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DSI\SistemasPagamento\Ficheiro Suivi cartões\"/>
    </mc:Choice>
  </mc:AlternateContent>
  <bookViews>
    <workbookView xWindow="2880" yWindow="2985" windowWidth="15405" windowHeight="7890" tabRatio="776" firstSheet="15" activeTab="15"/>
  </bookViews>
  <sheets>
    <sheet name="Expedidos SIBS 2008" sheetId="13" state="hidden" r:id="rId1"/>
    <sheet name="Ficheiros SIBS" sheetId="12" state="hidden" r:id="rId2"/>
    <sheet name="Expedidos SIBS 2009" sheetId="14" state="hidden" r:id="rId3"/>
    <sheet name="+SIBS" sheetId="10" state="hidden" r:id="rId4"/>
    <sheet name="Sheet1" sheetId="15" state="hidden" r:id="rId5"/>
    <sheet name="Sheet2" sheetId="16" state="hidden" r:id="rId6"/>
    <sheet name="Revisão 2010-IP2a" sheetId="17" state="hidden" r:id="rId7"/>
    <sheet name="Sheet3" sheetId="18" state="hidden" r:id="rId8"/>
    <sheet name="IO 04102010" sheetId="19" state="hidden" r:id="rId9"/>
    <sheet name="Sheet4" sheetId="20" state="hidden" r:id="rId10"/>
    <sheet name="Sheet6" sheetId="22" state="hidden" r:id="rId11"/>
    <sheet name="Sheet5" sheetId="21" state="hidden" r:id="rId12"/>
    <sheet name="Sheet7" sheetId="23" state="hidden" r:id="rId13"/>
    <sheet name="Sheet9" sheetId="27" state="hidden" r:id="rId14"/>
    <sheet name="Sheet12" sheetId="30" state="hidden" r:id="rId15"/>
    <sheet name="2016" sheetId="24" r:id="rId16"/>
    <sheet name="tabela" sheetId="25" r:id="rId17"/>
    <sheet name="Pivot" sheetId="32" r:id="rId18"/>
    <sheet name="pendentes 31082016" sheetId="31" r:id="rId19"/>
    <sheet name="Sheet1 (2)" sheetId="26" r:id="rId20"/>
  </sheets>
  <externalReferences>
    <externalReference r:id="rId21"/>
  </externalReferences>
  <definedNames>
    <definedName name="_xlnm._FilterDatabase" localSheetId="15" hidden="1">'2016'!$A$5:$BP$1535</definedName>
    <definedName name="_xlnm._FilterDatabase" localSheetId="1" hidden="1">'Ficheiros SIBS'!$B$7:$AH$4093</definedName>
    <definedName name="_xlnm._FilterDatabase" localSheetId="8" hidden="1">'IO 04102010'!$A$8:$AA$145</definedName>
    <definedName name="_xlnm._FilterDatabase" localSheetId="18" hidden="1">'pendentes 31082016'!$A$3:$O$84</definedName>
    <definedName name="Cartões">'Ficheiros SIBS'!$W$8:$AA$1590</definedName>
    <definedName name="nome">tabela!$E$5:$E$36</definedName>
  </definedNames>
  <calcPr calcId="152511"/>
  <pivotCaches>
    <pivotCache cacheId="0" r:id="rId22"/>
    <pivotCache cacheId="1" r:id="rId23"/>
    <pivotCache cacheId="2" r:id="rId24"/>
  </pivotCaches>
</workbook>
</file>

<file path=xl/calcChain.xml><?xml version="1.0" encoding="utf-8"?>
<calcChain xmlns="http://schemas.openxmlformats.org/spreadsheetml/2006/main">
  <c r="Y1448" i="24" l="1"/>
  <c r="Y1462" i="24"/>
  <c r="K1478" i="24"/>
  <c r="AA1535" i="24" l="1"/>
  <c r="Y1535" i="24"/>
  <c r="K1535" i="24"/>
  <c r="K1487" i="24" l="1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AA1481" i="24"/>
  <c r="AA1482" i="24"/>
  <c r="AA1483" i="24"/>
  <c r="AA1484" i="24"/>
  <c r="AA1485" i="24"/>
  <c r="AA1486" i="24"/>
  <c r="AA1487" i="24"/>
  <c r="AA1488" i="24"/>
  <c r="AA1489" i="24"/>
  <c r="AA1490" i="24"/>
  <c r="AA1491" i="24"/>
  <c r="AA1492" i="24"/>
  <c r="AA1493" i="24"/>
  <c r="AA1494" i="24"/>
  <c r="AA1495" i="24"/>
  <c r="AA1496" i="24"/>
  <c r="AA1497" i="24"/>
  <c r="AA1498" i="24"/>
  <c r="AA1499" i="24"/>
  <c r="AA1500" i="24"/>
  <c r="AA1501" i="24"/>
  <c r="AA1502" i="24"/>
  <c r="AA1503" i="24"/>
  <c r="AA1504" i="24"/>
  <c r="AA1505" i="24"/>
  <c r="AA1506" i="24"/>
  <c r="AA1507" i="24"/>
  <c r="AA1508" i="24"/>
  <c r="AA1509" i="24"/>
  <c r="AA1510" i="24"/>
  <c r="AA1511" i="24"/>
  <c r="AA1512" i="24"/>
  <c r="AA1513" i="24"/>
  <c r="AA1514" i="24"/>
  <c r="AA1515" i="24"/>
  <c r="AA1516" i="24"/>
  <c r="AA1517" i="24"/>
  <c r="AA1518" i="24"/>
  <c r="AA1519" i="24"/>
  <c r="AA1520" i="24"/>
  <c r="AA1521" i="24"/>
  <c r="AA1522" i="24"/>
  <c r="AA1523" i="24"/>
  <c r="AA1524" i="24"/>
  <c r="AA1525" i="24"/>
  <c r="AA1526" i="24"/>
  <c r="AA1527" i="24"/>
  <c r="AA1528" i="24"/>
  <c r="AA1529" i="24"/>
  <c r="AA1530" i="24"/>
  <c r="AA1531" i="24"/>
  <c r="AA1532" i="24"/>
  <c r="AA1533" i="24"/>
  <c r="AA1534" i="24"/>
  <c r="Y1467" i="24"/>
  <c r="Y1468" i="24"/>
  <c r="Y1469" i="24"/>
  <c r="Y1470" i="24"/>
  <c r="Y1471" i="24"/>
  <c r="Y1472" i="24"/>
  <c r="Y1473" i="24"/>
  <c r="Y1474" i="24"/>
  <c r="Y1475" i="24"/>
  <c r="Y1476" i="24"/>
  <c r="Y1477" i="24"/>
  <c r="Y1478" i="24"/>
  <c r="Y1479" i="24"/>
  <c r="Y1480" i="24"/>
  <c r="Y1481" i="24"/>
  <c r="Y1482" i="24"/>
  <c r="Y1483" i="24"/>
  <c r="Y1484" i="24"/>
  <c r="Y1485" i="24"/>
  <c r="Y1486" i="24"/>
  <c r="Y1487" i="24"/>
  <c r="Y1488" i="24"/>
  <c r="Y1489" i="24"/>
  <c r="Y1490" i="24"/>
  <c r="Y1491" i="24"/>
  <c r="Y1492" i="24"/>
  <c r="Y1493" i="24"/>
  <c r="Y1494" i="24"/>
  <c r="Y1495" i="24"/>
  <c r="Y1496" i="24"/>
  <c r="Y1497" i="24"/>
  <c r="Y1498" i="24"/>
  <c r="Y1499" i="24"/>
  <c r="Y1500" i="24"/>
  <c r="Y1501" i="24"/>
  <c r="Y1502" i="24"/>
  <c r="Y1503" i="24"/>
  <c r="Y1504" i="24"/>
  <c r="Y1505" i="24"/>
  <c r="Y1506" i="24"/>
  <c r="Y1507" i="24"/>
  <c r="Y1508" i="24"/>
  <c r="Y1509" i="24"/>
  <c r="Y1510" i="24"/>
  <c r="Y1511" i="24"/>
  <c r="Y1512" i="24"/>
  <c r="Y1513" i="24"/>
  <c r="Y1514" i="24"/>
  <c r="Y1515" i="24"/>
  <c r="Y1516" i="24"/>
  <c r="Y1517" i="24"/>
  <c r="Y1518" i="24"/>
  <c r="Y1519" i="24"/>
  <c r="Y1520" i="24"/>
  <c r="Y1521" i="24"/>
  <c r="Y1522" i="24"/>
  <c r="Y1523" i="24"/>
  <c r="Y1524" i="24"/>
  <c r="Y1525" i="24"/>
  <c r="Y1526" i="24"/>
  <c r="Y1527" i="24"/>
  <c r="Y1528" i="24"/>
  <c r="Y1529" i="24"/>
  <c r="Y1530" i="24"/>
  <c r="Y1531" i="24"/>
  <c r="Y1532" i="24"/>
  <c r="Y1533" i="24"/>
  <c r="Y1534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9" i="24"/>
  <c r="K1480" i="24"/>
  <c r="K1481" i="24"/>
  <c r="K1482" i="24"/>
  <c r="K1483" i="24"/>
  <c r="K1484" i="24"/>
  <c r="K1485" i="24"/>
  <c r="K1486" i="24"/>
  <c r="G1443" i="24"/>
  <c r="G1445" i="24" l="1"/>
  <c r="K1390" i="24"/>
  <c r="AA1336" i="24" l="1"/>
  <c r="AA1337" i="24"/>
  <c r="AA1338" i="24"/>
  <c r="AA1339" i="24"/>
  <c r="AA1340" i="24"/>
  <c r="AA1341" i="24"/>
  <c r="AA1342" i="24"/>
  <c r="AA1343" i="24"/>
  <c r="AA1344" i="24"/>
  <c r="AA1345" i="24"/>
  <c r="AA1346" i="24"/>
  <c r="AA1347" i="24"/>
  <c r="AA1348" i="24"/>
  <c r="AA1349" i="24"/>
  <c r="AA1350" i="24"/>
  <c r="AA1351" i="24"/>
  <c r="AA1352" i="24"/>
  <c r="AA1353" i="24"/>
  <c r="AA1354" i="24"/>
  <c r="AA1355" i="24"/>
  <c r="AA1356" i="24"/>
  <c r="AA1357" i="24"/>
  <c r="AA1358" i="24"/>
  <c r="AA1359" i="24"/>
  <c r="AA1360" i="24"/>
  <c r="AA1361" i="24"/>
  <c r="AA1362" i="24"/>
  <c r="AA1363" i="24"/>
  <c r="AA1364" i="24"/>
  <c r="AA1365" i="24"/>
  <c r="AA1366" i="24"/>
  <c r="AA1367" i="24"/>
  <c r="AA1368" i="24"/>
  <c r="AA1369" i="24"/>
  <c r="AA1370" i="24"/>
  <c r="AA1371" i="24"/>
  <c r="AA1372" i="24"/>
  <c r="AA1373" i="24"/>
  <c r="AA1374" i="24"/>
  <c r="AA1375" i="24"/>
  <c r="AA1376" i="24"/>
  <c r="AA1377" i="24"/>
  <c r="AA1378" i="24"/>
  <c r="AA1379" i="24"/>
  <c r="AA1380" i="24"/>
  <c r="AA1381" i="24"/>
  <c r="AA1382" i="24"/>
  <c r="AA1383" i="24"/>
  <c r="AA1384" i="24"/>
  <c r="AA1385" i="24"/>
  <c r="AA1386" i="24"/>
  <c r="AA1387" i="24"/>
  <c r="AA1388" i="24"/>
  <c r="AA1389" i="24"/>
  <c r="AA1390" i="24"/>
  <c r="AA1391" i="24"/>
  <c r="AA1392" i="24"/>
  <c r="AA1393" i="24"/>
  <c r="AA1394" i="24"/>
  <c r="AA1395" i="24"/>
  <c r="AA1396" i="24"/>
  <c r="AA1397" i="24"/>
  <c r="AA1398" i="24"/>
  <c r="AA1399" i="24"/>
  <c r="AA1400" i="24"/>
  <c r="AA1401" i="24"/>
  <c r="AA1402" i="24"/>
  <c r="AA1403" i="24"/>
  <c r="AA1404" i="24"/>
  <c r="AA1405" i="24"/>
  <c r="AA1406" i="24"/>
  <c r="AA1407" i="24"/>
  <c r="AA1408" i="24"/>
  <c r="AA1409" i="24"/>
  <c r="AA1410" i="24"/>
  <c r="AA1411" i="24"/>
  <c r="AA1412" i="24"/>
  <c r="AA1413" i="24"/>
  <c r="AA1414" i="24"/>
  <c r="AA1415" i="24"/>
  <c r="AA1416" i="24"/>
  <c r="AA1417" i="24"/>
  <c r="AA1418" i="24"/>
  <c r="AA1419" i="24"/>
  <c r="AA1420" i="24"/>
  <c r="AA1421" i="24"/>
  <c r="AA1422" i="24"/>
  <c r="AA1423" i="24"/>
  <c r="AA1424" i="24"/>
  <c r="AA1425" i="24"/>
  <c r="AA1426" i="24"/>
  <c r="AA1427" i="24"/>
  <c r="AA1428" i="24"/>
  <c r="AA1429" i="24"/>
  <c r="AA1430" i="24"/>
  <c r="AA1431" i="24"/>
  <c r="AA1432" i="24"/>
  <c r="AA1433" i="24"/>
  <c r="AA1434" i="24"/>
  <c r="AA1435" i="24"/>
  <c r="AA1436" i="24"/>
  <c r="AA1437" i="24"/>
  <c r="AA1438" i="24"/>
  <c r="AA1439" i="24"/>
  <c r="AA1440" i="24"/>
  <c r="AA1441" i="24"/>
  <c r="AA1442" i="24"/>
  <c r="AA1443" i="24"/>
  <c r="AA1444" i="24"/>
  <c r="AA1445" i="24"/>
  <c r="AA1446" i="24"/>
  <c r="AA1447" i="24"/>
  <c r="AA1448" i="24"/>
  <c r="AA1449" i="24"/>
  <c r="AA1450" i="24"/>
  <c r="AA1451" i="24"/>
  <c r="AA1452" i="24"/>
  <c r="AA1453" i="24"/>
  <c r="AA1454" i="24"/>
  <c r="AA1455" i="24"/>
  <c r="AA1456" i="24"/>
  <c r="AA1457" i="24"/>
  <c r="AA1458" i="24"/>
  <c r="AA1459" i="24"/>
  <c r="AA1460" i="24"/>
  <c r="AA1461" i="24"/>
  <c r="AA1462" i="24"/>
  <c r="AA1463" i="24"/>
  <c r="AA1464" i="24"/>
  <c r="AA1465" i="24"/>
  <c r="AA1466" i="24"/>
  <c r="AA1467" i="24"/>
  <c r="AA1468" i="24"/>
  <c r="AA1469" i="24"/>
  <c r="AA1470" i="24"/>
  <c r="AA1471" i="24"/>
  <c r="AA1472" i="24"/>
  <c r="AA1473" i="24"/>
  <c r="AA1474" i="24"/>
  <c r="AA1475" i="24"/>
  <c r="AA1476" i="24"/>
  <c r="AA1477" i="24"/>
  <c r="AA1478" i="24"/>
  <c r="AA1479" i="24"/>
  <c r="AA1480" i="24"/>
  <c r="AA1335" i="24"/>
  <c r="AA1334" i="24"/>
  <c r="AA1330" i="24"/>
  <c r="AA1332" i="24"/>
  <c r="AA1333" i="24"/>
  <c r="AA1331" i="24"/>
  <c r="Y1331" i="24"/>
  <c r="Y1332" i="24"/>
  <c r="Y1333" i="24"/>
  <c r="B1332" i="24"/>
  <c r="B1333" i="24" s="1"/>
  <c r="Y1336" i="24"/>
  <c r="Y1337" i="24"/>
  <c r="Y1338" i="24"/>
  <c r="Y1339" i="24"/>
  <c r="Y1340" i="24"/>
  <c r="Y1341" i="24"/>
  <c r="Y1342" i="24"/>
  <c r="Y1343" i="24"/>
  <c r="Y1344" i="24"/>
  <c r="Y1345" i="24"/>
  <c r="Y1346" i="24"/>
  <c r="Y1347" i="24"/>
  <c r="Y1348" i="24"/>
  <c r="Y1349" i="24"/>
  <c r="Y1350" i="24"/>
  <c r="Y1351" i="24"/>
  <c r="Y1352" i="24"/>
  <c r="Y1353" i="24"/>
  <c r="Y1354" i="24"/>
  <c r="Y1355" i="24"/>
  <c r="Y1356" i="24"/>
  <c r="Y1357" i="24"/>
  <c r="Y1358" i="24"/>
  <c r="Y1359" i="24"/>
  <c r="Y1360" i="24"/>
  <c r="Y1361" i="24"/>
  <c r="Y1362" i="24"/>
  <c r="Y1363" i="24"/>
  <c r="Y1364" i="24"/>
  <c r="Y1365" i="24"/>
  <c r="Y1366" i="24"/>
  <c r="Y1367" i="24"/>
  <c r="Y1368" i="24"/>
  <c r="Y1369" i="24"/>
  <c r="Y1370" i="24"/>
  <c r="Y1371" i="24"/>
  <c r="Y1372" i="24"/>
  <c r="Y1373" i="24"/>
  <c r="Y1374" i="24"/>
  <c r="Y1375" i="24"/>
  <c r="Y1376" i="24"/>
  <c r="Y1377" i="24"/>
  <c r="Y1378" i="24"/>
  <c r="Y1379" i="24"/>
  <c r="Y1380" i="24"/>
  <c r="Y1381" i="24"/>
  <c r="Y1382" i="24"/>
  <c r="Y1383" i="24"/>
  <c r="Y1384" i="24"/>
  <c r="Y1385" i="24"/>
  <c r="Y1386" i="24"/>
  <c r="Y1387" i="24"/>
  <c r="Y1388" i="24"/>
  <c r="Y1389" i="24"/>
  <c r="Y1390" i="24"/>
  <c r="Y1391" i="24"/>
  <c r="Y1392" i="24"/>
  <c r="Y1393" i="24"/>
  <c r="Y1394" i="24"/>
  <c r="Y1395" i="24"/>
  <c r="Y1396" i="24"/>
  <c r="Y1397" i="24"/>
  <c r="Y1398" i="24"/>
  <c r="Y1399" i="24"/>
  <c r="Y1400" i="24"/>
  <c r="Y1401" i="24"/>
  <c r="Y1402" i="24"/>
  <c r="Y1403" i="24"/>
  <c r="Y1404" i="24"/>
  <c r="Y1405" i="24"/>
  <c r="Y1406" i="24"/>
  <c r="Y1407" i="24"/>
  <c r="Y1408" i="24"/>
  <c r="Y1409" i="24"/>
  <c r="Y1410" i="24"/>
  <c r="Y1411" i="24"/>
  <c r="Y1412" i="24"/>
  <c r="Y1413" i="24"/>
  <c r="Y1414" i="24"/>
  <c r="Y1415" i="24"/>
  <c r="Y1416" i="24"/>
  <c r="Y1417" i="24"/>
  <c r="Y1418" i="24"/>
  <c r="Y1419" i="24"/>
  <c r="Y1420" i="24"/>
  <c r="Y1421" i="24"/>
  <c r="Y1422" i="24"/>
  <c r="Y1423" i="24"/>
  <c r="Y1424" i="24"/>
  <c r="Y1425" i="24"/>
  <c r="Y1426" i="24"/>
  <c r="Y1427" i="24"/>
  <c r="Y1428" i="24"/>
  <c r="Y1429" i="24"/>
  <c r="Y1430" i="24"/>
  <c r="Y1431" i="24"/>
  <c r="Y1432" i="24"/>
  <c r="Y1433" i="24"/>
  <c r="Y1434" i="24"/>
  <c r="Y1435" i="24"/>
  <c r="Y1436" i="24"/>
  <c r="Y1437" i="24"/>
  <c r="Y1438" i="24"/>
  <c r="Y1439" i="24"/>
  <c r="Y1440" i="24"/>
  <c r="Y1441" i="24"/>
  <c r="Y1442" i="24"/>
  <c r="Y1443" i="24"/>
  <c r="Y1444" i="24"/>
  <c r="Y1445" i="24"/>
  <c r="Y1446" i="24"/>
  <c r="Y1447" i="24"/>
  <c r="Y1449" i="24"/>
  <c r="Y1450" i="24"/>
  <c r="Y1451" i="24"/>
  <c r="Y1452" i="24"/>
  <c r="Y1453" i="24"/>
  <c r="Y1454" i="24"/>
  <c r="Y1455" i="24"/>
  <c r="Y1456" i="24"/>
  <c r="Y1457" i="24"/>
  <c r="Y1458" i="24"/>
  <c r="Y1459" i="24"/>
  <c r="Y1460" i="24"/>
  <c r="Y1461" i="24"/>
  <c r="Y1463" i="24"/>
  <c r="Y1464" i="24"/>
  <c r="Y1465" i="24"/>
  <c r="Y1466" i="24"/>
  <c r="Y1335" i="24"/>
  <c r="G1333" i="24" l="1"/>
  <c r="W1333" i="24"/>
  <c r="G1332" i="24"/>
  <c r="W1332" i="24"/>
  <c r="Y1334" i="24"/>
  <c r="Y1104" i="24" l="1"/>
  <c r="Y1103" i="24"/>
  <c r="Y1102" i="24"/>
  <c r="Y1101" i="24"/>
  <c r="Y1100" i="24"/>
  <c r="Y1099" i="24"/>
  <c r="Y1098" i="24"/>
  <c r="Y1096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093" i="24"/>
  <c r="Y1093" i="24"/>
  <c r="AA1095" i="24"/>
  <c r="AA1096" i="24"/>
  <c r="AA1097" i="24"/>
  <c r="AA1098" i="24"/>
  <c r="AA1099" i="24"/>
  <c r="AA1100" i="24"/>
  <c r="AA1101" i="24"/>
  <c r="AA1102" i="24"/>
  <c r="AA1103" i="24"/>
  <c r="AA1104" i="24"/>
  <c r="AA1105" i="24"/>
  <c r="AA1106" i="24"/>
  <c r="AA1107" i="24"/>
  <c r="AA1108" i="24"/>
  <c r="AA1109" i="24"/>
  <c r="AA1110" i="24"/>
  <c r="AA1111" i="24"/>
  <c r="AA1094" i="24"/>
  <c r="AA1093" i="24"/>
  <c r="B1094" i="24"/>
  <c r="G1094" i="24" s="1"/>
  <c r="AE1105" i="24"/>
  <c r="AF1105" i="24" s="1"/>
  <c r="AD1105" i="24"/>
  <c r="AC1105" i="24"/>
  <c r="Z1105" i="24"/>
  <c r="Y1105" i="24"/>
  <c r="Z1104" i="24"/>
  <c r="Z1103" i="24"/>
  <c r="Z1102" i="24"/>
  <c r="Z1101" i="24"/>
  <c r="Z1100" i="24"/>
  <c r="Z1099" i="24"/>
  <c r="Z1098" i="24"/>
  <c r="Y1050" i="24"/>
  <c r="Y1051" i="24"/>
  <c r="Y1052" i="24"/>
  <c r="Y1053" i="24"/>
  <c r="Y1054" i="24"/>
  <c r="Y1055" i="24"/>
  <c r="Y1056" i="24"/>
  <c r="Y1057" i="24"/>
  <c r="Y1058" i="24"/>
  <c r="Y1059" i="24"/>
  <c r="Y1060" i="24"/>
  <c r="Y1061" i="24"/>
  <c r="Y1062" i="24"/>
  <c r="Y1063" i="24"/>
  <c r="Y1049" i="24"/>
  <c r="AA1047" i="24"/>
  <c r="AA1048" i="24"/>
  <c r="AA1049" i="24"/>
  <c r="AA1050" i="24"/>
  <c r="AA1051" i="24"/>
  <c r="AA1052" i="24"/>
  <c r="AA1053" i="24"/>
  <c r="AA1054" i="24"/>
  <c r="AA1055" i="24"/>
  <c r="AA1056" i="24"/>
  <c r="AA1057" i="24"/>
  <c r="AA1058" i="24"/>
  <c r="AA1059" i="24"/>
  <c r="AA1060" i="24"/>
  <c r="AA1061" i="24"/>
  <c r="AA1062" i="24"/>
  <c r="AA1063" i="24"/>
  <c r="AA1046" i="24"/>
  <c r="B1047" i="24"/>
  <c r="W1047" i="24" s="1"/>
  <c r="AE1059" i="24"/>
  <c r="AF1059" i="24" s="1"/>
  <c r="AD1059" i="24"/>
  <c r="AC1059" i="24"/>
  <c r="Z1059" i="24"/>
  <c r="B1095" i="24" l="1"/>
  <c r="G1047" i="24"/>
  <c r="B1048" i="24"/>
  <c r="K1184" i="24"/>
  <c r="Y1184" i="24"/>
  <c r="K1176" i="24"/>
  <c r="Y1176" i="24"/>
  <c r="K1175" i="24"/>
  <c r="Y1175" i="24"/>
  <c r="K1174" i="24"/>
  <c r="Y1174" i="24"/>
  <c r="K1173" i="24"/>
  <c r="Y1173" i="24"/>
  <c r="K1172" i="24"/>
  <c r="Y1172" i="24"/>
  <c r="K1171" i="24"/>
  <c r="Y1171" i="24"/>
  <c r="K1170" i="24"/>
  <c r="Y1170" i="24"/>
  <c r="K1169" i="24"/>
  <c r="Y1169" i="24"/>
  <c r="K1167" i="24"/>
  <c r="Y1167" i="24"/>
  <c r="K1166" i="24"/>
  <c r="Y1166" i="24"/>
  <c r="K1165" i="24"/>
  <c r="Y1165" i="24"/>
  <c r="K1163" i="24"/>
  <c r="Y1163" i="24"/>
  <c r="K1161" i="24"/>
  <c r="AA1162" i="24"/>
  <c r="AA1163" i="24"/>
  <c r="AA1164" i="24"/>
  <c r="AA1165" i="24"/>
  <c r="AA1166" i="24"/>
  <c r="AA1167" i="24"/>
  <c r="AA1168" i="24"/>
  <c r="AA1169" i="24"/>
  <c r="AA1170" i="24"/>
  <c r="AA1171" i="24"/>
  <c r="AA1172" i="24"/>
  <c r="AA1173" i="24"/>
  <c r="AA1174" i="24"/>
  <c r="AA1175" i="24"/>
  <c r="AA1176" i="24"/>
  <c r="AA1177" i="24"/>
  <c r="AA1178" i="24"/>
  <c r="AA1179" i="24"/>
  <c r="AA1180" i="24"/>
  <c r="AA1181" i="24"/>
  <c r="AA1182" i="24"/>
  <c r="AA1183" i="24"/>
  <c r="AA1184" i="24"/>
  <c r="AA1185" i="24"/>
  <c r="AA1161" i="24"/>
  <c r="B1161" i="24"/>
  <c r="W1161" i="24" s="1"/>
  <c r="Z1184" i="24"/>
  <c r="Z1176" i="24"/>
  <c r="Z1175" i="24"/>
  <c r="Z1174" i="24"/>
  <c r="Z1173" i="24"/>
  <c r="Z1172" i="24"/>
  <c r="Z1171" i="24"/>
  <c r="Z1170" i="24"/>
  <c r="Z1169" i="24"/>
  <c r="Z1167" i="24"/>
  <c r="Z1166" i="24"/>
  <c r="Z1165" i="24"/>
  <c r="Z1163" i="24"/>
  <c r="B1162" i="24" l="1"/>
  <c r="G1161" i="24"/>
  <c r="G1095" i="24"/>
  <c r="W1095" i="24"/>
  <c r="B1096" i="24"/>
  <c r="W1048" i="24"/>
  <c r="B1049" i="24"/>
  <c r="G1048" i="24"/>
  <c r="AA1089" i="24"/>
  <c r="AA1088" i="24"/>
  <c r="AA1087" i="24"/>
  <c r="AA1086" i="24"/>
  <c r="AA1085" i="24"/>
  <c r="AA1084" i="24"/>
  <c r="AA1083" i="24"/>
  <c r="AA1082" i="24"/>
  <c r="AA1081" i="24"/>
  <c r="AA1080" i="24"/>
  <c r="AA1079" i="24"/>
  <c r="AA1078" i="24"/>
  <c r="AA1077" i="24"/>
  <c r="AA1076" i="24"/>
  <c r="AA1075" i="24"/>
  <c r="AA1074" i="24"/>
  <c r="AA1073" i="24"/>
  <c r="AA1072" i="24"/>
  <c r="AA1071" i="24"/>
  <c r="AA1070" i="24"/>
  <c r="AA1069" i="24"/>
  <c r="AA1068" i="24"/>
  <c r="AA1067" i="24"/>
  <c r="AA1066" i="24"/>
  <c r="K1089" i="24"/>
  <c r="Y1090" i="24"/>
  <c r="Y1089" i="24"/>
  <c r="Y1088" i="24"/>
  <c r="Y1087" i="24"/>
  <c r="Y1086" i="24"/>
  <c r="Y1085" i="24"/>
  <c r="Y1084" i="24"/>
  <c r="Y1083" i="24"/>
  <c r="Y1082" i="24"/>
  <c r="Y1081" i="24"/>
  <c r="Y1080" i="24"/>
  <c r="Y1079" i="24"/>
  <c r="Y1078" i="24"/>
  <c r="Y1077" i="24"/>
  <c r="Y1076" i="24"/>
  <c r="Y1075" i="24"/>
  <c r="Y1074" i="24"/>
  <c r="Y1073" i="24"/>
  <c r="Y1072" i="24"/>
  <c r="Y1071" i="24"/>
  <c r="Y1070" i="24"/>
  <c r="Y1069" i="24"/>
  <c r="Y1068" i="24"/>
  <c r="Y1067" i="24"/>
  <c r="Y1066" i="24"/>
  <c r="Y1065" i="24"/>
  <c r="Z1089" i="24"/>
  <c r="Z1079" i="24"/>
  <c r="Z1078" i="24"/>
  <c r="Z1077" i="24"/>
  <c r="Z1076" i="24"/>
  <c r="Z1075" i="24"/>
  <c r="Z1074" i="24"/>
  <c r="Z1073" i="24"/>
  <c r="Z1072" i="24"/>
  <c r="Z1070" i="24"/>
  <c r="Z1069" i="24"/>
  <c r="Z1068" i="24"/>
  <c r="AD1066" i="24"/>
  <c r="Z1066" i="24"/>
  <c r="AA1218" i="24"/>
  <c r="AA1217" i="24"/>
  <c r="AA1216" i="24"/>
  <c r="AA1215" i="24"/>
  <c r="AA1214" i="24"/>
  <c r="AA1213" i="24"/>
  <c r="AA1212" i="24"/>
  <c r="AA1211" i="24"/>
  <c r="AA1210" i="24"/>
  <c r="AA1209" i="24"/>
  <c r="AA1208" i="24"/>
  <c r="AA1207" i="24"/>
  <c r="AA1206" i="24"/>
  <c r="AA1205" i="24"/>
  <c r="Y1221" i="24"/>
  <c r="Y1220" i="24"/>
  <c r="Y1219" i="24"/>
  <c r="Y1218" i="24"/>
  <c r="Y1217" i="24"/>
  <c r="Y1216" i="24"/>
  <c r="Y1215" i="24"/>
  <c r="Y1214" i="24"/>
  <c r="Y1213" i="24"/>
  <c r="Y1212" i="24"/>
  <c r="Y1211" i="24"/>
  <c r="Y1210" i="24"/>
  <c r="Y1209" i="24"/>
  <c r="Y1208" i="24"/>
  <c r="Y1207" i="24"/>
  <c r="Y1206" i="24"/>
  <c r="Y1205" i="24"/>
  <c r="K1221" i="24"/>
  <c r="K1220" i="24"/>
  <c r="K1219" i="24"/>
  <c r="K1218" i="24"/>
  <c r="K1217" i="24"/>
  <c r="K1216" i="24"/>
  <c r="K1215" i="24"/>
  <c r="K1214" i="24"/>
  <c r="K1213" i="24"/>
  <c r="K1212" i="24"/>
  <c r="K1211" i="24"/>
  <c r="K1210" i="24"/>
  <c r="K1209" i="24"/>
  <c r="K1208" i="24"/>
  <c r="K1207" i="24"/>
  <c r="K1206" i="24"/>
  <c r="K1205" i="24"/>
  <c r="B1205" i="24"/>
  <c r="W1205" i="24" s="1"/>
  <c r="Y1330" i="24"/>
  <c r="B1206" i="24" l="1"/>
  <c r="B1207" i="24" s="1"/>
  <c r="G1207" i="24" s="1"/>
  <c r="G1205" i="24"/>
  <c r="G1096" i="24"/>
  <c r="W1096" i="24"/>
  <c r="B1097" i="24"/>
  <c r="W1162" i="24"/>
  <c r="B1163" i="24"/>
  <c r="G1162" i="24"/>
  <c r="G1049" i="24"/>
  <c r="B1050" i="24"/>
  <c r="W1049" i="24"/>
  <c r="K1423" i="24"/>
  <c r="K1422" i="24"/>
  <c r="K1421" i="24"/>
  <c r="K1420" i="24"/>
  <c r="K1419" i="24"/>
  <c r="K1418" i="24"/>
  <c r="K1417" i="24"/>
  <c r="K1416" i="24"/>
  <c r="K1415" i="24"/>
  <c r="K1414" i="24"/>
  <c r="K1413" i="24"/>
  <c r="K1412" i="24"/>
  <c r="K1411" i="24"/>
  <c r="K1410" i="24"/>
  <c r="K1409" i="24"/>
  <c r="K1408" i="24"/>
  <c r="K1407" i="24"/>
  <c r="K1406" i="24"/>
  <c r="K1405" i="24"/>
  <c r="K1404" i="24"/>
  <c r="K1403" i="24"/>
  <c r="K1402" i="24"/>
  <c r="K1401" i="24"/>
  <c r="K1400" i="24"/>
  <c r="K1399" i="24"/>
  <c r="K1398" i="24"/>
  <c r="K1397" i="24"/>
  <c r="K1396" i="24"/>
  <c r="K1395" i="24"/>
  <c r="K1394" i="24"/>
  <c r="K1393" i="24"/>
  <c r="K1392" i="24"/>
  <c r="K1391" i="24"/>
  <c r="K1389" i="24"/>
  <c r="K1388" i="24"/>
  <c r="K1387" i="24"/>
  <c r="K1386" i="24"/>
  <c r="K1385" i="24"/>
  <c r="K1384" i="24"/>
  <c r="K1383" i="24"/>
  <c r="K1382" i="24"/>
  <c r="K1381" i="24"/>
  <c r="K1380" i="24"/>
  <c r="K1379" i="24"/>
  <c r="K1378" i="24"/>
  <c r="K1377" i="24"/>
  <c r="K1376" i="24"/>
  <c r="K1375" i="24"/>
  <c r="K1374" i="24"/>
  <c r="K1373" i="24"/>
  <c r="K1372" i="24"/>
  <c r="K1371" i="24"/>
  <c r="K1370" i="24"/>
  <c r="K1369" i="24"/>
  <c r="K1368" i="24"/>
  <c r="K1367" i="24"/>
  <c r="K1366" i="24"/>
  <c r="K1365" i="24"/>
  <c r="K1364" i="24"/>
  <c r="K1363" i="24"/>
  <c r="K1362" i="24"/>
  <c r="K1361" i="24"/>
  <c r="K1360" i="24"/>
  <c r="K1359" i="24"/>
  <c r="K1358" i="24"/>
  <c r="K1357" i="24"/>
  <c r="K1356" i="24"/>
  <c r="K1355" i="24"/>
  <c r="K1354" i="24"/>
  <c r="K1353" i="24"/>
  <c r="K1352" i="24"/>
  <c r="K1351" i="24"/>
  <c r="K1350" i="24"/>
  <c r="K1349" i="24"/>
  <c r="K1348" i="24"/>
  <c r="K1347" i="24"/>
  <c r="K1346" i="24"/>
  <c r="K1345" i="24"/>
  <c r="K1344" i="24"/>
  <c r="K1343" i="24"/>
  <c r="K1342" i="24"/>
  <c r="K1341" i="24"/>
  <c r="K1340" i="24"/>
  <c r="K1339" i="24"/>
  <c r="K1338" i="24"/>
  <c r="K1337" i="24"/>
  <c r="K1336" i="24"/>
  <c r="K1335" i="24"/>
  <c r="K1334" i="24"/>
  <c r="K1330" i="24"/>
  <c r="K1329" i="24"/>
  <c r="K1328" i="24"/>
  <c r="K1327" i="24"/>
  <c r="K1326" i="24"/>
  <c r="K1325" i="24"/>
  <c r="K1324" i="24"/>
  <c r="K1323" i="24"/>
  <c r="K1322" i="24"/>
  <c r="K1321" i="24"/>
  <c r="K1320" i="24"/>
  <c r="K1319" i="24"/>
  <c r="Y1329" i="24"/>
  <c r="Y1328" i="24"/>
  <c r="Y1327" i="24"/>
  <c r="Y1326" i="24"/>
  <c r="Y1325" i="24"/>
  <c r="Y1324" i="24"/>
  <c r="Y1323" i="24"/>
  <c r="Y1322" i="24"/>
  <c r="Y1321" i="24"/>
  <c r="Y1320" i="24"/>
  <c r="Y1319" i="24"/>
  <c r="Y1318" i="24"/>
  <c r="Y1317" i="24"/>
  <c r="Y1316" i="24"/>
  <c r="Y1315" i="24"/>
  <c r="Y1314" i="24"/>
  <c r="W1207" i="24" l="1"/>
  <c r="W1206" i="24"/>
  <c r="B1208" i="24"/>
  <c r="B1209" i="24" s="1"/>
  <c r="G1206" i="24"/>
  <c r="B1164" i="24"/>
  <c r="W1163" i="24"/>
  <c r="G1163" i="24"/>
  <c r="B1098" i="24"/>
  <c r="W1097" i="24"/>
  <c r="G1097" i="24"/>
  <c r="B1051" i="24"/>
  <c r="W1050" i="24"/>
  <c r="G1050" i="24"/>
  <c r="W1421" i="24"/>
  <c r="W1443" i="24"/>
  <c r="W1445" i="24"/>
  <c r="G1421" i="24"/>
  <c r="Y1046" i="24"/>
  <c r="Y1187" i="24"/>
  <c r="Y1188" i="24"/>
  <c r="Y1189" i="24"/>
  <c r="Y1190" i="24"/>
  <c r="Y1191" i="24"/>
  <c r="Y1192" i="24"/>
  <c r="Y1193" i="24"/>
  <c r="Y1194" i="24"/>
  <c r="Y1195" i="24"/>
  <c r="Y1196" i="24"/>
  <c r="Y1197" i="24"/>
  <c r="Y1198" i="24"/>
  <c r="Y1199" i="24"/>
  <c r="Y1200" i="24"/>
  <c r="Y1201" i="24"/>
  <c r="Y1202" i="24"/>
  <c r="Y1203" i="24"/>
  <c r="Y1204" i="24"/>
  <c r="Y1222" i="24"/>
  <c r="Y1223" i="24"/>
  <c r="Y1224" i="24"/>
  <c r="Y1225" i="24"/>
  <c r="Y1226" i="24"/>
  <c r="Y1227" i="24"/>
  <c r="Y1228" i="24"/>
  <c r="Y1229" i="24"/>
  <c r="Y1230" i="24"/>
  <c r="Y1231" i="24"/>
  <c r="Y1232" i="24"/>
  <c r="Y1233" i="24"/>
  <c r="Y1234" i="24"/>
  <c r="Y1235" i="24"/>
  <c r="Y1236" i="24"/>
  <c r="Y1237" i="24"/>
  <c r="Y1238" i="24"/>
  <c r="Y1239" i="24"/>
  <c r="Y1240" i="24"/>
  <c r="Y1241" i="24"/>
  <c r="Y1242" i="24"/>
  <c r="Y1243" i="24"/>
  <c r="Y1244" i="24"/>
  <c r="Y1245" i="24"/>
  <c r="Y1246" i="24"/>
  <c r="Y1247" i="24"/>
  <c r="Y1248" i="24"/>
  <c r="Y1249" i="24"/>
  <c r="Y1250" i="24"/>
  <c r="Y1251" i="24"/>
  <c r="Y1252" i="24"/>
  <c r="Y1253" i="24"/>
  <c r="Y1254" i="24"/>
  <c r="Y1255" i="24"/>
  <c r="Y1256" i="24"/>
  <c r="Y1257" i="24"/>
  <c r="Y1258" i="24"/>
  <c r="Y1259" i="24"/>
  <c r="Y1260" i="24"/>
  <c r="Y1261" i="24"/>
  <c r="Y1262" i="24"/>
  <c r="Y1263" i="24"/>
  <c r="Y1264" i="24"/>
  <c r="Y1265" i="24"/>
  <c r="Y1266" i="24"/>
  <c r="Y1267" i="24"/>
  <c r="Y1268" i="24"/>
  <c r="Y1269" i="24"/>
  <c r="Y1270" i="24"/>
  <c r="Y1271" i="24"/>
  <c r="Y1272" i="24"/>
  <c r="Y1273" i="24"/>
  <c r="Y1274" i="24"/>
  <c r="Y1275" i="24"/>
  <c r="Y1276" i="24"/>
  <c r="Y1277" i="24"/>
  <c r="Y1278" i="24"/>
  <c r="Y1279" i="24"/>
  <c r="Y1280" i="24"/>
  <c r="Y1281" i="24"/>
  <c r="Y1282" i="24"/>
  <c r="Y1283" i="24"/>
  <c r="Y1284" i="24"/>
  <c r="Y1285" i="24"/>
  <c r="Y1286" i="24"/>
  <c r="Y1287" i="24"/>
  <c r="Y1288" i="24"/>
  <c r="Y1289" i="24"/>
  <c r="Y1290" i="24"/>
  <c r="Y1291" i="24"/>
  <c r="Y1292" i="24"/>
  <c r="Y1293" i="24"/>
  <c r="Y1294" i="24"/>
  <c r="Y1295" i="24"/>
  <c r="Y1296" i="24"/>
  <c r="Y1297" i="24"/>
  <c r="Y1298" i="24"/>
  <c r="Y1299" i="24"/>
  <c r="Y1300" i="24"/>
  <c r="Y1301" i="24"/>
  <c r="Y1302" i="24"/>
  <c r="Y1141" i="24"/>
  <c r="Y1142" i="24"/>
  <c r="Y1143" i="24"/>
  <c r="Y1144" i="24"/>
  <c r="Y1145" i="24"/>
  <c r="Y1146" i="24"/>
  <c r="Y1147" i="24"/>
  <c r="Y1148" i="24"/>
  <c r="Y1149" i="24"/>
  <c r="Y1150" i="24"/>
  <c r="Y1151" i="24"/>
  <c r="Y1152" i="24"/>
  <c r="Y1153" i="24"/>
  <c r="Y1154" i="24"/>
  <c r="Y1155" i="24"/>
  <c r="Y1156" i="24"/>
  <c r="Y1157" i="24"/>
  <c r="Y1158" i="24"/>
  <c r="Y1159" i="24"/>
  <c r="Y1160" i="24"/>
  <c r="Y1162" i="24"/>
  <c r="Y1164" i="24"/>
  <c r="Y1168" i="24"/>
  <c r="Y1177" i="24"/>
  <c r="Y1178" i="24"/>
  <c r="Y1179" i="24"/>
  <c r="Y1180" i="24"/>
  <c r="Y1181" i="24"/>
  <c r="Y1182" i="24"/>
  <c r="Y1183" i="24"/>
  <c r="Y1185" i="24"/>
  <c r="Y1186" i="24"/>
  <c r="Y1126" i="24"/>
  <c r="Y1127" i="24"/>
  <c r="Y1128" i="24"/>
  <c r="Y1129" i="24"/>
  <c r="Y1130" i="24"/>
  <c r="Y1131" i="24"/>
  <c r="Y1132" i="24"/>
  <c r="Y1133" i="24"/>
  <c r="Y1134" i="24"/>
  <c r="Y1135" i="24"/>
  <c r="Y1136" i="24"/>
  <c r="Y1137" i="24"/>
  <c r="Y1138" i="24"/>
  <c r="Y1139" i="24"/>
  <c r="Y1140" i="24"/>
  <c r="Y1125" i="24"/>
  <c r="W1208" i="24" l="1"/>
  <c r="G1208" i="24"/>
  <c r="B1099" i="24"/>
  <c r="W1098" i="24"/>
  <c r="G1098" i="24"/>
  <c r="B1210" i="24"/>
  <c r="W1209" i="24"/>
  <c r="G1209" i="24"/>
  <c r="B1165" i="24"/>
  <c r="W1164" i="24"/>
  <c r="G1164" i="24"/>
  <c r="B1052" i="24"/>
  <c r="W1051" i="24"/>
  <c r="G1051" i="24"/>
  <c r="W1334" i="24"/>
  <c r="G1334" i="24"/>
  <c r="W1330" i="24"/>
  <c r="G1330" i="24"/>
  <c r="Y1124" i="24"/>
  <c r="Y1303" i="24"/>
  <c r="Y1304" i="24"/>
  <c r="Y1305" i="24"/>
  <c r="Y1306" i="24"/>
  <c r="Y1307" i="24"/>
  <c r="Y1308" i="24"/>
  <c r="Y1309" i="24"/>
  <c r="Y1310" i="24"/>
  <c r="Y1311" i="24"/>
  <c r="Y1312" i="24"/>
  <c r="Y1313" i="24"/>
  <c r="Y1003" i="24"/>
  <c r="Y1002" i="24"/>
  <c r="Y1001" i="24"/>
  <c r="Y1000" i="24"/>
  <c r="Y999" i="24"/>
  <c r="Y998" i="24"/>
  <c r="Y997" i="24"/>
  <c r="Y996" i="24"/>
  <c r="Y995" i="24"/>
  <c r="Y994" i="24"/>
  <c r="Y993" i="24"/>
  <c r="Y992" i="24"/>
  <c r="Y991" i="24"/>
  <c r="Y990" i="24"/>
  <c r="Y989" i="24"/>
  <c r="Y988" i="24"/>
  <c r="Z1003" i="24"/>
  <c r="Z1002" i="24"/>
  <c r="Z1001" i="24"/>
  <c r="Z1000" i="24"/>
  <c r="Z999" i="24"/>
  <c r="Z998" i="24"/>
  <c r="Z997" i="24"/>
  <c r="Z996" i="24"/>
  <c r="Z995" i="24"/>
  <c r="Z994" i="24"/>
  <c r="Z993" i="24"/>
  <c r="Z992" i="24"/>
  <c r="Z991" i="24"/>
  <c r="Z990" i="24"/>
  <c r="Z989" i="24"/>
  <c r="Z988" i="24"/>
  <c r="B988" i="24"/>
  <c r="B989" i="24" s="1"/>
  <c r="B990" i="24" s="1"/>
  <c r="B991" i="24" s="1"/>
  <c r="Z1093" i="24"/>
  <c r="AD1093" i="24"/>
  <c r="G1046" i="24"/>
  <c r="W1046" i="24"/>
  <c r="B1211" i="24" l="1"/>
  <c r="W1210" i="24"/>
  <c r="G1210" i="24"/>
  <c r="B1166" i="24"/>
  <c r="G1165" i="24"/>
  <c r="W1165" i="24"/>
  <c r="B1100" i="24"/>
  <c r="G1099" i="24"/>
  <c r="W1099" i="24"/>
  <c r="B1053" i="24"/>
  <c r="W1052" i="24"/>
  <c r="G1052" i="24"/>
  <c r="G989" i="24"/>
  <c r="W988" i="24"/>
  <c r="W989" i="24"/>
  <c r="G988" i="24"/>
  <c r="B992" i="24"/>
  <c r="W991" i="24"/>
  <c r="G991" i="24"/>
  <c r="G990" i="24"/>
  <c r="W990" i="24"/>
  <c r="AA1285" i="24"/>
  <c r="AA1286" i="24"/>
  <c r="AA1287" i="24"/>
  <c r="AA1288" i="24"/>
  <c r="AA1289" i="24"/>
  <c r="AA1290" i="24"/>
  <c r="AA1291" i="24"/>
  <c r="AA1292" i="24"/>
  <c r="AA1293" i="24"/>
  <c r="AA1294" i="24"/>
  <c r="AA1295" i="24"/>
  <c r="AA1296" i="24"/>
  <c r="AA1297" i="24"/>
  <c r="AA1298" i="24"/>
  <c r="AA1299" i="24"/>
  <c r="AA1300" i="24"/>
  <c r="AA1301" i="24"/>
  <c r="AA1302" i="24"/>
  <c r="AA1303" i="24"/>
  <c r="AA1304" i="24"/>
  <c r="AA1305" i="24"/>
  <c r="AA1306" i="24"/>
  <c r="AA1307" i="24"/>
  <c r="AA1308" i="24"/>
  <c r="AA1309" i="24"/>
  <c r="AA1310" i="24"/>
  <c r="AA1311" i="24"/>
  <c r="AA1312" i="24"/>
  <c r="AA1313" i="24"/>
  <c r="AA1314" i="24"/>
  <c r="AA1315" i="24"/>
  <c r="AA1316" i="24"/>
  <c r="AA1317" i="24"/>
  <c r="AA1318" i="24"/>
  <c r="AA1319" i="24"/>
  <c r="AA1320" i="24"/>
  <c r="AA1321" i="24"/>
  <c r="AA1322" i="24"/>
  <c r="AA1323" i="24"/>
  <c r="AA1324" i="24"/>
  <c r="AA1325" i="24"/>
  <c r="AA1326" i="24"/>
  <c r="AA1327" i="24"/>
  <c r="AA1328" i="24"/>
  <c r="AA132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B1101" i="24" l="1"/>
  <c r="G1100" i="24"/>
  <c r="W1100" i="24"/>
  <c r="B1212" i="24"/>
  <c r="G1211" i="24"/>
  <c r="W1211" i="24"/>
  <c r="B1167" i="24"/>
  <c r="W1166" i="24"/>
  <c r="G1166" i="24"/>
  <c r="B1054" i="24"/>
  <c r="G1053" i="24"/>
  <c r="W1053" i="24"/>
  <c r="B993" i="24"/>
  <c r="W992" i="24"/>
  <c r="G992" i="24"/>
  <c r="AD1143" i="24"/>
  <c r="AE1143" i="24"/>
  <c r="AF1143" i="24" s="1"/>
  <c r="Z1143" i="24"/>
  <c r="AC1143" i="24"/>
  <c r="W1143" i="24"/>
  <c r="K1139" i="24"/>
  <c r="K1137" i="24"/>
  <c r="K1131" i="24"/>
  <c r="K1143" i="24"/>
  <c r="B1146" i="24"/>
  <c r="B1147" i="24" s="1"/>
  <c r="B1148" i="24" s="1"/>
  <c r="B1149" i="24" s="1"/>
  <c r="B1150" i="24" s="1"/>
  <c r="B1151" i="24" s="1"/>
  <c r="B1152" i="24" s="1"/>
  <c r="B1153" i="24" s="1"/>
  <c r="B1154" i="24" s="1"/>
  <c r="B1155" i="24" s="1"/>
  <c r="B1156" i="24" s="1"/>
  <c r="B1157" i="24" s="1"/>
  <c r="B1158" i="24" s="1"/>
  <c r="B1159" i="24" s="1"/>
  <c r="G1143" i="24"/>
  <c r="B1126" i="24"/>
  <c r="B1127" i="24" s="1"/>
  <c r="B1102" i="24" l="1"/>
  <c r="W1101" i="24"/>
  <c r="G1101" i="24"/>
  <c r="B1213" i="24"/>
  <c r="W1212" i="24"/>
  <c r="G1212" i="24"/>
  <c r="B1168" i="24"/>
  <c r="W1167" i="24"/>
  <c r="G1167" i="24"/>
  <c r="B1055" i="24"/>
  <c r="W1054" i="24"/>
  <c r="G1054" i="24"/>
  <c r="B994" i="24"/>
  <c r="W993" i="24"/>
  <c r="G993" i="24"/>
  <c r="G1127" i="24"/>
  <c r="B1128" i="24"/>
  <c r="G1128" i="24" s="1"/>
  <c r="W1127" i="24"/>
  <c r="G1146" i="24"/>
  <c r="G1145" i="24"/>
  <c r="G1144" i="24"/>
  <c r="G1147" i="24"/>
  <c r="AD349" i="24"/>
  <c r="AD350" i="24"/>
  <c r="AD351" i="24"/>
  <c r="AD352" i="24"/>
  <c r="AD353" i="24"/>
  <c r="AD354" i="24"/>
  <c r="AD355" i="24"/>
  <c r="AD356" i="24"/>
  <c r="AD357" i="24"/>
  <c r="AD792" i="24"/>
  <c r="AD793" i="24"/>
  <c r="AD794" i="24"/>
  <c r="AD795" i="24"/>
  <c r="AD796" i="24"/>
  <c r="AD797" i="24"/>
  <c r="AD798" i="24"/>
  <c r="AD799" i="24"/>
  <c r="AD800" i="24"/>
  <c r="AD801" i="24"/>
  <c r="AD802" i="24"/>
  <c r="AD803" i="24"/>
  <c r="AD804" i="24"/>
  <c r="AD805" i="24"/>
  <c r="AD806" i="24"/>
  <c r="AD807" i="24"/>
  <c r="AD808" i="24"/>
  <c r="AD809" i="24"/>
  <c r="AD810" i="24"/>
  <c r="AD811" i="24"/>
  <c r="AD812" i="24"/>
  <c r="AD813" i="24"/>
  <c r="AD814" i="24"/>
  <c r="AD815" i="24"/>
  <c r="AD816" i="24"/>
  <c r="AD817" i="24"/>
  <c r="AD818" i="24"/>
  <c r="AD819" i="24"/>
  <c r="AD820" i="24"/>
  <c r="AD821" i="24"/>
  <c r="AD822" i="24"/>
  <c r="AD823" i="24"/>
  <c r="AD824" i="24"/>
  <c r="AD825" i="24"/>
  <c r="AD826" i="24"/>
  <c r="AD827" i="24"/>
  <c r="AD828" i="24"/>
  <c r="AD829" i="24"/>
  <c r="AD830" i="24"/>
  <c r="AD831" i="24"/>
  <c r="AD832" i="24"/>
  <c r="AD833" i="24"/>
  <c r="AD834" i="24"/>
  <c r="AD835" i="24"/>
  <c r="AD836" i="24"/>
  <c r="AD837" i="24"/>
  <c r="AD838" i="24"/>
  <c r="AD839" i="24"/>
  <c r="AD840" i="24"/>
  <c r="AD841" i="24"/>
  <c r="AD842" i="24"/>
  <c r="AD843" i="24"/>
  <c r="AD844" i="24"/>
  <c r="AD845" i="24"/>
  <c r="AD846" i="24"/>
  <c r="AD847" i="24"/>
  <c r="AD848" i="24"/>
  <c r="AD849" i="24"/>
  <c r="AD850" i="24"/>
  <c r="AD851" i="24"/>
  <c r="AD852" i="24"/>
  <c r="AD853" i="24"/>
  <c r="AD854" i="24"/>
  <c r="AD855" i="24"/>
  <c r="AD856" i="24"/>
  <c r="AD857" i="24"/>
  <c r="AD858" i="24"/>
  <c r="AD859" i="24"/>
  <c r="AD860" i="24"/>
  <c r="AD861" i="24"/>
  <c r="AD862" i="24"/>
  <c r="AD863" i="24"/>
  <c r="AD864" i="24"/>
  <c r="AD865" i="24"/>
  <c r="AD866" i="24"/>
  <c r="AD867" i="24"/>
  <c r="AD868" i="24"/>
  <c r="AD869" i="24"/>
  <c r="AD870" i="24"/>
  <c r="AD871" i="24"/>
  <c r="AD872" i="24"/>
  <c r="AD873" i="24"/>
  <c r="AD874" i="24"/>
  <c r="AD875" i="24"/>
  <c r="AD876" i="24"/>
  <c r="AD877" i="24"/>
  <c r="AD878" i="24"/>
  <c r="AD879" i="24"/>
  <c r="AD880" i="24"/>
  <c r="AD881" i="24"/>
  <c r="AD882" i="24"/>
  <c r="AD883" i="24"/>
  <c r="AD884" i="24"/>
  <c r="AD885" i="24"/>
  <c r="AD886" i="24"/>
  <c r="AD887" i="24"/>
  <c r="AD888" i="24"/>
  <c r="AD889" i="24"/>
  <c r="AD890" i="24"/>
  <c r="AD891" i="24"/>
  <c r="AD892" i="24"/>
  <c r="AD893" i="24"/>
  <c r="AD894" i="24"/>
  <c r="AD895" i="24"/>
  <c r="AD896" i="24"/>
  <c r="AD897" i="24"/>
  <c r="AD898" i="24"/>
  <c r="AD899" i="24"/>
  <c r="AD900" i="24"/>
  <c r="AD901" i="24"/>
  <c r="AD902" i="24"/>
  <c r="AD903" i="24"/>
  <c r="AD904" i="24"/>
  <c r="AD905" i="24"/>
  <c r="AD906" i="24"/>
  <c r="AD907" i="24"/>
  <c r="AD908" i="24"/>
  <c r="AD909" i="24"/>
  <c r="AD910" i="24"/>
  <c r="AD911" i="24"/>
  <c r="AD912" i="24"/>
  <c r="AD913" i="24"/>
  <c r="AD914" i="24"/>
  <c r="AD915" i="24"/>
  <c r="AD916" i="24"/>
  <c r="AD917" i="24"/>
  <c r="AD918" i="24"/>
  <c r="AD919" i="24"/>
  <c r="AD920" i="24"/>
  <c r="AD921" i="24"/>
  <c r="AD922" i="24"/>
  <c r="AD923" i="24"/>
  <c r="AD924" i="24"/>
  <c r="AD925" i="24"/>
  <c r="AD926" i="24"/>
  <c r="AD927" i="24"/>
  <c r="AD928" i="24"/>
  <c r="AD929" i="24"/>
  <c r="AD930" i="24"/>
  <c r="AD931" i="24"/>
  <c r="AD932" i="24"/>
  <c r="AD933" i="24"/>
  <c r="AD934" i="24"/>
  <c r="AD935" i="24"/>
  <c r="AD936" i="24"/>
  <c r="AD937" i="24"/>
  <c r="AD938" i="24"/>
  <c r="AD939" i="24"/>
  <c r="AD940" i="24"/>
  <c r="AD941" i="24"/>
  <c r="AD942" i="24"/>
  <c r="AD943" i="24"/>
  <c r="AD944" i="24"/>
  <c r="AD945" i="24"/>
  <c r="AD946" i="24"/>
  <c r="AD947" i="24"/>
  <c r="AD948" i="24"/>
  <c r="AD949" i="24"/>
  <c r="AD950" i="24"/>
  <c r="AD951" i="24"/>
  <c r="AD952" i="24"/>
  <c r="AD953" i="24"/>
  <c r="AD954" i="24"/>
  <c r="AD955" i="24"/>
  <c r="AD956" i="24"/>
  <c r="AD957" i="24"/>
  <c r="AD958" i="24"/>
  <c r="AD959" i="24"/>
  <c r="AD960" i="24"/>
  <c r="AD961" i="24"/>
  <c r="AD962" i="24"/>
  <c r="AD963" i="24"/>
  <c r="AD964" i="24"/>
  <c r="AD965" i="24"/>
  <c r="AD966" i="24"/>
  <c r="AD967" i="24"/>
  <c r="AD968" i="24"/>
  <c r="AD969" i="24"/>
  <c r="AD970" i="24"/>
  <c r="AD971" i="24"/>
  <c r="AD972" i="24"/>
  <c r="AD973" i="24"/>
  <c r="AD974" i="24"/>
  <c r="AD975" i="24"/>
  <c r="AD976" i="24"/>
  <c r="AD977" i="24"/>
  <c r="AD978" i="24"/>
  <c r="AD979" i="24"/>
  <c r="AD980" i="24"/>
  <c r="AD981" i="24"/>
  <c r="AD982" i="24"/>
  <c r="AD983" i="24"/>
  <c r="AD984" i="24"/>
  <c r="AD985" i="24"/>
  <c r="AD986" i="24"/>
  <c r="AD987" i="24"/>
  <c r="AD1004" i="24"/>
  <c r="AD1005" i="24"/>
  <c r="AD1006" i="24"/>
  <c r="AD1007" i="24"/>
  <c r="AD1008" i="24"/>
  <c r="AD1009" i="24"/>
  <c r="AD1010" i="24"/>
  <c r="AD1011" i="24"/>
  <c r="AD1012" i="24"/>
  <c r="AD1013" i="24"/>
  <c r="AD1014" i="24"/>
  <c r="AD1015" i="24"/>
  <c r="AD1016" i="24"/>
  <c r="AD1017" i="24"/>
  <c r="AD1018" i="24"/>
  <c r="AD1019" i="24"/>
  <c r="AD1020" i="24"/>
  <c r="AD1021" i="24"/>
  <c r="AD1022" i="24"/>
  <c r="AD1023" i="24"/>
  <c r="AD1024" i="24"/>
  <c r="AD1025" i="24"/>
  <c r="AD1026" i="24"/>
  <c r="AD1027" i="24"/>
  <c r="AD1028" i="24"/>
  <c r="AD1029" i="24"/>
  <c r="AD1030" i="24"/>
  <c r="AD1031" i="24"/>
  <c r="AD1032" i="24"/>
  <c r="AD1033" i="24"/>
  <c r="AD1034" i="24"/>
  <c r="AD1035" i="24"/>
  <c r="AD1036" i="24"/>
  <c r="AD1037" i="24"/>
  <c r="AD1038" i="24"/>
  <c r="AD1039" i="24"/>
  <c r="AD1040" i="24"/>
  <c r="AD1041" i="24"/>
  <c r="AD1042" i="24"/>
  <c r="AD1043" i="24"/>
  <c r="AD1044" i="24"/>
  <c r="AD1045" i="24"/>
  <c r="AD1047" i="24"/>
  <c r="AD1048" i="24"/>
  <c r="AD1050" i="24"/>
  <c r="AD1064" i="24"/>
  <c r="AD1065" i="24"/>
  <c r="AD1067" i="24"/>
  <c r="AD1071" i="24"/>
  <c r="AD1080" i="24"/>
  <c r="AD1081" i="24"/>
  <c r="AD1082" i="24"/>
  <c r="AD1083" i="24"/>
  <c r="AD1084" i="24"/>
  <c r="AD1085" i="24"/>
  <c r="AD1086" i="24"/>
  <c r="AD1087" i="24"/>
  <c r="AD1088" i="24"/>
  <c r="AD1090" i="24"/>
  <c r="AD1091" i="24"/>
  <c r="AD1092" i="24"/>
  <c r="AD1094" i="24"/>
  <c r="AD1095" i="24"/>
  <c r="AD1097" i="24"/>
  <c r="AD1113" i="24"/>
  <c r="AD1114" i="24"/>
  <c r="AD1115" i="24"/>
  <c r="AD1116" i="24"/>
  <c r="AD1117" i="24"/>
  <c r="AD1118" i="24"/>
  <c r="AD1119" i="24"/>
  <c r="AD1120" i="24"/>
  <c r="AD1121" i="24"/>
  <c r="AD1122" i="24"/>
  <c r="AD1123" i="24"/>
  <c r="AD1124" i="24"/>
  <c r="AD1125" i="24"/>
  <c r="AD1126" i="24"/>
  <c r="AD1127" i="24"/>
  <c r="AD1128" i="24"/>
  <c r="AD1129" i="24"/>
  <c r="AD1130" i="24"/>
  <c r="AD1132" i="24"/>
  <c r="AD1133" i="24"/>
  <c r="AD1134" i="24"/>
  <c r="AD1135" i="24"/>
  <c r="AD1136" i="24"/>
  <c r="AD1138" i="24"/>
  <c r="AD1140" i="24"/>
  <c r="AD1141" i="24"/>
  <c r="AD1142" i="24"/>
  <c r="AD1144" i="24"/>
  <c r="AD1145" i="24"/>
  <c r="AD1146" i="24"/>
  <c r="AD1147" i="24"/>
  <c r="AD1148" i="24"/>
  <c r="AD1149" i="24"/>
  <c r="AD1150" i="24"/>
  <c r="AD1151" i="24"/>
  <c r="AD1152" i="24"/>
  <c r="AD1153" i="24"/>
  <c r="AD1154" i="24"/>
  <c r="AD1155" i="24"/>
  <c r="AD1156" i="24"/>
  <c r="AD1157" i="24"/>
  <c r="AD1158" i="24"/>
  <c r="AD1159" i="24"/>
  <c r="AD1160" i="24"/>
  <c r="AD1162" i="24"/>
  <c r="AD1164" i="24"/>
  <c r="AD1168" i="24"/>
  <c r="AD1177" i="24"/>
  <c r="AD1178" i="24"/>
  <c r="AD1179" i="24"/>
  <c r="AD1180" i="24"/>
  <c r="AD1181" i="24"/>
  <c r="AD1182" i="24"/>
  <c r="AD1183" i="24"/>
  <c r="AD1185" i="24"/>
  <c r="AD1186" i="24"/>
  <c r="AD1187" i="24"/>
  <c r="AD1188" i="24"/>
  <c r="AD1189" i="24"/>
  <c r="AD1190" i="24"/>
  <c r="AD1191" i="24"/>
  <c r="AD1192" i="24"/>
  <c r="AD1193" i="24"/>
  <c r="AD1194" i="24"/>
  <c r="AD1195" i="24"/>
  <c r="AD1196" i="24"/>
  <c r="AD1197" i="24"/>
  <c r="AD1198" i="24"/>
  <c r="AD1199" i="24"/>
  <c r="AD1200" i="24"/>
  <c r="AD1201" i="24"/>
  <c r="AD1202" i="24"/>
  <c r="AD1203" i="24"/>
  <c r="AD1204" i="24"/>
  <c r="AD1219" i="24"/>
  <c r="AD1220" i="24"/>
  <c r="AD1221" i="24"/>
  <c r="AD1222" i="24"/>
  <c r="AD1223" i="24"/>
  <c r="AD1224" i="24"/>
  <c r="AD1225" i="24"/>
  <c r="AD1226" i="24"/>
  <c r="AD1227" i="24"/>
  <c r="AD1228" i="24"/>
  <c r="AD1229" i="24"/>
  <c r="AD1230" i="24"/>
  <c r="AD1231" i="24"/>
  <c r="AD1232" i="24"/>
  <c r="AD1233" i="24"/>
  <c r="AD1234" i="24"/>
  <c r="AD1235" i="24"/>
  <c r="AD1236" i="24"/>
  <c r="AD1237" i="24"/>
  <c r="AD1238" i="24"/>
  <c r="AD1239" i="24"/>
  <c r="AD1240" i="24"/>
  <c r="AD1241" i="24"/>
  <c r="AD1242" i="24"/>
  <c r="AD1243" i="24"/>
  <c r="AD1244" i="24"/>
  <c r="AD1245" i="24"/>
  <c r="AD1246" i="24"/>
  <c r="AD1247" i="24"/>
  <c r="AD1248" i="24"/>
  <c r="AD1249" i="24"/>
  <c r="AD1250" i="24"/>
  <c r="AD1251" i="24"/>
  <c r="AD1252" i="24"/>
  <c r="AD1253" i="24"/>
  <c r="AD1254" i="24"/>
  <c r="AD1255" i="24"/>
  <c r="AD1256" i="24"/>
  <c r="AD1257" i="24"/>
  <c r="AD1258" i="24"/>
  <c r="AD1259" i="24"/>
  <c r="AD1260" i="24"/>
  <c r="AD1261" i="24"/>
  <c r="AD1262" i="24"/>
  <c r="AD1263" i="24"/>
  <c r="AD1264" i="24"/>
  <c r="AD1265" i="24"/>
  <c r="AD1266" i="24"/>
  <c r="AD1267" i="24"/>
  <c r="AD1268" i="24"/>
  <c r="AD1269" i="24"/>
  <c r="AD1270" i="24"/>
  <c r="AD1271" i="24"/>
  <c r="AD1272" i="24"/>
  <c r="AD1273" i="24"/>
  <c r="AD1274" i="24"/>
  <c r="AD1275" i="24"/>
  <c r="AD1276" i="24"/>
  <c r="AD1277" i="24"/>
  <c r="AD1278" i="24"/>
  <c r="AD1279" i="24"/>
  <c r="AD1280" i="24"/>
  <c r="AD1281" i="24"/>
  <c r="AD1282" i="24"/>
  <c r="AD1283" i="24"/>
  <c r="AD1284" i="24"/>
  <c r="AD1285" i="24"/>
  <c r="AD1286" i="24"/>
  <c r="AD1287" i="24"/>
  <c r="AD1288" i="24"/>
  <c r="AD1289" i="24"/>
  <c r="AD1290" i="24"/>
  <c r="AD1291" i="24"/>
  <c r="AD1292" i="24"/>
  <c r="AD1293" i="24"/>
  <c r="AD340" i="24"/>
  <c r="AD341" i="24"/>
  <c r="AD342" i="24"/>
  <c r="AD343" i="24"/>
  <c r="AD344" i="24"/>
  <c r="AD345" i="24"/>
  <c r="AD346" i="24"/>
  <c r="AD347" i="24"/>
  <c r="AD348" i="24"/>
  <c r="AE1118" i="24"/>
  <c r="AF1118" i="24" s="1"/>
  <c r="AE1119" i="24"/>
  <c r="AF1119" i="24" s="1"/>
  <c r="AE1120" i="24"/>
  <c r="AF1120" i="24" s="1"/>
  <c r="AE1121" i="24"/>
  <c r="AF1121" i="24" s="1"/>
  <c r="AE1122" i="24"/>
  <c r="AF1122" i="24" s="1"/>
  <c r="AE1123" i="24"/>
  <c r="AF1123" i="24" s="1"/>
  <c r="AE1124" i="24"/>
  <c r="AF1124" i="24" s="1"/>
  <c r="AE320" i="24"/>
  <c r="AF320" i="24" s="1"/>
  <c r="AE321" i="24"/>
  <c r="AF321" i="24" s="1"/>
  <c r="AE322" i="24"/>
  <c r="AF322" i="24" s="1"/>
  <c r="AE1125" i="24"/>
  <c r="AF1125" i="24" s="1"/>
  <c r="AE1126" i="24"/>
  <c r="AF1126" i="24" s="1"/>
  <c r="AE1127" i="24"/>
  <c r="AF1127" i="24" s="1"/>
  <c r="AE1128" i="24"/>
  <c r="AF1128" i="24" s="1"/>
  <c r="AE1129" i="24"/>
  <c r="AF1129" i="24" s="1"/>
  <c r="AE1130" i="24"/>
  <c r="AF1130" i="24" s="1"/>
  <c r="AE323" i="24"/>
  <c r="AF323" i="24" s="1"/>
  <c r="AE1132" i="24"/>
  <c r="AF1132" i="24" s="1"/>
  <c r="AE1133" i="24"/>
  <c r="AF1133" i="24" s="1"/>
  <c r="AE1134" i="24"/>
  <c r="AF1134" i="24" s="1"/>
  <c r="AE1135" i="24"/>
  <c r="AF1135" i="24" s="1"/>
  <c r="AE1136" i="24"/>
  <c r="AF1136" i="24" s="1"/>
  <c r="AE324" i="24"/>
  <c r="AF324" i="24" s="1"/>
  <c r="AE1138" i="24"/>
  <c r="AF1138" i="24" s="1"/>
  <c r="AE325" i="24"/>
  <c r="AF325" i="24" s="1"/>
  <c r="AE1140" i="24"/>
  <c r="AF1140" i="24" s="1"/>
  <c r="AE1141" i="24"/>
  <c r="AF1141" i="24" s="1"/>
  <c r="AE1142" i="24"/>
  <c r="AF1142" i="24" s="1"/>
  <c r="AE1144" i="24"/>
  <c r="AF1144" i="24" s="1"/>
  <c r="AE1145" i="24"/>
  <c r="AF1145" i="24" s="1"/>
  <c r="AE1146" i="24"/>
  <c r="AF1146" i="24" s="1"/>
  <c r="AE1147" i="24"/>
  <c r="AF1147" i="24" s="1"/>
  <c r="AE1148" i="24"/>
  <c r="AF1148" i="24" s="1"/>
  <c r="AE1149" i="24"/>
  <c r="AF1149" i="24" s="1"/>
  <c r="AE1150" i="24"/>
  <c r="AF1150" i="24" s="1"/>
  <c r="AE1151" i="24"/>
  <c r="AF1151" i="24" s="1"/>
  <c r="AE1152" i="24"/>
  <c r="AF1152" i="24" s="1"/>
  <c r="AE1153" i="24"/>
  <c r="AF1153" i="24" s="1"/>
  <c r="AE1154" i="24"/>
  <c r="AF1154" i="24" s="1"/>
  <c r="AE1155" i="24"/>
  <c r="AF1155" i="24" s="1"/>
  <c r="AE1156" i="24"/>
  <c r="AF1156" i="24" s="1"/>
  <c r="AE326" i="24"/>
  <c r="AF326" i="24" s="1"/>
  <c r="AE1157" i="24"/>
  <c r="AF1157" i="24" s="1"/>
  <c r="AE1158" i="24"/>
  <c r="AF1158" i="24" s="1"/>
  <c r="AE1159" i="24"/>
  <c r="AF1159" i="24" s="1"/>
  <c r="AE1160" i="24"/>
  <c r="AF1160" i="24" s="1"/>
  <c r="AE327" i="24"/>
  <c r="AF327" i="24" s="1"/>
  <c r="AE1162" i="24"/>
  <c r="AF1162" i="24" s="1"/>
  <c r="AE328" i="24"/>
  <c r="AF328" i="24" s="1"/>
  <c r="AE1164" i="24"/>
  <c r="AF1164" i="24" s="1"/>
  <c r="AE329" i="24"/>
  <c r="AF329" i="24" s="1"/>
  <c r="AE330" i="24"/>
  <c r="AF330" i="24" s="1"/>
  <c r="AE331" i="24"/>
  <c r="AF331" i="24" s="1"/>
  <c r="AE1168" i="24"/>
  <c r="AF1168" i="24" s="1"/>
  <c r="AE332" i="24"/>
  <c r="AF332" i="24" s="1"/>
  <c r="AE333" i="24"/>
  <c r="AF333" i="24" s="1"/>
  <c r="AE334" i="24"/>
  <c r="AF334" i="24" s="1"/>
  <c r="AE335" i="24"/>
  <c r="AF335" i="24" s="1"/>
  <c r="AE336" i="24"/>
  <c r="AF336" i="24" s="1"/>
  <c r="AE337" i="24"/>
  <c r="AF337" i="24" s="1"/>
  <c r="AE338" i="24"/>
  <c r="AF338" i="24" s="1"/>
  <c r="AE339" i="24"/>
  <c r="AF339" i="24" s="1"/>
  <c r="AE1177" i="24"/>
  <c r="AF1177" i="24" s="1"/>
  <c r="AE1178" i="24"/>
  <c r="AF1178" i="24" s="1"/>
  <c r="AE1179" i="24"/>
  <c r="AF1179" i="24" s="1"/>
  <c r="AE1180" i="24"/>
  <c r="AF1180" i="24" s="1"/>
  <c r="AE1181" i="24"/>
  <c r="AF1181" i="24" s="1"/>
  <c r="AE1182" i="24"/>
  <c r="AF1182" i="24" s="1"/>
  <c r="AE1183" i="24"/>
  <c r="AF1183" i="24" s="1"/>
  <c r="AE1185" i="24"/>
  <c r="AF1185" i="24" s="1"/>
  <c r="AE340" i="24"/>
  <c r="AF340" i="24" s="1"/>
  <c r="AE1186" i="24"/>
  <c r="AF1186" i="24" s="1"/>
  <c r="AE1187" i="24"/>
  <c r="AF1187" i="24" s="1"/>
  <c r="AE1188" i="24"/>
  <c r="AF1188" i="24" s="1"/>
  <c r="AE1189" i="24"/>
  <c r="AF1189" i="24" s="1"/>
  <c r="AE341" i="24"/>
  <c r="AF341" i="24" s="1"/>
  <c r="AE1190" i="24"/>
  <c r="AF1190" i="24" s="1"/>
  <c r="AE342" i="24"/>
  <c r="AF342" i="24" s="1"/>
  <c r="AE1191" i="24"/>
  <c r="AF1191" i="24" s="1"/>
  <c r="AE1192" i="24"/>
  <c r="AF1192" i="24" s="1"/>
  <c r="AE1193" i="24"/>
  <c r="AF1193" i="24" s="1"/>
  <c r="AE1194" i="24"/>
  <c r="AF1194" i="24" s="1"/>
  <c r="AE1195" i="24"/>
  <c r="AF1195" i="24" s="1"/>
  <c r="AE1196" i="24"/>
  <c r="AF1196" i="24" s="1"/>
  <c r="AE1197" i="24"/>
  <c r="AF1197" i="24" s="1"/>
  <c r="AE1198" i="24"/>
  <c r="AF1198" i="24" s="1"/>
  <c r="AE1199" i="24"/>
  <c r="AF1199" i="24" s="1"/>
  <c r="AE1200" i="24"/>
  <c r="AF1200" i="24" s="1"/>
  <c r="AE1201" i="24"/>
  <c r="AF1201" i="24" s="1"/>
  <c r="AE1202" i="24"/>
  <c r="AF1202" i="24" s="1"/>
  <c r="AE343" i="24"/>
  <c r="AF343" i="24" s="1"/>
  <c r="AE1203" i="24"/>
  <c r="AF1203" i="24" s="1"/>
  <c r="AE1204" i="24"/>
  <c r="AF1204" i="24" s="1"/>
  <c r="AE344" i="24"/>
  <c r="AF344" i="24" s="1"/>
  <c r="AE1219" i="24"/>
  <c r="AF1219" i="24" s="1"/>
  <c r="AE345" i="24"/>
  <c r="AF345" i="24" s="1"/>
  <c r="AE346" i="24"/>
  <c r="AF346" i="24" s="1"/>
  <c r="AE1220" i="24"/>
  <c r="AF1220" i="24" s="1"/>
  <c r="AE347" i="24"/>
  <c r="AF347" i="24" s="1"/>
  <c r="AE348" i="24"/>
  <c r="AF348" i="24" s="1"/>
  <c r="AE349" i="24"/>
  <c r="AF349" i="24" s="1"/>
  <c r="AE350" i="24"/>
  <c r="AF350" i="24" s="1"/>
  <c r="AE351" i="24"/>
  <c r="AF351" i="24" s="1"/>
  <c r="AE1221" i="24"/>
  <c r="AF1221" i="24" s="1"/>
  <c r="AE352" i="24"/>
  <c r="AF352" i="24" s="1"/>
  <c r="AE353" i="24"/>
  <c r="AF353" i="24" s="1"/>
  <c r="AE354" i="24"/>
  <c r="AF354" i="24" s="1"/>
  <c r="AE355" i="24"/>
  <c r="AF355" i="24" s="1"/>
  <c r="AE356" i="24"/>
  <c r="AF356" i="24" s="1"/>
  <c r="AE357" i="24"/>
  <c r="AF357" i="24" s="1"/>
  <c r="AE1222" i="24"/>
  <c r="AF1222" i="24" s="1"/>
  <c r="AE1223" i="24"/>
  <c r="AF1223" i="24" s="1"/>
  <c r="AE1224" i="24"/>
  <c r="AF1224" i="24" s="1"/>
  <c r="AE1225" i="24"/>
  <c r="AF1225" i="24" s="1"/>
  <c r="AE1226" i="24"/>
  <c r="AF1226" i="24" s="1"/>
  <c r="AE1227" i="24"/>
  <c r="AF1227" i="24" s="1"/>
  <c r="AE1228" i="24"/>
  <c r="AF1228" i="24" s="1"/>
  <c r="AE1229" i="24"/>
  <c r="AF1229" i="24" s="1"/>
  <c r="AE1230" i="24"/>
  <c r="AF1230" i="24" s="1"/>
  <c r="AE1231" i="24"/>
  <c r="AF1231" i="24" s="1"/>
  <c r="AE1232" i="24"/>
  <c r="AF1232" i="24" s="1"/>
  <c r="AE1233" i="24"/>
  <c r="AF1233" i="24" s="1"/>
  <c r="AE1234" i="24"/>
  <c r="AF1234" i="24" s="1"/>
  <c r="AE1235" i="24"/>
  <c r="AF1235" i="24" s="1"/>
  <c r="AE1236" i="24"/>
  <c r="AF1236" i="24" s="1"/>
  <c r="AE1237" i="24"/>
  <c r="AF1237" i="24" s="1"/>
  <c r="AE1238" i="24"/>
  <c r="AF1238" i="24" s="1"/>
  <c r="AE1239" i="24"/>
  <c r="AF1239" i="24" s="1"/>
  <c r="AE1240" i="24"/>
  <c r="AF1240" i="24" s="1"/>
  <c r="AE1241" i="24"/>
  <c r="AF1241" i="24" s="1"/>
  <c r="AE1242" i="24"/>
  <c r="AF1242" i="24" s="1"/>
  <c r="AE1243" i="24"/>
  <c r="AF1243" i="24" s="1"/>
  <c r="AE1244" i="24"/>
  <c r="AF1244" i="24" s="1"/>
  <c r="AE1245" i="24"/>
  <c r="AF1245" i="24" s="1"/>
  <c r="AE1246" i="24"/>
  <c r="AF1246" i="24" s="1"/>
  <c r="AE1247" i="24"/>
  <c r="AF1247" i="24" s="1"/>
  <c r="AE1248" i="24"/>
  <c r="AF1248" i="24" s="1"/>
  <c r="AE1249" i="24"/>
  <c r="AF1249" i="24" s="1"/>
  <c r="AE1250" i="24"/>
  <c r="AF1250" i="24" s="1"/>
  <c r="AE1251" i="24"/>
  <c r="AF1251" i="24" s="1"/>
  <c r="AE1252" i="24"/>
  <c r="AF1252" i="24" s="1"/>
  <c r="AE1253" i="24"/>
  <c r="AF1253" i="24" s="1"/>
  <c r="AE1254" i="24"/>
  <c r="AF1254" i="24" s="1"/>
  <c r="AE1255" i="24"/>
  <c r="AF1255" i="24" s="1"/>
  <c r="AE1256" i="24"/>
  <c r="AF1256" i="24" s="1"/>
  <c r="AE1257" i="24"/>
  <c r="AF1257" i="24" s="1"/>
  <c r="AE1258" i="24"/>
  <c r="AF1258" i="24" s="1"/>
  <c r="AE1259" i="24"/>
  <c r="AF1259" i="24" s="1"/>
  <c r="AE1260" i="24"/>
  <c r="AF1260" i="24" s="1"/>
  <c r="AE1261" i="24"/>
  <c r="AF1261" i="24" s="1"/>
  <c r="AE1262" i="24"/>
  <c r="AF1262" i="24" s="1"/>
  <c r="AE1263" i="24"/>
  <c r="AF1263" i="24" s="1"/>
  <c r="AE1264" i="24"/>
  <c r="AF1264" i="24" s="1"/>
  <c r="AE1265" i="24"/>
  <c r="AF1265" i="24" s="1"/>
  <c r="AE1266" i="24"/>
  <c r="AF1266" i="24" s="1"/>
  <c r="AE1267" i="24"/>
  <c r="AF1267" i="24" s="1"/>
  <c r="AE1268" i="24"/>
  <c r="AF1268" i="24" s="1"/>
  <c r="AE1269" i="24"/>
  <c r="AF1269" i="24" s="1"/>
  <c r="AE1270" i="24"/>
  <c r="AF1270" i="24" s="1"/>
  <c r="AE1271" i="24"/>
  <c r="AF1271" i="24" s="1"/>
  <c r="AE1272" i="24"/>
  <c r="AF1272" i="24" s="1"/>
  <c r="AE1273" i="24"/>
  <c r="AF1273" i="24" s="1"/>
  <c r="AE1274" i="24"/>
  <c r="AF1274" i="24" s="1"/>
  <c r="AE1275" i="24"/>
  <c r="AF1275" i="24" s="1"/>
  <c r="AE1276" i="24"/>
  <c r="AF1276" i="24" s="1"/>
  <c r="AE1277" i="24"/>
  <c r="AF1277" i="24" s="1"/>
  <c r="AE1278" i="24"/>
  <c r="AF1278" i="24" s="1"/>
  <c r="AE1279" i="24"/>
  <c r="AF1279" i="24" s="1"/>
  <c r="AE1280" i="24"/>
  <c r="AF1280" i="24" s="1"/>
  <c r="AE1281" i="24"/>
  <c r="AF1281" i="24" s="1"/>
  <c r="AE1282" i="24"/>
  <c r="AF1282" i="24" s="1"/>
  <c r="AE1283" i="24"/>
  <c r="AF1283" i="24" s="1"/>
  <c r="AE1284" i="24"/>
  <c r="AF1284" i="24" s="1"/>
  <c r="AE1285" i="24"/>
  <c r="AF1285" i="24" s="1"/>
  <c r="AE1286" i="24"/>
  <c r="AF1286" i="24" s="1"/>
  <c r="AE1287" i="24"/>
  <c r="AF1287" i="24" s="1"/>
  <c r="AE1288" i="24"/>
  <c r="AF1288" i="24" s="1"/>
  <c r="AE1289" i="24"/>
  <c r="AF1289" i="24" s="1"/>
  <c r="AE1290" i="24"/>
  <c r="AF1290" i="24" s="1"/>
  <c r="AE1291" i="24"/>
  <c r="AF1291" i="24" s="1"/>
  <c r="AE1292" i="24"/>
  <c r="AF1292" i="24" s="1"/>
  <c r="AE1293" i="24"/>
  <c r="AF1293" i="24" s="1"/>
  <c r="AD339" i="24"/>
  <c r="AD338" i="24"/>
  <c r="AD337" i="24"/>
  <c r="AD336" i="24"/>
  <c r="AD335" i="24"/>
  <c r="AD334" i="24"/>
  <c r="AD333" i="24"/>
  <c r="AD332" i="24"/>
  <c r="AD331" i="24"/>
  <c r="AD330" i="24"/>
  <c r="AD329" i="24"/>
  <c r="AD328" i="24"/>
  <c r="AD327" i="24"/>
  <c r="AD326" i="24"/>
  <c r="AD325" i="24"/>
  <c r="AD324" i="24"/>
  <c r="AD323" i="24"/>
  <c r="AD322" i="24"/>
  <c r="AD321" i="24"/>
  <c r="AD320" i="24"/>
  <c r="AD319" i="24"/>
  <c r="AD318" i="24"/>
  <c r="AD317" i="24"/>
  <c r="AD316" i="24"/>
  <c r="AD315" i="24"/>
  <c r="AD314" i="24"/>
  <c r="AD313" i="24"/>
  <c r="AD312" i="24"/>
  <c r="AD311" i="24"/>
  <c r="AD310" i="24"/>
  <c r="AD309" i="24"/>
  <c r="AD308" i="24"/>
  <c r="AD307" i="24"/>
  <c r="AD306" i="24"/>
  <c r="AD305" i="24"/>
  <c r="AD304" i="24"/>
  <c r="AD303" i="24"/>
  <c r="AD302" i="24"/>
  <c r="AD301" i="24"/>
  <c r="AD300" i="24"/>
  <c r="AD299" i="24"/>
  <c r="AD298" i="24"/>
  <c r="AD297" i="24"/>
  <c r="AD296" i="24"/>
  <c r="AD295" i="24"/>
  <c r="AD294" i="24"/>
  <c r="AD293" i="24"/>
  <c r="AD292" i="24"/>
  <c r="AD291" i="24"/>
  <c r="AD290" i="24"/>
  <c r="AD289" i="24"/>
  <c r="AD288" i="24"/>
  <c r="AD287" i="24"/>
  <c r="AD286" i="24"/>
  <c r="AD285" i="24"/>
  <c r="AD284" i="24"/>
  <c r="AD283" i="24"/>
  <c r="AD282" i="24"/>
  <c r="AD281" i="24"/>
  <c r="AD280" i="24"/>
  <c r="AD279" i="24"/>
  <c r="AD278" i="24"/>
  <c r="AD277" i="24"/>
  <c r="AD276" i="24"/>
  <c r="AD275" i="24"/>
  <c r="AD274" i="24"/>
  <c r="AD273" i="24"/>
  <c r="AD272" i="24"/>
  <c r="AD271" i="24"/>
  <c r="AD270" i="24"/>
  <c r="AD269" i="24"/>
  <c r="AD268" i="24"/>
  <c r="AD267" i="24"/>
  <c r="AD266" i="24"/>
  <c r="AD265" i="24"/>
  <c r="AD264" i="24"/>
  <c r="AD263" i="24"/>
  <c r="AD262" i="24"/>
  <c r="AD261" i="24"/>
  <c r="AD260" i="24"/>
  <c r="AD259" i="24"/>
  <c r="AD258" i="24"/>
  <c r="AD257" i="24"/>
  <c r="AD256" i="24"/>
  <c r="AD255" i="24"/>
  <c r="AD254" i="24"/>
  <c r="AD253" i="24"/>
  <c r="AD252" i="24"/>
  <c r="AD251" i="24"/>
  <c r="AD250" i="24"/>
  <c r="AD249" i="24"/>
  <c r="AD248" i="24"/>
  <c r="AD247" i="24"/>
  <c r="AD246" i="24"/>
  <c r="AD245" i="24"/>
  <c r="AD244" i="24"/>
  <c r="AD243" i="24"/>
  <c r="AD242" i="24"/>
  <c r="AD241" i="24"/>
  <c r="AD240" i="24"/>
  <c r="AD239" i="24"/>
  <c r="AD238" i="24"/>
  <c r="AD237" i="24"/>
  <c r="AD236" i="24"/>
  <c r="AD235" i="24"/>
  <c r="AD234" i="24"/>
  <c r="AD233" i="24"/>
  <c r="AD232" i="24"/>
  <c r="AD231" i="24"/>
  <c r="AD230" i="24"/>
  <c r="AD229" i="24"/>
  <c r="AD228" i="24"/>
  <c r="AD227" i="24"/>
  <c r="AD226" i="24"/>
  <c r="AD225" i="24"/>
  <c r="AD224" i="24"/>
  <c r="AD223" i="24"/>
  <c r="AD222" i="24"/>
  <c r="AD221" i="24"/>
  <c r="AD220" i="24"/>
  <c r="AD219" i="24"/>
  <c r="AD218" i="24"/>
  <c r="AD217" i="24"/>
  <c r="AD216" i="24"/>
  <c r="AD215" i="24"/>
  <c r="AD214" i="24"/>
  <c r="AD213" i="24"/>
  <c r="AD212" i="24"/>
  <c r="AD211" i="24"/>
  <c r="AD210" i="24"/>
  <c r="AD209" i="24"/>
  <c r="AD208" i="24"/>
  <c r="AD207" i="24"/>
  <c r="AD206" i="24"/>
  <c r="AD205" i="24"/>
  <c r="AD204" i="24"/>
  <c r="AD203" i="24"/>
  <c r="AD202" i="24"/>
  <c r="AD201" i="24"/>
  <c r="AD200" i="24"/>
  <c r="AD199" i="24"/>
  <c r="AD198" i="24"/>
  <c r="AD197" i="24"/>
  <c r="AD196" i="24"/>
  <c r="AD195" i="24"/>
  <c r="AD194" i="24"/>
  <c r="AD193" i="24"/>
  <c r="AD192" i="24"/>
  <c r="AD191" i="24"/>
  <c r="AD190" i="24"/>
  <c r="AD189" i="24"/>
  <c r="AD188" i="24"/>
  <c r="AD187" i="24"/>
  <c r="AD186" i="24"/>
  <c r="AD185" i="24"/>
  <c r="AD184" i="24"/>
  <c r="AD183" i="24"/>
  <c r="AD182" i="24"/>
  <c r="AD181" i="24"/>
  <c r="AD180" i="24"/>
  <c r="AD179" i="24"/>
  <c r="AD178" i="24"/>
  <c r="AD177" i="24"/>
  <c r="AD176" i="24"/>
  <c r="AD175" i="24"/>
  <c r="AD174" i="24"/>
  <c r="AD173" i="24"/>
  <c r="AD172" i="24"/>
  <c r="AD171" i="24"/>
  <c r="AD170" i="24"/>
  <c r="AD169" i="24"/>
  <c r="AD168" i="24"/>
  <c r="AD167" i="24"/>
  <c r="AD166" i="24"/>
  <c r="AD165" i="24"/>
  <c r="AD164" i="24"/>
  <c r="AD163" i="24"/>
  <c r="AD162" i="24"/>
  <c r="AD161" i="24"/>
  <c r="AD158" i="24"/>
  <c r="AC976" i="24"/>
  <c r="B1169" i="24" l="1"/>
  <c r="G1168" i="24"/>
  <c r="W1168" i="24"/>
  <c r="B1214" i="24"/>
  <c r="W1213" i="24"/>
  <c r="G1213" i="24"/>
  <c r="B1103" i="24"/>
  <c r="W1102" i="24"/>
  <c r="G1102" i="24"/>
  <c r="B1056" i="24"/>
  <c r="W1055" i="24"/>
  <c r="G1055" i="24"/>
  <c r="B1129" i="24"/>
  <c r="B1130" i="24" s="1"/>
  <c r="B1131" i="24" s="1"/>
  <c r="B1132" i="24" s="1"/>
  <c r="B1133" i="24" s="1"/>
  <c r="B1134" i="24" s="1"/>
  <c r="B1135" i="24" s="1"/>
  <c r="B1136" i="24" s="1"/>
  <c r="B1137" i="24" s="1"/>
  <c r="B1138" i="24" s="1"/>
  <c r="B1139" i="24" s="1"/>
  <c r="B1140" i="24" s="1"/>
  <c r="B1141" i="24" s="1"/>
  <c r="B1142" i="24" s="1"/>
  <c r="W1142" i="24" s="1"/>
  <c r="W1128" i="24"/>
  <c r="B995" i="24"/>
  <c r="W994" i="24"/>
  <c r="G994" i="24"/>
  <c r="AE319" i="24"/>
  <c r="AF319" i="24" s="1"/>
  <c r="G1129" i="24" l="1"/>
  <c r="G1131" i="24"/>
  <c r="B1215" i="24"/>
  <c r="W1214" i="24"/>
  <c r="G1214" i="24"/>
  <c r="B1104" i="24"/>
  <c r="W1103" i="24"/>
  <c r="G1103" i="24"/>
  <c r="B1170" i="24"/>
  <c r="G1169" i="24"/>
  <c r="W1169" i="24"/>
  <c r="B1057" i="24"/>
  <c r="W1056" i="24"/>
  <c r="G1056" i="24"/>
  <c r="W1135" i="24"/>
  <c r="W1140" i="24"/>
  <c r="G1140" i="24"/>
  <c r="G1135" i="24"/>
  <c r="W1138" i="24"/>
  <c r="G1138" i="24"/>
  <c r="G1137" i="24"/>
  <c r="W1137" i="24"/>
  <c r="W1130" i="24"/>
  <c r="W1139" i="24"/>
  <c r="G1139" i="24"/>
  <c r="G1132" i="24"/>
  <c r="W1136" i="24"/>
  <c r="G1133" i="24"/>
  <c r="G1141" i="24"/>
  <c r="G1134" i="24"/>
  <c r="W1133" i="24"/>
  <c r="G1142" i="24"/>
  <c r="W1131" i="24"/>
  <c r="W1141" i="24"/>
  <c r="G1136" i="24"/>
  <c r="W1129" i="24"/>
  <c r="G1130" i="24"/>
  <c r="W1132" i="24"/>
  <c r="W1134" i="24"/>
  <c r="B996" i="24"/>
  <c r="W995" i="24"/>
  <c r="G995" i="24"/>
  <c r="AC1202" i="24"/>
  <c r="AA1202" i="24"/>
  <c r="Z1202" i="24"/>
  <c r="W1202" i="24"/>
  <c r="G1202" i="24"/>
  <c r="B1216" i="24" l="1"/>
  <c r="G1215" i="24"/>
  <c r="W1215" i="24"/>
  <c r="B1105" i="24"/>
  <c r="G1104" i="24"/>
  <c r="W1104" i="24"/>
  <c r="B1171" i="24"/>
  <c r="W1170" i="24"/>
  <c r="G1170" i="24"/>
  <c r="B1058" i="24"/>
  <c r="G1057" i="24"/>
  <c r="W1057" i="24"/>
  <c r="B997" i="24"/>
  <c r="W996" i="24"/>
  <c r="G996" i="24"/>
  <c r="Y326" i="24"/>
  <c r="B1172" i="24" l="1"/>
  <c r="W1171" i="24"/>
  <c r="G1171" i="24"/>
  <c r="W1105" i="24"/>
  <c r="G1105" i="24"/>
  <c r="B1106" i="24"/>
  <c r="B1217" i="24"/>
  <c r="G1216" i="24"/>
  <c r="W1216" i="24"/>
  <c r="B1059" i="24"/>
  <c r="W1058" i="24"/>
  <c r="G1058" i="24"/>
  <c r="W997" i="24"/>
  <c r="G997" i="24"/>
  <c r="B998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23" i="24"/>
  <c r="K1222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1204" i="24"/>
  <c r="Y357" i="24"/>
  <c r="Y356" i="24"/>
  <c r="Y355" i="24"/>
  <c r="Y354" i="24"/>
  <c r="Y353" i="24"/>
  <c r="Y352" i="24"/>
  <c r="Y351" i="24"/>
  <c r="Y350" i="24"/>
  <c r="Y349" i="24"/>
  <c r="Y348" i="24"/>
  <c r="Y347" i="24"/>
  <c r="Y346" i="24"/>
  <c r="Y345" i="24"/>
  <c r="Y344" i="24"/>
  <c r="Z1222" i="24"/>
  <c r="Z357" i="24"/>
  <c r="Z356" i="24"/>
  <c r="Z355" i="24"/>
  <c r="Z354" i="24"/>
  <c r="Z353" i="24"/>
  <c r="Z352" i="24"/>
  <c r="Z1221" i="24"/>
  <c r="Z351" i="24"/>
  <c r="Z350" i="24"/>
  <c r="Z349" i="24"/>
  <c r="Z348" i="24"/>
  <c r="Z347" i="24"/>
  <c r="Z1220" i="24"/>
  <c r="Z346" i="24"/>
  <c r="Z345" i="24"/>
  <c r="Z1219" i="24"/>
  <c r="Z344" i="24"/>
  <c r="Z1204" i="24"/>
  <c r="B1218" i="24" l="1"/>
  <c r="W1217" i="24"/>
  <c r="G1217" i="24"/>
  <c r="B1107" i="24"/>
  <c r="W1106" i="24"/>
  <c r="G1106" i="24"/>
  <c r="B1173" i="24"/>
  <c r="G1172" i="24"/>
  <c r="W1172" i="24"/>
  <c r="W1059" i="24"/>
  <c r="G1059" i="24"/>
  <c r="B1060" i="24"/>
  <c r="B999" i="24"/>
  <c r="W998" i="24"/>
  <c r="G998" i="24"/>
  <c r="Y343" i="24"/>
  <c r="B1108" i="24" l="1"/>
  <c r="G1107" i="24"/>
  <c r="W1107" i="24"/>
  <c r="B1174" i="24"/>
  <c r="G1173" i="24"/>
  <c r="W1173" i="24"/>
  <c r="B1219" i="24"/>
  <c r="W1218" i="24"/>
  <c r="G1218" i="24"/>
  <c r="B1061" i="24"/>
  <c r="G1060" i="24"/>
  <c r="W1060" i="24"/>
  <c r="B1000" i="24"/>
  <c r="W999" i="24"/>
  <c r="G999" i="24"/>
  <c r="Z1203" i="24"/>
  <c r="G1464" i="24" l="1"/>
  <c r="W1464" i="24"/>
  <c r="B1220" i="24"/>
  <c r="G1219" i="24"/>
  <c r="W1219" i="24"/>
  <c r="B1175" i="24"/>
  <c r="W1174" i="24"/>
  <c r="G1174" i="24"/>
  <c r="B1109" i="24"/>
  <c r="G1108" i="24"/>
  <c r="W1108" i="24"/>
  <c r="B1062" i="24"/>
  <c r="G1061" i="24"/>
  <c r="W1061" i="24"/>
  <c r="B1001" i="24"/>
  <c r="W1000" i="24"/>
  <c r="G1000" i="24"/>
  <c r="G1222" i="24"/>
  <c r="G1311" i="24"/>
  <c r="G1313" i="24"/>
  <c r="K1201" i="24"/>
  <c r="K1200" i="24"/>
  <c r="K1199" i="24"/>
  <c r="K1198" i="24"/>
  <c r="K1197" i="24"/>
  <c r="K1196" i="24"/>
  <c r="K1195" i="24"/>
  <c r="K1194" i="24"/>
  <c r="K1193" i="24"/>
  <c r="K1192" i="24"/>
  <c r="K1191" i="24"/>
  <c r="K342" i="24"/>
  <c r="Y342" i="24"/>
  <c r="K1190" i="24"/>
  <c r="K341" i="24"/>
  <c r="Y341" i="24"/>
  <c r="K1189" i="24"/>
  <c r="K1188" i="24"/>
  <c r="K1187" i="24"/>
  <c r="K1186" i="24"/>
  <c r="Z343" i="24"/>
  <c r="G1465" i="24" l="1"/>
  <c r="W1465" i="24"/>
  <c r="B1110" i="24"/>
  <c r="W1109" i="24"/>
  <c r="G1109" i="24"/>
  <c r="B1176" i="24"/>
  <c r="W1175" i="24"/>
  <c r="G1175" i="24"/>
  <c r="B1221" i="24"/>
  <c r="W1220" i="24"/>
  <c r="G1220" i="24"/>
  <c r="B1063" i="24"/>
  <c r="W1062" i="24"/>
  <c r="G1062" i="24"/>
  <c r="B1002" i="24"/>
  <c r="W1001" i="24"/>
  <c r="G1001" i="24"/>
  <c r="Z1201" i="24"/>
  <c r="Z1200" i="24"/>
  <c r="Z1199" i="24"/>
  <c r="Z1198" i="24"/>
  <c r="Z1197" i="24"/>
  <c r="Z1196" i="24"/>
  <c r="Z1195" i="24"/>
  <c r="Z1194" i="24"/>
  <c r="Z1193" i="24"/>
  <c r="Z1192" i="24"/>
  <c r="Z1191" i="24"/>
  <c r="Z342" i="24"/>
  <c r="Z1190" i="24"/>
  <c r="Z341" i="24"/>
  <c r="Z1189" i="24"/>
  <c r="Z1188" i="24"/>
  <c r="Z1187" i="24"/>
  <c r="Z1186" i="24"/>
  <c r="B1467" i="24" l="1"/>
  <c r="G1466" i="24"/>
  <c r="W1466" i="24"/>
  <c r="W1221" i="24"/>
  <c r="G1221" i="24"/>
  <c r="B1177" i="24"/>
  <c r="G1176" i="24"/>
  <c r="W1176" i="24"/>
  <c r="B1111" i="24"/>
  <c r="W1110" i="24"/>
  <c r="G1110" i="24"/>
  <c r="W1063" i="24"/>
  <c r="G1063" i="24"/>
  <c r="B1003" i="24"/>
  <c r="W1002" i="24"/>
  <c r="G1002" i="24"/>
  <c r="W343" i="24"/>
  <c r="W1311" i="24"/>
  <c r="W1313" i="24"/>
  <c r="W1186" i="24"/>
  <c r="W1160" i="24"/>
  <c r="K340" i="24"/>
  <c r="Y340" i="24"/>
  <c r="K1185" i="24"/>
  <c r="K1183" i="24"/>
  <c r="K1182" i="24"/>
  <c r="K1181" i="24"/>
  <c r="K1180" i="24"/>
  <c r="K1179" i="24"/>
  <c r="K1178" i="24"/>
  <c r="K1177" i="24"/>
  <c r="K339" i="24"/>
  <c r="Y339" i="24"/>
  <c r="K338" i="24"/>
  <c r="Y338" i="24"/>
  <c r="K337" i="24"/>
  <c r="Y337" i="24"/>
  <c r="K336" i="24"/>
  <c r="Y336" i="24"/>
  <c r="K335" i="24"/>
  <c r="Y335" i="24"/>
  <c r="K334" i="24"/>
  <c r="Y334" i="24"/>
  <c r="K333" i="24"/>
  <c r="Y333" i="24"/>
  <c r="K332" i="24"/>
  <c r="Y332" i="24"/>
  <c r="K1168" i="24"/>
  <c r="K331" i="24"/>
  <c r="Y331" i="24"/>
  <c r="K330" i="24"/>
  <c r="Y330" i="24"/>
  <c r="K329" i="24"/>
  <c r="Y329" i="24"/>
  <c r="K1164" i="24"/>
  <c r="K328" i="24"/>
  <c r="Y328" i="24"/>
  <c r="K1162" i="24"/>
  <c r="K327" i="24"/>
  <c r="Y327" i="24"/>
  <c r="K1160" i="24"/>
  <c r="Z340" i="24"/>
  <c r="Z1185" i="24"/>
  <c r="Z1183" i="24"/>
  <c r="Z1182" i="24"/>
  <c r="Z1181" i="24"/>
  <c r="Z1180" i="24"/>
  <c r="Z1179" i="24"/>
  <c r="Z1178" i="24"/>
  <c r="Z1177" i="24"/>
  <c r="Z339" i="24"/>
  <c r="Z338" i="24"/>
  <c r="Z337" i="24"/>
  <c r="Z336" i="24"/>
  <c r="Z335" i="24"/>
  <c r="Z334" i="24"/>
  <c r="Z333" i="24"/>
  <c r="Z332" i="24"/>
  <c r="Z1168" i="24"/>
  <c r="Z331" i="24"/>
  <c r="Z330" i="24"/>
  <c r="Z329" i="24"/>
  <c r="Z1164" i="24"/>
  <c r="Z328" i="24"/>
  <c r="Z1162" i="24"/>
  <c r="Z327" i="24"/>
  <c r="Z1160" i="24"/>
  <c r="W1145" i="24"/>
  <c r="W1144" i="24"/>
  <c r="W1125" i="24"/>
  <c r="W318" i="24"/>
  <c r="W317" i="24"/>
  <c r="W302" i="24"/>
  <c r="W1092" i="24"/>
  <c r="W1091" i="24"/>
  <c r="W1064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326" i="24"/>
  <c r="K1157" i="24"/>
  <c r="K1158" i="24"/>
  <c r="K1159" i="24"/>
  <c r="K1145" i="24"/>
  <c r="K1144" i="24"/>
  <c r="K1126" i="24"/>
  <c r="K1127" i="24"/>
  <c r="K1128" i="24"/>
  <c r="K1129" i="24"/>
  <c r="K1130" i="24"/>
  <c r="K323" i="24"/>
  <c r="K1132" i="24"/>
  <c r="K1133" i="24"/>
  <c r="K1134" i="24"/>
  <c r="K1135" i="24"/>
  <c r="K1136" i="24"/>
  <c r="K324" i="24"/>
  <c r="K1138" i="24"/>
  <c r="K325" i="24"/>
  <c r="K1140" i="24"/>
  <c r="K1141" i="24"/>
  <c r="K1142" i="24"/>
  <c r="K1125" i="24"/>
  <c r="K1113" i="24"/>
  <c r="K1114" i="24"/>
  <c r="K1115" i="24"/>
  <c r="K1116" i="24"/>
  <c r="K1117" i="24"/>
  <c r="K319" i="24"/>
  <c r="K1118" i="24"/>
  <c r="K1119" i="24"/>
  <c r="K1120" i="24"/>
  <c r="K1121" i="24"/>
  <c r="K1122" i="24"/>
  <c r="K1123" i="24"/>
  <c r="K1124" i="24"/>
  <c r="K320" i="24"/>
  <c r="K321" i="24"/>
  <c r="K322" i="24"/>
  <c r="K318" i="24"/>
  <c r="K317" i="24"/>
  <c r="K308" i="24"/>
  <c r="K1094" i="24"/>
  <c r="K303" i="24"/>
  <c r="K304" i="24"/>
  <c r="K305" i="24"/>
  <c r="K306" i="24"/>
  <c r="K307" i="24"/>
  <c r="K309" i="24"/>
  <c r="K310" i="24"/>
  <c r="K311" i="24"/>
  <c r="K312" i="24"/>
  <c r="K313" i="24"/>
  <c r="K314" i="24"/>
  <c r="K315" i="24"/>
  <c r="K316" i="24"/>
  <c r="G1467" i="24" l="1"/>
  <c r="W1467" i="24"/>
  <c r="B1178" i="24"/>
  <c r="G1177" i="24"/>
  <c r="W1177" i="24"/>
  <c r="G1111" i="24"/>
  <c r="W1111" i="24"/>
  <c r="W1003" i="24"/>
  <c r="G1003" i="24"/>
  <c r="K1065" i="24"/>
  <c r="K289" i="24"/>
  <c r="K1067" i="24"/>
  <c r="K290" i="24"/>
  <c r="K291" i="24"/>
  <c r="K292" i="24"/>
  <c r="K1071" i="24"/>
  <c r="K293" i="24"/>
  <c r="K294" i="24"/>
  <c r="K295" i="24"/>
  <c r="K296" i="24"/>
  <c r="K297" i="24"/>
  <c r="K298" i="24"/>
  <c r="K299" i="24"/>
  <c r="K300" i="24"/>
  <c r="K1080" i="24"/>
  <c r="K1081" i="24"/>
  <c r="K1082" i="24"/>
  <c r="K1083" i="24"/>
  <c r="K1084" i="24"/>
  <c r="K1085" i="24"/>
  <c r="K1086" i="24"/>
  <c r="K1087" i="24"/>
  <c r="K1088" i="24"/>
  <c r="K1090" i="24"/>
  <c r="K301" i="24"/>
  <c r="K1064" i="24"/>
  <c r="K302" i="24"/>
  <c r="K1091" i="24"/>
  <c r="K1092" i="24"/>
  <c r="K887" i="24"/>
  <c r="Z1159" i="24"/>
  <c r="Z1158" i="24"/>
  <c r="Z1157" i="24"/>
  <c r="Z326" i="24"/>
  <c r="Z1156" i="24"/>
  <c r="Z1155" i="24"/>
  <c r="Z1154" i="24"/>
  <c r="Z1153" i="24"/>
  <c r="Z1152" i="24"/>
  <c r="Z1151" i="24"/>
  <c r="Z1150" i="24"/>
  <c r="Z1149" i="24"/>
  <c r="Z1148" i="24"/>
  <c r="Z1147" i="24"/>
  <c r="Z1145" i="24"/>
  <c r="Z1144" i="24"/>
  <c r="Z1142" i="24"/>
  <c r="Z1141" i="24"/>
  <c r="Z1140" i="24"/>
  <c r="Z325" i="24"/>
  <c r="Z1138" i="24"/>
  <c r="Z324" i="24"/>
  <c r="Z1136" i="24"/>
  <c r="Z1135" i="24"/>
  <c r="Z1134" i="24"/>
  <c r="Z1133" i="24"/>
  <c r="Z1132" i="24"/>
  <c r="Z323" i="24"/>
  <c r="Z1130" i="24"/>
  <c r="Z1129" i="24"/>
  <c r="Z1128" i="24"/>
  <c r="Z1127" i="24"/>
  <c r="Z1126" i="24"/>
  <c r="Z1125" i="24"/>
  <c r="Z322" i="24"/>
  <c r="Z321" i="24"/>
  <c r="Z320" i="24"/>
  <c r="Z1124" i="24"/>
  <c r="Z1123" i="24"/>
  <c r="Z1122" i="24"/>
  <c r="Z1121" i="24"/>
  <c r="Z1120" i="24"/>
  <c r="Z1119" i="24"/>
  <c r="Z1118" i="24"/>
  <c r="Z319" i="24"/>
  <c r="AA1065" i="24"/>
  <c r="AA289" i="24"/>
  <c r="AA290" i="24"/>
  <c r="AA291" i="24"/>
  <c r="AA292" i="24"/>
  <c r="AA293" i="24"/>
  <c r="AA294" i="24"/>
  <c r="AA295" i="24"/>
  <c r="AA296" i="24"/>
  <c r="AA297" i="24"/>
  <c r="AA298" i="24"/>
  <c r="AA299" i="24"/>
  <c r="AA300" i="24"/>
  <c r="AA1090" i="24"/>
  <c r="AA301" i="24"/>
  <c r="AA1091" i="24"/>
  <c r="AA1092" i="24"/>
  <c r="AA302" i="24"/>
  <c r="AA303" i="24"/>
  <c r="AA304" i="24"/>
  <c r="AA305" i="24"/>
  <c r="AA306" i="24"/>
  <c r="AA307" i="24"/>
  <c r="AA308" i="24"/>
  <c r="AA309" i="24"/>
  <c r="AA310" i="24"/>
  <c r="AA311" i="24"/>
  <c r="AA312" i="24"/>
  <c r="AA313" i="24"/>
  <c r="AA314" i="24"/>
  <c r="AA315" i="24"/>
  <c r="AA316" i="24"/>
  <c r="AA317" i="24"/>
  <c r="AA318" i="24"/>
  <c r="AA1113" i="24"/>
  <c r="AA1114" i="24"/>
  <c r="AA1115" i="24"/>
  <c r="AA1116" i="24"/>
  <c r="AA1117" i="24"/>
  <c r="AA319" i="24"/>
  <c r="AA1118" i="24"/>
  <c r="AA1119" i="24"/>
  <c r="AA1120" i="24"/>
  <c r="AA1121" i="24"/>
  <c r="AA1122" i="24"/>
  <c r="AA1123" i="24"/>
  <c r="AA1124" i="24"/>
  <c r="AA320" i="24"/>
  <c r="AA321" i="24"/>
  <c r="AA322" i="24"/>
  <c r="AA1125" i="24"/>
  <c r="AA1126" i="24"/>
  <c r="AA1127" i="24"/>
  <c r="AA1128" i="24"/>
  <c r="AA1129" i="24"/>
  <c r="AA1130" i="24"/>
  <c r="AA323" i="24"/>
  <c r="AA1132" i="24"/>
  <c r="AA1133" i="24"/>
  <c r="AA1134" i="24"/>
  <c r="AA1135" i="24"/>
  <c r="AA1136" i="24"/>
  <c r="AA324" i="24"/>
  <c r="AA1138" i="24"/>
  <c r="AA325" i="24"/>
  <c r="AA1140" i="24"/>
  <c r="AA1141" i="24"/>
  <c r="AA1142" i="24"/>
  <c r="AA1144" i="24"/>
  <c r="AA1145" i="24"/>
  <c r="AA1146" i="24"/>
  <c r="AA1147" i="24"/>
  <c r="AA1148" i="24"/>
  <c r="AA1149" i="24"/>
  <c r="AA1150" i="24"/>
  <c r="AA1151" i="24"/>
  <c r="AA1152" i="24"/>
  <c r="AA1153" i="24"/>
  <c r="AA1154" i="24"/>
  <c r="AA1155" i="24"/>
  <c r="AA1156" i="24"/>
  <c r="AA326" i="24"/>
  <c r="AA1157" i="24"/>
  <c r="AA1158" i="24"/>
  <c r="AA1159" i="24"/>
  <c r="AA1160" i="24"/>
  <c r="AA327" i="24"/>
  <c r="AA328" i="24"/>
  <c r="AA329" i="24"/>
  <c r="AA330" i="24"/>
  <c r="AA331" i="24"/>
  <c r="AA332" i="24"/>
  <c r="AA333" i="24"/>
  <c r="AA334" i="24"/>
  <c r="AA335" i="24"/>
  <c r="AA336" i="24"/>
  <c r="AA337" i="24"/>
  <c r="AA338" i="24"/>
  <c r="AA339" i="24"/>
  <c r="AA340" i="24"/>
  <c r="AA1186" i="24"/>
  <c r="AA1187" i="24"/>
  <c r="AA1188" i="24"/>
  <c r="AA1189" i="24"/>
  <c r="AA341" i="24"/>
  <c r="AA1190" i="24"/>
  <c r="AA342" i="24"/>
  <c r="AA1191" i="24"/>
  <c r="AA1192" i="24"/>
  <c r="AA1193" i="24"/>
  <c r="AA1194" i="24"/>
  <c r="AA1195" i="24"/>
  <c r="AA1196" i="24"/>
  <c r="AA1197" i="24"/>
  <c r="AA1198" i="24"/>
  <c r="AA1199" i="24"/>
  <c r="AA1200" i="24"/>
  <c r="AA1201" i="24"/>
  <c r="AA343" i="24"/>
  <c r="AA1203" i="24"/>
  <c r="AA1204" i="24"/>
  <c r="AA344" i="24"/>
  <c r="AA1219" i="24"/>
  <c r="AA345" i="24"/>
  <c r="AA346" i="24"/>
  <c r="AA1220" i="24"/>
  <c r="AA347" i="24"/>
  <c r="AA348" i="24"/>
  <c r="AA349" i="24"/>
  <c r="AA350" i="24"/>
  <c r="AA351" i="24"/>
  <c r="AA1221" i="24"/>
  <c r="AA352" i="24"/>
  <c r="AA353" i="24"/>
  <c r="AA354" i="24"/>
  <c r="AA355" i="24"/>
  <c r="AA356" i="24"/>
  <c r="AA357" i="24"/>
  <c r="AA1222" i="24"/>
  <c r="AA1223" i="24"/>
  <c r="AA1224" i="24"/>
  <c r="AA1225" i="24"/>
  <c r="AA1226" i="24"/>
  <c r="AA1227" i="24"/>
  <c r="AA1228" i="24"/>
  <c r="AA1229" i="24"/>
  <c r="AA1230" i="24"/>
  <c r="AA1231" i="24"/>
  <c r="AA1232" i="24"/>
  <c r="AA1233" i="24"/>
  <c r="AA1234" i="24"/>
  <c r="AA1235" i="24"/>
  <c r="AA1236" i="24"/>
  <c r="AA1237" i="24"/>
  <c r="AA1238" i="24"/>
  <c r="AA1239" i="24"/>
  <c r="AA1240" i="24"/>
  <c r="AA1241" i="24"/>
  <c r="AA1242" i="24"/>
  <c r="AA1243" i="24"/>
  <c r="AA1244" i="24"/>
  <c r="AA1245" i="24"/>
  <c r="AA1246" i="24"/>
  <c r="AA1247" i="24"/>
  <c r="AA1248" i="24"/>
  <c r="AA1249" i="24"/>
  <c r="AA1250" i="24"/>
  <c r="AA1251" i="24"/>
  <c r="AA1252" i="24"/>
  <c r="AA1253" i="24"/>
  <c r="AA1254" i="24"/>
  <c r="AA1255" i="24"/>
  <c r="AA1256" i="24"/>
  <c r="AA1257" i="24"/>
  <c r="AA1258" i="24"/>
  <c r="AA1259" i="24"/>
  <c r="AA1260" i="24"/>
  <c r="AA1261" i="24"/>
  <c r="AA1262" i="24"/>
  <c r="AA1263" i="24"/>
  <c r="AA1264" i="24"/>
  <c r="AA1265" i="24"/>
  <c r="AA1266" i="24"/>
  <c r="AA1267" i="24"/>
  <c r="AA1268" i="24"/>
  <c r="AA1269" i="24"/>
  <c r="AA1270" i="24"/>
  <c r="AA1271" i="24"/>
  <c r="AA1272" i="24"/>
  <c r="AA1273" i="24"/>
  <c r="AA1274" i="24"/>
  <c r="AA1275" i="24"/>
  <c r="AA1276" i="24"/>
  <c r="AA1277" i="24"/>
  <c r="AA1278" i="24"/>
  <c r="AA1279" i="24"/>
  <c r="AA1280" i="24"/>
  <c r="AA1281" i="24"/>
  <c r="AA1282" i="24"/>
  <c r="AA1283" i="24"/>
  <c r="AA1284" i="24"/>
  <c r="AA1064" i="24"/>
  <c r="AA276" i="24"/>
  <c r="AA277" i="24"/>
  <c r="AA278" i="24"/>
  <c r="AA279" i="24"/>
  <c r="AA280" i="24"/>
  <c r="AA281" i="24"/>
  <c r="AA282" i="24"/>
  <c r="AA283" i="24"/>
  <c r="AA284" i="24"/>
  <c r="AA285" i="24"/>
  <c r="AA286" i="24"/>
  <c r="AA287" i="24"/>
  <c r="AA288" i="24"/>
  <c r="AA275" i="24"/>
  <c r="AA1045" i="24"/>
  <c r="AA274" i="24"/>
  <c r="AC1094" i="24"/>
  <c r="AC1095" i="24"/>
  <c r="AC303" i="24"/>
  <c r="AC1097" i="24"/>
  <c r="AC304" i="24"/>
  <c r="AC305" i="24"/>
  <c r="AC306" i="24"/>
  <c r="AC307" i="24"/>
  <c r="AC308" i="24"/>
  <c r="AC309" i="24"/>
  <c r="AC310" i="24"/>
  <c r="AC311" i="24"/>
  <c r="AC312" i="24"/>
  <c r="AC313" i="24"/>
  <c r="AC314" i="24"/>
  <c r="AC315" i="24"/>
  <c r="AC316" i="24"/>
  <c r="AC317" i="24"/>
  <c r="AC318" i="24"/>
  <c r="AC1113" i="24"/>
  <c r="AC1114" i="24"/>
  <c r="AC1115" i="24"/>
  <c r="AC1116" i="24"/>
  <c r="AC1117" i="24"/>
  <c r="AC319" i="24"/>
  <c r="AC1118" i="24"/>
  <c r="AC1119" i="24"/>
  <c r="AC1120" i="24"/>
  <c r="AC1121" i="24"/>
  <c r="AC1122" i="24"/>
  <c r="AC1123" i="24"/>
  <c r="AC1124" i="24"/>
  <c r="AC320" i="24"/>
  <c r="AC321" i="24"/>
  <c r="AC322" i="24"/>
  <c r="AC1125" i="24"/>
  <c r="AC1126" i="24"/>
  <c r="AC1127" i="24"/>
  <c r="AC1128" i="24"/>
  <c r="AC1129" i="24"/>
  <c r="AC1130" i="24"/>
  <c r="AC323" i="24"/>
  <c r="AC1132" i="24"/>
  <c r="AC1133" i="24"/>
  <c r="AC1134" i="24"/>
  <c r="AC1135" i="24"/>
  <c r="AC1136" i="24"/>
  <c r="AC324" i="24"/>
  <c r="AC1138" i="24"/>
  <c r="AC325" i="24"/>
  <c r="AC1140" i="24"/>
  <c r="AC1141" i="24"/>
  <c r="AC1142" i="24"/>
  <c r="AC1144" i="24"/>
  <c r="AC1145" i="24"/>
  <c r="AC1146" i="24"/>
  <c r="AC1147" i="24"/>
  <c r="AC1148" i="24"/>
  <c r="AC1149" i="24"/>
  <c r="AC1150" i="24"/>
  <c r="AC1151" i="24"/>
  <c r="AC1152" i="24"/>
  <c r="AC1153" i="24"/>
  <c r="AC1154" i="24"/>
  <c r="AC1155" i="24"/>
  <c r="AC1156" i="24"/>
  <c r="AC326" i="24"/>
  <c r="AC1157" i="24"/>
  <c r="AC1158" i="24"/>
  <c r="AC1159" i="24"/>
  <c r="AC1160" i="24"/>
  <c r="AC327" i="24"/>
  <c r="AC1162" i="24"/>
  <c r="AC328" i="24"/>
  <c r="AC1164" i="24"/>
  <c r="AC329" i="24"/>
  <c r="AC330" i="24"/>
  <c r="AC331" i="24"/>
  <c r="AC1168" i="24"/>
  <c r="AC332" i="24"/>
  <c r="AC333" i="24"/>
  <c r="AC334" i="24"/>
  <c r="AC335" i="24"/>
  <c r="AC336" i="24"/>
  <c r="AC337" i="24"/>
  <c r="AC338" i="24"/>
  <c r="AC339" i="24"/>
  <c r="AC1177" i="24"/>
  <c r="AC1178" i="24"/>
  <c r="AC1179" i="24"/>
  <c r="AC1180" i="24"/>
  <c r="AC1181" i="24"/>
  <c r="AC1182" i="24"/>
  <c r="AC1183" i="24"/>
  <c r="AC1185" i="24"/>
  <c r="AC340" i="24"/>
  <c r="AC1186" i="24"/>
  <c r="AC1187" i="24"/>
  <c r="AC1188" i="24"/>
  <c r="AC1189" i="24"/>
  <c r="AC341" i="24"/>
  <c r="AC1190" i="24"/>
  <c r="AC342" i="24"/>
  <c r="AC1191" i="24"/>
  <c r="AC1192" i="24"/>
  <c r="AC1193" i="24"/>
  <c r="AC1194" i="24"/>
  <c r="AC1195" i="24"/>
  <c r="AC1196" i="24"/>
  <c r="AC1197" i="24"/>
  <c r="AC1198" i="24"/>
  <c r="AC1199" i="24"/>
  <c r="AC1200" i="24"/>
  <c r="AC1201" i="24"/>
  <c r="AC343" i="24"/>
  <c r="AC1203" i="24"/>
  <c r="AC1204" i="24"/>
  <c r="AC344" i="24"/>
  <c r="AC1219" i="24"/>
  <c r="AC345" i="24"/>
  <c r="AC346" i="24"/>
  <c r="AC1220" i="24"/>
  <c r="AC347" i="24"/>
  <c r="AC348" i="24"/>
  <c r="AC349" i="24"/>
  <c r="AC350" i="24"/>
  <c r="AC351" i="24"/>
  <c r="AC1221" i="24"/>
  <c r="AC352" i="24"/>
  <c r="AC353" i="24"/>
  <c r="AC354" i="24"/>
  <c r="AC355" i="24"/>
  <c r="AC356" i="24"/>
  <c r="AC357" i="24"/>
  <c r="AC1222" i="24"/>
  <c r="AC1223" i="24"/>
  <c r="AC1224" i="24"/>
  <c r="AC1225" i="24"/>
  <c r="AC1226" i="24"/>
  <c r="AC1227" i="24"/>
  <c r="AC1228" i="24"/>
  <c r="AC1229" i="24"/>
  <c r="AC1230" i="24"/>
  <c r="AC1231" i="24"/>
  <c r="AC1232" i="24"/>
  <c r="AC1233" i="24"/>
  <c r="AC1234" i="24"/>
  <c r="AC1235" i="24"/>
  <c r="AC1236" i="24"/>
  <c r="AC1237" i="24"/>
  <c r="AC1238" i="24"/>
  <c r="AC1239" i="24"/>
  <c r="AC1240" i="24"/>
  <c r="AC1241" i="24"/>
  <c r="AC1242" i="24"/>
  <c r="AC1243" i="24"/>
  <c r="AC1244" i="24"/>
  <c r="AC1245" i="24"/>
  <c r="AC1246" i="24"/>
  <c r="AC1247" i="24"/>
  <c r="AC1248" i="24"/>
  <c r="AC1249" i="24"/>
  <c r="AC1250" i="24"/>
  <c r="AC1251" i="24"/>
  <c r="AC1252" i="24"/>
  <c r="AC1253" i="24"/>
  <c r="AC1254" i="24"/>
  <c r="AC1255" i="24"/>
  <c r="AC1256" i="24"/>
  <c r="AC1257" i="24"/>
  <c r="AC1258" i="24"/>
  <c r="AC1259" i="24"/>
  <c r="AC1260" i="24"/>
  <c r="AC1261" i="24"/>
  <c r="AC1262" i="24"/>
  <c r="AC1263" i="24"/>
  <c r="AC1264" i="24"/>
  <c r="AC1265" i="24"/>
  <c r="AC1266" i="24"/>
  <c r="AC1267" i="24"/>
  <c r="AC1268" i="24"/>
  <c r="AC1269" i="24"/>
  <c r="AC1270" i="24"/>
  <c r="AC1271" i="24"/>
  <c r="AC1272" i="24"/>
  <c r="AC1273" i="24"/>
  <c r="AC1274" i="24"/>
  <c r="AC1275" i="24"/>
  <c r="AC1276" i="24"/>
  <c r="AC1277" i="24"/>
  <c r="AC1278" i="24"/>
  <c r="AC1279" i="24"/>
  <c r="AC1280" i="24"/>
  <c r="AC1281" i="24"/>
  <c r="AC1282" i="24"/>
  <c r="AC1283" i="24"/>
  <c r="AC1284" i="24"/>
  <c r="AC1285" i="24"/>
  <c r="AC1286" i="24"/>
  <c r="AC1287" i="24"/>
  <c r="AC1288" i="24"/>
  <c r="AC1289" i="24"/>
  <c r="AC1290" i="24"/>
  <c r="AC1291" i="24"/>
  <c r="AC1292" i="24"/>
  <c r="AC1293" i="24"/>
  <c r="AC1294" i="24"/>
  <c r="AC302" i="24"/>
  <c r="AC1092" i="24"/>
  <c r="AC1091" i="24"/>
  <c r="AC1065" i="24"/>
  <c r="AC289" i="24"/>
  <c r="AC1067" i="24"/>
  <c r="AC290" i="24"/>
  <c r="AC291" i="24"/>
  <c r="AC292" i="24"/>
  <c r="AC1071" i="24"/>
  <c r="AC293" i="24"/>
  <c r="AC294" i="24"/>
  <c r="AC295" i="24"/>
  <c r="AC296" i="24"/>
  <c r="AC297" i="24"/>
  <c r="AC298" i="24"/>
  <c r="AC299" i="24"/>
  <c r="AC300" i="24"/>
  <c r="AC1080" i="24"/>
  <c r="AC1081" i="24"/>
  <c r="AC1082" i="24"/>
  <c r="AC1083" i="24"/>
  <c r="AC1084" i="24"/>
  <c r="AC1085" i="24"/>
  <c r="AC1086" i="24"/>
  <c r="AC1087" i="24"/>
  <c r="AC1088" i="24"/>
  <c r="AC1090" i="24"/>
  <c r="AC301" i="24"/>
  <c r="AC1064" i="24"/>
  <c r="AC1047" i="24"/>
  <c r="AC1048" i="24"/>
  <c r="AC276" i="24"/>
  <c r="AC1050" i="24"/>
  <c r="AC277" i="24"/>
  <c r="AC278" i="24"/>
  <c r="AC279" i="24"/>
  <c r="AC280" i="24"/>
  <c r="AC281" i="24"/>
  <c r="AC282" i="24"/>
  <c r="AC283" i="24"/>
  <c r="AC284" i="24"/>
  <c r="AC285" i="24"/>
  <c r="AC286" i="24"/>
  <c r="AC287" i="24"/>
  <c r="AC288" i="24"/>
  <c r="AC275" i="24"/>
  <c r="AC1045" i="24"/>
  <c r="AC1044" i="24"/>
  <c r="AC274" i="24"/>
  <c r="AC1043" i="24"/>
  <c r="AC1042" i="24"/>
  <c r="AC1030" i="24"/>
  <c r="AC1031" i="24"/>
  <c r="AC1032" i="24"/>
  <c r="AC270" i="24"/>
  <c r="AC1033" i="24"/>
  <c r="AC271" i="24"/>
  <c r="AC1034" i="24"/>
  <c r="AC1035" i="24"/>
  <c r="AC1036" i="24"/>
  <c r="AC272" i="24"/>
  <c r="AC1037" i="24"/>
  <c r="AC273" i="24"/>
  <c r="AC1038" i="24"/>
  <c r="AC1039" i="24"/>
  <c r="AC1040" i="24"/>
  <c r="AC1041" i="24"/>
  <c r="AC1029" i="24"/>
  <c r="AC1028" i="24"/>
  <c r="AC1027" i="24"/>
  <c r="AC1026" i="24"/>
  <c r="AC1022" i="24"/>
  <c r="AC1023" i="24"/>
  <c r="AC1024" i="24"/>
  <c r="AC1025" i="24"/>
  <c r="Z1029" i="24"/>
  <c r="Z1030" i="24"/>
  <c r="Z1031" i="24"/>
  <c r="Z1032" i="24"/>
  <c r="Z270" i="24"/>
  <c r="Z1033" i="24"/>
  <c r="Z271" i="24"/>
  <c r="Z1034" i="24"/>
  <c r="Z1035" i="24"/>
  <c r="Z1036" i="24"/>
  <c r="Z272" i="24"/>
  <c r="Z1037" i="24"/>
  <c r="Z273" i="24"/>
  <c r="Z1038" i="24"/>
  <c r="Z1039" i="24"/>
  <c r="Z1040" i="24"/>
  <c r="Z1041" i="24"/>
  <c r="Y1008" i="24"/>
  <c r="Y1009" i="24"/>
  <c r="Y1010" i="24"/>
  <c r="Y266" i="24"/>
  <c r="Y1011" i="24"/>
  <c r="Y1012" i="24"/>
  <c r="Y1013" i="24"/>
  <c r="Y1014" i="24"/>
  <c r="Y1015" i="24"/>
  <c r="Y1016" i="24"/>
  <c r="Y267" i="24"/>
  <c r="Y1017" i="24"/>
  <c r="Y1018" i="24"/>
  <c r="Y1019" i="24"/>
  <c r="Y268" i="24"/>
  <c r="Y1020" i="24"/>
  <c r="Y1021" i="24"/>
  <c r="Y269" i="24"/>
  <c r="Y1022" i="24"/>
  <c r="Y1023" i="24"/>
  <c r="Y1024" i="24"/>
  <c r="Y1025" i="24"/>
  <c r="Y1026" i="24"/>
  <c r="Y1027" i="24"/>
  <c r="Y1028" i="24"/>
  <c r="Y1029" i="24"/>
  <c r="Y1030" i="24"/>
  <c r="Y1031" i="24"/>
  <c r="Y1032" i="24"/>
  <c r="Y270" i="24"/>
  <c r="Y1033" i="24"/>
  <c r="Y271" i="24"/>
  <c r="Y1034" i="24"/>
  <c r="Y1035" i="24"/>
  <c r="Y1036" i="24"/>
  <c r="Y272" i="24"/>
  <c r="Y1037" i="24"/>
  <c r="Y273" i="24"/>
  <c r="Y1038" i="24"/>
  <c r="Y1039" i="24"/>
  <c r="Y1040" i="24"/>
  <c r="Y1041" i="24"/>
  <c r="Y1042" i="24"/>
  <c r="Y1043" i="24"/>
  <c r="Y1044" i="24"/>
  <c r="Y274" i="24"/>
  <c r="Y1045" i="24"/>
  <c r="Y275" i="24"/>
  <c r="Y1047" i="24"/>
  <c r="Y1048" i="24"/>
  <c r="Y276" i="24"/>
  <c r="Y277" i="24"/>
  <c r="Y278" i="24"/>
  <c r="Y279" i="24"/>
  <c r="Y280" i="24"/>
  <c r="Y281" i="24"/>
  <c r="Y282" i="24"/>
  <c r="Y283" i="24"/>
  <c r="Y284" i="24"/>
  <c r="Y285" i="24"/>
  <c r="Y286" i="24"/>
  <c r="Y287" i="24"/>
  <c r="Y288" i="24"/>
  <c r="Y1064" i="24"/>
  <c r="Y289" i="24"/>
  <c r="Y290" i="24"/>
  <c r="Y291" i="24"/>
  <c r="Y292" i="24"/>
  <c r="Y293" i="24"/>
  <c r="Y294" i="24"/>
  <c r="Y295" i="24"/>
  <c r="Y296" i="24"/>
  <c r="Y297" i="24"/>
  <c r="Y298" i="24"/>
  <c r="Y299" i="24"/>
  <c r="Y300" i="24"/>
  <c r="Y301" i="24"/>
  <c r="Y1091" i="24"/>
  <c r="Y1092" i="24"/>
  <c r="Y302" i="24"/>
  <c r="Y1094" i="24"/>
  <c r="Y1095" i="24"/>
  <c r="Y303" i="24"/>
  <c r="Y1097" i="24"/>
  <c r="Y304" i="24"/>
  <c r="Y305" i="24"/>
  <c r="Y306" i="24"/>
  <c r="Y307" i="24"/>
  <c r="Y308" i="24"/>
  <c r="Y309" i="24"/>
  <c r="Y310" i="24"/>
  <c r="Y311" i="24"/>
  <c r="Y312" i="24"/>
  <c r="Y313" i="24"/>
  <c r="Y314" i="24"/>
  <c r="Y315" i="24"/>
  <c r="Y316" i="24"/>
  <c r="Y317" i="24"/>
  <c r="Y318" i="24"/>
  <c r="Y1113" i="24"/>
  <c r="Y1114" i="24"/>
  <c r="Y1115" i="24"/>
  <c r="Y1116" i="24"/>
  <c r="Y1117" i="24"/>
  <c r="Y319" i="24"/>
  <c r="Y1118" i="24"/>
  <c r="Y1119" i="24"/>
  <c r="Y1120" i="24"/>
  <c r="Y1121" i="24"/>
  <c r="Y1122" i="24"/>
  <c r="Y1123" i="24"/>
  <c r="Y320" i="24"/>
  <c r="Y321" i="24"/>
  <c r="Y322" i="24"/>
  <c r="Y323" i="24"/>
  <c r="Y324" i="24"/>
  <c r="Y325" i="24"/>
  <c r="Y258" i="24"/>
  <c r="Y259" i="24"/>
  <c r="Y260" i="24"/>
  <c r="Y261" i="24"/>
  <c r="Y262" i="24"/>
  <c r="Y263" i="24"/>
  <c r="Y264" i="24"/>
  <c r="Y265" i="24"/>
  <c r="Y256" i="24"/>
  <c r="Y257" i="24"/>
  <c r="B1469" i="24" l="1"/>
  <c r="G1468" i="24"/>
  <c r="W1468" i="24"/>
  <c r="B1179" i="24"/>
  <c r="W1178" i="24"/>
  <c r="G1178" i="24"/>
  <c r="G1004" i="24"/>
  <c r="B1470" i="24" l="1"/>
  <c r="G1469" i="24"/>
  <c r="W1469" i="24"/>
  <c r="B1180" i="24"/>
  <c r="W1179" i="24"/>
  <c r="G1179" i="24"/>
  <c r="M38" i="31"/>
  <c r="B1471" i="24" l="1"/>
  <c r="G1470" i="24"/>
  <c r="W1470" i="24"/>
  <c r="B1181" i="24"/>
  <c r="W1180" i="24"/>
  <c r="G1180" i="24"/>
  <c r="L41" i="31"/>
  <c r="L38" i="31"/>
  <c r="L39" i="31"/>
  <c r="L40" i="31"/>
  <c r="L42" i="31"/>
  <c r="L46" i="31"/>
  <c r="L50" i="31"/>
  <c r="L51" i="31"/>
  <c r="L45" i="31"/>
  <c r="L48" i="31"/>
  <c r="L53" i="31"/>
  <c r="L52" i="31"/>
  <c r="L44" i="31"/>
  <c r="L55" i="31"/>
  <c r="L54" i="31"/>
  <c r="L57" i="31"/>
  <c r="L59" i="31"/>
  <c r="L62" i="31"/>
  <c r="L60" i="31"/>
  <c r="L61" i="31"/>
  <c r="L64" i="31"/>
  <c r="L66" i="31"/>
  <c r="L65" i="31"/>
  <c r="L68" i="31"/>
  <c r="L67" i="31"/>
  <c r="L75" i="31"/>
  <c r="L69" i="31"/>
  <c r="L72" i="31"/>
  <c r="L74" i="31"/>
  <c r="L73" i="31"/>
  <c r="L76" i="31"/>
  <c r="L78" i="31"/>
  <c r="L70" i="31"/>
  <c r="L71" i="31"/>
  <c r="L79" i="31"/>
  <c r="L77" i="31"/>
  <c r="L83" i="31"/>
  <c r="L84" i="31"/>
  <c r="L82" i="31"/>
  <c r="L80" i="31"/>
  <c r="L81" i="31"/>
  <c r="B1472" i="24" l="1"/>
  <c r="G1471" i="24"/>
  <c r="W1471" i="24"/>
  <c r="B1182" i="24"/>
  <c r="G1181" i="24"/>
  <c r="W1181" i="24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89" i="31"/>
  <c r="M16" i="31"/>
  <c r="M10" i="31"/>
  <c r="M14" i="31"/>
  <c r="M4" i="31"/>
  <c r="M7" i="31"/>
  <c r="M5" i="31"/>
  <c r="M6" i="31"/>
  <c r="M9" i="31"/>
  <c r="M13" i="31"/>
  <c r="M12" i="31"/>
  <c r="M11" i="31"/>
  <c r="M17" i="31"/>
  <c r="M18" i="31"/>
  <c r="M15" i="31"/>
  <c r="M19" i="31"/>
  <c r="M20" i="31"/>
  <c r="M26" i="31"/>
  <c r="M34" i="31"/>
  <c r="M28" i="31"/>
  <c r="M32" i="31"/>
  <c r="M21" i="31"/>
  <c r="M35" i="31"/>
  <c r="M22" i="31"/>
  <c r="M23" i="31"/>
  <c r="M27" i="31"/>
  <c r="M31" i="31"/>
  <c r="M33" i="31"/>
  <c r="M29" i="31"/>
  <c r="M24" i="31"/>
  <c r="M36" i="31"/>
  <c r="M37" i="31"/>
  <c r="M30" i="31"/>
  <c r="M25" i="31"/>
  <c r="M49" i="31"/>
  <c r="M43" i="31"/>
  <c r="M47" i="31"/>
  <c r="M58" i="31"/>
  <c r="M63" i="31"/>
  <c r="M56" i="31"/>
  <c r="M8" i="31"/>
  <c r="L8" i="31"/>
  <c r="L16" i="31"/>
  <c r="L10" i="31"/>
  <c r="L14" i="31"/>
  <c r="L4" i="31"/>
  <c r="L7" i="31"/>
  <c r="L5" i="31"/>
  <c r="L6" i="31"/>
  <c r="L9" i="31"/>
  <c r="L13" i="31"/>
  <c r="L12" i="31"/>
  <c r="L11" i="31"/>
  <c r="L17" i="31"/>
  <c r="L18" i="31"/>
  <c r="L15" i="31"/>
  <c r="L19" i="31"/>
  <c r="L20" i="31"/>
  <c r="L26" i="31"/>
  <c r="B1473" i="24" l="1"/>
  <c r="G1472" i="24"/>
  <c r="W1472" i="24"/>
  <c r="B1183" i="24"/>
  <c r="W1182" i="24"/>
  <c r="G1182" i="24"/>
  <c r="L90" i="31"/>
  <c r="L91" i="31"/>
  <c r="L92" i="31"/>
  <c r="L93" i="31"/>
  <c r="L94" i="31"/>
  <c r="L95" i="31"/>
  <c r="L96" i="31"/>
  <c r="L97" i="31"/>
  <c r="L98" i="31"/>
  <c r="L99" i="31"/>
  <c r="L100" i="31"/>
  <c r="L101" i="31"/>
  <c r="L102" i="31"/>
  <c r="L103" i="31"/>
  <c r="L104" i="31"/>
  <c r="L105" i="31"/>
  <c r="L106" i="31"/>
  <c r="L107" i="31"/>
  <c r="L108" i="31"/>
  <c r="L89" i="31"/>
  <c r="L34" i="31"/>
  <c r="L28" i="31"/>
  <c r="L32" i="31"/>
  <c r="L21" i="31"/>
  <c r="L35" i="31"/>
  <c r="L22" i="31"/>
  <c r="L23" i="31"/>
  <c r="L27" i="31"/>
  <c r="L31" i="31"/>
  <c r="L33" i="31"/>
  <c r="L29" i="31"/>
  <c r="L24" i="31"/>
  <c r="L36" i="31"/>
  <c r="L37" i="31"/>
  <c r="L30" i="31"/>
  <c r="L25" i="31"/>
  <c r="L49" i="31"/>
  <c r="L43" i="31"/>
  <c r="L47" i="31"/>
  <c r="L58" i="31"/>
  <c r="L63" i="31"/>
  <c r="L56" i="31"/>
  <c r="B1474" i="24" l="1"/>
  <c r="G1473" i="24"/>
  <c r="W1473" i="24"/>
  <c r="B1184" i="24"/>
  <c r="W1183" i="24"/>
  <c r="G1183" i="24"/>
  <c r="K916" i="24"/>
  <c r="K184" i="24"/>
  <c r="K185" i="24"/>
  <c r="K186" i="24"/>
  <c r="K187" i="24"/>
  <c r="K188" i="24"/>
  <c r="K189" i="24"/>
  <c r="K190" i="24"/>
  <c r="K191" i="24"/>
  <c r="K192" i="24"/>
  <c r="K193" i="24"/>
  <c r="K194" i="24"/>
  <c r="K196" i="24"/>
  <c r="K197" i="24"/>
  <c r="K198" i="24"/>
  <c r="K879" i="24"/>
  <c r="K880" i="24"/>
  <c r="K881" i="24"/>
  <c r="K882" i="24"/>
  <c r="K883" i="24"/>
  <c r="K884" i="24"/>
  <c r="K885" i="24"/>
  <c r="K886" i="24"/>
  <c r="K888" i="24"/>
  <c r="K889" i="24"/>
  <c r="K890" i="24"/>
  <c r="K891" i="24"/>
  <c r="K892" i="24"/>
  <c r="K893" i="24"/>
  <c r="K894" i="24"/>
  <c r="K895" i="24"/>
  <c r="K201" i="24"/>
  <c r="K183" i="24"/>
  <c r="B1475" i="24" l="1"/>
  <c r="G1474" i="24"/>
  <c r="W1474" i="24"/>
  <c r="B1185" i="24"/>
  <c r="G1184" i="24"/>
  <c r="W1184" i="24"/>
  <c r="Z359" i="24"/>
  <c r="AD134" i="24"/>
  <c r="AC138" i="24"/>
  <c r="AC139" i="24"/>
  <c r="AC140" i="24"/>
  <c r="AC774" i="24"/>
  <c r="AC141" i="24"/>
  <c r="AC142" i="24"/>
  <c r="AC143" i="24"/>
  <c r="AC144" i="24"/>
  <c r="AC145" i="24"/>
  <c r="AC146" i="24"/>
  <c r="AC147" i="24"/>
  <c r="AC148" i="24"/>
  <c r="AC149" i="24"/>
  <c r="AC150" i="24"/>
  <c r="AC151" i="24"/>
  <c r="AC152" i="24"/>
  <c r="AC153" i="24"/>
  <c r="AC154" i="24"/>
  <c r="AC775" i="24"/>
  <c r="AC776" i="24"/>
  <c r="AC777" i="24"/>
  <c r="AC778" i="24"/>
  <c r="AC779" i="24"/>
  <c r="AC780" i="24"/>
  <c r="AC155" i="24"/>
  <c r="AC781" i="24"/>
  <c r="AC782" i="24"/>
  <c r="AC783" i="24"/>
  <c r="AC784" i="24"/>
  <c r="AC785" i="24"/>
  <c r="AC786" i="24"/>
  <c r="AC787" i="24"/>
  <c r="AC156" i="24"/>
  <c r="AC157" i="24"/>
  <c r="AC788" i="24"/>
  <c r="AC789" i="24"/>
  <c r="AC790" i="24"/>
  <c r="AC791" i="24"/>
  <c r="AC159" i="24"/>
  <c r="AC160" i="24"/>
  <c r="AC793" i="24"/>
  <c r="AC794" i="24"/>
  <c r="AC795" i="24"/>
  <c r="AC158" i="24"/>
  <c r="AC161" i="24"/>
  <c r="AC796" i="24"/>
  <c r="AC797" i="24"/>
  <c r="AC798" i="24"/>
  <c r="AC799" i="24"/>
  <c r="AC162" i="24"/>
  <c r="AC163" i="24"/>
  <c r="AC164" i="24"/>
  <c r="AC165" i="24"/>
  <c r="AC166" i="24"/>
  <c r="AC167" i="24"/>
  <c r="AC168" i="24"/>
  <c r="AC800" i="24"/>
  <c r="AC169" i="24"/>
  <c r="AC170" i="24"/>
  <c r="AC801" i="24"/>
  <c r="AC171" i="24"/>
  <c r="AC802" i="24"/>
  <c r="AC172" i="24"/>
  <c r="AC173" i="24"/>
  <c r="AC174" i="24"/>
  <c r="AC803" i="24"/>
  <c r="AC804" i="24"/>
  <c r="AC175" i="24"/>
  <c r="AC805" i="24"/>
  <c r="AC176" i="24"/>
  <c r="AC177" i="24"/>
  <c r="AC178" i="24"/>
  <c r="AC806" i="24"/>
  <c r="AC807" i="24"/>
  <c r="AC808" i="24"/>
  <c r="AC809" i="24"/>
  <c r="AC810" i="24"/>
  <c r="AC811" i="24"/>
  <c r="AC812" i="24"/>
  <c r="AC813" i="24"/>
  <c r="AC814" i="24"/>
  <c r="AC815" i="24"/>
  <c r="AC816" i="24"/>
  <c r="AC179" i="24"/>
  <c r="AC817" i="24"/>
  <c r="AC818" i="24"/>
  <c r="AC819" i="24"/>
  <c r="AC820" i="24"/>
  <c r="AC821" i="24"/>
  <c r="AC180" i="24"/>
  <c r="AC822" i="24"/>
  <c r="AC823" i="24"/>
  <c r="AC181" i="24"/>
  <c r="AC824" i="24"/>
  <c r="AC825" i="24"/>
  <c r="AC826" i="24"/>
  <c r="AC182" i="24"/>
  <c r="AC827" i="24"/>
  <c r="AC828" i="24"/>
  <c r="AC829" i="24"/>
  <c r="AC183" i="24"/>
  <c r="AC184" i="24"/>
  <c r="AC185" i="24"/>
  <c r="AC186" i="24"/>
  <c r="AC187" i="24"/>
  <c r="AC188" i="24"/>
  <c r="AC189" i="24"/>
  <c r="AC190" i="24"/>
  <c r="AC191" i="24"/>
  <c r="AC192" i="24"/>
  <c r="AC193" i="24"/>
  <c r="AC194" i="24"/>
  <c r="AC195" i="24"/>
  <c r="AC196" i="24"/>
  <c r="AC197" i="24"/>
  <c r="AC198" i="24"/>
  <c r="AC199" i="24"/>
  <c r="AC200" i="24"/>
  <c r="AC830" i="24"/>
  <c r="AC831" i="24"/>
  <c r="AC832" i="24"/>
  <c r="AC833" i="24"/>
  <c r="AC834" i="24"/>
  <c r="AC835" i="24"/>
  <c r="AC836" i="24"/>
  <c r="AC837" i="24"/>
  <c r="AC838" i="24"/>
  <c r="AC839" i="24"/>
  <c r="AC840" i="24"/>
  <c r="AC841" i="24"/>
  <c r="AC842" i="24"/>
  <c r="AC843" i="24"/>
  <c r="AC844" i="24"/>
  <c r="AC845" i="24"/>
  <c r="AC846" i="24"/>
  <c r="AC847" i="24"/>
  <c r="AC848" i="24"/>
  <c r="AC849" i="24"/>
  <c r="AC850" i="24"/>
  <c r="AC851" i="24"/>
  <c r="AC852" i="24"/>
  <c r="AC853" i="24"/>
  <c r="AC854" i="24"/>
  <c r="AC855" i="24"/>
  <c r="AC856" i="24"/>
  <c r="AC857" i="24"/>
  <c r="AC858" i="24"/>
  <c r="AC859" i="24"/>
  <c r="AC860" i="24"/>
  <c r="AC861" i="24"/>
  <c r="AC862" i="24"/>
  <c r="AC863" i="24"/>
  <c r="AC864" i="24"/>
  <c r="AC865" i="24"/>
  <c r="AC866" i="24"/>
  <c r="AC867" i="24"/>
  <c r="AC868" i="24"/>
  <c r="AC869" i="24"/>
  <c r="AC870" i="24"/>
  <c r="AC871" i="24"/>
  <c r="AC872" i="24"/>
  <c r="AC873" i="24"/>
  <c r="AC874" i="24"/>
  <c r="AC875" i="24"/>
  <c r="AC876" i="24"/>
  <c r="AC877" i="24"/>
  <c r="AC878" i="24"/>
  <c r="AC879" i="24"/>
  <c r="AC880" i="24"/>
  <c r="AC881" i="24"/>
  <c r="AC882" i="24"/>
  <c r="AC883" i="24"/>
  <c r="AC884" i="24"/>
  <c r="AC885" i="24"/>
  <c r="AC886" i="24"/>
  <c r="AC887" i="24"/>
  <c r="AC888" i="24"/>
  <c r="AC889" i="24"/>
  <c r="AC890" i="24"/>
  <c r="AC891" i="24"/>
  <c r="AC892" i="24"/>
  <c r="AC893" i="24"/>
  <c r="AC894" i="24"/>
  <c r="AC895" i="24"/>
  <c r="AC201" i="24"/>
  <c r="AC896" i="24"/>
  <c r="AC897" i="24"/>
  <c r="AC898" i="24"/>
  <c r="AC899" i="24"/>
  <c r="AC900" i="24"/>
  <c r="AC901" i="24"/>
  <c r="AC902" i="24"/>
  <c r="AC903" i="24"/>
  <c r="AC904" i="24"/>
  <c r="AC905" i="24"/>
  <c r="AC906" i="24"/>
  <c r="AC907" i="24"/>
  <c r="AC908" i="24"/>
  <c r="AC909" i="24"/>
  <c r="AC910" i="24"/>
  <c r="AC911" i="24"/>
  <c r="AC912" i="24"/>
  <c r="AC913" i="24"/>
  <c r="AC914" i="24"/>
  <c r="AC915" i="24"/>
  <c r="AC202" i="24"/>
  <c r="AC916" i="24"/>
  <c r="AC917" i="24"/>
  <c r="AC918" i="24"/>
  <c r="AC919" i="24"/>
  <c r="AC920" i="24"/>
  <c r="AC921" i="24"/>
  <c r="AC922" i="24"/>
  <c r="AC923" i="24"/>
  <c r="AC924" i="24"/>
  <c r="AC925" i="24"/>
  <c r="AC926" i="24"/>
  <c r="AC927" i="24"/>
  <c r="AC928" i="24"/>
  <c r="AC203" i="24"/>
  <c r="AC929" i="24"/>
  <c r="AC930" i="24"/>
  <c r="AC931" i="24"/>
  <c r="AC932" i="24"/>
  <c r="AC933" i="24"/>
  <c r="AC204" i="24"/>
  <c r="AC934" i="24"/>
  <c r="AC935" i="24"/>
  <c r="AC936" i="24"/>
  <c r="AC937" i="24"/>
  <c r="AC938" i="24"/>
  <c r="AC939" i="24"/>
  <c r="AC940" i="24"/>
  <c r="AC941" i="24"/>
  <c r="AC205" i="24"/>
  <c r="AC942" i="24"/>
  <c r="AC943" i="24"/>
  <c r="AC944" i="24"/>
  <c r="AC945" i="24"/>
  <c r="AC946" i="24"/>
  <c r="AC206" i="24"/>
  <c r="AC947" i="24"/>
  <c r="AC207" i="24"/>
  <c r="AC948" i="24"/>
  <c r="AC949" i="24"/>
  <c r="AC950" i="24"/>
  <c r="AC951" i="24"/>
  <c r="AC952" i="24"/>
  <c r="AC953" i="24"/>
  <c r="AC954" i="24"/>
  <c r="AC955" i="24"/>
  <c r="AC956" i="24"/>
  <c r="AC957" i="24"/>
  <c r="AC958" i="24"/>
  <c r="AC959" i="24"/>
  <c r="AC960" i="24"/>
  <c r="AC208" i="24"/>
  <c r="AC961" i="24"/>
  <c r="AC962" i="24"/>
  <c r="AC963" i="24"/>
  <c r="AC964" i="24"/>
  <c r="AC965" i="24"/>
  <c r="AC966" i="24"/>
  <c r="AC209" i="24"/>
  <c r="AC967" i="24"/>
  <c r="AC968" i="24"/>
  <c r="AC210" i="24"/>
  <c r="AC211" i="24"/>
  <c r="AC212" i="24"/>
  <c r="AC213" i="24"/>
  <c r="AC214" i="24"/>
  <c r="AC969" i="24"/>
  <c r="AC215" i="24"/>
  <c r="AC216" i="24"/>
  <c r="AC217" i="24"/>
  <c r="AC218" i="24"/>
  <c r="AC219" i="24"/>
  <c r="AC220" i="24"/>
  <c r="AC221" i="24"/>
  <c r="AC222" i="24"/>
  <c r="AC223" i="24"/>
  <c r="AC224" i="24"/>
  <c r="AC970" i="24"/>
  <c r="AC225" i="24"/>
  <c r="AC971" i="24"/>
  <c r="AC972" i="24"/>
  <c r="AC973" i="24"/>
  <c r="AC974" i="24"/>
  <c r="AC975" i="24"/>
  <c r="AC977" i="24"/>
  <c r="AC226" i="24"/>
  <c r="AC978" i="24"/>
  <c r="AC979" i="24"/>
  <c r="AC980" i="24"/>
  <c r="AC981" i="24"/>
  <c r="AC982" i="24"/>
  <c r="AC227" i="24"/>
  <c r="AC983" i="24"/>
  <c r="AC228" i="24"/>
  <c r="AC229" i="24"/>
  <c r="AC230" i="24"/>
  <c r="AC231" i="24"/>
  <c r="AC984" i="24"/>
  <c r="AC985" i="24"/>
  <c r="AC232" i="24"/>
  <c r="AC986" i="24"/>
  <c r="AC233" i="24"/>
  <c r="AC234" i="24"/>
  <c r="AC235" i="24"/>
  <c r="AC236" i="24"/>
  <c r="AC237" i="24"/>
  <c r="AC238" i="24"/>
  <c r="AC987" i="24"/>
  <c r="AC239" i="24"/>
  <c r="AC240" i="24"/>
  <c r="AC241" i="24"/>
  <c r="AC242" i="24"/>
  <c r="AC243" i="24"/>
  <c r="AC244" i="24"/>
  <c r="AC245" i="24"/>
  <c r="AC246" i="24"/>
  <c r="AC247" i="24"/>
  <c r="AC248" i="24"/>
  <c r="AC1004" i="24"/>
  <c r="AC1005" i="24"/>
  <c r="AC1006" i="24"/>
  <c r="AC1007" i="24"/>
  <c r="AC249" i="24"/>
  <c r="AC250" i="24"/>
  <c r="AC251" i="24"/>
  <c r="AC252" i="24"/>
  <c r="AC253" i="24"/>
  <c r="AC254" i="24"/>
  <c r="AC255" i="24"/>
  <c r="AC256" i="24"/>
  <c r="AC257" i="24"/>
  <c r="AC258" i="24"/>
  <c r="AC259" i="24"/>
  <c r="AC260" i="24"/>
  <c r="AC261" i="24"/>
  <c r="AC262" i="24"/>
  <c r="AC263" i="24"/>
  <c r="AC264" i="24"/>
  <c r="AC265" i="24"/>
  <c r="AC1008" i="24"/>
  <c r="AC1009" i="24"/>
  <c r="AC1010" i="24"/>
  <c r="AC266" i="24"/>
  <c r="AC1011" i="24"/>
  <c r="AC1012" i="24"/>
  <c r="AC1013" i="24"/>
  <c r="AC1014" i="24"/>
  <c r="AC1015" i="24"/>
  <c r="AC1016" i="24"/>
  <c r="AC267" i="24"/>
  <c r="AC1017" i="24"/>
  <c r="AC1018" i="24"/>
  <c r="AC1019" i="24"/>
  <c r="AC268" i="24"/>
  <c r="AC1020" i="24"/>
  <c r="AC1021" i="24"/>
  <c r="AC269" i="24"/>
  <c r="AC137" i="24"/>
  <c r="AC773" i="24"/>
  <c r="AC772" i="24"/>
  <c r="AC117" i="24"/>
  <c r="AC120" i="24"/>
  <c r="AC121" i="24"/>
  <c r="AC122" i="24"/>
  <c r="AC123" i="24"/>
  <c r="AC124" i="24"/>
  <c r="AC125" i="24"/>
  <c r="AC126" i="24"/>
  <c r="AC127" i="24"/>
  <c r="AC128" i="24"/>
  <c r="AC129" i="24"/>
  <c r="AC130" i="24"/>
  <c r="AC131" i="24"/>
  <c r="AC132" i="24"/>
  <c r="AC133" i="24"/>
  <c r="AC134" i="24"/>
  <c r="AC135" i="24"/>
  <c r="AC136" i="24"/>
  <c r="W160" i="24"/>
  <c r="B1476" i="24" l="1"/>
  <c r="G1475" i="24"/>
  <c r="W1475" i="24"/>
  <c r="G1185" i="24"/>
  <c r="W1185" i="24"/>
  <c r="W137" i="24"/>
  <c r="Y137" i="24"/>
  <c r="Z137" i="24"/>
  <c r="AA137" i="24"/>
  <c r="K772" i="24"/>
  <c r="K135" i="24"/>
  <c r="K123" i="24"/>
  <c r="K124" i="24"/>
  <c r="K125" i="24"/>
  <c r="K126" i="24"/>
  <c r="K127" i="24"/>
  <c r="K128" i="24"/>
  <c r="K129" i="24"/>
  <c r="K130" i="24"/>
  <c r="K131" i="24"/>
  <c r="K132" i="24"/>
  <c r="K134" i="24"/>
  <c r="K122" i="24"/>
  <c r="W169" i="24"/>
  <c r="W159" i="24"/>
  <c r="W791" i="24"/>
  <c r="W776" i="24"/>
  <c r="W754" i="24"/>
  <c r="B1477" i="24" l="1"/>
  <c r="G1476" i="24"/>
  <c r="W1476" i="24"/>
  <c r="W773" i="24"/>
  <c r="W772" i="24"/>
  <c r="W105" i="24"/>
  <c r="W771" i="24"/>
  <c r="W769" i="24"/>
  <c r="W768" i="24"/>
  <c r="W753" i="24"/>
  <c r="W744" i="24"/>
  <c r="W742" i="24"/>
  <c r="W730" i="24"/>
  <c r="W728" i="24"/>
  <c r="W727" i="24"/>
  <c r="W726" i="24"/>
  <c r="W711" i="24"/>
  <c r="W84" i="24"/>
  <c r="W709" i="24"/>
  <c r="W701" i="24"/>
  <c r="W699" i="24"/>
  <c r="W681" i="24"/>
  <c r="W677" i="24"/>
  <c r="W676" i="24"/>
  <c r="W675" i="24"/>
  <c r="W655" i="24"/>
  <c r="G169" i="24"/>
  <c r="G800" i="24"/>
  <c r="AD160" i="24"/>
  <c r="AD159" i="24"/>
  <c r="Y153" i="24"/>
  <c r="Y151" i="24"/>
  <c r="Y149" i="24"/>
  <c r="B777" i="24"/>
  <c r="Y771" i="24"/>
  <c r="Y768" i="24"/>
  <c r="B1478" i="24" l="1"/>
  <c r="G1477" i="24"/>
  <c r="W1477" i="24"/>
  <c r="B778" i="24"/>
  <c r="W777" i="24"/>
  <c r="Y128" i="24"/>
  <c r="B1479" i="24" l="1"/>
  <c r="G1478" i="24"/>
  <c r="W1478" i="24"/>
  <c r="B779" i="24"/>
  <c r="W778" i="24"/>
  <c r="AC119" i="24"/>
  <c r="AC118" i="24"/>
  <c r="AC112" i="24"/>
  <c r="AC116" i="24"/>
  <c r="AC115" i="24"/>
  <c r="AC114" i="24"/>
  <c r="AC113" i="24"/>
  <c r="AC106" i="24"/>
  <c r="AC111" i="24"/>
  <c r="AC110" i="24"/>
  <c r="AC109" i="24"/>
  <c r="AC108" i="24"/>
  <c r="AC107" i="24"/>
  <c r="AC105" i="24"/>
  <c r="AC771" i="24"/>
  <c r="AC770" i="24"/>
  <c r="AC769" i="24"/>
  <c r="AC768" i="24"/>
  <c r="AC792" i="24"/>
  <c r="AC104" i="24"/>
  <c r="AC767" i="24"/>
  <c r="AC103" i="24"/>
  <c r="AC766" i="24"/>
  <c r="AC765" i="24"/>
  <c r="AC763" i="24"/>
  <c r="AC762" i="24"/>
  <c r="AC761" i="24"/>
  <c r="AC760" i="24"/>
  <c r="AC759" i="24"/>
  <c r="AC758" i="24"/>
  <c r="AC757" i="24"/>
  <c r="AC756" i="24"/>
  <c r="AC102" i="24"/>
  <c r="AC755" i="24"/>
  <c r="AC754" i="24"/>
  <c r="AC101" i="24"/>
  <c r="AE104" i="24"/>
  <c r="AF104" i="24" s="1"/>
  <c r="AE792" i="24"/>
  <c r="AF792" i="24" s="1"/>
  <c r="AE768" i="24"/>
  <c r="AF768" i="24" s="1"/>
  <c r="AE769" i="24"/>
  <c r="AF769" i="24" s="1"/>
  <c r="AE770" i="24"/>
  <c r="AF770" i="24" s="1"/>
  <c r="AE771" i="24"/>
  <c r="AF771" i="24" s="1"/>
  <c r="AE767" i="24"/>
  <c r="AF767" i="24" s="1"/>
  <c r="AE103" i="24"/>
  <c r="AF103" i="24" s="1"/>
  <c r="AE766" i="24"/>
  <c r="AF766" i="24" s="1"/>
  <c r="AE765" i="24"/>
  <c r="AF765" i="24" s="1"/>
  <c r="AE763" i="24"/>
  <c r="AF763" i="24" s="1"/>
  <c r="AE762" i="24"/>
  <c r="AF762" i="24" s="1"/>
  <c r="AE761" i="24"/>
  <c r="AF761" i="24" s="1"/>
  <c r="AE760" i="24"/>
  <c r="AF760" i="24" s="1"/>
  <c r="AE759" i="24"/>
  <c r="AF759" i="24" s="1"/>
  <c r="AE758" i="24"/>
  <c r="AF758" i="24" s="1"/>
  <c r="AE757" i="24"/>
  <c r="AF757" i="24" s="1"/>
  <c r="AE756" i="24"/>
  <c r="AF756" i="24" s="1"/>
  <c r="AE102" i="24"/>
  <c r="AF102" i="24" s="1"/>
  <c r="AE755" i="24"/>
  <c r="AF755" i="24" s="1"/>
  <c r="AE754" i="24"/>
  <c r="AF754" i="24" s="1"/>
  <c r="AE101" i="24"/>
  <c r="AF101" i="24" s="1"/>
  <c r="AE100" i="24"/>
  <c r="AF100" i="24" s="1"/>
  <c r="AE99" i="24"/>
  <c r="AF99" i="24" s="1"/>
  <c r="AE97" i="24"/>
  <c r="AF97" i="24" s="1"/>
  <c r="AE96" i="24"/>
  <c r="AF96" i="24" s="1"/>
  <c r="AE94" i="24"/>
  <c r="AF94" i="24" s="1"/>
  <c r="AE710" i="24"/>
  <c r="AF710" i="24" s="1"/>
  <c r="AE645" i="24"/>
  <c r="AE1117" i="24"/>
  <c r="AF1117" i="24" s="1"/>
  <c r="AE1116" i="24"/>
  <c r="AF1116" i="24" s="1"/>
  <c r="AE1115" i="24"/>
  <c r="AF1115" i="24" s="1"/>
  <c r="AE1114" i="24"/>
  <c r="AF1114" i="24" s="1"/>
  <c r="AE1113" i="24"/>
  <c r="AF1113" i="24" s="1"/>
  <c r="AE318" i="24"/>
  <c r="AF318" i="24" s="1"/>
  <c r="AE317" i="24"/>
  <c r="AF317" i="24" s="1"/>
  <c r="AE316" i="24"/>
  <c r="AF316" i="24" s="1"/>
  <c r="AE315" i="24"/>
  <c r="AF315" i="24" s="1"/>
  <c r="AE314" i="24"/>
  <c r="AF314" i="24" s="1"/>
  <c r="AE313" i="24"/>
  <c r="AF313" i="24" s="1"/>
  <c r="AE312" i="24"/>
  <c r="AF312" i="24" s="1"/>
  <c r="AE311" i="24"/>
  <c r="AF311" i="24" s="1"/>
  <c r="AE310" i="24"/>
  <c r="AF310" i="24" s="1"/>
  <c r="AE309" i="24"/>
  <c r="AF309" i="24" s="1"/>
  <c r="AE308" i="24"/>
  <c r="AF308" i="24" s="1"/>
  <c r="AE307" i="24"/>
  <c r="AF307" i="24" s="1"/>
  <c r="AE306" i="24"/>
  <c r="AF306" i="24" s="1"/>
  <c r="AE305" i="24"/>
  <c r="AF305" i="24" s="1"/>
  <c r="AE304" i="24"/>
  <c r="AF304" i="24" s="1"/>
  <c r="AE1097" i="24"/>
  <c r="AF1097" i="24" s="1"/>
  <c r="AE303" i="24"/>
  <c r="AF303" i="24" s="1"/>
  <c r="AE1095" i="24"/>
  <c r="AF1095" i="24" s="1"/>
  <c r="AE1094" i="24"/>
  <c r="AF1094" i="24" s="1"/>
  <c r="AE302" i="24"/>
  <c r="AF302" i="24" s="1"/>
  <c r="AE1092" i="24"/>
  <c r="AF1092" i="24" s="1"/>
  <c r="AE1091" i="24"/>
  <c r="AF1091" i="24" s="1"/>
  <c r="AE301" i="24"/>
  <c r="AF301" i="24" s="1"/>
  <c r="AE1090" i="24"/>
  <c r="AF1090" i="24" s="1"/>
  <c r="AE1088" i="24"/>
  <c r="AF1088" i="24" s="1"/>
  <c r="AE1087" i="24"/>
  <c r="AF1087" i="24" s="1"/>
  <c r="AE1086" i="24"/>
  <c r="AF1086" i="24" s="1"/>
  <c r="AE1085" i="24"/>
  <c r="AF1085" i="24" s="1"/>
  <c r="AE1084" i="24"/>
  <c r="AF1084" i="24" s="1"/>
  <c r="AE1083" i="24"/>
  <c r="AF1083" i="24" s="1"/>
  <c r="AE1082" i="24"/>
  <c r="AF1082" i="24" s="1"/>
  <c r="AE1081" i="24"/>
  <c r="AF1081" i="24" s="1"/>
  <c r="AE1080" i="24"/>
  <c r="AF1080" i="24" s="1"/>
  <c r="AE300" i="24"/>
  <c r="AF300" i="24" s="1"/>
  <c r="AE299" i="24"/>
  <c r="AF299" i="24" s="1"/>
  <c r="AE298" i="24"/>
  <c r="AF298" i="24" s="1"/>
  <c r="AE297" i="24"/>
  <c r="AF297" i="24" s="1"/>
  <c r="AE296" i="24"/>
  <c r="AF296" i="24" s="1"/>
  <c r="AE295" i="24"/>
  <c r="AF295" i="24" s="1"/>
  <c r="AE294" i="24"/>
  <c r="AF294" i="24" s="1"/>
  <c r="AE293" i="24"/>
  <c r="AF293" i="24" s="1"/>
  <c r="AE1071" i="24"/>
  <c r="AF1071" i="24" s="1"/>
  <c r="AE292" i="24"/>
  <c r="AF292" i="24" s="1"/>
  <c r="AE291" i="24"/>
  <c r="AF291" i="24" s="1"/>
  <c r="AE290" i="24"/>
  <c r="AF290" i="24" s="1"/>
  <c r="AE1067" i="24"/>
  <c r="AF1067" i="24" s="1"/>
  <c r="AE289" i="24"/>
  <c r="AF289" i="24" s="1"/>
  <c r="AE1065" i="24"/>
  <c r="AF1065" i="24" s="1"/>
  <c r="AE1064" i="24"/>
  <c r="AF1064" i="24" s="1"/>
  <c r="AE288" i="24"/>
  <c r="AF288" i="24" s="1"/>
  <c r="AE287" i="24"/>
  <c r="AF287" i="24" s="1"/>
  <c r="AE286" i="24"/>
  <c r="AF286" i="24" s="1"/>
  <c r="AE285" i="24"/>
  <c r="AF285" i="24" s="1"/>
  <c r="AE284" i="24"/>
  <c r="AF284" i="24" s="1"/>
  <c r="AE283" i="24"/>
  <c r="AF283" i="24" s="1"/>
  <c r="AE282" i="24"/>
  <c r="AF282" i="24" s="1"/>
  <c r="AE281" i="24"/>
  <c r="AF281" i="24" s="1"/>
  <c r="AE280" i="24"/>
  <c r="AF280" i="24" s="1"/>
  <c r="AE279" i="24"/>
  <c r="AF279" i="24" s="1"/>
  <c r="AE278" i="24"/>
  <c r="AF278" i="24" s="1"/>
  <c r="AE277" i="24"/>
  <c r="AF277" i="24" s="1"/>
  <c r="AE1050" i="24"/>
  <c r="AF1050" i="24" s="1"/>
  <c r="AE276" i="24"/>
  <c r="AF276" i="24" s="1"/>
  <c r="AE1048" i="24"/>
  <c r="AF1048" i="24" s="1"/>
  <c r="AE1047" i="24"/>
  <c r="AF1047" i="24" s="1"/>
  <c r="AE275" i="24"/>
  <c r="AF275" i="24" s="1"/>
  <c r="AE1045" i="24"/>
  <c r="AF1045" i="24" s="1"/>
  <c r="AE274" i="24"/>
  <c r="AF274" i="24" s="1"/>
  <c r="AE1044" i="24"/>
  <c r="AF1044" i="24" s="1"/>
  <c r="AE1043" i="24"/>
  <c r="AF1043" i="24" s="1"/>
  <c r="AE1042" i="24"/>
  <c r="AF1042" i="24" s="1"/>
  <c r="AE1041" i="24"/>
  <c r="AF1041" i="24" s="1"/>
  <c r="AE1040" i="24"/>
  <c r="AF1040" i="24" s="1"/>
  <c r="AE1039" i="24"/>
  <c r="AF1039" i="24" s="1"/>
  <c r="AE1038" i="24"/>
  <c r="AF1038" i="24" s="1"/>
  <c r="AE273" i="24"/>
  <c r="AF273" i="24" s="1"/>
  <c r="AE1037" i="24"/>
  <c r="AF1037" i="24" s="1"/>
  <c r="AE272" i="24"/>
  <c r="AF272" i="24" s="1"/>
  <c r="AE1036" i="24"/>
  <c r="AF1036" i="24" s="1"/>
  <c r="AE1035" i="24"/>
  <c r="AF1035" i="24" s="1"/>
  <c r="AE1034" i="24"/>
  <c r="AF1034" i="24" s="1"/>
  <c r="AE271" i="24"/>
  <c r="AF271" i="24" s="1"/>
  <c r="AE1033" i="24"/>
  <c r="AF1033" i="24" s="1"/>
  <c r="AE270" i="24"/>
  <c r="AF270" i="24" s="1"/>
  <c r="AE1032" i="24"/>
  <c r="AF1032" i="24" s="1"/>
  <c r="AE1031" i="24"/>
  <c r="AF1031" i="24" s="1"/>
  <c r="AE1030" i="24"/>
  <c r="AF1030" i="24" s="1"/>
  <c r="AE1029" i="24"/>
  <c r="AF1029" i="24" s="1"/>
  <c r="AE1028" i="24"/>
  <c r="AF1028" i="24" s="1"/>
  <c r="AE1027" i="24"/>
  <c r="AF1027" i="24" s="1"/>
  <c r="AE1026" i="24"/>
  <c r="AF1026" i="24" s="1"/>
  <c r="AE1025" i="24"/>
  <c r="AF1025" i="24" s="1"/>
  <c r="AE1024" i="24"/>
  <c r="AF1024" i="24" s="1"/>
  <c r="AE1023" i="24"/>
  <c r="AF1023" i="24" s="1"/>
  <c r="AE1022" i="24"/>
  <c r="AF1022" i="24" s="1"/>
  <c r="AE269" i="24"/>
  <c r="AF269" i="24" s="1"/>
  <c r="AE1021" i="24"/>
  <c r="AF1021" i="24" s="1"/>
  <c r="AE1020" i="24"/>
  <c r="AF1020" i="24" s="1"/>
  <c r="AE268" i="24"/>
  <c r="AF268" i="24" s="1"/>
  <c r="AE1019" i="24"/>
  <c r="AF1019" i="24" s="1"/>
  <c r="AE1018" i="24"/>
  <c r="AF1018" i="24" s="1"/>
  <c r="AE1017" i="24"/>
  <c r="AF1017" i="24" s="1"/>
  <c r="AE267" i="24"/>
  <c r="AF267" i="24" s="1"/>
  <c r="AE1016" i="24"/>
  <c r="AF1016" i="24" s="1"/>
  <c r="AE1015" i="24"/>
  <c r="AF1015" i="24" s="1"/>
  <c r="AE1014" i="24"/>
  <c r="AF1014" i="24" s="1"/>
  <c r="AE1013" i="24"/>
  <c r="AF1013" i="24" s="1"/>
  <c r="AE1012" i="24"/>
  <c r="AF1012" i="24" s="1"/>
  <c r="AE1011" i="24"/>
  <c r="AF1011" i="24" s="1"/>
  <c r="AE266" i="24"/>
  <c r="AF266" i="24" s="1"/>
  <c r="AE1010" i="24"/>
  <c r="AF1010" i="24" s="1"/>
  <c r="AE1009" i="24"/>
  <c r="AF1009" i="24" s="1"/>
  <c r="AE1008" i="24"/>
  <c r="AF1008" i="24" s="1"/>
  <c r="AE265" i="24"/>
  <c r="AF265" i="24" s="1"/>
  <c r="AE264" i="24"/>
  <c r="AF264" i="24" s="1"/>
  <c r="AE263" i="24"/>
  <c r="AF263" i="24" s="1"/>
  <c r="AE262" i="24"/>
  <c r="AF262" i="24" s="1"/>
  <c r="AE261" i="24"/>
  <c r="AF261" i="24" s="1"/>
  <c r="AE260" i="24"/>
  <c r="AF260" i="24" s="1"/>
  <c r="AE259" i="24"/>
  <c r="AF259" i="24" s="1"/>
  <c r="AE258" i="24"/>
  <c r="AF258" i="24" s="1"/>
  <c r="AE257" i="24"/>
  <c r="AF257" i="24" s="1"/>
  <c r="AE256" i="24"/>
  <c r="AF256" i="24" s="1"/>
  <c r="AE255" i="24"/>
  <c r="AF255" i="24" s="1"/>
  <c r="AE254" i="24"/>
  <c r="AF254" i="24" s="1"/>
  <c r="AE253" i="24"/>
  <c r="AF253" i="24" s="1"/>
  <c r="AE252" i="24"/>
  <c r="AF252" i="24" s="1"/>
  <c r="AE251" i="24"/>
  <c r="AF251" i="24" s="1"/>
  <c r="AE250" i="24"/>
  <c r="AF250" i="24" s="1"/>
  <c r="AE249" i="24"/>
  <c r="AF249" i="24" s="1"/>
  <c r="AE1007" i="24"/>
  <c r="AF1007" i="24" s="1"/>
  <c r="AE1006" i="24"/>
  <c r="AF1006" i="24" s="1"/>
  <c r="AE1005" i="24"/>
  <c r="AF1005" i="24" s="1"/>
  <c r="AE1004" i="24"/>
  <c r="AF1004" i="24" s="1"/>
  <c r="AE248" i="24"/>
  <c r="AF248" i="24" s="1"/>
  <c r="AE247" i="24"/>
  <c r="AF247" i="24" s="1"/>
  <c r="AE246" i="24"/>
  <c r="AF246" i="24" s="1"/>
  <c r="AE245" i="24"/>
  <c r="AF245" i="24" s="1"/>
  <c r="AE244" i="24"/>
  <c r="AF244" i="24" s="1"/>
  <c r="AE243" i="24"/>
  <c r="AF243" i="24" s="1"/>
  <c r="AE242" i="24"/>
  <c r="AF242" i="24" s="1"/>
  <c r="AE241" i="24"/>
  <c r="AF241" i="24" s="1"/>
  <c r="AE240" i="24"/>
  <c r="AF240" i="24" s="1"/>
  <c r="AE239" i="24"/>
  <c r="AF239" i="24" s="1"/>
  <c r="AE987" i="24"/>
  <c r="AF987" i="24" s="1"/>
  <c r="AE238" i="24"/>
  <c r="AF238" i="24" s="1"/>
  <c r="AE237" i="24"/>
  <c r="AF237" i="24" s="1"/>
  <c r="AE236" i="24"/>
  <c r="AF236" i="24" s="1"/>
  <c r="AE235" i="24"/>
  <c r="AF235" i="24" s="1"/>
  <c r="AE234" i="24"/>
  <c r="AF234" i="24" s="1"/>
  <c r="AE233" i="24"/>
  <c r="AF233" i="24" s="1"/>
  <c r="AE986" i="24"/>
  <c r="AF986" i="24" s="1"/>
  <c r="AE232" i="24"/>
  <c r="AF232" i="24" s="1"/>
  <c r="AE985" i="24"/>
  <c r="AF985" i="24" s="1"/>
  <c r="AE984" i="24"/>
  <c r="AF984" i="24" s="1"/>
  <c r="AE231" i="24"/>
  <c r="AF231" i="24" s="1"/>
  <c r="AE230" i="24"/>
  <c r="AF230" i="24" s="1"/>
  <c r="AE229" i="24"/>
  <c r="AF229" i="24" s="1"/>
  <c r="AE228" i="24"/>
  <c r="AF228" i="24" s="1"/>
  <c r="AE983" i="24"/>
  <c r="AF983" i="24" s="1"/>
  <c r="AE227" i="24"/>
  <c r="AF227" i="24" s="1"/>
  <c r="AE982" i="24"/>
  <c r="AF982" i="24" s="1"/>
  <c r="AE981" i="24"/>
  <c r="AF981" i="24" s="1"/>
  <c r="AE980" i="24"/>
  <c r="AF980" i="24" s="1"/>
  <c r="AE979" i="24"/>
  <c r="AF979" i="24" s="1"/>
  <c r="AE978" i="24"/>
  <c r="AF978" i="24" s="1"/>
  <c r="AE226" i="24"/>
  <c r="AF226" i="24" s="1"/>
  <c r="AE977" i="24"/>
  <c r="AF977" i="24" s="1"/>
  <c r="AE976" i="24"/>
  <c r="AF976" i="24" s="1"/>
  <c r="AE975" i="24"/>
  <c r="AF975" i="24" s="1"/>
  <c r="AE974" i="24"/>
  <c r="AF974" i="24" s="1"/>
  <c r="AE973" i="24"/>
  <c r="AF973" i="24" s="1"/>
  <c r="AE972" i="24"/>
  <c r="AF972" i="24" s="1"/>
  <c r="AE971" i="24"/>
  <c r="AF971" i="24" s="1"/>
  <c r="AE225" i="24"/>
  <c r="AF225" i="24" s="1"/>
  <c r="AE970" i="24"/>
  <c r="AF970" i="24" s="1"/>
  <c r="AE224" i="24"/>
  <c r="AF224" i="24" s="1"/>
  <c r="AE223" i="24"/>
  <c r="AF223" i="24" s="1"/>
  <c r="AE222" i="24"/>
  <c r="AF222" i="24" s="1"/>
  <c r="AE221" i="24"/>
  <c r="AF221" i="24" s="1"/>
  <c r="AE220" i="24"/>
  <c r="AF220" i="24" s="1"/>
  <c r="AE219" i="24"/>
  <c r="AF219" i="24" s="1"/>
  <c r="AE218" i="24"/>
  <c r="AF218" i="24" s="1"/>
  <c r="AE217" i="24"/>
  <c r="AF217" i="24" s="1"/>
  <c r="AE216" i="24"/>
  <c r="AF216" i="24" s="1"/>
  <c r="AE215" i="24"/>
  <c r="AF215" i="24" s="1"/>
  <c r="AE969" i="24"/>
  <c r="AF969" i="24" s="1"/>
  <c r="AE214" i="24"/>
  <c r="AF214" i="24" s="1"/>
  <c r="AE213" i="24"/>
  <c r="AF213" i="24" s="1"/>
  <c r="AE212" i="24"/>
  <c r="AF212" i="24" s="1"/>
  <c r="AE211" i="24"/>
  <c r="AF211" i="24" s="1"/>
  <c r="AE210" i="24"/>
  <c r="AF210" i="24" s="1"/>
  <c r="AE968" i="24"/>
  <c r="AF968" i="24" s="1"/>
  <c r="AE967" i="24"/>
  <c r="AF967" i="24" s="1"/>
  <c r="AE209" i="24"/>
  <c r="AF209" i="24" s="1"/>
  <c r="AE966" i="24"/>
  <c r="AF966" i="24" s="1"/>
  <c r="AE965" i="24"/>
  <c r="AF965" i="24" s="1"/>
  <c r="AE964" i="24"/>
  <c r="AF964" i="24" s="1"/>
  <c r="AE963" i="24"/>
  <c r="AF963" i="24" s="1"/>
  <c r="AE962" i="24"/>
  <c r="AF962" i="24" s="1"/>
  <c r="AE961" i="24"/>
  <c r="AF961" i="24" s="1"/>
  <c r="AE208" i="24"/>
  <c r="AF208" i="24" s="1"/>
  <c r="AE960" i="24"/>
  <c r="AF960" i="24" s="1"/>
  <c r="AE959" i="24"/>
  <c r="AF959" i="24" s="1"/>
  <c r="AE958" i="24"/>
  <c r="AF958" i="24" s="1"/>
  <c r="AE957" i="24"/>
  <c r="AF957" i="24" s="1"/>
  <c r="AE956" i="24"/>
  <c r="AF956" i="24" s="1"/>
  <c r="AE955" i="24"/>
  <c r="AF955" i="24" s="1"/>
  <c r="AE954" i="24"/>
  <c r="AF954" i="24" s="1"/>
  <c r="AE953" i="24"/>
  <c r="AF953" i="24" s="1"/>
  <c r="AE952" i="24"/>
  <c r="AF952" i="24" s="1"/>
  <c r="AE951" i="24"/>
  <c r="AF951" i="24" s="1"/>
  <c r="AE950" i="24"/>
  <c r="AF950" i="24" s="1"/>
  <c r="AE949" i="24"/>
  <c r="AF949" i="24" s="1"/>
  <c r="AE948" i="24"/>
  <c r="AF948" i="24" s="1"/>
  <c r="AE207" i="24"/>
  <c r="AF207" i="24" s="1"/>
  <c r="AE947" i="24"/>
  <c r="AF947" i="24" s="1"/>
  <c r="AE206" i="24"/>
  <c r="AF206" i="24" s="1"/>
  <c r="AE946" i="24"/>
  <c r="AF946" i="24" s="1"/>
  <c r="AE945" i="24"/>
  <c r="AF945" i="24" s="1"/>
  <c r="AE944" i="24"/>
  <c r="AF944" i="24" s="1"/>
  <c r="AE943" i="24"/>
  <c r="AF943" i="24" s="1"/>
  <c r="AE942" i="24"/>
  <c r="AF942" i="24" s="1"/>
  <c r="AE205" i="24"/>
  <c r="AF205" i="24" s="1"/>
  <c r="AE941" i="24"/>
  <c r="AF941" i="24" s="1"/>
  <c r="AE940" i="24"/>
  <c r="AF940" i="24" s="1"/>
  <c r="AE939" i="24"/>
  <c r="AF939" i="24" s="1"/>
  <c r="AE938" i="24"/>
  <c r="AF938" i="24" s="1"/>
  <c r="AE937" i="24"/>
  <c r="AF937" i="24" s="1"/>
  <c r="AE936" i="24"/>
  <c r="AF936" i="24" s="1"/>
  <c r="AE935" i="24"/>
  <c r="AF935" i="24" s="1"/>
  <c r="AE934" i="24"/>
  <c r="AF934" i="24" s="1"/>
  <c r="AE204" i="24"/>
  <c r="AF204" i="24" s="1"/>
  <c r="AE933" i="24"/>
  <c r="AF933" i="24" s="1"/>
  <c r="AE932" i="24"/>
  <c r="AF932" i="24" s="1"/>
  <c r="AE931" i="24"/>
  <c r="AF931" i="24" s="1"/>
  <c r="AE930" i="24"/>
  <c r="AF930" i="24" s="1"/>
  <c r="AE929" i="24"/>
  <c r="AF929" i="24" s="1"/>
  <c r="AE203" i="24"/>
  <c r="AF203" i="24" s="1"/>
  <c r="AE928" i="24"/>
  <c r="AF928" i="24" s="1"/>
  <c r="AE927" i="24"/>
  <c r="AF927" i="24" s="1"/>
  <c r="AE926" i="24"/>
  <c r="AF926" i="24" s="1"/>
  <c r="AE925" i="24"/>
  <c r="AF925" i="24" s="1"/>
  <c r="AE924" i="24"/>
  <c r="AF924" i="24" s="1"/>
  <c r="AE923" i="24"/>
  <c r="AF923" i="24" s="1"/>
  <c r="AE922" i="24"/>
  <c r="AF922" i="24" s="1"/>
  <c r="AE921" i="24"/>
  <c r="AF921" i="24" s="1"/>
  <c r="AE920" i="24"/>
  <c r="AF920" i="24" s="1"/>
  <c r="AE919" i="24"/>
  <c r="AF919" i="24" s="1"/>
  <c r="AE918" i="24"/>
  <c r="AF918" i="24" s="1"/>
  <c r="AE917" i="24"/>
  <c r="AF917" i="24" s="1"/>
  <c r="AE916" i="24"/>
  <c r="AF916" i="24" s="1"/>
  <c r="AE202" i="24"/>
  <c r="AF202" i="24" s="1"/>
  <c r="AE915" i="24"/>
  <c r="AF915" i="24" s="1"/>
  <c r="AE914" i="24"/>
  <c r="AF914" i="24" s="1"/>
  <c r="AE913" i="24"/>
  <c r="AF913" i="24" s="1"/>
  <c r="AE912" i="24"/>
  <c r="AF912" i="24" s="1"/>
  <c r="AE911" i="24"/>
  <c r="AF911" i="24" s="1"/>
  <c r="AE910" i="24"/>
  <c r="AF910" i="24" s="1"/>
  <c r="AE909" i="24"/>
  <c r="AF909" i="24" s="1"/>
  <c r="AE908" i="24"/>
  <c r="AF908" i="24" s="1"/>
  <c r="AE907" i="24"/>
  <c r="AF907" i="24" s="1"/>
  <c r="AE906" i="24"/>
  <c r="AF906" i="24" s="1"/>
  <c r="AE905" i="24"/>
  <c r="AF905" i="24" s="1"/>
  <c r="AE904" i="24"/>
  <c r="AF904" i="24" s="1"/>
  <c r="AE903" i="24"/>
  <c r="AF903" i="24" s="1"/>
  <c r="AE902" i="24"/>
  <c r="AF902" i="24" s="1"/>
  <c r="AE901" i="24"/>
  <c r="AF901" i="24" s="1"/>
  <c r="AE900" i="24"/>
  <c r="AF900" i="24" s="1"/>
  <c r="AE899" i="24"/>
  <c r="AF899" i="24" s="1"/>
  <c r="AE898" i="24"/>
  <c r="AF898" i="24" s="1"/>
  <c r="AE897" i="24"/>
  <c r="AF897" i="24" s="1"/>
  <c r="AE896" i="24"/>
  <c r="AF896" i="24" s="1"/>
  <c r="AE201" i="24"/>
  <c r="AF201" i="24" s="1"/>
  <c r="AE895" i="24"/>
  <c r="AF895" i="24" s="1"/>
  <c r="AE894" i="24"/>
  <c r="AF894" i="24" s="1"/>
  <c r="AE893" i="24"/>
  <c r="AF893" i="24" s="1"/>
  <c r="AE892" i="24"/>
  <c r="AF892" i="24" s="1"/>
  <c r="AE891" i="24"/>
  <c r="AF891" i="24" s="1"/>
  <c r="AE890" i="24"/>
  <c r="AF890" i="24" s="1"/>
  <c r="AE889" i="24"/>
  <c r="AF889" i="24" s="1"/>
  <c r="AE888" i="24"/>
  <c r="AF888" i="24" s="1"/>
  <c r="AE887" i="24"/>
  <c r="AF887" i="24" s="1"/>
  <c r="AE886" i="24"/>
  <c r="AF886" i="24" s="1"/>
  <c r="AE885" i="24"/>
  <c r="AF885" i="24" s="1"/>
  <c r="AE884" i="24"/>
  <c r="AF884" i="24" s="1"/>
  <c r="AE883" i="24"/>
  <c r="AF883" i="24" s="1"/>
  <c r="AE882" i="24"/>
  <c r="AF882" i="24" s="1"/>
  <c r="AE881" i="24"/>
  <c r="AF881" i="24" s="1"/>
  <c r="AE880" i="24"/>
  <c r="AF880" i="24" s="1"/>
  <c r="AE879" i="24"/>
  <c r="AF879" i="24" s="1"/>
  <c r="AE878" i="24"/>
  <c r="AF878" i="24" s="1"/>
  <c r="AE877" i="24"/>
  <c r="AF877" i="24" s="1"/>
  <c r="AE876" i="24"/>
  <c r="AF876" i="24" s="1"/>
  <c r="AE875" i="24"/>
  <c r="AF875" i="24" s="1"/>
  <c r="AE874" i="24"/>
  <c r="AF874" i="24" s="1"/>
  <c r="AE873" i="24"/>
  <c r="AF873" i="24" s="1"/>
  <c r="AE872" i="24"/>
  <c r="AF872" i="24" s="1"/>
  <c r="AE871" i="24"/>
  <c r="AF871" i="24" s="1"/>
  <c r="AE870" i="24"/>
  <c r="AF870" i="24" s="1"/>
  <c r="AE869" i="24"/>
  <c r="AF869" i="24" s="1"/>
  <c r="AE868" i="24"/>
  <c r="AF868" i="24" s="1"/>
  <c r="AE867" i="24"/>
  <c r="AF867" i="24" s="1"/>
  <c r="AE866" i="24"/>
  <c r="AF866" i="24" s="1"/>
  <c r="AE865" i="24"/>
  <c r="AF865" i="24" s="1"/>
  <c r="AE864" i="24"/>
  <c r="AF864" i="24" s="1"/>
  <c r="AE863" i="24"/>
  <c r="AF863" i="24" s="1"/>
  <c r="AE862" i="24"/>
  <c r="AF862" i="24" s="1"/>
  <c r="AE861" i="24"/>
  <c r="AF861" i="24" s="1"/>
  <c r="AE860" i="24"/>
  <c r="AF860" i="24" s="1"/>
  <c r="AE859" i="24"/>
  <c r="AF859" i="24" s="1"/>
  <c r="AE858" i="24"/>
  <c r="AF858" i="24" s="1"/>
  <c r="AE857" i="24"/>
  <c r="AF857" i="24" s="1"/>
  <c r="AE856" i="24"/>
  <c r="AF856" i="24" s="1"/>
  <c r="AE855" i="24"/>
  <c r="AF855" i="24" s="1"/>
  <c r="AE854" i="24"/>
  <c r="AF854" i="24" s="1"/>
  <c r="AE853" i="24"/>
  <c r="AF853" i="24" s="1"/>
  <c r="AE852" i="24"/>
  <c r="AF852" i="24" s="1"/>
  <c r="AE851" i="24"/>
  <c r="AF851" i="24" s="1"/>
  <c r="AE850" i="24"/>
  <c r="AF850" i="24" s="1"/>
  <c r="AE849" i="24"/>
  <c r="AF849" i="24" s="1"/>
  <c r="AE848" i="24"/>
  <c r="AF848" i="24" s="1"/>
  <c r="AE847" i="24"/>
  <c r="AF847" i="24" s="1"/>
  <c r="AE846" i="24"/>
  <c r="AF846" i="24" s="1"/>
  <c r="AE845" i="24"/>
  <c r="AF845" i="24" s="1"/>
  <c r="AE844" i="24"/>
  <c r="AF844" i="24" s="1"/>
  <c r="AE843" i="24"/>
  <c r="AF843" i="24" s="1"/>
  <c r="AE842" i="24"/>
  <c r="AF842" i="24" s="1"/>
  <c r="AE841" i="24"/>
  <c r="AF841" i="24" s="1"/>
  <c r="AE840" i="24"/>
  <c r="AF840" i="24" s="1"/>
  <c r="AE839" i="24"/>
  <c r="AF839" i="24" s="1"/>
  <c r="AE838" i="24"/>
  <c r="AF838" i="24" s="1"/>
  <c r="AE837" i="24"/>
  <c r="AF837" i="24" s="1"/>
  <c r="AE836" i="24"/>
  <c r="AF836" i="24" s="1"/>
  <c r="AE835" i="24"/>
  <c r="AF835" i="24" s="1"/>
  <c r="AE834" i="24"/>
  <c r="AF834" i="24" s="1"/>
  <c r="AE833" i="24"/>
  <c r="AF833" i="24" s="1"/>
  <c r="AE832" i="24"/>
  <c r="AF832" i="24" s="1"/>
  <c r="AE831" i="24"/>
  <c r="AF831" i="24" s="1"/>
  <c r="AE830" i="24"/>
  <c r="AF830" i="24" s="1"/>
  <c r="AE200" i="24"/>
  <c r="AF200" i="24" s="1"/>
  <c r="AE199" i="24"/>
  <c r="AF199" i="24" s="1"/>
  <c r="AE198" i="24"/>
  <c r="AF198" i="24" s="1"/>
  <c r="AE197" i="24"/>
  <c r="AF197" i="24" s="1"/>
  <c r="AE196" i="24"/>
  <c r="AF196" i="24" s="1"/>
  <c r="AE195" i="24"/>
  <c r="AF195" i="24" s="1"/>
  <c r="AE194" i="24"/>
  <c r="AF194" i="24" s="1"/>
  <c r="AE193" i="24"/>
  <c r="AF193" i="24" s="1"/>
  <c r="AE192" i="24"/>
  <c r="AF192" i="24" s="1"/>
  <c r="AE191" i="24"/>
  <c r="AF191" i="24" s="1"/>
  <c r="AE190" i="24"/>
  <c r="AF190" i="24" s="1"/>
  <c r="AE189" i="24"/>
  <c r="AF189" i="24" s="1"/>
  <c r="AE188" i="24"/>
  <c r="AF188" i="24" s="1"/>
  <c r="AE187" i="24"/>
  <c r="AF187" i="24" s="1"/>
  <c r="AE186" i="24"/>
  <c r="AF186" i="24" s="1"/>
  <c r="AE185" i="24"/>
  <c r="AF185" i="24" s="1"/>
  <c r="AE184" i="24"/>
  <c r="AF184" i="24" s="1"/>
  <c r="AE183" i="24"/>
  <c r="AF183" i="24" s="1"/>
  <c r="AE829" i="24"/>
  <c r="AF829" i="24" s="1"/>
  <c r="AE828" i="24"/>
  <c r="AF828" i="24" s="1"/>
  <c r="AE827" i="24"/>
  <c r="AF827" i="24" s="1"/>
  <c r="AE182" i="24"/>
  <c r="AF182" i="24" s="1"/>
  <c r="AE826" i="24"/>
  <c r="AF826" i="24" s="1"/>
  <c r="AE825" i="24"/>
  <c r="AF825" i="24" s="1"/>
  <c r="AE824" i="24"/>
  <c r="AF824" i="24" s="1"/>
  <c r="AE181" i="24"/>
  <c r="AF181" i="24" s="1"/>
  <c r="AE823" i="24"/>
  <c r="AF823" i="24" s="1"/>
  <c r="AE822" i="24"/>
  <c r="AF822" i="24" s="1"/>
  <c r="AE180" i="24"/>
  <c r="AF180" i="24" s="1"/>
  <c r="AE821" i="24"/>
  <c r="AF821" i="24" s="1"/>
  <c r="AE820" i="24"/>
  <c r="AF820" i="24" s="1"/>
  <c r="AE819" i="24"/>
  <c r="AF819" i="24" s="1"/>
  <c r="AE818" i="24"/>
  <c r="AF818" i="24" s="1"/>
  <c r="AE817" i="24"/>
  <c r="AF817" i="24" s="1"/>
  <c r="AE179" i="24"/>
  <c r="AF179" i="24" s="1"/>
  <c r="AE816" i="24"/>
  <c r="AF816" i="24" s="1"/>
  <c r="AE815" i="24"/>
  <c r="AF815" i="24" s="1"/>
  <c r="AE814" i="24"/>
  <c r="AF814" i="24" s="1"/>
  <c r="AE813" i="24"/>
  <c r="AF813" i="24" s="1"/>
  <c r="AE812" i="24"/>
  <c r="AF812" i="24" s="1"/>
  <c r="AE811" i="24"/>
  <c r="AF811" i="24" s="1"/>
  <c r="AE810" i="24"/>
  <c r="AF810" i="24" s="1"/>
  <c r="AE809" i="24"/>
  <c r="AF809" i="24" s="1"/>
  <c r="AE808" i="24"/>
  <c r="AF808" i="24" s="1"/>
  <c r="AE807" i="24"/>
  <c r="AF807" i="24" s="1"/>
  <c r="AE806" i="24"/>
  <c r="AF806" i="24" s="1"/>
  <c r="AE178" i="24"/>
  <c r="AF178" i="24" s="1"/>
  <c r="AE177" i="24"/>
  <c r="AF177" i="24" s="1"/>
  <c r="AE176" i="24"/>
  <c r="AF176" i="24" s="1"/>
  <c r="AE805" i="24"/>
  <c r="AF805" i="24" s="1"/>
  <c r="AE175" i="24"/>
  <c r="AF175" i="24" s="1"/>
  <c r="AE804" i="24"/>
  <c r="AF804" i="24" s="1"/>
  <c r="AE803" i="24"/>
  <c r="AF803" i="24" s="1"/>
  <c r="AE174" i="24"/>
  <c r="AF174" i="24" s="1"/>
  <c r="AE173" i="24"/>
  <c r="AF173" i="24" s="1"/>
  <c r="AE172" i="24"/>
  <c r="AF172" i="24" s="1"/>
  <c r="AE802" i="24"/>
  <c r="AF802" i="24" s="1"/>
  <c r="AE171" i="24"/>
  <c r="AF171" i="24" s="1"/>
  <c r="AE801" i="24"/>
  <c r="AF801" i="24" s="1"/>
  <c r="AE170" i="24"/>
  <c r="AF170" i="24" s="1"/>
  <c r="AE169" i="24"/>
  <c r="AF169" i="24" s="1"/>
  <c r="AE800" i="24"/>
  <c r="AF800" i="24" s="1"/>
  <c r="AE168" i="24"/>
  <c r="AF168" i="24" s="1"/>
  <c r="AE167" i="24"/>
  <c r="AF167" i="24" s="1"/>
  <c r="AE166" i="24"/>
  <c r="AF166" i="24" s="1"/>
  <c r="AE165" i="24"/>
  <c r="AF165" i="24" s="1"/>
  <c r="AE164" i="24"/>
  <c r="AF164" i="24" s="1"/>
  <c r="AE163" i="24"/>
  <c r="AF163" i="24" s="1"/>
  <c r="AE162" i="24"/>
  <c r="AF162" i="24" s="1"/>
  <c r="AE799" i="24"/>
  <c r="AF799" i="24" s="1"/>
  <c r="AE798" i="24"/>
  <c r="AF798" i="24" s="1"/>
  <c r="AE797" i="24"/>
  <c r="AF797" i="24" s="1"/>
  <c r="AE796" i="24"/>
  <c r="AF796" i="24" s="1"/>
  <c r="AE161" i="24"/>
  <c r="AF161" i="24" s="1"/>
  <c r="AE158" i="24"/>
  <c r="AF158" i="24" s="1"/>
  <c r="AE795" i="24"/>
  <c r="AF795" i="24" s="1"/>
  <c r="AE794" i="24"/>
  <c r="AF794" i="24" s="1"/>
  <c r="AE793" i="24"/>
  <c r="AF793" i="24" s="1"/>
  <c r="AE160" i="24"/>
  <c r="AF160" i="24" s="1"/>
  <c r="AE159" i="24"/>
  <c r="AF159" i="24" s="1"/>
  <c r="AE791" i="24"/>
  <c r="AF791" i="24" s="1"/>
  <c r="AE790" i="24"/>
  <c r="AF790" i="24" s="1"/>
  <c r="AE789" i="24"/>
  <c r="AF789" i="24" s="1"/>
  <c r="AE788" i="24"/>
  <c r="AF788" i="24" s="1"/>
  <c r="AE157" i="24"/>
  <c r="AF157" i="24" s="1"/>
  <c r="AE156" i="24"/>
  <c r="AF156" i="24" s="1"/>
  <c r="AE787" i="24"/>
  <c r="AF787" i="24" s="1"/>
  <c r="AE786" i="24"/>
  <c r="AF786" i="24" s="1"/>
  <c r="AE785" i="24"/>
  <c r="AF785" i="24" s="1"/>
  <c r="AE784" i="24"/>
  <c r="AF784" i="24" s="1"/>
  <c r="AE783" i="24"/>
  <c r="AF783" i="24" s="1"/>
  <c r="AE782" i="24"/>
  <c r="AF782" i="24" s="1"/>
  <c r="AE781" i="24"/>
  <c r="AF781" i="24" s="1"/>
  <c r="AE155" i="24"/>
  <c r="AF155" i="24" s="1"/>
  <c r="AE780" i="24"/>
  <c r="AF780" i="24" s="1"/>
  <c r="AE779" i="24"/>
  <c r="AF779" i="24" s="1"/>
  <c r="AE778" i="24"/>
  <c r="AF778" i="24" s="1"/>
  <c r="AE777" i="24"/>
  <c r="AF777" i="24" s="1"/>
  <c r="AE776" i="24"/>
  <c r="AF776" i="24" s="1"/>
  <c r="AE775" i="24"/>
  <c r="AF775" i="24" s="1"/>
  <c r="AE154" i="24"/>
  <c r="AF154" i="24" s="1"/>
  <c r="AE153" i="24"/>
  <c r="AF153" i="24" s="1"/>
  <c r="AE152" i="24"/>
  <c r="AF152" i="24" s="1"/>
  <c r="AE151" i="24"/>
  <c r="AF151" i="24" s="1"/>
  <c r="AE150" i="24"/>
  <c r="AF150" i="24" s="1"/>
  <c r="AE149" i="24"/>
  <c r="AF149" i="24" s="1"/>
  <c r="AE148" i="24"/>
  <c r="AF148" i="24" s="1"/>
  <c r="AE147" i="24"/>
  <c r="AF147" i="24" s="1"/>
  <c r="AE146" i="24"/>
  <c r="AF146" i="24" s="1"/>
  <c r="AE145" i="24"/>
  <c r="AF145" i="24" s="1"/>
  <c r="AE144" i="24"/>
  <c r="AF144" i="24" s="1"/>
  <c r="AE143" i="24"/>
  <c r="AF143" i="24" s="1"/>
  <c r="AE142" i="24"/>
  <c r="AF142" i="24" s="1"/>
  <c r="AE141" i="24"/>
  <c r="AF141" i="24" s="1"/>
  <c r="AE774" i="24"/>
  <c r="AF774" i="24" s="1"/>
  <c r="AE140" i="24"/>
  <c r="AF140" i="24" s="1"/>
  <c r="AE139" i="24"/>
  <c r="AF139" i="24" s="1"/>
  <c r="AE138" i="24"/>
  <c r="AF138" i="24" s="1"/>
  <c r="AE137" i="24"/>
  <c r="AF137" i="24" s="1"/>
  <c r="AE773" i="24"/>
  <c r="AF773" i="24" s="1"/>
  <c r="AE772" i="24"/>
  <c r="AF772" i="24" s="1"/>
  <c r="AE136" i="24"/>
  <c r="AF136" i="24" s="1"/>
  <c r="AE135" i="24"/>
  <c r="AF135" i="24" s="1"/>
  <c r="AE134" i="24"/>
  <c r="AF134" i="24" s="1"/>
  <c r="AE133" i="24"/>
  <c r="AF133" i="24" s="1"/>
  <c r="AE132" i="24"/>
  <c r="AF132" i="24" s="1"/>
  <c r="AE131" i="24"/>
  <c r="AF131" i="24" s="1"/>
  <c r="AE130" i="24"/>
  <c r="AF130" i="24" s="1"/>
  <c r="AE129" i="24"/>
  <c r="AF129" i="24" s="1"/>
  <c r="AE128" i="24"/>
  <c r="AF128" i="24" s="1"/>
  <c r="AE127" i="24"/>
  <c r="AF127" i="24" s="1"/>
  <c r="AE126" i="24"/>
  <c r="AF126" i="24" s="1"/>
  <c r="AE125" i="24"/>
  <c r="AF125" i="24" s="1"/>
  <c r="AE124" i="24"/>
  <c r="AF124" i="24" s="1"/>
  <c r="AE123" i="24"/>
  <c r="AF123" i="24" s="1"/>
  <c r="AE122" i="24"/>
  <c r="AF122" i="24" s="1"/>
  <c r="AE121" i="24"/>
  <c r="AF121" i="24" s="1"/>
  <c r="AE120" i="24"/>
  <c r="AF120" i="24" s="1"/>
  <c r="AE117" i="24"/>
  <c r="AF117" i="24" s="1"/>
  <c r="AE119" i="24"/>
  <c r="AF119" i="24" s="1"/>
  <c r="AE118" i="24"/>
  <c r="AF118" i="24" s="1"/>
  <c r="AE112" i="24"/>
  <c r="AF112" i="24" s="1"/>
  <c r="AE116" i="24"/>
  <c r="AF116" i="24" s="1"/>
  <c r="AE115" i="24"/>
  <c r="AF115" i="24" s="1"/>
  <c r="AE114" i="24"/>
  <c r="AF114" i="24" s="1"/>
  <c r="AE113" i="24"/>
  <c r="AF113" i="24" s="1"/>
  <c r="AE106" i="24"/>
  <c r="AF106" i="24" s="1"/>
  <c r="AE111" i="24"/>
  <c r="AF111" i="24" s="1"/>
  <c r="AE110" i="24"/>
  <c r="AF110" i="24" s="1"/>
  <c r="AE109" i="24"/>
  <c r="AF109" i="24" s="1"/>
  <c r="AE108" i="24"/>
  <c r="AF108" i="24" s="1"/>
  <c r="AE107" i="24"/>
  <c r="AF107" i="24" s="1"/>
  <c r="AE105" i="24"/>
  <c r="AF105" i="24" s="1"/>
  <c r="AE764" i="24"/>
  <c r="AE753" i="24"/>
  <c r="AE752" i="24"/>
  <c r="AE751" i="24"/>
  <c r="AE750" i="24"/>
  <c r="AE749" i="24"/>
  <c r="AE748" i="24"/>
  <c r="AE747" i="24"/>
  <c r="AE98" i="24"/>
  <c r="AE746" i="24"/>
  <c r="AE745" i="24"/>
  <c r="AE95" i="24"/>
  <c r="AE744" i="24"/>
  <c r="AE743" i="24"/>
  <c r="AE742" i="24"/>
  <c r="AE741" i="24"/>
  <c r="AE740" i="24"/>
  <c r="AE739" i="24"/>
  <c r="AE738" i="24"/>
  <c r="AE737" i="24"/>
  <c r="AE93" i="24"/>
  <c r="AE736" i="24"/>
  <c r="AE735" i="24"/>
  <c r="AE92" i="24"/>
  <c r="AE91" i="24"/>
  <c r="AE90" i="24"/>
  <c r="AE734" i="24"/>
  <c r="AE733" i="24"/>
  <c r="AE89" i="24"/>
  <c r="AE732" i="24"/>
  <c r="AE731" i="24"/>
  <c r="AE730" i="24"/>
  <c r="AE729" i="24"/>
  <c r="AE728" i="24"/>
  <c r="AE727" i="24"/>
  <c r="AE726" i="24"/>
  <c r="AE725" i="24"/>
  <c r="AE724" i="24"/>
  <c r="AE723" i="24"/>
  <c r="AE88" i="24"/>
  <c r="AE722" i="24"/>
  <c r="AE721" i="24"/>
  <c r="AE720" i="24"/>
  <c r="AE719" i="24"/>
  <c r="AE87" i="24"/>
  <c r="AE86" i="24"/>
  <c r="AE85" i="24"/>
  <c r="AE718" i="24"/>
  <c r="AE717" i="24"/>
  <c r="AE716" i="24"/>
  <c r="AE715" i="24"/>
  <c r="AE714" i="24"/>
  <c r="AE713" i="24"/>
  <c r="AE712" i="24"/>
  <c r="AE711" i="24"/>
  <c r="AE84" i="24"/>
  <c r="AE83" i="24"/>
  <c r="AE82" i="24"/>
  <c r="AE81" i="24"/>
  <c r="AE80" i="24"/>
  <c r="AE79" i="24"/>
  <c r="AE78" i="24"/>
  <c r="AE77" i="24"/>
  <c r="AE76" i="24"/>
  <c r="AE75" i="24"/>
  <c r="AE74" i="24"/>
  <c r="AE73" i="24"/>
  <c r="AE72" i="24"/>
  <c r="AE71" i="24"/>
  <c r="AE70" i="24"/>
  <c r="AE709" i="24"/>
  <c r="AE69" i="24"/>
  <c r="AE68" i="24"/>
  <c r="AE67" i="24"/>
  <c r="AE708" i="24"/>
  <c r="AE707" i="24"/>
  <c r="AE66" i="24"/>
  <c r="AE706" i="24"/>
  <c r="AE65" i="24"/>
  <c r="AE705" i="24"/>
  <c r="AE704" i="24"/>
  <c r="AE64" i="24"/>
  <c r="AE63" i="24"/>
  <c r="AE703" i="24"/>
  <c r="AE62" i="24"/>
  <c r="AE702" i="24"/>
  <c r="AE701" i="24"/>
  <c r="AE700" i="24"/>
  <c r="AE699" i="24"/>
  <c r="AE698" i="24"/>
  <c r="AE697" i="24"/>
  <c r="B1480" i="24" l="1"/>
  <c r="G1479" i="24"/>
  <c r="W1479" i="24"/>
  <c r="B780" i="24"/>
  <c r="W779" i="24"/>
  <c r="AA768" i="24"/>
  <c r="AA769" i="24"/>
  <c r="AA770" i="24"/>
  <c r="AA771" i="24"/>
  <c r="AA105" i="24"/>
  <c r="AA107" i="24"/>
  <c r="AA108" i="24"/>
  <c r="AA109" i="24"/>
  <c r="AA110" i="24"/>
  <c r="AA111" i="24"/>
  <c r="AA106" i="24"/>
  <c r="AA113" i="24"/>
  <c r="AA114" i="24"/>
  <c r="AA115" i="24"/>
  <c r="AA116" i="24"/>
  <c r="AA112" i="24"/>
  <c r="AA118" i="24"/>
  <c r="AA119" i="24"/>
  <c r="AA117" i="24"/>
  <c r="AA120" i="24"/>
  <c r="AA121" i="24"/>
  <c r="AA122" i="24"/>
  <c r="AA123" i="24"/>
  <c r="AA124" i="24"/>
  <c r="AA125" i="24"/>
  <c r="AA126" i="24"/>
  <c r="AA127" i="24"/>
  <c r="AA128" i="24"/>
  <c r="AA129" i="24"/>
  <c r="AA130" i="24"/>
  <c r="AA131" i="24"/>
  <c r="AA132" i="24"/>
  <c r="AA133" i="24"/>
  <c r="AA134" i="24"/>
  <c r="AA135" i="24"/>
  <c r="AA136" i="24"/>
  <c r="AA772" i="24"/>
  <c r="AA773" i="24"/>
  <c r="AA138" i="24"/>
  <c r="AA139" i="24"/>
  <c r="AA140" i="24"/>
  <c r="AA774" i="24"/>
  <c r="AA141" i="24"/>
  <c r="AA142" i="24"/>
  <c r="AA143" i="24"/>
  <c r="AA144" i="24"/>
  <c r="AA145" i="24"/>
  <c r="AA146" i="24"/>
  <c r="AA147" i="24"/>
  <c r="AA148" i="24"/>
  <c r="AA149" i="24"/>
  <c r="AA150" i="24"/>
  <c r="AA151" i="24"/>
  <c r="AA152" i="24"/>
  <c r="AA153" i="24"/>
  <c r="AA154" i="24"/>
  <c r="AA775" i="24"/>
  <c r="AA776" i="24"/>
  <c r="AA777" i="24"/>
  <c r="AA778" i="24"/>
  <c r="AA779" i="24"/>
  <c r="AA780" i="24"/>
  <c r="AA155" i="24"/>
  <c r="AA781" i="24"/>
  <c r="AA782" i="24"/>
  <c r="AA783" i="24"/>
  <c r="AA784" i="24"/>
  <c r="AA785" i="24"/>
  <c r="AA786" i="24"/>
  <c r="AA787" i="24"/>
  <c r="AA156" i="24"/>
  <c r="AA157" i="24"/>
  <c r="AA788" i="24"/>
  <c r="AA789" i="24"/>
  <c r="AA790" i="24"/>
  <c r="AA791" i="24"/>
  <c r="AA159" i="24"/>
  <c r="AA160" i="24"/>
  <c r="AA793" i="24"/>
  <c r="AA794" i="24"/>
  <c r="AA795" i="24"/>
  <c r="AA158" i="24"/>
  <c r="AA161" i="24"/>
  <c r="AA796" i="24"/>
  <c r="AA797" i="24"/>
  <c r="AA798" i="24"/>
  <c r="AA799" i="24"/>
  <c r="AA162" i="24"/>
  <c r="AA163" i="24"/>
  <c r="AA164" i="24"/>
  <c r="AA165" i="24"/>
  <c r="AA166" i="24"/>
  <c r="AA167" i="24"/>
  <c r="AA168" i="24"/>
  <c r="AA800" i="24"/>
  <c r="AA169" i="24"/>
  <c r="AA170" i="24"/>
  <c r="AA801" i="24"/>
  <c r="AA171" i="24"/>
  <c r="AA802" i="24"/>
  <c r="AA172" i="24"/>
  <c r="AA173" i="24"/>
  <c r="AA174" i="24"/>
  <c r="AA803" i="24"/>
  <c r="AA804" i="24"/>
  <c r="AA175" i="24"/>
  <c r="AA805" i="24"/>
  <c r="AA176" i="24"/>
  <c r="AA177" i="24"/>
  <c r="AA178" i="24"/>
  <c r="AA806" i="24"/>
  <c r="AA807" i="24"/>
  <c r="AA808" i="24"/>
  <c r="AA809" i="24"/>
  <c r="AA810" i="24"/>
  <c r="AA811" i="24"/>
  <c r="AA812" i="24"/>
  <c r="AA813" i="24"/>
  <c r="AA814" i="24"/>
  <c r="AA815" i="24"/>
  <c r="AA816" i="24"/>
  <c r="AA179" i="24"/>
  <c r="AA817" i="24"/>
  <c r="AA818" i="24"/>
  <c r="AA819" i="24"/>
  <c r="AA820" i="24"/>
  <c r="AA821" i="24"/>
  <c r="AA180" i="24"/>
  <c r="AA822" i="24"/>
  <c r="AA823" i="24"/>
  <c r="AA181" i="24"/>
  <c r="AA824" i="24"/>
  <c r="AA825" i="24"/>
  <c r="AA826" i="24"/>
  <c r="AA182" i="24"/>
  <c r="AA827" i="24"/>
  <c r="AA828" i="24"/>
  <c r="AA829" i="24"/>
  <c r="AA183" i="24"/>
  <c r="AA184" i="24"/>
  <c r="AA185" i="24"/>
  <c r="AA186" i="24"/>
  <c r="AA187" i="24"/>
  <c r="AA188" i="24"/>
  <c r="AA189" i="24"/>
  <c r="AA190" i="24"/>
  <c r="AA191" i="24"/>
  <c r="AA192" i="24"/>
  <c r="AA193" i="24"/>
  <c r="AA194" i="24"/>
  <c r="AA195" i="24"/>
  <c r="AA196" i="24"/>
  <c r="AA197" i="24"/>
  <c r="AA198" i="24"/>
  <c r="AA199" i="24"/>
  <c r="AA200" i="24"/>
  <c r="AA830" i="24"/>
  <c r="AA831" i="24"/>
  <c r="AA832" i="24"/>
  <c r="AA833" i="24"/>
  <c r="AA834" i="24"/>
  <c r="AA835" i="24"/>
  <c r="AA836" i="24"/>
  <c r="AA837" i="24"/>
  <c r="AA838" i="24"/>
  <c r="AA839" i="24"/>
  <c r="AA840" i="24"/>
  <c r="AA841" i="24"/>
  <c r="AA842" i="24"/>
  <c r="AA843" i="24"/>
  <c r="AA844" i="24"/>
  <c r="AA845" i="24"/>
  <c r="AA846" i="24"/>
  <c r="AA847" i="24"/>
  <c r="AA848" i="24"/>
  <c r="AA849" i="24"/>
  <c r="AA850" i="24"/>
  <c r="AA851" i="24"/>
  <c r="AA852" i="24"/>
  <c r="AA853" i="24"/>
  <c r="AA854" i="24"/>
  <c r="AA855" i="24"/>
  <c r="AA856" i="24"/>
  <c r="AA857" i="24"/>
  <c r="AA858" i="24"/>
  <c r="AA859" i="24"/>
  <c r="AA860" i="24"/>
  <c r="AA861" i="24"/>
  <c r="AA862" i="24"/>
  <c r="AA863" i="24"/>
  <c r="AA864" i="24"/>
  <c r="AA865" i="24"/>
  <c r="AA866" i="24"/>
  <c r="AA867" i="24"/>
  <c r="AA868" i="24"/>
  <c r="AA869" i="24"/>
  <c r="AA870" i="24"/>
  <c r="AA871" i="24"/>
  <c r="AA872" i="24"/>
  <c r="AA873" i="24"/>
  <c r="AA874" i="24"/>
  <c r="AA875" i="24"/>
  <c r="AA876" i="24"/>
  <c r="AA877" i="24"/>
  <c r="AA878" i="24"/>
  <c r="AA879" i="24"/>
  <c r="AA880" i="24"/>
  <c r="AA881" i="24"/>
  <c r="AA882" i="24"/>
  <c r="AA883" i="24"/>
  <c r="AA884" i="24"/>
  <c r="AA885" i="24"/>
  <c r="AA886" i="24"/>
  <c r="AA887" i="24"/>
  <c r="AA888" i="24"/>
  <c r="AA889" i="24"/>
  <c r="AA890" i="24"/>
  <c r="AA891" i="24"/>
  <c r="AA892" i="24"/>
  <c r="AA893" i="24"/>
  <c r="AA894" i="24"/>
  <c r="AA895" i="24"/>
  <c r="AA201" i="24"/>
  <c r="AA896" i="24"/>
  <c r="AA897" i="24"/>
  <c r="AA898" i="24"/>
  <c r="AA899" i="24"/>
  <c r="AA900" i="24"/>
  <c r="AA901" i="24"/>
  <c r="AA902" i="24"/>
  <c r="AA903" i="24"/>
  <c r="AA904" i="24"/>
  <c r="AA905" i="24"/>
  <c r="AA906" i="24"/>
  <c r="AA907" i="24"/>
  <c r="AA908" i="24"/>
  <c r="AA909" i="24"/>
  <c r="AA910" i="24"/>
  <c r="AA911" i="24"/>
  <c r="AA912" i="24"/>
  <c r="AA913" i="24"/>
  <c r="AA914" i="24"/>
  <c r="AA915" i="24"/>
  <c r="AA202" i="24"/>
  <c r="AA916" i="24"/>
  <c r="AA917" i="24"/>
  <c r="AA918" i="24"/>
  <c r="AA919" i="24"/>
  <c r="AA920" i="24"/>
  <c r="AA921" i="24"/>
  <c r="AA922" i="24"/>
  <c r="AA923" i="24"/>
  <c r="AA924" i="24"/>
  <c r="AA925" i="24"/>
  <c r="AA926" i="24"/>
  <c r="AA927" i="24"/>
  <c r="AA928" i="24"/>
  <c r="AA203" i="24"/>
  <c r="AA929" i="24"/>
  <c r="AA930" i="24"/>
  <c r="AA931" i="24"/>
  <c r="AA932" i="24"/>
  <c r="AA933" i="24"/>
  <c r="AA204" i="24"/>
  <c r="AA934" i="24"/>
  <c r="AA935" i="24"/>
  <c r="AA936" i="24"/>
  <c r="AA937" i="24"/>
  <c r="AA938" i="24"/>
  <c r="AA939" i="24"/>
  <c r="AA940" i="24"/>
  <c r="AA941" i="24"/>
  <c r="AA205" i="24"/>
  <c r="AA942" i="24"/>
  <c r="AA943" i="24"/>
  <c r="AA944" i="24"/>
  <c r="AA945" i="24"/>
  <c r="AA946" i="24"/>
  <c r="AA206" i="24"/>
  <c r="AA947" i="24"/>
  <c r="AA207" i="24"/>
  <c r="AA948" i="24"/>
  <c r="AA949" i="24"/>
  <c r="AA950" i="24"/>
  <c r="AA951" i="24"/>
  <c r="AA952" i="24"/>
  <c r="AA953" i="24"/>
  <c r="AA954" i="24"/>
  <c r="AA955" i="24"/>
  <c r="AA956" i="24"/>
  <c r="AA957" i="24"/>
  <c r="AA958" i="24"/>
  <c r="AA959" i="24"/>
  <c r="AA960" i="24"/>
  <c r="AA208" i="24"/>
  <c r="AA961" i="24"/>
  <c r="AA962" i="24"/>
  <c r="AA963" i="24"/>
  <c r="AA964" i="24"/>
  <c r="AA965" i="24"/>
  <c r="AA966" i="24"/>
  <c r="AA209" i="24"/>
  <c r="AA967" i="24"/>
  <c r="AA968" i="24"/>
  <c r="AA210" i="24"/>
  <c r="AA211" i="24"/>
  <c r="AA212" i="24"/>
  <c r="AA213" i="24"/>
  <c r="AA214" i="24"/>
  <c r="AA969" i="24"/>
  <c r="AA215" i="24"/>
  <c r="AA216" i="24"/>
  <c r="AA217" i="24"/>
  <c r="AA218" i="24"/>
  <c r="AA219" i="24"/>
  <c r="AA220" i="24"/>
  <c r="AA221" i="24"/>
  <c r="AA222" i="24"/>
  <c r="AA223" i="24"/>
  <c r="AA224" i="24"/>
  <c r="AA970" i="24"/>
  <c r="AA225" i="24"/>
  <c r="AA971" i="24"/>
  <c r="AA972" i="24"/>
  <c r="AA973" i="24"/>
  <c r="AA974" i="24"/>
  <c r="AA975" i="24"/>
  <c r="AA976" i="24"/>
  <c r="AA977" i="24"/>
  <c r="AA226" i="24"/>
  <c r="AA978" i="24"/>
  <c r="AA979" i="24"/>
  <c r="AA980" i="24"/>
  <c r="AA981" i="24"/>
  <c r="AA982" i="24"/>
  <c r="AA227" i="24"/>
  <c r="AA983" i="24"/>
  <c r="AA228" i="24"/>
  <c r="AA229" i="24"/>
  <c r="AA230" i="24"/>
  <c r="AA231" i="24"/>
  <c r="AA984" i="24"/>
  <c r="AA985" i="24"/>
  <c r="AA232" i="24"/>
  <c r="AA986" i="24"/>
  <c r="AA233" i="24"/>
  <c r="AA234" i="24"/>
  <c r="AA235" i="24"/>
  <c r="AA236" i="24"/>
  <c r="AA237" i="24"/>
  <c r="AA238" i="24"/>
  <c r="AA987" i="24"/>
  <c r="AA239" i="24"/>
  <c r="AA240" i="24"/>
  <c r="AA241" i="24"/>
  <c r="AA242" i="24"/>
  <c r="AA243" i="24"/>
  <c r="AA244" i="24"/>
  <c r="AA245" i="24"/>
  <c r="AA246" i="24"/>
  <c r="AA247" i="24"/>
  <c r="AA248" i="24"/>
  <c r="AA1004" i="24"/>
  <c r="AA1005" i="24"/>
  <c r="AA1006" i="24"/>
  <c r="AA1007" i="24"/>
  <c r="AA249" i="24"/>
  <c r="AA250" i="24"/>
  <c r="AA251" i="24"/>
  <c r="AA252" i="24"/>
  <c r="AA253" i="24"/>
  <c r="AA254" i="24"/>
  <c r="AA255" i="24"/>
  <c r="AA256" i="24"/>
  <c r="AA257" i="24"/>
  <c r="AA258" i="24"/>
  <c r="AA259" i="24"/>
  <c r="AA260" i="24"/>
  <c r="AA261" i="24"/>
  <c r="AA262" i="24"/>
  <c r="AA263" i="24"/>
  <c r="AA264" i="24"/>
  <c r="AA265" i="24"/>
  <c r="AA1008" i="24"/>
  <c r="AA1009" i="24"/>
  <c r="AA1010" i="24"/>
  <c r="AA266" i="24"/>
  <c r="AA1011" i="24"/>
  <c r="AA1012" i="24"/>
  <c r="AA1013" i="24"/>
  <c r="AA1014" i="24"/>
  <c r="AA1015" i="24"/>
  <c r="AA1016" i="24"/>
  <c r="AA267" i="24"/>
  <c r="AA1017" i="24"/>
  <c r="AA1018" i="24"/>
  <c r="AA1019" i="24"/>
  <c r="AA268" i="24"/>
  <c r="AA1020" i="24"/>
  <c r="AA1021" i="24"/>
  <c r="AA269" i="24"/>
  <c r="AA1022" i="24"/>
  <c r="AA1023" i="24"/>
  <c r="AA1024" i="24"/>
  <c r="AA1025" i="24"/>
  <c r="AA1026" i="24"/>
  <c r="AA1027" i="24"/>
  <c r="AA1028" i="24"/>
  <c r="AA1029" i="24"/>
  <c r="AA1030" i="24"/>
  <c r="AA1031" i="24"/>
  <c r="AA1032" i="24"/>
  <c r="AA270" i="24"/>
  <c r="AA1033" i="24"/>
  <c r="AA271" i="24"/>
  <c r="AA1034" i="24"/>
  <c r="AA1035" i="24"/>
  <c r="AA1036" i="24"/>
  <c r="AA272" i="24"/>
  <c r="AA1037" i="24"/>
  <c r="AA273" i="24"/>
  <c r="AA1038" i="24"/>
  <c r="AA1039" i="24"/>
  <c r="AA1040" i="24"/>
  <c r="AA1041" i="24"/>
  <c r="AA1042" i="24"/>
  <c r="AA1043" i="24"/>
  <c r="AA1044" i="24"/>
  <c r="AA792" i="24"/>
  <c r="AA104" i="24"/>
  <c r="AA767" i="24"/>
  <c r="AA103" i="24"/>
  <c r="AA766" i="24"/>
  <c r="AA765" i="24"/>
  <c r="AA764" i="24"/>
  <c r="AA763" i="24"/>
  <c r="AA762" i="24"/>
  <c r="AA761" i="24"/>
  <c r="AA760" i="24"/>
  <c r="AA759" i="24"/>
  <c r="AA758" i="24"/>
  <c r="AA757" i="24"/>
  <c r="AA756" i="24"/>
  <c r="AA102" i="24"/>
  <c r="AA755" i="24"/>
  <c r="AA754" i="24"/>
  <c r="B770" i="24"/>
  <c r="B1481" i="24" l="1"/>
  <c r="G1480" i="24"/>
  <c r="W1480" i="24"/>
  <c r="B155" i="24"/>
  <c r="W780" i="24"/>
  <c r="Y710" i="24"/>
  <c r="Y699" i="24"/>
  <c r="Y700" i="24"/>
  <c r="Y701" i="24"/>
  <c r="Y702" i="24"/>
  <c r="Y62" i="24"/>
  <c r="Y703" i="24"/>
  <c r="Y63" i="24"/>
  <c r="Y64" i="24"/>
  <c r="Y704" i="24"/>
  <c r="Y705" i="24"/>
  <c r="Y65" i="24"/>
  <c r="Y706" i="24"/>
  <c r="Y66" i="24"/>
  <c r="Y707" i="24"/>
  <c r="Y708" i="24"/>
  <c r="Y67" i="24"/>
  <c r="Y68" i="24"/>
  <c r="Y69" i="24"/>
  <c r="Y709" i="24"/>
  <c r="Y70" i="24"/>
  <c r="Y71" i="24"/>
  <c r="Y72" i="24"/>
  <c r="Y73" i="24"/>
  <c r="Y74" i="24"/>
  <c r="Y75" i="24"/>
  <c r="Y76" i="24"/>
  <c r="Y77" i="24"/>
  <c r="Y78" i="24"/>
  <c r="Y79" i="24"/>
  <c r="Y80" i="24"/>
  <c r="Y81" i="24"/>
  <c r="Y82" i="24"/>
  <c r="Y83" i="24"/>
  <c r="Y84" i="24"/>
  <c r="Y711" i="24"/>
  <c r="Y712" i="24"/>
  <c r="Y713" i="24"/>
  <c r="Y714" i="24"/>
  <c r="Y715" i="24"/>
  <c r="Y716" i="24"/>
  <c r="Y717" i="24"/>
  <c r="Y718" i="24"/>
  <c r="Y85" i="24"/>
  <c r="Y86" i="24"/>
  <c r="Y87" i="24"/>
  <c r="Y719" i="24"/>
  <c r="Y720" i="24"/>
  <c r="Y721" i="24"/>
  <c r="Y722" i="24"/>
  <c r="Y88" i="24"/>
  <c r="Y723" i="24"/>
  <c r="Y724" i="24"/>
  <c r="Y725" i="24"/>
  <c r="Y726" i="24"/>
  <c r="Y727" i="24"/>
  <c r="Y728" i="24"/>
  <c r="Y729" i="24"/>
  <c r="Y730" i="24"/>
  <c r="Y731" i="24"/>
  <c r="Y732" i="24"/>
  <c r="Y89" i="24"/>
  <c r="Y733" i="24"/>
  <c r="Y734" i="24"/>
  <c r="Y90" i="24"/>
  <c r="Y91" i="24"/>
  <c r="Y92" i="24"/>
  <c r="Y735" i="24"/>
  <c r="Y736" i="24"/>
  <c r="Y93" i="24"/>
  <c r="Y737" i="24"/>
  <c r="Y738" i="24"/>
  <c r="Y739" i="24"/>
  <c r="Y740" i="24"/>
  <c r="Y741" i="24"/>
  <c r="Y742" i="24"/>
  <c r="Y743" i="24"/>
  <c r="Y744" i="24"/>
  <c r="Y94" i="24"/>
  <c r="Y95" i="24"/>
  <c r="Y96" i="24"/>
  <c r="Y745" i="24"/>
  <c r="Y97" i="24"/>
  <c r="Y746" i="24"/>
  <c r="Y98" i="24"/>
  <c r="Y99" i="24"/>
  <c r="Y100" i="24"/>
  <c r="Y747" i="24"/>
  <c r="Y748" i="24"/>
  <c r="Y749" i="24"/>
  <c r="Y750" i="24"/>
  <c r="Y751" i="24"/>
  <c r="Y752" i="24"/>
  <c r="Y101" i="24"/>
  <c r="Y753" i="24"/>
  <c r="Y754" i="24"/>
  <c r="Y755" i="24"/>
  <c r="Y102" i="24"/>
  <c r="Y756" i="24"/>
  <c r="Y757" i="24"/>
  <c r="Y758" i="24"/>
  <c r="Y759" i="24"/>
  <c r="Y760" i="24"/>
  <c r="Y761" i="24"/>
  <c r="Y762" i="24"/>
  <c r="Y763" i="24"/>
  <c r="Y764" i="24"/>
  <c r="Y765" i="24"/>
  <c r="Y766" i="24"/>
  <c r="Y103" i="24"/>
  <c r="Y767" i="24"/>
  <c r="Y104" i="24"/>
  <c r="Y792" i="24"/>
  <c r="Y769" i="24"/>
  <c r="Y770" i="24"/>
  <c r="Y105" i="24"/>
  <c r="Y107" i="24"/>
  <c r="Y108" i="24"/>
  <c r="Y109" i="24"/>
  <c r="Y110" i="24"/>
  <c r="Y111" i="24"/>
  <c r="Y106" i="24"/>
  <c r="Y113" i="24"/>
  <c r="Y114" i="24"/>
  <c r="Y115" i="24"/>
  <c r="Y116" i="24"/>
  <c r="Y112" i="24"/>
  <c r="Y118" i="24"/>
  <c r="Y119" i="24"/>
  <c r="Y117" i="24"/>
  <c r="Y120" i="24"/>
  <c r="Y121" i="24"/>
  <c r="Y122" i="24"/>
  <c r="Y123" i="24"/>
  <c r="Y124" i="24"/>
  <c r="Y125" i="24"/>
  <c r="Y126" i="24"/>
  <c r="Y127" i="24"/>
  <c r="Y129" i="24"/>
  <c r="Y130" i="24"/>
  <c r="Y131" i="24"/>
  <c r="Y132" i="24"/>
  <c r="Y133" i="24"/>
  <c r="Y134" i="24"/>
  <c r="Y135" i="24"/>
  <c r="Y136" i="24"/>
  <c r="Y772" i="24"/>
  <c r="Y773" i="24"/>
  <c r="Y138" i="24"/>
  <c r="Y139" i="24"/>
  <c r="Y140" i="24"/>
  <c r="Y774" i="24"/>
  <c r="Y141" i="24"/>
  <c r="Y142" i="24"/>
  <c r="Y143" i="24"/>
  <c r="Y144" i="24"/>
  <c r="Y145" i="24"/>
  <c r="Y146" i="24"/>
  <c r="Y147" i="24"/>
  <c r="Y148" i="24"/>
  <c r="Y150" i="24"/>
  <c r="Y152" i="24"/>
  <c r="Y154" i="24"/>
  <c r="Y775" i="24"/>
  <c r="Y776" i="24"/>
  <c r="Y777" i="24"/>
  <c r="Y778" i="24"/>
  <c r="Y779" i="24"/>
  <c r="Y780" i="24"/>
  <c r="Y155" i="24"/>
  <c r="Y781" i="24"/>
  <c r="Y782" i="24"/>
  <c r="Y783" i="24"/>
  <c r="Y784" i="24"/>
  <c r="Y785" i="24"/>
  <c r="Y786" i="24"/>
  <c r="Y787" i="24"/>
  <c r="Y156" i="24"/>
  <c r="Y157" i="24"/>
  <c r="Y788" i="24"/>
  <c r="Y789" i="24"/>
  <c r="Y790" i="24"/>
  <c r="Y791" i="24"/>
  <c r="Y159" i="24"/>
  <c r="Y160" i="24"/>
  <c r="Y793" i="24"/>
  <c r="Y794" i="24"/>
  <c r="Y795" i="24"/>
  <c r="Y158" i="24"/>
  <c r="Y161" i="24"/>
  <c r="Y796" i="24"/>
  <c r="Y797" i="24"/>
  <c r="Y798" i="24"/>
  <c r="Y799" i="24"/>
  <c r="Y162" i="24"/>
  <c r="Y163" i="24"/>
  <c r="Y164" i="24"/>
  <c r="Y165" i="24"/>
  <c r="Y166" i="24"/>
  <c r="Y167" i="24"/>
  <c r="Y168" i="24"/>
  <c r="Y800" i="24"/>
  <c r="Y169" i="24"/>
  <c r="Y170" i="24"/>
  <c r="Y801" i="24"/>
  <c r="Y171" i="24"/>
  <c r="Y802" i="24"/>
  <c r="Y172" i="24"/>
  <c r="Y173" i="24"/>
  <c r="Y174" i="24"/>
  <c r="Y803" i="24"/>
  <c r="Y804" i="24"/>
  <c r="Y175" i="24"/>
  <c r="Y805" i="24"/>
  <c r="Y176" i="24"/>
  <c r="Y177" i="24"/>
  <c r="Y178" i="24"/>
  <c r="Y806" i="24"/>
  <c r="Y807" i="24"/>
  <c r="Y808" i="24"/>
  <c r="Y809" i="24"/>
  <c r="Y810" i="24"/>
  <c r="Y811" i="24"/>
  <c r="Y812" i="24"/>
  <c r="Y813" i="24"/>
  <c r="Y814" i="24"/>
  <c r="Y815" i="24"/>
  <c r="Y816" i="24"/>
  <c r="Y179" i="24"/>
  <c r="Y817" i="24"/>
  <c r="Y818" i="24"/>
  <c r="Y819" i="24"/>
  <c r="Y820" i="24"/>
  <c r="Y821" i="24"/>
  <c r="Y180" i="24"/>
  <c r="Y822" i="24"/>
  <c r="Y823" i="24"/>
  <c r="Y181" i="24"/>
  <c r="Y824" i="24"/>
  <c r="Y825" i="24"/>
  <c r="Y826" i="24"/>
  <c r="Y182" i="24"/>
  <c r="Y827" i="24"/>
  <c r="Y828" i="24"/>
  <c r="Y829" i="24"/>
  <c r="Y183" i="24"/>
  <c r="Y184" i="24"/>
  <c r="Y185" i="24"/>
  <c r="Y186" i="24"/>
  <c r="Y187" i="24"/>
  <c r="Y188" i="24"/>
  <c r="Y189" i="24"/>
  <c r="Y190" i="24"/>
  <c r="Y191" i="24"/>
  <c r="Y192" i="24"/>
  <c r="Y193" i="24"/>
  <c r="Y194" i="24"/>
  <c r="Y195" i="24"/>
  <c r="Y196" i="24"/>
  <c r="Y197" i="24"/>
  <c r="Y198" i="24"/>
  <c r="Y199" i="24"/>
  <c r="Y200" i="24"/>
  <c r="Y830" i="24"/>
  <c r="Y831" i="24"/>
  <c r="Y832" i="24"/>
  <c r="Y833" i="24"/>
  <c r="Y834" i="24"/>
  <c r="Y835" i="24"/>
  <c r="Y836" i="24"/>
  <c r="Y837" i="24"/>
  <c r="Y838" i="24"/>
  <c r="Y839" i="24"/>
  <c r="Y840" i="24"/>
  <c r="Y841" i="24"/>
  <c r="Y842" i="24"/>
  <c r="Y843" i="24"/>
  <c r="Y844" i="24"/>
  <c r="Y845" i="24"/>
  <c r="Y846" i="24"/>
  <c r="Y847" i="24"/>
  <c r="Y848" i="24"/>
  <c r="Y849" i="24"/>
  <c r="Y850" i="24"/>
  <c r="Y851" i="24"/>
  <c r="Y852" i="24"/>
  <c r="Y853" i="24"/>
  <c r="Y854" i="24"/>
  <c r="Y855" i="24"/>
  <c r="Y856" i="24"/>
  <c r="Y857" i="24"/>
  <c r="Y858" i="24"/>
  <c r="Y859" i="24"/>
  <c r="Y860" i="24"/>
  <c r="Y861" i="24"/>
  <c r="Y862" i="24"/>
  <c r="Y863" i="24"/>
  <c r="Y864" i="24"/>
  <c r="Y865" i="24"/>
  <c r="Y866" i="24"/>
  <c r="Y867" i="24"/>
  <c r="Y868" i="24"/>
  <c r="Y869" i="24"/>
  <c r="Y870" i="24"/>
  <c r="Y871" i="24"/>
  <c r="Y872" i="24"/>
  <c r="Y873" i="24"/>
  <c r="Y874" i="24"/>
  <c r="Y875" i="24"/>
  <c r="Y876" i="24"/>
  <c r="Y877" i="24"/>
  <c r="Y878" i="24"/>
  <c r="Y879" i="24"/>
  <c r="Y880" i="24"/>
  <c r="Y881" i="24"/>
  <c r="Y882" i="24"/>
  <c r="Y883" i="24"/>
  <c r="Y884" i="24"/>
  <c r="Y885" i="24"/>
  <c r="Y886" i="24"/>
  <c r="Y887" i="24"/>
  <c r="Y888" i="24"/>
  <c r="Y889" i="24"/>
  <c r="Y890" i="24"/>
  <c r="Y891" i="24"/>
  <c r="Y892" i="24"/>
  <c r="Y893" i="24"/>
  <c r="Y894" i="24"/>
  <c r="Y895" i="24"/>
  <c r="Y201" i="24"/>
  <c r="Y896" i="24"/>
  <c r="Y897" i="24"/>
  <c r="Y898" i="24"/>
  <c r="Y899" i="24"/>
  <c r="Y900" i="24"/>
  <c r="Y901" i="24"/>
  <c r="Y902" i="24"/>
  <c r="Y903" i="24"/>
  <c r="Y904" i="24"/>
  <c r="Y905" i="24"/>
  <c r="Y906" i="24"/>
  <c r="Y907" i="24"/>
  <c r="Y908" i="24"/>
  <c r="Y909" i="24"/>
  <c r="Y910" i="24"/>
  <c r="Y911" i="24"/>
  <c r="Y912" i="24"/>
  <c r="Y913" i="24"/>
  <c r="Y914" i="24"/>
  <c r="Y915" i="24"/>
  <c r="Y202" i="24"/>
  <c r="Y916" i="24"/>
  <c r="Y917" i="24"/>
  <c r="Y918" i="24"/>
  <c r="Y919" i="24"/>
  <c r="Y920" i="24"/>
  <c r="Y921" i="24"/>
  <c r="Y922" i="24"/>
  <c r="Y923" i="24"/>
  <c r="Y924" i="24"/>
  <c r="Y925" i="24"/>
  <c r="Y926" i="24"/>
  <c r="Y927" i="24"/>
  <c r="Y928" i="24"/>
  <c r="Y203" i="24"/>
  <c r="Y929" i="24"/>
  <c r="Y930" i="24"/>
  <c r="Y931" i="24"/>
  <c r="Y932" i="24"/>
  <c r="Y933" i="24"/>
  <c r="Y204" i="24"/>
  <c r="Y934" i="24"/>
  <c r="Y935" i="24"/>
  <c r="Y936" i="24"/>
  <c r="Y937" i="24"/>
  <c r="Y938" i="24"/>
  <c r="Y939" i="24"/>
  <c r="Y940" i="24"/>
  <c r="Y941" i="24"/>
  <c r="Y205" i="24"/>
  <c r="Y942" i="24"/>
  <c r="Y943" i="24"/>
  <c r="Y944" i="24"/>
  <c r="Y945" i="24"/>
  <c r="Y946" i="24"/>
  <c r="Y206" i="24"/>
  <c r="Y947" i="24"/>
  <c r="Y207" i="24"/>
  <c r="Y948" i="24"/>
  <c r="Y949" i="24"/>
  <c r="Y950" i="24"/>
  <c r="Y951" i="24"/>
  <c r="Y952" i="24"/>
  <c r="Y953" i="24"/>
  <c r="Y954" i="24"/>
  <c r="Y955" i="24"/>
  <c r="Y956" i="24"/>
  <c r="Y957" i="24"/>
  <c r="Y958" i="24"/>
  <c r="Y959" i="24"/>
  <c r="Y960" i="24"/>
  <c r="Y208" i="24"/>
  <c r="Y961" i="24"/>
  <c r="Y962" i="24"/>
  <c r="Y963" i="24"/>
  <c r="Y964" i="24"/>
  <c r="Y965" i="24"/>
  <c r="Y966" i="24"/>
  <c r="Y209" i="24"/>
  <c r="Y967" i="24"/>
  <c r="Y968" i="24"/>
  <c r="Y210" i="24"/>
  <c r="Y211" i="24"/>
  <c r="Y212" i="24"/>
  <c r="Y213" i="24"/>
  <c r="Y214" i="24"/>
  <c r="Y969" i="24"/>
  <c r="Y215" i="24"/>
  <c r="Y216" i="24"/>
  <c r="Y217" i="24"/>
  <c r="Y218" i="24"/>
  <c r="Y219" i="24"/>
  <c r="Y220" i="24"/>
  <c r="Y221" i="24"/>
  <c r="Y222" i="24"/>
  <c r="Y223" i="24"/>
  <c r="Y224" i="24"/>
  <c r="Y970" i="24"/>
  <c r="Y225" i="24"/>
  <c r="Y971" i="24"/>
  <c r="Y972" i="24"/>
  <c r="Y973" i="24"/>
  <c r="Y974" i="24"/>
  <c r="Y975" i="24"/>
  <c r="Y976" i="24"/>
  <c r="Y977" i="24"/>
  <c r="Y226" i="24"/>
  <c r="Y978" i="24"/>
  <c r="Y979" i="24"/>
  <c r="Y980" i="24"/>
  <c r="Y981" i="24"/>
  <c r="Y982" i="24"/>
  <c r="Y227" i="24"/>
  <c r="Y983" i="24"/>
  <c r="Y228" i="24"/>
  <c r="Y229" i="24"/>
  <c r="Y230" i="24"/>
  <c r="Y231" i="24"/>
  <c r="Y984" i="24"/>
  <c r="Y985" i="24"/>
  <c r="Y232" i="24"/>
  <c r="Y986" i="24"/>
  <c r="Y233" i="24"/>
  <c r="Y234" i="24"/>
  <c r="Y235" i="24"/>
  <c r="Y236" i="24"/>
  <c r="Y237" i="24"/>
  <c r="Y238" i="24"/>
  <c r="Y987" i="24"/>
  <c r="Y239" i="24"/>
  <c r="Y240" i="24"/>
  <c r="Y241" i="24"/>
  <c r="Y242" i="24"/>
  <c r="Y243" i="24"/>
  <c r="Y244" i="24"/>
  <c r="Y245" i="24"/>
  <c r="Y246" i="24"/>
  <c r="Y247" i="24"/>
  <c r="Y248" i="24"/>
  <c r="Y1004" i="24"/>
  <c r="Y1005" i="24"/>
  <c r="Y1006" i="24"/>
  <c r="Y1007" i="24"/>
  <c r="Y249" i="24"/>
  <c r="Y250" i="24"/>
  <c r="Y251" i="24"/>
  <c r="Y252" i="24"/>
  <c r="Y253" i="24"/>
  <c r="Y254" i="24"/>
  <c r="Y255" i="24"/>
  <c r="Y61" i="24"/>
  <c r="Y696" i="24"/>
  <c r="Y697" i="24"/>
  <c r="Y698" i="24"/>
  <c r="K83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710" i="24"/>
  <c r="K70" i="24"/>
  <c r="B1482" i="24" l="1"/>
  <c r="G1481" i="24"/>
  <c r="W1481" i="24"/>
  <c r="W155" i="24"/>
  <c r="K634" i="24"/>
  <c r="W635" i="24"/>
  <c r="W634" i="24"/>
  <c r="W632" i="24"/>
  <c r="W631" i="24"/>
  <c r="K58" i="24"/>
  <c r="K59" i="24"/>
  <c r="K60" i="24"/>
  <c r="K49" i="24"/>
  <c r="K50" i="24"/>
  <c r="K51" i="24"/>
  <c r="K52" i="24"/>
  <c r="K53" i="24"/>
  <c r="K54" i="24"/>
  <c r="K55" i="24"/>
  <c r="K56" i="24"/>
  <c r="K57" i="24"/>
  <c r="K48" i="24"/>
  <c r="B1483" i="24" l="1"/>
  <c r="G1482" i="24"/>
  <c r="W1482" i="24"/>
  <c r="AD592" i="24"/>
  <c r="AD593" i="24"/>
  <c r="AD594" i="24"/>
  <c r="AD595" i="24"/>
  <c r="AD28" i="24"/>
  <c r="AD596" i="24"/>
  <c r="AD29" i="24"/>
  <c r="AD597" i="24"/>
  <c r="AD30" i="24"/>
  <c r="AD31" i="24"/>
  <c r="AD32" i="24"/>
  <c r="AD33" i="24"/>
  <c r="AD34" i="24"/>
  <c r="AD598" i="24"/>
  <c r="AD35" i="24"/>
  <c r="AD36" i="24"/>
  <c r="AD37" i="24"/>
  <c r="AD599" i="24"/>
  <c r="AD600" i="24"/>
  <c r="AD601" i="24"/>
  <c r="AD602" i="24"/>
  <c r="AD603" i="24"/>
  <c r="AD604" i="24"/>
  <c r="AD605" i="24"/>
  <c r="AD38" i="24"/>
  <c r="AD606" i="24"/>
  <c r="AD39" i="24"/>
  <c r="AD607" i="24"/>
  <c r="AD40" i="24"/>
  <c r="AD41" i="24"/>
  <c r="AD42" i="24"/>
  <c r="AD43" i="24"/>
  <c r="AD44" i="24"/>
  <c r="AD608" i="24"/>
  <c r="AD45" i="24"/>
  <c r="AD46" i="24"/>
  <c r="AD47" i="24"/>
  <c r="AD609" i="24"/>
  <c r="AD610" i="24"/>
  <c r="AD611" i="24"/>
  <c r="AD612" i="24"/>
  <c r="AD613" i="24"/>
  <c r="AD614" i="24"/>
  <c r="AD615" i="24"/>
  <c r="AD616" i="24"/>
  <c r="AD617" i="24"/>
  <c r="AD618" i="24"/>
  <c r="AD619" i="24"/>
  <c r="AD620" i="24"/>
  <c r="AD621" i="24"/>
  <c r="AD622" i="24"/>
  <c r="AD623" i="24"/>
  <c r="AD624" i="24"/>
  <c r="AD625" i="24"/>
  <c r="AD626" i="24"/>
  <c r="AD627" i="24"/>
  <c r="AD628" i="24"/>
  <c r="AD629" i="24"/>
  <c r="AD630" i="24"/>
  <c r="AD631" i="24"/>
  <c r="AD632" i="24"/>
  <c r="AD633" i="24"/>
  <c r="AD48" i="24"/>
  <c r="AD49" i="24"/>
  <c r="AD50" i="24"/>
  <c r="AD51" i="24"/>
  <c r="AD52" i="24"/>
  <c r="AD53" i="24"/>
  <c r="AD54" i="24"/>
  <c r="AD55" i="24"/>
  <c r="AD56" i="24"/>
  <c r="AD57" i="24"/>
  <c r="AD58" i="24"/>
  <c r="AD59" i="24"/>
  <c r="AD60" i="24"/>
  <c r="AD634" i="24"/>
  <c r="AD635" i="24"/>
  <c r="AD636" i="24"/>
  <c r="AD637" i="24"/>
  <c r="AD638" i="24"/>
  <c r="AD639" i="24"/>
  <c r="AD640" i="24"/>
  <c r="AD641" i="24"/>
  <c r="AD642" i="24"/>
  <c r="AD643" i="24"/>
  <c r="AD644" i="24"/>
  <c r="AD645" i="24"/>
  <c r="AD646" i="24"/>
  <c r="AD647" i="24"/>
  <c r="AD648" i="24"/>
  <c r="AD649" i="24"/>
  <c r="AD650" i="24"/>
  <c r="AD651" i="24"/>
  <c r="AD652" i="24"/>
  <c r="AD653" i="24"/>
  <c r="AD654" i="24"/>
  <c r="AD655" i="24"/>
  <c r="AD656" i="24"/>
  <c r="AD657" i="24"/>
  <c r="AD658" i="24"/>
  <c r="AD659" i="24"/>
  <c r="AD660" i="24"/>
  <c r="AD661" i="24"/>
  <c r="AD662" i="24"/>
  <c r="AD663" i="24"/>
  <c r="AD664" i="24"/>
  <c r="AD665" i="24"/>
  <c r="AD666" i="24"/>
  <c r="AD667" i="24"/>
  <c r="AD668" i="24"/>
  <c r="AD669" i="24"/>
  <c r="AD670" i="24"/>
  <c r="AD671" i="24"/>
  <c r="AD672" i="24"/>
  <c r="AD673" i="24"/>
  <c r="AD674" i="24"/>
  <c r="AD675" i="24"/>
  <c r="AD676" i="24"/>
  <c r="AD677" i="24"/>
  <c r="AD678" i="24"/>
  <c r="AD679" i="24"/>
  <c r="AD680" i="24"/>
  <c r="AD681" i="24"/>
  <c r="AD682" i="24"/>
  <c r="AD683" i="24"/>
  <c r="AD684" i="24"/>
  <c r="AD685" i="24"/>
  <c r="AD686" i="24"/>
  <c r="AD687" i="24"/>
  <c r="AD688" i="24"/>
  <c r="AD689" i="24"/>
  <c r="AD690" i="24"/>
  <c r="AD691" i="24"/>
  <c r="AD692" i="24"/>
  <c r="AD693" i="24"/>
  <c r="AD694" i="24"/>
  <c r="AD695" i="24"/>
  <c r="AD61" i="24"/>
  <c r="AD696" i="24"/>
  <c r="AD697" i="24"/>
  <c r="AD698" i="24"/>
  <c r="AD699" i="24"/>
  <c r="AD700" i="24"/>
  <c r="AD701" i="24"/>
  <c r="AD702" i="24"/>
  <c r="AD62" i="24"/>
  <c r="AD703" i="24"/>
  <c r="AD63" i="24"/>
  <c r="AD64" i="24"/>
  <c r="AD704" i="24"/>
  <c r="AD705" i="24"/>
  <c r="AD65" i="24"/>
  <c r="AD706" i="24"/>
  <c r="AD66" i="24"/>
  <c r="AD707" i="24"/>
  <c r="AD708" i="24"/>
  <c r="AD67" i="24"/>
  <c r="AD68" i="24"/>
  <c r="AD69" i="24"/>
  <c r="AD709" i="24"/>
  <c r="AD70" i="24"/>
  <c r="AD71" i="24"/>
  <c r="AD72" i="24"/>
  <c r="AD73" i="24"/>
  <c r="AD74" i="24"/>
  <c r="AD75" i="24"/>
  <c r="AD76" i="24"/>
  <c r="AD77" i="24"/>
  <c r="AD78" i="24"/>
  <c r="AD79" i="24"/>
  <c r="AD80" i="24"/>
  <c r="AD81" i="24"/>
  <c r="AD82" i="24"/>
  <c r="AD710" i="24"/>
  <c r="AD83" i="24"/>
  <c r="AD84" i="24"/>
  <c r="AD711" i="24"/>
  <c r="AD712" i="24"/>
  <c r="AD713" i="24"/>
  <c r="AD714" i="24"/>
  <c r="AD715" i="24"/>
  <c r="AD716" i="24"/>
  <c r="AD717" i="24"/>
  <c r="AD718" i="24"/>
  <c r="AD85" i="24"/>
  <c r="AD86" i="24"/>
  <c r="AD87" i="24"/>
  <c r="AD719" i="24"/>
  <c r="AD720" i="24"/>
  <c r="AD721" i="24"/>
  <c r="AD722" i="24"/>
  <c r="AD88" i="24"/>
  <c r="AD723" i="24"/>
  <c r="AD724" i="24"/>
  <c r="AD725" i="24"/>
  <c r="AD726" i="24"/>
  <c r="AD727" i="24"/>
  <c r="AD728" i="24"/>
  <c r="AD729" i="24"/>
  <c r="AD730" i="24"/>
  <c r="AD731" i="24"/>
  <c r="AD732" i="24"/>
  <c r="AD89" i="24"/>
  <c r="AD733" i="24"/>
  <c r="AD734" i="24"/>
  <c r="AD90" i="24"/>
  <c r="AD91" i="24"/>
  <c r="AD92" i="24"/>
  <c r="AD735" i="24"/>
  <c r="AD736" i="24"/>
  <c r="AD93" i="24"/>
  <c r="AD737" i="24"/>
  <c r="AD738" i="24"/>
  <c r="AD739" i="24"/>
  <c r="AD740" i="24"/>
  <c r="AD741" i="24"/>
  <c r="AD742" i="24"/>
  <c r="AD743" i="24"/>
  <c r="AD744" i="24"/>
  <c r="AD94" i="24"/>
  <c r="AD95" i="24"/>
  <c r="AD96" i="24"/>
  <c r="AD745" i="24"/>
  <c r="AD97" i="24"/>
  <c r="AD746" i="24"/>
  <c r="AD98" i="24"/>
  <c r="AD99" i="24"/>
  <c r="AD100" i="24"/>
  <c r="AD747" i="24"/>
  <c r="AD748" i="24"/>
  <c r="AD749" i="24"/>
  <c r="AD750" i="24"/>
  <c r="AD751" i="24"/>
  <c r="AD752" i="24"/>
  <c r="AD101" i="24"/>
  <c r="AD753" i="24"/>
  <c r="AD754" i="24"/>
  <c r="AD755" i="24"/>
  <c r="AD102" i="24"/>
  <c r="AD756" i="24"/>
  <c r="AD757" i="24"/>
  <c r="AD758" i="24"/>
  <c r="AD759" i="24"/>
  <c r="AD760" i="24"/>
  <c r="AD761" i="24"/>
  <c r="AD762" i="24"/>
  <c r="AD763" i="24"/>
  <c r="AD764" i="24"/>
  <c r="AD765" i="24"/>
  <c r="AD766" i="24"/>
  <c r="AD103" i="24"/>
  <c r="AD767" i="24"/>
  <c r="AD104" i="24"/>
  <c r="AD768" i="24"/>
  <c r="AD769" i="24"/>
  <c r="AD770" i="24"/>
  <c r="AD771" i="24"/>
  <c r="AD105" i="24"/>
  <c r="AD107" i="24"/>
  <c r="AD108" i="24"/>
  <c r="AD109" i="24"/>
  <c r="AD110" i="24"/>
  <c r="AD111" i="24"/>
  <c r="AD106" i="24"/>
  <c r="AD113" i="24"/>
  <c r="AD114" i="24"/>
  <c r="AD115" i="24"/>
  <c r="AD116" i="24"/>
  <c r="AD112" i="24"/>
  <c r="AD118" i="24"/>
  <c r="AD119" i="24"/>
  <c r="AD117" i="24"/>
  <c r="AD120" i="24"/>
  <c r="AD121" i="24"/>
  <c r="AD122" i="24"/>
  <c r="AD123" i="24"/>
  <c r="AD124" i="24"/>
  <c r="AD125" i="24"/>
  <c r="AD126" i="24"/>
  <c r="AD127" i="24"/>
  <c r="AD128" i="24"/>
  <c r="AD129" i="24"/>
  <c r="AD130" i="24"/>
  <c r="AD131" i="24"/>
  <c r="AD132" i="24"/>
  <c r="AD133" i="24"/>
  <c r="AD135" i="24"/>
  <c r="AD136" i="24"/>
  <c r="AD772" i="24"/>
  <c r="AD773" i="24"/>
  <c r="AD137" i="24"/>
  <c r="AD138" i="24"/>
  <c r="AD139" i="24"/>
  <c r="AD140" i="24"/>
  <c r="AD774" i="24"/>
  <c r="AD141" i="24"/>
  <c r="AD142" i="24"/>
  <c r="AD143" i="24"/>
  <c r="AD144" i="24"/>
  <c r="AD145" i="24"/>
  <c r="AD146" i="24"/>
  <c r="AD147" i="24"/>
  <c r="AD148" i="24"/>
  <c r="AD149" i="24"/>
  <c r="AD150" i="24"/>
  <c r="AD151" i="24"/>
  <c r="AD152" i="24"/>
  <c r="AD153" i="24"/>
  <c r="AD154" i="24"/>
  <c r="AD775" i="24"/>
  <c r="AD776" i="24"/>
  <c r="AD777" i="24"/>
  <c r="AD778" i="24"/>
  <c r="AD779" i="24"/>
  <c r="AD780" i="24"/>
  <c r="AD155" i="24"/>
  <c r="AD781" i="24"/>
  <c r="AD782" i="24"/>
  <c r="AD783" i="24"/>
  <c r="AD784" i="24"/>
  <c r="AD785" i="24"/>
  <c r="AD786" i="24"/>
  <c r="AD787" i="24"/>
  <c r="AD156" i="24"/>
  <c r="AD157" i="24"/>
  <c r="AD788" i="24"/>
  <c r="AD789" i="24"/>
  <c r="AD790" i="24"/>
  <c r="AD791" i="24"/>
  <c r="AD559" i="24"/>
  <c r="B1484" i="24" l="1"/>
  <c r="G1483" i="24"/>
  <c r="W1483" i="24"/>
  <c r="G572" i="24"/>
  <c r="G574" i="24"/>
  <c r="G576" i="24"/>
  <c r="G154" i="24"/>
  <c r="G775" i="24"/>
  <c r="G776" i="24"/>
  <c r="G777" i="24"/>
  <c r="G778" i="24"/>
  <c r="G779" i="24"/>
  <c r="G780" i="24"/>
  <c r="G155" i="24"/>
  <c r="G791" i="24"/>
  <c r="G159" i="24"/>
  <c r="G160" i="24"/>
  <c r="K545" i="24"/>
  <c r="K546" i="24"/>
  <c r="K547" i="24"/>
  <c r="K22" i="24"/>
  <c r="K548" i="24"/>
  <c r="K549" i="24"/>
  <c r="K550" i="24"/>
  <c r="K551" i="24"/>
  <c r="K552" i="24"/>
  <c r="K553" i="24"/>
  <c r="K23" i="24"/>
  <c r="K24" i="24"/>
  <c r="K544" i="24"/>
  <c r="K461" i="24"/>
  <c r="K457" i="24"/>
  <c r="B1485" i="24" l="1"/>
  <c r="G1484" i="24"/>
  <c r="W1484" i="24"/>
  <c r="Z1117" i="24"/>
  <c r="Z1116" i="24"/>
  <c r="Z1115" i="24"/>
  <c r="Z1114" i="24"/>
  <c r="Z1113" i="24"/>
  <c r="Z318" i="24"/>
  <c r="Z317" i="24"/>
  <c r="Z316" i="24"/>
  <c r="Z315" i="24"/>
  <c r="Z314" i="24"/>
  <c r="Z313" i="24"/>
  <c r="Z312" i="24"/>
  <c r="Z311" i="24"/>
  <c r="Z310" i="24"/>
  <c r="Z309" i="24"/>
  <c r="Z308" i="24"/>
  <c r="Z307" i="24"/>
  <c r="Z306" i="24"/>
  <c r="Z305" i="24"/>
  <c r="Z304" i="24"/>
  <c r="Z1097" i="24"/>
  <c r="Z303" i="24"/>
  <c r="Z1095" i="24"/>
  <c r="Z1094" i="24"/>
  <c r="Z302" i="24"/>
  <c r="Z1092" i="24"/>
  <c r="Z1091" i="24"/>
  <c r="Z301" i="24"/>
  <c r="Z1090" i="24"/>
  <c r="Z1088" i="24"/>
  <c r="Z1087" i="24"/>
  <c r="Z1086" i="24"/>
  <c r="Z1085" i="24"/>
  <c r="Z1084" i="24"/>
  <c r="Z1083" i="24"/>
  <c r="Z1082" i="24"/>
  <c r="Z1081" i="24"/>
  <c r="Z1080" i="24"/>
  <c r="Z300" i="24"/>
  <c r="Z299" i="24"/>
  <c r="Z298" i="24"/>
  <c r="Z297" i="24"/>
  <c r="Z296" i="24"/>
  <c r="Z295" i="24"/>
  <c r="Z294" i="24"/>
  <c r="Z293" i="24"/>
  <c r="Z1071" i="24"/>
  <c r="Z292" i="24"/>
  <c r="Z291" i="24"/>
  <c r="Z290" i="24"/>
  <c r="Z1067" i="24"/>
  <c r="Z289" i="24"/>
  <c r="Z1065" i="24"/>
  <c r="Z1064" i="24"/>
  <c r="Z288" i="24"/>
  <c r="Z287" i="24"/>
  <c r="Z286" i="24"/>
  <c r="Z285" i="24"/>
  <c r="Z284" i="24"/>
  <c r="Z283" i="24"/>
  <c r="Z282" i="24"/>
  <c r="Z281" i="24"/>
  <c r="Z280" i="24"/>
  <c r="Z279" i="24"/>
  <c r="Z278" i="24"/>
  <c r="Z277" i="24"/>
  <c r="Z1050" i="24"/>
  <c r="Z276" i="24"/>
  <c r="Z1048" i="24"/>
  <c r="Z1047" i="24"/>
  <c r="Z275" i="24"/>
  <c r="Z1045" i="24"/>
  <c r="Z274" i="24"/>
  <c r="Z1044" i="24"/>
  <c r="Z1043" i="24"/>
  <c r="Z1042" i="24"/>
  <c r="Z1028" i="24"/>
  <c r="Z1027" i="24"/>
  <c r="Z1026" i="24"/>
  <c r="Z1025" i="24"/>
  <c r="Z1024" i="24"/>
  <c r="Z1023" i="24"/>
  <c r="Z1022" i="24"/>
  <c r="Z269" i="24"/>
  <c r="Z1021" i="24"/>
  <c r="Z1020" i="24"/>
  <c r="Z268" i="24"/>
  <c r="Z1019" i="24"/>
  <c r="Z1018" i="24"/>
  <c r="Z1017" i="24"/>
  <c r="Z267" i="24"/>
  <c r="Z1016" i="24"/>
  <c r="Z1015" i="24"/>
  <c r="Z1014" i="24"/>
  <c r="Z1013" i="24"/>
  <c r="Z1012" i="24"/>
  <c r="Z1011" i="24"/>
  <c r="Z266" i="24"/>
  <c r="Z1010" i="24"/>
  <c r="Z1009" i="24"/>
  <c r="Z1008" i="24"/>
  <c r="Z265" i="24"/>
  <c r="Z264" i="24"/>
  <c r="Z263" i="24"/>
  <c r="Z262" i="24"/>
  <c r="Z261" i="24"/>
  <c r="Z260" i="24"/>
  <c r="Z259" i="24"/>
  <c r="Z258" i="24"/>
  <c r="Z257" i="24"/>
  <c r="Z256" i="24"/>
  <c r="Z255" i="24"/>
  <c r="Z254" i="24"/>
  <c r="Z253" i="24"/>
  <c r="Z252" i="24"/>
  <c r="Z251" i="24"/>
  <c r="Z250" i="24"/>
  <c r="Z249" i="24"/>
  <c r="Z1007" i="24"/>
  <c r="Z1006" i="24"/>
  <c r="Z1005" i="24"/>
  <c r="Z1004" i="24"/>
  <c r="Z248" i="24"/>
  <c r="Z247" i="24"/>
  <c r="Z246" i="24"/>
  <c r="Z245" i="24"/>
  <c r="Z244" i="24"/>
  <c r="Z243" i="24"/>
  <c r="Z242" i="24"/>
  <c r="Z241" i="24"/>
  <c r="Z240" i="24"/>
  <c r="Z239" i="24"/>
  <c r="Z987" i="24"/>
  <c r="Z238" i="24"/>
  <c r="Z237" i="24"/>
  <c r="Z236" i="24"/>
  <c r="Z235" i="24"/>
  <c r="Z234" i="24"/>
  <c r="Z233" i="24"/>
  <c r="Z986" i="24"/>
  <c r="Z232" i="24"/>
  <c r="Z985" i="24"/>
  <c r="Z984" i="24"/>
  <c r="Z231" i="24"/>
  <c r="Z230" i="24"/>
  <c r="Z229" i="24"/>
  <c r="Z228" i="24"/>
  <c r="Z983" i="24"/>
  <c r="Z227" i="24"/>
  <c r="Z982" i="24"/>
  <c r="Z981" i="24"/>
  <c r="Z980" i="24"/>
  <c r="Z979" i="24"/>
  <c r="Z978" i="24"/>
  <c r="Z226" i="24"/>
  <c r="Z977" i="24"/>
  <c r="Z976" i="24"/>
  <c r="Z975" i="24"/>
  <c r="Z974" i="24"/>
  <c r="Z973" i="24"/>
  <c r="Z972" i="24"/>
  <c r="Z971" i="24"/>
  <c r="Z225" i="24"/>
  <c r="Z970" i="24"/>
  <c r="Z224" i="24"/>
  <c r="Z223" i="24"/>
  <c r="Z222" i="24"/>
  <c r="Z221" i="24"/>
  <c r="Z220" i="24"/>
  <c r="Z219" i="24"/>
  <c r="Z218" i="24"/>
  <c r="Z217" i="24"/>
  <c r="Z216" i="24"/>
  <c r="Z215" i="24"/>
  <c r="Z969" i="24"/>
  <c r="Z214" i="24"/>
  <c r="Z213" i="24"/>
  <c r="Z212" i="24"/>
  <c r="Z211" i="24"/>
  <c r="Z210" i="24"/>
  <c r="Z968" i="24"/>
  <c r="Z967" i="24"/>
  <c r="Z209" i="24"/>
  <c r="Z966" i="24"/>
  <c r="Z965" i="24"/>
  <c r="Z964" i="24"/>
  <c r="Z963" i="24"/>
  <c r="Z962" i="24"/>
  <c r="Z961" i="24"/>
  <c r="Z208" i="24"/>
  <c r="Z960" i="24"/>
  <c r="Z959" i="24"/>
  <c r="Z958" i="24"/>
  <c r="Z957" i="24"/>
  <c r="Z956" i="24"/>
  <c r="Z955" i="24"/>
  <c r="Z954" i="24"/>
  <c r="Z953" i="24"/>
  <c r="Z952" i="24"/>
  <c r="Z951" i="24"/>
  <c r="Z950" i="24"/>
  <c r="Z949" i="24"/>
  <c r="Z948" i="24"/>
  <c r="Z207" i="24"/>
  <c r="Z947" i="24"/>
  <c r="Z206" i="24"/>
  <c r="Z946" i="24"/>
  <c r="Z945" i="24"/>
  <c r="Z944" i="24"/>
  <c r="Z943" i="24"/>
  <c r="Z942" i="24"/>
  <c r="Z205" i="24"/>
  <c r="Z941" i="24"/>
  <c r="Z940" i="24"/>
  <c r="Z939" i="24"/>
  <c r="Z938" i="24"/>
  <c r="Z937" i="24"/>
  <c r="Z936" i="24"/>
  <c r="Z935" i="24"/>
  <c r="Z934" i="24"/>
  <c r="Z204" i="24"/>
  <c r="Z933" i="24"/>
  <c r="Z932" i="24"/>
  <c r="Z931" i="24"/>
  <c r="Z930" i="24"/>
  <c r="Z929" i="24"/>
  <c r="Z203" i="24"/>
  <c r="Z928" i="24"/>
  <c r="Z927" i="24"/>
  <c r="Z926" i="24"/>
  <c r="Z925" i="24"/>
  <c r="Z924" i="24"/>
  <c r="Z923" i="24"/>
  <c r="Z922" i="24"/>
  <c r="Z921" i="24"/>
  <c r="Z920" i="24"/>
  <c r="Z919" i="24"/>
  <c r="Z918" i="24"/>
  <c r="Z917" i="24"/>
  <c r="Z916" i="24"/>
  <c r="Z202" i="24"/>
  <c r="Z915" i="24"/>
  <c r="Z914" i="24"/>
  <c r="Z913" i="24"/>
  <c r="Z912" i="24"/>
  <c r="Z911" i="24"/>
  <c r="Z910" i="24"/>
  <c r="Z909" i="24"/>
  <c r="Z908" i="24"/>
  <c r="Z907" i="24"/>
  <c r="Z906" i="24"/>
  <c r="Z905" i="24"/>
  <c r="Z904" i="24"/>
  <c r="Z903" i="24"/>
  <c r="Z902" i="24"/>
  <c r="Z901" i="24"/>
  <c r="Z900" i="24"/>
  <c r="Z899" i="24"/>
  <c r="Z898" i="24"/>
  <c r="Z897" i="24"/>
  <c r="Z896" i="24"/>
  <c r="Z201" i="24"/>
  <c r="Z895" i="24"/>
  <c r="Z894" i="24"/>
  <c r="Z893" i="24"/>
  <c r="Z892" i="24"/>
  <c r="Z891" i="24"/>
  <c r="Z890" i="24"/>
  <c r="Z889" i="24"/>
  <c r="Z888" i="24"/>
  <c r="Z887" i="24"/>
  <c r="Z886" i="24"/>
  <c r="Z885" i="24"/>
  <c r="Z884" i="24"/>
  <c r="Z883" i="24"/>
  <c r="Z882" i="24"/>
  <c r="Z881" i="24"/>
  <c r="Z880" i="24"/>
  <c r="Z879" i="24"/>
  <c r="Z878" i="24"/>
  <c r="Z877" i="24"/>
  <c r="Z876" i="24"/>
  <c r="Z875" i="24"/>
  <c r="Z874" i="24"/>
  <c r="Z873" i="24"/>
  <c r="Z872" i="24"/>
  <c r="Z871" i="24"/>
  <c r="Z870" i="24"/>
  <c r="Z869" i="24"/>
  <c r="Z868" i="24"/>
  <c r="Z867" i="24"/>
  <c r="Z866" i="24"/>
  <c r="Z865" i="24"/>
  <c r="Z864" i="24"/>
  <c r="Z863" i="24"/>
  <c r="Z862" i="24"/>
  <c r="Z861" i="24"/>
  <c r="Z860" i="24"/>
  <c r="Z859" i="24"/>
  <c r="Z858" i="24"/>
  <c r="Z857" i="24"/>
  <c r="Z856" i="24"/>
  <c r="Z855" i="24"/>
  <c r="Z854" i="24"/>
  <c r="Z853" i="24"/>
  <c r="Z852" i="24"/>
  <c r="Z851" i="24"/>
  <c r="Z850" i="24"/>
  <c r="Z849" i="24"/>
  <c r="Z848" i="24"/>
  <c r="Z847" i="24"/>
  <c r="Z846" i="24"/>
  <c r="Z845" i="24"/>
  <c r="Z844" i="24"/>
  <c r="Z843" i="24"/>
  <c r="Z842" i="24"/>
  <c r="Z841" i="24"/>
  <c r="Z840" i="24"/>
  <c r="Z839" i="24"/>
  <c r="Z838" i="24"/>
  <c r="Z837" i="24"/>
  <c r="Z836" i="24"/>
  <c r="Z835" i="24"/>
  <c r="Z834" i="24"/>
  <c r="Z833" i="24"/>
  <c r="Z832" i="24"/>
  <c r="Z831" i="24"/>
  <c r="Z830" i="24"/>
  <c r="Z200" i="24"/>
  <c r="Z199" i="24"/>
  <c r="Z198" i="24"/>
  <c r="Z197" i="24"/>
  <c r="Z196" i="24"/>
  <c r="Z195" i="24"/>
  <c r="Z194" i="24"/>
  <c r="Z193" i="24"/>
  <c r="Z192" i="24"/>
  <c r="Z191" i="24"/>
  <c r="Z190" i="24"/>
  <c r="Z189" i="24"/>
  <c r="Z188" i="24"/>
  <c r="Z187" i="24"/>
  <c r="Z186" i="24"/>
  <c r="Z185" i="24"/>
  <c r="Z184" i="24"/>
  <c r="Z183" i="24"/>
  <c r="Z829" i="24"/>
  <c r="Z828" i="24"/>
  <c r="Z827" i="24"/>
  <c r="Z182" i="24"/>
  <c r="Z826" i="24"/>
  <c r="Z825" i="24"/>
  <c r="Z824" i="24"/>
  <c r="Z181" i="24"/>
  <c r="Z823" i="24"/>
  <c r="Z822" i="24"/>
  <c r="Z180" i="24"/>
  <c r="Z821" i="24"/>
  <c r="Z820" i="24"/>
  <c r="Z819" i="24"/>
  <c r="Z818" i="24"/>
  <c r="Z817" i="24"/>
  <c r="Z179" i="24"/>
  <c r="Z816" i="24"/>
  <c r="Z815" i="24"/>
  <c r="Z814" i="24"/>
  <c r="Z813" i="24"/>
  <c r="Z812" i="24"/>
  <c r="Z811" i="24"/>
  <c r="Z810" i="24"/>
  <c r="Z809" i="24"/>
  <c r="Z808" i="24"/>
  <c r="Z807" i="24"/>
  <c r="Z806" i="24"/>
  <c r="Z178" i="24"/>
  <c r="Z177" i="24"/>
  <c r="Z176" i="24"/>
  <c r="Z805" i="24"/>
  <c r="Z175" i="24"/>
  <c r="Z804" i="24"/>
  <c r="Z803" i="24"/>
  <c r="Z174" i="24"/>
  <c r="Z173" i="24"/>
  <c r="Z172" i="24"/>
  <c r="Z802" i="24"/>
  <c r="Z171" i="24"/>
  <c r="Z801" i="24"/>
  <c r="Z170" i="24"/>
  <c r="Z169" i="24"/>
  <c r="Z800" i="24"/>
  <c r="Z168" i="24"/>
  <c r="Z167" i="24"/>
  <c r="Z166" i="24"/>
  <c r="Z165" i="24"/>
  <c r="Z164" i="24"/>
  <c r="Z163" i="24"/>
  <c r="Z162" i="24"/>
  <c r="Z799" i="24"/>
  <c r="Z798" i="24"/>
  <c r="Z797" i="24"/>
  <c r="Z796" i="24"/>
  <c r="Z161" i="24"/>
  <c r="Z158" i="24"/>
  <c r="Z795" i="24"/>
  <c r="Z794" i="24"/>
  <c r="Z793" i="24"/>
  <c r="Z160" i="24"/>
  <c r="Z159" i="24"/>
  <c r="Z791" i="24"/>
  <c r="Z790" i="24"/>
  <c r="Z789" i="24"/>
  <c r="Z788" i="24"/>
  <c r="Z157" i="24"/>
  <c r="Z156" i="24"/>
  <c r="Z787" i="24"/>
  <c r="Z786" i="24"/>
  <c r="Z785" i="24"/>
  <c r="Z784" i="24"/>
  <c r="Z783" i="24"/>
  <c r="Z782" i="24"/>
  <c r="Z781" i="24"/>
  <c r="Z155" i="24"/>
  <c r="Z780" i="24"/>
  <c r="Z779" i="24"/>
  <c r="Z778" i="24"/>
  <c r="Z777" i="24"/>
  <c r="Z776" i="24"/>
  <c r="Z775" i="24"/>
  <c r="Z154" i="24"/>
  <c r="Z153" i="24"/>
  <c r="Z152" i="24"/>
  <c r="Z151" i="24"/>
  <c r="Z150" i="24"/>
  <c r="Z149" i="24"/>
  <c r="Z148" i="24"/>
  <c r="Z147" i="24"/>
  <c r="Z146" i="24"/>
  <c r="Z145" i="24"/>
  <c r="Z144" i="24"/>
  <c r="Z143" i="24"/>
  <c r="Z142" i="24"/>
  <c r="Z141" i="24"/>
  <c r="Z774" i="24"/>
  <c r="Z140" i="24"/>
  <c r="Z139" i="24"/>
  <c r="Z138" i="24"/>
  <c r="Z773" i="24"/>
  <c r="Z772" i="24"/>
  <c r="Z136" i="24"/>
  <c r="Z135" i="24"/>
  <c r="Z134" i="24"/>
  <c r="Z133" i="24"/>
  <c r="Z132" i="24"/>
  <c r="Z131" i="24"/>
  <c r="Z130" i="24"/>
  <c r="Z129" i="24"/>
  <c r="Z128" i="24"/>
  <c r="Z127" i="24"/>
  <c r="Z126" i="24"/>
  <c r="Z125" i="24"/>
  <c r="Z124" i="24"/>
  <c r="Z123" i="24"/>
  <c r="Z122" i="24"/>
  <c r="Z121" i="24"/>
  <c r="Z120" i="24"/>
  <c r="Z117" i="24"/>
  <c r="Z119" i="24"/>
  <c r="Z118" i="24"/>
  <c r="Z112" i="24"/>
  <c r="Z116" i="24"/>
  <c r="Z115" i="24"/>
  <c r="Z114" i="24"/>
  <c r="Z113" i="24"/>
  <c r="Z106" i="24"/>
  <c r="Z111" i="24"/>
  <c r="Z110" i="24"/>
  <c r="Z109" i="24"/>
  <c r="Z108" i="24"/>
  <c r="Z107" i="24"/>
  <c r="Z105" i="24"/>
  <c r="Z771" i="24"/>
  <c r="Z770" i="24"/>
  <c r="Z769" i="24"/>
  <c r="Z768" i="24"/>
  <c r="Z792" i="24"/>
  <c r="Z104" i="24"/>
  <c r="Z767" i="24"/>
  <c r="Z103" i="24"/>
  <c r="Z766" i="24"/>
  <c r="Z765" i="24"/>
  <c r="Z764" i="24"/>
  <c r="Z763" i="24"/>
  <c r="Z762" i="24"/>
  <c r="Z761" i="24"/>
  <c r="Z760" i="24"/>
  <c r="Z759" i="24"/>
  <c r="Z758" i="24"/>
  <c r="Z757" i="24"/>
  <c r="Z756" i="24"/>
  <c r="Z102" i="24"/>
  <c r="Z755" i="24"/>
  <c r="Z754" i="24"/>
  <c r="Z753" i="24"/>
  <c r="Z101" i="24"/>
  <c r="Z752" i="24"/>
  <c r="Z751" i="24"/>
  <c r="Z750" i="24"/>
  <c r="Z749" i="24"/>
  <c r="Z748" i="24"/>
  <c r="Z747" i="24"/>
  <c r="Z100" i="24"/>
  <c r="Z99" i="24"/>
  <c r="Z98" i="24"/>
  <c r="Z746" i="24"/>
  <c r="Z97" i="24"/>
  <c r="Z745" i="24"/>
  <c r="Z96" i="24"/>
  <c r="Z95" i="24"/>
  <c r="Z94" i="24"/>
  <c r="Z744" i="24"/>
  <c r="Z743" i="24"/>
  <c r="Z742" i="24"/>
  <c r="Z741" i="24"/>
  <c r="Z740" i="24"/>
  <c r="Z739" i="24"/>
  <c r="Z738" i="24"/>
  <c r="Z737" i="24"/>
  <c r="Z93" i="24"/>
  <c r="Z736" i="24"/>
  <c r="Z735" i="24"/>
  <c r="Z92" i="24"/>
  <c r="Z91" i="24"/>
  <c r="Z90" i="24"/>
  <c r="Z734" i="24"/>
  <c r="Z733" i="24"/>
  <c r="Z89" i="24"/>
  <c r="Z732" i="24"/>
  <c r="Z731" i="24"/>
  <c r="Z730" i="24"/>
  <c r="Z729" i="24"/>
  <c r="Z728" i="24"/>
  <c r="Z727" i="24"/>
  <c r="Z726" i="24"/>
  <c r="Z725" i="24"/>
  <c r="Z724" i="24"/>
  <c r="Z723" i="24"/>
  <c r="Z88" i="24"/>
  <c r="Z722" i="24"/>
  <c r="Z721" i="24"/>
  <c r="Z720" i="24"/>
  <c r="Z719" i="24"/>
  <c r="Z87" i="24"/>
  <c r="Z86" i="24"/>
  <c r="Z85" i="24"/>
  <c r="Z718" i="24"/>
  <c r="Z717" i="24"/>
  <c r="Z716" i="24"/>
  <c r="Z715" i="24"/>
  <c r="Z714" i="24"/>
  <c r="Z713" i="24"/>
  <c r="Z712" i="24"/>
  <c r="Z711" i="24"/>
  <c r="Z84" i="24"/>
  <c r="Z83" i="24"/>
  <c r="Z710" i="24"/>
  <c r="Z82" i="24"/>
  <c r="Z81" i="24"/>
  <c r="Z80" i="24"/>
  <c r="Z79" i="24"/>
  <c r="Z78" i="24"/>
  <c r="Z77" i="24"/>
  <c r="Z76" i="24"/>
  <c r="Z75" i="24"/>
  <c r="Z74" i="24"/>
  <c r="Z73" i="24"/>
  <c r="Z72" i="24"/>
  <c r="Z71" i="24"/>
  <c r="Z70" i="24"/>
  <c r="Z709" i="24"/>
  <c r="Z69" i="24"/>
  <c r="Z68" i="24"/>
  <c r="Z67" i="24"/>
  <c r="Z708" i="24"/>
  <c r="Z707" i="24"/>
  <c r="Z66" i="24"/>
  <c r="Z706" i="24"/>
  <c r="Z65" i="24"/>
  <c r="Z705" i="24"/>
  <c r="Z704" i="24"/>
  <c r="Z64" i="24"/>
  <c r="Z63" i="24"/>
  <c r="Z703" i="24"/>
  <c r="Z62" i="24"/>
  <c r="Z702" i="24"/>
  <c r="Z701" i="24"/>
  <c r="Z700" i="24"/>
  <c r="Z699" i="24"/>
  <c r="Z698" i="24"/>
  <c r="Z697" i="24"/>
  <c r="Z696" i="24"/>
  <c r="Z61" i="24"/>
  <c r="Z695" i="24"/>
  <c r="Z694" i="24"/>
  <c r="Z693" i="24"/>
  <c r="Z692" i="24"/>
  <c r="Z691" i="24"/>
  <c r="Z690" i="24"/>
  <c r="Z689" i="24"/>
  <c r="Z688" i="24"/>
  <c r="Z687" i="24"/>
  <c r="Z686" i="24"/>
  <c r="Z685" i="24"/>
  <c r="Z684" i="24"/>
  <c r="Z683" i="24"/>
  <c r="Z682" i="24"/>
  <c r="Z681" i="24"/>
  <c r="Z680" i="24"/>
  <c r="Z679" i="24"/>
  <c r="Z678" i="24"/>
  <c r="Z677" i="24"/>
  <c r="Z676" i="24"/>
  <c r="Z675" i="24"/>
  <c r="Z674" i="24"/>
  <c r="Z673" i="24"/>
  <c r="Z672" i="24"/>
  <c r="Z671" i="24"/>
  <c r="Z670" i="24"/>
  <c r="Z669" i="24"/>
  <c r="Z668" i="24"/>
  <c r="Z667" i="24"/>
  <c r="Z666" i="24"/>
  <c r="Z665" i="24"/>
  <c r="Z664" i="24"/>
  <c r="Z663" i="24"/>
  <c r="Z662" i="24"/>
  <c r="Z661" i="24"/>
  <c r="Z660" i="24"/>
  <c r="Z659" i="24"/>
  <c r="Z658" i="24"/>
  <c r="Z657" i="24"/>
  <c r="Z656" i="24"/>
  <c r="Z655" i="24"/>
  <c r="Z654" i="24"/>
  <c r="Z653" i="24"/>
  <c r="Z652" i="24"/>
  <c r="Z651" i="24"/>
  <c r="Z650" i="24"/>
  <c r="Z649" i="24"/>
  <c r="Z648" i="24"/>
  <c r="Z647" i="24"/>
  <c r="Z646" i="24"/>
  <c r="Z645" i="24"/>
  <c r="Z644" i="24"/>
  <c r="Z643" i="24"/>
  <c r="Z642" i="24"/>
  <c r="Z641" i="24"/>
  <c r="Z640" i="24"/>
  <c r="Z639" i="24"/>
  <c r="Z638" i="24"/>
  <c r="Z637" i="24"/>
  <c r="Z636" i="24"/>
  <c r="Z635" i="24"/>
  <c r="Z634" i="24"/>
  <c r="Z60" i="24"/>
  <c r="Z59" i="24"/>
  <c r="Z58" i="24"/>
  <c r="Z57" i="24"/>
  <c r="Z56" i="24"/>
  <c r="Z55" i="24"/>
  <c r="Z54" i="24"/>
  <c r="Z53" i="24"/>
  <c r="Z52" i="24"/>
  <c r="Z51" i="24"/>
  <c r="Z50" i="24"/>
  <c r="Z49" i="24"/>
  <c r="Z48" i="24"/>
  <c r="Z633" i="24"/>
  <c r="Z632" i="24"/>
  <c r="Z631" i="24"/>
  <c r="Z630" i="24"/>
  <c r="Z629" i="24"/>
  <c r="Z628" i="24"/>
  <c r="Z627" i="24"/>
  <c r="Z626" i="24"/>
  <c r="Z625" i="24"/>
  <c r="Z624" i="24"/>
  <c r="Z623" i="24"/>
  <c r="Z622" i="24"/>
  <c r="Z621" i="24"/>
  <c r="Z620" i="24"/>
  <c r="Z619" i="24"/>
  <c r="Z618" i="24"/>
  <c r="Z617" i="24"/>
  <c r="Z616" i="24"/>
  <c r="Z615" i="24"/>
  <c r="Z614" i="24"/>
  <c r="Z613" i="24"/>
  <c r="Z612" i="24"/>
  <c r="Z611" i="24"/>
  <c r="Z610" i="24"/>
  <c r="Z609" i="24"/>
  <c r="Z47" i="24"/>
  <c r="Z46" i="24"/>
  <c r="Z45" i="24"/>
  <c r="Z608" i="24"/>
  <c r="Z44" i="24"/>
  <c r="Z43" i="24"/>
  <c r="Z42" i="24"/>
  <c r="Z41" i="24"/>
  <c r="Z40" i="24"/>
  <c r="Z607" i="24"/>
  <c r="Z39" i="24"/>
  <c r="Z606" i="24"/>
  <c r="Z38" i="24"/>
  <c r="Z605" i="24"/>
  <c r="Z604" i="24"/>
  <c r="Z603" i="24"/>
  <c r="Z602" i="24"/>
  <c r="Z601" i="24"/>
  <c r="Z600" i="24"/>
  <c r="Z599" i="24"/>
  <c r="Z37" i="24"/>
  <c r="Z36" i="24"/>
  <c r="Z35" i="24"/>
  <c r="Z598" i="24"/>
  <c r="Z34" i="24"/>
  <c r="Z33" i="24"/>
  <c r="Z32" i="24"/>
  <c r="Z31" i="24"/>
  <c r="Z30" i="24"/>
  <c r="Z597" i="24"/>
  <c r="Z29" i="24"/>
  <c r="Z596" i="24"/>
  <c r="Z28" i="24"/>
  <c r="Z595" i="24"/>
  <c r="Z594" i="24"/>
  <c r="Z593" i="24"/>
  <c r="Z592" i="24"/>
  <c r="Z591" i="24"/>
  <c r="Z590" i="24"/>
  <c r="Z589" i="24"/>
  <c r="Z588" i="24"/>
  <c r="Z587" i="24"/>
  <c r="Z27" i="24"/>
  <c r="Z586" i="24"/>
  <c r="Z585" i="24"/>
  <c r="Z584" i="24"/>
  <c r="Z583" i="24"/>
  <c r="Z582" i="24"/>
  <c r="Z581" i="24"/>
  <c r="Z580" i="24"/>
  <c r="Z26" i="24"/>
  <c r="Z579" i="24"/>
  <c r="Z578" i="24"/>
  <c r="Z577" i="24"/>
  <c r="Z576" i="24"/>
  <c r="Z575" i="24"/>
  <c r="Z574" i="24"/>
  <c r="Z573" i="24"/>
  <c r="Z572" i="24"/>
  <c r="Z571" i="24"/>
  <c r="Z570" i="24"/>
  <c r="Z569" i="24"/>
  <c r="Z568" i="24"/>
  <c r="Z567" i="24"/>
  <c r="Z566" i="24"/>
  <c r="Z565" i="24"/>
  <c r="Z564" i="24"/>
  <c r="Z563" i="24"/>
  <c r="Z562" i="24"/>
  <c r="Z561" i="24"/>
  <c r="Z560" i="24"/>
  <c r="Z25" i="24"/>
  <c r="Z559" i="24"/>
  <c r="Z558" i="24"/>
  <c r="Z557" i="24"/>
  <c r="Z556" i="24"/>
  <c r="Z555" i="24"/>
  <c r="Z554" i="24"/>
  <c r="Z24" i="24"/>
  <c r="Z23" i="24"/>
  <c r="Z553" i="24"/>
  <c r="Z552" i="24"/>
  <c r="Z551" i="24"/>
  <c r="Z550" i="24"/>
  <c r="Z549" i="24"/>
  <c r="Z548" i="24"/>
  <c r="Z22" i="24"/>
  <c r="Z547" i="24"/>
  <c r="Z546" i="24"/>
  <c r="Z545" i="24"/>
  <c r="Z544" i="24"/>
  <c r="Z543" i="24"/>
  <c r="Z542" i="24"/>
  <c r="Z541" i="24"/>
  <c r="Z540" i="24"/>
  <c r="Z539" i="24"/>
  <c r="Z538" i="24"/>
  <c r="Z537" i="24"/>
  <c r="Z536" i="24"/>
  <c r="Z535" i="24"/>
  <c r="Z534" i="24"/>
  <c r="Z533" i="24"/>
  <c r="Z532" i="24"/>
  <c r="Z531" i="24"/>
  <c r="Z530" i="24"/>
  <c r="Z529" i="24"/>
  <c r="Z21" i="24"/>
  <c r="Z528" i="24"/>
  <c r="Z527" i="24"/>
  <c r="Z526" i="24"/>
  <c r="Z525" i="24"/>
  <c r="Z520" i="24"/>
  <c r="Z518" i="24"/>
  <c r="Z519" i="24"/>
  <c r="Z517" i="24"/>
  <c r="Z20" i="24"/>
  <c r="Z516" i="24"/>
  <c r="Z515" i="24"/>
  <c r="Z514" i="24"/>
  <c r="Z513" i="24"/>
  <c r="Z512" i="24"/>
  <c r="Z511" i="24"/>
  <c r="Z510" i="24"/>
  <c r="Z509" i="24"/>
  <c r="Z508" i="24"/>
  <c r="Z507" i="24"/>
  <c r="Z506" i="24"/>
  <c r="Z505" i="24"/>
  <c r="Z504" i="24"/>
  <c r="Z503" i="24"/>
  <c r="Z502" i="24"/>
  <c r="Z501" i="24"/>
  <c r="B1486" i="24" l="1"/>
  <c r="W1485" i="24"/>
  <c r="G1485" i="24"/>
  <c r="Z482" i="24"/>
  <c r="AC371" i="24"/>
  <c r="B1487" i="24" l="1"/>
  <c r="W1486" i="24"/>
  <c r="G1486" i="24"/>
  <c r="Z481" i="24"/>
  <c r="Z480" i="24"/>
  <c r="Z18" i="24"/>
  <c r="Z17" i="24"/>
  <c r="Z479" i="24"/>
  <c r="Z16" i="24"/>
  <c r="Z478" i="24"/>
  <c r="Z477" i="24"/>
  <c r="Z476" i="24"/>
  <c r="Z475" i="24"/>
  <c r="Z474" i="24"/>
  <c r="Z473" i="24"/>
  <c r="Z472" i="24"/>
  <c r="Z471" i="24"/>
  <c r="Z470" i="24"/>
  <c r="Z469" i="24"/>
  <c r="Z468" i="24"/>
  <c r="Z467" i="24"/>
  <c r="Z465" i="24"/>
  <c r="Z464" i="24"/>
  <c r="Z463" i="24"/>
  <c r="Z462" i="24"/>
  <c r="Z461" i="24"/>
  <c r="Z460" i="24"/>
  <c r="Z459" i="24"/>
  <c r="Z458" i="24"/>
  <c r="Z15" i="24"/>
  <c r="Z457" i="24"/>
  <c r="Z456" i="24"/>
  <c r="Z455" i="24"/>
  <c r="Z454" i="24"/>
  <c r="Y449" i="24"/>
  <c r="Z14" i="24"/>
  <c r="Z13" i="24"/>
  <c r="Z12" i="24"/>
  <c r="Z447" i="24"/>
  <c r="Z446" i="24"/>
  <c r="Z11" i="24"/>
  <c r="Z445" i="24"/>
  <c r="Z444" i="24"/>
  <c r="Z443" i="24"/>
  <c r="Z442" i="24"/>
  <c r="Z441" i="24"/>
  <c r="Z440" i="24"/>
  <c r="Z439" i="24"/>
  <c r="Z438" i="24"/>
  <c r="Z437" i="24"/>
  <c r="Z436" i="24"/>
  <c r="Z435" i="24"/>
  <c r="Z434" i="24"/>
  <c r="Z10" i="24"/>
  <c r="Z9" i="24"/>
  <c r="Z433" i="24"/>
  <c r="Z432" i="24"/>
  <c r="W1487" i="24" l="1"/>
  <c r="G1487" i="24"/>
  <c r="B1488" i="24"/>
  <c r="K456" i="24"/>
  <c r="K15" i="24"/>
  <c r="K458" i="24"/>
  <c r="K459" i="24"/>
  <c r="K460" i="24"/>
  <c r="K462" i="24"/>
  <c r="K463" i="24"/>
  <c r="K464" i="24"/>
  <c r="K465" i="24"/>
  <c r="K455" i="24"/>
  <c r="W1488" i="24" l="1"/>
  <c r="G1488" i="24"/>
  <c r="B156" i="24"/>
  <c r="B781" i="24" s="1"/>
  <c r="AC360" i="24"/>
  <c r="Z431" i="24"/>
  <c r="Z430" i="24"/>
  <c r="Z429" i="24"/>
  <c r="Z428" i="24"/>
  <c r="Z427" i="24"/>
  <c r="Z8" i="24"/>
  <c r="Z426" i="24"/>
  <c r="Z425" i="24"/>
  <c r="Z424" i="24"/>
  <c r="Z423" i="24"/>
  <c r="Z422" i="24"/>
  <c r="Z421" i="24"/>
  <c r="Z420" i="24"/>
  <c r="Z419" i="24"/>
  <c r="Z418" i="24"/>
  <c r="Z417" i="24"/>
  <c r="Z416" i="24"/>
  <c r="Z7" i="24"/>
  <c r="AA417" i="24"/>
  <c r="AA418" i="24"/>
  <c r="AA419" i="24"/>
  <c r="AA420" i="24"/>
  <c r="AA421" i="24"/>
  <c r="AA422" i="24"/>
  <c r="AA423" i="24"/>
  <c r="AA424" i="24"/>
  <c r="AA425" i="24"/>
  <c r="AA426" i="24"/>
  <c r="AA8" i="24"/>
  <c r="AA427" i="24"/>
  <c r="AA428" i="24"/>
  <c r="AA429" i="24"/>
  <c r="AA430" i="24"/>
  <c r="AA431" i="24"/>
  <c r="AA432" i="24"/>
  <c r="AA433" i="24"/>
  <c r="AA9" i="24"/>
  <c r="AA10" i="24"/>
  <c r="AA434" i="24"/>
  <c r="AA435" i="24"/>
  <c r="AA436" i="24"/>
  <c r="AA437" i="24"/>
  <c r="AA438" i="24"/>
  <c r="AA439" i="24"/>
  <c r="AA440" i="24"/>
  <c r="AA441" i="24"/>
  <c r="AA442" i="24"/>
  <c r="AA443" i="24"/>
  <c r="AA444" i="24"/>
  <c r="AA445" i="24"/>
  <c r="AA11" i="24"/>
  <c r="AA446" i="24"/>
  <c r="AA447" i="24"/>
  <c r="AA12" i="24"/>
  <c r="AA13" i="24"/>
  <c r="AA14" i="24"/>
  <c r="AA448" i="24"/>
  <c r="AA449" i="24"/>
  <c r="AA450" i="24"/>
  <c r="AA451" i="24"/>
  <c r="AA452" i="24"/>
  <c r="AA453" i="24"/>
  <c r="AA454" i="24"/>
  <c r="AA455" i="24"/>
  <c r="AA456" i="24"/>
  <c r="AA457" i="24"/>
  <c r="AA15" i="24"/>
  <c r="AA458" i="24"/>
  <c r="AA459" i="24"/>
  <c r="AA460" i="24"/>
  <c r="AA461" i="24"/>
  <c r="AA462" i="24"/>
  <c r="AA463" i="24"/>
  <c r="AA464" i="24"/>
  <c r="AA465" i="24"/>
  <c r="AA466" i="24"/>
  <c r="AA467" i="24"/>
  <c r="AA468" i="24"/>
  <c r="AA469" i="24"/>
  <c r="AA470" i="24"/>
  <c r="AA471" i="24"/>
  <c r="AA472" i="24"/>
  <c r="AA473" i="24"/>
  <c r="AA474" i="24"/>
  <c r="AA475" i="24"/>
  <c r="AA476" i="24"/>
  <c r="AA477" i="24"/>
  <c r="AA478" i="24"/>
  <c r="AA16" i="24"/>
  <c r="AA479" i="24"/>
  <c r="AA17" i="24"/>
  <c r="AA18" i="24"/>
  <c r="AA480" i="24"/>
  <c r="AA481" i="24"/>
  <c r="AA482" i="24"/>
  <c r="AA483" i="24"/>
  <c r="AA484" i="24"/>
  <c r="AA485" i="24"/>
  <c r="AA486" i="24"/>
  <c r="AA487" i="24"/>
  <c r="AA488" i="24"/>
  <c r="AA19" i="24"/>
  <c r="AA489" i="24"/>
  <c r="AA490" i="24"/>
  <c r="AA491" i="24"/>
  <c r="AA492" i="24"/>
  <c r="AA493" i="24"/>
  <c r="AA494" i="24"/>
  <c r="AA495" i="24"/>
  <c r="AA496" i="24"/>
  <c r="AA497" i="24"/>
  <c r="AA498" i="24"/>
  <c r="AA499" i="24"/>
  <c r="AA500" i="24"/>
  <c r="AA501" i="24"/>
  <c r="AA502" i="24"/>
  <c r="AA503" i="24"/>
  <c r="AA504" i="24"/>
  <c r="AA505" i="24"/>
  <c r="AA506" i="24"/>
  <c r="AA507" i="24"/>
  <c r="AA508" i="24"/>
  <c r="AA509" i="24"/>
  <c r="AA510" i="24"/>
  <c r="AA511" i="24"/>
  <c r="AA512" i="24"/>
  <c r="AA513" i="24"/>
  <c r="AA514" i="24"/>
  <c r="AA515" i="24"/>
  <c r="AA516" i="24"/>
  <c r="AA20" i="24"/>
  <c r="AA517" i="24"/>
  <c r="AA518" i="24"/>
  <c r="AA519" i="24"/>
  <c r="AA520" i="24"/>
  <c r="AA521" i="24"/>
  <c r="AA522" i="24"/>
  <c r="AA523" i="24"/>
  <c r="AA524" i="24"/>
  <c r="AA525" i="24"/>
  <c r="AA526" i="24"/>
  <c r="AA527" i="24"/>
  <c r="AA528" i="24"/>
  <c r="AA21" i="24"/>
  <c r="AA529" i="24"/>
  <c r="AA530" i="24"/>
  <c r="AA531" i="24"/>
  <c r="AA532" i="24"/>
  <c r="AA533" i="24"/>
  <c r="AA534" i="24"/>
  <c r="AA535" i="24"/>
  <c r="AA536" i="24"/>
  <c r="AA537" i="24"/>
  <c r="AA538" i="24"/>
  <c r="AA539" i="24"/>
  <c r="AA540" i="24"/>
  <c r="AA541" i="24"/>
  <c r="AA542" i="24"/>
  <c r="AA543" i="24"/>
  <c r="AA544" i="24"/>
  <c r="AA545" i="24"/>
  <c r="AA546" i="24"/>
  <c r="AA547" i="24"/>
  <c r="AA22" i="24"/>
  <c r="AA548" i="24"/>
  <c r="AA549" i="24"/>
  <c r="AA550" i="24"/>
  <c r="AA551" i="24"/>
  <c r="AA552" i="24"/>
  <c r="AA553" i="24"/>
  <c r="AA23" i="24"/>
  <c r="AA24" i="24"/>
  <c r="AA554" i="24"/>
  <c r="AA555" i="24"/>
  <c r="AA556" i="24"/>
  <c r="AA557" i="24"/>
  <c r="AA558" i="24"/>
  <c r="AA559" i="24"/>
  <c r="AA25" i="24"/>
  <c r="AA560" i="24"/>
  <c r="AA561" i="24"/>
  <c r="AA562" i="24"/>
  <c r="AA563" i="24"/>
  <c r="AA564" i="24"/>
  <c r="AA565" i="24"/>
  <c r="AA566" i="24"/>
  <c r="AA567" i="24"/>
  <c r="AA568" i="24"/>
  <c r="AA569" i="24"/>
  <c r="AA570" i="24"/>
  <c r="AA571" i="24"/>
  <c r="AA572" i="24"/>
  <c r="AA573" i="24"/>
  <c r="AA574" i="24"/>
  <c r="AA575" i="24"/>
  <c r="AA576" i="24"/>
  <c r="AA577" i="24"/>
  <c r="AA578" i="24"/>
  <c r="AA579" i="24"/>
  <c r="AA26" i="24"/>
  <c r="AA580" i="24"/>
  <c r="AA581" i="24"/>
  <c r="AA582" i="24"/>
  <c r="AA583" i="24"/>
  <c r="AA584" i="24"/>
  <c r="AA585" i="24"/>
  <c r="AA586" i="24"/>
  <c r="AA27" i="24"/>
  <c r="AA587" i="24"/>
  <c r="AA588" i="24"/>
  <c r="AA589" i="24"/>
  <c r="AA590" i="24"/>
  <c r="AA591" i="24"/>
  <c r="AA592" i="24"/>
  <c r="AA593" i="24"/>
  <c r="AA594" i="24"/>
  <c r="AA595" i="24"/>
  <c r="AA28" i="24"/>
  <c r="AA596" i="24"/>
  <c r="AA29" i="24"/>
  <c r="AA597" i="24"/>
  <c r="AA30" i="24"/>
  <c r="AA31" i="24"/>
  <c r="AA32" i="24"/>
  <c r="AA33" i="24"/>
  <c r="AA34" i="24"/>
  <c r="AA598" i="24"/>
  <c r="AA35" i="24"/>
  <c r="AA36" i="24"/>
  <c r="AA37" i="24"/>
  <c r="AA599" i="24"/>
  <c r="AA600" i="24"/>
  <c r="AA601" i="24"/>
  <c r="AA602" i="24"/>
  <c r="AA603" i="24"/>
  <c r="AA604" i="24"/>
  <c r="AA605" i="24"/>
  <c r="AA38" i="24"/>
  <c r="AA606" i="24"/>
  <c r="AA39" i="24"/>
  <c r="AA607" i="24"/>
  <c r="AA40" i="24"/>
  <c r="AA41" i="24"/>
  <c r="AA42" i="24"/>
  <c r="AA43" i="24"/>
  <c r="AA44" i="24"/>
  <c r="AA608" i="24"/>
  <c r="AA45" i="24"/>
  <c r="AA46" i="24"/>
  <c r="AA47" i="24"/>
  <c r="AA609" i="24"/>
  <c r="AA610" i="24"/>
  <c r="AA611" i="24"/>
  <c r="AA612" i="24"/>
  <c r="AA613" i="24"/>
  <c r="AA614" i="24"/>
  <c r="AA615" i="24"/>
  <c r="AA616" i="24"/>
  <c r="AA617" i="24"/>
  <c r="AA618" i="24"/>
  <c r="AA619" i="24"/>
  <c r="AA620" i="24"/>
  <c r="AA621" i="24"/>
  <c r="AA622" i="24"/>
  <c r="AA623" i="24"/>
  <c r="AA624" i="24"/>
  <c r="AA625" i="24"/>
  <c r="AA626" i="24"/>
  <c r="AA627" i="24"/>
  <c r="AA628" i="24"/>
  <c r="AA629" i="24"/>
  <c r="AA630" i="24"/>
  <c r="AA631" i="24"/>
  <c r="AA632" i="24"/>
  <c r="AA633" i="24"/>
  <c r="AA48" i="24"/>
  <c r="AA49" i="24"/>
  <c r="AA50" i="24"/>
  <c r="AA51" i="24"/>
  <c r="AA52" i="24"/>
  <c r="AA53" i="24"/>
  <c r="AA54" i="24"/>
  <c r="AA55" i="24"/>
  <c r="AA56" i="24"/>
  <c r="AA57" i="24"/>
  <c r="AA58" i="24"/>
  <c r="AA59" i="24"/>
  <c r="AA60" i="24"/>
  <c r="AA634" i="24"/>
  <c r="AA635" i="24"/>
  <c r="AA636" i="24"/>
  <c r="AA637" i="24"/>
  <c r="AA638" i="24"/>
  <c r="AA639" i="24"/>
  <c r="AA640" i="24"/>
  <c r="AA641" i="24"/>
  <c r="AA642" i="24"/>
  <c r="AA643" i="24"/>
  <c r="AA644" i="24"/>
  <c r="AA645" i="24"/>
  <c r="AA646" i="24"/>
  <c r="AA647" i="24"/>
  <c r="AA648" i="24"/>
  <c r="AA649" i="24"/>
  <c r="AA650" i="24"/>
  <c r="AA651" i="24"/>
  <c r="AA652" i="24"/>
  <c r="AA653" i="24"/>
  <c r="AA654" i="24"/>
  <c r="AA655" i="24"/>
  <c r="AA656" i="24"/>
  <c r="AA657" i="24"/>
  <c r="AA658" i="24"/>
  <c r="AA659" i="24"/>
  <c r="AA660" i="24"/>
  <c r="AA661" i="24"/>
  <c r="AA662" i="24"/>
  <c r="AA663" i="24"/>
  <c r="AA664" i="24"/>
  <c r="AA665" i="24"/>
  <c r="AA666" i="24"/>
  <c r="AA667" i="24"/>
  <c r="AA668" i="24"/>
  <c r="AA669" i="24"/>
  <c r="AA670" i="24"/>
  <c r="AA671" i="24"/>
  <c r="AA672" i="24"/>
  <c r="AA673" i="24"/>
  <c r="AA674" i="24"/>
  <c r="AA675" i="24"/>
  <c r="AA676" i="24"/>
  <c r="AA677" i="24"/>
  <c r="AA678" i="24"/>
  <c r="AA679" i="24"/>
  <c r="AA680" i="24"/>
  <c r="AA681" i="24"/>
  <c r="AA682" i="24"/>
  <c r="AA683" i="24"/>
  <c r="AA684" i="24"/>
  <c r="AA685" i="24"/>
  <c r="AA686" i="24"/>
  <c r="AA687" i="24"/>
  <c r="AA688" i="24"/>
  <c r="AA689" i="24"/>
  <c r="AA690" i="24"/>
  <c r="AA691" i="24"/>
  <c r="AA692" i="24"/>
  <c r="AA693" i="24"/>
  <c r="AA694" i="24"/>
  <c r="AA695" i="24"/>
  <c r="AA61" i="24"/>
  <c r="AA696" i="24"/>
  <c r="AA697" i="24"/>
  <c r="AA698" i="24"/>
  <c r="AA699" i="24"/>
  <c r="AA700" i="24"/>
  <c r="AA701" i="24"/>
  <c r="AA702" i="24"/>
  <c r="AA62" i="24"/>
  <c r="AA703" i="24"/>
  <c r="AA63" i="24"/>
  <c r="AA64" i="24"/>
  <c r="AA704" i="24"/>
  <c r="AA705" i="24"/>
  <c r="AA65" i="24"/>
  <c r="AA706" i="24"/>
  <c r="AA66" i="24"/>
  <c r="AA707" i="24"/>
  <c r="AA708" i="24"/>
  <c r="AA67" i="24"/>
  <c r="AA68" i="24"/>
  <c r="AA69" i="24"/>
  <c r="AA709" i="24"/>
  <c r="AA70" i="24"/>
  <c r="AA71" i="24"/>
  <c r="AA72" i="24"/>
  <c r="AA73" i="24"/>
  <c r="AA74" i="24"/>
  <c r="AA75" i="24"/>
  <c r="AA76" i="24"/>
  <c r="AA77" i="24"/>
  <c r="AA78" i="24"/>
  <c r="AA79" i="24"/>
  <c r="AA80" i="24"/>
  <c r="AA81" i="24"/>
  <c r="AA82" i="24"/>
  <c r="AA710" i="24"/>
  <c r="AA83" i="24"/>
  <c r="AA84" i="24"/>
  <c r="AA711" i="24"/>
  <c r="AA712" i="24"/>
  <c r="AA713" i="24"/>
  <c r="AA714" i="24"/>
  <c r="AA715" i="24"/>
  <c r="AA716" i="24"/>
  <c r="AA717" i="24"/>
  <c r="AA718" i="24"/>
  <c r="AA85" i="24"/>
  <c r="AA86" i="24"/>
  <c r="AA87" i="24"/>
  <c r="AA719" i="24"/>
  <c r="AA720" i="24"/>
  <c r="AA721" i="24"/>
  <c r="AA722" i="24"/>
  <c r="AA88" i="24"/>
  <c r="AA723" i="24"/>
  <c r="AA724" i="24"/>
  <c r="AA725" i="24"/>
  <c r="AA726" i="24"/>
  <c r="AA727" i="24"/>
  <c r="AA728" i="24"/>
  <c r="AA729" i="24"/>
  <c r="AA730" i="24"/>
  <c r="AA731" i="24"/>
  <c r="AA732" i="24"/>
  <c r="AA89" i="24"/>
  <c r="AA733" i="24"/>
  <c r="AA734" i="24"/>
  <c r="AA90" i="24"/>
  <c r="AA91" i="24"/>
  <c r="AA92" i="24"/>
  <c r="AA735" i="24"/>
  <c r="AA736" i="24"/>
  <c r="AA93" i="24"/>
  <c r="AA737" i="24"/>
  <c r="AA738" i="24"/>
  <c r="AA739" i="24"/>
  <c r="AA740" i="24"/>
  <c r="AA741" i="24"/>
  <c r="AA742" i="24"/>
  <c r="AA743" i="24"/>
  <c r="AA744" i="24"/>
  <c r="AA94" i="24"/>
  <c r="AA95" i="24"/>
  <c r="AA96" i="24"/>
  <c r="AA745" i="24"/>
  <c r="AA97" i="24"/>
  <c r="AA746" i="24"/>
  <c r="AA98" i="24"/>
  <c r="AA99" i="24"/>
  <c r="AA100" i="24"/>
  <c r="AA747" i="24"/>
  <c r="AA748" i="24"/>
  <c r="AA749" i="24"/>
  <c r="AA750" i="24"/>
  <c r="AA751" i="24"/>
  <c r="AA752" i="24"/>
  <c r="AA101" i="24"/>
  <c r="AA753" i="24"/>
  <c r="AA416" i="24"/>
  <c r="AA7" i="24"/>
  <c r="AA415" i="24"/>
  <c r="Z415" i="24"/>
  <c r="Z408" i="24"/>
  <c r="B1490" i="24" l="1"/>
  <c r="W1489" i="24"/>
  <c r="G1489" i="24"/>
  <c r="B782" i="24"/>
  <c r="W781" i="24"/>
  <c r="G781" i="24"/>
  <c r="W156" i="24"/>
  <c r="G156" i="24"/>
  <c r="AF753" i="24"/>
  <c r="AF752" i="24"/>
  <c r="AF751" i="24"/>
  <c r="AF750" i="24"/>
  <c r="AF749" i="24"/>
  <c r="AF748" i="24"/>
  <c r="AF747" i="24"/>
  <c r="AF98" i="24"/>
  <c r="AF746" i="24"/>
  <c r="AF745" i="24"/>
  <c r="AF95" i="24"/>
  <c r="AF744" i="24"/>
  <c r="AF743" i="24"/>
  <c r="AF742" i="24"/>
  <c r="AF741" i="24"/>
  <c r="AF740" i="24"/>
  <c r="AF739" i="24"/>
  <c r="AF738" i="24"/>
  <c r="AF737" i="24"/>
  <c r="AF93" i="24"/>
  <c r="AF736" i="24"/>
  <c r="AF735" i="24"/>
  <c r="AF92" i="24"/>
  <c r="AF91" i="24"/>
  <c r="AF90" i="24"/>
  <c r="AF734" i="24"/>
  <c r="AF733" i="24"/>
  <c r="AF89" i="24"/>
  <c r="AF732" i="24"/>
  <c r="AF731" i="24"/>
  <c r="AF730" i="24"/>
  <c r="AF729" i="24"/>
  <c r="AF728" i="24"/>
  <c r="AF727" i="24"/>
  <c r="AF726" i="24"/>
  <c r="AF725" i="24"/>
  <c r="AF724" i="24"/>
  <c r="AF723" i="24"/>
  <c r="AF88" i="24"/>
  <c r="AF722" i="24"/>
  <c r="AF721" i="24"/>
  <c r="AF720" i="24"/>
  <c r="AF719" i="24"/>
  <c r="AF87" i="24"/>
  <c r="AF86" i="24"/>
  <c r="AF85" i="24"/>
  <c r="AF718" i="24"/>
  <c r="AF717" i="24"/>
  <c r="AF716" i="24"/>
  <c r="AF715" i="24"/>
  <c r="AF714" i="24"/>
  <c r="AF713" i="24"/>
  <c r="AF712" i="24"/>
  <c r="AF711" i="24"/>
  <c r="AF84" i="24"/>
  <c r="AF83" i="24"/>
  <c r="AF82" i="24"/>
  <c r="AF81" i="24"/>
  <c r="AF80" i="24"/>
  <c r="AF79" i="24"/>
  <c r="AF78" i="24"/>
  <c r="AF77" i="24"/>
  <c r="AF76" i="24"/>
  <c r="AF75" i="24"/>
  <c r="AF74" i="24"/>
  <c r="AF73" i="24"/>
  <c r="AF72" i="24"/>
  <c r="AF71" i="24"/>
  <c r="AF70" i="24"/>
  <c r="AF709" i="24"/>
  <c r="AF69" i="24"/>
  <c r="AF68" i="24"/>
  <c r="AF67" i="24"/>
  <c r="AF708" i="24"/>
  <c r="AF707" i="24"/>
  <c r="AF66" i="24"/>
  <c r="AF706" i="24"/>
  <c r="AF65" i="24"/>
  <c r="AF705" i="24"/>
  <c r="AF704" i="24"/>
  <c r="AF64" i="24"/>
  <c r="AF63" i="24"/>
  <c r="AF703" i="24"/>
  <c r="AF62" i="24"/>
  <c r="AF702" i="24"/>
  <c r="AF701" i="24"/>
  <c r="AF700" i="24"/>
  <c r="AF699" i="24"/>
  <c r="AF698" i="24"/>
  <c r="AF697" i="24"/>
  <c r="AC753" i="24"/>
  <c r="AC752" i="24"/>
  <c r="AC751" i="24"/>
  <c r="AC750" i="24"/>
  <c r="AC749" i="24"/>
  <c r="AC748" i="24"/>
  <c r="AC747" i="24"/>
  <c r="AC100" i="24"/>
  <c r="AC99" i="24"/>
  <c r="AC98" i="24"/>
  <c r="AC746" i="24"/>
  <c r="AC97" i="24"/>
  <c r="AC745" i="24"/>
  <c r="AC96" i="24"/>
  <c r="AC95" i="24"/>
  <c r="AC94" i="24"/>
  <c r="AC744" i="24"/>
  <c r="AC743" i="24"/>
  <c r="AC742" i="24"/>
  <c r="AC741" i="24"/>
  <c r="AC740" i="24"/>
  <c r="AC739" i="24"/>
  <c r="AC738" i="24"/>
  <c r="AC737" i="24"/>
  <c r="AC93" i="24"/>
  <c r="AC736" i="24"/>
  <c r="AC735" i="24"/>
  <c r="AC92" i="24"/>
  <c r="AC91" i="24"/>
  <c r="AC90" i="24"/>
  <c r="AC734" i="24"/>
  <c r="AC733" i="24"/>
  <c r="AC89" i="24"/>
  <c r="AC732" i="24"/>
  <c r="AC731" i="24"/>
  <c r="AC730" i="24"/>
  <c r="AC729" i="24"/>
  <c r="AC728" i="24"/>
  <c r="AC727" i="24"/>
  <c r="AC726" i="24"/>
  <c r="AC725" i="24"/>
  <c r="AC724" i="24"/>
  <c r="AC723" i="24"/>
  <c r="AC88" i="24"/>
  <c r="AC722" i="24"/>
  <c r="AC721" i="24"/>
  <c r="AC720" i="24"/>
  <c r="AC719" i="24"/>
  <c r="AC87" i="24"/>
  <c r="AC86" i="24"/>
  <c r="AC85" i="24"/>
  <c r="AC718" i="24"/>
  <c r="AC717" i="24"/>
  <c r="AC716" i="24"/>
  <c r="AC715" i="24"/>
  <c r="AC714" i="24"/>
  <c r="AC713" i="24"/>
  <c r="AC712" i="24"/>
  <c r="AC711" i="24"/>
  <c r="AC84" i="24"/>
  <c r="AC83" i="24"/>
  <c r="AC710" i="24"/>
  <c r="AC82" i="24"/>
  <c r="AC81" i="24"/>
  <c r="AC80" i="24"/>
  <c r="AC79" i="24"/>
  <c r="AC78" i="24"/>
  <c r="AC77" i="24"/>
  <c r="AC76" i="24"/>
  <c r="AC75" i="24"/>
  <c r="AC74" i="24"/>
  <c r="AC73" i="24"/>
  <c r="AC72" i="24"/>
  <c r="AC71" i="24"/>
  <c r="AC70" i="24"/>
  <c r="AC709" i="24"/>
  <c r="AC69" i="24"/>
  <c r="AC68" i="24"/>
  <c r="AC67" i="24"/>
  <c r="AC708" i="24"/>
  <c r="AC707" i="24"/>
  <c r="AC66" i="24"/>
  <c r="AC706" i="24"/>
  <c r="AC65" i="24"/>
  <c r="AC705" i="24"/>
  <c r="AC704" i="24"/>
  <c r="AC64" i="24"/>
  <c r="AC63" i="24"/>
  <c r="AC703" i="24"/>
  <c r="AC62" i="24"/>
  <c r="AC702" i="24"/>
  <c r="AC701" i="24"/>
  <c r="AC700" i="24"/>
  <c r="AC699" i="24"/>
  <c r="AC698" i="24"/>
  <c r="AC697" i="24"/>
  <c r="AC696" i="24"/>
  <c r="AC61" i="24"/>
  <c r="AC695" i="24"/>
  <c r="AC694" i="24"/>
  <c r="AC693" i="24"/>
  <c r="AC692" i="24"/>
  <c r="AC691" i="24"/>
  <c r="AC690" i="24"/>
  <c r="AC689" i="24"/>
  <c r="AC688" i="24"/>
  <c r="AC687" i="24"/>
  <c r="AC686" i="24"/>
  <c r="AC685" i="24"/>
  <c r="AC684" i="24"/>
  <c r="AC683" i="24"/>
  <c r="AC682" i="24"/>
  <c r="AC681" i="24"/>
  <c r="AC680" i="24"/>
  <c r="AC679" i="24"/>
  <c r="AC678" i="24"/>
  <c r="AC677" i="24"/>
  <c r="AC676" i="24"/>
  <c r="AC675" i="24"/>
  <c r="AC674" i="24"/>
  <c r="AC673" i="24"/>
  <c r="AC672" i="24"/>
  <c r="AC671" i="24"/>
  <c r="AC670" i="24"/>
  <c r="AC669" i="24"/>
  <c r="AC668" i="24"/>
  <c r="AC667" i="24"/>
  <c r="AC666" i="24"/>
  <c r="AC665" i="24"/>
  <c r="AC664" i="24"/>
  <c r="AC663" i="24"/>
  <c r="AC662" i="24"/>
  <c r="AC661" i="24"/>
  <c r="AC660" i="24"/>
  <c r="AC659" i="24"/>
  <c r="AC658" i="24"/>
  <c r="AC657" i="24"/>
  <c r="AC656" i="24"/>
  <c r="AC655" i="24"/>
  <c r="AC654" i="24"/>
  <c r="AC653" i="24"/>
  <c r="AC652" i="24"/>
  <c r="AC651" i="24"/>
  <c r="AC650" i="24"/>
  <c r="AC649" i="24"/>
  <c r="AC648" i="24"/>
  <c r="AC647" i="24"/>
  <c r="AC646" i="24"/>
  <c r="AC645" i="24"/>
  <c r="AC644" i="24"/>
  <c r="AC643" i="24"/>
  <c r="AC642" i="24"/>
  <c r="AC641" i="24"/>
  <c r="AC640" i="24"/>
  <c r="AC639" i="24"/>
  <c r="AC638" i="24"/>
  <c r="AC637" i="24"/>
  <c r="AC636" i="24"/>
  <c r="AC635" i="24"/>
  <c r="AC634" i="24"/>
  <c r="AC60" i="24"/>
  <c r="AC59" i="24"/>
  <c r="AC58" i="24"/>
  <c r="AC57" i="24"/>
  <c r="AC56" i="24"/>
  <c r="AC55" i="24"/>
  <c r="AC54" i="24"/>
  <c r="AC53" i="24"/>
  <c r="AC52" i="24"/>
  <c r="AC51" i="24"/>
  <c r="AC50" i="24"/>
  <c r="AC49" i="24"/>
  <c r="AC48" i="24"/>
  <c r="AC633" i="24"/>
  <c r="AC632" i="24"/>
  <c r="AC631" i="24"/>
  <c r="AC630" i="24"/>
  <c r="AC629" i="24"/>
  <c r="AC628" i="24"/>
  <c r="AC627" i="24"/>
  <c r="AC626" i="24"/>
  <c r="AC625" i="24"/>
  <c r="AC624" i="24"/>
  <c r="AC623" i="24"/>
  <c r="AC622" i="24"/>
  <c r="AC621" i="24"/>
  <c r="AC620" i="24"/>
  <c r="AC619" i="24"/>
  <c r="AC618" i="24"/>
  <c r="AC617" i="24"/>
  <c r="AC616" i="24"/>
  <c r="AC615" i="24"/>
  <c r="AC614" i="24"/>
  <c r="AC613" i="24"/>
  <c r="AC612" i="24"/>
  <c r="AC611" i="24"/>
  <c r="AC610" i="24"/>
  <c r="AC609" i="24"/>
  <c r="AC47" i="24"/>
  <c r="AC46" i="24"/>
  <c r="AC45" i="24"/>
  <c r="AC608" i="24"/>
  <c r="AC44" i="24"/>
  <c r="AC43" i="24"/>
  <c r="AC42" i="24"/>
  <c r="AC41" i="24"/>
  <c r="AC40" i="24"/>
  <c r="AC607" i="24"/>
  <c r="AC39" i="24"/>
  <c r="AC606" i="24"/>
  <c r="AC38" i="24"/>
  <c r="AC605" i="24"/>
  <c r="AC604" i="24"/>
  <c r="AC603" i="24"/>
  <c r="AC602" i="24"/>
  <c r="AC601" i="24"/>
  <c r="AC600" i="24"/>
  <c r="AC599" i="24"/>
  <c r="AC37" i="24"/>
  <c r="AC36" i="24"/>
  <c r="AC35" i="24"/>
  <c r="AC598" i="24"/>
  <c r="AC34" i="24"/>
  <c r="AC33" i="24"/>
  <c r="AC32" i="24"/>
  <c r="AC31" i="24"/>
  <c r="AC30" i="24"/>
  <c r="AC597" i="24"/>
  <c r="AC29" i="24"/>
  <c r="AC596" i="24"/>
  <c r="AC28" i="24"/>
  <c r="AC595" i="24"/>
  <c r="AC594" i="24"/>
  <c r="AC593" i="24"/>
  <c r="AC592" i="24"/>
  <c r="AC591" i="24"/>
  <c r="AC590" i="24"/>
  <c r="AC589" i="24"/>
  <c r="AC588" i="24"/>
  <c r="AC587" i="24"/>
  <c r="AC27" i="24"/>
  <c r="AC586" i="24"/>
  <c r="AC585" i="24"/>
  <c r="AC584" i="24"/>
  <c r="AC583" i="24"/>
  <c r="AC582" i="24"/>
  <c r="AC581" i="24"/>
  <c r="AC580" i="24"/>
  <c r="AC26" i="24"/>
  <c r="AC579" i="24"/>
  <c r="AC578" i="24"/>
  <c r="AC577" i="24"/>
  <c r="AC576" i="24"/>
  <c r="AC575" i="24"/>
  <c r="AC574" i="24"/>
  <c r="AC573" i="24"/>
  <c r="AC572" i="24"/>
  <c r="AC571" i="24"/>
  <c r="AC570" i="24"/>
  <c r="AC569" i="24"/>
  <c r="AC568" i="24"/>
  <c r="AC567" i="24"/>
  <c r="AC566" i="24"/>
  <c r="AC565" i="24"/>
  <c r="AC564" i="24"/>
  <c r="AC563" i="24"/>
  <c r="AC562" i="24"/>
  <c r="AC561" i="24"/>
  <c r="AC560" i="24"/>
  <c r="AC25" i="24"/>
  <c r="AC559" i="24"/>
  <c r="AC558" i="24"/>
  <c r="AC557" i="24"/>
  <c r="AC556" i="24"/>
  <c r="AC555" i="24"/>
  <c r="AC554" i="24"/>
  <c r="AC24" i="24"/>
  <c r="AC23" i="24"/>
  <c r="AC553" i="24"/>
  <c r="AC552" i="24"/>
  <c r="AC551" i="24"/>
  <c r="AC550" i="24"/>
  <c r="AC549" i="24"/>
  <c r="AC548" i="24"/>
  <c r="AC22" i="24"/>
  <c r="AC547" i="24"/>
  <c r="AC546" i="24"/>
  <c r="AC545" i="24"/>
  <c r="AC544" i="24"/>
  <c r="AC543" i="24"/>
  <c r="AC542" i="24"/>
  <c r="AC541" i="24"/>
  <c r="AC540" i="24"/>
  <c r="AC539" i="24"/>
  <c r="AC538" i="24"/>
  <c r="AC537" i="24"/>
  <c r="AC536" i="24"/>
  <c r="AC535" i="24"/>
  <c r="AC534" i="24"/>
  <c r="AC533" i="24"/>
  <c r="AC532" i="24"/>
  <c r="AC531" i="24"/>
  <c r="AC530" i="24"/>
  <c r="AC529" i="24"/>
  <c r="AC21" i="24"/>
  <c r="AC528" i="24"/>
  <c r="AC527" i="24"/>
  <c r="AC526" i="24"/>
  <c r="AC525" i="24"/>
  <c r="AC524" i="24"/>
  <c r="AC523" i="24"/>
  <c r="AC522" i="24"/>
  <c r="AC521" i="24"/>
  <c r="AC520" i="24"/>
  <c r="AC519" i="24"/>
  <c r="AC518" i="24"/>
  <c r="AC517" i="24"/>
  <c r="AC20" i="24"/>
  <c r="AC516" i="24"/>
  <c r="AC515" i="24"/>
  <c r="AC514" i="24"/>
  <c r="AC513" i="24"/>
  <c r="AC512" i="24"/>
  <c r="AC511" i="24"/>
  <c r="AC510" i="24"/>
  <c r="AC509" i="24"/>
  <c r="AC508" i="24"/>
  <c r="AC507" i="24"/>
  <c r="AC506" i="24"/>
  <c r="AC505" i="24"/>
  <c r="AC504" i="24"/>
  <c r="AC503" i="24"/>
  <c r="AC502" i="24"/>
  <c r="AC501" i="24"/>
  <c r="AC500" i="24"/>
  <c r="AC499" i="24"/>
  <c r="AC498" i="24"/>
  <c r="AC497" i="24"/>
  <c r="AC496" i="24"/>
  <c r="AC495" i="24"/>
  <c r="AC494" i="24"/>
  <c r="AC493" i="24"/>
  <c r="AC492" i="24"/>
  <c r="AC491" i="24"/>
  <c r="AC490" i="24"/>
  <c r="AC489" i="24"/>
  <c r="AC19" i="24"/>
  <c r="AC488" i="24"/>
  <c r="AC487" i="24"/>
  <c r="AC486" i="24"/>
  <c r="AC485" i="24"/>
  <c r="AC484" i="24"/>
  <c r="AC483" i="24"/>
  <c r="AC482" i="24"/>
  <c r="AC481" i="24"/>
  <c r="AC480" i="24"/>
  <c r="AC18" i="24"/>
  <c r="AC17" i="24"/>
  <c r="AC479" i="24"/>
  <c r="AC16" i="24"/>
  <c r="AC478" i="24"/>
  <c r="AC477" i="24"/>
  <c r="AC476" i="24"/>
  <c r="AC475" i="24"/>
  <c r="AC474" i="24"/>
  <c r="AC473" i="24"/>
  <c r="AC472" i="24"/>
  <c r="AC471" i="24"/>
  <c r="AC470" i="24"/>
  <c r="AC469" i="24"/>
  <c r="AC468" i="24"/>
  <c r="AC467" i="24"/>
  <c r="AC466" i="24"/>
  <c r="AC465" i="24"/>
  <c r="AC464" i="24"/>
  <c r="AC463" i="24"/>
  <c r="AC462" i="24"/>
  <c r="AC461" i="24"/>
  <c r="AC460" i="24"/>
  <c r="AC459" i="24"/>
  <c r="AC458" i="24"/>
  <c r="AC15" i="24"/>
  <c r="AC457" i="24"/>
  <c r="AC456" i="24"/>
  <c r="AC455" i="24"/>
  <c r="AC454" i="24"/>
  <c r="AC453" i="24"/>
  <c r="AC452" i="24"/>
  <c r="AC451" i="24"/>
  <c r="AC450" i="24"/>
  <c r="AC449" i="24"/>
  <c r="AC448" i="24"/>
  <c r="AC14" i="24"/>
  <c r="AC13" i="24"/>
  <c r="AC12" i="24"/>
  <c r="AC447" i="24"/>
  <c r="AC446" i="24"/>
  <c r="AC11" i="24"/>
  <c r="AC445" i="24"/>
  <c r="AC444" i="24"/>
  <c r="AC443" i="24"/>
  <c r="AC442" i="24"/>
  <c r="AC441" i="24"/>
  <c r="AC440" i="24"/>
  <c r="AC439" i="24"/>
  <c r="AC438" i="24"/>
  <c r="AC437" i="24"/>
  <c r="AC436" i="24"/>
  <c r="AC435" i="24"/>
  <c r="AC434" i="24"/>
  <c r="AC10" i="24"/>
  <c r="AC9" i="24"/>
  <c r="AC433" i="24"/>
  <c r="AC432" i="24"/>
  <c r="AC431" i="24"/>
  <c r="AC430" i="24"/>
  <c r="AC429" i="24"/>
  <c r="AC428" i="24"/>
  <c r="AC427" i="24"/>
  <c r="AC8" i="24"/>
  <c r="AC426" i="24"/>
  <c r="AC425" i="24"/>
  <c r="AC424" i="24"/>
  <c r="AC423" i="24"/>
  <c r="AC422" i="24"/>
  <c r="AC421" i="24"/>
  <c r="AC420" i="24"/>
  <c r="AC419" i="24"/>
  <c r="AC418" i="24"/>
  <c r="AC417" i="24"/>
  <c r="AC416" i="24"/>
  <c r="AC7" i="24"/>
  <c r="AC415" i="24"/>
  <c r="AC414" i="24"/>
  <c r="AC413" i="24"/>
  <c r="AC412" i="24"/>
  <c r="AC411" i="24"/>
  <c r="AC410" i="24"/>
  <c r="AC409" i="24"/>
  <c r="AC408" i="24"/>
  <c r="AC407" i="24"/>
  <c r="AC406" i="24"/>
  <c r="AC405" i="24"/>
  <c r="AC404" i="24"/>
  <c r="AC403" i="24"/>
  <c r="AC402" i="24"/>
  <c r="AC401" i="24"/>
  <c r="AC400" i="24"/>
  <c r="AC399" i="24"/>
  <c r="AC398" i="24"/>
  <c r="AC397" i="24"/>
  <c r="AC396" i="24"/>
  <c r="AC395" i="24"/>
  <c r="AD591" i="24"/>
  <c r="AD590" i="24"/>
  <c r="AD589" i="24"/>
  <c r="AD588" i="24"/>
  <c r="AD587" i="24"/>
  <c r="AD27" i="24"/>
  <c r="AD586" i="24"/>
  <c r="AD585" i="24"/>
  <c r="AD584" i="24"/>
  <c r="AD583" i="24"/>
  <c r="AD582" i="24"/>
  <c r="AD581" i="24"/>
  <c r="AD580" i="24"/>
  <c r="AD26" i="24"/>
  <c r="AD579" i="24"/>
  <c r="AD578" i="24"/>
  <c r="AD577" i="24"/>
  <c r="AD576" i="24"/>
  <c r="AD575" i="24"/>
  <c r="AD574" i="24"/>
  <c r="AD573" i="24"/>
  <c r="AD572" i="24"/>
  <c r="AD571" i="24"/>
  <c r="AD570" i="24"/>
  <c r="AD569" i="24"/>
  <c r="AD568" i="24"/>
  <c r="AD567" i="24"/>
  <c r="AD566" i="24"/>
  <c r="AD565" i="24"/>
  <c r="AD564" i="24"/>
  <c r="AD563" i="24"/>
  <c r="AD562" i="24"/>
  <c r="AD561" i="24"/>
  <c r="AD560" i="24"/>
  <c r="AD25" i="24"/>
  <c r="AD558" i="24"/>
  <c r="AD557" i="24"/>
  <c r="AD556" i="24"/>
  <c r="AD555" i="24"/>
  <c r="AD554" i="24"/>
  <c r="AD24" i="24"/>
  <c r="AD23" i="24"/>
  <c r="AD553" i="24"/>
  <c r="AD552" i="24"/>
  <c r="AD551" i="24"/>
  <c r="AD550" i="24"/>
  <c r="AD549" i="24"/>
  <c r="AD548" i="24"/>
  <c r="AD22" i="24"/>
  <c r="AD547" i="24"/>
  <c r="AD546" i="24"/>
  <c r="AD545" i="24"/>
  <c r="AD544" i="24"/>
  <c r="AD543" i="24"/>
  <c r="AD542" i="24"/>
  <c r="AD541" i="24"/>
  <c r="AD540" i="24"/>
  <c r="AD539" i="24"/>
  <c r="AD538" i="24"/>
  <c r="AD537" i="24"/>
  <c r="AD536" i="24"/>
  <c r="AD535" i="24"/>
  <c r="AD534" i="24"/>
  <c r="AD533" i="24"/>
  <c r="AD532" i="24"/>
  <c r="AD531" i="24"/>
  <c r="AD530" i="24"/>
  <c r="AD529" i="24"/>
  <c r="AD21" i="24"/>
  <c r="AD528" i="24"/>
  <c r="AD527" i="24"/>
  <c r="AD526" i="24"/>
  <c r="AD525" i="24"/>
  <c r="AD524" i="24"/>
  <c r="AD523" i="24"/>
  <c r="AD522" i="24"/>
  <c r="AD521" i="24"/>
  <c r="AD520" i="24"/>
  <c r="AD519" i="24"/>
  <c r="AD518" i="24"/>
  <c r="AD517" i="24"/>
  <c r="AD20" i="24"/>
  <c r="AD516" i="24"/>
  <c r="AD515" i="24"/>
  <c r="AD514" i="24"/>
  <c r="AD513" i="24"/>
  <c r="AD512" i="24"/>
  <c r="AD511" i="24"/>
  <c r="AD510" i="24"/>
  <c r="AD509" i="24"/>
  <c r="AD508" i="24"/>
  <c r="AD507" i="24"/>
  <c r="AD506" i="24"/>
  <c r="AD505" i="24"/>
  <c r="AD504" i="24"/>
  <c r="AD503" i="24"/>
  <c r="AD502" i="24"/>
  <c r="AD501" i="24"/>
  <c r="AD500" i="24"/>
  <c r="AD499" i="24"/>
  <c r="AD498" i="24"/>
  <c r="AD497" i="24"/>
  <c r="AD496" i="24"/>
  <c r="AD495" i="24"/>
  <c r="AD494" i="24"/>
  <c r="AD493" i="24"/>
  <c r="AD492" i="24"/>
  <c r="AD491" i="24"/>
  <c r="AD490" i="24"/>
  <c r="AD489" i="24"/>
  <c r="AD19" i="24"/>
  <c r="AD488" i="24"/>
  <c r="AD487" i="24"/>
  <c r="AD486" i="24"/>
  <c r="AD485" i="24"/>
  <c r="AD484" i="24"/>
  <c r="AD483" i="24"/>
  <c r="AD482" i="24"/>
  <c r="AD481" i="24"/>
  <c r="AD480" i="24"/>
  <c r="AD18" i="24"/>
  <c r="AD17" i="24"/>
  <c r="AD479" i="24"/>
  <c r="AD16" i="24"/>
  <c r="AD478" i="24"/>
  <c r="AD477" i="24"/>
  <c r="AD476" i="24"/>
  <c r="AD475" i="24"/>
  <c r="AD474" i="24"/>
  <c r="AD473" i="24"/>
  <c r="AD472" i="24"/>
  <c r="AD471" i="24"/>
  <c r="AD470" i="24"/>
  <c r="AD469" i="24"/>
  <c r="AD468" i="24"/>
  <c r="AD467" i="24"/>
  <c r="AD466" i="24"/>
  <c r="AD465" i="24"/>
  <c r="AD464" i="24"/>
  <c r="AD463" i="24"/>
  <c r="AD462" i="24"/>
  <c r="AD461" i="24"/>
  <c r="AD460" i="24"/>
  <c r="AD459" i="24"/>
  <c r="AD458" i="24"/>
  <c r="AD15" i="24"/>
  <c r="AD457" i="24"/>
  <c r="AD456" i="24"/>
  <c r="AD455" i="24"/>
  <c r="AD454" i="24"/>
  <c r="AD453" i="24"/>
  <c r="AD452" i="24"/>
  <c r="AD451" i="24"/>
  <c r="AD450" i="24"/>
  <c r="AD449" i="24"/>
  <c r="AD448" i="24"/>
  <c r="AD14" i="24"/>
  <c r="AD13" i="24"/>
  <c r="AD12" i="24"/>
  <c r="AD447" i="24"/>
  <c r="AD446" i="24"/>
  <c r="AD11" i="24"/>
  <c r="AD445" i="24"/>
  <c r="AD444" i="24"/>
  <c r="AD443" i="24"/>
  <c r="AD442" i="24"/>
  <c r="AD441" i="24"/>
  <c r="AD440" i="24"/>
  <c r="AD439" i="24"/>
  <c r="AD438" i="24"/>
  <c r="AD437" i="24"/>
  <c r="AD436" i="24"/>
  <c r="AD435" i="24"/>
  <c r="AD434" i="24"/>
  <c r="AD10" i="24"/>
  <c r="AD9" i="24"/>
  <c r="AD433" i="24"/>
  <c r="AD432" i="24"/>
  <c r="AD431" i="24"/>
  <c r="AD430" i="24"/>
  <c r="AD429" i="24"/>
  <c r="AD428" i="24"/>
  <c r="AD427" i="24"/>
  <c r="AD8" i="24"/>
  <c r="AD426" i="24"/>
  <c r="AD425" i="24"/>
  <c r="AD424" i="24"/>
  <c r="AD423" i="24"/>
  <c r="AD422" i="24"/>
  <c r="AD421" i="24"/>
  <c r="AD420" i="24"/>
  <c r="AD419" i="24"/>
  <c r="AD418" i="24"/>
  <c r="AD417" i="24"/>
  <c r="AD416" i="24"/>
  <c r="AD7" i="24"/>
  <c r="AD415" i="24"/>
  <c r="AD414" i="24"/>
  <c r="AD413" i="24"/>
  <c r="AD412" i="24"/>
  <c r="AD411" i="24"/>
  <c r="AD410" i="24"/>
  <c r="AD409" i="24"/>
  <c r="AD408" i="24"/>
  <c r="AD407" i="24"/>
  <c r="AD406" i="24"/>
  <c r="AD405" i="24"/>
  <c r="AD404" i="24"/>
  <c r="AD403" i="24"/>
  <c r="AD402" i="24"/>
  <c r="AD401" i="24"/>
  <c r="AD400" i="24"/>
  <c r="AD399" i="24"/>
  <c r="AD398" i="24"/>
  <c r="AD397" i="24"/>
  <c r="AD396" i="24"/>
  <c r="AD395" i="24"/>
  <c r="AE696" i="24"/>
  <c r="AF696" i="24" s="1"/>
  <c r="AE61" i="24"/>
  <c r="AF61" i="24" s="1"/>
  <c r="AE695" i="24"/>
  <c r="AF695" i="24" s="1"/>
  <c r="AE694" i="24"/>
  <c r="AF694" i="24" s="1"/>
  <c r="AE693" i="24"/>
  <c r="AF693" i="24" s="1"/>
  <c r="AE692" i="24"/>
  <c r="AF692" i="24" s="1"/>
  <c r="AE691" i="24"/>
  <c r="AF691" i="24" s="1"/>
  <c r="AE690" i="24"/>
  <c r="AF690" i="24" s="1"/>
  <c r="AE689" i="24"/>
  <c r="AF689" i="24" s="1"/>
  <c r="AE688" i="24"/>
  <c r="AF688" i="24" s="1"/>
  <c r="AE687" i="24"/>
  <c r="AF687" i="24" s="1"/>
  <c r="AE686" i="24"/>
  <c r="AF686" i="24" s="1"/>
  <c r="AE685" i="24"/>
  <c r="AF685" i="24" s="1"/>
  <c r="AE684" i="24"/>
  <c r="AF684" i="24" s="1"/>
  <c r="AE683" i="24"/>
  <c r="AF683" i="24" s="1"/>
  <c r="AE682" i="24"/>
  <c r="AF682" i="24" s="1"/>
  <c r="AE681" i="24"/>
  <c r="AF681" i="24" s="1"/>
  <c r="AE680" i="24"/>
  <c r="AF680" i="24" s="1"/>
  <c r="AE679" i="24"/>
  <c r="AF679" i="24" s="1"/>
  <c r="AE678" i="24"/>
  <c r="AF678" i="24" s="1"/>
  <c r="AE677" i="24"/>
  <c r="AF677" i="24" s="1"/>
  <c r="AE676" i="24"/>
  <c r="AF676" i="24" s="1"/>
  <c r="AE675" i="24"/>
  <c r="AF675" i="24" s="1"/>
  <c r="AE674" i="24"/>
  <c r="AF674" i="24" s="1"/>
  <c r="AE673" i="24"/>
  <c r="AF673" i="24" s="1"/>
  <c r="AE672" i="24"/>
  <c r="AF672" i="24" s="1"/>
  <c r="AE671" i="24"/>
  <c r="AF671" i="24" s="1"/>
  <c r="AE670" i="24"/>
  <c r="AF670" i="24" s="1"/>
  <c r="AE669" i="24"/>
  <c r="AF669" i="24" s="1"/>
  <c r="AE668" i="24"/>
  <c r="AF668" i="24" s="1"/>
  <c r="AE667" i="24"/>
  <c r="AF667" i="24" s="1"/>
  <c r="AE666" i="24"/>
  <c r="AF666" i="24" s="1"/>
  <c r="AE665" i="24"/>
  <c r="AF665" i="24" s="1"/>
  <c r="AE664" i="24"/>
  <c r="AF664" i="24" s="1"/>
  <c r="AE663" i="24"/>
  <c r="AF663" i="24" s="1"/>
  <c r="AE662" i="24"/>
  <c r="AF662" i="24" s="1"/>
  <c r="AE661" i="24"/>
  <c r="AF661" i="24" s="1"/>
  <c r="AE660" i="24"/>
  <c r="AF660" i="24" s="1"/>
  <c r="AE659" i="24"/>
  <c r="AF659" i="24" s="1"/>
  <c r="AE658" i="24"/>
  <c r="AF658" i="24" s="1"/>
  <c r="AE657" i="24"/>
  <c r="AF657" i="24" s="1"/>
  <c r="AE656" i="24"/>
  <c r="AF656" i="24" s="1"/>
  <c r="AE655" i="24"/>
  <c r="AF655" i="24" s="1"/>
  <c r="AE654" i="24"/>
  <c r="AF654" i="24" s="1"/>
  <c r="AE653" i="24"/>
  <c r="AF653" i="24" s="1"/>
  <c r="AE652" i="24"/>
  <c r="AF652" i="24" s="1"/>
  <c r="AE651" i="24"/>
  <c r="AF651" i="24" s="1"/>
  <c r="AE650" i="24"/>
  <c r="AF650" i="24" s="1"/>
  <c r="AE649" i="24"/>
  <c r="AF649" i="24" s="1"/>
  <c r="AE648" i="24"/>
  <c r="AF648" i="24" s="1"/>
  <c r="AE647" i="24"/>
  <c r="AF647" i="24" s="1"/>
  <c r="AE646" i="24"/>
  <c r="AF646" i="24" s="1"/>
  <c r="AF645" i="24"/>
  <c r="AE644" i="24"/>
  <c r="AF644" i="24" s="1"/>
  <c r="AE643" i="24"/>
  <c r="AF643" i="24" s="1"/>
  <c r="AE642" i="24"/>
  <c r="AF642" i="24" s="1"/>
  <c r="AE641" i="24"/>
  <c r="AF641" i="24" s="1"/>
  <c r="AE640" i="24"/>
  <c r="AF640" i="24" s="1"/>
  <c r="AE639" i="24"/>
  <c r="AF639" i="24" s="1"/>
  <c r="AE638" i="24"/>
  <c r="AF638" i="24" s="1"/>
  <c r="AE637" i="24"/>
  <c r="AF637" i="24" s="1"/>
  <c r="AE636" i="24"/>
  <c r="AF636" i="24" s="1"/>
  <c r="AE635" i="24"/>
  <c r="AF635" i="24" s="1"/>
  <c r="AE634" i="24"/>
  <c r="AF634" i="24" s="1"/>
  <c r="AE60" i="24"/>
  <c r="AF60" i="24" s="1"/>
  <c r="AE59" i="24"/>
  <c r="AF59" i="24" s="1"/>
  <c r="AE58" i="24"/>
  <c r="AF58" i="24" s="1"/>
  <c r="AE57" i="24"/>
  <c r="AF57" i="24" s="1"/>
  <c r="AE56" i="24"/>
  <c r="AF56" i="24" s="1"/>
  <c r="AE55" i="24"/>
  <c r="AF55" i="24" s="1"/>
  <c r="AE54" i="24"/>
  <c r="AF54" i="24" s="1"/>
  <c r="AE53" i="24"/>
  <c r="AF53" i="24" s="1"/>
  <c r="AE52" i="24"/>
  <c r="AF52" i="24" s="1"/>
  <c r="AE51" i="24"/>
  <c r="AF51" i="24" s="1"/>
  <c r="AE50" i="24"/>
  <c r="AF50" i="24" s="1"/>
  <c r="AE49" i="24"/>
  <c r="AF49" i="24" s="1"/>
  <c r="AE48" i="24"/>
  <c r="AF48" i="24" s="1"/>
  <c r="AE633" i="24"/>
  <c r="AF633" i="24" s="1"/>
  <c r="AE632" i="24"/>
  <c r="AF632" i="24" s="1"/>
  <c r="AE631" i="24"/>
  <c r="AF631" i="24" s="1"/>
  <c r="AE630" i="24"/>
  <c r="AF630" i="24" s="1"/>
  <c r="AE629" i="24"/>
  <c r="AF629" i="24" s="1"/>
  <c r="AE628" i="24"/>
  <c r="AF628" i="24" s="1"/>
  <c r="AE627" i="24"/>
  <c r="AF627" i="24" s="1"/>
  <c r="AE626" i="24"/>
  <c r="AF626" i="24" s="1"/>
  <c r="AE625" i="24"/>
  <c r="AF625" i="24" s="1"/>
  <c r="AE624" i="24"/>
  <c r="AF624" i="24" s="1"/>
  <c r="AE623" i="24"/>
  <c r="AF623" i="24" s="1"/>
  <c r="AE622" i="24"/>
  <c r="AF622" i="24" s="1"/>
  <c r="AE621" i="24"/>
  <c r="AF621" i="24" s="1"/>
  <c r="AE620" i="24"/>
  <c r="AF620" i="24" s="1"/>
  <c r="AE619" i="24"/>
  <c r="AF619" i="24" s="1"/>
  <c r="AE618" i="24"/>
  <c r="AF618" i="24" s="1"/>
  <c r="AE617" i="24"/>
  <c r="AF617" i="24" s="1"/>
  <c r="AE616" i="24"/>
  <c r="AF616" i="24" s="1"/>
  <c r="AE615" i="24"/>
  <c r="AF615" i="24" s="1"/>
  <c r="AE614" i="24"/>
  <c r="AF614" i="24" s="1"/>
  <c r="AE613" i="24"/>
  <c r="AF613" i="24" s="1"/>
  <c r="AE612" i="24"/>
  <c r="AF612" i="24" s="1"/>
  <c r="AE611" i="24"/>
  <c r="AF611" i="24" s="1"/>
  <c r="AE610" i="24"/>
  <c r="AF610" i="24" s="1"/>
  <c r="AE609" i="24"/>
  <c r="AF609" i="24" s="1"/>
  <c r="AE47" i="24"/>
  <c r="AF47" i="24" s="1"/>
  <c r="AE46" i="24"/>
  <c r="AF46" i="24" s="1"/>
  <c r="AE45" i="24"/>
  <c r="AF45" i="24" s="1"/>
  <c r="AE608" i="24"/>
  <c r="AF608" i="24" s="1"/>
  <c r="AE44" i="24"/>
  <c r="AF44" i="24" s="1"/>
  <c r="AE43" i="24"/>
  <c r="AF43" i="24" s="1"/>
  <c r="AE42" i="24"/>
  <c r="AF42" i="24" s="1"/>
  <c r="AE41" i="24"/>
  <c r="AF41" i="24" s="1"/>
  <c r="AE40" i="24"/>
  <c r="AF40" i="24" s="1"/>
  <c r="AE607" i="24"/>
  <c r="AF607" i="24" s="1"/>
  <c r="AE39" i="24"/>
  <c r="AF39" i="24" s="1"/>
  <c r="AE606" i="24"/>
  <c r="AF606" i="24" s="1"/>
  <c r="AE38" i="24"/>
  <c r="AF38" i="24" s="1"/>
  <c r="AE605" i="24"/>
  <c r="AF605" i="24" s="1"/>
  <c r="AE604" i="24"/>
  <c r="AF604" i="24" s="1"/>
  <c r="AE603" i="24"/>
  <c r="AF603" i="24" s="1"/>
  <c r="AE602" i="24"/>
  <c r="AF602" i="24" s="1"/>
  <c r="AE601" i="24"/>
  <c r="AF601" i="24" s="1"/>
  <c r="AE600" i="24"/>
  <c r="AF600" i="24" s="1"/>
  <c r="AE599" i="24"/>
  <c r="AF599" i="24" s="1"/>
  <c r="AE37" i="24"/>
  <c r="AF37" i="24" s="1"/>
  <c r="AE36" i="24"/>
  <c r="AF36" i="24" s="1"/>
  <c r="AE35" i="24"/>
  <c r="AF35" i="24" s="1"/>
  <c r="AE598" i="24"/>
  <c r="AF598" i="24" s="1"/>
  <c r="AE34" i="24"/>
  <c r="AF34" i="24" s="1"/>
  <c r="AE33" i="24"/>
  <c r="AF33" i="24" s="1"/>
  <c r="AE32" i="24"/>
  <c r="AF32" i="24" s="1"/>
  <c r="AE31" i="24"/>
  <c r="AF31" i="24" s="1"/>
  <c r="AE30" i="24"/>
  <c r="AF30" i="24" s="1"/>
  <c r="AE597" i="24"/>
  <c r="AF597" i="24" s="1"/>
  <c r="AE29" i="24"/>
  <c r="AF29" i="24" s="1"/>
  <c r="AE596" i="24"/>
  <c r="AF596" i="24" s="1"/>
  <c r="AE28" i="24"/>
  <c r="AF28" i="24" s="1"/>
  <c r="AE595" i="24"/>
  <c r="AF595" i="24" s="1"/>
  <c r="AE594" i="24"/>
  <c r="AF594" i="24" s="1"/>
  <c r="AE593" i="24"/>
  <c r="AF593" i="24" s="1"/>
  <c r="AE592" i="24"/>
  <c r="AF592" i="24" s="1"/>
  <c r="AE591" i="24"/>
  <c r="AF591" i="24" s="1"/>
  <c r="AE590" i="24"/>
  <c r="AF590" i="24" s="1"/>
  <c r="AE589" i="24"/>
  <c r="AF589" i="24" s="1"/>
  <c r="AE588" i="24"/>
  <c r="AF588" i="24" s="1"/>
  <c r="AE587" i="24"/>
  <c r="AF587" i="24" s="1"/>
  <c r="AE27" i="24"/>
  <c r="AF27" i="24" s="1"/>
  <c r="AE586" i="24"/>
  <c r="AF586" i="24" s="1"/>
  <c r="AE585" i="24"/>
  <c r="AF585" i="24" s="1"/>
  <c r="AE584" i="24"/>
  <c r="AF584" i="24" s="1"/>
  <c r="AE583" i="24"/>
  <c r="AF583" i="24" s="1"/>
  <c r="AE582" i="24"/>
  <c r="AF582" i="24" s="1"/>
  <c r="AE581" i="24"/>
  <c r="AF581" i="24" s="1"/>
  <c r="AE580" i="24"/>
  <c r="AF580" i="24" s="1"/>
  <c r="AE26" i="24"/>
  <c r="AF26" i="24" s="1"/>
  <c r="AE579" i="24"/>
  <c r="AF579" i="24" s="1"/>
  <c r="AE578" i="24"/>
  <c r="AF578" i="24" s="1"/>
  <c r="AE577" i="24"/>
  <c r="AF577" i="24" s="1"/>
  <c r="AE576" i="24"/>
  <c r="AF576" i="24" s="1"/>
  <c r="AE575" i="24"/>
  <c r="AF575" i="24" s="1"/>
  <c r="AE574" i="24"/>
  <c r="AF574" i="24" s="1"/>
  <c r="AE573" i="24"/>
  <c r="AF573" i="24" s="1"/>
  <c r="AE572" i="24"/>
  <c r="AF572" i="24" s="1"/>
  <c r="AE571" i="24"/>
  <c r="AF571" i="24" s="1"/>
  <c r="AE570" i="24"/>
  <c r="AF570" i="24" s="1"/>
  <c r="AE569" i="24"/>
  <c r="AF569" i="24" s="1"/>
  <c r="AE568" i="24"/>
  <c r="AF568" i="24" s="1"/>
  <c r="AE567" i="24"/>
  <c r="AF567" i="24" s="1"/>
  <c r="AE566" i="24"/>
  <c r="AF566" i="24" s="1"/>
  <c r="AE565" i="24"/>
  <c r="AF565" i="24" s="1"/>
  <c r="AE564" i="24"/>
  <c r="AF564" i="24" s="1"/>
  <c r="AE563" i="24"/>
  <c r="AF563" i="24" s="1"/>
  <c r="AE562" i="24"/>
  <c r="AF562" i="24" s="1"/>
  <c r="AE561" i="24"/>
  <c r="AF561" i="24" s="1"/>
  <c r="AE560" i="24"/>
  <c r="AF560" i="24" s="1"/>
  <c r="AE25" i="24"/>
  <c r="AF25" i="24" s="1"/>
  <c r="AE559" i="24"/>
  <c r="AF559" i="24" s="1"/>
  <c r="AE558" i="24"/>
  <c r="AF558" i="24" s="1"/>
  <c r="AE557" i="24"/>
  <c r="AF557" i="24" s="1"/>
  <c r="AE556" i="24"/>
  <c r="AF556" i="24" s="1"/>
  <c r="AE555" i="24"/>
  <c r="AF555" i="24" s="1"/>
  <c r="AE554" i="24"/>
  <c r="AF554" i="24" s="1"/>
  <c r="AE24" i="24"/>
  <c r="AF24" i="24" s="1"/>
  <c r="AE23" i="24"/>
  <c r="AF23" i="24" s="1"/>
  <c r="AE553" i="24"/>
  <c r="AF553" i="24" s="1"/>
  <c r="AE552" i="24"/>
  <c r="AF552" i="24" s="1"/>
  <c r="AE551" i="24"/>
  <c r="AF551" i="24" s="1"/>
  <c r="AE550" i="24"/>
  <c r="AF550" i="24" s="1"/>
  <c r="AE549" i="24"/>
  <c r="AF549" i="24" s="1"/>
  <c r="AE548" i="24"/>
  <c r="AF548" i="24" s="1"/>
  <c r="AE22" i="24"/>
  <c r="AF22" i="24" s="1"/>
  <c r="AE547" i="24"/>
  <c r="AF547" i="24" s="1"/>
  <c r="AE546" i="24"/>
  <c r="AF546" i="24" s="1"/>
  <c r="AE545" i="24"/>
  <c r="AF545" i="24" s="1"/>
  <c r="AE544" i="24"/>
  <c r="AF544" i="24" s="1"/>
  <c r="AE543" i="24"/>
  <c r="AF543" i="24" s="1"/>
  <c r="AE542" i="24"/>
  <c r="AF542" i="24" s="1"/>
  <c r="AE541" i="24"/>
  <c r="AF541" i="24" s="1"/>
  <c r="AE540" i="24"/>
  <c r="AF540" i="24" s="1"/>
  <c r="AE539" i="24"/>
  <c r="AF539" i="24" s="1"/>
  <c r="AE538" i="24"/>
  <c r="AF538" i="24" s="1"/>
  <c r="AE537" i="24"/>
  <c r="AF537" i="24" s="1"/>
  <c r="AE536" i="24"/>
  <c r="AF536" i="24" s="1"/>
  <c r="AE535" i="24"/>
  <c r="AF535" i="24" s="1"/>
  <c r="AE534" i="24"/>
  <c r="AF534" i="24" s="1"/>
  <c r="AE533" i="24"/>
  <c r="AF533" i="24" s="1"/>
  <c r="AE532" i="24"/>
  <c r="AF532" i="24" s="1"/>
  <c r="AE531" i="24"/>
  <c r="AF531" i="24" s="1"/>
  <c r="AE530" i="24"/>
  <c r="AF530" i="24" s="1"/>
  <c r="AE529" i="24"/>
  <c r="AF529" i="24" s="1"/>
  <c r="AE21" i="24"/>
  <c r="AF21" i="24" s="1"/>
  <c r="AE528" i="24"/>
  <c r="AF528" i="24" s="1"/>
  <c r="AE527" i="24"/>
  <c r="AF527" i="24" s="1"/>
  <c r="AE526" i="24"/>
  <c r="AF526" i="24" s="1"/>
  <c r="AE525" i="24"/>
  <c r="AF525" i="24" s="1"/>
  <c r="AE524" i="24"/>
  <c r="AF524" i="24" s="1"/>
  <c r="AE523" i="24"/>
  <c r="AF523" i="24" s="1"/>
  <c r="AE522" i="24"/>
  <c r="AF522" i="24" s="1"/>
  <c r="AE521" i="24"/>
  <c r="AF521" i="24" s="1"/>
  <c r="AE520" i="24"/>
  <c r="AF520" i="24" s="1"/>
  <c r="AE519" i="24"/>
  <c r="AF519" i="24" s="1"/>
  <c r="AE518" i="24"/>
  <c r="AF518" i="24" s="1"/>
  <c r="AE517" i="24"/>
  <c r="AF517" i="24" s="1"/>
  <c r="AE20" i="24"/>
  <c r="AF20" i="24" s="1"/>
  <c r="AE516" i="24"/>
  <c r="AF516" i="24" s="1"/>
  <c r="AE515" i="24"/>
  <c r="AF515" i="24" s="1"/>
  <c r="AE514" i="24"/>
  <c r="AF514" i="24" s="1"/>
  <c r="AE513" i="24"/>
  <c r="AF513" i="24" s="1"/>
  <c r="AE512" i="24"/>
  <c r="AF512" i="24" s="1"/>
  <c r="AE511" i="24"/>
  <c r="AF511" i="24" s="1"/>
  <c r="AE510" i="24"/>
  <c r="AF510" i="24" s="1"/>
  <c r="AE509" i="24"/>
  <c r="AF509" i="24" s="1"/>
  <c r="AE508" i="24"/>
  <c r="AF508" i="24" s="1"/>
  <c r="AE507" i="24"/>
  <c r="AF507" i="24" s="1"/>
  <c r="AE506" i="24"/>
  <c r="AF506" i="24" s="1"/>
  <c r="AE505" i="24"/>
  <c r="AF505" i="24" s="1"/>
  <c r="AE504" i="24"/>
  <c r="AF504" i="24" s="1"/>
  <c r="AE503" i="24"/>
  <c r="AF503" i="24" s="1"/>
  <c r="AE502" i="24"/>
  <c r="AF502" i="24" s="1"/>
  <c r="AE501" i="24"/>
  <c r="AF501" i="24" s="1"/>
  <c r="AE500" i="24"/>
  <c r="AF500" i="24" s="1"/>
  <c r="AE499" i="24"/>
  <c r="AF499" i="24" s="1"/>
  <c r="AE498" i="24"/>
  <c r="AF498" i="24" s="1"/>
  <c r="AE497" i="24"/>
  <c r="AF497" i="24" s="1"/>
  <c r="AE496" i="24"/>
  <c r="AF496" i="24" s="1"/>
  <c r="AE495" i="24"/>
  <c r="AF495" i="24" s="1"/>
  <c r="AE494" i="24"/>
  <c r="AF494" i="24" s="1"/>
  <c r="AE493" i="24"/>
  <c r="AF493" i="24" s="1"/>
  <c r="AE492" i="24"/>
  <c r="AF492" i="24" s="1"/>
  <c r="AE491" i="24"/>
  <c r="AF491" i="24" s="1"/>
  <c r="AE490" i="24"/>
  <c r="AF490" i="24" s="1"/>
  <c r="AE489" i="24"/>
  <c r="AF489" i="24" s="1"/>
  <c r="AE19" i="24"/>
  <c r="AF19" i="24" s="1"/>
  <c r="AE488" i="24"/>
  <c r="AF488" i="24" s="1"/>
  <c r="AE487" i="24"/>
  <c r="AF487" i="24" s="1"/>
  <c r="AE486" i="24"/>
  <c r="AF486" i="24" s="1"/>
  <c r="AE485" i="24"/>
  <c r="AF485" i="24" s="1"/>
  <c r="AE484" i="24"/>
  <c r="AF484" i="24" s="1"/>
  <c r="AE483" i="24"/>
  <c r="AF483" i="24" s="1"/>
  <c r="AE482" i="24"/>
  <c r="AF482" i="24" s="1"/>
  <c r="AE481" i="24"/>
  <c r="AF481" i="24" s="1"/>
  <c r="AE480" i="24"/>
  <c r="AF480" i="24" s="1"/>
  <c r="AE18" i="24"/>
  <c r="AF18" i="24" s="1"/>
  <c r="AE17" i="24"/>
  <c r="AF17" i="24" s="1"/>
  <c r="AE479" i="24"/>
  <c r="AF479" i="24" s="1"/>
  <c r="AE16" i="24"/>
  <c r="AF16" i="24" s="1"/>
  <c r="AE478" i="24"/>
  <c r="AF478" i="24" s="1"/>
  <c r="AE477" i="24"/>
  <c r="AF477" i="24" s="1"/>
  <c r="AE476" i="24"/>
  <c r="AF476" i="24" s="1"/>
  <c r="AE475" i="24"/>
  <c r="AF475" i="24" s="1"/>
  <c r="AE474" i="24"/>
  <c r="AF474" i="24" s="1"/>
  <c r="AE473" i="24"/>
  <c r="AF473" i="24" s="1"/>
  <c r="AE472" i="24"/>
  <c r="AF472" i="24" s="1"/>
  <c r="AE471" i="24"/>
  <c r="AF471" i="24" s="1"/>
  <c r="AE470" i="24"/>
  <c r="AF470" i="24" s="1"/>
  <c r="AE469" i="24"/>
  <c r="AF469" i="24" s="1"/>
  <c r="AE468" i="24"/>
  <c r="AF468" i="24" s="1"/>
  <c r="AE467" i="24"/>
  <c r="AF467" i="24" s="1"/>
  <c r="AE466" i="24"/>
  <c r="AF466" i="24" s="1"/>
  <c r="AE465" i="24"/>
  <c r="AF465" i="24" s="1"/>
  <c r="AE464" i="24"/>
  <c r="AF464" i="24" s="1"/>
  <c r="AE463" i="24"/>
  <c r="AF463" i="24" s="1"/>
  <c r="AE462" i="24"/>
  <c r="AF462" i="24" s="1"/>
  <c r="AE461" i="24"/>
  <c r="AF461" i="24" s="1"/>
  <c r="AE460" i="24"/>
  <c r="AF460" i="24" s="1"/>
  <c r="AE459" i="24"/>
  <c r="AF459" i="24" s="1"/>
  <c r="AE458" i="24"/>
  <c r="AF458" i="24" s="1"/>
  <c r="AE15" i="24"/>
  <c r="AF15" i="24" s="1"/>
  <c r="AE457" i="24"/>
  <c r="AF457" i="24" s="1"/>
  <c r="AE456" i="24"/>
  <c r="AF456" i="24" s="1"/>
  <c r="AE455" i="24"/>
  <c r="AF455" i="24" s="1"/>
  <c r="AE454" i="24"/>
  <c r="AF454" i="24" s="1"/>
  <c r="AE453" i="24"/>
  <c r="AF453" i="24" s="1"/>
  <c r="AE452" i="24"/>
  <c r="AF452" i="24" s="1"/>
  <c r="AE451" i="24"/>
  <c r="AF451" i="24" s="1"/>
  <c r="AE450" i="24"/>
  <c r="AF450" i="24" s="1"/>
  <c r="AE449" i="24"/>
  <c r="AF449" i="24" s="1"/>
  <c r="AE448" i="24"/>
  <c r="AF448" i="24" s="1"/>
  <c r="AE14" i="24"/>
  <c r="AF14" i="24" s="1"/>
  <c r="AE13" i="24"/>
  <c r="AF13" i="24" s="1"/>
  <c r="AE12" i="24"/>
  <c r="AF12" i="24" s="1"/>
  <c r="AE447" i="24"/>
  <c r="AF447" i="24" s="1"/>
  <c r="AE446" i="24"/>
  <c r="AF446" i="24" s="1"/>
  <c r="AE11" i="24"/>
  <c r="AF11" i="24" s="1"/>
  <c r="AE445" i="24"/>
  <c r="AF445" i="24" s="1"/>
  <c r="AE444" i="24"/>
  <c r="AF444" i="24" s="1"/>
  <c r="AE443" i="24"/>
  <c r="AF443" i="24" s="1"/>
  <c r="AE442" i="24"/>
  <c r="AF442" i="24" s="1"/>
  <c r="AE441" i="24"/>
  <c r="AF441" i="24" s="1"/>
  <c r="AE440" i="24"/>
  <c r="AF440" i="24" s="1"/>
  <c r="AE439" i="24"/>
  <c r="AF439" i="24" s="1"/>
  <c r="AE438" i="24"/>
  <c r="AF438" i="24" s="1"/>
  <c r="AE437" i="24"/>
  <c r="AF437" i="24" s="1"/>
  <c r="AE436" i="24"/>
  <c r="AF436" i="24" s="1"/>
  <c r="AE435" i="24"/>
  <c r="AF435" i="24" s="1"/>
  <c r="AE434" i="24"/>
  <c r="AF434" i="24" s="1"/>
  <c r="AE10" i="24"/>
  <c r="AF10" i="24" s="1"/>
  <c r="AE9" i="24"/>
  <c r="AF9" i="24" s="1"/>
  <c r="AE433" i="24"/>
  <c r="AF433" i="24" s="1"/>
  <c r="AE432" i="24"/>
  <c r="AF432" i="24" s="1"/>
  <c r="AE431" i="24"/>
  <c r="AF431" i="24" s="1"/>
  <c r="AE430" i="24"/>
  <c r="AF430" i="24" s="1"/>
  <c r="AE429" i="24"/>
  <c r="AF429" i="24" s="1"/>
  <c r="AE428" i="24"/>
  <c r="AF428" i="24" s="1"/>
  <c r="AE427" i="24"/>
  <c r="AF427" i="24" s="1"/>
  <c r="AE8" i="24"/>
  <c r="AF8" i="24" s="1"/>
  <c r="AE426" i="24"/>
  <c r="AF426" i="24" s="1"/>
  <c r="AE425" i="24"/>
  <c r="AF425" i="24" s="1"/>
  <c r="AE424" i="24"/>
  <c r="AF424" i="24" s="1"/>
  <c r="AE423" i="24"/>
  <c r="AF423" i="24" s="1"/>
  <c r="AE422" i="24"/>
  <c r="AF422" i="24" s="1"/>
  <c r="AE421" i="24"/>
  <c r="AF421" i="24" s="1"/>
  <c r="AE420" i="24"/>
  <c r="AF420" i="24" s="1"/>
  <c r="AE419" i="24"/>
  <c r="AF419" i="24" s="1"/>
  <c r="AE418" i="24"/>
  <c r="AF418" i="24" s="1"/>
  <c r="AE417" i="24"/>
  <c r="AF417" i="24" s="1"/>
  <c r="AE416" i="24"/>
  <c r="AF416" i="24" s="1"/>
  <c r="AE7" i="24"/>
  <c r="AF7" i="24" s="1"/>
  <c r="AE415" i="24"/>
  <c r="AF415" i="24" s="1"/>
  <c r="AE414" i="24"/>
  <c r="AF414" i="24" s="1"/>
  <c r="AE413" i="24"/>
  <c r="AF413" i="24" s="1"/>
  <c r="AE412" i="24"/>
  <c r="AF412" i="24" s="1"/>
  <c r="AE411" i="24"/>
  <c r="AF411" i="24" s="1"/>
  <c r="AE410" i="24"/>
  <c r="AF410" i="24" s="1"/>
  <c r="AE409" i="24"/>
  <c r="AF409" i="24" s="1"/>
  <c r="AE408" i="24"/>
  <c r="AF408" i="24" s="1"/>
  <c r="AE407" i="24"/>
  <c r="AF407" i="24" s="1"/>
  <c r="AE406" i="24"/>
  <c r="AF406" i="24" s="1"/>
  <c r="AE405" i="24"/>
  <c r="AF405" i="24" s="1"/>
  <c r="AE404" i="24"/>
  <c r="AF404" i="24" s="1"/>
  <c r="AE403" i="24"/>
  <c r="AF403" i="24" s="1"/>
  <c r="AE402" i="24"/>
  <c r="AF402" i="24" s="1"/>
  <c r="AE401" i="24"/>
  <c r="AF401" i="24" s="1"/>
  <c r="AE400" i="24"/>
  <c r="AF400" i="24" s="1"/>
  <c r="AE399" i="24"/>
  <c r="AF399" i="24" s="1"/>
  <c r="AE398" i="24"/>
  <c r="AF398" i="24" s="1"/>
  <c r="AE397" i="24"/>
  <c r="AF397" i="24" s="1"/>
  <c r="AE396" i="24"/>
  <c r="AF396" i="24" s="1"/>
  <c r="AE395" i="24"/>
  <c r="AF395" i="24" s="1"/>
  <c r="AA414" i="24"/>
  <c r="AA413" i="24"/>
  <c r="AA412" i="24"/>
  <c r="Z414" i="24"/>
  <c r="Z413" i="24"/>
  <c r="Z412" i="24"/>
  <c r="AD394" i="24"/>
  <c r="AE394" i="24"/>
  <c r="AF394" i="24" s="1"/>
  <c r="AC394" i="24"/>
  <c r="Z411" i="24"/>
  <c r="AA411" i="24"/>
  <c r="AA410" i="24"/>
  <c r="AA409" i="24"/>
  <c r="AA408" i="24"/>
  <c r="AA407" i="24"/>
  <c r="AA406" i="24"/>
  <c r="AA405" i="24"/>
  <c r="AA404" i="24"/>
  <c r="AA403" i="24"/>
  <c r="AA402" i="24"/>
  <c r="AA401" i="24"/>
  <c r="AA400" i="24"/>
  <c r="AA399" i="24"/>
  <c r="AA398" i="24"/>
  <c r="AA397" i="24"/>
  <c r="AA396" i="24"/>
  <c r="AA395" i="24"/>
  <c r="AA394" i="24"/>
  <c r="Z410" i="24"/>
  <c r="Z409" i="24"/>
  <c r="Z407" i="24"/>
  <c r="Z406" i="24"/>
  <c r="Z405" i="24"/>
  <c r="Z404" i="24"/>
  <c r="Z403" i="24"/>
  <c r="Z402" i="24"/>
  <c r="Z401" i="24"/>
  <c r="Z400" i="24"/>
  <c r="Z399" i="24"/>
  <c r="Z398" i="24"/>
  <c r="Z397" i="24"/>
  <c r="Z396" i="24"/>
  <c r="Z395" i="24"/>
  <c r="Z394" i="24"/>
  <c r="Z393" i="24"/>
  <c r="AC393" i="24"/>
  <c r="AD393" i="24"/>
  <c r="AE393" i="24"/>
  <c r="AF393" i="24" s="1"/>
  <c r="AD392" i="24"/>
  <c r="AE392" i="24"/>
  <c r="AF392" i="24" s="1"/>
  <c r="AA393" i="24"/>
  <c r="AA392" i="24"/>
  <c r="Z392" i="24"/>
  <c r="AC392" i="24"/>
  <c r="AD391" i="24"/>
  <c r="AE391" i="24"/>
  <c r="AF391" i="24" s="1"/>
  <c r="AA391" i="24"/>
  <c r="Z391" i="24"/>
  <c r="AC391" i="24"/>
  <c r="AD390" i="24"/>
  <c r="AE390" i="24"/>
  <c r="AF390" i="24" s="1"/>
  <c r="AA390" i="24"/>
  <c r="Z390" i="24"/>
  <c r="AC390" i="24"/>
  <c r="AE389" i="24"/>
  <c r="AF389" i="24" s="1"/>
  <c r="AE388" i="24"/>
  <c r="AF388" i="24" s="1"/>
  <c r="AE387" i="24"/>
  <c r="AF387" i="24" s="1"/>
  <c r="AE386" i="24"/>
  <c r="AF386" i="24" s="1"/>
  <c r="AE385" i="24"/>
  <c r="AF385" i="24" s="1"/>
  <c r="AE384" i="24"/>
  <c r="AF384" i="24" s="1"/>
  <c r="AE383" i="24"/>
  <c r="AF383" i="24" s="1"/>
  <c r="AE382" i="24"/>
  <c r="AF382" i="24" s="1"/>
  <c r="AE381" i="24"/>
  <c r="AF381" i="24" s="1"/>
  <c r="AE380" i="24"/>
  <c r="AF380" i="24" s="1"/>
  <c r="AE379" i="24"/>
  <c r="AF379" i="24" s="1"/>
  <c r="AE378" i="24"/>
  <c r="AF378" i="24" s="1"/>
  <c r="AE377" i="24"/>
  <c r="AF377" i="24" s="1"/>
  <c r="AE376" i="24"/>
  <c r="AF376" i="24" s="1"/>
  <c r="AE375" i="24"/>
  <c r="AF375" i="24" s="1"/>
  <c r="AE374" i="24"/>
  <c r="AF374" i="24" s="1"/>
  <c r="AE373" i="24"/>
  <c r="AF373" i="24" s="1"/>
  <c r="AE372" i="24"/>
  <c r="AF372" i="24" s="1"/>
  <c r="AD389" i="24"/>
  <c r="AD388" i="24"/>
  <c r="AD387" i="24"/>
  <c r="AD386" i="24"/>
  <c r="AD385" i="24"/>
  <c r="AD384" i="24"/>
  <c r="AD383" i="24"/>
  <c r="AD382" i="24"/>
  <c r="AD381" i="24"/>
  <c r="AD380" i="24"/>
  <c r="AD379" i="24"/>
  <c r="AD378" i="24"/>
  <c r="AD377" i="24"/>
  <c r="AD376" i="24"/>
  <c r="AD375" i="24"/>
  <c r="AD374" i="24"/>
  <c r="AD373" i="24"/>
  <c r="AD372" i="24"/>
  <c r="AC389" i="24"/>
  <c r="AC388" i="24"/>
  <c r="AC387" i="24"/>
  <c r="AC386" i="24"/>
  <c r="AC385" i="24"/>
  <c r="AC384" i="24"/>
  <c r="AC383" i="24"/>
  <c r="AC382" i="24"/>
  <c r="AC381" i="24"/>
  <c r="AC380" i="24"/>
  <c r="AC379" i="24"/>
  <c r="AC378" i="24"/>
  <c r="AC377" i="24"/>
  <c r="AC376" i="24"/>
  <c r="AC375" i="24"/>
  <c r="AC374" i="24"/>
  <c r="AC373" i="24"/>
  <c r="AC372" i="24"/>
  <c r="W1490" i="24" l="1"/>
  <c r="G1490" i="24"/>
  <c r="W782" i="24"/>
  <c r="G782" i="24"/>
  <c r="B783" i="24"/>
  <c r="Z369" i="24"/>
  <c r="Y369" i="24"/>
  <c r="Z374" i="24"/>
  <c r="AD370" i="24"/>
  <c r="Z373" i="24"/>
  <c r="Z375" i="24"/>
  <c r="Z376" i="24"/>
  <c r="Z377" i="24"/>
  <c r="Z378" i="24"/>
  <c r="Z379" i="24"/>
  <c r="Z380" i="24"/>
  <c r="Z381" i="24"/>
  <c r="Z382" i="24"/>
  <c r="Z383" i="24"/>
  <c r="Z384" i="24"/>
  <c r="Z385" i="24"/>
  <c r="Z386" i="24"/>
  <c r="Z387" i="24"/>
  <c r="Z388" i="24"/>
  <c r="Z389" i="24"/>
  <c r="Z372" i="24"/>
  <c r="Z371" i="24"/>
  <c r="W1491" i="24" l="1"/>
  <c r="G1491" i="24"/>
  <c r="B784" i="24"/>
  <c r="W783" i="24"/>
  <c r="G783" i="24"/>
  <c r="Z358" i="24"/>
  <c r="Z360" i="24"/>
  <c r="Z361" i="24"/>
  <c r="Z362" i="24"/>
  <c r="Z363" i="24"/>
  <c r="Z6" i="24"/>
  <c r="Z364" i="24"/>
  <c r="Z365" i="24"/>
  <c r="Z366" i="24"/>
  <c r="Z367" i="24"/>
  <c r="Z368" i="24"/>
  <c r="Z370" i="24"/>
  <c r="AE359" i="24"/>
  <c r="AF359" i="24" s="1"/>
  <c r="AE360" i="24"/>
  <c r="AF360" i="24" s="1"/>
  <c r="AE361" i="24"/>
  <c r="AF361" i="24" s="1"/>
  <c r="AE362" i="24"/>
  <c r="AF362" i="24" s="1"/>
  <c r="AE363" i="24"/>
  <c r="AF363" i="24" s="1"/>
  <c r="AE6" i="24"/>
  <c r="AF6" i="24" s="1"/>
  <c r="AE364" i="24"/>
  <c r="AF364" i="24" s="1"/>
  <c r="AE365" i="24"/>
  <c r="AF365" i="24" s="1"/>
  <c r="AE366" i="24"/>
  <c r="AF366" i="24" s="1"/>
  <c r="AE367" i="24"/>
  <c r="AF367" i="24" s="1"/>
  <c r="AE368" i="24"/>
  <c r="AF368" i="24" s="1"/>
  <c r="AE369" i="24"/>
  <c r="AF369" i="24" s="1"/>
  <c r="AE370" i="24"/>
  <c r="AF370" i="24" s="1"/>
  <c r="AE371" i="24"/>
  <c r="AF371" i="24" s="1"/>
  <c r="AD359" i="24"/>
  <c r="AD360" i="24"/>
  <c r="AD361" i="24"/>
  <c r="AD362" i="24"/>
  <c r="AD363" i="24"/>
  <c r="AD6" i="24"/>
  <c r="AD364" i="24"/>
  <c r="AD365" i="24"/>
  <c r="AD366" i="24"/>
  <c r="AD367" i="24"/>
  <c r="AD368" i="24"/>
  <c r="AD369" i="24"/>
  <c r="AD371" i="24"/>
  <c r="AD358" i="24"/>
  <c r="AC359" i="24"/>
  <c r="AC361" i="24"/>
  <c r="AC362" i="24"/>
  <c r="AC363" i="24"/>
  <c r="AC6" i="24"/>
  <c r="AC364" i="24"/>
  <c r="AC365" i="24"/>
  <c r="AC366" i="24"/>
  <c r="AC367" i="24"/>
  <c r="AC368" i="24"/>
  <c r="AC369" i="24"/>
  <c r="AC370" i="24"/>
  <c r="AC358" i="24"/>
  <c r="AA373" i="24"/>
  <c r="AA374" i="24"/>
  <c r="AA375" i="24"/>
  <c r="AA376" i="24"/>
  <c r="AA377" i="24"/>
  <c r="AA378" i="24"/>
  <c r="AA379" i="24"/>
  <c r="AA380" i="24"/>
  <c r="AA381" i="24"/>
  <c r="AA382" i="24"/>
  <c r="AA383" i="24"/>
  <c r="AA384" i="24"/>
  <c r="AA385" i="24"/>
  <c r="AA386" i="24"/>
  <c r="AA387" i="24"/>
  <c r="AA388" i="24"/>
  <c r="AA389" i="24"/>
  <c r="AA372" i="24"/>
  <c r="AA359" i="24"/>
  <c r="AA360" i="24"/>
  <c r="AA361" i="24"/>
  <c r="AA362" i="24"/>
  <c r="AA363" i="24"/>
  <c r="AA6" i="24"/>
  <c r="AA364" i="24"/>
  <c r="AA365" i="24"/>
  <c r="AA366" i="24"/>
  <c r="AA367" i="24"/>
  <c r="AA368" i="24"/>
  <c r="AA369" i="24"/>
  <c r="AA370" i="24"/>
  <c r="AA371" i="24"/>
  <c r="AA358" i="24"/>
  <c r="W1492" i="24" l="1"/>
  <c r="G1492" i="24"/>
  <c r="B785" i="24"/>
  <c r="G784" i="24"/>
  <c r="W784" i="24"/>
  <c r="L2" i="24"/>
  <c r="Y372" i="24"/>
  <c r="Y373" i="24"/>
  <c r="Y374" i="24"/>
  <c r="Y375" i="24"/>
  <c r="Y376" i="24"/>
  <c r="Y377" i="24"/>
  <c r="Y378" i="24"/>
  <c r="Y379" i="24"/>
  <c r="Y380" i="24"/>
  <c r="Y381" i="24"/>
  <c r="Y382" i="24"/>
  <c r="Y383" i="24"/>
  <c r="Y384" i="24"/>
  <c r="Y385" i="24"/>
  <c r="Y386" i="24"/>
  <c r="Y387" i="24"/>
  <c r="Y388" i="24"/>
  <c r="Y389" i="24"/>
  <c r="Y390" i="24"/>
  <c r="Y391" i="24"/>
  <c r="Y392" i="24"/>
  <c r="Y393" i="24"/>
  <c r="Y394" i="24"/>
  <c r="Y395" i="24"/>
  <c r="Y396" i="24"/>
  <c r="Y397" i="24"/>
  <c r="Y398" i="24"/>
  <c r="Y399" i="24"/>
  <c r="Y400" i="24"/>
  <c r="Y401" i="24"/>
  <c r="Y402" i="24"/>
  <c r="Y403" i="24"/>
  <c r="Y404" i="24"/>
  <c r="Y405" i="24"/>
  <c r="Y406" i="24"/>
  <c r="Y407" i="24"/>
  <c r="Y408" i="24"/>
  <c r="Y409" i="24"/>
  <c r="Y410" i="24"/>
  <c r="Y411" i="24"/>
  <c r="Y412" i="24"/>
  <c r="Y413" i="24"/>
  <c r="Y414" i="24"/>
  <c r="Y415" i="24"/>
  <c r="Y7" i="24"/>
  <c r="Y416" i="24"/>
  <c r="Y417" i="24"/>
  <c r="Y418" i="24"/>
  <c r="Y419" i="24"/>
  <c r="Y420" i="24"/>
  <c r="Y421" i="24"/>
  <c r="Y422" i="24"/>
  <c r="Y423" i="24"/>
  <c r="Y424" i="24"/>
  <c r="Y425" i="24"/>
  <c r="Y426" i="24"/>
  <c r="Y8" i="24"/>
  <c r="Y427" i="24"/>
  <c r="Y428" i="24"/>
  <c r="Y429" i="24"/>
  <c r="Y430" i="24"/>
  <c r="Y431" i="24"/>
  <c r="Y432" i="24"/>
  <c r="Y433" i="24"/>
  <c r="Y9" i="24"/>
  <c r="Y10" i="24"/>
  <c r="Y434" i="24"/>
  <c r="Y435" i="24"/>
  <c r="Y436" i="24"/>
  <c r="Y437" i="24"/>
  <c r="Y438" i="24"/>
  <c r="Y439" i="24"/>
  <c r="Y440" i="24"/>
  <c r="Y441" i="24"/>
  <c r="Y442" i="24"/>
  <c r="Y443" i="24"/>
  <c r="Y444" i="24"/>
  <c r="Y445" i="24"/>
  <c r="Y11" i="24"/>
  <c r="Y446" i="24"/>
  <c r="Y447" i="24"/>
  <c r="Y12" i="24"/>
  <c r="Y13" i="24"/>
  <c r="Y14" i="24"/>
  <c r="Y448" i="24"/>
  <c r="Y450" i="24"/>
  <c r="Y451" i="24"/>
  <c r="Y452" i="24"/>
  <c r="Y453" i="24"/>
  <c r="Y454" i="24"/>
  <c r="Y455" i="24"/>
  <c r="Y456" i="24"/>
  <c r="Y457" i="24"/>
  <c r="Y15" i="24"/>
  <c r="Y458" i="24"/>
  <c r="Y459" i="24"/>
  <c r="Y460" i="24"/>
  <c r="Y461" i="24"/>
  <c r="Y462" i="24"/>
  <c r="Y463" i="24"/>
  <c r="Y464" i="24"/>
  <c r="Y465" i="24"/>
  <c r="Y466" i="24"/>
  <c r="Y467" i="24"/>
  <c r="Y468" i="24"/>
  <c r="Y469" i="24"/>
  <c r="Y470" i="24"/>
  <c r="Y471" i="24"/>
  <c r="Y472" i="24"/>
  <c r="Y473" i="24"/>
  <c r="Y474" i="24"/>
  <c r="Y475" i="24"/>
  <c r="Y476" i="24"/>
  <c r="Y477" i="24"/>
  <c r="Y478" i="24"/>
  <c r="Y16" i="24"/>
  <c r="Y479" i="24"/>
  <c r="Y17" i="24"/>
  <c r="Y18" i="24"/>
  <c r="Y480" i="24"/>
  <c r="Y481" i="24"/>
  <c r="Y482" i="24"/>
  <c r="Y483" i="24"/>
  <c r="Y484" i="24"/>
  <c r="Y485" i="24"/>
  <c r="Y486" i="24"/>
  <c r="Y487" i="24"/>
  <c r="Y488" i="24"/>
  <c r="Y19" i="24"/>
  <c r="Y489" i="24"/>
  <c r="Y490" i="24"/>
  <c r="Y491" i="24"/>
  <c r="Y492" i="24"/>
  <c r="Y493" i="24"/>
  <c r="Y494" i="24"/>
  <c r="Y495" i="24"/>
  <c r="Y496" i="24"/>
  <c r="Y497" i="24"/>
  <c r="Y498" i="24"/>
  <c r="Y499" i="24"/>
  <c r="Y500" i="24"/>
  <c r="Y501" i="24"/>
  <c r="Y502" i="24"/>
  <c r="Y503" i="24"/>
  <c r="Y504" i="24"/>
  <c r="Y505" i="24"/>
  <c r="Y506" i="24"/>
  <c r="Y507" i="24"/>
  <c r="Y508" i="24"/>
  <c r="Y509" i="24"/>
  <c r="Y510" i="24"/>
  <c r="Y511" i="24"/>
  <c r="Y512" i="24"/>
  <c r="Y513" i="24"/>
  <c r="Y514" i="24"/>
  <c r="Y515" i="24"/>
  <c r="Y516" i="24"/>
  <c r="Y20" i="24"/>
  <c r="Y517" i="24"/>
  <c r="Y518" i="24"/>
  <c r="Y519" i="24"/>
  <c r="Y520" i="24"/>
  <c r="Y521" i="24"/>
  <c r="Y522" i="24"/>
  <c r="Y523" i="24"/>
  <c r="Y524" i="24"/>
  <c r="Y525" i="24"/>
  <c r="Y526" i="24"/>
  <c r="Y527" i="24"/>
  <c r="Y528" i="24"/>
  <c r="Y21" i="24"/>
  <c r="Y529" i="24"/>
  <c r="Y530" i="24"/>
  <c r="Y531" i="24"/>
  <c r="Y532" i="24"/>
  <c r="Y533" i="24"/>
  <c r="Y534" i="24"/>
  <c r="Y535" i="24"/>
  <c r="Y536" i="24"/>
  <c r="Y537" i="24"/>
  <c r="Y538" i="24"/>
  <c r="Y539" i="24"/>
  <c r="Y540" i="24"/>
  <c r="Y541" i="24"/>
  <c r="Y542" i="24"/>
  <c r="Y543" i="24"/>
  <c r="Y544" i="24"/>
  <c r="Y545" i="24"/>
  <c r="Y546" i="24"/>
  <c r="Y547" i="24"/>
  <c r="Y22" i="24"/>
  <c r="Y548" i="24"/>
  <c r="Y549" i="24"/>
  <c r="Y550" i="24"/>
  <c r="Y551" i="24"/>
  <c r="Y552" i="24"/>
  <c r="Y553" i="24"/>
  <c r="Y23" i="24"/>
  <c r="Y24" i="24"/>
  <c r="Y554" i="24"/>
  <c r="Y555" i="24"/>
  <c r="Y556" i="24"/>
  <c r="Y557" i="24"/>
  <c r="Y558" i="24"/>
  <c r="Y559" i="24"/>
  <c r="Y25" i="24"/>
  <c r="Y560" i="24"/>
  <c r="Y561" i="24"/>
  <c r="Y562" i="24"/>
  <c r="Y563" i="24"/>
  <c r="Y564" i="24"/>
  <c r="Y565" i="24"/>
  <c r="Y566" i="24"/>
  <c r="Y567" i="24"/>
  <c r="Y568" i="24"/>
  <c r="Y569" i="24"/>
  <c r="Y570" i="24"/>
  <c r="Y571" i="24"/>
  <c r="Y572" i="24"/>
  <c r="Y573" i="24"/>
  <c r="Y574" i="24"/>
  <c r="Y575" i="24"/>
  <c r="Y576" i="24"/>
  <c r="Y577" i="24"/>
  <c r="Y578" i="24"/>
  <c r="Y579" i="24"/>
  <c r="Y26" i="24"/>
  <c r="Y580" i="24"/>
  <c r="Y581" i="24"/>
  <c r="Y582" i="24"/>
  <c r="Y583" i="24"/>
  <c r="Y584" i="24"/>
  <c r="Y585" i="24"/>
  <c r="Y586" i="24"/>
  <c r="Y27" i="24"/>
  <c r="Y587" i="24"/>
  <c r="Y588" i="24"/>
  <c r="Y589" i="24"/>
  <c r="Y590" i="24"/>
  <c r="Y591" i="24"/>
  <c r="Y592" i="24"/>
  <c r="Y593" i="24"/>
  <c r="Y594" i="24"/>
  <c r="Y595" i="24"/>
  <c r="Y28" i="24"/>
  <c r="Y596" i="24"/>
  <c r="Y29" i="24"/>
  <c r="Y597" i="24"/>
  <c r="Y30" i="24"/>
  <c r="Y31" i="24"/>
  <c r="Y32" i="24"/>
  <c r="Y33" i="24"/>
  <c r="Y34" i="24"/>
  <c r="Y598" i="24"/>
  <c r="Y35" i="24"/>
  <c r="Y36" i="24"/>
  <c r="Y37" i="24"/>
  <c r="Y599" i="24"/>
  <c r="Y600" i="24"/>
  <c r="Y601" i="24"/>
  <c r="Y602" i="24"/>
  <c r="Y603" i="24"/>
  <c r="Y604" i="24"/>
  <c r="Y605" i="24"/>
  <c r="Y38" i="24"/>
  <c r="Y606" i="24"/>
  <c r="Y39" i="24"/>
  <c r="Y607" i="24"/>
  <c r="Y40" i="24"/>
  <c r="Y41" i="24"/>
  <c r="Y42" i="24"/>
  <c r="Y43" i="24"/>
  <c r="Y44" i="24"/>
  <c r="Y608" i="24"/>
  <c r="Y45" i="24"/>
  <c r="Y46" i="24"/>
  <c r="Y47" i="24"/>
  <c r="Y609" i="24"/>
  <c r="Y610" i="24"/>
  <c r="Y611" i="24"/>
  <c r="Y612" i="24"/>
  <c r="Y613" i="24"/>
  <c r="Y614" i="24"/>
  <c r="Y615" i="24"/>
  <c r="Y616" i="24"/>
  <c r="Y617" i="24"/>
  <c r="Y618" i="24"/>
  <c r="Y619" i="24"/>
  <c r="Y620" i="24"/>
  <c r="Y621" i="24"/>
  <c r="Y622" i="24"/>
  <c r="Y623" i="24"/>
  <c r="Y624" i="24"/>
  <c r="Y625" i="24"/>
  <c r="Y626" i="24"/>
  <c r="Y627" i="24"/>
  <c r="Y628" i="24"/>
  <c r="Y629" i="24"/>
  <c r="Y630" i="24"/>
  <c r="Y631" i="24"/>
  <c r="Y632" i="24"/>
  <c r="Y633" i="24"/>
  <c r="Y48" i="24"/>
  <c r="Y49" i="24"/>
  <c r="Y50" i="24"/>
  <c r="Y51" i="24"/>
  <c r="Y52" i="24"/>
  <c r="Y53" i="24"/>
  <c r="Y54" i="24"/>
  <c r="Y55" i="24"/>
  <c r="Y56" i="24"/>
  <c r="Y57" i="24"/>
  <c r="Y58" i="24"/>
  <c r="Y59" i="24"/>
  <c r="Y60" i="24"/>
  <c r="Y634" i="24"/>
  <c r="Y635" i="24"/>
  <c r="Y636" i="24"/>
  <c r="Y637" i="24"/>
  <c r="Y638" i="24"/>
  <c r="Y639" i="24"/>
  <c r="Y640" i="24"/>
  <c r="Y641" i="24"/>
  <c r="Y642" i="24"/>
  <c r="Y643" i="24"/>
  <c r="Y644" i="24"/>
  <c r="Y645" i="24"/>
  <c r="Y646" i="24"/>
  <c r="Y647" i="24"/>
  <c r="Y648" i="24"/>
  <c r="Y649" i="24"/>
  <c r="Y650" i="24"/>
  <c r="Y651" i="24"/>
  <c r="Y652" i="24"/>
  <c r="Y653" i="24"/>
  <c r="Y654" i="24"/>
  <c r="Y655" i="24"/>
  <c r="Y656" i="24"/>
  <c r="Y657" i="24"/>
  <c r="Y658" i="24"/>
  <c r="Y659" i="24"/>
  <c r="Y660" i="24"/>
  <c r="Y661" i="24"/>
  <c r="Y662" i="24"/>
  <c r="Y663" i="24"/>
  <c r="Y664" i="24"/>
  <c r="Y665" i="24"/>
  <c r="Y666" i="24"/>
  <c r="Y667" i="24"/>
  <c r="Y668" i="24"/>
  <c r="Y669" i="24"/>
  <c r="Y670" i="24"/>
  <c r="Y671" i="24"/>
  <c r="Y672" i="24"/>
  <c r="Y673" i="24"/>
  <c r="Y674" i="24"/>
  <c r="Y675" i="24"/>
  <c r="Y676" i="24"/>
  <c r="Y677" i="24"/>
  <c r="Y678" i="24"/>
  <c r="Y679" i="24"/>
  <c r="Y680" i="24"/>
  <c r="Y681" i="24"/>
  <c r="Y682" i="24"/>
  <c r="Y683" i="24"/>
  <c r="Y684" i="24"/>
  <c r="Y685" i="24"/>
  <c r="Y686" i="24"/>
  <c r="Y687" i="24"/>
  <c r="Y688" i="24"/>
  <c r="Y689" i="24"/>
  <c r="Y690" i="24"/>
  <c r="Y691" i="24"/>
  <c r="Y692" i="24"/>
  <c r="Y693" i="24"/>
  <c r="Y694" i="24"/>
  <c r="Y695" i="24"/>
  <c r="Y371" i="24"/>
  <c r="Y359" i="24"/>
  <c r="Y360" i="24"/>
  <c r="Y361" i="24"/>
  <c r="Y362" i="24"/>
  <c r="Y363" i="24"/>
  <c r="Y6" i="24"/>
  <c r="Y364" i="24"/>
  <c r="Y365" i="24"/>
  <c r="Y366" i="24"/>
  <c r="Y367" i="24"/>
  <c r="Y368" i="24"/>
  <c r="Y370" i="24"/>
  <c r="B1494" i="24" l="1"/>
  <c r="W1493" i="24"/>
  <c r="G1493" i="24"/>
  <c r="B786" i="24"/>
  <c r="W785" i="24"/>
  <c r="G785" i="24"/>
  <c r="K389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72" i="24"/>
  <c r="K371" i="24"/>
  <c r="K361" i="24"/>
  <c r="K362" i="24"/>
  <c r="K363" i="24"/>
  <c r="K6" i="24"/>
  <c r="K364" i="24"/>
  <c r="K365" i="24"/>
  <c r="K366" i="24"/>
  <c r="K367" i="24"/>
  <c r="K368" i="24"/>
  <c r="K369" i="24"/>
  <c r="K370" i="24"/>
  <c r="K360" i="24"/>
  <c r="W1494" i="24" l="1"/>
  <c r="G1494" i="24"/>
  <c r="W786" i="24"/>
  <c r="G786" i="24"/>
  <c r="B787" i="24"/>
  <c r="B359" i="24"/>
  <c r="B1496" i="24" l="1"/>
  <c r="W1495" i="24"/>
  <c r="G1495" i="24"/>
  <c r="W787" i="24"/>
  <c r="G787" i="24"/>
  <c r="B157" i="24"/>
  <c r="W359" i="24"/>
  <c r="B360" i="24"/>
  <c r="G360" i="24" s="1"/>
  <c r="G359" i="24"/>
  <c r="C2" i="24"/>
  <c r="H2" i="24"/>
  <c r="P2" i="24"/>
  <c r="X2" i="24"/>
  <c r="U358" i="24"/>
  <c r="Y358" i="24"/>
  <c r="AE358" i="24"/>
  <c r="AF358" i="24" s="1"/>
  <c r="B1497" i="24" l="1"/>
  <c r="W1496" i="24"/>
  <c r="G1496" i="24"/>
  <c r="G157" i="24"/>
  <c r="W157" i="24"/>
  <c r="B158" i="24"/>
  <c r="B788" i="24" s="1"/>
  <c r="B361" i="24"/>
  <c r="W360" i="24"/>
  <c r="U2" i="24"/>
  <c r="H38" i="27"/>
  <c r="J38" i="27" s="1"/>
  <c r="B1498" i="24" l="1"/>
  <c r="W1497" i="24"/>
  <c r="G1497" i="24"/>
  <c r="W788" i="24"/>
  <c r="G788" i="24"/>
  <c r="B789" i="24"/>
  <c r="B161" i="24"/>
  <c r="W158" i="24"/>
  <c r="G158" i="24"/>
  <c r="B362" i="24"/>
  <c r="W361" i="24"/>
  <c r="G361" i="24"/>
  <c r="K13" i="25"/>
  <c r="B1499" i="24" l="1"/>
  <c r="W1498" i="24"/>
  <c r="G1498" i="24"/>
  <c r="W789" i="24"/>
  <c r="G789" i="24"/>
  <c r="B790" i="24"/>
  <c r="G790" i="24" s="1"/>
  <c r="W161" i="24"/>
  <c r="G161" i="24"/>
  <c r="B363" i="24"/>
  <c r="W362" i="24"/>
  <c r="G362" i="24"/>
  <c r="X3839" i="12"/>
  <c r="B1500" i="24" l="1"/>
  <c r="W1499" i="24"/>
  <c r="G1499" i="24"/>
  <c r="W363" i="24"/>
  <c r="G363" i="24"/>
  <c r="X3131" i="12"/>
  <c r="Y3134" i="12"/>
  <c r="AC3678" i="12"/>
  <c r="W4" i="12"/>
  <c r="X3999" i="12"/>
  <c r="X3768" i="12"/>
  <c r="P4" i="12"/>
  <c r="H4" i="12"/>
  <c r="C4" i="12"/>
  <c r="Y5952" i="12"/>
  <c r="Y5951" i="12"/>
  <c r="Y5950" i="12"/>
  <c r="Y5949" i="12"/>
  <c r="Y5948" i="12"/>
  <c r="Y5947" i="12"/>
  <c r="Y5946" i="12"/>
  <c r="Y5945" i="12"/>
  <c r="Y5944" i="12"/>
  <c r="Y5943" i="12"/>
  <c r="Y5942" i="12"/>
  <c r="Y5941" i="12"/>
  <c r="Y5940" i="12"/>
  <c r="Y5939" i="12"/>
  <c r="Y5938" i="12"/>
  <c r="Y5937" i="12"/>
  <c r="Y5936" i="12"/>
  <c r="Y5935" i="12"/>
  <c r="Y5934" i="12"/>
  <c r="Y5933" i="12"/>
  <c r="Y5932" i="12"/>
  <c r="Y5931" i="12"/>
  <c r="Y5930" i="12"/>
  <c r="Y5929" i="12"/>
  <c r="Y5928" i="12"/>
  <c r="Y5927" i="12"/>
  <c r="Y5926" i="12"/>
  <c r="Y5925" i="12"/>
  <c r="Y5924" i="12"/>
  <c r="Y5923" i="12"/>
  <c r="Y5922" i="12"/>
  <c r="Y5921" i="12"/>
  <c r="Y5920" i="12"/>
  <c r="Y5919" i="12"/>
  <c r="Y5918" i="12"/>
  <c r="Y5917" i="12"/>
  <c r="Y5916" i="12"/>
  <c r="Y5915" i="12"/>
  <c r="Y5914" i="12"/>
  <c r="Y5913" i="12"/>
  <c r="Y5912" i="12"/>
  <c r="Y5911" i="12"/>
  <c r="Y5910" i="12"/>
  <c r="Y5909" i="12"/>
  <c r="Y5908" i="12"/>
  <c r="Y5907" i="12"/>
  <c r="Y5906" i="12"/>
  <c r="Y5905" i="12"/>
  <c r="Y5904" i="12"/>
  <c r="Y5903" i="12"/>
  <c r="Y5902" i="12"/>
  <c r="Y5901" i="12"/>
  <c r="Y5900" i="12"/>
  <c r="Y5899" i="12"/>
  <c r="Y5898" i="12"/>
  <c r="Y5897" i="12"/>
  <c r="Y5896" i="12"/>
  <c r="Y5895" i="12"/>
  <c r="Y5894" i="12"/>
  <c r="Y5893" i="12"/>
  <c r="Y5892" i="12"/>
  <c r="Y5891" i="12"/>
  <c r="Y5890" i="12"/>
  <c r="Y5889" i="12"/>
  <c r="Y5888" i="12"/>
  <c r="Y5887" i="12"/>
  <c r="Y5886" i="12"/>
  <c r="Y5885" i="12"/>
  <c r="Y5884" i="12"/>
  <c r="Y5882" i="12"/>
  <c r="Y5881" i="12"/>
  <c r="Y5880" i="12"/>
  <c r="Y5879" i="12"/>
  <c r="Y5878" i="12"/>
  <c r="Y5877" i="12"/>
  <c r="Y5876" i="12"/>
  <c r="Y5875" i="12"/>
  <c r="Y5874" i="12"/>
  <c r="Y5873" i="12"/>
  <c r="Y5872" i="12"/>
  <c r="Y5871" i="12"/>
  <c r="Y5870" i="12"/>
  <c r="Y5869" i="12"/>
  <c r="Y5868" i="12"/>
  <c r="Y5867" i="12"/>
  <c r="Y5866" i="12"/>
  <c r="Y5865" i="12"/>
  <c r="Y5864" i="12"/>
  <c r="Y5863" i="12"/>
  <c r="Y5862" i="12"/>
  <c r="Y5861" i="12"/>
  <c r="Y5860" i="12"/>
  <c r="Y5859" i="12"/>
  <c r="Y5858" i="12"/>
  <c r="Y5857" i="12"/>
  <c r="Y5856" i="12"/>
  <c r="Y5855" i="12"/>
  <c r="Y5854" i="12"/>
  <c r="Y5853" i="12"/>
  <c r="Y5852" i="12"/>
  <c r="Y5851" i="12"/>
  <c r="Y5850" i="12"/>
  <c r="Y5849" i="12"/>
  <c r="Y5848" i="12"/>
  <c r="Y5847" i="12"/>
  <c r="Y5846" i="12"/>
  <c r="Y5845" i="12"/>
  <c r="Y5844" i="12"/>
  <c r="Y5843" i="12"/>
  <c r="Y5842" i="12"/>
  <c r="Y5841" i="12"/>
  <c r="Y5840" i="12"/>
  <c r="Y5839" i="12"/>
  <c r="Y5838" i="12"/>
  <c r="Y5837" i="12"/>
  <c r="Y5836" i="12"/>
  <c r="Y5835" i="12"/>
  <c r="Y5834" i="12"/>
  <c r="Y5833" i="12"/>
  <c r="Y5832" i="12"/>
  <c r="Y5831" i="12"/>
  <c r="Y5830" i="12"/>
  <c r="Y5829" i="12"/>
  <c r="Y5828" i="12"/>
  <c r="Y5827" i="12"/>
  <c r="Y5826" i="12"/>
  <c r="Y5825" i="12"/>
  <c r="Y5824" i="12"/>
  <c r="Y5823" i="12"/>
  <c r="Y5822" i="12"/>
  <c r="Y5821" i="12"/>
  <c r="Y5820" i="12"/>
  <c r="Y5819" i="12"/>
  <c r="Y5818" i="12"/>
  <c r="Y5817" i="12"/>
  <c r="Y5816" i="12"/>
  <c r="Y5815" i="12"/>
  <c r="Y5814" i="12"/>
  <c r="Y5813" i="12"/>
  <c r="Y5812" i="12"/>
  <c r="Y5811" i="12"/>
  <c r="Y5810" i="12"/>
  <c r="Y5809" i="12"/>
  <c r="Y5808" i="12"/>
  <c r="Y5807" i="12"/>
  <c r="Y5806" i="12"/>
  <c r="Y5805" i="12"/>
  <c r="Y5804" i="12"/>
  <c r="Y5803" i="12"/>
  <c r="Y5802" i="12"/>
  <c r="Y5801" i="12"/>
  <c r="Y5800" i="12"/>
  <c r="Y5799" i="12"/>
  <c r="Y5798" i="12"/>
  <c r="Y5797" i="12"/>
  <c r="Y5796" i="12"/>
  <c r="Y5795" i="12"/>
  <c r="Y5794" i="12"/>
  <c r="Y5793" i="12"/>
  <c r="Y5792" i="12"/>
  <c r="Y5791" i="12"/>
  <c r="Y5790" i="12"/>
  <c r="Y5789" i="12"/>
  <c r="Y5788" i="12"/>
  <c r="Y5787" i="12"/>
  <c r="Y5786" i="12"/>
  <c r="Y5785" i="12"/>
  <c r="Y5784" i="12"/>
  <c r="Y5783" i="12"/>
  <c r="Y5782" i="12"/>
  <c r="Y5781" i="12"/>
  <c r="Y5780" i="12"/>
  <c r="Y5779" i="12"/>
  <c r="Y5778" i="12"/>
  <c r="Y5777" i="12"/>
  <c r="Y5776" i="12"/>
  <c r="Y5775" i="12"/>
  <c r="Y5774" i="12"/>
  <c r="Y5773" i="12"/>
  <c r="Y5772" i="12"/>
  <c r="Y5771" i="12"/>
  <c r="Y5770" i="12"/>
  <c r="Y5769" i="12"/>
  <c r="Y5768" i="12"/>
  <c r="Y5767" i="12"/>
  <c r="Y5766" i="12"/>
  <c r="Y5765" i="12"/>
  <c r="Y5764" i="12"/>
  <c r="Y5763" i="12"/>
  <c r="Y5762" i="12"/>
  <c r="Y5761" i="12"/>
  <c r="Y5760" i="12"/>
  <c r="Y5759" i="12"/>
  <c r="Y5758" i="12"/>
  <c r="Y5757" i="12"/>
  <c r="Y5756" i="12"/>
  <c r="Y5755" i="12"/>
  <c r="Y5754" i="12"/>
  <c r="Y5753" i="12"/>
  <c r="Y5752" i="12"/>
  <c r="Y5751" i="12"/>
  <c r="Y5750" i="12"/>
  <c r="Y5749" i="12"/>
  <c r="Y5748" i="12"/>
  <c r="Y5747" i="12"/>
  <c r="Y5746" i="12"/>
  <c r="Y5745" i="12"/>
  <c r="Y5744" i="12"/>
  <c r="Y5743" i="12"/>
  <c r="Y5742" i="12"/>
  <c r="Y5741" i="12"/>
  <c r="Y5740" i="12"/>
  <c r="Y5739" i="12"/>
  <c r="Y5738" i="12"/>
  <c r="Y5737" i="12"/>
  <c r="Y5736" i="12"/>
  <c r="Y5735" i="12"/>
  <c r="Y5734" i="12"/>
  <c r="Y5733" i="12"/>
  <c r="Y5732" i="12"/>
  <c r="Y5731" i="12"/>
  <c r="Y5730" i="12"/>
  <c r="Y5729" i="12"/>
  <c r="Y5728" i="12"/>
  <c r="Y5727" i="12"/>
  <c r="Y5726" i="12"/>
  <c r="Y5725" i="12"/>
  <c r="Y5724" i="12"/>
  <c r="Y5723" i="12"/>
  <c r="Y5722" i="12"/>
  <c r="Y5721" i="12"/>
  <c r="Y5720" i="12"/>
  <c r="Y5719" i="12"/>
  <c r="Y5718" i="12"/>
  <c r="Y5717" i="12"/>
  <c r="Y5716" i="12"/>
  <c r="Y5715" i="12"/>
  <c r="Y5714" i="12"/>
  <c r="Y5713" i="12"/>
  <c r="Y5712" i="12"/>
  <c r="Y5711" i="12"/>
  <c r="Y5710" i="12"/>
  <c r="Y5709" i="12"/>
  <c r="Y5708" i="12"/>
  <c r="Y5707" i="12"/>
  <c r="Y5706" i="12"/>
  <c r="Y5705" i="12"/>
  <c r="Y5704" i="12"/>
  <c r="Y5703" i="12"/>
  <c r="Y5702" i="12"/>
  <c r="Y5701" i="12"/>
  <c r="Y5700" i="12"/>
  <c r="Y5699" i="12"/>
  <c r="Y5698" i="12"/>
  <c r="Y5697" i="12"/>
  <c r="Y5696" i="12"/>
  <c r="Y5695" i="12"/>
  <c r="Y5694" i="12"/>
  <c r="Y5693" i="12"/>
  <c r="Y5692" i="12"/>
  <c r="Y5691" i="12"/>
  <c r="Y5690" i="12"/>
  <c r="Y5689" i="12"/>
  <c r="Y5688" i="12"/>
  <c r="Y5687" i="12"/>
  <c r="Y5686" i="12"/>
  <c r="Y5685" i="12"/>
  <c r="Y5684" i="12"/>
  <c r="Y5683" i="12"/>
  <c r="Y5682" i="12"/>
  <c r="Y5681" i="12"/>
  <c r="Y5680" i="12"/>
  <c r="Y5679" i="12"/>
  <c r="Y5678" i="12"/>
  <c r="Y5677" i="12"/>
  <c r="Y5676" i="12"/>
  <c r="Y5675" i="12"/>
  <c r="Y5674" i="12"/>
  <c r="Y5673" i="12"/>
  <c r="Y5672" i="12"/>
  <c r="Y5671" i="12"/>
  <c r="Y5670" i="12"/>
  <c r="Y5669" i="12"/>
  <c r="Y5668" i="12"/>
  <c r="Y5667" i="12"/>
  <c r="Y5666" i="12"/>
  <c r="Y5665" i="12"/>
  <c r="Y5664" i="12"/>
  <c r="Y5663" i="12"/>
  <c r="Y5662" i="12"/>
  <c r="Y5661" i="12"/>
  <c r="Y5660" i="12"/>
  <c r="Y5659" i="12"/>
  <c r="Y5658" i="12"/>
  <c r="Y5657" i="12"/>
  <c r="Y5656" i="12"/>
  <c r="Y5655" i="12"/>
  <c r="Y5654" i="12"/>
  <c r="Y5653" i="12"/>
  <c r="Y5652" i="12"/>
  <c r="Y5651" i="12"/>
  <c r="Y5650" i="12"/>
  <c r="Y5649" i="12"/>
  <c r="Y5648" i="12"/>
  <c r="Y5647" i="12"/>
  <c r="Y5646" i="12"/>
  <c r="Y5645" i="12"/>
  <c r="Y5644" i="12"/>
  <c r="Y5643" i="12"/>
  <c r="Y5642" i="12"/>
  <c r="Y5641" i="12"/>
  <c r="Y5640" i="12"/>
  <c r="Y5639" i="12"/>
  <c r="Y5638" i="12"/>
  <c r="Y5637" i="12"/>
  <c r="Y5636" i="12"/>
  <c r="Y5635" i="12"/>
  <c r="Y5634" i="12"/>
  <c r="Y5633" i="12"/>
  <c r="Y5632" i="12"/>
  <c r="Y5631" i="12"/>
  <c r="Y5630" i="12"/>
  <c r="Y5629" i="12"/>
  <c r="Y5628" i="12"/>
  <c r="Y5627" i="12"/>
  <c r="Y5626" i="12"/>
  <c r="Y5625" i="12"/>
  <c r="Y5624" i="12"/>
  <c r="Y5623" i="12"/>
  <c r="Y5622" i="12"/>
  <c r="Y5621" i="12"/>
  <c r="Y5620" i="12"/>
  <c r="Y5619" i="12"/>
  <c r="Y5618" i="12"/>
  <c r="Y5617" i="12"/>
  <c r="Y5616" i="12"/>
  <c r="Y5615" i="12"/>
  <c r="Y5614" i="12"/>
  <c r="Y5613" i="12"/>
  <c r="Y5612" i="12"/>
  <c r="Y5611" i="12"/>
  <c r="Y5610" i="12"/>
  <c r="Y5609" i="12"/>
  <c r="Y5608" i="12"/>
  <c r="Y5607" i="12"/>
  <c r="Y5606" i="12"/>
  <c r="Y5605" i="12"/>
  <c r="Y5604" i="12"/>
  <c r="Y5603" i="12"/>
  <c r="Y5602" i="12"/>
  <c r="Y5601" i="12"/>
  <c r="Y5600" i="12"/>
  <c r="Y5599" i="12"/>
  <c r="Y5598" i="12"/>
  <c r="Y5597" i="12"/>
  <c r="Y5596" i="12"/>
  <c r="Y5595" i="12"/>
  <c r="Y5594" i="12"/>
  <c r="Y5593" i="12"/>
  <c r="Y5592" i="12"/>
  <c r="Y5591" i="12"/>
  <c r="Y5590" i="12"/>
  <c r="Y5589" i="12"/>
  <c r="Y5588" i="12"/>
  <c r="Y5587" i="12"/>
  <c r="Y5586" i="12"/>
  <c r="Y5585" i="12"/>
  <c r="Y5584" i="12"/>
  <c r="Y5583" i="12"/>
  <c r="Y5582" i="12"/>
  <c r="Y5581" i="12"/>
  <c r="Y5580" i="12"/>
  <c r="Y5579" i="12"/>
  <c r="Y5578" i="12"/>
  <c r="Y5577" i="12"/>
  <c r="Y5576" i="12"/>
  <c r="Y5575" i="12"/>
  <c r="Y5574" i="12"/>
  <c r="Y5573" i="12"/>
  <c r="Y5572" i="12"/>
  <c r="Y5571" i="12"/>
  <c r="Y5570" i="12"/>
  <c r="Y5569" i="12"/>
  <c r="Y5568" i="12"/>
  <c r="Y5567" i="12"/>
  <c r="Y5566" i="12"/>
  <c r="Y5565" i="12"/>
  <c r="Y5564" i="12"/>
  <c r="Y5563" i="12"/>
  <c r="Y5562" i="12"/>
  <c r="Y5561" i="12"/>
  <c r="Y5560" i="12"/>
  <c r="Y5559" i="12"/>
  <c r="Y5558" i="12"/>
  <c r="Y5557" i="12"/>
  <c r="Y5556" i="12"/>
  <c r="Y5555" i="12"/>
  <c r="Y5554" i="12"/>
  <c r="Y5553" i="12"/>
  <c r="Y5552" i="12"/>
  <c r="Y5551" i="12"/>
  <c r="Y5550" i="12"/>
  <c r="Y5549" i="12"/>
  <c r="Y5548" i="12"/>
  <c r="Y5547" i="12"/>
  <c r="Y5546" i="12"/>
  <c r="Y5545" i="12"/>
  <c r="Y5544" i="12"/>
  <c r="Y5543" i="12"/>
  <c r="Y5542" i="12"/>
  <c r="Y5541" i="12"/>
  <c r="Y5540" i="12"/>
  <c r="Y5539" i="12"/>
  <c r="Y5538" i="12"/>
  <c r="Y5537" i="12"/>
  <c r="Y5536" i="12"/>
  <c r="Y5535" i="12"/>
  <c r="Y5534" i="12"/>
  <c r="Y5533" i="12"/>
  <c r="Y5532" i="12"/>
  <c r="Y5531" i="12"/>
  <c r="Y5530" i="12"/>
  <c r="Y5529" i="12"/>
  <c r="Y5528" i="12"/>
  <c r="Y5527" i="12"/>
  <c r="Y5526" i="12"/>
  <c r="Y5525" i="12"/>
  <c r="Y5524" i="12"/>
  <c r="Y5523" i="12"/>
  <c r="Y5522" i="12"/>
  <c r="Y5521" i="12"/>
  <c r="Y5520" i="12"/>
  <c r="Y5519" i="12"/>
  <c r="Y5518" i="12"/>
  <c r="Y5517" i="12"/>
  <c r="Y5516" i="12"/>
  <c r="Y5515" i="12"/>
  <c r="Y5514" i="12"/>
  <c r="Y5513" i="12"/>
  <c r="Y5512" i="12"/>
  <c r="Y5511" i="12"/>
  <c r="Y5510" i="12"/>
  <c r="Y5509" i="12"/>
  <c r="Y5508" i="12"/>
  <c r="Y5507" i="12"/>
  <c r="Y5506" i="12"/>
  <c r="Y5505" i="12"/>
  <c r="Y5504" i="12"/>
  <c r="Y5503" i="12"/>
  <c r="Y5502" i="12"/>
  <c r="Y5501" i="12"/>
  <c r="Y5500" i="12"/>
  <c r="Y5499" i="12"/>
  <c r="Y5498" i="12"/>
  <c r="Y5497" i="12"/>
  <c r="Y5496" i="12"/>
  <c r="Y5495" i="12"/>
  <c r="Y5494" i="12"/>
  <c r="Y5493" i="12"/>
  <c r="Y5492" i="12"/>
  <c r="Y5491" i="12"/>
  <c r="Y5490" i="12"/>
  <c r="Y5489" i="12"/>
  <c r="Y5488" i="12"/>
  <c r="Y5487" i="12"/>
  <c r="Y5486" i="12"/>
  <c r="Y5485" i="12"/>
  <c r="Y5484" i="12"/>
  <c r="Y5483" i="12"/>
  <c r="Y5482" i="12"/>
  <c r="Y5481" i="12"/>
  <c r="Y5480" i="12"/>
  <c r="Y5479" i="12"/>
  <c r="Y5478" i="12"/>
  <c r="Y5477" i="12"/>
  <c r="Y5476" i="12"/>
  <c r="Y5475" i="12"/>
  <c r="Y5474" i="12"/>
  <c r="Y5473" i="12"/>
  <c r="Y5472" i="12"/>
  <c r="Y5471" i="12"/>
  <c r="Y5470" i="12"/>
  <c r="Y5469" i="12"/>
  <c r="Y5468" i="12"/>
  <c r="Y5467" i="12"/>
  <c r="Y5466" i="12"/>
  <c r="Y5465" i="12"/>
  <c r="Y5464" i="12"/>
  <c r="Y5463" i="12"/>
  <c r="Y5462" i="12"/>
  <c r="Y5461" i="12"/>
  <c r="Y5460" i="12"/>
  <c r="Y5459" i="12"/>
  <c r="Y5458" i="12"/>
  <c r="Y5457" i="12"/>
  <c r="Y5456" i="12"/>
  <c r="Y5455" i="12"/>
  <c r="Y5454" i="12"/>
  <c r="Y5453" i="12"/>
  <c r="Y5452" i="12"/>
  <c r="Y5451" i="12"/>
  <c r="Y5450" i="12"/>
  <c r="Y5449" i="12"/>
  <c r="Y5448" i="12"/>
  <c r="Y5447" i="12"/>
  <c r="Y5446" i="12"/>
  <c r="Y5445" i="12"/>
  <c r="Y5444" i="12"/>
  <c r="Y5443" i="12"/>
  <c r="Y5442" i="12"/>
  <c r="Y5441" i="12"/>
  <c r="Y5440" i="12"/>
  <c r="Y5439" i="12"/>
  <c r="Y5438" i="12"/>
  <c r="Y5437" i="12"/>
  <c r="Y5436" i="12"/>
  <c r="Y5435" i="12"/>
  <c r="Y5434" i="12"/>
  <c r="Y5433" i="12"/>
  <c r="Y5432" i="12"/>
  <c r="Y5431" i="12"/>
  <c r="Y5430" i="12"/>
  <c r="Y5429" i="12"/>
  <c r="Y5428" i="12"/>
  <c r="Y5427" i="12"/>
  <c r="Y5426" i="12"/>
  <c r="Y5425" i="12"/>
  <c r="Y5424" i="12"/>
  <c r="Y5423" i="12"/>
  <c r="Y5422" i="12"/>
  <c r="Y5421" i="12"/>
  <c r="Y5420" i="12"/>
  <c r="Y5419" i="12"/>
  <c r="Y5418" i="12"/>
  <c r="Y5417" i="12"/>
  <c r="Y5416" i="12"/>
  <c r="Y5415" i="12"/>
  <c r="Y5414" i="12"/>
  <c r="Y5413" i="12"/>
  <c r="Y5412" i="12"/>
  <c r="Y5411" i="12"/>
  <c r="Y5410" i="12"/>
  <c r="Y5409" i="12"/>
  <c r="Y5408" i="12"/>
  <c r="Y5407" i="12"/>
  <c r="Y5406" i="12"/>
  <c r="Y5405" i="12"/>
  <c r="Y5404" i="12"/>
  <c r="Y5403" i="12"/>
  <c r="Y5402" i="12"/>
  <c r="Y5401" i="12"/>
  <c r="Y5400" i="12"/>
  <c r="Y5399" i="12"/>
  <c r="Y5398" i="12"/>
  <c r="Y5397" i="12"/>
  <c r="Y5396" i="12"/>
  <c r="Y5395" i="12"/>
  <c r="Y5394" i="12"/>
  <c r="Y5393" i="12"/>
  <c r="Y5392" i="12"/>
  <c r="Y5391" i="12"/>
  <c r="Y5390" i="12"/>
  <c r="Y5389" i="12"/>
  <c r="Y5388" i="12"/>
  <c r="Y5387" i="12"/>
  <c r="Y5386" i="12"/>
  <c r="Y5385" i="12"/>
  <c r="Y5384" i="12"/>
  <c r="Y5383" i="12"/>
  <c r="Y5382" i="12"/>
  <c r="Y5381" i="12"/>
  <c r="Y5380" i="12"/>
  <c r="Y5379" i="12"/>
  <c r="Y5378" i="12"/>
  <c r="Y5377" i="12"/>
  <c r="Y5376" i="12"/>
  <c r="Y5375" i="12"/>
  <c r="Y5374" i="12"/>
  <c r="Y5373" i="12"/>
  <c r="Y5372" i="12"/>
  <c r="Y5371" i="12"/>
  <c r="Y5370" i="12"/>
  <c r="Y5369" i="12"/>
  <c r="Y5368" i="12"/>
  <c r="Y5367" i="12"/>
  <c r="Y5366" i="12"/>
  <c r="Y5365" i="12"/>
  <c r="Y5364" i="12"/>
  <c r="Y5363" i="12"/>
  <c r="Y5362" i="12"/>
  <c r="Y5361" i="12"/>
  <c r="Y5360" i="12"/>
  <c r="AC4845" i="12"/>
  <c r="AC4844" i="12"/>
  <c r="AC4843" i="12"/>
  <c r="AC4842" i="12"/>
  <c r="AC4841" i="12"/>
  <c r="AC4840" i="12"/>
  <c r="AC4839" i="12"/>
  <c r="AC4838" i="12"/>
  <c r="AC4837" i="12"/>
  <c r="AC4836" i="12"/>
  <c r="AC4835" i="12"/>
  <c r="AC4834" i="12"/>
  <c r="AC4833" i="12"/>
  <c r="AC4832" i="12"/>
  <c r="AC4831" i="12"/>
  <c r="AC4830" i="12"/>
  <c r="AC4829" i="12"/>
  <c r="AC4828" i="12"/>
  <c r="AC4827" i="12"/>
  <c r="AC4826" i="12"/>
  <c r="AC4825" i="12"/>
  <c r="AC4824" i="12"/>
  <c r="AC4823" i="12"/>
  <c r="AC4822" i="12"/>
  <c r="AC4821" i="12"/>
  <c r="AC4820" i="12"/>
  <c r="AC4819" i="12"/>
  <c r="AC4818" i="12"/>
  <c r="AC4817" i="12"/>
  <c r="AC4816" i="12"/>
  <c r="AC4815" i="12"/>
  <c r="AC4814" i="12"/>
  <c r="AC4812" i="12"/>
  <c r="AC4813" i="12"/>
  <c r="AC4811" i="12"/>
  <c r="AC4810" i="12"/>
  <c r="AC4809" i="12"/>
  <c r="AC4808" i="12"/>
  <c r="AC4807" i="12"/>
  <c r="AC4806" i="12"/>
  <c r="AC4805" i="12"/>
  <c r="AC4804" i="12"/>
  <c r="AC4803" i="12"/>
  <c r="AC4802" i="12"/>
  <c r="AC4801" i="12"/>
  <c r="AC4800" i="12"/>
  <c r="AC4799" i="12"/>
  <c r="AC4798" i="12"/>
  <c r="AC4797" i="12"/>
  <c r="AC4796" i="12"/>
  <c r="AC4795" i="12"/>
  <c r="AC4794" i="12"/>
  <c r="AC4793" i="12"/>
  <c r="AC4792" i="12"/>
  <c r="AC4791" i="12"/>
  <c r="AC4790" i="12"/>
  <c r="AC4789" i="12"/>
  <c r="AC4788" i="12"/>
  <c r="X4754" i="12"/>
  <c r="X4753" i="12"/>
  <c r="X4752" i="12"/>
  <c r="X4751" i="12"/>
  <c r="X4750" i="12"/>
  <c r="X4749" i="12"/>
  <c r="X4748" i="12"/>
  <c r="X4747" i="12"/>
  <c r="X4746" i="12"/>
  <c r="X4745" i="12"/>
  <c r="X4744" i="12"/>
  <c r="X4743" i="12"/>
  <c r="X4742" i="12"/>
  <c r="X4741" i="12"/>
  <c r="X4740" i="12"/>
  <c r="X4739" i="12"/>
  <c r="X4738" i="12"/>
  <c r="X4737" i="12"/>
  <c r="X4736" i="12"/>
  <c r="X4735" i="12"/>
  <c r="X4734" i="12"/>
  <c r="X4733" i="12"/>
  <c r="X4732" i="12"/>
  <c r="X4731" i="12"/>
  <c r="X4730" i="12"/>
  <c r="X4729" i="12"/>
  <c r="X4728" i="12"/>
  <c r="X4727" i="12"/>
  <c r="X4726" i="12"/>
  <c r="X4725" i="12"/>
  <c r="X4724" i="12"/>
  <c r="X4723" i="12"/>
  <c r="X4722" i="12"/>
  <c r="X4721" i="12"/>
  <c r="X4720" i="12"/>
  <c r="X4719" i="12"/>
  <c r="X4718" i="12"/>
  <c r="X4717" i="12"/>
  <c r="X4716" i="12"/>
  <c r="X4715" i="12"/>
  <c r="X4714" i="12"/>
  <c r="X4713" i="12"/>
  <c r="X4712" i="12"/>
  <c r="X4711" i="12"/>
  <c r="X4710" i="12"/>
  <c r="X4709" i="12"/>
  <c r="X4708" i="12"/>
  <c r="X4707" i="12"/>
  <c r="X4706" i="12"/>
  <c r="X4705" i="12"/>
  <c r="X4704" i="12"/>
  <c r="X4703" i="12"/>
  <c r="X4702" i="12"/>
  <c r="X4701" i="12"/>
  <c r="X4700" i="12"/>
  <c r="X4699" i="12"/>
  <c r="X4698" i="12"/>
  <c r="X4697" i="12"/>
  <c r="X4696" i="12"/>
  <c r="X4695" i="12"/>
  <c r="X4694" i="12"/>
  <c r="X4693" i="12"/>
  <c r="X4692" i="12"/>
  <c r="X4691" i="12"/>
  <c r="X4690" i="12"/>
  <c r="X4689" i="12"/>
  <c r="X4688" i="12"/>
  <c r="X4687" i="12"/>
  <c r="X4686" i="12"/>
  <c r="X4685" i="12"/>
  <c r="X4684" i="12"/>
  <c r="X4683" i="12"/>
  <c r="X4682" i="12"/>
  <c r="X4681" i="12"/>
  <c r="X4680" i="12"/>
  <c r="X4679" i="12"/>
  <c r="X4678" i="12"/>
  <c r="X4677" i="12"/>
  <c r="X4676" i="12"/>
  <c r="X4675" i="12"/>
  <c r="X4674" i="12"/>
  <c r="X4673" i="12"/>
  <c r="X4672" i="12"/>
  <c r="X4671" i="12"/>
  <c r="X4670" i="12"/>
  <c r="X4669" i="12"/>
  <c r="X4668" i="12"/>
  <c r="X4667" i="12"/>
  <c r="X4666" i="12"/>
  <c r="X4665" i="12"/>
  <c r="X4664" i="12"/>
  <c r="X4663" i="12"/>
  <c r="X4662" i="12"/>
  <c r="X4661" i="12"/>
  <c r="X4660" i="12"/>
  <c r="X4659" i="12"/>
  <c r="X4658" i="12"/>
  <c r="X4657" i="12"/>
  <c r="X4656" i="12"/>
  <c r="X4655" i="12"/>
  <c r="X4654" i="12"/>
  <c r="X4653" i="12"/>
  <c r="X4652" i="12"/>
  <c r="X4651" i="12"/>
  <c r="X4650" i="12"/>
  <c r="X4649" i="12"/>
  <c r="X4648" i="12"/>
  <c r="X4647" i="12"/>
  <c r="X4646" i="12"/>
  <c r="X4645" i="12"/>
  <c r="X4644" i="12"/>
  <c r="X4643" i="12"/>
  <c r="X4642" i="12"/>
  <c r="X4641" i="12"/>
  <c r="X4640" i="12"/>
  <c r="X4639" i="12"/>
  <c r="X4638" i="12"/>
  <c r="X4637" i="12"/>
  <c r="X4636" i="12"/>
  <c r="X4635" i="12"/>
  <c r="X4634" i="12"/>
  <c r="X4633" i="12"/>
  <c r="X4632" i="12"/>
  <c r="X4631" i="12"/>
  <c r="X4630" i="12"/>
  <c r="X4629" i="12"/>
  <c r="X4628" i="12"/>
  <c r="X4627" i="12"/>
  <c r="X4626" i="12"/>
  <c r="X4625" i="12"/>
  <c r="X4624" i="12"/>
  <c r="X4623" i="12"/>
  <c r="X4622" i="12"/>
  <c r="X4621" i="12"/>
  <c r="X4620" i="12"/>
  <c r="X4619" i="12"/>
  <c r="X4618" i="12"/>
  <c r="X4617" i="12"/>
  <c r="X4616" i="12"/>
  <c r="X4615" i="12"/>
  <c r="X4614" i="12"/>
  <c r="X4613" i="12"/>
  <c r="X4612" i="12"/>
  <c r="X4611" i="12"/>
  <c r="X4610" i="12"/>
  <c r="X4609" i="12"/>
  <c r="X4608" i="12"/>
  <c r="X4607" i="12"/>
  <c r="X4606" i="12"/>
  <c r="X4605" i="12"/>
  <c r="X4604" i="12"/>
  <c r="X4603" i="12"/>
  <c r="X4602" i="12"/>
  <c r="X4601" i="12"/>
  <c r="X4600" i="12"/>
  <c r="X4599" i="12"/>
  <c r="X4598" i="12"/>
  <c r="X4597" i="12"/>
  <c r="X4596" i="12"/>
  <c r="X4595" i="12"/>
  <c r="X4594" i="12"/>
  <c r="X4593" i="12"/>
  <c r="X4592" i="12"/>
  <c r="X4591" i="12"/>
  <c r="X4590" i="12"/>
  <c r="X4589" i="12"/>
  <c r="X4588" i="12"/>
  <c r="X4587" i="12"/>
  <c r="X4586" i="12"/>
  <c r="X4585" i="12"/>
  <c r="X4584" i="12"/>
  <c r="X4583" i="12"/>
  <c r="X4582" i="12"/>
  <c r="X4581" i="12"/>
  <c r="X4580" i="12"/>
  <c r="X4579" i="12"/>
  <c r="X4578" i="12"/>
  <c r="X4577" i="12"/>
  <c r="X4576" i="12"/>
  <c r="X4575" i="12"/>
  <c r="X4574" i="12"/>
  <c r="X4573" i="12"/>
  <c r="X4572" i="12"/>
  <c r="X4571" i="12"/>
  <c r="X4570" i="12"/>
  <c r="X4569" i="12"/>
  <c r="X4568" i="12"/>
  <c r="X4567" i="12"/>
  <c r="X4566" i="12"/>
  <c r="X4565" i="12"/>
  <c r="X4564" i="12"/>
  <c r="X4563" i="12"/>
  <c r="X4562" i="12"/>
  <c r="X4561" i="12"/>
  <c r="X4560" i="12"/>
  <c r="X4559" i="12"/>
  <c r="X4558" i="12"/>
  <c r="X4557" i="12"/>
  <c r="X4556" i="12"/>
  <c r="X4555" i="12"/>
  <c r="X4554" i="12"/>
  <c r="X4553" i="12"/>
  <c r="X4552" i="12"/>
  <c r="X4551" i="12"/>
  <c r="X4550" i="12"/>
  <c r="X4549" i="12"/>
  <c r="X4548" i="12"/>
  <c r="X4547" i="12"/>
  <c r="X4546" i="12"/>
  <c r="X4545" i="12"/>
  <c r="X4544" i="12"/>
  <c r="X4543" i="12"/>
  <c r="X4542" i="12"/>
  <c r="X4541" i="12"/>
  <c r="X4540" i="12"/>
  <c r="X4539" i="12"/>
  <c r="X4538" i="12"/>
  <c r="X4537" i="12"/>
  <c r="X4536" i="12"/>
  <c r="X4535" i="12"/>
  <c r="X4534" i="12"/>
  <c r="X4533" i="12"/>
  <c r="X4532" i="12"/>
  <c r="X4531" i="12"/>
  <c r="X4530" i="12"/>
  <c r="X4529" i="12"/>
  <c r="X4528" i="12"/>
  <c r="X4527" i="12"/>
  <c r="X4526" i="12"/>
  <c r="X4525" i="12"/>
  <c r="X4524" i="12"/>
  <c r="X4523" i="12"/>
  <c r="X4522" i="12"/>
  <c r="X4521" i="12"/>
  <c r="X4520" i="12"/>
  <c r="X4519" i="12"/>
  <c r="X4518" i="12"/>
  <c r="X4517" i="12"/>
  <c r="X4516" i="12"/>
  <c r="X4515" i="12"/>
  <c r="X4514" i="12"/>
  <c r="X4513" i="12"/>
  <c r="X4512" i="12"/>
  <c r="X4511" i="12"/>
  <c r="AC4290" i="12"/>
  <c r="X4292" i="12"/>
  <c r="Y4292" i="12"/>
  <c r="X4291" i="12"/>
  <c r="Y4291" i="12"/>
  <c r="X4290" i="12"/>
  <c r="Y4290" i="12"/>
  <c r="X4178" i="12"/>
  <c r="Y4178" i="12"/>
  <c r="X4177" i="12"/>
  <c r="Y4177" i="12"/>
  <c r="X4176" i="12"/>
  <c r="Y4176" i="12"/>
  <c r="X4175" i="12"/>
  <c r="Y4175" i="12"/>
  <c r="X4174" i="12"/>
  <c r="Y4174" i="12"/>
  <c r="X4173" i="12"/>
  <c r="Y4173" i="12"/>
  <c r="X4172" i="12"/>
  <c r="Y4172" i="12"/>
  <c r="X4171" i="12"/>
  <c r="Y4171" i="12"/>
  <c r="X4170" i="12"/>
  <c r="Y4170" i="12"/>
  <c r="X4169" i="12"/>
  <c r="Y4169" i="12"/>
  <c r="X4168" i="12"/>
  <c r="Y4168" i="12"/>
  <c r="X4167" i="12"/>
  <c r="Y4167" i="12"/>
  <c r="X4166" i="12"/>
  <c r="Y4166" i="12"/>
  <c r="X4165" i="12"/>
  <c r="Y4165" i="12"/>
  <c r="X4164" i="12"/>
  <c r="Y4164" i="12"/>
  <c r="X4163" i="12"/>
  <c r="Y4163" i="12"/>
  <c r="X4162" i="12"/>
  <c r="Y4162" i="12"/>
  <c r="X4161" i="12"/>
  <c r="Y4161" i="12"/>
  <c r="X4160" i="12"/>
  <c r="Y4160" i="12"/>
  <c r="X4159" i="12"/>
  <c r="Y4159" i="12"/>
  <c r="X4158" i="12"/>
  <c r="Y4158" i="12"/>
  <c r="X4157" i="12"/>
  <c r="Y4157" i="12"/>
  <c r="X4156" i="12"/>
  <c r="Y4156" i="12"/>
  <c r="X4155" i="12"/>
  <c r="Y4155" i="12"/>
  <c r="X4154" i="12"/>
  <c r="Y4154" i="12"/>
  <c r="X4153" i="12"/>
  <c r="Y4153" i="12"/>
  <c r="X4152" i="12"/>
  <c r="Y4152" i="12"/>
  <c r="X4151" i="12"/>
  <c r="Y4151" i="12"/>
  <c r="X4149" i="12"/>
  <c r="Y4149" i="12"/>
  <c r="X4148" i="12"/>
  <c r="Y4148" i="12"/>
  <c r="X4147" i="12"/>
  <c r="Y4147" i="12"/>
  <c r="X4145" i="12"/>
  <c r="Y4145" i="12"/>
  <c r="X4144" i="12"/>
  <c r="Y4144" i="12"/>
  <c r="X4143" i="12"/>
  <c r="Y4143" i="12"/>
  <c r="X4142" i="12"/>
  <c r="Y4142" i="12"/>
  <c r="X4141" i="12"/>
  <c r="Y4141" i="12"/>
  <c r="X4140" i="12"/>
  <c r="Y4140" i="12"/>
  <c r="X4139" i="12"/>
  <c r="Y4139" i="12"/>
  <c r="X4138" i="12"/>
  <c r="Y4138" i="12"/>
  <c r="X4137" i="12"/>
  <c r="Y4137" i="12"/>
  <c r="X4136" i="12"/>
  <c r="Y4136" i="12"/>
  <c r="X4135" i="12"/>
  <c r="Y4135" i="12"/>
  <c r="X4134" i="12"/>
  <c r="Y4134" i="12"/>
  <c r="X4133" i="12"/>
  <c r="Y4133" i="12"/>
  <c r="X4132" i="12"/>
  <c r="Y4132" i="12"/>
  <c r="X4131" i="12"/>
  <c r="Y4131" i="12"/>
  <c r="X4130" i="12"/>
  <c r="Y4130" i="12"/>
  <c r="X4129" i="12"/>
  <c r="Y4129" i="12"/>
  <c r="X4128" i="12"/>
  <c r="Y4128" i="12"/>
  <c r="X4127" i="12"/>
  <c r="Y4127" i="12"/>
  <c r="X4126" i="12"/>
  <c r="Y4126" i="12"/>
  <c r="X4125" i="12"/>
  <c r="Y4125" i="12"/>
  <c r="X4124" i="12"/>
  <c r="Y4124" i="12"/>
  <c r="X4123" i="12"/>
  <c r="Y4123" i="12"/>
  <c r="X4122" i="12"/>
  <c r="Y4122" i="12"/>
  <c r="X4121" i="12"/>
  <c r="Y4121" i="12"/>
  <c r="X4120" i="12"/>
  <c r="Y4120" i="12"/>
  <c r="AD3846" i="12"/>
  <c r="AD3847" i="12"/>
  <c r="AD3848" i="12"/>
  <c r="AD3849" i="12"/>
  <c r="AD3850" i="12"/>
  <c r="AD3851" i="12"/>
  <c r="AD3852" i="12"/>
  <c r="AD3853" i="12"/>
  <c r="AD3854" i="12"/>
  <c r="AD3855" i="12"/>
  <c r="AD3856" i="12"/>
  <c r="AD3857" i="12"/>
  <c r="AD3858" i="12"/>
  <c r="AD3859" i="12"/>
  <c r="AD3860" i="12"/>
  <c r="AD3861" i="12"/>
  <c r="AD3862" i="12"/>
  <c r="AD3863" i="12"/>
  <c r="AD3864" i="12"/>
  <c r="AD3865" i="12"/>
  <c r="AD3866" i="12"/>
  <c r="AD3867" i="12"/>
  <c r="AD3868" i="12"/>
  <c r="AD3869" i="12"/>
  <c r="AD3870" i="12"/>
  <c r="AD3871" i="12"/>
  <c r="AD3872" i="12"/>
  <c r="AD3873" i="12"/>
  <c r="AD3874" i="12"/>
  <c r="AD3875" i="12"/>
  <c r="AD3876" i="12"/>
  <c r="AD3877" i="12"/>
  <c r="AD3878" i="12"/>
  <c r="AD3879" i="12"/>
  <c r="AD3880" i="12"/>
  <c r="AD3881" i="12"/>
  <c r="AD3882" i="12"/>
  <c r="AD3883" i="12"/>
  <c r="AD3884" i="12"/>
  <c r="AD3885" i="12"/>
  <c r="AD3886" i="12"/>
  <c r="AD3887" i="12"/>
  <c r="AD3888" i="12"/>
  <c r="AD3889" i="12"/>
  <c r="AD3890" i="12"/>
  <c r="AD3891" i="12"/>
  <c r="AD3892" i="12"/>
  <c r="AD3893" i="12"/>
  <c r="AD3894" i="12"/>
  <c r="AD3895" i="12"/>
  <c r="AD3896" i="12"/>
  <c r="AD3897" i="12"/>
  <c r="AD3898" i="12"/>
  <c r="AD3899" i="12"/>
  <c r="AD3900" i="12"/>
  <c r="AD3901" i="12"/>
  <c r="AD3902" i="12"/>
  <c r="AD3903" i="12"/>
  <c r="AD3904" i="12"/>
  <c r="AD3905" i="12"/>
  <c r="AD3906" i="12"/>
  <c r="AD3907" i="12"/>
  <c r="AD3908" i="12"/>
  <c r="AD3909" i="12"/>
  <c r="AD3910" i="12"/>
  <c r="AD3911" i="12"/>
  <c r="AD3912" i="12"/>
  <c r="AD3913" i="12"/>
  <c r="AD3914" i="12"/>
  <c r="AD3915" i="12"/>
  <c r="AD3916" i="12"/>
  <c r="AD3917" i="12"/>
  <c r="AD3918" i="12"/>
  <c r="AD3919" i="12"/>
  <c r="AD3920" i="12"/>
  <c r="AD3921" i="12"/>
  <c r="AD3922" i="12"/>
  <c r="AD3923" i="12"/>
  <c r="AD3924" i="12"/>
  <c r="AD3925" i="12"/>
  <c r="AD3926" i="12"/>
  <c r="AD3927" i="12"/>
  <c r="AD3928" i="12"/>
  <c r="AD3929" i="12"/>
  <c r="AD3930" i="12"/>
  <c r="AD3931" i="12"/>
  <c r="AD3932" i="12"/>
  <c r="AD3933" i="12"/>
  <c r="AD3934" i="12"/>
  <c r="AD3935" i="12"/>
  <c r="AD3936" i="12"/>
  <c r="AD3937" i="12"/>
  <c r="AD3938" i="12"/>
  <c r="AD3939" i="12"/>
  <c r="AD3940" i="12"/>
  <c r="AD3941" i="12"/>
  <c r="AD3942" i="12"/>
  <c r="AD3943" i="12"/>
  <c r="AD3944" i="12"/>
  <c r="AD3945" i="12"/>
  <c r="AD3946" i="12"/>
  <c r="AD3947" i="12"/>
  <c r="AD3948" i="12"/>
  <c r="AD3949" i="12"/>
  <c r="AD3950" i="12"/>
  <c r="AD3951" i="12"/>
  <c r="AD3952" i="12"/>
  <c r="AD3953" i="12"/>
  <c r="AD3954" i="12"/>
  <c r="AD3955" i="12"/>
  <c r="AD3956" i="12"/>
  <c r="AD3957" i="12"/>
  <c r="AD3958" i="12"/>
  <c r="AD3959" i="12"/>
  <c r="AD3960" i="12"/>
  <c r="AD3961" i="12"/>
  <c r="AD3962" i="12"/>
  <c r="AD3963" i="12"/>
  <c r="AD3964" i="12"/>
  <c r="AD3965" i="12"/>
  <c r="AD3966" i="12"/>
  <c r="AD3967" i="12"/>
  <c r="AD3968" i="12"/>
  <c r="AD3969" i="12"/>
  <c r="AD3970" i="12"/>
  <c r="AD3971" i="12"/>
  <c r="AD3972" i="12"/>
  <c r="AD3973" i="12"/>
  <c r="AD3974" i="12"/>
  <c r="AD3975" i="12"/>
  <c r="AD3976" i="12"/>
  <c r="AD3977" i="12"/>
  <c r="AD3978" i="12"/>
  <c r="AD3979" i="12"/>
  <c r="AD3980" i="12"/>
  <c r="AD3981" i="12"/>
  <c r="AD3982" i="12"/>
  <c r="AD3983" i="12"/>
  <c r="AD3984" i="12"/>
  <c r="AD3985" i="12"/>
  <c r="AD3986" i="12"/>
  <c r="AD3987" i="12"/>
  <c r="AD3988" i="12"/>
  <c r="AD3989" i="12"/>
  <c r="AD3990" i="12"/>
  <c r="AD3991" i="12"/>
  <c r="AD3992" i="12"/>
  <c r="AD3993" i="12"/>
  <c r="AD3994" i="12"/>
  <c r="AD3995" i="12"/>
  <c r="AD3996" i="12"/>
  <c r="AD3997" i="12"/>
  <c r="AD3998" i="12"/>
  <c r="AD3999" i="12"/>
  <c r="AD4000" i="12"/>
  <c r="AD4001" i="12"/>
  <c r="AD4002" i="12"/>
  <c r="AD4003" i="12"/>
  <c r="AD4004" i="12"/>
  <c r="AD4005" i="12"/>
  <c r="AD4006" i="12"/>
  <c r="AD4007" i="12"/>
  <c r="AD4008" i="12"/>
  <c r="AD4009" i="12"/>
  <c r="AD4010" i="12"/>
  <c r="AD4011" i="12"/>
  <c r="AD4012" i="12"/>
  <c r="AD4013" i="12"/>
  <c r="AD4014" i="12"/>
  <c r="AD4015" i="12"/>
  <c r="AD4016" i="12"/>
  <c r="AD4017" i="12"/>
  <c r="AD4018" i="12"/>
  <c r="AD4019" i="12"/>
  <c r="AD4020" i="12"/>
  <c r="AD4021" i="12"/>
  <c r="AD4022" i="12"/>
  <c r="AD4023" i="12"/>
  <c r="AD4024" i="12"/>
  <c r="AD4025" i="12"/>
  <c r="AD4026" i="12"/>
  <c r="AD4027" i="12"/>
  <c r="AD4028" i="12"/>
  <c r="AD4029" i="12"/>
  <c r="AD4030" i="12"/>
  <c r="AD4031" i="12"/>
  <c r="AD4032" i="12"/>
  <c r="AD4033" i="12"/>
  <c r="AD4034" i="12"/>
  <c r="AD4035" i="12"/>
  <c r="AD4036" i="12"/>
  <c r="AD4037" i="12"/>
  <c r="AD4038" i="12"/>
  <c r="AD4039" i="12"/>
  <c r="AD4040" i="12"/>
  <c r="AD4041" i="12"/>
  <c r="AD4042" i="12"/>
  <c r="AD4043" i="12"/>
  <c r="AD4044" i="12"/>
  <c r="AD4045" i="12"/>
  <c r="AD4046" i="12"/>
  <c r="AD4047" i="12"/>
  <c r="AD4048" i="12"/>
  <c r="AD4049" i="12"/>
  <c r="AD4050" i="12"/>
  <c r="AD4051" i="12"/>
  <c r="AD4052" i="12"/>
  <c r="AD4053" i="12"/>
  <c r="AD4054" i="12"/>
  <c r="AD4055" i="12"/>
  <c r="AD4056" i="12"/>
  <c r="AD4057" i="12"/>
  <c r="AD4058" i="12"/>
  <c r="AD4059" i="12"/>
  <c r="AD4060" i="12"/>
  <c r="AD4061" i="12"/>
  <c r="AD4062" i="12"/>
  <c r="AD4063" i="12"/>
  <c r="AD4064" i="12"/>
  <c r="AD4065" i="12"/>
  <c r="AD4066" i="12"/>
  <c r="AD4067" i="12"/>
  <c r="AD4068" i="12"/>
  <c r="AD4069" i="12"/>
  <c r="AD4070" i="12"/>
  <c r="AD4071" i="12"/>
  <c r="AD4072" i="12"/>
  <c r="AD4073" i="12"/>
  <c r="AD4074" i="12"/>
  <c r="AD4075" i="12"/>
  <c r="AD4076" i="12"/>
  <c r="AD4077" i="12"/>
  <c r="AD4078" i="12"/>
  <c r="AD4079" i="12"/>
  <c r="AD4080" i="12"/>
  <c r="AD4081" i="12"/>
  <c r="AD4082" i="12"/>
  <c r="AD4083" i="12"/>
  <c r="AD4084" i="12"/>
  <c r="AD4085" i="12"/>
  <c r="AD4086" i="12"/>
  <c r="AD4087" i="12"/>
  <c r="AD4088" i="12"/>
  <c r="AD4089" i="12"/>
  <c r="AD4090" i="12"/>
  <c r="AD4091" i="12"/>
  <c r="AD4092" i="12"/>
  <c r="AD4093" i="12"/>
  <c r="AD4094" i="12"/>
  <c r="AD4095" i="12"/>
  <c r="AD4096" i="12"/>
  <c r="AD4097" i="12"/>
  <c r="AD4098" i="12"/>
  <c r="AD4099" i="12"/>
  <c r="AD4100" i="12"/>
  <c r="AD4101" i="12"/>
  <c r="AD4102" i="12"/>
  <c r="AD4103" i="12"/>
  <c r="AD4104" i="12"/>
  <c r="AD4105" i="12"/>
  <c r="AD4106" i="12"/>
  <c r="AD4107" i="12"/>
  <c r="AD4108" i="12"/>
  <c r="AD4109" i="12"/>
  <c r="AD4110" i="12"/>
  <c r="AD4111" i="12"/>
  <c r="AD4112" i="12"/>
  <c r="AD4113" i="12"/>
  <c r="AD4114" i="12"/>
  <c r="AD4115" i="12"/>
  <c r="AD4116" i="12"/>
  <c r="AD4117" i="12"/>
  <c r="AD4118" i="12"/>
  <c r="AD4119" i="12"/>
  <c r="AD4146" i="12"/>
  <c r="AD4150" i="12"/>
  <c r="AD4185" i="12"/>
  <c r="AD4186" i="12"/>
  <c r="AD4187" i="12"/>
  <c r="AD4188" i="12"/>
  <c r="AD4189" i="12"/>
  <c r="AD4190" i="12"/>
  <c r="AD4191" i="12"/>
  <c r="AD4192" i="12"/>
  <c r="AD4193" i="12"/>
  <c r="AD4194" i="12"/>
  <c r="AD4195" i="12"/>
  <c r="AD4196" i="12"/>
  <c r="AD4197" i="12"/>
  <c r="AD4198" i="12"/>
  <c r="AD4199" i="12"/>
  <c r="AD4200" i="12"/>
  <c r="AD4201" i="12"/>
  <c r="AD4202" i="12"/>
  <c r="AD4203" i="12"/>
  <c r="AD4204" i="12"/>
  <c r="AD4205" i="12"/>
  <c r="AD4206" i="12"/>
  <c r="AD4207" i="12"/>
  <c r="AD4208" i="12"/>
  <c r="AD4209" i="12"/>
  <c r="AD4210" i="12"/>
  <c r="AD4211" i="12"/>
  <c r="AD4212" i="12"/>
  <c r="AD4213" i="12"/>
  <c r="AD4214" i="12"/>
  <c r="AD4215" i="12"/>
  <c r="AD4216" i="12"/>
  <c r="AD4217" i="12"/>
  <c r="AD4218" i="12"/>
  <c r="AD4219" i="12"/>
  <c r="AD4220" i="12"/>
  <c r="AD4221" i="12"/>
  <c r="AD4222" i="12"/>
  <c r="AD4223" i="12"/>
  <c r="AD4224" i="12"/>
  <c r="AD4225" i="12"/>
  <c r="AD4226" i="12"/>
  <c r="AD4227" i="12"/>
  <c r="AD4228" i="12"/>
  <c r="AD4229" i="12"/>
  <c r="AD4230" i="12"/>
  <c r="AD4231" i="12"/>
  <c r="AD4232" i="12"/>
  <c r="AD4233" i="12"/>
  <c r="AD4234" i="12"/>
  <c r="AD4235" i="12"/>
  <c r="AD4236" i="12"/>
  <c r="AD4237" i="12"/>
  <c r="AD4238" i="12"/>
  <c r="AD4239" i="12"/>
  <c r="AD4240" i="12"/>
  <c r="AD4241" i="12"/>
  <c r="AD4242" i="12"/>
  <c r="AD4243" i="12"/>
  <c r="AD4244" i="12"/>
  <c r="AD4245" i="12"/>
  <c r="AD4246" i="12"/>
  <c r="AD4247" i="12"/>
  <c r="AD4248" i="12"/>
  <c r="AD4249" i="12"/>
  <c r="AD4250" i="12"/>
  <c r="AD4251" i="12"/>
  <c r="AD4252" i="12"/>
  <c r="AD4253" i="12"/>
  <c r="AD4254" i="12"/>
  <c r="AD4255" i="12"/>
  <c r="AD4256" i="12"/>
  <c r="AD4257" i="12"/>
  <c r="AD4258" i="12"/>
  <c r="AD4259" i="12"/>
  <c r="AD4260" i="12"/>
  <c r="AD4261" i="12"/>
  <c r="AD4262" i="12"/>
  <c r="AD4263" i="12"/>
  <c r="AD4264" i="12"/>
  <c r="AD4265" i="12"/>
  <c r="AD4266" i="12"/>
  <c r="AD4267" i="12"/>
  <c r="AD4268" i="12"/>
  <c r="AD4269" i="12"/>
  <c r="AD4270" i="12"/>
  <c r="AD4271" i="12"/>
  <c r="AD4272" i="12"/>
  <c r="AD4273" i="12"/>
  <c r="AD4274" i="12"/>
  <c r="AD4275" i="12"/>
  <c r="AD4276" i="12"/>
  <c r="AD4277" i="12"/>
  <c r="AD4278" i="12"/>
  <c r="AD4279" i="12"/>
  <c r="AD4280" i="12"/>
  <c r="AD4281" i="12"/>
  <c r="AD4282" i="12"/>
  <c r="AD4283" i="12"/>
  <c r="AD4284" i="12"/>
  <c r="AD4285" i="12"/>
  <c r="AD4286" i="12"/>
  <c r="AD4287" i="12"/>
  <c r="AD4288" i="12"/>
  <c r="AD4289" i="12"/>
  <c r="AD4400" i="12"/>
  <c r="AD4408" i="12"/>
  <c r="AD4409" i="12"/>
  <c r="AD4410" i="12"/>
  <c r="AD4411" i="12"/>
  <c r="AD4412" i="12"/>
  <c r="AD4413" i="12"/>
  <c r="AD4376" i="12"/>
  <c r="AD4377" i="12"/>
  <c r="AD4414" i="12"/>
  <c r="AD4415" i="12"/>
  <c r="AD4416" i="12"/>
  <c r="AD4417" i="12"/>
  <c r="AD4418" i="12"/>
  <c r="AD4419" i="12"/>
  <c r="AD4420" i="12"/>
  <c r="AD4421" i="12"/>
  <c r="AD4422" i="12"/>
  <c r="AD4423" i="12"/>
  <c r="AD4424" i="12"/>
  <c r="AD4425" i="12"/>
  <c r="AD4426" i="12"/>
  <c r="AD4427" i="12"/>
  <c r="AD4428" i="12"/>
  <c r="AD4429" i="12"/>
  <c r="AD4430" i="12"/>
  <c r="AD4431" i="12"/>
  <c r="AD4432" i="12"/>
  <c r="AD4433" i="12"/>
  <c r="AD4434" i="12"/>
  <c r="AD4435" i="12"/>
  <c r="AD4436" i="12"/>
  <c r="AD4437" i="12"/>
  <c r="AD4438" i="12"/>
  <c r="AD4439" i="12"/>
  <c r="AD4440" i="12"/>
  <c r="AD4441" i="12"/>
  <c r="AD4442" i="12"/>
  <c r="AD4443" i="12"/>
  <c r="AD4444" i="12"/>
  <c r="AD4445" i="12"/>
  <c r="AD4446" i="12"/>
  <c r="AD4447" i="12"/>
  <c r="AD4448" i="12"/>
  <c r="AD4449" i="12"/>
  <c r="AD4450" i="12"/>
  <c r="AD4451" i="12"/>
  <c r="AD4452" i="12"/>
  <c r="AD4453" i="12"/>
  <c r="AD4454" i="12"/>
  <c r="AD4455" i="12"/>
  <c r="AD4456" i="12"/>
  <c r="AD4457" i="12"/>
  <c r="AD4458" i="12"/>
  <c r="AD4459" i="12"/>
  <c r="AD4460" i="12"/>
  <c r="AD4461" i="12"/>
  <c r="AD4462" i="12"/>
  <c r="AD4463" i="12"/>
  <c r="AD4464" i="12"/>
  <c r="AD4465" i="12"/>
  <c r="AD4466" i="12"/>
  <c r="AD4467" i="12"/>
  <c r="AD4468" i="12"/>
  <c r="AD4469" i="12"/>
  <c r="AD4470" i="12"/>
  <c r="AD4471" i="12"/>
  <c r="AD4472" i="12"/>
  <c r="AD4473" i="12"/>
  <c r="AD4474" i="12"/>
  <c r="AD4475" i="12"/>
  <c r="AD4476" i="12"/>
  <c r="AD4477" i="12"/>
  <c r="AD4478" i="12"/>
  <c r="AD4479" i="12"/>
  <c r="AD4480" i="12"/>
  <c r="AD4481" i="12"/>
  <c r="AD4482" i="12"/>
  <c r="AD4483" i="12"/>
  <c r="AD4484" i="12"/>
  <c r="AD4485" i="12"/>
  <c r="AD4486" i="12"/>
  <c r="AD4487" i="12"/>
  <c r="AD4488" i="12"/>
  <c r="AD4489" i="12"/>
  <c r="AD4490" i="12"/>
  <c r="AD4491" i="12"/>
  <c r="AD4492" i="12"/>
  <c r="AD4493" i="12"/>
  <c r="AD4494" i="12"/>
  <c r="AD4495" i="12"/>
  <c r="AD4496" i="12"/>
  <c r="AD4497" i="12"/>
  <c r="AD4498" i="12"/>
  <c r="AD4499" i="12"/>
  <c r="AD4500" i="12"/>
  <c r="AD4501" i="12"/>
  <c r="AD4502" i="12"/>
  <c r="AD4503" i="12"/>
  <c r="AD4504" i="12"/>
  <c r="AD4505" i="12"/>
  <c r="AD4506" i="12"/>
  <c r="AD4507" i="12"/>
  <c r="AD4508" i="12"/>
  <c r="AD4509" i="12"/>
  <c r="AD4510" i="12"/>
  <c r="AD4511" i="12"/>
  <c r="AD4512" i="12"/>
  <c r="AD4513" i="12"/>
  <c r="AD4514" i="12"/>
  <c r="AD4515" i="12"/>
  <c r="AD4516" i="12"/>
  <c r="AD4517" i="12"/>
  <c r="AD4518" i="12"/>
  <c r="AD4519" i="12"/>
  <c r="AD4520" i="12"/>
  <c r="AD4521" i="12"/>
  <c r="AD4522" i="12"/>
  <c r="AD4523" i="12"/>
  <c r="AD4524" i="12"/>
  <c r="AD4525" i="12"/>
  <c r="AD4526" i="12"/>
  <c r="AD4527" i="12"/>
  <c r="AD4528" i="12"/>
  <c r="AD4529" i="12"/>
  <c r="AD4530" i="12"/>
  <c r="AD4531" i="12"/>
  <c r="AD4532" i="12"/>
  <c r="AD4533" i="12"/>
  <c r="AD4534" i="12"/>
  <c r="AD4535" i="12"/>
  <c r="AD4536" i="12"/>
  <c r="AD4537" i="12"/>
  <c r="AD4538" i="12"/>
  <c r="AD4539" i="12"/>
  <c r="AD4540" i="12"/>
  <c r="AD4541" i="12"/>
  <c r="AD4542" i="12"/>
  <c r="AD4543" i="12"/>
  <c r="AD4544" i="12"/>
  <c r="AD4545" i="12"/>
  <c r="AD4546" i="12"/>
  <c r="AD4547" i="12"/>
  <c r="AD4548" i="12"/>
  <c r="AD4549" i="12"/>
  <c r="AD4550" i="12"/>
  <c r="AD4551" i="12"/>
  <c r="AD4552" i="12"/>
  <c r="AD4553" i="12"/>
  <c r="AD4554" i="12"/>
  <c r="AD4555" i="12"/>
  <c r="AD4556" i="12"/>
  <c r="AD4557" i="12"/>
  <c r="AD4558" i="12"/>
  <c r="AD4559" i="12"/>
  <c r="AD4560" i="12"/>
  <c r="AD4561" i="12"/>
  <c r="AD4562" i="12"/>
  <c r="AD4563" i="12"/>
  <c r="AD4564" i="12"/>
  <c r="AD4565" i="12"/>
  <c r="AD4566" i="12"/>
  <c r="AD4567" i="12"/>
  <c r="AD4568" i="12"/>
  <c r="AD4569" i="12"/>
  <c r="AD4570" i="12"/>
  <c r="AD4571" i="12"/>
  <c r="AD4572" i="12"/>
  <c r="AD4573" i="12"/>
  <c r="AD4574" i="12"/>
  <c r="AD4575" i="12"/>
  <c r="AD4576" i="12"/>
  <c r="AD4577" i="12"/>
  <c r="AD4578" i="12"/>
  <c r="AD4579" i="12"/>
  <c r="AD4580" i="12"/>
  <c r="AD4581" i="12"/>
  <c r="AD4582" i="12"/>
  <c r="AD4583" i="12"/>
  <c r="AD4584" i="12"/>
  <c r="AD4585" i="12"/>
  <c r="AD4586" i="12"/>
  <c r="AD4587" i="12"/>
  <c r="AD4588" i="12"/>
  <c r="AD4589" i="12"/>
  <c r="AD4590" i="12"/>
  <c r="AD4591" i="12"/>
  <c r="AD4592" i="12"/>
  <c r="AD4593" i="12"/>
  <c r="AD4594" i="12"/>
  <c r="AD4595" i="12"/>
  <c r="AD4596" i="12"/>
  <c r="AD4597" i="12"/>
  <c r="AD4598" i="12"/>
  <c r="AD4599" i="12"/>
  <c r="AD4600" i="12"/>
  <c r="AD4601" i="12"/>
  <c r="AD4602" i="12"/>
  <c r="AD4603" i="12"/>
  <c r="AD4604" i="12"/>
  <c r="AD4605" i="12"/>
  <c r="AD4606" i="12"/>
  <c r="AD4607" i="12"/>
  <c r="AD4608" i="12"/>
  <c r="AD4609" i="12"/>
  <c r="AD4610" i="12"/>
  <c r="AD4611" i="12"/>
  <c r="AD4612" i="12"/>
  <c r="AD4613" i="12"/>
  <c r="AD4614" i="12"/>
  <c r="AD4615" i="12"/>
  <c r="AD4616" i="12"/>
  <c r="AD4617" i="12"/>
  <c r="AD4618" i="12"/>
  <c r="AD4619" i="12"/>
  <c r="AD4620" i="12"/>
  <c r="AD4621" i="12"/>
  <c r="AD4622" i="12"/>
  <c r="AD4623" i="12"/>
  <c r="AD4624" i="12"/>
  <c r="AD4625" i="12"/>
  <c r="AD4626" i="12"/>
  <c r="AD4627" i="12"/>
  <c r="AD4628" i="12"/>
  <c r="AD4629" i="12"/>
  <c r="AD4630" i="12"/>
  <c r="AD4631" i="12"/>
  <c r="AD4632" i="12"/>
  <c r="AD4633" i="12"/>
  <c r="AD4634" i="12"/>
  <c r="AD4635" i="12"/>
  <c r="AD4636" i="12"/>
  <c r="AD4637" i="12"/>
  <c r="AD4638" i="12"/>
  <c r="AD4639" i="12"/>
  <c r="AD4640" i="12"/>
  <c r="AD4641" i="12"/>
  <c r="AD4642" i="12"/>
  <c r="AD4643" i="12"/>
  <c r="AD4644" i="12"/>
  <c r="AD4645" i="12"/>
  <c r="AD4646" i="12"/>
  <c r="AD4647" i="12"/>
  <c r="AD4648" i="12"/>
  <c r="AD4649" i="12"/>
  <c r="AD4650" i="12"/>
  <c r="AD4651" i="12"/>
  <c r="AD4652" i="12"/>
  <c r="AD4653" i="12"/>
  <c r="AD4654" i="12"/>
  <c r="AD4655" i="12"/>
  <c r="AD4656" i="12"/>
  <c r="AD4657" i="12"/>
  <c r="AD4658" i="12"/>
  <c r="AD4659" i="12"/>
  <c r="AD4660" i="12"/>
  <c r="AD4661" i="12"/>
  <c r="AD4662" i="12"/>
  <c r="AD4663" i="12"/>
  <c r="AD4664" i="12"/>
  <c r="AD4665" i="12"/>
  <c r="AD4666" i="12"/>
  <c r="AD4667" i="12"/>
  <c r="AD4668" i="12"/>
  <c r="AD4669" i="12"/>
  <c r="AD4670" i="12"/>
  <c r="AD4671" i="12"/>
  <c r="AD4672" i="12"/>
  <c r="AD4673" i="12"/>
  <c r="AD4674" i="12"/>
  <c r="AD4675" i="12"/>
  <c r="AD4676" i="12"/>
  <c r="AD4677" i="12"/>
  <c r="AD4678" i="12"/>
  <c r="AD4679" i="12"/>
  <c r="AD4680" i="12"/>
  <c r="AD4681" i="12"/>
  <c r="AD4682" i="12"/>
  <c r="AD4683" i="12"/>
  <c r="AD4684" i="12"/>
  <c r="AD4685" i="12"/>
  <c r="AD4686" i="12"/>
  <c r="AD4687" i="12"/>
  <c r="AD4688" i="12"/>
  <c r="AD4689" i="12"/>
  <c r="AD4690" i="12"/>
  <c r="AD4691" i="12"/>
  <c r="AD4692" i="12"/>
  <c r="AD4693" i="12"/>
  <c r="AD4694" i="12"/>
  <c r="AD4695" i="12"/>
  <c r="AD4696" i="12"/>
  <c r="AD4697" i="12"/>
  <c r="AD4698" i="12"/>
  <c r="AD4699" i="12"/>
  <c r="AD4700" i="12"/>
  <c r="AD4701" i="12"/>
  <c r="AD4702" i="12"/>
  <c r="AD4703" i="12"/>
  <c r="AD4704" i="12"/>
  <c r="AD4705" i="12"/>
  <c r="AD4706" i="12"/>
  <c r="AD4707" i="12"/>
  <c r="AD4708" i="12"/>
  <c r="AD4709" i="12"/>
  <c r="AD4710" i="12"/>
  <c r="AD4711" i="12"/>
  <c r="AD4712" i="12"/>
  <c r="AD4713" i="12"/>
  <c r="AD4714" i="12"/>
  <c r="AD4715" i="12"/>
  <c r="AD4716" i="12"/>
  <c r="AD4717" i="12"/>
  <c r="AD4718" i="12"/>
  <c r="AD4719" i="12"/>
  <c r="AD4720" i="12"/>
  <c r="AD4721" i="12"/>
  <c r="AD4722" i="12"/>
  <c r="AD4723" i="12"/>
  <c r="AD4724" i="12"/>
  <c r="AD4725" i="12"/>
  <c r="AD4726" i="12"/>
  <c r="AD4727" i="12"/>
  <c r="AD4728" i="12"/>
  <c r="AD4729" i="12"/>
  <c r="AD4730" i="12"/>
  <c r="AD4731" i="12"/>
  <c r="AD4732" i="12"/>
  <c r="AD4733" i="12"/>
  <c r="AD4734" i="12"/>
  <c r="AD4735" i="12"/>
  <c r="AD4736" i="12"/>
  <c r="AD4737" i="12"/>
  <c r="AD4738" i="12"/>
  <c r="AD4739" i="12"/>
  <c r="AD4740" i="12"/>
  <c r="AD4741" i="12"/>
  <c r="AD4742" i="12"/>
  <c r="AD4743" i="12"/>
  <c r="AD4744" i="12"/>
  <c r="AD4745" i="12"/>
  <c r="AD4746" i="12"/>
  <c r="AD4747" i="12"/>
  <c r="AD4748" i="12"/>
  <c r="AD4749" i="12"/>
  <c r="AD4750" i="12"/>
  <c r="AD4751" i="12"/>
  <c r="AD4752" i="12"/>
  <c r="AD4753" i="12"/>
  <c r="AD4754" i="12"/>
  <c r="AD4755" i="12"/>
  <c r="AD4756" i="12"/>
  <c r="AD4757" i="12"/>
  <c r="AD4758" i="12"/>
  <c r="AD4759" i="12"/>
  <c r="AD4760" i="12"/>
  <c r="AD4761" i="12"/>
  <c r="AD4762" i="12"/>
  <c r="AD4763" i="12"/>
  <c r="AD4764" i="12"/>
  <c r="AD4765" i="12"/>
  <c r="AD4766" i="12"/>
  <c r="AD4767" i="12"/>
  <c r="AD4768" i="12"/>
  <c r="AD4769" i="12"/>
  <c r="AD4770" i="12"/>
  <c r="AD4771" i="12"/>
  <c r="AD4772" i="12"/>
  <c r="AD4773" i="12"/>
  <c r="AD4774" i="12"/>
  <c r="AD4775" i="12"/>
  <c r="AD4776" i="12"/>
  <c r="AD4777" i="12"/>
  <c r="AD4778" i="12"/>
  <c r="AD4779" i="12"/>
  <c r="AD4780" i="12"/>
  <c r="AD4781" i="12"/>
  <c r="AD4782" i="12"/>
  <c r="AD4783" i="12"/>
  <c r="AD4784" i="12"/>
  <c r="AD4785" i="12"/>
  <c r="AD4786" i="12"/>
  <c r="AD4787" i="12"/>
  <c r="AD4788" i="12"/>
  <c r="AD4789" i="12"/>
  <c r="AD4790" i="12"/>
  <c r="AD4791" i="12"/>
  <c r="AD4792" i="12"/>
  <c r="AD4793" i="12"/>
  <c r="AD4794" i="12"/>
  <c r="AD4795" i="12"/>
  <c r="AD4796" i="12"/>
  <c r="AD4797" i="12"/>
  <c r="AD4798" i="12"/>
  <c r="AD4799" i="12"/>
  <c r="AD4800" i="12"/>
  <c r="AD4801" i="12"/>
  <c r="AD4802" i="12"/>
  <c r="AD4803" i="12"/>
  <c r="AD4804" i="12"/>
  <c r="AD4805" i="12"/>
  <c r="AD4806" i="12"/>
  <c r="AD4807" i="12"/>
  <c r="AD4808" i="12"/>
  <c r="AD4809" i="12"/>
  <c r="AD4810" i="12"/>
  <c r="AD4811" i="12"/>
  <c r="AD4812" i="12"/>
  <c r="AD4813" i="12"/>
  <c r="AD4814" i="12"/>
  <c r="AD4815" i="12"/>
  <c r="AD4816" i="12"/>
  <c r="AD4817" i="12"/>
  <c r="AD4818" i="12"/>
  <c r="AD4819" i="12"/>
  <c r="AD4820" i="12"/>
  <c r="AD4821" i="12"/>
  <c r="AD4822" i="12"/>
  <c r="AD4823" i="12"/>
  <c r="AD4824" i="12"/>
  <c r="AD4825" i="12"/>
  <c r="AD4826" i="12"/>
  <c r="AD4827" i="12"/>
  <c r="AD4828" i="12"/>
  <c r="AD4829" i="12"/>
  <c r="AD4830" i="12"/>
  <c r="AD4831" i="12"/>
  <c r="AD4832" i="12"/>
  <c r="AD4833" i="12"/>
  <c r="AD4834" i="12"/>
  <c r="AD4835" i="12"/>
  <c r="AD4836" i="12"/>
  <c r="AD4837" i="12"/>
  <c r="AD4838" i="12"/>
  <c r="AD4839" i="12"/>
  <c r="AD4840" i="12"/>
  <c r="AD4841" i="12"/>
  <c r="AD4842" i="12"/>
  <c r="AD4843" i="12"/>
  <c r="AD4844" i="12"/>
  <c r="AD4845" i="12"/>
  <c r="AD4846" i="12"/>
  <c r="AD4847" i="12"/>
  <c r="AD4848" i="12"/>
  <c r="AD4849" i="12"/>
  <c r="AD4850" i="12"/>
  <c r="AD4851" i="12"/>
  <c r="AD4852" i="12"/>
  <c r="AD4853" i="12"/>
  <c r="AD4854" i="12"/>
  <c r="AD4855" i="12"/>
  <c r="AD4856" i="12"/>
  <c r="AD4857" i="12"/>
  <c r="AD4858" i="12"/>
  <c r="AD4859" i="12"/>
  <c r="AD4860" i="12"/>
  <c r="AD4861" i="12"/>
  <c r="AD4862" i="12"/>
  <c r="AD4863" i="12"/>
  <c r="AD4864" i="12"/>
  <c r="AD4865" i="12"/>
  <c r="AD4866" i="12"/>
  <c r="AD4867" i="12"/>
  <c r="AD4868" i="12"/>
  <c r="AD4869" i="12"/>
  <c r="AD4870" i="12"/>
  <c r="AD4871" i="12"/>
  <c r="AD4872" i="12"/>
  <c r="AD4873" i="12"/>
  <c r="AD4874" i="12"/>
  <c r="AD4875" i="12"/>
  <c r="AD4876" i="12"/>
  <c r="AD4877" i="12"/>
  <c r="AD4878" i="12"/>
  <c r="AD4879" i="12"/>
  <c r="AD4880" i="12"/>
  <c r="AD4881" i="12"/>
  <c r="AD4882" i="12"/>
  <c r="AD4883" i="12"/>
  <c r="AD4884" i="12"/>
  <c r="AD4885" i="12"/>
  <c r="AD4886" i="12"/>
  <c r="AD4887" i="12"/>
  <c r="AD4888" i="12"/>
  <c r="AD4889" i="12"/>
  <c r="AD4890" i="12"/>
  <c r="AD4891" i="12"/>
  <c r="AD4892" i="12"/>
  <c r="AD4893" i="12"/>
  <c r="AD4894" i="12"/>
  <c r="AD4895" i="12"/>
  <c r="AD4896" i="12"/>
  <c r="AD4897" i="12"/>
  <c r="AD4898" i="12"/>
  <c r="AD4899" i="12"/>
  <c r="AD4900" i="12"/>
  <c r="AD4901" i="12"/>
  <c r="AD4902" i="12"/>
  <c r="AD4903" i="12"/>
  <c r="AD4904" i="12"/>
  <c r="AD4905" i="12"/>
  <c r="AD4906" i="12"/>
  <c r="AD4907" i="12"/>
  <c r="AD4908" i="12"/>
  <c r="AD4909" i="12"/>
  <c r="AD4910" i="12"/>
  <c r="AD4911" i="12"/>
  <c r="AD4912" i="12"/>
  <c r="AD4913" i="12"/>
  <c r="AD4914" i="12"/>
  <c r="AD4915" i="12"/>
  <c r="AD4916" i="12"/>
  <c r="AD4917" i="12"/>
  <c r="AD4918" i="12"/>
  <c r="AD4919" i="12"/>
  <c r="AD4920" i="12"/>
  <c r="AD4921" i="12"/>
  <c r="AD4922" i="12"/>
  <c r="AD4923" i="12"/>
  <c r="AD4924" i="12"/>
  <c r="AD4925" i="12"/>
  <c r="AD4926" i="12"/>
  <c r="AD4927" i="12"/>
  <c r="AD4928" i="12"/>
  <c r="AD4929" i="12"/>
  <c r="AD4930" i="12"/>
  <c r="AD4931" i="12"/>
  <c r="AD4932" i="12"/>
  <c r="AD4933" i="12"/>
  <c r="AD4934" i="12"/>
  <c r="AD4935" i="12"/>
  <c r="AD4936" i="12"/>
  <c r="AD4937" i="12"/>
  <c r="AD4938" i="12"/>
  <c r="AD4939" i="12"/>
  <c r="AD4940" i="12"/>
  <c r="AD4941" i="12"/>
  <c r="AD4942" i="12"/>
  <c r="AD4943" i="12"/>
  <c r="AD4944" i="12"/>
  <c r="AD4945" i="12"/>
  <c r="AD4946" i="12"/>
  <c r="AD4947" i="12"/>
  <c r="AD4948" i="12"/>
  <c r="AD4949" i="12"/>
  <c r="AD4950" i="12"/>
  <c r="AD4951" i="12"/>
  <c r="AD4952" i="12"/>
  <c r="AD4953" i="12"/>
  <c r="AD4954" i="12"/>
  <c r="AD4955" i="12"/>
  <c r="AD4956" i="12"/>
  <c r="AD4957" i="12"/>
  <c r="AD4958" i="12"/>
  <c r="AD4959" i="12"/>
  <c r="AD4960" i="12"/>
  <c r="AD4961" i="12"/>
  <c r="AD4962" i="12"/>
  <c r="AD4963" i="12"/>
  <c r="AD4964" i="12"/>
  <c r="AD4965" i="12"/>
  <c r="AD4966" i="12"/>
  <c r="AD4967" i="12"/>
  <c r="AD4968" i="12"/>
  <c r="AD4969" i="12"/>
  <c r="AD4970" i="12"/>
  <c r="AD4971" i="12"/>
  <c r="AD4972" i="12"/>
  <c r="AD4973" i="12"/>
  <c r="AD4974" i="12"/>
  <c r="AD4975" i="12"/>
  <c r="AD4976" i="12"/>
  <c r="AD4977" i="12"/>
  <c r="AD4978" i="12"/>
  <c r="AD4979" i="12"/>
  <c r="AD4980" i="12"/>
  <c r="AD4981" i="12"/>
  <c r="AD4982" i="12"/>
  <c r="AD4983" i="12"/>
  <c r="AD4984" i="12"/>
  <c r="AD4985" i="12"/>
  <c r="AD4986" i="12"/>
  <c r="AD4987" i="12"/>
  <c r="AD4988" i="12"/>
  <c r="AD4989" i="12"/>
  <c r="AD4990" i="12"/>
  <c r="AD4991" i="12"/>
  <c r="AD4992" i="12"/>
  <c r="AD4993" i="12"/>
  <c r="AD4994" i="12"/>
  <c r="AD4995" i="12"/>
  <c r="AD4996" i="12"/>
  <c r="AD4997" i="12"/>
  <c r="AD4998" i="12"/>
  <c r="AD4999" i="12"/>
  <c r="AD5000" i="12"/>
  <c r="AD5001" i="12"/>
  <c r="AD5002" i="12"/>
  <c r="AD5003" i="12"/>
  <c r="AD5004" i="12"/>
  <c r="AD5005" i="12"/>
  <c r="AD5006" i="12"/>
  <c r="AD5007" i="12"/>
  <c r="AD5008" i="12"/>
  <c r="AD5009" i="12"/>
  <c r="AD5010" i="12"/>
  <c r="AD5011" i="12"/>
  <c r="AD5012" i="12"/>
  <c r="AD5013" i="12"/>
  <c r="AD5014" i="12"/>
  <c r="AD5015" i="12"/>
  <c r="AD5016" i="12"/>
  <c r="AD5017" i="12"/>
  <c r="AD5018" i="12"/>
  <c r="AD5019" i="12"/>
  <c r="AD5020" i="12"/>
  <c r="AD5021" i="12"/>
  <c r="AD5022" i="12"/>
  <c r="AD5023" i="12"/>
  <c r="AD5024" i="12"/>
  <c r="AD5025" i="12"/>
  <c r="AD5026" i="12"/>
  <c r="AD5027" i="12"/>
  <c r="AD5028" i="12"/>
  <c r="AD5029" i="12"/>
  <c r="AD5030" i="12"/>
  <c r="AD5031" i="12"/>
  <c r="AD5032" i="12"/>
  <c r="AD5033" i="12"/>
  <c r="AD5034" i="12"/>
  <c r="AD5035" i="12"/>
  <c r="AD5036" i="12"/>
  <c r="AD5037" i="12"/>
  <c r="AD5038" i="12"/>
  <c r="AD5039" i="12"/>
  <c r="AD5040" i="12"/>
  <c r="AD5041" i="12"/>
  <c r="AD5042" i="12"/>
  <c r="AD5043" i="12"/>
  <c r="AD5044" i="12"/>
  <c r="AD5045" i="12"/>
  <c r="AD5046" i="12"/>
  <c r="AD5047" i="12"/>
  <c r="AD5048" i="12"/>
  <c r="AD5049" i="12"/>
  <c r="AD5050" i="12"/>
  <c r="AD5051" i="12"/>
  <c r="AD5052" i="12"/>
  <c r="AD5053" i="12"/>
  <c r="AD5054" i="12"/>
  <c r="AD5055" i="12"/>
  <c r="AD5056" i="12"/>
  <c r="AD5057" i="12"/>
  <c r="AD5058" i="12"/>
  <c r="AD5059" i="12"/>
  <c r="AD5060" i="12"/>
  <c r="AD5061" i="12"/>
  <c r="AD5062" i="12"/>
  <c r="AD5063" i="12"/>
  <c r="AD5064" i="12"/>
  <c r="AD5065" i="12"/>
  <c r="AD5066" i="12"/>
  <c r="AD5067" i="12"/>
  <c r="AD5068" i="12"/>
  <c r="AD5069" i="12"/>
  <c r="AD5070" i="12"/>
  <c r="AD5071" i="12"/>
  <c r="AD5072" i="12"/>
  <c r="AD5073" i="12"/>
  <c r="AD5074" i="12"/>
  <c r="AD5075" i="12"/>
  <c r="AD5076" i="12"/>
  <c r="AD5077" i="12"/>
  <c r="AD5078" i="12"/>
  <c r="AD5079" i="12"/>
  <c r="AD5080" i="12"/>
  <c r="AD5081" i="12"/>
  <c r="AD5082" i="12"/>
  <c r="AD5083" i="12"/>
  <c r="AD5084" i="12"/>
  <c r="AD5085" i="12"/>
  <c r="AD5086" i="12"/>
  <c r="AD5087" i="12"/>
  <c r="AD5088" i="12"/>
  <c r="AD5089" i="12"/>
  <c r="AD5090" i="12"/>
  <c r="AD5091" i="12"/>
  <c r="AD5092" i="12"/>
  <c r="AD5093" i="12"/>
  <c r="AD5094" i="12"/>
  <c r="AD5095" i="12"/>
  <c r="AD5096" i="12"/>
  <c r="AD5097" i="12"/>
  <c r="AD5098" i="12"/>
  <c r="AD5099" i="12"/>
  <c r="AD5100" i="12"/>
  <c r="AD5101" i="12"/>
  <c r="AD5102" i="12"/>
  <c r="AD5103" i="12"/>
  <c r="AD5104" i="12"/>
  <c r="AD5105" i="12"/>
  <c r="AD5106" i="12"/>
  <c r="AD5107" i="12"/>
  <c r="AD5108" i="12"/>
  <c r="AD5109" i="12"/>
  <c r="AD5110" i="12"/>
  <c r="AD5111" i="12"/>
  <c r="AD5112" i="12"/>
  <c r="AD5113" i="12"/>
  <c r="AD5114" i="12"/>
  <c r="AD5115" i="12"/>
  <c r="AD5116" i="12"/>
  <c r="AD5117" i="12"/>
  <c r="AD5118" i="12"/>
  <c r="AD5119" i="12"/>
  <c r="AD5120" i="12"/>
  <c r="AD5121" i="12"/>
  <c r="AD5122" i="12"/>
  <c r="AD5123" i="12"/>
  <c r="AD5124" i="12"/>
  <c r="AD5125" i="12"/>
  <c r="AD5126" i="12"/>
  <c r="AD5127" i="12"/>
  <c r="AD5128" i="12"/>
  <c r="AD5129" i="12"/>
  <c r="AD5130" i="12"/>
  <c r="AD5131" i="12"/>
  <c r="AD5132" i="12"/>
  <c r="AD5133" i="12"/>
  <c r="AD5134" i="12"/>
  <c r="AD5135" i="12"/>
  <c r="AD5136" i="12"/>
  <c r="AD5137" i="12"/>
  <c r="AD5138" i="12"/>
  <c r="AD5139" i="12"/>
  <c r="AD5140" i="12"/>
  <c r="AD5141" i="12"/>
  <c r="AD5142" i="12"/>
  <c r="AD5143" i="12"/>
  <c r="AD5144" i="12"/>
  <c r="AD5145" i="12"/>
  <c r="AD5146" i="12"/>
  <c r="AD5147" i="12"/>
  <c r="AD5148" i="12"/>
  <c r="AD5149" i="12"/>
  <c r="AD5150" i="12"/>
  <c r="AD5151" i="12"/>
  <c r="AD5152" i="12"/>
  <c r="AD5153" i="12"/>
  <c r="AD5154" i="12"/>
  <c r="AD5155" i="12"/>
  <c r="AD5156" i="12"/>
  <c r="AD5157" i="12"/>
  <c r="AD5158" i="12"/>
  <c r="AD5159" i="12"/>
  <c r="AD5160" i="12"/>
  <c r="AD5161" i="12"/>
  <c r="AD5162" i="12"/>
  <c r="AD5163" i="12"/>
  <c r="AD5164" i="12"/>
  <c r="AD5165" i="12"/>
  <c r="AD5166" i="12"/>
  <c r="AD5167" i="12"/>
  <c r="AD5168" i="12"/>
  <c r="AD5169" i="12"/>
  <c r="AD5170" i="12"/>
  <c r="AD5171" i="12"/>
  <c r="AD5172" i="12"/>
  <c r="AD5173" i="12"/>
  <c r="AD5174" i="12"/>
  <c r="AD5175" i="12"/>
  <c r="AD5176" i="12"/>
  <c r="AD5177" i="12"/>
  <c r="AD5178" i="12"/>
  <c r="AD5179" i="12"/>
  <c r="AD5180" i="12"/>
  <c r="AD5181" i="12"/>
  <c r="AD5182" i="12"/>
  <c r="AD5183" i="12"/>
  <c r="AD5184" i="12"/>
  <c r="AD5185" i="12"/>
  <c r="AD5186" i="12"/>
  <c r="AD5187" i="12"/>
  <c r="AD5188" i="12"/>
  <c r="AD5189" i="12"/>
  <c r="AD5190" i="12"/>
  <c r="AD5191" i="12"/>
  <c r="AD5192" i="12"/>
  <c r="AD5193" i="12"/>
  <c r="AD5194" i="12"/>
  <c r="AD5195" i="12"/>
  <c r="AD5196" i="12"/>
  <c r="AD5197" i="12"/>
  <c r="AD5198" i="12"/>
  <c r="AD5199" i="12"/>
  <c r="AD5200" i="12"/>
  <c r="AD5201" i="12"/>
  <c r="AD5202" i="12"/>
  <c r="AD5203" i="12"/>
  <c r="AD5204" i="12"/>
  <c r="AD5205" i="12"/>
  <c r="AD5206" i="12"/>
  <c r="AD5207" i="12"/>
  <c r="AD5208" i="12"/>
  <c r="AD5209" i="12"/>
  <c r="AD5210" i="12"/>
  <c r="AD5211" i="12"/>
  <c r="AD5212" i="12"/>
  <c r="AD5213" i="12"/>
  <c r="AD5214" i="12"/>
  <c r="AD5215" i="12"/>
  <c r="AD5216" i="12"/>
  <c r="AD5217" i="12"/>
  <c r="AD5218" i="12"/>
  <c r="AD5219" i="12"/>
  <c r="AD5220" i="12"/>
  <c r="AD5221" i="12"/>
  <c r="AD5222" i="12"/>
  <c r="AD5223" i="12"/>
  <c r="AD5224" i="12"/>
  <c r="AD5225" i="12"/>
  <c r="AD5226" i="12"/>
  <c r="AD5227" i="12"/>
  <c r="AD5228" i="12"/>
  <c r="AD5229" i="12"/>
  <c r="AD5230" i="12"/>
  <c r="AD5231" i="12"/>
  <c r="AD5232" i="12"/>
  <c r="AD5233" i="12"/>
  <c r="AD5234" i="12"/>
  <c r="AD5235" i="12"/>
  <c r="AD5236" i="12"/>
  <c r="AD5237" i="12"/>
  <c r="AD5238" i="12"/>
  <c r="AD5239" i="12"/>
  <c r="AD5240" i="12"/>
  <c r="AD5241" i="12"/>
  <c r="AD5242" i="12"/>
  <c r="AD5243" i="12"/>
  <c r="AD5244" i="12"/>
  <c r="AD5245" i="12"/>
  <c r="AD5246" i="12"/>
  <c r="AD5247" i="12"/>
  <c r="AD5248" i="12"/>
  <c r="AD5249" i="12"/>
  <c r="AD5250" i="12"/>
  <c r="AD5251" i="12"/>
  <c r="AD5252" i="12"/>
  <c r="AD5253" i="12"/>
  <c r="AD5254" i="12"/>
  <c r="AD5255" i="12"/>
  <c r="AD5256" i="12"/>
  <c r="AD5257" i="12"/>
  <c r="AD5258" i="12"/>
  <c r="AD5259" i="12"/>
  <c r="AD5260" i="12"/>
  <c r="AD5261" i="12"/>
  <c r="AD5262" i="12"/>
  <c r="AD5263" i="12"/>
  <c r="AD5264" i="12"/>
  <c r="AD5265" i="12"/>
  <c r="AD5266" i="12"/>
  <c r="AD5267" i="12"/>
  <c r="AD5268" i="12"/>
  <c r="AD5269" i="12"/>
  <c r="AD5270" i="12"/>
  <c r="AD5271" i="12"/>
  <c r="AD5272" i="12"/>
  <c r="AD5273" i="12"/>
  <c r="AD5274" i="12"/>
  <c r="AD5275" i="12"/>
  <c r="AD5276" i="12"/>
  <c r="AD5277" i="12"/>
  <c r="AD5278" i="12"/>
  <c r="AD5279" i="12"/>
  <c r="AD5280" i="12"/>
  <c r="AD5281" i="12"/>
  <c r="AD5282" i="12"/>
  <c r="AD5283" i="12"/>
  <c r="AD5284" i="12"/>
  <c r="AD5285" i="12"/>
  <c r="AD5286" i="12"/>
  <c r="AD5287" i="12"/>
  <c r="AD5288" i="12"/>
  <c r="AD5289" i="12"/>
  <c r="AD5290" i="12"/>
  <c r="AD5291" i="12"/>
  <c r="AD5292" i="12"/>
  <c r="AD5293" i="12"/>
  <c r="AD5294" i="12"/>
  <c r="AD5295" i="12"/>
  <c r="AD5296" i="12"/>
  <c r="AD5297" i="12"/>
  <c r="AD5298" i="12"/>
  <c r="AD5299" i="12"/>
  <c r="AD5300" i="12"/>
  <c r="AD5301" i="12"/>
  <c r="AD5302" i="12"/>
  <c r="AD5303" i="12"/>
  <c r="AD5304" i="12"/>
  <c r="AD5305" i="12"/>
  <c r="AD5306" i="12"/>
  <c r="AD5307" i="12"/>
  <c r="AD5308" i="12"/>
  <c r="AD5309" i="12"/>
  <c r="AD5310" i="12"/>
  <c r="AD5311" i="12"/>
  <c r="AD5312" i="12"/>
  <c r="AD5313" i="12"/>
  <c r="AD5314" i="12"/>
  <c r="AD5315" i="12"/>
  <c r="AD5316" i="12"/>
  <c r="AD5317" i="12"/>
  <c r="AD5318" i="12"/>
  <c r="AD5319" i="12"/>
  <c r="AD5320" i="12"/>
  <c r="AD5321" i="12"/>
  <c r="AD5322" i="12"/>
  <c r="AD5323" i="12"/>
  <c r="AD5324" i="12"/>
  <c r="AD5325" i="12"/>
  <c r="AD5326" i="12"/>
  <c r="AD5327" i="12"/>
  <c r="AD5328" i="12"/>
  <c r="AD5329" i="12"/>
  <c r="AD5330" i="12"/>
  <c r="AD5331" i="12"/>
  <c r="AD5332" i="12"/>
  <c r="AD5333" i="12"/>
  <c r="AD5334" i="12"/>
  <c r="AD5335" i="12"/>
  <c r="AD5336" i="12"/>
  <c r="AD5337" i="12"/>
  <c r="AD5338" i="12"/>
  <c r="AD5339" i="12"/>
  <c r="AD5340" i="12"/>
  <c r="AD5341" i="12"/>
  <c r="AD5342" i="12"/>
  <c r="AD5343" i="12"/>
  <c r="AD5344" i="12"/>
  <c r="AD5345" i="12"/>
  <c r="AD5346" i="12"/>
  <c r="AD5347" i="12"/>
  <c r="AD5348" i="12"/>
  <c r="AD5349" i="12"/>
  <c r="AD5350" i="12"/>
  <c r="AD5351" i="12"/>
  <c r="AD5352" i="12"/>
  <c r="AD5353" i="12"/>
  <c r="AD5354" i="12"/>
  <c r="AD5355" i="12"/>
  <c r="AD5356" i="12"/>
  <c r="AD5357" i="12"/>
  <c r="AC4083" i="12"/>
  <c r="AC4084" i="12"/>
  <c r="AC4085" i="12"/>
  <c r="AC4086" i="12"/>
  <c r="AC4087" i="12"/>
  <c r="AC4088" i="12"/>
  <c r="AC4089" i="12"/>
  <c r="AC4090" i="12"/>
  <c r="AC4091" i="12"/>
  <c r="AC4092" i="12"/>
  <c r="AC4093" i="12"/>
  <c r="AC4094" i="12"/>
  <c r="AC4095" i="12"/>
  <c r="AC4096" i="12"/>
  <c r="AC4097" i="12"/>
  <c r="AC4098" i="12"/>
  <c r="AC4099" i="12"/>
  <c r="AC4100" i="12"/>
  <c r="AC4101" i="12"/>
  <c r="AC4102" i="12"/>
  <c r="AC4103" i="12"/>
  <c r="AC4104" i="12"/>
  <c r="AC4105" i="12"/>
  <c r="AC4106" i="12"/>
  <c r="AC4107" i="12"/>
  <c r="AC4108" i="12"/>
  <c r="AC4109" i="12"/>
  <c r="AC4110" i="12"/>
  <c r="AC4111" i="12"/>
  <c r="AC4112" i="12"/>
  <c r="AC4113" i="12"/>
  <c r="AC4114" i="12"/>
  <c r="AC4115" i="12"/>
  <c r="AC4116" i="12"/>
  <c r="AC4117" i="12"/>
  <c r="AC4118" i="12"/>
  <c r="AC4119" i="12"/>
  <c r="AC4146" i="12"/>
  <c r="AC4150" i="12"/>
  <c r="AC4185" i="12"/>
  <c r="AC4186" i="12"/>
  <c r="AC4187" i="12"/>
  <c r="AC4188" i="12"/>
  <c r="AC4189" i="12"/>
  <c r="AC4190" i="12"/>
  <c r="AC4191" i="12"/>
  <c r="AC4192" i="12"/>
  <c r="AC4193" i="12"/>
  <c r="AC4194" i="12"/>
  <c r="AC4195" i="12"/>
  <c r="AC4196" i="12"/>
  <c r="AC4197" i="12"/>
  <c r="AC4198" i="12"/>
  <c r="AC4199" i="12"/>
  <c r="AC4200" i="12"/>
  <c r="AC4201" i="12"/>
  <c r="AC4202" i="12"/>
  <c r="AC4203" i="12"/>
  <c r="AC4204" i="12"/>
  <c r="AC4205" i="12"/>
  <c r="AC4206" i="12"/>
  <c r="AC4207" i="12"/>
  <c r="AC4208" i="12"/>
  <c r="AC4209" i="12"/>
  <c r="AC4210" i="12"/>
  <c r="AC4211" i="12"/>
  <c r="AC4212" i="12"/>
  <c r="AC4213" i="12"/>
  <c r="AC4214" i="12"/>
  <c r="AC4215" i="12"/>
  <c r="AC4216" i="12"/>
  <c r="AC4217" i="12"/>
  <c r="AC4218" i="12"/>
  <c r="AC4219" i="12"/>
  <c r="AC4220" i="12"/>
  <c r="AC4221" i="12"/>
  <c r="AC4222" i="12"/>
  <c r="AC4223" i="12"/>
  <c r="AC4224" i="12"/>
  <c r="AC4225" i="12"/>
  <c r="AC4226" i="12"/>
  <c r="AC4227" i="12"/>
  <c r="AC4228" i="12"/>
  <c r="AC4229" i="12"/>
  <c r="AC4230" i="12"/>
  <c r="AC4231" i="12"/>
  <c r="AC4232" i="12"/>
  <c r="AC4233" i="12"/>
  <c r="AC4234" i="12"/>
  <c r="AC4235" i="12"/>
  <c r="AC4236" i="12"/>
  <c r="AC4237" i="12"/>
  <c r="AC4238" i="12"/>
  <c r="AC4239" i="12"/>
  <c r="AC4240" i="12"/>
  <c r="AC4241" i="12"/>
  <c r="AC4242" i="12"/>
  <c r="AC4243" i="12"/>
  <c r="AC4244" i="12"/>
  <c r="AC4245" i="12"/>
  <c r="AC4246" i="12"/>
  <c r="AC4247" i="12"/>
  <c r="AC4248" i="12"/>
  <c r="AC4249" i="12"/>
  <c r="AC4250" i="12"/>
  <c r="AC4251" i="12"/>
  <c r="AC4252" i="12"/>
  <c r="AC4253" i="12"/>
  <c r="AC4254" i="12"/>
  <c r="AC4255" i="12"/>
  <c r="AC4256" i="12"/>
  <c r="AC4257" i="12"/>
  <c r="AC4258" i="12"/>
  <c r="AC4259" i="12"/>
  <c r="AC4260" i="12"/>
  <c r="AC4261" i="12"/>
  <c r="AC4262" i="12"/>
  <c r="AC4263" i="12"/>
  <c r="AC4264" i="12"/>
  <c r="AC4265" i="12"/>
  <c r="AC4266" i="12"/>
  <c r="AC4267" i="12"/>
  <c r="AC4268" i="12"/>
  <c r="AC4269" i="12"/>
  <c r="AC4270" i="12"/>
  <c r="AC4271" i="12"/>
  <c r="AC4272" i="12"/>
  <c r="AC4273" i="12"/>
  <c r="AC4274" i="12"/>
  <c r="AC4275" i="12"/>
  <c r="AC4276" i="12"/>
  <c r="AC4277" i="12"/>
  <c r="AC4278" i="12"/>
  <c r="AC4279" i="12"/>
  <c r="AC4280" i="12"/>
  <c r="AC4281" i="12"/>
  <c r="AC4282" i="12"/>
  <c r="AC4283" i="12"/>
  <c r="AC4284" i="12"/>
  <c r="AC4285" i="12"/>
  <c r="AC4286" i="12"/>
  <c r="AC4287" i="12"/>
  <c r="AC4288" i="12"/>
  <c r="AC4289" i="12"/>
  <c r="AC4400" i="12"/>
  <c r="AC4408" i="12"/>
  <c r="AC4409" i="12"/>
  <c r="AC4410" i="12"/>
  <c r="AC4411" i="12"/>
  <c r="AC4412" i="12"/>
  <c r="AC4413" i="12"/>
  <c r="AC4376" i="12"/>
  <c r="AC4377" i="12"/>
  <c r="AC4414" i="12"/>
  <c r="AC4415" i="12"/>
  <c r="AC4416" i="12"/>
  <c r="AC4417" i="12"/>
  <c r="AC4418" i="12"/>
  <c r="AC4419" i="12"/>
  <c r="AC4420" i="12"/>
  <c r="AC4421" i="12"/>
  <c r="AC4422" i="12"/>
  <c r="AC4423" i="12"/>
  <c r="AC4424" i="12"/>
  <c r="AC4425" i="12"/>
  <c r="AC4426" i="12"/>
  <c r="AC4427" i="12"/>
  <c r="AC4428" i="12"/>
  <c r="AC4429" i="12"/>
  <c r="AC4430" i="12"/>
  <c r="AC4431" i="12"/>
  <c r="AC4432" i="12"/>
  <c r="AC4433" i="12"/>
  <c r="AC4434" i="12"/>
  <c r="AC4435" i="12"/>
  <c r="AC4436" i="12"/>
  <c r="AC4437" i="12"/>
  <c r="AC4438" i="12"/>
  <c r="AC4439" i="12"/>
  <c r="AC4440" i="12"/>
  <c r="AC4441" i="12"/>
  <c r="AC4442" i="12"/>
  <c r="AC4443" i="12"/>
  <c r="AC4444" i="12"/>
  <c r="AC4445" i="12"/>
  <c r="AC4446" i="12"/>
  <c r="AC4447" i="12"/>
  <c r="AC4448" i="12"/>
  <c r="AC4449" i="12"/>
  <c r="AC4450" i="12"/>
  <c r="AC4451" i="12"/>
  <c r="AC4452" i="12"/>
  <c r="AC4453" i="12"/>
  <c r="AC4454" i="12"/>
  <c r="AC4455" i="12"/>
  <c r="AC4456" i="12"/>
  <c r="AC4457" i="12"/>
  <c r="AC4458" i="12"/>
  <c r="AC4459" i="12"/>
  <c r="AC4460" i="12"/>
  <c r="AC4461" i="12"/>
  <c r="AC4462" i="12"/>
  <c r="AC4463" i="12"/>
  <c r="AC4464" i="12"/>
  <c r="AC4465" i="12"/>
  <c r="AC4466" i="12"/>
  <c r="AC4467" i="12"/>
  <c r="AC4468" i="12"/>
  <c r="AC4469" i="12"/>
  <c r="AC4470" i="12"/>
  <c r="AC4471" i="12"/>
  <c r="AC4472" i="12"/>
  <c r="AC4473" i="12"/>
  <c r="AC4474" i="12"/>
  <c r="AC4475" i="12"/>
  <c r="AC4476" i="12"/>
  <c r="AC4477" i="12"/>
  <c r="AC4478" i="12"/>
  <c r="AC4479" i="12"/>
  <c r="AC4480" i="12"/>
  <c r="AC4481" i="12"/>
  <c r="AC4482" i="12"/>
  <c r="AC4483" i="12"/>
  <c r="AC4484" i="12"/>
  <c r="AC4485" i="12"/>
  <c r="AC4486" i="12"/>
  <c r="AC4487" i="12"/>
  <c r="AC4488" i="12"/>
  <c r="AC4489" i="12"/>
  <c r="AC4490" i="12"/>
  <c r="AC4491" i="12"/>
  <c r="AC4492" i="12"/>
  <c r="AC4493" i="12"/>
  <c r="AC4494" i="12"/>
  <c r="AC4495" i="12"/>
  <c r="AC4496" i="12"/>
  <c r="AC4497" i="12"/>
  <c r="AC4498" i="12"/>
  <c r="AC4499" i="12"/>
  <c r="AC4500" i="12"/>
  <c r="AC4501" i="12"/>
  <c r="AC4502" i="12"/>
  <c r="AC4503" i="12"/>
  <c r="AC4504" i="12"/>
  <c r="AC4505" i="12"/>
  <c r="AC4506" i="12"/>
  <c r="AC4507" i="12"/>
  <c r="AC4508" i="12"/>
  <c r="AC4509" i="12"/>
  <c r="AC4510" i="12"/>
  <c r="AC4511" i="12"/>
  <c r="AC4512" i="12"/>
  <c r="AC4513" i="12"/>
  <c r="AC4514" i="12"/>
  <c r="AC4515" i="12"/>
  <c r="AC4516" i="12"/>
  <c r="AC4517" i="12"/>
  <c r="AC4518" i="12"/>
  <c r="AC4519" i="12"/>
  <c r="AC4520" i="12"/>
  <c r="AC4521" i="12"/>
  <c r="AC4522" i="12"/>
  <c r="AC4523" i="12"/>
  <c r="AC4524" i="12"/>
  <c r="AC4525" i="12"/>
  <c r="AC4526" i="12"/>
  <c r="AC4527" i="12"/>
  <c r="AC4528" i="12"/>
  <c r="AC4529" i="12"/>
  <c r="AC4530" i="12"/>
  <c r="AC4531" i="12"/>
  <c r="AC4532" i="12"/>
  <c r="AC4533" i="12"/>
  <c r="AC4534" i="12"/>
  <c r="AC4535" i="12"/>
  <c r="AC4536" i="12"/>
  <c r="AC4537" i="12"/>
  <c r="AC4538" i="12"/>
  <c r="AC4539" i="12"/>
  <c r="AC4540" i="12"/>
  <c r="AC4541" i="12"/>
  <c r="AC4542" i="12"/>
  <c r="AC4543" i="12"/>
  <c r="AC4544" i="12"/>
  <c r="AC4545" i="12"/>
  <c r="AC4546" i="12"/>
  <c r="AC4547" i="12"/>
  <c r="AC4548" i="12"/>
  <c r="AC4549" i="12"/>
  <c r="AC4550" i="12"/>
  <c r="AC4551" i="12"/>
  <c r="AC4552" i="12"/>
  <c r="AC4553" i="12"/>
  <c r="AC4554" i="12"/>
  <c r="AC4555" i="12"/>
  <c r="AC4556" i="12"/>
  <c r="AC4557" i="12"/>
  <c r="AC4558" i="12"/>
  <c r="AC4559" i="12"/>
  <c r="AC4560" i="12"/>
  <c r="AC4561" i="12"/>
  <c r="AC4562" i="12"/>
  <c r="AC4563" i="12"/>
  <c r="AC4564" i="12"/>
  <c r="AC4565" i="12"/>
  <c r="AC4566" i="12"/>
  <c r="AC4567" i="12"/>
  <c r="AC4568" i="12"/>
  <c r="AC4569" i="12"/>
  <c r="AC4570" i="12"/>
  <c r="AC4571" i="12"/>
  <c r="AC4572" i="12"/>
  <c r="AC4573" i="12"/>
  <c r="AC4574" i="12"/>
  <c r="AC4575" i="12"/>
  <c r="AC4576" i="12"/>
  <c r="AC4577" i="12"/>
  <c r="AC4578" i="12"/>
  <c r="AC4579" i="12"/>
  <c r="AC4580" i="12"/>
  <c r="AC4581" i="12"/>
  <c r="AC4582" i="12"/>
  <c r="AC4583" i="12"/>
  <c r="AC4584" i="12"/>
  <c r="AC4585" i="12"/>
  <c r="AC4586" i="12"/>
  <c r="AC4587" i="12"/>
  <c r="AC4588" i="12"/>
  <c r="AC4589" i="12"/>
  <c r="AC4590" i="12"/>
  <c r="AC4591" i="12"/>
  <c r="AC4592" i="12"/>
  <c r="AC4593" i="12"/>
  <c r="AC4594" i="12"/>
  <c r="AC4595" i="12"/>
  <c r="AC4596" i="12"/>
  <c r="AC4597" i="12"/>
  <c r="AC4598" i="12"/>
  <c r="AC4599" i="12"/>
  <c r="AC4600" i="12"/>
  <c r="AC4601" i="12"/>
  <c r="AC4602" i="12"/>
  <c r="AC4603" i="12"/>
  <c r="AC4604" i="12"/>
  <c r="AC4605" i="12"/>
  <c r="AC4606" i="12"/>
  <c r="AC4607" i="12"/>
  <c r="AC4608" i="12"/>
  <c r="AC4609" i="12"/>
  <c r="AC4610" i="12"/>
  <c r="AC4611" i="12"/>
  <c r="AC4612" i="12"/>
  <c r="AC4613" i="12"/>
  <c r="AC4614" i="12"/>
  <c r="AC4615" i="12"/>
  <c r="AC4616" i="12"/>
  <c r="AC4617" i="12"/>
  <c r="AC4618" i="12"/>
  <c r="AC4619" i="12"/>
  <c r="AC4620" i="12"/>
  <c r="AC4621" i="12"/>
  <c r="AC4622" i="12"/>
  <c r="AC4623" i="12"/>
  <c r="AC4624" i="12"/>
  <c r="AC4625" i="12"/>
  <c r="AC4626" i="12"/>
  <c r="AC4627" i="12"/>
  <c r="AC4628" i="12"/>
  <c r="AC4629" i="12"/>
  <c r="AC4630" i="12"/>
  <c r="AC4631" i="12"/>
  <c r="AC4632" i="12"/>
  <c r="AC4633" i="12"/>
  <c r="AC4634" i="12"/>
  <c r="AC4635" i="12"/>
  <c r="AC4636" i="12"/>
  <c r="AC4637" i="12"/>
  <c r="AC4638" i="12"/>
  <c r="AC4639" i="12"/>
  <c r="AC4640" i="12"/>
  <c r="AC4641" i="12"/>
  <c r="AC4642" i="12"/>
  <c r="AC4643" i="12"/>
  <c r="AC4644" i="12"/>
  <c r="AC4645" i="12"/>
  <c r="AC4646" i="12"/>
  <c r="AC4647" i="12"/>
  <c r="AC4648" i="12"/>
  <c r="AC4649" i="12"/>
  <c r="AC4650" i="12"/>
  <c r="AC4651" i="12"/>
  <c r="AC4652" i="12"/>
  <c r="AC4653" i="12"/>
  <c r="AC4654" i="12"/>
  <c r="AC4655" i="12"/>
  <c r="AC4656" i="12"/>
  <c r="AC4657" i="12"/>
  <c r="AC4658" i="12"/>
  <c r="AC4659" i="12"/>
  <c r="AC4660" i="12"/>
  <c r="AC4661" i="12"/>
  <c r="AC4662" i="12"/>
  <c r="AC4663" i="12"/>
  <c r="AC4664" i="12"/>
  <c r="AC4665" i="12"/>
  <c r="AC4666" i="12"/>
  <c r="AC4667" i="12"/>
  <c r="AC4668" i="12"/>
  <c r="AC4669" i="12"/>
  <c r="AC4670" i="12"/>
  <c r="AC4671" i="12"/>
  <c r="AC4672" i="12"/>
  <c r="AC4673" i="12"/>
  <c r="AC4674" i="12"/>
  <c r="AC4675" i="12"/>
  <c r="AC4676" i="12"/>
  <c r="AC4677" i="12"/>
  <c r="AC4678" i="12"/>
  <c r="AC4679" i="12"/>
  <c r="AC4680" i="12"/>
  <c r="AC4681" i="12"/>
  <c r="AC4682" i="12"/>
  <c r="AC4683" i="12"/>
  <c r="AC4684" i="12"/>
  <c r="AC4685" i="12"/>
  <c r="AC4686" i="12"/>
  <c r="AC4687" i="12"/>
  <c r="AC4688" i="12"/>
  <c r="AC4689" i="12"/>
  <c r="AC4690" i="12"/>
  <c r="AC4691" i="12"/>
  <c r="AC4692" i="12"/>
  <c r="AC4693" i="12"/>
  <c r="AC4694" i="12"/>
  <c r="AC4695" i="12"/>
  <c r="AC4696" i="12"/>
  <c r="AC4697" i="12"/>
  <c r="AC4698" i="12"/>
  <c r="AC4699" i="12"/>
  <c r="AC4700" i="12"/>
  <c r="AC4701" i="12"/>
  <c r="AC4702" i="12"/>
  <c r="AC4703" i="12"/>
  <c r="AC4704" i="12"/>
  <c r="AC4705" i="12"/>
  <c r="AC4706" i="12"/>
  <c r="AC4707" i="12"/>
  <c r="AC4708" i="12"/>
  <c r="AC4709" i="12"/>
  <c r="AC4710" i="12"/>
  <c r="AC4711" i="12"/>
  <c r="AC4712" i="12"/>
  <c r="AC4713" i="12"/>
  <c r="AC4714" i="12"/>
  <c r="AC4715" i="12"/>
  <c r="AC4716" i="12"/>
  <c r="AC4717" i="12"/>
  <c r="AC4718" i="12"/>
  <c r="AC4719" i="12"/>
  <c r="AC4720" i="12"/>
  <c r="AC4721" i="12"/>
  <c r="AC4722" i="12"/>
  <c r="AC4723" i="12"/>
  <c r="AC4724" i="12"/>
  <c r="AC4725" i="12"/>
  <c r="AC4726" i="12"/>
  <c r="AC4727" i="12"/>
  <c r="AC4728" i="12"/>
  <c r="AC4729" i="12"/>
  <c r="AC4730" i="12"/>
  <c r="AC4731" i="12"/>
  <c r="AC4732" i="12"/>
  <c r="AC4733" i="12"/>
  <c r="AC4734" i="12"/>
  <c r="AC4735" i="12"/>
  <c r="AC4736" i="12"/>
  <c r="AC4737" i="12"/>
  <c r="AC4738" i="12"/>
  <c r="AC4739" i="12"/>
  <c r="AC4740" i="12"/>
  <c r="AC4741" i="12"/>
  <c r="AC4742" i="12"/>
  <c r="AC4743" i="12"/>
  <c r="AC4744" i="12"/>
  <c r="AC4745" i="12"/>
  <c r="AC4746" i="12"/>
  <c r="AC4747" i="12"/>
  <c r="AC4748" i="12"/>
  <c r="AC4749" i="12"/>
  <c r="AC4750" i="12"/>
  <c r="AC4751" i="12"/>
  <c r="AC4752" i="12"/>
  <c r="AC4753" i="12"/>
  <c r="AC4754" i="12"/>
  <c r="AC4755" i="12"/>
  <c r="AC4756" i="12"/>
  <c r="AC4757" i="12"/>
  <c r="AC4758" i="12"/>
  <c r="AC4759" i="12"/>
  <c r="AC4760" i="12"/>
  <c r="AC4761" i="12"/>
  <c r="AC4762" i="12"/>
  <c r="AC4763" i="12"/>
  <c r="AC4764" i="12"/>
  <c r="AC4765" i="12"/>
  <c r="AC4766" i="12"/>
  <c r="AC4767" i="12"/>
  <c r="AC4768" i="12"/>
  <c r="AC4769" i="12"/>
  <c r="AC4770" i="12"/>
  <c r="AC4771" i="12"/>
  <c r="AC4772" i="12"/>
  <c r="AC4773" i="12"/>
  <c r="AC4774" i="12"/>
  <c r="AC4775" i="12"/>
  <c r="AC4776" i="12"/>
  <c r="AC4777" i="12"/>
  <c r="AC4778" i="12"/>
  <c r="AC4779" i="12"/>
  <c r="AC4780" i="12"/>
  <c r="AC4781" i="12"/>
  <c r="AC4782" i="12"/>
  <c r="AC4783" i="12"/>
  <c r="AC4784" i="12"/>
  <c r="AC4785" i="12"/>
  <c r="AC4786" i="12"/>
  <c r="AC4787" i="12"/>
  <c r="AB4376" i="12"/>
  <c r="AC3997" i="12"/>
  <c r="X3812" i="12"/>
  <c r="X3813" i="12"/>
  <c r="X3814" i="12"/>
  <c r="X3815" i="12"/>
  <c r="X3816" i="12"/>
  <c r="X3817" i="12"/>
  <c r="X3818" i="12"/>
  <c r="X3819" i="12"/>
  <c r="X3820" i="12"/>
  <c r="X3821" i="12"/>
  <c r="X3822" i="12"/>
  <c r="X3823" i="12"/>
  <c r="X3824" i="12"/>
  <c r="X3825" i="12"/>
  <c r="X3826" i="12"/>
  <c r="X3827" i="12"/>
  <c r="X3828" i="12"/>
  <c r="X3829" i="12"/>
  <c r="X3830" i="12"/>
  <c r="X3831" i="12"/>
  <c r="X3832" i="12"/>
  <c r="X3833" i="12"/>
  <c r="X3834" i="12"/>
  <c r="X3835" i="12"/>
  <c r="X3836" i="12"/>
  <c r="X3837" i="12"/>
  <c r="X3838" i="12"/>
  <c r="X3840" i="12"/>
  <c r="X3841" i="12"/>
  <c r="X3842" i="12"/>
  <c r="X3843" i="12"/>
  <c r="X3844" i="12"/>
  <c r="X3845" i="12"/>
  <c r="X3846" i="12"/>
  <c r="X3847" i="12"/>
  <c r="X3848" i="12"/>
  <c r="X3849" i="12"/>
  <c r="X3850" i="12"/>
  <c r="X3851" i="12"/>
  <c r="X3852" i="12"/>
  <c r="X3853" i="12"/>
  <c r="X3854" i="12"/>
  <c r="X3855" i="12"/>
  <c r="X3856" i="12"/>
  <c r="X3857" i="12"/>
  <c r="X3858" i="12"/>
  <c r="X3859" i="12"/>
  <c r="X3860" i="12"/>
  <c r="X3861" i="12"/>
  <c r="X3862" i="12"/>
  <c r="X3863" i="12"/>
  <c r="X3864" i="12"/>
  <c r="X3865" i="12"/>
  <c r="X3866" i="12"/>
  <c r="X3867" i="12"/>
  <c r="X3868" i="12"/>
  <c r="X3869" i="12"/>
  <c r="X3870" i="12"/>
  <c r="X3871" i="12"/>
  <c r="X3872" i="12"/>
  <c r="X3873" i="12"/>
  <c r="X3874" i="12"/>
  <c r="X3875" i="12"/>
  <c r="X3876" i="12"/>
  <c r="X3877" i="12"/>
  <c r="X3878" i="12"/>
  <c r="X3879" i="12"/>
  <c r="X3880" i="12"/>
  <c r="X3881" i="12"/>
  <c r="X3882" i="12"/>
  <c r="X3883" i="12"/>
  <c r="X3884" i="12"/>
  <c r="X3885" i="12"/>
  <c r="X3886" i="12"/>
  <c r="X3887" i="12"/>
  <c r="X3888" i="12"/>
  <c r="X3889" i="12"/>
  <c r="X3890" i="12"/>
  <c r="X3891" i="12"/>
  <c r="X3892" i="12"/>
  <c r="X3893" i="12"/>
  <c r="X3894" i="12"/>
  <c r="X3895" i="12"/>
  <c r="X3896" i="12"/>
  <c r="X3897" i="12"/>
  <c r="X3898" i="12"/>
  <c r="X3899" i="12"/>
  <c r="X3900" i="12"/>
  <c r="X3901" i="12"/>
  <c r="X3902" i="12"/>
  <c r="X3903" i="12"/>
  <c r="X3904" i="12"/>
  <c r="X3905" i="12"/>
  <c r="X3906" i="12"/>
  <c r="X3907" i="12"/>
  <c r="X3908" i="12"/>
  <c r="X3909" i="12"/>
  <c r="X3910" i="12"/>
  <c r="X3911" i="12"/>
  <c r="X3912" i="12"/>
  <c r="X3913" i="12"/>
  <c r="X3914" i="12"/>
  <c r="X3915" i="12"/>
  <c r="X3916" i="12"/>
  <c r="X3917" i="12"/>
  <c r="X3918" i="12"/>
  <c r="X3919" i="12"/>
  <c r="X3920" i="12"/>
  <c r="X3921" i="12"/>
  <c r="X3922" i="12"/>
  <c r="X3923" i="12"/>
  <c r="X3924" i="12"/>
  <c r="X3925" i="12"/>
  <c r="X3926" i="12"/>
  <c r="X3927" i="12"/>
  <c r="X3928" i="12"/>
  <c r="X3929" i="12"/>
  <c r="X3930" i="12"/>
  <c r="X3931" i="12"/>
  <c r="X3932" i="12"/>
  <c r="X3933" i="12"/>
  <c r="X3934" i="12"/>
  <c r="X3935" i="12"/>
  <c r="X3936" i="12"/>
  <c r="X3937" i="12"/>
  <c r="X3938" i="12"/>
  <c r="X3939" i="12"/>
  <c r="X3940" i="12"/>
  <c r="X3941" i="12"/>
  <c r="X3942" i="12"/>
  <c r="X3943" i="12"/>
  <c r="X3944" i="12"/>
  <c r="X3945" i="12"/>
  <c r="X3946" i="12"/>
  <c r="X3947" i="12"/>
  <c r="X3948" i="12"/>
  <c r="X3949" i="12"/>
  <c r="X3950" i="12"/>
  <c r="X3951" i="12"/>
  <c r="X3952" i="12"/>
  <c r="X3953" i="12"/>
  <c r="X3954" i="12"/>
  <c r="X3955" i="12"/>
  <c r="X3956" i="12"/>
  <c r="X3957" i="12"/>
  <c r="X3958" i="12"/>
  <c r="X3959" i="12"/>
  <c r="X3960" i="12"/>
  <c r="X3961" i="12"/>
  <c r="X3962" i="12"/>
  <c r="X3963" i="12"/>
  <c r="X3964" i="12"/>
  <c r="X3965" i="12"/>
  <c r="X3966" i="12"/>
  <c r="X3967" i="12"/>
  <c r="X3968" i="12"/>
  <c r="X3969" i="12"/>
  <c r="X3970" i="12"/>
  <c r="X3971" i="12"/>
  <c r="X3972" i="12"/>
  <c r="X3973" i="12"/>
  <c r="X3974" i="12"/>
  <c r="X3975" i="12"/>
  <c r="X3976" i="12"/>
  <c r="X3977" i="12"/>
  <c r="X3978" i="12"/>
  <c r="X3979" i="12"/>
  <c r="X3980" i="12"/>
  <c r="X3981" i="12"/>
  <c r="X3982" i="12"/>
  <c r="X3983" i="12"/>
  <c r="X3984" i="12"/>
  <c r="X3985" i="12"/>
  <c r="X3986" i="12"/>
  <c r="X3987" i="12"/>
  <c r="X3988" i="12"/>
  <c r="X3989" i="12"/>
  <c r="X3990" i="12"/>
  <c r="X3991" i="12"/>
  <c r="X3992" i="12"/>
  <c r="X3993" i="12"/>
  <c r="X3994" i="12"/>
  <c r="X3995" i="12"/>
  <c r="X3996" i="12"/>
  <c r="X3997" i="12"/>
  <c r="X3998" i="12"/>
  <c r="X4000" i="12"/>
  <c r="X4001" i="12"/>
  <c r="X4002" i="12"/>
  <c r="X4003" i="12"/>
  <c r="X4004" i="12"/>
  <c r="X4005" i="12"/>
  <c r="X4006" i="12"/>
  <c r="X4007" i="12"/>
  <c r="X4008" i="12"/>
  <c r="X4009" i="12"/>
  <c r="X4010" i="12"/>
  <c r="X4011" i="12"/>
  <c r="X4012" i="12"/>
  <c r="X4013" i="12"/>
  <c r="X4014" i="12"/>
  <c r="X4015" i="12"/>
  <c r="X4016" i="12"/>
  <c r="X4017" i="12"/>
  <c r="X4018" i="12"/>
  <c r="X4019" i="12"/>
  <c r="X4020" i="12"/>
  <c r="X4021" i="12"/>
  <c r="X4022" i="12"/>
  <c r="X4023" i="12"/>
  <c r="X4024" i="12"/>
  <c r="X4025" i="12"/>
  <c r="X4026" i="12"/>
  <c r="X4027" i="12"/>
  <c r="X4028" i="12"/>
  <c r="X4029" i="12"/>
  <c r="X4030" i="12"/>
  <c r="X4031" i="12"/>
  <c r="X4032" i="12"/>
  <c r="X4033" i="12"/>
  <c r="X4034" i="12"/>
  <c r="X4035" i="12"/>
  <c r="X4036" i="12"/>
  <c r="X4037" i="12"/>
  <c r="X4038" i="12"/>
  <c r="X4039" i="12"/>
  <c r="X4040" i="12"/>
  <c r="X4041" i="12"/>
  <c r="X4042" i="12"/>
  <c r="X4043" i="12"/>
  <c r="X4044" i="12"/>
  <c r="X4045" i="12"/>
  <c r="X4046" i="12"/>
  <c r="X4047" i="12"/>
  <c r="X4048" i="12"/>
  <c r="X4049" i="12"/>
  <c r="X4050" i="12"/>
  <c r="X4051" i="12"/>
  <c r="X4052" i="12"/>
  <c r="X4053" i="12"/>
  <c r="X4054" i="12"/>
  <c r="X4055" i="12"/>
  <c r="X4056" i="12"/>
  <c r="X4057" i="12"/>
  <c r="X4058" i="12"/>
  <c r="X4059" i="12"/>
  <c r="X4060" i="12"/>
  <c r="X4061" i="12"/>
  <c r="X4062" i="12"/>
  <c r="X4063" i="12"/>
  <c r="X4064" i="12"/>
  <c r="X4065" i="12"/>
  <c r="X4066" i="12"/>
  <c r="X4067" i="12"/>
  <c r="X4068" i="12"/>
  <c r="X4069" i="12"/>
  <c r="X4070" i="12"/>
  <c r="X4071" i="12"/>
  <c r="X4072" i="12"/>
  <c r="X4073" i="12"/>
  <c r="X4074" i="12"/>
  <c r="X4075" i="12"/>
  <c r="X4076" i="12"/>
  <c r="X4077" i="12"/>
  <c r="X4078" i="12"/>
  <c r="X4079" i="12"/>
  <c r="X4080" i="12"/>
  <c r="X4081" i="12"/>
  <c r="X4082" i="12"/>
  <c r="X4083" i="12"/>
  <c r="X4084" i="12"/>
  <c r="X4085" i="12"/>
  <c r="X4086" i="12"/>
  <c r="X4087" i="12"/>
  <c r="X4088" i="12"/>
  <c r="X4089" i="12"/>
  <c r="X4090" i="12"/>
  <c r="X4091" i="12"/>
  <c r="X4092" i="12"/>
  <c r="X4093" i="12"/>
  <c r="X4094" i="12"/>
  <c r="X4095" i="12"/>
  <c r="X4096" i="12"/>
  <c r="X4097" i="12"/>
  <c r="X4098" i="12"/>
  <c r="X4099" i="12"/>
  <c r="X4100" i="12"/>
  <c r="X4101" i="12"/>
  <c r="X4102" i="12"/>
  <c r="X4103" i="12"/>
  <c r="X4104" i="12"/>
  <c r="X4105" i="12"/>
  <c r="X4106" i="12"/>
  <c r="X4107" i="12"/>
  <c r="X4108" i="12"/>
  <c r="X4109" i="12"/>
  <c r="X4110" i="12"/>
  <c r="X4111" i="12"/>
  <c r="X4112" i="12"/>
  <c r="X4113" i="12"/>
  <c r="X4114" i="12"/>
  <c r="X4115" i="12"/>
  <c r="X4116" i="12"/>
  <c r="X4117" i="12"/>
  <c r="X4118" i="12"/>
  <c r="X4119" i="12"/>
  <c r="X4146" i="12"/>
  <c r="X4150" i="12"/>
  <c r="X4185" i="12"/>
  <c r="X4186" i="12"/>
  <c r="X4187" i="12"/>
  <c r="X4188" i="12"/>
  <c r="X4189" i="12"/>
  <c r="X4190" i="12"/>
  <c r="X4191" i="12"/>
  <c r="X4192" i="12"/>
  <c r="X4193" i="12"/>
  <c r="X4194" i="12"/>
  <c r="X4195" i="12"/>
  <c r="X4196" i="12"/>
  <c r="X4197" i="12"/>
  <c r="X4198" i="12"/>
  <c r="X4199" i="12"/>
  <c r="X4200" i="12"/>
  <c r="X4201" i="12"/>
  <c r="X4202" i="12"/>
  <c r="X4203" i="12"/>
  <c r="X4204" i="12"/>
  <c r="X4205" i="12"/>
  <c r="X4206" i="12"/>
  <c r="X4207" i="12"/>
  <c r="X4208" i="12"/>
  <c r="X4209" i="12"/>
  <c r="X4210" i="12"/>
  <c r="X4211" i="12"/>
  <c r="X4212" i="12"/>
  <c r="X4213" i="12"/>
  <c r="X4214" i="12"/>
  <c r="X4215" i="12"/>
  <c r="X4216" i="12"/>
  <c r="X4217" i="12"/>
  <c r="X4218" i="12"/>
  <c r="X4219" i="12"/>
  <c r="X4220" i="12"/>
  <c r="X4221" i="12"/>
  <c r="X4222" i="12"/>
  <c r="X4223" i="12"/>
  <c r="X4224" i="12"/>
  <c r="X4225" i="12"/>
  <c r="X4226" i="12"/>
  <c r="X4227" i="12"/>
  <c r="X4228" i="12"/>
  <c r="X4229" i="12"/>
  <c r="X4230" i="12"/>
  <c r="X4231" i="12"/>
  <c r="X4232" i="12"/>
  <c r="X4233" i="12"/>
  <c r="X4234" i="12"/>
  <c r="X4235" i="12"/>
  <c r="X4236" i="12"/>
  <c r="X4237" i="12"/>
  <c r="X4238" i="12"/>
  <c r="X4239" i="12"/>
  <c r="X4240" i="12"/>
  <c r="X4241" i="12"/>
  <c r="X4242" i="12"/>
  <c r="X4243" i="12"/>
  <c r="X4244" i="12"/>
  <c r="X4245" i="12"/>
  <c r="X4246" i="12"/>
  <c r="X4247" i="12"/>
  <c r="X4248" i="12"/>
  <c r="X4249" i="12"/>
  <c r="X4250" i="12"/>
  <c r="X4251" i="12"/>
  <c r="X4252" i="12"/>
  <c r="X4253" i="12"/>
  <c r="X4254" i="12"/>
  <c r="X4255" i="12"/>
  <c r="X4256" i="12"/>
  <c r="X4257" i="12"/>
  <c r="X4258" i="12"/>
  <c r="X4259" i="12"/>
  <c r="X4260" i="12"/>
  <c r="X4261" i="12"/>
  <c r="X4262" i="12"/>
  <c r="X4263" i="12"/>
  <c r="X4264" i="12"/>
  <c r="X4265" i="12"/>
  <c r="X4266" i="12"/>
  <c r="X4267" i="12"/>
  <c r="X4268" i="12"/>
  <c r="X4269" i="12"/>
  <c r="X4270" i="12"/>
  <c r="X4271" i="12"/>
  <c r="X4272" i="12"/>
  <c r="X4273" i="12"/>
  <c r="X4274" i="12"/>
  <c r="X4275" i="12"/>
  <c r="X4276" i="12"/>
  <c r="X4277" i="12"/>
  <c r="X4278" i="12"/>
  <c r="X4279" i="12"/>
  <c r="X4280" i="12"/>
  <c r="X4281" i="12"/>
  <c r="X4282" i="12"/>
  <c r="X4283" i="12"/>
  <c r="X4284" i="12"/>
  <c r="X4285" i="12"/>
  <c r="X4286" i="12"/>
  <c r="X4287" i="12"/>
  <c r="X4288" i="12"/>
  <c r="X4289" i="12"/>
  <c r="X4400" i="12"/>
  <c r="X4408" i="12"/>
  <c r="X4409" i="12"/>
  <c r="X4410" i="12"/>
  <c r="X4411" i="12"/>
  <c r="X4412" i="12"/>
  <c r="X4413" i="12"/>
  <c r="X4376" i="12"/>
  <c r="X4377" i="12"/>
  <c r="X4414" i="12"/>
  <c r="X4415" i="12"/>
  <c r="X4416" i="12"/>
  <c r="X4417" i="12"/>
  <c r="X4418" i="12"/>
  <c r="X4419" i="12"/>
  <c r="X4420" i="12"/>
  <c r="X4421" i="12"/>
  <c r="X4422" i="12"/>
  <c r="X4423" i="12"/>
  <c r="X4424" i="12"/>
  <c r="X4425" i="12"/>
  <c r="X4426" i="12"/>
  <c r="X4427" i="12"/>
  <c r="X4428" i="12"/>
  <c r="X4429" i="12"/>
  <c r="X4430" i="12"/>
  <c r="X4431" i="12"/>
  <c r="X4432" i="12"/>
  <c r="X4433" i="12"/>
  <c r="X4434" i="12"/>
  <c r="X4435" i="12"/>
  <c r="X4436" i="12"/>
  <c r="X4437" i="12"/>
  <c r="X4438" i="12"/>
  <c r="X4439" i="12"/>
  <c r="X4440" i="12"/>
  <c r="X4441" i="12"/>
  <c r="X4442" i="12"/>
  <c r="X4443" i="12"/>
  <c r="X4444" i="12"/>
  <c r="X4445" i="12"/>
  <c r="X4446" i="12"/>
  <c r="X4447" i="12"/>
  <c r="X4448" i="12"/>
  <c r="X4449" i="12"/>
  <c r="X4450" i="12"/>
  <c r="X4451" i="12"/>
  <c r="X4452" i="12"/>
  <c r="X4453" i="12"/>
  <c r="X4454" i="12"/>
  <c r="X4455" i="12"/>
  <c r="X4456" i="12"/>
  <c r="X4457" i="12"/>
  <c r="X4458" i="12"/>
  <c r="X4459" i="12"/>
  <c r="X4460" i="12"/>
  <c r="X4461" i="12"/>
  <c r="X4462" i="12"/>
  <c r="X4463" i="12"/>
  <c r="X4464" i="12"/>
  <c r="X4465" i="12"/>
  <c r="X4466" i="12"/>
  <c r="X4467" i="12"/>
  <c r="X4468" i="12"/>
  <c r="X4469" i="12"/>
  <c r="X4470" i="12"/>
  <c r="X4471" i="12"/>
  <c r="X4472" i="12"/>
  <c r="X4473" i="12"/>
  <c r="X4474" i="12"/>
  <c r="X4475" i="12"/>
  <c r="X4476" i="12"/>
  <c r="X4477" i="12"/>
  <c r="X4478" i="12"/>
  <c r="X4479" i="12"/>
  <c r="X4480" i="12"/>
  <c r="X4481" i="12"/>
  <c r="X4482" i="12"/>
  <c r="X4483" i="12"/>
  <c r="X4484" i="12"/>
  <c r="X4485" i="12"/>
  <c r="X4486" i="12"/>
  <c r="X4487" i="12"/>
  <c r="X4488" i="12"/>
  <c r="X4489" i="12"/>
  <c r="X4490" i="12"/>
  <c r="X4491" i="12"/>
  <c r="X4492" i="12"/>
  <c r="X4493" i="12"/>
  <c r="X4494" i="12"/>
  <c r="X4495" i="12"/>
  <c r="X4496" i="12"/>
  <c r="X4497" i="12"/>
  <c r="X4498" i="12"/>
  <c r="X4499" i="12"/>
  <c r="X4500" i="12"/>
  <c r="X4501" i="12"/>
  <c r="X4502" i="12"/>
  <c r="X4503" i="12"/>
  <c r="X4504" i="12"/>
  <c r="X4505" i="12"/>
  <c r="X4506" i="12"/>
  <c r="X4507" i="12"/>
  <c r="X4508" i="12"/>
  <c r="X4509" i="12"/>
  <c r="X4510" i="12"/>
  <c r="D15" i="23"/>
  <c r="B38" i="21"/>
  <c r="B39" i="21"/>
  <c r="B40" i="21"/>
  <c r="B41" i="21"/>
  <c r="D14" i="22"/>
  <c r="D24" i="22"/>
  <c r="D38" i="22"/>
  <c r="G3" i="20"/>
  <c r="H3" i="20"/>
  <c r="I3" i="20"/>
  <c r="G4" i="20"/>
  <c r="H4" i="20"/>
  <c r="I4" i="20"/>
  <c r="G5" i="20"/>
  <c r="H5" i="20"/>
  <c r="I5" i="20"/>
  <c r="G6" i="20"/>
  <c r="H6" i="20"/>
  <c r="I6" i="20"/>
  <c r="G7" i="20"/>
  <c r="H7" i="20"/>
  <c r="I7" i="20"/>
  <c r="G8" i="20"/>
  <c r="H8" i="20"/>
  <c r="I8" i="20"/>
  <c r="H9" i="20"/>
  <c r="I9" i="20"/>
  <c r="G10" i="20"/>
  <c r="H10" i="20"/>
  <c r="I10" i="20"/>
  <c r="G11" i="20"/>
  <c r="H11" i="20"/>
  <c r="I11" i="20"/>
  <c r="G12" i="20"/>
  <c r="H12" i="20"/>
  <c r="I12" i="20"/>
  <c r="G13" i="20"/>
  <c r="H13" i="20"/>
  <c r="I13" i="20"/>
  <c r="G14" i="20"/>
  <c r="H14" i="20"/>
  <c r="I14" i="20"/>
  <c r="G15" i="20"/>
  <c r="H15" i="20"/>
  <c r="I15" i="20"/>
  <c r="G16" i="20"/>
  <c r="H16" i="20"/>
  <c r="I16" i="20"/>
  <c r="G17" i="20"/>
  <c r="H17" i="20"/>
  <c r="I17" i="20"/>
  <c r="G18" i="20"/>
  <c r="H18" i="20"/>
  <c r="I18" i="20"/>
  <c r="H19" i="20"/>
  <c r="I19" i="20"/>
  <c r="G20" i="20"/>
  <c r="H20" i="20"/>
  <c r="I20" i="20"/>
  <c r="G21" i="20"/>
  <c r="H21" i="20"/>
  <c r="I21" i="20"/>
  <c r="H22" i="20"/>
  <c r="D37" i="20" s="1"/>
  <c r="I22" i="20"/>
  <c r="G23" i="20"/>
  <c r="H23" i="20"/>
  <c r="I23" i="20"/>
  <c r="G24" i="20"/>
  <c r="H24" i="20"/>
  <c r="I24" i="20"/>
  <c r="H25" i="20"/>
  <c r="D38" i="20" s="1"/>
  <c r="I25" i="20"/>
  <c r="G26" i="20"/>
  <c r="H26" i="20"/>
  <c r="I26" i="20"/>
  <c r="G27" i="20"/>
  <c r="H27" i="20"/>
  <c r="I27" i="20"/>
  <c r="H28" i="20"/>
  <c r="I28" i="20"/>
  <c r="G29" i="20"/>
  <c r="H29" i="20"/>
  <c r="I29" i="20"/>
  <c r="G30" i="20"/>
  <c r="H30" i="20"/>
  <c r="I30" i="20"/>
  <c r="G31" i="20"/>
  <c r="H31" i="20"/>
  <c r="I31" i="20"/>
  <c r="H32" i="20"/>
  <c r="D39" i="20" s="1"/>
  <c r="I32" i="20"/>
  <c r="W9" i="19"/>
  <c r="X9" i="19"/>
  <c r="Y9" i="19"/>
  <c r="AA9" i="19"/>
  <c r="W10" i="19"/>
  <c r="X10" i="19"/>
  <c r="Y10" i="19"/>
  <c r="AA10" i="19"/>
  <c r="W11" i="19"/>
  <c r="X11" i="19"/>
  <c r="Y11" i="19"/>
  <c r="AA11" i="19"/>
  <c r="W12" i="19"/>
  <c r="X12" i="19"/>
  <c r="Y12" i="19"/>
  <c r="W13" i="19"/>
  <c r="X13" i="19"/>
  <c r="Y13" i="19"/>
  <c r="AA13" i="19"/>
  <c r="W14" i="19"/>
  <c r="X14" i="19"/>
  <c r="Y14" i="19"/>
  <c r="W15" i="19"/>
  <c r="X15" i="19"/>
  <c r="Y15" i="19"/>
  <c r="AA15" i="19"/>
  <c r="W16" i="19"/>
  <c r="X16" i="19"/>
  <c r="Y16" i="19"/>
  <c r="AA16" i="19"/>
  <c r="W17" i="19"/>
  <c r="X17" i="19"/>
  <c r="Y17" i="19"/>
  <c r="AA17" i="19"/>
  <c r="W18" i="19"/>
  <c r="X18" i="19"/>
  <c r="Y18" i="19"/>
  <c r="AA18" i="19"/>
  <c r="W19" i="19"/>
  <c r="X19" i="19"/>
  <c r="Y19" i="19"/>
  <c r="AA19" i="19"/>
  <c r="W20" i="19"/>
  <c r="X20" i="19"/>
  <c r="Y20" i="19"/>
  <c r="AA20" i="19"/>
  <c r="W21" i="19"/>
  <c r="X21" i="19"/>
  <c r="Y21" i="19"/>
  <c r="AA21" i="19"/>
  <c r="W22" i="19"/>
  <c r="X22" i="19"/>
  <c r="Y22" i="19"/>
  <c r="AA22" i="19"/>
  <c r="W23" i="19"/>
  <c r="X23" i="19"/>
  <c r="Y23" i="19"/>
  <c r="AA23" i="19"/>
  <c r="W24" i="19"/>
  <c r="X24" i="19"/>
  <c r="Y24" i="19"/>
  <c r="AA24" i="19"/>
  <c r="W25" i="19"/>
  <c r="X25" i="19"/>
  <c r="Y25" i="19"/>
  <c r="AA25" i="19"/>
  <c r="W26" i="19"/>
  <c r="X26" i="19"/>
  <c r="Y26" i="19"/>
  <c r="W27" i="19"/>
  <c r="X27" i="19"/>
  <c r="Y27" i="19"/>
  <c r="AA27" i="19"/>
  <c r="W28" i="19"/>
  <c r="X28" i="19"/>
  <c r="Y28" i="19"/>
  <c r="AA28" i="19"/>
  <c r="W29" i="19"/>
  <c r="X29" i="19"/>
  <c r="Y29" i="19"/>
  <c r="AA29" i="19"/>
  <c r="W30" i="19"/>
  <c r="X30" i="19"/>
  <c r="Y30" i="19"/>
  <c r="AA30" i="19"/>
  <c r="W31" i="19"/>
  <c r="X31" i="19"/>
  <c r="Y31" i="19"/>
  <c r="AA31" i="19"/>
  <c r="W32" i="19"/>
  <c r="X32" i="19"/>
  <c r="Y32" i="19"/>
  <c r="AA32" i="19"/>
  <c r="W33" i="19"/>
  <c r="X33" i="19"/>
  <c r="Y33" i="19"/>
  <c r="AA33" i="19"/>
  <c r="W34" i="19"/>
  <c r="X34" i="19"/>
  <c r="Y34" i="19"/>
  <c r="AA34" i="19"/>
  <c r="W35" i="19"/>
  <c r="X35" i="19"/>
  <c r="Y35" i="19"/>
  <c r="AA35" i="19"/>
  <c r="W36" i="19"/>
  <c r="X36" i="19"/>
  <c r="Y36" i="19"/>
  <c r="AA36" i="19"/>
  <c r="W37" i="19"/>
  <c r="X37" i="19"/>
  <c r="Y37" i="19"/>
  <c r="AA37" i="19"/>
  <c r="W38" i="19"/>
  <c r="X38" i="19"/>
  <c r="Y38" i="19"/>
  <c r="AA38" i="19"/>
  <c r="W39" i="19"/>
  <c r="X39" i="19"/>
  <c r="Y39" i="19"/>
  <c r="AA39" i="19"/>
  <c r="W40" i="19"/>
  <c r="X40" i="19"/>
  <c r="Y40" i="19"/>
  <c r="AA40" i="19"/>
  <c r="W41" i="19"/>
  <c r="X41" i="19"/>
  <c r="Y41" i="19"/>
  <c r="AA41" i="19"/>
  <c r="W42" i="19"/>
  <c r="X42" i="19"/>
  <c r="Y42" i="19"/>
  <c r="AA42" i="19"/>
  <c r="W43" i="19"/>
  <c r="X43" i="19"/>
  <c r="Y43" i="19"/>
  <c r="AA43" i="19"/>
  <c r="W44" i="19"/>
  <c r="X44" i="19"/>
  <c r="Y44" i="19"/>
  <c r="AA44" i="19"/>
  <c r="W45" i="19"/>
  <c r="X45" i="19"/>
  <c r="Y45" i="19"/>
  <c r="AA45" i="19"/>
  <c r="W46" i="19"/>
  <c r="X46" i="19"/>
  <c r="Y46" i="19"/>
  <c r="AA46" i="19"/>
  <c r="W47" i="19"/>
  <c r="X47" i="19"/>
  <c r="Y47" i="19"/>
  <c r="AA47" i="19"/>
  <c r="W48" i="19"/>
  <c r="X48" i="19"/>
  <c r="Y48" i="19"/>
  <c r="AA48" i="19"/>
  <c r="W49" i="19"/>
  <c r="X49" i="19"/>
  <c r="Y49" i="19"/>
  <c r="AA49" i="19"/>
  <c r="W50" i="19"/>
  <c r="X50" i="19"/>
  <c r="Y50" i="19"/>
  <c r="AA50" i="19"/>
  <c r="W51" i="19"/>
  <c r="X51" i="19"/>
  <c r="Y51" i="19"/>
  <c r="AA51" i="19"/>
  <c r="W52" i="19"/>
  <c r="X52" i="19"/>
  <c r="Y52" i="19"/>
  <c r="AA52" i="19"/>
  <c r="W53" i="19"/>
  <c r="X53" i="19"/>
  <c r="Y53" i="19"/>
  <c r="AA53" i="19"/>
  <c r="W54" i="19"/>
  <c r="X54" i="19"/>
  <c r="Y54" i="19"/>
  <c r="AA54" i="19"/>
  <c r="W55" i="19"/>
  <c r="X55" i="19"/>
  <c r="Y55" i="19"/>
  <c r="AA55" i="19"/>
  <c r="W56" i="19"/>
  <c r="X56" i="19"/>
  <c r="Y56" i="19"/>
  <c r="AA56" i="19"/>
  <c r="W57" i="19"/>
  <c r="X57" i="19"/>
  <c r="Y57" i="19"/>
  <c r="AA57" i="19"/>
  <c r="W58" i="19"/>
  <c r="X58" i="19"/>
  <c r="Y58" i="19"/>
  <c r="AA58" i="19"/>
  <c r="W59" i="19"/>
  <c r="X59" i="19"/>
  <c r="Y59" i="19"/>
  <c r="AA59" i="19"/>
  <c r="W60" i="19"/>
  <c r="X60" i="19"/>
  <c r="Y60" i="19"/>
  <c r="AA60" i="19"/>
  <c r="W61" i="19"/>
  <c r="X61" i="19"/>
  <c r="Y61" i="19"/>
  <c r="AA61" i="19"/>
  <c r="W62" i="19"/>
  <c r="X62" i="19"/>
  <c r="Y62" i="19"/>
  <c r="AA62" i="19"/>
  <c r="W63" i="19"/>
  <c r="X63" i="19"/>
  <c r="Y63" i="19"/>
  <c r="AA63" i="19"/>
  <c r="W64" i="19"/>
  <c r="X64" i="19"/>
  <c r="Y64" i="19"/>
  <c r="AA64" i="19"/>
  <c r="W65" i="19"/>
  <c r="X65" i="19"/>
  <c r="Y65" i="19"/>
  <c r="AA65" i="19"/>
  <c r="W66" i="19"/>
  <c r="X66" i="19"/>
  <c r="Y66" i="19"/>
  <c r="AA66" i="19"/>
  <c r="W67" i="19"/>
  <c r="X67" i="19"/>
  <c r="Y67" i="19"/>
  <c r="AA67" i="19"/>
  <c r="W68" i="19"/>
  <c r="X68" i="19"/>
  <c r="Y68" i="19"/>
  <c r="AA68" i="19"/>
  <c r="W69" i="19"/>
  <c r="X69" i="19"/>
  <c r="Y69" i="19"/>
  <c r="AA69" i="19"/>
  <c r="W70" i="19"/>
  <c r="X70" i="19"/>
  <c r="Y70" i="19"/>
  <c r="AA70" i="19"/>
  <c r="W71" i="19"/>
  <c r="X71" i="19"/>
  <c r="Y71" i="19"/>
  <c r="AA71" i="19"/>
  <c r="W72" i="19"/>
  <c r="X72" i="19"/>
  <c r="Y72" i="19"/>
  <c r="AA72" i="19"/>
  <c r="W73" i="19"/>
  <c r="X73" i="19"/>
  <c r="Y73" i="19"/>
  <c r="AA73" i="19"/>
  <c r="W74" i="19"/>
  <c r="X74" i="19"/>
  <c r="Y74" i="19"/>
  <c r="AA74" i="19"/>
  <c r="W75" i="19"/>
  <c r="X75" i="19"/>
  <c r="Y75" i="19"/>
  <c r="AA75" i="19"/>
  <c r="W76" i="19"/>
  <c r="X76" i="19"/>
  <c r="Y76" i="19"/>
  <c r="AA76" i="19"/>
  <c r="W77" i="19"/>
  <c r="X77" i="19"/>
  <c r="Y77" i="19"/>
  <c r="AA77" i="19"/>
  <c r="W78" i="19"/>
  <c r="X78" i="19"/>
  <c r="Y78" i="19"/>
  <c r="AA78" i="19"/>
  <c r="W79" i="19"/>
  <c r="X79" i="19"/>
  <c r="Y79" i="19"/>
  <c r="AA79" i="19"/>
  <c r="W80" i="19"/>
  <c r="X80" i="19"/>
  <c r="Y80" i="19"/>
  <c r="AA80" i="19"/>
  <c r="W81" i="19"/>
  <c r="X81" i="19"/>
  <c r="Y81" i="19"/>
  <c r="AA81" i="19"/>
  <c r="W82" i="19"/>
  <c r="X82" i="19"/>
  <c r="Y82" i="19"/>
  <c r="AA82" i="19"/>
  <c r="W83" i="19"/>
  <c r="X83" i="19"/>
  <c r="Y83" i="19"/>
  <c r="AA83" i="19"/>
  <c r="W84" i="19"/>
  <c r="X84" i="19"/>
  <c r="Y84" i="19"/>
  <c r="AA84" i="19"/>
  <c r="W85" i="19"/>
  <c r="X85" i="19"/>
  <c r="Y85" i="19"/>
  <c r="AA85" i="19"/>
  <c r="W86" i="19"/>
  <c r="X86" i="19"/>
  <c r="Y86" i="19"/>
  <c r="AA86" i="19"/>
  <c r="W87" i="19"/>
  <c r="X87" i="19"/>
  <c r="Y87" i="19"/>
  <c r="AA87" i="19"/>
  <c r="W88" i="19"/>
  <c r="X88" i="19"/>
  <c r="Y88" i="19"/>
  <c r="AA88" i="19"/>
  <c r="W89" i="19"/>
  <c r="X89" i="19"/>
  <c r="Y89" i="19"/>
  <c r="AA89" i="19"/>
  <c r="W90" i="19"/>
  <c r="X90" i="19"/>
  <c r="Y90" i="19"/>
  <c r="AA90" i="19"/>
  <c r="W91" i="19"/>
  <c r="X91" i="19"/>
  <c r="Y91" i="19"/>
  <c r="AA91" i="19"/>
  <c r="W92" i="19"/>
  <c r="X92" i="19"/>
  <c r="Y92" i="19"/>
  <c r="W93" i="19"/>
  <c r="X93" i="19"/>
  <c r="Y93" i="19"/>
  <c r="AA93" i="19"/>
  <c r="W94" i="19"/>
  <c r="X94" i="19"/>
  <c r="Y94" i="19"/>
  <c r="AA94" i="19"/>
  <c r="W95" i="19"/>
  <c r="X95" i="19"/>
  <c r="Y95" i="19"/>
  <c r="AA95" i="19"/>
  <c r="W96" i="19"/>
  <c r="X96" i="19"/>
  <c r="Y96" i="19"/>
  <c r="AA96" i="19"/>
  <c r="W97" i="19"/>
  <c r="X97" i="19"/>
  <c r="Y97" i="19"/>
  <c r="AA97" i="19"/>
  <c r="W98" i="19"/>
  <c r="X98" i="19"/>
  <c r="Y98" i="19"/>
  <c r="AA98" i="19"/>
  <c r="W99" i="19"/>
  <c r="X99" i="19"/>
  <c r="Y99" i="19"/>
  <c r="AA99" i="19"/>
  <c r="W100" i="19"/>
  <c r="X100" i="19"/>
  <c r="Y100" i="19"/>
  <c r="AA100" i="19"/>
  <c r="W101" i="19"/>
  <c r="X101" i="19"/>
  <c r="Y101" i="19"/>
  <c r="AA101" i="19"/>
  <c r="W102" i="19"/>
  <c r="X102" i="19"/>
  <c r="Y102" i="19"/>
  <c r="AA102" i="19"/>
  <c r="W103" i="19"/>
  <c r="X103" i="19"/>
  <c r="Y103" i="19"/>
  <c r="AA103" i="19"/>
  <c r="W104" i="19"/>
  <c r="X104" i="19"/>
  <c r="Y104" i="19"/>
  <c r="AA104" i="19"/>
  <c r="W105" i="19"/>
  <c r="X105" i="19"/>
  <c r="Y105" i="19"/>
  <c r="AA105" i="19"/>
  <c r="W106" i="19"/>
  <c r="X106" i="19"/>
  <c r="Y106" i="19"/>
  <c r="AA106" i="19"/>
  <c r="W107" i="19"/>
  <c r="X107" i="19"/>
  <c r="Y107" i="19"/>
  <c r="AA107" i="19"/>
  <c r="W108" i="19"/>
  <c r="X108" i="19"/>
  <c r="Y108" i="19"/>
  <c r="AA108" i="19"/>
  <c r="W109" i="19"/>
  <c r="X109" i="19"/>
  <c r="Y109" i="19"/>
  <c r="AA109" i="19"/>
  <c r="W110" i="19"/>
  <c r="X110" i="19"/>
  <c r="Y110" i="19"/>
  <c r="AA110" i="19"/>
  <c r="W111" i="19"/>
  <c r="X111" i="19"/>
  <c r="Y111" i="19"/>
  <c r="AA111" i="19"/>
  <c r="W112" i="19"/>
  <c r="X112" i="19"/>
  <c r="Y112" i="19"/>
  <c r="AA112" i="19"/>
  <c r="W113" i="19"/>
  <c r="X113" i="19"/>
  <c r="Y113" i="19"/>
  <c r="AA113" i="19"/>
  <c r="W114" i="19"/>
  <c r="X114" i="19"/>
  <c r="Y114" i="19"/>
  <c r="AA114" i="19"/>
  <c r="W115" i="19"/>
  <c r="X115" i="19"/>
  <c r="Y115" i="19"/>
  <c r="AA115" i="19"/>
  <c r="W116" i="19"/>
  <c r="X116" i="19"/>
  <c r="Y116" i="19"/>
  <c r="AA116" i="19"/>
  <c r="W117" i="19"/>
  <c r="X117" i="19"/>
  <c r="Y117" i="19"/>
  <c r="AA117" i="19"/>
  <c r="W118" i="19"/>
  <c r="X118" i="19"/>
  <c r="Y118" i="19"/>
  <c r="AA118" i="19"/>
  <c r="W119" i="19"/>
  <c r="X119" i="19"/>
  <c r="Y119" i="19"/>
  <c r="AA119" i="19"/>
  <c r="W120" i="19"/>
  <c r="X120" i="19"/>
  <c r="Y120" i="19"/>
  <c r="AA120" i="19"/>
  <c r="W121" i="19"/>
  <c r="X121" i="19"/>
  <c r="Y121" i="19"/>
  <c r="AA121" i="19"/>
  <c r="W122" i="19"/>
  <c r="X122" i="19"/>
  <c r="Y122" i="19"/>
  <c r="AA122" i="19"/>
  <c r="W123" i="19"/>
  <c r="X123" i="19"/>
  <c r="Y123" i="19"/>
  <c r="AA123" i="19"/>
  <c r="W124" i="19"/>
  <c r="X124" i="19"/>
  <c r="Y124" i="19"/>
  <c r="AA124" i="19"/>
  <c r="W125" i="19"/>
  <c r="X125" i="19"/>
  <c r="Y125" i="19"/>
  <c r="AA125" i="19"/>
  <c r="W126" i="19"/>
  <c r="X126" i="19"/>
  <c r="Y126" i="19"/>
  <c r="AA126" i="19"/>
  <c r="W127" i="19"/>
  <c r="X127" i="19"/>
  <c r="Y127" i="19"/>
  <c r="AA127" i="19"/>
  <c r="W128" i="19"/>
  <c r="X128" i="19"/>
  <c r="Y128" i="19"/>
  <c r="AA128" i="19"/>
  <c r="W129" i="19"/>
  <c r="X129" i="19"/>
  <c r="Y129" i="19"/>
  <c r="AA129" i="19"/>
  <c r="W130" i="19"/>
  <c r="X130" i="19"/>
  <c r="Y130" i="19"/>
  <c r="AA130" i="19"/>
  <c r="W131" i="19"/>
  <c r="X131" i="19"/>
  <c r="W132" i="19"/>
  <c r="X132" i="19"/>
  <c r="Y132" i="19"/>
  <c r="AA132" i="19"/>
  <c r="W133" i="19"/>
  <c r="X133" i="19"/>
  <c r="W134" i="19"/>
  <c r="X134" i="19"/>
  <c r="Y134" i="19"/>
  <c r="AA134" i="19"/>
  <c r="W135" i="19"/>
  <c r="X135" i="19"/>
  <c r="Y135" i="19"/>
  <c r="AA135" i="19"/>
  <c r="W136" i="19"/>
  <c r="X136" i="19"/>
  <c r="Y136" i="19"/>
  <c r="AA136" i="19"/>
  <c r="W137" i="19"/>
  <c r="X137" i="19"/>
  <c r="Y137" i="19"/>
  <c r="AA137" i="19"/>
  <c r="W138" i="19"/>
  <c r="X138" i="19"/>
  <c r="Y138" i="19"/>
  <c r="AA138" i="19"/>
  <c r="W139" i="19"/>
  <c r="X139" i="19"/>
  <c r="Y139" i="19"/>
  <c r="AA139" i="19"/>
  <c r="W140" i="19"/>
  <c r="X140" i="19"/>
  <c r="Y140" i="19"/>
  <c r="AA140" i="19"/>
  <c r="W141" i="19"/>
  <c r="X141" i="19"/>
  <c r="W142" i="19"/>
  <c r="X142" i="19"/>
  <c r="Y142" i="19"/>
  <c r="AA142" i="19"/>
  <c r="W143" i="19"/>
  <c r="X143" i="19"/>
  <c r="W144" i="19"/>
  <c r="X144" i="19"/>
  <c r="Y144" i="19"/>
  <c r="AA144" i="19"/>
  <c r="W145" i="19"/>
  <c r="X145" i="19"/>
  <c r="Y145" i="19"/>
  <c r="AA145" i="19"/>
  <c r="H2" i="18"/>
  <c r="I2" i="18"/>
  <c r="H3" i="18"/>
  <c r="I3" i="18"/>
  <c r="H4" i="18"/>
  <c r="I4" i="18"/>
  <c r="H5" i="18"/>
  <c r="I5" i="18"/>
  <c r="H6" i="18"/>
  <c r="I6" i="18"/>
  <c r="H7" i="18"/>
  <c r="I7" i="18"/>
  <c r="H8" i="18"/>
  <c r="I8" i="18"/>
  <c r="H9" i="18"/>
  <c r="I9" i="18"/>
  <c r="H10" i="18"/>
  <c r="I10" i="18"/>
  <c r="H11" i="18"/>
  <c r="I11" i="18"/>
  <c r="H12" i="18"/>
  <c r="I12" i="18"/>
  <c r="H13" i="18"/>
  <c r="I13" i="18"/>
  <c r="H14" i="18"/>
  <c r="I14" i="18"/>
  <c r="H15" i="18"/>
  <c r="I15" i="18"/>
  <c r="H16" i="18"/>
  <c r="I16" i="18"/>
  <c r="H17" i="18"/>
  <c r="I17" i="18"/>
  <c r="H18" i="18"/>
  <c r="I18" i="18"/>
  <c r="H19" i="18"/>
  <c r="I19" i="18"/>
  <c r="H20" i="18"/>
  <c r="I20" i="18"/>
  <c r="H21" i="18"/>
  <c r="I21" i="18"/>
  <c r="H22" i="18"/>
  <c r="I22" i="18"/>
  <c r="H23" i="18"/>
  <c r="I23" i="18"/>
  <c r="H24" i="18"/>
  <c r="I24" i="18"/>
  <c r="H25" i="18"/>
  <c r="I25" i="18"/>
  <c r="H26" i="18"/>
  <c r="I26" i="18"/>
  <c r="H27" i="18"/>
  <c r="I27" i="18"/>
  <c r="H28" i="18"/>
  <c r="I28" i="18"/>
  <c r="H29" i="18"/>
  <c r="I29" i="18"/>
  <c r="H30" i="18"/>
  <c r="I30" i="18"/>
  <c r="H31" i="18"/>
  <c r="I31" i="18"/>
  <c r="H32" i="18"/>
  <c r="I32" i="18"/>
  <c r="H33" i="18"/>
  <c r="I33" i="18"/>
  <c r="H34" i="18"/>
  <c r="I34" i="18"/>
  <c r="H35" i="18"/>
  <c r="I35" i="18"/>
  <c r="H36" i="18"/>
  <c r="I36" i="18"/>
  <c r="H37" i="18"/>
  <c r="I37" i="18"/>
  <c r="H38" i="18"/>
  <c r="I38" i="18"/>
  <c r="H39" i="18"/>
  <c r="I39" i="18"/>
  <c r="H40" i="18"/>
  <c r="I40" i="18"/>
  <c r="H41" i="18"/>
  <c r="I41" i="18"/>
  <c r="H42" i="18"/>
  <c r="I42" i="18"/>
  <c r="H43" i="18"/>
  <c r="I43" i="18"/>
  <c r="H44" i="18"/>
  <c r="I44" i="18"/>
  <c r="H45" i="18"/>
  <c r="I45" i="18"/>
  <c r="H46" i="18"/>
  <c r="I46" i="18"/>
  <c r="H47" i="18"/>
  <c r="I47" i="18"/>
  <c r="H48" i="18"/>
  <c r="I48" i="18"/>
  <c r="H49" i="18"/>
  <c r="I49" i="18"/>
  <c r="H50" i="18"/>
  <c r="I50" i="18"/>
  <c r="H51" i="18"/>
  <c r="I51" i="18"/>
  <c r="H52" i="18"/>
  <c r="I52" i="18"/>
  <c r="H53" i="18"/>
  <c r="I53" i="18"/>
  <c r="H54" i="18"/>
  <c r="I54" i="18"/>
  <c r="H55" i="18"/>
  <c r="I55" i="18"/>
  <c r="H56" i="18"/>
  <c r="I56" i="18"/>
  <c r="H57" i="18"/>
  <c r="I57" i="18"/>
  <c r="H58" i="18"/>
  <c r="I58" i="18"/>
  <c r="H59" i="18"/>
  <c r="I59" i="18"/>
  <c r="H60" i="18"/>
  <c r="I60" i="18"/>
  <c r="H61" i="18"/>
  <c r="I61" i="18"/>
  <c r="H62" i="18"/>
  <c r="I62" i="18"/>
  <c r="H63" i="18"/>
  <c r="I63" i="18"/>
  <c r="H64" i="18"/>
  <c r="I64" i="18"/>
  <c r="H65" i="18"/>
  <c r="I65" i="18"/>
  <c r="H66" i="18"/>
  <c r="I66" i="18"/>
  <c r="H67" i="18"/>
  <c r="I67" i="18"/>
  <c r="H68" i="18"/>
  <c r="I68" i="18"/>
  <c r="H69" i="18"/>
  <c r="I69" i="18"/>
  <c r="H70" i="18"/>
  <c r="I70" i="18"/>
  <c r="H71" i="18"/>
  <c r="I71" i="18"/>
  <c r="H72" i="18"/>
  <c r="I72" i="18"/>
  <c r="H73" i="18"/>
  <c r="I73" i="18"/>
  <c r="H74" i="18"/>
  <c r="I74" i="18"/>
  <c r="H75" i="18"/>
  <c r="I75" i="18"/>
  <c r="H76" i="18"/>
  <c r="I76" i="18"/>
  <c r="H77" i="18"/>
  <c r="I77" i="18"/>
  <c r="H78" i="18"/>
  <c r="I78" i="18"/>
  <c r="H79" i="18"/>
  <c r="I79" i="18"/>
  <c r="H80" i="18"/>
  <c r="I80" i="18"/>
  <c r="H81" i="18"/>
  <c r="I81" i="18"/>
  <c r="H82" i="18"/>
  <c r="I82" i="18"/>
  <c r="H83" i="18"/>
  <c r="I83" i="18"/>
  <c r="H84" i="18"/>
  <c r="I84" i="18"/>
  <c r="H85" i="18"/>
  <c r="D91" i="18"/>
  <c r="D92" i="18"/>
  <c r="B16" i="17"/>
  <c r="B17" i="17" s="1"/>
  <c r="H2" i="16"/>
  <c r="I2" i="16"/>
  <c r="H3" i="16"/>
  <c r="I3" i="16"/>
  <c r="H4" i="16"/>
  <c r="I4" i="16"/>
  <c r="H5" i="16"/>
  <c r="H6" i="16"/>
  <c r="I6" i="16"/>
  <c r="H7" i="16"/>
  <c r="I7" i="16"/>
  <c r="H8" i="16"/>
  <c r="I8" i="16"/>
  <c r="H9" i="16"/>
  <c r="I9" i="16"/>
  <c r="H10" i="16"/>
  <c r="I10" i="16"/>
  <c r="H11" i="16"/>
  <c r="I11" i="16"/>
  <c r="H12" i="16"/>
  <c r="I12" i="16"/>
  <c r="H13" i="16"/>
  <c r="I13" i="16"/>
  <c r="H14" i="16"/>
  <c r="H15" i="16"/>
  <c r="I15" i="16"/>
  <c r="H16" i="16"/>
  <c r="I16" i="16"/>
  <c r="H17" i="16"/>
  <c r="I17" i="16"/>
  <c r="H18" i="16"/>
  <c r="I18" i="16"/>
  <c r="H19" i="16"/>
  <c r="I19" i="16"/>
  <c r="H20" i="16"/>
  <c r="I20" i="16"/>
  <c r="H21" i="16"/>
  <c r="I21" i="16"/>
  <c r="H22" i="16"/>
  <c r="I22" i="16"/>
  <c r="H23" i="16"/>
  <c r="H24" i="16"/>
  <c r="I24" i="16"/>
  <c r="H25" i="16"/>
  <c r="I25" i="16"/>
  <c r="H26" i="16"/>
  <c r="I26" i="16"/>
  <c r="H27" i="16"/>
  <c r="I27" i="16"/>
  <c r="H28" i="16"/>
  <c r="H29" i="16"/>
  <c r="I29" i="16"/>
  <c r="H30" i="16"/>
  <c r="I30" i="16"/>
  <c r="H31" i="16"/>
  <c r="I31" i="16"/>
  <c r="H32" i="16"/>
  <c r="H33" i="16"/>
  <c r="I33" i="16"/>
  <c r="H34" i="16"/>
  <c r="I34" i="16"/>
  <c r="H35" i="16"/>
  <c r="I35" i="16"/>
  <c r="H36" i="16"/>
  <c r="I36" i="16"/>
  <c r="H37" i="16"/>
  <c r="I37" i="16"/>
  <c r="H38" i="16"/>
  <c r="I38" i="16"/>
  <c r="H39" i="16"/>
  <c r="I39" i="16"/>
  <c r="H40" i="16"/>
  <c r="I40" i="16"/>
  <c r="H41" i="16"/>
  <c r="I41" i="16"/>
  <c r="H42" i="16"/>
  <c r="I42" i="16"/>
  <c r="H43" i="16"/>
  <c r="I43" i="16"/>
  <c r="H44" i="16"/>
  <c r="I44" i="16"/>
  <c r="H45" i="16"/>
  <c r="I45" i="16"/>
  <c r="H46" i="16"/>
  <c r="I46" i="16"/>
  <c r="H47" i="16"/>
  <c r="I47" i="16"/>
  <c r="D49" i="16"/>
  <c r="K23" i="15"/>
  <c r="K24" i="15"/>
  <c r="F53" i="15"/>
  <c r="G2" i="10"/>
  <c r="H2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E20" i="14"/>
  <c r="F20" i="14"/>
  <c r="G20" i="14"/>
  <c r="H20" i="14"/>
  <c r="I20" i="14"/>
  <c r="J20" i="14"/>
  <c r="K20" i="14"/>
  <c r="L20" i="14"/>
  <c r="M20" i="14"/>
  <c r="N20" i="14"/>
  <c r="P1" i="12"/>
  <c r="AE9" i="12" s="1"/>
  <c r="G8" i="12"/>
  <c r="T8" i="12"/>
  <c r="V8" i="12"/>
  <c r="X8" i="12"/>
  <c r="Y8" i="12"/>
  <c r="Z8" i="12"/>
  <c r="AB8" i="12"/>
  <c r="AC8" i="12"/>
  <c r="AD8" i="12"/>
  <c r="AF8" i="12"/>
  <c r="G9" i="12"/>
  <c r="T9" i="12"/>
  <c r="V9" i="12"/>
  <c r="X9" i="12"/>
  <c r="Y9" i="12"/>
  <c r="Z9" i="12"/>
  <c r="AB9" i="12"/>
  <c r="AC9" i="12"/>
  <c r="AD9" i="12"/>
  <c r="AF9" i="12"/>
  <c r="G10" i="12"/>
  <c r="T10" i="12"/>
  <c r="V10" i="12"/>
  <c r="X10" i="12"/>
  <c r="Y10" i="12"/>
  <c r="Z10" i="12"/>
  <c r="AC10" i="12"/>
  <c r="AD10" i="12"/>
  <c r="AF10" i="12"/>
  <c r="G11" i="12"/>
  <c r="T11" i="12"/>
  <c r="V11" i="12"/>
  <c r="X11" i="12"/>
  <c r="Y11" i="12"/>
  <c r="Z11" i="12"/>
  <c r="AC11" i="12"/>
  <c r="AD11" i="12"/>
  <c r="AF11" i="12"/>
  <c r="G12" i="12"/>
  <c r="T12" i="12"/>
  <c r="V12" i="12"/>
  <c r="X12" i="12"/>
  <c r="Y12" i="12"/>
  <c r="Z12" i="12"/>
  <c r="AB12" i="12"/>
  <c r="AC12" i="12"/>
  <c r="AD12" i="12"/>
  <c r="AF12" i="12"/>
  <c r="G13" i="12"/>
  <c r="T13" i="12"/>
  <c r="V13" i="12"/>
  <c r="X13" i="12"/>
  <c r="Y13" i="12"/>
  <c r="Z13" i="12"/>
  <c r="AC13" i="12"/>
  <c r="AD13" i="12"/>
  <c r="AF13" i="12"/>
  <c r="G14" i="12"/>
  <c r="T14" i="12"/>
  <c r="V14" i="12"/>
  <c r="X14" i="12"/>
  <c r="Y14" i="12"/>
  <c r="Z14" i="12"/>
  <c r="AC14" i="12"/>
  <c r="AD14" i="12"/>
  <c r="AF14" i="12"/>
  <c r="G15" i="12"/>
  <c r="T15" i="12"/>
  <c r="V15" i="12"/>
  <c r="X15" i="12"/>
  <c r="Y15" i="12"/>
  <c r="Z15" i="12"/>
  <c r="AB15" i="12"/>
  <c r="AC15" i="12"/>
  <c r="AD15" i="12"/>
  <c r="AF15" i="12"/>
  <c r="G16" i="12"/>
  <c r="T16" i="12"/>
  <c r="V16" i="12"/>
  <c r="X16" i="12"/>
  <c r="Y16" i="12"/>
  <c r="Z16" i="12"/>
  <c r="AC16" i="12"/>
  <c r="AD16" i="12"/>
  <c r="AF16" i="12"/>
  <c r="G17" i="12"/>
  <c r="T17" i="12"/>
  <c r="V17" i="12"/>
  <c r="X17" i="12"/>
  <c r="Y17" i="12"/>
  <c r="Z17" i="12"/>
  <c r="AC17" i="12"/>
  <c r="AD17" i="12"/>
  <c r="AF17" i="12"/>
  <c r="G18" i="12"/>
  <c r="T18" i="12"/>
  <c r="V18" i="12"/>
  <c r="X18" i="12"/>
  <c r="Y18" i="12"/>
  <c r="Z18" i="12"/>
  <c r="AB18" i="12"/>
  <c r="AC18" i="12"/>
  <c r="AD18" i="12"/>
  <c r="AF18" i="12"/>
  <c r="G19" i="12"/>
  <c r="T19" i="12"/>
  <c r="V19" i="12"/>
  <c r="X19" i="12"/>
  <c r="Y19" i="12"/>
  <c r="Z19" i="12"/>
  <c r="AC19" i="12"/>
  <c r="AD19" i="12"/>
  <c r="AF19" i="12"/>
  <c r="G20" i="12"/>
  <c r="T20" i="12"/>
  <c r="V20" i="12"/>
  <c r="X20" i="12"/>
  <c r="Y20" i="12"/>
  <c r="Z20" i="12"/>
  <c r="AC20" i="12"/>
  <c r="AD20" i="12"/>
  <c r="AF20" i="12"/>
  <c r="G21" i="12"/>
  <c r="T21" i="12"/>
  <c r="V21" i="12"/>
  <c r="X21" i="12"/>
  <c r="Y21" i="12"/>
  <c r="Z21" i="12"/>
  <c r="AB21" i="12"/>
  <c r="AC21" i="12"/>
  <c r="AD21" i="12"/>
  <c r="AF21" i="12"/>
  <c r="G22" i="12"/>
  <c r="T22" i="12"/>
  <c r="V22" i="12"/>
  <c r="X22" i="12"/>
  <c r="Y22" i="12"/>
  <c r="Z22" i="12"/>
  <c r="AC22" i="12"/>
  <c r="AD22" i="12"/>
  <c r="AF22" i="12"/>
  <c r="G23" i="12"/>
  <c r="T23" i="12"/>
  <c r="V23" i="12"/>
  <c r="X23" i="12"/>
  <c r="Y23" i="12"/>
  <c r="Z23" i="12"/>
  <c r="AB23" i="12"/>
  <c r="AC23" i="12"/>
  <c r="AD23" i="12"/>
  <c r="AF23" i="12"/>
  <c r="G24" i="12"/>
  <c r="T24" i="12"/>
  <c r="V24" i="12"/>
  <c r="X24" i="12"/>
  <c r="Y24" i="12"/>
  <c r="Z24" i="12"/>
  <c r="AC24" i="12"/>
  <c r="AD24" i="12"/>
  <c r="AF24" i="12"/>
  <c r="G25" i="12"/>
  <c r="T25" i="12"/>
  <c r="V25" i="12"/>
  <c r="X25" i="12"/>
  <c r="Y25" i="12"/>
  <c r="Z25" i="12"/>
  <c r="AC25" i="12"/>
  <c r="AD25" i="12"/>
  <c r="AF25" i="12"/>
  <c r="G26" i="12"/>
  <c r="T26" i="12"/>
  <c r="V26" i="12"/>
  <c r="X26" i="12"/>
  <c r="Y26" i="12"/>
  <c r="Z26" i="12"/>
  <c r="AB26" i="12"/>
  <c r="AC26" i="12"/>
  <c r="AD26" i="12"/>
  <c r="AF26" i="12"/>
  <c r="G27" i="12"/>
  <c r="T27" i="12"/>
  <c r="V27" i="12"/>
  <c r="X27" i="12"/>
  <c r="Y27" i="12"/>
  <c r="Z27" i="12"/>
  <c r="AC27" i="12"/>
  <c r="AD27" i="12"/>
  <c r="AF27" i="12"/>
  <c r="G28" i="12"/>
  <c r="T28" i="12"/>
  <c r="V28" i="12"/>
  <c r="X28" i="12"/>
  <c r="Y28" i="12"/>
  <c r="Z28" i="12"/>
  <c r="AC28" i="12"/>
  <c r="AD28" i="12"/>
  <c r="AF28" i="12"/>
  <c r="G29" i="12"/>
  <c r="K29" i="12"/>
  <c r="T29" i="12"/>
  <c r="V29" i="12"/>
  <c r="X29" i="12"/>
  <c r="Y29" i="12"/>
  <c r="Z29" i="12"/>
  <c r="AB29" i="12"/>
  <c r="AC29" i="12"/>
  <c r="AD29" i="12"/>
  <c r="AF29" i="12"/>
  <c r="G30" i="12"/>
  <c r="K30" i="12"/>
  <c r="T30" i="12"/>
  <c r="V30" i="12"/>
  <c r="X30" i="12"/>
  <c r="Y30" i="12"/>
  <c r="Z30" i="12"/>
  <c r="AC30" i="12"/>
  <c r="AD30" i="12"/>
  <c r="AF30" i="12"/>
  <c r="G31" i="12"/>
  <c r="K31" i="12"/>
  <c r="T31" i="12"/>
  <c r="V31" i="12"/>
  <c r="X31" i="12"/>
  <c r="Y31" i="12"/>
  <c r="Z31" i="12"/>
  <c r="AC31" i="12"/>
  <c r="AD31" i="12"/>
  <c r="AF31" i="12"/>
  <c r="G32" i="12"/>
  <c r="K32" i="12"/>
  <c r="T32" i="12"/>
  <c r="V32" i="12"/>
  <c r="X32" i="12"/>
  <c r="Y32" i="12"/>
  <c r="Z32" i="12"/>
  <c r="AC32" i="12"/>
  <c r="AD32" i="12"/>
  <c r="AF32" i="12"/>
  <c r="G33" i="12"/>
  <c r="K33" i="12"/>
  <c r="T33" i="12"/>
  <c r="V33" i="12"/>
  <c r="X33" i="12"/>
  <c r="Y33" i="12"/>
  <c r="Z33" i="12"/>
  <c r="AC33" i="12"/>
  <c r="AD33" i="12"/>
  <c r="AF33" i="12"/>
  <c r="G34" i="12"/>
  <c r="K34" i="12"/>
  <c r="T34" i="12"/>
  <c r="V34" i="12"/>
  <c r="X34" i="12"/>
  <c r="Y34" i="12"/>
  <c r="Z34" i="12"/>
  <c r="AC34" i="12"/>
  <c r="AD34" i="12"/>
  <c r="AF34" i="12"/>
  <c r="G35" i="12"/>
  <c r="K35" i="12"/>
  <c r="T35" i="12"/>
  <c r="V35" i="12"/>
  <c r="X35" i="12"/>
  <c r="Y35" i="12"/>
  <c r="Z35" i="12"/>
  <c r="AC35" i="12"/>
  <c r="AD35" i="12"/>
  <c r="AF35" i="12"/>
  <c r="G36" i="12"/>
  <c r="K36" i="12"/>
  <c r="T36" i="12"/>
  <c r="V36" i="12"/>
  <c r="X36" i="12"/>
  <c r="Y36" i="12"/>
  <c r="Z36" i="12"/>
  <c r="AC36" i="12"/>
  <c r="AD36" i="12"/>
  <c r="AF36" i="12"/>
  <c r="G37" i="12"/>
  <c r="K37" i="12"/>
  <c r="T37" i="12"/>
  <c r="V37" i="12"/>
  <c r="X37" i="12"/>
  <c r="Y37" i="12"/>
  <c r="Z37" i="12"/>
  <c r="AC37" i="12"/>
  <c r="AD37" i="12"/>
  <c r="AF37" i="12"/>
  <c r="G38" i="12"/>
  <c r="K38" i="12"/>
  <c r="T38" i="12"/>
  <c r="V38" i="12"/>
  <c r="X38" i="12"/>
  <c r="Y38" i="12"/>
  <c r="Z38" i="12"/>
  <c r="AC38" i="12"/>
  <c r="AD38" i="12"/>
  <c r="AF38" i="12"/>
  <c r="G39" i="12"/>
  <c r="K39" i="12"/>
  <c r="T39" i="12"/>
  <c r="V39" i="12"/>
  <c r="X39" i="12"/>
  <c r="Y39" i="12"/>
  <c r="Z39" i="12"/>
  <c r="AB39" i="12"/>
  <c r="AC39" i="12"/>
  <c r="AD39" i="12"/>
  <c r="AF39" i="12"/>
  <c r="G40" i="12"/>
  <c r="K40" i="12"/>
  <c r="T40" i="12"/>
  <c r="V40" i="12"/>
  <c r="X40" i="12"/>
  <c r="Y40" i="12"/>
  <c r="Z40" i="12"/>
  <c r="AC40" i="12"/>
  <c r="AD40" i="12"/>
  <c r="AF40" i="12"/>
  <c r="G41" i="12"/>
  <c r="K41" i="12"/>
  <c r="T41" i="12"/>
  <c r="V41" i="12"/>
  <c r="X41" i="12"/>
  <c r="Y41" i="12"/>
  <c r="Z41" i="12"/>
  <c r="AC41" i="12"/>
  <c r="AD41" i="12"/>
  <c r="AF41" i="12"/>
  <c r="G42" i="12"/>
  <c r="K42" i="12"/>
  <c r="T42" i="12"/>
  <c r="V42" i="12"/>
  <c r="X42" i="12"/>
  <c r="Y42" i="12"/>
  <c r="Z42" i="12"/>
  <c r="AC42" i="12"/>
  <c r="AD42" i="12"/>
  <c r="AF42" i="12"/>
  <c r="G43" i="12"/>
  <c r="K43" i="12"/>
  <c r="T43" i="12"/>
  <c r="V43" i="12"/>
  <c r="X43" i="12"/>
  <c r="Y43" i="12"/>
  <c r="Z43" i="12"/>
  <c r="AC43" i="12"/>
  <c r="AD43" i="12"/>
  <c r="AF43" i="12"/>
  <c r="G44" i="12"/>
  <c r="K44" i="12"/>
  <c r="T44" i="12"/>
  <c r="V44" i="12"/>
  <c r="X44" i="12"/>
  <c r="Y44" i="12"/>
  <c r="Z44" i="12"/>
  <c r="AC44" i="12"/>
  <c r="AD44" i="12"/>
  <c r="AF44" i="12"/>
  <c r="G45" i="12"/>
  <c r="K45" i="12"/>
  <c r="T45" i="12"/>
  <c r="V45" i="12"/>
  <c r="X45" i="12"/>
  <c r="Y45" i="12"/>
  <c r="Z45" i="12"/>
  <c r="AC45" i="12"/>
  <c r="AD45" i="12"/>
  <c r="AF45" i="12"/>
  <c r="G46" i="12"/>
  <c r="K46" i="12"/>
  <c r="T46" i="12"/>
  <c r="V46" i="12"/>
  <c r="X46" i="12"/>
  <c r="Y46" i="12"/>
  <c r="Z46" i="12"/>
  <c r="AC46" i="12"/>
  <c r="AD46" i="12"/>
  <c r="AF46" i="12"/>
  <c r="G47" i="12"/>
  <c r="K47" i="12"/>
  <c r="T47" i="12"/>
  <c r="V47" i="12"/>
  <c r="X47" i="12"/>
  <c r="Y47" i="12"/>
  <c r="Z47" i="12"/>
  <c r="AC47" i="12"/>
  <c r="AD47" i="12"/>
  <c r="AF47" i="12"/>
  <c r="G48" i="12"/>
  <c r="K48" i="12"/>
  <c r="T48" i="12"/>
  <c r="V48" i="12"/>
  <c r="X48" i="12"/>
  <c r="Y48" i="12"/>
  <c r="Z48" i="12"/>
  <c r="AB48" i="12"/>
  <c r="AC48" i="12"/>
  <c r="AD48" i="12"/>
  <c r="AF48" i="12"/>
  <c r="G49" i="12"/>
  <c r="K49" i="12"/>
  <c r="T49" i="12"/>
  <c r="V49" i="12"/>
  <c r="X49" i="12"/>
  <c r="Y49" i="12"/>
  <c r="Z49" i="12"/>
  <c r="AC49" i="12"/>
  <c r="AD49" i="12"/>
  <c r="AF49" i="12"/>
  <c r="G50" i="12"/>
  <c r="K50" i="12"/>
  <c r="T50" i="12"/>
  <c r="V50" i="12"/>
  <c r="X50" i="12"/>
  <c r="Y50" i="12"/>
  <c r="Z50" i="12"/>
  <c r="AC50" i="12"/>
  <c r="AD50" i="12"/>
  <c r="AF50" i="12"/>
  <c r="G51" i="12"/>
  <c r="K51" i="12"/>
  <c r="T51" i="12"/>
  <c r="V51" i="12"/>
  <c r="X51" i="12"/>
  <c r="Y51" i="12"/>
  <c r="Z51" i="12"/>
  <c r="AC51" i="12"/>
  <c r="AD51" i="12"/>
  <c r="AF51" i="12"/>
  <c r="G52" i="12"/>
  <c r="K52" i="12"/>
  <c r="T52" i="12"/>
  <c r="V52" i="12"/>
  <c r="X52" i="12"/>
  <c r="Y52" i="12"/>
  <c r="Z52" i="12"/>
  <c r="AC52" i="12"/>
  <c r="AD52" i="12"/>
  <c r="AF52" i="12"/>
  <c r="G53" i="12"/>
  <c r="K53" i="12"/>
  <c r="T53" i="12"/>
  <c r="V53" i="12"/>
  <c r="X53" i="12"/>
  <c r="Y53" i="12"/>
  <c r="Z53" i="12"/>
  <c r="AC53" i="12"/>
  <c r="AD53" i="12"/>
  <c r="AF53" i="12"/>
  <c r="G54" i="12"/>
  <c r="K54" i="12"/>
  <c r="T54" i="12"/>
  <c r="V54" i="12"/>
  <c r="X54" i="12"/>
  <c r="Y54" i="12"/>
  <c r="Z54" i="12"/>
  <c r="AC54" i="12"/>
  <c r="AD54" i="12"/>
  <c r="AF54" i="12"/>
  <c r="G55" i="12"/>
  <c r="K55" i="12"/>
  <c r="T55" i="12"/>
  <c r="V55" i="12"/>
  <c r="X55" i="12"/>
  <c r="Y55" i="12"/>
  <c r="Z55" i="12"/>
  <c r="AB55" i="12"/>
  <c r="AC55" i="12"/>
  <c r="AD55" i="12"/>
  <c r="AF55" i="12"/>
  <c r="G56" i="12"/>
  <c r="K56" i="12"/>
  <c r="T56" i="12"/>
  <c r="V56" i="12"/>
  <c r="X56" i="12"/>
  <c r="Y56" i="12"/>
  <c r="Z56" i="12"/>
  <c r="AC56" i="12"/>
  <c r="AD56" i="12"/>
  <c r="AF56" i="12"/>
  <c r="G57" i="12"/>
  <c r="K57" i="12"/>
  <c r="T57" i="12"/>
  <c r="V57" i="12"/>
  <c r="X57" i="12"/>
  <c r="Y57" i="12"/>
  <c r="Z57" i="12"/>
  <c r="AC57" i="12"/>
  <c r="AD57" i="12"/>
  <c r="AF57" i="12"/>
  <c r="G58" i="12"/>
  <c r="K58" i="12"/>
  <c r="T58" i="12"/>
  <c r="V58" i="12"/>
  <c r="X58" i="12"/>
  <c r="Y58" i="12"/>
  <c r="Z58" i="12"/>
  <c r="AC58" i="12"/>
  <c r="AD58" i="12"/>
  <c r="AF58" i="12"/>
  <c r="G59" i="12"/>
  <c r="K59" i="12"/>
  <c r="T59" i="12"/>
  <c r="V59" i="12"/>
  <c r="X59" i="12"/>
  <c r="Y59" i="12"/>
  <c r="Z59" i="12"/>
  <c r="AC59" i="12"/>
  <c r="AD59" i="12"/>
  <c r="AF59" i="12"/>
  <c r="G60" i="12"/>
  <c r="K60" i="12"/>
  <c r="T60" i="12"/>
  <c r="V60" i="12"/>
  <c r="X60" i="12"/>
  <c r="Y60" i="12"/>
  <c r="Z60" i="12"/>
  <c r="AC60" i="12"/>
  <c r="AD60" i="12"/>
  <c r="AF60" i="12"/>
  <c r="G61" i="12"/>
  <c r="K61" i="12"/>
  <c r="T61" i="12"/>
  <c r="V61" i="12"/>
  <c r="X61" i="12"/>
  <c r="Y61" i="12"/>
  <c r="Z61" i="12"/>
  <c r="AC61" i="12"/>
  <c r="AD61" i="12"/>
  <c r="AF61" i="12"/>
  <c r="G62" i="12"/>
  <c r="K62" i="12"/>
  <c r="T62" i="12"/>
  <c r="V62" i="12"/>
  <c r="X62" i="12"/>
  <c r="Y62" i="12"/>
  <c r="Z62" i="12"/>
  <c r="AC62" i="12"/>
  <c r="AD62" i="12"/>
  <c r="AF62" i="12"/>
  <c r="G63" i="12"/>
  <c r="K63" i="12"/>
  <c r="T63" i="12"/>
  <c r="V63" i="12"/>
  <c r="X63" i="12"/>
  <c r="Y63" i="12"/>
  <c r="Z63" i="12"/>
  <c r="AC63" i="12"/>
  <c r="AD63" i="12"/>
  <c r="AF63" i="12"/>
  <c r="G64" i="12"/>
  <c r="K64" i="12"/>
  <c r="T64" i="12"/>
  <c r="V64" i="12"/>
  <c r="X64" i="12"/>
  <c r="Y64" i="12"/>
  <c r="Z64" i="12"/>
  <c r="AC64" i="12"/>
  <c r="AD64" i="12"/>
  <c r="AF64" i="12"/>
  <c r="G65" i="12"/>
  <c r="K65" i="12"/>
  <c r="T65" i="12"/>
  <c r="V65" i="12"/>
  <c r="X65" i="12"/>
  <c r="Y65" i="12"/>
  <c r="Z65" i="12"/>
  <c r="AB65" i="12"/>
  <c r="AC65" i="12"/>
  <c r="AD65" i="12"/>
  <c r="AF65" i="12"/>
  <c r="G66" i="12"/>
  <c r="K66" i="12"/>
  <c r="T66" i="12"/>
  <c r="V66" i="12"/>
  <c r="X66" i="12"/>
  <c r="Y66" i="12"/>
  <c r="Z66" i="12"/>
  <c r="AC66" i="12"/>
  <c r="AD66" i="12"/>
  <c r="AF66" i="12"/>
  <c r="G67" i="12"/>
  <c r="K67" i="12"/>
  <c r="T67" i="12"/>
  <c r="V67" i="12"/>
  <c r="X67" i="12"/>
  <c r="Y67" i="12"/>
  <c r="Z67" i="12"/>
  <c r="AC67" i="12"/>
  <c r="AD67" i="12"/>
  <c r="AF67" i="12"/>
  <c r="G68" i="12"/>
  <c r="K68" i="12"/>
  <c r="T68" i="12"/>
  <c r="V68" i="12"/>
  <c r="X68" i="12"/>
  <c r="Y68" i="12"/>
  <c r="Z68" i="12"/>
  <c r="AC68" i="12"/>
  <c r="AD68" i="12"/>
  <c r="AF68" i="12"/>
  <c r="G69" i="12"/>
  <c r="K69" i="12"/>
  <c r="T69" i="12"/>
  <c r="V69" i="12"/>
  <c r="X69" i="12"/>
  <c r="Y69" i="12"/>
  <c r="Z69" i="12"/>
  <c r="AC69" i="12"/>
  <c r="AD69" i="12"/>
  <c r="AF69" i="12"/>
  <c r="G70" i="12"/>
  <c r="K70" i="12"/>
  <c r="T70" i="12"/>
  <c r="V70" i="12"/>
  <c r="X70" i="12"/>
  <c r="Y70" i="12"/>
  <c r="Z70" i="12"/>
  <c r="AC70" i="12"/>
  <c r="AD70" i="12"/>
  <c r="AF70" i="12"/>
  <c r="G71" i="12"/>
  <c r="K71" i="12"/>
  <c r="T71" i="12"/>
  <c r="V71" i="12"/>
  <c r="X71" i="12"/>
  <c r="Y71" i="12"/>
  <c r="Z71" i="12"/>
  <c r="AC71" i="12"/>
  <c r="AD71" i="12"/>
  <c r="AF71" i="12"/>
  <c r="G72" i="12"/>
  <c r="K72" i="12"/>
  <c r="T72" i="12"/>
  <c r="V72" i="12"/>
  <c r="X72" i="12"/>
  <c r="Y72" i="12"/>
  <c r="Z72" i="12"/>
  <c r="AC72" i="12"/>
  <c r="AD72" i="12"/>
  <c r="AF72" i="12"/>
  <c r="G73" i="12"/>
  <c r="K73" i="12"/>
  <c r="T73" i="12"/>
  <c r="V73" i="12"/>
  <c r="X73" i="12"/>
  <c r="Y73" i="12"/>
  <c r="Z73" i="12"/>
  <c r="AC73" i="12"/>
  <c r="AD73" i="12"/>
  <c r="AF73" i="12"/>
  <c r="G74" i="12"/>
  <c r="K74" i="12"/>
  <c r="T74" i="12"/>
  <c r="V74" i="12"/>
  <c r="X74" i="12"/>
  <c r="Y74" i="12"/>
  <c r="Z74" i="12"/>
  <c r="AC74" i="12"/>
  <c r="AD74" i="12"/>
  <c r="AF74" i="12"/>
  <c r="G75" i="12"/>
  <c r="K75" i="12"/>
  <c r="T75" i="12"/>
  <c r="V75" i="12"/>
  <c r="X75" i="12"/>
  <c r="Y75" i="12"/>
  <c r="Z75" i="12"/>
  <c r="AC75" i="12"/>
  <c r="AD75" i="12"/>
  <c r="AF75" i="12"/>
  <c r="G76" i="12"/>
  <c r="K76" i="12"/>
  <c r="T76" i="12"/>
  <c r="V76" i="12"/>
  <c r="X76" i="12"/>
  <c r="Y76" i="12"/>
  <c r="Z76" i="12"/>
  <c r="AB76" i="12"/>
  <c r="AC76" i="12"/>
  <c r="AD76" i="12"/>
  <c r="AF76" i="12"/>
  <c r="G77" i="12"/>
  <c r="K77" i="12"/>
  <c r="T77" i="12"/>
  <c r="V77" i="12"/>
  <c r="X77" i="12"/>
  <c r="Y77" i="12"/>
  <c r="Z77" i="12"/>
  <c r="AC77" i="12"/>
  <c r="AD77" i="12"/>
  <c r="AF77" i="12"/>
  <c r="G78" i="12"/>
  <c r="K78" i="12"/>
  <c r="T78" i="12"/>
  <c r="V78" i="12"/>
  <c r="X78" i="12"/>
  <c r="Y78" i="12"/>
  <c r="Z78" i="12"/>
  <c r="AC78" i="12"/>
  <c r="AD78" i="12"/>
  <c r="AF78" i="12"/>
  <c r="G79" i="12"/>
  <c r="K79" i="12"/>
  <c r="T79" i="12"/>
  <c r="V79" i="12"/>
  <c r="X79" i="12"/>
  <c r="Y79" i="12"/>
  <c r="Z79" i="12"/>
  <c r="AC79" i="12"/>
  <c r="AD79" i="12"/>
  <c r="AF79" i="12"/>
  <c r="G80" i="12"/>
  <c r="K80" i="12"/>
  <c r="T80" i="12"/>
  <c r="V80" i="12"/>
  <c r="X80" i="12"/>
  <c r="Y80" i="12"/>
  <c r="Z80" i="12"/>
  <c r="AC80" i="12"/>
  <c r="AD80" i="12"/>
  <c r="AF80" i="12"/>
  <c r="G81" i="12"/>
  <c r="K81" i="12"/>
  <c r="T81" i="12"/>
  <c r="V81" i="12"/>
  <c r="X81" i="12"/>
  <c r="Y81" i="12"/>
  <c r="Z81" i="12"/>
  <c r="AC81" i="12"/>
  <c r="AD81" i="12"/>
  <c r="AF81" i="12"/>
  <c r="G82" i="12"/>
  <c r="K82" i="12"/>
  <c r="T82" i="12"/>
  <c r="V82" i="12"/>
  <c r="X82" i="12"/>
  <c r="Y82" i="12"/>
  <c r="Z82" i="12"/>
  <c r="AC82" i="12"/>
  <c r="AD82" i="12"/>
  <c r="AF82" i="12"/>
  <c r="G83" i="12"/>
  <c r="K83" i="12"/>
  <c r="T83" i="12"/>
  <c r="V83" i="12"/>
  <c r="X83" i="12"/>
  <c r="Y83" i="12"/>
  <c r="Z83" i="12"/>
  <c r="AC83" i="12"/>
  <c r="AD83" i="12"/>
  <c r="AF83" i="12"/>
  <c r="G84" i="12"/>
  <c r="K84" i="12"/>
  <c r="T84" i="12"/>
  <c r="V84" i="12"/>
  <c r="X84" i="12"/>
  <c r="Y84" i="12"/>
  <c r="Z84" i="12"/>
  <c r="AC84" i="12"/>
  <c r="AD84" i="12"/>
  <c r="AF84" i="12"/>
  <c r="G85" i="12"/>
  <c r="K85" i="12"/>
  <c r="T85" i="12"/>
  <c r="V85" i="12"/>
  <c r="X85" i="12"/>
  <c r="Y85" i="12"/>
  <c r="Z85" i="12"/>
  <c r="AB85" i="12"/>
  <c r="AC85" i="12"/>
  <c r="AD85" i="12"/>
  <c r="AF85" i="12"/>
  <c r="G86" i="12"/>
  <c r="K86" i="12"/>
  <c r="T86" i="12"/>
  <c r="V86" i="12"/>
  <c r="X86" i="12"/>
  <c r="Y86" i="12"/>
  <c r="Z86" i="12"/>
  <c r="AC86" i="12"/>
  <c r="AD86" i="12"/>
  <c r="AF86" i="12"/>
  <c r="G87" i="12"/>
  <c r="K87" i="12"/>
  <c r="T87" i="12"/>
  <c r="V87" i="12"/>
  <c r="X87" i="12"/>
  <c r="Y87" i="12"/>
  <c r="Z87" i="12"/>
  <c r="AC87" i="12"/>
  <c r="AD87" i="12"/>
  <c r="AF87" i="12"/>
  <c r="G88" i="12"/>
  <c r="K88" i="12"/>
  <c r="T88" i="12"/>
  <c r="V88" i="12"/>
  <c r="X88" i="12"/>
  <c r="Y88" i="12"/>
  <c r="Z88" i="12"/>
  <c r="AC88" i="12"/>
  <c r="AD88" i="12"/>
  <c r="AF88" i="12"/>
  <c r="G89" i="12"/>
  <c r="K89" i="12"/>
  <c r="T89" i="12"/>
  <c r="V89" i="12"/>
  <c r="X89" i="12"/>
  <c r="Y89" i="12"/>
  <c r="Z89" i="12"/>
  <c r="AC89" i="12"/>
  <c r="AD89" i="12"/>
  <c r="AF89" i="12"/>
  <c r="G90" i="12"/>
  <c r="K90" i="12"/>
  <c r="T90" i="12"/>
  <c r="V90" i="12"/>
  <c r="X90" i="12"/>
  <c r="Y90" i="12"/>
  <c r="Z90" i="12"/>
  <c r="AC90" i="12"/>
  <c r="AD90" i="12"/>
  <c r="AF90" i="12"/>
  <c r="G91" i="12"/>
  <c r="K91" i="12"/>
  <c r="T91" i="12"/>
  <c r="V91" i="12"/>
  <c r="X91" i="12"/>
  <c r="Y91" i="12"/>
  <c r="Z91" i="12"/>
  <c r="AC91" i="12"/>
  <c r="AD91" i="12"/>
  <c r="AF91" i="12"/>
  <c r="G92" i="12"/>
  <c r="K92" i="12"/>
  <c r="T92" i="12"/>
  <c r="V92" i="12"/>
  <c r="X92" i="12"/>
  <c r="Y92" i="12"/>
  <c r="Z92" i="12"/>
  <c r="AC92" i="12"/>
  <c r="AD92" i="12"/>
  <c r="AF92" i="12"/>
  <c r="G93" i="12"/>
  <c r="K93" i="12"/>
  <c r="T93" i="12"/>
  <c r="V93" i="12"/>
  <c r="X93" i="12"/>
  <c r="Y93" i="12"/>
  <c r="Z93" i="12"/>
  <c r="AC93" i="12"/>
  <c r="AD93" i="12"/>
  <c r="AF93" i="12"/>
  <c r="G94" i="12"/>
  <c r="K94" i="12"/>
  <c r="T94" i="12"/>
  <c r="V94" i="12"/>
  <c r="X94" i="12"/>
  <c r="Y94" i="12"/>
  <c r="Z94" i="12"/>
  <c r="AC94" i="12"/>
  <c r="AD94" i="12"/>
  <c r="AF94" i="12"/>
  <c r="G95" i="12"/>
  <c r="K95" i="12"/>
  <c r="T95" i="12"/>
  <c r="V95" i="12"/>
  <c r="X95" i="12"/>
  <c r="Y95" i="12"/>
  <c r="Z95" i="12"/>
  <c r="AB95" i="12"/>
  <c r="AC95" i="12"/>
  <c r="AD95" i="12"/>
  <c r="AF95" i="12"/>
  <c r="G96" i="12"/>
  <c r="T96" i="12"/>
  <c r="V96" i="12"/>
  <c r="X96" i="12"/>
  <c r="Y96" i="12"/>
  <c r="Z96" i="12"/>
  <c r="AC96" i="12"/>
  <c r="AD96" i="12"/>
  <c r="AF96" i="12"/>
  <c r="G97" i="12"/>
  <c r="K97" i="12"/>
  <c r="T97" i="12"/>
  <c r="V97" i="12"/>
  <c r="X97" i="12"/>
  <c r="Y97" i="12"/>
  <c r="Z97" i="12"/>
  <c r="AC97" i="12"/>
  <c r="AD97" i="12"/>
  <c r="AF97" i="12"/>
  <c r="G98" i="12"/>
  <c r="K98" i="12"/>
  <c r="T98" i="12"/>
  <c r="V98" i="12"/>
  <c r="X98" i="12"/>
  <c r="Y98" i="12"/>
  <c r="Z98" i="12"/>
  <c r="AC98" i="12"/>
  <c r="AD98" i="12"/>
  <c r="AF98" i="12"/>
  <c r="G99" i="12"/>
  <c r="K99" i="12"/>
  <c r="T99" i="12"/>
  <c r="V99" i="12"/>
  <c r="X99" i="12"/>
  <c r="Y99" i="12"/>
  <c r="Z99" i="12"/>
  <c r="AC99" i="12"/>
  <c r="AD99" i="12"/>
  <c r="AF99" i="12"/>
  <c r="G100" i="12"/>
  <c r="K100" i="12"/>
  <c r="T100" i="12"/>
  <c r="V100" i="12"/>
  <c r="X100" i="12"/>
  <c r="Y100" i="12"/>
  <c r="Z100" i="12"/>
  <c r="AC100" i="12"/>
  <c r="AD100" i="12"/>
  <c r="AF100" i="12"/>
  <c r="G101" i="12"/>
  <c r="K101" i="12"/>
  <c r="T101" i="12"/>
  <c r="V101" i="12"/>
  <c r="X101" i="12"/>
  <c r="Y101" i="12"/>
  <c r="Z101" i="12"/>
  <c r="AC101" i="12"/>
  <c r="AD101" i="12"/>
  <c r="AF101" i="12"/>
  <c r="G102" i="12"/>
  <c r="K102" i="12"/>
  <c r="T102" i="12"/>
  <c r="V102" i="12"/>
  <c r="X102" i="12"/>
  <c r="Y102" i="12"/>
  <c r="Z102" i="12"/>
  <c r="AC102" i="12"/>
  <c r="AD102" i="12"/>
  <c r="AF102" i="12"/>
  <c r="G103" i="12"/>
  <c r="K103" i="12"/>
  <c r="T103" i="12"/>
  <c r="V103" i="12"/>
  <c r="X103" i="12"/>
  <c r="Y103" i="12"/>
  <c r="Z103" i="12"/>
  <c r="AC103" i="12"/>
  <c r="AD103" i="12"/>
  <c r="AF103" i="12"/>
  <c r="G104" i="12"/>
  <c r="K104" i="12"/>
  <c r="T104" i="12"/>
  <c r="V104" i="12"/>
  <c r="X104" i="12"/>
  <c r="Y104" i="12"/>
  <c r="Z104" i="12"/>
  <c r="AC104" i="12"/>
  <c r="AD104" i="12"/>
  <c r="AF104" i="12"/>
  <c r="G105" i="12"/>
  <c r="K105" i="12"/>
  <c r="T105" i="12"/>
  <c r="V105" i="12"/>
  <c r="X105" i="12"/>
  <c r="Y105" i="12"/>
  <c r="Z105" i="12"/>
  <c r="AC105" i="12"/>
  <c r="AD105" i="12"/>
  <c r="AF105" i="12"/>
  <c r="G106" i="12"/>
  <c r="K106" i="12"/>
  <c r="T106" i="12"/>
  <c r="V106" i="12"/>
  <c r="X106" i="12"/>
  <c r="Y106" i="12"/>
  <c r="Z106" i="12"/>
  <c r="AB106" i="12"/>
  <c r="AC106" i="12"/>
  <c r="AD106" i="12"/>
  <c r="AF106" i="12"/>
  <c r="G107" i="12"/>
  <c r="K107" i="12"/>
  <c r="T107" i="12"/>
  <c r="V107" i="12"/>
  <c r="X107" i="12"/>
  <c r="Y107" i="12"/>
  <c r="Z107" i="12"/>
  <c r="AC107" i="12"/>
  <c r="AD107" i="12"/>
  <c r="AF107" i="12"/>
  <c r="G108" i="12"/>
  <c r="K108" i="12"/>
  <c r="T108" i="12"/>
  <c r="V108" i="12"/>
  <c r="X108" i="12"/>
  <c r="Y108" i="12"/>
  <c r="Z108" i="12"/>
  <c r="AC108" i="12"/>
  <c r="AD108" i="12"/>
  <c r="AF108" i="12"/>
  <c r="G109" i="12"/>
  <c r="K109" i="12"/>
  <c r="T109" i="12"/>
  <c r="V109" i="12"/>
  <c r="X109" i="12"/>
  <c r="Y109" i="12"/>
  <c r="Z109" i="12"/>
  <c r="AC109" i="12"/>
  <c r="AD109" i="12"/>
  <c r="AF109" i="12"/>
  <c r="G110" i="12"/>
  <c r="K110" i="12"/>
  <c r="T110" i="12"/>
  <c r="V110" i="12"/>
  <c r="X110" i="12"/>
  <c r="Y110" i="12"/>
  <c r="Z110" i="12"/>
  <c r="AC110" i="12"/>
  <c r="AD110" i="12"/>
  <c r="AF110" i="12"/>
  <c r="G111" i="12"/>
  <c r="K111" i="12"/>
  <c r="T111" i="12"/>
  <c r="V111" i="12"/>
  <c r="X111" i="12"/>
  <c r="Y111" i="12"/>
  <c r="Z111" i="12"/>
  <c r="AC111" i="12"/>
  <c r="AD111" i="12"/>
  <c r="AF111" i="12"/>
  <c r="G112" i="12"/>
  <c r="K112" i="12"/>
  <c r="T112" i="12"/>
  <c r="V112" i="12"/>
  <c r="X112" i="12"/>
  <c r="Y112" i="12"/>
  <c r="Z112" i="12"/>
  <c r="AC112" i="12"/>
  <c r="AD112" i="12"/>
  <c r="AF112" i="12"/>
  <c r="G113" i="12"/>
  <c r="K113" i="12"/>
  <c r="T113" i="12"/>
  <c r="V113" i="12"/>
  <c r="X113" i="12"/>
  <c r="Y113" i="12"/>
  <c r="Z113" i="12"/>
  <c r="AC113" i="12"/>
  <c r="AD113" i="12"/>
  <c r="AF113" i="12"/>
  <c r="G114" i="12"/>
  <c r="K114" i="12"/>
  <c r="T114" i="12"/>
  <c r="V114" i="12"/>
  <c r="X114" i="12"/>
  <c r="Y114" i="12"/>
  <c r="Z114" i="12"/>
  <c r="AC114" i="12"/>
  <c r="AD114" i="12"/>
  <c r="AF114" i="12"/>
  <c r="G115" i="12"/>
  <c r="K115" i="12"/>
  <c r="T115" i="12"/>
  <c r="V115" i="12"/>
  <c r="X115" i="12"/>
  <c r="Y115" i="12"/>
  <c r="Z115" i="12"/>
  <c r="AC115" i="12"/>
  <c r="AD115" i="12"/>
  <c r="AF115" i="12"/>
  <c r="G116" i="12"/>
  <c r="K116" i="12"/>
  <c r="T116" i="12"/>
  <c r="V116" i="12"/>
  <c r="X116" i="12"/>
  <c r="Y116" i="12"/>
  <c r="Z116" i="12"/>
  <c r="AB116" i="12"/>
  <c r="AC116" i="12"/>
  <c r="AD116" i="12"/>
  <c r="AF116" i="12"/>
  <c r="G117" i="12"/>
  <c r="K117" i="12"/>
  <c r="T117" i="12"/>
  <c r="V117" i="12"/>
  <c r="X117" i="12"/>
  <c r="Y117" i="12"/>
  <c r="Z117" i="12"/>
  <c r="AC117" i="12"/>
  <c r="AD117" i="12"/>
  <c r="AF117" i="12"/>
  <c r="G118" i="12"/>
  <c r="K118" i="12"/>
  <c r="T118" i="12"/>
  <c r="V118" i="12"/>
  <c r="X118" i="12"/>
  <c r="Y118" i="12"/>
  <c r="Z118" i="12"/>
  <c r="AC118" i="12"/>
  <c r="AD118" i="12"/>
  <c r="AF118" i="12"/>
  <c r="G119" i="12"/>
  <c r="K119" i="12"/>
  <c r="T119" i="12"/>
  <c r="V119" i="12"/>
  <c r="X119" i="12"/>
  <c r="Y119" i="12"/>
  <c r="Z119" i="12"/>
  <c r="AC119" i="12"/>
  <c r="AD119" i="12"/>
  <c r="AF119" i="12"/>
  <c r="G120" i="12"/>
  <c r="K120" i="12"/>
  <c r="T120" i="12"/>
  <c r="V120" i="12"/>
  <c r="X120" i="12"/>
  <c r="Y120" i="12"/>
  <c r="Z120" i="12"/>
  <c r="AC120" i="12"/>
  <c r="AD120" i="12"/>
  <c r="AF120" i="12"/>
  <c r="G121" i="12"/>
  <c r="K121" i="12"/>
  <c r="T121" i="12"/>
  <c r="V121" i="12"/>
  <c r="X121" i="12"/>
  <c r="Y121" i="12"/>
  <c r="Z121" i="12"/>
  <c r="AC121" i="12"/>
  <c r="AD121" i="12"/>
  <c r="AF121" i="12"/>
  <c r="G122" i="12"/>
  <c r="K122" i="12"/>
  <c r="T122" i="12"/>
  <c r="V122" i="12"/>
  <c r="X122" i="12"/>
  <c r="Y122" i="12"/>
  <c r="Z122" i="12"/>
  <c r="AC122" i="12"/>
  <c r="AD122" i="12"/>
  <c r="AF122" i="12"/>
  <c r="G123" i="12"/>
  <c r="K123" i="12"/>
  <c r="T123" i="12"/>
  <c r="V123" i="12"/>
  <c r="X123" i="12"/>
  <c r="Y123" i="12"/>
  <c r="Z123" i="12"/>
  <c r="AC123" i="12"/>
  <c r="AD123" i="12"/>
  <c r="AF123" i="12"/>
  <c r="G124" i="12"/>
  <c r="K124" i="12"/>
  <c r="T124" i="12"/>
  <c r="V124" i="12"/>
  <c r="X124" i="12"/>
  <c r="Y124" i="12"/>
  <c r="Z124" i="12"/>
  <c r="AC124" i="12"/>
  <c r="AD124" i="12"/>
  <c r="AF124" i="12"/>
  <c r="G125" i="12"/>
  <c r="K125" i="12"/>
  <c r="T125" i="12"/>
  <c r="V125" i="12"/>
  <c r="X125" i="12"/>
  <c r="Y125" i="12"/>
  <c r="Z125" i="12"/>
  <c r="AC125" i="12"/>
  <c r="AD125" i="12"/>
  <c r="AF125" i="12"/>
  <c r="T126" i="12"/>
  <c r="V126" i="12"/>
  <c r="X126" i="12"/>
  <c r="Y126" i="12"/>
  <c r="Z126" i="12"/>
  <c r="AB126" i="12"/>
  <c r="AC126" i="12"/>
  <c r="AD126" i="12"/>
  <c r="AF126" i="12"/>
  <c r="K127" i="12"/>
  <c r="T127" i="12"/>
  <c r="V127" i="12"/>
  <c r="X127" i="12"/>
  <c r="Y127" i="12"/>
  <c r="Z127" i="12"/>
  <c r="AC127" i="12"/>
  <c r="AD127" i="12"/>
  <c r="AF127" i="12"/>
  <c r="K128" i="12"/>
  <c r="T128" i="12"/>
  <c r="V128" i="12"/>
  <c r="X128" i="12"/>
  <c r="Y128" i="12"/>
  <c r="Z128" i="12"/>
  <c r="AC128" i="12"/>
  <c r="AD128" i="12"/>
  <c r="AF128" i="12"/>
  <c r="K129" i="12"/>
  <c r="T129" i="12"/>
  <c r="V129" i="12"/>
  <c r="X129" i="12"/>
  <c r="Y129" i="12"/>
  <c r="Z129" i="12"/>
  <c r="AC129" i="12"/>
  <c r="AD129" i="12"/>
  <c r="AF129" i="12"/>
  <c r="K130" i="12"/>
  <c r="T130" i="12"/>
  <c r="V130" i="12"/>
  <c r="X130" i="12"/>
  <c r="Y130" i="12"/>
  <c r="Z130" i="12"/>
  <c r="AC130" i="12"/>
  <c r="AD130" i="12"/>
  <c r="AF130" i="12"/>
  <c r="K131" i="12"/>
  <c r="T131" i="12"/>
  <c r="V131" i="12"/>
  <c r="X131" i="12"/>
  <c r="Y131" i="12"/>
  <c r="Z131" i="12"/>
  <c r="AC131" i="12"/>
  <c r="AD131" i="12"/>
  <c r="AF131" i="12"/>
  <c r="K132" i="12"/>
  <c r="T132" i="12"/>
  <c r="V132" i="12"/>
  <c r="X132" i="12"/>
  <c r="Y132" i="12"/>
  <c r="Z132" i="12"/>
  <c r="AC132" i="12"/>
  <c r="AD132" i="12"/>
  <c r="AF132" i="12"/>
  <c r="K133" i="12"/>
  <c r="T133" i="12"/>
  <c r="V133" i="12"/>
  <c r="X133" i="12"/>
  <c r="Y133" i="12"/>
  <c r="Z133" i="12"/>
  <c r="AC133" i="12"/>
  <c r="AD133" i="12"/>
  <c r="AF133" i="12"/>
  <c r="K134" i="12"/>
  <c r="T134" i="12"/>
  <c r="V134" i="12"/>
  <c r="X134" i="12"/>
  <c r="Y134" i="12"/>
  <c r="Z134" i="12"/>
  <c r="AC134" i="12"/>
  <c r="AD134" i="12"/>
  <c r="AF134" i="12"/>
  <c r="K135" i="12"/>
  <c r="T135" i="12"/>
  <c r="V135" i="12"/>
  <c r="X135" i="12"/>
  <c r="Y135" i="12"/>
  <c r="Z135" i="12"/>
  <c r="AC135" i="12"/>
  <c r="AD135" i="12"/>
  <c r="AF135" i="12"/>
  <c r="K136" i="12"/>
  <c r="T136" i="12"/>
  <c r="V136" i="12"/>
  <c r="X136" i="12"/>
  <c r="Y136" i="12"/>
  <c r="Z136" i="12"/>
  <c r="AC136" i="12"/>
  <c r="AD136" i="12"/>
  <c r="AF136" i="12"/>
  <c r="K137" i="12"/>
  <c r="T137" i="12"/>
  <c r="V137" i="12"/>
  <c r="X137" i="12"/>
  <c r="Y137" i="12"/>
  <c r="Z137" i="12"/>
  <c r="AB137" i="12"/>
  <c r="AC137" i="12"/>
  <c r="AD137" i="12"/>
  <c r="AF137" i="12"/>
  <c r="K138" i="12"/>
  <c r="T138" i="12"/>
  <c r="V138" i="12"/>
  <c r="X138" i="12"/>
  <c r="Y138" i="12"/>
  <c r="Z138" i="12"/>
  <c r="AC138" i="12"/>
  <c r="AD138" i="12"/>
  <c r="AF138" i="12"/>
  <c r="K139" i="12"/>
  <c r="T139" i="12"/>
  <c r="V139" i="12"/>
  <c r="X139" i="12"/>
  <c r="Y139" i="12"/>
  <c r="Z139" i="12"/>
  <c r="AC139" i="12"/>
  <c r="AD139" i="12"/>
  <c r="AF139" i="12"/>
  <c r="K140" i="12"/>
  <c r="T140" i="12"/>
  <c r="V140" i="12"/>
  <c r="X140" i="12"/>
  <c r="Y140" i="12"/>
  <c r="Z140" i="12"/>
  <c r="AC140" i="12"/>
  <c r="AD140" i="12"/>
  <c r="AF140" i="12"/>
  <c r="K141" i="12"/>
  <c r="T141" i="12"/>
  <c r="V141" i="12"/>
  <c r="X141" i="12"/>
  <c r="Y141" i="12"/>
  <c r="Z141" i="12"/>
  <c r="AC141" i="12"/>
  <c r="AD141" i="12"/>
  <c r="AF141" i="12"/>
  <c r="K142" i="12"/>
  <c r="T142" i="12"/>
  <c r="V142" i="12"/>
  <c r="X142" i="12"/>
  <c r="Y142" i="12"/>
  <c r="Z142" i="12"/>
  <c r="AC142" i="12"/>
  <c r="AD142" i="12"/>
  <c r="AF142" i="12"/>
  <c r="K143" i="12"/>
  <c r="T143" i="12"/>
  <c r="V143" i="12"/>
  <c r="X143" i="12"/>
  <c r="Y143" i="12"/>
  <c r="Z143" i="12"/>
  <c r="AC143" i="12"/>
  <c r="AD143" i="12"/>
  <c r="AF143" i="12"/>
  <c r="K144" i="12"/>
  <c r="T144" i="12"/>
  <c r="V144" i="12"/>
  <c r="X144" i="12"/>
  <c r="Y144" i="12"/>
  <c r="Z144" i="12"/>
  <c r="AC144" i="12"/>
  <c r="AD144" i="12"/>
  <c r="AF144" i="12"/>
  <c r="K145" i="12"/>
  <c r="T145" i="12"/>
  <c r="V145" i="12"/>
  <c r="X145" i="12"/>
  <c r="Y145" i="12"/>
  <c r="Z145" i="12"/>
  <c r="AC145" i="12"/>
  <c r="AD145" i="12"/>
  <c r="AF145" i="12"/>
  <c r="K146" i="12"/>
  <c r="T146" i="12"/>
  <c r="V146" i="12"/>
  <c r="X146" i="12"/>
  <c r="Y146" i="12"/>
  <c r="Z146" i="12"/>
  <c r="AC146" i="12"/>
  <c r="AD146" i="12"/>
  <c r="AF146" i="12"/>
  <c r="K147" i="12"/>
  <c r="T147" i="12"/>
  <c r="X147" i="12"/>
  <c r="Y147" i="12"/>
  <c r="Z147" i="12"/>
  <c r="AB147" i="12"/>
  <c r="AC147" i="12"/>
  <c r="AD147" i="12"/>
  <c r="AF147" i="12"/>
  <c r="K148" i="12"/>
  <c r="T148" i="12"/>
  <c r="V148" i="12"/>
  <c r="X148" i="12"/>
  <c r="Y148" i="12"/>
  <c r="Z148" i="12"/>
  <c r="AC148" i="12"/>
  <c r="AD148" i="12"/>
  <c r="AF148" i="12"/>
  <c r="K149" i="12"/>
  <c r="T149" i="12"/>
  <c r="V149" i="12"/>
  <c r="X149" i="12"/>
  <c r="Y149" i="12"/>
  <c r="Z149" i="12"/>
  <c r="AC149" i="12"/>
  <c r="AD149" i="12"/>
  <c r="AF149" i="12"/>
  <c r="K150" i="12"/>
  <c r="T150" i="12"/>
  <c r="V150" i="12"/>
  <c r="X150" i="12"/>
  <c r="Y150" i="12"/>
  <c r="Z150" i="12"/>
  <c r="AC150" i="12"/>
  <c r="AD150" i="12"/>
  <c r="AF150" i="12"/>
  <c r="K151" i="12"/>
  <c r="T151" i="12"/>
  <c r="X151" i="12"/>
  <c r="Y151" i="12"/>
  <c r="Z151" i="12"/>
  <c r="AC151" i="12"/>
  <c r="AD151" i="12"/>
  <c r="AF151" i="12"/>
  <c r="K152" i="12"/>
  <c r="T152" i="12"/>
  <c r="X152" i="12"/>
  <c r="Y152" i="12"/>
  <c r="Z152" i="12"/>
  <c r="AC152" i="12"/>
  <c r="AD152" i="12"/>
  <c r="AF152" i="12"/>
  <c r="K153" i="12"/>
  <c r="T153" i="12"/>
  <c r="V153" i="12"/>
  <c r="X153" i="12"/>
  <c r="Y153" i="12"/>
  <c r="Z153" i="12"/>
  <c r="AC153" i="12"/>
  <c r="AD153" i="12"/>
  <c r="AF153" i="12"/>
  <c r="K154" i="12"/>
  <c r="T154" i="12"/>
  <c r="V154" i="12"/>
  <c r="X154" i="12"/>
  <c r="Y154" i="12"/>
  <c r="Z154" i="12"/>
  <c r="AC154" i="12"/>
  <c r="AD154" i="12"/>
  <c r="AF154" i="12"/>
  <c r="K155" i="12"/>
  <c r="T155" i="12"/>
  <c r="V155" i="12"/>
  <c r="X155" i="12"/>
  <c r="Y155" i="12"/>
  <c r="Z155" i="12"/>
  <c r="AC155" i="12"/>
  <c r="AD155" i="12"/>
  <c r="AF155" i="12"/>
  <c r="K156" i="12"/>
  <c r="T156" i="12"/>
  <c r="V156" i="12"/>
  <c r="X156" i="12"/>
  <c r="Y156" i="12"/>
  <c r="Z156" i="12"/>
  <c r="AB156" i="12"/>
  <c r="AC156" i="12"/>
  <c r="AD156" i="12"/>
  <c r="AF156" i="12"/>
  <c r="K157" i="12"/>
  <c r="T157" i="12"/>
  <c r="V157" i="12"/>
  <c r="X157" i="12"/>
  <c r="Y157" i="12"/>
  <c r="Z157" i="12"/>
  <c r="AC157" i="12"/>
  <c r="AD157" i="12"/>
  <c r="AF157" i="12"/>
  <c r="K158" i="12"/>
  <c r="T158" i="12"/>
  <c r="V158" i="12"/>
  <c r="X158" i="12"/>
  <c r="Y158" i="12"/>
  <c r="Z158" i="12"/>
  <c r="AC158" i="12"/>
  <c r="AD158" i="12"/>
  <c r="AF158" i="12"/>
  <c r="K159" i="12"/>
  <c r="T159" i="12"/>
  <c r="V159" i="12"/>
  <c r="X159" i="12"/>
  <c r="Y159" i="12"/>
  <c r="Z159" i="12"/>
  <c r="AC159" i="12"/>
  <c r="AD159" i="12"/>
  <c r="AF159" i="12"/>
  <c r="K160" i="12"/>
  <c r="T160" i="12"/>
  <c r="V160" i="12"/>
  <c r="X160" i="12"/>
  <c r="Y160" i="12"/>
  <c r="Z160" i="12"/>
  <c r="AC160" i="12"/>
  <c r="AD160" i="12"/>
  <c r="AF160" i="12"/>
  <c r="K161" i="12"/>
  <c r="T161" i="12"/>
  <c r="V161" i="12"/>
  <c r="X161" i="12"/>
  <c r="Y161" i="12"/>
  <c r="Z161" i="12"/>
  <c r="AC161" i="12"/>
  <c r="AD161" i="12"/>
  <c r="AF161" i="12"/>
  <c r="K162" i="12"/>
  <c r="T162" i="12"/>
  <c r="V162" i="12"/>
  <c r="X162" i="12"/>
  <c r="Y162" i="12"/>
  <c r="Z162" i="12"/>
  <c r="AC162" i="12"/>
  <c r="AD162" i="12"/>
  <c r="AF162" i="12"/>
  <c r="K163" i="12"/>
  <c r="T163" i="12"/>
  <c r="V163" i="12"/>
  <c r="X163" i="12"/>
  <c r="Y163" i="12"/>
  <c r="Z163" i="12"/>
  <c r="AC163" i="12"/>
  <c r="AD163" i="12"/>
  <c r="AF163" i="12"/>
  <c r="K164" i="12"/>
  <c r="T164" i="12"/>
  <c r="V164" i="12"/>
  <c r="X164" i="12"/>
  <c r="Y164" i="12"/>
  <c r="Z164" i="12"/>
  <c r="AC164" i="12"/>
  <c r="AD164" i="12"/>
  <c r="AF164" i="12"/>
  <c r="K165" i="12"/>
  <c r="T165" i="12"/>
  <c r="V165" i="12"/>
  <c r="X165" i="12"/>
  <c r="Y165" i="12"/>
  <c r="Z165" i="12"/>
  <c r="AC165" i="12"/>
  <c r="AD165" i="12"/>
  <c r="AF165" i="12"/>
  <c r="K166" i="12"/>
  <c r="T166" i="12"/>
  <c r="V166" i="12"/>
  <c r="X166" i="12"/>
  <c r="Y166" i="12"/>
  <c r="Z166" i="12"/>
  <c r="AC166" i="12"/>
  <c r="AD166" i="12"/>
  <c r="AF166" i="12"/>
  <c r="K167" i="12"/>
  <c r="T167" i="12"/>
  <c r="V167" i="12"/>
  <c r="X167" i="12"/>
  <c r="Y167" i="12"/>
  <c r="Z167" i="12"/>
  <c r="AB167" i="12"/>
  <c r="AC167" i="12"/>
  <c r="AD167" i="12"/>
  <c r="AF167" i="12"/>
  <c r="K168" i="12"/>
  <c r="T168" i="12"/>
  <c r="X168" i="12"/>
  <c r="Y168" i="12"/>
  <c r="Z168" i="12"/>
  <c r="AC168" i="12"/>
  <c r="AD168" i="12"/>
  <c r="AF168" i="12"/>
  <c r="K169" i="12"/>
  <c r="T169" i="12"/>
  <c r="V169" i="12"/>
  <c r="X169" i="12"/>
  <c r="Y169" i="12"/>
  <c r="Z169" i="12"/>
  <c r="AC169" i="12"/>
  <c r="AD169" i="12"/>
  <c r="AF169" i="12"/>
  <c r="K170" i="12"/>
  <c r="T170" i="12"/>
  <c r="V170" i="12"/>
  <c r="X170" i="12"/>
  <c r="Y170" i="12"/>
  <c r="Z170" i="12"/>
  <c r="AC170" i="12"/>
  <c r="AD170" i="12"/>
  <c r="AF170" i="12"/>
  <c r="K171" i="12"/>
  <c r="T171" i="12"/>
  <c r="V171" i="12"/>
  <c r="X171" i="12"/>
  <c r="Y171" i="12"/>
  <c r="Z171" i="12"/>
  <c r="AC171" i="12"/>
  <c r="AD171" i="12"/>
  <c r="AF171" i="12"/>
  <c r="K172" i="12"/>
  <c r="T172" i="12"/>
  <c r="V172" i="12"/>
  <c r="X172" i="12"/>
  <c r="Y172" i="12"/>
  <c r="Z172" i="12"/>
  <c r="AC172" i="12"/>
  <c r="AD172" i="12"/>
  <c r="AF172" i="12"/>
  <c r="K173" i="12"/>
  <c r="T173" i="12"/>
  <c r="V173" i="12"/>
  <c r="X173" i="12"/>
  <c r="Y173" i="12"/>
  <c r="Z173" i="12"/>
  <c r="AC173" i="12"/>
  <c r="AD173" i="12"/>
  <c r="AF173" i="12"/>
  <c r="K174" i="12"/>
  <c r="T174" i="12"/>
  <c r="V174" i="12"/>
  <c r="X174" i="12"/>
  <c r="Y174" i="12"/>
  <c r="Z174" i="12"/>
  <c r="AC174" i="12"/>
  <c r="AD174" i="12"/>
  <c r="AF174" i="12"/>
  <c r="K175" i="12"/>
  <c r="T175" i="12"/>
  <c r="V175" i="12"/>
  <c r="X175" i="12"/>
  <c r="Y175" i="12"/>
  <c r="Z175" i="12"/>
  <c r="AC175" i="12"/>
  <c r="AD175" i="12"/>
  <c r="AF175" i="12"/>
  <c r="K176" i="12"/>
  <c r="T176" i="12"/>
  <c r="V176" i="12"/>
  <c r="X176" i="12"/>
  <c r="Y176" i="12"/>
  <c r="Z176" i="12"/>
  <c r="AC176" i="12"/>
  <c r="AD176" i="12"/>
  <c r="AF176" i="12"/>
  <c r="K177" i="12"/>
  <c r="T177" i="12"/>
  <c r="V177" i="12"/>
  <c r="X177" i="12"/>
  <c r="Y177" i="12"/>
  <c r="Z177" i="12"/>
  <c r="AC177" i="12"/>
  <c r="AD177" i="12"/>
  <c r="AF177" i="12"/>
  <c r="K178" i="12"/>
  <c r="T178" i="12"/>
  <c r="V178" i="12"/>
  <c r="X178" i="12"/>
  <c r="Y178" i="12"/>
  <c r="Z178" i="12"/>
  <c r="AC178" i="12"/>
  <c r="AD178" i="12"/>
  <c r="AF178" i="12"/>
  <c r="K179" i="12"/>
  <c r="T179" i="12"/>
  <c r="V179" i="12"/>
  <c r="X179" i="12"/>
  <c r="Y179" i="12"/>
  <c r="Z179" i="12"/>
  <c r="AC179" i="12"/>
  <c r="AD179" i="12"/>
  <c r="AF179" i="12"/>
  <c r="K180" i="12"/>
  <c r="T180" i="12"/>
  <c r="V180" i="12"/>
  <c r="X180" i="12"/>
  <c r="Y180" i="12"/>
  <c r="Z180" i="12"/>
  <c r="AB180" i="12"/>
  <c r="AC180" i="12"/>
  <c r="AD180" i="12"/>
  <c r="AF180" i="12"/>
  <c r="K181" i="12"/>
  <c r="T181" i="12"/>
  <c r="V181" i="12"/>
  <c r="X181" i="12"/>
  <c r="Y181" i="12"/>
  <c r="Z181" i="12"/>
  <c r="AC181" i="12"/>
  <c r="AD181" i="12"/>
  <c r="AF181" i="12"/>
  <c r="K182" i="12"/>
  <c r="T182" i="12"/>
  <c r="V182" i="12"/>
  <c r="X182" i="12"/>
  <c r="Y182" i="12"/>
  <c r="Z182" i="12"/>
  <c r="AC182" i="12"/>
  <c r="AD182" i="12"/>
  <c r="AF182" i="12"/>
  <c r="K183" i="12"/>
  <c r="T183" i="12"/>
  <c r="V183" i="12"/>
  <c r="X183" i="12"/>
  <c r="Y183" i="12"/>
  <c r="Z183" i="12"/>
  <c r="AC183" i="12"/>
  <c r="AD183" i="12"/>
  <c r="AF183" i="12"/>
  <c r="K184" i="12"/>
  <c r="T184" i="12"/>
  <c r="V184" i="12"/>
  <c r="X184" i="12"/>
  <c r="Y184" i="12"/>
  <c r="Z184" i="12"/>
  <c r="AC184" i="12"/>
  <c r="AD184" i="12"/>
  <c r="AF184" i="12"/>
  <c r="K185" i="12"/>
  <c r="T185" i="12"/>
  <c r="V185" i="12"/>
  <c r="X185" i="12"/>
  <c r="Y185" i="12"/>
  <c r="Z185" i="12"/>
  <c r="AC185" i="12"/>
  <c r="AD185" i="12"/>
  <c r="AF185" i="12"/>
  <c r="K186" i="12"/>
  <c r="T186" i="12"/>
  <c r="V186" i="12"/>
  <c r="X186" i="12"/>
  <c r="Y186" i="12"/>
  <c r="Z186" i="12"/>
  <c r="AC186" i="12"/>
  <c r="AD186" i="12"/>
  <c r="AF186" i="12"/>
  <c r="K187" i="12"/>
  <c r="T187" i="12"/>
  <c r="V187" i="12"/>
  <c r="X187" i="12"/>
  <c r="Y187" i="12"/>
  <c r="Z187" i="12"/>
  <c r="AC187" i="12"/>
  <c r="AD187" i="12"/>
  <c r="AF187" i="12"/>
  <c r="K188" i="12"/>
  <c r="T188" i="12"/>
  <c r="V188" i="12"/>
  <c r="X188" i="12"/>
  <c r="Y188" i="12"/>
  <c r="Z188" i="12"/>
  <c r="AC188" i="12"/>
  <c r="AD188" i="12"/>
  <c r="AF188" i="12"/>
  <c r="K189" i="12"/>
  <c r="T189" i="12"/>
  <c r="V189" i="12"/>
  <c r="X189" i="12"/>
  <c r="Y189" i="12"/>
  <c r="Z189" i="12"/>
  <c r="AC189" i="12"/>
  <c r="AD189" i="12"/>
  <c r="AF189" i="12"/>
  <c r="K190" i="12"/>
  <c r="T190" i="12"/>
  <c r="V190" i="12"/>
  <c r="X190" i="12"/>
  <c r="Y190" i="12"/>
  <c r="Z190" i="12"/>
  <c r="AC190" i="12"/>
  <c r="AD190" i="12"/>
  <c r="AF190" i="12"/>
  <c r="K191" i="12"/>
  <c r="T191" i="12"/>
  <c r="V191" i="12"/>
  <c r="X191" i="12"/>
  <c r="Y191" i="12"/>
  <c r="Z191" i="12"/>
  <c r="AB191" i="12"/>
  <c r="AC191" i="12"/>
  <c r="AD191" i="12"/>
  <c r="AF191" i="12"/>
  <c r="K192" i="12"/>
  <c r="T192" i="12"/>
  <c r="V192" i="12"/>
  <c r="X192" i="12"/>
  <c r="Y192" i="12"/>
  <c r="Z192" i="12"/>
  <c r="AC192" i="12"/>
  <c r="AD192" i="12"/>
  <c r="AF192" i="12"/>
  <c r="K193" i="12"/>
  <c r="T193" i="12"/>
  <c r="V193" i="12"/>
  <c r="X193" i="12"/>
  <c r="Y193" i="12"/>
  <c r="Z193" i="12"/>
  <c r="AC193" i="12"/>
  <c r="AD193" i="12"/>
  <c r="AF193" i="12"/>
  <c r="K194" i="12"/>
  <c r="T194" i="12"/>
  <c r="V194" i="12"/>
  <c r="X194" i="12"/>
  <c r="Y194" i="12"/>
  <c r="Z194" i="12"/>
  <c r="AC194" i="12"/>
  <c r="AD194" i="12"/>
  <c r="AF194" i="12"/>
  <c r="K195" i="12"/>
  <c r="T195" i="12"/>
  <c r="V195" i="12"/>
  <c r="X195" i="12"/>
  <c r="Y195" i="12"/>
  <c r="Z195" i="12"/>
  <c r="AC195" i="12"/>
  <c r="AD195" i="12"/>
  <c r="AF195" i="12"/>
  <c r="K196" i="12"/>
  <c r="T196" i="12"/>
  <c r="V196" i="12"/>
  <c r="X196" i="12"/>
  <c r="Y196" i="12"/>
  <c r="Z196" i="12"/>
  <c r="AC196" i="12"/>
  <c r="AD196" i="12"/>
  <c r="AF196" i="12"/>
  <c r="K197" i="12"/>
  <c r="T197" i="12"/>
  <c r="V197" i="12"/>
  <c r="X197" i="12"/>
  <c r="Y197" i="12"/>
  <c r="Z197" i="12"/>
  <c r="AC197" i="12"/>
  <c r="AD197" i="12"/>
  <c r="AF197" i="12"/>
  <c r="K198" i="12"/>
  <c r="T198" i="12"/>
  <c r="V198" i="12"/>
  <c r="X198" i="12"/>
  <c r="Y198" i="12"/>
  <c r="Z198" i="12"/>
  <c r="AC198" i="12"/>
  <c r="AD198" i="12"/>
  <c r="AF198" i="12"/>
  <c r="K199" i="12"/>
  <c r="T199" i="12"/>
  <c r="V199" i="12"/>
  <c r="X199" i="12"/>
  <c r="Y199" i="12"/>
  <c r="Z199" i="12"/>
  <c r="AC199" i="12"/>
  <c r="AD199" i="12"/>
  <c r="AF199" i="12"/>
  <c r="K200" i="12"/>
  <c r="T200" i="12"/>
  <c r="V200" i="12"/>
  <c r="X200" i="12"/>
  <c r="Y200" i="12"/>
  <c r="Z200" i="12"/>
  <c r="AC200" i="12"/>
  <c r="AD200" i="12"/>
  <c r="AF200" i="12"/>
  <c r="K201" i="12"/>
  <c r="T201" i="12"/>
  <c r="V201" i="12"/>
  <c r="X201" i="12"/>
  <c r="Y201" i="12"/>
  <c r="Z201" i="12"/>
  <c r="AC201" i="12"/>
  <c r="AD201" i="12"/>
  <c r="AF201" i="12"/>
  <c r="K202" i="12"/>
  <c r="T202" i="12"/>
  <c r="V202" i="12"/>
  <c r="X202" i="12"/>
  <c r="Y202" i="12"/>
  <c r="Z202" i="12"/>
  <c r="AC202" i="12"/>
  <c r="AD202" i="12"/>
  <c r="AF202" i="12"/>
  <c r="K203" i="12"/>
  <c r="T203" i="12"/>
  <c r="V203" i="12"/>
  <c r="X203" i="12"/>
  <c r="Y203" i="12"/>
  <c r="Z203" i="12"/>
  <c r="AC203" i="12"/>
  <c r="AD203" i="12"/>
  <c r="AF203" i="12"/>
  <c r="K204" i="12"/>
  <c r="T204" i="12"/>
  <c r="V204" i="12"/>
  <c r="X204" i="12"/>
  <c r="Y204" i="12"/>
  <c r="Z204" i="12"/>
  <c r="AB204" i="12"/>
  <c r="AC204" i="12"/>
  <c r="AD204" i="12"/>
  <c r="AF204" i="12"/>
  <c r="K205" i="12"/>
  <c r="T205" i="12"/>
  <c r="V205" i="12"/>
  <c r="X205" i="12"/>
  <c r="Y205" i="12"/>
  <c r="Z205" i="12"/>
  <c r="AC205" i="12"/>
  <c r="AD205" i="12"/>
  <c r="AF205" i="12"/>
  <c r="K206" i="12"/>
  <c r="T206" i="12"/>
  <c r="V206" i="12"/>
  <c r="X206" i="12"/>
  <c r="Y206" i="12"/>
  <c r="Z206" i="12"/>
  <c r="AC206" i="12"/>
  <c r="AD206" i="12"/>
  <c r="AF206" i="12"/>
  <c r="K207" i="12"/>
  <c r="T207" i="12"/>
  <c r="V207" i="12"/>
  <c r="X207" i="12"/>
  <c r="Y207" i="12"/>
  <c r="Z207" i="12"/>
  <c r="AC207" i="12"/>
  <c r="AD207" i="12"/>
  <c r="AF207" i="12"/>
  <c r="K208" i="12"/>
  <c r="T208" i="12"/>
  <c r="V208" i="12"/>
  <c r="X208" i="12"/>
  <c r="Y208" i="12"/>
  <c r="Z208" i="12"/>
  <c r="AC208" i="12"/>
  <c r="AD208" i="12"/>
  <c r="AF208" i="12"/>
  <c r="K209" i="12"/>
  <c r="T209" i="12"/>
  <c r="V209" i="12"/>
  <c r="X209" i="12"/>
  <c r="Y209" i="12"/>
  <c r="Z209" i="12"/>
  <c r="AC209" i="12"/>
  <c r="AD209" i="12"/>
  <c r="AF209" i="12"/>
  <c r="K210" i="12"/>
  <c r="T210" i="12"/>
  <c r="V210" i="12"/>
  <c r="X210" i="12"/>
  <c r="Y210" i="12"/>
  <c r="Z210" i="12"/>
  <c r="AC210" i="12"/>
  <c r="AD210" i="12"/>
  <c r="AF210" i="12"/>
  <c r="K211" i="12"/>
  <c r="T211" i="12"/>
  <c r="V211" i="12"/>
  <c r="X211" i="12"/>
  <c r="Y211" i="12"/>
  <c r="Z211" i="12"/>
  <c r="AC211" i="12"/>
  <c r="AD211" i="12"/>
  <c r="AF211" i="12"/>
  <c r="K212" i="12"/>
  <c r="T212" i="12"/>
  <c r="V212" i="12"/>
  <c r="X212" i="12"/>
  <c r="Y212" i="12"/>
  <c r="Z212" i="12"/>
  <c r="AC212" i="12"/>
  <c r="AD212" i="12"/>
  <c r="AF212" i="12"/>
  <c r="K213" i="12"/>
  <c r="T213" i="12"/>
  <c r="V213" i="12"/>
  <c r="X213" i="12"/>
  <c r="Y213" i="12"/>
  <c r="Z213" i="12"/>
  <c r="AC213" i="12"/>
  <c r="AD213" i="12"/>
  <c r="AF213" i="12"/>
  <c r="K214" i="12"/>
  <c r="T214" i="12"/>
  <c r="V214" i="12"/>
  <c r="X214" i="12"/>
  <c r="Y214" i="12"/>
  <c r="Z214" i="12"/>
  <c r="AC214" i="12"/>
  <c r="AD214" i="12"/>
  <c r="AF214" i="12"/>
  <c r="K215" i="12"/>
  <c r="T215" i="12"/>
  <c r="V215" i="12"/>
  <c r="X215" i="12"/>
  <c r="Y215" i="12"/>
  <c r="Z215" i="12"/>
  <c r="AC215" i="12"/>
  <c r="AD215" i="12"/>
  <c r="AF215" i="12"/>
  <c r="K216" i="12"/>
  <c r="T216" i="12"/>
  <c r="V216" i="12"/>
  <c r="X216" i="12"/>
  <c r="Y216" i="12"/>
  <c r="Z216" i="12"/>
  <c r="AB216" i="12"/>
  <c r="AC216" i="12"/>
  <c r="AD216" i="12"/>
  <c r="AF216" i="12"/>
  <c r="K217" i="12"/>
  <c r="T217" i="12"/>
  <c r="V217" i="12"/>
  <c r="X217" i="12"/>
  <c r="Y217" i="12"/>
  <c r="Z217" i="12"/>
  <c r="AC217" i="12"/>
  <c r="AD217" i="12"/>
  <c r="AF217" i="12"/>
  <c r="K218" i="12"/>
  <c r="T218" i="12"/>
  <c r="V218" i="12"/>
  <c r="X218" i="12"/>
  <c r="Y218" i="12"/>
  <c r="Z218" i="12"/>
  <c r="AC218" i="12"/>
  <c r="AD218" i="12"/>
  <c r="AF218" i="12"/>
  <c r="K219" i="12"/>
  <c r="T219" i="12"/>
  <c r="V219" i="12"/>
  <c r="X219" i="12"/>
  <c r="Y219" i="12"/>
  <c r="Z219" i="12"/>
  <c r="AC219" i="12"/>
  <c r="AD219" i="12"/>
  <c r="AF219" i="12"/>
  <c r="K220" i="12"/>
  <c r="T220" i="12"/>
  <c r="V220" i="12"/>
  <c r="X220" i="12"/>
  <c r="Y220" i="12"/>
  <c r="Z220" i="12"/>
  <c r="AC220" i="12"/>
  <c r="AD220" i="12"/>
  <c r="AF220" i="12"/>
  <c r="K221" i="12"/>
  <c r="T221" i="12"/>
  <c r="V221" i="12"/>
  <c r="X221" i="12"/>
  <c r="Y221" i="12"/>
  <c r="Z221" i="12"/>
  <c r="AC221" i="12"/>
  <c r="AD221" i="12"/>
  <c r="AF221" i="12"/>
  <c r="K222" i="12"/>
  <c r="T222" i="12"/>
  <c r="V222" i="12"/>
  <c r="X222" i="12"/>
  <c r="Y222" i="12"/>
  <c r="Z222" i="12"/>
  <c r="AC222" i="12"/>
  <c r="AD222" i="12"/>
  <c r="AF222" i="12"/>
  <c r="K223" i="12"/>
  <c r="T223" i="12"/>
  <c r="V223" i="12"/>
  <c r="X223" i="12"/>
  <c r="Y223" i="12"/>
  <c r="Z223" i="12"/>
  <c r="AC223" i="12"/>
  <c r="AD223" i="12"/>
  <c r="AF223" i="12"/>
  <c r="K224" i="12"/>
  <c r="T224" i="12"/>
  <c r="V224" i="12"/>
  <c r="X224" i="12"/>
  <c r="Y224" i="12"/>
  <c r="Z224" i="12"/>
  <c r="AC224" i="12"/>
  <c r="AD224" i="12"/>
  <c r="AF224" i="12"/>
  <c r="K225" i="12"/>
  <c r="T225" i="12"/>
  <c r="V225" i="12"/>
  <c r="X225" i="12"/>
  <c r="Y225" i="12"/>
  <c r="Z225" i="12"/>
  <c r="AC225" i="12"/>
  <c r="AD225" i="12"/>
  <c r="AF225" i="12"/>
  <c r="K226" i="12"/>
  <c r="T226" i="12"/>
  <c r="V226" i="12"/>
  <c r="X226" i="12"/>
  <c r="Y226" i="12"/>
  <c r="Z226" i="12"/>
  <c r="AC226" i="12"/>
  <c r="AD226" i="12"/>
  <c r="AF226" i="12"/>
  <c r="K227" i="12"/>
  <c r="T227" i="12"/>
  <c r="V227" i="12"/>
  <c r="X227" i="12"/>
  <c r="Y227" i="12"/>
  <c r="Z227" i="12"/>
  <c r="AC227" i="12"/>
  <c r="AD227" i="12"/>
  <c r="AF227" i="12"/>
  <c r="K228" i="12"/>
  <c r="T228" i="12"/>
  <c r="V228" i="12"/>
  <c r="X228" i="12"/>
  <c r="Y228" i="12"/>
  <c r="Z228" i="12"/>
  <c r="AC228" i="12"/>
  <c r="AD228" i="12"/>
  <c r="AF228" i="12"/>
  <c r="K229" i="12"/>
  <c r="T229" i="12"/>
  <c r="V229" i="12"/>
  <c r="X229" i="12"/>
  <c r="Y229" i="12"/>
  <c r="Z229" i="12"/>
  <c r="AB229" i="12"/>
  <c r="AC229" i="12"/>
  <c r="AD229" i="12"/>
  <c r="AF229" i="12"/>
  <c r="K230" i="12"/>
  <c r="T230" i="12"/>
  <c r="V230" i="12"/>
  <c r="X230" i="12"/>
  <c r="Y230" i="12"/>
  <c r="Z230" i="12"/>
  <c r="AC230" i="12"/>
  <c r="AD230" i="12"/>
  <c r="AF230" i="12"/>
  <c r="K231" i="12"/>
  <c r="T231" i="12"/>
  <c r="V231" i="12"/>
  <c r="X231" i="12"/>
  <c r="Y231" i="12"/>
  <c r="Z231" i="12"/>
  <c r="AC231" i="12"/>
  <c r="AD231" i="12"/>
  <c r="AF231" i="12"/>
  <c r="K232" i="12"/>
  <c r="T232" i="12"/>
  <c r="V232" i="12"/>
  <c r="X232" i="12"/>
  <c r="Y232" i="12"/>
  <c r="Z232" i="12"/>
  <c r="AC232" i="12"/>
  <c r="AD232" i="12"/>
  <c r="AF232" i="12"/>
  <c r="K233" i="12"/>
  <c r="T233" i="12"/>
  <c r="V233" i="12"/>
  <c r="X233" i="12"/>
  <c r="Y233" i="12"/>
  <c r="Z233" i="12"/>
  <c r="AC233" i="12"/>
  <c r="AD233" i="12"/>
  <c r="AF233" i="12"/>
  <c r="K234" i="12"/>
  <c r="T234" i="12"/>
  <c r="V234" i="12"/>
  <c r="X234" i="12"/>
  <c r="Y234" i="12"/>
  <c r="Z234" i="12"/>
  <c r="AC234" i="12"/>
  <c r="AD234" i="12"/>
  <c r="AF234" i="12"/>
  <c r="K235" i="12"/>
  <c r="T235" i="12"/>
  <c r="V235" i="12"/>
  <c r="X235" i="12"/>
  <c r="Y235" i="12"/>
  <c r="Z235" i="12"/>
  <c r="AC235" i="12"/>
  <c r="AD235" i="12"/>
  <c r="AF235" i="12"/>
  <c r="K236" i="12"/>
  <c r="T236" i="12"/>
  <c r="V236" i="12"/>
  <c r="X236" i="12"/>
  <c r="Y236" i="12"/>
  <c r="Z236" i="12"/>
  <c r="AC236" i="12"/>
  <c r="AD236" i="12"/>
  <c r="AF236" i="12"/>
  <c r="K237" i="12"/>
  <c r="T237" i="12"/>
  <c r="V237" i="12"/>
  <c r="X237" i="12"/>
  <c r="Y237" i="12"/>
  <c r="Z237" i="12"/>
  <c r="AC237" i="12"/>
  <c r="AD237" i="12"/>
  <c r="AF237" i="12"/>
  <c r="K238" i="12"/>
  <c r="T238" i="12"/>
  <c r="V238" i="12"/>
  <c r="X238" i="12"/>
  <c r="Y238" i="12"/>
  <c r="Z238" i="12"/>
  <c r="AC238" i="12"/>
  <c r="AD238" i="12"/>
  <c r="AF238" i="12"/>
  <c r="K239" i="12"/>
  <c r="T239" i="12"/>
  <c r="V239" i="12"/>
  <c r="X239" i="12"/>
  <c r="Y239" i="12"/>
  <c r="Z239" i="12"/>
  <c r="AC239" i="12"/>
  <c r="AD239" i="12"/>
  <c r="AF239" i="12"/>
  <c r="K240" i="12"/>
  <c r="T240" i="12"/>
  <c r="V240" i="12"/>
  <c r="X240" i="12"/>
  <c r="Y240" i="12"/>
  <c r="Z240" i="12"/>
  <c r="AC240" i="12"/>
  <c r="AD240" i="12"/>
  <c r="AF240" i="12"/>
  <c r="K241" i="12"/>
  <c r="T241" i="12"/>
  <c r="V241" i="12"/>
  <c r="X241" i="12"/>
  <c r="Y241" i="12"/>
  <c r="Z241" i="12"/>
  <c r="AB241" i="12"/>
  <c r="AC241" i="12"/>
  <c r="AD241" i="12"/>
  <c r="AF241" i="12"/>
  <c r="K242" i="12"/>
  <c r="T242" i="12"/>
  <c r="V242" i="12"/>
  <c r="X242" i="12"/>
  <c r="Y242" i="12"/>
  <c r="Z242" i="12"/>
  <c r="AC242" i="12"/>
  <c r="AD242" i="12"/>
  <c r="AF242" i="12"/>
  <c r="K243" i="12"/>
  <c r="T243" i="12"/>
  <c r="V243" i="12"/>
  <c r="X243" i="12"/>
  <c r="Y243" i="12"/>
  <c r="Z243" i="12"/>
  <c r="AC243" i="12"/>
  <c r="AD243" i="12"/>
  <c r="AF243" i="12"/>
  <c r="K244" i="12"/>
  <c r="T244" i="12"/>
  <c r="V244" i="12"/>
  <c r="X244" i="12"/>
  <c r="Y244" i="12"/>
  <c r="Z244" i="12"/>
  <c r="AC244" i="12"/>
  <c r="AD244" i="12"/>
  <c r="AF244" i="12"/>
  <c r="K245" i="12"/>
  <c r="T245" i="12"/>
  <c r="V245" i="12"/>
  <c r="X245" i="12"/>
  <c r="Y245" i="12"/>
  <c r="Z245" i="12"/>
  <c r="AC245" i="12"/>
  <c r="AD245" i="12"/>
  <c r="AF245" i="12"/>
  <c r="K246" i="12"/>
  <c r="T246" i="12"/>
  <c r="V246" i="12"/>
  <c r="X246" i="12"/>
  <c r="Y246" i="12"/>
  <c r="Z246" i="12"/>
  <c r="AC246" i="12"/>
  <c r="AD246" i="12"/>
  <c r="AF246" i="12"/>
  <c r="K247" i="12"/>
  <c r="T247" i="12"/>
  <c r="V247" i="12"/>
  <c r="X247" i="12"/>
  <c r="Y247" i="12"/>
  <c r="Z247" i="12"/>
  <c r="AC247" i="12"/>
  <c r="AD247" i="12"/>
  <c r="AF247" i="12"/>
  <c r="K248" i="12"/>
  <c r="T248" i="12"/>
  <c r="V248" i="12"/>
  <c r="X248" i="12"/>
  <c r="Y248" i="12"/>
  <c r="Z248" i="12"/>
  <c r="AC248" i="12"/>
  <c r="AD248" i="12"/>
  <c r="AF248" i="12"/>
  <c r="K249" i="12"/>
  <c r="T249" i="12"/>
  <c r="V249" i="12"/>
  <c r="X249" i="12"/>
  <c r="Y249" i="12"/>
  <c r="Z249" i="12"/>
  <c r="AC249" i="12"/>
  <c r="AD249" i="12"/>
  <c r="AF249" i="12"/>
  <c r="K250" i="12"/>
  <c r="T250" i="12"/>
  <c r="V250" i="12"/>
  <c r="X250" i="12"/>
  <c r="Y250" i="12"/>
  <c r="Z250" i="12"/>
  <c r="AC250" i="12"/>
  <c r="AD250" i="12"/>
  <c r="AF250" i="12"/>
  <c r="K251" i="12"/>
  <c r="T251" i="12"/>
  <c r="V251" i="12"/>
  <c r="X251" i="12"/>
  <c r="Y251" i="12"/>
  <c r="Z251" i="12"/>
  <c r="AB251" i="12"/>
  <c r="AC251" i="12"/>
  <c r="AD251" i="12"/>
  <c r="AF251" i="12"/>
  <c r="K252" i="12"/>
  <c r="T252" i="12"/>
  <c r="V252" i="12"/>
  <c r="X252" i="12"/>
  <c r="Y252" i="12"/>
  <c r="Z252" i="12"/>
  <c r="AC252" i="12"/>
  <c r="AD252" i="12"/>
  <c r="AF252" i="12"/>
  <c r="K253" i="12"/>
  <c r="T253" i="12"/>
  <c r="V253" i="12"/>
  <c r="X253" i="12"/>
  <c r="Y253" i="12"/>
  <c r="Z253" i="12"/>
  <c r="AC253" i="12"/>
  <c r="AD253" i="12"/>
  <c r="AF253" i="12"/>
  <c r="K254" i="12"/>
  <c r="T254" i="12"/>
  <c r="V254" i="12"/>
  <c r="X254" i="12"/>
  <c r="Y254" i="12"/>
  <c r="Z254" i="12"/>
  <c r="AC254" i="12"/>
  <c r="AD254" i="12"/>
  <c r="AF254" i="12"/>
  <c r="K255" i="12"/>
  <c r="T255" i="12"/>
  <c r="V255" i="12"/>
  <c r="X255" i="12"/>
  <c r="Y255" i="12"/>
  <c r="Z255" i="12"/>
  <c r="AC255" i="12"/>
  <c r="AD255" i="12"/>
  <c r="AF255" i="12"/>
  <c r="K256" i="12"/>
  <c r="T256" i="12"/>
  <c r="V256" i="12"/>
  <c r="X256" i="12"/>
  <c r="Y256" i="12"/>
  <c r="Z256" i="12"/>
  <c r="AC256" i="12"/>
  <c r="AD256" i="12"/>
  <c r="AF256" i="12"/>
  <c r="K257" i="12"/>
  <c r="T257" i="12"/>
  <c r="V257" i="12"/>
  <c r="X257" i="12"/>
  <c r="Y257" i="12"/>
  <c r="Z257" i="12"/>
  <c r="AC257" i="12"/>
  <c r="AD257" i="12"/>
  <c r="AF257" i="12"/>
  <c r="K258" i="12"/>
  <c r="T258" i="12"/>
  <c r="V258" i="12"/>
  <c r="X258" i="12"/>
  <c r="Y258" i="12"/>
  <c r="Z258" i="12"/>
  <c r="AC258" i="12"/>
  <c r="AD258" i="12"/>
  <c r="AF258" i="12"/>
  <c r="K259" i="12"/>
  <c r="T259" i="12"/>
  <c r="V259" i="12"/>
  <c r="X259" i="12"/>
  <c r="Y259" i="12"/>
  <c r="Z259" i="12"/>
  <c r="AC259" i="12"/>
  <c r="AD259" i="12"/>
  <c r="AF259" i="12"/>
  <c r="K260" i="12"/>
  <c r="T260" i="12"/>
  <c r="V260" i="12"/>
  <c r="X260" i="12"/>
  <c r="Y260" i="12"/>
  <c r="Z260" i="12"/>
  <c r="AC260" i="12"/>
  <c r="AD260" i="12"/>
  <c r="AF260" i="12"/>
  <c r="K261" i="12"/>
  <c r="T261" i="12"/>
  <c r="V261" i="12"/>
  <c r="X261" i="12"/>
  <c r="Y261" i="12"/>
  <c r="Z261" i="12"/>
  <c r="AC261" i="12"/>
  <c r="AD261" i="12"/>
  <c r="AF261" i="12"/>
  <c r="K262" i="12"/>
  <c r="T262" i="12"/>
  <c r="V262" i="12"/>
  <c r="X262" i="12"/>
  <c r="Y262" i="12"/>
  <c r="Z262" i="12"/>
  <c r="AC262" i="12"/>
  <c r="AD262" i="12"/>
  <c r="AF262" i="12"/>
  <c r="K263" i="12"/>
  <c r="T263" i="12"/>
  <c r="V263" i="12"/>
  <c r="X263" i="12"/>
  <c r="Y263" i="12"/>
  <c r="Z263" i="12"/>
  <c r="AB263" i="12"/>
  <c r="AC263" i="12"/>
  <c r="AD263" i="12"/>
  <c r="AF263" i="12"/>
  <c r="K264" i="12"/>
  <c r="T264" i="12"/>
  <c r="V264" i="12"/>
  <c r="X264" i="12"/>
  <c r="Y264" i="12"/>
  <c r="Z264" i="12"/>
  <c r="AC264" i="12"/>
  <c r="AD264" i="12"/>
  <c r="AF264" i="12"/>
  <c r="K265" i="12"/>
  <c r="T265" i="12"/>
  <c r="V265" i="12"/>
  <c r="X265" i="12"/>
  <c r="Y265" i="12"/>
  <c r="Z265" i="12"/>
  <c r="AC265" i="12"/>
  <c r="AD265" i="12"/>
  <c r="AF265" i="12"/>
  <c r="K266" i="12"/>
  <c r="T266" i="12"/>
  <c r="V266" i="12"/>
  <c r="X266" i="12"/>
  <c r="Y266" i="12"/>
  <c r="Z266" i="12"/>
  <c r="AC266" i="12"/>
  <c r="AD266" i="12"/>
  <c r="AF266" i="12"/>
  <c r="K267" i="12"/>
  <c r="T267" i="12"/>
  <c r="V267" i="12"/>
  <c r="X267" i="12"/>
  <c r="Y267" i="12"/>
  <c r="Z267" i="12"/>
  <c r="AC267" i="12"/>
  <c r="AD267" i="12"/>
  <c r="AF267" i="12"/>
  <c r="K268" i="12"/>
  <c r="T268" i="12"/>
  <c r="V268" i="12"/>
  <c r="X268" i="12"/>
  <c r="Y268" i="12"/>
  <c r="Z268" i="12"/>
  <c r="AC268" i="12"/>
  <c r="AD268" i="12"/>
  <c r="AF268" i="12"/>
  <c r="K269" i="12"/>
  <c r="T269" i="12"/>
  <c r="V269" i="12"/>
  <c r="X269" i="12"/>
  <c r="Y269" i="12"/>
  <c r="Z269" i="12"/>
  <c r="AC269" i="12"/>
  <c r="AD269" i="12"/>
  <c r="AF269" i="12"/>
  <c r="K270" i="12"/>
  <c r="T270" i="12"/>
  <c r="V270" i="12"/>
  <c r="X270" i="12"/>
  <c r="Y270" i="12"/>
  <c r="Z270" i="12"/>
  <c r="AC270" i="12"/>
  <c r="AD270" i="12"/>
  <c r="AF270" i="12"/>
  <c r="K271" i="12"/>
  <c r="T271" i="12"/>
  <c r="V271" i="12"/>
  <c r="X271" i="12"/>
  <c r="Y271" i="12"/>
  <c r="Z271" i="12"/>
  <c r="AC271" i="12"/>
  <c r="AD271" i="12"/>
  <c r="AF271" i="12"/>
  <c r="K272" i="12"/>
  <c r="T272" i="12"/>
  <c r="V272" i="12"/>
  <c r="X272" i="12"/>
  <c r="Y272" i="12"/>
  <c r="Z272" i="12"/>
  <c r="AC272" i="12"/>
  <c r="AD272" i="12"/>
  <c r="AF272" i="12"/>
  <c r="K273" i="12"/>
  <c r="T273" i="12"/>
  <c r="V273" i="12"/>
  <c r="X273" i="12"/>
  <c r="Y273" i="12"/>
  <c r="Z273" i="12"/>
  <c r="AC273" i="12"/>
  <c r="AD273" i="12"/>
  <c r="AF273" i="12"/>
  <c r="K274" i="12"/>
  <c r="T274" i="12"/>
  <c r="V274" i="12"/>
  <c r="X274" i="12"/>
  <c r="Y274" i="12"/>
  <c r="Z274" i="12"/>
  <c r="AB274" i="12"/>
  <c r="AC274" i="12"/>
  <c r="AD274" i="12"/>
  <c r="AF274" i="12"/>
  <c r="K275" i="12"/>
  <c r="T275" i="12"/>
  <c r="V275" i="12"/>
  <c r="X275" i="12"/>
  <c r="Y275" i="12"/>
  <c r="Z275" i="12"/>
  <c r="AC275" i="12"/>
  <c r="AD275" i="12"/>
  <c r="AF275" i="12"/>
  <c r="K276" i="12"/>
  <c r="T276" i="12"/>
  <c r="V276" i="12"/>
  <c r="X276" i="12"/>
  <c r="Y276" i="12"/>
  <c r="Z276" i="12"/>
  <c r="AC276" i="12"/>
  <c r="AD276" i="12"/>
  <c r="AF276" i="12"/>
  <c r="K277" i="12"/>
  <c r="T277" i="12"/>
  <c r="V277" i="12"/>
  <c r="X277" i="12"/>
  <c r="Y277" i="12"/>
  <c r="Z277" i="12"/>
  <c r="AC277" i="12"/>
  <c r="AD277" i="12"/>
  <c r="AF277" i="12"/>
  <c r="K278" i="12"/>
  <c r="T278" i="12"/>
  <c r="V278" i="12"/>
  <c r="X278" i="12"/>
  <c r="Y278" i="12"/>
  <c r="Z278" i="12"/>
  <c r="AC278" i="12"/>
  <c r="AD278" i="12"/>
  <c r="AF278" i="12"/>
  <c r="K279" i="12"/>
  <c r="T279" i="12"/>
  <c r="V279" i="12"/>
  <c r="X279" i="12"/>
  <c r="Y279" i="12"/>
  <c r="Z279" i="12"/>
  <c r="AC279" i="12"/>
  <c r="AD279" i="12"/>
  <c r="AF279" i="12"/>
  <c r="K280" i="12"/>
  <c r="T280" i="12"/>
  <c r="V280" i="12"/>
  <c r="X280" i="12"/>
  <c r="Y280" i="12"/>
  <c r="Z280" i="12"/>
  <c r="AC280" i="12"/>
  <c r="AD280" i="12"/>
  <c r="AF280" i="12"/>
  <c r="K281" i="12"/>
  <c r="T281" i="12"/>
  <c r="V281" i="12"/>
  <c r="X281" i="12"/>
  <c r="Y281" i="12"/>
  <c r="Z281" i="12"/>
  <c r="AC281" i="12"/>
  <c r="AD281" i="12"/>
  <c r="AF281" i="12"/>
  <c r="K282" i="12"/>
  <c r="T282" i="12"/>
  <c r="V282" i="12"/>
  <c r="X282" i="12"/>
  <c r="Y282" i="12"/>
  <c r="Z282" i="12"/>
  <c r="AC282" i="12"/>
  <c r="AD282" i="12"/>
  <c r="AF282" i="12"/>
  <c r="K283" i="12"/>
  <c r="T283" i="12"/>
  <c r="V283" i="12"/>
  <c r="X283" i="12"/>
  <c r="Y283" i="12"/>
  <c r="Z283" i="12"/>
  <c r="AC283" i="12"/>
  <c r="AD283" i="12"/>
  <c r="AF283" i="12"/>
  <c r="K284" i="12"/>
  <c r="T284" i="12"/>
  <c r="V284" i="12"/>
  <c r="X284" i="12"/>
  <c r="Y284" i="12"/>
  <c r="Z284" i="12"/>
  <c r="AC284" i="12"/>
  <c r="AD284" i="12"/>
  <c r="AF284" i="12"/>
  <c r="K285" i="12"/>
  <c r="T285" i="12"/>
  <c r="V285" i="12"/>
  <c r="X285" i="12"/>
  <c r="Y285" i="12"/>
  <c r="Z285" i="12"/>
  <c r="AB285" i="12"/>
  <c r="AC285" i="12"/>
  <c r="AD285" i="12"/>
  <c r="AF285" i="12"/>
  <c r="K286" i="12"/>
  <c r="T286" i="12"/>
  <c r="V286" i="12"/>
  <c r="X286" i="12"/>
  <c r="Y286" i="12"/>
  <c r="Z286" i="12"/>
  <c r="AC286" i="12"/>
  <c r="AD286" i="12"/>
  <c r="AF286" i="12"/>
  <c r="K287" i="12"/>
  <c r="T287" i="12"/>
  <c r="V287" i="12"/>
  <c r="X287" i="12"/>
  <c r="Y287" i="12"/>
  <c r="Z287" i="12"/>
  <c r="AC287" i="12"/>
  <c r="AD287" i="12"/>
  <c r="AF287" i="12"/>
  <c r="K288" i="12"/>
  <c r="T288" i="12"/>
  <c r="V288" i="12"/>
  <c r="X288" i="12"/>
  <c r="Y288" i="12"/>
  <c r="Z288" i="12"/>
  <c r="AC288" i="12"/>
  <c r="AD288" i="12"/>
  <c r="AF288" i="12"/>
  <c r="K289" i="12"/>
  <c r="T289" i="12"/>
  <c r="V289" i="12"/>
  <c r="X289" i="12"/>
  <c r="Y289" i="12"/>
  <c r="Z289" i="12"/>
  <c r="AC289" i="12"/>
  <c r="AD289" i="12"/>
  <c r="AF289" i="12"/>
  <c r="K290" i="12"/>
  <c r="T290" i="12"/>
  <c r="V290" i="12"/>
  <c r="X290" i="12"/>
  <c r="Y290" i="12"/>
  <c r="Z290" i="12"/>
  <c r="AC290" i="12"/>
  <c r="AD290" i="12"/>
  <c r="AF290" i="12"/>
  <c r="K291" i="12"/>
  <c r="T291" i="12"/>
  <c r="V291" i="12"/>
  <c r="X291" i="12"/>
  <c r="Y291" i="12"/>
  <c r="Z291" i="12"/>
  <c r="AC291" i="12"/>
  <c r="AD291" i="12"/>
  <c r="AF291" i="12"/>
  <c r="K292" i="12"/>
  <c r="T292" i="12"/>
  <c r="V292" i="12"/>
  <c r="X292" i="12"/>
  <c r="Y292" i="12"/>
  <c r="Z292" i="12"/>
  <c r="AC292" i="12"/>
  <c r="AD292" i="12"/>
  <c r="AF292" i="12"/>
  <c r="K293" i="12"/>
  <c r="T293" i="12"/>
  <c r="V293" i="12"/>
  <c r="X293" i="12"/>
  <c r="Y293" i="12"/>
  <c r="Z293" i="12"/>
  <c r="AC293" i="12"/>
  <c r="AD293" i="12"/>
  <c r="AF293" i="12"/>
  <c r="K294" i="12"/>
  <c r="T294" i="12"/>
  <c r="X294" i="12"/>
  <c r="Y294" i="12"/>
  <c r="Z294" i="12"/>
  <c r="AC294" i="12"/>
  <c r="AD294" i="12"/>
  <c r="AF294" i="12"/>
  <c r="K295" i="12"/>
  <c r="T295" i="12"/>
  <c r="V295" i="12"/>
  <c r="X295" i="12"/>
  <c r="Y295" i="12"/>
  <c r="Z295" i="12"/>
  <c r="AC295" i="12"/>
  <c r="AD295" i="12"/>
  <c r="AF295" i="12"/>
  <c r="T296" i="12"/>
  <c r="V296" i="12"/>
  <c r="X296" i="12"/>
  <c r="Y296" i="12"/>
  <c r="Z296" i="12"/>
  <c r="AB296" i="12"/>
  <c r="AC296" i="12"/>
  <c r="AD296" i="12"/>
  <c r="AF296" i="12"/>
  <c r="K297" i="12"/>
  <c r="T297" i="12"/>
  <c r="V297" i="12"/>
  <c r="X297" i="12"/>
  <c r="Y297" i="12"/>
  <c r="Z297" i="12"/>
  <c r="AC297" i="12"/>
  <c r="AD297" i="12"/>
  <c r="AF297" i="12"/>
  <c r="K298" i="12"/>
  <c r="T298" i="12"/>
  <c r="V298" i="12"/>
  <c r="X298" i="12"/>
  <c r="Y298" i="12"/>
  <c r="Z298" i="12"/>
  <c r="AC298" i="12"/>
  <c r="AD298" i="12"/>
  <c r="AF298" i="12"/>
  <c r="K299" i="12"/>
  <c r="T299" i="12"/>
  <c r="V299" i="12"/>
  <c r="X299" i="12"/>
  <c r="Y299" i="12"/>
  <c r="Z299" i="12"/>
  <c r="AC299" i="12"/>
  <c r="AD299" i="12"/>
  <c r="AF299" i="12"/>
  <c r="K300" i="12"/>
  <c r="T300" i="12"/>
  <c r="V300" i="12"/>
  <c r="X300" i="12"/>
  <c r="Y300" i="12"/>
  <c r="Z300" i="12"/>
  <c r="AC300" i="12"/>
  <c r="AD300" i="12"/>
  <c r="AF300" i="12"/>
  <c r="K301" i="12"/>
  <c r="T301" i="12"/>
  <c r="V301" i="12"/>
  <c r="X301" i="12"/>
  <c r="Y301" i="12"/>
  <c r="Z301" i="12"/>
  <c r="AC301" i="12"/>
  <c r="AD301" i="12"/>
  <c r="AF301" i="12"/>
  <c r="K302" i="12"/>
  <c r="T302" i="12"/>
  <c r="V302" i="12"/>
  <c r="X302" i="12"/>
  <c r="Y302" i="12"/>
  <c r="Z302" i="12"/>
  <c r="AC302" i="12"/>
  <c r="AD302" i="12"/>
  <c r="AF302" i="12"/>
  <c r="K303" i="12"/>
  <c r="T303" i="12"/>
  <c r="V303" i="12"/>
  <c r="X303" i="12"/>
  <c r="Y303" i="12"/>
  <c r="Z303" i="12"/>
  <c r="AC303" i="12"/>
  <c r="AD303" i="12"/>
  <c r="AF303" i="12"/>
  <c r="K304" i="12"/>
  <c r="T304" i="12"/>
  <c r="V304" i="12"/>
  <c r="X304" i="12"/>
  <c r="Y304" i="12"/>
  <c r="Z304" i="12"/>
  <c r="AC304" i="12"/>
  <c r="AD304" i="12"/>
  <c r="AF304" i="12"/>
  <c r="K305" i="12"/>
  <c r="T305" i="12"/>
  <c r="V305" i="12"/>
  <c r="X305" i="12"/>
  <c r="Y305" i="12"/>
  <c r="Z305" i="12"/>
  <c r="AC305" i="12"/>
  <c r="AD305" i="12"/>
  <c r="AF305" i="12"/>
  <c r="K306" i="12"/>
  <c r="T306" i="12"/>
  <c r="V306" i="12"/>
  <c r="X306" i="12"/>
  <c r="Y306" i="12"/>
  <c r="Z306" i="12"/>
  <c r="AB306" i="12"/>
  <c r="AC306" i="12"/>
  <c r="AD306" i="12"/>
  <c r="AF306" i="12"/>
  <c r="K307" i="12"/>
  <c r="T307" i="12"/>
  <c r="V307" i="12"/>
  <c r="X307" i="12"/>
  <c r="Y307" i="12"/>
  <c r="Z307" i="12"/>
  <c r="AC307" i="12"/>
  <c r="AD307" i="12"/>
  <c r="AF307" i="12"/>
  <c r="K308" i="12"/>
  <c r="T308" i="12"/>
  <c r="V308" i="12"/>
  <c r="X308" i="12"/>
  <c r="Y308" i="12"/>
  <c r="Z308" i="12"/>
  <c r="AC308" i="12"/>
  <c r="AD308" i="12"/>
  <c r="AF308" i="12"/>
  <c r="K309" i="12"/>
  <c r="T309" i="12"/>
  <c r="V309" i="12"/>
  <c r="X309" i="12"/>
  <c r="Y309" i="12"/>
  <c r="Z309" i="12"/>
  <c r="AC309" i="12"/>
  <c r="AD309" i="12"/>
  <c r="AF309" i="12"/>
  <c r="K310" i="12"/>
  <c r="T310" i="12"/>
  <c r="V310" i="12"/>
  <c r="X310" i="12"/>
  <c r="Y310" i="12"/>
  <c r="Z310" i="12"/>
  <c r="AC310" i="12"/>
  <c r="AD310" i="12"/>
  <c r="AF310" i="12"/>
  <c r="K311" i="12"/>
  <c r="T311" i="12"/>
  <c r="V311" i="12"/>
  <c r="X311" i="12"/>
  <c r="Y311" i="12"/>
  <c r="Z311" i="12"/>
  <c r="AC311" i="12"/>
  <c r="AD311" i="12"/>
  <c r="AF311" i="12"/>
  <c r="K312" i="12"/>
  <c r="T312" i="12"/>
  <c r="V312" i="12"/>
  <c r="X312" i="12"/>
  <c r="Y312" i="12"/>
  <c r="Z312" i="12"/>
  <c r="AC312" i="12"/>
  <c r="AD312" i="12"/>
  <c r="AF312" i="12"/>
  <c r="K313" i="12"/>
  <c r="T313" i="12"/>
  <c r="V313" i="12"/>
  <c r="X313" i="12"/>
  <c r="Y313" i="12"/>
  <c r="Z313" i="12"/>
  <c r="AC313" i="12"/>
  <c r="AD313" i="12"/>
  <c r="AF313" i="12"/>
  <c r="K314" i="12"/>
  <c r="T314" i="12"/>
  <c r="V314" i="12"/>
  <c r="X314" i="12"/>
  <c r="Y314" i="12"/>
  <c r="Z314" i="12"/>
  <c r="AC314" i="12"/>
  <c r="AD314" i="12"/>
  <c r="AF314" i="12"/>
  <c r="K315" i="12"/>
  <c r="T315" i="12"/>
  <c r="V315" i="12"/>
  <c r="X315" i="12"/>
  <c r="Y315" i="12"/>
  <c r="Z315" i="12"/>
  <c r="AC315" i="12"/>
  <c r="AD315" i="12"/>
  <c r="AF315" i="12"/>
  <c r="K316" i="12"/>
  <c r="T316" i="12"/>
  <c r="V316" i="12"/>
  <c r="X316" i="12"/>
  <c r="Y316" i="12"/>
  <c r="Z316" i="12"/>
  <c r="AC316" i="12"/>
  <c r="AD316" i="12"/>
  <c r="AF316" i="12"/>
  <c r="K317" i="12"/>
  <c r="T317" i="12"/>
  <c r="V317" i="12"/>
  <c r="X317" i="12"/>
  <c r="Y317" i="12"/>
  <c r="Z317" i="12"/>
  <c r="AB317" i="12"/>
  <c r="AC317" i="12"/>
  <c r="AD317" i="12"/>
  <c r="AF317" i="12"/>
  <c r="K318" i="12"/>
  <c r="T318" i="12"/>
  <c r="V318" i="12"/>
  <c r="X318" i="12"/>
  <c r="Y318" i="12"/>
  <c r="Z318" i="12"/>
  <c r="AC318" i="12"/>
  <c r="AD318" i="12"/>
  <c r="AF318" i="12"/>
  <c r="K319" i="12"/>
  <c r="T319" i="12"/>
  <c r="V319" i="12"/>
  <c r="X319" i="12"/>
  <c r="Y319" i="12"/>
  <c r="Z319" i="12"/>
  <c r="AC319" i="12"/>
  <c r="AD319" i="12"/>
  <c r="AF319" i="12"/>
  <c r="K320" i="12"/>
  <c r="T320" i="12"/>
  <c r="V320" i="12"/>
  <c r="X320" i="12"/>
  <c r="Y320" i="12"/>
  <c r="Z320" i="12"/>
  <c r="AC320" i="12"/>
  <c r="AD320" i="12"/>
  <c r="AF320" i="12"/>
  <c r="K321" i="12"/>
  <c r="T321" i="12"/>
  <c r="V321" i="12"/>
  <c r="X321" i="12"/>
  <c r="Y321" i="12"/>
  <c r="Z321" i="12"/>
  <c r="AC321" i="12"/>
  <c r="AD321" i="12"/>
  <c r="AF321" i="12"/>
  <c r="K322" i="12"/>
  <c r="T322" i="12"/>
  <c r="V322" i="12"/>
  <c r="X322" i="12"/>
  <c r="Y322" i="12"/>
  <c r="Z322" i="12"/>
  <c r="AC322" i="12"/>
  <c r="AD322" i="12"/>
  <c r="AF322" i="12"/>
  <c r="K323" i="12"/>
  <c r="T323" i="12"/>
  <c r="V323" i="12"/>
  <c r="X323" i="12"/>
  <c r="Y323" i="12"/>
  <c r="Z323" i="12"/>
  <c r="AC323" i="12"/>
  <c r="AD323" i="12"/>
  <c r="AF323" i="12"/>
  <c r="K324" i="12"/>
  <c r="T324" i="12"/>
  <c r="V324" i="12"/>
  <c r="X324" i="12"/>
  <c r="Y324" i="12"/>
  <c r="Z324" i="12"/>
  <c r="AC324" i="12"/>
  <c r="AD324" i="12"/>
  <c r="AF324" i="12"/>
  <c r="K325" i="12"/>
  <c r="T325" i="12"/>
  <c r="V325" i="12"/>
  <c r="X325" i="12"/>
  <c r="Y325" i="12"/>
  <c r="Z325" i="12"/>
  <c r="AC325" i="12"/>
  <c r="AD325" i="12"/>
  <c r="AF325" i="12"/>
  <c r="K326" i="12"/>
  <c r="T326" i="12"/>
  <c r="V326" i="12"/>
  <c r="X326" i="12"/>
  <c r="Y326" i="12"/>
  <c r="Z326" i="12"/>
  <c r="AC326" i="12"/>
  <c r="AD326" i="12"/>
  <c r="AF326" i="12"/>
  <c r="K327" i="12"/>
  <c r="T327" i="12"/>
  <c r="V327" i="12"/>
  <c r="X327" i="12"/>
  <c r="Y327" i="12"/>
  <c r="Z327" i="12"/>
  <c r="AC327" i="12"/>
  <c r="AD327" i="12"/>
  <c r="AF327" i="12"/>
  <c r="K328" i="12"/>
  <c r="T328" i="12"/>
  <c r="V328" i="12"/>
  <c r="X328" i="12"/>
  <c r="Y328" i="12"/>
  <c r="Z328" i="12"/>
  <c r="AB328" i="12"/>
  <c r="AC328" i="12"/>
  <c r="AD328" i="12"/>
  <c r="AF328" i="12"/>
  <c r="K329" i="12"/>
  <c r="T329" i="12"/>
  <c r="V329" i="12"/>
  <c r="X329" i="12"/>
  <c r="Y329" i="12"/>
  <c r="Z329" i="12"/>
  <c r="AC329" i="12"/>
  <c r="AD329" i="12"/>
  <c r="AF329" i="12"/>
  <c r="K330" i="12"/>
  <c r="T330" i="12"/>
  <c r="V330" i="12"/>
  <c r="X330" i="12"/>
  <c r="Y330" i="12"/>
  <c r="Z330" i="12"/>
  <c r="AC330" i="12"/>
  <c r="AD330" i="12"/>
  <c r="AF330" i="12"/>
  <c r="K331" i="12"/>
  <c r="T331" i="12"/>
  <c r="V331" i="12"/>
  <c r="X331" i="12"/>
  <c r="Y331" i="12"/>
  <c r="Z331" i="12"/>
  <c r="AC331" i="12"/>
  <c r="AD331" i="12"/>
  <c r="AF331" i="12"/>
  <c r="K332" i="12"/>
  <c r="T332" i="12"/>
  <c r="V332" i="12"/>
  <c r="X332" i="12"/>
  <c r="Y332" i="12"/>
  <c r="Z332" i="12"/>
  <c r="AC332" i="12"/>
  <c r="AD332" i="12"/>
  <c r="AF332" i="12"/>
  <c r="K333" i="12"/>
  <c r="T333" i="12"/>
  <c r="V333" i="12"/>
  <c r="X333" i="12"/>
  <c r="Y333" i="12"/>
  <c r="Z333" i="12"/>
  <c r="AC333" i="12"/>
  <c r="AD333" i="12"/>
  <c r="AF333" i="12"/>
  <c r="K334" i="12"/>
  <c r="T334" i="12"/>
  <c r="V334" i="12"/>
  <c r="X334" i="12"/>
  <c r="Y334" i="12"/>
  <c r="Z334" i="12"/>
  <c r="AC334" i="12"/>
  <c r="AD334" i="12"/>
  <c r="AF334" i="12"/>
  <c r="K335" i="12"/>
  <c r="T335" i="12"/>
  <c r="V335" i="12"/>
  <c r="X335" i="12"/>
  <c r="Y335" i="12"/>
  <c r="Z335" i="12"/>
  <c r="AC335" i="12"/>
  <c r="AD335" i="12"/>
  <c r="AF335" i="12"/>
  <c r="K336" i="12"/>
  <c r="T336" i="12"/>
  <c r="V336" i="12"/>
  <c r="X336" i="12"/>
  <c r="Y336" i="12"/>
  <c r="Z336" i="12"/>
  <c r="AC336" i="12"/>
  <c r="AD336" i="12"/>
  <c r="AF336" i="12"/>
  <c r="K337" i="12"/>
  <c r="T337" i="12"/>
  <c r="V337" i="12"/>
  <c r="X337" i="12"/>
  <c r="Y337" i="12"/>
  <c r="Z337" i="12"/>
  <c r="AC337" i="12"/>
  <c r="AD337" i="12"/>
  <c r="AF337" i="12"/>
  <c r="K338" i="12"/>
  <c r="T338" i="12"/>
  <c r="V338" i="12"/>
  <c r="X338" i="12"/>
  <c r="Y338" i="12"/>
  <c r="Z338" i="12"/>
  <c r="AB338" i="12"/>
  <c r="AC338" i="12"/>
  <c r="AD338" i="12"/>
  <c r="AF338" i="12"/>
  <c r="K339" i="12"/>
  <c r="T339" i="12"/>
  <c r="V339" i="12"/>
  <c r="X339" i="12"/>
  <c r="Y339" i="12"/>
  <c r="Z339" i="12"/>
  <c r="AC339" i="12"/>
  <c r="AD339" i="12"/>
  <c r="AF339" i="12"/>
  <c r="K340" i="12"/>
  <c r="T340" i="12"/>
  <c r="V340" i="12"/>
  <c r="X340" i="12"/>
  <c r="Y340" i="12"/>
  <c r="Z340" i="12"/>
  <c r="AC340" i="12"/>
  <c r="AD340" i="12"/>
  <c r="AF340" i="12"/>
  <c r="K341" i="12"/>
  <c r="T341" i="12"/>
  <c r="V341" i="12"/>
  <c r="X341" i="12"/>
  <c r="Y341" i="12"/>
  <c r="Z341" i="12"/>
  <c r="AC341" i="12"/>
  <c r="AD341" i="12"/>
  <c r="AF341" i="12"/>
  <c r="K342" i="12"/>
  <c r="T342" i="12"/>
  <c r="V342" i="12"/>
  <c r="X342" i="12"/>
  <c r="Y342" i="12"/>
  <c r="Z342" i="12"/>
  <c r="AC342" i="12"/>
  <c r="AD342" i="12"/>
  <c r="AF342" i="12"/>
  <c r="K343" i="12"/>
  <c r="T343" i="12"/>
  <c r="V343" i="12"/>
  <c r="X343" i="12"/>
  <c r="Y343" i="12"/>
  <c r="Z343" i="12"/>
  <c r="AC343" i="12"/>
  <c r="AD343" i="12"/>
  <c r="AF343" i="12"/>
  <c r="K344" i="12"/>
  <c r="T344" i="12"/>
  <c r="V344" i="12"/>
  <c r="X344" i="12"/>
  <c r="Y344" i="12"/>
  <c r="Z344" i="12"/>
  <c r="AC344" i="12"/>
  <c r="AD344" i="12"/>
  <c r="AF344" i="12"/>
  <c r="K345" i="12"/>
  <c r="T345" i="12"/>
  <c r="V345" i="12"/>
  <c r="X345" i="12"/>
  <c r="Y345" i="12"/>
  <c r="Z345" i="12"/>
  <c r="AC345" i="12"/>
  <c r="AD345" i="12"/>
  <c r="AF345" i="12"/>
  <c r="K346" i="12"/>
  <c r="T346" i="12"/>
  <c r="V346" i="12"/>
  <c r="X346" i="12"/>
  <c r="Y346" i="12"/>
  <c r="Z346" i="12"/>
  <c r="AC346" i="12"/>
  <c r="AD346" i="12"/>
  <c r="AF346" i="12"/>
  <c r="K347" i="12"/>
  <c r="T347" i="12"/>
  <c r="V347" i="12"/>
  <c r="X347" i="12"/>
  <c r="Y347" i="12"/>
  <c r="Z347" i="12"/>
  <c r="AC347" i="12"/>
  <c r="AD347" i="12"/>
  <c r="AF347" i="12"/>
  <c r="K348" i="12"/>
  <c r="T348" i="12"/>
  <c r="V348" i="12"/>
  <c r="X348" i="12"/>
  <c r="Y348" i="12"/>
  <c r="Z348" i="12"/>
  <c r="AC348" i="12"/>
  <c r="AD348" i="12"/>
  <c r="AF348" i="12"/>
  <c r="K349" i="12"/>
  <c r="T349" i="12"/>
  <c r="V349" i="12"/>
  <c r="X349" i="12"/>
  <c r="Y349" i="12"/>
  <c r="Z349" i="12"/>
  <c r="AC349" i="12"/>
  <c r="AD349" i="12"/>
  <c r="AF349" i="12"/>
  <c r="K350" i="12"/>
  <c r="T350" i="12"/>
  <c r="V350" i="12"/>
  <c r="X350" i="12"/>
  <c r="Y350" i="12"/>
  <c r="Z350" i="12"/>
  <c r="AB350" i="12"/>
  <c r="AC350" i="12"/>
  <c r="AD350" i="12"/>
  <c r="AF350" i="12"/>
  <c r="K351" i="12"/>
  <c r="T351" i="12"/>
  <c r="V351" i="12"/>
  <c r="X351" i="12"/>
  <c r="Y351" i="12"/>
  <c r="Z351" i="12"/>
  <c r="AC351" i="12"/>
  <c r="AD351" i="12"/>
  <c r="AF351" i="12"/>
  <c r="K352" i="12"/>
  <c r="T352" i="12"/>
  <c r="V352" i="12"/>
  <c r="X352" i="12"/>
  <c r="Y352" i="12"/>
  <c r="Z352" i="12"/>
  <c r="AC352" i="12"/>
  <c r="AD352" i="12"/>
  <c r="AF352" i="12"/>
  <c r="K353" i="12"/>
  <c r="T353" i="12"/>
  <c r="V353" i="12"/>
  <c r="X353" i="12"/>
  <c r="Y353" i="12"/>
  <c r="Z353" i="12"/>
  <c r="AC353" i="12"/>
  <c r="AD353" i="12"/>
  <c r="AF353" i="12"/>
  <c r="K354" i="12"/>
  <c r="T354" i="12"/>
  <c r="V354" i="12"/>
  <c r="X354" i="12"/>
  <c r="Y354" i="12"/>
  <c r="Z354" i="12"/>
  <c r="AC354" i="12"/>
  <c r="AD354" i="12"/>
  <c r="AF354" i="12"/>
  <c r="K355" i="12"/>
  <c r="T355" i="12"/>
  <c r="V355" i="12"/>
  <c r="X355" i="12"/>
  <c r="Y355" i="12"/>
  <c r="Z355" i="12"/>
  <c r="AC355" i="12"/>
  <c r="AD355" i="12"/>
  <c r="AF355" i="12"/>
  <c r="K356" i="12"/>
  <c r="T356" i="12"/>
  <c r="V356" i="12"/>
  <c r="X356" i="12"/>
  <c r="Y356" i="12"/>
  <c r="Z356" i="12"/>
  <c r="AC356" i="12"/>
  <c r="AD356" i="12"/>
  <c r="AF356" i="12"/>
  <c r="K357" i="12"/>
  <c r="T357" i="12"/>
  <c r="V357" i="12"/>
  <c r="X357" i="12"/>
  <c r="Y357" i="12"/>
  <c r="Z357" i="12"/>
  <c r="AC357" i="12"/>
  <c r="AD357" i="12"/>
  <c r="AF357" i="12"/>
  <c r="K358" i="12"/>
  <c r="T358" i="12"/>
  <c r="V358" i="12"/>
  <c r="X358" i="12"/>
  <c r="Y358" i="12"/>
  <c r="Z358" i="12"/>
  <c r="AC358" i="12"/>
  <c r="AD358" i="12"/>
  <c r="AF358" i="12"/>
  <c r="K359" i="12"/>
  <c r="T359" i="12"/>
  <c r="V359" i="12"/>
  <c r="X359" i="12"/>
  <c r="Y359" i="12"/>
  <c r="Z359" i="12"/>
  <c r="AC359" i="12"/>
  <c r="AD359" i="12"/>
  <c r="AF359" i="12"/>
  <c r="K360" i="12"/>
  <c r="T360" i="12"/>
  <c r="V360" i="12"/>
  <c r="X360" i="12"/>
  <c r="Y360" i="12"/>
  <c r="Z360" i="12"/>
  <c r="AC360" i="12"/>
  <c r="AD360" i="12"/>
  <c r="AF360" i="12"/>
  <c r="K361" i="12"/>
  <c r="T361" i="12"/>
  <c r="V361" i="12"/>
  <c r="X361" i="12"/>
  <c r="Y361" i="12"/>
  <c r="Z361" i="12"/>
  <c r="AC361" i="12"/>
  <c r="AD361" i="12"/>
  <c r="AF361" i="12"/>
  <c r="K362" i="12"/>
  <c r="T362" i="12"/>
  <c r="V362" i="12"/>
  <c r="X362" i="12"/>
  <c r="Y362" i="12"/>
  <c r="Z362" i="12"/>
  <c r="AB362" i="12"/>
  <c r="AC362" i="12"/>
  <c r="AD362" i="12"/>
  <c r="AF362" i="12"/>
  <c r="K363" i="12"/>
  <c r="T363" i="12"/>
  <c r="V363" i="12"/>
  <c r="X363" i="12"/>
  <c r="Y363" i="12"/>
  <c r="Z363" i="12"/>
  <c r="AC363" i="12"/>
  <c r="AD363" i="12"/>
  <c r="AF363" i="12"/>
  <c r="K364" i="12"/>
  <c r="T364" i="12"/>
  <c r="V364" i="12"/>
  <c r="X364" i="12"/>
  <c r="Y364" i="12"/>
  <c r="Z364" i="12"/>
  <c r="AC364" i="12"/>
  <c r="AD364" i="12"/>
  <c r="AF364" i="12"/>
  <c r="K365" i="12"/>
  <c r="T365" i="12"/>
  <c r="V365" i="12"/>
  <c r="X365" i="12"/>
  <c r="Y365" i="12"/>
  <c r="Z365" i="12"/>
  <c r="AC365" i="12"/>
  <c r="AD365" i="12"/>
  <c r="AF365" i="12"/>
  <c r="K366" i="12"/>
  <c r="T366" i="12"/>
  <c r="V366" i="12"/>
  <c r="X366" i="12"/>
  <c r="Y366" i="12"/>
  <c r="Z366" i="12"/>
  <c r="AC366" i="12"/>
  <c r="AD366" i="12"/>
  <c r="AF366" i="12"/>
  <c r="K367" i="12"/>
  <c r="T367" i="12"/>
  <c r="V367" i="12"/>
  <c r="X367" i="12"/>
  <c r="Y367" i="12"/>
  <c r="Z367" i="12"/>
  <c r="AC367" i="12"/>
  <c r="AD367" i="12"/>
  <c r="AF367" i="12"/>
  <c r="K368" i="12"/>
  <c r="T368" i="12"/>
  <c r="V368" i="12"/>
  <c r="X368" i="12"/>
  <c r="Y368" i="12"/>
  <c r="Z368" i="12"/>
  <c r="AC368" i="12"/>
  <c r="AD368" i="12"/>
  <c r="AF368" i="12"/>
  <c r="K369" i="12"/>
  <c r="T369" i="12"/>
  <c r="V369" i="12"/>
  <c r="X369" i="12"/>
  <c r="Y369" i="12"/>
  <c r="Z369" i="12"/>
  <c r="AC369" i="12"/>
  <c r="AD369" i="12"/>
  <c r="AF369" i="12"/>
  <c r="K370" i="12"/>
  <c r="T370" i="12"/>
  <c r="V370" i="12"/>
  <c r="X370" i="12"/>
  <c r="Y370" i="12"/>
  <c r="Z370" i="12"/>
  <c r="AC370" i="12"/>
  <c r="AD370" i="12"/>
  <c r="AF370" i="12"/>
  <c r="K371" i="12"/>
  <c r="T371" i="12"/>
  <c r="V371" i="12"/>
  <c r="X371" i="12"/>
  <c r="Y371" i="12"/>
  <c r="Z371" i="12"/>
  <c r="AC371" i="12"/>
  <c r="AD371" i="12"/>
  <c r="AF371" i="12"/>
  <c r="K372" i="12"/>
  <c r="T372" i="12"/>
  <c r="V372" i="12"/>
  <c r="X372" i="12"/>
  <c r="Y372" i="12"/>
  <c r="Z372" i="12"/>
  <c r="AC372" i="12"/>
  <c r="AD372" i="12"/>
  <c r="AF372" i="12"/>
  <c r="K373" i="12"/>
  <c r="T373" i="12"/>
  <c r="U373" i="12"/>
  <c r="V373" i="12"/>
  <c r="X373" i="12"/>
  <c r="Y373" i="12"/>
  <c r="Z373" i="12"/>
  <c r="AB373" i="12"/>
  <c r="AC373" i="12"/>
  <c r="AD373" i="12"/>
  <c r="AF373" i="12"/>
  <c r="K374" i="12"/>
  <c r="T374" i="12"/>
  <c r="U374" i="12"/>
  <c r="V374" i="12"/>
  <c r="X374" i="12"/>
  <c r="Y374" i="12"/>
  <c r="Z374" i="12"/>
  <c r="AC374" i="12"/>
  <c r="AD374" i="12"/>
  <c r="AF374" i="12"/>
  <c r="K375" i="12"/>
  <c r="T375" i="12"/>
  <c r="U375" i="12"/>
  <c r="V375" i="12"/>
  <c r="X375" i="12"/>
  <c r="Y375" i="12"/>
  <c r="Z375" i="12"/>
  <c r="AC375" i="12"/>
  <c r="AD375" i="12"/>
  <c r="AF375" i="12"/>
  <c r="K376" i="12"/>
  <c r="T376" i="12"/>
  <c r="U376" i="12"/>
  <c r="V376" i="12"/>
  <c r="X376" i="12"/>
  <c r="Y376" i="12"/>
  <c r="Z376" i="12"/>
  <c r="AC376" i="12"/>
  <c r="AD376" i="12"/>
  <c r="AF376" i="12"/>
  <c r="K377" i="12"/>
  <c r="T377" i="12"/>
  <c r="U377" i="12"/>
  <c r="V377" i="12"/>
  <c r="X377" i="12"/>
  <c r="Y377" i="12"/>
  <c r="Z377" i="12"/>
  <c r="AC377" i="12"/>
  <c r="AD377" i="12"/>
  <c r="AF377" i="12"/>
  <c r="K378" i="12"/>
  <c r="T378" i="12"/>
  <c r="U378" i="12"/>
  <c r="V378" i="12"/>
  <c r="X378" i="12"/>
  <c r="Y378" i="12"/>
  <c r="Z378" i="12"/>
  <c r="AC378" i="12"/>
  <c r="AD378" i="12"/>
  <c r="AF378" i="12"/>
  <c r="K379" i="12"/>
  <c r="T379" i="12"/>
  <c r="U379" i="12"/>
  <c r="V379" i="12"/>
  <c r="X379" i="12"/>
  <c r="Y379" i="12"/>
  <c r="Z379" i="12"/>
  <c r="AC379" i="12"/>
  <c r="AD379" i="12"/>
  <c r="AF379" i="12"/>
  <c r="K380" i="12"/>
  <c r="T380" i="12"/>
  <c r="U380" i="12"/>
  <c r="V380" i="12"/>
  <c r="X380" i="12"/>
  <c r="Y380" i="12"/>
  <c r="Z380" i="12"/>
  <c r="AC380" i="12"/>
  <c r="AD380" i="12"/>
  <c r="AF380" i="12"/>
  <c r="K381" i="12"/>
  <c r="T381" i="12"/>
  <c r="U381" i="12"/>
  <c r="V381" i="12"/>
  <c r="X381" i="12"/>
  <c r="Y381" i="12"/>
  <c r="Z381" i="12"/>
  <c r="AC381" i="12"/>
  <c r="AD381" i="12"/>
  <c r="AF381" i="12"/>
  <c r="K382" i="12"/>
  <c r="T382" i="12"/>
  <c r="U382" i="12"/>
  <c r="V382" i="12"/>
  <c r="X382" i="12"/>
  <c r="Y382" i="12"/>
  <c r="Z382" i="12"/>
  <c r="AC382" i="12"/>
  <c r="AD382" i="12"/>
  <c r="AF382" i="12"/>
  <c r="K383" i="12"/>
  <c r="T383" i="12"/>
  <c r="U383" i="12"/>
  <c r="V383" i="12"/>
  <c r="X383" i="12"/>
  <c r="Y383" i="12"/>
  <c r="Z383" i="12"/>
  <c r="AC383" i="12"/>
  <c r="AD383" i="12"/>
  <c r="AF383" i="12"/>
  <c r="K384" i="12"/>
  <c r="T384" i="12"/>
  <c r="U384" i="12"/>
  <c r="V384" i="12"/>
  <c r="X384" i="12"/>
  <c r="Y384" i="12"/>
  <c r="Z384" i="12"/>
  <c r="AC384" i="12"/>
  <c r="AD384" i="12"/>
  <c r="AF384" i="12"/>
  <c r="K385" i="12"/>
  <c r="T385" i="12"/>
  <c r="U385" i="12"/>
  <c r="V385" i="12"/>
  <c r="X385" i="12"/>
  <c r="Y385" i="12"/>
  <c r="Z385" i="12"/>
  <c r="AC385" i="12"/>
  <c r="AD385" i="12"/>
  <c r="AF385" i="12"/>
  <c r="K386" i="12"/>
  <c r="T386" i="12"/>
  <c r="U386" i="12"/>
  <c r="X386" i="12"/>
  <c r="Y386" i="12"/>
  <c r="Z386" i="12"/>
  <c r="AC386" i="12"/>
  <c r="AD386" i="12"/>
  <c r="AF386" i="12"/>
  <c r="K387" i="12"/>
  <c r="T387" i="12"/>
  <c r="U387" i="12"/>
  <c r="V387" i="12"/>
  <c r="X387" i="12"/>
  <c r="Y387" i="12"/>
  <c r="Z387" i="12"/>
  <c r="AC387" i="12"/>
  <c r="AD387" i="12"/>
  <c r="AF387" i="12"/>
  <c r="K388" i="12"/>
  <c r="T388" i="12"/>
  <c r="U388" i="12"/>
  <c r="V388" i="12"/>
  <c r="X388" i="12"/>
  <c r="Y388" i="12"/>
  <c r="Z388" i="12"/>
  <c r="AC388" i="12"/>
  <c r="AD388" i="12"/>
  <c r="AF388" i="12"/>
  <c r="K389" i="12"/>
  <c r="T389" i="12"/>
  <c r="U389" i="12"/>
  <c r="V389" i="12"/>
  <c r="X389" i="12"/>
  <c r="Y389" i="12"/>
  <c r="Z389" i="12"/>
  <c r="AC389" i="12"/>
  <c r="AD389" i="12"/>
  <c r="AF389" i="12"/>
  <c r="K390" i="12"/>
  <c r="T390" i="12"/>
  <c r="U390" i="12"/>
  <c r="V390" i="12"/>
  <c r="X390" i="12"/>
  <c r="Y390" i="12"/>
  <c r="Z390" i="12"/>
  <c r="AC390" i="12"/>
  <c r="AD390" i="12"/>
  <c r="AF390" i="12"/>
  <c r="K391" i="12"/>
  <c r="T391" i="12"/>
  <c r="U391" i="12"/>
  <c r="V391" i="12"/>
  <c r="X391" i="12"/>
  <c r="Y391" i="12"/>
  <c r="Z391" i="12"/>
  <c r="AC391" i="12"/>
  <c r="AD391" i="12"/>
  <c r="AF391" i="12"/>
  <c r="K392" i="12"/>
  <c r="T392" i="12"/>
  <c r="U392" i="12"/>
  <c r="W392" i="12"/>
  <c r="Y392" i="12" s="1"/>
  <c r="Z392" i="12"/>
  <c r="AC392" i="12"/>
  <c r="AD392" i="12"/>
  <c r="AF392" i="12"/>
  <c r="K393" i="12"/>
  <c r="T393" i="12"/>
  <c r="U393" i="12"/>
  <c r="W393" i="12"/>
  <c r="X393" i="12" s="1"/>
  <c r="Z393" i="12"/>
  <c r="AC393" i="12"/>
  <c r="AD393" i="12"/>
  <c r="AF393" i="12"/>
  <c r="K394" i="12"/>
  <c r="T394" i="12"/>
  <c r="U394" i="12"/>
  <c r="V394" i="12"/>
  <c r="X394" i="12"/>
  <c r="Y394" i="12"/>
  <c r="Z394" i="12"/>
  <c r="AC394" i="12"/>
  <c r="AD394" i="12"/>
  <c r="AF394" i="12"/>
  <c r="K395" i="12"/>
  <c r="T395" i="12"/>
  <c r="U395" i="12"/>
  <c r="V395" i="12"/>
  <c r="X395" i="12"/>
  <c r="Y395" i="12"/>
  <c r="Z395" i="12"/>
  <c r="AC395" i="12"/>
  <c r="AD395" i="12"/>
  <c r="AF395" i="12"/>
  <c r="K396" i="12"/>
  <c r="T396" i="12"/>
  <c r="U396" i="12"/>
  <c r="V396" i="12"/>
  <c r="X396" i="12"/>
  <c r="Y396" i="12"/>
  <c r="Z396" i="12"/>
  <c r="AC396" i="12"/>
  <c r="AD396" i="12"/>
  <c r="AF396" i="12"/>
  <c r="K397" i="12"/>
  <c r="T397" i="12"/>
  <c r="U397" i="12"/>
  <c r="X397" i="12"/>
  <c r="Y397" i="12"/>
  <c r="Z397" i="12"/>
  <c r="AC397" i="12"/>
  <c r="AD397" i="12"/>
  <c r="AF397" i="12"/>
  <c r="K398" i="12"/>
  <c r="T398" i="12"/>
  <c r="V398" i="12"/>
  <c r="X398" i="12"/>
  <c r="Y398" i="12"/>
  <c r="Z398" i="12"/>
  <c r="AC398" i="12"/>
  <c r="AD398" i="12"/>
  <c r="AF398" i="12"/>
  <c r="K399" i="12"/>
  <c r="T399" i="12"/>
  <c r="V399" i="12"/>
  <c r="X399" i="12"/>
  <c r="Y399" i="12"/>
  <c r="Z399" i="12"/>
  <c r="AC399" i="12"/>
  <c r="AD399" i="12"/>
  <c r="AF399" i="12"/>
  <c r="K400" i="12"/>
  <c r="T400" i="12"/>
  <c r="V400" i="12"/>
  <c r="X400" i="12"/>
  <c r="Y400" i="12"/>
  <c r="Z400" i="12"/>
  <c r="AC400" i="12"/>
  <c r="AD400" i="12"/>
  <c r="AF400" i="12"/>
  <c r="K401" i="12"/>
  <c r="T401" i="12"/>
  <c r="V401" i="12"/>
  <c r="X401" i="12"/>
  <c r="Y401" i="12"/>
  <c r="Z401" i="12"/>
  <c r="AC401" i="12"/>
  <c r="AD401" i="12"/>
  <c r="AF401" i="12"/>
  <c r="K402" i="12"/>
  <c r="T402" i="12"/>
  <c r="V402" i="12"/>
  <c r="X402" i="12"/>
  <c r="Y402" i="12"/>
  <c r="Z402" i="12"/>
  <c r="AC402" i="12"/>
  <c r="AD402" i="12"/>
  <c r="AF402" i="12"/>
  <c r="K403" i="12"/>
  <c r="T403" i="12"/>
  <c r="W403" i="12"/>
  <c r="AB398" i="12" s="1"/>
  <c r="Z403" i="12"/>
  <c r="AC403" i="12"/>
  <c r="AD403" i="12"/>
  <c r="AF403" i="12"/>
  <c r="K404" i="12"/>
  <c r="T404" i="12"/>
  <c r="V404" i="12"/>
  <c r="X404" i="12"/>
  <c r="Y404" i="12"/>
  <c r="Z404" i="12"/>
  <c r="AC404" i="12"/>
  <c r="AD404" i="12"/>
  <c r="AF404" i="12"/>
  <c r="K405" i="12"/>
  <c r="T405" i="12"/>
  <c r="V405" i="12"/>
  <c r="X405" i="12"/>
  <c r="Y405" i="12"/>
  <c r="Z405" i="12"/>
  <c r="AC405" i="12"/>
  <c r="AD405" i="12"/>
  <c r="AF405" i="12"/>
  <c r="K406" i="12"/>
  <c r="T406" i="12"/>
  <c r="V406" i="12"/>
  <c r="X406" i="12"/>
  <c r="Y406" i="12"/>
  <c r="Z406" i="12"/>
  <c r="AC406" i="12"/>
  <c r="AD406" i="12"/>
  <c r="AF406" i="12"/>
  <c r="K407" i="12"/>
  <c r="T407" i="12"/>
  <c r="V407" i="12"/>
  <c r="X407" i="12"/>
  <c r="Y407" i="12"/>
  <c r="Z407" i="12"/>
  <c r="AC407" i="12"/>
  <c r="AD407" i="12"/>
  <c r="AF407" i="12"/>
  <c r="K408" i="12"/>
  <c r="T408" i="12"/>
  <c r="U408" i="12"/>
  <c r="V408" i="12"/>
  <c r="X408" i="12"/>
  <c r="Y408" i="12"/>
  <c r="Z408" i="12"/>
  <c r="AC408" i="12"/>
  <c r="AD408" i="12"/>
  <c r="AF408" i="12"/>
  <c r="K409" i="12"/>
  <c r="T409" i="12"/>
  <c r="U409" i="12"/>
  <c r="V409" i="12"/>
  <c r="X409" i="12"/>
  <c r="Y409" i="12"/>
  <c r="Z409" i="12"/>
  <c r="AC409" i="12"/>
  <c r="AD409" i="12"/>
  <c r="AF409" i="12"/>
  <c r="K410" i="12"/>
  <c r="T410" i="12"/>
  <c r="U410" i="12"/>
  <c r="V410" i="12"/>
  <c r="X410" i="12"/>
  <c r="Y410" i="12"/>
  <c r="Z410" i="12"/>
  <c r="AC410" i="12"/>
  <c r="AD410" i="12"/>
  <c r="AF410" i="12"/>
  <c r="K411" i="12"/>
  <c r="T411" i="12"/>
  <c r="U411" i="12"/>
  <c r="V411" i="12"/>
  <c r="X411" i="12"/>
  <c r="Y411" i="12"/>
  <c r="Z411" i="12"/>
  <c r="AC411" i="12"/>
  <c r="AD411" i="12"/>
  <c r="AF411" i="12"/>
  <c r="K412" i="12"/>
  <c r="T412" i="12"/>
  <c r="U412" i="12"/>
  <c r="W412" i="12"/>
  <c r="AB408" i="12" s="1"/>
  <c r="Z412" i="12"/>
  <c r="AC412" i="12"/>
  <c r="AD412" i="12"/>
  <c r="AF412" i="12"/>
  <c r="K413" i="12"/>
  <c r="T413" i="12"/>
  <c r="U413" i="12"/>
  <c r="V413" i="12"/>
  <c r="X413" i="12"/>
  <c r="Y413" i="12"/>
  <c r="Z413" i="12"/>
  <c r="AC413" i="12"/>
  <c r="AD413" i="12"/>
  <c r="AF413" i="12"/>
  <c r="K414" i="12"/>
  <c r="T414" i="12"/>
  <c r="U414" i="12"/>
  <c r="V414" i="12"/>
  <c r="X414" i="12"/>
  <c r="Y414" i="12"/>
  <c r="Z414" i="12"/>
  <c r="AC414" i="12"/>
  <c r="AD414" i="12"/>
  <c r="AF414" i="12"/>
  <c r="K415" i="12"/>
  <c r="T415" i="12"/>
  <c r="U415" i="12"/>
  <c r="V415" i="12"/>
  <c r="X415" i="12"/>
  <c r="Y415" i="12"/>
  <c r="Z415" i="12"/>
  <c r="AC415" i="12"/>
  <c r="AD415" i="12"/>
  <c r="AF415" i="12"/>
  <c r="K416" i="12"/>
  <c r="T416" i="12"/>
  <c r="U416" i="12"/>
  <c r="V416" i="12"/>
  <c r="X416" i="12"/>
  <c r="Y416" i="12"/>
  <c r="Z416" i="12"/>
  <c r="AC416" i="12"/>
  <c r="AD416" i="12"/>
  <c r="AF416" i="12"/>
  <c r="K417" i="12"/>
  <c r="T417" i="12"/>
  <c r="U417" i="12"/>
  <c r="V417" i="12"/>
  <c r="X417" i="12"/>
  <c r="Y417" i="12"/>
  <c r="Z417" i="12"/>
  <c r="AC417" i="12"/>
  <c r="AD417" i="12"/>
  <c r="AF417" i="12"/>
  <c r="K418" i="12"/>
  <c r="T418" i="12"/>
  <c r="U418" i="12"/>
  <c r="V418" i="12"/>
  <c r="X418" i="12"/>
  <c r="Y418" i="12"/>
  <c r="Z418" i="12"/>
  <c r="AC418" i="12"/>
  <c r="AD418" i="12"/>
  <c r="AF418" i="12"/>
  <c r="K419" i="12"/>
  <c r="T419" i="12"/>
  <c r="U419" i="12"/>
  <c r="V419" i="12"/>
  <c r="X419" i="12"/>
  <c r="Y419" i="12"/>
  <c r="Z419" i="12"/>
  <c r="AC419" i="12"/>
  <c r="AD419" i="12"/>
  <c r="AF419" i="12"/>
  <c r="K420" i="12"/>
  <c r="T420" i="12"/>
  <c r="U420" i="12"/>
  <c r="V420" i="12"/>
  <c r="X420" i="12"/>
  <c r="Y420" i="12"/>
  <c r="Z420" i="12"/>
  <c r="AC420" i="12"/>
  <c r="AD420" i="12"/>
  <c r="AF420" i="12"/>
  <c r="K421" i="12"/>
  <c r="T421" i="12"/>
  <c r="U421" i="12"/>
  <c r="V421" i="12"/>
  <c r="X421" i="12"/>
  <c r="Y421" i="12"/>
  <c r="Z421" i="12"/>
  <c r="AC421" i="12"/>
  <c r="AD421" i="12"/>
  <c r="AF421" i="12"/>
  <c r="K422" i="12"/>
  <c r="T422" i="12"/>
  <c r="U422" i="12"/>
  <c r="V422" i="12"/>
  <c r="X422" i="12"/>
  <c r="Y422" i="12"/>
  <c r="Z422" i="12"/>
  <c r="AC422" i="12"/>
  <c r="AD422" i="12"/>
  <c r="AF422" i="12"/>
  <c r="K423" i="12"/>
  <c r="T423" i="12"/>
  <c r="U423" i="12"/>
  <c r="V423" i="12"/>
  <c r="X423" i="12"/>
  <c r="Y423" i="12"/>
  <c r="Z423" i="12"/>
  <c r="AC423" i="12"/>
  <c r="AD423" i="12"/>
  <c r="AF423" i="12"/>
  <c r="K424" i="12"/>
  <c r="T424" i="12"/>
  <c r="U424" i="12"/>
  <c r="W424" i="12"/>
  <c r="AB419" i="12" s="1"/>
  <c r="Z424" i="12"/>
  <c r="AC424" i="12"/>
  <c r="AD424" i="12"/>
  <c r="AF424" i="12"/>
  <c r="K425" i="12"/>
  <c r="T425" i="12"/>
  <c r="U425" i="12"/>
  <c r="V425" i="12"/>
  <c r="X425" i="12"/>
  <c r="Y425" i="12"/>
  <c r="Z425" i="12"/>
  <c r="AC425" i="12"/>
  <c r="AD425" i="12"/>
  <c r="AF425" i="12"/>
  <c r="K426" i="12"/>
  <c r="T426" i="12"/>
  <c r="U426" i="12"/>
  <c r="V426" i="12"/>
  <c r="X426" i="12"/>
  <c r="Y426" i="12"/>
  <c r="Z426" i="12"/>
  <c r="AC426" i="12"/>
  <c r="AD426" i="12"/>
  <c r="AF426" i="12"/>
  <c r="K427" i="12"/>
  <c r="T427" i="12"/>
  <c r="U427" i="12"/>
  <c r="V427" i="12"/>
  <c r="X427" i="12"/>
  <c r="Y427" i="12"/>
  <c r="Z427" i="12"/>
  <c r="AC427" i="12"/>
  <c r="AD427" i="12"/>
  <c r="AF427" i="12"/>
  <c r="K428" i="12"/>
  <c r="T428" i="12"/>
  <c r="U428" i="12"/>
  <c r="V428" i="12"/>
  <c r="X428" i="12"/>
  <c r="Y428" i="12"/>
  <c r="Z428" i="12"/>
  <c r="AC428" i="12"/>
  <c r="AD428" i="12"/>
  <c r="AF428" i="12"/>
  <c r="K429" i="12"/>
  <c r="T429" i="12"/>
  <c r="U429" i="12"/>
  <c r="V429" i="12"/>
  <c r="X429" i="12"/>
  <c r="Y429" i="12"/>
  <c r="Z429" i="12"/>
  <c r="AC429" i="12"/>
  <c r="AD429" i="12"/>
  <c r="AF429" i="12"/>
  <c r="K430" i="12"/>
  <c r="T430" i="12"/>
  <c r="U430" i="12"/>
  <c r="V430" i="12"/>
  <c r="X430" i="12"/>
  <c r="Y430" i="12"/>
  <c r="Z430" i="12"/>
  <c r="AC430" i="12"/>
  <c r="AD430" i="12"/>
  <c r="AF430" i="12"/>
  <c r="K431" i="12"/>
  <c r="T431" i="12"/>
  <c r="U431" i="12"/>
  <c r="V431" i="12"/>
  <c r="X431" i="12"/>
  <c r="Y431" i="12"/>
  <c r="Z431" i="12"/>
  <c r="AC431" i="12"/>
  <c r="AD431" i="12"/>
  <c r="AF431" i="12"/>
  <c r="K432" i="12"/>
  <c r="T432" i="12"/>
  <c r="U432" i="12"/>
  <c r="V432" i="12"/>
  <c r="X432" i="12"/>
  <c r="Y432" i="12"/>
  <c r="Z432" i="12"/>
  <c r="AC432" i="12"/>
  <c r="AD432" i="12"/>
  <c r="AF432" i="12"/>
  <c r="K433" i="12"/>
  <c r="T433" i="12"/>
  <c r="U433" i="12"/>
  <c r="V433" i="12"/>
  <c r="X433" i="12"/>
  <c r="Y433" i="12"/>
  <c r="Z433" i="12"/>
  <c r="AC433" i="12"/>
  <c r="AD433" i="12"/>
  <c r="AF433" i="12"/>
  <c r="K434" i="12"/>
  <c r="T434" i="12"/>
  <c r="U434" i="12"/>
  <c r="V434" i="12"/>
  <c r="X434" i="12"/>
  <c r="Y434" i="12"/>
  <c r="Z434" i="12"/>
  <c r="AC434" i="12"/>
  <c r="AD434" i="12"/>
  <c r="AF434" i="12"/>
  <c r="K435" i="12"/>
  <c r="T435" i="12"/>
  <c r="U435" i="12"/>
  <c r="V435" i="12"/>
  <c r="X435" i="12"/>
  <c r="Y435" i="12"/>
  <c r="Z435" i="12"/>
  <c r="AC435" i="12"/>
  <c r="AD435" i="12"/>
  <c r="AF435" i="12"/>
  <c r="K436" i="12"/>
  <c r="T436" i="12"/>
  <c r="U436" i="12"/>
  <c r="V436" i="12"/>
  <c r="X436" i="12"/>
  <c r="Y436" i="12"/>
  <c r="Z436" i="12"/>
  <c r="AC436" i="12"/>
  <c r="AD436" i="12"/>
  <c r="AF436" i="12"/>
  <c r="K437" i="12"/>
  <c r="T437" i="12"/>
  <c r="U437" i="12"/>
  <c r="W437" i="12"/>
  <c r="AB432" i="12" s="1"/>
  <c r="Z437" i="12"/>
  <c r="AC437" i="12"/>
  <c r="AD437" i="12"/>
  <c r="AF437" i="12"/>
  <c r="K438" i="12"/>
  <c r="T438" i="12"/>
  <c r="U438" i="12"/>
  <c r="V438" i="12"/>
  <c r="X438" i="12"/>
  <c r="Y438" i="12"/>
  <c r="Z438" i="12"/>
  <c r="AC438" i="12"/>
  <c r="AD438" i="12"/>
  <c r="AF438" i="12"/>
  <c r="K439" i="12"/>
  <c r="T439" i="12"/>
  <c r="U439" i="12"/>
  <c r="V439" i="12"/>
  <c r="X439" i="12"/>
  <c r="Y439" i="12"/>
  <c r="Z439" i="12"/>
  <c r="AC439" i="12"/>
  <c r="AD439" i="12"/>
  <c r="AF439" i="12"/>
  <c r="K440" i="12"/>
  <c r="T440" i="12"/>
  <c r="U440" i="12"/>
  <c r="V440" i="12"/>
  <c r="X440" i="12"/>
  <c r="Y440" i="12"/>
  <c r="Z440" i="12"/>
  <c r="AC440" i="12"/>
  <c r="AD440" i="12"/>
  <c r="AF440" i="12"/>
  <c r="K441" i="12"/>
  <c r="T441" i="12"/>
  <c r="U441" i="12"/>
  <c r="V441" i="12"/>
  <c r="X441" i="12"/>
  <c r="Y441" i="12"/>
  <c r="Z441" i="12"/>
  <c r="AC441" i="12"/>
  <c r="AD441" i="12"/>
  <c r="AF441" i="12"/>
  <c r="K442" i="12"/>
  <c r="T442" i="12"/>
  <c r="U442" i="12"/>
  <c r="V442" i="12"/>
  <c r="X442" i="12"/>
  <c r="Y442" i="12"/>
  <c r="Z442" i="12"/>
  <c r="AC442" i="12"/>
  <c r="AD442" i="12"/>
  <c r="AF442" i="12"/>
  <c r="K443" i="12"/>
  <c r="T443" i="12"/>
  <c r="U443" i="12"/>
  <c r="V443" i="12"/>
  <c r="X443" i="12"/>
  <c r="Y443" i="12"/>
  <c r="Z443" i="12"/>
  <c r="AC443" i="12"/>
  <c r="AD443" i="12"/>
  <c r="AF443" i="12"/>
  <c r="K444" i="12"/>
  <c r="T444" i="12"/>
  <c r="U444" i="12"/>
  <c r="V444" i="12"/>
  <c r="X444" i="12"/>
  <c r="Y444" i="12"/>
  <c r="Z444" i="12"/>
  <c r="AC444" i="12"/>
  <c r="AD444" i="12"/>
  <c r="AF444" i="12"/>
  <c r="K445" i="12"/>
  <c r="T445" i="12"/>
  <c r="U445" i="12"/>
  <c r="V445" i="12"/>
  <c r="X445" i="12"/>
  <c r="Y445" i="12"/>
  <c r="Z445" i="12"/>
  <c r="AC445" i="12"/>
  <c r="AD445" i="12"/>
  <c r="AF445" i="12"/>
  <c r="K446" i="12"/>
  <c r="T446" i="12"/>
  <c r="U446" i="12"/>
  <c r="V446" i="12"/>
  <c r="X446" i="12"/>
  <c r="Y446" i="12"/>
  <c r="Z446" i="12"/>
  <c r="AC446" i="12"/>
  <c r="AD446" i="12"/>
  <c r="AF446" i="12"/>
  <c r="K447" i="12"/>
  <c r="T447" i="12"/>
  <c r="U447" i="12"/>
  <c r="V447" i="12"/>
  <c r="X447" i="12"/>
  <c r="Y447" i="12"/>
  <c r="Z447" i="12"/>
  <c r="AC447" i="12"/>
  <c r="AD447" i="12"/>
  <c r="AF447" i="12"/>
  <c r="K448" i="12"/>
  <c r="T448" i="12"/>
  <c r="U448" i="12"/>
  <c r="X448" i="12"/>
  <c r="Y448" i="12"/>
  <c r="Z448" i="12"/>
  <c r="AC448" i="12"/>
  <c r="AD448" i="12"/>
  <c r="AF448" i="12"/>
  <c r="K449" i="12"/>
  <c r="T449" i="12"/>
  <c r="U449" i="12"/>
  <c r="V449" i="12"/>
  <c r="X449" i="12"/>
  <c r="Y449" i="12"/>
  <c r="Z449" i="12"/>
  <c r="AC449" i="12"/>
  <c r="AD449" i="12"/>
  <c r="AF449" i="12"/>
  <c r="K450" i="12"/>
  <c r="T450" i="12"/>
  <c r="U450" i="12"/>
  <c r="V450" i="12"/>
  <c r="W450" i="12"/>
  <c r="AB445" i="12" s="1"/>
  <c r="Z450" i="12"/>
  <c r="AC450" i="12"/>
  <c r="AD450" i="12"/>
  <c r="AF450" i="12"/>
  <c r="K451" i="12"/>
  <c r="T451" i="12"/>
  <c r="U451" i="12"/>
  <c r="X451" i="12"/>
  <c r="Y451" i="12"/>
  <c r="Z451" i="12"/>
  <c r="AC451" i="12"/>
  <c r="AD451" i="12"/>
  <c r="AF451" i="12"/>
  <c r="K452" i="12"/>
  <c r="T452" i="12"/>
  <c r="U452" i="12"/>
  <c r="V452" i="12"/>
  <c r="X452" i="12"/>
  <c r="Y452" i="12"/>
  <c r="Z452" i="12"/>
  <c r="AC452" i="12"/>
  <c r="AD452" i="12"/>
  <c r="AF452" i="12"/>
  <c r="K453" i="12"/>
  <c r="T453" i="12"/>
  <c r="U453" i="12"/>
  <c r="V453" i="12"/>
  <c r="X453" i="12"/>
  <c r="Y453" i="12"/>
  <c r="Z453" i="12"/>
  <c r="AC453" i="12"/>
  <c r="AD453" i="12"/>
  <c r="AF453" i="12"/>
  <c r="K454" i="12"/>
  <c r="T454" i="12"/>
  <c r="U454" i="12"/>
  <c r="V454" i="12"/>
  <c r="X454" i="12"/>
  <c r="Y454" i="12"/>
  <c r="Z454" i="12"/>
  <c r="AC454" i="12"/>
  <c r="AD454" i="12"/>
  <c r="AF454" i="12"/>
  <c r="K455" i="12"/>
  <c r="T455" i="12"/>
  <c r="U455" i="12"/>
  <c r="V455" i="12"/>
  <c r="AE412" i="12" s="1"/>
  <c r="X455" i="12"/>
  <c r="Y455" i="12"/>
  <c r="Z455" i="12"/>
  <c r="AC455" i="12"/>
  <c r="AD455" i="12"/>
  <c r="AF455" i="12"/>
  <c r="K456" i="12"/>
  <c r="T456" i="12"/>
  <c r="U456" i="12"/>
  <c r="V456" i="12"/>
  <c r="AE413" i="12" s="1"/>
  <c r="X456" i="12"/>
  <c r="Y456" i="12"/>
  <c r="Z456" i="12"/>
  <c r="AC456" i="12"/>
  <c r="AD456" i="12"/>
  <c r="AF456" i="12"/>
  <c r="K457" i="12"/>
  <c r="T457" i="12"/>
  <c r="U457" i="12"/>
  <c r="V457" i="12"/>
  <c r="X457" i="12"/>
  <c r="Y457" i="12"/>
  <c r="Z457" i="12"/>
  <c r="AC457" i="12"/>
  <c r="AD457" i="12"/>
  <c r="AF457" i="12"/>
  <c r="K458" i="12"/>
  <c r="T458" i="12"/>
  <c r="V458" i="12"/>
  <c r="AE415" i="12" s="1"/>
  <c r="X458" i="12"/>
  <c r="Y458" i="12"/>
  <c r="Z458" i="12"/>
  <c r="AC458" i="12"/>
  <c r="AD458" i="12"/>
  <c r="AF458" i="12"/>
  <c r="K459" i="12"/>
  <c r="T459" i="12"/>
  <c r="V459" i="12"/>
  <c r="X459" i="12"/>
  <c r="Y459" i="12"/>
  <c r="Z459" i="12"/>
  <c r="AC459" i="12"/>
  <c r="AD459" i="12"/>
  <c r="AF459" i="12"/>
  <c r="K460" i="12"/>
  <c r="T460" i="12"/>
  <c r="V460" i="12"/>
  <c r="X460" i="12"/>
  <c r="Y460" i="12"/>
  <c r="Z460" i="12"/>
  <c r="AC460" i="12"/>
  <c r="AD460" i="12"/>
  <c r="AF460" i="12"/>
  <c r="K461" i="12"/>
  <c r="T461" i="12"/>
  <c r="V461" i="12"/>
  <c r="AE418" i="12" s="1"/>
  <c r="X461" i="12"/>
  <c r="Y461" i="12"/>
  <c r="Z461" i="12"/>
  <c r="AC461" i="12"/>
  <c r="AD461" i="12"/>
  <c r="AF461" i="12"/>
  <c r="K462" i="12"/>
  <c r="T462" i="12"/>
  <c r="V462" i="12"/>
  <c r="X462" i="12"/>
  <c r="Y462" i="12"/>
  <c r="Z462" i="12"/>
  <c r="AC462" i="12"/>
  <c r="AD462" i="12"/>
  <c r="AF462" i="12"/>
  <c r="K463" i="12"/>
  <c r="T463" i="12"/>
  <c r="W463" i="12"/>
  <c r="AB458" i="12" s="1"/>
  <c r="Z463" i="12"/>
  <c r="AC463" i="12"/>
  <c r="AD463" i="12"/>
  <c r="AE463" i="12"/>
  <c r="AF463" i="12"/>
  <c r="K464" i="12"/>
  <c r="T464" i="12"/>
  <c r="V464" i="12"/>
  <c r="X464" i="12"/>
  <c r="Y464" i="12"/>
  <c r="Z464" i="12"/>
  <c r="AC464" i="12"/>
  <c r="AD464" i="12"/>
  <c r="AF464" i="12"/>
  <c r="K465" i="12"/>
  <c r="T465" i="12"/>
  <c r="V465" i="12"/>
  <c r="X465" i="12"/>
  <c r="Y465" i="12"/>
  <c r="Z465" i="12"/>
  <c r="AC465" i="12"/>
  <c r="AD465" i="12"/>
  <c r="AF465" i="12"/>
  <c r="K466" i="12"/>
  <c r="T466" i="12"/>
  <c r="V466" i="12"/>
  <c r="X466" i="12"/>
  <c r="Y466" i="12"/>
  <c r="Z466" i="12"/>
  <c r="AC466" i="12"/>
  <c r="AD466" i="12"/>
  <c r="AF466" i="12"/>
  <c r="K467" i="12"/>
  <c r="T467" i="12"/>
  <c r="V467" i="12"/>
  <c r="AE423" i="12" s="1"/>
  <c r="X467" i="12"/>
  <c r="Y467" i="12"/>
  <c r="Z467" i="12"/>
  <c r="AC467" i="12"/>
  <c r="AD467" i="12"/>
  <c r="AF467" i="12"/>
  <c r="K468" i="12"/>
  <c r="T468" i="12"/>
  <c r="V468" i="12"/>
  <c r="AE424" i="12" s="1"/>
  <c r="X468" i="12"/>
  <c r="Y468" i="12"/>
  <c r="Z468" i="12"/>
  <c r="AC468" i="12"/>
  <c r="AD468" i="12"/>
  <c r="AF468" i="12"/>
  <c r="K469" i="12"/>
  <c r="T469" i="12"/>
  <c r="V469" i="12"/>
  <c r="AE425" i="12" s="1"/>
  <c r="X469" i="12"/>
  <c r="Y469" i="12"/>
  <c r="Z469" i="12"/>
  <c r="AC469" i="12"/>
  <c r="AD469" i="12"/>
  <c r="AF469" i="12"/>
  <c r="K470" i="12"/>
  <c r="T470" i="12"/>
  <c r="V470" i="12"/>
  <c r="AE426" i="12" s="1"/>
  <c r="X470" i="12"/>
  <c r="Y470" i="12"/>
  <c r="Z470" i="12"/>
  <c r="AC470" i="12"/>
  <c r="AD470" i="12"/>
  <c r="AF470" i="12"/>
  <c r="K471" i="12"/>
  <c r="T471" i="12"/>
  <c r="U471" i="12"/>
  <c r="V471" i="12"/>
  <c r="AE427" i="12" s="1"/>
  <c r="X471" i="12"/>
  <c r="Y471" i="12"/>
  <c r="Z471" i="12"/>
  <c r="AC471" i="12"/>
  <c r="AD471" i="12"/>
  <c r="AF471" i="12"/>
  <c r="K472" i="12"/>
  <c r="T472" i="12"/>
  <c r="U472" i="12"/>
  <c r="V472" i="12"/>
  <c r="X472" i="12"/>
  <c r="Y472" i="12"/>
  <c r="Z472" i="12"/>
  <c r="AC472" i="12"/>
  <c r="AD472" i="12"/>
  <c r="AF472" i="12"/>
  <c r="K473" i="12"/>
  <c r="T473" i="12"/>
  <c r="U473" i="12"/>
  <c r="V473" i="12"/>
  <c r="X473" i="12"/>
  <c r="Y473" i="12"/>
  <c r="Z473" i="12"/>
  <c r="AC473" i="12"/>
  <c r="AD473" i="12"/>
  <c r="AF473" i="12"/>
  <c r="K474" i="12"/>
  <c r="T474" i="12"/>
  <c r="U474" i="12"/>
  <c r="V474" i="12"/>
  <c r="X474" i="12"/>
  <c r="Y474" i="12"/>
  <c r="Z474" i="12"/>
  <c r="AC474" i="12"/>
  <c r="AD474" i="12"/>
  <c r="AF474" i="12"/>
  <c r="K475" i="12"/>
  <c r="T475" i="12"/>
  <c r="U475" i="12"/>
  <c r="V475" i="12"/>
  <c r="AE431" i="12" s="1"/>
  <c r="X475" i="12"/>
  <c r="Y475" i="12"/>
  <c r="Z475" i="12"/>
  <c r="AC475" i="12"/>
  <c r="AD475" i="12"/>
  <c r="AF475" i="12"/>
  <c r="K476" i="12"/>
  <c r="T476" i="12"/>
  <c r="U476" i="12"/>
  <c r="W476" i="12"/>
  <c r="AB471" i="12" s="1"/>
  <c r="Z476" i="12"/>
  <c r="AC476" i="12"/>
  <c r="AD476" i="12"/>
  <c r="AF476" i="12"/>
  <c r="K477" i="12"/>
  <c r="T477" i="12"/>
  <c r="U477" i="12"/>
  <c r="V477" i="12"/>
  <c r="X477" i="12"/>
  <c r="Y477" i="12"/>
  <c r="Z477" i="12"/>
  <c r="AC477" i="12"/>
  <c r="AD477" i="12"/>
  <c r="AF477" i="12"/>
  <c r="K478" i="12"/>
  <c r="T478" i="12"/>
  <c r="U478" i="12"/>
  <c r="V478" i="12"/>
  <c r="X478" i="12"/>
  <c r="Y478" i="12"/>
  <c r="Z478" i="12"/>
  <c r="AC478" i="12"/>
  <c r="AD478" i="12"/>
  <c r="AF478" i="12"/>
  <c r="K479" i="12"/>
  <c r="T479" i="12"/>
  <c r="U479" i="12"/>
  <c r="V479" i="12"/>
  <c r="X479" i="12"/>
  <c r="Y479" i="12"/>
  <c r="Z479" i="12"/>
  <c r="AC479" i="12"/>
  <c r="AD479" i="12"/>
  <c r="AF479" i="12"/>
  <c r="K480" i="12"/>
  <c r="T480" i="12"/>
  <c r="U480" i="12"/>
  <c r="V480" i="12"/>
  <c r="X480" i="12"/>
  <c r="Y480" i="12"/>
  <c r="Z480" i="12"/>
  <c r="AC480" i="12"/>
  <c r="AD480" i="12"/>
  <c r="AF480" i="12"/>
  <c r="K481" i="12"/>
  <c r="T481" i="12"/>
  <c r="U481" i="12"/>
  <c r="V481" i="12"/>
  <c r="X481" i="12"/>
  <c r="Y481" i="12"/>
  <c r="Z481" i="12"/>
  <c r="AC481" i="12"/>
  <c r="AD481" i="12"/>
  <c r="AF481" i="12"/>
  <c r="K482" i="12"/>
  <c r="T482" i="12"/>
  <c r="U482" i="12"/>
  <c r="V482" i="12"/>
  <c r="AE437" i="12" s="1"/>
  <c r="X482" i="12"/>
  <c r="Y482" i="12"/>
  <c r="Z482" i="12"/>
  <c r="AC482" i="12"/>
  <c r="AD482" i="12"/>
  <c r="AF482" i="12"/>
  <c r="K483" i="12"/>
  <c r="T483" i="12"/>
  <c r="U483" i="12"/>
  <c r="V483" i="12"/>
  <c r="AE438" i="12" s="1"/>
  <c r="X483" i="12"/>
  <c r="Y483" i="12"/>
  <c r="Z483" i="12"/>
  <c r="AC483" i="12"/>
  <c r="AD483" i="12"/>
  <c r="AF483" i="12"/>
  <c r="K484" i="12"/>
  <c r="T484" i="12"/>
  <c r="U484" i="12"/>
  <c r="X484" i="12"/>
  <c r="Y484" i="12"/>
  <c r="Z484" i="12"/>
  <c r="AC484" i="12"/>
  <c r="AD484" i="12"/>
  <c r="AF484" i="12"/>
  <c r="K485" i="12"/>
  <c r="T485" i="12"/>
  <c r="U485" i="12"/>
  <c r="X485" i="12"/>
  <c r="Y485" i="12"/>
  <c r="Z485" i="12"/>
  <c r="AC485" i="12"/>
  <c r="AD485" i="12"/>
  <c r="AE485" i="12"/>
  <c r="AF485" i="12"/>
  <c r="K486" i="12"/>
  <c r="T486" i="12"/>
  <c r="U486" i="12"/>
  <c r="X486" i="12"/>
  <c r="Y486" i="12"/>
  <c r="Z486" i="12"/>
  <c r="AC486" i="12"/>
  <c r="AD486" i="12"/>
  <c r="AF486" i="12"/>
  <c r="K487" i="12"/>
  <c r="T487" i="12"/>
  <c r="U487" i="12"/>
  <c r="V487" i="12"/>
  <c r="X487" i="12"/>
  <c r="Y487" i="12"/>
  <c r="Z487" i="12"/>
  <c r="AC487" i="12"/>
  <c r="AD487" i="12"/>
  <c r="AF487" i="12"/>
  <c r="K488" i="12"/>
  <c r="T488" i="12"/>
  <c r="U488" i="12"/>
  <c r="V488" i="12"/>
  <c r="X488" i="12"/>
  <c r="Y488" i="12"/>
  <c r="Z488" i="12"/>
  <c r="AC488" i="12"/>
  <c r="AD488" i="12"/>
  <c r="AF488" i="12"/>
  <c r="K489" i="12"/>
  <c r="T489" i="12"/>
  <c r="U489" i="12"/>
  <c r="X489" i="12"/>
  <c r="Y489" i="12"/>
  <c r="Z489" i="12"/>
  <c r="AC489" i="12"/>
  <c r="AD489" i="12"/>
  <c r="AF489" i="12"/>
  <c r="K490" i="12"/>
  <c r="T490" i="12"/>
  <c r="U490" i="12"/>
  <c r="W490" i="12"/>
  <c r="AB484" i="12" s="1"/>
  <c r="Z490" i="12"/>
  <c r="AC490" i="12"/>
  <c r="AD490" i="12"/>
  <c r="AF490" i="12"/>
  <c r="K491" i="12"/>
  <c r="T491" i="12"/>
  <c r="U491" i="12"/>
  <c r="X491" i="12"/>
  <c r="Y491" i="12"/>
  <c r="Z491" i="12"/>
  <c r="AC491" i="12"/>
  <c r="AD491" i="12"/>
  <c r="AF491" i="12"/>
  <c r="K492" i="12"/>
  <c r="T492" i="12"/>
  <c r="U492" i="12"/>
  <c r="X492" i="12"/>
  <c r="Y492" i="12"/>
  <c r="Z492" i="12"/>
  <c r="AC492" i="12"/>
  <c r="AD492" i="12"/>
  <c r="AF492" i="12"/>
  <c r="K493" i="12"/>
  <c r="T493" i="12"/>
  <c r="U493" i="12"/>
  <c r="V493" i="12"/>
  <c r="X493" i="12"/>
  <c r="Y493" i="12"/>
  <c r="Z493" i="12"/>
  <c r="AC493" i="12"/>
  <c r="AD493" i="12"/>
  <c r="AF493" i="12"/>
  <c r="K494" i="12"/>
  <c r="T494" i="12"/>
  <c r="U494" i="12"/>
  <c r="V494" i="12"/>
  <c r="AE448" i="12" s="1"/>
  <c r="X494" i="12"/>
  <c r="Y494" i="12"/>
  <c r="Z494" i="12"/>
  <c r="AC494" i="12"/>
  <c r="AD494" i="12"/>
  <c r="AF494" i="12"/>
  <c r="K495" i="12"/>
  <c r="T495" i="12"/>
  <c r="U495" i="12"/>
  <c r="X495" i="12"/>
  <c r="Y495" i="12"/>
  <c r="Z495" i="12"/>
  <c r="AC495" i="12"/>
  <c r="AD495" i="12"/>
  <c r="AF495" i="12"/>
  <c r="K496" i="12"/>
  <c r="T496" i="12"/>
  <c r="U496" i="12"/>
  <c r="X496" i="12"/>
  <c r="Y496" i="12"/>
  <c r="Z496" i="12"/>
  <c r="AC496" i="12"/>
  <c r="AD496" i="12"/>
  <c r="AF496" i="12"/>
  <c r="K497" i="12"/>
  <c r="T497" i="12"/>
  <c r="U497" i="12"/>
  <c r="V497" i="12"/>
  <c r="AE451" i="12" s="1"/>
  <c r="X497" i="12"/>
  <c r="Y497" i="12"/>
  <c r="Z497" i="12"/>
  <c r="AC497" i="12"/>
  <c r="AD497" i="12"/>
  <c r="AF497" i="12"/>
  <c r="K498" i="12"/>
  <c r="T498" i="12"/>
  <c r="U498" i="12"/>
  <c r="V498" i="12"/>
  <c r="X498" i="12"/>
  <c r="Y498" i="12"/>
  <c r="Z498" i="12"/>
  <c r="AC498" i="12"/>
  <c r="AD498" i="12"/>
  <c r="AF498" i="12"/>
  <c r="K499" i="12"/>
  <c r="T499" i="12"/>
  <c r="U499" i="12"/>
  <c r="V499" i="12"/>
  <c r="X499" i="12"/>
  <c r="Y499" i="12"/>
  <c r="Z499" i="12"/>
  <c r="AC499" i="12"/>
  <c r="AD499" i="12"/>
  <c r="AF499" i="12"/>
  <c r="K500" i="12"/>
  <c r="T500" i="12"/>
  <c r="U500" i="12"/>
  <c r="V500" i="12"/>
  <c r="X500" i="12"/>
  <c r="Y500" i="12"/>
  <c r="Z500" i="12"/>
  <c r="AC500" i="12"/>
  <c r="AD500" i="12"/>
  <c r="AF500" i="12"/>
  <c r="K501" i="12"/>
  <c r="T501" i="12"/>
  <c r="U501" i="12"/>
  <c r="V501" i="12"/>
  <c r="X501" i="12"/>
  <c r="Y501" i="12"/>
  <c r="Z501" i="12"/>
  <c r="AC501" i="12"/>
  <c r="AD501" i="12"/>
  <c r="AF501" i="12"/>
  <c r="K502" i="12"/>
  <c r="T502" i="12"/>
  <c r="U502" i="12"/>
  <c r="W502" i="12"/>
  <c r="AB497" i="12" s="1"/>
  <c r="Z502" i="12"/>
  <c r="AC502" i="12"/>
  <c r="AD502" i="12"/>
  <c r="AF502" i="12"/>
  <c r="K503" i="12"/>
  <c r="T503" i="12"/>
  <c r="U503" i="12"/>
  <c r="V503" i="12"/>
  <c r="X503" i="12"/>
  <c r="Y503" i="12"/>
  <c r="Z503" i="12"/>
  <c r="AC503" i="12"/>
  <c r="AD503" i="12"/>
  <c r="AF503" i="12"/>
  <c r="K504" i="12"/>
  <c r="T504" i="12"/>
  <c r="U504" i="12"/>
  <c r="V504" i="12"/>
  <c r="X504" i="12"/>
  <c r="Y504" i="12"/>
  <c r="Z504" i="12"/>
  <c r="AC504" i="12"/>
  <c r="AD504" i="12"/>
  <c r="AF504" i="12"/>
  <c r="K505" i="12"/>
  <c r="T505" i="12"/>
  <c r="U505" i="12"/>
  <c r="V505" i="12"/>
  <c r="X505" i="12"/>
  <c r="Y505" i="12"/>
  <c r="Z505" i="12"/>
  <c r="AC505" i="12"/>
  <c r="AD505" i="12"/>
  <c r="AF505" i="12"/>
  <c r="K506" i="12"/>
  <c r="T506" i="12"/>
  <c r="V506" i="12"/>
  <c r="X506" i="12"/>
  <c r="Y506" i="12"/>
  <c r="Z506" i="12"/>
  <c r="AC506" i="12"/>
  <c r="AD506" i="12"/>
  <c r="AF506" i="12"/>
  <c r="K507" i="12"/>
  <c r="T507" i="12"/>
  <c r="V507" i="12"/>
  <c r="X507" i="12"/>
  <c r="Y507" i="12"/>
  <c r="Z507" i="12"/>
  <c r="AC507" i="12"/>
  <c r="AD507" i="12"/>
  <c r="AF507" i="12"/>
  <c r="K508" i="12"/>
  <c r="T508" i="12"/>
  <c r="V508" i="12"/>
  <c r="X508" i="12"/>
  <c r="Y508" i="12"/>
  <c r="Z508" i="12"/>
  <c r="AC508" i="12"/>
  <c r="AD508" i="12"/>
  <c r="AF508" i="12"/>
  <c r="K509" i="12"/>
  <c r="T509" i="12"/>
  <c r="V509" i="12"/>
  <c r="X509" i="12"/>
  <c r="Y509" i="12"/>
  <c r="Z509" i="12"/>
  <c r="AC509" i="12"/>
  <c r="AD509" i="12"/>
  <c r="AF509" i="12"/>
  <c r="K510" i="12"/>
  <c r="T510" i="12"/>
  <c r="W510" i="12"/>
  <c r="AB506" i="12" s="1"/>
  <c r="Z510" i="12"/>
  <c r="AC510" i="12"/>
  <c r="AD510" i="12"/>
  <c r="AE510" i="12"/>
  <c r="AF510" i="12"/>
  <c r="K511" i="12"/>
  <c r="T511" i="12"/>
  <c r="V511" i="12"/>
  <c r="X511" i="12"/>
  <c r="Y511" i="12"/>
  <c r="Z511" i="12"/>
  <c r="AC511" i="12"/>
  <c r="AD511" i="12"/>
  <c r="AF511" i="12"/>
  <c r="K512" i="12"/>
  <c r="T512" i="12"/>
  <c r="V512" i="12"/>
  <c r="X512" i="12"/>
  <c r="Y512" i="12"/>
  <c r="Z512" i="12"/>
  <c r="AC512" i="12"/>
  <c r="AD512" i="12"/>
  <c r="AF512" i="12"/>
  <c r="K513" i="12"/>
  <c r="T513" i="12"/>
  <c r="V513" i="12"/>
  <c r="X513" i="12"/>
  <c r="Y513" i="12"/>
  <c r="Z513" i="12"/>
  <c r="AC513" i="12"/>
  <c r="AD513" i="12"/>
  <c r="AF513" i="12"/>
  <c r="K514" i="12"/>
  <c r="T514" i="12"/>
  <c r="V514" i="12"/>
  <c r="X514" i="12"/>
  <c r="Y514" i="12"/>
  <c r="Z514" i="12"/>
  <c r="AC514" i="12"/>
  <c r="AD514" i="12"/>
  <c r="AF514" i="12"/>
  <c r="K515" i="12"/>
  <c r="T515" i="12"/>
  <c r="U515" i="12"/>
  <c r="V515" i="12"/>
  <c r="X515" i="12"/>
  <c r="Y515" i="12"/>
  <c r="Z515" i="12"/>
  <c r="AC515" i="12"/>
  <c r="AD515" i="12"/>
  <c r="AF515" i="12"/>
  <c r="K516" i="12"/>
  <c r="T516" i="12"/>
  <c r="U516" i="12"/>
  <c r="V516" i="12"/>
  <c r="X516" i="12"/>
  <c r="Y516" i="12"/>
  <c r="Z516" i="12"/>
  <c r="AC516" i="12"/>
  <c r="AD516" i="12"/>
  <c r="AF516" i="12"/>
  <c r="K517" i="12"/>
  <c r="T517" i="12"/>
  <c r="U517" i="12"/>
  <c r="V517" i="12"/>
  <c r="X517" i="12"/>
  <c r="Y517" i="12"/>
  <c r="Z517" i="12"/>
  <c r="AC517" i="12"/>
  <c r="AD517" i="12"/>
  <c r="AF517" i="12"/>
  <c r="K518" i="12"/>
  <c r="T518" i="12"/>
  <c r="U518" i="12"/>
  <c r="V518" i="12"/>
  <c r="X518" i="12"/>
  <c r="Y518" i="12"/>
  <c r="Z518" i="12"/>
  <c r="AC518" i="12"/>
  <c r="AD518" i="12"/>
  <c r="AF518" i="12"/>
  <c r="K519" i="12"/>
  <c r="T519" i="12"/>
  <c r="U519" i="12"/>
  <c r="V519" i="12"/>
  <c r="X519" i="12"/>
  <c r="Y519" i="12"/>
  <c r="Z519" i="12"/>
  <c r="AC519" i="12"/>
  <c r="AD519" i="12"/>
  <c r="AF519" i="12"/>
  <c r="K520" i="12"/>
  <c r="T520" i="12"/>
  <c r="U520" i="12"/>
  <c r="V520" i="12"/>
  <c r="X520" i="12"/>
  <c r="Y520" i="12"/>
  <c r="Z520" i="12"/>
  <c r="AC520" i="12"/>
  <c r="AD520" i="12"/>
  <c r="AF520" i="12"/>
  <c r="K521" i="12"/>
  <c r="T521" i="12"/>
  <c r="U521" i="12"/>
  <c r="W521" i="12"/>
  <c r="AB515" i="12" s="1"/>
  <c r="Z521" i="12"/>
  <c r="AC521" i="12"/>
  <c r="AD521" i="12"/>
  <c r="AE521" i="12"/>
  <c r="AF521" i="12"/>
  <c r="K522" i="12"/>
  <c r="T522" i="12"/>
  <c r="U522" i="12"/>
  <c r="V522" i="12"/>
  <c r="X522" i="12"/>
  <c r="Y522" i="12"/>
  <c r="Z522" i="12"/>
  <c r="AC522" i="12"/>
  <c r="AD522" i="12"/>
  <c r="AF522" i="12"/>
  <c r="K523" i="12"/>
  <c r="T523" i="12"/>
  <c r="U523" i="12"/>
  <c r="V523" i="12"/>
  <c r="X523" i="12"/>
  <c r="Y523" i="12"/>
  <c r="Z523" i="12"/>
  <c r="AC523" i="12"/>
  <c r="AD523" i="12"/>
  <c r="AF523" i="12"/>
  <c r="K524" i="12"/>
  <c r="T524" i="12"/>
  <c r="U524" i="12"/>
  <c r="V524" i="12"/>
  <c r="AE476" i="12" s="1"/>
  <c r="X524" i="12"/>
  <c r="Y524" i="12"/>
  <c r="Z524" i="12"/>
  <c r="AC524" i="12"/>
  <c r="AD524" i="12"/>
  <c r="AF524" i="12"/>
  <c r="K525" i="12"/>
  <c r="T525" i="12"/>
  <c r="U525" i="12"/>
  <c r="V525" i="12"/>
  <c r="X525" i="12"/>
  <c r="Y525" i="12"/>
  <c r="Z525" i="12"/>
  <c r="AC525" i="12"/>
  <c r="AD525" i="12"/>
  <c r="AF525" i="12"/>
  <c r="K526" i="12"/>
  <c r="T526" i="12"/>
  <c r="U526" i="12"/>
  <c r="V526" i="12"/>
  <c r="X526" i="12"/>
  <c r="Y526" i="12"/>
  <c r="Z526" i="12"/>
  <c r="AC526" i="12"/>
  <c r="AD526" i="12"/>
  <c r="AF526" i="12"/>
  <c r="K527" i="12"/>
  <c r="T527" i="12"/>
  <c r="U527" i="12"/>
  <c r="X527" i="12"/>
  <c r="Y527" i="12"/>
  <c r="Z527" i="12"/>
  <c r="AC527" i="12"/>
  <c r="AD527" i="12"/>
  <c r="AE527" i="12"/>
  <c r="AF527" i="12"/>
  <c r="K528" i="12"/>
  <c r="T528" i="12"/>
  <c r="V528" i="12"/>
  <c r="X528" i="12"/>
  <c r="Y528" i="12"/>
  <c r="Z528" i="12"/>
  <c r="AC528" i="12"/>
  <c r="AD528" i="12"/>
  <c r="AF528" i="12"/>
  <c r="K529" i="12"/>
  <c r="T529" i="12"/>
  <c r="X529" i="12"/>
  <c r="Y529" i="12"/>
  <c r="Z529" i="12"/>
  <c r="AC529" i="12"/>
  <c r="AD529" i="12"/>
  <c r="AF529" i="12"/>
  <c r="K530" i="12"/>
  <c r="T530" i="12"/>
  <c r="V530" i="12"/>
  <c r="X530" i="12"/>
  <c r="Y530" i="12"/>
  <c r="Z530" i="12"/>
  <c r="AC530" i="12"/>
  <c r="AD530" i="12"/>
  <c r="AF530" i="12"/>
  <c r="K531" i="12"/>
  <c r="T531" i="12"/>
  <c r="V531" i="12"/>
  <c r="X531" i="12"/>
  <c r="Y531" i="12"/>
  <c r="Z531" i="12"/>
  <c r="AC531" i="12"/>
  <c r="AD531" i="12"/>
  <c r="AF531" i="12"/>
  <c r="K532" i="12"/>
  <c r="T532" i="12"/>
  <c r="V532" i="12"/>
  <c r="X532" i="12"/>
  <c r="Y532" i="12"/>
  <c r="Z532" i="12"/>
  <c r="AC532" i="12"/>
  <c r="AD532" i="12"/>
  <c r="AF532" i="12"/>
  <c r="K533" i="12"/>
  <c r="T533" i="12"/>
  <c r="V533" i="12"/>
  <c r="AE484" i="12" s="1"/>
  <c r="X533" i="12"/>
  <c r="Y533" i="12"/>
  <c r="Z533" i="12"/>
  <c r="AC533" i="12"/>
  <c r="AD533" i="12"/>
  <c r="AF533" i="12"/>
  <c r="K534" i="12"/>
  <c r="T534" i="12"/>
  <c r="W534" i="12"/>
  <c r="AB528" i="12" s="1"/>
  <c r="Z534" i="12"/>
  <c r="AC534" i="12"/>
  <c r="AD534" i="12"/>
  <c r="AF534" i="12"/>
  <c r="K535" i="12"/>
  <c r="T535" i="12"/>
  <c r="V535" i="12"/>
  <c r="AE486" i="12" s="1"/>
  <c r="X535" i="12"/>
  <c r="Y535" i="12"/>
  <c r="Z535" i="12"/>
  <c r="AC535" i="12"/>
  <c r="AD535" i="12"/>
  <c r="AF535" i="12"/>
  <c r="K536" i="12"/>
  <c r="T536" i="12"/>
  <c r="V536" i="12"/>
  <c r="X536" i="12"/>
  <c r="Y536" i="12"/>
  <c r="Z536" i="12"/>
  <c r="AC536" i="12"/>
  <c r="AD536" i="12"/>
  <c r="AF536" i="12"/>
  <c r="K537" i="12"/>
  <c r="T537" i="12"/>
  <c r="V537" i="12"/>
  <c r="X537" i="12"/>
  <c r="Y537" i="12"/>
  <c r="Z537" i="12"/>
  <c r="AC537" i="12"/>
  <c r="AD537" i="12"/>
  <c r="AF537" i="12"/>
  <c r="K538" i="12"/>
  <c r="T538" i="12"/>
  <c r="V538" i="12"/>
  <c r="AE489" i="12" s="1"/>
  <c r="X538" i="12"/>
  <c r="Y538" i="12"/>
  <c r="Z538" i="12"/>
  <c r="AC538" i="12"/>
  <c r="AD538" i="12"/>
  <c r="AF538" i="12"/>
  <c r="K539" i="12"/>
  <c r="T539" i="12"/>
  <c r="V539" i="12"/>
  <c r="AE490" i="12" s="1"/>
  <c r="X539" i="12"/>
  <c r="Y539" i="12"/>
  <c r="Z539" i="12"/>
  <c r="AC539" i="12"/>
  <c r="AD539" i="12"/>
  <c r="AF539" i="12"/>
  <c r="K540" i="12"/>
  <c r="T540" i="12"/>
  <c r="V540" i="12"/>
  <c r="AE491" i="12" s="1"/>
  <c r="X540" i="12"/>
  <c r="Y540" i="12"/>
  <c r="Z540" i="12"/>
  <c r="AC540" i="12"/>
  <c r="AD540" i="12"/>
  <c r="AF540" i="12"/>
  <c r="K541" i="12"/>
  <c r="T541" i="12"/>
  <c r="V541" i="12"/>
  <c r="AE492" i="12" s="1"/>
  <c r="X541" i="12"/>
  <c r="Y541" i="12"/>
  <c r="Z541" i="12"/>
  <c r="AC541" i="12"/>
  <c r="AD541" i="12"/>
  <c r="AF541" i="12"/>
  <c r="K542" i="12"/>
  <c r="T542" i="12"/>
  <c r="V542" i="12"/>
  <c r="X542" i="12"/>
  <c r="Y542" i="12"/>
  <c r="Z542" i="12"/>
  <c r="AC542" i="12"/>
  <c r="AD542" i="12"/>
  <c r="AF542" i="12"/>
  <c r="K543" i="12"/>
  <c r="T543" i="12"/>
  <c r="V543" i="12"/>
  <c r="X543" i="12"/>
  <c r="Y543" i="12"/>
  <c r="Z543" i="12"/>
  <c r="AC543" i="12"/>
  <c r="AD543" i="12"/>
  <c r="AF543" i="12"/>
  <c r="K544" i="12"/>
  <c r="T544" i="12"/>
  <c r="V544" i="12"/>
  <c r="AE495" i="12" s="1"/>
  <c r="X544" i="12"/>
  <c r="Y544" i="12"/>
  <c r="Z544" i="12"/>
  <c r="AC544" i="12"/>
  <c r="AD544" i="12"/>
  <c r="AF544" i="12"/>
  <c r="K545" i="12"/>
  <c r="T545" i="12"/>
  <c r="V545" i="12"/>
  <c r="AE496" i="12" s="1"/>
  <c r="X545" i="12"/>
  <c r="Y545" i="12"/>
  <c r="Z545" i="12"/>
  <c r="AC545" i="12"/>
  <c r="AD545" i="12"/>
  <c r="AF545" i="12"/>
  <c r="K546" i="12"/>
  <c r="T546" i="12"/>
  <c r="V546" i="12"/>
  <c r="X546" i="12"/>
  <c r="Y546" i="12"/>
  <c r="Z546" i="12"/>
  <c r="AC546" i="12"/>
  <c r="AD546" i="12"/>
  <c r="AF546" i="12"/>
  <c r="K547" i="12"/>
  <c r="T547" i="12"/>
  <c r="W547" i="12"/>
  <c r="AB541" i="12" s="1"/>
  <c r="Z547" i="12"/>
  <c r="AC547" i="12"/>
  <c r="AD547" i="12"/>
  <c r="AF547" i="12"/>
  <c r="K548" i="12"/>
  <c r="T548" i="12"/>
  <c r="V548" i="12"/>
  <c r="X548" i="12"/>
  <c r="Y548" i="12"/>
  <c r="Z548" i="12"/>
  <c r="AC548" i="12"/>
  <c r="AD548" i="12"/>
  <c r="AF548" i="12"/>
  <c r="K549" i="12"/>
  <c r="T549" i="12"/>
  <c r="V549" i="12"/>
  <c r="X549" i="12"/>
  <c r="Y549" i="12"/>
  <c r="Z549" i="12"/>
  <c r="AC549" i="12"/>
  <c r="AD549" i="12"/>
  <c r="AF549" i="12"/>
  <c r="K550" i="12"/>
  <c r="T550" i="12"/>
  <c r="X550" i="12"/>
  <c r="Y550" i="12"/>
  <c r="Z550" i="12"/>
  <c r="AC550" i="12"/>
  <c r="AD550" i="12"/>
  <c r="AF550" i="12"/>
  <c r="T551" i="12"/>
  <c r="U551" i="12"/>
  <c r="V551" i="12"/>
  <c r="X551" i="12"/>
  <c r="Y551" i="12"/>
  <c r="Z551" i="12"/>
  <c r="AB551" i="12"/>
  <c r="AC551" i="12"/>
  <c r="AD551" i="12"/>
  <c r="AF551" i="12"/>
  <c r="K552" i="12"/>
  <c r="T552" i="12"/>
  <c r="U552" i="12"/>
  <c r="V552" i="12"/>
  <c r="AE502" i="12" s="1"/>
  <c r="X552" i="12"/>
  <c r="Y552" i="12"/>
  <c r="Z552" i="12"/>
  <c r="AC552" i="12"/>
  <c r="AD552" i="12"/>
  <c r="AE552" i="12"/>
  <c r="AF552" i="12"/>
  <c r="K553" i="12"/>
  <c r="T553" i="12"/>
  <c r="U553" i="12"/>
  <c r="X553" i="12"/>
  <c r="Y553" i="12"/>
  <c r="Z553" i="12"/>
  <c r="AC553" i="12"/>
  <c r="AD553" i="12"/>
  <c r="AE553" i="12"/>
  <c r="AF553" i="12"/>
  <c r="T554" i="12"/>
  <c r="U554" i="12"/>
  <c r="V554" i="12"/>
  <c r="X554" i="12"/>
  <c r="Y554" i="12"/>
  <c r="Z554" i="12"/>
  <c r="AC554" i="12"/>
  <c r="AD554" i="12"/>
  <c r="AF554" i="12"/>
  <c r="T555" i="12"/>
  <c r="U555" i="12"/>
  <c r="X555" i="12"/>
  <c r="Y555" i="12"/>
  <c r="Z555" i="12"/>
  <c r="AC555" i="12"/>
  <c r="AD555" i="12"/>
  <c r="AE555" i="12"/>
  <c r="AF555" i="12"/>
  <c r="K556" i="12"/>
  <c r="T556" i="12"/>
  <c r="U556" i="12"/>
  <c r="V556" i="12"/>
  <c r="X556" i="12"/>
  <c r="Y556" i="12"/>
  <c r="Z556" i="12"/>
  <c r="AC556" i="12"/>
  <c r="AD556" i="12"/>
  <c r="AF556" i="12"/>
  <c r="T557" i="12"/>
  <c r="U557" i="12"/>
  <c r="V557" i="12"/>
  <c r="X557" i="12"/>
  <c r="Y557" i="12"/>
  <c r="Z557" i="12"/>
  <c r="AC557" i="12"/>
  <c r="AD557" i="12"/>
  <c r="AE557" i="12"/>
  <c r="AF557" i="12"/>
  <c r="K558" i="12"/>
  <c r="T558" i="12"/>
  <c r="U558" i="12"/>
  <c r="X558" i="12"/>
  <c r="Y558" i="12"/>
  <c r="Z558" i="12"/>
  <c r="AC558" i="12"/>
  <c r="AD558" i="12"/>
  <c r="AE558" i="12"/>
  <c r="AF558" i="12"/>
  <c r="K559" i="12"/>
  <c r="T559" i="12"/>
  <c r="U559" i="12"/>
  <c r="V559" i="12"/>
  <c r="X559" i="12"/>
  <c r="Y559" i="12"/>
  <c r="Z559" i="12"/>
  <c r="AC559" i="12"/>
  <c r="AD559" i="12"/>
  <c r="AE559" i="12"/>
  <c r="AF559" i="12"/>
  <c r="K560" i="12"/>
  <c r="T560" i="12"/>
  <c r="U560" i="12"/>
  <c r="V560" i="12"/>
  <c r="X560" i="12"/>
  <c r="Y560" i="12"/>
  <c r="Z560" i="12"/>
  <c r="AC560" i="12"/>
  <c r="AD560" i="12"/>
  <c r="AF560" i="12"/>
  <c r="K561" i="12"/>
  <c r="T561" i="12"/>
  <c r="X561" i="12"/>
  <c r="Y561" i="12"/>
  <c r="Z561" i="12"/>
  <c r="AB561" i="12"/>
  <c r="AC561" i="12"/>
  <c r="AD561" i="12"/>
  <c r="AF561" i="12"/>
  <c r="K562" i="12"/>
  <c r="T562" i="12"/>
  <c r="X562" i="12"/>
  <c r="Y562" i="12"/>
  <c r="Z562" i="12"/>
  <c r="AC562" i="12"/>
  <c r="AD562" i="12"/>
  <c r="AE562" i="12"/>
  <c r="AF562" i="12"/>
  <c r="K563" i="12"/>
  <c r="T563" i="12"/>
  <c r="X563" i="12"/>
  <c r="Y563" i="12"/>
  <c r="Z563" i="12"/>
  <c r="AC563" i="12"/>
  <c r="AD563" i="12"/>
  <c r="AE563" i="12"/>
  <c r="AF563" i="12"/>
  <c r="K564" i="12"/>
  <c r="T564" i="12"/>
  <c r="V564" i="12"/>
  <c r="X564" i="12"/>
  <c r="Y564" i="12"/>
  <c r="Z564" i="12"/>
  <c r="AC564" i="12"/>
  <c r="AD564" i="12"/>
  <c r="AF564" i="12"/>
  <c r="K565" i="12"/>
  <c r="T565" i="12"/>
  <c r="X565" i="12"/>
  <c r="Y565" i="12"/>
  <c r="Z565" i="12"/>
  <c r="AC565" i="12"/>
  <c r="AD565" i="12"/>
  <c r="AE565" i="12"/>
  <c r="AF565" i="12"/>
  <c r="K566" i="12"/>
  <c r="T566" i="12"/>
  <c r="V566" i="12"/>
  <c r="X566" i="12"/>
  <c r="Y566" i="12"/>
  <c r="Z566" i="12"/>
  <c r="AC566" i="12"/>
  <c r="AD566" i="12"/>
  <c r="AF566" i="12"/>
  <c r="K567" i="12"/>
  <c r="T567" i="12"/>
  <c r="V567" i="12"/>
  <c r="X567" i="12"/>
  <c r="Y567" i="12"/>
  <c r="Z567" i="12"/>
  <c r="AC567" i="12"/>
  <c r="AD567" i="12"/>
  <c r="AE567" i="12"/>
  <c r="AF567" i="12"/>
  <c r="K568" i="12"/>
  <c r="T568" i="12"/>
  <c r="X568" i="12"/>
  <c r="Y568" i="12"/>
  <c r="Z568" i="12"/>
  <c r="AC568" i="12"/>
  <c r="AD568" i="12"/>
  <c r="AE568" i="12"/>
  <c r="AF568" i="12"/>
  <c r="K569" i="12"/>
  <c r="T569" i="12"/>
  <c r="X569" i="12"/>
  <c r="Y569" i="12"/>
  <c r="Z569" i="12"/>
  <c r="AC569" i="12"/>
  <c r="AD569" i="12"/>
  <c r="AE569" i="12"/>
  <c r="AF569" i="12"/>
  <c r="K570" i="12"/>
  <c r="T570" i="12"/>
  <c r="V570" i="12"/>
  <c r="X570" i="12"/>
  <c r="Y570" i="12"/>
  <c r="Z570" i="12"/>
  <c r="AC570" i="12"/>
  <c r="AD570" i="12"/>
  <c r="AF570" i="12"/>
  <c r="K571" i="12"/>
  <c r="T571" i="12"/>
  <c r="V571" i="12"/>
  <c r="X571" i="12"/>
  <c r="Y571" i="12"/>
  <c r="Z571" i="12"/>
  <c r="AC571" i="12"/>
  <c r="AD571" i="12"/>
  <c r="AF571" i="12"/>
  <c r="K572" i="12"/>
  <c r="T572" i="12"/>
  <c r="X572" i="12"/>
  <c r="Y572" i="12"/>
  <c r="Z572" i="12"/>
  <c r="AB572" i="12"/>
  <c r="AC572" i="12"/>
  <c r="AD572" i="12"/>
  <c r="AF572" i="12"/>
  <c r="K573" i="12"/>
  <c r="T573" i="12"/>
  <c r="X573" i="12"/>
  <c r="Y573" i="12"/>
  <c r="Z573" i="12"/>
  <c r="AC573" i="12"/>
  <c r="AD573" i="12"/>
  <c r="AE573" i="12"/>
  <c r="AF573" i="12"/>
  <c r="K574" i="12"/>
  <c r="T574" i="12"/>
  <c r="X574" i="12"/>
  <c r="Y574" i="12"/>
  <c r="Z574" i="12"/>
  <c r="AC574" i="12"/>
  <c r="AD574" i="12"/>
  <c r="AE574" i="12"/>
  <c r="AF574" i="12"/>
  <c r="K575" i="12"/>
  <c r="T575" i="12"/>
  <c r="V575" i="12"/>
  <c r="X575" i="12"/>
  <c r="Y575" i="12"/>
  <c r="Z575" i="12"/>
  <c r="AC575" i="12"/>
  <c r="AD575" i="12"/>
  <c r="AF575" i="12"/>
  <c r="K576" i="12"/>
  <c r="T576" i="12"/>
  <c r="X576" i="12"/>
  <c r="Y576" i="12"/>
  <c r="Z576" i="12"/>
  <c r="AC576" i="12"/>
  <c r="AD576" i="12"/>
  <c r="AE576" i="12"/>
  <c r="AF576" i="12"/>
  <c r="K577" i="12"/>
  <c r="T577" i="12"/>
  <c r="V577" i="12"/>
  <c r="X577" i="12"/>
  <c r="Y577" i="12"/>
  <c r="Z577" i="12"/>
  <c r="AC577" i="12"/>
  <c r="AD577" i="12"/>
  <c r="AF577" i="12"/>
  <c r="K578" i="12"/>
  <c r="T578" i="12"/>
  <c r="X578" i="12"/>
  <c r="Y578" i="12"/>
  <c r="Z578" i="12"/>
  <c r="AC578" i="12"/>
  <c r="AD578" i="12"/>
  <c r="AE578" i="12"/>
  <c r="AF578" i="12"/>
  <c r="K579" i="12"/>
  <c r="T579" i="12"/>
  <c r="X579" i="12"/>
  <c r="Y579" i="12"/>
  <c r="Z579" i="12"/>
  <c r="AC579" i="12"/>
  <c r="AD579" i="12"/>
  <c r="AE579" i="12"/>
  <c r="AF579" i="12"/>
  <c r="K580" i="12"/>
  <c r="T580" i="12"/>
  <c r="X580" i="12"/>
  <c r="Y580" i="12"/>
  <c r="Z580" i="12"/>
  <c r="AC580" i="12"/>
  <c r="AD580" i="12"/>
  <c r="AE580" i="12"/>
  <c r="AF580" i="12"/>
  <c r="K581" i="12"/>
  <c r="T581" i="12"/>
  <c r="V581" i="12"/>
  <c r="X581" i="12"/>
  <c r="Y581" i="12"/>
  <c r="Z581" i="12"/>
  <c r="AC581" i="12"/>
  <c r="AD581" i="12"/>
  <c r="AF581" i="12"/>
  <c r="K582" i="12"/>
  <c r="T582" i="12"/>
  <c r="V582" i="12"/>
  <c r="AE529" i="12" s="1"/>
  <c r="X582" i="12"/>
  <c r="Y582" i="12"/>
  <c r="Z582" i="12"/>
  <c r="AC582" i="12"/>
  <c r="AD582" i="12"/>
  <c r="AF582" i="12"/>
  <c r="K583" i="12"/>
  <c r="T583" i="12"/>
  <c r="V583" i="12"/>
  <c r="X583" i="12"/>
  <c r="Y583" i="12"/>
  <c r="Z583" i="12"/>
  <c r="AC583" i="12"/>
  <c r="AD583" i="12"/>
  <c r="AF583" i="12"/>
  <c r="K584" i="12"/>
  <c r="T584" i="12"/>
  <c r="U584" i="12"/>
  <c r="V584" i="12"/>
  <c r="X584" i="12"/>
  <c r="Y584" i="12"/>
  <c r="Z584" i="12"/>
  <c r="AB584" i="12"/>
  <c r="AC584" i="12"/>
  <c r="AD584" i="12"/>
  <c r="AE584" i="12"/>
  <c r="AF584" i="12"/>
  <c r="K585" i="12"/>
  <c r="T585" i="12"/>
  <c r="U585" i="12"/>
  <c r="X585" i="12"/>
  <c r="Y585" i="12"/>
  <c r="Z585" i="12"/>
  <c r="AC585" i="12"/>
  <c r="AD585" i="12"/>
  <c r="AF585" i="12"/>
  <c r="K586" i="12"/>
  <c r="T586" i="12"/>
  <c r="U586" i="12"/>
  <c r="X586" i="12"/>
  <c r="Y586" i="12"/>
  <c r="Z586" i="12"/>
  <c r="AC586" i="12"/>
  <c r="AD586" i="12"/>
  <c r="AE586" i="12"/>
  <c r="AF586" i="12"/>
  <c r="K587" i="12"/>
  <c r="T587" i="12"/>
  <c r="U587" i="12"/>
  <c r="V587" i="12"/>
  <c r="AE534" i="12" s="1"/>
  <c r="X587" i="12"/>
  <c r="Y587" i="12"/>
  <c r="Z587" i="12"/>
  <c r="AC587" i="12"/>
  <c r="AD587" i="12"/>
  <c r="AF587" i="12"/>
  <c r="K588" i="12"/>
  <c r="T588" i="12"/>
  <c r="U588" i="12"/>
  <c r="X588" i="12"/>
  <c r="Y588" i="12"/>
  <c r="Z588" i="12"/>
  <c r="AC588" i="12"/>
  <c r="AD588" i="12"/>
  <c r="AE588" i="12"/>
  <c r="AF588" i="12"/>
  <c r="K589" i="12"/>
  <c r="T589" i="12"/>
  <c r="U589" i="12"/>
  <c r="V589" i="12"/>
  <c r="X589" i="12"/>
  <c r="Y589" i="12"/>
  <c r="Z589" i="12"/>
  <c r="AC589" i="12"/>
  <c r="AD589" i="12"/>
  <c r="AE589" i="12"/>
  <c r="AF589" i="12"/>
  <c r="K590" i="12"/>
  <c r="T590" i="12"/>
  <c r="U590" i="12"/>
  <c r="X590" i="12"/>
  <c r="Y590" i="12"/>
  <c r="Z590" i="12"/>
  <c r="AC590" i="12"/>
  <c r="AD590" i="12"/>
  <c r="AF590" i="12"/>
  <c r="K591" i="12"/>
  <c r="T591" i="12"/>
  <c r="U591" i="12"/>
  <c r="X591" i="12"/>
  <c r="Y591" i="12"/>
  <c r="Z591" i="12"/>
  <c r="AC591" i="12"/>
  <c r="AD591" i="12"/>
  <c r="AF591" i="12"/>
  <c r="K592" i="12"/>
  <c r="T592" i="12"/>
  <c r="U592" i="12"/>
  <c r="X592" i="12"/>
  <c r="Y592" i="12"/>
  <c r="Z592" i="12"/>
  <c r="AC592" i="12"/>
  <c r="AD592" i="12"/>
  <c r="AE592" i="12"/>
  <c r="AF592" i="12"/>
  <c r="K593" i="12"/>
  <c r="T593" i="12"/>
  <c r="U593" i="12"/>
  <c r="V593" i="12"/>
  <c r="AE540" i="12" s="1"/>
  <c r="X593" i="12"/>
  <c r="Y593" i="12"/>
  <c r="Z593" i="12"/>
  <c r="AC593" i="12"/>
  <c r="AD593" i="12"/>
  <c r="AE593" i="12"/>
  <c r="AF593" i="12"/>
  <c r="K594" i="12"/>
  <c r="T594" i="12"/>
  <c r="U594" i="12"/>
  <c r="V594" i="12"/>
  <c r="X594" i="12"/>
  <c r="Y594" i="12"/>
  <c r="Z594" i="12"/>
  <c r="AC594" i="12"/>
  <c r="AD594" i="12"/>
  <c r="AE594" i="12"/>
  <c r="AF594" i="12"/>
  <c r="K595" i="12"/>
  <c r="T595" i="12"/>
  <c r="U595" i="12"/>
  <c r="V595" i="12"/>
  <c r="X595" i="12"/>
  <c r="Y595" i="12"/>
  <c r="Z595" i="12"/>
  <c r="AB595" i="12"/>
  <c r="AC595" i="12"/>
  <c r="AD595" i="12"/>
  <c r="AF595" i="12"/>
  <c r="K596" i="12"/>
  <c r="T596" i="12"/>
  <c r="U596" i="12"/>
  <c r="X596" i="12"/>
  <c r="Y596" i="12"/>
  <c r="Z596" i="12"/>
  <c r="AC596" i="12"/>
  <c r="AD596" i="12"/>
  <c r="AE596" i="12"/>
  <c r="AF596" i="12"/>
  <c r="K597" i="12"/>
  <c r="T597" i="12"/>
  <c r="U597" i="12"/>
  <c r="X597" i="12"/>
  <c r="Y597" i="12"/>
  <c r="Z597" i="12"/>
  <c r="AC597" i="12"/>
  <c r="AD597" i="12"/>
  <c r="AE597" i="12"/>
  <c r="AF597" i="12"/>
  <c r="K598" i="12"/>
  <c r="T598" i="12"/>
  <c r="U598" i="12"/>
  <c r="X598" i="12"/>
  <c r="Y598" i="12"/>
  <c r="Z598" i="12"/>
  <c r="AC598" i="12"/>
  <c r="AD598" i="12"/>
  <c r="AE598" i="12"/>
  <c r="AF598" i="12"/>
  <c r="K599" i="12"/>
  <c r="T599" i="12"/>
  <c r="U599" i="12"/>
  <c r="V599" i="12"/>
  <c r="X599" i="12"/>
  <c r="Y599" i="12"/>
  <c r="Z599" i="12"/>
  <c r="AC599" i="12"/>
  <c r="AD599" i="12"/>
  <c r="AE599" i="12"/>
  <c r="AF599" i="12"/>
  <c r="K600" i="12"/>
  <c r="T600" i="12"/>
  <c r="U600" i="12"/>
  <c r="X600" i="12"/>
  <c r="Y600" i="12"/>
  <c r="Z600" i="12"/>
  <c r="AC600" i="12"/>
  <c r="AD600" i="12"/>
  <c r="AF600" i="12"/>
  <c r="K601" i="12"/>
  <c r="T601" i="12"/>
  <c r="U601" i="12"/>
  <c r="V601" i="12"/>
  <c r="AE547" i="12" s="1"/>
  <c r="X601" i="12"/>
  <c r="Y601" i="12"/>
  <c r="Z601" i="12"/>
  <c r="AC601" i="12"/>
  <c r="AD601" i="12"/>
  <c r="AF601" i="12"/>
  <c r="K602" i="12"/>
  <c r="T602" i="12"/>
  <c r="U602" i="12"/>
  <c r="X602" i="12"/>
  <c r="Y602" i="12"/>
  <c r="Z602" i="12"/>
  <c r="AC602" i="12"/>
  <c r="AD602" i="12"/>
  <c r="AF602" i="12"/>
  <c r="K603" i="12"/>
  <c r="T603" i="12"/>
  <c r="U603" i="12"/>
  <c r="X603" i="12"/>
  <c r="Y603" i="12"/>
  <c r="Z603" i="12"/>
  <c r="AC603" i="12"/>
  <c r="AD603" i="12"/>
  <c r="AE603" i="12"/>
  <c r="AF603" i="12"/>
  <c r="K604" i="12"/>
  <c r="T604" i="12"/>
  <c r="U604" i="12"/>
  <c r="V604" i="12"/>
  <c r="AE550" i="12" s="1"/>
  <c r="X604" i="12"/>
  <c r="Y604" i="12"/>
  <c r="Z604" i="12"/>
  <c r="AC604" i="12"/>
  <c r="AD604" i="12"/>
  <c r="AE604" i="12"/>
  <c r="AF604" i="12"/>
  <c r="K605" i="12"/>
  <c r="T605" i="12"/>
  <c r="U605" i="12"/>
  <c r="V605" i="12"/>
  <c r="AE551" i="12" s="1"/>
  <c r="X605" i="12"/>
  <c r="Y605" i="12"/>
  <c r="Z605" i="12"/>
  <c r="AB605" i="12"/>
  <c r="AC605" i="12"/>
  <c r="AD605" i="12"/>
  <c r="AF605" i="12"/>
  <c r="K606" i="12"/>
  <c r="T606" i="12"/>
  <c r="U606" i="12"/>
  <c r="X606" i="12"/>
  <c r="Y606" i="12"/>
  <c r="Z606" i="12"/>
  <c r="AC606" i="12"/>
  <c r="AD606" i="12"/>
  <c r="AE606" i="12"/>
  <c r="AF606" i="12"/>
  <c r="K607" i="12"/>
  <c r="T607" i="12"/>
  <c r="U607" i="12"/>
  <c r="X607" i="12"/>
  <c r="Y607" i="12"/>
  <c r="Z607" i="12"/>
  <c r="AC607" i="12"/>
  <c r="AD607" i="12"/>
  <c r="AF607" i="12"/>
  <c r="K608" i="12"/>
  <c r="T608" i="12"/>
  <c r="U608" i="12"/>
  <c r="V608" i="12"/>
  <c r="AE554" i="12" s="1"/>
  <c r="X608" i="12"/>
  <c r="Y608" i="12"/>
  <c r="Z608" i="12"/>
  <c r="AC608" i="12"/>
  <c r="AD608" i="12"/>
  <c r="AE608" i="12"/>
  <c r="AF608" i="12"/>
  <c r="K609" i="12"/>
  <c r="T609" i="12"/>
  <c r="U609" i="12"/>
  <c r="X609" i="12"/>
  <c r="Y609" i="12"/>
  <c r="Z609" i="12"/>
  <c r="AC609" i="12"/>
  <c r="AD609" i="12"/>
  <c r="AE609" i="12"/>
  <c r="AF609" i="12"/>
  <c r="K610" i="12"/>
  <c r="T610" i="12"/>
  <c r="U610" i="12"/>
  <c r="V610" i="12"/>
  <c r="AE556" i="12" s="1"/>
  <c r="X610" i="12"/>
  <c r="Y610" i="12"/>
  <c r="Z610" i="12"/>
  <c r="AC610" i="12"/>
  <c r="AD610" i="12"/>
  <c r="AF610" i="12"/>
  <c r="K611" i="12"/>
  <c r="T611" i="12"/>
  <c r="U611" i="12"/>
  <c r="X611" i="12"/>
  <c r="Y611" i="12"/>
  <c r="Z611" i="12"/>
  <c r="AC611" i="12"/>
  <c r="AD611" i="12"/>
  <c r="AF611" i="12"/>
  <c r="K612" i="12"/>
  <c r="T612" i="12"/>
  <c r="U612" i="12"/>
  <c r="X612" i="12"/>
  <c r="Y612" i="12"/>
  <c r="Z612" i="12"/>
  <c r="AC612" i="12"/>
  <c r="AD612" i="12"/>
  <c r="AE612" i="12"/>
  <c r="AF612" i="12"/>
  <c r="K613" i="12"/>
  <c r="T613" i="12"/>
  <c r="U613" i="12"/>
  <c r="X613" i="12"/>
  <c r="Y613" i="12"/>
  <c r="Z613" i="12"/>
  <c r="AC613" i="12"/>
  <c r="AD613" i="12"/>
  <c r="AE613" i="12"/>
  <c r="AF613" i="12"/>
  <c r="K614" i="12"/>
  <c r="T614" i="12"/>
  <c r="U614" i="12"/>
  <c r="V614" i="12"/>
  <c r="AE560" i="12" s="1"/>
  <c r="X614" i="12"/>
  <c r="Y614" i="12"/>
  <c r="Z614" i="12"/>
  <c r="AC614" i="12"/>
  <c r="AD614" i="12"/>
  <c r="AF614" i="12"/>
  <c r="K615" i="12"/>
  <c r="T615" i="12"/>
  <c r="U615" i="12"/>
  <c r="V615" i="12"/>
  <c r="AE561" i="12" s="1"/>
  <c r="X615" i="12"/>
  <c r="Y615" i="12"/>
  <c r="Z615" i="12"/>
  <c r="AB615" i="12"/>
  <c r="AC615" i="12"/>
  <c r="AD615" i="12"/>
  <c r="AE615" i="12"/>
  <c r="AF615" i="12"/>
  <c r="K616" i="12"/>
  <c r="T616" i="12"/>
  <c r="U616" i="12"/>
  <c r="X616" i="12"/>
  <c r="Y616" i="12"/>
  <c r="Z616" i="12"/>
  <c r="AC616" i="12"/>
  <c r="AD616" i="12"/>
  <c r="AF616" i="12"/>
  <c r="K617" i="12"/>
  <c r="T617" i="12"/>
  <c r="U617" i="12"/>
  <c r="X617" i="12"/>
  <c r="Y617" i="12"/>
  <c r="Z617" i="12"/>
  <c r="AC617" i="12"/>
  <c r="AD617" i="12"/>
  <c r="AE617" i="12"/>
  <c r="AF617" i="12"/>
  <c r="K618" i="12"/>
  <c r="T618" i="12"/>
  <c r="U618" i="12"/>
  <c r="V618" i="12"/>
  <c r="AE564" i="12" s="1"/>
  <c r="X618" i="12"/>
  <c r="Y618" i="12"/>
  <c r="Z618" i="12"/>
  <c r="AC618" i="12"/>
  <c r="AD618" i="12"/>
  <c r="AE618" i="12"/>
  <c r="AF618" i="12"/>
  <c r="K619" i="12"/>
  <c r="T619" i="12"/>
  <c r="U619" i="12"/>
  <c r="X619" i="12"/>
  <c r="Y619" i="12"/>
  <c r="Z619" i="12"/>
  <c r="AC619" i="12"/>
  <c r="AD619" i="12"/>
  <c r="AE619" i="12"/>
  <c r="AF619" i="12"/>
  <c r="K620" i="12"/>
  <c r="T620" i="12"/>
  <c r="U620" i="12"/>
  <c r="V620" i="12"/>
  <c r="AE566" i="12" s="1"/>
  <c r="X620" i="12"/>
  <c r="Y620" i="12"/>
  <c r="Z620" i="12"/>
  <c r="AC620" i="12"/>
  <c r="AD620" i="12"/>
  <c r="AF620" i="12"/>
  <c r="K621" i="12"/>
  <c r="T621" i="12"/>
  <c r="U621" i="12"/>
  <c r="X621" i="12"/>
  <c r="Y621" i="12"/>
  <c r="Z621" i="12"/>
  <c r="AC621" i="12"/>
  <c r="AD621" i="12"/>
  <c r="AF621" i="12"/>
  <c r="K622" i="12"/>
  <c r="T622" i="12"/>
  <c r="U622" i="12"/>
  <c r="X622" i="12"/>
  <c r="Y622" i="12"/>
  <c r="Z622" i="12"/>
  <c r="AC622" i="12"/>
  <c r="AD622" i="12"/>
  <c r="AE622" i="12"/>
  <c r="AF622" i="12"/>
  <c r="K623" i="12"/>
  <c r="T623" i="12"/>
  <c r="U623" i="12"/>
  <c r="X623" i="12"/>
  <c r="Y623" i="12"/>
  <c r="Z623" i="12"/>
  <c r="AC623" i="12"/>
  <c r="AD623" i="12"/>
  <c r="AE623" i="12"/>
  <c r="AF623" i="12"/>
  <c r="K624" i="12"/>
  <c r="T624" i="12"/>
  <c r="U624" i="12"/>
  <c r="V624" i="12"/>
  <c r="AE570" i="12" s="1"/>
  <c r="X624" i="12"/>
  <c r="Y624" i="12"/>
  <c r="Z624" i="12"/>
  <c r="AC624" i="12"/>
  <c r="AD624" i="12"/>
  <c r="AF624" i="12"/>
  <c r="K625" i="12"/>
  <c r="T625" i="12"/>
  <c r="U625" i="12"/>
  <c r="V625" i="12"/>
  <c r="AE571" i="12" s="1"/>
  <c r="X625" i="12"/>
  <c r="Y625" i="12"/>
  <c r="Z625" i="12"/>
  <c r="AC625" i="12"/>
  <c r="AD625" i="12"/>
  <c r="AE625" i="12"/>
  <c r="AF625" i="12"/>
  <c r="K626" i="12"/>
  <c r="T626" i="12"/>
  <c r="V626" i="12"/>
  <c r="AE572" i="12" s="1"/>
  <c r="X626" i="12"/>
  <c r="Y626" i="12"/>
  <c r="Z626" i="12"/>
  <c r="AB626" i="12"/>
  <c r="AC626" i="12"/>
  <c r="AD626" i="12"/>
  <c r="AF626" i="12"/>
  <c r="K627" i="12"/>
  <c r="T627" i="12"/>
  <c r="X627" i="12"/>
  <c r="Y627" i="12"/>
  <c r="Z627" i="12"/>
  <c r="AC627" i="12"/>
  <c r="AD627" i="12"/>
  <c r="AE627" i="12"/>
  <c r="AF627" i="12"/>
  <c r="K628" i="12"/>
  <c r="T628" i="12"/>
  <c r="X628" i="12"/>
  <c r="Y628" i="12"/>
  <c r="Z628" i="12"/>
  <c r="AC628" i="12"/>
  <c r="AD628" i="12"/>
  <c r="AE628" i="12"/>
  <c r="AF628" i="12"/>
  <c r="K629" i="12"/>
  <c r="T629" i="12"/>
  <c r="V629" i="12"/>
  <c r="AE575" i="12" s="1"/>
  <c r="X629" i="12"/>
  <c r="Y629" i="12"/>
  <c r="Z629" i="12"/>
  <c r="AC629" i="12"/>
  <c r="AD629" i="12"/>
  <c r="AE629" i="12"/>
  <c r="AF629" i="12"/>
  <c r="K630" i="12"/>
  <c r="T630" i="12"/>
  <c r="X630" i="12"/>
  <c r="Y630" i="12"/>
  <c r="Z630" i="12"/>
  <c r="AC630" i="12"/>
  <c r="AD630" i="12"/>
  <c r="AF630" i="12"/>
  <c r="K631" i="12"/>
  <c r="T631" i="12"/>
  <c r="V631" i="12"/>
  <c r="AE577" i="12" s="1"/>
  <c r="X631" i="12"/>
  <c r="Y631" i="12"/>
  <c r="Z631" i="12"/>
  <c r="AC631" i="12"/>
  <c r="AD631" i="12"/>
  <c r="AF631" i="12"/>
  <c r="K632" i="12"/>
  <c r="T632" i="12"/>
  <c r="X632" i="12"/>
  <c r="Y632" i="12"/>
  <c r="Z632" i="12"/>
  <c r="AC632" i="12"/>
  <c r="AD632" i="12"/>
  <c r="AF632" i="12"/>
  <c r="K633" i="12"/>
  <c r="T633" i="12"/>
  <c r="X633" i="12"/>
  <c r="Y633" i="12"/>
  <c r="Z633" i="12"/>
  <c r="AC633" i="12"/>
  <c r="AD633" i="12"/>
  <c r="AF633" i="12"/>
  <c r="K634" i="12"/>
  <c r="T634" i="12"/>
  <c r="X634" i="12"/>
  <c r="Y634" i="12"/>
  <c r="Z634" i="12"/>
  <c r="AC634" i="12"/>
  <c r="AD634" i="12"/>
  <c r="AE634" i="12"/>
  <c r="AF634" i="12"/>
  <c r="K635" i="12"/>
  <c r="T635" i="12"/>
  <c r="V635" i="12"/>
  <c r="AE581" i="12" s="1"/>
  <c r="X635" i="12"/>
  <c r="Y635" i="12"/>
  <c r="Z635" i="12"/>
  <c r="AC635" i="12"/>
  <c r="AD635" i="12"/>
  <c r="AE635" i="12"/>
  <c r="AF635" i="12"/>
  <c r="K636" i="12"/>
  <c r="T636" i="12"/>
  <c r="V636" i="12"/>
  <c r="AE582" i="12" s="1"/>
  <c r="X636" i="12"/>
  <c r="Y636" i="12"/>
  <c r="Z636" i="12"/>
  <c r="AC636" i="12"/>
  <c r="AD636" i="12"/>
  <c r="AF636" i="12"/>
  <c r="K637" i="12"/>
  <c r="T637" i="12"/>
  <c r="U637" i="12"/>
  <c r="V637" i="12"/>
  <c r="AE583" i="12" s="1"/>
  <c r="X637" i="12"/>
  <c r="Y637" i="12"/>
  <c r="Z637" i="12"/>
  <c r="AB637" i="12"/>
  <c r="AC637" i="12"/>
  <c r="AD637" i="12"/>
  <c r="AE637" i="12"/>
  <c r="AF637" i="12"/>
  <c r="K638" i="12"/>
  <c r="T638" i="12"/>
  <c r="U638" i="12"/>
  <c r="X638" i="12"/>
  <c r="Y638" i="12"/>
  <c r="Z638" i="12"/>
  <c r="AC638" i="12"/>
  <c r="AD638" i="12"/>
  <c r="AF638" i="12"/>
  <c r="K639" i="12"/>
  <c r="T639" i="12"/>
  <c r="U639" i="12"/>
  <c r="V639" i="12"/>
  <c r="AE585" i="12" s="1"/>
  <c r="X639" i="12"/>
  <c r="Y639" i="12"/>
  <c r="Z639" i="12"/>
  <c r="AC639" i="12"/>
  <c r="AD639" i="12"/>
  <c r="AE639" i="12"/>
  <c r="AF639" i="12"/>
  <c r="K640" i="12"/>
  <c r="T640" i="12"/>
  <c r="U640" i="12"/>
  <c r="X640" i="12"/>
  <c r="Y640" i="12"/>
  <c r="Z640" i="12"/>
  <c r="AC640" i="12"/>
  <c r="AD640" i="12"/>
  <c r="AE640" i="12"/>
  <c r="AF640" i="12"/>
  <c r="K641" i="12"/>
  <c r="T641" i="12"/>
  <c r="U641" i="12"/>
  <c r="V641" i="12"/>
  <c r="AE587" i="12" s="1"/>
  <c r="X641" i="12"/>
  <c r="Y641" i="12"/>
  <c r="Z641" i="12"/>
  <c r="AC641" i="12"/>
  <c r="AD641" i="12"/>
  <c r="AE641" i="12"/>
  <c r="AF641" i="12"/>
  <c r="K642" i="12"/>
  <c r="T642" i="12"/>
  <c r="U642" i="12"/>
  <c r="X642" i="12"/>
  <c r="Y642" i="12"/>
  <c r="Z642" i="12"/>
  <c r="AC642" i="12"/>
  <c r="AD642" i="12"/>
  <c r="AF642" i="12"/>
  <c r="K643" i="12"/>
  <c r="T643" i="12"/>
  <c r="U643" i="12"/>
  <c r="X643" i="12"/>
  <c r="Y643" i="12"/>
  <c r="Z643" i="12"/>
  <c r="AC643" i="12"/>
  <c r="AD643" i="12"/>
  <c r="AF643" i="12"/>
  <c r="K644" i="12"/>
  <c r="T644" i="12"/>
  <c r="U644" i="12"/>
  <c r="V644" i="12"/>
  <c r="AE590" i="12" s="1"/>
  <c r="X644" i="12"/>
  <c r="Y644" i="12"/>
  <c r="Z644" i="12"/>
  <c r="AC644" i="12"/>
  <c r="AD644" i="12"/>
  <c r="AE644" i="12"/>
  <c r="AF644" i="12"/>
  <c r="K645" i="12"/>
  <c r="T645" i="12"/>
  <c r="U645" i="12"/>
  <c r="V645" i="12"/>
  <c r="AE591" i="12" s="1"/>
  <c r="X645" i="12"/>
  <c r="Y645" i="12"/>
  <c r="Z645" i="12"/>
  <c r="AB645" i="12"/>
  <c r="AC645" i="12"/>
  <c r="AD645" i="12"/>
  <c r="AE645" i="12"/>
  <c r="AF645" i="12"/>
  <c r="K646" i="12"/>
  <c r="T646" i="12"/>
  <c r="U646" i="12"/>
  <c r="X646" i="12"/>
  <c r="Y646" i="12"/>
  <c r="Z646" i="12"/>
  <c r="AC646" i="12"/>
  <c r="AD646" i="12"/>
  <c r="AE646" i="12"/>
  <c r="AF646" i="12"/>
  <c r="K647" i="12"/>
  <c r="T647" i="12"/>
  <c r="U647" i="12"/>
  <c r="X647" i="12"/>
  <c r="Y647" i="12"/>
  <c r="Z647" i="12"/>
  <c r="AC647" i="12"/>
  <c r="AD647" i="12"/>
  <c r="AE647" i="12"/>
  <c r="AF647" i="12"/>
  <c r="K648" i="12"/>
  <c r="T648" i="12"/>
  <c r="U648" i="12"/>
  <c r="X648" i="12"/>
  <c r="Y648" i="12"/>
  <c r="Z648" i="12"/>
  <c r="AC648" i="12"/>
  <c r="AD648" i="12"/>
  <c r="AE648" i="12"/>
  <c r="AF648" i="12"/>
  <c r="K649" i="12"/>
  <c r="T649" i="12"/>
  <c r="U649" i="12"/>
  <c r="V649" i="12"/>
  <c r="AE595" i="12" s="1"/>
  <c r="X649" i="12"/>
  <c r="Y649" i="12"/>
  <c r="Z649" i="12"/>
  <c r="AC649" i="12"/>
  <c r="AD649" i="12"/>
  <c r="AE649" i="12"/>
  <c r="AF649" i="12"/>
  <c r="K650" i="12"/>
  <c r="T650" i="12"/>
  <c r="U650" i="12"/>
  <c r="X650" i="12"/>
  <c r="Y650" i="12"/>
  <c r="Z650" i="12"/>
  <c r="AC650" i="12"/>
  <c r="AD650" i="12"/>
  <c r="AE650" i="12"/>
  <c r="AF650" i="12"/>
  <c r="K651" i="12"/>
  <c r="T651" i="12"/>
  <c r="U651" i="12"/>
  <c r="X651" i="12"/>
  <c r="Y651" i="12"/>
  <c r="Z651" i="12"/>
  <c r="AC651" i="12"/>
  <c r="AD651" i="12"/>
  <c r="AE651" i="12"/>
  <c r="AF651" i="12"/>
  <c r="K652" i="12"/>
  <c r="T652" i="12"/>
  <c r="U652" i="12"/>
  <c r="X652" i="12"/>
  <c r="Y652" i="12"/>
  <c r="Z652" i="12"/>
  <c r="AC652" i="12"/>
  <c r="AD652" i="12"/>
  <c r="AE652" i="12"/>
  <c r="AF652" i="12"/>
  <c r="K653" i="12"/>
  <c r="T653" i="12"/>
  <c r="U653" i="12"/>
  <c r="X653" i="12"/>
  <c r="Y653" i="12"/>
  <c r="Z653" i="12"/>
  <c r="AC653" i="12"/>
  <c r="AD653" i="12"/>
  <c r="AE653" i="12"/>
  <c r="AF653" i="12"/>
  <c r="K654" i="12"/>
  <c r="T654" i="12"/>
  <c r="U654" i="12"/>
  <c r="V654" i="12"/>
  <c r="AE600" i="12" s="1"/>
  <c r="X654" i="12"/>
  <c r="Y654" i="12"/>
  <c r="Z654" i="12"/>
  <c r="AC654" i="12"/>
  <c r="AD654" i="12"/>
  <c r="AE654" i="12"/>
  <c r="AF654" i="12"/>
  <c r="K655" i="12"/>
  <c r="T655" i="12"/>
  <c r="U655" i="12"/>
  <c r="V655" i="12"/>
  <c r="AE601" i="12" s="1"/>
  <c r="X655" i="12"/>
  <c r="Y655" i="12"/>
  <c r="Z655" i="12"/>
  <c r="AC655" i="12"/>
  <c r="AD655" i="12"/>
  <c r="AE655" i="12"/>
  <c r="AF655" i="12"/>
  <c r="K656" i="12"/>
  <c r="T656" i="12"/>
  <c r="U656" i="12"/>
  <c r="V656" i="12"/>
  <c r="AE602" i="12" s="1"/>
  <c r="X656" i="12"/>
  <c r="Y656" i="12"/>
  <c r="Z656" i="12"/>
  <c r="AB656" i="12"/>
  <c r="AC656" i="12"/>
  <c r="AD656" i="12"/>
  <c r="AE656" i="12"/>
  <c r="AF656" i="12"/>
  <c r="K657" i="12"/>
  <c r="T657" i="12"/>
  <c r="U657" i="12"/>
  <c r="X657" i="12"/>
  <c r="Y657" i="12"/>
  <c r="Z657" i="12"/>
  <c r="AC657" i="12"/>
  <c r="AD657" i="12"/>
  <c r="AE657" i="12"/>
  <c r="AF657" i="12"/>
  <c r="K658" i="12"/>
  <c r="T658" i="12"/>
  <c r="U658" i="12"/>
  <c r="X658" i="12"/>
  <c r="Y658" i="12"/>
  <c r="Z658" i="12"/>
  <c r="AC658" i="12"/>
  <c r="AD658" i="12"/>
  <c r="AE658" i="12"/>
  <c r="AF658" i="12"/>
  <c r="K659" i="12"/>
  <c r="T659" i="12"/>
  <c r="U659" i="12"/>
  <c r="V659" i="12"/>
  <c r="AE605" i="12" s="1"/>
  <c r="X659" i="12"/>
  <c r="Y659" i="12"/>
  <c r="Z659" i="12"/>
  <c r="AC659" i="12"/>
  <c r="AD659" i="12"/>
  <c r="AE659" i="12"/>
  <c r="AF659" i="12"/>
  <c r="K660" i="12"/>
  <c r="T660" i="12"/>
  <c r="U660" i="12"/>
  <c r="X660" i="12"/>
  <c r="Y660" i="12"/>
  <c r="Z660" i="12"/>
  <c r="AC660" i="12"/>
  <c r="AD660" i="12"/>
  <c r="AE660" i="12"/>
  <c r="AF660" i="12"/>
  <c r="K661" i="12"/>
  <c r="T661" i="12"/>
  <c r="U661" i="12"/>
  <c r="V661" i="12"/>
  <c r="AE607" i="12" s="1"/>
  <c r="X661" i="12"/>
  <c r="Y661" i="12"/>
  <c r="Z661" i="12"/>
  <c r="AC661" i="12"/>
  <c r="AD661" i="12"/>
  <c r="AE661" i="12"/>
  <c r="AF661" i="12"/>
  <c r="K662" i="12"/>
  <c r="T662" i="12"/>
  <c r="U662" i="12"/>
  <c r="X662" i="12"/>
  <c r="Y662" i="12"/>
  <c r="Z662" i="12"/>
  <c r="AC662" i="12"/>
  <c r="AD662" i="12"/>
  <c r="AE662" i="12"/>
  <c r="AF662" i="12"/>
  <c r="K663" i="12"/>
  <c r="T663" i="12"/>
  <c r="U663" i="12"/>
  <c r="X663" i="12"/>
  <c r="Y663" i="12"/>
  <c r="Z663" i="12"/>
  <c r="AC663" i="12"/>
  <c r="AD663" i="12"/>
  <c r="AE663" i="12"/>
  <c r="AF663" i="12"/>
  <c r="K664" i="12"/>
  <c r="T664" i="12"/>
  <c r="U664" i="12"/>
  <c r="V664" i="12"/>
  <c r="AE610" i="12" s="1"/>
  <c r="X664" i="12"/>
  <c r="Y664" i="12"/>
  <c r="Z664" i="12"/>
  <c r="AC664" i="12"/>
  <c r="AD664" i="12"/>
  <c r="AE664" i="12"/>
  <c r="AF664" i="12"/>
  <c r="K665" i="12"/>
  <c r="T665" i="12"/>
  <c r="U665" i="12"/>
  <c r="V665" i="12"/>
  <c r="AE611" i="12" s="1"/>
  <c r="X665" i="12"/>
  <c r="Y665" i="12"/>
  <c r="Z665" i="12"/>
  <c r="AB665" i="12"/>
  <c r="AC665" i="12"/>
  <c r="AD665" i="12"/>
  <c r="AE665" i="12"/>
  <c r="AF665" i="12"/>
  <c r="K666" i="12"/>
  <c r="T666" i="12"/>
  <c r="U666" i="12"/>
  <c r="X666" i="12"/>
  <c r="Y666" i="12"/>
  <c r="Z666" i="12"/>
  <c r="AC666" i="12"/>
  <c r="AD666" i="12"/>
  <c r="AE666" i="12"/>
  <c r="AF666" i="12"/>
  <c r="K667" i="12"/>
  <c r="T667" i="12"/>
  <c r="U667" i="12"/>
  <c r="X667" i="12"/>
  <c r="Y667" i="12"/>
  <c r="Z667" i="12"/>
  <c r="AC667" i="12"/>
  <c r="AD667" i="12"/>
  <c r="AE667" i="12"/>
  <c r="AF667" i="12"/>
  <c r="K668" i="12"/>
  <c r="T668" i="12"/>
  <c r="U668" i="12"/>
  <c r="V668" i="12"/>
  <c r="AE614" i="12" s="1"/>
  <c r="X668" i="12"/>
  <c r="Y668" i="12"/>
  <c r="Z668" i="12"/>
  <c r="AC668" i="12"/>
  <c r="AD668" i="12"/>
  <c r="AE668" i="12"/>
  <c r="AF668" i="12"/>
  <c r="K669" i="12"/>
  <c r="T669" i="12"/>
  <c r="U669" i="12"/>
  <c r="X669" i="12"/>
  <c r="Y669" i="12"/>
  <c r="Z669" i="12"/>
  <c r="AC669" i="12"/>
  <c r="AD669" i="12"/>
  <c r="AE669" i="12"/>
  <c r="AF669" i="12"/>
  <c r="K670" i="12"/>
  <c r="T670" i="12"/>
  <c r="U670" i="12"/>
  <c r="V670" i="12"/>
  <c r="AE616" i="12" s="1"/>
  <c r="X670" i="12"/>
  <c r="Y670" i="12"/>
  <c r="Z670" i="12"/>
  <c r="AC670" i="12"/>
  <c r="AD670" i="12"/>
  <c r="AE670" i="12"/>
  <c r="AF670" i="12"/>
  <c r="K671" i="12"/>
  <c r="T671" i="12"/>
  <c r="U671" i="12"/>
  <c r="X671" i="12"/>
  <c r="Y671" i="12"/>
  <c r="Z671" i="12"/>
  <c r="AC671" i="12"/>
  <c r="AD671" i="12"/>
  <c r="AE671" i="12"/>
  <c r="AF671" i="12"/>
  <c r="K672" i="12"/>
  <c r="T672" i="12"/>
  <c r="U672" i="12"/>
  <c r="X672" i="12"/>
  <c r="Y672" i="12"/>
  <c r="Z672" i="12"/>
  <c r="AC672" i="12"/>
  <c r="AD672" i="12"/>
  <c r="AE672" i="12"/>
  <c r="AF672" i="12"/>
  <c r="K673" i="12"/>
  <c r="T673" i="12"/>
  <c r="U673" i="12"/>
  <c r="X673" i="12"/>
  <c r="Y673" i="12"/>
  <c r="Z673" i="12"/>
  <c r="AC673" i="12"/>
  <c r="AD673" i="12"/>
  <c r="AE673" i="12"/>
  <c r="AF673" i="12"/>
  <c r="K674" i="12"/>
  <c r="T674" i="12"/>
  <c r="V674" i="12"/>
  <c r="AE620" i="12" s="1"/>
  <c r="X674" i="12"/>
  <c r="Y674" i="12"/>
  <c r="Z674" i="12"/>
  <c r="AB674" i="12"/>
  <c r="AC674" i="12"/>
  <c r="AD674" i="12"/>
  <c r="AE674" i="12"/>
  <c r="AF674" i="12"/>
  <c r="K675" i="12"/>
  <c r="T675" i="12"/>
  <c r="V675" i="12"/>
  <c r="AE621" i="12" s="1"/>
  <c r="X675" i="12"/>
  <c r="Y675" i="12"/>
  <c r="Z675" i="12"/>
  <c r="AC675" i="12"/>
  <c r="AD675" i="12"/>
  <c r="AE675" i="12"/>
  <c r="AF675" i="12"/>
  <c r="K676" i="12"/>
  <c r="T676" i="12"/>
  <c r="X676" i="12"/>
  <c r="Y676" i="12"/>
  <c r="Z676" i="12"/>
  <c r="AC676" i="12"/>
  <c r="AD676" i="12"/>
  <c r="AE676" i="12"/>
  <c r="AF676" i="12"/>
  <c r="K677" i="12"/>
  <c r="T677" i="12"/>
  <c r="X677" i="12"/>
  <c r="Y677" i="12"/>
  <c r="Z677" i="12"/>
  <c r="AC677" i="12"/>
  <c r="AD677" i="12"/>
  <c r="AE677" i="12"/>
  <c r="AF677" i="12"/>
  <c r="K678" i="12"/>
  <c r="T678" i="12"/>
  <c r="V678" i="12"/>
  <c r="AE624" i="12" s="1"/>
  <c r="X678" i="12"/>
  <c r="Y678" i="12"/>
  <c r="Z678" i="12"/>
  <c r="AC678" i="12"/>
  <c r="AD678" i="12"/>
  <c r="AE678" i="12"/>
  <c r="AF678" i="12"/>
  <c r="K679" i="12"/>
  <c r="T679" i="12"/>
  <c r="X679" i="12"/>
  <c r="Y679" i="12"/>
  <c r="Z679" i="12"/>
  <c r="AC679" i="12"/>
  <c r="AD679" i="12"/>
  <c r="AE679" i="12"/>
  <c r="AF679" i="12"/>
  <c r="K680" i="12"/>
  <c r="T680" i="12"/>
  <c r="V680" i="12"/>
  <c r="AE626" i="12" s="1"/>
  <c r="X680" i="12"/>
  <c r="Y680" i="12"/>
  <c r="Z680" i="12"/>
  <c r="AC680" i="12"/>
  <c r="AD680" i="12"/>
  <c r="AE680" i="12"/>
  <c r="AF680" i="12"/>
  <c r="K681" i="12"/>
  <c r="T681" i="12"/>
  <c r="X681" i="12"/>
  <c r="Y681" i="12"/>
  <c r="Z681" i="12"/>
  <c r="AC681" i="12"/>
  <c r="AD681" i="12"/>
  <c r="AE681" i="12"/>
  <c r="AF681" i="12"/>
  <c r="K682" i="12"/>
  <c r="T682" i="12"/>
  <c r="X682" i="12"/>
  <c r="Y682" i="12"/>
  <c r="Z682" i="12"/>
  <c r="AC682" i="12"/>
  <c r="AD682" i="12"/>
  <c r="AE682" i="12"/>
  <c r="AF682" i="12"/>
  <c r="K683" i="12"/>
  <c r="T683" i="12"/>
  <c r="X683" i="12"/>
  <c r="Y683" i="12"/>
  <c r="Z683" i="12"/>
  <c r="AC683" i="12"/>
  <c r="AD683" i="12"/>
  <c r="AE683" i="12"/>
  <c r="AF683" i="12"/>
  <c r="K684" i="12"/>
  <c r="T684" i="12"/>
  <c r="V684" i="12"/>
  <c r="AE630" i="12" s="1"/>
  <c r="X684" i="12"/>
  <c r="Y684" i="12"/>
  <c r="Z684" i="12"/>
  <c r="AC684" i="12"/>
  <c r="AD684" i="12"/>
  <c r="AE684" i="12"/>
  <c r="AF684" i="12"/>
  <c r="K685" i="12"/>
  <c r="T685" i="12"/>
  <c r="V685" i="12"/>
  <c r="AE631" i="12" s="1"/>
  <c r="X685" i="12"/>
  <c r="Y685" i="12"/>
  <c r="Z685" i="12"/>
  <c r="AC685" i="12"/>
  <c r="AD685" i="12"/>
  <c r="AE685" i="12"/>
  <c r="AF685" i="12"/>
  <c r="K686" i="12"/>
  <c r="T686" i="12"/>
  <c r="V686" i="12"/>
  <c r="AE632" i="12" s="1"/>
  <c r="X686" i="12"/>
  <c r="Y686" i="12"/>
  <c r="Z686" i="12"/>
  <c r="AC686" i="12"/>
  <c r="AD686" i="12"/>
  <c r="AE686" i="12"/>
  <c r="AF686" i="12"/>
  <c r="K687" i="12"/>
  <c r="T687" i="12"/>
  <c r="V687" i="12"/>
  <c r="AE633" i="12" s="1"/>
  <c r="X687" i="12"/>
  <c r="Y687" i="12"/>
  <c r="Z687" i="12"/>
  <c r="AB687" i="12"/>
  <c r="AC687" i="12"/>
  <c r="AD687" i="12"/>
  <c r="AE687" i="12"/>
  <c r="AF687" i="12"/>
  <c r="K688" i="12"/>
  <c r="T688" i="12"/>
  <c r="X688" i="12"/>
  <c r="Y688" i="12"/>
  <c r="Z688" i="12"/>
  <c r="AC688" i="12"/>
  <c r="AD688" i="12"/>
  <c r="AE688" i="12"/>
  <c r="AF688" i="12"/>
  <c r="K689" i="12"/>
  <c r="T689" i="12"/>
  <c r="X689" i="12"/>
  <c r="Y689" i="12"/>
  <c r="Z689" i="12"/>
  <c r="AC689" i="12"/>
  <c r="AD689" i="12"/>
  <c r="AE689" i="12"/>
  <c r="AF689" i="12"/>
  <c r="K690" i="12"/>
  <c r="T690" i="12"/>
  <c r="V690" i="12"/>
  <c r="AE636" i="12" s="1"/>
  <c r="X690" i="12"/>
  <c r="Y690" i="12"/>
  <c r="Z690" i="12"/>
  <c r="AC690" i="12"/>
  <c r="AD690" i="12"/>
  <c r="AE690" i="12"/>
  <c r="AF690" i="12"/>
  <c r="K691" i="12"/>
  <c r="T691" i="12"/>
  <c r="X691" i="12"/>
  <c r="Y691" i="12"/>
  <c r="Z691" i="12"/>
  <c r="AC691" i="12"/>
  <c r="AD691" i="12"/>
  <c r="AE691" i="12"/>
  <c r="AF691" i="12"/>
  <c r="K692" i="12"/>
  <c r="T692" i="12"/>
  <c r="V692" i="12"/>
  <c r="AE638" i="12" s="1"/>
  <c r="X692" i="12"/>
  <c r="Y692" i="12"/>
  <c r="Z692" i="12"/>
  <c r="AC692" i="12"/>
  <c r="AD692" i="12"/>
  <c r="AE692" i="12"/>
  <c r="AF692" i="12"/>
  <c r="K693" i="12"/>
  <c r="T693" i="12"/>
  <c r="X693" i="12"/>
  <c r="Y693" i="12"/>
  <c r="Z693" i="12"/>
  <c r="AC693" i="12"/>
  <c r="AD693" i="12"/>
  <c r="AE693" i="12"/>
  <c r="AF693" i="12"/>
  <c r="K694" i="12"/>
  <c r="T694" i="12"/>
  <c r="X694" i="12"/>
  <c r="Y694" i="12"/>
  <c r="Z694" i="12"/>
  <c r="AC694" i="12"/>
  <c r="AD694" i="12"/>
  <c r="AE694" i="12"/>
  <c r="AF694" i="12"/>
  <c r="K695" i="12"/>
  <c r="T695" i="12"/>
  <c r="X695" i="12"/>
  <c r="Y695" i="12"/>
  <c r="Z695" i="12"/>
  <c r="AC695" i="12"/>
  <c r="AD695" i="12"/>
  <c r="AE695" i="12"/>
  <c r="AF695" i="12"/>
  <c r="K696" i="12"/>
  <c r="T696" i="12"/>
  <c r="V696" i="12"/>
  <c r="AE642" i="12" s="1"/>
  <c r="X696" i="12"/>
  <c r="Y696" i="12"/>
  <c r="Z696" i="12"/>
  <c r="AC696" i="12"/>
  <c r="AD696" i="12"/>
  <c r="AE696" i="12"/>
  <c r="AF696" i="12"/>
  <c r="K697" i="12"/>
  <c r="T697" i="12"/>
  <c r="V697" i="12"/>
  <c r="AE643" i="12" s="1"/>
  <c r="X697" i="12"/>
  <c r="Y697" i="12"/>
  <c r="Z697" i="12"/>
  <c r="AC697" i="12"/>
  <c r="AD697" i="12"/>
  <c r="AE697" i="12"/>
  <c r="AF697" i="12"/>
  <c r="K698" i="12"/>
  <c r="T698" i="12"/>
  <c r="X698" i="12"/>
  <c r="Y698" i="12"/>
  <c r="Z698" i="12"/>
  <c r="AB698" i="12"/>
  <c r="AC698" i="12"/>
  <c r="AD698" i="12"/>
  <c r="AE698" i="12"/>
  <c r="AF698" i="12"/>
  <c r="K699" i="12"/>
  <c r="T699" i="12"/>
  <c r="X699" i="12"/>
  <c r="Y699" i="12"/>
  <c r="Z699" i="12"/>
  <c r="AC699" i="12"/>
  <c r="AD699" i="12"/>
  <c r="AE699" i="12"/>
  <c r="AF699" i="12"/>
  <c r="K700" i="12"/>
  <c r="T700" i="12"/>
  <c r="X700" i="12"/>
  <c r="Y700" i="12"/>
  <c r="Z700" i="12"/>
  <c r="AC700" i="12"/>
  <c r="AD700" i="12"/>
  <c r="AE700" i="12"/>
  <c r="AF700" i="12"/>
  <c r="K701" i="12"/>
  <c r="T701" i="12"/>
  <c r="X701" i="12"/>
  <c r="Y701" i="12"/>
  <c r="Z701" i="12"/>
  <c r="AC701" i="12"/>
  <c r="AD701" i="12"/>
  <c r="AE701" i="12"/>
  <c r="AF701" i="12"/>
  <c r="K702" i="12"/>
  <c r="T702" i="12"/>
  <c r="X702" i="12"/>
  <c r="Y702" i="12"/>
  <c r="Z702" i="12"/>
  <c r="AC702" i="12"/>
  <c r="AD702" i="12"/>
  <c r="AE702" i="12"/>
  <c r="AF702" i="12"/>
  <c r="K703" i="12"/>
  <c r="T703" i="12"/>
  <c r="X703" i="12"/>
  <c r="Y703" i="12"/>
  <c r="Z703" i="12"/>
  <c r="AC703" i="12"/>
  <c r="AD703" i="12"/>
  <c r="AE703" i="12"/>
  <c r="AF703" i="12"/>
  <c r="K704" i="12"/>
  <c r="T704" i="12"/>
  <c r="X704" i="12"/>
  <c r="Y704" i="12"/>
  <c r="Z704" i="12"/>
  <c r="AC704" i="12"/>
  <c r="AD704" i="12"/>
  <c r="AE704" i="12"/>
  <c r="AF704" i="12"/>
  <c r="K705" i="12"/>
  <c r="T705" i="12"/>
  <c r="X705" i="12"/>
  <c r="Y705" i="12"/>
  <c r="Z705" i="12"/>
  <c r="AC705" i="12"/>
  <c r="AD705" i="12"/>
  <c r="AE705" i="12"/>
  <c r="AF705" i="12"/>
  <c r="K706" i="12"/>
  <c r="T706" i="12"/>
  <c r="X706" i="12"/>
  <c r="Y706" i="12"/>
  <c r="Z706" i="12"/>
  <c r="AC706" i="12"/>
  <c r="AD706" i="12"/>
  <c r="AE706" i="12"/>
  <c r="AF706" i="12"/>
  <c r="K707" i="12"/>
  <c r="T707" i="12"/>
  <c r="X707" i="12"/>
  <c r="Y707" i="12"/>
  <c r="Z707" i="12"/>
  <c r="AC707" i="12"/>
  <c r="AD707" i="12"/>
  <c r="AE707" i="12"/>
  <c r="AF707" i="12"/>
  <c r="K708" i="12"/>
  <c r="T708" i="12"/>
  <c r="X708" i="12"/>
  <c r="Y708" i="12"/>
  <c r="Z708" i="12"/>
  <c r="AC708" i="12"/>
  <c r="AD708" i="12"/>
  <c r="AE708" i="12"/>
  <c r="AF708" i="12"/>
  <c r="K709" i="12"/>
  <c r="T709" i="12"/>
  <c r="X709" i="12"/>
  <c r="Y709" i="12"/>
  <c r="Z709" i="12"/>
  <c r="AC709" i="12"/>
  <c r="AD709" i="12"/>
  <c r="AE709" i="12"/>
  <c r="AF709" i="12"/>
  <c r="K710" i="12"/>
  <c r="T710" i="12"/>
  <c r="X710" i="12"/>
  <c r="Y710" i="12"/>
  <c r="Z710" i="12"/>
  <c r="AB710" i="12"/>
  <c r="AC710" i="12"/>
  <c r="AD710" i="12"/>
  <c r="AE710" i="12"/>
  <c r="AF710" i="12"/>
  <c r="K711" i="12"/>
  <c r="T711" i="12"/>
  <c r="X711" i="12"/>
  <c r="Y711" i="12"/>
  <c r="Z711" i="12"/>
  <c r="AC711" i="12"/>
  <c r="AD711" i="12"/>
  <c r="AE711" i="12"/>
  <c r="AF711" i="12"/>
  <c r="K712" i="12"/>
  <c r="T712" i="12"/>
  <c r="X712" i="12"/>
  <c r="Y712" i="12"/>
  <c r="Z712" i="12"/>
  <c r="AC712" i="12"/>
  <c r="AD712" i="12"/>
  <c r="AE712" i="12"/>
  <c r="AF712" i="12"/>
  <c r="K713" i="12"/>
  <c r="T713" i="12"/>
  <c r="X713" i="12"/>
  <c r="Y713" i="12"/>
  <c r="Z713" i="12"/>
  <c r="AC713" i="12"/>
  <c r="AD713" i="12"/>
  <c r="AE713" i="12"/>
  <c r="AF713" i="12"/>
  <c r="K714" i="12"/>
  <c r="T714" i="12"/>
  <c r="X714" i="12"/>
  <c r="Y714" i="12"/>
  <c r="Z714" i="12"/>
  <c r="AC714" i="12"/>
  <c r="AD714" i="12"/>
  <c r="AE714" i="12"/>
  <c r="AF714" i="12"/>
  <c r="K715" i="12"/>
  <c r="T715" i="12"/>
  <c r="X715" i="12"/>
  <c r="Y715" i="12"/>
  <c r="Z715" i="12"/>
  <c r="AC715" i="12"/>
  <c r="AD715" i="12"/>
  <c r="AE715" i="12"/>
  <c r="AF715" i="12"/>
  <c r="K716" i="12"/>
  <c r="T716" i="12"/>
  <c r="X716" i="12"/>
  <c r="Y716" i="12"/>
  <c r="Z716" i="12"/>
  <c r="AC716" i="12"/>
  <c r="AD716" i="12"/>
  <c r="AE716" i="12"/>
  <c r="AF716" i="12"/>
  <c r="K717" i="12"/>
  <c r="T717" i="12"/>
  <c r="X717" i="12"/>
  <c r="Y717" i="12"/>
  <c r="Z717" i="12"/>
  <c r="AC717" i="12"/>
  <c r="AD717" i="12"/>
  <c r="AE717" i="12"/>
  <c r="AF717" i="12"/>
  <c r="K718" i="12"/>
  <c r="T718" i="12"/>
  <c r="X718" i="12"/>
  <c r="Y718" i="12"/>
  <c r="Z718" i="12"/>
  <c r="AC718" i="12"/>
  <c r="AD718" i="12"/>
  <c r="AE718" i="12"/>
  <c r="AF718" i="12"/>
  <c r="K719" i="12"/>
  <c r="T719" i="12"/>
  <c r="X719" i="12"/>
  <c r="Y719" i="12"/>
  <c r="Z719" i="12"/>
  <c r="AC719" i="12"/>
  <c r="AD719" i="12"/>
  <c r="AE719" i="12"/>
  <c r="AF719" i="12"/>
  <c r="K720" i="12"/>
  <c r="T720" i="12"/>
  <c r="X720" i="12"/>
  <c r="Y720" i="12"/>
  <c r="Z720" i="12"/>
  <c r="AC720" i="12"/>
  <c r="AD720" i="12"/>
  <c r="AE720" i="12"/>
  <c r="AF720" i="12"/>
  <c r="K721" i="12"/>
  <c r="T721" i="12"/>
  <c r="X721" i="12"/>
  <c r="Y721" i="12"/>
  <c r="Z721" i="12"/>
  <c r="AC721" i="12"/>
  <c r="AD721" i="12"/>
  <c r="AE721" i="12"/>
  <c r="AF721" i="12"/>
  <c r="K722" i="12"/>
  <c r="T722" i="12"/>
  <c r="X722" i="12"/>
  <c r="Y722" i="12"/>
  <c r="Z722" i="12"/>
  <c r="AB722" i="12"/>
  <c r="AC722" i="12"/>
  <c r="AD722" i="12"/>
  <c r="AE722" i="12"/>
  <c r="AF722" i="12"/>
  <c r="K723" i="12"/>
  <c r="T723" i="12"/>
  <c r="X723" i="12"/>
  <c r="Y723" i="12"/>
  <c r="Z723" i="12"/>
  <c r="AC723" i="12"/>
  <c r="AD723" i="12"/>
  <c r="AE723" i="12"/>
  <c r="AF723" i="12"/>
  <c r="K724" i="12"/>
  <c r="T724" i="12"/>
  <c r="X724" i="12"/>
  <c r="Y724" i="12"/>
  <c r="Z724" i="12"/>
  <c r="AC724" i="12"/>
  <c r="AD724" i="12"/>
  <c r="AE724" i="12"/>
  <c r="AF724" i="12"/>
  <c r="K725" i="12"/>
  <c r="T725" i="12"/>
  <c r="X725" i="12"/>
  <c r="Y725" i="12"/>
  <c r="Z725" i="12"/>
  <c r="AC725" i="12"/>
  <c r="AD725" i="12"/>
  <c r="AE725" i="12"/>
  <c r="AF725" i="12"/>
  <c r="K726" i="12"/>
  <c r="T726" i="12"/>
  <c r="X726" i="12"/>
  <c r="Y726" i="12"/>
  <c r="Z726" i="12"/>
  <c r="AC726" i="12"/>
  <c r="AD726" i="12"/>
  <c r="AE726" i="12"/>
  <c r="AF726" i="12"/>
  <c r="K727" i="12"/>
  <c r="T727" i="12"/>
  <c r="X727" i="12"/>
  <c r="Y727" i="12"/>
  <c r="Z727" i="12"/>
  <c r="AC727" i="12"/>
  <c r="AD727" i="12"/>
  <c r="AE727" i="12"/>
  <c r="AF727" i="12"/>
  <c r="K728" i="12"/>
  <c r="T728" i="12"/>
  <c r="X728" i="12"/>
  <c r="Y728" i="12"/>
  <c r="Z728" i="12"/>
  <c r="AC728" i="12"/>
  <c r="AD728" i="12"/>
  <c r="AE728" i="12"/>
  <c r="AF728" i="12"/>
  <c r="K729" i="12"/>
  <c r="T729" i="12"/>
  <c r="X729" i="12"/>
  <c r="Y729" i="12"/>
  <c r="Z729" i="12"/>
  <c r="AC729" i="12"/>
  <c r="AD729" i="12"/>
  <c r="AE729" i="12"/>
  <c r="AF729" i="12"/>
  <c r="K730" i="12"/>
  <c r="T730" i="12"/>
  <c r="X730" i="12"/>
  <c r="Y730" i="12"/>
  <c r="Z730" i="12"/>
  <c r="AC730" i="12"/>
  <c r="AD730" i="12"/>
  <c r="AE730" i="12"/>
  <c r="AF730" i="12"/>
  <c r="K731" i="12"/>
  <c r="T731" i="12"/>
  <c r="X731" i="12"/>
  <c r="Y731" i="12"/>
  <c r="Z731" i="12"/>
  <c r="AC731" i="12"/>
  <c r="AD731" i="12"/>
  <c r="AE731" i="12"/>
  <c r="AF731" i="12"/>
  <c r="K732" i="12"/>
  <c r="T732" i="12"/>
  <c r="X732" i="12"/>
  <c r="Y732" i="12"/>
  <c r="Z732" i="12"/>
  <c r="AC732" i="12"/>
  <c r="AD732" i="12"/>
  <c r="AE732" i="12"/>
  <c r="AF732" i="12"/>
  <c r="K733" i="12"/>
  <c r="T733" i="12"/>
  <c r="X733" i="12"/>
  <c r="Y733" i="12"/>
  <c r="Z733" i="12"/>
  <c r="AB733" i="12"/>
  <c r="AC733" i="12"/>
  <c r="AD733" i="12"/>
  <c r="AE733" i="12"/>
  <c r="AF733" i="12"/>
  <c r="K734" i="12"/>
  <c r="T734" i="12"/>
  <c r="X734" i="12"/>
  <c r="Y734" i="12"/>
  <c r="Z734" i="12"/>
  <c r="AC734" i="12"/>
  <c r="AD734" i="12"/>
  <c r="AE734" i="12"/>
  <c r="AF734" i="12"/>
  <c r="K735" i="12"/>
  <c r="T735" i="12"/>
  <c r="X735" i="12"/>
  <c r="Y735" i="12"/>
  <c r="Z735" i="12"/>
  <c r="AC735" i="12"/>
  <c r="AD735" i="12"/>
  <c r="AE735" i="12"/>
  <c r="AF735" i="12"/>
  <c r="K736" i="12"/>
  <c r="T736" i="12"/>
  <c r="X736" i="12"/>
  <c r="Y736" i="12"/>
  <c r="Z736" i="12"/>
  <c r="AC736" i="12"/>
  <c r="AD736" i="12"/>
  <c r="AE736" i="12"/>
  <c r="AF736" i="12"/>
  <c r="K737" i="12"/>
  <c r="T737" i="12"/>
  <c r="X737" i="12"/>
  <c r="Y737" i="12"/>
  <c r="Z737" i="12"/>
  <c r="AC737" i="12"/>
  <c r="AD737" i="12"/>
  <c r="AE737" i="12"/>
  <c r="AF737" i="12"/>
  <c r="K738" i="12"/>
  <c r="T738" i="12"/>
  <c r="X738" i="12"/>
  <c r="Y738" i="12"/>
  <c r="Z738" i="12"/>
  <c r="AC738" i="12"/>
  <c r="AD738" i="12"/>
  <c r="AE738" i="12"/>
  <c r="AF738" i="12"/>
  <c r="K739" i="12"/>
  <c r="T739" i="12"/>
  <c r="X739" i="12"/>
  <c r="Y739" i="12"/>
  <c r="Z739" i="12"/>
  <c r="AC739" i="12"/>
  <c r="AD739" i="12"/>
  <c r="AE739" i="12"/>
  <c r="AF739" i="12"/>
  <c r="K740" i="12"/>
  <c r="T740" i="12"/>
  <c r="X740" i="12"/>
  <c r="Y740" i="12"/>
  <c r="Z740" i="12"/>
  <c r="AC740" i="12"/>
  <c r="AD740" i="12"/>
  <c r="AE740" i="12"/>
  <c r="AF740" i="12"/>
  <c r="K741" i="12"/>
  <c r="T741" i="12"/>
  <c r="X741" i="12"/>
  <c r="Y741" i="12"/>
  <c r="Z741" i="12"/>
  <c r="AC741" i="12"/>
  <c r="AD741" i="12"/>
  <c r="AE741" i="12"/>
  <c r="AF741" i="12"/>
  <c r="K742" i="12"/>
  <c r="T742" i="12"/>
  <c r="X742" i="12"/>
  <c r="Y742" i="12"/>
  <c r="Z742" i="12"/>
  <c r="AC742" i="12"/>
  <c r="AD742" i="12"/>
  <c r="AE742" i="12"/>
  <c r="AF742" i="12"/>
  <c r="K743" i="12"/>
  <c r="T743" i="12"/>
  <c r="X743" i="12"/>
  <c r="Y743" i="12"/>
  <c r="Z743" i="12"/>
  <c r="AC743" i="12"/>
  <c r="AD743" i="12"/>
  <c r="AE743" i="12"/>
  <c r="AF743" i="12"/>
  <c r="K744" i="12"/>
  <c r="T744" i="12"/>
  <c r="X744" i="12"/>
  <c r="Y744" i="12"/>
  <c r="Z744" i="12"/>
  <c r="AC744" i="12"/>
  <c r="AD744" i="12"/>
  <c r="AE744" i="12"/>
  <c r="AF744" i="12"/>
  <c r="K745" i="12"/>
  <c r="T745" i="12"/>
  <c r="X745" i="12"/>
  <c r="Y745" i="12"/>
  <c r="Z745" i="12"/>
  <c r="AC745" i="12"/>
  <c r="AD745" i="12"/>
  <c r="AE745" i="12"/>
  <c r="AF745" i="12"/>
  <c r="K746" i="12"/>
  <c r="T746" i="12"/>
  <c r="X746" i="12"/>
  <c r="Y746" i="12"/>
  <c r="Z746" i="12"/>
  <c r="AB746" i="12"/>
  <c r="AC746" i="12"/>
  <c r="AD746" i="12"/>
  <c r="AE746" i="12"/>
  <c r="AF746" i="12"/>
  <c r="K747" i="12"/>
  <c r="T747" i="12"/>
  <c r="X747" i="12"/>
  <c r="Y747" i="12"/>
  <c r="Z747" i="12"/>
  <c r="AC747" i="12"/>
  <c r="AD747" i="12"/>
  <c r="AE747" i="12"/>
  <c r="AF747" i="12"/>
  <c r="K748" i="12"/>
  <c r="T748" i="12"/>
  <c r="X748" i="12"/>
  <c r="Y748" i="12"/>
  <c r="Z748" i="12"/>
  <c r="AC748" i="12"/>
  <c r="AD748" i="12"/>
  <c r="AE748" i="12"/>
  <c r="AF748" i="12"/>
  <c r="K749" i="12"/>
  <c r="T749" i="12"/>
  <c r="X749" i="12"/>
  <c r="Y749" i="12"/>
  <c r="Z749" i="12"/>
  <c r="AC749" i="12"/>
  <c r="AD749" i="12"/>
  <c r="AE749" i="12"/>
  <c r="AF749" i="12"/>
  <c r="K750" i="12"/>
  <c r="T750" i="12"/>
  <c r="X750" i="12"/>
  <c r="Y750" i="12"/>
  <c r="Z750" i="12"/>
  <c r="AC750" i="12"/>
  <c r="AD750" i="12"/>
  <c r="AE750" i="12"/>
  <c r="AF750" i="12"/>
  <c r="K751" i="12"/>
  <c r="T751" i="12"/>
  <c r="X751" i="12"/>
  <c r="Y751" i="12"/>
  <c r="Z751" i="12"/>
  <c r="AC751" i="12"/>
  <c r="AD751" i="12"/>
  <c r="AE751" i="12"/>
  <c r="AF751" i="12"/>
  <c r="K752" i="12"/>
  <c r="T752" i="12"/>
  <c r="X752" i="12"/>
  <c r="Y752" i="12"/>
  <c r="Z752" i="12"/>
  <c r="AC752" i="12"/>
  <c r="AD752" i="12"/>
  <c r="AE752" i="12"/>
  <c r="AF752" i="12"/>
  <c r="K753" i="12"/>
  <c r="T753" i="12"/>
  <c r="X753" i="12"/>
  <c r="Y753" i="12"/>
  <c r="Z753" i="12"/>
  <c r="AC753" i="12"/>
  <c r="AD753" i="12"/>
  <c r="AE753" i="12"/>
  <c r="AF753" i="12"/>
  <c r="K754" i="12"/>
  <c r="T754" i="12"/>
  <c r="X754" i="12"/>
  <c r="Y754" i="12"/>
  <c r="Z754" i="12"/>
  <c r="AC754" i="12"/>
  <c r="AD754" i="12"/>
  <c r="AE754" i="12"/>
  <c r="AF754" i="12"/>
  <c r="K755" i="12"/>
  <c r="T755" i="12"/>
  <c r="X755" i="12"/>
  <c r="Y755" i="12"/>
  <c r="Z755" i="12"/>
  <c r="AC755" i="12"/>
  <c r="AD755" i="12"/>
  <c r="AE755" i="12"/>
  <c r="AF755" i="12"/>
  <c r="K756" i="12"/>
  <c r="T756" i="12"/>
  <c r="X756" i="12"/>
  <c r="Y756" i="12"/>
  <c r="Z756" i="12"/>
  <c r="AC756" i="12"/>
  <c r="AD756" i="12"/>
  <c r="AE756" i="12"/>
  <c r="AF756" i="12"/>
  <c r="K757" i="12"/>
  <c r="T757" i="12"/>
  <c r="X757" i="12"/>
  <c r="Y757" i="12"/>
  <c r="Z757" i="12"/>
  <c r="AC757" i="12"/>
  <c r="AD757" i="12"/>
  <c r="AE757" i="12"/>
  <c r="AF757" i="12"/>
  <c r="K758" i="12"/>
  <c r="T758" i="12"/>
  <c r="X758" i="12"/>
  <c r="Y758" i="12"/>
  <c r="Z758" i="12"/>
  <c r="AB758" i="12"/>
  <c r="AC758" i="12"/>
  <c r="AD758" i="12"/>
  <c r="AE758" i="12"/>
  <c r="AF758" i="12"/>
  <c r="K759" i="12"/>
  <c r="T759" i="12"/>
  <c r="X759" i="12"/>
  <c r="Y759" i="12"/>
  <c r="Z759" i="12"/>
  <c r="AC759" i="12"/>
  <c r="AD759" i="12"/>
  <c r="AE759" i="12"/>
  <c r="AF759" i="12"/>
  <c r="K760" i="12"/>
  <c r="T760" i="12"/>
  <c r="X760" i="12"/>
  <c r="Y760" i="12"/>
  <c r="Z760" i="12"/>
  <c r="AC760" i="12"/>
  <c r="AD760" i="12"/>
  <c r="AE760" i="12"/>
  <c r="AF760" i="12"/>
  <c r="K761" i="12"/>
  <c r="T761" i="12"/>
  <c r="X761" i="12"/>
  <c r="Y761" i="12"/>
  <c r="Z761" i="12"/>
  <c r="AC761" i="12"/>
  <c r="AD761" i="12"/>
  <c r="AE761" i="12"/>
  <c r="AF761" i="12"/>
  <c r="K762" i="12"/>
  <c r="T762" i="12"/>
  <c r="X762" i="12"/>
  <c r="Y762" i="12"/>
  <c r="Z762" i="12"/>
  <c r="AC762" i="12"/>
  <c r="AD762" i="12"/>
  <c r="AE762" i="12"/>
  <c r="AF762" i="12"/>
  <c r="K763" i="12"/>
  <c r="T763" i="12"/>
  <c r="X763" i="12"/>
  <c r="Y763" i="12"/>
  <c r="Z763" i="12"/>
  <c r="AC763" i="12"/>
  <c r="AD763" i="12"/>
  <c r="AE763" i="12"/>
  <c r="AF763" i="12"/>
  <c r="K764" i="12"/>
  <c r="T764" i="12"/>
  <c r="X764" i="12"/>
  <c r="Y764" i="12"/>
  <c r="Z764" i="12"/>
  <c r="AC764" i="12"/>
  <c r="AD764" i="12"/>
  <c r="AE764" i="12"/>
  <c r="AF764" i="12"/>
  <c r="K765" i="12"/>
  <c r="T765" i="12"/>
  <c r="X765" i="12"/>
  <c r="Y765" i="12"/>
  <c r="Z765" i="12"/>
  <c r="AC765" i="12"/>
  <c r="AD765" i="12"/>
  <c r="AE765" i="12"/>
  <c r="AF765" i="12"/>
  <c r="K766" i="12"/>
  <c r="T766" i="12"/>
  <c r="X766" i="12"/>
  <c r="Y766" i="12"/>
  <c r="Z766" i="12"/>
  <c r="AC766" i="12"/>
  <c r="AD766" i="12"/>
  <c r="AE766" i="12"/>
  <c r="AF766" i="12"/>
  <c r="K767" i="12"/>
  <c r="T767" i="12"/>
  <c r="X767" i="12"/>
  <c r="Y767" i="12"/>
  <c r="Z767" i="12"/>
  <c r="AC767" i="12"/>
  <c r="AD767" i="12"/>
  <c r="AE767" i="12"/>
  <c r="AF767" i="12"/>
  <c r="K768" i="12"/>
  <c r="T768" i="12"/>
  <c r="X768" i="12"/>
  <c r="Y768" i="12"/>
  <c r="Z768" i="12"/>
  <c r="AC768" i="12"/>
  <c r="AD768" i="12"/>
  <c r="AE768" i="12"/>
  <c r="AF768" i="12"/>
  <c r="K769" i="12"/>
  <c r="T769" i="12"/>
  <c r="X769" i="12"/>
  <c r="Y769" i="12"/>
  <c r="Z769" i="12"/>
  <c r="AB769" i="12"/>
  <c r="AC769" i="12"/>
  <c r="AD769" i="12"/>
  <c r="AE769" i="12"/>
  <c r="AF769" i="12"/>
  <c r="K770" i="12"/>
  <c r="T770" i="12"/>
  <c r="X770" i="12"/>
  <c r="Y770" i="12"/>
  <c r="Z770" i="12"/>
  <c r="AC770" i="12"/>
  <c r="AD770" i="12"/>
  <c r="AE770" i="12"/>
  <c r="AF770" i="12"/>
  <c r="K771" i="12"/>
  <c r="T771" i="12"/>
  <c r="X771" i="12"/>
  <c r="Y771" i="12"/>
  <c r="Z771" i="12"/>
  <c r="AC771" i="12"/>
  <c r="AD771" i="12"/>
  <c r="AE771" i="12"/>
  <c r="AF771" i="12"/>
  <c r="K772" i="12"/>
  <c r="T772" i="12"/>
  <c r="X772" i="12"/>
  <c r="Y772" i="12"/>
  <c r="Z772" i="12"/>
  <c r="AC772" i="12"/>
  <c r="AD772" i="12"/>
  <c r="AE772" i="12"/>
  <c r="AF772" i="12"/>
  <c r="K773" i="12"/>
  <c r="T773" i="12"/>
  <c r="X773" i="12"/>
  <c r="Y773" i="12"/>
  <c r="Z773" i="12"/>
  <c r="AC773" i="12"/>
  <c r="AD773" i="12"/>
  <c r="AE773" i="12"/>
  <c r="AF773" i="12"/>
  <c r="K774" i="12"/>
  <c r="T774" i="12"/>
  <c r="X774" i="12"/>
  <c r="Y774" i="12"/>
  <c r="Z774" i="12"/>
  <c r="AC774" i="12"/>
  <c r="AD774" i="12"/>
  <c r="AE774" i="12"/>
  <c r="AF774" i="12"/>
  <c r="K775" i="12"/>
  <c r="T775" i="12"/>
  <c r="X775" i="12"/>
  <c r="Y775" i="12"/>
  <c r="Z775" i="12"/>
  <c r="AC775" i="12"/>
  <c r="AD775" i="12"/>
  <c r="AE775" i="12"/>
  <c r="AF775" i="12"/>
  <c r="K776" i="12"/>
  <c r="T776" i="12"/>
  <c r="X776" i="12"/>
  <c r="Y776" i="12"/>
  <c r="Z776" i="12"/>
  <c r="AC776" i="12"/>
  <c r="AD776" i="12"/>
  <c r="AE776" i="12"/>
  <c r="AF776" i="12"/>
  <c r="K777" i="12"/>
  <c r="T777" i="12"/>
  <c r="X777" i="12"/>
  <c r="Y777" i="12"/>
  <c r="Z777" i="12"/>
  <c r="AC777" i="12"/>
  <c r="AD777" i="12"/>
  <c r="AE777" i="12"/>
  <c r="AF777" i="12"/>
  <c r="K778" i="12"/>
  <c r="T778" i="12"/>
  <c r="X778" i="12"/>
  <c r="Y778" i="12"/>
  <c r="Z778" i="12"/>
  <c r="AC778" i="12"/>
  <c r="AD778" i="12"/>
  <c r="AE778" i="12"/>
  <c r="AF778" i="12"/>
  <c r="K779" i="12"/>
  <c r="T779" i="12"/>
  <c r="X779" i="12"/>
  <c r="Y779" i="12"/>
  <c r="Z779" i="12"/>
  <c r="AB779" i="12"/>
  <c r="AC779" i="12"/>
  <c r="AD779" i="12"/>
  <c r="AE779" i="12"/>
  <c r="AF779" i="12"/>
  <c r="K780" i="12"/>
  <c r="T780" i="12"/>
  <c r="X780" i="12"/>
  <c r="Y780" i="12"/>
  <c r="Z780" i="12"/>
  <c r="AC780" i="12"/>
  <c r="AD780" i="12"/>
  <c r="AE780" i="12"/>
  <c r="AF780" i="12"/>
  <c r="K781" i="12"/>
  <c r="T781" i="12"/>
  <c r="X781" i="12"/>
  <c r="Y781" i="12"/>
  <c r="Z781" i="12"/>
  <c r="AC781" i="12"/>
  <c r="AD781" i="12"/>
  <c r="AE781" i="12"/>
  <c r="AF781" i="12"/>
  <c r="K782" i="12"/>
  <c r="T782" i="12"/>
  <c r="X782" i="12"/>
  <c r="Y782" i="12"/>
  <c r="Z782" i="12"/>
  <c r="AC782" i="12"/>
  <c r="AD782" i="12"/>
  <c r="AE782" i="12"/>
  <c r="AF782" i="12"/>
  <c r="K783" i="12"/>
  <c r="T783" i="12"/>
  <c r="X783" i="12"/>
  <c r="Y783" i="12"/>
  <c r="Z783" i="12"/>
  <c r="AC783" i="12"/>
  <c r="AD783" i="12"/>
  <c r="AE783" i="12"/>
  <c r="AF783" i="12"/>
  <c r="K784" i="12"/>
  <c r="T784" i="12"/>
  <c r="X784" i="12"/>
  <c r="Y784" i="12"/>
  <c r="Z784" i="12"/>
  <c r="AC784" i="12"/>
  <c r="AD784" i="12"/>
  <c r="AE784" i="12"/>
  <c r="AF784" i="12"/>
  <c r="K785" i="12"/>
  <c r="T785" i="12"/>
  <c r="X785" i="12"/>
  <c r="Y785" i="12"/>
  <c r="Z785" i="12"/>
  <c r="AC785" i="12"/>
  <c r="AD785" i="12"/>
  <c r="AE785" i="12"/>
  <c r="AF785" i="12"/>
  <c r="K786" i="12"/>
  <c r="T786" i="12"/>
  <c r="X786" i="12"/>
  <c r="Y786" i="12"/>
  <c r="Z786" i="12"/>
  <c r="AC786" i="12"/>
  <c r="AD786" i="12"/>
  <c r="AE786" i="12"/>
  <c r="AF786" i="12"/>
  <c r="K787" i="12"/>
  <c r="T787" i="12"/>
  <c r="X787" i="12"/>
  <c r="Y787" i="12"/>
  <c r="Z787" i="12"/>
  <c r="AC787" i="12"/>
  <c r="AD787" i="12"/>
  <c r="AE787" i="12"/>
  <c r="AF787" i="12"/>
  <c r="K788" i="12"/>
  <c r="T788" i="12"/>
  <c r="X788" i="12"/>
  <c r="Y788" i="12"/>
  <c r="Z788" i="12"/>
  <c r="AC788" i="12"/>
  <c r="AD788" i="12"/>
  <c r="AE788" i="12"/>
  <c r="AF788" i="12"/>
  <c r="K789" i="12"/>
  <c r="T789" i="12"/>
  <c r="X789" i="12"/>
  <c r="Y789" i="12"/>
  <c r="Z789" i="12"/>
  <c r="AC789" i="12"/>
  <c r="AD789" i="12"/>
  <c r="AE789" i="12"/>
  <c r="AF789" i="12"/>
  <c r="K790" i="12"/>
  <c r="T790" i="12"/>
  <c r="X790" i="12"/>
  <c r="Y790" i="12"/>
  <c r="Z790" i="12"/>
  <c r="AB790" i="12"/>
  <c r="AC790" i="12"/>
  <c r="AD790" i="12"/>
  <c r="AE790" i="12"/>
  <c r="AF790" i="12"/>
  <c r="K791" i="12"/>
  <c r="T791" i="12"/>
  <c r="X791" i="12"/>
  <c r="Y791" i="12"/>
  <c r="Z791" i="12"/>
  <c r="AC791" i="12"/>
  <c r="AD791" i="12"/>
  <c r="AE791" i="12"/>
  <c r="AF791" i="12"/>
  <c r="K792" i="12"/>
  <c r="T792" i="12"/>
  <c r="X792" i="12"/>
  <c r="Y792" i="12"/>
  <c r="Z792" i="12"/>
  <c r="AC792" i="12"/>
  <c r="AD792" i="12"/>
  <c r="AE792" i="12"/>
  <c r="AF792" i="12"/>
  <c r="K793" i="12"/>
  <c r="T793" i="12"/>
  <c r="X793" i="12"/>
  <c r="Y793" i="12"/>
  <c r="Z793" i="12"/>
  <c r="AC793" i="12"/>
  <c r="AD793" i="12"/>
  <c r="AE793" i="12"/>
  <c r="AF793" i="12"/>
  <c r="K794" i="12"/>
  <c r="T794" i="12"/>
  <c r="X794" i="12"/>
  <c r="Y794" i="12"/>
  <c r="Z794" i="12"/>
  <c r="AC794" i="12"/>
  <c r="AD794" i="12"/>
  <c r="AE794" i="12"/>
  <c r="AF794" i="12"/>
  <c r="K795" i="12"/>
  <c r="T795" i="12"/>
  <c r="X795" i="12"/>
  <c r="Y795" i="12"/>
  <c r="Z795" i="12"/>
  <c r="AC795" i="12"/>
  <c r="AD795" i="12"/>
  <c r="AE795" i="12"/>
  <c r="AF795" i="12"/>
  <c r="K796" i="12"/>
  <c r="T796" i="12"/>
  <c r="X796" i="12"/>
  <c r="Y796" i="12"/>
  <c r="Z796" i="12"/>
  <c r="AC796" i="12"/>
  <c r="AD796" i="12"/>
  <c r="AE796" i="12"/>
  <c r="AF796" i="12"/>
  <c r="K797" i="12"/>
  <c r="T797" i="12"/>
  <c r="X797" i="12"/>
  <c r="Y797" i="12"/>
  <c r="Z797" i="12"/>
  <c r="AC797" i="12"/>
  <c r="AD797" i="12"/>
  <c r="AE797" i="12"/>
  <c r="AF797" i="12"/>
  <c r="K798" i="12"/>
  <c r="T798" i="12"/>
  <c r="X798" i="12"/>
  <c r="Y798" i="12"/>
  <c r="Z798" i="12"/>
  <c r="AC798" i="12"/>
  <c r="AD798" i="12"/>
  <c r="AE798" i="12"/>
  <c r="AF798" i="12"/>
  <c r="K799" i="12"/>
  <c r="T799" i="12"/>
  <c r="X799" i="12"/>
  <c r="Y799" i="12"/>
  <c r="Z799" i="12"/>
  <c r="AC799" i="12"/>
  <c r="AD799" i="12"/>
  <c r="AE799" i="12"/>
  <c r="AF799" i="12"/>
  <c r="K800" i="12"/>
  <c r="T800" i="12"/>
  <c r="X800" i="12"/>
  <c r="Y800" i="12"/>
  <c r="Z800" i="12"/>
  <c r="AC800" i="12"/>
  <c r="AD800" i="12"/>
  <c r="AE800" i="12"/>
  <c r="AF800" i="12"/>
  <c r="K801" i="12"/>
  <c r="T801" i="12"/>
  <c r="X801" i="12"/>
  <c r="Y801" i="12"/>
  <c r="Z801" i="12"/>
  <c r="AB801" i="12"/>
  <c r="AC801" i="12"/>
  <c r="AD801" i="12"/>
  <c r="AE801" i="12"/>
  <c r="AF801" i="12"/>
  <c r="K802" i="12"/>
  <c r="T802" i="12"/>
  <c r="X802" i="12"/>
  <c r="Y802" i="12"/>
  <c r="Z802" i="12"/>
  <c r="AC802" i="12"/>
  <c r="AD802" i="12"/>
  <c r="AE802" i="12"/>
  <c r="AF802" i="12"/>
  <c r="K803" i="12"/>
  <c r="T803" i="12"/>
  <c r="X803" i="12"/>
  <c r="Y803" i="12"/>
  <c r="Z803" i="12"/>
  <c r="AC803" i="12"/>
  <c r="AD803" i="12"/>
  <c r="AE803" i="12"/>
  <c r="AF803" i="12"/>
  <c r="K804" i="12"/>
  <c r="T804" i="12"/>
  <c r="X804" i="12"/>
  <c r="Y804" i="12"/>
  <c r="Z804" i="12"/>
  <c r="AC804" i="12"/>
  <c r="AD804" i="12"/>
  <c r="AE804" i="12"/>
  <c r="AF804" i="12"/>
  <c r="K805" i="12"/>
  <c r="T805" i="12"/>
  <c r="X805" i="12"/>
  <c r="Y805" i="12"/>
  <c r="Z805" i="12"/>
  <c r="AC805" i="12"/>
  <c r="AD805" i="12"/>
  <c r="AE805" i="12"/>
  <c r="AF805" i="12"/>
  <c r="K806" i="12"/>
  <c r="T806" i="12"/>
  <c r="X806" i="12"/>
  <c r="Y806" i="12"/>
  <c r="Z806" i="12"/>
  <c r="AC806" i="12"/>
  <c r="AD806" i="12"/>
  <c r="AE806" i="12"/>
  <c r="AF806" i="12"/>
  <c r="K807" i="12"/>
  <c r="T807" i="12"/>
  <c r="X807" i="12"/>
  <c r="Y807" i="12"/>
  <c r="Z807" i="12"/>
  <c r="AC807" i="12"/>
  <c r="AD807" i="12"/>
  <c r="AE807" i="12"/>
  <c r="AF807" i="12"/>
  <c r="K808" i="12"/>
  <c r="T808" i="12"/>
  <c r="X808" i="12"/>
  <c r="Y808" i="12"/>
  <c r="Z808" i="12"/>
  <c r="AC808" i="12"/>
  <c r="AD808" i="12"/>
  <c r="AE808" i="12"/>
  <c r="AF808" i="12"/>
  <c r="K809" i="12"/>
  <c r="T809" i="12"/>
  <c r="X809" i="12"/>
  <c r="Y809" i="12"/>
  <c r="Z809" i="12"/>
  <c r="AC809" i="12"/>
  <c r="AD809" i="12"/>
  <c r="AE809" i="12"/>
  <c r="AF809" i="12"/>
  <c r="K810" i="12"/>
  <c r="T810" i="12"/>
  <c r="X810" i="12"/>
  <c r="Y810" i="12"/>
  <c r="Z810" i="12"/>
  <c r="AC810" i="12"/>
  <c r="AD810" i="12"/>
  <c r="AE810" i="12"/>
  <c r="AF810" i="12"/>
  <c r="K811" i="12"/>
  <c r="T811" i="12"/>
  <c r="X811" i="12"/>
  <c r="Y811" i="12"/>
  <c r="Z811" i="12"/>
  <c r="AC811" i="12"/>
  <c r="AD811" i="12"/>
  <c r="AE811" i="12"/>
  <c r="AF811" i="12"/>
  <c r="K812" i="12"/>
  <c r="T812" i="12"/>
  <c r="X812" i="12"/>
  <c r="Y812" i="12"/>
  <c r="Z812" i="12"/>
  <c r="AC812" i="12"/>
  <c r="AD812" i="12"/>
  <c r="AE812" i="12"/>
  <c r="AF812" i="12"/>
  <c r="K813" i="12"/>
  <c r="T813" i="12"/>
  <c r="X813" i="12"/>
  <c r="Y813" i="12"/>
  <c r="Z813" i="12"/>
  <c r="AC813" i="12"/>
  <c r="AD813" i="12"/>
  <c r="AE813" i="12"/>
  <c r="AF813" i="12"/>
  <c r="K814" i="12"/>
  <c r="T814" i="12"/>
  <c r="X814" i="12"/>
  <c r="Y814" i="12"/>
  <c r="Z814" i="12"/>
  <c r="AB814" i="12"/>
  <c r="AC814" i="12"/>
  <c r="AD814" i="12"/>
  <c r="AE814" i="12"/>
  <c r="AF814" i="12"/>
  <c r="K815" i="12"/>
  <c r="T815" i="12"/>
  <c r="X815" i="12"/>
  <c r="Y815" i="12"/>
  <c r="Z815" i="12"/>
  <c r="AC815" i="12"/>
  <c r="AD815" i="12"/>
  <c r="AE815" i="12"/>
  <c r="AF815" i="12"/>
  <c r="K816" i="12"/>
  <c r="T816" i="12"/>
  <c r="X816" i="12"/>
  <c r="Y816" i="12"/>
  <c r="Z816" i="12"/>
  <c r="AC816" i="12"/>
  <c r="AD816" i="12"/>
  <c r="AE816" i="12"/>
  <c r="AF816" i="12"/>
  <c r="K817" i="12"/>
  <c r="T817" i="12"/>
  <c r="X817" i="12"/>
  <c r="Y817" i="12"/>
  <c r="Z817" i="12"/>
  <c r="AC817" i="12"/>
  <c r="AD817" i="12"/>
  <c r="AE817" i="12"/>
  <c r="AF817" i="12"/>
  <c r="K818" i="12"/>
  <c r="T818" i="12"/>
  <c r="X818" i="12"/>
  <c r="Y818" i="12"/>
  <c r="Z818" i="12"/>
  <c r="AC818" i="12"/>
  <c r="AD818" i="12"/>
  <c r="AE818" i="12"/>
  <c r="AF818" i="12"/>
  <c r="K819" i="12"/>
  <c r="T819" i="12"/>
  <c r="X819" i="12"/>
  <c r="Y819" i="12"/>
  <c r="Z819" i="12"/>
  <c r="AC819" i="12"/>
  <c r="AD819" i="12"/>
  <c r="AE819" i="12"/>
  <c r="AF819" i="12"/>
  <c r="K820" i="12"/>
  <c r="T820" i="12"/>
  <c r="X820" i="12"/>
  <c r="Y820" i="12"/>
  <c r="Z820" i="12"/>
  <c r="AC820" i="12"/>
  <c r="AD820" i="12"/>
  <c r="AE820" i="12"/>
  <c r="AF820" i="12"/>
  <c r="K821" i="12"/>
  <c r="T821" i="12"/>
  <c r="X821" i="12"/>
  <c r="Y821" i="12"/>
  <c r="Z821" i="12"/>
  <c r="AC821" i="12"/>
  <c r="AD821" i="12"/>
  <c r="AE821" i="12"/>
  <c r="AF821" i="12"/>
  <c r="K822" i="12"/>
  <c r="T822" i="12"/>
  <c r="X822" i="12"/>
  <c r="Y822" i="12"/>
  <c r="Z822" i="12"/>
  <c r="AC822" i="12"/>
  <c r="AD822" i="12"/>
  <c r="AE822" i="12"/>
  <c r="AF822" i="12"/>
  <c r="K823" i="12"/>
  <c r="T823" i="12"/>
  <c r="X823" i="12"/>
  <c r="Y823" i="12"/>
  <c r="Z823" i="12"/>
  <c r="AC823" i="12"/>
  <c r="AD823" i="12"/>
  <c r="AE823" i="12"/>
  <c r="AF823" i="12"/>
  <c r="K824" i="12"/>
  <c r="T824" i="12"/>
  <c r="X824" i="12"/>
  <c r="Y824" i="12"/>
  <c r="Z824" i="12"/>
  <c r="AC824" i="12"/>
  <c r="AD824" i="12"/>
  <c r="AE824" i="12"/>
  <c r="AF824" i="12"/>
  <c r="K825" i="12"/>
  <c r="T825" i="12"/>
  <c r="X825" i="12"/>
  <c r="Y825" i="12"/>
  <c r="Z825" i="12"/>
  <c r="AC825" i="12"/>
  <c r="AD825" i="12"/>
  <c r="AE825" i="12"/>
  <c r="AF825" i="12"/>
  <c r="K826" i="12"/>
  <c r="T826" i="12"/>
  <c r="X826" i="12"/>
  <c r="Y826" i="12"/>
  <c r="Z826" i="12"/>
  <c r="AB826" i="12"/>
  <c r="AC826" i="12"/>
  <c r="AD826" i="12"/>
  <c r="AE826" i="12"/>
  <c r="AF826" i="12"/>
  <c r="K827" i="12"/>
  <c r="T827" i="12"/>
  <c r="X827" i="12"/>
  <c r="Y827" i="12"/>
  <c r="Z827" i="12"/>
  <c r="AC827" i="12"/>
  <c r="AD827" i="12"/>
  <c r="AE827" i="12"/>
  <c r="AF827" i="12"/>
  <c r="K828" i="12"/>
  <c r="X828" i="12"/>
  <c r="Y828" i="12"/>
  <c r="Z828" i="12"/>
  <c r="AC828" i="12"/>
  <c r="AD828" i="12"/>
  <c r="AE828" i="12"/>
  <c r="AF828" i="12"/>
  <c r="K829" i="12"/>
  <c r="T829" i="12"/>
  <c r="X829" i="12"/>
  <c r="Y829" i="12"/>
  <c r="Z829" i="12"/>
  <c r="AC829" i="12"/>
  <c r="AD829" i="12"/>
  <c r="AE829" i="12"/>
  <c r="AF829" i="12"/>
  <c r="K830" i="12"/>
  <c r="T830" i="12"/>
  <c r="X830" i="12"/>
  <c r="Y830" i="12"/>
  <c r="Z830" i="12"/>
  <c r="AC830" i="12"/>
  <c r="AD830" i="12"/>
  <c r="AE830" i="12"/>
  <c r="AF830" i="12"/>
  <c r="K831" i="12"/>
  <c r="T831" i="12"/>
  <c r="X831" i="12"/>
  <c r="Y831" i="12"/>
  <c r="Z831" i="12"/>
  <c r="AC831" i="12"/>
  <c r="AD831" i="12"/>
  <c r="AE831" i="12"/>
  <c r="AF831" i="12"/>
  <c r="K832" i="12"/>
  <c r="T832" i="12"/>
  <c r="X832" i="12"/>
  <c r="Y832" i="12"/>
  <c r="Z832" i="12"/>
  <c r="AC832" i="12"/>
  <c r="AD832" i="12"/>
  <c r="AE832" i="12"/>
  <c r="AF832" i="12"/>
  <c r="K833" i="12"/>
  <c r="T833" i="12"/>
  <c r="X833" i="12"/>
  <c r="Y833" i="12"/>
  <c r="Z833" i="12"/>
  <c r="AC833" i="12"/>
  <c r="AD833" i="12"/>
  <c r="AE833" i="12"/>
  <c r="AF833" i="12"/>
  <c r="K834" i="12"/>
  <c r="T834" i="12"/>
  <c r="X834" i="12"/>
  <c r="Y834" i="12"/>
  <c r="Z834" i="12"/>
  <c r="AC834" i="12"/>
  <c r="AD834" i="12"/>
  <c r="AE834" i="12"/>
  <c r="AF834" i="12"/>
  <c r="K835" i="12"/>
  <c r="T835" i="12"/>
  <c r="X835" i="12"/>
  <c r="Y835" i="12"/>
  <c r="Z835" i="12"/>
  <c r="AC835" i="12"/>
  <c r="AD835" i="12"/>
  <c r="AE835" i="12"/>
  <c r="AF835" i="12"/>
  <c r="K836" i="12"/>
  <c r="T836" i="12"/>
  <c r="X836" i="12"/>
  <c r="Y836" i="12"/>
  <c r="Z836" i="12"/>
  <c r="AB836" i="12"/>
  <c r="AC836" i="12"/>
  <c r="AD836" i="12"/>
  <c r="AE836" i="12"/>
  <c r="AF836" i="12"/>
  <c r="K837" i="12"/>
  <c r="T837" i="12"/>
  <c r="X837" i="12"/>
  <c r="Y837" i="12"/>
  <c r="Z837" i="12"/>
  <c r="AC837" i="12"/>
  <c r="AD837" i="12"/>
  <c r="AE837" i="12"/>
  <c r="AF837" i="12"/>
  <c r="K838" i="12"/>
  <c r="T838" i="12"/>
  <c r="X838" i="12"/>
  <c r="Y838" i="12"/>
  <c r="Z838" i="12"/>
  <c r="AC838" i="12"/>
  <c r="AD838" i="12"/>
  <c r="AE838" i="12"/>
  <c r="AF838" i="12"/>
  <c r="K839" i="12"/>
  <c r="T839" i="12"/>
  <c r="X839" i="12"/>
  <c r="Y839" i="12"/>
  <c r="Z839" i="12"/>
  <c r="AC839" i="12"/>
  <c r="AD839" i="12"/>
  <c r="AE839" i="12"/>
  <c r="AF839" i="12"/>
  <c r="K840" i="12"/>
  <c r="T840" i="12"/>
  <c r="X840" i="12"/>
  <c r="Y840" i="12"/>
  <c r="Z840" i="12"/>
  <c r="AC840" i="12"/>
  <c r="AD840" i="12"/>
  <c r="AE840" i="12"/>
  <c r="AF840" i="12"/>
  <c r="K841" i="12"/>
  <c r="T841" i="12"/>
  <c r="X841" i="12"/>
  <c r="Y841" i="12"/>
  <c r="Z841" i="12"/>
  <c r="AC841" i="12"/>
  <c r="AD841" i="12"/>
  <c r="AE841" i="12"/>
  <c r="AF841" i="12"/>
  <c r="K842" i="12"/>
  <c r="T842" i="12"/>
  <c r="X842" i="12"/>
  <c r="Y842" i="12"/>
  <c r="Z842" i="12"/>
  <c r="AC842" i="12"/>
  <c r="AD842" i="12"/>
  <c r="AE842" i="12"/>
  <c r="AF842" i="12"/>
  <c r="K843" i="12"/>
  <c r="T843" i="12"/>
  <c r="X843" i="12"/>
  <c r="Y843" i="12"/>
  <c r="Z843" i="12"/>
  <c r="AC843" i="12"/>
  <c r="AD843" i="12"/>
  <c r="AE843" i="12"/>
  <c r="AF843" i="12"/>
  <c r="K844" i="12"/>
  <c r="T844" i="12"/>
  <c r="X844" i="12"/>
  <c r="Y844" i="12"/>
  <c r="Z844" i="12"/>
  <c r="AC844" i="12"/>
  <c r="AD844" i="12"/>
  <c r="AE844" i="12"/>
  <c r="AF844" i="12"/>
  <c r="K845" i="12"/>
  <c r="T845" i="12"/>
  <c r="X845" i="12"/>
  <c r="Y845" i="12"/>
  <c r="Z845" i="12"/>
  <c r="AC845" i="12"/>
  <c r="AD845" i="12"/>
  <c r="AE845" i="12"/>
  <c r="AF845" i="12"/>
  <c r="K846" i="12"/>
  <c r="T846" i="12"/>
  <c r="X846" i="12"/>
  <c r="Y846" i="12"/>
  <c r="Z846" i="12"/>
  <c r="AC846" i="12"/>
  <c r="AD846" i="12"/>
  <c r="AE846" i="12"/>
  <c r="AF846" i="12"/>
  <c r="K847" i="12"/>
  <c r="T847" i="12"/>
  <c r="X847" i="12"/>
  <c r="Y847" i="12"/>
  <c r="Z847" i="12"/>
  <c r="AC847" i="12"/>
  <c r="AD847" i="12"/>
  <c r="AE847" i="12"/>
  <c r="AF847" i="12"/>
  <c r="K848" i="12"/>
  <c r="T848" i="12"/>
  <c r="X848" i="12"/>
  <c r="Y848" i="12"/>
  <c r="Z848" i="12"/>
  <c r="AB848" i="12"/>
  <c r="AC848" i="12"/>
  <c r="AD848" i="12"/>
  <c r="AE848" i="12"/>
  <c r="AF848" i="12"/>
  <c r="K849" i="12"/>
  <c r="T849" i="12"/>
  <c r="X849" i="12"/>
  <c r="Y849" i="12"/>
  <c r="Z849" i="12"/>
  <c r="AC849" i="12"/>
  <c r="AD849" i="12"/>
  <c r="AE849" i="12"/>
  <c r="AF849" i="12"/>
  <c r="K850" i="12"/>
  <c r="T850" i="12"/>
  <c r="X850" i="12"/>
  <c r="Y850" i="12"/>
  <c r="Z850" i="12"/>
  <c r="AC850" i="12"/>
  <c r="AD850" i="12"/>
  <c r="AE850" i="12"/>
  <c r="AF850" i="12"/>
  <c r="K851" i="12"/>
  <c r="T851" i="12"/>
  <c r="X851" i="12"/>
  <c r="Y851" i="12"/>
  <c r="Z851" i="12"/>
  <c r="AC851" i="12"/>
  <c r="AD851" i="12"/>
  <c r="AE851" i="12"/>
  <c r="AF851" i="12"/>
  <c r="K852" i="12"/>
  <c r="T852" i="12"/>
  <c r="X852" i="12"/>
  <c r="Y852" i="12"/>
  <c r="Z852" i="12"/>
  <c r="AC852" i="12"/>
  <c r="AD852" i="12"/>
  <c r="AE852" i="12"/>
  <c r="AF852" i="12"/>
  <c r="K853" i="12"/>
  <c r="T853" i="12"/>
  <c r="X853" i="12"/>
  <c r="Y853" i="12"/>
  <c r="Z853" i="12"/>
  <c r="AC853" i="12"/>
  <c r="AD853" i="12"/>
  <c r="AE853" i="12"/>
  <c r="AF853" i="12"/>
  <c r="K854" i="12"/>
  <c r="T854" i="12"/>
  <c r="X854" i="12"/>
  <c r="Y854" i="12"/>
  <c r="Z854" i="12"/>
  <c r="AC854" i="12"/>
  <c r="AD854" i="12"/>
  <c r="AE854" i="12"/>
  <c r="AF854" i="12"/>
  <c r="K855" i="12"/>
  <c r="T855" i="12"/>
  <c r="X855" i="12"/>
  <c r="Y855" i="12"/>
  <c r="Z855" i="12"/>
  <c r="AC855" i="12"/>
  <c r="AD855" i="12"/>
  <c r="AE855" i="12"/>
  <c r="AF855" i="12"/>
  <c r="K856" i="12"/>
  <c r="T856" i="12"/>
  <c r="X856" i="12"/>
  <c r="Y856" i="12"/>
  <c r="Z856" i="12"/>
  <c r="AC856" i="12"/>
  <c r="AD856" i="12"/>
  <c r="AE856" i="12"/>
  <c r="AF856" i="12"/>
  <c r="K857" i="12"/>
  <c r="T857" i="12"/>
  <c r="X857" i="12"/>
  <c r="Y857" i="12"/>
  <c r="Z857" i="12"/>
  <c r="AC857" i="12"/>
  <c r="AD857" i="12"/>
  <c r="AE857" i="12"/>
  <c r="AF857" i="12"/>
  <c r="K858" i="12"/>
  <c r="T858" i="12"/>
  <c r="X858" i="12"/>
  <c r="Y858" i="12"/>
  <c r="Z858" i="12"/>
  <c r="AC858" i="12"/>
  <c r="AD858" i="12"/>
  <c r="AE858" i="12"/>
  <c r="AF858" i="12"/>
  <c r="K859" i="12"/>
  <c r="T859" i="12"/>
  <c r="X859" i="12"/>
  <c r="Y859" i="12"/>
  <c r="Z859" i="12"/>
  <c r="AB859" i="12"/>
  <c r="AC859" i="12"/>
  <c r="AD859" i="12"/>
  <c r="AE859" i="12"/>
  <c r="AF859" i="12"/>
  <c r="K860" i="12"/>
  <c r="T860" i="12"/>
  <c r="X860" i="12"/>
  <c r="Y860" i="12"/>
  <c r="Z860" i="12"/>
  <c r="AC860" i="12"/>
  <c r="AD860" i="12"/>
  <c r="AE860" i="12"/>
  <c r="AF860" i="12"/>
  <c r="K861" i="12"/>
  <c r="T861" i="12"/>
  <c r="X861" i="12"/>
  <c r="Y861" i="12"/>
  <c r="Z861" i="12"/>
  <c r="AC861" i="12"/>
  <c r="AD861" i="12"/>
  <c r="AE861" i="12"/>
  <c r="AF861" i="12"/>
  <c r="K862" i="12"/>
  <c r="T862" i="12"/>
  <c r="X862" i="12"/>
  <c r="Y862" i="12"/>
  <c r="Z862" i="12"/>
  <c r="AC862" i="12"/>
  <c r="AD862" i="12"/>
  <c r="AE862" i="12"/>
  <c r="AF862" i="12"/>
  <c r="K863" i="12"/>
  <c r="T863" i="12"/>
  <c r="X863" i="12"/>
  <c r="Y863" i="12"/>
  <c r="Z863" i="12"/>
  <c r="AC863" i="12"/>
  <c r="AD863" i="12"/>
  <c r="AE863" i="12"/>
  <c r="AF863" i="12"/>
  <c r="K864" i="12"/>
  <c r="T864" i="12"/>
  <c r="X864" i="12"/>
  <c r="Y864" i="12"/>
  <c r="Z864" i="12"/>
  <c r="AC864" i="12"/>
  <c r="AD864" i="12"/>
  <c r="AE864" i="12"/>
  <c r="AF864" i="12"/>
  <c r="K865" i="12"/>
  <c r="T865" i="12"/>
  <c r="X865" i="12"/>
  <c r="Y865" i="12"/>
  <c r="Z865" i="12"/>
  <c r="AC865" i="12"/>
  <c r="AD865" i="12"/>
  <c r="AE865" i="12"/>
  <c r="AF865" i="12"/>
  <c r="K866" i="12"/>
  <c r="T866" i="12"/>
  <c r="X866" i="12"/>
  <c r="Y866" i="12"/>
  <c r="Z866" i="12"/>
  <c r="AC866" i="12"/>
  <c r="AD866" i="12"/>
  <c r="AE866" i="12"/>
  <c r="AF866" i="12"/>
  <c r="K867" i="12"/>
  <c r="T867" i="12"/>
  <c r="X867" i="12"/>
  <c r="Y867" i="12"/>
  <c r="Z867" i="12"/>
  <c r="AC867" i="12"/>
  <c r="AD867" i="12"/>
  <c r="AE867" i="12"/>
  <c r="AF867" i="12"/>
  <c r="T868" i="12"/>
  <c r="X868" i="12"/>
  <c r="Y868" i="12"/>
  <c r="Z868" i="12"/>
  <c r="AB868" i="12"/>
  <c r="AC868" i="12"/>
  <c r="AD868" i="12"/>
  <c r="AE868" i="12"/>
  <c r="AF868" i="12"/>
  <c r="T869" i="12"/>
  <c r="X869" i="12"/>
  <c r="Y869" i="12"/>
  <c r="Z869" i="12"/>
  <c r="AC869" i="12"/>
  <c r="AD869" i="12"/>
  <c r="AE869" i="12"/>
  <c r="AF869" i="12"/>
  <c r="T870" i="12"/>
  <c r="X870" i="12"/>
  <c r="Y870" i="12"/>
  <c r="Z870" i="12"/>
  <c r="AC870" i="12"/>
  <c r="AD870" i="12"/>
  <c r="AE870" i="12"/>
  <c r="AF870" i="12"/>
  <c r="T871" i="12"/>
  <c r="X871" i="12"/>
  <c r="Y871" i="12"/>
  <c r="Z871" i="12"/>
  <c r="AC871" i="12"/>
  <c r="AD871" i="12"/>
  <c r="AE871" i="12"/>
  <c r="AF871" i="12"/>
  <c r="T872" i="12"/>
  <c r="X872" i="12"/>
  <c r="Y872" i="12"/>
  <c r="Z872" i="12"/>
  <c r="AC872" i="12"/>
  <c r="AD872" i="12"/>
  <c r="AE872" i="12"/>
  <c r="AF872" i="12"/>
  <c r="T873" i="12"/>
  <c r="X873" i="12"/>
  <c r="Y873" i="12"/>
  <c r="Z873" i="12"/>
  <c r="AC873" i="12"/>
  <c r="AD873" i="12"/>
  <c r="AE873" i="12"/>
  <c r="AF873" i="12"/>
  <c r="T874" i="12"/>
  <c r="X874" i="12"/>
  <c r="Y874" i="12"/>
  <c r="Z874" i="12"/>
  <c r="AC874" i="12"/>
  <c r="AD874" i="12"/>
  <c r="AE874" i="12"/>
  <c r="AF874" i="12"/>
  <c r="T875" i="12"/>
  <c r="X875" i="12"/>
  <c r="Y875" i="12"/>
  <c r="Z875" i="12"/>
  <c r="AC875" i="12"/>
  <c r="AD875" i="12"/>
  <c r="AE875" i="12"/>
  <c r="AF875" i="12"/>
  <c r="T876" i="12"/>
  <c r="X876" i="12"/>
  <c r="Y876" i="12"/>
  <c r="Z876" i="12"/>
  <c r="AC876" i="12"/>
  <c r="AD876" i="12"/>
  <c r="AE876" i="12"/>
  <c r="AF876" i="12"/>
  <c r="T877" i="12"/>
  <c r="X877" i="12"/>
  <c r="Y877" i="12"/>
  <c r="Z877" i="12"/>
  <c r="AB877" i="12"/>
  <c r="AC877" i="12"/>
  <c r="AD877" i="12"/>
  <c r="AE877" i="12"/>
  <c r="AF877" i="12"/>
  <c r="T878" i="12"/>
  <c r="X878" i="12"/>
  <c r="Y878" i="12"/>
  <c r="Z878" i="12"/>
  <c r="AC878" i="12"/>
  <c r="AD878" i="12"/>
  <c r="AE878" i="12"/>
  <c r="AF878" i="12"/>
  <c r="T879" i="12"/>
  <c r="X879" i="12"/>
  <c r="Y879" i="12"/>
  <c r="Z879" i="12"/>
  <c r="AC879" i="12"/>
  <c r="AD879" i="12"/>
  <c r="AE879" i="12"/>
  <c r="AF879" i="12"/>
  <c r="T880" i="12"/>
  <c r="X880" i="12"/>
  <c r="Y880" i="12"/>
  <c r="Z880" i="12"/>
  <c r="AC880" i="12"/>
  <c r="AD880" i="12"/>
  <c r="AE880" i="12"/>
  <c r="AF880" i="12"/>
  <c r="T881" i="12"/>
  <c r="X881" i="12"/>
  <c r="Y881" i="12"/>
  <c r="Z881" i="12"/>
  <c r="AC881" i="12"/>
  <c r="AD881" i="12"/>
  <c r="AE881" i="12"/>
  <c r="AF881" i="12"/>
  <c r="T882" i="12"/>
  <c r="X882" i="12"/>
  <c r="Y882" i="12"/>
  <c r="Z882" i="12"/>
  <c r="AC882" i="12"/>
  <c r="AD882" i="12"/>
  <c r="AE882" i="12"/>
  <c r="AF882" i="12"/>
  <c r="T883" i="12"/>
  <c r="X883" i="12"/>
  <c r="Y883" i="12"/>
  <c r="Z883" i="12"/>
  <c r="AC883" i="12"/>
  <c r="AD883" i="12"/>
  <c r="AE883" i="12"/>
  <c r="AF883" i="12"/>
  <c r="T884" i="12"/>
  <c r="X884" i="12"/>
  <c r="Y884" i="12"/>
  <c r="Z884" i="12"/>
  <c r="AC884" i="12"/>
  <c r="AD884" i="12"/>
  <c r="AE884" i="12"/>
  <c r="AF884" i="12"/>
  <c r="T885" i="12"/>
  <c r="X885" i="12"/>
  <c r="Y885" i="12"/>
  <c r="Z885" i="12"/>
  <c r="AC885" i="12"/>
  <c r="AD885" i="12"/>
  <c r="AE885" i="12"/>
  <c r="AF885" i="12"/>
  <c r="T886" i="12"/>
  <c r="X886" i="12"/>
  <c r="Y886" i="12"/>
  <c r="Z886" i="12"/>
  <c r="AB886" i="12"/>
  <c r="AC886" i="12"/>
  <c r="AD886" i="12"/>
  <c r="AE886" i="12"/>
  <c r="AF886" i="12"/>
  <c r="T887" i="12"/>
  <c r="X887" i="12"/>
  <c r="Y887" i="12"/>
  <c r="Z887" i="12"/>
  <c r="AC887" i="12"/>
  <c r="AD887" i="12"/>
  <c r="AE887" i="12"/>
  <c r="AF887" i="12"/>
  <c r="T888" i="12"/>
  <c r="X888" i="12"/>
  <c r="Y888" i="12"/>
  <c r="Z888" i="12"/>
  <c r="AC888" i="12"/>
  <c r="AD888" i="12"/>
  <c r="AE888" i="12"/>
  <c r="AF888" i="12"/>
  <c r="T889" i="12"/>
  <c r="X889" i="12"/>
  <c r="Y889" i="12"/>
  <c r="Z889" i="12"/>
  <c r="AC889" i="12"/>
  <c r="AD889" i="12"/>
  <c r="AE889" i="12"/>
  <c r="AF889" i="12"/>
  <c r="T890" i="12"/>
  <c r="X890" i="12"/>
  <c r="Y890" i="12"/>
  <c r="Z890" i="12"/>
  <c r="AC890" i="12"/>
  <c r="AD890" i="12"/>
  <c r="AE890" i="12"/>
  <c r="AF890" i="12"/>
  <c r="T891" i="12"/>
  <c r="X891" i="12"/>
  <c r="Y891" i="12"/>
  <c r="Z891" i="12"/>
  <c r="AC891" i="12"/>
  <c r="AD891" i="12"/>
  <c r="AE891" i="12"/>
  <c r="AF891" i="12"/>
  <c r="T892" i="12"/>
  <c r="X892" i="12"/>
  <c r="Y892" i="12"/>
  <c r="Z892" i="12"/>
  <c r="AC892" i="12"/>
  <c r="AD892" i="12"/>
  <c r="AE892" i="12"/>
  <c r="AF892" i="12"/>
  <c r="X893" i="12"/>
  <c r="Y893" i="12"/>
  <c r="Z893" i="12"/>
  <c r="AC893" i="12"/>
  <c r="AD893" i="12"/>
  <c r="AE893" i="12"/>
  <c r="AF893" i="12"/>
  <c r="X894" i="12"/>
  <c r="Y894" i="12"/>
  <c r="Z894" i="12"/>
  <c r="AC894" i="12"/>
  <c r="AD894" i="12"/>
  <c r="AE894" i="12"/>
  <c r="AF894" i="12"/>
  <c r="X895" i="12"/>
  <c r="Y895" i="12"/>
  <c r="Z895" i="12"/>
  <c r="AC895" i="12"/>
  <c r="AD895" i="12"/>
  <c r="AE895" i="12"/>
  <c r="AF895" i="12"/>
  <c r="X896" i="12"/>
  <c r="Y896" i="12"/>
  <c r="Z896" i="12"/>
  <c r="AC896" i="12"/>
  <c r="AD896" i="12"/>
  <c r="AE896" i="12"/>
  <c r="AF896" i="12"/>
  <c r="X897" i="12"/>
  <c r="Y897" i="12"/>
  <c r="Z897" i="12"/>
  <c r="AB897" i="12"/>
  <c r="AC897" i="12"/>
  <c r="AD897" i="12"/>
  <c r="AE897" i="12"/>
  <c r="AF897" i="12"/>
  <c r="X898" i="12"/>
  <c r="Y898" i="12"/>
  <c r="Z898" i="12"/>
  <c r="AC898" i="12"/>
  <c r="AD898" i="12"/>
  <c r="AE898" i="12"/>
  <c r="AF898" i="12"/>
  <c r="X899" i="12"/>
  <c r="Y899" i="12"/>
  <c r="Z899" i="12"/>
  <c r="AC899" i="12"/>
  <c r="AD899" i="12"/>
  <c r="AE899" i="12"/>
  <c r="AF899" i="12"/>
  <c r="X900" i="12"/>
  <c r="Y900" i="12"/>
  <c r="Z900" i="12"/>
  <c r="AC900" i="12"/>
  <c r="AD900" i="12"/>
  <c r="AE900" i="12"/>
  <c r="AF900" i="12"/>
  <c r="X901" i="12"/>
  <c r="Y901" i="12"/>
  <c r="Z901" i="12"/>
  <c r="AC901" i="12"/>
  <c r="AD901" i="12"/>
  <c r="AE901" i="12"/>
  <c r="AF901" i="12"/>
  <c r="X902" i="12"/>
  <c r="Y902" i="12"/>
  <c r="Z902" i="12"/>
  <c r="AC902" i="12"/>
  <c r="AD902" i="12"/>
  <c r="AE902" i="12"/>
  <c r="AF902" i="12"/>
  <c r="X903" i="12"/>
  <c r="Y903" i="12"/>
  <c r="Z903" i="12"/>
  <c r="AC903" i="12"/>
  <c r="AD903" i="12"/>
  <c r="AE903" i="12"/>
  <c r="AF903" i="12"/>
  <c r="X904" i="12"/>
  <c r="Y904" i="12"/>
  <c r="Z904" i="12"/>
  <c r="AC904" i="12"/>
  <c r="AD904" i="12"/>
  <c r="AE904" i="12"/>
  <c r="AF904" i="12"/>
  <c r="X905" i="12"/>
  <c r="Y905" i="12"/>
  <c r="Z905" i="12"/>
  <c r="AC905" i="12"/>
  <c r="AD905" i="12"/>
  <c r="AE905" i="12"/>
  <c r="AF905" i="12"/>
  <c r="X906" i="12"/>
  <c r="Y906" i="12"/>
  <c r="Z906" i="12"/>
  <c r="AB906" i="12"/>
  <c r="AC906" i="12"/>
  <c r="AD906" i="12"/>
  <c r="AE906" i="12"/>
  <c r="AF906" i="12"/>
  <c r="X907" i="12"/>
  <c r="Y907" i="12"/>
  <c r="Z907" i="12"/>
  <c r="AC907" i="12"/>
  <c r="AD907" i="12"/>
  <c r="AE907" i="12"/>
  <c r="AF907" i="12"/>
  <c r="X908" i="12"/>
  <c r="Y908" i="12"/>
  <c r="Z908" i="12"/>
  <c r="AC908" i="12"/>
  <c r="AD908" i="12"/>
  <c r="AE908" i="12"/>
  <c r="AF908" i="12"/>
  <c r="X909" i="12"/>
  <c r="Y909" i="12"/>
  <c r="Z909" i="12"/>
  <c r="AC909" i="12"/>
  <c r="AD909" i="12"/>
  <c r="AE909" i="12"/>
  <c r="AF909" i="12"/>
  <c r="X910" i="12"/>
  <c r="Y910" i="12"/>
  <c r="Z910" i="12"/>
  <c r="AC910" i="12"/>
  <c r="AD910" i="12"/>
  <c r="AE910" i="12"/>
  <c r="AF910" i="12"/>
  <c r="X911" i="12"/>
  <c r="Y911" i="12"/>
  <c r="Z911" i="12"/>
  <c r="AC911" i="12"/>
  <c r="AD911" i="12"/>
  <c r="AE911" i="12"/>
  <c r="AF911" i="12"/>
  <c r="X912" i="12"/>
  <c r="Y912" i="12"/>
  <c r="Z912" i="12"/>
  <c r="AC912" i="12"/>
  <c r="AD912" i="12"/>
  <c r="AE912" i="12"/>
  <c r="AF912" i="12"/>
  <c r="X913" i="12"/>
  <c r="Y913" i="12"/>
  <c r="Z913" i="12"/>
  <c r="AC913" i="12"/>
  <c r="AD913" i="12"/>
  <c r="AE913" i="12"/>
  <c r="AF913" i="12"/>
  <c r="X914" i="12"/>
  <c r="Y914" i="12"/>
  <c r="Z914" i="12"/>
  <c r="AC914" i="12"/>
  <c r="AD914" i="12"/>
  <c r="AE914" i="12"/>
  <c r="AF914" i="12"/>
  <c r="X915" i="12"/>
  <c r="Y915" i="12"/>
  <c r="Z915" i="12"/>
  <c r="AC915" i="12"/>
  <c r="AD915" i="12"/>
  <c r="AE915" i="12"/>
  <c r="AF915" i="12"/>
  <c r="X916" i="12"/>
  <c r="Y916" i="12"/>
  <c r="Z916" i="12"/>
  <c r="AB916" i="12"/>
  <c r="AC916" i="12"/>
  <c r="AD916" i="12"/>
  <c r="AE916" i="12"/>
  <c r="AF916" i="12"/>
  <c r="X917" i="12"/>
  <c r="Y917" i="12"/>
  <c r="Z917" i="12"/>
  <c r="AC917" i="12"/>
  <c r="AD917" i="12"/>
  <c r="AE917" i="12"/>
  <c r="AF917" i="12"/>
  <c r="X918" i="12"/>
  <c r="Y918" i="12"/>
  <c r="Z918" i="12"/>
  <c r="AC918" i="12"/>
  <c r="AD918" i="12"/>
  <c r="AE918" i="12"/>
  <c r="AF918" i="12"/>
  <c r="X919" i="12"/>
  <c r="Y919" i="12"/>
  <c r="Z919" i="12"/>
  <c r="AC919" i="12"/>
  <c r="AD919" i="12"/>
  <c r="AE919" i="12"/>
  <c r="AF919" i="12"/>
  <c r="X920" i="12"/>
  <c r="Y920" i="12"/>
  <c r="Z920" i="12"/>
  <c r="AC920" i="12"/>
  <c r="AD920" i="12"/>
  <c r="AE920" i="12"/>
  <c r="AF920" i="12"/>
  <c r="X921" i="12"/>
  <c r="Y921" i="12"/>
  <c r="Z921" i="12"/>
  <c r="AC921" i="12"/>
  <c r="AD921" i="12"/>
  <c r="AE921" i="12"/>
  <c r="AF921" i="12"/>
  <c r="X922" i="12"/>
  <c r="Y922" i="12"/>
  <c r="Z922" i="12"/>
  <c r="AC922" i="12"/>
  <c r="AD922" i="12"/>
  <c r="AE922" i="12"/>
  <c r="AF922" i="12"/>
  <c r="X923" i="12"/>
  <c r="Y923" i="12"/>
  <c r="Z923" i="12"/>
  <c r="AC923" i="12"/>
  <c r="AD923" i="12"/>
  <c r="AE923" i="12"/>
  <c r="AF923" i="12"/>
  <c r="X924" i="12"/>
  <c r="Y924" i="12"/>
  <c r="Z924" i="12"/>
  <c r="AC924" i="12"/>
  <c r="AD924" i="12"/>
  <c r="AE924" i="12"/>
  <c r="AF924" i="12"/>
  <c r="X925" i="12"/>
  <c r="Y925" i="12"/>
  <c r="Z925" i="12"/>
  <c r="AC925" i="12"/>
  <c r="AD925" i="12"/>
  <c r="AE925" i="12"/>
  <c r="AF925" i="12"/>
  <c r="X926" i="12"/>
  <c r="Y926" i="12"/>
  <c r="Z926" i="12"/>
  <c r="AC926" i="12"/>
  <c r="AD926" i="12"/>
  <c r="AE926" i="12"/>
  <c r="AF926" i="12"/>
  <c r="X927" i="12"/>
  <c r="Y927" i="12"/>
  <c r="Z927" i="12"/>
  <c r="AC927" i="12"/>
  <c r="AD927" i="12"/>
  <c r="AE927" i="12"/>
  <c r="AF927" i="12"/>
  <c r="X928" i="12"/>
  <c r="Y928" i="12"/>
  <c r="Z928" i="12"/>
  <c r="AB928" i="12"/>
  <c r="AC928" i="12"/>
  <c r="AD928" i="12"/>
  <c r="AE928" i="12"/>
  <c r="AF928" i="12"/>
  <c r="X929" i="12"/>
  <c r="Y929" i="12"/>
  <c r="Z929" i="12"/>
  <c r="AC929" i="12"/>
  <c r="AD929" i="12"/>
  <c r="AE929" i="12"/>
  <c r="AF929" i="12"/>
  <c r="X930" i="12"/>
  <c r="Y930" i="12"/>
  <c r="Z930" i="12"/>
  <c r="AC930" i="12"/>
  <c r="AD930" i="12"/>
  <c r="AE930" i="12"/>
  <c r="AF930" i="12"/>
  <c r="X931" i="12"/>
  <c r="Y931" i="12"/>
  <c r="Z931" i="12"/>
  <c r="AC931" i="12"/>
  <c r="AD931" i="12"/>
  <c r="AE931" i="12"/>
  <c r="AF931" i="12"/>
  <c r="X932" i="12"/>
  <c r="Y932" i="12"/>
  <c r="Z932" i="12"/>
  <c r="AC932" i="12"/>
  <c r="AD932" i="12"/>
  <c r="AE932" i="12"/>
  <c r="AF932" i="12"/>
  <c r="X933" i="12"/>
  <c r="Y933" i="12"/>
  <c r="Z933" i="12"/>
  <c r="AC933" i="12"/>
  <c r="AD933" i="12"/>
  <c r="AE933" i="12"/>
  <c r="AF933" i="12"/>
  <c r="X934" i="12"/>
  <c r="Y934" i="12"/>
  <c r="Z934" i="12"/>
  <c r="AC934" i="12"/>
  <c r="AD934" i="12"/>
  <c r="AE934" i="12"/>
  <c r="AF934" i="12"/>
  <c r="X935" i="12"/>
  <c r="Y935" i="12"/>
  <c r="Z935" i="12"/>
  <c r="AC935" i="12"/>
  <c r="AD935" i="12"/>
  <c r="AE935" i="12"/>
  <c r="AF935" i="12"/>
  <c r="X936" i="12"/>
  <c r="Y936" i="12"/>
  <c r="Z936" i="12"/>
  <c r="AC936" i="12"/>
  <c r="AD936" i="12"/>
  <c r="AE936" i="12"/>
  <c r="AF936" i="12"/>
  <c r="X937" i="12"/>
  <c r="Y937" i="12"/>
  <c r="Z937" i="12"/>
  <c r="AC937" i="12"/>
  <c r="AD937" i="12"/>
  <c r="AE937" i="12"/>
  <c r="AF937" i="12"/>
  <c r="X938" i="12"/>
  <c r="Y938" i="12"/>
  <c r="Z938" i="12"/>
  <c r="AC938" i="12"/>
  <c r="AD938" i="12"/>
  <c r="AE938" i="12"/>
  <c r="AF938" i="12"/>
  <c r="X939" i="12"/>
  <c r="Y939" i="12"/>
  <c r="Z939" i="12"/>
  <c r="AC939" i="12"/>
  <c r="AD939" i="12"/>
  <c r="AE939" i="12"/>
  <c r="AF939" i="12"/>
  <c r="X940" i="12"/>
  <c r="Y940" i="12"/>
  <c r="Z940" i="12"/>
  <c r="AB940" i="12"/>
  <c r="AC940" i="12"/>
  <c r="AD940" i="12"/>
  <c r="AE940" i="12"/>
  <c r="AF940" i="12"/>
  <c r="X941" i="12"/>
  <c r="Y941" i="12"/>
  <c r="Z941" i="12"/>
  <c r="AC941" i="12"/>
  <c r="AD941" i="12"/>
  <c r="AE941" i="12"/>
  <c r="AF941" i="12"/>
  <c r="X942" i="12"/>
  <c r="Y942" i="12"/>
  <c r="Z942" i="12"/>
  <c r="AC942" i="12"/>
  <c r="AD942" i="12"/>
  <c r="AE942" i="12"/>
  <c r="AF942" i="12"/>
  <c r="X943" i="12"/>
  <c r="Y943" i="12"/>
  <c r="Z943" i="12"/>
  <c r="AC943" i="12"/>
  <c r="AD943" i="12"/>
  <c r="AE943" i="12"/>
  <c r="AF943" i="12"/>
  <c r="X944" i="12"/>
  <c r="Y944" i="12"/>
  <c r="Z944" i="12"/>
  <c r="AC944" i="12"/>
  <c r="AD944" i="12"/>
  <c r="AE944" i="12"/>
  <c r="AF944" i="12"/>
  <c r="X945" i="12"/>
  <c r="Y945" i="12"/>
  <c r="Z945" i="12"/>
  <c r="AC945" i="12"/>
  <c r="AD945" i="12"/>
  <c r="AE945" i="12"/>
  <c r="AF945" i="12"/>
  <c r="X946" i="12"/>
  <c r="Y946" i="12"/>
  <c r="Z946" i="12"/>
  <c r="AC946" i="12"/>
  <c r="AD946" i="12"/>
  <c r="AE946" i="12"/>
  <c r="AF946" i="12"/>
  <c r="X947" i="12"/>
  <c r="Y947" i="12"/>
  <c r="Z947" i="12"/>
  <c r="AC947" i="12"/>
  <c r="AD947" i="12"/>
  <c r="AE947" i="12"/>
  <c r="AF947" i="12"/>
  <c r="X948" i="12"/>
  <c r="Y948" i="12"/>
  <c r="Z948" i="12"/>
  <c r="AC948" i="12"/>
  <c r="AD948" i="12"/>
  <c r="AE948" i="12"/>
  <c r="AF948" i="12"/>
  <c r="X949" i="12"/>
  <c r="Y949" i="12"/>
  <c r="Z949" i="12"/>
  <c r="AC949" i="12"/>
  <c r="AD949" i="12"/>
  <c r="AE949" i="12"/>
  <c r="AF949" i="12"/>
  <c r="X950" i="12"/>
  <c r="Y950" i="12"/>
  <c r="Z950" i="12"/>
  <c r="AC950" i="12"/>
  <c r="AD950" i="12"/>
  <c r="AE950" i="12"/>
  <c r="AF950" i="12"/>
  <c r="X951" i="12"/>
  <c r="Y951" i="12"/>
  <c r="Z951" i="12"/>
  <c r="AB951" i="12"/>
  <c r="AC951" i="12"/>
  <c r="AD951" i="12"/>
  <c r="AE951" i="12"/>
  <c r="AF951" i="12"/>
  <c r="X952" i="12"/>
  <c r="Y952" i="12"/>
  <c r="Z952" i="12"/>
  <c r="AC952" i="12"/>
  <c r="AD952" i="12"/>
  <c r="AE952" i="12"/>
  <c r="AF952" i="12"/>
  <c r="X953" i="12"/>
  <c r="Y953" i="12"/>
  <c r="Z953" i="12"/>
  <c r="AC953" i="12"/>
  <c r="AD953" i="12"/>
  <c r="AE953" i="12"/>
  <c r="AF953" i="12"/>
  <c r="X954" i="12"/>
  <c r="Y954" i="12"/>
  <c r="Z954" i="12"/>
  <c r="AC954" i="12"/>
  <c r="AD954" i="12"/>
  <c r="AE954" i="12"/>
  <c r="AF954" i="12"/>
  <c r="X955" i="12"/>
  <c r="Y955" i="12"/>
  <c r="Z955" i="12"/>
  <c r="AC955" i="12"/>
  <c r="AD955" i="12"/>
  <c r="AE955" i="12"/>
  <c r="AF955" i="12"/>
  <c r="X956" i="12"/>
  <c r="Y956" i="12"/>
  <c r="Z956" i="12"/>
  <c r="AC956" i="12"/>
  <c r="AD956" i="12"/>
  <c r="AE956" i="12"/>
  <c r="AF956" i="12"/>
  <c r="X957" i="12"/>
  <c r="Y957" i="12"/>
  <c r="Z957" i="12"/>
  <c r="AC957" i="12"/>
  <c r="AD957" i="12"/>
  <c r="AE957" i="12"/>
  <c r="AF957" i="12"/>
  <c r="X958" i="12"/>
  <c r="Y958" i="12"/>
  <c r="Z958" i="12"/>
  <c r="AC958" i="12"/>
  <c r="AD958" i="12"/>
  <c r="AE958" i="12"/>
  <c r="AF958" i="12"/>
  <c r="X959" i="12"/>
  <c r="Y959" i="12"/>
  <c r="Z959" i="12"/>
  <c r="AC959" i="12"/>
  <c r="AD959" i="12"/>
  <c r="AE959" i="12"/>
  <c r="AF959" i="12"/>
  <c r="X960" i="12"/>
  <c r="Y960" i="12"/>
  <c r="Z960" i="12"/>
  <c r="AC960" i="12"/>
  <c r="AD960" i="12"/>
  <c r="AE960" i="12"/>
  <c r="AF960" i="12"/>
  <c r="X961" i="12"/>
  <c r="Y961" i="12"/>
  <c r="Z961" i="12"/>
  <c r="AB961" i="12"/>
  <c r="AC961" i="12"/>
  <c r="AD961" i="12"/>
  <c r="AE961" i="12"/>
  <c r="AF961" i="12"/>
  <c r="X962" i="12"/>
  <c r="Y962" i="12"/>
  <c r="Z962" i="12"/>
  <c r="AC962" i="12"/>
  <c r="AD962" i="12"/>
  <c r="AE962" i="12"/>
  <c r="AF962" i="12"/>
  <c r="X963" i="12"/>
  <c r="Y963" i="12"/>
  <c r="Z963" i="12"/>
  <c r="AC963" i="12"/>
  <c r="AD963" i="12"/>
  <c r="AE963" i="12"/>
  <c r="AF963" i="12"/>
  <c r="X964" i="12"/>
  <c r="Y964" i="12"/>
  <c r="Z964" i="12"/>
  <c r="AC964" i="12"/>
  <c r="AD964" i="12"/>
  <c r="AE964" i="12"/>
  <c r="AF964" i="12"/>
  <c r="X965" i="12"/>
  <c r="Y965" i="12"/>
  <c r="Z965" i="12"/>
  <c r="AC965" i="12"/>
  <c r="AD965" i="12"/>
  <c r="AE965" i="12"/>
  <c r="AF965" i="12"/>
  <c r="X966" i="12"/>
  <c r="Y966" i="12"/>
  <c r="Z966" i="12"/>
  <c r="AC966" i="12"/>
  <c r="AD966" i="12"/>
  <c r="AE966" i="12"/>
  <c r="AF966" i="12"/>
  <c r="X967" i="12"/>
  <c r="Y967" i="12"/>
  <c r="Z967" i="12"/>
  <c r="AC967" i="12"/>
  <c r="AD967" i="12"/>
  <c r="AE967" i="12"/>
  <c r="AF967" i="12"/>
  <c r="X968" i="12"/>
  <c r="Y968" i="12"/>
  <c r="Z968" i="12"/>
  <c r="AC968" i="12"/>
  <c r="AD968" i="12"/>
  <c r="AE968" i="12"/>
  <c r="AF968" i="12"/>
  <c r="X969" i="12"/>
  <c r="Y969" i="12"/>
  <c r="Z969" i="12"/>
  <c r="AC969" i="12"/>
  <c r="AD969" i="12"/>
  <c r="AE969" i="12"/>
  <c r="AF969" i="12"/>
  <c r="X970" i="12"/>
  <c r="Y970" i="12"/>
  <c r="Z970" i="12"/>
  <c r="AB970" i="12"/>
  <c r="AC970" i="12"/>
  <c r="AD970" i="12"/>
  <c r="AE970" i="12"/>
  <c r="AF970" i="12"/>
  <c r="X971" i="12"/>
  <c r="Y971" i="12"/>
  <c r="Z971" i="12"/>
  <c r="AC971" i="12"/>
  <c r="AD971" i="12"/>
  <c r="AE971" i="12"/>
  <c r="AF971" i="12"/>
  <c r="X972" i="12"/>
  <c r="Y972" i="12"/>
  <c r="Z972" i="12"/>
  <c r="AC972" i="12"/>
  <c r="AD972" i="12"/>
  <c r="AE972" i="12"/>
  <c r="AF972" i="12"/>
  <c r="X973" i="12"/>
  <c r="Y973" i="12"/>
  <c r="Z973" i="12"/>
  <c r="AC973" i="12"/>
  <c r="AD973" i="12"/>
  <c r="AE973" i="12"/>
  <c r="AF973" i="12"/>
  <c r="X974" i="12"/>
  <c r="Y974" i="12"/>
  <c r="Z974" i="12"/>
  <c r="AC974" i="12"/>
  <c r="AD974" i="12"/>
  <c r="AE974" i="12"/>
  <c r="AF974" i="12"/>
  <c r="X975" i="12"/>
  <c r="Y975" i="12"/>
  <c r="Z975" i="12"/>
  <c r="AC975" i="12"/>
  <c r="AD975" i="12"/>
  <c r="AE975" i="12"/>
  <c r="AF975" i="12"/>
  <c r="X976" i="12"/>
  <c r="Y976" i="12"/>
  <c r="Z976" i="12"/>
  <c r="AC976" i="12"/>
  <c r="AD976" i="12"/>
  <c r="AE976" i="12"/>
  <c r="AF976" i="12"/>
  <c r="X977" i="12"/>
  <c r="Y977" i="12"/>
  <c r="Z977" i="12"/>
  <c r="AC977" i="12"/>
  <c r="AD977" i="12"/>
  <c r="AE977" i="12"/>
  <c r="AF977" i="12"/>
  <c r="X978" i="12"/>
  <c r="Y978" i="12"/>
  <c r="Z978" i="12"/>
  <c r="AC978" i="12"/>
  <c r="AD978" i="12"/>
  <c r="AE978" i="12"/>
  <c r="AF978" i="12"/>
  <c r="X979" i="12"/>
  <c r="Y979" i="12"/>
  <c r="Z979" i="12"/>
  <c r="AC979" i="12"/>
  <c r="AD979" i="12"/>
  <c r="AE979" i="12"/>
  <c r="AF979" i="12"/>
  <c r="X980" i="12"/>
  <c r="Y980" i="12"/>
  <c r="Z980" i="12"/>
  <c r="AB980" i="12"/>
  <c r="AC980" i="12"/>
  <c r="AD980" i="12"/>
  <c r="AE980" i="12"/>
  <c r="AF980" i="12"/>
  <c r="X981" i="12"/>
  <c r="Y981" i="12"/>
  <c r="Z981" i="12"/>
  <c r="AC981" i="12"/>
  <c r="AD981" i="12"/>
  <c r="AE981" i="12"/>
  <c r="AF981" i="12"/>
  <c r="X982" i="12"/>
  <c r="Y982" i="12"/>
  <c r="Z982" i="12"/>
  <c r="AC982" i="12"/>
  <c r="AD982" i="12"/>
  <c r="AE982" i="12"/>
  <c r="AF982" i="12"/>
  <c r="X983" i="12"/>
  <c r="Y983" i="12"/>
  <c r="Z983" i="12"/>
  <c r="AC983" i="12"/>
  <c r="AD983" i="12"/>
  <c r="AE983" i="12"/>
  <c r="AF983" i="12"/>
  <c r="X984" i="12"/>
  <c r="Y984" i="12"/>
  <c r="Z984" i="12"/>
  <c r="AC984" i="12"/>
  <c r="AD984" i="12"/>
  <c r="AE984" i="12"/>
  <c r="AF984" i="12"/>
  <c r="X985" i="12"/>
  <c r="Y985" i="12"/>
  <c r="Z985" i="12"/>
  <c r="AC985" i="12"/>
  <c r="AD985" i="12"/>
  <c r="AE985" i="12"/>
  <c r="AF985" i="12"/>
  <c r="X986" i="12"/>
  <c r="Y986" i="12"/>
  <c r="Z986" i="12"/>
  <c r="AC986" i="12"/>
  <c r="AD986" i="12"/>
  <c r="AE986" i="12"/>
  <c r="AF986" i="12"/>
  <c r="X987" i="12"/>
  <c r="Y987" i="12"/>
  <c r="Z987" i="12"/>
  <c r="AC987" i="12"/>
  <c r="AD987" i="12"/>
  <c r="AE987" i="12"/>
  <c r="AF987" i="12"/>
  <c r="X988" i="12"/>
  <c r="Y988" i="12"/>
  <c r="Z988" i="12"/>
  <c r="AC988" i="12"/>
  <c r="AD988" i="12"/>
  <c r="AE988" i="12"/>
  <c r="AF988" i="12"/>
  <c r="X989" i="12"/>
  <c r="Y989" i="12"/>
  <c r="Z989" i="12"/>
  <c r="AC989" i="12"/>
  <c r="AD989" i="12"/>
  <c r="AE989" i="12"/>
  <c r="AF989" i="12"/>
  <c r="X990" i="12"/>
  <c r="Y990" i="12"/>
  <c r="Z990" i="12"/>
  <c r="AB990" i="12"/>
  <c r="AC990" i="12"/>
  <c r="AD990" i="12"/>
  <c r="AE990" i="12"/>
  <c r="AF990" i="12"/>
  <c r="X991" i="12"/>
  <c r="Y991" i="12"/>
  <c r="Z991" i="12"/>
  <c r="AC991" i="12"/>
  <c r="AD991" i="12"/>
  <c r="AE991" i="12"/>
  <c r="AF991" i="12"/>
  <c r="X992" i="12"/>
  <c r="Y992" i="12"/>
  <c r="Z992" i="12"/>
  <c r="AC992" i="12"/>
  <c r="AD992" i="12"/>
  <c r="AE992" i="12"/>
  <c r="AF992" i="12"/>
  <c r="X993" i="12"/>
  <c r="Y993" i="12"/>
  <c r="Z993" i="12"/>
  <c r="AC993" i="12"/>
  <c r="AD993" i="12"/>
  <c r="AE993" i="12"/>
  <c r="AF993" i="12"/>
  <c r="X994" i="12"/>
  <c r="Y994" i="12"/>
  <c r="Z994" i="12"/>
  <c r="AC994" i="12"/>
  <c r="AD994" i="12"/>
  <c r="AE994" i="12"/>
  <c r="AF994" i="12"/>
  <c r="X995" i="12"/>
  <c r="Y995" i="12"/>
  <c r="Z995" i="12"/>
  <c r="AC995" i="12"/>
  <c r="AD995" i="12"/>
  <c r="AE995" i="12"/>
  <c r="AF995" i="12"/>
  <c r="X996" i="12"/>
  <c r="Y996" i="12"/>
  <c r="Z996" i="12"/>
  <c r="AC996" i="12"/>
  <c r="AD996" i="12"/>
  <c r="AE996" i="12"/>
  <c r="AF996" i="12"/>
  <c r="X997" i="12"/>
  <c r="Y997" i="12"/>
  <c r="Z997" i="12"/>
  <c r="AC997" i="12"/>
  <c r="AD997" i="12"/>
  <c r="AE997" i="12"/>
  <c r="AF997" i="12"/>
  <c r="X998" i="12"/>
  <c r="Y998" i="12"/>
  <c r="Z998" i="12"/>
  <c r="AC998" i="12"/>
  <c r="AD998" i="12"/>
  <c r="AE998" i="12"/>
  <c r="AF998" i="12"/>
  <c r="X999" i="12"/>
  <c r="Y999" i="12"/>
  <c r="Z999" i="12"/>
  <c r="AC999" i="12"/>
  <c r="AD999" i="12"/>
  <c r="AE999" i="12"/>
  <c r="AF999" i="12"/>
  <c r="X1000" i="12"/>
  <c r="Y1000" i="12"/>
  <c r="Z1000" i="12"/>
  <c r="AC1000" i="12"/>
  <c r="AD1000" i="12"/>
  <c r="AE1000" i="12"/>
  <c r="AF1000" i="12"/>
  <c r="X1001" i="12"/>
  <c r="Y1001" i="12"/>
  <c r="Z1001" i="12"/>
  <c r="AB1001" i="12"/>
  <c r="AC1001" i="12"/>
  <c r="AD1001" i="12"/>
  <c r="AE1001" i="12"/>
  <c r="AF1001" i="12"/>
  <c r="X1002" i="12"/>
  <c r="Y1002" i="12"/>
  <c r="Z1002" i="12"/>
  <c r="AC1002" i="12"/>
  <c r="AD1002" i="12"/>
  <c r="AE1002" i="12"/>
  <c r="AF1002" i="12"/>
  <c r="X1003" i="12"/>
  <c r="Y1003" i="12"/>
  <c r="Z1003" i="12"/>
  <c r="AC1003" i="12"/>
  <c r="AD1003" i="12"/>
  <c r="AE1003" i="12"/>
  <c r="AF1003" i="12"/>
  <c r="X1004" i="12"/>
  <c r="Y1004" i="12"/>
  <c r="Z1004" i="12"/>
  <c r="AC1004" i="12"/>
  <c r="AD1004" i="12"/>
  <c r="AE1004" i="12"/>
  <c r="AF1004" i="12"/>
  <c r="X1005" i="12"/>
  <c r="Y1005" i="12"/>
  <c r="Z1005" i="12"/>
  <c r="AC1005" i="12"/>
  <c r="AD1005" i="12"/>
  <c r="AE1005" i="12"/>
  <c r="AF1005" i="12"/>
  <c r="X1006" i="12"/>
  <c r="Y1006" i="12"/>
  <c r="Z1006" i="12"/>
  <c r="AC1006" i="12"/>
  <c r="AD1006" i="12"/>
  <c r="AE1006" i="12"/>
  <c r="AF1006" i="12"/>
  <c r="X1007" i="12"/>
  <c r="Y1007" i="12"/>
  <c r="Z1007" i="12"/>
  <c r="AC1007" i="12"/>
  <c r="AD1007" i="12"/>
  <c r="AE1007" i="12"/>
  <c r="AF1007" i="12"/>
  <c r="X1008" i="12"/>
  <c r="Y1008" i="12"/>
  <c r="Z1008" i="12"/>
  <c r="AC1008" i="12"/>
  <c r="AD1008" i="12"/>
  <c r="AE1008" i="12"/>
  <c r="AF1008" i="12"/>
  <c r="X1009" i="12"/>
  <c r="Y1009" i="12"/>
  <c r="Z1009" i="12"/>
  <c r="AC1009" i="12"/>
  <c r="AD1009" i="12"/>
  <c r="AE1009" i="12"/>
  <c r="AF1009" i="12"/>
  <c r="X1010" i="12"/>
  <c r="Y1010" i="12"/>
  <c r="Z1010" i="12"/>
  <c r="AC1010" i="12"/>
  <c r="AD1010" i="12"/>
  <c r="AE1010" i="12"/>
  <c r="AF1010" i="12"/>
  <c r="X1011" i="12"/>
  <c r="Y1011" i="12"/>
  <c r="Z1011" i="12"/>
  <c r="AC1011" i="12"/>
  <c r="AD1011" i="12"/>
  <c r="AE1011" i="12"/>
  <c r="AF1011" i="12"/>
  <c r="X1012" i="12"/>
  <c r="Y1012" i="12"/>
  <c r="Z1012" i="12"/>
  <c r="AC1012" i="12"/>
  <c r="AD1012" i="12"/>
  <c r="AE1012" i="12"/>
  <c r="AF1012" i="12"/>
  <c r="X1013" i="12"/>
  <c r="Y1013" i="12"/>
  <c r="Z1013" i="12"/>
  <c r="AB1013" i="12"/>
  <c r="AC1013" i="12"/>
  <c r="AD1013" i="12"/>
  <c r="AE1013" i="12"/>
  <c r="AF1013" i="12"/>
  <c r="X1014" i="12"/>
  <c r="Y1014" i="12"/>
  <c r="Z1014" i="12"/>
  <c r="AC1014" i="12"/>
  <c r="AD1014" i="12"/>
  <c r="AE1014" i="12"/>
  <c r="AF1014" i="12"/>
  <c r="X1015" i="12"/>
  <c r="Y1015" i="12"/>
  <c r="Z1015" i="12"/>
  <c r="AC1015" i="12"/>
  <c r="AD1015" i="12"/>
  <c r="AE1015" i="12"/>
  <c r="AF1015" i="12"/>
  <c r="X1016" i="12"/>
  <c r="Y1016" i="12"/>
  <c r="Z1016" i="12"/>
  <c r="AC1016" i="12"/>
  <c r="AD1016" i="12"/>
  <c r="AE1016" i="12"/>
  <c r="AF1016" i="12"/>
  <c r="X1017" i="12"/>
  <c r="Y1017" i="12"/>
  <c r="Z1017" i="12"/>
  <c r="AC1017" i="12"/>
  <c r="AD1017" i="12"/>
  <c r="AE1017" i="12"/>
  <c r="AF1017" i="12"/>
  <c r="X1018" i="12"/>
  <c r="Y1018" i="12"/>
  <c r="Z1018" i="12"/>
  <c r="AC1018" i="12"/>
  <c r="AD1018" i="12"/>
  <c r="AE1018" i="12"/>
  <c r="AF1018" i="12"/>
  <c r="X1019" i="12"/>
  <c r="Y1019" i="12"/>
  <c r="Z1019" i="12"/>
  <c r="AC1019" i="12"/>
  <c r="AD1019" i="12"/>
  <c r="AE1019" i="12"/>
  <c r="AF1019" i="12"/>
  <c r="X1020" i="12"/>
  <c r="Y1020" i="12"/>
  <c r="Z1020" i="12"/>
  <c r="AC1020" i="12"/>
  <c r="AD1020" i="12"/>
  <c r="AE1020" i="12"/>
  <c r="AF1020" i="12"/>
  <c r="X1021" i="12"/>
  <c r="Y1021" i="12"/>
  <c r="Z1021" i="12"/>
  <c r="AC1021" i="12"/>
  <c r="AD1021" i="12"/>
  <c r="AE1021" i="12"/>
  <c r="AF1021" i="12"/>
  <c r="X1022" i="12"/>
  <c r="Y1022" i="12"/>
  <c r="Z1022" i="12"/>
  <c r="AC1022" i="12"/>
  <c r="AD1022" i="12"/>
  <c r="AE1022" i="12"/>
  <c r="AF1022" i="12"/>
  <c r="X1023" i="12"/>
  <c r="Y1023" i="12"/>
  <c r="Z1023" i="12"/>
  <c r="AB1023" i="12"/>
  <c r="AC1023" i="12"/>
  <c r="AD1023" i="12"/>
  <c r="AE1023" i="12"/>
  <c r="AF1023" i="12"/>
  <c r="X1024" i="12"/>
  <c r="Y1024" i="12"/>
  <c r="Z1024" i="12"/>
  <c r="AC1024" i="12"/>
  <c r="AD1024" i="12"/>
  <c r="AE1024" i="12"/>
  <c r="AF1024" i="12"/>
  <c r="X1025" i="12"/>
  <c r="Y1025" i="12"/>
  <c r="Z1025" i="12"/>
  <c r="AC1025" i="12"/>
  <c r="AD1025" i="12"/>
  <c r="AE1025" i="12"/>
  <c r="AF1025" i="12"/>
  <c r="X1026" i="12"/>
  <c r="Y1026" i="12"/>
  <c r="Z1026" i="12"/>
  <c r="AC1026" i="12"/>
  <c r="AD1026" i="12"/>
  <c r="AE1026" i="12"/>
  <c r="AF1026" i="12"/>
  <c r="X1027" i="12"/>
  <c r="Y1027" i="12"/>
  <c r="Z1027" i="12"/>
  <c r="AC1027" i="12"/>
  <c r="AD1027" i="12"/>
  <c r="AE1027" i="12"/>
  <c r="AF1027" i="12"/>
  <c r="X1028" i="12"/>
  <c r="Y1028" i="12"/>
  <c r="Z1028" i="12"/>
  <c r="AC1028" i="12"/>
  <c r="AD1028" i="12"/>
  <c r="AE1028" i="12"/>
  <c r="AF1028" i="12"/>
  <c r="X1029" i="12"/>
  <c r="Y1029" i="12"/>
  <c r="Z1029" i="12"/>
  <c r="AC1029" i="12"/>
  <c r="AD1029" i="12"/>
  <c r="AE1029" i="12"/>
  <c r="AF1029" i="12"/>
  <c r="X1030" i="12"/>
  <c r="Y1030" i="12"/>
  <c r="Z1030" i="12"/>
  <c r="AC1030" i="12"/>
  <c r="AD1030" i="12"/>
  <c r="AE1030" i="12"/>
  <c r="AF1030" i="12"/>
  <c r="X1031" i="12"/>
  <c r="Y1031" i="12"/>
  <c r="Z1031" i="12"/>
  <c r="AC1031" i="12"/>
  <c r="AD1031" i="12"/>
  <c r="AE1031" i="12"/>
  <c r="AF1031" i="12"/>
  <c r="X1032" i="12"/>
  <c r="Y1032" i="12"/>
  <c r="Z1032" i="12"/>
  <c r="AC1032" i="12"/>
  <c r="AD1032" i="12"/>
  <c r="AE1032" i="12"/>
  <c r="AF1032" i="12"/>
  <c r="X1033" i="12"/>
  <c r="Y1033" i="12"/>
  <c r="Z1033" i="12"/>
  <c r="AB1033" i="12"/>
  <c r="AC1033" i="12"/>
  <c r="AD1033" i="12"/>
  <c r="AE1033" i="12"/>
  <c r="AF1033" i="12"/>
  <c r="X1034" i="12"/>
  <c r="Y1034" i="12"/>
  <c r="Z1034" i="12"/>
  <c r="AC1034" i="12"/>
  <c r="AD1034" i="12"/>
  <c r="AE1034" i="12"/>
  <c r="AF1034" i="12"/>
  <c r="X1035" i="12"/>
  <c r="Y1035" i="12"/>
  <c r="Z1035" i="12"/>
  <c r="AC1035" i="12"/>
  <c r="AD1035" i="12"/>
  <c r="AE1035" i="12"/>
  <c r="AF1035" i="12"/>
  <c r="X1036" i="12"/>
  <c r="Y1036" i="12"/>
  <c r="Z1036" i="12"/>
  <c r="AC1036" i="12"/>
  <c r="AD1036" i="12"/>
  <c r="AE1036" i="12"/>
  <c r="AF1036" i="12"/>
  <c r="X1037" i="12"/>
  <c r="Y1037" i="12"/>
  <c r="Z1037" i="12"/>
  <c r="AC1037" i="12"/>
  <c r="AD1037" i="12"/>
  <c r="AE1037" i="12"/>
  <c r="AF1037" i="12"/>
  <c r="X1038" i="12"/>
  <c r="Y1038" i="12"/>
  <c r="Z1038" i="12"/>
  <c r="AC1038" i="12"/>
  <c r="AD1038" i="12"/>
  <c r="AE1038" i="12"/>
  <c r="AF1038" i="12"/>
  <c r="X1039" i="12"/>
  <c r="Y1039" i="12"/>
  <c r="Z1039" i="12"/>
  <c r="AC1039" i="12"/>
  <c r="AD1039" i="12"/>
  <c r="AE1039" i="12"/>
  <c r="AF1039" i="12"/>
  <c r="X1040" i="12"/>
  <c r="Y1040" i="12"/>
  <c r="Z1040" i="12"/>
  <c r="AC1040" i="12"/>
  <c r="AD1040" i="12"/>
  <c r="AE1040" i="12"/>
  <c r="AF1040" i="12"/>
  <c r="X1041" i="12"/>
  <c r="Y1041" i="12"/>
  <c r="Z1041" i="12"/>
  <c r="AC1041" i="12"/>
  <c r="AD1041" i="12"/>
  <c r="AE1041" i="12"/>
  <c r="AF1041" i="12"/>
  <c r="X1042" i="12"/>
  <c r="Y1042" i="12"/>
  <c r="Z1042" i="12"/>
  <c r="AC1042" i="12"/>
  <c r="AD1042" i="12"/>
  <c r="AE1042" i="12"/>
  <c r="AF1042" i="12"/>
  <c r="X1043" i="12"/>
  <c r="Y1043" i="12"/>
  <c r="Z1043" i="12"/>
  <c r="AC1043" i="12"/>
  <c r="AD1043" i="12"/>
  <c r="AE1043" i="12"/>
  <c r="AF1043" i="12"/>
  <c r="X1044" i="12"/>
  <c r="Y1044" i="12"/>
  <c r="Z1044" i="12"/>
  <c r="AB1044" i="12"/>
  <c r="AC1044" i="12"/>
  <c r="AD1044" i="12"/>
  <c r="AE1044" i="12"/>
  <c r="AF1044" i="12"/>
  <c r="X1045" i="12"/>
  <c r="Y1045" i="12"/>
  <c r="Z1045" i="12"/>
  <c r="AC1045" i="12"/>
  <c r="AD1045" i="12"/>
  <c r="AE1045" i="12"/>
  <c r="AF1045" i="12"/>
  <c r="X1046" i="12"/>
  <c r="Y1046" i="12"/>
  <c r="Z1046" i="12"/>
  <c r="AC1046" i="12"/>
  <c r="AD1046" i="12"/>
  <c r="AE1046" i="12"/>
  <c r="AF1046" i="12"/>
  <c r="X1047" i="12"/>
  <c r="Y1047" i="12"/>
  <c r="Z1047" i="12"/>
  <c r="AC1047" i="12"/>
  <c r="AD1047" i="12"/>
  <c r="AE1047" i="12"/>
  <c r="AF1047" i="12"/>
  <c r="X1048" i="12"/>
  <c r="Y1048" i="12"/>
  <c r="Z1048" i="12"/>
  <c r="AC1048" i="12"/>
  <c r="AD1048" i="12"/>
  <c r="AE1048" i="12"/>
  <c r="AF1048" i="12"/>
  <c r="X1049" i="12"/>
  <c r="Y1049" i="12"/>
  <c r="Z1049" i="12"/>
  <c r="AC1049" i="12"/>
  <c r="AD1049" i="12"/>
  <c r="AE1049" i="12"/>
  <c r="AF1049" i="12"/>
  <c r="X1050" i="12"/>
  <c r="Y1050" i="12"/>
  <c r="Z1050" i="12"/>
  <c r="AC1050" i="12"/>
  <c r="AD1050" i="12"/>
  <c r="AE1050" i="12"/>
  <c r="AF1050" i="12"/>
  <c r="X1051" i="12"/>
  <c r="Y1051" i="12"/>
  <c r="Z1051" i="12"/>
  <c r="AC1051" i="12"/>
  <c r="AD1051" i="12"/>
  <c r="AE1051" i="12"/>
  <c r="AF1051" i="12"/>
  <c r="X1052" i="12"/>
  <c r="Y1052" i="12"/>
  <c r="Z1052" i="12"/>
  <c r="AC1052" i="12"/>
  <c r="AD1052" i="12"/>
  <c r="AE1052" i="12"/>
  <c r="AF1052" i="12"/>
  <c r="X1053" i="12"/>
  <c r="Y1053" i="12"/>
  <c r="Z1053" i="12"/>
  <c r="AC1053" i="12"/>
  <c r="AD1053" i="12"/>
  <c r="AE1053" i="12"/>
  <c r="AF1053" i="12"/>
  <c r="X1054" i="12"/>
  <c r="Y1054" i="12"/>
  <c r="Z1054" i="12"/>
  <c r="AB1054" i="12"/>
  <c r="AC1054" i="12"/>
  <c r="AD1054" i="12"/>
  <c r="AE1054" i="12"/>
  <c r="AF1054" i="12"/>
  <c r="X1055" i="12"/>
  <c r="Y1055" i="12"/>
  <c r="Z1055" i="12"/>
  <c r="AC1055" i="12"/>
  <c r="AD1055" i="12"/>
  <c r="AE1055" i="12"/>
  <c r="AF1055" i="12"/>
  <c r="X1056" i="12"/>
  <c r="Y1056" i="12"/>
  <c r="Z1056" i="12"/>
  <c r="AC1056" i="12"/>
  <c r="AD1056" i="12"/>
  <c r="AE1056" i="12"/>
  <c r="AF1056" i="12"/>
  <c r="X1057" i="12"/>
  <c r="Y1057" i="12"/>
  <c r="Z1057" i="12"/>
  <c r="AC1057" i="12"/>
  <c r="AD1057" i="12"/>
  <c r="AE1057" i="12"/>
  <c r="AF1057" i="12"/>
  <c r="X1058" i="12"/>
  <c r="Y1058" i="12"/>
  <c r="Z1058" i="12"/>
  <c r="AC1058" i="12"/>
  <c r="AD1058" i="12"/>
  <c r="AE1058" i="12"/>
  <c r="AF1058" i="12"/>
  <c r="X1059" i="12"/>
  <c r="Y1059" i="12"/>
  <c r="Z1059" i="12"/>
  <c r="AC1059" i="12"/>
  <c r="AD1059" i="12"/>
  <c r="AE1059" i="12"/>
  <c r="AF1059" i="12"/>
  <c r="X1060" i="12"/>
  <c r="Y1060" i="12"/>
  <c r="Z1060" i="12"/>
  <c r="AC1060" i="12"/>
  <c r="AD1060" i="12"/>
  <c r="AE1060" i="12"/>
  <c r="AF1060" i="12"/>
  <c r="X1061" i="12"/>
  <c r="Y1061" i="12"/>
  <c r="Z1061" i="12"/>
  <c r="AC1061" i="12"/>
  <c r="AD1061" i="12"/>
  <c r="AE1061" i="12"/>
  <c r="AF1061" i="12"/>
  <c r="X1062" i="12"/>
  <c r="Y1062" i="12"/>
  <c r="Z1062" i="12"/>
  <c r="AC1062" i="12"/>
  <c r="AD1062" i="12"/>
  <c r="AE1062" i="12"/>
  <c r="AF1062" i="12"/>
  <c r="X1063" i="12"/>
  <c r="Y1063" i="12"/>
  <c r="Z1063" i="12"/>
  <c r="AC1063" i="12"/>
  <c r="AD1063" i="12"/>
  <c r="AE1063" i="12"/>
  <c r="AF1063" i="12"/>
  <c r="X1064" i="12"/>
  <c r="Y1064" i="12"/>
  <c r="Z1064" i="12"/>
  <c r="AB1064" i="12"/>
  <c r="AC1064" i="12"/>
  <c r="AD1064" i="12"/>
  <c r="AE1064" i="12"/>
  <c r="AF1064" i="12"/>
  <c r="X1065" i="12"/>
  <c r="Y1065" i="12"/>
  <c r="Z1065" i="12"/>
  <c r="AC1065" i="12"/>
  <c r="AD1065" i="12"/>
  <c r="AE1065" i="12"/>
  <c r="AF1065" i="12"/>
  <c r="X1066" i="12"/>
  <c r="Y1066" i="12"/>
  <c r="Z1066" i="12"/>
  <c r="AC1066" i="12"/>
  <c r="AD1066" i="12"/>
  <c r="AE1066" i="12"/>
  <c r="AF1066" i="12"/>
  <c r="X1067" i="12"/>
  <c r="Y1067" i="12"/>
  <c r="Z1067" i="12"/>
  <c r="AC1067" i="12"/>
  <c r="AD1067" i="12"/>
  <c r="AE1067" i="12"/>
  <c r="AF1067" i="12"/>
  <c r="X1068" i="12"/>
  <c r="Y1068" i="12"/>
  <c r="Z1068" i="12"/>
  <c r="AC1068" i="12"/>
  <c r="AD1068" i="12"/>
  <c r="AE1068" i="12"/>
  <c r="AF1068" i="12"/>
  <c r="X1069" i="12"/>
  <c r="Y1069" i="12"/>
  <c r="Z1069" i="12"/>
  <c r="AC1069" i="12"/>
  <c r="AD1069" i="12"/>
  <c r="AE1069" i="12"/>
  <c r="AF1069" i="12"/>
  <c r="X1070" i="12"/>
  <c r="Y1070" i="12"/>
  <c r="Z1070" i="12"/>
  <c r="AC1070" i="12"/>
  <c r="AD1070" i="12"/>
  <c r="AE1070" i="12"/>
  <c r="AF1070" i="12"/>
  <c r="X1071" i="12"/>
  <c r="Y1071" i="12"/>
  <c r="Z1071" i="12"/>
  <c r="AC1071" i="12"/>
  <c r="AD1071" i="12"/>
  <c r="AE1071" i="12"/>
  <c r="AF1071" i="12"/>
  <c r="X1072" i="12"/>
  <c r="Y1072" i="12"/>
  <c r="Z1072" i="12"/>
  <c r="AC1072" i="12"/>
  <c r="AD1072" i="12"/>
  <c r="AE1072" i="12"/>
  <c r="AF1072" i="12"/>
  <c r="X1073" i="12"/>
  <c r="Y1073" i="12"/>
  <c r="Z1073" i="12"/>
  <c r="AC1073" i="12"/>
  <c r="AD1073" i="12"/>
  <c r="AE1073" i="12"/>
  <c r="AF1073" i="12"/>
  <c r="X1074" i="12"/>
  <c r="Y1074" i="12"/>
  <c r="Z1074" i="12"/>
  <c r="AC1074" i="12"/>
  <c r="AD1074" i="12"/>
  <c r="AE1074" i="12"/>
  <c r="AF1074" i="12"/>
  <c r="X1075" i="12"/>
  <c r="Y1075" i="12"/>
  <c r="Z1075" i="12"/>
  <c r="AC1075" i="12"/>
  <c r="AD1075" i="12"/>
  <c r="AE1075" i="12"/>
  <c r="AF1075" i="12"/>
  <c r="X1076" i="12"/>
  <c r="Y1076" i="12"/>
  <c r="Z1076" i="12"/>
  <c r="AB1076" i="12"/>
  <c r="AC1076" i="12"/>
  <c r="AD1076" i="12"/>
  <c r="AE1076" i="12"/>
  <c r="AF1076" i="12"/>
  <c r="X1077" i="12"/>
  <c r="Y1077" i="12"/>
  <c r="Z1077" i="12"/>
  <c r="AC1077" i="12"/>
  <c r="AD1077" i="12"/>
  <c r="AE1077" i="12"/>
  <c r="AF1077" i="12"/>
  <c r="X1078" i="12"/>
  <c r="Y1078" i="12"/>
  <c r="Z1078" i="12"/>
  <c r="AC1078" i="12"/>
  <c r="AD1078" i="12"/>
  <c r="AE1078" i="12"/>
  <c r="AF1078" i="12"/>
  <c r="X1079" i="12"/>
  <c r="Y1079" i="12"/>
  <c r="Z1079" i="12"/>
  <c r="AC1079" i="12"/>
  <c r="AD1079" i="12"/>
  <c r="AE1079" i="12"/>
  <c r="AF1079" i="12"/>
  <c r="X1080" i="12"/>
  <c r="Y1080" i="12"/>
  <c r="Z1080" i="12"/>
  <c r="AC1080" i="12"/>
  <c r="AD1080" i="12"/>
  <c r="AE1080" i="12"/>
  <c r="AF1080" i="12"/>
  <c r="X1081" i="12"/>
  <c r="Y1081" i="12"/>
  <c r="Z1081" i="12"/>
  <c r="AC1081" i="12"/>
  <c r="AD1081" i="12"/>
  <c r="AE1081" i="12"/>
  <c r="AF1081" i="12"/>
  <c r="X1082" i="12"/>
  <c r="Y1082" i="12"/>
  <c r="Z1082" i="12"/>
  <c r="AC1082" i="12"/>
  <c r="AD1082" i="12"/>
  <c r="AE1082" i="12"/>
  <c r="AF1082" i="12"/>
  <c r="X1083" i="12"/>
  <c r="Y1083" i="12"/>
  <c r="Z1083" i="12"/>
  <c r="AC1083" i="12"/>
  <c r="AD1083" i="12"/>
  <c r="AE1083" i="12"/>
  <c r="AF1083" i="12"/>
  <c r="X1084" i="12"/>
  <c r="Y1084" i="12"/>
  <c r="Z1084" i="12"/>
  <c r="AC1084" i="12"/>
  <c r="AD1084" i="12"/>
  <c r="AE1084" i="12"/>
  <c r="AF1084" i="12"/>
  <c r="X1085" i="12"/>
  <c r="Y1085" i="12"/>
  <c r="Z1085" i="12"/>
  <c r="AB1085" i="12"/>
  <c r="AC1085" i="12"/>
  <c r="AD1085" i="12"/>
  <c r="AE1085" i="12"/>
  <c r="AF1085" i="12"/>
  <c r="X1086" i="12"/>
  <c r="Y1086" i="12"/>
  <c r="Z1086" i="12"/>
  <c r="AC1086" i="12"/>
  <c r="AD1086" i="12"/>
  <c r="AE1086" i="12"/>
  <c r="AF1086" i="12"/>
  <c r="X1087" i="12"/>
  <c r="Y1087" i="12"/>
  <c r="Z1087" i="12"/>
  <c r="AC1087" i="12"/>
  <c r="AD1087" i="12"/>
  <c r="AE1087" i="12"/>
  <c r="AF1087" i="12"/>
  <c r="X1088" i="12"/>
  <c r="Y1088" i="12"/>
  <c r="Z1088" i="12"/>
  <c r="AC1088" i="12"/>
  <c r="AD1088" i="12"/>
  <c r="AE1088" i="12"/>
  <c r="AF1088" i="12"/>
  <c r="X1089" i="12"/>
  <c r="Y1089" i="12"/>
  <c r="Z1089" i="12"/>
  <c r="AC1089" i="12"/>
  <c r="AD1089" i="12"/>
  <c r="AE1089" i="12"/>
  <c r="AF1089" i="12"/>
  <c r="X1090" i="12"/>
  <c r="Y1090" i="12"/>
  <c r="Z1090" i="12"/>
  <c r="AC1090" i="12"/>
  <c r="AD1090" i="12"/>
  <c r="AE1090" i="12"/>
  <c r="AF1090" i="12"/>
  <c r="X1091" i="12"/>
  <c r="Y1091" i="12"/>
  <c r="Z1091" i="12"/>
  <c r="AC1091" i="12"/>
  <c r="AD1091" i="12"/>
  <c r="AE1091" i="12"/>
  <c r="AF1091" i="12"/>
  <c r="X1092" i="12"/>
  <c r="Y1092" i="12"/>
  <c r="Z1092" i="12"/>
  <c r="AC1092" i="12"/>
  <c r="AD1092" i="12"/>
  <c r="AE1092" i="12"/>
  <c r="AF1092" i="12"/>
  <c r="X1093" i="12"/>
  <c r="Y1093" i="12"/>
  <c r="Z1093" i="12"/>
  <c r="AC1093" i="12"/>
  <c r="AD1093" i="12"/>
  <c r="AE1093" i="12"/>
  <c r="AF1093" i="12"/>
  <c r="X1094" i="12"/>
  <c r="Y1094" i="12"/>
  <c r="Z1094" i="12"/>
  <c r="AC1094" i="12"/>
  <c r="AD1094" i="12"/>
  <c r="AE1094" i="12"/>
  <c r="AF1094" i="12"/>
  <c r="X1095" i="12"/>
  <c r="Y1095" i="12"/>
  <c r="Z1095" i="12"/>
  <c r="AB1095" i="12"/>
  <c r="AC1095" i="12"/>
  <c r="AD1095" i="12"/>
  <c r="AE1095" i="12"/>
  <c r="AF1095" i="12"/>
  <c r="X1096" i="12"/>
  <c r="Y1096" i="12"/>
  <c r="Z1096" i="12"/>
  <c r="AC1096" i="12"/>
  <c r="AD1096" i="12"/>
  <c r="AE1096" i="12"/>
  <c r="AF1096" i="12"/>
  <c r="X1097" i="12"/>
  <c r="Y1097" i="12"/>
  <c r="Z1097" i="12"/>
  <c r="AC1097" i="12"/>
  <c r="AD1097" i="12"/>
  <c r="AE1097" i="12"/>
  <c r="AF1097" i="12"/>
  <c r="X1098" i="12"/>
  <c r="Y1098" i="12"/>
  <c r="Z1098" i="12"/>
  <c r="AC1098" i="12"/>
  <c r="AD1098" i="12"/>
  <c r="AE1098" i="12"/>
  <c r="AF1098" i="12"/>
  <c r="X1099" i="12"/>
  <c r="Y1099" i="12"/>
  <c r="Z1099" i="12"/>
  <c r="AC1099" i="12"/>
  <c r="AD1099" i="12"/>
  <c r="AE1099" i="12"/>
  <c r="AF1099" i="12"/>
  <c r="X1100" i="12"/>
  <c r="Y1100" i="12"/>
  <c r="Z1100" i="12"/>
  <c r="AC1100" i="12"/>
  <c r="AD1100" i="12"/>
  <c r="AE1100" i="12"/>
  <c r="AF1100" i="12"/>
  <c r="X1101" i="12"/>
  <c r="Y1101" i="12"/>
  <c r="Z1101" i="12"/>
  <c r="AC1101" i="12"/>
  <c r="AD1101" i="12"/>
  <c r="AE1101" i="12"/>
  <c r="AF1101" i="12"/>
  <c r="X1102" i="12"/>
  <c r="Y1102" i="12"/>
  <c r="Z1102" i="12"/>
  <c r="AC1102" i="12"/>
  <c r="AD1102" i="12"/>
  <c r="AE1102" i="12"/>
  <c r="AF1102" i="12"/>
  <c r="X1103" i="12"/>
  <c r="Y1103" i="12"/>
  <c r="Z1103" i="12"/>
  <c r="AC1103" i="12"/>
  <c r="AD1103" i="12"/>
  <c r="AE1103" i="12"/>
  <c r="AF1103" i="12"/>
  <c r="X1104" i="12"/>
  <c r="Y1104" i="12"/>
  <c r="Z1104" i="12"/>
  <c r="AC1104" i="12"/>
  <c r="AD1104" i="12"/>
  <c r="AE1104" i="12"/>
  <c r="AF1104" i="12"/>
  <c r="X1105" i="12"/>
  <c r="Y1105" i="12"/>
  <c r="Z1105" i="12"/>
  <c r="AC1105" i="12"/>
  <c r="AD1105" i="12"/>
  <c r="AE1105" i="12"/>
  <c r="AF1105" i="12"/>
  <c r="X1106" i="12"/>
  <c r="Y1106" i="12"/>
  <c r="Z1106" i="12"/>
  <c r="AC1106" i="12"/>
  <c r="AD1106" i="12"/>
  <c r="AE1106" i="12"/>
  <c r="AF1106" i="12"/>
  <c r="X1107" i="12"/>
  <c r="Y1107" i="12"/>
  <c r="Z1107" i="12"/>
  <c r="AB1107" i="12"/>
  <c r="AC1107" i="12"/>
  <c r="AD1107" i="12"/>
  <c r="AE1107" i="12"/>
  <c r="AF1107" i="12"/>
  <c r="X1108" i="12"/>
  <c r="Y1108" i="12"/>
  <c r="Z1108" i="12"/>
  <c r="AC1108" i="12"/>
  <c r="AD1108" i="12"/>
  <c r="AE1108" i="12"/>
  <c r="AF1108" i="12"/>
  <c r="X1109" i="12"/>
  <c r="Y1109" i="12"/>
  <c r="Z1109" i="12"/>
  <c r="AC1109" i="12"/>
  <c r="AD1109" i="12"/>
  <c r="AE1109" i="12"/>
  <c r="AF1109" i="12"/>
  <c r="X1110" i="12"/>
  <c r="Y1110" i="12"/>
  <c r="Z1110" i="12"/>
  <c r="AC1110" i="12"/>
  <c r="AD1110" i="12"/>
  <c r="AE1110" i="12"/>
  <c r="AF1110" i="12"/>
  <c r="X1111" i="12"/>
  <c r="Y1111" i="12"/>
  <c r="Z1111" i="12"/>
  <c r="AC1111" i="12"/>
  <c r="AD1111" i="12"/>
  <c r="AE1111" i="12"/>
  <c r="AF1111" i="12"/>
  <c r="X1112" i="12"/>
  <c r="Y1112" i="12"/>
  <c r="Z1112" i="12"/>
  <c r="AC1112" i="12"/>
  <c r="AD1112" i="12"/>
  <c r="AE1112" i="12"/>
  <c r="AF1112" i="12"/>
  <c r="X1113" i="12"/>
  <c r="Y1113" i="12"/>
  <c r="Z1113" i="12"/>
  <c r="AC1113" i="12"/>
  <c r="AD1113" i="12"/>
  <c r="AE1113" i="12"/>
  <c r="AF1113" i="12"/>
  <c r="X1114" i="12"/>
  <c r="Y1114" i="12"/>
  <c r="Z1114" i="12"/>
  <c r="AC1114" i="12"/>
  <c r="AD1114" i="12"/>
  <c r="AE1114" i="12"/>
  <c r="AF1114" i="12"/>
  <c r="X1115" i="12"/>
  <c r="Y1115" i="12"/>
  <c r="Z1115" i="12"/>
  <c r="AC1115" i="12"/>
  <c r="AD1115" i="12"/>
  <c r="AE1115" i="12"/>
  <c r="AF1115" i="12"/>
  <c r="X1116" i="12"/>
  <c r="Y1116" i="12"/>
  <c r="Z1116" i="12"/>
  <c r="AC1116" i="12"/>
  <c r="AD1116" i="12"/>
  <c r="AE1116" i="12"/>
  <c r="AF1116" i="12"/>
  <c r="X1117" i="12"/>
  <c r="Y1117" i="12"/>
  <c r="Z1117" i="12"/>
  <c r="AB1117" i="12"/>
  <c r="AC1117" i="12"/>
  <c r="AD1117" i="12"/>
  <c r="AE1117" i="12"/>
  <c r="AF1117" i="12"/>
  <c r="X1118" i="12"/>
  <c r="Y1118" i="12"/>
  <c r="Z1118" i="12"/>
  <c r="AC1118" i="12"/>
  <c r="AD1118" i="12"/>
  <c r="AE1118" i="12"/>
  <c r="AF1118" i="12"/>
  <c r="X1119" i="12"/>
  <c r="Y1119" i="12"/>
  <c r="Z1119" i="12"/>
  <c r="AC1119" i="12"/>
  <c r="AD1119" i="12"/>
  <c r="AE1119" i="12"/>
  <c r="AF1119" i="12"/>
  <c r="X1120" i="12"/>
  <c r="Y1120" i="12"/>
  <c r="Z1120" i="12"/>
  <c r="AC1120" i="12"/>
  <c r="AD1120" i="12"/>
  <c r="AE1120" i="12"/>
  <c r="AF1120" i="12"/>
  <c r="X1121" i="12"/>
  <c r="Y1121" i="12"/>
  <c r="Z1121" i="12"/>
  <c r="AC1121" i="12"/>
  <c r="AD1121" i="12"/>
  <c r="AE1121" i="12"/>
  <c r="AF1121" i="12"/>
  <c r="X1122" i="12"/>
  <c r="Y1122" i="12"/>
  <c r="Z1122" i="12"/>
  <c r="AC1122" i="12"/>
  <c r="AD1122" i="12"/>
  <c r="AE1122" i="12"/>
  <c r="AF1122" i="12"/>
  <c r="X1123" i="12"/>
  <c r="Y1123" i="12"/>
  <c r="Z1123" i="12"/>
  <c r="AC1123" i="12"/>
  <c r="AD1123" i="12"/>
  <c r="AE1123" i="12"/>
  <c r="AF1123" i="12"/>
  <c r="X1124" i="12"/>
  <c r="Y1124" i="12"/>
  <c r="Z1124" i="12"/>
  <c r="AC1124" i="12"/>
  <c r="AD1124" i="12"/>
  <c r="AE1124" i="12"/>
  <c r="AF1124" i="12"/>
  <c r="X1125" i="12"/>
  <c r="Y1125" i="12"/>
  <c r="Z1125" i="12"/>
  <c r="AC1125" i="12"/>
  <c r="AD1125" i="12"/>
  <c r="AE1125" i="12"/>
  <c r="AF1125" i="12"/>
  <c r="X1126" i="12"/>
  <c r="Y1126" i="12"/>
  <c r="Z1126" i="12"/>
  <c r="AC1126" i="12"/>
  <c r="AD1126" i="12"/>
  <c r="AE1126" i="12"/>
  <c r="AF1126" i="12"/>
  <c r="X1127" i="12"/>
  <c r="Y1127" i="12"/>
  <c r="Z1127" i="12"/>
  <c r="AB1127" i="12"/>
  <c r="AC1127" i="12"/>
  <c r="AD1127" i="12"/>
  <c r="AE1127" i="12"/>
  <c r="AF1127" i="12"/>
  <c r="X1128" i="12"/>
  <c r="Y1128" i="12"/>
  <c r="Z1128" i="12"/>
  <c r="AC1128" i="12"/>
  <c r="AD1128" i="12"/>
  <c r="AE1128" i="12"/>
  <c r="AF1128" i="12"/>
  <c r="X1129" i="12"/>
  <c r="Y1129" i="12"/>
  <c r="Z1129" i="12"/>
  <c r="AC1129" i="12"/>
  <c r="AD1129" i="12"/>
  <c r="AE1129" i="12"/>
  <c r="AF1129" i="12"/>
  <c r="X1130" i="12"/>
  <c r="Y1130" i="12"/>
  <c r="Z1130" i="12"/>
  <c r="AC1130" i="12"/>
  <c r="AD1130" i="12"/>
  <c r="AE1130" i="12"/>
  <c r="AF1130" i="12"/>
  <c r="X1131" i="12"/>
  <c r="Y1131" i="12"/>
  <c r="Z1131" i="12"/>
  <c r="AC1131" i="12"/>
  <c r="AD1131" i="12"/>
  <c r="AE1131" i="12"/>
  <c r="AF1131" i="12"/>
  <c r="X1132" i="12"/>
  <c r="Y1132" i="12"/>
  <c r="Z1132" i="12"/>
  <c r="AC1132" i="12"/>
  <c r="AD1132" i="12"/>
  <c r="AE1132" i="12"/>
  <c r="AF1132" i="12"/>
  <c r="X1133" i="12"/>
  <c r="Y1133" i="12"/>
  <c r="Z1133" i="12"/>
  <c r="AC1133" i="12"/>
  <c r="AD1133" i="12"/>
  <c r="AE1133" i="12"/>
  <c r="AF1133" i="12"/>
  <c r="X1134" i="12"/>
  <c r="Y1134" i="12"/>
  <c r="Z1134" i="12"/>
  <c r="AC1134" i="12"/>
  <c r="AD1134" i="12"/>
  <c r="AE1134" i="12"/>
  <c r="AF1134" i="12"/>
  <c r="X1135" i="12"/>
  <c r="Y1135" i="12"/>
  <c r="Z1135" i="12"/>
  <c r="AC1135" i="12"/>
  <c r="AD1135" i="12"/>
  <c r="AE1135" i="12"/>
  <c r="AF1135" i="12"/>
  <c r="X1136" i="12"/>
  <c r="Y1136" i="12"/>
  <c r="Z1136" i="12"/>
  <c r="AC1136" i="12"/>
  <c r="AD1136" i="12"/>
  <c r="AE1136" i="12"/>
  <c r="AF1136" i="12"/>
  <c r="X1137" i="12"/>
  <c r="Y1137" i="12"/>
  <c r="Z1137" i="12"/>
  <c r="AC1137" i="12"/>
  <c r="AD1137" i="12"/>
  <c r="AE1137" i="12"/>
  <c r="AF1137" i="12"/>
  <c r="X1138" i="12"/>
  <c r="Y1138" i="12"/>
  <c r="Z1138" i="12"/>
  <c r="AC1138" i="12"/>
  <c r="AD1138" i="12"/>
  <c r="AE1138" i="12"/>
  <c r="AF1138" i="12"/>
  <c r="X1139" i="12"/>
  <c r="Y1139" i="12"/>
  <c r="Z1139" i="12"/>
  <c r="AC1139" i="12"/>
  <c r="AD1139" i="12"/>
  <c r="AE1139" i="12"/>
  <c r="AF1139" i="12"/>
  <c r="X1140" i="12"/>
  <c r="Y1140" i="12"/>
  <c r="Z1140" i="12"/>
  <c r="AB1140" i="12"/>
  <c r="AC1140" i="12"/>
  <c r="AD1140" i="12"/>
  <c r="AE1140" i="12"/>
  <c r="AF1140" i="12"/>
  <c r="X1141" i="12"/>
  <c r="Y1141" i="12"/>
  <c r="Z1141" i="12"/>
  <c r="AC1141" i="12"/>
  <c r="AD1141" i="12"/>
  <c r="AE1141" i="12"/>
  <c r="AF1141" i="12"/>
  <c r="X1142" i="12"/>
  <c r="Y1142" i="12"/>
  <c r="Z1142" i="12"/>
  <c r="AC1142" i="12"/>
  <c r="AD1142" i="12"/>
  <c r="AE1142" i="12"/>
  <c r="AF1142" i="12"/>
  <c r="X1143" i="12"/>
  <c r="Y1143" i="12"/>
  <c r="Z1143" i="12"/>
  <c r="AC1143" i="12"/>
  <c r="AD1143" i="12"/>
  <c r="AE1143" i="12"/>
  <c r="AF1143" i="12"/>
  <c r="X1144" i="12"/>
  <c r="Y1144" i="12"/>
  <c r="Z1144" i="12"/>
  <c r="AC1144" i="12"/>
  <c r="AD1144" i="12"/>
  <c r="AE1144" i="12"/>
  <c r="AF1144" i="12"/>
  <c r="X1145" i="12"/>
  <c r="Y1145" i="12"/>
  <c r="Z1145" i="12"/>
  <c r="AC1145" i="12"/>
  <c r="AD1145" i="12"/>
  <c r="AE1145" i="12"/>
  <c r="AF1145" i="12"/>
  <c r="X1146" i="12"/>
  <c r="Y1146" i="12"/>
  <c r="Z1146" i="12"/>
  <c r="AC1146" i="12"/>
  <c r="AD1146" i="12"/>
  <c r="AE1146" i="12"/>
  <c r="AF1146" i="12"/>
  <c r="X1147" i="12"/>
  <c r="Y1147" i="12"/>
  <c r="Z1147" i="12"/>
  <c r="AC1147" i="12"/>
  <c r="AD1147" i="12"/>
  <c r="AE1147" i="12"/>
  <c r="AF1147" i="12"/>
  <c r="X1148" i="12"/>
  <c r="Y1148" i="12"/>
  <c r="Z1148" i="12"/>
  <c r="AC1148" i="12"/>
  <c r="AD1148" i="12"/>
  <c r="AE1148" i="12"/>
  <c r="AF1148" i="12"/>
  <c r="X1149" i="12"/>
  <c r="Y1149" i="12"/>
  <c r="Z1149" i="12"/>
  <c r="AC1149" i="12"/>
  <c r="AD1149" i="12"/>
  <c r="AE1149" i="12"/>
  <c r="AF1149" i="12"/>
  <c r="X1150" i="12"/>
  <c r="Y1150" i="12"/>
  <c r="Z1150" i="12"/>
  <c r="AB1150" i="12"/>
  <c r="AC1150" i="12"/>
  <c r="AD1150" i="12"/>
  <c r="AE1150" i="12"/>
  <c r="AF1150" i="12"/>
  <c r="X1151" i="12"/>
  <c r="Y1151" i="12"/>
  <c r="Z1151" i="12"/>
  <c r="AC1151" i="12"/>
  <c r="AD1151" i="12"/>
  <c r="AE1151" i="12"/>
  <c r="AF1151" i="12"/>
  <c r="X1152" i="12"/>
  <c r="Y1152" i="12"/>
  <c r="Z1152" i="12"/>
  <c r="AC1152" i="12"/>
  <c r="AD1152" i="12"/>
  <c r="AE1152" i="12"/>
  <c r="AF1152" i="12"/>
  <c r="X1153" i="12"/>
  <c r="Y1153" i="12"/>
  <c r="Z1153" i="12"/>
  <c r="AC1153" i="12"/>
  <c r="AD1153" i="12"/>
  <c r="AE1153" i="12"/>
  <c r="AF1153" i="12"/>
  <c r="X1154" i="12"/>
  <c r="Y1154" i="12"/>
  <c r="Z1154" i="12"/>
  <c r="AC1154" i="12"/>
  <c r="AD1154" i="12"/>
  <c r="AE1154" i="12"/>
  <c r="AF1154" i="12"/>
  <c r="X1155" i="12"/>
  <c r="Y1155" i="12"/>
  <c r="Z1155" i="12"/>
  <c r="AC1155" i="12"/>
  <c r="AD1155" i="12"/>
  <c r="AE1155" i="12"/>
  <c r="AF1155" i="12"/>
  <c r="X1156" i="12"/>
  <c r="Y1156" i="12"/>
  <c r="Z1156" i="12"/>
  <c r="AC1156" i="12"/>
  <c r="AD1156" i="12"/>
  <c r="AE1156" i="12"/>
  <c r="AF1156" i="12"/>
  <c r="X1157" i="12"/>
  <c r="Y1157" i="12"/>
  <c r="Z1157" i="12"/>
  <c r="AC1157" i="12"/>
  <c r="AD1157" i="12"/>
  <c r="AE1157" i="12"/>
  <c r="AF1157" i="12"/>
  <c r="X1158" i="12"/>
  <c r="Y1158" i="12"/>
  <c r="Z1158" i="12"/>
  <c r="AC1158" i="12"/>
  <c r="AD1158" i="12"/>
  <c r="AE1158" i="12"/>
  <c r="AF1158" i="12"/>
  <c r="X1159" i="12"/>
  <c r="Y1159" i="12"/>
  <c r="Z1159" i="12"/>
  <c r="AC1159" i="12"/>
  <c r="AD1159" i="12"/>
  <c r="AE1159" i="12"/>
  <c r="AF1159" i="12"/>
  <c r="X1160" i="12"/>
  <c r="Y1160" i="12"/>
  <c r="Z1160" i="12"/>
  <c r="AC1160" i="12"/>
  <c r="AD1160" i="12"/>
  <c r="AE1160" i="12"/>
  <c r="AF1160" i="12"/>
  <c r="X1161" i="12"/>
  <c r="Y1161" i="12"/>
  <c r="Z1161" i="12"/>
  <c r="AB1161" i="12"/>
  <c r="AC1161" i="12"/>
  <c r="AD1161" i="12"/>
  <c r="AE1161" i="12"/>
  <c r="AF1161" i="12"/>
  <c r="X1162" i="12"/>
  <c r="Y1162" i="12"/>
  <c r="Z1162" i="12"/>
  <c r="AC1162" i="12"/>
  <c r="AD1162" i="12"/>
  <c r="AE1162" i="12"/>
  <c r="AF1162" i="12"/>
  <c r="X1163" i="12"/>
  <c r="Y1163" i="12"/>
  <c r="Z1163" i="12"/>
  <c r="AC1163" i="12"/>
  <c r="AD1163" i="12"/>
  <c r="AE1163" i="12"/>
  <c r="AF1163" i="12"/>
  <c r="X1164" i="12"/>
  <c r="Y1164" i="12"/>
  <c r="Z1164" i="12"/>
  <c r="AC1164" i="12"/>
  <c r="AD1164" i="12"/>
  <c r="AE1164" i="12"/>
  <c r="AF1164" i="12"/>
  <c r="X1165" i="12"/>
  <c r="Y1165" i="12"/>
  <c r="Z1165" i="12"/>
  <c r="AC1165" i="12"/>
  <c r="AD1165" i="12"/>
  <c r="AE1165" i="12"/>
  <c r="AF1165" i="12"/>
  <c r="X1166" i="12"/>
  <c r="Y1166" i="12"/>
  <c r="Z1166" i="12"/>
  <c r="AC1166" i="12"/>
  <c r="AD1166" i="12"/>
  <c r="AE1166" i="12"/>
  <c r="AF1166" i="12"/>
  <c r="X1167" i="12"/>
  <c r="Y1167" i="12"/>
  <c r="Z1167" i="12"/>
  <c r="AC1167" i="12"/>
  <c r="AD1167" i="12"/>
  <c r="AE1167" i="12"/>
  <c r="AF1167" i="12"/>
  <c r="X1168" i="12"/>
  <c r="Y1168" i="12"/>
  <c r="Z1168" i="12"/>
  <c r="AC1168" i="12"/>
  <c r="AD1168" i="12"/>
  <c r="AE1168" i="12"/>
  <c r="AF1168" i="12"/>
  <c r="X1169" i="12"/>
  <c r="Y1169" i="12"/>
  <c r="Z1169" i="12"/>
  <c r="AC1169" i="12"/>
  <c r="AD1169" i="12"/>
  <c r="AE1169" i="12"/>
  <c r="AF1169" i="12"/>
  <c r="X1170" i="12"/>
  <c r="Y1170" i="12"/>
  <c r="Z1170" i="12"/>
  <c r="AC1170" i="12"/>
  <c r="AD1170" i="12"/>
  <c r="AE1170" i="12"/>
  <c r="AF1170" i="12"/>
  <c r="X1171" i="12"/>
  <c r="Y1171" i="12"/>
  <c r="Z1171" i="12"/>
  <c r="AC1171" i="12"/>
  <c r="AD1171" i="12"/>
  <c r="AE1171" i="12"/>
  <c r="AF1171" i="12"/>
  <c r="X1172" i="12"/>
  <c r="Y1172" i="12"/>
  <c r="Z1172" i="12"/>
  <c r="AB1172" i="12"/>
  <c r="AC1172" i="12"/>
  <c r="AD1172" i="12"/>
  <c r="AE1172" i="12"/>
  <c r="AF1172" i="12"/>
  <c r="X1173" i="12"/>
  <c r="Y1173" i="12"/>
  <c r="Z1173" i="12"/>
  <c r="AC1173" i="12"/>
  <c r="AD1173" i="12"/>
  <c r="AE1173" i="12"/>
  <c r="AF1173" i="12"/>
  <c r="X1174" i="12"/>
  <c r="Y1174" i="12"/>
  <c r="Z1174" i="12"/>
  <c r="AC1174" i="12"/>
  <c r="AD1174" i="12"/>
  <c r="AE1174" i="12"/>
  <c r="AF1174" i="12"/>
  <c r="X1175" i="12"/>
  <c r="Y1175" i="12"/>
  <c r="Z1175" i="12"/>
  <c r="AC1175" i="12"/>
  <c r="AD1175" i="12"/>
  <c r="AE1175" i="12"/>
  <c r="AF1175" i="12"/>
  <c r="X1176" i="12"/>
  <c r="Y1176" i="12"/>
  <c r="Z1176" i="12"/>
  <c r="AC1176" i="12"/>
  <c r="AD1176" i="12"/>
  <c r="AE1176" i="12"/>
  <c r="AF1176" i="12"/>
  <c r="X1177" i="12"/>
  <c r="Y1177" i="12"/>
  <c r="Z1177" i="12"/>
  <c r="AC1177" i="12"/>
  <c r="AD1177" i="12"/>
  <c r="AE1177" i="12"/>
  <c r="AF1177" i="12"/>
  <c r="X1178" i="12"/>
  <c r="Y1178" i="12"/>
  <c r="Z1178" i="12"/>
  <c r="AC1178" i="12"/>
  <c r="AD1178" i="12"/>
  <c r="AE1178" i="12"/>
  <c r="AF1178" i="12"/>
  <c r="X1179" i="12"/>
  <c r="Y1179" i="12"/>
  <c r="Z1179" i="12"/>
  <c r="AC1179" i="12"/>
  <c r="AD1179" i="12"/>
  <c r="AE1179" i="12"/>
  <c r="AF1179" i="12"/>
  <c r="X1180" i="12"/>
  <c r="Y1180" i="12"/>
  <c r="Z1180" i="12"/>
  <c r="AC1180" i="12"/>
  <c r="AD1180" i="12"/>
  <c r="AE1180" i="12"/>
  <c r="AF1180" i="12"/>
  <c r="X1181" i="12"/>
  <c r="Y1181" i="12"/>
  <c r="Z1181" i="12"/>
  <c r="AB1181" i="12"/>
  <c r="AC1181" i="12"/>
  <c r="AD1181" i="12"/>
  <c r="AE1181" i="12"/>
  <c r="AF1181" i="12"/>
  <c r="X1182" i="12"/>
  <c r="Y1182" i="12"/>
  <c r="Z1182" i="12"/>
  <c r="AC1182" i="12"/>
  <c r="AD1182" i="12"/>
  <c r="AE1182" i="12"/>
  <c r="AF1182" i="12"/>
  <c r="X1183" i="12"/>
  <c r="Y1183" i="12"/>
  <c r="Z1183" i="12"/>
  <c r="AC1183" i="12"/>
  <c r="AD1183" i="12"/>
  <c r="AE1183" i="12"/>
  <c r="AF1183" i="12"/>
  <c r="X1184" i="12"/>
  <c r="Y1184" i="12"/>
  <c r="Z1184" i="12"/>
  <c r="AC1184" i="12"/>
  <c r="AD1184" i="12"/>
  <c r="AE1184" i="12"/>
  <c r="AF1184" i="12"/>
  <c r="X1185" i="12"/>
  <c r="Y1185" i="12"/>
  <c r="Z1185" i="12"/>
  <c r="AC1185" i="12"/>
  <c r="AD1185" i="12"/>
  <c r="AE1185" i="12"/>
  <c r="AF1185" i="12"/>
  <c r="X1186" i="12"/>
  <c r="Y1186" i="12"/>
  <c r="Z1186" i="12"/>
  <c r="AC1186" i="12"/>
  <c r="AD1186" i="12"/>
  <c r="AE1186" i="12"/>
  <c r="AF1186" i="12"/>
  <c r="X1187" i="12"/>
  <c r="Y1187" i="12"/>
  <c r="Z1187" i="12"/>
  <c r="AC1187" i="12"/>
  <c r="AD1187" i="12"/>
  <c r="AE1187" i="12"/>
  <c r="AF1187" i="12"/>
  <c r="X1188" i="12"/>
  <c r="Y1188" i="12"/>
  <c r="Z1188" i="12"/>
  <c r="AC1188" i="12"/>
  <c r="AD1188" i="12"/>
  <c r="AE1188" i="12"/>
  <c r="AF1188" i="12"/>
  <c r="X1189" i="12"/>
  <c r="Y1189" i="12"/>
  <c r="Z1189" i="12"/>
  <c r="AC1189" i="12"/>
  <c r="AD1189" i="12"/>
  <c r="AE1189" i="12"/>
  <c r="AF1189" i="12"/>
  <c r="X1190" i="12"/>
  <c r="Y1190" i="12"/>
  <c r="Z1190" i="12"/>
  <c r="AC1190" i="12"/>
  <c r="AD1190" i="12"/>
  <c r="AE1190" i="12"/>
  <c r="AF1190" i="12"/>
  <c r="X1191" i="12"/>
  <c r="Y1191" i="12"/>
  <c r="Z1191" i="12"/>
  <c r="AC1191" i="12"/>
  <c r="AD1191" i="12"/>
  <c r="AE1191" i="12"/>
  <c r="AF1191" i="12"/>
  <c r="X1192" i="12"/>
  <c r="Y1192" i="12"/>
  <c r="Z1192" i="12"/>
  <c r="AB1192" i="12"/>
  <c r="AC1192" i="12"/>
  <c r="AD1192" i="12"/>
  <c r="AE1192" i="12"/>
  <c r="AF1192" i="12"/>
  <c r="X1193" i="12"/>
  <c r="Y1193" i="12"/>
  <c r="Z1193" i="12"/>
  <c r="AC1193" i="12"/>
  <c r="AD1193" i="12"/>
  <c r="AE1193" i="12"/>
  <c r="AF1193" i="12"/>
  <c r="X1194" i="12"/>
  <c r="Y1194" i="12"/>
  <c r="Z1194" i="12"/>
  <c r="AC1194" i="12"/>
  <c r="AD1194" i="12"/>
  <c r="AE1194" i="12"/>
  <c r="AF1194" i="12"/>
  <c r="X1195" i="12"/>
  <c r="Y1195" i="12"/>
  <c r="Z1195" i="12"/>
  <c r="AC1195" i="12"/>
  <c r="AD1195" i="12"/>
  <c r="AE1195" i="12"/>
  <c r="AF1195" i="12"/>
  <c r="X1196" i="12"/>
  <c r="Y1196" i="12"/>
  <c r="Z1196" i="12"/>
  <c r="AC1196" i="12"/>
  <c r="AD1196" i="12"/>
  <c r="AE1196" i="12"/>
  <c r="AF1196" i="12"/>
  <c r="X1197" i="12"/>
  <c r="Y1197" i="12"/>
  <c r="Z1197" i="12"/>
  <c r="AC1197" i="12"/>
  <c r="AD1197" i="12"/>
  <c r="AE1197" i="12"/>
  <c r="AF1197" i="12"/>
  <c r="X1198" i="12"/>
  <c r="Y1198" i="12"/>
  <c r="Z1198" i="12"/>
  <c r="AC1198" i="12"/>
  <c r="AD1198" i="12"/>
  <c r="AE1198" i="12"/>
  <c r="AF1198" i="12"/>
  <c r="X1199" i="12"/>
  <c r="Y1199" i="12"/>
  <c r="Z1199" i="12"/>
  <c r="AC1199" i="12"/>
  <c r="AD1199" i="12"/>
  <c r="AE1199" i="12"/>
  <c r="AF1199" i="12"/>
  <c r="X1200" i="12"/>
  <c r="Y1200" i="12"/>
  <c r="Z1200" i="12"/>
  <c r="AC1200" i="12"/>
  <c r="AD1200" i="12"/>
  <c r="AE1200" i="12"/>
  <c r="AF1200" i="12"/>
  <c r="X1201" i="12"/>
  <c r="Y1201" i="12"/>
  <c r="Z1201" i="12"/>
  <c r="AC1201" i="12"/>
  <c r="AD1201" i="12"/>
  <c r="AE1201" i="12"/>
  <c r="AF1201" i="12"/>
  <c r="X1202" i="12"/>
  <c r="Y1202" i="12"/>
  <c r="Z1202" i="12"/>
  <c r="AC1202" i="12"/>
  <c r="AD1202" i="12"/>
  <c r="AE1202" i="12"/>
  <c r="AF1202" i="12"/>
  <c r="X1203" i="12"/>
  <c r="Y1203" i="12"/>
  <c r="AB1203" i="12"/>
  <c r="AC1203" i="12"/>
  <c r="AD1203" i="12"/>
  <c r="AE1203" i="12"/>
  <c r="AF1203" i="12"/>
  <c r="X1204" i="12"/>
  <c r="Y1204" i="12"/>
  <c r="Z1204" i="12"/>
  <c r="AC1204" i="12"/>
  <c r="AD1204" i="12"/>
  <c r="AE1204" i="12"/>
  <c r="AF1204" i="12"/>
  <c r="X1205" i="12"/>
  <c r="Y1205" i="12"/>
  <c r="Z1205" i="12"/>
  <c r="AC1205" i="12"/>
  <c r="AD1205" i="12"/>
  <c r="AE1205" i="12"/>
  <c r="AF1205" i="12"/>
  <c r="X1206" i="12"/>
  <c r="Y1206" i="12"/>
  <c r="Z1206" i="12"/>
  <c r="AC1206" i="12"/>
  <c r="AD1206" i="12"/>
  <c r="AE1206" i="12"/>
  <c r="AF1206" i="12"/>
  <c r="X1207" i="12"/>
  <c r="Y1207" i="12"/>
  <c r="Z1207" i="12"/>
  <c r="AC1207" i="12"/>
  <c r="AD1207" i="12"/>
  <c r="AE1207" i="12"/>
  <c r="AF1207" i="12"/>
  <c r="X1208" i="12"/>
  <c r="Y1208" i="12"/>
  <c r="Z1208" i="12"/>
  <c r="AC1208" i="12"/>
  <c r="AD1208" i="12"/>
  <c r="AE1208" i="12"/>
  <c r="AF1208" i="12"/>
  <c r="X1209" i="12"/>
  <c r="Y1209" i="12"/>
  <c r="Z1209" i="12"/>
  <c r="AC1209" i="12"/>
  <c r="AD1209" i="12"/>
  <c r="AE1209" i="12"/>
  <c r="AF1209" i="12"/>
  <c r="X1210" i="12"/>
  <c r="Y1210" i="12"/>
  <c r="Z1210" i="12"/>
  <c r="AC1210" i="12"/>
  <c r="AD1210" i="12"/>
  <c r="AE1210" i="12"/>
  <c r="AF1210" i="12"/>
  <c r="X1211" i="12"/>
  <c r="Y1211" i="12"/>
  <c r="Z1211" i="12"/>
  <c r="AC1211" i="12"/>
  <c r="AD1211" i="12"/>
  <c r="AE1211" i="12"/>
  <c r="AF1211" i="12"/>
  <c r="X1212" i="12"/>
  <c r="Y1212" i="12"/>
  <c r="Z1212" i="12"/>
  <c r="AC1212" i="12"/>
  <c r="AD1212" i="12"/>
  <c r="AE1212" i="12"/>
  <c r="AF1212" i="12"/>
  <c r="X1213" i="12"/>
  <c r="Y1213" i="12"/>
  <c r="Z1213" i="12"/>
  <c r="AC1213" i="12"/>
  <c r="AD1213" i="12"/>
  <c r="AE1213" i="12"/>
  <c r="AF1213" i="12"/>
  <c r="X1214" i="12"/>
  <c r="Y1214" i="12"/>
  <c r="Z1214" i="12"/>
  <c r="AB1214" i="12"/>
  <c r="AC1214" i="12"/>
  <c r="AD1214" i="12"/>
  <c r="AE1214" i="12"/>
  <c r="AF1214" i="12"/>
  <c r="X1215" i="12"/>
  <c r="Y1215" i="12"/>
  <c r="Z1215" i="12"/>
  <c r="AC1215" i="12"/>
  <c r="AD1215" i="12"/>
  <c r="AE1215" i="12"/>
  <c r="AF1215" i="12"/>
  <c r="X1216" i="12"/>
  <c r="Y1216" i="12"/>
  <c r="Z1216" i="12"/>
  <c r="AC1216" i="12"/>
  <c r="AD1216" i="12"/>
  <c r="AE1216" i="12"/>
  <c r="AF1216" i="12"/>
  <c r="X1217" i="12"/>
  <c r="Y1217" i="12"/>
  <c r="Z1217" i="12"/>
  <c r="AC1217" i="12"/>
  <c r="AD1217" i="12"/>
  <c r="AE1217" i="12"/>
  <c r="AF1217" i="12"/>
  <c r="X1218" i="12"/>
  <c r="Y1218" i="12"/>
  <c r="Z1218" i="12"/>
  <c r="AC1218" i="12"/>
  <c r="AD1218" i="12"/>
  <c r="AE1218" i="12"/>
  <c r="AF1218" i="12"/>
  <c r="X1219" i="12"/>
  <c r="Y1219" i="12"/>
  <c r="Z1219" i="12"/>
  <c r="AC1219" i="12"/>
  <c r="AD1219" i="12"/>
  <c r="AE1219" i="12"/>
  <c r="AF1219" i="12"/>
  <c r="X1220" i="12"/>
  <c r="Y1220" i="12"/>
  <c r="Z1220" i="12"/>
  <c r="AC1220" i="12"/>
  <c r="AD1220" i="12"/>
  <c r="AE1220" i="12"/>
  <c r="AF1220" i="12"/>
  <c r="X1221" i="12"/>
  <c r="Y1221" i="12"/>
  <c r="Z1221" i="12"/>
  <c r="AC1221" i="12"/>
  <c r="AD1221" i="12"/>
  <c r="AE1221" i="12"/>
  <c r="AF1221" i="12"/>
  <c r="X1222" i="12"/>
  <c r="Y1222" i="12"/>
  <c r="Z1222" i="12"/>
  <c r="AC1222" i="12"/>
  <c r="AD1222" i="12"/>
  <c r="AE1222" i="12"/>
  <c r="AF1222" i="12"/>
  <c r="X1223" i="12"/>
  <c r="Y1223" i="12"/>
  <c r="Z1223" i="12"/>
  <c r="AC1223" i="12"/>
  <c r="AD1223" i="12"/>
  <c r="AE1223" i="12"/>
  <c r="AF1223" i="12"/>
  <c r="X1224" i="12"/>
  <c r="Y1224" i="12"/>
  <c r="Z1224" i="12"/>
  <c r="AC1224" i="12"/>
  <c r="AD1224" i="12"/>
  <c r="AE1224" i="12"/>
  <c r="AF1224" i="12"/>
  <c r="X1225" i="12"/>
  <c r="Y1225" i="12"/>
  <c r="Z1225" i="12"/>
  <c r="AB1225" i="12"/>
  <c r="AC1225" i="12"/>
  <c r="AD1225" i="12"/>
  <c r="AE1225" i="12"/>
  <c r="AF1225" i="12"/>
  <c r="X1226" i="12"/>
  <c r="Y1226" i="12"/>
  <c r="Z1226" i="12"/>
  <c r="AC1226" i="12"/>
  <c r="AD1226" i="12"/>
  <c r="AE1226" i="12"/>
  <c r="AF1226" i="12"/>
  <c r="X1227" i="12"/>
  <c r="Y1227" i="12"/>
  <c r="Z1227" i="12"/>
  <c r="AC1227" i="12"/>
  <c r="AD1227" i="12"/>
  <c r="AE1227" i="12"/>
  <c r="AF1227" i="12"/>
  <c r="X1228" i="12"/>
  <c r="Y1228" i="12"/>
  <c r="Z1228" i="12"/>
  <c r="AC1228" i="12"/>
  <c r="AD1228" i="12"/>
  <c r="AE1228" i="12"/>
  <c r="AF1228" i="12"/>
  <c r="X1229" i="12"/>
  <c r="Y1229" i="12"/>
  <c r="Z1229" i="12"/>
  <c r="AC1229" i="12"/>
  <c r="AD1229" i="12"/>
  <c r="AE1229" i="12"/>
  <c r="AF1229" i="12"/>
  <c r="X1230" i="12"/>
  <c r="Y1230" i="12"/>
  <c r="Z1230" i="12"/>
  <c r="AC1230" i="12"/>
  <c r="AD1230" i="12"/>
  <c r="AE1230" i="12"/>
  <c r="AF1230" i="12"/>
  <c r="X1231" i="12"/>
  <c r="Y1231" i="12"/>
  <c r="Z1231" i="12"/>
  <c r="AC1231" i="12"/>
  <c r="AD1231" i="12"/>
  <c r="AE1231" i="12"/>
  <c r="AF1231" i="12"/>
  <c r="X1232" i="12"/>
  <c r="Y1232" i="12"/>
  <c r="Z1232" i="12"/>
  <c r="AC1232" i="12"/>
  <c r="AD1232" i="12"/>
  <c r="AE1232" i="12"/>
  <c r="AF1232" i="12"/>
  <c r="X1233" i="12"/>
  <c r="Y1233" i="12"/>
  <c r="Z1233" i="12"/>
  <c r="AB1233" i="12"/>
  <c r="AC1233" i="12"/>
  <c r="AD1233" i="12"/>
  <c r="AE1233" i="12"/>
  <c r="AF1233" i="12"/>
  <c r="X1234" i="12"/>
  <c r="Y1234" i="12"/>
  <c r="Z1234" i="12"/>
  <c r="AC1234" i="12"/>
  <c r="AD1234" i="12"/>
  <c r="AE1234" i="12"/>
  <c r="AF1234" i="12"/>
  <c r="X1235" i="12"/>
  <c r="Y1235" i="12"/>
  <c r="Z1235" i="12"/>
  <c r="AC1235" i="12"/>
  <c r="AD1235" i="12"/>
  <c r="AE1235" i="12"/>
  <c r="AF1235" i="12"/>
  <c r="X1236" i="12"/>
  <c r="Y1236" i="12"/>
  <c r="Z1236" i="12"/>
  <c r="AC1236" i="12"/>
  <c r="AD1236" i="12"/>
  <c r="AE1236" i="12"/>
  <c r="AF1236" i="12"/>
  <c r="X1237" i="12"/>
  <c r="Y1237" i="12"/>
  <c r="Z1237" i="12"/>
  <c r="AC1237" i="12"/>
  <c r="AD1237" i="12"/>
  <c r="AE1237" i="12"/>
  <c r="AF1237" i="12"/>
  <c r="X1238" i="12"/>
  <c r="Y1238" i="12"/>
  <c r="Z1238" i="12"/>
  <c r="AC1238" i="12"/>
  <c r="AD1238" i="12"/>
  <c r="AE1238" i="12"/>
  <c r="AF1238" i="12"/>
  <c r="X1239" i="12"/>
  <c r="Y1239" i="12"/>
  <c r="Z1239" i="12"/>
  <c r="AC1239" i="12"/>
  <c r="AD1239" i="12"/>
  <c r="AE1239" i="12"/>
  <c r="AF1239" i="12"/>
  <c r="X1240" i="12"/>
  <c r="Y1240" i="12"/>
  <c r="Z1240" i="12"/>
  <c r="AC1240" i="12"/>
  <c r="AD1240" i="12"/>
  <c r="AE1240" i="12"/>
  <c r="AF1240" i="12"/>
  <c r="X1241" i="12"/>
  <c r="Y1241" i="12"/>
  <c r="Z1241" i="12"/>
  <c r="AC1241" i="12"/>
  <c r="AD1241" i="12"/>
  <c r="AE1241" i="12"/>
  <c r="AF1241" i="12"/>
  <c r="X1242" i="12"/>
  <c r="Y1242" i="12"/>
  <c r="Z1242" i="12"/>
  <c r="AC1242" i="12"/>
  <c r="AD1242" i="12"/>
  <c r="AE1242" i="12"/>
  <c r="AF1242" i="12"/>
  <c r="X1243" i="12"/>
  <c r="Y1243" i="12"/>
  <c r="Z1243" i="12"/>
  <c r="AC1243" i="12"/>
  <c r="AD1243" i="12"/>
  <c r="AE1243" i="12"/>
  <c r="AF1243" i="12"/>
  <c r="X1244" i="12"/>
  <c r="Y1244" i="12"/>
  <c r="Z1244" i="12"/>
  <c r="AB1244" i="12"/>
  <c r="AC1244" i="12"/>
  <c r="AD1244" i="12"/>
  <c r="AE1244" i="12"/>
  <c r="AF1244" i="12"/>
  <c r="X1245" i="12"/>
  <c r="Y1245" i="12"/>
  <c r="Z1245" i="12"/>
  <c r="AC1245" i="12"/>
  <c r="AD1245" i="12"/>
  <c r="AE1245" i="12"/>
  <c r="AF1245" i="12"/>
  <c r="X1246" i="12"/>
  <c r="Y1246" i="12"/>
  <c r="Z1246" i="12"/>
  <c r="AC1246" i="12"/>
  <c r="AD1246" i="12"/>
  <c r="AE1246" i="12"/>
  <c r="AF1246" i="12"/>
  <c r="X1247" i="12"/>
  <c r="Y1247" i="12"/>
  <c r="Z1247" i="12"/>
  <c r="AC1247" i="12"/>
  <c r="AD1247" i="12"/>
  <c r="AE1247" i="12"/>
  <c r="AF1247" i="12"/>
  <c r="X1248" i="12"/>
  <c r="Y1248" i="12"/>
  <c r="Z1248" i="12"/>
  <c r="AC1248" i="12"/>
  <c r="AD1248" i="12"/>
  <c r="AE1248" i="12"/>
  <c r="AF1248" i="12"/>
  <c r="X1249" i="12"/>
  <c r="Y1249" i="12"/>
  <c r="Z1249" i="12"/>
  <c r="AC1249" i="12"/>
  <c r="AD1249" i="12"/>
  <c r="AE1249" i="12"/>
  <c r="AF1249" i="12"/>
  <c r="X1250" i="12"/>
  <c r="Y1250" i="12"/>
  <c r="Z1250" i="12"/>
  <c r="AC1250" i="12"/>
  <c r="AD1250" i="12"/>
  <c r="AE1250" i="12"/>
  <c r="AF1250" i="12"/>
  <c r="X1251" i="12"/>
  <c r="Y1251" i="12"/>
  <c r="Z1251" i="12"/>
  <c r="AC1251" i="12"/>
  <c r="AD1251" i="12"/>
  <c r="AE1251" i="12"/>
  <c r="AF1251" i="12"/>
  <c r="X1252" i="12"/>
  <c r="Y1252" i="12"/>
  <c r="Z1252" i="12"/>
  <c r="AC1252" i="12"/>
  <c r="AD1252" i="12"/>
  <c r="AE1252" i="12"/>
  <c r="AF1252" i="12"/>
  <c r="X1253" i="12"/>
  <c r="Y1253" i="12"/>
  <c r="Z1253" i="12"/>
  <c r="AB1253" i="12"/>
  <c r="AC1253" i="12"/>
  <c r="AD1253" i="12"/>
  <c r="AE1253" i="12"/>
  <c r="AF1253" i="12"/>
  <c r="X1254" i="12"/>
  <c r="Y1254" i="12"/>
  <c r="Z1254" i="12"/>
  <c r="AC1254" i="12"/>
  <c r="AD1254" i="12"/>
  <c r="AE1254" i="12"/>
  <c r="AF1254" i="12"/>
  <c r="X1255" i="12"/>
  <c r="Y1255" i="12"/>
  <c r="Z1255" i="12"/>
  <c r="AC1255" i="12"/>
  <c r="AD1255" i="12"/>
  <c r="AE1255" i="12"/>
  <c r="AF1255" i="12"/>
  <c r="X1256" i="12"/>
  <c r="Y1256" i="12"/>
  <c r="Z1256" i="12"/>
  <c r="AC1256" i="12"/>
  <c r="AD1256" i="12"/>
  <c r="AE1256" i="12"/>
  <c r="AF1256" i="12"/>
  <c r="X1257" i="12"/>
  <c r="Y1257" i="12"/>
  <c r="Z1257" i="12"/>
  <c r="AC1257" i="12"/>
  <c r="AD1257" i="12"/>
  <c r="AE1257" i="12"/>
  <c r="AF1257" i="12"/>
  <c r="X1258" i="12"/>
  <c r="Y1258" i="12"/>
  <c r="Z1258" i="12"/>
  <c r="AC1258" i="12"/>
  <c r="AD1258" i="12"/>
  <c r="AE1258" i="12"/>
  <c r="AF1258" i="12"/>
  <c r="X1259" i="12"/>
  <c r="Y1259" i="12"/>
  <c r="Z1259" i="12"/>
  <c r="AC1259" i="12"/>
  <c r="AD1259" i="12"/>
  <c r="AE1259" i="12"/>
  <c r="AF1259" i="12"/>
  <c r="X1260" i="12"/>
  <c r="Y1260" i="12"/>
  <c r="Z1260" i="12"/>
  <c r="AC1260" i="12"/>
  <c r="AD1260" i="12"/>
  <c r="AE1260" i="12"/>
  <c r="AF1260" i="12"/>
  <c r="X1261" i="12"/>
  <c r="Y1261" i="12"/>
  <c r="Z1261" i="12"/>
  <c r="AC1261" i="12"/>
  <c r="AD1261" i="12"/>
  <c r="AE1261" i="12"/>
  <c r="AF1261" i="12"/>
  <c r="X1262" i="12"/>
  <c r="Y1262" i="12"/>
  <c r="Z1262" i="12"/>
  <c r="AC1262" i="12"/>
  <c r="AD1262" i="12"/>
  <c r="AE1262" i="12"/>
  <c r="AF1262" i="12"/>
  <c r="X1263" i="12"/>
  <c r="Y1263" i="12"/>
  <c r="Z1263" i="12"/>
  <c r="AB1263" i="12"/>
  <c r="AC1263" i="12"/>
  <c r="AD1263" i="12"/>
  <c r="AE1263" i="12"/>
  <c r="AF1263" i="12"/>
  <c r="X1264" i="12"/>
  <c r="Y1264" i="12"/>
  <c r="Z1264" i="12"/>
  <c r="AC1264" i="12"/>
  <c r="AD1264" i="12"/>
  <c r="AE1264" i="12"/>
  <c r="AF1264" i="12"/>
  <c r="X1265" i="12"/>
  <c r="Y1265" i="12"/>
  <c r="Z1265" i="12"/>
  <c r="AC1265" i="12"/>
  <c r="AD1265" i="12"/>
  <c r="AE1265" i="12"/>
  <c r="AF1265" i="12"/>
  <c r="X1266" i="12"/>
  <c r="Y1266" i="12"/>
  <c r="Z1266" i="12"/>
  <c r="AC1266" i="12"/>
  <c r="AD1266" i="12"/>
  <c r="AE1266" i="12"/>
  <c r="AF1266" i="12"/>
  <c r="X1267" i="12"/>
  <c r="Y1267" i="12"/>
  <c r="Z1267" i="12"/>
  <c r="AC1267" i="12"/>
  <c r="AD1267" i="12"/>
  <c r="AE1267" i="12"/>
  <c r="AF1267" i="12"/>
  <c r="X1268" i="12"/>
  <c r="Y1268" i="12"/>
  <c r="Z1268" i="12"/>
  <c r="AC1268" i="12"/>
  <c r="AD1268" i="12"/>
  <c r="AE1268" i="12"/>
  <c r="AF1268" i="12"/>
  <c r="X1269" i="12"/>
  <c r="Y1269" i="12"/>
  <c r="Z1269" i="12"/>
  <c r="AC1269" i="12"/>
  <c r="AD1269" i="12"/>
  <c r="AE1269" i="12"/>
  <c r="AF1269" i="12"/>
  <c r="X1270" i="12"/>
  <c r="Y1270" i="12"/>
  <c r="Z1270" i="12"/>
  <c r="AC1270" i="12"/>
  <c r="AD1270" i="12"/>
  <c r="AE1270" i="12"/>
  <c r="AF1270" i="12"/>
  <c r="X1271" i="12"/>
  <c r="Y1271" i="12"/>
  <c r="Z1271" i="12"/>
  <c r="AC1271" i="12"/>
  <c r="AD1271" i="12"/>
  <c r="AE1271" i="12"/>
  <c r="AF1271" i="12"/>
  <c r="X1272" i="12"/>
  <c r="Y1272" i="12"/>
  <c r="Z1272" i="12"/>
  <c r="AC1272" i="12"/>
  <c r="AD1272" i="12"/>
  <c r="AE1272" i="12"/>
  <c r="AF1272" i="12"/>
  <c r="X1273" i="12"/>
  <c r="Y1273" i="12"/>
  <c r="Z1273" i="12"/>
  <c r="AB1273" i="12"/>
  <c r="AC1273" i="12"/>
  <c r="AD1273" i="12"/>
  <c r="AE1273" i="12"/>
  <c r="AF1273" i="12"/>
  <c r="X1274" i="12"/>
  <c r="Y1274" i="12"/>
  <c r="Z1274" i="12"/>
  <c r="AC1274" i="12"/>
  <c r="AD1274" i="12"/>
  <c r="AE1274" i="12"/>
  <c r="AF1274" i="12"/>
  <c r="X1275" i="12"/>
  <c r="Y1275" i="12"/>
  <c r="Z1275" i="12"/>
  <c r="AC1275" i="12"/>
  <c r="AD1275" i="12"/>
  <c r="AE1275" i="12"/>
  <c r="AF1275" i="12"/>
  <c r="X1276" i="12"/>
  <c r="Y1276" i="12"/>
  <c r="Z1276" i="12"/>
  <c r="AC1276" i="12"/>
  <c r="AD1276" i="12"/>
  <c r="AE1276" i="12"/>
  <c r="AF1276" i="12"/>
  <c r="X1277" i="12"/>
  <c r="Y1277" i="12"/>
  <c r="Z1277" i="12"/>
  <c r="AC1277" i="12"/>
  <c r="AD1277" i="12"/>
  <c r="AE1277" i="12"/>
  <c r="AF1277" i="12"/>
  <c r="X1278" i="12"/>
  <c r="Y1278" i="12"/>
  <c r="Z1278" i="12"/>
  <c r="AC1278" i="12"/>
  <c r="AD1278" i="12"/>
  <c r="AE1278" i="12"/>
  <c r="AF1278" i="12"/>
  <c r="X1279" i="12"/>
  <c r="Y1279" i="12"/>
  <c r="Z1279" i="12"/>
  <c r="AC1279" i="12"/>
  <c r="AD1279" i="12"/>
  <c r="AE1279" i="12"/>
  <c r="AF1279" i="12"/>
  <c r="X1280" i="12"/>
  <c r="Y1280" i="12"/>
  <c r="Z1280" i="12"/>
  <c r="AC1280" i="12"/>
  <c r="AD1280" i="12"/>
  <c r="AE1280" i="12"/>
  <c r="AF1280" i="12"/>
  <c r="X1281" i="12"/>
  <c r="Y1281" i="12"/>
  <c r="Z1281" i="12"/>
  <c r="AC1281" i="12"/>
  <c r="AD1281" i="12"/>
  <c r="AE1281" i="12"/>
  <c r="AF1281" i="12"/>
  <c r="X1282" i="12"/>
  <c r="Y1282" i="12"/>
  <c r="Z1282" i="12"/>
  <c r="AC1282" i="12"/>
  <c r="AD1282" i="12"/>
  <c r="AE1282" i="12"/>
  <c r="AF1282" i="12"/>
  <c r="X1283" i="12"/>
  <c r="Y1283" i="12"/>
  <c r="Z1283" i="12"/>
  <c r="AB1283" i="12"/>
  <c r="AC1283" i="12"/>
  <c r="AD1283" i="12"/>
  <c r="AE1283" i="12"/>
  <c r="AF1283" i="12"/>
  <c r="X1284" i="12"/>
  <c r="Y1284" i="12"/>
  <c r="Z1284" i="12"/>
  <c r="AC1284" i="12"/>
  <c r="AD1284" i="12"/>
  <c r="AE1284" i="12"/>
  <c r="AF1284" i="12"/>
  <c r="X1285" i="12"/>
  <c r="Y1285" i="12"/>
  <c r="Z1285" i="12"/>
  <c r="AC1285" i="12"/>
  <c r="AD1285" i="12"/>
  <c r="AE1285" i="12"/>
  <c r="AF1285" i="12"/>
  <c r="X1286" i="12"/>
  <c r="Y1286" i="12"/>
  <c r="Z1286" i="12"/>
  <c r="AC1286" i="12"/>
  <c r="AD1286" i="12"/>
  <c r="AE1286" i="12"/>
  <c r="AF1286" i="12"/>
  <c r="X1287" i="12"/>
  <c r="Y1287" i="12"/>
  <c r="Z1287" i="12"/>
  <c r="AC1287" i="12"/>
  <c r="AD1287" i="12"/>
  <c r="AE1287" i="12"/>
  <c r="AF1287" i="12"/>
  <c r="X1288" i="12"/>
  <c r="Y1288" i="12"/>
  <c r="Z1288" i="12"/>
  <c r="AC1288" i="12"/>
  <c r="AD1288" i="12"/>
  <c r="AE1288" i="12"/>
  <c r="AF1288" i="12"/>
  <c r="X1289" i="12"/>
  <c r="Y1289" i="12"/>
  <c r="Z1289" i="12"/>
  <c r="AC1289" i="12"/>
  <c r="AD1289" i="12"/>
  <c r="AE1289" i="12"/>
  <c r="AF1289" i="12"/>
  <c r="X1290" i="12"/>
  <c r="Y1290" i="12"/>
  <c r="Z1290" i="12"/>
  <c r="AC1290" i="12"/>
  <c r="AD1290" i="12"/>
  <c r="AE1290" i="12"/>
  <c r="AF1290" i="12"/>
  <c r="X1291" i="12"/>
  <c r="Y1291" i="12"/>
  <c r="Z1291" i="12"/>
  <c r="AC1291" i="12"/>
  <c r="AD1291" i="12"/>
  <c r="AE1291" i="12"/>
  <c r="AF1291" i="12"/>
  <c r="X1292" i="12"/>
  <c r="Y1292" i="12"/>
  <c r="Z1292" i="12"/>
  <c r="AC1292" i="12"/>
  <c r="AD1292" i="12"/>
  <c r="AE1292" i="12"/>
  <c r="AF1292" i="12"/>
  <c r="X1293" i="12"/>
  <c r="Y1293" i="12"/>
  <c r="Z1293" i="12"/>
  <c r="AB1293" i="12"/>
  <c r="AC1293" i="12"/>
  <c r="AD1293" i="12"/>
  <c r="AE1293" i="12"/>
  <c r="AF1293" i="12"/>
  <c r="X1294" i="12"/>
  <c r="Y1294" i="12"/>
  <c r="Z1294" i="12"/>
  <c r="AC1294" i="12"/>
  <c r="AD1294" i="12"/>
  <c r="AE1294" i="12"/>
  <c r="AF1294" i="12"/>
  <c r="X1295" i="12"/>
  <c r="Y1295" i="12"/>
  <c r="Z1295" i="12"/>
  <c r="AC1295" i="12"/>
  <c r="AD1295" i="12"/>
  <c r="AE1295" i="12"/>
  <c r="AF1295" i="12"/>
  <c r="X1296" i="12"/>
  <c r="Y1296" i="12"/>
  <c r="Z1296" i="12"/>
  <c r="AC1296" i="12"/>
  <c r="AD1296" i="12"/>
  <c r="AE1296" i="12"/>
  <c r="AF1296" i="12"/>
  <c r="X1297" i="12"/>
  <c r="Y1297" i="12"/>
  <c r="Z1297" i="12"/>
  <c r="AC1297" i="12"/>
  <c r="AD1297" i="12"/>
  <c r="AE1297" i="12"/>
  <c r="AF1297" i="12"/>
  <c r="X1298" i="12"/>
  <c r="Y1298" i="12"/>
  <c r="Z1298" i="12"/>
  <c r="AC1298" i="12"/>
  <c r="AD1298" i="12"/>
  <c r="AE1298" i="12"/>
  <c r="AF1298" i="12"/>
  <c r="X1299" i="12"/>
  <c r="Y1299" i="12"/>
  <c r="Z1299" i="12"/>
  <c r="AC1299" i="12"/>
  <c r="AD1299" i="12"/>
  <c r="AE1299" i="12"/>
  <c r="AF1299" i="12"/>
  <c r="X1300" i="12"/>
  <c r="Y1300" i="12"/>
  <c r="Z1300" i="12"/>
  <c r="AC1300" i="12"/>
  <c r="AD1300" i="12"/>
  <c r="AE1300" i="12"/>
  <c r="AF1300" i="12"/>
  <c r="X1301" i="12"/>
  <c r="Y1301" i="12"/>
  <c r="Z1301" i="12"/>
  <c r="AC1301" i="12"/>
  <c r="AD1301" i="12"/>
  <c r="AE1301" i="12"/>
  <c r="AF1301" i="12"/>
  <c r="X1302" i="12"/>
  <c r="Y1302" i="12"/>
  <c r="Z1302" i="12"/>
  <c r="AC1302" i="12"/>
  <c r="AD1302" i="12"/>
  <c r="AE1302" i="12"/>
  <c r="AF1302" i="12"/>
  <c r="X1303" i="12"/>
  <c r="Y1303" i="12"/>
  <c r="Z1303" i="12"/>
  <c r="AB1303" i="12"/>
  <c r="AC1303" i="12"/>
  <c r="AD1303" i="12"/>
  <c r="AE1303" i="12"/>
  <c r="AF1303" i="12"/>
  <c r="X1304" i="12"/>
  <c r="Y1304" i="12"/>
  <c r="Z1304" i="12"/>
  <c r="AC1304" i="12"/>
  <c r="AD1304" i="12"/>
  <c r="AE1304" i="12"/>
  <c r="AF1304" i="12"/>
  <c r="X1305" i="12"/>
  <c r="Y1305" i="12"/>
  <c r="Z1305" i="12"/>
  <c r="AC1305" i="12"/>
  <c r="AD1305" i="12"/>
  <c r="AE1305" i="12"/>
  <c r="AF1305" i="12"/>
  <c r="X1306" i="12"/>
  <c r="Y1306" i="12"/>
  <c r="Z1306" i="12"/>
  <c r="AC1306" i="12"/>
  <c r="AD1306" i="12"/>
  <c r="AE1306" i="12"/>
  <c r="AF1306" i="12"/>
  <c r="X1307" i="12"/>
  <c r="Y1307" i="12"/>
  <c r="Z1307" i="12"/>
  <c r="AC1307" i="12"/>
  <c r="AD1307" i="12"/>
  <c r="AE1307" i="12"/>
  <c r="AF1307" i="12"/>
  <c r="X1308" i="12"/>
  <c r="Y1308" i="12"/>
  <c r="Z1308" i="12"/>
  <c r="AC1308" i="12"/>
  <c r="AD1308" i="12"/>
  <c r="AE1308" i="12"/>
  <c r="AF1308" i="12"/>
  <c r="X1309" i="12"/>
  <c r="Y1309" i="12"/>
  <c r="Z1309" i="12"/>
  <c r="AC1309" i="12"/>
  <c r="AD1309" i="12"/>
  <c r="AE1309" i="12"/>
  <c r="AF1309" i="12"/>
  <c r="X1310" i="12"/>
  <c r="Y1310" i="12"/>
  <c r="Z1310" i="12"/>
  <c r="AC1310" i="12"/>
  <c r="AD1310" i="12"/>
  <c r="AE1310" i="12"/>
  <c r="AF1310" i="12"/>
  <c r="X1311" i="12"/>
  <c r="Y1311" i="12"/>
  <c r="Z1311" i="12"/>
  <c r="AC1311" i="12"/>
  <c r="AD1311" i="12"/>
  <c r="AE1311" i="12"/>
  <c r="AF1311" i="12"/>
  <c r="X1312" i="12"/>
  <c r="Y1312" i="12"/>
  <c r="Z1312" i="12"/>
  <c r="AC1312" i="12"/>
  <c r="AD1312" i="12"/>
  <c r="AE1312" i="12"/>
  <c r="AF1312" i="12"/>
  <c r="X1313" i="12"/>
  <c r="Y1313" i="12"/>
  <c r="Z1313" i="12"/>
  <c r="AB1313" i="12"/>
  <c r="AC1313" i="12"/>
  <c r="AD1313" i="12"/>
  <c r="AE1313" i="12"/>
  <c r="AF1313" i="12"/>
  <c r="X1314" i="12"/>
  <c r="Y1314" i="12"/>
  <c r="Z1314" i="12"/>
  <c r="AC1314" i="12"/>
  <c r="AD1314" i="12"/>
  <c r="AE1314" i="12"/>
  <c r="AF1314" i="12"/>
  <c r="X1315" i="12"/>
  <c r="Y1315" i="12"/>
  <c r="Z1315" i="12"/>
  <c r="AC1315" i="12"/>
  <c r="AD1315" i="12"/>
  <c r="AE1315" i="12"/>
  <c r="AF1315" i="12"/>
  <c r="X1316" i="12"/>
  <c r="Y1316" i="12"/>
  <c r="Z1316" i="12"/>
  <c r="AC1316" i="12"/>
  <c r="AD1316" i="12"/>
  <c r="AE1316" i="12"/>
  <c r="AF1316" i="12"/>
  <c r="X1317" i="12"/>
  <c r="Y1317" i="12"/>
  <c r="Z1317" i="12"/>
  <c r="AC1317" i="12"/>
  <c r="AD1317" i="12"/>
  <c r="AE1317" i="12"/>
  <c r="AF1317" i="12"/>
  <c r="X1318" i="12"/>
  <c r="Y1318" i="12"/>
  <c r="Z1318" i="12"/>
  <c r="AC1318" i="12"/>
  <c r="AD1318" i="12"/>
  <c r="AE1318" i="12"/>
  <c r="AF1318" i="12"/>
  <c r="X1319" i="12"/>
  <c r="Y1319" i="12"/>
  <c r="Z1319" i="12"/>
  <c r="AC1319" i="12"/>
  <c r="AD1319" i="12"/>
  <c r="AE1319" i="12"/>
  <c r="AF1319" i="12"/>
  <c r="X1320" i="12"/>
  <c r="Y1320" i="12"/>
  <c r="Z1320" i="12"/>
  <c r="AC1320" i="12"/>
  <c r="AD1320" i="12"/>
  <c r="AE1320" i="12"/>
  <c r="AF1320" i="12"/>
  <c r="X1321" i="12"/>
  <c r="Y1321" i="12"/>
  <c r="Z1321" i="12"/>
  <c r="AC1321" i="12"/>
  <c r="AD1321" i="12"/>
  <c r="AE1321" i="12"/>
  <c r="AF1321" i="12"/>
  <c r="X1322" i="12"/>
  <c r="Y1322" i="12"/>
  <c r="Z1322" i="12"/>
  <c r="AC1322" i="12"/>
  <c r="AD1322" i="12"/>
  <c r="AE1322" i="12"/>
  <c r="AF1322" i="12"/>
  <c r="X1323" i="12"/>
  <c r="Y1323" i="12"/>
  <c r="Z1323" i="12"/>
  <c r="AB1323" i="12"/>
  <c r="AC1323" i="12"/>
  <c r="AD1323" i="12"/>
  <c r="AE1323" i="12"/>
  <c r="AF1323" i="12"/>
  <c r="X1324" i="12"/>
  <c r="Y1324" i="12"/>
  <c r="Z1324" i="12"/>
  <c r="AC1324" i="12"/>
  <c r="AD1324" i="12"/>
  <c r="AE1324" i="12"/>
  <c r="AF1324" i="12"/>
  <c r="X1325" i="12"/>
  <c r="Y1325" i="12"/>
  <c r="Z1325" i="12"/>
  <c r="AC1325" i="12"/>
  <c r="AD1325" i="12"/>
  <c r="AE1325" i="12"/>
  <c r="AF1325" i="12"/>
  <c r="X1326" i="12"/>
  <c r="Y1326" i="12"/>
  <c r="Z1326" i="12"/>
  <c r="AC1326" i="12"/>
  <c r="AD1326" i="12"/>
  <c r="AE1326" i="12"/>
  <c r="AF1326" i="12"/>
  <c r="X1327" i="12"/>
  <c r="Y1327" i="12"/>
  <c r="Z1327" i="12"/>
  <c r="AC1327" i="12"/>
  <c r="AD1327" i="12"/>
  <c r="AE1327" i="12"/>
  <c r="AF1327" i="12"/>
  <c r="X1328" i="12"/>
  <c r="Y1328" i="12"/>
  <c r="Z1328" i="12"/>
  <c r="AC1328" i="12"/>
  <c r="AD1328" i="12"/>
  <c r="AE1328" i="12"/>
  <c r="AF1328" i="12"/>
  <c r="X1329" i="12"/>
  <c r="Y1329" i="12"/>
  <c r="Z1329" i="12"/>
  <c r="AC1329" i="12"/>
  <c r="AD1329" i="12"/>
  <c r="AE1329" i="12"/>
  <c r="AF1329" i="12"/>
  <c r="X1330" i="12"/>
  <c r="Y1330" i="12"/>
  <c r="Z1330" i="12"/>
  <c r="AC1330" i="12"/>
  <c r="AD1330" i="12"/>
  <c r="AE1330" i="12"/>
  <c r="AF1330" i="12"/>
  <c r="X1331" i="12"/>
  <c r="Y1331" i="12"/>
  <c r="Z1331" i="12"/>
  <c r="AC1331" i="12"/>
  <c r="AD1331" i="12"/>
  <c r="AE1331" i="12"/>
  <c r="AF1331" i="12"/>
  <c r="X1332" i="12"/>
  <c r="Y1332" i="12"/>
  <c r="Z1332" i="12"/>
  <c r="AC1332" i="12"/>
  <c r="AD1332" i="12"/>
  <c r="AE1332" i="12"/>
  <c r="AF1332" i="12"/>
  <c r="X1333" i="12"/>
  <c r="Y1333" i="12"/>
  <c r="Z1333" i="12"/>
  <c r="AC1333" i="12"/>
  <c r="AD1333" i="12"/>
  <c r="AE1333" i="12"/>
  <c r="AF1333" i="12"/>
  <c r="X1334" i="12"/>
  <c r="Y1334" i="12"/>
  <c r="Z1334" i="12"/>
  <c r="AB1334" i="12"/>
  <c r="AC1334" i="12"/>
  <c r="AD1334" i="12"/>
  <c r="AE1334" i="12"/>
  <c r="AF1334" i="12"/>
  <c r="X1335" i="12"/>
  <c r="Y1335" i="12"/>
  <c r="Z1335" i="12"/>
  <c r="AC1335" i="12"/>
  <c r="AD1335" i="12"/>
  <c r="AE1335" i="12"/>
  <c r="AF1335" i="12"/>
  <c r="X1336" i="12"/>
  <c r="Y1336" i="12"/>
  <c r="Z1336" i="12"/>
  <c r="AC1336" i="12"/>
  <c r="AD1336" i="12"/>
  <c r="AE1336" i="12"/>
  <c r="AF1336" i="12"/>
  <c r="X1337" i="12"/>
  <c r="Y1337" i="12"/>
  <c r="Z1337" i="12"/>
  <c r="AC1337" i="12"/>
  <c r="AD1337" i="12"/>
  <c r="AE1337" i="12"/>
  <c r="AF1337" i="12"/>
  <c r="X1338" i="12"/>
  <c r="Y1338" i="12"/>
  <c r="Z1338" i="12"/>
  <c r="AC1338" i="12"/>
  <c r="AD1338" i="12"/>
  <c r="AE1338" i="12"/>
  <c r="AF1338" i="12"/>
  <c r="X1339" i="12"/>
  <c r="Y1339" i="12"/>
  <c r="Z1339" i="12"/>
  <c r="AC1339" i="12"/>
  <c r="AD1339" i="12"/>
  <c r="AE1339" i="12"/>
  <c r="AF1339" i="12"/>
  <c r="X1340" i="12"/>
  <c r="Y1340" i="12"/>
  <c r="Z1340" i="12"/>
  <c r="AC1340" i="12"/>
  <c r="AD1340" i="12"/>
  <c r="AE1340" i="12"/>
  <c r="AF1340" i="12"/>
  <c r="X1341" i="12"/>
  <c r="Y1341" i="12"/>
  <c r="Z1341" i="12"/>
  <c r="AC1341" i="12"/>
  <c r="AD1341" i="12"/>
  <c r="AE1341" i="12"/>
  <c r="AF1341" i="12"/>
  <c r="X1342" i="12"/>
  <c r="Y1342" i="12"/>
  <c r="Z1342" i="12"/>
  <c r="AC1342" i="12"/>
  <c r="AD1342" i="12"/>
  <c r="AE1342" i="12"/>
  <c r="AF1342" i="12"/>
  <c r="X1343" i="12"/>
  <c r="Y1343" i="12"/>
  <c r="Z1343" i="12"/>
  <c r="AC1343" i="12"/>
  <c r="AD1343" i="12"/>
  <c r="AE1343" i="12"/>
  <c r="AF1343" i="12"/>
  <c r="X1344" i="12"/>
  <c r="Y1344" i="12"/>
  <c r="Z1344" i="12"/>
  <c r="AB1344" i="12"/>
  <c r="AC1344" i="12"/>
  <c r="AD1344" i="12"/>
  <c r="AE1344" i="12"/>
  <c r="AF1344" i="12"/>
  <c r="X1345" i="12"/>
  <c r="Y1345" i="12"/>
  <c r="Z1345" i="12"/>
  <c r="AC1345" i="12"/>
  <c r="AD1345" i="12"/>
  <c r="AE1345" i="12"/>
  <c r="AF1345" i="12"/>
  <c r="X1346" i="12"/>
  <c r="Y1346" i="12"/>
  <c r="Z1346" i="12"/>
  <c r="AC1346" i="12"/>
  <c r="AD1346" i="12"/>
  <c r="AE1346" i="12"/>
  <c r="AF1346" i="12"/>
  <c r="X1347" i="12"/>
  <c r="Y1347" i="12"/>
  <c r="Z1347" i="12"/>
  <c r="AC1347" i="12"/>
  <c r="AD1347" i="12"/>
  <c r="AE1347" i="12"/>
  <c r="AF1347" i="12"/>
  <c r="X1348" i="12"/>
  <c r="Y1348" i="12"/>
  <c r="Z1348" i="12"/>
  <c r="AC1348" i="12"/>
  <c r="AD1348" i="12"/>
  <c r="AE1348" i="12"/>
  <c r="AF1348" i="12"/>
  <c r="X1349" i="12"/>
  <c r="Y1349" i="12"/>
  <c r="Z1349" i="12"/>
  <c r="AC1349" i="12"/>
  <c r="AD1349" i="12"/>
  <c r="AE1349" i="12"/>
  <c r="AF1349" i="12"/>
  <c r="X1350" i="12"/>
  <c r="Y1350" i="12"/>
  <c r="Z1350" i="12"/>
  <c r="AC1350" i="12"/>
  <c r="AD1350" i="12"/>
  <c r="AE1350" i="12"/>
  <c r="AF1350" i="12"/>
  <c r="X1351" i="12"/>
  <c r="Y1351" i="12"/>
  <c r="Z1351" i="12"/>
  <c r="AC1351" i="12"/>
  <c r="AD1351" i="12"/>
  <c r="AE1351" i="12"/>
  <c r="AF1351" i="12"/>
  <c r="X1352" i="12"/>
  <c r="Y1352" i="12"/>
  <c r="Z1352" i="12"/>
  <c r="AC1352" i="12"/>
  <c r="AD1352" i="12"/>
  <c r="AE1352" i="12"/>
  <c r="AF1352" i="12"/>
  <c r="X1353" i="12"/>
  <c r="Y1353" i="12"/>
  <c r="Z1353" i="12"/>
  <c r="AC1353" i="12"/>
  <c r="AD1353" i="12"/>
  <c r="AE1353" i="12"/>
  <c r="AF1353" i="12"/>
  <c r="X1354" i="12"/>
  <c r="Y1354" i="12"/>
  <c r="Z1354" i="12"/>
  <c r="AB1354" i="12"/>
  <c r="AC1354" i="12"/>
  <c r="AD1354" i="12"/>
  <c r="AE1354" i="12"/>
  <c r="AF1354" i="12"/>
  <c r="X1355" i="12"/>
  <c r="Y1355" i="12"/>
  <c r="Z1355" i="12"/>
  <c r="AC1355" i="12"/>
  <c r="AD1355" i="12"/>
  <c r="AE1355" i="12"/>
  <c r="AF1355" i="12"/>
  <c r="X1356" i="12"/>
  <c r="Y1356" i="12"/>
  <c r="Z1356" i="12"/>
  <c r="AC1356" i="12"/>
  <c r="AD1356" i="12"/>
  <c r="AE1356" i="12"/>
  <c r="AF1356" i="12"/>
  <c r="X1357" i="12"/>
  <c r="Y1357" i="12"/>
  <c r="Z1357" i="12"/>
  <c r="AC1357" i="12"/>
  <c r="AD1357" i="12"/>
  <c r="AE1357" i="12"/>
  <c r="AF1357" i="12"/>
  <c r="X1358" i="12"/>
  <c r="Y1358" i="12"/>
  <c r="Z1358" i="12"/>
  <c r="AC1358" i="12"/>
  <c r="AD1358" i="12"/>
  <c r="AE1358" i="12"/>
  <c r="AF1358" i="12"/>
  <c r="X1359" i="12"/>
  <c r="Y1359" i="12"/>
  <c r="Z1359" i="12"/>
  <c r="AC1359" i="12"/>
  <c r="AD1359" i="12"/>
  <c r="AE1359" i="12"/>
  <c r="AF1359" i="12"/>
  <c r="X1360" i="12"/>
  <c r="Y1360" i="12"/>
  <c r="Z1360" i="12"/>
  <c r="AC1360" i="12"/>
  <c r="AD1360" i="12"/>
  <c r="AE1360" i="12"/>
  <c r="AF1360" i="12"/>
  <c r="X1361" i="12"/>
  <c r="Y1361" i="12"/>
  <c r="Z1361" i="12"/>
  <c r="AC1361" i="12"/>
  <c r="AD1361" i="12"/>
  <c r="AE1361" i="12"/>
  <c r="AF1361" i="12"/>
  <c r="X1362" i="12"/>
  <c r="Y1362" i="12"/>
  <c r="Z1362" i="12"/>
  <c r="AC1362" i="12"/>
  <c r="AD1362" i="12"/>
  <c r="AE1362" i="12"/>
  <c r="AF1362" i="12"/>
  <c r="X1363" i="12"/>
  <c r="Y1363" i="12"/>
  <c r="Z1363" i="12"/>
  <c r="AC1363" i="12"/>
  <c r="AD1363" i="12"/>
  <c r="AE1363" i="12"/>
  <c r="AF1363" i="12"/>
  <c r="X1364" i="12"/>
  <c r="Y1364" i="12"/>
  <c r="Z1364" i="12"/>
  <c r="AB1364" i="12"/>
  <c r="AC1364" i="12"/>
  <c r="AD1364" i="12"/>
  <c r="AE1364" i="12"/>
  <c r="AF1364" i="12"/>
  <c r="X1365" i="12"/>
  <c r="Y1365" i="12"/>
  <c r="Z1365" i="12"/>
  <c r="AC1365" i="12"/>
  <c r="AD1365" i="12"/>
  <c r="AE1365" i="12"/>
  <c r="AF1365" i="12"/>
  <c r="X1366" i="12"/>
  <c r="Y1366" i="12"/>
  <c r="Z1366" i="12"/>
  <c r="AC1366" i="12"/>
  <c r="AD1366" i="12"/>
  <c r="AE1366" i="12"/>
  <c r="AF1366" i="12"/>
  <c r="X1367" i="12"/>
  <c r="Y1367" i="12"/>
  <c r="Z1367" i="12"/>
  <c r="AC1367" i="12"/>
  <c r="AD1367" i="12"/>
  <c r="AE1367" i="12"/>
  <c r="AF1367" i="12"/>
  <c r="X1368" i="12"/>
  <c r="Y1368" i="12"/>
  <c r="Z1368" i="12"/>
  <c r="AC1368" i="12"/>
  <c r="AD1368" i="12"/>
  <c r="AE1368" i="12"/>
  <c r="AF1368" i="12"/>
  <c r="X1369" i="12"/>
  <c r="Y1369" i="12"/>
  <c r="Z1369" i="12"/>
  <c r="AC1369" i="12"/>
  <c r="AD1369" i="12"/>
  <c r="AE1369" i="12"/>
  <c r="AF1369" i="12"/>
  <c r="X1370" i="12"/>
  <c r="Y1370" i="12"/>
  <c r="Z1370" i="12"/>
  <c r="AC1370" i="12"/>
  <c r="AD1370" i="12"/>
  <c r="AE1370" i="12"/>
  <c r="AF1370" i="12"/>
  <c r="X1371" i="12"/>
  <c r="Y1371" i="12"/>
  <c r="Z1371" i="12"/>
  <c r="AC1371" i="12"/>
  <c r="AD1371" i="12"/>
  <c r="AE1371" i="12"/>
  <c r="AF1371" i="12"/>
  <c r="X1372" i="12"/>
  <c r="Y1372" i="12"/>
  <c r="Z1372" i="12"/>
  <c r="AC1372" i="12"/>
  <c r="AD1372" i="12"/>
  <c r="AE1372" i="12"/>
  <c r="AF1372" i="12"/>
  <c r="X1373" i="12"/>
  <c r="Y1373" i="12"/>
  <c r="Z1373" i="12"/>
  <c r="AC1373" i="12"/>
  <c r="AD1373" i="12"/>
  <c r="AE1373" i="12"/>
  <c r="AF1373" i="12"/>
  <c r="X1374" i="12"/>
  <c r="Y1374" i="12"/>
  <c r="Z1374" i="12"/>
  <c r="AB1374" i="12"/>
  <c r="AC1374" i="12"/>
  <c r="AD1374" i="12"/>
  <c r="AE1374" i="12"/>
  <c r="AF1374" i="12"/>
  <c r="X1375" i="12"/>
  <c r="Y1375" i="12"/>
  <c r="Z1375" i="12"/>
  <c r="AC1375" i="12"/>
  <c r="AD1375" i="12"/>
  <c r="AE1375" i="12"/>
  <c r="AF1375" i="12"/>
  <c r="X1376" i="12"/>
  <c r="Y1376" i="12"/>
  <c r="Z1376" i="12"/>
  <c r="AC1376" i="12"/>
  <c r="AD1376" i="12"/>
  <c r="AE1376" i="12"/>
  <c r="AF1376" i="12"/>
  <c r="X1377" i="12"/>
  <c r="Y1377" i="12"/>
  <c r="Z1377" i="12"/>
  <c r="AC1377" i="12"/>
  <c r="AD1377" i="12"/>
  <c r="AE1377" i="12"/>
  <c r="AF1377" i="12"/>
  <c r="X1378" i="12"/>
  <c r="Y1378" i="12"/>
  <c r="Z1378" i="12"/>
  <c r="AC1378" i="12"/>
  <c r="AD1378" i="12"/>
  <c r="AE1378" i="12"/>
  <c r="AF1378" i="12"/>
  <c r="X1379" i="12"/>
  <c r="Y1379" i="12"/>
  <c r="Z1379" i="12"/>
  <c r="AC1379" i="12"/>
  <c r="AD1379" i="12"/>
  <c r="AE1379" i="12"/>
  <c r="AF1379" i="12"/>
  <c r="X1380" i="12"/>
  <c r="Y1380" i="12"/>
  <c r="Z1380" i="12"/>
  <c r="AC1380" i="12"/>
  <c r="AD1380" i="12"/>
  <c r="AE1380" i="12"/>
  <c r="AF1380" i="12"/>
  <c r="X1381" i="12"/>
  <c r="Y1381" i="12"/>
  <c r="Z1381" i="12"/>
  <c r="AC1381" i="12"/>
  <c r="AD1381" i="12"/>
  <c r="AE1381" i="12"/>
  <c r="AF1381" i="12"/>
  <c r="X1382" i="12"/>
  <c r="Y1382" i="12"/>
  <c r="Z1382" i="12"/>
  <c r="AC1382" i="12"/>
  <c r="AD1382" i="12"/>
  <c r="AE1382" i="12"/>
  <c r="AF1382" i="12"/>
  <c r="X1383" i="12"/>
  <c r="Y1383" i="12"/>
  <c r="Z1383" i="12"/>
  <c r="AB1383" i="12"/>
  <c r="AC1383" i="12"/>
  <c r="AD1383" i="12"/>
  <c r="AE1383" i="12"/>
  <c r="AF1383" i="12"/>
  <c r="X1384" i="12"/>
  <c r="Y1384" i="12"/>
  <c r="Z1384" i="12"/>
  <c r="AC1384" i="12"/>
  <c r="AD1384" i="12"/>
  <c r="AE1384" i="12"/>
  <c r="AF1384" i="12"/>
  <c r="X1385" i="12"/>
  <c r="Y1385" i="12"/>
  <c r="Z1385" i="12"/>
  <c r="AC1385" i="12"/>
  <c r="AD1385" i="12"/>
  <c r="AE1385" i="12"/>
  <c r="AF1385" i="12"/>
  <c r="X1386" i="12"/>
  <c r="Y1386" i="12"/>
  <c r="Z1386" i="12"/>
  <c r="AC1386" i="12"/>
  <c r="AD1386" i="12"/>
  <c r="AE1386" i="12"/>
  <c r="AF1386" i="12"/>
  <c r="X1387" i="12"/>
  <c r="Y1387" i="12"/>
  <c r="Z1387" i="12"/>
  <c r="AC1387" i="12"/>
  <c r="AD1387" i="12"/>
  <c r="AE1387" i="12"/>
  <c r="AF1387" i="12"/>
  <c r="X1388" i="12"/>
  <c r="Y1388" i="12"/>
  <c r="Z1388" i="12"/>
  <c r="AC1388" i="12"/>
  <c r="AD1388" i="12"/>
  <c r="AE1388" i="12"/>
  <c r="AF1388" i="12"/>
  <c r="X1389" i="12"/>
  <c r="Y1389" i="12"/>
  <c r="Z1389" i="12"/>
  <c r="AC1389" i="12"/>
  <c r="AD1389" i="12"/>
  <c r="AE1389" i="12"/>
  <c r="AF1389" i="12"/>
  <c r="X1390" i="12"/>
  <c r="Y1390" i="12"/>
  <c r="Z1390" i="12"/>
  <c r="AC1390" i="12"/>
  <c r="AD1390" i="12"/>
  <c r="AE1390" i="12"/>
  <c r="AF1390" i="12"/>
  <c r="X1391" i="12"/>
  <c r="Y1391" i="12"/>
  <c r="Z1391" i="12"/>
  <c r="AC1391" i="12"/>
  <c r="AD1391" i="12"/>
  <c r="AE1391" i="12"/>
  <c r="AF1391" i="12"/>
  <c r="X1392" i="12"/>
  <c r="Y1392" i="12"/>
  <c r="Z1392" i="12"/>
  <c r="AC1392" i="12"/>
  <c r="AD1392" i="12"/>
  <c r="AE1392" i="12"/>
  <c r="AF1392" i="12"/>
  <c r="X1393" i="12"/>
  <c r="Y1393" i="12"/>
  <c r="Z1393" i="12"/>
  <c r="AC1393" i="12"/>
  <c r="AD1393" i="12"/>
  <c r="AE1393" i="12"/>
  <c r="AF1393" i="12"/>
  <c r="X1394" i="12"/>
  <c r="Y1394" i="12"/>
  <c r="Z1394" i="12"/>
  <c r="AC1394" i="12"/>
  <c r="AD1394" i="12"/>
  <c r="AE1394" i="12"/>
  <c r="AF1394" i="12"/>
  <c r="X1395" i="12"/>
  <c r="Y1395" i="12"/>
  <c r="Z1395" i="12"/>
  <c r="AB1395" i="12"/>
  <c r="AC1395" i="12"/>
  <c r="AD1395" i="12"/>
  <c r="AE1395" i="12"/>
  <c r="AF1395" i="12"/>
  <c r="X1396" i="12"/>
  <c r="Y1396" i="12"/>
  <c r="Z1396" i="12"/>
  <c r="AC1396" i="12"/>
  <c r="AD1396" i="12"/>
  <c r="AE1396" i="12"/>
  <c r="AF1396" i="12"/>
  <c r="X1397" i="12"/>
  <c r="Y1397" i="12"/>
  <c r="Z1397" i="12"/>
  <c r="AC1397" i="12"/>
  <c r="AD1397" i="12"/>
  <c r="AE1397" i="12"/>
  <c r="AF1397" i="12"/>
  <c r="X1398" i="12"/>
  <c r="Y1398" i="12"/>
  <c r="Z1398" i="12"/>
  <c r="AC1398" i="12"/>
  <c r="AD1398" i="12"/>
  <c r="AE1398" i="12"/>
  <c r="AF1398" i="12"/>
  <c r="X1399" i="12"/>
  <c r="Y1399" i="12"/>
  <c r="Z1399" i="12"/>
  <c r="AC1399" i="12"/>
  <c r="AD1399" i="12"/>
  <c r="AE1399" i="12"/>
  <c r="AF1399" i="12"/>
  <c r="X1400" i="12"/>
  <c r="Y1400" i="12"/>
  <c r="Z1400" i="12"/>
  <c r="AC1400" i="12"/>
  <c r="AD1400" i="12"/>
  <c r="AE1400" i="12"/>
  <c r="AF1400" i="12"/>
  <c r="X1401" i="12"/>
  <c r="Y1401" i="12"/>
  <c r="Z1401" i="12"/>
  <c r="AC1401" i="12"/>
  <c r="AD1401" i="12"/>
  <c r="AE1401" i="12"/>
  <c r="AF1401" i="12"/>
  <c r="X1402" i="12"/>
  <c r="Y1402" i="12"/>
  <c r="Z1402" i="12"/>
  <c r="AC1402" i="12"/>
  <c r="AD1402" i="12"/>
  <c r="AE1402" i="12"/>
  <c r="AF1402" i="12"/>
  <c r="X1403" i="12"/>
  <c r="Y1403" i="12"/>
  <c r="Z1403" i="12"/>
  <c r="AC1403" i="12"/>
  <c r="AD1403" i="12"/>
  <c r="AE1403" i="12"/>
  <c r="AF1403" i="12"/>
  <c r="X1404" i="12"/>
  <c r="Y1404" i="12"/>
  <c r="Z1404" i="12"/>
  <c r="AC1404" i="12"/>
  <c r="AD1404" i="12"/>
  <c r="AE1404" i="12"/>
  <c r="AF1404" i="12"/>
  <c r="X1405" i="12"/>
  <c r="Y1405" i="12"/>
  <c r="Z1405" i="12"/>
  <c r="AB1405" i="12"/>
  <c r="AC1405" i="12"/>
  <c r="AD1405" i="12"/>
  <c r="AE1405" i="12"/>
  <c r="AF1405" i="12"/>
  <c r="X1406" i="12"/>
  <c r="Y1406" i="12"/>
  <c r="Z1406" i="12"/>
  <c r="AC1406" i="12"/>
  <c r="AD1406" i="12"/>
  <c r="AE1406" i="12"/>
  <c r="AF1406" i="12"/>
  <c r="X1407" i="12"/>
  <c r="Y1407" i="12"/>
  <c r="Z1407" i="12"/>
  <c r="AC1407" i="12"/>
  <c r="AD1407" i="12"/>
  <c r="AE1407" i="12"/>
  <c r="AF1407" i="12"/>
  <c r="X1408" i="12"/>
  <c r="Y1408" i="12"/>
  <c r="Z1408" i="12"/>
  <c r="AC1408" i="12"/>
  <c r="AD1408" i="12"/>
  <c r="AE1408" i="12"/>
  <c r="AF1408" i="12"/>
  <c r="X1409" i="12"/>
  <c r="Y1409" i="12"/>
  <c r="Z1409" i="12"/>
  <c r="AC1409" i="12"/>
  <c r="AD1409" i="12"/>
  <c r="AE1409" i="12"/>
  <c r="AF1409" i="12"/>
  <c r="X1410" i="12"/>
  <c r="Y1410" i="12"/>
  <c r="Z1410" i="12"/>
  <c r="AC1410" i="12"/>
  <c r="AD1410" i="12"/>
  <c r="AE1410" i="12"/>
  <c r="AF1410" i="12"/>
  <c r="X1411" i="12"/>
  <c r="Y1411" i="12"/>
  <c r="Z1411" i="12"/>
  <c r="AC1411" i="12"/>
  <c r="AD1411" i="12"/>
  <c r="AE1411" i="12"/>
  <c r="AF1411" i="12"/>
  <c r="X1412" i="12"/>
  <c r="Y1412" i="12"/>
  <c r="Z1412" i="12"/>
  <c r="AC1412" i="12"/>
  <c r="AD1412" i="12"/>
  <c r="AE1412" i="12"/>
  <c r="AF1412" i="12"/>
  <c r="X1413" i="12"/>
  <c r="Y1413" i="12"/>
  <c r="Z1413" i="12"/>
  <c r="AC1413" i="12"/>
  <c r="AD1413" i="12"/>
  <c r="AE1413" i="12"/>
  <c r="AF1413" i="12"/>
  <c r="X1414" i="12"/>
  <c r="Y1414" i="12"/>
  <c r="Z1414" i="12"/>
  <c r="AC1414" i="12"/>
  <c r="AD1414" i="12"/>
  <c r="AE1414" i="12"/>
  <c r="AF1414" i="12"/>
  <c r="X1415" i="12"/>
  <c r="Y1415" i="12"/>
  <c r="Z1415" i="12"/>
  <c r="AC1415" i="12"/>
  <c r="AD1415" i="12"/>
  <c r="AE1415" i="12"/>
  <c r="AF1415" i="12"/>
  <c r="X1416" i="12"/>
  <c r="Y1416" i="12"/>
  <c r="Z1416" i="12"/>
  <c r="AC1416" i="12"/>
  <c r="AD1416" i="12"/>
  <c r="AE1416" i="12"/>
  <c r="AF1416" i="12"/>
  <c r="X1417" i="12"/>
  <c r="Y1417" i="12"/>
  <c r="Z1417" i="12"/>
  <c r="AB1417" i="12"/>
  <c r="AC1417" i="12"/>
  <c r="AD1417" i="12"/>
  <c r="AE1417" i="12"/>
  <c r="AF1417" i="12"/>
  <c r="X1418" i="12"/>
  <c r="Y1418" i="12"/>
  <c r="Z1418" i="12"/>
  <c r="AC1418" i="12"/>
  <c r="AD1418" i="12"/>
  <c r="AE1418" i="12"/>
  <c r="AF1418" i="12"/>
  <c r="X1419" i="12"/>
  <c r="Y1419" i="12"/>
  <c r="Z1419" i="12"/>
  <c r="AC1419" i="12"/>
  <c r="AD1419" i="12"/>
  <c r="AE1419" i="12"/>
  <c r="AF1419" i="12"/>
  <c r="X1420" i="12"/>
  <c r="Y1420" i="12"/>
  <c r="Z1420" i="12"/>
  <c r="AC1420" i="12"/>
  <c r="AD1420" i="12"/>
  <c r="AE1420" i="12"/>
  <c r="AF1420" i="12"/>
  <c r="X1421" i="12"/>
  <c r="Y1421" i="12"/>
  <c r="Z1421" i="12"/>
  <c r="AC1421" i="12"/>
  <c r="AD1421" i="12"/>
  <c r="AE1421" i="12"/>
  <c r="AF1421" i="12"/>
  <c r="X1422" i="12"/>
  <c r="Y1422" i="12"/>
  <c r="Z1422" i="12"/>
  <c r="AC1422" i="12"/>
  <c r="AD1422" i="12"/>
  <c r="AE1422" i="12"/>
  <c r="AF1422" i="12"/>
  <c r="X1423" i="12"/>
  <c r="Y1423" i="12"/>
  <c r="Z1423" i="12"/>
  <c r="AC1423" i="12"/>
  <c r="AD1423" i="12"/>
  <c r="AE1423" i="12"/>
  <c r="AF1423" i="12"/>
  <c r="X1424" i="12"/>
  <c r="Y1424" i="12"/>
  <c r="Z1424" i="12"/>
  <c r="AC1424" i="12"/>
  <c r="AD1424" i="12"/>
  <c r="AE1424" i="12"/>
  <c r="AF1424" i="12"/>
  <c r="X1425" i="12"/>
  <c r="Y1425" i="12"/>
  <c r="Z1425" i="12"/>
  <c r="AC1425" i="12"/>
  <c r="AD1425" i="12"/>
  <c r="AE1425" i="12"/>
  <c r="AF1425" i="12"/>
  <c r="X1426" i="12"/>
  <c r="Y1426" i="12"/>
  <c r="Z1426" i="12"/>
  <c r="AC1426" i="12"/>
  <c r="AD1426" i="12"/>
  <c r="AE1426" i="12"/>
  <c r="AF1426" i="12"/>
  <c r="X1427" i="12"/>
  <c r="Y1427" i="12"/>
  <c r="Z1427" i="12"/>
  <c r="AB1427" i="12"/>
  <c r="AC1427" i="12"/>
  <c r="AD1427" i="12"/>
  <c r="AE1427" i="12"/>
  <c r="AF1427" i="12"/>
  <c r="X1428" i="12"/>
  <c r="Y1428" i="12"/>
  <c r="Z1428" i="12"/>
  <c r="AC1428" i="12"/>
  <c r="AD1428" i="12"/>
  <c r="AE1428" i="12"/>
  <c r="AF1428" i="12"/>
  <c r="X1429" i="12"/>
  <c r="Y1429" i="12"/>
  <c r="Z1429" i="12"/>
  <c r="AC1429" i="12"/>
  <c r="AD1429" i="12"/>
  <c r="AE1429" i="12"/>
  <c r="AF1429" i="12"/>
  <c r="X1430" i="12"/>
  <c r="Y1430" i="12"/>
  <c r="Z1430" i="12"/>
  <c r="AC1430" i="12"/>
  <c r="AD1430" i="12"/>
  <c r="AE1430" i="12"/>
  <c r="AF1430" i="12"/>
  <c r="X1431" i="12"/>
  <c r="Y1431" i="12"/>
  <c r="Z1431" i="12"/>
  <c r="AC1431" i="12"/>
  <c r="AD1431" i="12"/>
  <c r="AE1431" i="12"/>
  <c r="AF1431" i="12"/>
  <c r="X1432" i="12"/>
  <c r="Y1432" i="12"/>
  <c r="Z1432" i="12"/>
  <c r="AC1432" i="12"/>
  <c r="AD1432" i="12"/>
  <c r="AE1432" i="12"/>
  <c r="AF1432" i="12"/>
  <c r="X1433" i="12"/>
  <c r="Y1433" i="12"/>
  <c r="Z1433" i="12"/>
  <c r="AC1433" i="12"/>
  <c r="AD1433" i="12"/>
  <c r="AE1433" i="12"/>
  <c r="AF1433" i="12"/>
  <c r="X1434" i="12"/>
  <c r="Y1434" i="12"/>
  <c r="Z1434" i="12"/>
  <c r="AC1434" i="12"/>
  <c r="AD1434" i="12"/>
  <c r="AE1434" i="12"/>
  <c r="AF1434" i="12"/>
  <c r="X1435" i="12"/>
  <c r="Y1435" i="12"/>
  <c r="Z1435" i="12"/>
  <c r="AC1435" i="12"/>
  <c r="AD1435" i="12"/>
  <c r="AE1435" i="12"/>
  <c r="AF1435" i="12"/>
  <c r="X1436" i="12"/>
  <c r="Y1436" i="12"/>
  <c r="Z1436" i="12"/>
  <c r="AC1436" i="12"/>
  <c r="AD1436" i="12"/>
  <c r="AE1436" i="12"/>
  <c r="AF1436" i="12"/>
  <c r="X1437" i="12"/>
  <c r="Y1437" i="12"/>
  <c r="Z1437" i="12"/>
  <c r="AC1437" i="12"/>
  <c r="AD1437" i="12"/>
  <c r="AE1437" i="12"/>
  <c r="AF1437" i="12"/>
  <c r="C1438" i="12"/>
  <c r="X1438" i="12" s="1"/>
  <c r="X1439" i="12"/>
  <c r="Y1439" i="12"/>
  <c r="Z1439" i="12"/>
  <c r="AB1439" i="12"/>
  <c r="AC1439" i="12"/>
  <c r="AD1439" i="12"/>
  <c r="AE1439" i="12"/>
  <c r="AF1439" i="12"/>
  <c r="X1440" i="12"/>
  <c r="Y1440" i="12"/>
  <c r="Z1440" i="12"/>
  <c r="AC1440" i="12"/>
  <c r="AD1440" i="12"/>
  <c r="AE1440" i="12"/>
  <c r="AF1440" i="12"/>
  <c r="X1441" i="12"/>
  <c r="Y1441" i="12"/>
  <c r="Z1441" i="12"/>
  <c r="AC1441" i="12"/>
  <c r="AD1441" i="12"/>
  <c r="AE1441" i="12"/>
  <c r="AF1441" i="12"/>
  <c r="X1442" i="12"/>
  <c r="Y1442" i="12"/>
  <c r="Z1442" i="12"/>
  <c r="AC1442" i="12"/>
  <c r="AD1442" i="12"/>
  <c r="AE1442" i="12"/>
  <c r="AF1442" i="12"/>
  <c r="X1443" i="12"/>
  <c r="Y1443" i="12"/>
  <c r="Z1443" i="12"/>
  <c r="AC1443" i="12"/>
  <c r="AD1443" i="12"/>
  <c r="AE1443" i="12"/>
  <c r="AF1443" i="12"/>
  <c r="X1444" i="12"/>
  <c r="Y1444" i="12"/>
  <c r="Z1444" i="12"/>
  <c r="AC1444" i="12"/>
  <c r="AD1444" i="12"/>
  <c r="AE1444" i="12"/>
  <c r="AF1444" i="12"/>
  <c r="X1445" i="12"/>
  <c r="Y1445" i="12"/>
  <c r="Z1445" i="12"/>
  <c r="AC1445" i="12"/>
  <c r="AD1445" i="12"/>
  <c r="AE1445" i="12"/>
  <c r="AF1445" i="12"/>
  <c r="X1446" i="12"/>
  <c r="Y1446" i="12"/>
  <c r="Z1446" i="12"/>
  <c r="AC1446" i="12"/>
  <c r="AD1446" i="12"/>
  <c r="AE1446" i="12"/>
  <c r="AF1446" i="12"/>
  <c r="X1447" i="12"/>
  <c r="Y1447" i="12"/>
  <c r="Z1447" i="12"/>
  <c r="AC1447" i="12"/>
  <c r="AD1447" i="12"/>
  <c r="AE1447" i="12"/>
  <c r="AF1447" i="12"/>
  <c r="X1448" i="12"/>
  <c r="Y1448" i="12"/>
  <c r="Z1448" i="12"/>
  <c r="AC1448" i="12"/>
  <c r="AD1448" i="12"/>
  <c r="AE1448" i="12"/>
  <c r="AF1448" i="12"/>
  <c r="X1449" i="12"/>
  <c r="Y1449" i="12"/>
  <c r="Z1449" i="12"/>
  <c r="AB1449" i="12"/>
  <c r="AC1449" i="12"/>
  <c r="AD1449" i="12"/>
  <c r="AE1449" i="12"/>
  <c r="AF1449" i="12"/>
  <c r="X1450" i="12"/>
  <c r="Y1450" i="12"/>
  <c r="Z1450" i="12"/>
  <c r="AC1450" i="12"/>
  <c r="AD1450" i="12"/>
  <c r="AE1450" i="12"/>
  <c r="AF1450" i="12"/>
  <c r="X1451" i="12"/>
  <c r="Y1451" i="12"/>
  <c r="Z1451" i="12"/>
  <c r="AC1451" i="12"/>
  <c r="AD1451" i="12"/>
  <c r="AE1451" i="12"/>
  <c r="AF1451" i="12"/>
  <c r="X1452" i="12"/>
  <c r="Y1452" i="12"/>
  <c r="Z1452" i="12"/>
  <c r="AC1452" i="12"/>
  <c r="AD1452" i="12"/>
  <c r="AE1452" i="12"/>
  <c r="AF1452" i="12"/>
  <c r="X1453" i="12"/>
  <c r="Y1453" i="12"/>
  <c r="Z1453" i="12"/>
  <c r="AC1453" i="12"/>
  <c r="AD1453" i="12"/>
  <c r="AE1453" i="12"/>
  <c r="AF1453" i="12"/>
  <c r="X1454" i="12"/>
  <c r="Y1454" i="12"/>
  <c r="Z1454" i="12"/>
  <c r="AC1454" i="12"/>
  <c r="AD1454" i="12"/>
  <c r="AE1454" i="12"/>
  <c r="AF1454" i="12"/>
  <c r="X1455" i="12"/>
  <c r="Y1455" i="12"/>
  <c r="Z1455" i="12"/>
  <c r="AC1455" i="12"/>
  <c r="AD1455" i="12"/>
  <c r="AE1455" i="12"/>
  <c r="AF1455" i="12"/>
  <c r="X1456" i="12"/>
  <c r="Y1456" i="12"/>
  <c r="Z1456" i="12"/>
  <c r="AC1456" i="12"/>
  <c r="AD1456" i="12"/>
  <c r="AE1456" i="12"/>
  <c r="AF1456" i="12"/>
  <c r="X1457" i="12"/>
  <c r="Y1457" i="12"/>
  <c r="Z1457" i="12"/>
  <c r="AC1457" i="12"/>
  <c r="AD1457" i="12"/>
  <c r="AE1457" i="12"/>
  <c r="AF1457" i="12"/>
  <c r="X1458" i="12"/>
  <c r="Y1458" i="12"/>
  <c r="Z1458" i="12"/>
  <c r="AC1458" i="12"/>
  <c r="AD1458" i="12"/>
  <c r="AE1458" i="12"/>
  <c r="AF1458" i="12"/>
  <c r="X1459" i="12"/>
  <c r="Y1459" i="12"/>
  <c r="Z1459" i="12"/>
  <c r="AC1459" i="12"/>
  <c r="AD1459" i="12"/>
  <c r="AE1459" i="12"/>
  <c r="AF1459" i="12"/>
  <c r="X1460" i="12"/>
  <c r="Y1460" i="12"/>
  <c r="Z1460" i="12"/>
  <c r="AB1460" i="12"/>
  <c r="AC1460" i="12"/>
  <c r="AD1460" i="12"/>
  <c r="AE1460" i="12"/>
  <c r="AF1460" i="12"/>
  <c r="X1461" i="12"/>
  <c r="Y1461" i="12"/>
  <c r="Z1461" i="12"/>
  <c r="AC1461" i="12"/>
  <c r="AD1461" i="12"/>
  <c r="AE1461" i="12"/>
  <c r="AF1461" i="12"/>
  <c r="X1462" i="12"/>
  <c r="Y1462" i="12"/>
  <c r="Z1462" i="12"/>
  <c r="AC1462" i="12"/>
  <c r="AD1462" i="12"/>
  <c r="AE1462" i="12"/>
  <c r="AF1462" i="12"/>
  <c r="X1463" i="12"/>
  <c r="Y1463" i="12"/>
  <c r="Z1463" i="12"/>
  <c r="AC1463" i="12"/>
  <c r="AD1463" i="12"/>
  <c r="AE1463" i="12"/>
  <c r="AF1463" i="12"/>
  <c r="X1464" i="12"/>
  <c r="Y1464" i="12"/>
  <c r="Z1464" i="12"/>
  <c r="AC1464" i="12"/>
  <c r="AD1464" i="12"/>
  <c r="AE1464" i="12"/>
  <c r="AF1464" i="12"/>
  <c r="X1465" i="12"/>
  <c r="Y1465" i="12"/>
  <c r="Z1465" i="12"/>
  <c r="AC1465" i="12"/>
  <c r="AD1465" i="12"/>
  <c r="AE1465" i="12"/>
  <c r="AF1465" i="12"/>
  <c r="X1466" i="12"/>
  <c r="Y1466" i="12"/>
  <c r="Z1466" i="12"/>
  <c r="AC1466" i="12"/>
  <c r="AD1466" i="12"/>
  <c r="AE1466" i="12"/>
  <c r="AF1466" i="12"/>
  <c r="X1467" i="12"/>
  <c r="Y1467" i="12"/>
  <c r="Z1467" i="12"/>
  <c r="AC1467" i="12"/>
  <c r="AD1467" i="12"/>
  <c r="AE1467" i="12"/>
  <c r="AF1467" i="12"/>
  <c r="X1468" i="12"/>
  <c r="Y1468" i="12"/>
  <c r="Z1468" i="12"/>
  <c r="AC1468" i="12"/>
  <c r="AD1468" i="12"/>
  <c r="AE1468" i="12"/>
  <c r="AF1468" i="12"/>
  <c r="X1469" i="12"/>
  <c r="Y1469" i="12"/>
  <c r="Z1469" i="12"/>
  <c r="AC1469" i="12"/>
  <c r="AD1469" i="12"/>
  <c r="AE1469" i="12"/>
  <c r="AF1469" i="12"/>
  <c r="X1470" i="12"/>
  <c r="Y1470" i="12"/>
  <c r="Z1470" i="12"/>
  <c r="AC1470" i="12"/>
  <c r="AD1470" i="12"/>
  <c r="AE1470" i="12"/>
  <c r="AF1470" i="12"/>
  <c r="X1471" i="12"/>
  <c r="Y1471" i="12"/>
  <c r="Z1471" i="12"/>
  <c r="AB1471" i="12"/>
  <c r="AC1471" i="12"/>
  <c r="AD1471" i="12"/>
  <c r="AE1471" i="12"/>
  <c r="AF1471" i="12"/>
  <c r="X1472" i="12"/>
  <c r="Y1472" i="12"/>
  <c r="Z1472" i="12"/>
  <c r="AC1472" i="12"/>
  <c r="AD1472" i="12"/>
  <c r="AE1472" i="12"/>
  <c r="AF1472" i="12"/>
  <c r="X1473" i="12"/>
  <c r="Y1473" i="12"/>
  <c r="Z1473" i="12"/>
  <c r="AC1473" i="12"/>
  <c r="AD1473" i="12"/>
  <c r="AE1473" i="12"/>
  <c r="AF1473" i="12"/>
  <c r="X1474" i="12"/>
  <c r="Y1474" i="12"/>
  <c r="Z1474" i="12"/>
  <c r="AC1474" i="12"/>
  <c r="AD1474" i="12"/>
  <c r="AE1474" i="12"/>
  <c r="AF1474" i="12"/>
  <c r="X1475" i="12"/>
  <c r="Y1475" i="12"/>
  <c r="Z1475" i="12"/>
  <c r="AC1475" i="12"/>
  <c r="AD1475" i="12"/>
  <c r="AE1475" i="12"/>
  <c r="AF1475" i="12"/>
  <c r="X1476" i="12"/>
  <c r="Y1476" i="12"/>
  <c r="Z1476" i="12"/>
  <c r="AC1476" i="12"/>
  <c r="AD1476" i="12"/>
  <c r="AE1476" i="12"/>
  <c r="AF1476" i="12"/>
  <c r="X1477" i="12"/>
  <c r="Y1477" i="12"/>
  <c r="Z1477" i="12"/>
  <c r="AC1477" i="12"/>
  <c r="AD1477" i="12"/>
  <c r="AE1477" i="12"/>
  <c r="AF1477" i="12"/>
  <c r="X1478" i="12"/>
  <c r="Y1478" i="12"/>
  <c r="Z1478" i="12"/>
  <c r="AC1478" i="12"/>
  <c r="AD1478" i="12"/>
  <c r="AE1478" i="12"/>
  <c r="AF1478" i="12"/>
  <c r="X1479" i="12"/>
  <c r="Y1479" i="12"/>
  <c r="Z1479" i="12"/>
  <c r="AC1479" i="12"/>
  <c r="AD1479" i="12"/>
  <c r="AE1479" i="12"/>
  <c r="AF1479" i="12"/>
  <c r="X1480" i="12"/>
  <c r="Y1480" i="12"/>
  <c r="Z1480" i="12"/>
  <c r="AB1480" i="12"/>
  <c r="AC1480" i="12"/>
  <c r="AD1480" i="12"/>
  <c r="AE1480" i="12"/>
  <c r="AF1480" i="12"/>
  <c r="X1481" i="12"/>
  <c r="Y1481" i="12"/>
  <c r="Z1481" i="12"/>
  <c r="AC1481" i="12"/>
  <c r="AD1481" i="12"/>
  <c r="AE1481" i="12"/>
  <c r="AF1481" i="12"/>
  <c r="X1482" i="12"/>
  <c r="Y1482" i="12"/>
  <c r="Z1482" i="12"/>
  <c r="AC1482" i="12"/>
  <c r="AD1482" i="12"/>
  <c r="AE1482" i="12"/>
  <c r="AF1482" i="12"/>
  <c r="X1483" i="12"/>
  <c r="Y1483" i="12"/>
  <c r="Z1483" i="12"/>
  <c r="AC1483" i="12"/>
  <c r="AD1483" i="12"/>
  <c r="AE1483" i="12"/>
  <c r="AF1483" i="12"/>
  <c r="X1484" i="12"/>
  <c r="Y1484" i="12"/>
  <c r="Z1484" i="12"/>
  <c r="AC1484" i="12"/>
  <c r="AD1484" i="12"/>
  <c r="AE1484" i="12"/>
  <c r="AF1484" i="12"/>
  <c r="X1485" i="12"/>
  <c r="Y1485" i="12"/>
  <c r="Z1485" i="12"/>
  <c r="AC1485" i="12"/>
  <c r="AD1485" i="12"/>
  <c r="AE1485" i="12"/>
  <c r="AF1485" i="12"/>
  <c r="X1486" i="12"/>
  <c r="Y1486" i="12"/>
  <c r="Z1486" i="12"/>
  <c r="AC1486" i="12"/>
  <c r="AD1486" i="12"/>
  <c r="AE1486" i="12"/>
  <c r="AF1486" i="12"/>
  <c r="X1487" i="12"/>
  <c r="Y1487" i="12"/>
  <c r="Z1487" i="12"/>
  <c r="AC1487" i="12"/>
  <c r="AD1487" i="12"/>
  <c r="AE1487" i="12"/>
  <c r="AF1487" i="12"/>
  <c r="X1488" i="12"/>
  <c r="Y1488" i="12"/>
  <c r="Z1488" i="12"/>
  <c r="AC1488" i="12"/>
  <c r="AD1488" i="12"/>
  <c r="AE1488" i="12"/>
  <c r="AF1488" i="12"/>
  <c r="X1489" i="12"/>
  <c r="Y1489" i="12"/>
  <c r="Z1489" i="12"/>
  <c r="AB1489" i="12"/>
  <c r="AC1489" i="12"/>
  <c r="AD1489" i="12"/>
  <c r="AE1489" i="12"/>
  <c r="AF1489" i="12"/>
  <c r="X1490" i="12"/>
  <c r="Y1490" i="12"/>
  <c r="Z1490" i="12"/>
  <c r="AC1490" i="12"/>
  <c r="AD1490" i="12"/>
  <c r="AE1490" i="12"/>
  <c r="AF1490" i="12"/>
  <c r="X1491" i="12"/>
  <c r="Y1491" i="12"/>
  <c r="Z1491" i="12"/>
  <c r="AC1491" i="12"/>
  <c r="AD1491" i="12"/>
  <c r="AE1491" i="12"/>
  <c r="AF1491" i="12"/>
  <c r="X1492" i="12"/>
  <c r="Y1492" i="12"/>
  <c r="Z1492" i="12"/>
  <c r="AC1492" i="12"/>
  <c r="AD1492" i="12"/>
  <c r="AE1492" i="12"/>
  <c r="AF1492" i="12"/>
  <c r="X1493" i="12"/>
  <c r="Y1493" i="12"/>
  <c r="Z1493" i="12"/>
  <c r="AC1493" i="12"/>
  <c r="AD1493" i="12"/>
  <c r="AE1493" i="12"/>
  <c r="AF1493" i="12"/>
  <c r="X1494" i="12"/>
  <c r="Y1494" i="12"/>
  <c r="Z1494" i="12"/>
  <c r="AC1494" i="12"/>
  <c r="AD1494" i="12"/>
  <c r="AE1494" i="12"/>
  <c r="AF1494" i="12"/>
  <c r="X1495" i="12"/>
  <c r="Y1495" i="12"/>
  <c r="Z1495" i="12"/>
  <c r="AC1495" i="12"/>
  <c r="AD1495" i="12"/>
  <c r="AE1495" i="12"/>
  <c r="AF1495" i="12"/>
  <c r="X1496" i="12"/>
  <c r="Y1496" i="12"/>
  <c r="Z1496" i="12"/>
  <c r="AC1496" i="12"/>
  <c r="AD1496" i="12"/>
  <c r="AE1496" i="12"/>
  <c r="AF1496" i="12"/>
  <c r="X1497" i="12"/>
  <c r="Y1497" i="12"/>
  <c r="Z1497" i="12"/>
  <c r="AC1497" i="12"/>
  <c r="AD1497" i="12"/>
  <c r="AE1497" i="12"/>
  <c r="AF1497" i="12"/>
  <c r="X1498" i="12"/>
  <c r="Y1498" i="12"/>
  <c r="Z1498" i="12"/>
  <c r="AB1498" i="12"/>
  <c r="AC1498" i="12"/>
  <c r="AD1498" i="12"/>
  <c r="AE1498" i="12"/>
  <c r="AF1498" i="12"/>
  <c r="X1499" i="12"/>
  <c r="Y1499" i="12"/>
  <c r="Z1499" i="12"/>
  <c r="AC1499" i="12"/>
  <c r="AD1499" i="12"/>
  <c r="AE1499" i="12"/>
  <c r="AF1499" i="12"/>
  <c r="X1500" i="12"/>
  <c r="Y1500" i="12"/>
  <c r="Z1500" i="12"/>
  <c r="AC1500" i="12"/>
  <c r="AD1500" i="12"/>
  <c r="AE1500" i="12"/>
  <c r="AF1500" i="12"/>
  <c r="X1501" i="12"/>
  <c r="Y1501" i="12"/>
  <c r="Z1501" i="12"/>
  <c r="AC1501" i="12"/>
  <c r="AD1501" i="12"/>
  <c r="AE1501" i="12"/>
  <c r="AF1501" i="12"/>
  <c r="X1502" i="12"/>
  <c r="Y1502" i="12"/>
  <c r="Z1502" i="12"/>
  <c r="AC1502" i="12"/>
  <c r="AD1502" i="12"/>
  <c r="AE1502" i="12"/>
  <c r="AF1502" i="12"/>
  <c r="X1503" i="12"/>
  <c r="Y1503" i="12"/>
  <c r="Z1503" i="12"/>
  <c r="AC1503" i="12"/>
  <c r="AD1503" i="12"/>
  <c r="AE1503" i="12"/>
  <c r="AF1503" i="12"/>
  <c r="X1504" i="12"/>
  <c r="Y1504" i="12"/>
  <c r="Z1504" i="12"/>
  <c r="AC1504" i="12"/>
  <c r="AD1504" i="12"/>
  <c r="AE1504" i="12"/>
  <c r="AF1504" i="12"/>
  <c r="X1505" i="12"/>
  <c r="Y1505" i="12"/>
  <c r="Z1505" i="12"/>
  <c r="AC1505" i="12"/>
  <c r="AD1505" i="12"/>
  <c r="AE1505" i="12"/>
  <c r="AF1505" i="12"/>
  <c r="X1506" i="12"/>
  <c r="Y1506" i="12"/>
  <c r="Z1506" i="12"/>
  <c r="AC1506" i="12"/>
  <c r="AD1506" i="12"/>
  <c r="AE1506" i="12"/>
  <c r="AF1506" i="12"/>
  <c r="X1507" i="12"/>
  <c r="Y1507" i="12"/>
  <c r="Z1507" i="12"/>
  <c r="AC1507" i="12"/>
  <c r="AD1507" i="12"/>
  <c r="AE1507" i="12"/>
  <c r="AF1507" i="12"/>
  <c r="X1508" i="12"/>
  <c r="Y1508" i="12"/>
  <c r="Z1508" i="12"/>
  <c r="AB1508" i="12"/>
  <c r="AC1508" i="12"/>
  <c r="AD1508" i="12"/>
  <c r="AE1508" i="12"/>
  <c r="AF1508" i="12"/>
  <c r="X1509" i="12"/>
  <c r="Y1509" i="12"/>
  <c r="Z1509" i="12"/>
  <c r="AC1509" i="12"/>
  <c r="AD1509" i="12"/>
  <c r="AE1509" i="12"/>
  <c r="AF1509" i="12"/>
  <c r="X1510" i="12"/>
  <c r="Y1510" i="12"/>
  <c r="Z1510" i="12"/>
  <c r="AC1510" i="12"/>
  <c r="AD1510" i="12"/>
  <c r="AE1510" i="12"/>
  <c r="AF1510" i="12"/>
  <c r="X1511" i="12"/>
  <c r="Y1511" i="12"/>
  <c r="Z1511" i="12"/>
  <c r="AC1511" i="12"/>
  <c r="AD1511" i="12"/>
  <c r="AE1511" i="12"/>
  <c r="AF1511" i="12"/>
  <c r="X1512" i="12"/>
  <c r="Y1512" i="12"/>
  <c r="Z1512" i="12"/>
  <c r="AC1512" i="12"/>
  <c r="AD1512" i="12"/>
  <c r="AE1512" i="12"/>
  <c r="AF1512" i="12"/>
  <c r="X1513" i="12"/>
  <c r="Y1513" i="12"/>
  <c r="Z1513" i="12"/>
  <c r="AC1513" i="12"/>
  <c r="AD1513" i="12"/>
  <c r="AE1513" i="12"/>
  <c r="AF1513" i="12"/>
  <c r="X1514" i="12"/>
  <c r="Y1514" i="12"/>
  <c r="Z1514" i="12"/>
  <c r="AC1514" i="12"/>
  <c r="AD1514" i="12"/>
  <c r="AE1514" i="12"/>
  <c r="AF1514" i="12"/>
  <c r="X1515" i="12"/>
  <c r="Y1515" i="12"/>
  <c r="Z1515" i="12"/>
  <c r="AC1515" i="12"/>
  <c r="AD1515" i="12"/>
  <c r="AE1515" i="12"/>
  <c r="AF1515" i="12"/>
  <c r="X1516" i="12"/>
  <c r="Y1516" i="12"/>
  <c r="Z1516" i="12"/>
  <c r="AC1516" i="12"/>
  <c r="AD1516" i="12"/>
  <c r="AE1516" i="12"/>
  <c r="AF1516" i="12"/>
  <c r="X1517" i="12"/>
  <c r="Y1517" i="12"/>
  <c r="Z1517" i="12"/>
  <c r="AC1517" i="12"/>
  <c r="AD1517" i="12"/>
  <c r="AE1517" i="12"/>
  <c r="AF1517" i="12"/>
  <c r="X1518" i="12"/>
  <c r="Y1518" i="12"/>
  <c r="Z1518" i="12"/>
  <c r="AB1518" i="12"/>
  <c r="AC1518" i="12"/>
  <c r="AD1518" i="12"/>
  <c r="AE1518" i="12"/>
  <c r="AF1518" i="12"/>
  <c r="X1519" i="12"/>
  <c r="Y1519" i="12"/>
  <c r="Z1519" i="12"/>
  <c r="AC1519" i="12"/>
  <c r="AD1519" i="12"/>
  <c r="AE1519" i="12"/>
  <c r="AF1519" i="12"/>
  <c r="X1520" i="12"/>
  <c r="Y1520" i="12"/>
  <c r="Z1520" i="12"/>
  <c r="AC1520" i="12"/>
  <c r="AD1520" i="12"/>
  <c r="AE1520" i="12"/>
  <c r="AF1520" i="12"/>
  <c r="X1521" i="12"/>
  <c r="Y1521" i="12"/>
  <c r="Z1521" i="12"/>
  <c r="AC1521" i="12"/>
  <c r="AD1521" i="12"/>
  <c r="AE1521" i="12"/>
  <c r="AF1521" i="12"/>
  <c r="X1522" i="12"/>
  <c r="Y1522" i="12"/>
  <c r="Z1522" i="12"/>
  <c r="AC1522" i="12"/>
  <c r="AD1522" i="12"/>
  <c r="AE1522" i="12"/>
  <c r="AF1522" i="12"/>
  <c r="X1523" i="12"/>
  <c r="Y1523" i="12"/>
  <c r="Z1523" i="12"/>
  <c r="AC1523" i="12"/>
  <c r="AD1523" i="12"/>
  <c r="AE1523" i="12"/>
  <c r="AF1523" i="12"/>
  <c r="X1524" i="12"/>
  <c r="Y1524" i="12"/>
  <c r="Z1524" i="12"/>
  <c r="AC1524" i="12"/>
  <c r="AD1524" i="12"/>
  <c r="AE1524" i="12"/>
  <c r="AF1524" i="12"/>
  <c r="X1525" i="12"/>
  <c r="Y1525" i="12"/>
  <c r="Z1525" i="12"/>
  <c r="AC1525" i="12"/>
  <c r="AD1525" i="12"/>
  <c r="AE1525" i="12"/>
  <c r="AF1525" i="12"/>
  <c r="X1526" i="12"/>
  <c r="Y1526" i="12"/>
  <c r="Z1526" i="12"/>
  <c r="AC1526" i="12"/>
  <c r="AD1526" i="12"/>
  <c r="AE1526" i="12"/>
  <c r="AF1526" i="12"/>
  <c r="X1527" i="12"/>
  <c r="Y1527" i="12"/>
  <c r="Z1527" i="12"/>
  <c r="AC1527" i="12"/>
  <c r="AD1527" i="12"/>
  <c r="AE1527" i="12"/>
  <c r="AF1527" i="12"/>
  <c r="X1528" i="12"/>
  <c r="Y1528" i="12"/>
  <c r="Z1528" i="12"/>
  <c r="AC1528" i="12"/>
  <c r="AD1528" i="12"/>
  <c r="AE1528" i="12"/>
  <c r="AF1528" i="12"/>
  <c r="X1529" i="12"/>
  <c r="Y1529" i="12"/>
  <c r="Z1529" i="12"/>
  <c r="AB1529" i="12"/>
  <c r="AC1529" i="12"/>
  <c r="AD1529" i="12"/>
  <c r="AE1529" i="12"/>
  <c r="AF1529" i="12"/>
  <c r="X1530" i="12"/>
  <c r="Y1530" i="12"/>
  <c r="Z1530" i="12"/>
  <c r="AC1530" i="12"/>
  <c r="AD1530" i="12"/>
  <c r="AE1530" i="12"/>
  <c r="AF1530" i="12"/>
  <c r="X1531" i="12"/>
  <c r="Y1531" i="12"/>
  <c r="Z1531" i="12"/>
  <c r="AC1531" i="12"/>
  <c r="AD1531" i="12"/>
  <c r="AE1531" i="12"/>
  <c r="AF1531" i="12"/>
  <c r="X1532" i="12"/>
  <c r="Y1532" i="12"/>
  <c r="Z1532" i="12"/>
  <c r="AC1532" i="12"/>
  <c r="AD1532" i="12"/>
  <c r="AE1532" i="12"/>
  <c r="AF1532" i="12"/>
  <c r="X1533" i="12"/>
  <c r="Y1533" i="12"/>
  <c r="Z1533" i="12"/>
  <c r="AC1533" i="12"/>
  <c r="AD1533" i="12"/>
  <c r="AE1533" i="12"/>
  <c r="AF1533" i="12"/>
  <c r="X1534" i="12"/>
  <c r="Y1534" i="12"/>
  <c r="Z1534" i="12"/>
  <c r="AC1534" i="12"/>
  <c r="AD1534" i="12"/>
  <c r="AE1534" i="12"/>
  <c r="AF1534" i="12"/>
  <c r="X1535" i="12"/>
  <c r="Y1535" i="12"/>
  <c r="Z1535" i="12"/>
  <c r="AC1535" i="12"/>
  <c r="AD1535" i="12"/>
  <c r="AE1535" i="12"/>
  <c r="AF1535" i="12"/>
  <c r="X1536" i="12"/>
  <c r="Y1536" i="12"/>
  <c r="Z1536" i="12"/>
  <c r="AC1536" i="12"/>
  <c r="AD1536" i="12"/>
  <c r="AE1536" i="12"/>
  <c r="AF1536" i="12"/>
  <c r="X1537" i="12"/>
  <c r="Y1537" i="12"/>
  <c r="Z1537" i="12"/>
  <c r="AC1537" i="12"/>
  <c r="AD1537" i="12"/>
  <c r="AE1537" i="12"/>
  <c r="AF1537" i="12"/>
  <c r="X1538" i="12"/>
  <c r="Y1538" i="12"/>
  <c r="Z1538" i="12"/>
  <c r="AC1538" i="12"/>
  <c r="AD1538" i="12"/>
  <c r="AE1538" i="12"/>
  <c r="AF1538" i="12"/>
  <c r="X1539" i="12"/>
  <c r="Y1539" i="12"/>
  <c r="Z1539" i="12"/>
  <c r="AC1539" i="12"/>
  <c r="AD1539" i="12"/>
  <c r="AE1539" i="12"/>
  <c r="AF1539" i="12"/>
  <c r="X1540" i="12"/>
  <c r="Y1540" i="12"/>
  <c r="Z1540" i="12"/>
  <c r="AB1540" i="12"/>
  <c r="AC1540" i="12"/>
  <c r="AD1540" i="12"/>
  <c r="AE1540" i="12"/>
  <c r="AF1540" i="12"/>
  <c r="X1541" i="12"/>
  <c r="Y1541" i="12"/>
  <c r="Z1541" i="12"/>
  <c r="AC1541" i="12"/>
  <c r="AD1541" i="12"/>
  <c r="AE1541" i="12"/>
  <c r="AF1541" i="12"/>
  <c r="X1542" i="12"/>
  <c r="Y1542" i="12"/>
  <c r="Z1542" i="12"/>
  <c r="AC1542" i="12"/>
  <c r="AD1542" i="12"/>
  <c r="AE1542" i="12"/>
  <c r="AF1542" i="12"/>
  <c r="X1543" i="12"/>
  <c r="Y1543" i="12"/>
  <c r="Z1543" i="12"/>
  <c r="AC1543" i="12"/>
  <c r="AD1543" i="12"/>
  <c r="AE1543" i="12"/>
  <c r="AF1543" i="12"/>
  <c r="X1544" i="12"/>
  <c r="Y1544" i="12"/>
  <c r="Z1544" i="12"/>
  <c r="AC1544" i="12"/>
  <c r="AD1544" i="12"/>
  <c r="AE1544" i="12"/>
  <c r="AF1544" i="12"/>
  <c r="X1545" i="12"/>
  <c r="Y1545" i="12"/>
  <c r="Z1545" i="12"/>
  <c r="AC1545" i="12"/>
  <c r="AD1545" i="12"/>
  <c r="AE1545" i="12"/>
  <c r="AF1545" i="12"/>
  <c r="X1546" i="12"/>
  <c r="Y1546" i="12"/>
  <c r="Z1546" i="12"/>
  <c r="AC1546" i="12"/>
  <c r="AD1546" i="12"/>
  <c r="AE1546" i="12"/>
  <c r="AF1546" i="12"/>
  <c r="X1547" i="12"/>
  <c r="Y1547" i="12"/>
  <c r="Z1547" i="12"/>
  <c r="AC1547" i="12"/>
  <c r="AD1547" i="12"/>
  <c r="AE1547" i="12"/>
  <c r="AF1547" i="12"/>
  <c r="X1548" i="12"/>
  <c r="Y1548" i="12"/>
  <c r="Z1548" i="12"/>
  <c r="AC1548" i="12"/>
  <c r="AD1548" i="12"/>
  <c r="AE1548" i="12"/>
  <c r="AF1548" i="12"/>
  <c r="X1549" i="12"/>
  <c r="Y1549" i="12"/>
  <c r="Z1549" i="12"/>
  <c r="AC1549" i="12"/>
  <c r="AD1549" i="12"/>
  <c r="AE1549" i="12"/>
  <c r="AF1549" i="12"/>
  <c r="X1550" i="12"/>
  <c r="Y1550" i="12"/>
  <c r="Z1550" i="12"/>
  <c r="AB1550" i="12"/>
  <c r="AC1550" i="12"/>
  <c r="AD1550" i="12"/>
  <c r="AE1550" i="12"/>
  <c r="AF1550" i="12"/>
  <c r="X1551" i="12"/>
  <c r="Y1551" i="12"/>
  <c r="Z1551" i="12"/>
  <c r="AC1551" i="12"/>
  <c r="AD1551" i="12"/>
  <c r="AE1551" i="12"/>
  <c r="AF1551" i="12"/>
  <c r="X1552" i="12"/>
  <c r="Y1552" i="12"/>
  <c r="Z1552" i="12"/>
  <c r="AC1552" i="12"/>
  <c r="AD1552" i="12"/>
  <c r="AE1552" i="12"/>
  <c r="AF1552" i="12"/>
  <c r="X1553" i="12"/>
  <c r="Y1553" i="12"/>
  <c r="Z1553" i="12"/>
  <c r="AC1553" i="12"/>
  <c r="AD1553" i="12"/>
  <c r="AE1553" i="12"/>
  <c r="AF1553" i="12"/>
  <c r="X1554" i="12"/>
  <c r="Y1554" i="12"/>
  <c r="Z1554" i="12"/>
  <c r="AC1554" i="12"/>
  <c r="AD1554" i="12"/>
  <c r="AE1554" i="12"/>
  <c r="AF1554" i="12"/>
  <c r="X1555" i="12"/>
  <c r="Y1555" i="12"/>
  <c r="Z1555" i="12"/>
  <c r="AC1555" i="12"/>
  <c r="AD1555" i="12"/>
  <c r="AE1555" i="12"/>
  <c r="AF1555" i="12"/>
  <c r="X1556" i="12"/>
  <c r="Y1556" i="12"/>
  <c r="Z1556" i="12"/>
  <c r="AC1556" i="12"/>
  <c r="AD1556" i="12"/>
  <c r="AE1556" i="12"/>
  <c r="AF1556" i="12"/>
  <c r="X1557" i="12"/>
  <c r="Y1557" i="12"/>
  <c r="Z1557" i="12"/>
  <c r="AC1557" i="12"/>
  <c r="AD1557" i="12"/>
  <c r="AE1557" i="12"/>
  <c r="AF1557" i="12"/>
  <c r="X1558" i="12"/>
  <c r="Y1558" i="12"/>
  <c r="Z1558" i="12"/>
  <c r="AC1558" i="12"/>
  <c r="AD1558" i="12"/>
  <c r="AE1558" i="12"/>
  <c r="AF1558" i="12"/>
  <c r="X1559" i="12"/>
  <c r="Y1559" i="12"/>
  <c r="Z1559" i="12"/>
  <c r="AC1559" i="12"/>
  <c r="AD1559" i="12"/>
  <c r="AE1559" i="12"/>
  <c r="AF1559" i="12"/>
  <c r="X1560" i="12"/>
  <c r="Y1560" i="12"/>
  <c r="Z1560" i="12"/>
  <c r="AC1560" i="12"/>
  <c r="AD1560" i="12"/>
  <c r="AE1560" i="12"/>
  <c r="AF1560" i="12"/>
  <c r="K1561" i="12"/>
  <c r="X1561" i="12"/>
  <c r="Y1561" i="12"/>
  <c r="Z1561" i="12"/>
  <c r="AB1561" i="12"/>
  <c r="AC1561" i="12"/>
  <c r="AD1561" i="12"/>
  <c r="AE1561" i="12"/>
  <c r="AF1561" i="12"/>
  <c r="K1562" i="12"/>
  <c r="Q1562" i="12"/>
  <c r="X1562" i="12"/>
  <c r="Y1562" i="12"/>
  <c r="Z1562" i="12"/>
  <c r="AC1562" i="12"/>
  <c r="AD1562" i="12"/>
  <c r="AE1562" i="12"/>
  <c r="AF1562" i="12"/>
  <c r="K1563" i="12"/>
  <c r="Q1563" i="12"/>
  <c r="X1563" i="12"/>
  <c r="Y1563" i="12"/>
  <c r="Z1563" i="12"/>
  <c r="AC1563" i="12"/>
  <c r="AD1563" i="12"/>
  <c r="AE1563" i="12"/>
  <c r="AF1563" i="12"/>
  <c r="K1564" i="12"/>
  <c r="Q1564" i="12"/>
  <c r="X1564" i="12"/>
  <c r="Y1564" i="12"/>
  <c r="Z1564" i="12"/>
  <c r="AC1564" i="12"/>
  <c r="AD1564" i="12"/>
  <c r="AE1564" i="12"/>
  <c r="AF1564" i="12"/>
  <c r="K1565" i="12"/>
  <c r="Q1565" i="12"/>
  <c r="X1565" i="12"/>
  <c r="Y1565" i="12"/>
  <c r="Z1565" i="12"/>
  <c r="AC1565" i="12"/>
  <c r="AD1565" i="12"/>
  <c r="AE1565" i="12"/>
  <c r="AF1565" i="12"/>
  <c r="K1566" i="12"/>
  <c r="Q1566" i="12"/>
  <c r="X1566" i="12"/>
  <c r="Y1566" i="12"/>
  <c r="Z1566" i="12"/>
  <c r="AC1566" i="12"/>
  <c r="AD1566" i="12"/>
  <c r="AE1566" i="12"/>
  <c r="AF1566" i="12"/>
  <c r="K1567" i="12"/>
  <c r="Q1567" i="12"/>
  <c r="X1567" i="12"/>
  <c r="Y1567" i="12"/>
  <c r="Z1567" i="12"/>
  <c r="AC1567" i="12"/>
  <c r="AD1567" i="12"/>
  <c r="AE1567" i="12"/>
  <c r="AF1567" i="12"/>
  <c r="K1568" i="12"/>
  <c r="Q1568" i="12"/>
  <c r="X1568" i="12"/>
  <c r="Y1568" i="12"/>
  <c r="Z1568" i="12"/>
  <c r="AC1568" i="12"/>
  <c r="AD1568" i="12"/>
  <c r="AE1568" i="12"/>
  <c r="AF1568" i="12"/>
  <c r="K1569" i="12"/>
  <c r="Q1569" i="12"/>
  <c r="X1569" i="12"/>
  <c r="Y1569" i="12"/>
  <c r="Z1569" i="12"/>
  <c r="AC1569" i="12"/>
  <c r="AD1569" i="12"/>
  <c r="AE1569" i="12"/>
  <c r="AF1569" i="12"/>
  <c r="K1570" i="12"/>
  <c r="Q1570" i="12"/>
  <c r="X1570" i="12"/>
  <c r="Y1570" i="12"/>
  <c r="Z1570" i="12"/>
  <c r="AB1570" i="12"/>
  <c r="AC1570" i="12"/>
  <c r="AD1570" i="12"/>
  <c r="AE1570" i="12"/>
  <c r="AF1570" i="12"/>
  <c r="K1571" i="12"/>
  <c r="Q1571" i="12"/>
  <c r="X1571" i="12"/>
  <c r="Y1571" i="12"/>
  <c r="Z1571" i="12"/>
  <c r="AC1571" i="12"/>
  <c r="AD1571" i="12"/>
  <c r="AE1571" i="12"/>
  <c r="AF1571" i="12"/>
  <c r="K1572" i="12"/>
  <c r="Q1572" i="12"/>
  <c r="X1572" i="12"/>
  <c r="Y1572" i="12"/>
  <c r="Z1572" i="12"/>
  <c r="AC1572" i="12"/>
  <c r="AD1572" i="12"/>
  <c r="AE1572" i="12"/>
  <c r="AF1572" i="12"/>
  <c r="K1573" i="12"/>
  <c r="Q1573" i="12"/>
  <c r="X1573" i="12"/>
  <c r="Y1573" i="12"/>
  <c r="Z1573" i="12"/>
  <c r="AC1573" i="12"/>
  <c r="AD1573" i="12"/>
  <c r="AE1573" i="12"/>
  <c r="AF1573" i="12"/>
  <c r="K1574" i="12"/>
  <c r="Q1574" i="12"/>
  <c r="X1574" i="12"/>
  <c r="Y1574" i="12"/>
  <c r="Z1574" i="12"/>
  <c r="AC1574" i="12"/>
  <c r="AD1574" i="12"/>
  <c r="AE1574" i="12"/>
  <c r="AF1574" i="12"/>
  <c r="K1575" i="12"/>
  <c r="Q1575" i="12"/>
  <c r="X1575" i="12"/>
  <c r="Y1575" i="12"/>
  <c r="Z1575" i="12"/>
  <c r="AC1575" i="12"/>
  <c r="AD1575" i="12"/>
  <c r="AE1575" i="12"/>
  <c r="AF1575" i="12"/>
  <c r="K1576" i="12"/>
  <c r="Q1576" i="12"/>
  <c r="X1576" i="12"/>
  <c r="Y1576" i="12"/>
  <c r="Z1576" i="12"/>
  <c r="AC1576" i="12"/>
  <c r="AD1576" i="12"/>
  <c r="AE1576" i="12"/>
  <c r="AF1576" i="12"/>
  <c r="K1577" i="12"/>
  <c r="Q1577" i="12"/>
  <c r="X1577" i="12"/>
  <c r="Y1577" i="12"/>
  <c r="Z1577" i="12"/>
  <c r="AC1577" i="12"/>
  <c r="AD1577" i="12"/>
  <c r="AE1577" i="12"/>
  <c r="AF1577" i="12"/>
  <c r="K1578" i="12"/>
  <c r="Q1578" i="12"/>
  <c r="X1578" i="12"/>
  <c r="Y1578" i="12"/>
  <c r="Z1578" i="12"/>
  <c r="AC1578" i="12"/>
  <c r="AD1578" i="12"/>
  <c r="AE1578" i="12"/>
  <c r="AF1578" i="12"/>
  <c r="K1579" i="12"/>
  <c r="Q1579" i="12"/>
  <c r="X1579" i="12"/>
  <c r="Y1579" i="12"/>
  <c r="Z1579" i="12"/>
  <c r="AC1579" i="12"/>
  <c r="AD1579" i="12"/>
  <c r="AE1579" i="12"/>
  <c r="AF1579" i="12"/>
  <c r="K1580" i="12"/>
  <c r="Q1580" i="12"/>
  <c r="X1580" i="12"/>
  <c r="Y1580" i="12"/>
  <c r="Z1580" i="12"/>
  <c r="AB1580" i="12"/>
  <c r="AC1580" i="12"/>
  <c r="AD1580" i="12"/>
  <c r="AE1580" i="12"/>
  <c r="AF1580" i="12"/>
  <c r="K1581" i="12"/>
  <c r="Q1581" i="12"/>
  <c r="X1581" i="12"/>
  <c r="Y1581" i="12"/>
  <c r="Z1581" i="12"/>
  <c r="AC1581" i="12"/>
  <c r="AD1581" i="12"/>
  <c r="AE1581" i="12"/>
  <c r="AF1581" i="12"/>
  <c r="K1582" i="12"/>
  <c r="Q1582" i="12"/>
  <c r="X1582" i="12"/>
  <c r="Y1582" i="12"/>
  <c r="Z1582" i="12"/>
  <c r="AC1582" i="12"/>
  <c r="AD1582" i="12"/>
  <c r="AE1582" i="12"/>
  <c r="AF1582" i="12"/>
  <c r="K1583" i="12"/>
  <c r="Q1583" i="12"/>
  <c r="X1583" i="12"/>
  <c r="Y1583" i="12"/>
  <c r="Z1583" i="12"/>
  <c r="AC1583" i="12"/>
  <c r="AD1583" i="12"/>
  <c r="AE1583" i="12"/>
  <c r="AF1583" i="12"/>
  <c r="K1584" i="12"/>
  <c r="Q1584" i="12"/>
  <c r="X1584" i="12"/>
  <c r="Y1584" i="12"/>
  <c r="Z1584" i="12"/>
  <c r="AC1584" i="12"/>
  <c r="AD1584" i="12"/>
  <c r="AE1584" i="12"/>
  <c r="AF1584" i="12"/>
  <c r="K1585" i="12"/>
  <c r="Q1585" i="12"/>
  <c r="X1585" i="12"/>
  <c r="Y1585" i="12"/>
  <c r="Z1585" i="12"/>
  <c r="AC1585" i="12"/>
  <c r="AD1585" i="12"/>
  <c r="AE1585" i="12"/>
  <c r="AF1585" i="12"/>
  <c r="K1586" i="12"/>
  <c r="Q1586" i="12"/>
  <c r="X1586" i="12"/>
  <c r="Y1586" i="12"/>
  <c r="Z1586" i="12"/>
  <c r="AC1586" i="12"/>
  <c r="AD1586" i="12"/>
  <c r="AE1586" i="12"/>
  <c r="AF1586" i="12"/>
  <c r="K1587" i="12"/>
  <c r="Q1587" i="12"/>
  <c r="X1587" i="12"/>
  <c r="Y1587" i="12"/>
  <c r="Z1587" i="12"/>
  <c r="AC1587" i="12"/>
  <c r="AD1587" i="12"/>
  <c r="AE1587" i="12"/>
  <c r="AF1587" i="12"/>
  <c r="K1588" i="12"/>
  <c r="Q1588" i="12"/>
  <c r="X1588" i="12"/>
  <c r="Y1588" i="12"/>
  <c r="Z1588" i="12"/>
  <c r="AC1588" i="12"/>
  <c r="AD1588" i="12"/>
  <c r="AE1588" i="12"/>
  <c r="AF1588" i="12"/>
  <c r="K1589" i="12"/>
  <c r="Q1589" i="12"/>
  <c r="X1589" i="12"/>
  <c r="Y1589" i="12"/>
  <c r="Z1589" i="12"/>
  <c r="AC1589" i="12"/>
  <c r="AD1589" i="12"/>
  <c r="AE1589" i="12"/>
  <c r="AF1589" i="12"/>
  <c r="K1590" i="12"/>
  <c r="Q1590" i="12"/>
  <c r="X1590" i="12"/>
  <c r="Y1590" i="12"/>
  <c r="Z1590" i="12"/>
  <c r="AC1590" i="12"/>
  <c r="AD1590" i="12"/>
  <c r="AE1590" i="12"/>
  <c r="AF1590" i="12"/>
  <c r="Q1591" i="12"/>
  <c r="X1591" i="12"/>
  <c r="Y1591" i="12"/>
  <c r="Z1591" i="12"/>
  <c r="AB1591" i="12"/>
  <c r="AC1591" i="12"/>
  <c r="AD1591" i="12"/>
  <c r="AE1591" i="12"/>
  <c r="AF1591" i="12"/>
  <c r="Q1592" i="12"/>
  <c r="X1592" i="12"/>
  <c r="Y1592" i="12"/>
  <c r="Z1592" i="12"/>
  <c r="AC1592" i="12"/>
  <c r="AD1592" i="12"/>
  <c r="AE1592" i="12"/>
  <c r="AF1592" i="12"/>
  <c r="Q1593" i="12"/>
  <c r="X1593" i="12"/>
  <c r="Y1593" i="12"/>
  <c r="Z1593" i="12"/>
  <c r="AC1593" i="12"/>
  <c r="AD1593" i="12"/>
  <c r="AE1593" i="12"/>
  <c r="AF1593" i="12"/>
  <c r="Q1594" i="12"/>
  <c r="X1594" i="12"/>
  <c r="Y1594" i="12"/>
  <c r="Z1594" i="12"/>
  <c r="AC1594" i="12"/>
  <c r="AD1594" i="12"/>
  <c r="AE1594" i="12"/>
  <c r="AF1594" i="12"/>
  <c r="Q1595" i="12"/>
  <c r="X1595" i="12"/>
  <c r="Y1595" i="12"/>
  <c r="Z1595" i="12"/>
  <c r="AC1595" i="12"/>
  <c r="AD1595" i="12"/>
  <c r="AE1595" i="12"/>
  <c r="AF1595" i="12"/>
  <c r="Q1596" i="12"/>
  <c r="X1596" i="12"/>
  <c r="Y1596" i="12"/>
  <c r="Z1596" i="12"/>
  <c r="AC1596" i="12"/>
  <c r="AD1596" i="12"/>
  <c r="AE1596" i="12"/>
  <c r="AF1596" i="12"/>
  <c r="Q1597" i="12"/>
  <c r="X1597" i="12"/>
  <c r="Y1597" i="12"/>
  <c r="Z1597" i="12"/>
  <c r="AC1597" i="12"/>
  <c r="AD1597" i="12"/>
  <c r="AE1597" i="12"/>
  <c r="AF1597" i="12"/>
  <c r="Q1598" i="12"/>
  <c r="X1598" i="12"/>
  <c r="Y1598" i="12"/>
  <c r="Z1598" i="12"/>
  <c r="AC1598" i="12"/>
  <c r="AD1598" i="12"/>
  <c r="AE1598" i="12"/>
  <c r="AF1598" i="12"/>
  <c r="Q1599" i="12"/>
  <c r="X1599" i="12"/>
  <c r="Y1599" i="12"/>
  <c r="Z1599" i="12"/>
  <c r="AC1599" i="12"/>
  <c r="AD1599" i="12"/>
  <c r="AE1599" i="12"/>
  <c r="AF1599" i="12"/>
  <c r="Q1600" i="12"/>
  <c r="X1600" i="12"/>
  <c r="Y1600" i="12"/>
  <c r="Z1600" i="12"/>
  <c r="AB1600" i="12"/>
  <c r="AC1600" i="12"/>
  <c r="AD1600" i="12"/>
  <c r="AE1600" i="12"/>
  <c r="AF1600" i="12"/>
  <c r="Q1601" i="12"/>
  <c r="X1601" i="12"/>
  <c r="Y1601" i="12"/>
  <c r="Z1601" i="12"/>
  <c r="AC1601" i="12"/>
  <c r="AD1601" i="12"/>
  <c r="AE1601" i="12"/>
  <c r="AF1601" i="12"/>
  <c r="Q1602" i="12"/>
  <c r="X1602" i="12"/>
  <c r="Y1602" i="12"/>
  <c r="Z1602" i="12"/>
  <c r="AC1602" i="12"/>
  <c r="AD1602" i="12"/>
  <c r="AE1602" i="12"/>
  <c r="AF1602" i="12"/>
  <c r="Q1603" i="12"/>
  <c r="X1603" i="12"/>
  <c r="Y1603" i="12"/>
  <c r="Z1603" i="12"/>
  <c r="AC1603" i="12"/>
  <c r="AD1603" i="12"/>
  <c r="AE1603" i="12"/>
  <c r="AF1603" i="12"/>
  <c r="Q1604" i="12"/>
  <c r="X1604" i="12"/>
  <c r="Y1604" i="12"/>
  <c r="Z1604" i="12"/>
  <c r="AC1604" i="12"/>
  <c r="AD1604" i="12"/>
  <c r="AE1604" i="12"/>
  <c r="AF1604" i="12"/>
  <c r="Q1605" i="12"/>
  <c r="X1605" i="12"/>
  <c r="Y1605" i="12"/>
  <c r="Z1605" i="12"/>
  <c r="AC1605" i="12"/>
  <c r="AD1605" i="12"/>
  <c r="AE1605" i="12"/>
  <c r="AF1605" i="12"/>
  <c r="Q1606" i="12"/>
  <c r="X1606" i="12"/>
  <c r="Y1606" i="12"/>
  <c r="Z1606" i="12"/>
  <c r="AC1606" i="12"/>
  <c r="AD1606" i="12"/>
  <c r="AE1606" i="12"/>
  <c r="AF1606" i="12"/>
  <c r="Q1607" i="12"/>
  <c r="X1607" i="12"/>
  <c r="Y1607" i="12"/>
  <c r="Z1607" i="12"/>
  <c r="AC1607" i="12"/>
  <c r="AD1607" i="12"/>
  <c r="AE1607" i="12"/>
  <c r="AF1607" i="12"/>
  <c r="Q1608" i="12"/>
  <c r="X1608" i="12"/>
  <c r="Y1608" i="12"/>
  <c r="Z1608" i="12"/>
  <c r="AC1608" i="12"/>
  <c r="AD1608" i="12"/>
  <c r="AE1608" i="12"/>
  <c r="AF1608" i="12"/>
  <c r="Q1609" i="12"/>
  <c r="X1609" i="12"/>
  <c r="Y1609" i="12"/>
  <c r="Z1609" i="12"/>
  <c r="AC1609" i="12"/>
  <c r="AD1609" i="12"/>
  <c r="AE1609" i="12"/>
  <c r="AF1609" i="12"/>
  <c r="Q1610" i="12"/>
  <c r="X1610" i="12"/>
  <c r="Y1610" i="12"/>
  <c r="Z1610" i="12"/>
  <c r="AC1610" i="12"/>
  <c r="AD1610" i="12"/>
  <c r="AE1610" i="12"/>
  <c r="AF1610" i="12"/>
  <c r="X1611" i="12"/>
  <c r="Y1611" i="12"/>
  <c r="Z1611" i="12"/>
  <c r="AB1611" i="12"/>
  <c r="AC1611" i="12"/>
  <c r="AD1611" i="12"/>
  <c r="AE1611" i="12"/>
  <c r="AF1611" i="12"/>
  <c r="X1612" i="12"/>
  <c r="Y1612" i="12"/>
  <c r="Z1612" i="12"/>
  <c r="AC1612" i="12"/>
  <c r="AD1612" i="12"/>
  <c r="AE1612" i="12"/>
  <c r="AF1612" i="12"/>
  <c r="X1613" i="12"/>
  <c r="Y1613" i="12"/>
  <c r="Z1613" i="12"/>
  <c r="AC1613" i="12"/>
  <c r="AD1613" i="12"/>
  <c r="AE1613" i="12"/>
  <c r="AF1613" i="12"/>
  <c r="X1614" i="12"/>
  <c r="Y1614" i="12"/>
  <c r="Z1614" i="12"/>
  <c r="AC1614" i="12"/>
  <c r="AD1614" i="12"/>
  <c r="AE1614" i="12"/>
  <c r="AF1614" i="12"/>
  <c r="X1615" i="12"/>
  <c r="Y1615" i="12"/>
  <c r="Z1615" i="12"/>
  <c r="AC1615" i="12"/>
  <c r="AD1615" i="12"/>
  <c r="AE1615" i="12"/>
  <c r="AF1615" i="12"/>
  <c r="X1616" i="12"/>
  <c r="Y1616" i="12"/>
  <c r="Z1616" i="12"/>
  <c r="AC1616" i="12"/>
  <c r="AD1616" i="12"/>
  <c r="AE1616" i="12"/>
  <c r="AF1616" i="12"/>
  <c r="X1617" i="12"/>
  <c r="Y1617" i="12"/>
  <c r="Z1617" i="12"/>
  <c r="AC1617" i="12"/>
  <c r="AD1617" i="12"/>
  <c r="AE1617" i="12"/>
  <c r="AF1617" i="12"/>
  <c r="X1618" i="12"/>
  <c r="Y1618" i="12"/>
  <c r="Z1618" i="12"/>
  <c r="AC1618" i="12"/>
  <c r="AD1618" i="12"/>
  <c r="AE1618" i="12"/>
  <c r="AF1618" i="12"/>
  <c r="X1619" i="12"/>
  <c r="Y1619" i="12"/>
  <c r="Z1619" i="12"/>
  <c r="AC1619" i="12"/>
  <c r="AD1619" i="12"/>
  <c r="AE1619" i="12"/>
  <c r="AF1619" i="12"/>
  <c r="X1620" i="12"/>
  <c r="Y1620" i="12"/>
  <c r="Z1620" i="12"/>
  <c r="AC1620" i="12"/>
  <c r="AD1620" i="12"/>
  <c r="AE1620" i="12"/>
  <c r="AF1620" i="12"/>
  <c r="X1621" i="12"/>
  <c r="Y1621" i="12"/>
  <c r="Z1621" i="12"/>
  <c r="AB1621" i="12"/>
  <c r="AC1621" i="12"/>
  <c r="AD1621" i="12"/>
  <c r="AE1621" i="12"/>
  <c r="AF1621" i="12"/>
  <c r="X1622" i="12"/>
  <c r="Y1622" i="12"/>
  <c r="Z1622" i="12"/>
  <c r="AC1622" i="12"/>
  <c r="AD1622" i="12"/>
  <c r="AE1622" i="12"/>
  <c r="AF1622" i="12"/>
  <c r="X1623" i="12"/>
  <c r="Y1623" i="12"/>
  <c r="Z1623" i="12"/>
  <c r="AC1623" i="12"/>
  <c r="AD1623" i="12"/>
  <c r="AE1623" i="12"/>
  <c r="AF1623" i="12"/>
  <c r="X1624" i="12"/>
  <c r="Y1624" i="12"/>
  <c r="Z1624" i="12"/>
  <c r="AC1624" i="12"/>
  <c r="AD1624" i="12"/>
  <c r="AE1624" i="12"/>
  <c r="AF1624" i="12"/>
  <c r="X1625" i="12"/>
  <c r="Y1625" i="12"/>
  <c r="Z1625" i="12"/>
  <c r="AC1625" i="12"/>
  <c r="AD1625" i="12"/>
  <c r="AE1625" i="12"/>
  <c r="AF1625" i="12"/>
  <c r="X1626" i="12"/>
  <c r="Y1626" i="12"/>
  <c r="Z1626" i="12"/>
  <c r="AC1626" i="12"/>
  <c r="AD1626" i="12"/>
  <c r="AE1626" i="12"/>
  <c r="AF1626" i="12"/>
  <c r="X1627" i="12"/>
  <c r="Y1627" i="12"/>
  <c r="Z1627" i="12"/>
  <c r="AC1627" i="12"/>
  <c r="AD1627" i="12"/>
  <c r="AE1627" i="12"/>
  <c r="AF1627" i="12"/>
  <c r="X1628" i="12"/>
  <c r="Y1628" i="12"/>
  <c r="Z1628" i="12"/>
  <c r="AC1628" i="12"/>
  <c r="AD1628" i="12"/>
  <c r="AE1628" i="12"/>
  <c r="AF1628" i="12"/>
  <c r="X1629" i="12"/>
  <c r="Y1629" i="12"/>
  <c r="Z1629" i="12"/>
  <c r="AC1629" i="12"/>
  <c r="AD1629" i="12"/>
  <c r="AE1629" i="12"/>
  <c r="AF1629" i="12"/>
  <c r="X1630" i="12"/>
  <c r="Y1630" i="12"/>
  <c r="Z1630" i="12"/>
  <c r="AC1630" i="12"/>
  <c r="AD1630" i="12"/>
  <c r="AE1630" i="12"/>
  <c r="AF1630" i="12"/>
  <c r="X1631" i="12"/>
  <c r="Y1631" i="12"/>
  <c r="Z1631" i="12"/>
  <c r="AB1631" i="12"/>
  <c r="AC1631" i="12"/>
  <c r="AD1631" i="12"/>
  <c r="AE1631" i="12"/>
  <c r="AF1631" i="12"/>
  <c r="X1632" i="12"/>
  <c r="Y1632" i="12"/>
  <c r="Z1632" i="12"/>
  <c r="AC1632" i="12"/>
  <c r="AD1632" i="12"/>
  <c r="AE1632" i="12"/>
  <c r="AF1632" i="12"/>
  <c r="X1633" i="12"/>
  <c r="Y1633" i="12"/>
  <c r="Z1633" i="12"/>
  <c r="AC1633" i="12"/>
  <c r="AD1633" i="12"/>
  <c r="AE1633" i="12"/>
  <c r="AF1633" i="12"/>
  <c r="X1634" i="12"/>
  <c r="Y1634" i="12"/>
  <c r="Z1634" i="12"/>
  <c r="AC1634" i="12"/>
  <c r="AD1634" i="12"/>
  <c r="AE1634" i="12"/>
  <c r="AF1634" i="12"/>
  <c r="X1635" i="12"/>
  <c r="Y1635" i="12"/>
  <c r="Z1635" i="12"/>
  <c r="AC1635" i="12"/>
  <c r="AD1635" i="12"/>
  <c r="AE1635" i="12"/>
  <c r="AF1635" i="12"/>
  <c r="X1636" i="12"/>
  <c r="Y1636" i="12"/>
  <c r="Z1636" i="12"/>
  <c r="AC1636" i="12"/>
  <c r="AD1636" i="12"/>
  <c r="AE1636" i="12"/>
  <c r="AF1636" i="12"/>
  <c r="X1637" i="12"/>
  <c r="Y1637" i="12"/>
  <c r="Z1637" i="12"/>
  <c r="AC1637" i="12"/>
  <c r="AD1637" i="12"/>
  <c r="AE1637" i="12"/>
  <c r="AF1637" i="12"/>
  <c r="X1638" i="12"/>
  <c r="Y1638" i="12"/>
  <c r="Z1638" i="12"/>
  <c r="AC1638" i="12"/>
  <c r="AD1638" i="12"/>
  <c r="AE1638" i="12"/>
  <c r="AF1638" i="12"/>
  <c r="X1639" i="12"/>
  <c r="Y1639" i="12"/>
  <c r="Z1639" i="12"/>
  <c r="AC1639" i="12"/>
  <c r="AD1639" i="12"/>
  <c r="AE1639" i="12"/>
  <c r="AF1639" i="12"/>
  <c r="X1640" i="12"/>
  <c r="Y1640" i="12"/>
  <c r="Z1640" i="12"/>
  <c r="AC1640" i="12"/>
  <c r="AD1640" i="12"/>
  <c r="AE1640" i="12"/>
  <c r="AF1640" i="12"/>
  <c r="X1641" i="12"/>
  <c r="Y1641" i="12"/>
  <c r="Z1641" i="12"/>
  <c r="AC1641" i="12"/>
  <c r="AD1641" i="12"/>
  <c r="AE1641" i="12"/>
  <c r="AF1641" i="12"/>
  <c r="X1642" i="12"/>
  <c r="Y1642" i="12"/>
  <c r="Z1642" i="12"/>
  <c r="AC1642" i="12"/>
  <c r="AD1642" i="12"/>
  <c r="AE1642" i="12"/>
  <c r="AF1642" i="12"/>
  <c r="X1643" i="12"/>
  <c r="Y1643" i="12"/>
  <c r="Z1643" i="12"/>
  <c r="AB1643" i="12"/>
  <c r="AC1643" i="12"/>
  <c r="AD1643" i="12"/>
  <c r="AE1643" i="12"/>
  <c r="AF1643" i="12"/>
  <c r="X1644" i="12"/>
  <c r="Y1644" i="12"/>
  <c r="Z1644" i="12"/>
  <c r="AC1644" i="12"/>
  <c r="AD1644" i="12"/>
  <c r="AE1644" i="12"/>
  <c r="AF1644" i="12"/>
  <c r="X1645" i="12"/>
  <c r="Y1645" i="12"/>
  <c r="Z1645" i="12"/>
  <c r="AC1645" i="12"/>
  <c r="AD1645" i="12"/>
  <c r="AE1645" i="12"/>
  <c r="AF1645" i="12"/>
  <c r="X1646" i="12"/>
  <c r="Y1646" i="12"/>
  <c r="Z1646" i="12"/>
  <c r="AC1646" i="12"/>
  <c r="AD1646" i="12"/>
  <c r="AE1646" i="12"/>
  <c r="AF1646" i="12"/>
  <c r="X1647" i="12"/>
  <c r="Y1647" i="12"/>
  <c r="Z1647" i="12"/>
  <c r="AC1647" i="12"/>
  <c r="AD1647" i="12"/>
  <c r="AE1647" i="12"/>
  <c r="AF1647" i="12"/>
  <c r="X1648" i="12"/>
  <c r="Y1648" i="12"/>
  <c r="Z1648" i="12"/>
  <c r="AC1648" i="12"/>
  <c r="AD1648" i="12"/>
  <c r="AE1648" i="12"/>
  <c r="AF1648" i="12"/>
  <c r="X1649" i="12"/>
  <c r="Y1649" i="12"/>
  <c r="Z1649" i="12"/>
  <c r="AC1649" i="12"/>
  <c r="AD1649" i="12"/>
  <c r="AE1649" i="12"/>
  <c r="AF1649" i="12"/>
  <c r="X1650" i="12"/>
  <c r="Y1650" i="12"/>
  <c r="Z1650" i="12"/>
  <c r="AC1650" i="12"/>
  <c r="AD1650" i="12"/>
  <c r="AE1650" i="12"/>
  <c r="AF1650" i="12"/>
  <c r="X1651" i="12"/>
  <c r="Y1651" i="12"/>
  <c r="Z1651" i="12"/>
  <c r="AC1651" i="12"/>
  <c r="AD1651" i="12"/>
  <c r="AE1651" i="12"/>
  <c r="AF1651" i="12"/>
  <c r="X1652" i="12"/>
  <c r="Y1652" i="12"/>
  <c r="Z1652" i="12"/>
  <c r="AC1652" i="12"/>
  <c r="AD1652" i="12"/>
  <c r="AE1652" i="12"/>
  <c r="AF1652" i="12"/>
  <c r="X1653" i="12"/>
  <c r="Y1653" i="12"/>
  <c r="Z1653" i="12"/>
  <c r="AB1653" i="12"/>
  <c r="AC1653" i="12"/>
  <c r="AD1653" i="12"/>
  <c r="AE1653" i="12"/>
  <c r="AF1653" i="12"/>
  <c r="X1654" i="12"/>
  <c r="Y1654" i="12"/>
  <c r="Z1654" i="12"/>
  <c r="AC1654" i="12"/>
  <c r="AD1654" i="12"/>
  <c r="AE1654" i="12"/>
  <c r="AF1654" i="12"/>
  <c r="X1655" i="12"/>
  <c r="Y1655" i="12"/>
  <c r="Z1655" i="12"/>
  <c r="AC1655" i="12"/>
  <c r="AD1655" i="12"/>
  <c r="AE1655" i="12"/>
  <c r="AF1655" i="12"/>
  <c r="X1656" i="12"/>
  <c r="Y1656" i="12"/>
  <c r="Z1656" i="12"/>
  <c r="AC1656" i="12"/>
  <c r="AD1656" i="12"/>
  <c r="AE1656" i="12"/>
  <c r="AF1656" i="12"/>
  <c r="X1657" i="12"/>
  <c r="Y1657" i="12"/>
  <c r="Z1657" i="12"/>
  <c r="AC1657" i="12"/>
  <c r="AD1657" i="12"/>
  <c r="AE1657" i="12"/>
  <c r="AF1657" i="12"/>
  <c r="X1658" i="12"/>
  <c r="Y1658" i="12"/>
  <c r="Z1658" i="12"/>
  <c r="AC1658" i="12"/>
  <c r="AD1658" i="12"/>
  <c r="AE1658" i="12"/>
  <c r="AF1658" i="12"/>
  <c r="X1659" i="12"/>
  <c r="Y1659" i="12"/>
  <c r="Z1659" i="12"/>
  <c r="AC1659" i="12"/>
  <c r="AD1659" i="12"/>
  <c r="AE1659" i="12"/>
  <c r="AF1659" i="12"/>
  <c r="X1660" i="12"/>
  <c r="Y1660" i="12"/>
  <c r="Z1660" i="12"/>
  <c r="AC1660" i="12"/>
  <c r="AD1660" i="12"/>
  <c r="AE1660" i="12"/>
  <c r="AF1660" i="12"/>
  <c r="X1661" i="12"/>
  <c r="Y1661" i="12"/>
  <c r="Z1661" i="12"/>
  <c r="AC1661" i="12"/>
  <c r="AD1661" i="12"/>
  <c r="AE1661" i="12"/>
  <c r="AF1661" i="12"/>
  <c r="X1662" i="12"/>
  <c r="Y1662" i="12"/>
  <c r="Z1662" i="12"/>
  <c r="AC1662" i="12"/>
  <c r="AD1662" i="12"/>
  <c r="AE1662" i="12"/>
  <c r="AF1662" i="12"/>
  <c r="X1663" i="12"/>
  <c r="Y1663" i="12"/>
  <c r="Z1663" i="12"/>
  <c r="AB1663" i="12"/>
  <c r="AC1663" i="12"/>
  <c r="AD1663" i="12"/>
  <c r="AE1663" i="12"/>
  <c r="AF1663" i="12"/>
  <c r="X1664" i="12"/>
  <c r="Y1664" i="12"/>
  <c r="Z1664" i="12"/>
  <c r="AC1664" i="12"/>
  <c r="AD1664" i="12"/>
  <c r="AE1664" i="12"/>
  <c r="AF1664" i="12"/>
  <c r="X1665" i="12"/>
  <c r="Y1665" i="12"/>
  <c r="Z1665" i="12"/>
  <c r="AC1665" i="12"/>
  <c r="AD1665" i="12"/>
  <c r="AE1665" i="12"/>
  <c r="AF1665" i="12"/>
  <c r="X1666" i="12"/>
  <c r="Y1666" i="12"/>
  <c r="Z1666" i="12"/>
  <c r="AC1666" i="12"/>
  <c r="AD1666" i="12"/>
  <c r="AE1666" i="12"/>
  <c r="AF1666" i="12"/>
  <c r="X1667" i="12"/>
  <c r="Y1667" i="12"/>
  <c r="Z1667" i="12"/>
  <c r="AC1667" i="12"/>
  <c r="AD1667" i="12"/>
  <c r="AE1667" i="12"/>
  <c r="AF1667" i="12"/>
  <c r="X1668" i="12"/>
  <c r="Y1668" i="12"/>
  <c r="Z1668" i="12"/>
  <c r="AC1668" i="12"/>
  <c r="AD1668" i="12"/>
  <c r="AE1668" i="12"/>
  <c r="AF1668" i="12"/>
  <c r="X1669" i="12"/>
  <c r="Y1669" i="12"/>
  <c r="Z1669" i="12"/>
  <c r="AC1669" i="12"/>
  <c r="AD1669" i="12"/>
  <c r="AE1669" i="12"/>
  <c r="AF1669" i="12"/>
  <c r="X1670" i="12"/>
  <c r="Y1670" i="12"/>
  <c r="Z1670" i="12"/>
  <c r="AC1670" i="12"/>
  <c r="AD1670" i="12"/>
  <c r="AE1670" i="12"/>
  <c r="AF1670" i="12"/>
  <c r="X1671" i="12"/>
  <c r="Y1671" i="12"/>
  <c r="Z1671" i="12"/>
  <c r="AC1671" i="12"/>
  <c r="AD1671" i="12"/>
  <c r="AE1671" i="12"/>
  <c r="AF1671" i="12"/>
  <c r="X1672" i="12"/>
  <c r="Y1672" i="12"/>
  <c r="Z1672" i="12"/>
  <c r="AC1672" i="12"/>
  <c r="AD1672" i="12"/>
  <c r="AE1672" i="12"/>
  <c r="AF1672" i="12"/>
  <c r="X1673" i="12"/>
  <c r="Y1673" i="12"/>
  <c r="Z1673" i="12"/>
  <c r="AB1673" i="12"/>
  <c r="AC1673" i="12"/>
  <c r="AD1673" i="12"/>
  <c r="AE1673" i="12"/>
  <c r="AF1673" i="12"/>
  <c r="X1674" i="12"/>
  <c r="Y1674" i="12"/>
  <c r="Z1674" i="12"/>
  <c r="AC1674" i="12"/>
  <c r="AD1674" i="12"/>
  <c r="AE1674" i="12"/>
  <c r="AF1674" i="12"/>
  <c r="X1675" i="12"/>
  <c r="Y1675" i="12"/>
  <c r="Z1675" i="12"/>
  <c r="AC1675" i="12"/>
  <c r="AD1675" i="12"/>
  <c r="AE1675" i="12"/>
  <c r="AF1675" i="12"/>
  <c r="X1676" i="12"/>
  <c r="Y1676" i="12"/>
  <c r="Z1676" i="12"/>
  <c r="AC1676" i="12"/>
  <c r="AD1676" i="12"/>
  <c r="AE1676" i="12"/>
  <c r="AF1676" i="12"/>
  <c r="X1677" i="12"/>
  <c r="Y1677" i="12"/>
  <c r="Z1677" i="12"/>
  <c r="AC1677" i="12"/>
  <c r="AD1677" i="12"/>
  <c r="AE1677" i="12"/>
  <c r="AF1677" i="12"/>
  <c r="X1678" i="12"/>
  <c r="Y1678" i="12"/>
  <c r="Z1678" i="12"/>
  <c r="AC1678" i="12"/>
  <c r="AD1678" i="12"/>
  <c r="AE1678" i="12"/>
  <c r="AF1678" i="12"/>
  <c r="X1679" i="12"/>
  <c r="Y1679" i="12"/>
  <c r="Z1679" i="12"/>
  <c r="AC1679" i="12"/>
  <c r="AD1679" i="12"/>
  <c r="AE1679" i="12"/>
  <c r="AF1679" i="12"/>
  <c r="X1680" i="12"/>
  <c r="Y1680" i="12"/>
  <c r="Z1680" i="12"/>
  <c r="AC1680" i="12"/>
  <c r="AD1680" i="12"/>
  <c r="AE1680" i="12"/>
  <c r="AF1680" i="12"/>
  <c r="X1681" i="12"/>
  <c r="Y1681" i="12"/>
  <c r="Z1681" i="12"/>
  <c r="AC1681" i="12"/>
  <c r="AD1681" i="12"/>
  <c r="AE1681" i="12"/>
  <c r="AF1681" i="12"/>
  <c r="X1682" i="12"/>
  <c r="Y1682" i="12"/>
  <c r="Z1682" i="12"/>
  <c r="AC1682" i="12"/>
  <c r="AD1682" i="12"/>
  <c r="AE1682" i="12"/>
  <c r="AF1682" i="12"/>
  <c r="X1683" i="12"/>
  <c r="Y1683" i="12"/>
  <c r="Z1683" i="12"/>
  <c r="AB1683" i="12"/>
  <c r="AC1683" i="12"/>
  <c r="AD1683" i="12"/>
  <c r="AE1683" i="12"/>
  <c r="AF1683" i="12"/>
  <c r="X1684" i="12"/>
  <c r="Y1684" i="12"/>
  <c r="Z1684" i="12"/>
  <c r="AC1684" i="12"/>
  <c r="AD1684" i="12"/>
  <c r="AE1684" i="12"/>
  <c r="AF1684" i="12"/>
  <c r="X1685" i="12"/>
  <c r="Y1685" i="12"/>
  <c r="Z1685" i="12"/>
  <c r="AC1685" i="12"/>
  <c r="AD1685" i="12"/>
  <c r="AE1685" i="12"/>
  <c r="AF1685" i="12"/>
  <c r="X1686" i="12"/>
  <c r="Y1686" i="12"/>
  <c r="Z1686" i="12"/>
  <c r="AC1686" i="12"/>
  <c r="AD1686" i="12"/>
  <c r="AE1686" i="12"/>
  <c r="AF1686" i="12"/>
  <c r="X1687" i="12"/>
  <c r="Y1687" i="12"/>
  <c r="Z1687" i="12"/>
  <c r="AC1687" i="12"/>
  <c r="AD1687" i="12"/>
  <c r="AE1687" i="12"/>
  <c r="AF1687" i="12"/>
  <c r="X1688" i="12"/>
  <c r="Y1688" i="12"/>
  <c r="Z1688" i="12"/>
  <c r="AC1688" i="12"/>
  <c r="AD1688" i="12"/>
  <c r="AE1688" i="12"/>
  <c r="AF1688" i="12"/>
  <c r="X1689" i="12"/>
  <c r="Y1689" i="12"/>
  <c r="Z1689" i="12"/>
  <c r="AC1689" i="12"/>
  <c r="AD1689" i="12"/>
  <c r="AE1689" i="12"/>
  <c r="AF1689" i="12"/>
  <c r="X1690" i="12"/>
  <c r="Y1690" i="12"/>
  <c r="Z1690" i="12"/>
  <c r="AC1690" i="12"/>
  <c r="AD1690" i="12"/>
  <c r="AE1690" i="12"/>
  <c r="AF1690" i="12"/>
  <c r="X1691" i="12"/>
  <c r="Y1691" i="12"/>
  <c r="Z1691" i="12"/>
  <c r="AC1691" i="12"/>
  <c r="AD1691" i="12"/>
  <c r="AE1691" i="12"/>
  <c r="AF1691" i="12"/>
  <c r="X1692" i="12"/>
  <c r="Y1692" i="12"/>
  <c r="Z1692" i="12"/>
  <c r="AC1692" i="12"/>
  <c r="AD1692" i="12"/>
  <c r="AE1692" i="12"/>
  <c r="AF1692" i="12"/>
  <c r="X1693" i="12"/>
  <c r="Y1693" i="12"/>
  <c r="Z1693" i="12"/>
  <c r="AB1693" i="12"/>
  <c r="AC1693" i="12"/>
  <c r="AD1693" i="12"/>
  <c r="AE1693" i="12"/>
  <c r="AF1693" i="12"/>
  <c r="X1694" i="12"/>
  <c r="Y1694" i="12"/>
  <c r="Z1694" i="12"/>
  <c r="AC1694" i="12"/>
  <c r="AD1694" i="12"/>
  <c r="AE1694" i="12"/>
  <c r="AF1694" i="12"/>
  <c r="X1695" i="12"/>
  <c r="Y1695" i="12"/>
  <c r="Z1695" i="12"/>
  <c r="AC1695" i="12"/>
  <c r="AD1695" i="12"/>
  <c r="AE1695" i="12"/>
  <c r="AF1695" i="12"/>
  <c r="X1696" i="12"/>
  <c r="Y1696" i="12"/>
  <c r="Z1696" i="12"/>
  <c r="AC1696" i="12"/>
  <c r="AD1696" i="12"/>
  <c r="AE1696" i="12"/>
  <c r="AF1696" i="12"/>
  <c r="X1697" i="12"/>
  <c r="Y1697" i="12"/>
  <c r="Z1697" i="12"/>
  <c r="AC1697" i="12"/>
  <c r="AD1697" i="12"/>
  <c r="AE1697" i="12"/>
  <c r="AF1697" i="12"/>
  <c r="X1698" i="12"/>
  <c r="Y1698" i="12"/>
  <c r="Z1698" i="12"/>
  <c r="AC1698" i="12"/>
  <c r="AD1698" i="12"/>
  <c r="AE1698" i="12"/>
  <c r="AF1698" i="12"/>
  <c r="X1699" i="12"/>
  <c r="Y1699" i="12"/>
  <c r="Z1699" i="12"/>
  <c r="AC1699" i="12"/>
  <c r="AD1699" i="12"/>
  <c r="AE1699" i="12"/>
  <c r="AF1699" i="12"/>
  <c r="X1700" i="12"/>
  <c r="Y1700" i="12"/>
  <c r="Z1700" i="12"/>
  <c r="AC1700" i="12"/>
  <c r="AD1700" i="12"/>
  <c r="AE1700" i="12"/>
  <c r="AF1700" i="12"/>
  <c r="X1701" i="12"/>
  <c r="Y1701" i="12"/>
  <c r="Z1701" i="12"/>
  <c r="AC1701" i="12"/>
  <c r="AD1701" i="12"/>
  <c r="AE1701" i="12"/>
  <c r="AF1701" i="12"/>
  <c r="X1702" i="12"/>
  <c r="Y1702" i="12"/>
  <c r="Z1702" i="12"/>
  <c r="AB1702" i="12"/>
  <c r="AC1702" i="12"/>
  <c r="AD1702" i="12"/>
  <c r="AE1702" i="12"/>
  <c r="AF1702" i="12"/>
  <c r="X1703" i="12"/>
  <c r="Y1703" i="12"/>
  <c r="Z1703" i="12"/>
  <c r="AC1703" i="12"/>
  <c r="AD1703" i="12"/>
  <c r="AE1703" i="12"/>
  <c r="AF1703" i="12"/>
  <c r="X1704" i="12"/>
  <c r="Y1704" i="12"/>
  <c r="Z1704" i="12"/>
  <c r="AC1704" i="12"/>
  <c r="AD1704" i="12"/>
  <c r="AE1704" i="12"/>
  <c r="AF1704" i="12"/>
  <c r="X1705" i="12"/>
  <c r="Y1705" i="12"/>
  <c r="Z1705" i="12"/>
  <c r="AC1705" i="12"/>
  <c r="AD1705" i="12"/>
  <c r="AE1705" i="12"/>
  <c r="AF1705" i="12"/>
  <c r="X1706" i="12"/>
  <c r="Y1706" i="12"/>
  <c r="Z1706" i="12"/>
  <c r="AC1706" i="12"/>
  <c r="AD1706" i="12"/>
  <c r="AE1706" i="12"/>
  <c r="AF1706" i="12"/>
  <c r="X1707" i="12"/>
  <c r="Y1707" i="12"/>
  <c r="Z1707" i="12"/>
  <c r="AC1707" i="12"/>
  <c r="AD1707" i="12"/>
  <c r="AE1707" i="12"/>
  <c r="AF1707" i="12"/>
  <c r="X1708" i="12"/>
  <c r="Y1708" i="12"/>
  <c r="Z1708" i="12"/>
  <c r="AC1708" i="12"/>
  <c r="AD1708" i="12"/>
  <c r="AE1708" i="12"/>
  <c r="AF1708" i="12"/>
  <c r="X1709" i="12"/>
  <c r="Y1709" i="12"/>
  <c r="Z1709" i="12"/>
  <c r="AC1709" i="12"/>
  <c r="AD1709" i="12"/>
  <c r="AE1709" i="12"/>
  <c r="AF1709" i="12"/>
  <c r="X1710" i="12"/>
  <c r="Y1710" i="12"/>
  <c r="Z1710" i="12"/>
  <c r="AC1710" i="12"/>
  <c r="AD1710" i="12"/>
  <c r="AE1710" i="12"/>
  <c r="AF1710" i="12"/>
  <c r="X1711" i="12"/>
  <c r="Y1711" i="12"/>
  <c r="Z1711" i="12"/>
  <c r="AC1711" i="12"/>
  <c r="AD1711" i="12"/>
  <c r="AE1711" i="12"/>
  <c r="AF1711" i="12"/>
  <c r="X1712" i="12"/>
  <c r="Y1712" i="12"/>
  <c r="Z1712" i="12"/>
  <c r="AB1712" i="12"/>
  <c r="AC1712" i="12"/>
  <c r="AD1712" i="12"/>
  <c r="AE1712" i="12"/>
  <c r="AF1712" i="12"/>
  <c r="X1713" i="12"/>
  <c r="Y1713" i="12"/>
  <c r="Z1713" i="12"/>
  <c r="AC1713" i="12"/>
  <c r="AD1713" i="12"/>
  <c r="AE1713" i="12"/>
  <c r="AF1713" i="12"/>
  <c r="X1714" i="12"/>
  <c r="Y1714" i="12"/>
  <c r="Z1714" i="12"/>
  <c r="AC1714" i="12"/>
  <c r="AD1714" i="12"/>
  <c r="AE1714" i="12"/>
  <c r="AF1714" i="12"/>
  <c r="X1715" i="12"/>
  <c r="Y1715" i="12"/>
  <c r="Z1715" i="12"/>
  <c r="AC1715" i="12"/>
  <c r="AD1715" i="12"/>
  <c r="AE1715" i="12"/>
  <c r="AF1715" i="12"/>
  <c r="X1716" i="12"/>
  <c r="Y1716" i="12"/>
  <c r="Z1716" i="12"/>
  <c r="AC1716" i="12"/>
  <c r="AD1716" i="12"/>
  <c r="AE1716" i="12"/>
  <c r="AF1716" i="12"/>
  <c r="X1717" i="12"/>
  <c r="Y1717" i="12"/>
  <c r="Z1717" i="12"/>
  <c r="AC1717" i="12"/>
  <c r="AD1717" i="12"/>
  <c r="AE1717" i="12"/>
  <c r="AF1717" i="12"/>
  <c r="X1718" i="12"/>
  <c r="Y1718" i="12"/>
  <c r="Z1718" i="12"/>
  <c r="AC1718" i="12"/>
  <c r="AD1718" i="12"/>
  <c r="AE1718" i="12"/>
  <c r="AF1718" i="12"/>
  <c r="X1719" i="12"/>
  <c r="Y1719" i="12"/>
  <c r="Z1719" i="12"/>
  <c r="AC1719" i="12"/>
  <c r="AD1719" i="12"/>
  <c r="AE1719" i="12"/>
  <c r="AF1719" i="12"/>
  <c r="X1720" i="12"/>
  <c r="Y1720" i="12"/>
  <c r="Z1720" i="12"/>
  <c r="AC1720" i="12"/>
  <c r="AD1720" i="12"/>
  <c r="AE1720" i="12"/>
  <c r="AF1720" i="12"/>
  <c r="X1721" i="12"/>
  <c r="Y1721" i="12"/>
  <c r="Z1721" i="12"/>
  <c r="AC1721" i="12"/>
  <c r="AD1721" i="12"/>
  <c r="AE1721" i="12"/>
  <c r="AF1721" i="12"/>
  <c r="X1722" i="12"/>
  <c r="Y1722" i="12"/>
  <c r="Z1722" i="12"/>
  <c r="AB1722" i="12"/>
  <c r="AC1722" i="12"/>
  <c r="AD1722" i="12"/>
  <c r="AE1722" i="12"/>
  <c r="AF1722" i="12"/>
  <c r="X1723" i="12"/>
  <c r="Y1723" i="12"/>
  <c r="Z1723" i="12"/>
  <c r="AC1723" i="12"/>
  <c r="AD1723" i="12"/>
  <c r="AE1723" i="12"/>
  <c r="AF1723" i="12"/>
  <c r="X1724" i="12"/>
  <c r="Y1724" i="12"/>
  <c r="Z1724" i="12"/>
  <c r="AC1724" i="12"/>
  <c r="AD1724" i="12"/>
  <c r="AE1724" i="12"/>
  <c r="AF1724" i="12"/>
  <c r="X1725" i="12"/>
  <c r="Y1725" i="12"/>
  <c r="Z1725" i="12"/>
  <c r="AC1725" i="12"/>
  <c r="AD1725" i="12"/>
  <c r="AE1725" i="12"/>
  <c r="AF1725" i="12"/>
  <c r="X1726" i="12"/>
  <c r="Y1726" i="12"/>
  <c r="Z1726" i="12"/>
  <c r="AC1726" i="12"/>
  <c r="AD1726" i="12"/>
  <c r="AE1726" i="12"/>
  <c r="AF1726" i="12"/>
  <c r="X1727" i="12"/>
  <c r="Y1727" i="12"/>
  <c r="Z1727" i="12"/>
  <c r="AC1727" i="12"/>
  <c r="AD1727" i="12"/>
  <c r="AE1727" i="12"/>
  <c r="AF1727" i="12"/>
  <c r="X1728" i="12"/>
  <c r="Y1728" i="12"/>
  <c r="Z1728" i="12"/>
  <c r="AC1728" i="12"/>
  <c r="AD1728" i="12"/>
  <c r="AE1728" i="12"/>
  <c r="AF1728" i="12"/>
  <c r="X1729" i="12"/>
  <c r="Y1729" i="12"/>
  <c r="Z1729" i="12"/>
  <c r="AC1729" i="12"/>
  <c r="AD1729" i="12"/>
  <c r="AE1729" i="12"/>
  <c r="AF1729" i="12"/>
  <c r="X1730" i="12"/>
  <c r="Y1730" i="12"/>
  <c r="Z1730" i="12"/>
  <c r="AC1730" i="12"/>
  <c r="AD1730" i="12"/>
  <c r="AE1730" i="12"/>
  <c r="AF1730" i="12"/>
  <c r="X1731" i="12"/>
  <c r="Y1731" i="12"/>
  <c r="Z1731" i="12"/>
  <c r="AB1731" i="12"/>
  <c r="AC1731" i="12"/>
  <c r="AD1731" i="12"/>
  <c r="AE1731" i="12"/>
  <c r="AF1731" i="12"/>
  <c r="X1732" i="12"/>
  <c r="Y1732" i="12"/>
  <c r="Z1732" i="12"/>
  <c r="AC1732" i="12"/>
  <c r="AD1732" i="12"/>
  <c r="AE1732" i="12"/>
  <c r="AF1732" i="12"/>
  <c r="X1733" i="12"/>
  <c r="Y1733" i="12"/>
  <c r="Z1733" i="12"/>
  <c r="AC1733" i="12"/>
  <c r="AD1733" i="12"/>
  <c r="AE1733" i="12"/>
  <c r="AF1733" i="12"/>
  <c r="X1734" i="12"/>
  <c r="Y1734" i="12"/>
  <c r="Z1734" i="12"/>
  <c r="AC1734" i="12"/>
  <c r="AD1734" i="12"/>
  <c r="AE1734" i="12"/>
  <c r="AF1734" i="12"/>
  <c r="X1735" i="12"/>
  <c r="Y1735" i="12"/>
  <c r="Z1735" i="12"/>
  <c r="AC1735" i="12"/>
  <c r="AD1735" i="12"/>
  <c r="AE1735" i="12"/>
  <c r="AF1735" i="12"/>
  <c r="X1736" i="12"/>
  <c r="Y1736" i="12"/>
  <c r="Z1736" i="12"/>
  <c r="AC1736" i="12"/>
  <c r="AD1736" i="12"/>
  <c r="AE1736" i="12"/>
  <c r="AF1736" i="12"/>
  <c r="X1737" i="12"/>
  <c r="Y1737" i="12"/>
  <c r="Z1737" i="12"/>
  <c r="AC1737" i="12"/>
  <c r="AD1737" i="12"/>
  <c r="AE1737" i="12"/>
  <c r="AF1737" i="12"/>
  <c r="X1738" i="12"/>
  <c r="Y1738" i="12"/>
  <c r="Z1738" i="12"/>
  <c r="AC1738" i="12"/>
  <c r="AD1738" i="12"/>
  <c r="AE1738" i="12"/>
  <c r="AF1738" i="12"/>
  <c r="X1739" i="12"/>
  <c r="Y1739" i="12"/>
  <c r="Z1739" i="12"/>
  <c r="AC1739" i="12"/>
  <c r="AD1739" i="12"/>
  <c r="AE1739" i="12"/>
  <c r="AF1739" i="12"/>
  <c r="X1740" i="12"/>
  <c r="Y1740" i="12"/>
  <c r="Z1740" i="12"/>
  <c r="AC1740" i="12"/>
  <c r="AD1740" i="12"/>
  <c r="AE1740" i="12"/>
  <c r="AF1740" i="12"/>
  <c r="X1741" i="12"/>
  <c r="Y1741" i="12"/>
  <c r="Z1741" i="12"/>
  <c r="AB1741" i="12"/>
  <c r="AC1741" i="12"/>
  <c r="AD1741" i="12"/>
  <c r="AE1741" i="12"/>
  <c r="AF1741" i="12"/>
  <c r="X1742" i="12"/>
  <c r="Y1742" i="12"/>
  <c r="Z1742" i="12"/>
  <c r="AC1742" i="12"/>
  <c r="AD1742" i="12"/>
  <c r="AE1742" i="12"/>
  <c r="AF1742" i="12"/>
  <c r="X1743" i="12"/>
  <c r="Y1743" i="12"/>
  <c r="Z1743" i="12"/>
  <c r="AC1743" i="12"/>
  <c r="AD1743" i="12"/>
  <c r="AE1743" i="12"/>
  <c r="AF1743" i="12"/>
  <c r="X1744" i="12"/>
  <c r="Y1744" i="12"/>
  <c r="Z1744" i="12"/>
  <c r="AC1744" i="12"/>
  <c r="AD1744" i="12"/>
  <c r="AE1744" i="12"/>
  <c r="AF1744" i="12"/>
  <c r="X1745" i="12"/>
  <c r="Y1745" i="12"/>
  <c r="Z1745" i="12"/>
  <c r="AC1745" i="12"/>
  <c r="AD1745" i="12"/>
  <c r="AE1745" i="12"/>
  <c r="AF1745" i="12"/>
  <c r="X1746" i="12"/>
  <c r="Y1746" i="12"/>
  <c r="Z1746" i="12"/>
  <c r="AC1746" i="12"/>
  <c r="AD1746" i="12"/>
  <c r="AE1746" i="12"/>
  <c r="AF1746" i="12"/>
  <c r="X1747" i="12"/>
  <c r="Y1747" i="12"/>
  <c r="Z1747" i="12"/>
  <c r="AC1747" i="12"/>
  <c r="AD1747" i="12"/>
  <c r="AE1747" i="12"/>
  <c r="AF1747" i="12"/>
  <c r="X1748" i="12"/>
  <c r="Y1748" i="12"/>
  <c r="Z1748" i="12"/>
  <c r="AC1748" i="12"/>
  <c r="AD1748" i="12"/>
  <c r="AE1748" i="12"/>
  <c r="AF1748" i="12"/>
  <c r="X1749" i="12"/>
  <c r="Y1749" i="12"/>
  <c r="Z1749" i="12"/>
  <c r="AC1749" i="12"/>
  <c r="AD1749" i="12"/>
  <c r="AE1749" i="12"/>
  <c r="AF1749" i="12"/>
  <c r="X1750" i="12"/>
  <c r="Y1750" i="12"/>
  <c r="Z1750" i="12"/>
  <c r="AC1750" i="12"/>
  <c r="AD1750" i="12"/>
  <c r="AE1750" i="12"/>
  <c r="AF1750" i="12"/>
  <c r="X1751" i="12"/>
  <c r="Y1751" i="12"/>
  <c r="Z1751" i="12"/>
  <c r="AB1751" i="12"/>
  <c r="AC1751" i="12"/>
  <c r="AD1751" i="12"/>
  <c r="AE1751" i="12"/>
  <c r="AF1751" i="12"/>
  <c r="X1752" i="12"/>
  <c r="Y1752" i="12"/>
  <c r="Z1752" i="12"/>
  <c r="AC1752" i="12"/>
  <c r="AD1752" i="12"/>
  <c r="AE1752" i="12"/>
  <c r="AF1752" i="12"/>
  <c r="X1753" i="12"/>
  <c r="Y1753" i="12"/>
  <c r="Z1753" i="12"/>
  <c r="AC1753" i="12"/>
  <c r="AD1753" i="12"/>
  <c r="AE1753" i="12"/>
  <c r="AF1753" i="12"/>
  <c r="X1754" i="12"/>
  <c r="Y1754" i="12"/>
  <c r="Z1754" i="12"/>
  <c r="AC1754" i="12"/>
  <c r="AD1754" i="12"/>
  <c r="AE1754" i="12"/>
  <c r="AF1754" i="12"/>
  <c r="X1755" i="12"/>
  <c r="Y1755" i="12"/>
  <c r="Z1755" i="12"/>
  <c r="AC1755" i="12"/>
  <c r="AD1755" i="12"/>
  <c r="AE1755" i="12"/>
  <c r="AF1755" i="12"/>
  <c r="X1756" i="12"/>
  <c r="Y1756" i="12"/>
  <c r="Z1756" i="12"/>
  <c r="AC1756" i="12"/>
  <c r="AD1756" i="12"/>
  <c r="AE1756" i="12"/>
  <c r="AF1756" i="12"/>
  <c r="X1757" i="12"/>
  <c r="Y1757" i="12"/>
  <c r="Z1757" i="12"/>
  <c r="AC1757" i="12"/>
  <c r="AD1757" i="12"/>
  <c r="AE1757" i="12"/>
  <c r="AF1757" i="12"/>
  <c r="X1758" i="12"/>
  <c r="Y1758" i="12"/>
  <c r="Z1758" i="12"/>
  <c r="AC1758" i="12"/>
  <c r="AD1758" i="12"/>
  <c r="AE1758" i="12"/>
  <c r="AF1758" i="12"/>
  <c r="X1759" i="12"/>
  <c r="Y1759" i="12"/>
  <c r="Z1759" i="12"/>
  <c r="AC1759" i="12"/>
  <c r="AD1759" i="12"/>
  <c r="AE1759" i="12"/>
  <c r="AF1759" i="12"/>
  <c r="X1760" i="12"/>
  <c r="Y1760" i="12"/>
  <c r="Z1760" i="12"/>
  <c r="AC1760" i="12"/>
  <c r="AD1760" i="12"/>
  <c r="AE1760" i="12"/>
  <c r="AF1760" i="12"/>
  <c r="X1761" i="12"/>
  <c r="Y1761" i="12"/>
  <c r="Z1761" i="12"/>
  <c r="AB1761" i="12"/>
  <c r="AC1761" i="12"/>
  <c r="AD1761" i="12"/>
  <c r="AE1761" i="12"/>
  <c r="AF1761" i="12"/>
  <c r="X1762" i="12"/>
  <c r="Y1762" i="12"/>
  <c r="Z1762" i="12"/>
  <c r="AC1762" i="12"/>
  <c r="AD1762" i="12"/>
  <c r="AE1762" i="12"/>
  <c r="AF1762" i="12"/>
  <c r="X1763" i="12"/>
  <c r="Y1763" i="12"/>
  <c r="Z1763" i="12"/>
  <c r="AC1763" i="12"/>
  <c r="AD1763" i="12"/>
  <c r="AE1763" i="12"/>
  <c r="AF1763" i="12"/>
  <c r="X1764" i="12"/>
  <c r="Y1764" i="12"/>
  <c r="Z1764" i="12"/>
  <c r="AC1764" i="12"/>
  <c r="AD1764" i="12"/>
  <c r="AE1764" i="12"/>
  <c r="AF1764" i="12"/>
  <c r="X1765" i="12"/>
  <c r="Y1765" i="12"/>
  <c r="Z1765" i="12"/>
  <c r="AC1765" i="12"/>
  <c r="AD1765" i="12"/>
  <c r="AE1765" i="12"/>
  <c r="AF1765" i="12"/>
  <c r="X1766" i="12"/>
  <c r="Y1766" i="12"/>
  <c r="Z1766" i="12"/>
  <c r="AC1766" i="12"/>
  <c r="AD1766" i="12"/>
  <c r="AE1766" i="12"/>
  <c r="AF1766" i="12"/>
  <c r="X1767" i="12"/>
  <c r="Y1767" i="12"/>
  <c r="Z1767" i="12"/>
  <c r="AC1767" i="12"/>
  <c r="AD1767" i="12"/>
  <c r="AE1767" i="12"/>
  <c r="AF1767" i="12"/>
  <c r="X1768" i="12"/>
  <c r="Y1768" i="12"/>
  <c r="Z1768" i="12"/>
  <c r="AC1768" i="12"/>
  <c r="AD1768" i="12"/>
  <c r="AE1768" i="12"/>
  <c r="AF1768" i="12"/>
  <c r="X1769" i="12"/>
  <c r="Y1769" i="12"/>
  <c r="Z1769" i="12"/>
  <c r="AC1769" i="12"/>
  <c r="AD1769" i="12"/>
  <c r="AE1769" i="12"/>
  <c r="AF1769" i="12"/>
  <c r="X1770" i="12"/>
  <c r="Y1770" i="12"/>
  <c r="Z1770" i="12"/>
  <c r="AC1770" i="12"/>
  <c r="AD1770" i="12"/>
  <c r="AE1770" i="12"/>
  <c r="AF1770" i="12"/>
  <c r="X1771" i="12"/>
  <c r="Y1771" i="12"/>
  <c r="Z1771" i="12"/>
  <c r="AC1771" i="12"/>
  <c r="AD1771" i="12"/>
  <c r="AE1771" i="12"/>
  <c r="AF1771" i="12"/>
  <c r="X1772" i="12"/>
  <c r="Y1772" i="12"/>
  <c r="Z1772" i="12"/>
  <c r="AC1772" i="12"/>
  <c r="AD1772" i="12"/>
  <c r="AE1772" i="12"/>
  <c r="AF1772" i="12"/>
  <c r="X1773" i="12"/>
  <c r="Y1773" i="12"/>
  <c r="Z1773" i="12"/>
  <c r="AB1773" i="12"/>
  <c r="AC1773" i="12"/>
  <c r="AD1773" i="12"/>
  <c r="AE1773" i="12"/>
  <c r="AF1773" i="12"/>
  <c r="X1774" i="12"/>
  <c r="Y1774" i="12"/>
  <c r="Z1774" i="12"/>
  <c r="AC1774" i="12"/>
  <c r="AD1774" i="12"/>
  <c r="AE1774" i="12"/>
  <c r="AF1774" i="12"/>
  <c r="X1775" i="12"/>
  <c r="Y1775" i="12"/>
  <c r="Z1775" i="12"/>
  <c r="AC1775" i="12"/>
  <c r="AD1775" i="12"/>
  <c r="AE1775" i="12"/>
  <c r="AF1775" i="12"/>
  <c r="X1776" i="12"/>
  <c r="Y1776" i="12"/>
  <c r="Z1776" i="12"/>
  <c r="AC1776" i="12"/>
  <c r="AD1776" i="12"/>
  <c r="AE1776" i="12"/>
  <c r="AF1776" i="12"/>
  <c r="X1777" i="12"/>
  <c r="Y1777" i="12"/>
  <c r="Z1777" i="12"/>
  <c r="AC1777" i="12"/>
  <c r="AD1777" i="12"/>
  <c r="AE1777" i="12"/>
  <c r="AF1777" i="12"/>
  <c r="X1778" i="12"/>
  <c r="Y1778" i="12"/>
  <c r="Z1778" i="12"/>
  <c r="AC1778" i="12"/>
  <c r="AD1778" i="12"/>
  <c r="AE1778" i="12"/>
  <c r="AF1778" i="12"/>
  <c r="X1779" i="12"/>
  <c r="Y1779" i="12"/>
  <c r="Z1779" i="12"/>
  <c r="AC1779" i="12"/>
  <c r="AD1779" i="12"/>
  <c r="AE1779" i="12"/>
  <c r="AF1779" i="12"/>
  <c r="X1780" i="12"/>
  <c r="Y1780" i="12"/>
  <c r="Z1780" i="12"/>
  <c r="AC1780" i="12"/>
  <c r="AD1780" i="12"/>
  <c r="AE1780" i="12"/>
  <c r="AF1780" i="12"/>
  <c r="X1781" i="12"/>
  <c r="Y1781" i="12"/>
  <c r="Z1781" i="12"/>
  <c r="AC1781" i="12"/>
  <c r="AD1781" i="12"/>
  <c r="AE1781" i="12"/>
  <c r="AF1781" i="12"/>
  <c r="X1782" i="12"/>
  <c r="Y1782" i="12"/>
  <c r="Z1782" i="12"/>
  <c r="AC1782" i="12"/>
  <c r="AD1782" i="12"/>
  <c r="AE1782" i="12"/>
  <c r="AF1782" i="12"/>
  <c r="X1783" i="12"/>
  <c r="Y1783" i="12"/>
  <c r="Z1783" i="12"/>
  <c r="AB1783" i="12"/>
  <c r="AC1783" i="12"/>
  <c r="AD1783" i="12"/>
  <c r="AE1783" i="12"/>
  <c r="AF1783" i="12"/>
  <c r="X1784" i="12"/>
  <c r="Y1784" i="12"/>
  <c r="Z1784" i="12"/>
  <c r="AC1784" i="12"/>
  <c r="AD1784" i="12"/>
  <c r="AE1784" i="12"/>
  <c r="AF1784" i="12"/>
  <c r="X1785" i="12"/>
  <c r="Y1785" i="12"/>
  <c r="Z1785" i="12"/>
  <c r="AC1785" i="12"/>
  <c r="AD1785" i="12"/>
  <c r="AE1785" i="12"/>
  <c r="AF1785" i="12"/>
  <c r="X1786" i="12"/>
  <c r="Y1786" i="12"/>
  <c r="Z1786" i="12"/>
  <c r="AC1786" i="12"/>
  <c r="AD1786" i="12"/>
  <c r="AE1786" i="12"/>
  <c r="AF1786" i="12"/>
  <c r="X1787" i="12"/>
  <c r="Y1787" i="12"/>
  <c r="Z1787" i="12"/>
  <c r="AC1787" i="12"/>
  <c r="AD1787" i="12"/>
  <c r="AE1787" i="12"/>
  <c r="AF1787" i="12"/>
  <c r="X1788" i="12"/>
  <c r="Y1788" i="12"/>
  <c r="Z1788" i="12"/>
  <c r="AC1788" i="12"/>
  <c r="AD1788" i="12"/>
  <c r="AE1788" i="12"/>
  <c r="AF1788" i="12"/>
  <c r="X1789" i="12"/>
  <c r="Y1789" i="12"/>
  <c r="Z1789" i="12"/>
  <c r="AC1789" i="12"/>
  <c r="AD1789" i="12"/>
  <c r="AE1789" i="12"/>
  <c r="AF1789" i="12"/>
  <c r="X1790" i="12"/>
  <c r="Y1790" i="12"/>
  <c r="Z1790" i="12"/>
  <c r="AC1790" i="12"/>
  <c r="AD1790" i="12"/>
  <c r="AE1790" i="12"/>
  <c r="AF1790" i="12"/>
  <c r="X1791" i="12"/>
  <c r="Y1791" i="12"/>
  <c r="Z1791" i="12"/>
  <c r="AC1791" i="12"/>
  <c r="AD1791" i="12"/>
  <c r="AE1791" i="12"/>
  <c r="AF1791" i="12"/>
  <c r="X1792" i="12"/>
  <c r="Y1792" i="12"/>
  <c r="Z1792" i="12"/>
  <c r="AC1792" i="12"/>
  <c r="AD1792" i="12"/>
  <c r="AE1792" i="12"/>
  <c r="AF1792" i="12"/>
  <c r="X1793" i="12"/>
  <c r="Y1793" i="12"/>
  <c r="Z1793" i="12"/>
  <c r="AB1793" i="12"/>
  <c r="AC1793" i="12"/>
  <c r="AD1793" i="12"/>
  <c r="AE1793" i="12"/>
  <c r="AF1793" i="12"/>
  <c r="X1794" i="12"/>
  <c r="Y1794" i="12"/>
  <c r="Z1794" i="12"/>
  <c r="AC1794" i="12"/>
  <c r="AD1794" i="12"/>
  <c r="AE1794" i="12"/>
  <c r="AF1794" i="12"/>
  <c r="X1795" i="12"/>
  <c r="Y1795" i="12"/>
  <c r="Z1795" i="12"/>
  <c r="AC1795" i="12"/>
  <c r="AD1795" i="12"/>
  <c r="AE1795" i="12"/>
  <c r="AF1795" i="12"/>
  <c r="X1796" i="12"/>
  <c r="Y1796" i="12"/>
  <c r="Z1796" i="12"/>
  <c r="AC1796" i="12"/>
  <c r="AD1796" i="12"/>
  <c r="AE1796" i="12"/>
  <c r="AF1796" i="12"/>
  <c r="X1797" i="12"/>
  <c r="Y1797" i="12"/>
  <c r="Z1797" i="12"/>
  <c r="AC1797" i="12"/>
  <c r="AD1797" i="12"/>
  <c r="AE1797" i="12"/>
  <c r="AF1797" i="12"/>
  <c r="X1798" i="12"/>
  <c r="Y1798" i="12"/>
  <c r="Z1798" i="12"/>
  <c r="AC1798" i="12"/>
  <c r="AD1798" i="12"/>
  <c r="AE1798" i="12"/>
  <c r="AF1798" i="12"/>
  <c r="X1799" i="12"/>
  <c r="Y1799" i="12"/>
  <c r="Z1799" i="12"/>
  <c r="AC1799" i="12"/>
  <c r="AD1799" i="12"/>
  <c r="AE1799" i="12"/>
  <c r="AF1799" i="12"/>
  <c r="X1800" i="12"/>
  <c r="Y1800" i="12"/>
  <c r="Z1800" i="12"/>
  <c r="AC1800" i="12"/>
  <c r="AD1800" i="12"/>
  <c r="AE1800" i="12"/>
  <c r="AF1800" i="12"/>
  <c r="X1801" i="12"/>
  <c r="Y1801" i="12"/>
  <c r="Z1801" i="12"/>
  <c r="AC1801" i="12"/>
  <c r="AD1801" i="12"/>
  <c r="AE1801" i="12"/>
  <c r="AF1801" i="12"/>
  <c r="X1802" i="12"/>
  <c r="Y1802" i="12"/>
  <c r="Z1802" i="12"/>
  <c r="AC1802" i="12"/>
  <c r="AD1802" i="12"/>
  <c r="AE1802" i="12"/>
  <c r="AF1802" i="12"/>
  <c r="X1803" i="12"/>
  <c r="Y1803" i="12"/>
  <c r="Z1803" i="12"/>
  <c r="AB1803" i="12"/>
  <c r="AC1803" i="12"/>
  <c r="AD1803" i="12"/>
  <c r="AE1803" i="12"/>
  <c r="AF1803" i="12"/>
  <c r="X1804" i="12"/>
  <c r="Y1804" i="12"/>
  <c r="Z1804" i="12"/>
  <c r="AC1804" i="12"/>
  <c r="AD1804" i="12"/>
  <c r="AE1804" i="12"/>
  <c r="AF1804" i="12"/>
  <c r="X1805" i="12"/>
  <c r="Y1805" i="12"/>
  <c r="Z1805" i="12"/>
  <c r="AC1805" i="12"/>
  <c r="AD1805" i="12"/>
  <c r="AE1805" i="12"/>
  <c r="AF1805" i="12"/>
  <c r="X1806" i="12"/>
  <c r="Y1806" i="12"/>
  <c r="Z1806" i="12"/>
  <c r="AC1806" i="12"/>
  <c r="AD1806" i="12"/>
  <c r="AE1806" i="12"/>
  <c r="AF1806" i="12"/>
  <c r="X1807" i="12"/>
  <c r="Y1807" i="12"/>
  <c r="Z1807" i="12"/>
  <c r="AC1807" i="12"/>
  <c r="AD1807" i="12"/>
  <c r="AE1807" i="12"/>
  <c r="AF1807" i="12"/>
  <c r="X1808" i="12"/>
  <c r="Y1808" i="12"/>
  <c r="Z1808" i="12"/>
  <c r="AC1808" i="12"/>
  <c r="AD1808" i="12"/>
  <c r="AE1808" i="12"/>
  <c r="AF1808" i="12"/>
  <c r="X1809" i="12"/>
  <c r="Y1809" i="12"/>
  <c r="Z1809" i="12"/>
  <c r="AC1809" i="12"/>
  <c r="AD1809" i="12"/>
  <c r="AE1809" i="12"/>
  <c r="AF1809" i="12"/>
  <c r="X1810" i="12"/>
  <c r="Y1810" i="12"/>
  <c r="Z1810" i="12"/>
  <c r="AC1810" i="12"/>
  <c r="AD1810" i="12"/>
  <c r="AE1810" i="12"/>
  <c r="AF1810" i="12"/>
  <c r="X1811" i="12"/>
  <c r="Y1811" i="12"/>
  <c r="Z1811" i="12"/>
  <c r="AC1811" i="12"/>
  <c r="AD1811" i="12"/>
  <c r="AE1811" i="12"/>
  <c r="AF1811" i="12"/>
  <c r="X1812" i="12"/>
  <c r="Y1812" i="12"/>
  <c r="Z1812" i="12"/>
  <c r="AC1812" i="12"/>
  <c r="AD1812" i="12"/>
  <c r="AE1812" i="12"/>
  <c r="AF1812" i="12"/>
  <c r="X1813" i="12"/>
  <c r="Y1813" i="12"/>
  <c r="Z1813" i="12"/>
  <c r="AB1813" i="12"/>
  <c r="AC1813" i="12"/>
  <c r="AD1813" i="12"/>
  <c r="AE1813" i="12"/>
  <c r="AF1813" i="12"/>
  <c r="X1814" i="12"/>
  <c r="Y1814" i="12"/>
  <c r="Z1814" i="12"/>
  <c r="AC1814" i="12"/>
  <c r="AD1814" i="12"/>
  <c r="AE1814" i="12"/>
  <c r="AF1814" i="12"/>
  <c r="X1815" i="12"/>
  <c r="Y1815" i="12"/>
  <c r="Z1815" i="12"/>
  <c r="AC1815" i="12"/>
  <c r="AD1815" i="12"/>
  <c r="AE1815" i="12"/>
  <c r="AF1815" i="12"/>
  <c r="X1816" i="12"/>
  <c r="Y1816" i="12"/>
  <c r="Z1816" i="12"/>
  <c r="AC1816" i="12"/>
  <c r="AD1816" i="12"/>
  <c r="AE1816" i="12"/>
  <c r="AF1816" i="12"/>
  <c r="X1817" i="12"/>
  <c r="Y1817" i="12"/>
  <c r="Z1817" i="12"/>
  <c r="AC1817" i="12"/>
  <c r="AD1817" i="12"/>
  <c r="AE1817" i="12"/>
  <c r="AF1817" i="12"/>
  <c r="X1818" i="12"/>
  <c r="Y1818" i="12"/>
  <c r="Z1818" i="12"/>
  <c r="AC1818" i="12"/>
  <c r="AD1818" i="12"/>
  <c r="AE1818" i="12"/>
  <c r="AF1818" i="12"/>
  <c r="X1819" i="12"/>
  <c r="Y1819" i="12"/>
  <c r="Z1819" i="12"/>
  <c r="AC1819" i="12"/>
  <c r="AD1819" i="12"/>
  <c r="AE1819" i="12"/>
  <c r="AF1819" i="12"/>
  <c r="X1820" i="12"/>
  <c r="Y1820" i="12"/>
  <c r="Z1820" i="12"/>
  <c r="AC1820" i="12"/>
  <c r="AD1820" i="12"/>
  <c r="AE1820" i="12"/>
  <c r="AF1820" i="12"/>
  <c r="X1821" i="12"/>
  <c r="Y1821" i="12"/>
  <c r="Z1821" i="12"/>
  <c r="AC1821" i="12"/>
  <c r="AD1821" i="12"/>
  <c r="AE1821" i="12"/>
  <c r="AF1821" i="12"/>
  <c r="X1822" i="12"/>
  <c r="Y1822" i="12"/>
  <c r="Z1822" i="12"/>
  <c r="AC1822" i="12"/>
  <c r="AD1822" i="12"/>
  <c r="AE1822" i="12"/>
  <c r="AF1822" i="12"/>
  <c r="X1823" i="12"/>
  <c r="Y1823" i="12"/>
  <c r="Z1823" i="12"/>
  <c r="AB1823" i="12"/>
  <c r="AC1823" i="12"/>
  <c r="AD1823" i="12"/>
  <c r="AE1823" i="12"/>
  <c r="AF1823" i="12"/>
  <c r="X1824" i="12"/>
  <c r="Y1824" i="12"/>
  <c r="Z1824" i="12"/>
  <c r="AC1824" i="12"/>
  <c r="AD1824" i="12"/>
  <c r="AE1824" i="12"/>
  <c r="AF1824" i="12"/>
  <c r="X1825" i="12"/>
  <c r="Y1825" i="12"/>
  <c r="Z1825" i="12"/>
  <c r="AC1825" i="12"/>
  <c r="AD1825" i="12"/>
  <c r="AE1825" i="12"/>
  <c r="AF1825" i="12"/>
  <c r="X1826" i="12"/>
  <c r="Y1826" i="12"/>
  <c r="Z1826" i="12"/>
  <c r="AC1826" i="12"/>
  <c r="AD1826" i="12"/>
  <c r="AE1826" i="12"/>
  <c r="AF1826" i="12"/>
  <c r="X1827" i="12"/>
  <c r="Y1827" i="12"/>
  <c r="Z1827" i="12"/>
  <c r="AC1827" i="12"/>
  <c r="AD1827" i="12"/>
  <c r="AE1827" i="12"/>
  <c r="AF1827" i="12"/>
  <c r="X1828" i="12"/>
  <c r="Y1828" i="12"/>
  <c r="Z1828" i="12"/>
  <c r="AC1828" i="12"/>
  <c r="AD1828" i="12"/>
  <c r="AE1828" i="12"/>
  <c r="AF1828" i="12"/>
  <c r="X1829" i="12"/>
  <c r="Y1829" i="12"/>
  <c r="Z1829" i="12"/>
  <c r="AC1829" i="12"/>
  <c r="AD1829" i="12"/>
  <c r="AE1829" i="12"/>
  <c r="AF1829" i="12"/>
  <c r="X1830" i="12"/>
  <c r="Y1830" i="12"/>
  <c r="Z1830" i="12"/>
  <c r="AC1830" i="12"/>
  <c r="AD1830" i="12"/>
  <c r="AE1830" i="12"/>
  <c r="AF1830" i="12"/>
  <c r="X1831" i="12"/>
  <c r="Y1831" i="12"/>
  <c r="Z1831" i="12"/>
  <c r="AC1831" i="12"/>
  <c r="AD1831" i="12"/>
  <c r="AE1831" i="12"/>
  <c r="AF1831" i="12"/>
  <c r="X1832" i="12"/>
  <c r="Y1832" i="12"/>
  <c r="Z1832" i="12"/>
  <c r="AC1832" i="12"/>
  <c r="AD1832" i="12"/>
  <c r="AE1832" i="12"/>
  <c r="AF1832" i="12"/>
  <c r="X1833" i="12"/>
  <c r="Y1833" i="12"/>
  <c r="Z1833" i="12"/>
  <c r="AB1833" i="12"/>
  <c r="AC1833" i="12"/>
  <c r="AD1833" i="12"/>
  <c r="AE1833" i="12"/>
  <c r="AF1833" i="12"/>
  <c r="X1834" i="12"/>
  <c r="Y1834" i="12"/>
  <c r="Z1834" i="12"/>
  <c r="AC1834" i="12"/>
  <c r="AD1834" i="12"/>
  <c r="AE1834" i="12"/>
  <c r="AF1834" i="12"/>
  <c r="X1835" i="12"/>
  <c r="Y1835" i="12"/>
  <c r="Z1835" i="12"/>
  <c r="AC1835" i="12"/>
  <c r="AD1835" i="12"/>
  <c r="AE1835" i="12"/>
  <c r="AF1835" i="12"/>
  <c r="X1836" i="12"/>
  <c r="Y1836" i="12"/>
  <c r="Z1836" i="12"/>
  <c r="AC1836" i="12"/>
  <c r="AD1836" i="12"/>
  <c r="AE1836" i="12"/>
  <c r="AF1836" i="12"/>
  <c r="X1837" i="12"/>
  <c r="Y1837" i="12"/>
  <c r="Z1837" i="12"/>
  <c r="AC1837" i="12"/>
  <c r="AD1837" i="12"/>
  <c r="AE1837" i="12"/>
  <c r="AF1837" i="12"/>
  <c r="X1838" i="12"/>
  <c r="Y1838" i="12"/>
  <c r="Z1838" i="12"/>
  <c r="AC1838" i="12"/>
  <c r="AD1838" i="12"/>
  <c r="AE1838" i="12"/>
  <c r="AF1838" i="12"/>
  <c r="X1839" i="12"/>
  <c r="Y1839" i="12"/>
  <c r="Z1839" i="12"/>
  <c r="AC1839" i="12"/>
  <c r="AD1839" i="12"/>
  <c r="AE1839" i="12"/>
  <c r="AF1839" i="12"/>
  <c r="X1840" i="12"/>
  <c r="Y1840" i="12"/>
  <c r="Z1840" i="12"/>
  <c r="AC1840" i="12"/>
  <c r="AD1840" i="12"/>
  <c r="AE1840" i="12"/>
  <c r="AF1840" i="12"/>
  <c r="X1841" i="12"/>
  <c r="Y1841" i="12"/>
  <c r="Z1841" i="12"/>
  <c r="AC1841" i="12"/>
  <c r="AD1841" i="12"/>
  <c r="AE1841" i="12"/>
  <c r="AF1841" i="12"/>
  <c r="X1842" i="12"/>
  <c r="Y1842" i="12"/>
  <c r="Z1842" i="12"/>
  <c r="AC1842" i="12"/>
  <c r="AD1842" i="12"/>
  <c r="AE1842" i="12"/>
  <c r="AF1842" i="12"/>
  <c r="X1843" i="12"/>
  <c r="Y1843" i="12"/>
  <c r="Z1843" i="12"/>
  <c r="AC1843" i="12"/>
  <c r="AD1843" i="12"/>
  <c r="AE1843" i="12"/>
  <c r="AF1843" i="12"/>
  <c r="X1844" i="12"/>
  <c r="Y1844" i="12"/>
  <c r="Z1844" i="12"/>
  <c r="AB1844" i="12"/>
  <c r="AC1844" i="12"/>
  <c r="AD1844" i="12"/>
  <c r="AE1844" i="12"/>
  <c r="AF1844" i="12"/>
  <c r="X1845" i="12"/>
  <c r="Y1845" i="12"/>
  <c r="Z1845" i="12"/>
  <c r="AC1845" i="12"/>
  <c r="AD1845" i="12"/>
  <c r="AE1845" i="12"/>
  <c r="AF1845" i="12"/>
  <c r="X1846" i="12"/>
  <c r="Y1846" i="12"/>
  <c r="Z1846" i="12"/>
  <c r="AC1846" i="12"/>
  <c r="AD1846" i="12"/>
  <c r="AE1846" i="12"/>
  <c r="AF1846" i="12"/>
  <c r="X1847" i="12"/>
  <c r="Y1847" i="12"/>
  <c r="Z1847" i="12"/>
  <c r="AC1847" i="12"/>
  <c r="AD1847" i="12"/>
  <c r="AE1847" i="12"/>
  <c r="AF1847" i="12"/>
  <c r="X1848" i="12"/>
  <c r="Y1848" i="12"/>
  <c r="Z1848" i="12"/>
  <c r="AC1848" i="12"/>
  <c r="AD1848" i="12"/>
  <c r="AE1848" i="12"/>
  <c r="AF1848" i="12"/>
  <c r="X1849" i="12"/>
  <c r="Y1849" i="12"/>
  <c r="Z1849" i="12"/>
  <c r="AC1849" i="12"/>
  <c r="AD1849" i="12"/>
  <c r="AE1849" i="12"/>
  <c r="AF1849" i="12"/>
  <c r="X1850" i="12"/>
  <c r="Y1850" i="12"/>
  <c r="Z1850" i="12"/>
  <c r="AC1850" i="12"/>
  <c r="AD1850" i="12"/>
  <c r="AE1850" i="12"/>
  <c r="AF1850" i="12"/>
  <c r="X1851" i="12"/>
  <c r="Y1851" i="12"/>
  <c r="Z1851" i="12"/>
  <c r="AC1851" i="12"/>
  <c r="AD1851" i="12"/>
  <c r="AE1851" i="12"/>
  <c r="AF1851" i="12"/>
  <c r="X1852" i="12"/>
  <c r="Y1852" i="12"/>
  <c r="Z1852" i="12"/>
  <c r="AC1852" i="12"/>
  <c r="AD1852" i="12"/>
  <c r="AE1852" i="12"/>
  <c r="AF1852" i="12"/>
  <c r="X1853" i="12"/>
  <c r="Y1853" i="12"/>
  <c r="Z1853" i="12"/>
  <c r="AB1853" i="12"/>
  <c r="AC1853" i="12"/>
  <c r="AD1853" i="12"/>
  <c r="AE1853" i="12"/>
  <c r="AF1853" i="12"/>
  <c r="X1854" i="12"/>
  <c r="Y1854" i="12"/>
  <c r="Z1854" i="12"/>
  <c r="AC1854" i="12"/>
  <c r="AD1854" i="12"/>
  <c r="AE1854" i="12"/>
  <c r="AF1854" i="12"/>
  <c r="X1855" i="12"/>
  <c r="Y1855" i="12"/>
  <c r="Z1855" i="12"/>
  <c r="AC1855" i="12"/>
  <c r="AD1855" i="12"/>
  <c r="AE1855" i="12"/>
  <c r="AF1855" i="12"/>
  <c r="X1856" i="12"/>
  <c r="Y1856" i="12"/>
  <c r="Z1856" i="12"/>
  <c r="AC1856" i="12"/>
  <c r="AD1856" i="12"/>
  <c r="AE1856" i="12"/>
  <c r="AF1856" i="12"/>
  <c r="X1857" i="12"/>
  <c r="Y1857" i="12"/>
  <c r="Z1857" i="12"/>
  <c r="AC1857" i="12"/>
  <c r="AD1857" i="12"/>
  <c r="AE1857" i="12"/>
  <c r="AF1857" i="12"/>
  <c r="X1858" i="12"/>
  <c r="Y1858" i="12"/>
  <c r="Z1858" i="12"/>
  <c r="AC1858" i="12"/>
  <c r="AD1858" i="12"/>
  <c r="AE1858" i="12"/>
  <c r="AF1858" i="12"/>
  <c r="X1859" i="12"/>
  <c r="Y1859" i="12"/>
  <c r="Z1859" i="12"/>
  <c r="AC1859" i="12"/>
  <c r="AD1859" i="12"/>
  <c r="AE1859" i="12"/>
  <c r="AF1859" i="12"/>
  <c r="X1860" i="12"/>
  <c r="Y1860" i="12"/>
  <c r="Z1860" i="12"/>
  <c r="AC1860" i="12"/>
  <c r="AD1860" i="12"/>
  <c r="AE1860" i="12"/>
  <c r="AF1860" i="12"/>
  <c r="X1861" i="12"/>
  <c r="Y1861" i="12"/>
  <c r="Z1861" i="12"/>
  <c r="AC1861" i="12"/>
  <c r="AD1861" i="12"/>
  <c r="AE1861" i="12"/>
  <c r="AF1861" i="12"/>
  <c r="X1862" i="12"/>
  <c r="Y1862" i="12"/>
  <c r="Z1862" i="12"/>
  <c r="AC1862" i="12"/>
  <c r="AD1862" i="12"/>
  <c r="AE1862" i="12"/>
  <c r="AF1862" i="12"/>
  <c r="X1863" i="12"/>
  <c r="Y1863" i="12"/>
  <c r="Z1863" i="12"/>
  <c r="AB1863" i="12"/>
  <c r="AC1863" i="12"/>
  <c r="AD1863" i="12"/>
  <c r="AE1863" i="12"/>
  <c r="AF1863" i="12"/>
  <c r="X1864" i="12"/>
  <c r="Y1864" i="12"/>
  <c r="Z1864" i="12"/>
  <c r="AC1864" i="12"/>
  <c r="AD1864" i="12"/>
  <c r="AE1864" i="12"/>
  <c r="AF1864" i="12"/>
  <c r="X1865" i="12"/>
  <c r="Y1865" i="12"/>
  <c r="Z1865" i="12"/>
  <c r="AC1865" i="12"/>
  <c r="AD1865" i="12"/>
  <c r="AE1865" i="12"/>
  <c r="AF1865" i="12"/>
  <c r="X1866" i="12"/>
  <c r="Y1866" i="12"/>
  <c r="Z1866" i="12"/>
  <c r="AC1866" i="12"/>
  <c r="AD1866" i="12"/>
  <c r="AE1866" i="12"/>
  <c r="AF1866" i="12"/>
  <c r="X1867" i="12"/>
  <c r="Y1867" i="12"/>
  <c r="Z1867" i="12"/>
  <c r="AC1867" i="12"/>
  <c r="AD1867" i="12"/>
  <c r="AE1867" i="12"/>
  <c r="AF1867" i="12"/>
  <c r="X1868" i="12"/>
  <c r="Y1868" i="12"/>
  <c r="Z1868" i="12"/>
  <c r="AC1868" i="12"/>
  <c r="AD1868" i="12"/>
  <c r="AE1868" i="12"/>
  <c r="AF1868" i="12"/>
  <c r="X1869" i="12"/>
  <c r="Y1869" i="12"/>
  <c r="Z1869" i="12"/>
  <c r="AC1869" i="12"/>
  <c r="AD1869" i="12"/>
  <c r="AE1869" i="12"/>
  <c r="AF1869" i="12"/>
  <c r="X1870" i="12"/>
  <c r="Y1870" i="12"/>
  <c r="Z1870" i="12"/>
  <c r="AC1870" i="12"/>
  <c r="AD1870" i="12"/>
  <c r="AE1870" i="12"/>
  <c r="AF1870" i="12"/>
  <c r="X1871" i="12"/>
  <c r="Y1871" i="12"/>
  <c r="Z1871" i="12"/>
  <c r="AB1871" i="12"/>
  <c r="AC1871" i="12"/>
  <c r="AD1871" i="12"/>
  <c r="AE1871" i="12"/>
  <c r="AF1871" i="12"/>
  <c r="X1872" i="12"/>
  <c r="Y1872" i="12"/>
  <c r="Z1872" i="12"/>
  <c r="AC1872" i="12"/>
  <c r="AD1872" i="12"/>
  <c r="AE1872" i="12"/>
  <c r="AF1872" i="12"/>
  <c r="X1873" i="12"/>
  <c r="Y1873" i="12"/>
  <c r="Z1873" i="12"/>
  <c r="AC1873" i="12"/>
  <c r="AD1873" i="12"/>
  <c r="AE1873" i="12"/>
  <c r="AF1873" i="12"/>
  <c r="X1874" i="12"/>
  <c r="Y1874" i="12"/>
  <c r="Z1874" i="12"/>
  <c r="AC1874" i="12"/>
  <c r="AD1874" i="12"/>
  <c r="AE1874" i="12"/>
  <c r="AF1874" i="12"/>
  <c r="X1875" i="12"/>
  <c r="Y1875" i="12"/>
  <c r="Z1875" i="12"/>
  <c r="AC1875" i="12"/>
  <c r="AD1875" i="12"/>
  <c r="AE1875" i="12"/>
  <c r="AF1875" i="12"/>
  <c r="X1876" i="12"/>
  <c r="Y1876" i="12"/>
  <c r="Z1876" i="12"/>
  <c r="AC1876" i="12"/>
  <c r="AD1876" i="12"/>
  <c r="AE1876" i="12"/>
  <c r="AF1876" i="12"/>
  <c r="X1877" i="12"/>
  <c r="Y1877" i="12"/>
  <c r="Z1877" i="12"/>
  <c r="AC1877" i="12"/>
  <c r="AD1877" i="12"/>
  <c r="AE1877" i="12"/>
  <c r="AF1877" i="12"/>
  <c r="X1878" i="12"/>
  <c r="Y1878" i="12"/>
  <c r="Z1878" i="12"/>
  <c r="AC1878" i="12"/>
  <c r="AD1878" i="12"/>
  <c r="AE1878" i="12"/>
  <c r="AF1878" i="12"/>
  <c r="X1879" i="12"/>
  <c r="Y1879" i="12"/>
  <c r="Z1879" i="12"/>
  <c r="AC1879" i="12"/>
  <c r="AD1879" i="12"/>
  <c r="AE1879" i="12"/>
  <c r="AF1879" i="12"/>
  <c r="X1880" i="12"/>
  <c r="Y1880" i="12"/>
  <c r="Z1880" i="12"/>
  <c r="AC1880" i="12"/>
  <c r="AD1880" i="12"/>
  <c r="AE1880" i="12"/>
  <c r="AF1880" i="12"/>
  <c r="X1881" i="12"/>
  <c r="Y1881" i="12"/>
  <c r="Z1881" i="12"/>
  <c r="AB1881" i="12"/>
  <c r="AC1881" i="12"/>
  <c r="AD1881" i="12"/>
  <c r="AE1881" i="12"/>
  <c r="AF1881" i="12"/>
  <c r="X1882" i="12"/>
  <c r="Y1882" i="12"/>
  <c r="Z1882" i="12"/>
  <c r="AC1882" i="12"/>
  <c r="AD1882" i="12"/>
  <c r="AE1882" i="12"/>
  <c r="AF1882" i="12"/>
  <c r="X1883" i="12"/>
  <c r="Y1883" i="12"/>
  <c r="Z1883" i="12"/>
  <c r="AC1883" i="12"/>
  <c r="AD1883" i="12"/>
  <c r="AE1883" i="12"/>
  <c r="AF1883" i="12"/>
  <c r="X1884" i="12"/>
  <c r="Y1884" i="12"/>
  <c r="Z1884" i="12"/>
  <c r="AC1884" i="12"/>
  <c r="AD1884" i="12"/>
  <c r="AE1884" i="12"/>
  <c r="AF1884" i="12"/>
  <c r="X1885" i="12"/>
  <c r="Y1885" i="12"/>
  <c r="Z1885" i="12"/>
  <c r="AC1885" i="12"/>
  <c r="AD1885" i="12"/>
  <c r="AE1885" i="12"/>
  <c r="AF1885" i="12"/>
  <c r="X1886" i="12"/>
  <c r="Y1886" i="12"/>
  <c r="Z1886" i="12"/>
  <c r="AC1886" i="12"/>
  <c r="AD1886" i="12"/>
  <c r="AE1886" i="12"/>
  <c r="AF1886" i="12"/>
  <c r="X1887" i="12"/>
  <c r="Y1887" i="12"/>
  <c r="Z1887" i="12"/>
  <c r="AC1887" i="12"/>
  <c r="AD1887" i="12"/>
  <c r="AE1887" i="12"/>
  <c r="AF1887" i="12"/>
  <c r="X1888" i="12"/>
  <c r="Y1888" i="12"/>
  <c r="Z1888" i="12"/>
  <c r="AC1888" i="12"/>
  <c r="AD1888" i="12"/>
  <c r="AE1888" i="12"/>
  <c r="AF1888" i="12"/>
  <c r="X1889" i="12"/>
  <c r="Y1889" i="12"/>
  <c r="Z1889" i="12"/>
  <c r="AC1889" i="12"/>
  <c r="AD1889" i="12"/>
  <c r="AE1889" i="12"/>
  <c r="AF1889" i="12"/>
  <c r="X1890" i="12"/>
  <c r="Y1890" i="12"/>
  <c r="Z1890" i="12"/>
  <c r="AC1890" i="12"/>
  <c r="AD1890" i="12"/>
  <c r="AE1890" i="12"/>
  <c r="AF1890" i="12"/>
  <c r="X1891" i="12"/>
  <c r="Y1891" i="12"/>
  <c r="Z1891" i="12"/>
  <c r="AB1891" i="12"/>
  <c r="AC1891" i="12"/>
  <c r="AD1891" i="12"/>
  <c r="AE1891" i="12"/>
  <c r="AF1891" i="12"/>
  <c r="X1892" i="12"/>
  <c r="Y1892" i="12"/>
  <c r="Z1892" i="12"/>
  <c r="AC1892" i="12"/>
  <c r="AD1892" i="12"/>
  <c r="AE1892" i="12"/>
  <c r="AF1892" i="12"/>
  <c r="X1893" i="12"/>
  <c r="Y1893" i="12"/>
  <c r="Z1893" i="12"/>
  <c r="AC1893" i="12"/>
  <c r="AD1893" i="12"/>
  <c r="AE1893" i="12"/>
  <c r="AF1893" i="12"/>
  <c r="X1894" i="12"/>
  <c r="Y1894" i="12"/>
  <c r="Z1894" i="12"/>
  <c r="AC1894" i="12"/>
  <c r="AD1894" i="12"/>
  <c r="AE1894" i="12"/>
  <c r="AF1894" i="12"/>
  <c r="X1895" i="12"/>
  <c r="Y1895" i="12"/>
  <c r="Z1895" i="12"/>
  <c r="AC1895" i="12"/>
  <c r="AD1895" i="12"/>
  <c r="AE1895" i="12"/>
  <c r="AF1895" i="12"/>
  <c r="X1896" i="12"/>
  <c r="Y1896" i="12"/>
  <c r="Z1896" i="12"/>
  <c r="AC1896" i="12"/>
  <c r="AD1896" i="12"/>
  <c r="AE1896" i="12"/>
  <c r="AF1896" i="12"/>
  <c r="X1897" i="12"/>
  <c r="Y1897" i="12"/>
  <c r="Z1897" i="12"/>
  <c r="AC1897" i="12"/>
  <c r="AD1897" i="12"/>
  <c r="AE1897" i="12"/>
  <c r="AF1897" i="12"/>
  <c r="X1898" i="12"/>
  <c r="Y1898" i="12"/>
  <c r="Z1898" i="12"/>
  <c r="AC1898" i="12"/>
  <c r="AD1898" i="12"/>
  <c r="AE1898" i="12"/>
  <c r="AF1898" i="12"/>
  <c r="X1899" i="12"/>
  <c r="Y1899" i="12"/>
  <c r="Z1899" i="12"/>
  <c r="AC1899" i="12"/>
  <c r="AD1899" i="12"/>
  <c r="AE1899" i="12"/>
  <c r="AF1899" i="12"/>
  <c r="X1900" i="12"/>
  <c r="Y1900" i="12"/>
  <c r="Z1900" i="12"/>
  <c r="AC1900" i="12"/>
  <c r="AD1900" i="12"/>
  <c r="AE1900" i="12"/>
  <c r="AF1900" i="12"/>
  <c r="X1901" i="12"/>
  <c r="Y1901" i="12"/>
  <c r="Z1901" i="12"/>
  <c r="AB1901" i="12"/>
  <c r="AC1901" i="12"/>
  <c r="AD1901" i="12"/>
  <c r="AE1901" i="12"/>
  <c r="AF1901" i="12"/>
  <c r="X1902" i="12"/>
  <c r="Y1902" i="12"/>
  <c r="Z1902" i="12"/>
  <c r="AC1902" i="12"/>
  <c r="AD1902" i="12"/>
  <c r="AE1902" i="12"/>
  <c r="AF1902" i="12"/>
  <c r="X1903" i="12"/>
  <c r="Y1903" i="12"/>
  <c r="Z1903" i="12"/>
  <c r="AC1903" i="12"/>
  <c r="AD1903" i="12"/>
  <c r="AE1903" i="12"/>
  <c r="AF1903" i="12"/>
  <c r="X1904" i="12"/>
  <c r="Y1904" i="12"/>
  <c r="Z1904" i="12"/>
  <c r="AC1904" i="12"/>
  <c r="AD1904" i="12"/>
  <c r="AE1904" i="12"/>
  <c r="AF1904" i="12"/>
  <c r="X1905" i="12"/>
  <c r="Y1905" i="12"/>
  <c r="Z1905" i="12"/>
  <c r="AC1905" i="12"/>
  <c r="AD1905" i="12"/>
  <c r="AE1905" i="12"/>
  <c r="AF1905" i="12"/>
  <c r="X1906" i="12"/>
  <c r="Y1906" i="12"/>
  <c r="Z1906" i="12"/>
  <c r="AC1906" i="12"/>
  <c r="AD1906" i="12"/>
  <c r="AE1906" i="12"/>
  <c r="AF1906" i="12"/>
  <c r="X1907" i="12"/>
  <c r="Y1907" i="12"/>
  <c r="Z1907" i="12"/>
  <c r="AC1907" i="12"/>
  <c r="AD1907" i="12"/>
  <c r="AE1907" i="12"/>
  <c r="AF1907" i="12"/>
  <c r="X1908" i="12"/>
  <c r="Y1908" i="12"/>
  <c r="Z1908" i="12"/>
  <c r="AC1908" i="12"/>
  <c r="AD1908" i="12"/>
  <c r="AE1908" i="12"/>
  <c r="AF1908" i="12"/>
  <c r="X1909" i="12"/>
  <c r="Y1909" i="12"/>
  <c r="Z1909" i="12"/>
  <c r="AC1909" i="12"/>
  <c r="AD1909" i="12"/>
  <c r="AE1909" i="12"/>
  <c r="AF1909" i="12"/>
  <c r="X1910" i="12"/>
  <c r="Y1910" i="12"/>
  <c r="Z1910" i="12"/>
  <c r="AC1910" i="12"/>
  <c r="AD1910" i="12"/>
  <c r="AE1910" i="12"/>
  <c r="AF1910" i="12"/>
  <c r="X1911" i="12"/>
  <c r="Y1911" i="12"/>
  <c r="Z1911" i="12"/>
  <c r="AB1911" i="12"/>
  <c r="AC1911" i="12"/>
  <c r="AD1911" i="12"/>
  <c r="AE1911" i="12"/>
  <c r="AF1911" i="12"/>
  <c r="X1912" i="12"/>
  <c r="Y1912" i="12"/>
  <c r="Z1912" i="12"/>
  <c r="AC1912" i="12"/>
  <c r="AD1912" i="12"/>
  <c r="AE1912" i="12"/>
  <c r="AF1912" i="12"/>
  <c r="X1913" i="12"/>
  <c r="Y1913" i="12"/>
  <c r="Z1913" i="12"/>
  <c r="AC1913" i="12"/>
  <c r="AD1913" i="12"/>
  <c r="AE1913" i="12"/>
  <c r="AF1913" i="12"/>
  <c r="X1914" i="12"/>
  <c r="Y1914" i="12"/>
  <c r="Z1914" i="12"/>
  <c r="AC1914" i="12"/>
  <c r="AD1914" i="12"/>
  <c r="AE1914" i="12"/>
  <c r="AF1914" i="12"/>
  <c r="X1915" i="12"/>
  <c r="Y1915" i="12"/>
  <c r="Z1915" i="12"/>
  <c r="AC1915" i="12"/>
  <c r="AD1915" i="12"/>
  <c r="AE1915" i="12"/>
  <c r="AF1915" i="12"/>
  <c r="X1916" i="12"/>
  <c r="Y1916" i="12"/>
  <c r="Z1916" i="12"/>
  <c r="AC1916" i="12"/>
  <c r="AD1916" i="12"/>
  <c r="AE1916" i="12"/>
  <c r="AF1916" i="12"/>
  <c r="X1917" i="12"/>
  <c r="Y1917" i="12"/>
  <c r="Z1917" i="12"/>
  <c r="AC1917" i="12"/>
  <c r="AD1917" i="12"/>
  <c r="AE1917" i="12"/>
  <c r="AF1917" i="12"/>
  <c r="X1918" i="12"/>
  <c r="Y1918" i="12"/>
  <c r="Z1918" i="12"/>
  <c r="AC1918" i="12"/>
  <c r="AD1918" i="12"/>
  <c r="AE1918" i="12"/>
  <c r="AF1918" i="12"/>
  <c r="X1919" i="12"/>
  <c r="Y1919" i="12"/>
  <c r="Z1919" i="12"/>
  <c r="AC1919" i="12"/>
  <c r="AD1919" i="12"/>
  <c r="AE1919" i="12"/>
  <c r="AF1919" i="12"/>
  <c r="X1920" i="12"/>
  <c r="Y1920" i="12"/>
  <c r="Z1920" i="12"/>
  <c r="AC1920" i="12"/>
  <c r="AD1920" i="12"/>
  <c r="AE1920" i="12"/>
  <c r="AF1920" i="12"/>
  <c r="X1921" i="12"/>
  <c r="Y1921" i="12"/>
  <c r="Z1921" i="12"/>
  <c r="AB1921" i="12"/>
  <c r="AC1921" i="12"/>
  <c r="AD1921" i="12"/>
  <c r="AE1921" i="12"/>
  <c r="AF1921" i="12"/>
  <c r="X1922" i="12"/>
  <c r="Y1922" i="12"/>
  <c r="Z1922" i="12"/>
  <c r="AC1922" i="12"/>
  <c r="AD1922" i="12"/>
  <c r="AE1922" i="12"/>
  <c r="AF1922" i="12"/>
  <c r="X1923" i="12"/>
  <c r="Y1923" i="12"/>
  <c r="Z1923" i="12"/>
  <c r="AC1923" i="12"/>
  <c r="AD1923" i="12"/>
  <c r="AE1923" i="12"/>
  <c r="AF1923" i="12"/>
  <c r="X1924" i="12"/>
  <c r="Y1924" i="12"/>
  <c r="Z1924" i="12"/>
  <c r="AC1924" i="12"/>
  <c r="AD1924" i="12"/>
  <c r="AE1924" i="12"/>
  <c r="AF1924" i="12"/>
  <c r="X1925" i="12"/>
  <c r="Y1925" i="12"/>
  <c r="Z1925" i="12"/>
  <c r="AC1925" i="12"/>
  <c r="AD1925" i="12"/>
  <c r="AE1925" i="12"/>
  <c r="AF1925" i="12"/>
  <c r="X1926" i="12"/>
  <c r="Y1926" i="12"/>
  <c r="Z1926" i="12"/>
  <c r="AC1926" i="12"/>
  <c r="AD1926" i="12"/>
  <c r="AE1926" i="12"/>
  <c r="AF1926" i="12"/>
  <c r="X1927" i="12"/>
  <c r="Y1927" i="12"/>
  <c r="Z1927" i="12"/>
  <c r="AC1927" i="12"/>
  <c r="AD1927" i="12"/>
  <c r="AE1927" i="12"/>
  <c r="AF1927" i="12"/>
  <c r="X1928" i="12"/>
  <c r="Y1928" i="12"/>
  <c r="Z1928" i="12"/>
  <c r="AC1928" i="12"/>
  <c r="AD1928" i="12"/>
  <c r="AE1928" i="12"/>
  <c r="AF1928" i="12"/>
  <c r="X1929" i="12"/>
  <c r="Y1929" i="12"/>
  <c r="Z1929" i="12"/>
  <c r="AC1929" i="12"/>
  <c r="AD1929" i="12"/>
  <c r="AE1929" i="12"/>
  <c r="AF1929" i="12"/>
  <c r="X1930" i="12"/>
  <c r="Y1930" i="12"/>
  <c r="Z1930" i="12"/>
  <c r="AC1930" i="12"/>
  <c r="AD1930" i="12"/>
  <c r="AE1930" i="12"/>
  <c r="AF1930" i="12"/>
  <c r="X1931" i="12"/>
  <c r="Y1931" i="12"/>
  <c r="Z1931" i="12"/>
  <c r="AB1931" i="12"/>
  <c r="AC1931" i="12"/>
  <c r="AD1931" i="12"/>
  <c r="AE1931" i="12"/>
  <c r="AF1931" i="12"/>
  <c r="X1932" i="12"/>
  <c r="Y1932" i="12"/>
  <c r="Z1932" i="12"/>
  <c r="AC1932" i="12"/>
  <c r="AD1932" i="12"/>
  <c r="AE1932" i="12"/>
  <c r="AF1932" i="12"/>
  <c r="X1933" i="12"/>
  <c r="Y1933" i="12"/>
  <c r="Z1933" i="12"/>
  <c r="AC1933" i="12"/>
  <c r="AD1933" i="12"/>
  <c r="AE1933" i="12"/>
  <c r="AF1933" i="12"/>
  <c r="X1934" i="12"/>
  <c r="Y1934" i="12"/>
  <c r="Z1934" i="12"/>
  <c r="AC1934" i="12"/>
  <c r="AD1934" i="12"/>
  <c r="AE1934" i="12"/>
  <c r="AF1934" i="12"/>
  <c r="X1935" i="12"/>
  <c r="Y1935" i="12"/>
  <c r="Z1935" i="12"/>
  <c r="AC1935" i="12"/>
  <c r="AD1935" i="12"/>
  <c r="AE1935" i="12"/>
  <c r="AF1935" i="12"/>
  <c r="X1936" i="12"/>
  <c r="Y1936" i="12"/>
  <c r="Z1936" i="12"/>
  <c r="AC1936" i="12"/>
  <c r="AD1936" i="12"/>
  <c r="AE1936" i="12"/>
  <c r="AF1936" i="12"/>
  <c r="X1937" i="12"/>
  <c r="Y1937" i="12"/>
  <c r="Z1937" i="12"/>
  <c r="AC1937" i="12"/>
  <c r="AD1937" i="12"/>
  <c r="AE1937" i="12"/>
  <c r="AF1937" i="12"/>
  <c r="X1938" i="12"/>
  <c r="Y1938" i="12"/>
  <c r="Z1938" i="12"/>
  <c r="AC1938" i="12"/>
  <c r="AD1938" i="12"/>
  <c r="AE1938" i="12"/>
  <c r="AF1938" i="12"/>
  <c r="X1939" i="12"/>
  <c r="Y1939" i="12"/>
  <c r="Z1939" i="12"/>
  <c r="AC1939" i="12"/>
  <c r="AD1939" i="12"/>
  <c r="AE1939" i="12"/>
  <c r="AF1939" i="12"/>
  <c r="X1940" i="12"/>
  <c r="Y1940" i="12"/>
  <c r="Z1940" i="12"/>
  <c r="AB1940" i="12"/>
  <c r="AC1940" i="12"/>
  <c r="AD1940" i="12"/>
  <c r="AE1940" i="12"/>
  <c r="AF1940" i="12"/>
  <c r="X1941" i="12"/>
  <c r="Y1941" i="12"/>
  <c r="Z1941" i="12"/>
  <c r="AC1941" i="12"/>
  <c r="AD1941" i="12"/>
  <c r="AE1941" i="12"/>
  <c r="AF1941" i="12"/>
  <c r="X1942" i="12"/>
  <c r="Y1942" i="12"/>
  <c r="Z1942" i="12"/>
  <c r="AC1942" i="12"/>
  <c r="AD1942" i="12"/>
  <c r="AE1942" i="12"/>
  <c r="AF1942" i="12"/>
  <c r="X1943" i="12"/>
  <c r="Y1943" i="12"/>
  <c r="Z1943" i="12"/>
  <c r="AC1943" i="12"/>
  <c r="AD1943" i="12"/>
  <c r="AE1943" i="12"/>
  <c r="AF1943" i="12"/>
  <c r="X1944" i="12"/>
  <c r="Y1944" i="12"/>
  <c r="Z1944" i="12"/>
  <c r="AC1944" i="12"/>
  <c r="AD1944" i="12"/>
  <c r="AE1944" i="12"/>
  <c r="AF1944" i="12"/>
  <c r="X1945" i="12"/>
  <c r="Y1945" i="12"/>
  <c r="Z1945" i="12"/>
  <c r="AC1945" i="12"/>
  <c r="AD1945" i="12"/>
  <c r="AE1945" i="12"/>
  <c r="AF1945" i="12"/>
  <c r="X1946" i="12"/>
  <c r="Y1946" i="12"/>
  <c r="Z1946" i="12"/>
  <c r="AC1946" i="12"/>
  <c r="AD1946" i="12"/>
  <c r="AE1946" i="12"/>
  <c r="AF1946" i="12"/>
  <c r="X1947" i="12"/>
  <c r="Y1947" i="12"/>
  <c r="Z1947" i="12"/>
  <c r="AB1947" i="12"/>
  <c r="AC1947" i="12"/>
  <c r="AD1947" i="12"/>
  <c r="AE1947" i="12"/>
  <c r="AF1947" i="12"/>
  <c r="X1948" i="12"/>
  <c r="Y1948" i="12"/>
  <c r="Z1948" i="12"/>
  <c r="AC1948" i="12"/>
  <c r="AD1948" i="12"/>
  <c r="AE1948" i="12"/>
  <c r="AF1948" i="12"/>
  <c r="X1949" i="12"/>
  <c r="Y1949" i="12"/>
  <c r="Z1949" i="12"/>
  <c r="AC1949" i="12"/>
  <c r="AD1949" i="12"/>
  <c r="AE1949" i="12"/>
  <c r="AF1949" i="12"/>
  <c r="X1950" i="12"/>
  <c r="Y1950" i="12"/>
  <c r="Z1950" i="12"/>
  <c r="AC1950" i="12"/>
  <c r="AD1950" i="12"/>
  <c r="AE1950" i="12"/>
  <c r="AF1950" i="12"/>
  <c r="X1951" i="12"/>
  <c r="Y1951" i="12"/>
  <c r="Z1951" i="12"/>
  <c r="AC1951" i="12"/>
  <c r="AD1951" i="12"/>
  <c r="AE1951" i="12"/>
  <c r="AF1951" i="12"/>
  <c r="X1952" i="12"/>
  <c r="Y1952" i="12"/>
  <c r="Z1952" i="12"/>
  <c r="AC1952" i="12"/>
  <c r="AD1952" i="12"/>
  <c r="AE1952" i="12"/>
  <c r="AF1952" i="12"/>
  <c r="X1953" i="12"/>
  <c r="Y1953" i="12"/>
  <c r="Z1953" i="12"/>
  <c r="AC1953" i="12"/>
  <c r="AD1953" i="12"/>
  <c r="AE1953" i="12"/>
  <c r="AF1953" i="12"/>
  <c r="X1954" i="12"/>
  <c r="Y1954" i="12"/>
  <c r="Z1954" i="12"/>
  <c r="AC1954" i="12"/>
  <c r="AD1954" i="12"/>
  <c r="AE1954" i="12"/>
  <c r="AF1954" i="12"/>
  <c r="X1955" i="12"/>
  <c r="Y1955" i="12"/>
  <c r="Z1955" i="12"/>
  <c r="AC1955" i="12"/>
  <c r="AD1955" i="12"/>
  <c r="AE1955" i="12"/>
  <c r="AF1955" i="12"/>
  <c r="X1956" i="12"/>
  <c r="Y1956" i="12"/>
  <c r="Z1956" i="12"/>
  <c r="AB1956" i="12"/>
  <c r="AC1956" i="12"/>
  <c r="AD1956" i="12"/>
  <c r="AE1956" i="12"/>
  <c r="AF1956" i="12"/>
  <c r="X1957" i="12"/>
  <c r="Y1957" i="12"/>
  <c r="Z1957" i="12"/>
  <c r="AC1957" i="12"/>
  <c r="AD1957" i="12"/>
  <c r="AE1957" i="12"/>
  <c r="AF1957" i="12"/>
  <c r="X1958" i="12"/>
  <c r="Y1958" i="12"/>
  <c r="Z1958" i="12"/>
  <c r="AC1958" i="12"/>
  <c r="AD1958" i="12"/>
  <c r="AE1958" i="12"/>
  <c r="AF1958" i="12"/>
  <c r="X1959" i="12"/>
  <c r="Y1959" i="12"/>
  <c r="Z1959" i="12"/>
  <c r="AC1959" i="12"/>
  <c r="AD1959" i="12"/>
  <c r="AE1959" i="12"/>
  <c r="AF1959" i="12"/>
  <c r="X1960" i="12"/>
  <c r="Y1960" i="12"/>
  <c r="Z1960" i="12"/>
  <c r="AC1960" i="12"/>
  <c r="AD1960" i="12"/>
  <c r="AE1960" i="12"/>
  <c r="AF1960" i="12"/>
  <c r="X1961" i="12"/>
  <c r="Y1961" i="12"/>
  <c r="Z1961" i="12"/>
  <c r="AC1961" i="12"/>
  <c r="AD1961" i="12"/>
  <c r="AE1961" i="12"/>
  <c r="AF1961" i="12"/>
  <c r="X1962" i="12"/>
  <c r="Y1962" i="12"/>
  <c r="Z1962" i="12"/>
  <c r="AC1962" i="12"/>
  <c r="AD1962" i="12"/>
  <c r="AE1962" i="12"/>
  <c r="AF1962" i="12"/>
  <c r="X1963" i="12"/>
  <c r="Y1963" i="12"/>
  <c r="Z1963" i="12"/>
  <c r="AC1963" i="12"/>
  <c r="AD1963" i="12"/>
  <c r="AE1963" i="12"/>
  <c r="AF1963" i="12"/>
  <c r="X1964" i="12"/>
  <c r="Y1964" i="12"/>
  <c r="Z1964" i="12"/>
  <c r="AC1964" i="12"/>
  <c r="AD1964" i="12"/>
  <c r="AE1964" i="12"/>
  <c r="AF1964" i="12"/>
  <c r="X1965" i="12"/>
  <c r="Y1965" i="12"/>
  <c r="Z1965" i="12"/>
  <c r="AC1965" i="12"/>
  <c r="AD1965" i="12"/>
  <c r="AE1965" i="12"/>
  <c r="AF1965" i="12"/>
  <c r="X1966" i="12"/>
  <c r="Y1966" i="12"/>
  <c r="Z1966" i="12"/>
  <c r="AB1966" i="12"/>
  <c r="AC1966" i="12"/>
  <c r="AD1966" i="12"/>
  <c r="AE1966" i="12"/>
  <c r="AF1966" i="12"/>
  <c r="X1967" i="12"/>
  <c r="Y1967" i="12"/>
  <c r="Z1967" i="12"/>
  <c r="AC1967" i="12"/>
  <c r="AD1967" i="12"/>
  <c r="AE1967" i="12"/>
  <c r="AF1967" i="12"/>
  <c r="X1968" i="12"/>
  <c r="Y1968" i="12"/>
  <c r="Z1968" i="12"/>
  <c r="AC1968" i="12"/>
  <c r="AD1968" i="12"/>
  <c r="AE1968" i="12"/>
  <c r="AF1968" i="12"/>
  <c r="X1969" i="12"/>
  <c r="Y1969" i="12"/>
  <c r="Z1969" i="12"/>
  <c r="AC1969" i="12"/>
  <c r="AD1969" i="12"/>
  <c r="AE1969" i="12"/>
  <c r="AF1969" i="12"/>
  <c r="X1970" i="12"/>
  <c r="Y1970" i="12"/>
  <c r="Z1970" i="12"/>
  <c r="AC1970" i="12"/>
  <c r="AD1970" i="12"/>
  <c r="AE1970" i="12"/>
  <c r="AF1970" i="12"/>
  <c r="X1971" i="12"/>
  <c r="Y1971" i="12"/>
  <c r="Z1971" i="12"/>
  <c r="AC1971" i="12"/>
  <c r="AD1971" i="12"/>
  <c r="AE1971" i="12"/>
  <c r="AF1971" i="12"/>
  <c r="X1972" i="12"/>
  <c r="Y1972" i="12"/>
  <c r="Z1972" i="12"/>
  <c r="AC1972" i="12"/>
  <c r="AD1972" i="12"/>
  <c r="AE1972" i="12"/>
  <c r="AF1972" i="12"/>
  <c r="X1973" i="12"/>
  <c r="Y1973" i="12"/>
  <c r="Z1973" i="12"/>
  <c r="AC1973" i="12"/>
  <c r="AD1973" i="12"/>
  <c r="AE1973" i="12"/>
  <c r="AF1973" i="12"/>
  <c r="X1974" i="12"/>
  <c r="Y1974" i="12"/>
  <c r="Z1974" i="12"/>
  <c r="AC1974" i="12"/>
  <c r="AD1974" i="12"/>
  <c r="AE1974" i="12"/>
  <c r="AF1974" i="12"/>
  <c r="X1975" i="12"/>
  <c r="Y1975" i="12"/>
  <c r="Z1975" i="12"/>
  <c r="AC1975" i="12"/>
  <c r="AD1975" i="12"/>
  <c r="AE1975" i="12"/>
  <c r="AF1975" i="12"/>
  <c r="X1976" i="12"/>
  <c r="Y1976" i="12"/>
  <c r="Z1976" i="12"/>
  <c r="AB1976" i="12"/>
  <c r="AC1976" i="12"/>
  <c r="AD1976" i="12"/>
  <c r="AE1976" i="12"/>
  <c r="AF1976" i="12"/>
  <c r="X1977" i="12"/>
  <c r="Y1977" i="12"/>
  <c r="Z1977" i="12"/>
  <c r="AC1977" i="12"/>
  <c r="AD1977" i="12"/>
  <c r="AE1977" i="12"/>
  <c r="AF1977" i="12"/>
  <c r="X1978" i="12"/>
  <c r="Y1978" i="12"/>
  <c r="Z1978" i="12"/>
  <c r="AC1978" i="12"/>
  <c r="AD1978" i="12"/>
  <c r="AE1978" i="12"/>
  <c r="AF1978" i="12"/>
  <c r="X1979" i="12"/>
  <c r="Y1979" i="12"/>
  <c r="Z1979" i="12"/>
  <c r="AC1979" i="12"/>
  <c r="AD1979" i="12"/>
  <c r="AE1979" i="12"/>
  <c r="AF1979" i="12"/>
  <c r="X1980" i="12"/>
  <c r="Y1980" i="12"/>
  <c r="Z1980" i="12"/>
  <c r="AC1980" i="12"/>
  <c r="AD1980" i="12"/>
  <c r="AE1980" i="12"/>
  <c r="AF1980" i="12"/>
  <c r="X1981" i="12"/>
  <c r="Y1981" i="12"/>
  <c r="Z1981" i="12"/>
  <c r="AC1981" i="12"/>
  <c r="AD1981" i="12"/>
  <c r="AE1981" i="12"/>
  <c r="AF1981" i="12"/>
  <c r="X1982" i="12"/>
  <c r="Y1982" i="12"/>
  <c r="Z1982" i="12"/>
  <c r="AC1982" i="12"/>
  <c r="AD1982" i="12"/>
  <c r="AE1982" i="12"/>
  <c r="AF1982" i="12"/>
  <c r="X1983" i="12"/>
  <c r="Y1983" i="12"/>
  <c r="Z1983" i="12"/>
  <c r="AC1983" i="12"/>
  <c r="AD1983" i="12"/>
  <c r="AE1983" i="12"/>
  <c r="AF1983" i="12"/>
  <c r="X1984" i="12"/>
  <c r="Y1984" i="12"/>
  <c r="Z1984" i="12"/>
  <c r="AB1984" i="12"/>
  <c r="AC1984" i="12"/>
  <c r="AD1984" i="12"/>
  <c r="AE1984" i="12"/>
  <c r="AF1984" i="12"/>
  <c r="X1985" i="12"/>
  <c r="Y1985" i="12"/>
  <c r="Z1985" i="12"/>
  <c r="AC1985" i="12"/>
  <c r="AD1985" i="12"/>
  <c r="AE1985" i="12"/>
  <c r="AF1985" i="12"/>
  <c r="X1986" i="12"/>
  <c r="Y1986" i="12"/>
  <c r="Z1986" i="12"/>
  <c r="AC1986" i="12"/>
  <c r="AD1986" i="12"/>
  <c r="AE1986" i="12"/>
  <c r="AF1986" i="12"/>
  <c r="X1987" i="12"/>
  <c r="Y1987" i="12"/>
  <c r="Z1987" i="12"/>
  <c r="AC1987" i="12"/>
  <c r="AD1987" i="12"/>
  <c r="AE1987" i="12"/>
  <c r="AF1987" i="12"/>
  <c r="X1988" i="12"/>
  <c r="Y1988" i="12"/>
  <c r="Z1988" i="12"/>
  <c r="AC1988" i="12"/>
  <c r="AD1988" i="12"/>
  <c r="AE1988" i="12"/>
  <c r="AF1988" i="12"/>
  <c r="X1989" i="12"/>
  <c r="Y1989" i="12"/>
  <c r="Z1989" i="12"/>
  <c r="AC1989" i="12"/>
  <c r="AD1989" i="12"/>
  <c r="AE1989" i="12"/>
  <c r="AF1989" i="12"/>
  <c r="X1990" i="12"/>
  <c r="Y1990" i="12"/>
  <c r="Z1990" i="12"/>
  <c r="AC1990" i="12"/>
  <c r="AD1990" i="12"/>
  <c r="AE1990" i="12"/>
  <c r="AF1990" i="12"/>
  <c r="X1991" i="12"/>
  <c r="Y1991" i="12"/>
  <c r="Z1991" i="12"/>
  <c r="AC1991" i="12"/>
  <c r="AD1991" i="12"/>
  <c r="AE1991" i="12"/>
  <c r="AF1991" i="12"/>
  <c r="X1992" i="12"/>
  <c r="Y1992" i="12"/>
  <c r="Z1992" i="12"/>
  <c r="AC1992" i="12"/>
  <c r="AD1992" i="12"/>
  <c r="AE1992" i="12"/>
  <c r="AF1992" i="12"/>
  <c r="X1993" i="12"/>
  <c r="Y1993" i="12"/>
  <c r="Z1993" i="12"/>
  <c r="AC1993" i="12"/>
  <c r="AD1993" i="12"/>
  <c r="AE1993" i="12"/>
  <c r="AF1993" i="12"/>
  <c r="X1994" i="12"/>
  <c r="Y1994" i="12"/>
  <c r="Z1994" i="12"/>
  <c r="AB1994" i="12"/>
  <c r="AC1994" i="12"/>
  <c r="AD1994" i="12"/>
  <c r="AE1994" i="12"/>
  <c r="AF1994" i="12"/>
  <c r="X1995" i="12"/>
  <c r="Y1995" i="12"/>
  <c r="Z1995" i="12"/>
  <c r="AC1995" i="12"/>
  <c r="AD1995" i="12"/>
  <c r="AE1995" i="12"/>
  <c r="AF1995" i="12"/>
  <c r="X1996" i="12"/>
  <c r="Y1996" i="12"/>
  <c r="Z1996" i="12"/>
  <c r="AC1996" i="12"/>
  <c r="AD1996" i="12"/>
  <c r="AE1996" i="12"/>
  <c r="AF1996" i="12"/>
  <c r="X1997" i="12"/>
  <c r="Y1997" i="12"/>
  <c r="Z1997" i="12"/>
  <c r="AC1997" i="12"/>
  <c r="AD1997" i="12"/>
  <c r="AE1997" i="12"/>
  <c r="AF1997" i="12"/>
  <c r="X1998" i="12"/>
  <c r="Y1998" i="12"/>
  <c r="Z1998" i="12"/>
  <c r="AC1998" i="12"/>
  <c r="AD1998" i="12"/>
  <c r="AE1998" i="12"/>
  <c r="AF1998" i="12"/>
  <c r="X1999" i="12"/>
  <c r="Y1999" i="12"/>
  <c r="Z1999" i="12"/>
  <c r="AC1999" i="12"/>
  <c r="AD1999" i="12"/>
  <c r="AE1999" i="12"/>
  <c r="AF1999" i="12"/>
  <c r="X2000" i="12"/>
  <c r="Y2000" i="12"/>
  <c r="Z2000" i="12"/>
  <c r="AC2000" i="12"/>
  <c r="AD2000" i="12"/>
  <c r="AE2000" i="12"/>
  <c r="AF2000" i="12"/>
  <c r="X2001" i="12"/>
  <c r="Y2001" i="12"/>
  <c r="Z2001" i="12"/>
  <c r="AC2001" i="12"/>
  <c r="AD2001" i="12"/>
  <c r="AE2001" i="12"/>
  <c r="AF2001" i="12"/>
  <c r="X2002" i="12"/>
  <c r="Y2002" i="12"/>
  <c r="Z2002" i="12"/>
  <c r="AC2002" i="12"/>
  <c r="AD2002" i="12"/>
  <c r="AE2002" i="12"/>
  <c r="AF2002" i="12"/>
  <c r="X2003" i="12"/>
  <c r="Y2003" i="12"/>
  <c r="Z2003" i="12"/>
  <c r="AB2003" i="12"/>
  <c r="AC2003" i="12"/>
  <c r="AD2003" i="12"/>
  <c r="AE2003" i="12"/>
  <c r="AF2003" i="12"/>
  <c r="X2004" i="12"/>
  <c r="Y2004" i="12"/>
  <c r="Z2004" i="12"/>
  <c r="AC2004" i="12"/>
  <c r="AD2004" i="12"/>
  <c r="AE2004" i="12"/>
  <c r="AF2004" i="12"/>
  <c r="X2005" i="12"/>
  <c r="Y2005" i="12"/>
  <c r="Z2005" i="12"/>
  <c r="AC2005" i="12"/>
  <c r="AD2005" i="12"/>
  <c r="AE2005" i="12"/>
  <c r="AF2005" i="12"/>
  <c r="X2006" i="12"/>
  <c r="Y2006" i="12"/>
  <c r="Z2006" i="12"/>
  <c r="AC2006" i="12"/>
  <c r="AD2006" i="12"/>
  <c r="AE2006" i="12"/>
  <c r="AF2006" i="12"/>
  <c r="X2007" i="12"/>
  <c r="Y2007" i="12"/>
  <c r="Z2007" i="12"/>
  <c r="AC2007" i="12"/>
  <c r="AD2007" i="12"/>
  <c r="AE2007" i="12"/>
  <c r="AF2007" i="12"/>
  <c r="X2008" i="12"/>
  <c r="Y2008" i="12"/>
  <c r="Z2008" i="12"/>
  <c r="AC2008" i="12"/>
  <c r="AD2008" i="12"/>
  <c r="AE2008" i="12"/>
  <c r="AF2008" i="12"/>
  <c r="X2009" i="12"/>
  <c r="Y2009" i="12"/>
  <c r="Z2009" i="12"/>
  <c r="AC2009" i="12"/>
  <c r="AD2009" i="12"/>
  <c r="AE2009" i="12"/>
  <c r="AF2009" i="12"/>
  <c r="X2010" i="12"/>
  <c r="Y2010" i="12"/>
  <c r="Z2010" i="12"/>
  <c r="AC2010" i="12"/>
  <c r="AD2010" i="12"/>
  <c r="AE2010" i="12"/>
  <c r="AF2010" i="12"/>
  <c r="X2011" i="12"/>
  <c r="Y2011" i="12"/>
  <c r="Z2011" i="12"/>
  <c r="AC2011" i="12"/>
  <c r="AD2011" i="12"/>
  <c r="AE2011" i="12"/>
  <c r="AF2011" i="12"/>
  <c r="X2012" i="12"/>
  <c r="Y2012" i="12"/>
  <c r="Z2012" i="12"/>
  <c r="AC2012" i="12"/>
  <c r="AD2012" i="12"/>
  <c r="AE2012" i="12"/>
  <c r="AF2012" i="12"/>
  <c r="X2013" i="12"/>
  <c r="Y2013" i="12"/>
  <c r="Z2013" i="12"/>
  <c r="AC2013" i="12"/>
  <c r="AD2013" i="12"/>
  <c r="AE2013" i="12"/>
  <c r="AF2013" i="12"/>
  <c r="X2014" i="12"/>
  <c r="Y2014" i="12"/>
  <c r="Z2014" i="12"/>
  <c r="AB2014" i="12"/>
  <c r="AC2014" i="12"/>
  <c r="AD2014" i="12"/>
  <c r="AE2014" i="12"/>
  <c r="AF2014" i="12"/>
  <c r="X2015" i="12"/>
  <c r="Y2015" i="12"/>
  <c r="Z2015" i="12"/>
  <c r="AC2015" i="12"/>
  <c r="AD2015" i="12"/>
  <c r="AE2015" i="12"/>
  <c r="AF2015" i="12"/>
  <c r="X2016" i="12"/>
  <c r="Y2016" i="12"/>
  <c r="Z2016" i="12"/>
  <c r="AC2016" i="12"/>
  <c r="AD2016" i="12"/>
  <c r="AE2016" i="12"/>
  <c r="AF2016" i="12"/>
  <c r="X2017" i="12"/>
  <c r="Y2017" i="12"/>
  <c r="Z2017" i="12"/>
  <c r="AC2017" i="12"/>
  <c r="AD2017" i="12"/>
  <c r="AE2017" i="12"/>
  <c r="AF2017" i="12"/>
  <c r="X2018" i="12"/>
  <c r="Y2018" i="12"/>
  <c r="Z2018" i="12"/>
  <c r="AC2018" i="12"/>
  <c r="AD2018" i="12"/>
  <c r="AE2018" i="12"/>
  <c r="AF2018" i="12"/>
  <c r="X2019" i="12"/>
  <c r="Y2019" i="12"/>
  <c r="Z2019" i="12"/>
  <c r="AC2019" i="12"/>
  <c r="AD2019" i="12"/>
  <c r="AE2019" i="12"/>
  <c r="AF2019" i="12"/>
  <c r="X2020" i="12"/>
  <c r="Y2020" i="12"/>
  <c r="Z2020" i="12"/>
  <c r="AC2020" i="12"/>
  <c r="AD2020" i="12"/>
  <c r="AE2020" i="12"/>
  <c r="AF2020" i="12"/>
  <c r="X2021" i="12"/>
  <c r="Y2021" i="12"/>
  <c r="Z2021" i="12"/>
  <c r="AC2021" i="12"/>
  <c r="AD2021" i="12"/>
  <c r="AE2021" i="12"/>
  <c r="AF2021" i="12"/>
  <c r="X2022" i="12"/>
  <c r="Y2022" i="12"/>
  <c r="Z2022" i="12"/>
  <c r="AC2022" i="12"/>
  <c r="AD2022" i="12"/>
  <c r="AE2022" i="12"/>
  <c r="AF2022" i="12"/>
  <c r="X2023" i="12"/>
  <c r="Y2023" i="12"/>
  <c r="Z2023" i="12"/>
  <c r="AC2023" i="12"/>
  <c r="AD2023" i="12"/>
  <c r="AE2023" i="12"/>
  <c r="AF2023" i="12"/>
  <c r="X2024" i="12"/>
  <c r="Y2024" i="12"/>
  <c r="Z2024" i="12"/>
  <c r="AB2024" i="12"/>
  <c r="AC2024" i="12"/>
  <c r="AD2024" i="12"/>
  <c r="AE2024" i="12"/>
  <c r="AF2024" i="12"/>
  <c r="X2025" i="12"/>
  <c r="Y2025" i="12"/>
  <c r="Z2025" i="12"/>
  <c r="AC2025" i="12"/>
  <c r="AD2025" i="12"/>
  <c r="AE2025" i="12"/>
  <c r="AF2025" i="12"/>
  <c r="X2026" i="12"/>
  <c r="Y2026" i="12"/>
  <c r="Z2026" i="12"/>
  <c r="AC2026" i="12"/>
  <c r="AD2026" i="12"/>
  <c r="AE2026" i="12"/>
  <c r="AF2026" i="12"/>
  <c r="X2027" i="12"/>
  <c r="Y2027" i="12"/>
  <c r="Z2027" i="12"/>
  <c r="AC2027" i="12"/>
  <c r="AD2027" i="12"/>
  <c r="AE2027" i="12"/>
  <c r="AF2027" i="12"/>
  <c r="X2028" i="12"/>
  <c r="Y2028" i="12"/>
  <c r="Z2028" i="12"/>
  <c r="AC2028" i="12"/>
  <c r="AD2028" i="12"/>
  <c r="AE2028" i="12"/>
  <c r="AF2028" i="12"/>
  <c r="X2029" i="12"/>
  <c r="Y2029" i="12"/>
  <c r="Z2029" i="12"/>
  <c r="AC2029" i="12"/>
  <c r="AD2029" i="12"/>
  <c r="AE2029" i="12"/>
  <c r="AF2029" i="12"/>
  <c r="X2030" i="12"/>
  <c r="Y2030" i="12"/>
  <c r="Z2030" i="12"/>
  <c r="AC2030" i="12"/>
  <c r="AD2030" i="12"/>
  <c r="AE2030" i="12"/>
  <c r="AF2030" i="12"/>
  <c r="X2031" i="12"/>
  <c r="Y2031" i="12"/>
  <c r="Z2031" i="12"/>
  <c r="AC2031" i="12"/>
  <c r="AD2031" i="12"/>
  <c r="AE2031" i="12"/>
  <c r="AF2031" i="12"/>
  <c r="X2032" i="12"/>
  <c r="Y2032" i="12"/>
  <c r="Z2032" i="12"/>
  <c r="AC2032" i="12"/>
  <c r="AD2032" i="12"/>
  <c r="AE2032" i="12"/>
  <c r="AF2032" i="12"/>
  <c r="X2033" i="12"/>
  <c r="Y2033" i="12"/>
  <c r="Z2033" i="12"/>
  <c r="AB2033" i="12"/>
  <c r="AC2033" i="12"/>
  <c r="AD2033" i="12"/>
  <c r="AE2033" i="12"/>
  <c r="AF2033" i="12"/>
  <c r="X2034" i="12"/>
  <c r="Y2034" i="12"/>
  <c r="Z2034" i="12"/>
  <c r="AC2034" i="12"/>
  <c r="AD2034" i="12"/>
  <c r="AE2034" i="12"/>
  <c r="AF2034" i="12"/>
  <c r="X2035" i="12"/>
  <c r="Y2035" i="12"/>
  <c r="Z2035" i="12"/>
  <c r="AC2035" i="12"/>
  <c r="AD2035" i="12"/>
  <c r="AE2035" i="12"/>
  <c r="AF2035" i="12"/>
  <c r="X2036" i="12"/>
  <c r="Y2036" i="12"/>
  <c r="Z2036" i="12"/>
  <c r="AC2036" i="12"/>
  <c r="AD2036" i="12"/>
  <c r="AE2036" i="12"/>
  <c r="AF2036" i="12"/>
  <c r="X2037" i="12"/>
  <c r="Y2037" i="12"/>
  <c r="Z2037" i="12"/>
  <c r="AC2037" i="12"/>
  <c r="AD2037" i="12"/>
  <c r="AE2037" i="12"/>
  <c r="AF2037" i="12"/>
  <c r="X2038" i="12"/>
  <c r="Y2038" i="12"/>
  <c r="Z2038" i="12"/>
  <c r="AC2038" i="12"/>
  <c r="AD2038" i="12"/>
  <c r="AE2038" i="12"/>
  <c r="AF2038" i="12"/>
  <c r="X2039" i="12"/>
  <c r="Y2039" i="12"/>
  <c r="Z2039" i="12"/>
  <c r="AC2039" i="12"/>
  <c r="AD2039" i="12"/>
  <c r="AE2039" i="12"/>
  <c r="AF2039" i="12"/>
  <c r="X2040" i="12"/>
  <c r="Y2040" i="12"/>
  <c r="Z2040" i="12"/>
  <c r="AC2040" i="12"/>
  <c r="AD2040" i="12"/>
  <c r="AE2040" i="12"/>
  <c r="AF2040" i="12"/>
  <c r="X2041" i="12"/>
  <c r="Y2041" i="12"/>
  <c r="Z2041" i="12"/>
  <c r="AC2041" i="12"/>
  <c r="AD2041" i="12"/>
  <c r="AE2041" i="12"/>
  <c r="AF2041" i="12"/>
  <c r="X2042" i="12"/>
  <c r="Y2042" i="12"/>
  <c r="Z2042" i="12"/>
  <c r="AB2042" i="12"/>
  <c r="AC2042" i="12"/>
  <c r="AD2042" i="12"/>
  <c r="AE2042" i="12"/>
  <c r="AF2042" i="12"/>
  <c r="X2043" i="12"/>
  <c r="Y2043" i="12"/>
  <c r="Z2043" i="12"/>
  <c r="AC2043" i="12"/>
  <c r="AD2043" i="12"/>
  <c r="AE2043" i="12"/>
  <c r="AF2043" i="12"/>
  <c r="X2044" i="12"/>
  <c r="Y2044" i="12"/>
  <c r="Z2044" i="12"/>
  <c r="AC2044" i="12"/>
  <c r="AD2044" i="12"/>
  <c r="AE2044" i="12"/>
  <c r="AF2044" i="12"/>
  <c r="X2045" i="12"/>
  <c r="Y2045" i="12"/>
  <c r="Z2045" i="12"/>
  <c r="AC2045" i="12"/>
  <c r="AD2045" i="12"/>
  <c r="AE2045" i="12"/>
  <c r="AF2045" i="12"/>
  <c r="X2046" i="12"/>
  <c r="Y2046" i="12"/>
  <c r="Z2046" i="12"/>
  <c r="AC2046" i="12"/>
  <c r="AD2046" i="12"/>
  <c r="AE2046" i="12"/>
  <c r="AF2046" i="12"/>
  <c r="X2047" i="12"/>
  <c r="Y2047" i="12"/>
  <c r="Z2047" i="12"/>
  <c r="AC2047" i="12"/>
  <c r="AD2047" i="12"/>
  <c r="AE2047" i="12"/>
  <c r="AF2047" i="12"/>
  <c r="X2048" i="12"/>
  <c r="Y2048" i="12"/>
  <c r="Z2048" i="12"/>
  <c r="AC2048" i="12"/>
  <c r="AD2048" i="12"/>
  <c r="AE2048" i="12"/>
  <c r="AF2048" i="12"/>
  <c r="X2049" i="12"/>
  <c r="Y2049" i="12"/>
  <c r="Z2049" i="12"/>
  <c r="AC2049" i="12"/>
  <c r="AD2049" i="12"/>
  <c r="AE2049" i="12"/>
  <c r="AF2049" i="12"/>
  <c r="X2050" i="12"/>
  <c r="Y2050" i="12"/>
  <c r="Z2050" i="12"/>
  <c r="AC2050" i="12"/>
  <c r="AD2050" i="12"/>
  <c r="AE2050" i="12"/>
  <c r="AF2050" i="12"/>
  <c r="X2051" i="12"/>
  <c r="Y2051" i="12"/>
  <c r="Z2051" i="12"/>
  <c r="AC2051" i="12"/>
  <c r="AD2051" i="12"/>
  <c r="AE2051" i="12"/>
  <c r="AF2051" i="12"/>
  <c r="X2052" i="12"/>
  <c r="Y2052" i="12"/>
  <c r="Z2052" i="12"/>
  <c r="AB2052" i="12"/>
  <c r="AC2052" i="12"/>
  <c r="AD2052" i="12"/>
  <c r="AE2052" i="12"/>
  <c r="AF2052" i="12"/>
  <c r="X2053" i="12"/>
  <c r="Y2053" i="12"/>
  <c r="Z2053" i="12"/>
  <c r="AC2053" i="12"/>
  <c r="AD2053" i="12"/>
  <c r="AE2053" i="12"/>
  <c r="AF2053" i="12"/>
  <c r="X2054" i="12"/>
  <c r="Y2054" i="12"/>
  <c r="Z2054" i="12"/>
  <c r="AC2054" i="12"/>
  <c r="AD2054" i="12"/>
  <c r="AE2054" i="12"/>
  <c r="AF2054" i="12"/>
  <c r="X2055" i="12"/>
  <c r="Y2055" i="12"/>
  <c r="Z2055" i="12"/>
  <c r="AC2055" i="12"/>
  <c r="AD2055" i="12"/>
  <c r="AE2055" i="12"/>
  <c r="AF2055" i="12"/>
  <c r="X2056" i="12"/>
  <c r="Y2056" i="12"/>
  <c r="Z2056" i="12"/>
  <c r="AC2056" i="12"/>
  <c r="AD2056" i="12"/>
  <c r="AE2056" i="12"/>
  <c r="AF2056" i="12"/>
  <c r="X2057" i="12"/>
  <c r="Y2057" i="12"/>
  <c r="Z2057" i="12"/>
  <c r="AC2057" i="12"/>
  <c r="AD2057" i="12"/>
  <c r="AE2057" i="12"/>
  <c r="AF2057" i="12"/>
  <c r="X2058" i="12"/>
  <c r="Y2058" i="12"/>
  <c r="Z2058" i="12"/>
  <c r="AC2058" i="12"/>
  <c r="AD2058" i="12"/>
  <c r="AE2058" i="12"/>
  <c r="AF2058" i="12"/>
  <c r="X2059" i="12"/>
  <c r="Y2059" i="12"/>
  <c r="Z2059" i="12"/>
  <c r="AC2059" i="12"/>
  <c r="AD2059" i="12"/>
  <c r="AE2059" i="12"/>
  <c r="AF2059" i="12"/>
  <c r="X2060" i="12"/>
  <c r="Y2060" i="12"/>
  <c r="Z2060" i="12"/>
  <c r="AC2060" i="12"/>
  <c r="AD2060" i="12"/>
  <c r="AE2060" i="12"/>
  <c r="AF2060" i="12"/>
  <c r="X2061" i="12"/>
  <c r="Y2061" i="12"/>
  <c r="Z2061" i="12"/>
  <c r="AC2061" i="12"/>
  <c r="AD2061" i="12"/>
  <c r="AE2061" i="12"/>
  <c r="AF2061" i="12"/>
  <c r="X2062" i="12"/>
  <c r="Y2062" i="12"/>
  <c r="Z2062" i="12"/>
  <c r="AB2062" i="12"/>
  <c r="AC2062" i="12"/>
  <c r="AD2062" i="12"/>
  <c r="AE2062" i="12"/>
  <c r="AF2062" i="12"/>
  <c r="X2063" i="12"/>
  <c r="Y2063" i="12"/>
  <c r="Z2063" i="12"/>
  <c r="AC2063" i="12"/>
  <c r="AD2063" i="12"/>
  <c r="AE2063" i="12"/>
  <c r="AF2063" i="12"/>
  <c r="X2064" i="12"/>
  <c r="Y2064" i="12"/>
  <c r="Z2064" i="12"/>
  <c r="AC2064" i="12"/>
  <c r="AD2064" i="12"/>
  <c r="AE2064" i="12"/>
  <c r="AF2064" i="12"/>
  <c r="X2065" i="12"/>
  <c r="Y2065" i="12"/>
  <c r="Z2065" i="12"/>
  <c r="AC2065" i="12"/>
  <c r="AD2065" i="12"/>
  <c r="AE2065" i="12"/>
  <c r="AF2065" i="12"/>
  <c r="X2066" i="12"/>
  <c r="Y2066" i="12"/>
  <c r="Z2066" i="12"/>
  <c r="AC2066" i="12"/>
  <c r="AD2066" i="12"/>
  <c r="AE2066" i="12"/>
  <c r="AF2066" i="12"/>
  <c r="X2067" i="12"/>
  <c r="Y2067" i="12"/>
  <c r="Z2067" i="12"/>
  <c r="AC2067" i="12"/>
  <c r="AD2067" i="12"/>
  <c r="AE2067" i="12"/>
  <c r="AF2067" i="12"/>
  <c r="X2068" i="12"/>
  <c r="Y2068" i="12"/>
  <c r="Z2068" i="12"/>
  <c r="AC2068" i="12"/>
  <c r="AD2068" i="12"/>
  <c r="AE2068" i="12"/>
  <c r="AF2068" i="12"/>
  <c r="X2069" i="12"/>
  <c r="Y2069" i="12"/>
  <c r="Z2069" i="12"/>
  <c r="AC2069" i="12"/>
  <c r="AD2069" i="12"/>
  <c r="AE2069" i="12"/>
  <c r="AF2069" i="12"/>
  <c r="X2070" i="12"/>
  <c r="Y2070" i="12"/>
  <c r="Z2070" i="12"/>
  <c r="AC2070" i="12"/>
  <c r="AD2070" i="12"/>
  <c r="AE2070" i="12"/>
  <c r="AF2070" i="12"/>
  <c r="X2071" i="12"/>
  <c r="Y2071" i="12"/>
  <c r="Z2071" i="12"/>
  <c r="AB2071" i="12"/>
  <c r="AC2071" i="12"/>
  <c r="AD2071" i="12"/>
  <c r="AE2071" i="12"/>
  <c r="AF2071" i="12"/>
  <c r="X2072" i="12"/>
  <c r="Y2072" i="12"/>
  <c r="Z2072" i="12"/>
  <c r="AC2072" i="12"/>
  <c r="AD2072" i="12"/>
  <c r="AE2072" i="12"/>
  <c r="AF2072" i="12"/>
  <c r="X2073" i="12"/>
  <c r="Y2073" i="12"/>
  <c r="Z2073" i="12"/>
  <c r="AC2073" i="12"/>
  <c r="AD2073" i="12"/>
  <c r="AE2073" i="12"/>
  <c r="AF2073" i="12"/>
  <c r="X2074" i="12"/>
  <c r="Y2074" i="12"/>
  <c r="Z2074" i="12"/>
  <c r="AC2074" i="12"/>
  <c r="AD2074" i="12"/>
  <c r="AE2074" i="12"/>
  <c r="AF2074" i="12"/>
  <c r="X2075" i="12"/>
  <c r="Y2075" i="12"/>
  <c r="Z2075" i="12"/>
  <c r="AC2075" i="12"/>
  <c r="AD2075" i="12"/>
  <c r="AE2075" i="12"/>
  <c r="AF2075" i="12"/>
  <c r="X2076" i="12"/>
  <c r="Y2076" i="12"/>
  <c r="Z2076" i="12"/>
  <c r="AC2076" i="12"/>
  <c r="AD2076" i="12"/>
  <c r="AE2076" i="12"/>
  <c r="AF2076" i="12"/>
  <c r="X2077" i="12"/>
  <c r="Y2077" i="12"/>
  <c r="Z2077" i="12"/>
  <c r="AC2077" i="12"/>
  <c r="AD2077" i="12"/>
  <c r="AE2077" i="12"/>
  <c r="AF2077" i="12"/>
  <c r="X2078" i="12"/>
  <c r="Y2078" i="12"/>
  <c r="Z2078" i="12"/>
  <c r="AC2078" i="12"/>
  <c r="AD2078" i="12"/>
  <c r="AE2078" i="12"/>
  <c r="AF2078" i="12"/>
  <c r="X2079" i="12"/>
  <c r="Y2079" i="12"/>
  <c r="Z2079" i="12"/>
  <c r="AB2079" i="12"/>
  <c r="AC2079" i="12"/>
  <c r="AD2079" i="12"/>
  <c r="AE2079" i="12"/>
  <c r="AF2079" i="12"/>
  <c r="X2080" i="12"/>
  <c r="Y2080" i="12"/>
  <c r="Z2080" i="12"/>
  <c r="AC2080" i="12"/>
  <c r="AD2080" i="12"/>
  <c r="AE2080" i="12"/>
  <c r="AF2080" i="12"/>
  <c r="X2081" i="12"/>
  <c r="Y2081" i="12"/>
  <c r="Z2081" i="12"/>
  <c r="AC2081" i="12"/>
  <c r="AD2081" i="12"/>
  <c r="AE2081" i="12"/>
  <c r="AF2081" i="12"/>
  <c r="X2082" i="12"/>
  <c r="Y2082" i="12"/>
  <c r="Z2082" i="12"/>
  <c r="AC2082" i="12"/>
  <c r="AD2082" i="12"/>
  <c r="AE2082" i="12"/>
  <c r="AF2082" i="12"/>
  <c r="X2083" i="12"/>
  <c r="Y2083" i="12"/>
  <c r="Z2083" i="12"/>
  <c r="AC2083" i="12"/>
  <c r="AD2083" i="12"/>
  <c r="AE2083" i="12"/>
  <c r="AF2083" i="12"/>
  <c r="X2084" i="12"/>
  <c r="Y2084" i="12"/>
  <c r="Z2084" i="12"/>
  <c r="AC2084" i="12"/>
  <c r="AD2084" i="12"/>
  <c r="AE2084" i="12"/>
  <c r="AF2084" i="12"/>
  <c r="X2085" i="12"/>
  <c r="Y2085" i="12"/>
  <c r="Z2085" i="12"/>
  <c r="AC2085" i="12"/>
  <c r="AD2085" i="12"/>
  <c r="AE2085" i="12"/>
  <c r="AF2085" i="12"/>
  <c r="X2086" i="12"/>
  <c r="Y2086" i="12"/>
  <c r="Z2086" i="12"/>
  <c r="AC2086" i="12"/>
  <c r="AD2086" i="12"/>
  <c r="AE2086" i="12"/>
  <c r="AF2086" i="12"/>
  <c r="X2087" i="12"/>
  <c r="Y2087" i="12"/>
  <c r="Z2087" i="12"/>
  <c r="AC2087" i="12"/>
  <c r="AD2087" i="12"/>
  <c r="AE2087" i="12"/>
  <c r="AF2087" i="12"/>
  <c r="X2088" i="12"/>
  <c r="Y2088" i="12"/>
  <c r="Z2088" i="12"/>
  <c r="AC2088" i="12"/>
  <c r="AD2088" i="12"/>
  <c r="AE2088" i="12"/>
  <c r="AF2088" i="12"/>
  <c r="X2089" i="12"/>
  <c r="Y2089" i="12"/>
  <c r="Z2089" i="12"/>
  <c r="AB2089" i="12"/>
  <c r="AC2089" i="12"/>
  <c r="AD2089" i="12"/>
  <c r="AE2089" i="12"/>
  <c r="AF2089" i="12"/>
  <c r="X2090" i="12"/>
  <c r="Y2090" i="12"/>
  <c r="Z2090" i="12"/>
  <c r="AC2090" i="12"/>
  <c r="AD2090" i="12"/>
  <c r="AE2090" i="12"/>
  <c r="AF2090" i="12"/>
  <c r="X2091" i="12"/>
  <c r="Y2091" i="12"/>
  <c r="Z2091" i="12"/>
  <c r="AC2091" i="12"/>
  <c r="AD2091" i="12"/>
  <c r="AE2091" i="12"/>
  <c r="AF2091" i="12"/>
  <c r="X2092" i="12"/>
  <c r="Y2092" i="12"/>
  <c r="Z2092" i="12"/>
  <c r="AC2092" i="12"/>
  <c r="AD2092" i="12"/>
  <c r="AE2092" i="12"/>
  <c r="AF2092" i="12"/>
  <c r="X2093" i="12"/>
  <c r="Y2093" i="12"/>
  <c r="Z2093" i="12"/>
  <c r="AC2093" i="12"/>
  <c r="AD2093" i="12"/>
  <c r="AE2093" i="12"/>
  <c r="AF2093" i="12"/>
  <c r="X2094" i="12"/>
  <c r="Y2094" i="12"/>
  <c r="Z2094" i="12"/>
  <c r="AC2094" i="12"/>
  <c r="AD2094" i="12"/>
  <c r="AE2094" i="12"/>
  <c r="AF2094" i="12"/>
  <c r="X2095" i="12"/>
  <c r="Y2095" i="12"/>
  <c r="Z2095" i="12"/>
  <c r="AC2095" i="12"/>
  <c r="AD2095" i="12"/>
  <c r="AE2095" i="12"/>
  <c r="AF2095" i="12"/>
  <c r="X2096" i="12"/>
  <c r="Y2096" i="12"/>
  <c r="Z2096" i="12"/>
  <c r="AC2096" i="12"/>
  <c r="AD2096" i="12"/>
  <c r="AE2096" i="12"/>
  <c r="AF2096" i="12"/>
  <c r="X2097" i="12"/>
  <c r="Y2097" i="12"/>
  <c r="Z2097" i="12"/>
  <c r="AC2097" i="12"/>
  <c r="AD2097" i="12"/>
  <c r="AE2097" i="12"/>
  <c r="AF2097" i="12"/>
  <c r="X2098" i="12"/>
  <c r="Y2098" i="12"/>
  <c r="Z2098" i="12"/>
  <c r="AB2098" i="12"/>
  <c r="AC2098" i="12"/>
  <c r="AD2098" i="12"/>
  <c r="AF2098" i="12"/>
  <c r="X2099" i="12"/>
  <c r="Y2099" i="12"/>
  <c r="Z2099" i="12"/>
  <c r="AC2099" i="12"/>
  <c r="AD2099" i="12"/>
  <c r="AF2099" i="12"/>
  <c r="X2100" i="12"/>
  <c r="Y2100" i="12"/>
  <c r="Z2100" i="12"/>
  <c r="AC2100" i="12"/>
  <c r="AD2100" i="12"/>
  <c r="AF2100" i="12"/>
  <c r="X2101" i="12"/>
  <c r="Y2101" i="12"/>
  <c r="Z2101" i="12"/>
  <c r="AC2101" i="12"/>
  <c r="AD2101" i="12"/>
  <c r="AF2101" i="12"/>
  <c r="X2102" i="12"/>
  <c r="Y2102" i="12"/>
  <c r="Z2102" i="12"/>
  <c r="AC2102" i="12"/>
  <c r="AD2102" i="12"/>
  <c r="AF2102" i="12"/>
  <c r="X2103" i="12"/>
  <c r="Y2103" i="12"/>
  <c r="Z2103" i="12"/>
  <c r="AC2103" i="12"/>
  <c r="AD2103" i="12"/>
  <c r="AF2103" i="12"/>
  <c r="X2104" i="12"/>
  <c r="Y2104" i="12"/>
  <c r="Z2104" i="12"/>
  <c r="AC2104" i="12"/>
  <c r="AD2104" i="12"/>
  <c r="AF2104" i="12"/>
  <c r="X2105" i="12"/>
  <c r="Y2105" i="12"/>
  <c r="Z2105" i="12"/>
  <c r="AC2105" i="12"/>
  <c r="AD2105" i="12"/>
  <c r="AF2105" i="12"/>
  <c r="X2106" i="12"/>
  <c r="Y2106" i="12"/>
  <c r="Z2106" i="12"/>
  <c r="AB2106" i="12"/>
  <c r="AC2106" i="12"/>
  <c r="AD2106" i="12"/>
  <c r="AF2106" i="12"/>
  <c r="X2107" i="12"/>
  <c r="Y2107" i="12"/>
  <c r="Z2107" i="12"/>
  <c r="AC2107" i="12"/>
  <c r="AD2107" i="12"/>
  <c r="AF2107" i="12"/>
  <c r="X2108" i="12"/>
  <c r="Y2108" i="12"/>
  <c r="Z2108" i="12"/>
  <c r="AC2108" i="12"/>
  <c r="AD2108" i="12"/>
  <c r="AF2108" i="12"/>
  <c r="X2109" i="12"/>
  <c r="Y2109" i="12"/>
  <c r="Z2109" i="12"/>
  <c r="AC2109" i="12"/>
  <c r="AD2109" i="12"/>
  <c r="AF2109" i="12"/>
  <c r="X2110" i="12"/>
  <c r="Y2110" i="12"/>
  <c r="Z2110" i="12"/>
  <c r="AC2110" i="12"/>
  <c r="AD2110" i="12"/>
  <c r="AF2110" i="12"/>
  <c r="X2111" i="12"/>
  <c r="Y2111" i="12"/>
  <c r="Z2111" i="12"/>
  <c r="AC2111" i="12"/>
  <c r="AD2111" i="12"/>
  <c r="AF2111" i="12"/>
  <c r="X2112" i="12"/>
  <c r="Y2112" i="12"/>
  <c r="Z2112" i="12"/>
  <c r="AC2112" i="12"/>
  <c r="AD2112" i="12"/>
  <c r="AF2112" i="12"/>
  <c r="X2113" i="12"/>
  <c r="Y2113" i="12"/>
  <c r="Z2113" i="12"/>
  <c r="AC2113" i="12"/>
  <c r="AD2113" i="12"/>
  <c r="AF2113" i="12"/>
  <c r="X2114" i="12"/>
  <c r="Y2114" i="12"/>
  <c r="Z2114" i="12"/>
  <c r="AC2114" i="12"/>
  <c r="AD2114" i="12"/>
  <c r="AF2114" i="12"/>
  <c r="X2115" i="12"/>
  <c r="Y2115" i="12"/>
  <c r="Z2115" i="12"/>
  <c r="AB2115" i="12"/>
  <c r="AC2115" i="12"/>
  <c r="AD2115" i="12"/>
  <c r="AF2115" i="12"/>
  <c r="X2116" i="12"/>
  <c r="Y2116" i="12"/>
  <c r="Z2116" i="12"/>
  <c r="AC2116" i="12"/>
  <c r="AD2116" i="12"/>
  <c r="AF2116" i="12"/>
  <c r="X2117" i="12"/>
  <c r="Y2117" i="12"/>
  <c r="Z2117" i="12"/>
  <c r="AC2117" i="12"/>
  <c r="AD2117" i="12"/>
  <c r="AF2117" i="12"/>
  <c r="X2118" i="12"/>
  <c r="Y2118" i="12"/>
  <c r="Z2118" i="12"/>
  <c r="AC2118" i="12"/>
  <c r="AD2118" i="12"/>
  <c r="AF2118" i="12"/>
  <c r="X2119" i="12"/>
  <c r="Y2119" i="12"/>
  <c r="Z2119" i="12"/>
  <c r="AC2119" i="12"/>
  <c r="AD2119" i="12"/>
  <c r="AF2119" i="12"/>
  <c r="X2120" i="12"/>
  <c r="Y2120" i="12"/>
  <c r="Z2120" i="12"/>
  <c r="AC2120" i="12"/>
  <c r="AD2120" i="12"/>
  <c r="AF2120" i="12"/>
  <c r="X2121" i="12"/>
  <c r="Y2121" i="12"/>
  <c r="Z2121" i="12"/>
  <c r="AC2121" i="12"/>
  <c r="AD2121" i="12"/>
  <c r="AF2121" i="12"/>
  <c r="X2122" i="12"/>
  <c r="Y2122" i="12"/>
  <c r="Z2122" i="12"/>
  <c r="AC2122" i="12"/>
  <c r="AD2122" i="12"/>
  <c r="AF2122" i="12"/>
  <c r="X2123" i="12"/>
  <c r="Y2123" i="12"/>
  <c r="Z2123" i="12"/>
  <c r="AC2123" i="12"/>
  <c r="AD2123" i="12"/>
  <c r="AF2123" i="12"/>
  <c r="X2124" i="12"/>
  <c r="Y2124" i="12"/>
  <c r="Z2124" i="12"/>
  <c r="AB2124" i="12"/>
  <c r="AC2124" i="12"/>
  <c r="AD2124" i="12"/>
  <c r="AF2124" i="12"/>
  <c r="X2125" i="12"/>
  <c r="Y2125" i="12"/>
  <c r="Z2125" i="12"/>
  <c r="AC2125" i="12"/>
  <c r="AD2125" i="12"/>
  <c r="AF2125" i="12"/>
  <c r="X2126" i="12"/>
  <c r="Y2126" i="12"/>
  <c r="Z2126" i="12"/>
  <c r="AC2126" i="12"/>
  <c r="AD2126" i="12"/>
  <c r="AF2126" i="12"/>
  <c r="X2127" i="12"/>
  <c r="Y2127" i="12"/>
  <c r="Z2127" i="12"/>
  <c r="AC2127" i="12"/>
  <c r="AD2127" i="12"/>
  <c r="AF2127" i="12"/>
  <c r="X2128" i="12"/>
  <c r="Y2128" i="12"/>
  <c r="Z2128" i="12"/>
  <c r="AC2128" i="12"/>
  <c r="AD2128" i="12"/>
  <c r="AF2128" i="12"/>
  <c r="X2129" i="12"/>
  <c r="Y2129" i="12"/>
  <c r="Z2129" i="12"/>
  <c r="AC2129" i="12"/>
  <c r="AD2129" i="12"/>
  <c r="AF2129" i="12"/>
  <c r="X2130" i="12"/>
  <c r="Y2130" i="12"/>
  <c r="Z2130" i="12"/>
  <c r="AC2130" i="12"/>
  <c r="AD2130" i="12"/>
  <c r="AF2130" i="12"/>
  <c r="X2131" i="12"/>
  <c r="Y2131" i="12"/>
  <c r="Z2131" i="12"/>
  <c r="AC2131" i="12"/>
  <c r="AD2131" i="12"/>
  <c r="AF2131" i="12"/>
  <c r="X2132" i="12"/>
  <c r="Y2132" i="12"/>
  <c r="Z2132" i="12"/>
  <c r="AC2132" i="12"/>
  <c r="AD2132" i="12"/>
  <c r="AF2132" i="12"/>
  <c r="X2133" i="12"/>
  <c r="Y2133" i="12"/>
  <c r="Z2133" i="12"/>
  <c r="AC2133" i="12"/>
  <c r="AD2133" i="12"/>
  <c r="AF2133" i="12"/>
  <c r="X2134" i="12"/>
  <c r="Y2134" i="12"/>
  <c r="Z2134" i="12"/>
  <c r="AB2134" i="12"/>
  <c r="AC2134" i="12"/>
  <c r="AD2134" i="12"/>
  <c r="AF2134" i="12"/>
  <c r="X2135" i="12"/>
  <c r="Y2135" i="12"/>
  <c r="Z2135" i="12"/>
  <c r="AC2135" i="12"/>
  <c r="AD2135" i="12"/>
  <c r="AF2135" i="12"/>
  <c r="X2136" i="12"/>
  <c r="Y2136" i="12"/>
  <c r="Z2136" i="12"/>
  <c r="AC2136" i="12"/>
  <c r="AD2136" i="12"/>
  <c r="AF2136" i="12"/>
  <c r="X2137" i="12"/>
  <c r="Y2137" i="12"/>
  <c r="Z2137" i="12"/>
  <c r="AC2137" i="12"/>
  <c r="AD2137" i="12"/>
  <c r="AF2137" i="12"/>
  <c r="X2138" i="12"/>
  <c r="Y2138" i="12"/>
  <c r="Z2138" i="12"/>
  <c r="AC2138" i="12"/>
  <c r="AD2138" i="12"/>
  <c r="AF2138" i="12"/>
  <c r="X2139" i="12"/>
  <c r="Y2139" i="12"/>
  <c r="Z2139" i="12"/>
  <c r="AC2139" i="12"/>
  <c r="AD2139" i="12"/>
  <c r="AF2139" i="12"/>
  <c r="X2140" i="12"/>
  <c r="Y2140" i="12"/>
  <c r="Z2140" i="12"/>
  <c r="AC2140" i="12"/>
  <c r="AD2140" i="12"/>
  <c r="AF2140" i="12"/>
  <c r="X2141" i="12"/>
  <c r="Y2141" i="12"/>
  <c r="Z2141" i="12"/>
  <c r="AC2141" i="12"/>
  <c r="AD2141" i="12"/>
  <c r="AF2141" i="12"/>
  <c r="X2142" i="12"/>
  <c r="Y2142" i="12"/>
  <c r="Z2142" i="12"/>
  <c r="AC2142" i="12"/>
  <c r="AD2142" i="12"/>
  <c r="AF2142" i="12"/>
  <c r="X2143" i="12"/>
  <c r="Y2143" i="12"/>
  <c r="Z2143" i="12"/>
  <c r="AB2143" i="12"/>
  <c r="AC2143" i="12"/>
  <c r="AD2143" i="12"/>
  <c r="AF2143" i="12"/>
  <c r="X2144" i="12"/>
  <c r="Y2144" i="12"/>
  <c r="Z2144" i="12"/>
  <c r="AC2144" i="12"/>
  <c r="AD2144" i="12"/>
  <c r="AF2144" i="12"/>
  <c r="X2145" i="12"/>
  <c r="Y2145" i="12"/>
  <c r="Z2145" i="12"/>
  <c r="AC2145" i="12"/>
  <c r="AD2145" i="12"/>
  <c r="AF2145" i="12"/>
  <c r="X2146" i="12"/>
  <c r="Y2146" i="12"/>
  <c r="Z2146" i="12"/>
  <c r="AC2146" i="12"/>
  <c r="AD2146" i="12"/>
  <c r="AF2146" i="12"/>
  <c r="X2147" i="12"/>
  <c r="Y2147" i="12"/>
  <c r="Z2147" i="12"/>
  <c r="AC2147" i="12"/>
  <c r="AD2147" i="12"/>
  <c r="AF2147" i="12"/>
  <c r="X2148" i="12"/>
  <c r="Y2148" i="12"/>
  <c r="Z2148" i="12"/>
  <c r="AC2148" i="12"/>
  <c r="AD2148" i="12"/>
  <c r="AF2148" i="12"/>
  <c r="X2149" i="12"/>
  <c r="Y2149" i="12"/>
  <c r="Z2149" i="12"/>
  <c r="AC2149" i="12"/>
  <c r="AD2149" i="12"/>
  <c r="AF2149" i="12"/>
  <c r="X2150" i="12"/>
  <c r="Y2150" i="12"/>
  <c r="Z2150" i="12"/>
  <c r="AC2150" i="12"/>
  <c r="AD2150" i="12"/>
  <c r="AF2150" i="12"/>
  <c r="X2151" i="12"/>
  <c r="Y2151" i="12"/>
  <c r="Z2151" i="12"/>
  <c r="AC2151" i="12"/>
  <c r="AD2151" i="12"/>
  <c r="AF2151" i="12"/>
  <c r="X2152" i="12"/>
  <c r="Y2152" i="12"/>
  <c r="Z2152" i="12"/>
  <c r="AC2152" i="12"/>
  <c r="AD2152" i="12"/>
  <c r="AF2152" i="12"/>
  <c r="X2153" i="12"/>
  <c r="Y2153" i="12"/>
  <c r="Z2153" i="12"/>
  <c r="AC2153" i="12"/>
  <c r="AD2153" i="12"/>
  <c r="AF2153" i="12"/>
  <c r="X2154" i="12"/>
  <c r="Y2154" i="12"/>
  <c r="Z2154" i="12"/>
  <c r="AB2154" i="12"/>
  <c r="AC2154" i="12"/>
  <c r="AD2154" i="12"/>
  <c r="AF2154" i="12"/>
  <c r="X2155" i="12"/>
  <c r="Y2155" i="12"/>
  <c r="Z2155" i="12"/>
  <c r="AC2155" i="12"/>
  <c r="AD2155" i="12"/>
  <c r="AF2155" i="12"/>
  <c r="X2156" i="12"/>
  <c r="Y2156" i="12"/>
  <c r="Z2156" i="12"/>
  <c r="AC2156" i="12"/>
  <c r="AD2156" i="12"/>
  <c r="AF2156" i="12"/>
  <c r="X2157" i="12"/>
  <c r="Y2157" i="12"/>
  <c r="Z2157" i="12"/>
  <c r="AC2157" i="12"/>
  <c r="AD2157" i="12"/>
  <c r="AF2157" i="12"/>
  <c r="X2158" i="12"/>
  <c r="Y2158" i="12"/>
  <c r="Z2158" i="12"/>
  <c r="AC2158" i="12"/>
  <c r="AD2158" i="12"/>
  <c r="AF2158" i="12"/>
  <c r="X2159" i="12"/>
  <c r="Y2159" i="12"/>
  <c r="Z2159" i="12"/>
  <c r="AC2159" i="12"/>
  <c r="AD2159" i="12"/>
  <c r="AF2159" i="12"/>
  <c r="X2160" i="12"/>
  <c r="Y2160" i="12"/>
  <c r="Z2160" i="12"/>
  <c r="AC2160" i="12"/>
  <c r="AD2160" i="12"/>
  <c r="AF2160" i="12"/>
  <c r="X2161" i="12"/>
  <c r="Y2161" i="12"/>
  <c r="Z2161" i="12"/>
  <c r="AC2161" i="12"/>
  <c r="AD2161" i="12"/>
  <c r="AF2161" i="12"/>
  <c r="X2162" i="12"/>
  <c r="Y2162" i="12"/>
  <c r="Z2162" i="12"/>
  <c r="AC2162" i="12"/>
  <c r="AD2162" i="12"/>
  <c r="AF2162" i="12"/>
  <c r="X2163" i="12"/>
  <c r="Y2163" i="12"/>
  <c r="Z2163" i="12"/>
  <c r="AB2163" i="12"/>
  <c r="AC2163" i="12"/>
  <c r="AD2163" i="12"/>
  <c r="AF2163" i="12"/>
  <c r="X2164" i="12"/>
  <c r="Y2164" i="12"/>
  <c r="Z2164" i="12"/>
  <c r="AC2164" i="12"/>
  <c r="AD2164" i="12"/>
  <c r="AF2164" i="12"/>
  <c r="X2165" i="12"/>
  <c r="Y2165" i="12"/>
  <c r="Z2165" i="12"/>
  <c r="AC2165" i="12"/>
  <c r="AD2165" i="12"/>
  <c r="AF2165" i="12"/>
  <c r="X2166" i="12"/>
  <c r="Y2166" i="12"/>
  <c r="Z2166" i="12"/>
  <c r="AC2166" i="12"/>
  <c r="AD2166" i="12"/>
  <c r="AF2166" i="12"/>
  <c r="X2167" i="12"/>
  <c r="Y2167" i="12"/>
  <c r="Z2167" i="12"/>
  <c r="AC2167" i="12"/>
  <c r="AD2167" i="12"/>
  <c r="AF2167" i="12"/>
  <c r="X2168" i="12"/>
  <c r="Y2168" i="12"/>
  <c r="Z2168" i="12"/>
  <c r="AC2168" i="12"/>
  <c r="AD2168" i="12"/>
  <c r="AF2168" i="12"/>
  <c r="X2169" i="12"/>
  <c r="Y2169" i="12"/>
  <c r="Z2169" i="12"/>
  <c r="AC2169" i="12"/>
  <c r="AD2169" i="12"/>
  <c r="AF2169" i="12"/>
  <c r="X2170" i="12"/>
  <c r="Y2170" i="12"/>
  <c r="Z2170" i="12"/>
  <c r="AC2170" i="12"/>
  <c r="AD2170" i="12"/>
  <c r="AF2170" i="12"/>
  <c r="X2171" i="12"/>
  <c r="Y2171" i="12"/>
  <c r="Z2171" i="12"/>
  <c r="AC2171" i="12"/>
  <c r="AD2171" i="12"/>
  <c r="AF2171" i="12"/>
  <c r="X2172" i="12"/>
  <c r="Y2172" i="12"/>
  <c r="Z2172" i="12"/>
  <c r="AB2172" i="12"/>
  <c r="AC2172" i="12"/>
  <c r="AD2172" i="12"/>
  <c r="AF2172" i="12"/>
  <c r="X2173" i="12"/>
  <c r="Y2173" i="12"/>
  <c r="Z2173" i="12"/>
  <c r="AC2173" i="12"/>
  <c r="AD2173" i="12"/>
  <c r="AF2173" i="12"/>
  <c r="X2174" i="12"/>
  <c r="Y2174" i="12"/>
  <c r="Z2174" i="12"/>
  <c r="AC2174" i="12"/>
  <c r="AD2174" i="12"/>
  <c r="AF2174" i="12"/>
  <c r="X2175" i="12"/>
  <c r="Y2175" i="12"/>
  <c r="Z2175" i="12"/>
  <c r="AC2175" i="12"/>
  <c r="AD2175" i="12"/>
  <c r="AF2175" i="12"/>
  <c r="X2176" i="12"/>
  <c r="Y2176" i="12"/>
  <c r="Z2176" i="12"/>
  <c r="AC2176" i="12"/>
  <c r="AD2176" i="12"/>
  <c r="AF2176" i="12"/>
  <c r="X2177" i="12"/>
  <c r="Y2177" i="12"/>
  <c r="Z2177" i="12"/>
  <c r="AC2177" i="12"/>
  <c r="AD2177" i="12"/>
  <c r="AF2177" i="12"/>
  <c r="X2178" i="12"/>
  <c r="Y2178" i="12"/>
  <c r="Z2178" i="12"/>
  <c r="AC2178" i="12"/>
  <c r="AD2178" i="12"/>
  <c r="AF2178" i="12"/>
  <c r="X2179" i="12"/>
  <c r="Y2179" i="12"/>
  <c r="Z2179" i="12"/>
  <c r="AC2179" i="12"/>
  <c r="AD2179" i="12"/>
  <c r="AF2179" i="12"/>
  <c r="X2180" i="12"/>
  <c r="Y2180" i="12"/>
  <c r="Z2180" i="12"/>
  <c r="AC2180" i="12"/>
  <c r="AD2180" i="12"/>
  <c r="AF2180" i="12"/>
  <c r="X2181" i="12"/>
  <c r="Y2181" i="12"/>
  <c r="Z2181" i="12"/>
  <c r="AC2181" i="12"/>
  <c r="AD2181" i="12"/>
  <c r="AF2181" i="12"/>
  <c r="X2182" i="12"/>
  <c r="Y2182" i="12"/>
  <c r="Z2182" i="12"/>
  <c r="AB2182" i="12"/>
  <c r="AC2182" i="12"/>
  <c r="AD2182" i="12"/>
  <c r="AF2182" i="12"/>
  <c r="X2183" i="12"/>
  <c r="Y2183" i="12"/>
  <c r="Z2183" i="12"/>
  <c r="AC2183" i="12"/>
  <c r="AD2183" i="12"/>
  <c r="AF2183" i="12"/>
  <c r="X2184" i="12"/>
  <c r="Y2184" i="12"/>
  <c r="Z2184" i="12"/>
  <c r="AC2184" i="12"/>
  <c r="AD2184" i="12"/>
  <c r="AF2184" i="12"/>
  <c r="X2185" i="12"/>
  <c r="Y2185" i="12"/>
  <c r="Z2185" i="12"/>
  <c r="AC2185" i="12"/>
  <c r="AD2185" i="12"/>
  <c r="AF2185" i="12"/>
  <c r="X2186" i="12"/>
  <c r="Y2186" i="12"/>
  <c r="Z2186" i="12"/>
  <c r="AC2186" i="12"/>
  <c r="AD2186" i="12"/>
  <c r="AF2186" i="12"/>
  <c r="X2187" i="12"/>
  <c r="Y2187" i="12"/>
  <c r="Z2187" i="12"/>
  <c r="AC2187" i="12"/>
  <c r="AD2187" i="12"/>
  <c r="AF2187" i="12"/>
  <c r="X2188" i="12"/>
  <c r="Y2188" i="12"/>
  <c r="Z2188" i="12"/>
  <c r="AC2188" i="12"/>
  <c r="AD2188" i="12"/>
  <c r="AF2188" i="12"/>
  <c r="X2189" i="12"/>
  <c r="Y2189" i="12"/>
  <c r="Z2189" i="12"/>
  <c r="AC2189" i="12"/>
  <c r="AD2189" i="12"/>
  <c r="AF2189" i="12"/>
  <c r="X2190" i="12"/>
  <c r="Y2190" i="12"/>
  <c r="Z2190" i="12"/>
  <c r="AC2190" i="12"/>
  <c r="AD2190" i="12"/>
  <c r="AF2190" i="12"/>
  <c r="X2191" i="12"/>
  <c r="Y2191" i="12"/>
  <c r="Z2191" i="12"/>
  <c r="AC2191" i="12"/>
  <c r="AD2191" i="12"/>
  <c r="AF2191" i="12"/>
  <c r="X2192" i="12"/>
  <c r="Y2192" i="12"/>
  <c r="Z2192" i="12"/>
  <c r="AB2192" i="12"/>
  <c r="AC2192" i="12"/>
  <c r="AD2192" i="12"/>
  <c r="AF2192" i="12"/>
  <c r="X2193" i="12"/>
  <c r="Y2193" i="12"/>
  <c r="Z2193" i="12"/>
  <c r="AC2193" i="12"/>
  <c r="AD2193" i="12"/>
  <c r="AF2193" i="12"/>
  <c r="X2194" i="12"/>
  <c r="Y2194" i="12"/>
  <c r="Z2194" i="12"/>
  <c r="AC2194" i="12"/>
  <c r="AD2194" i="12"/>
  <c r="AF2194" i="12"/>
  <c r="X2195" i="12"/>
  <c r="Y2195" i="12"/>
  <c r="Z2195" i="12"/>
  <c r="AC2195" i="12"/>
  <c r="AD2195" i="12"/>
  <c r="AF2195" i="12"/>
  <c r="X2196" i="12"/>
  <c r="Y2196" i="12"/>
  <c r="Z2196" i="12"/>
  <c r="AC2196" i="12"/>
  <c r="AD2196" i="12"/>
  <c r="AF2196" i="12"/>
  <c r="X2197" i="12"/>
  <c r="Y2197" i="12"/>
  <c r="Z2197" i="12"/>
  <c r="AC2197" i="12"/>
  <c r="AD2197" i="12"/>
  <c r="AF2197" i="12"/>
  <c r="X2198" i="12"/>
  <c r="Y2198" i="12"/>
  <c r="Z2198" i="12"/>
  <c r="AC2198" i="12"/>
  <c r="AD2198" i="12"/>
  <c r="AF2198" i="12"/>
  <c r="X2199" i="12"/>
  <c r="Y2199" i="12"/>
  <c r="Z2199" i="12"/>
  <c r="AC2199" i="12"/>
  <c r="AD2199" i="12"/>
  <c r="AF2199" i="12"/>
  <c r="X2200" i="12"/>
  <c r="Y2200" i="12"/>
  <c r="Z2200" i="12"/>
  <c r="AC2200" i="12"/>
  <c r="AD2200" i="12"/>
  <c r="AF2200" i="12"/>
  <c r="X2201" i="12"/>
  <c r="Y2201" i="12"/>
  <c r="Z2201" i="12"/>
  <c r="AC2201" i="12"/>
  <c r="AD2201" i="12"/>
  <c r="AF2201" i="12"/>
  <c r="X2202" i="12"/>
  <c r="Y2202" i="12"/>
  <c r="Z2202" i="12"/>
  <c r="AB2202" i="12"/>
  <c r="AC2202" i="12"/>
  <c r="AD2202" i="12"/>
  <c r="AF2202" i="12"/>
  <c r="X2203" i="12"/>
  <c r="Y2203" i="12"/>
  <c r="Z2203" i="12"/>
  <c r="AC2203" i="12"/>
  <c r="AD2203" i="12"/>
  <c r="AF2203" i="12"/>
  <c r="X2204" i="12"/>
  <c r="Y2204" i="12"/>
  <c r="Z2204" i="12"/>
  <c r="AC2204" i="12"/>
  <c r="AD2204" i="12"/>
  <c r="AF2204" i="12"/>
  <c r="X2205" i="12"/>
  <c r="Y2205" i="12"/>
  <c r="Z2205" i="12"/>
  <c r="AC2205" i="12"/>
  <c r="AD2205" i="12"/>
  <c r="AF2205" i="12"/>
  <c r="X2206" i="12"/>
  <c r="Y2206" i="12"/>
  <c r="Z2206" i="12"/>
  <c r="AC2206" i="12"/>
  <c r="AD2206" i="12"/>
  <c r="AF2206" i="12"/>
  <c r="X2207" i="12"/>
  <c r="Y2207" i="12"/>
  <c r="Z2207" i="12"/>
  <c r="AC2207" i="12"/>
  <c r="AD2207" i="12"/>
  <c r="AF2207" i="12"/>
  <c r="X2208" i="12"/>
  <c r="Y2208" i="12"/>
  <c r="Z2208" i="12"/>
  <c r="AC2208" i="12"/>
  <c r="AD2208" i="12"/>
  <c r="AF2208" i="12"/>
  <c r="X2209" i="12"/>
  <c r="Y2209" i="12"/>
  <c r="Z2209" i="12"/>
  <c r="AC2209" i="12"/>
  <c r="AD2209" i="12"/>
  <c r="AF2209" i="12"/>
  <c r="X2210" i="12"/>
  <c r="Y2210" i="12"/>
  <c r="Z2210" i="12"/>
  <c r="AC2210" i="12"/>
  <c r="AD2210" i="12"/>
  <c r="AF2210" i="12"/>
  <c r="X2211" i="12"/>
  <c r="Y2211" i="12"/>
  <c r="Z2211" i="12"/>
  <c r="AC2211" i="12"/>
  <c r="AD2211" i="12"/>
  <c r="AF2211" i="12"/>
  <c r="X2212" i="12"/>
  <c r="Y2212" i="12"/>
  <c r="Z2212" i="12"/>
  <c r="AB2212" i="12"/>
  <c r="AC2212" i="12"/>
  <c r="AD2212" i="12"/>
  <c r="AF2212" i="12"/>
  <c r="X2213" i="12"/>
  <c r="Y2213" i="12"/>
  <c r="Z2213" i="12"/>
  <c r="AC2213" i="12"/>
  <c r="AD2213" i="12"/>
  <c r="AF2213" i="12"/>
  <c r="X2214" i="12"/>
  <c r="Y2214" i="12"/>
  <c r="Z2214" i="12"/>
  <c r="AC2214" i="12"/>
  <c r="AD2214" i="12"/>
  <c r="AF2214" i="12"/>
  <c r="X2215" i="12"/>
  <c r="Y2215" i="12"/>
  <c r="Z2215" i="12"/>
  <c r="AC2215" i="12"/>
  <c r="AD2215" i="12"/>
  <c r="AF2215" i="12"/>
  <c r="X2216" i="12"/>
  <c r="Y2216" i="12"/>
  <c r="Z2216" i="12"/>
  <c r="AC2216" i="12"/>
  <c r="AD2216" i="12"/>
  <c r="AF2216" i="12"/>
  <c r="X2217" i="12"/>
  <c r="Y2217" i="12"/>
  <c r="Z2217" i="12"/>
  <c r="AC2217" i="12"/>
  <c r="AD2217" i="12"/>
  <c r="AF2217" i="12"/>
  <c r="X2218" i="12"/>
  <c r="Y2218" i="12"/>
  <c r="Z2218" i="12"/>
  <c r="AC2218" i="12"/>
  <c r="AD2218" i="12"/>
  <c r="AF2218" i="12"/>
  <c r="X2219" i="12"/>
  <c r="Y2219" i="12"/>
  <c r="Z2219" i="12"/>
  <c r="AC2219" i="12"/>
  <c r="AD2219" i="12"/>
  <c r="AF2219" i="12"/>
  <c r="X2220" i="12"/>
  <c r="Y2220" i="12"/>
  <c r="Z2220" i="12"/>
  <c r="AC2220" i="12"/>
  <c r="AD2220" i="12"/>
  <c r="AF2220" i="12"/>
  <c r="X2221" i="12"/>
  <c r="Y2221" i="12"/>
  <c r="Z2221" i="12"/>
  <c r="AC2221" i="12"/>
  <c r="AD2221" i="12"/>
  <c r="AF2221" i="12"/>
  <c r="X2222" i="12"/>
  <c r="Y2222" i="12"/>
  <c r="Z2222" i="12"/>
  <c r="AB2222" i="12"/>
  <c r="AC2222" i="12"/>
  <c r="AD2222" i="12"/>
  <c r="AF2222" i="12"/>
  <c r="X2223" i="12"/>
  <c r="Y2223" i="12"/>
  <c r="Z2223" i="12"/>
  <c r="AC2223" i="12"/>
  <c r="AD2223" i="12"/>
  <c r="AF2223" i="12"/>
  <c r="X2224" i="12"/>
  <c r="Y2224" i="12"/>
  <c r="Z2224" i="12"/>
  <c r="AC2224" i="12"/>
  <c r="AD2224" i="12"/>
  <c r="AF2224" i="12"/>
  <c r="X2225" i="12"/>
  <c r="Y2225" i="12"/>
  <c r="Z2225" i="12"/>
  <c r="AC2225" i="12"/>
  <c r="AD2225" i="12"/>
  <c r="AF2225" i="12"/>
  <c r="X2226" i="12"/>
  <c r="Y2226" i="12"/>
  <c r="Z2226" i="12"/>
  <c r="AC2226" i="12"/>
  <c r="AD2226" i="12"/>
  <c r="AF2226" i="12"/>
  <c r="X2227" i="12"/>
  <c r="Y2227" i="12"/>
  <c r="Z2227" i="12"/>
  <c r="AC2227" i="12"/>
  <c r="AD2227" i="12"/>
  <c r="AF2227" i="12"/>
  <c r="X2228" i="12"/>
  <c r="Y2228" i="12"/>
  <c r="Z2228" i="12"/>
  <c r="AC2228" i="12"/>
  <c r="AD2228" i="12"/>
  <c r="AF2228" i="12"/>
  <c r="X2229" i="12"/>
  <c r="Y2229" i="12"/>
  <c r="Z2229" i="12"/>
  <c r="AC2229" i="12"/>
  <c r="AD2229" i="12"/>
  <c r="AF2229" i="12"/>
  <c r="X2230" i="12"/>
  <c r="Y2230" i="12"/>
  <c r="Z2230" i="12"/>
  <c r="AC2230" i="12"/>
  <c r="AD2230" i="12"/>
  <c r="AF2230" i="12"/>
  <c r="X2231" i="12"/>
  <c r="Y2231" i="12"/>
  <c r="Z2231" i="12"/>
  <c r="AC2231" i="12"/>
  <c r="AD2231" i="12"/>
  <c r="AF2231" i="12"/>
  <c r="X2232" i="12"/>
  <c r="Y2232" i="12"/>
  <c r="Z2232" i="12"/>
  <c r="AB2232" i="12"/>
  <c r="AC2232" i="12"/>
  <c r="AD2232" i="12"/>
  <c r="AF2232" i="12"/>
  <c r="X2233" i="12"/>
  <c r="Y2233" i="12"/>
  <c r="Z2233" i="12"/>
  <c r="AC2233" i="12"/>
  <c r="AD2233" i="12"/>
  <c r="AF2233" i="12"/>
  <c r="X2234" i="12"/>
  <c r="Y2234" i="12"/>
  <c r="Z2234" i="12"/>
  <c r="AC2234" i="12"/>
  <c r="AD2234" i="12"/>
  <c r="AF2234" i="12"/>
  <c r="X2235" i="12"/>
  <c r="Y2235" i="12"/>
  <c r="Z2235" i="12"/>
  <c r="AC2235" i="12"/>
  <c r="AD2235" i="12"/>
  <c r="AF2235" i="12"/>
  <c r="X2236" i="12"/>
  <c r="Y2236" i="12"/>
  <c r="Z2236" i="12"/>
  <c r="AC2236" i="12"/>
  <c r="AD2236" i="12"/>
  <c r="AF2236" i="12"/>
  <c r="X2237" i="12"/>
  <c r="Y2237" i="12"/>
  <c r="Z2237" i="12"/>
  <c r="AC2237" i="12"/>
  <c r="AD2237" i="12"/>
  <c r="AF2237" i="12"/>
  <c r="X2238" i="12"/>
  <c r="Y2238" i="12"/>
  <c r="Z2238" i="12"/>
  <c r="AC2238" i="12"/>
  <c r="AD2238" i="12"/>
  <c r="AF2238" i="12"/>
  <c r="X2239" i="12"/>
  <c r="Y2239" i="12"/>
  <c r="Z2239" i="12"/>
  <c r="AC2239" i="12"/>
  <c r="AD2239" i="12"/>
  <c r="AF2239" i="12"/>
  <c r="X2240" i="12"/>
  <c r="Y2240" i="12"/>
  <c r="Z2240" i="12"/>
  <c r="AC2240" i="12"/>
  <c r="AD2240" i="12"/>
  <c r="AF2240" i="12"/>
  <c r="X2241" i="12"/>
  <c r="Y2241" i="12"/>
  <c r="Z2241" i="12"/>
  <c r="AC2241" i="12"/>
  <c r="AD2241" i="12"/>
  <c r="AF2241" i="12"/>
  <c r="X2242" i="12"/>
  <c r="Y2242" i="12"/>
  <c r="Z2242" i="12"/>
  <c r="AB2242" i="12"/>
  <c r="AC2242" i="12"/>
  <c r="AD2242" i="12"/>
  <c r="AF2242" i="12"/>
  <c r="X2243" i="12"/>
  <c r="Y2243" i="12"/>
  <c r="Z2243" i="12"/>
  <c r="AC2243" i="12"/>
  <c r="AD2243" i="12"/>
  <c r="AF2243" i="12"/>
  <c r="X2244" i="12"/>
  <c r="Y2244" i="12"/>
  <c r="Z2244" i="12"/>
  <c r="AC2244" i="12"/>
  <c r="AD2244" i="12"/>
  <c r="AF2244" i="12"/>
  <c r="X2245" i="12"/>
  <c r="Y2245" i="12"/>
  <c r="Z2245" i="12"/>
  <c r="AC2245" i="12"/>
  <c r="AD2245" i="12"/>
  <c r="AF2245" i="12"/>
  <c r="X2246" i="12"/>
  <c r="Y2246" i="12"/>
  <c r="Z2246" i="12"/>
  <c r="AC2246" i="12"/>
  <c r="AD2246" i="12"/>
  <c r="AF2246" i="12"/>
  <c r="X2247" i="12"/>
  <c r="Y2247" i="12"/>
  <c r="Z2247" i="12"/>
  <c r="AC2247" i="12"/>
  <c r="AD2247" i="12"/>
  <c r="AF2247" i="12"/>
  <c r="X2248" i="12"/>
  <c r="Y2248" i="12"/>
  <c r="Z2248" i="12"/>
  <c r="AC2248" i="12"/>
  <c r="AD2248" i="12"/>
  <c r="AF2248" i="12"/>
  <c r="X2249" i="12"/>
  <c r="Y2249" i="12"/>
  <c r="Z2249" i="12"/>
  <c r="AC2249" i="12"/>
  <c r="AD2249" i="12"/>
  <c r="AF2249" i="12"/>
  <c r="X2250" i="12"/>
  <c r="Y2250" i="12"/>
  <c r="Z2250" i="12"/>
  <c r="AC2250" i="12"/>
  <c r="AD2250" i="12"/>
  <c r="AF2250" i="12"/>
  <c r="X2251" i="12"/>
  <c r="Y2251" i="12"/>
  <c r="Z2251" i="12"/>
  <c r="AC2251" i="12"/>
  <c r="AD2251" i="12"/>
  <c r="AF2251" i="12"/>
  <c r="X2252" i="12"/>
  <c r="Y2252" i="12"/>
  <c r="Z2252" i="12"/>
  <c r="AB2252" i="12"/>
  <c r="AC2252" i="12"/>
  <c r="AD2252" i="12"/>
  <c r="AF2252" i="12"/>
  <c r="X2253" i="12"/>
  <c r="Y2253" i="12"/>
  <c r="Z2253" i="12"/>
  <c r="AC2253" i="12"/>
  <c r="AD2253" i="12"/>
  <c r="AF2253" i="12"/>
  <c r="X2254" i="12"/>
  <c r="Y2254" i="12"/>
  <c r="Z2254" i="12"/>
  <c r="AC2254" i="12"/>
  <c r="AD2254" i="12"/>
  <c r="AF2254" i="12"/>
  <c r="X2255" i="12"/>
  <c r="Y2255" i="12"/>
  <c r="Z2255" i="12"/>
  <c r="AC2255" i="12"/>
  <c r="AD2255" i="12"/>
  <c r="AF2255" i="12"/>
  <c r="X2256" i="12"/>
  <c r="Y2256" i="12"/>
  <c r="Z2256" i="12"/>
  <c r="AC2256" i="12"/>
  <c r="AD2256" i="12"/>
  <c r="AF2256" i="12"/>
  <c r="X2257" i="12"/>
  <c r="Y2257" i="12"/>
  <c r="Z2257" i="12"/>
  <c r="AC2257" i="12"/>
  <c r="AD2257" i="12"/>
  <c r="AF2257" i="12"/>
  <c r="X2258" i="12"/>
  <c r="Y2258" i="12"/>
  <c r="Z2258" i="12"/>
  <c r="AC2258" i="12"/>
  <c r="AD2258" i="12"/>
  <c r="AF2258" i="12"/>
  <c r="X2259" i="12"/>
  <c r="Y2259" i="12"/>
  <c r="Z2259" i="12"/>
  <c r="AC2259" i="12"/>
  <c r="AD2259" i="12"/>
  <c r="AF2259" i="12"/>
  <c r="X2260" i="12"/>
  <c r="Y2260" i="12"/>
  <c r="Z2260" i="12"/>
  <c r="AC2260" i="12"/>
  <c r="AD2260" i="12"/>
  <c r="AF2260" i="12"/>
  <c r="X2261" i="12"/>
  <c r="Y2261" i="12"/>
  <c r="Z2261" i="12"/>
  <c r="AB2261" i="12"/>
  <c r="AC2261" i="12"/>
  <c r="AD2261" i="12"/>
  <c r="AF2261" i="12"/>
  <c r="X2262" i="12"/>
  <c r="Y2262" i="12"/>
  <c r="Z2262" i="12"/>
  <c r="AC2262" i="12"/>
  <c r="AD2262" i="12"/>
  <c r="AF2262" i="12"/>
  <c r="X2263" i="12"/>
  <c r="Y2263" i="12"/>
  <c r="Z2263" i="12"/>
  <c r="AC2263" i="12"/>
  <c r="AD2263" i="12"/>
  <c r="AF2263" i="12"/>
  <c r="X2264" i="12"/>
  <c r="Y2264" i="12"/>
  <c r="Z2264" i="12"/>
  <c r="AC2264" i="12"/>
  <c r="AD2264" i="12"/>
  <c r="AF2264" i="12"/>
  <c r="X2265" i="12"/>
  <c r="Y2265" i="12"/>
  <c r="Z2265" i="12"/>
  <c r="AC2265" i="12"/>
  <c r="AD2265" i="12"/>
  <c r="AF2265" i="12"/>
  <c r="X2266" i="12"/>
  <c r="Y2266" i="12"/>
  <c r="Z2266" i="12"/>
  <c r="AC2266" i="12"/>
  <c r="AD2266" i="12"/>
  <c r="AF2266" i="12"/>
  <c r="X2267" i="12"/>
  <c r="Y2267" i="12"/>
  <c r="Z2267" i="12"/>
  <c r="AC2267" i="12"/>
  <c r="AD2267" i="12"/>
  <c r="AF2267" i="12"/>
  <c r="X2268" i="12"/>
  <c r="Y2268" i="12"/>
  <c r="Z2268" i="12"/>
  <c r="AC2268" i="12"/>
  <c r="AD2268" i="12"/>
  <c r="AF2268" i="12"/>
  <c r="X2269" i="12"/>
  <c r="Y2269" i="12"/>
  <c r="Z2269" i="12"/>
  <c r="AC2269" i="12"/>
  <c r="AD2269" i="12"/>
  <c r="AF2269" i="12"/>
  <c r="X2270" i="12"/>
  <c r="Y2270" i="12"/>
  <c r="Z2270" i="12"/>
  <c r="AC2270" i="12"/>
  <c r="AD2270" i="12"/>
  <c r="AF2270" i="12"/>
  <c r="X2271" i="12"/>
  <c r="Y2271" i="12"/>
  <c r="Z2271" i="12"/>
  <c r="AB2271" i="12"/>
  <c r="AC2271" i="12"/>
  <c r="AD2271" i="12"/>
  <c r="AF2271" i="12"/>
  <c r="X2272" i="12"/>
  <c r="Y2272" i="12"/>
  <c r="Z2272" i="12"/>
  <c r="AC2272" i="12"/>
  <c r="AD2272" i="12"/>
  <c r="AF2272" i="12"/>
  <c r="X2273" i="12"/>
  <c r="Y2273" i="12"/>
  <c r="Z2273" i="12"/>
  <c r="AC2273" i="12"/>
  <c r="AD2273" i="12"/>
  <c r="AF2273" i="12"/>
  <c r="X2274" i="12"/>
  <c r="Y2274" i="12"/>
  <c r="Z2274" i="12"/>
  <c r="AC2274" i="12"/>
  <c r="AD2274" i="12"/>
  <c r="AF2274" i="12"/>
  <c r="X2275" i="12"/>
  <c r="Y2275" i="12"/>
  <c r="Z2275" i="12"/>
  <c r="AC2275" i="12"/>
  <c r="AD2275" i="12"/>
  <c r="AF2275" i="12"/>
  <c r="X2276" i="12"/>
  <c r="Y2276" i="12"/>
  <c r="Z2276" i="12"/>
  <c r="AC2276" i="12"/>
  <c r="AD2276" i="12"/>
  <c r="AF2276" i="12"/>
  <c r="X2277" i="12"/>
  <c r="Y2277" i="12"/>
  <c r="Z2277" i="12"/>
  <c r="AC2277" i="12"/>
  <c r="AD2277" i="12"/>
  <c r="AF2277" i="12"/>
  <c r="X2278" i="12"/>
  <c r="Y2278" i="12"/>
  <c r="Z2278" i="12"/>
  <c r="AC2278" i="12"/>
  <c r="AD2278" i="12"/>
  <c r="AF2278" i="12"/>
  <c r="X2279" i="12"/>
  <c r="Y2279" i="12"/>
  <c r="Z2279" i="12"/>
  <c r="AC2279" i="12"/>
  <c r="AD2279" i="12"/>
  <c r="AF2279" i="12"/>
  <c r="X2280" i="12"/>
  <c r="Y2280" i="12"/>
  <c r="Z2280" i="12"/>
  <c r="AB2280" i="12"/>
  <c r="AC2280" i="12"/>
  <c r="AD2280" i="12"/>
  <c r="AF2280" i="12"/>
  <c r="X2281" i="12"/>
  <c r="Y2281" i="12"/>
  <c r="Z2281" i="12"/>
  <c r="AC2281" i="12"/>
  <c r="AD2281" i="12"/>
  <c r="AF2281" i="12"/>
  <c r="X2282" i="12"/>
  <c r="Y2282" i="12"/>
  <c r="Z2282" i="12"/>
  <c r="AC2282" i="12"/>
  <c r="AD2282" i="12"/>
  <c r="AF2282" i="12"/>
  <c r="X2283" i="12"/>
  <c r="Y2283" i="12"/>
  <c r="Z2283" i="12"/>
  <c r="AC2283" i="12"/>
  <c r="AD2283" i="12"/>
  <c r="AF2283" i="12"/>
  <c r="X2284" i="12"/>
  <c r="Y2284" i="12"/>
  <c r="Z2284" i="12"/>
  <c r="AC2284" i="12"/>
  <c r="AD2284" i="12"/>
  <c r="AF2284" i="12"/>
  <c r="X2285" i="12"/>
  <c r="Y2285" i="12"/>
  <c r="Z2285" i="12"/>
  <c r="AC2285" i="12"/>
  <c r="AD2285" i="12"/>
  <c r="AF2285" i="12"/>
  <c r="X2286" i="12"/>
  <c r="Y2286" i="12"/>
  <c r="Z2286" i="12"/>
  <c r="AC2286" i="12"/>
  <c r="AD2286" i="12"/>
  <c r="AF2286" i="12"/>
  <c r="X2287" i="12"/>
  <c r="Y2287" i="12"/>
  <c r="Z2287" i="12"/>
  <c r="AC2287" i="12"/>
  <c r="AD2287" i="12"/>
  <c r="AF2287" i="12"/>
  <c r="X2288" i="12"/>
  <c r="Y2288" i="12"/>
  <c r="Z2288" i="12"/>
  <c r="AC2288" i="12"/>
  <c r="AD2288" i="12"/>
  <c r="AF2288" i="12"/>
  <c r="X2289" i="12"/>
  <c r="Y2289" i="12"/>
  <c r="Z2289" i="12"/>
  <c r="AB2289" i="12"/>
  <c r="AC2289" i="12"/>
  <c r="AD2289" i="12"/>
  <c r="AF2289" i="12"/>
  <c r="X2290" i="12"/>
  <c r="Y2290" i="12"/>
  <c r="Z2290" i="12"/>
  <c r="AC2290" i="12"/>
  <c r="AD2290" i="12"/>
  <c r="AF2290" i="12"/>
  <c r="X2291" i="12"/>
  <c r="Y2291" i="12"/>
  <c r="Z2291" i="12"/>
  <c r="AC2291" i="12"/>
  <c r="AD2291" i="12"/>
  <c r="AF2291" i="12"/>
  <c r="X2292" i="12"/>
  <c r="Y2292" i="12"/>
  <c r="Z2292" i="12"/>
  <c r="AC2292" i="12"/>
  <c r="AD2292" i="12"/>
  <c r="AF2292" i="12"/>
  <c r="X2293" i="12"/>
  <c r="Y2293" i="12"/>
  <c r="Z2293" i="12"/>
  <c r="AC2293" i="12"/>
  <c r="AD2293" i="12"/>
  <c r="AF2293" i="12"/>
  <c r="X2294" i="12"/>
  <c r="Y2294" i="12"/>
  <c r="Z2294" i="12"/>
  <c r="AC2294" i="12"/>
  <c r="AD2294" i="12"/>
  <c r="AF2294" i="12"/>
  <c r="X2295" i="12"/>
  <c r="Y2295" i="12"/>
  <c r="Z2295" i="12"/>
  <c r="AC2295" i="12"/>
  <c r="AD2295" i="12"/>
  <c r="AF2295" i="12"/>
  <c r="X2296" i="12"/>
  <c r="Y2296" i="12"/>
  <c r="Z2296" i="12"/>
  <c r="AC2296" i="12"/>
  <c r="AD2296" i="12"/>
  <c r="AF2296" i="12"/>
  <c r="X2297" i="12"/>
  <c r="Y2297" i="12"/>
  <c r="Z2297" i="12"/>
  <c r="AB2297" i="12"/>
  <c r="AC2297" i="12"/>
  <c r="AD2297" i="12"/>
  <c r="AF2297" i="12"/>
  <c r="X2298" i="12"/>
  <c r="Y2298" i="12"/>
  <c r="Z2298" i="12"/>
  <c r="AC2298" i="12"/>
  <c r="AD2298" i="12"/>
  <c r="AF2298" i="12"/>
  <c r="X2299" i="12"/>
  <c r="Y2299" i="12"/>
  <c r="Z2299" i="12"/>
  <c r="AC2299" i="12"/>
  <c r="AD2299" i="12"/>
  <c r="AF2299" i="12"/>
  <c r="X2300" i="12"/>
  <c r="Y2300" i="12"/>
  <c r="Z2300" i="12"/>
  <c r="AC2300" i="12"/>
  <c r="AD2300" i="12"/>
  <c r="AF2300" i="12"/>
  <c r="X2301" i="12"/>
  <c r="Y2301" i="12"/>
  <c r="Z2301" i="12"/>
  <c r="AC2301" i="12"/>
  <c r="AD2301" i="12"/>
  <c r="AF2301" i="12"/>
  <c r="X2302" i="12"/>
  <c r="Y2302" i="12"/>
  <c r="Z2302" i="12"/>
  <c r="AC2302" i="12"/>
  <c r="AD2302" i="12"/>
  <c r="AF2302" i="12"/>
  <c r="X2303" i="12"/>
  <c r="Y2303" i="12"/>
  <c r="Z2303" i="12"/>
  <c r="AC2303" i="12"/>
  <c r="AD2303" i="12"/>
  <c r="AF2303" i="12"/>
  <c r="X2304" i="12"/>
  <c r="Y2304" i="12"/>
  <c r="Z2304" i="12"/>
  <c r="AC2304" i="12"/>
  <c r="AD2304" i="12"/>
  <c r="AF2304" i="12"/>
  <c r="X2305" i="12"/>
  <c r="Y2305" i="12"/>
  <c r="Z2305" i="12"/>
  <c r="AC2305" i="12"/>
  <c r="AD2305" i="12"/>
  <c r="AF2305" i="12"/>
  <c r="X2306" i="12"/>
  <c r="Y2306" i="12"/>
  <c r="Z2306" i="12"/>
  <c r="AC2306" i="12"/>
  <c r="AD2306" i="12"/>
  <c r="AF2306" i="12"/>
  <c r="X2307" i="12"/>
  <c r="Y2307" i="12"/>
  <c r="Z2307" i="12"/>
  <c r="AB2307" i="12"/>
  <c r="AC2307" i="12"/>
  <c r="AD2307" i="12"/>
  <c r="AF2307" i="12"/>
  <c r="X2308" i="12"/>
  <c r="Y2308" i="12"/>
  <c r="Z2308" i="12"/>
  <c r="AC2308" i="12"/>
  <c r="AD2308" i="12"/>
  <c r="AF2308" i="12"/>
  <c r="X2309" i="12"/>
  <c r="Y2309" i="12"/>
  <c r="Z2309" i="12"/>
  <c r="AC2309" i="12"/>
  <c r="AD2309" i="12"/>
  <c r="AF2309" i="12"/>
  <c r="X2310" i="12"/>
  <c r="Y2310" i="12"/>
  <c r="Z2310" i="12"/>
  <c r="AC2310" i="12"/>
  <c r="AD2310" i="12"/>
  <c r="AF2310" i="12"/>
  <c r="X2311" i="12"/>
  <c r="Y2311" i="12"/>
  <c r="Z2311" i="12"/>
  <c r="AC2311" i="12"/>
  <c r="AD2311" i="12"/>
  <c r="AF2311" i="12"/>
  <c r="X2312" i="12"/>
  <c r="Y2312" i="12"/>
  <c r="Z2312" i="12"/>
  <c r="AC2312" i="12"/>
  <c r="AD2312" i="12"/>
  <c r="AF2312" i="12"/>
  <c r="X2313" i="12"/>
  <c r="Y2313" i="12"/>
  <c r="Z2313" i="12"/>
  <c r="AC2313" i="12"/>
  <c r="AD2313" i="12"/>
  <c r="AF2313" i="12"/>
  <c r="X2314" i="12"/>
  <c r="Y2314" i="12"/>
  <c r="Z2314" i="12"/>
  <c r="AC2314" i="12"/>
  <c r="AD2314" i="12"/>
  <c r="AF2314" i="12"/>
  <c r="X2315" i="12"/>
  <c r="Y2315" i="12"/>
  <c r="Z2315" i="12"/>
  <c r="AC2315" i="12"/>
  <c r="AD2315" i="12"/>
  <c r="AF2315" i="12"/>
  <c r="X2316" i="12"/>
  <c r="Y2316" i="12"/>
  <c r="Z2316" i="12"/>
  <c r="AC2316" i="12"/>
  <c r="AD2316" i="12"/>
  <c r="AF2316" i="12"/>
  <c r="X2317" i="12"/>
  <c r="Y2317" i="12"/>
  <c r="Z2317" i="12"/>
  <c r="AB2317" i="12"/>
  <c r="AC2317" i="12"/>
  <c r="AD2317" i="12"/>
  <c r="AF2317" i="12"/>
  <c r="X2318" i="12"/>
  <c r="Y2318" i="12"/>
  <c r="Z2318" i="12"/>
  <c r="AC2318" i="12"/>
  <c r="AD2318" i="12"/>
  <c r="AF2318" i="12"/>
  <c r="X2319" i="12"/>
  <c r="Y2319" i="12"/>
  <c r="Z2319" i="12"/>
  <c r="AC2319" i="12"/>
  <c r="AD2319" i="12"/>
  <c r="AF2319" i="12"/>
  <c r="X2320" i="12"/>
  <c r="Y2320" i="12"/>
  <c r="Z2320" i="12"/>
  <c r="AC2320" i="12"/>
  <c r="AD2320" i="12"/>
  <c r="AF2320" i="12"/>
  <c r="X2321" i="12"/>
  <c r="Y2321" i="12"/>
  <c r="Z2321" i="12"/>
  <c r="AC2321" i="12"/>
  <c r="AD2321" i="12"/>
  <c r="AF2321" i="12"/>
  <c r="X2322" i="12"/>
  <c r="Y2322" i="12"/>
  <c r="Z2322" i="12"/>
  <c r="AC2322" i="12"/>
  <c r="AD2322" i="12"/>
  <c r="AF2322" i="12"/>
  <c r="X2323" i="12"/>
  <c r="Y2323" i="12"/>
  <c r="Z2323" i="12"/>
  <c r="AC2323" i="12"/>
  <c r="AD2323" i="12"/>
  <c r="AF2323" i="12"/>
  <c r="X2324" i="12"/>
  <c r="Y2324" i="12"/>
  <c r="Z2324" i="12"/>
  <c r="AC2324" i="12"/>
  <c r="AD2324" i="12"/>
  <c r="AF2324" i="12"/>
  <c r="X2325" i="12"/>
  <c r="Y2325" i="12"/>
  <c r="Z2325" i="12"/>
  <c r="AC2325" i="12"/>
  <c r="AD2325" i="12"/>
  <c r="AF2325" i="12"/>
  <c r="X2326" i="12"/>
  <c r="Y2326" i="12"/>
  <c r="Z2326" i="12"/>
  <c r="AC2326" i="12"/>
  <c r="AD2326" i="12"/>
  <c r="AF2326" i="12"/>
  <c r="X2327" i="12"/>
  <c r="Y2327" i="12"/>
  <c r="Z2327" i="12"/>
  <c r="AB2327" i="12"/>
  <c r="AC2327" i="12"/>
  <c r="AD2327" i="12"/>
  <c r="AF2327" i="12"/>
  <c r="X2328" i="12"/>
  <c r="Y2328" i="12"/>
  <c r="Z2328" i="12"/>
  <c r="AC2328" i="12"/>
  <c r="AD2328" i="12"/>
  <c r="AF2328" i="12"/>
  <c r="X2329" i="12"/>
  <c r="Y2329" i="12"/>
  <c r="Z2329" i="12"/>
  <c r="AC2329" i="12"/>
  <c r="AD2329" i="12"/>
  <c r="AF2329" i="12"/>
  <c r="X2330" i="12"/>
  <c r="Y2330" i="12"/>
  <c r="Z2330" i="12"/>
  <c r="AC2330" i="12"/>
  <c r="AD2330" i="12"/>
  <c r="AF2330" i="12"/>
  <c r="X2331" i="12"/>
  <c r="Y2331" i="12"/>
  <c r="Z2331" i="12"/>
  <c r="AC2331" i="12"/>
  <c r="AD2331" i="12"/>
  <c r="AF2331" i="12"/>
  <c r="X2332" i="12"/>
  <c r="Y2332" i="12"/>
  <c r="Z2332" i="12"/>
  <c r="AC2332" i="12"/>
  <c r="AD2332" i="12"/>
  <c r="AF2332" i="12"/>
  <c r="X2333" i="12"/>
  <c r="Y2333" i="12"/>
  <c r="Z2333" i="12"/>
  <c r="AC2333" i="12"/>
  <c r="AD2333" i="12"/>
  <c r="AF2333" i="12"/>
  <c r="X2334" i="12"/>
  <c r="Y2334" i="12"/>
  <c r="Z2334" i="12"/>
  <c r="AC2334" i="12"/>
  <c r="AD2334" i="12"/>
  <c r="AF2334" i="12"/>
  <c r="X2335" i="12"/>
  <c r="Y2335" i="12"/>
  <c r="Z2335" i="12"/>
  <c r="AB2335" i="12"/>
  <c r="AC2335" i="12"/>
  <c r="AD2335" i="12"/>
  <c r="AF2335" i="12"/>
  <c r="X2336" i="12"/>
  <c r="Y2336" i="12"/>
  <c r="Z2336" i="12"/>
  <c r="AC2336" i="12"/>
  <c r="AD2336" i="12"/>
  <c r="AF2336" i="12"/>
  <c r="X2337" i="12"/>
  <c r="Y2337" i="12"/>
  <c r="Z2337" i="12"/>
  <c r="AC2337" i="12"/>
  <c r="AD2337" i="12"/>
  <c r="AF2337" i="12"/>
  <c r="X2338" i="12"/>
  <c r="Y2338" i="12"/>
  <c r="Z2338" i="12"/>
  <c r="AC2338" i="12"/>
  <c r="AD2338" i="12"/>
  <c r="AF2338" i="12"/>
  <c r="X2339" i="12"/>
  <c r="Y2339" i="12"/>
  <c r="Z2339" i="12"/>
  <c r="AC2339" i="12"/>
  <c r="AD2339" i="12"/>
  <c r="AF2339" i="12"/>
  <c r="X2340" i="12"/>
  <c r="Y2340" i="12"/>
  <c r="Z2340" i="12"/>
  <c r="AC2340" i="12"/>
  <c r="AD2340" i="12"/>
  <c r="AF2340" i="12"/>
  <c r="X2341" i="12"/>
  <c r="Y2341" i="12"/>
  <c r="Z2341" i="12"/>
  <c r="AC2341" i="12"/>
  <c r="AD2341" i="12"/>
  <c r="AF2341" i="12"/>
  <c r="X2342" i="12"/>
  <c r="Y2342" i="12"/>
  <c r="Z2342" i="12"/>
  <c r="AC2342" i="12"/>
  <c r="AD2342" i="12"/>
  <c r="AF2342" i="12"/>
  <c r="X2343" i="12"/>
  <c r="Y2343" i="12"/>
  <c r="Z2343" i="12"/>
  <c r="AC2343" i="12"/>
  <c r="AD2343" i="12"/>
  <c r="AF2343" i="12"/>
  <c r="X2344" i="12"/>
  <c r="Y2344" i="12"/>
  <c r="Z2344" i="12"/>
  <c r="AB2344" i="12"/>
  <c r="AC2344" i="12"/>
  <c r="AD2344" i="12"/>
  <c r="AF2344" i="12"/>
  <c r="X2345" i="12"/>
  <c r="Y2345" i="12"/>
  <c r="Z2345" i="12"/>
  <c r="AC2345" i="12"/>
  <c r="AD2345" i="12"/>
  <c r="AF2345" i="12"/>
  <c r="X2346" i="12"/>
  <c r="Y2346" i="12"/>
  <c r="Z2346" i="12"/>
  <c r="AC2346" i="12"/>
  <c r="AD2346" i="12"/>
  <c r="AF2346" i="12"/>
  <c r="X2347" i="12"/>
  <c r="Y2347" i="12"/>
  <c r="Z2347" i="12"/>
  <c r="AC2347" i="12"/>
  <c r="AD2347" i="12"/>
  <c r="AF2347" i="12"/>
  <c r="X2348" i="12"/>
  <c r="Y2348" i="12"/>
  <c r="Z2348" i="12"/>
  <c r="AC2348" i="12"/>
  <c r="AD2348" i="12"/>
  <c r="AF2348" i="12"/>
  <c r="X2349" i="12"/>
  <c r="Y2349" i="12"/>
  <c r="Z2349" i="12"/>
  <c r="AC2349" i="12"/>
  <c r="AD2349" i="12"/>
  <c r="AF2349" i="12"/>
  <c r="X2350" i="12"/>
  <c r="Y2350" i="12"/>
  <c r="Z2350" i="12"/>
  <c r="AC2350" i="12"/>
  <c r="AD2350" i="12"/>
  <c r="AF2350" i="12"/>
  <c r="X2351" i="12"/>
  <c r="Y2351" i="12"/>
  <c r="Z2351" i="12"/>
  <c r="AC2351" i="12"/>
  <c r="AD2351" i="12"/>
  <c r="AF2351" i="12"/>
  <c r="X2352" i="12"/>
  <c r="Y2352" i="12"/>
  <c r="Z2352" i="12"/>
  <c r="AC2352" i="12"/>
  <c r="AD2352" i="12"/>
  <c r="AF2352" i="12"/>
  <c r="X2353" i="12"/>
  <c r="Y2353" i="12"/>
  <c r="Z2353" i="12"/>
  <c r="AC2353" i="12"/>
  <c r="AD2353" i="12"/>
  <c r="AF2353" i="12"/>
  <c r="X2354" i="12"/>
  <c r="Y2354" i="12"/>
  <c r="Z2354" i="12"/>
  <c r="AB2354" i="12"/>
  <c r="AC2354" i="12"/>
  <c r="AD2354" i="12"/>
  <c r="AF2354" i="12"/>
  <c r="X2355" i="12"/>
  <c r="Y2355" i="12"/>
  <c r="Z2355" i="12"/>
  <c r="AC2355" i="12"/>
  <c r="AD2355" i="12"/>
  <c r="AF2355" i="12"/>
  <c r="X2356" i="12"/>
  <c r="Y2356" i="12"/>
  <c r="Z2356" i="12"/>
  <c r="AC2356" i="12"/>
  <c r="AD2356" i="12"/>
  <c r="AF2356" i="12"/>
  <c r="X2357" i="12"/>
  <c r="Y2357" i="12"/>
  <c r="Z2357" i="12"/>
  <c r="AC2357" i="12"/>
  <c r="AD2357" i="12"/>
  <c r="AF2357" i="12"/>
  <c r="X2358" i="12"/>
  <c r="Y2358" i="12"/>
  <c r="Z2358" i="12"/>
  <c r="AC2358" i="12"/>
  <c r="AD2358" i="12"/>
  <c r="AF2358" i="12"/>
  <c r="X2359" i="12"/>
  <c r="Y2359" i="12"/>
  <c r="Z2359" i="12"/>
  <c r="AC2359" i="12"/>
  <c r="AD2359" i="12"/>
  <c r="AF2359" i="12"/>
  <c r="X2360" i="12"/>
  <c r="Y2360" i="12"/>
  <c r="Z2360" i="12"/>
  <c r="AC2360" i="12"/>
  <c r="AD2360" i="12"/>
  <c r="AF2360" i="12"/>
  <c r="X2361" i="12"/>
  <c r="Y2361" i="12"/>
  <c r="Z2361" i="12"/>
  <c r="AC2361" i="12"/>
  <c r="AD2361" i="12"/>
  <c r="AF2361" i="12"/>
  <c r="X2362" i="12"/>
  <c r="Y2362" i="12"/>
  <c r="Z2362" i="12"/>
  <c r="AC2362" i="12"/>
  <c r="AD2362" i="12"/>
  <c r="AF2362" i="12"/>
  <c r="X2363" i="12"/>
  <c r="Y2363" i="12"/>
  <c r="Z2363" i="12"/>
  <c r="AB2363" i="12"/>
  <c r="AC2363" i="12"/>
  <c r="AD2363" i="12"/>
  <c r="AF2363" i="12"/>
  <c r="X2364" i="12"/>
  <c r="Y2364" i="12"/>
  <c r="Z2364" i="12"/>
  <c r="AC2364" i="12"/>
  <c r="AD2364" i="12"/>
  <c r="AF2364" i="12"/>
  <c r="X2365" i="12"/>
  <c r="Y2365" i="12"/>
  <c r="Z2365" i="12"/>
  <c r="AC2365" i="12"/>
  <c r="AD2365" i="12"/>
  <c r="AF2365" i="12"/>
  <c r="X2366" i="12"/>
  <c r="Y2366" i="12"/>
  <c r="Z2366" i="12"/>
  <c r="AC2366" i="12"/>
  <c r="AD2366" i="12"/>
  <c r="AF2366" i="12"/>
  <c r="X2367" i="12"/>
  <c r="Y2367" i="12"/>
  <c r="Z2367" i="12"/>
  <c r="AC2367" i="12"/>
  <c r="AD2367" i="12"/>
  <c r="AF2367" i="12"/>
  <c r="X2368" i="12"/>
  <c r="Y2368" i="12"/>
  <c r="Z2368" i="12"/>
  <c r="AC2368" i="12"/>
  <c r="AD2368" i="12"/>
  <c r="AF2368" i="12"/>
  <c r="X2369" i="12"/>
  <c r="Y2369" i="12"/>
  <c r="Z2369" i="12"/>
  <c r="AC2369" i="12"/>
  <c r="AD2369" i="12"/>
  <c r="AF2369" i="12"/>
  <c r="X2370" i="12"/>
  <c r="Y2370" i="12"/>
  <c r="Z2370" i="12"/>
  <c r="AC2370" i="12"/>
  <c r="AD2370" i="12"/>
  <c r="AF2370" i="12"/>
  <c r="X2371" i="12"/>
  <c r="Y2371" i="12"/>
  <c r="Z2371" i="12"/>
  <c r="AC2371" i="12"/>
  <c r="AD2371" i="12"/>
  <c r="AF2371" i="12"/>
  <c r="X2372" i="12"/>
  <c r="Y2372" i="12"/>
  <c r="Z2372" i="12"/>
  <c r="AB2372" i="12"/>
  <c r="AC2372" i="12"/>
  <c r="AD2372" i="12"/>
  <c r="AF2372" i="12"/>
  <c r="X2373" i="12"/>
  <c r="Y2373" i="12"/>
  <c r="Z2373" i="12"/>
  <c r="AC2373" i="12"/>
  <c r="AD2373" i="12"/>
  <c r="AF2373" i="12"/>
  <c r="X2374" i="12"/>
  <c r="Y2374" i="12"/>
  <c r="Z2374" i="12"/>
  <c r="AC2374" i="12"/>
  <c r="AD2374" i="12"/>
  <c r="AF2374" i="12"/>
  <c r="X2375" i="12"/>
  <c r="Y2375" i="12"/>
  <c r="Z2375" i="12"/>
  <c r="AC2375" i="12"/>
  <c r="AD2375" i="12"/>
  <c r="AF2375" i="12"/>
  <c r="X2376" i="12"/>
  <c r="Y2376" i="12"/>
  <c r="Z2376" i="12"/>
  <c r="AC2376" i="12"/>
  <c r="AD2376" i="12"/>
  <c r="AF2376" i="12"/>
  <c r="X2377" i="12"/>
  <c r="Y2377" i="12"/>
  <c r="Z2377" i="12"/>
  <c r="AC2377" i="12"/>
  <c r="AD2377" i="12"/>
  <c r="AF2377" i="12"/>
  <c r="X2378" i="12"/>
  <c r="Y2378" i="12"/>
  <c r="Z2378" i="12"/>
  <c r="AC2378" i="12"/>
  <c r="AD2378" i="12"/>
  <c r="AF2378" i="12"/>
  <c r="X2379" i="12"/>
  <c r="Y2379" i="12"/>
  <c r="Z2379" i="12"/>
  <c r="AC2379" i="12"/>
  <c r="AD2379" i="12"/>
  <c r="AF2379" i="12"/>
  <c r="X2380" i="12"/>
  <c r="Y2380" i="12"/>
  <c r="Z2380" i="12"/>
  <c r="AB2380" i="12"/>
  <c r="AC2380" i="12"/>
  <c r="AD2380" i="12"/>
  <c r="AF2380" i="12"/>
  <c r="X2381" i="12"/>
  <c r="Y2381" i="12"/>
  <c r="Z2381" i="12"/>
  <c r="AC2381" i="12"/>
  <c r="AD2381" i="12"/>
  <c r="AF2381" i="12"/>
  <c r="X2382" i="12"/>
  <c r="Y2382" i="12"/>
  <c r="Z2382" i="12"/>
  <c r="AC2382" i="12"/>
  <c r="AD2382" i="12"/>
  <c r="AF2382" i="12"/>
  <c r="X2383" i="12"/>
  <c r="Y2383" i="12"/>
  <c r="Z2383" i="12"/>
  <c r="AC2383" i="12"/>
  <c r="AD2383" i="12"/>
  <c r="AF2383" i="12"/>
  <c r="X2384" i="12"/>
  <c r="Y2384" i="12"/>
  <c r="Z2384" i="12"/>
  <c r="AC2384" i="12"/>
  <c r="AD2384" i="12"/>
  <c r="AF2384" i="12"/>
  <c r="X2385" i="12"/>
  <c r="Y2385" i="12"/>
  <c r="Z2385" i="12"/>
  <c r="AC2385" i="12"/>
  <c r="AD2385" i="12"/>
  <c r="AF2385" i="12"/>
  <c r="X2386" i="12"/>
  <c r="Y2386" i="12"/>
  <c r="Z2386" i="12"/>
  <c r="AC2386" i="12"/>
  <c r="AD2386" i="12"/>
  <c r="AF2386" i="12"/>
  <c r="X2387" i="12"/>
  <c r="Y2387" i="12"/>
  <c r="Z2387" i="12"/>
  <c r="AC2387" i="12"/>
  <c r="AD2387" i="12"/>
  <c r="AF2387" i="12"/>
  <c r="X2388" i="12"/>
  <c r="Y2388" i="12"/>
  <c r="Z2388" i="12"/>
  <c r="AC2388" i="12"/>
  <c r="AD2388" i="12"/>
  <c r="AF2388" i="12"/>
  <c r="X2389" i="12"/>
  <c r="Y2389" i="12"/>
  <c r="Z2389" i="12"/>
  <c r="AC2389" i="12"/>
  <c r="AD2389" i="12"/>
  <c r="AF2389" i="12"/>
  <c r="X2390" i="12"/>
  <c r="Y2390" i="12"/>
  <c r="Z2390" i="12"/>
  <c r="AC2390" i="12"/>
  <c r="AD2390" i="12"/>
  <c r="AF2390" i="12"/>
  <c r="X2391" i="12"/>
  <c r="Y2391" i="12"/>
  <c r="Z2391" i="12"/>
  <c r="AB2391" i="12"/>
  <c r="AC2391" i="12"/>
  <c r="AD2391" i="12"/>
  <c r="AF2391" i="12"/>
  <c r="X2392" i="12"/>
  <c r="Y2392" i="12"/>
  <c r="Z2392" i="12"/>
  <c r="AC2392" i="12"/>
  <c r="AD2392" i="12"/>
  <c r="AF2392" i="12"/>
  <c r="X2393" i="12"/>
  <c r="Y2393" i="12"/>
  <c r="Z2393" i="12"/>
  <c r="AC2393" i="12"/>
  <c r="AD2393" i="12"/>
  <c r="AF2393" i="12"/>
  <c r="X2394" i="12"/>
  <c r="Y2394" i="12"/>
  <c r="Z2394" i="12"/>
  <c r="AC2394" i="12"/>
  <c r="AD2394" i="12"/>
  <c r="AF2394" i="12"/>
  <c r="X2395" i="12"/>
  <c r="Y2395" i="12"/>
  <c r="Z2395" i="12"/>
  <c r="AC2395" i="12"/>
  <c r="AD2395" i="12"/>
  <c r="AF2395" i="12"/>
  <c r="X2396" i="12"/>
  <c r="Y2396" i="12"/>
  <c r="Z2396" i="12"/>
  <c r="AC2396" i="12"/>
  <c r="AD2396" i="12"/>
  <c r="AF2396" i="12"/>
  <c r="X2397" i="12"/>
  <c r="Y2397" i="12"/>
  <c r="Z2397" i="12"/>
  <c r="AC2397" i="12"/>
  <c r="AD2397" i="12"/>
  <c r="AF2397" i="12"/>
  <c r="X2398" i="12"/>
  <c r="Y2398" i="12"/>
  <c r="Z2398" i="12"/>
  <c r="AC2398" i="12"/>
  <c r="AD2398" i="12"/>
  <c r="AF2398" i="12"/>
  <c r="X2399" i="12"/>
  <c r="Y2399" i="12"/>
  <c r="Z2399" i="12"/>
  <c r="AC2399" i="12"/>
  <c r="AD2399" i="12"/>
  <c r="AF2399" i="12"/>
  <c r="X2400" i="12"/>
  <c r="Y2400" i="12"/>
  <c r="Z2400" i="12"/>
  <c r="AC2400" i="12"/>
  <c r="AD2400" i="12"/>
  <c r="AF2400" i="12"/>
  <c r="X2401" i="12"/>
  <c r="Y2401" i="12"/>
  <c r="Z2401" i="12"/>
  <c r="AB2401" i="12"/>
  <c r="AC2401" i="12"/>
  <c r="AD2401" i="12"/>
  <c r="AF2401" i="12"/>
  <c r="X2402" i="12"/>
  <c r="Y2402" i="12"/>
  <c r="Z2402" i="12"/>
  <c r="AC2402" i="12"/>
  <c r="AD2402" i="12"/>
  <c r="AF2402" i="12"/>
  <c r="X2403" i="12"/>
  <c r="Y2403" i="12"/>
  <c r="Z2403" i="12"/>
  <c r="AC2403" i="12"/>
  <c r="AD2403" i="12"/>
  <c r="AF2403" i="12"/>
  <c r="X2404" i="12"/>
  <c r="Y2404" i="12"/>
  <c r="Z2404" i="12"/>
  <c r="AC2404" i="12"/>
  <c r="AD2404" i="12"/>
  <c r="AF2404" i="12"/>
  <c r="X2405" i="12"/>
  <c r="Y2405" i="12"/>
  <c r="Z2405" i="12"/>
  <c r="AC2405" i="12"/>
  <c r="AD2405" i="12"/>
  <c r="AF2405" i="12"/>
  <c r="X2406" i="12"/>
  <c r="Y2406" i="12"/>
  <c r="Z2406" i="12"/>
  <c r="AC2406" i="12"/>
  <c r="AD2406" i="12"/>
  <c r="AF2406" i="12"/>
  <c r="X2407" i="12"/>
  <c r="Y2407" i="12"/>
  <c r="Z2407" i="12"/>
  <c r="AC2407" i="12"/>
  <c r="AD2407" i="12"/>
  <c r="AF2407" i="12"/>
  <c r="X2408" i="12"/>
  <c r="Y2408" i="12"/>
  <c r="Z2408" i="12"/>
  <c r="AC2408" i="12"/>
  <c r="AD2408" i="12"/>
  <c r="AF2408" i="12"/>
  <c r="X2409" i="12"/>
  <c r="Y2409" i="12"/>
  <c r="Z2409" i="12"/>
  <c r="AC2409" i="12"/>
  <c r="AD2409" i="12"/>
  <c r="AF2409" i="12"/>
  <c r="X2410" i="12"/>
  <c r="Y2410" i="12"/>
  <c r="Z2410" i="12"/>
  <c r="AC2410" i="12"/>
  <c r="AD2410" i="12"/>
  <c r="AF2410" i="12"/>
  <c r="X2411" i="12"/>
  <c r="Y2411" i="12"/>
  <c r="Z2411" i="12"/>
  <c r="AC2411" i="12"/>
  <c r="AD2411" i="12"/>
  <c r="AF2411" i="12"/>
  <c r="X2412" i="12"/>
  <c r="Y2412" i="12"/>
  <c r="Z2412" i="12"/>
  <c r="AB2412" i="12"/>
  <c r="AC2412" i="12"/>
  <c r="AD2412" i="12"/>
  <c r="AF2412" i="12"/>
  <c r="X2413" i="12"/>
  <c r="Y2413" i="12"/>
  <c r="Z2413" i="12"/>
  <c r="AC2413" i="12"/>
  <c r="AD2413" i="12"/>
  <c r="AF2413" i="12"/>
  <c r="X2414" i="12"/>
  <c r="Y2414" i="12"/>
  <c r="Z2414" i="12"/>
  <c r="AC2414" i="12"/>
  <c r="AD2414" i="12"/>
  <c r="AF2414" i="12"/>
  <c r="X2415" i="12"/>
  <c r="Y2415" i="12"/>
  <c r="Z2415" i="12"/>
  <c r="AC2415" i="12"/>
  <c r="AD2415" i="12"/>
  <c r="AF2415" i="12"/>
  <c r="X2416" i="12"/>
  <c r="Y2416" i="12"/>
  <c r="Z2416" i="12"/>
  <c r="AC2416" i="12"/>
  <c r="AD2416" i="12"/>
  <c r="AF2416" i="12"/>
  <c r="X2417" i="12"/>
  <c r="Y2417" i="12"/>
  <c r="Z2417" i="12"/>
  <c r="AC2417" i="12"/>
  <c r="AD2417" i="12"/>
  <c r="AF2417" i="12"/>
  <c r="X2418" i="12"/>
  <c r="Y2418" i="12"/>
  <c r="Z2418" i="12"/>
  <c r="AC2418" i="12"/>
  <c r="AD2418" i="12"/>
  <c r="AF2418" i="12"/>
  <c r="X2419" i="12"/>
  <c r="Y2419" i="12"/>
  <c r="Z2419" i="12"/>
  <c r="AC2419" i="12"/>
  <c r="AD2419" i="12"/>
  <c r="AF2419" i="12"/>
  <c r="X2420" i="12"/>
  <c r="Y2420" i="12"/>
  <c r="Z2420" i="12"/>
  <c r="AC2420" i="12"/>
  <c r="AD2420" i="12"/>
  <c r="AF2420" i="12"/>
  <c r="X2421" i="12"/>
  <c r="Y2421" i="12"/>
  <c r="Z2421" i="12"/>
  <c r="AC2421" i="12"/>
  <c r="AD2421" i="12"/>
  <c r="AF2421" i="12"/>
  <c r="X2422" i="12"/>
  <c r="Y2422" i="12"/>
  <c r="Z2422" i="12"/>
  <c r="AC2422" i="12"/>
  <c r="AD2422" i="12"/>
  <c r="AF2422" i="12"/>
  <c r="X2423" i="12"/>
  <c r="Y2423" i="12"/>
  <c r="Z2423" i="12"/>
  <c r="AB2423" i="12"/>
  <c r="AC2423" i="12"/>
  <c r="AD2423" i="12"/>
  <c r="AF2423" i="12"/>
  <c r="X2424" i="12"/>
  <c r="Y2424" i="12"/>
  <c r="Z2424" i="12"/>
  <c r="AC2424" i="12"/>
  <c r="AD2424" i="12"/>
  <c r="AF2424" i="12"/>
  <c r="X2425" i="12"/>
  <c r="Y2425" i="12"/>
  <c r="Z2425" i="12"/>
  <c r="AC2425" i="12"/>
  <c r="AD2425" i="12"/>
  <c r="AF2425" i="12"/>
  <c r="X2426" i="12"/>
  <c r="Y2426" i="12"/>
  <c r="Z2426" i="12"/>
  <c r="AC2426" i="12"/>
  <c r="AD2426" i="12"/>
  <c r="AF2426" i="12"/>
  <c r="X2427" i="12"/>
  <c r="Y2427" i="12"/>
  <c r="Z2427" i="12"/>
  <c r="AC2427" i="12"/>
  <c r="AD2427" i="12"/>
  <c r="AF2427" i="12"/>
  <c r="X2428" i="12"/>
  <c r="Y2428" i="12"/>
  <c r="Z2428" i="12"/>
  <c r="AC2428" i="12"/>
  <c r="AD2428" i="12"/>
  <c r="AF2428" i="12"/>
  <c r="X2429" i="12"/>
  <c r="Y2429" i="12"/>
  <c r="Z2429" i="12"/>
  <c r="AC2429" i="12"/>
  <c r="AD2429" i="12"/>
  <c r="AF2429" i="12"/>
  <c r="X2430" i="12"/>
  <c r="Y2430" i="12"/>
  <c r="Z2430" i="12"/>
  <c r="AC2430" i="12"/>
  <c r="AD2430" i="12"/>
  <c r="AF2430" i="12"/>
  <c r="X2431" i="12"/>
  <c r="Y2431" i="12"/>
  <c r="Z2431" i="12"/>
  <c r="AC2431" i="12"/>
  <c r="AD2431" i="12"/>
  <c r="AF2431" i="12"/>
  <c r="X2432" i="12"/>
  <c r="Y2432" i="12"/>
  <c r="Z2432" i="12"/>
  <c r="AC2432" i="12"/>
  <c r="AD2432" i="12"/>
  <c r="AF2432" i="12"/>
  <c r="X2433" i="12"/>
  <c r="Y2433" i="12"/>
  <c r="Z2433" i="12"/>
  <c r="AB2433" i="12"/>
  <c r="AC2433" i="12"/>
  <c r="AD2433" i="12"/>
  <c r="AF2433" i="12"/>
  <c r="X2434" i="12"/>
  <c r="Y2434" i="12"/>
  <c r="Z2434" i="12"/>
  <c r="AC2434" i="12"/>
  <c r="AD2434" i="12"/>
  <c r="AF2434" i="12"/>
  <c r="X2435" i="12"/>
  <c r="Y2435" i="12"/>
  <c r="Z2435" i="12"/>
  <c r="AC2435" i="12"/>
  <c r="AD2435" i="12"/>
  <c r="AF2435" i="12"/>
  <c r="X2436" i="12"/>
  <c r="Y2436" i="12"/>
  <c r="Z2436" i="12"/>
  <c r="AC2436" i="12"/>
  <c r="AD2436" i="12"/>
  <c r="AF2436" i="12"/>
  <c r="X2437" i="12"/>
  <c r="Y2437" i="12"/>
  <c r="Z2437" i="12"/>
  <c r="AC2437" i="12"/>
  <c r="AD2437" i="12"/>
  <c r="AF2437" i="12"/>
  <c r="X2438" i="12"/>
  <c r="Y2438" i="12"/>
  <c r="Z2438" i="12"/>
  <c r="AC2438" i="12"/>
  <c r="AD2438" i="12"/>
  <c r="AF2438" i="12"/>
  <c r="X2439" i="12"/>
  <c r="Y2439" i="12"/>
  <c r="Z2439" i="12"/>
  <c r="AC2439" i="12"/>
  <c r="AD2439" i="12"/>
  <c r="AF2439" i="12"/>
  <c r="X2440" i="12"/>
  <c r="Y2440" i="12"/>
  <c r="Z2440" i="12"/>
  <c r="AC2440" i="12"/>
  <c r="AD2440" i="12"/>
  <c r="AF2440" i="12"/>
  <c r="X2441" i="12"/>
  <c r="Y2441" i="12"/>
  <c r="Z2441" i="12"/>
  <c r="AC2441" i="12"/>
  <c r="AD2441" i="12"/>
  <c r="AF2441" i="12"/>
  <c r="X2442" i="12"/>
  <c r="Y2442" i="12"/>
  <c r="Z2442" i="12"/>
  <c r="AC2442" i="12"/>
  <c r="AD2442" i="12"/>
  <c r="AF2442" i="12"/>
  <c r="X2443" i="12"/>
  <c r="Y2443" i="12"/>
  <c r="Z2443" i="12"/>
  <c r="AB2443" i="12"/>
  <c r="AC2443" i="12"/>
  <c r="AD2443" i="12"/>
  <c r="AF2443" i="12"/>
  <c r="X2444" i="12"/>
  <c r="Y2444" i="12"/>
  <c r="Z2444" i="12"/>
  <c r="AC2444" i="12"/>
  <c r="AD2444" i="12"/>
  <c r="AF2444" i="12"/>
  <c r="X2445" i="12"/>
  <c r="Y2445" i="12"/>
  <c r="Z2445" i="12"/>
  <c r="AC2445" i="12"/>
  <c r="AD2445" i="12"/>
  <c r="AF2445" i="12"/>
  <c r="X2446" i="12"/>
  <c r="Y2446" i="12"/>
  <c r="Z2446" i="12"/>
  <c r="AC2446" i="12"/>
  <c r="AD2446" i="12"/>
  <c r="AF2446" i="12"/>
  <c r="X2447" i="12"/>
  <c r="Y2447" i="12"/>
  <c r="Z2447" i="12"/>
  <c r="AC2447" i="12"/>
  <c r="AD2447" i="12"/>
  <c r="AF2447" i="12"/>
  <c r="X2448" i="12"/>
  <c r="Y2448" i="12"/>
  <c r="Z2448" i="12"/>
  <c r="AC2448" i="12"/>
  <c r="AD2448" i="12"/>
  <c r="AF2448" i="12"/>
  <c r="X2449" i="12"/>
  <c r="Y2449" i="12"/>
  <c r="Z2449" i="12"/>
  <c r="AC2449" i="12"/>
  <c r="AD2449" i="12"/>
  <c r="AF2449" i="12"/>
  <c r="X2450" i="12"/>
  <c r="Y2450" i="12"/>
  <c r="Z2450" i="12"/>
  <c r="AC2450" i="12"/>
  <c r="AD2450" i="12"/>
  <c r="AF2450" i="12"/>
  <c r="X2451" i="12"/>
  <c r="Y2451" i="12"/>
  <c r="Z2451" i="12"/>
  <c r="AC2451" i="12"/>
  <c r="AD2451" i="12"/>
  <c r="AF2451" i="12"/>
  <c r="X2452" i="12"/>
  <c r="Y2452" i="12"/>
  <c r="Z2452" i="12"/>
  <c r="AC2452" i="12"/>
  <c r="AD2452" i="12"/>
  <c r="AF2452" i="12"/>
  <c r="X2453" i="12"/>
  <c r="Y2453" i="12"/>
  <c r="Z2453" i="12"/>
  <c r="AB2453" i="12"/>
  <c r="AC2453" i="12"/>
  <c r="AD2453" i="12"/>
  <c r="AF2453" i="12"/>
  <c r="X2454" i="12"/>
  <c r="Y2454" i="12"/>
  <c r="Z2454" i="12"/>
  <c r="AC2454" i="12"/>
  <c r="AD2454" i="12"/>
  <c r="AF2454" i="12"/>
  <c r="X2455" i="12"/>
  <c r="Y2455" i="12"/>
  <c r="Z2455" i="12"/>
  <c r="AC2455" i="12"/>
  <c r="AD2455" i="12"/>
  <c r="AF2455" i="12"/>
  <c r="X2456" i="12"/>
  <c r="Y2456" i="12"/>
  <c r="Z2456" i="12"/>
  <c r="AC2456" i="12"/>
  <c r="AD2456" i="12"/>
  <c r="AF2456" i="12"/>
  <c r="X2457" i="12"/>
  <c r="Y2457" i="12"/>
  <c r="Z2457" i="12"/>
  <c r="AC2457" i="12"/>
  <c r="AD2457" i="12"/>
  <c r="AF2457" i="12"/>
  <c r="X2458" i="12"/>
  <c r="Y2458" i="12"/>
  <c r="Z2458" i="12"/>
  <c r="AC2458" i="12"/>
  <c r="AD2458" i="12"/>
  <c r="AF2458" i="12"/>
  <c r="X2459" i="12"/>
  <c r="Y2459" i="12"/>
  <c r="Z2459" i="12"/>
  <c r="AC2459" i="12"/>
  <c r="AD2459" i="12"/>
  <c r="AF2459" i="12"/>
  <c r="X2460" i="12"/>
  <c r="Y2460" i="12"/>
  <c r="Z2460" i="12"/>
  <c r="AC2460" i="12"/>
  <c r="AD2460" i="12"/>
  <c r="AF2460" i="12"/>
  <c r="X2461" i="12"/>
  <c r="Y2461" i="12"/>
  <c r="Z2461" i="12"/>
  <c r="AC2461" i="12"/>
  <c r="AD2461" i="12"/>
  <c r="AF2461" i="12"/>
  <c r="X2462" i="12"/>
  <c r="Y2462" i="12"/>
  <c r="Z2462" i="12"/>
  <c r="AB2462" i="12"/>
  <c r="AC2462" i="12"/>
  <c r="AD2462" i="12"/>
  <c r="AF2462" i="12"/>
  <c r="X2463" i="12"/>
  <c r="Y2463" i="12"/>
  <c r="Z2463" i="12"/>
  <c r="AC2463" i="12"/>
  <c r="AD2463" i="12"/>
  <c r="AF2463" i="12"/>
  <c r="X2464" i="12"/>
  <c r="Y2464" i="12"/>
  <c r="Z2464" i="12"/>
  <c r="AC2464" i="12"/>
  <c r="AD2464" i="12"/>
  <c r="AF2464" i="12"/>
  <c r="X2465" i="12"/>
  <c r="Y2465" i="12"/>
  <c r="Z2465" i="12"/>
  <c r="AC2465" i="12"/>
  <c r="AD2465" i="12"/>
  <c r="AF2465" i="12"/>
  <c r="X2466" i="12"/>
  <c r="Y2466" i="12"/>
  <c r="Z2466" i="12"/>
  <c r="AC2466" i="12"/>
  <c r="AD2466" i="12"/>
  <c r="AF2466" i="12"/>
  <c r="X2467" i="12"/>
  <c r="Y2467" i="12"/>
  <c r="Z2467" i="12"/>
  <c r="AC2467" i="12"/>
  <c r="AD2467" i="12"/>
  <c r="AF2467" i="12"/>
  <c r="X2468" i="12"/>
  <c r="Y2468" i="12"/>
  <c r="Z2468" i="12"/>
  <c r="AC2468" i="12"/>
  <c r="AD2468" i="12"/>
  <c r="AF2468" i="12"/>
  <c r="X2469" i="12"/>
  <c r="Y2469" i="12"/>
  <c r="Z2469" i="12"/>
  <c r="AC2469" i="12"/>
  <c r="AD2469" i="12"/>
  <c r="AF2469" i="12"/>
  <c r="X2470" i="12"/>
  <c r="Y2470" i="12"/>
  <c r="Z2470" i="12"/>
  <c r="AC2470" i="12"/>
  <c r="AD2470" i="12"/>
  <c r="AF2470" i="12"/>
  <c r="X2471" i="12"/>
  <c r="Y2471" i="12"/>
  <c r="Z2471" i="12"/>
  <c r="AC2471" i="12"/>
  <c r="AD2471" i="12"/>
  <c r="AF2471" i="12"/>
  <c r="X2472" i="12"/>
  <c r="Y2472" i="12"/>
  <c r="Z2472" i="12"/>
  <c r="AB2472" i="12"/>
  <c r="AC2472" i="12"/>
  <c r="AD2472" i="12"/>
  <c r="AF2472" i="12"/>
  <c r="X2473" i="12"/>
  <c r="Y2473" i="12"/>
  <c r="Z2473" i="12"/>
  <c r="AC2473" i="12"/>
  <c r="AD2473" i="12"/>
  <c r="AF2473" i="12"/>
  <c r="X2474" i="12"/>
  <c r="Y2474" i="12"/>
  <c r="Z2474" i="12"/>
  <c r="AC2474" i="12"/>
  <c r="AD2474" i="12"/>
  <c r="AF2474" i="12"/>
  <c r="X2475" i="12"/>
  <c r="Y2475" i="12"/>
  <c r="Z2475" i="12"/>
  <c r="AC2475" i="12"/>
  <c r="AD2475" i="12"/>
  <c r="AF2475" i="12"/>
  <c r="X2476" i="12"/>
  <c r="Y2476" i="12"/>
  <c r="Z2476" i="12"/>
  <c r="AC2476" i="12"/>
  <c r="AD2476" i="12"/>
  <c r="AF2476" i="12"/>
  <c r="X2477" i="12"/>
  <c r="Y2477" i="12"/>
  <c r="Z2477" i="12"/>
  <c r="AC2477" i="12"/>
  <c r="AD2477" i="12"/>
  <c r="AF2477" i="12"/>
  <c r="X2478" i="12"/>
  <c r="Y2478" i="12"/>
  <c r="Z2478" i="12"/>
  <c r="AC2478" i="12"/>
  <c r="AD2478" i="12"/>
  <c r="AF2478" i="12"/>
  <c r="X2479" i="12"/>
  <c r="Y2479" i="12"/>
  <c r="Z2479" i="12"/>
  <c r="AC2479" i="12"/>
  <c r="AD2479" i="12"/>
  <c r="AF2479" i="12"/>
  <c r="X2480" i="12"/>
  <c r="Y2480" i="12"/>
  <c r="Z2480" i="12"/>
  <c r="AC2480" i="12"/>
  <c r="AD2480" i="12"/>
  <c r="AF2480" i="12"/>
  <c r="X2481" i="12"/>
  <c r="Y2481" i="12"/>
  <c r="Z2481" i="12"/>
  <c r="AC2481" i="12"/>
  <c r="AD2481" i="12"/>
  <c r="AF2481" i="12"/>
  <c r="X2482" i="12"/>
  <c r="Y2482" i="12"/>
  <c r="Z2482" i="12"/>
  <c r="AB2482" i="12"/>
  <c r="AC2482" i="12"/>
  <c r="AD2482" i="12"/>
  <c r="AF2482" i="12"/>
  <c r="X2483" i="12"/>
  <c r="Y2483" i="12"/>
  <c r="Z2483" i="12"/>
  <c r="AC2483" i="12"/>
  <c r="AD2483" i="12"/>
  <c r="AF2483" i="12"/>
  <c r="X2484" i="12"/>
  <c r="Y2484" i="12"/>
  <c r="Z2484" i="12"/>
  <c r="AC2484" i="12"/>
  <c r="AD2484" i="12"/>
  <c r="AF2484" i="12"/>
  <c r="X2485" i="12"/>
  <c r="Y2485" i="12"/>
  <c r="Z2485" i="12"/>
  <c r="AC2485" i="12"/>
  <c r="AD2485" i="12"/>
  <c r="AF2485" i="12"/>
  <c r="X2486" i="12"/>
  <c r="Y2486" i="12"/>
  <c r="Z2486" i="12"/>
  <c r="AC2486" i="12"/>
  <c r="AD2486" i="12"/>
  <c r="AF2486" i="12"/>
  <c r="X2487" i="12"/>
  <c r="Y2487" i="12"/>
  <c r="Z2487" i="12"/>
  <c r="AC2487" i="12"/>
  <c r="AD2487" i="12"/>
  <c r="AF2487" i="12"/>
  <c r="X2488" i="12"/>
  <c r="Y2488" i="12"/>
  <c r="Z2488" i="12"/>
  <c r="AC2488" i="12"/>
  <c r="AD2488" i="12"/>
  <c r="AF2488" i="12"/>
  <c r="X2489" i="12"/>
  <c r="Y2489" i="12"/>
  <c r="Z2489" i="12"/>
  <c r="AC2489" i="12"/>
  <c r="AD2489" i="12"/>
  <c r="AF2489" i="12"/>
  <c r="X2490" i="12"/>
  <c r="Y2490" i="12"/>
  <c r="Z2490" i="12"/>
  <c r="AC2490" i="12"/>
  <c r="AD2490" i="12"/>
  <c r="AF2490" i="12"/>
  <c r="X2491" i="12"/>
  <c r="Y2491" i="12"/>
  <c r="Z2491" i="12"/>
  <c r="AC2491" i="12"/>
  <c r="AD2491" i="12"/>
  <c r="AF2491" i="12"/>
  <c r="X2492" i="12"/>
  <c r="Y2492" i="12"/>
  <c r="Z2492" i="12"/>
  <c r="AB2492" i="12"/>
  <c r="AC2492" i="12"/>
  <c r="AD2492" i="12"/>
  <c r="AF2492" i="12"/>
  <c r="X2493" i="12"/>
  <c r="Y2493" i="12"/>
  <c r="Z2493" i="12"/>
  <c r="AC2493" i="12"/>
  <c r="AD2493" i="12"/>
  <c r="AF2493" i="12"/>
  <c r="X2494" i="12"/>
  <c r="Y2494" i="12"/>
  <c r="Z2494" i="12"/>
  <c r="AC2494" i="12"/>
  <c r="AD2494" i="12"/>
  <c r="AF2494" i="12"/>
  <c r="X2495" i="12"/>
  <c r="Y2495" i="12"/>
  <c r="Z2495" i="12"/>
  <c r="AC2495" i="12"/>
  <c r="AD2495" i="12"/>
  <c r="AF2495" i="12"/>
  <c r="X2496" i="12"/>
  <c r="Y2496" i="12"/>
  <c r="Z2496" i="12"/>
  <c r="AC2496" i="12"/>
  <c r="AD2496" i="12"/>
  <c r="AF2496" i="12"/>
  <c r="X2497" i="12"/>
  <c r="Y2497" i="12"/>
  <c r="Z2497" i="12"/>
  <c r="AC2497" i="12"/>
  <c r="AD2497" i="12"/>
  <c r="AF2497" i="12"/>
  <c r="X2498" i="12"/>
  <c r="Y2498" i="12"/>
  <c r="Z2498" i="12"/>
  <c r="AC2498" i="12"/>
  <c r="AD2498" i="12"/>
  <c r="AF2498" i="12"/>
  <c r="X2499" i="12"/>
  <c r="Y2499" i="12"/>
  <c r="Z2499" i="12"/>
  <c r="AC2499" i="12"/>
  <c r="AD2499" i="12"/>
  <c r="AF2499" i="12"/>
  <c r="X2500" i="12"/>
  <c r="Y2500" i="12"/>
  <c r="Z2500" i="12"/>
  <c r="AC2500" i="12"/>
  <c r="AD2500" i="12"/>
  <c r="AF2500" i="12"/>
  <c r="X2501" i="12"/>
  <c r="Y2501" i="12"/>
  <c r="Z2501" i="12"/>
  <c r="AC2501" i="12"/>
  <c r="AD2501" i="12"/>
  <c r="AF2501" i="12"/>
  <c r="X2502" i="12"/>
  <c r="Y2502" i="12"/>
  <c r="Z2502" i="12"/>
  <c r="AB2502" i="12"/>
  <c r="AC2502" i="12"/>
  <c r="AD2502" i="12"/>
  <c r="AF2502" i="12"/>
  <c r="X2503" i="12"/>
  <c r="Y2503" i="12"/>
  <c r="Z2503" i="12"/>
  <c r="AC2503" i="12"/>
  <c r="AD2503" i="12"/>
  <c r="AF2503" i="12"/>
  <c r="X2504" i="12"/>
  <c r="Y2504" i="12"/>
  <c r="Z2504" i="12"/>
  <c r="AC2504" i="12"/>
  <c r="AD2504" i="12"/>
  <c r="AF2504" i="12"/>
  <c r="X2505" i="12"/>
  <c r="Y2505" i="12"/>
  <c r="Z2505" i="12"/>
  <c r="AC2505" i="12"/>
  <c r="AD2505" i="12"/>
  <c r="AF2505" i="12"/>
  <c r="X2506" i="12"/>
  <c r="Y2506" i="12"/>
  <c r="Z2506" i="12"/>
  <c r="AC2506" i="12"/>
  <c r="AD2506" i="12"/>
  <c r="AF2506" i="12"/>
  <c r="X2507" i="12"/>
  <c r="Y2507" i="12"/>
  <c r="Z2507" i="12"/>
  <c r="AC2507" i="12"/>
  <c r="AD2507" i="12"/>
  <c r="AF2507" i="12"/>
  <c r="X2508" i="12"/>
  <c r="Y2508" i="12"/>
  <c r="Z2508" i="12"/>
  <c r="AC2508" i="12"/>
  <c r="AD2508" i="12"/>
  <c r="AF2508" i="12"/>
  <c r="X2509" i="12"/>
  <c r="Y2509" i="12"/>
  <c r="Z2509" i="12"/>
  <c r="AC2509" i="12"/>
  <c r="AD2509" i="12"/>
  <c r="AF2509" i="12"/>
  <c r="X2510" i="12"/>
  <c r="Y2510" i="12"/>
  <c r="Z2510" i="12"/>
  <c r="AC2510" i="12"/>
  <c r="AD2510" i="12"/>
  <c r="AF2510" i="12"/>
  <c r="X2511" i="12"/>
  <c r="Y2511" i="12"/>
  <c r="Z2511" i="12"/>
  <c r="AC2511" i="12"/>
  <c r="AD2511" i="12"/>
  <c r="AF2511" i="12"/>
  <c r="X2512" i="12"/>
  <c r="Y2512" i="12"/>
  <c r="Z2512" i="12"/>
  <c r="AC2512" i="12"/>
  <c r="AD2512" i="12"/>
  <c r="AF2512" i="12"/>
  <c r="X2513" i="12"/>
  <c r="Y2513" i="12"/>
  <c r="Z2513" i="12"/>
  <c r="AB2513" i="12"/>
  <c r="AC2513" i="12"/>
  <c r="AD2513" i="12"/>
  <c r="AF2513" i="12"/>
  <c r="X2514" i="12"/>
  <c r="Y2514" i="12"/>
  <c r="Z2514" i="12"/>
  <c r="AC2514" i="12"/>
  <c r="AD2514" i="12"/>
  <c r="AF2514" i="12"/>
  <c r="X2515" i="12"/>
  <c r="Y2515" i="12"/>
  <c r="Z2515" i="12"/>
  <c r="AC2515" i="12"/>
  <c r="AD2515" i="12"/>
  <c r="AF2515" i="12"/>
  <c r="X2516" i="12"/>
  <c r="Y2516" i="12"/>
  <c r="Z2516" i="12"/>
  <c r="AC2516" i="12"/>
  <c r="AD2516" i="12"/>
  <c r="AF2516" i="12"/>
  <c r="X2517" i="12"/>
  <c r="Y2517" i="12"/>
  <c r="Z2517" i="12"/>
  <c r="AC2517" i="12"/>
  <c r="AD2517" i="12"/>
  <c r="AF2517" i="12"/>
  <c r="X2518" i="12"/>
  <c r="Y2518" i="12"/>
  <c r="Z2518" i="12"/>
  <c r="AC2518" i="12"/>
  <c r="AD2518" i="12"/>
  <c r="AF2518" i="12"/>
  <c r="X2519" i="12"/>
  <c r="Y2519" i="12"/>
  <c r="Z2519" i="12"/>
  <c r="AC2519" i="12"/>
  <c r="AD2519" i="12"/>
  <c r="AF2519" i="12"/>
  <c r="X2520" i="12"/>
  <c r="Y2520" i="12"/>
  <c r="Z2520" i="12"/>
  <c r="AC2520" i="12"/>
  <c r="AD2520" i="12"/>
  <c r="AF2520" i="12"/>
  <c r="X2521" i="12"/>
  <c r="Y2521" i="12"/>
  <c r="Z2521" i="12"/>
  <c r="AC2521" i="12"/>
  <c r="AD2521" i="12"/>
  <c r="AF2521" i="12"/>
  <c r="X2522" i="12"/>
  <c r="Y2522" i="12"/>
  <c r="Z2522" i="12"/>
  <c r="AC2522" i="12"/>
  <c r="AD2522" i="12"/>
  <c r="AF2522" i="12"/>
  <c r="X2523" i="12"/>
  <c r="Y2523" i="12"/>
  <c r="Z2523" i="12"/>
  <c r="AB2523" i="12"/>
  <c r="AC2523" i="12"/>
  <c r="AD2523" i="12"/>
  <c r="AF2523" i="12"/>
  <c r="X2524" i="12"/>
  <c r="Y2524" i="12"/>
  <c r="Z2524" i="12"/>
  <c r="AC2524" i="12"/>
  <c r="AD2524" i="12"/>
  <c r="AF2524" i="12"/>
  <c r="X2525" i="12"/>
  <c r="Y2525" i="12"/>
  <c r="Z2525" i="12"/>
  <c r="AC2525" i="12"/>
  <c r="AD2525" i="12"/>
  <c r="AF2525" i="12"/>
  <c r="X2526" i="12"/>
  <c r="Y2526" i="12"/>
  <c r="Z2526" i="12"/>
  <c r="AC2526" i="12"/>
  <c r="AD2526" i="12"/>
  <c r="AF2526" i="12"/>
  <c r="X2527" i="12"/>
  <c r="Y2527" i="12"/>
  <c r="Z2527" i="12"/>
  <c r="AC2527" i="12"/>
  <c r="AD2527" i="12"/>
  <c r="AF2527" i="12"/>
  <c r="X2528" i="12"/>
  <c r="Y2528" i="12"/>
  <c r="Z2528" i="12"/>
  <c r="AC2528" i="12"/>
  <c r="AD2528" i="12"/>
  <c r="AF2528" i="12"/>
  <c r="X2529" i="12"/>
  <c r="Y2529" i="12"/>
  <c r="Z2529" i="12"/>
  <c r="AC2529" i="12"/>
  <c r="AD2529" i="12"/>
  <c r="AF2529" i="12"/>
  <c r="X2530" i="12"/>
  <c r="Y2530" i="12"/>
  <c r="Z2530" i="12"/>
  <c r="AC2530" i="12"/>
  <c r="AD2530" i="12"/>
  <c r="AF2530" i="12"/>
  <c r="X2531" i="12"/>
  <c r="Y2531" i="12"/>
  <c r="Z2531" i="12"/>
  <c r="AC2531" i="12"/>
  <c r="AD2531" i="12"/>
  <c r="AF2531" i="12"/>
  <c r="X2532" i="12"/>
  <c r="Y2532" i="12"/>
  <c r="Z2532" i="12"/>
  <c r="AC2532" i="12"/>
  <c r="AD2532" i="12"/>
  <c r="AF2532" i="12"/>
  <c r="X2533" i="12"/>
  <c r="Y2533" i="12"/>
  <c r="Z2533" i="12"/>
  <c r="AB2533" i="12"/>
  <c r="AC2533" i="12"/>
  <c r="AD2533" i="12"/>
  <c r="AF2533" i="12"/>
  <c r="X2534" i="12"/>
  <c r="Y2534" i="12"/>
  <c r="Z2534" i="12"/>
  <c r="AC2534" i="12"/>
  <c r="AD2534" i="12"/>
  <c r="AF2534" i="12"/>
  <c r="X2535" i="12"/>
  <c r="Y2535" i="12"/>
  <c r="Z2535" i="12"/>
  <c r="AC2535" i="12"/>
  <c r="AD2535" i="12"/>
  <c r="AF2535" i="12"/>
  <c r="X2536" i="12"/>
  <c r="Y2536" i="12"/>
  <c r="Z2536" i="12"/>
  <c r="AC2536" i="12"/>
  <c r="AD2536" i="12"/>
  <c r="AF2536" i="12"/>
  <c r="X2537" i="12"/>
  <c r="Y2537" i="12"/>
  <c r="Z2537" i="12"/>
  <c r="AC2537" i="12"/>
  <c r="AD2537" i="12"/>
  <c r="AF2537" i="12"/>
  <c r="X2538" i="12"/>
  <c r="Y2538" i="12"/>
  <c r="Z2538" i="12"/>
  <c r="AC2538" i="12"/>
  <c r="AD2538" i="12"/>
  <c r="AF2538" i="12"/>
  <c r="X2539" i="12"/>
  <c r="Y2539" i="12"/>
  <c r="Z2539" i="12"/>
  <c r="AC2539" i="12"/>
  <c r="AD2539" i="12"/>
  <c r="AF2539" i="12"/>
  <c r="X2540" i="12"/>
  <c r="Y2540" i="12"/>
  <c r="Z2540" i="12"/>
  <c r="AC2540" i="12"/>
  <c r="AD2540" i="12"/>
  <c r="AF2540" i="12"/>
  <c r="X2541" i="12"/>
  <c r="Y2541" i="12"/>
  <c r="Z2541" i="12"/>
  <c r="AC2541" i="12"/>
  <c r="AD2541" i="12"/>
  <c r="AF2541" i="12"/>
  <c r="X2542" i="12"/>
  <c r="Y2542" i="12"/>
  <c r="Z2542" i="12"/>
  <c r="AC2542" i="12"/>
  <c r="AD2542" i="12"/>
  <c r="AF2542" i="12"/>
  <c r="X2543" i="12"/>
  <c r="Y2543" i="12"/>
  <c r="Z2543" i="12"/>
  <c r="AB2543" i="12"/>
  <c r="AC2543" i="12"/>
  <c r="AD2543" i="12"/>
  <c r="AF2543" i="12"/>
  <c r="X2544" i="12"/>
  <c r="Y2544" i="12"/>
  <c r="Z2544" i="12"/>
  <c r="AC2544" i="12"/>
  <c r="AD2544" i="12"/>
  <c r="AF2544" i="12"/>
  <c r="X2545" i="12"/>
  <c r="Y2545" i="12"/>
  <c r="Z2545" i="12"/>
  <c r="AC2545" i="12"/>
  <c r="AD2545" i="12"/>
  <c r="AF2545" i="12"/>
  <c r="X2546" i="12"/>
  <c r="Y2546" i="12"/>
  <c r="Z2546" i="12"/>
  <c r="AC2546" i="12"/>
  <c r="AD2546" i="12"/>
  <c r="AF2546" i="12"/>
  <c r="X2547" i="12"/>
  <c r="Y2547" i="12"/>
  <c r="Z2547" i="12"/>
  <c r="AC2547" i="12"/>
  <c r="AD2547" i="12"/>
  <c r="AF2547" i="12"/>
  <c r="X2548" i="12"/>
  <c r="Y2548" i="12"/>
  <c r="Z2548" i="12"/>
  <c r="AC2548" i="12"/>
  <c r="AD2548" i="12"/>
  <c r="AF2548" i="12"/>
  <c r="X2549" i="12"/>
  <c r="Y2549" i="12"/>
  <c r="Z2549" i="12"/>
  <c r="AC2549" i="12"/>
  <c r="AD2549" i="12"/>
  <c r="AF2549" i="12"/>
  <c r="X2550" i="12"/>
  <c r="Y2550" i="12"/>
  <c r="Z2550" i="12"/>
  <c r="AC2550" i="12"/>
  <c r="AD2550" i="12"/>
  <c r="AF2550" i="12"/>
  <c r="X2551" i="12"/>
  <c r="Y2551" i="12"/>
  <c r="Z2551" i="12"/>
  <c r="AC2551" i="12"/>
  <c r="AD2551" i="12"/>
  <c r="AF2551" i="12"/>
  <c r="X2552" i="12"/>
  <c r="Y2552" i="12"/>
  <c r="Z2552" i="12"/>
  <c r="AC2552" i="12"/>
  <c r="AD2552" i="12"/>
  <c r="AF2552" i="12"/>
  <c r="X2553" i="12"/>
  <c r="Y2553" i="12"/>
  <c r="Z2553" i="12"/>
  <c r="AB2553" i="12"/>
  <c r="AC2553" i="12"/>
  <c r="AD2553" i="12"/>
  <c r="AF2553" i="12"/>
  <c r="X2554" i="12"/>
  <c r="Y2554" i="12"/>
  <c r="Z2554" i="12"/>
  <c r="AC2554" i="12"/>
  <c r="AD2554" i="12"/>
  <c r="AF2554" i="12"/>
  <c r="X2555" i="12"/>
  <c r="Y2555" i="12"/>
  <c r="Z2555" i="12"/>
  <c r="AC2555" i="12"/>
  <c r="AD2555" i="12"/>
  <c r="AF2555" i="12"/>
  <c r="X2556" i="12"/>
  <c r="Y2556" i="12"/>
  <c r="Z2556" i="12"/>
  <c r="AC2556" i="12"/>
  <c r="AD2556" i="12"/>
  <c r="AF2556" i="12"/>
  <c r="X2557" i="12"/>
  <c r="Y2557" i="12"/>
  <c r="Z2557" i="12"/>
  <c r="AC2557" i="12"/>
  <c r="AD2557" i="12"/>
  <c r="AF2557" i="12"/>
  <c r="X2558" i="12"/>
  <c r="Y2558" i="12"/>
  <c r="Z2558" i="12"/>
  <c r="AC2558" i="12"/>
  <c r="AD2558" i="12"/>
  <c r="AF2558" i="12"/>
  <c r="X2559" i="12"/>
  <c r="Y2559" i="12"/>
  <c r="Z2559" i="12"/>
  <c r="AC2559" i="12"/>
  <c r="AD2559" i="12"/>
  <c r="AF2559" i="12"/>
  <c r="X2560" i="12"/>
  <c r="Y2560" i="12"/>
  <c r="Z2560" i="12"/>
  <c r="AC2560" i="12"/>
  <c r="AD2560" i="12"/>
  <c r="AF2560" i="12"/>
  <c r="X2561" i="12"/>
  <c r="Y2561" i="12"/>
  <c r="Z2561" i="12"/>
  <c r="AC2561" i="12"/>
  <c r="AD2561" i="12"/>
  <c r="AF2561" i="12"/>
  <c r="X2562" i="12"/>
  <c r="Y2562" i="12"/>
  <c r="Z2562" i="12"/>
  <c r="AB2562" i="12"/>
  <c r="AC2562" i="12"/>
  <c r="AD2562" i="12"/>
  <c r="AF2562" i="12"/>
  <c r="X2563" i="12"/>
  <c r="Y2563" i="12"/>
  <c r="Z2563" i="12"/>
  <c r="AC2563" i="12"/>
  <c r="AD2563" i="12"/>
  <c r="AF2563" i="12"/>
  <c r="X2564" i="12"/>
  <c r="Y2564" i="12"/>
  <c r="Z2564" i="12"/>
  <c r="AC2564" i="12"/>
  <c r="AD2564" i="12"/>
  <c r="AF2564" i="12"/>
  <c r="X2565" i="12"/>
  <c r="Y2565" i="12"/>
  <c r="Z2565" i="12"/>
  <c r="AC2565" i="12"/>
  <c r="AD2565" i="12"/>
  <c r="AF2565" i="12"/>
  <c r="X2566" i="12"/>
  <c r="Y2566" i="12"/>
  <c r="Z2566" i="12"/>
  <c r="AC2566" i="12"/>
  <c r="AD2566" i="12"/>
  <c r="AF2566" i="12"/>
  <c r="X2567" i="12"/>
  <c r="Y2567" i="12"/>
  <c r="Z2567" i="12"/>
  <c r="AC2567" i="12"/>
  <c r="AD2567" i="12"/>
  <c r="AF2567" i="12"/>
  <c r="X2568" i="12"/>
  <c r="Y2568" i="12"/>
  <c r="Z2568" i="12"/>
  <c r="AC2568" i="12"/>
  <c r="AD2568" i="12"/>
  <c r="AF2568" i="12"/>
  <c r="X2569" i="12"/>
  <c r="Y2569" i="12"/>
  <c r="AC2569" i="12"/>
  <c r="AD2569" i="12"/>
  <c r="AF2569" i="12"/>
  <c r="X2570" i="12"/>
  <c r="Y2570" i="12"/>
  <c r="Z2570" i="12"/>
  <c r="AB2570" i="12"/>
  <c r="AC2570" i="12"/>
  <c r="AD2570" i="12"/>
  <c r="AF2570" i="12"/>
  <c r="X2571" i="12"/>
  <c r="Y2571" i="12"/>
  <c r="Z2571" i="12"/>
  <c r="AC2571" i="12"/>
  <c r="AD2571" i="12"/>
  <c r="AF2571" i="12"/>
  <c r="X2572" i="12"/>
  <c r="Y2572" i="12"/>
  <c r="Z2572" i="12"/>
  <c r="AC2572" i="12"/>
  <c r="AD2572" i="12"/>
  <c r="AF2572" i="12"/>
  <c r="X2573" i="12"/>
  <c r="Y2573" i="12"/>
  <c r="Z2573" i="12"/>
  <c r="AC2573" i="12"/>
  <c r="AD2573" i="12"/>
  <c r="AF2573" i="12"/>
  <c r="X2574" i="12"/>
  <c r="Y2574" i="12"/>
  <c r="Z2574" i="12"/>
  <c r="AC2574" i="12"/>
  <c r="AD2574" i="12"/>
  <c r="AF2574" i="12"/>
  <c r="X2575" i="12"/>
  <c r="Y2575" i="12"/>
  <c r="Z2575" i="12"/>
  <c r="AC2575" i="12"/>
  <c r="AD2575" i="12"/>
  <c r="AF2575" i="12"/>
  <c r="X2576" i="12"/>
  <c r="Y2576" i="12"/>
  <c r="Z2576" i="12"/>
  <c r="AC2576" i="12"/>
  <c r="AD2576" i="12"/>
  <c r="AF2576" i="12"/>
  <c r="X2577" i="12"/>
  <c r="Y2577" i="12"/>
  <c r="Z2577" i="12"/>
  <c r="AC2577" i="12"/>
  <c r="AD2577" i="12"/>
  <c r="AF2577" i="12"/>
  <c r="X2578" i="12"/>
  <c r="Y2578" i="12"/>
  <c r="Z2578" i="12"/>
  <c r="AC2578" i="12"/>
  <c r="AD2578" i="12"/>
  <c r="AF2578" i="12"/>
  <c r="X2579" i="12"/>
  <c r="Y2579" i="12"/>
  <c r="Z2579" i="12"/>
  <c r="AB2579" i="12"/>
  <c r="AC2579" i="12"/>
  <c r="AD2579" i="12"/>
  <c r="AF2579" i="12"/>
  <c r="X2580" i="12"/>
  <c r="Y2580" i="12"/>
  <c r="Z2580" i="12"/>
  <c r="AC2580" i="12"/>
  <c r="AD2580" i="12"/>
  <c r="AF2580" i="12"/>
  <c r="X2581" i="12"/>
  <c r="Y2581" i="12"/>
  <c r="Z2581" i="12"/>
  <c r="AC2581" i="12"/>
  <c r="AD2581" i="12"/>
  <c r="AF2581" i="12"/>
  <c r="X2582" i="12"/>
  <c r="Y2582" i="12"/>
  <c r="Z2582" i="12"/>
  <c r="AC2582" i="12"/>
  <c r="AD2582" i="12"/>
  <c r="AF2582" i="12"/>
  <c r="X2583" i="12"/>
  <c r="Y2583" i="12"/>
  <c r="Z2583" i="12"/>
  <c r="AC2583" i="12"/>
  <c r="AD2583" i="12"/>
  <c r="AF2583" i="12"/>
  <c r="X2584" i="12"/>
  <c r="Y2584" i="12"/>
  <c r="Z2584" i="12"/>
  <c r="AC2584" i="12"/>
  <c r="AD2584" i="12"/>
  <c r="AF2584" i="12"/>
  <c r="X2585" i="12"/>
  <c r="Y2585" i="12"/>
  <c r="Z2585" i="12"/>
  <c r="AC2585" i="12"/>
  <c r="AD2585" i="12"/>
  <c r="AF2585" i="12"/>
  <c r="X2586" i="12"/>
  <c r="Y2586" i="12"/>
  <c r="Z2586" i="12"/>
  <c r="AC2586" i="12"/>
  <c r="AD2586" i="12"/>
  <c r="AF2586" i="12"/>
  <c r="X2587" i="12"/>
  <c r="Y2587" i="12"/>
  <c r="Z2587" i="12"/>
  <c r="AC2587" i="12"/>
  <c r="AD2587" i="12"/>
  <c r="AF2587" i="12"/>
  <c r="X2588" i="12"/>
  <c r="Y2588" i="12"/>
  <c r="Z2588" i="12"/>
  <c r="AC2588" i="12"/>
  <c r="AD2588" i="12"/>
  <c r="AF2588" i="12"/>
  <c r="X2589" i="12"/>
  <c r="Y2589" i="12"/>
  <c r="Z2589" i="12"/>
  <c r="AB2589" i="12"/>
  <c r="AC2589" i="12"/>
  <c r="AD2589" i="12"/>
  <c r="AF2589" i="12"/>
  <c r="X2590" i="12"/>
  <c r="Y2590" i="12"/>
  <c r="Z2590" i="12"/>
  <c r="AC2590" i="12"/>
  <c r="AD2590" i="12"/>
  <c r="AF2590" i="12"/>
  <c r="X2591" i="12"/>
  <c r="Y2591" i="12"/>
  <c r="Z2591" i="12"/>
  <c r="AC2591" i="12"/>
  <c r="AD2591" i="12"/>
  <c r="AF2591" i="12"/>
  <c r="X2592" i="12"/>
  <c r="Y2592" i="12"/>
  <c r="Z2592" i="12"/>
  <c r="AC2592" i="12"/>
  <c r="AD2592" i="12"/>
  <c r="AF2592" i="12"/>
  <c r="X2593" i="12"/>
  <c r="Y2593" i="12"/>
  <c r="Z2593" i="12"/>
  <c r="AC2593" i="12"/>
  <c r="AD2593" i="12"/>
  <c r="AF2593" i="12"/>
  <c r="X2594" i="12"/>
  <c r="Y2594" i="12"/>
  <c r="Z2594" i="12"/>
  <c r="AC2594" i="12"/>
  <c r="AD2594" i="12"/>
  <c r="AF2594" i="12"/>
  <c r="X2595" i="12"/>
  <c r="Y2595" i="12"/>
  <c r="Z2595" i="12"/>
  <c r="AC2595" i="12"/>
  <c r="AD2595" i="12"/>
  <c r="AF2595" i="12"/>
  <c r="X2596" i="12"/>
  <c r="Y2596" i="12"/>
  <c r="Z2596" i="12"/>
  <c r="AC2596" i="12"/>
  <c r="AD2596" i="12"/>
  <c r="AF2596" i="12"/>
  <c r="X2597" i="12"/>
  <c r="Y2597" i="12"/>
  <c r="Z2597" i="12"/>
  <c r="AC2597" i="12"/>
  <c r="AD2597" i="12"/>
  <c r="AF2597" i="12"/>
  <c r="X2598" i="12"/>
  <c r="Y2598" i="12"/>
  <c r="Z2598" i="12"/>
  <c r="AC2598" i="12"/>
  <c r="AD2598" i="12"/>
  <c r="AF2598" i="12"/>
  <c r="X2599" i="12"/>
  <c r="Y2599" i="12"/>
  <c r="Z2599" i="12"/>
  <c r="AB2599" i="12"/>
  <c r="AC2599" i="12"/>
  <c r="AD2599" i="12"/>
  <c r="AF2599" i="12"/>
  <c r="X2600" i="12"/>
  <c r="Y2600" i="12"/>
  <c r="Z2600" i="12"/>
  <c r="AC2600" i="12"/>
  <c r="AD2600" i="12"/>
  <c r="AF2600" i="12"/>
  <c r="X2601" i="12"/>
  <c r="Y2601" i="12"/>
  <c r="Z2601" i="12"/>
  <c r="AC2601" i="12"/>
  <c r="AD2601" i="12"/>
  <c r="AF2601" i="12"/>
  <c r="X2602" i="12"/>
  <c r="Y2602" i="12"/>
  <c r="Z2602" i="12"/>
  <c r="AC2602" i="12"/>
  <c r="AD2602" i="12"/>
  <c r="AF2602" i="12"/>
  <c r="X2603" i="12"/>
  <c r="Y2603" i="12"/>
  <c r="Z2603" i="12"/>
  <c r="AC2603" i="12"/>
  <c r="AD2603" i="12"/>
  <c r="AF2603" i="12"/>
  <c r="X2604" i="12"/>
  <c r="Y2604" i="12"/>
  <c r="Z2604" i="12"/>
  <c r="AC2604" i="12"/>
  <c r="AD2604" i="12"/>
  <c r="AF2604" i="12"/>
  <c r="X2605" i="12"/>
  <c r="Y2605" i="12"/>
  <c r="Z2605" i="12"/>
  <c r="AC2605" i="12"/>
  <c r="AD2605" i="12"/>
  <c r="AF2605" i="12"/>
  <c r="X2606" i="12"/>
  <c r="Y2606" i="12"/>
  <c r="Z2606" i="12"/>
  <c r="AC2606" i="12"/>
  <c r="AD2606" i="12"/>
  <c r="AF2606" i="12"/>
  <c r="X2607" i="12"/>
  <c r="Y2607" i="12"/>
  <c r="Z2607" i="12"/>
  <c r="AC2607" i="12"/>
  <c r="AD2607" i="12"/>
  <c r="AF2607" i="12"/>
  <c r="X2608" i="12"/>
  <c r="Y2608" i="12"/>
  <c r="Z2608" i="12"/>
  <c r="AC2608" i="12"/>
  <c r="AD2608" i="12"/>
  <c r="AF2608" i="12"/>
  <c r="X2609" i="12"/>
  <c r="Y2609" i="12"/>
  <c r="Z2609" i="12"/>
  <c r="AB2609" i="12"/>
  <c r="AC2609" i="12"/>
  <c r="AD2609" i="12"/>
  <c r="AF2609" i="12"/>
  <c r="X2610" i="12"/>
  <c r="Y2610" i="12"/>
  <c r="Z2610" i="12"/>
  <c r="AC2610" i="12"/>
  <c r="AD2610" i="12"/>
  <c r="AF2610" i="12"/>
  <c r="X2611" i="12"/>
  <c r="Y2611" i="12"/>
  <c r="Z2611" i="12"/>
  <c r="AC2611" i="12"/>
  <c r="AD2611" i="12"/>
  <c r="AF2611" i="12"/>
  <c r="X2612" i="12"/>
  <c r="Y2612" i="12"/>
  <c r="Z2612" i="12"/>
  <c r="AC2612" i="12"/>
  <c r="AD2612" i="12"/>
  <c r="AF2612" i="12"/>
  <c r="X2613" i="12"/>
  <c r="Y2613" i="12"/>
  <c r="Z2613" i="12"/>
  <c r="AC2613" i="12"/>
  <c r="AD2613" i="12"/>
  <c r="AF2613" i="12"/>
  <c r="X2614" i="12"/>
  <c r="Y2614" i="12"/>
  <c r="Z2614" i="12"/>
  <c r="AC2614" i="12"/>
  <c r="AD2614" i="12"/>
  <c r="AF2614" i="12"/>
  <c r="X2615" i="12"/>
  <c r="Y2615" i="12"/>
  <c r="Z2615" i="12"/>
  <c r="AC2615" i="12"/>
  <c r="AD2615" i="12"/>
  <c r="AF2615" i="12"/>
  <c r="X2616" i="12"/>
  <c r="Y2616" i="12"/>
  <c r="Z2616" i="12"/>
  <c r="AC2616" i="12"/>
  <c r="AD2616" i="12"/>
  <c r="AF2616" i="12"/>
  <c r="X2617" i="12"/>
  <c r="Y2617" i="12"/>
  <c r="Z2617" i="12"/>
  <c r="AB2617" i="12"/>
  <c r="AC2617" i="12"/>
  <c r="AD2617" i="12"/>
  <c r="AF2617" i="12"/>
  <c r="X2618" i="12"/>
  <c r="Y2618" i="12"/>
  <c r="Z2618" i="12"/>
  <c r="AC2618" i="12"/>
  <c r="AD2618" i="12"/>
  <c r="AF2618" i="12"/>
  <c r="X2619" i="12"/>
  <c r="Y2619" i="12"/>
  <c r="Z2619" i="12"/>
  <c r="AC2619" i="12"/>
  <c r="AD2619" i="12"/>
  <c r="AF2619" i="12"/>
  <c r="X2620" i="12"/>
  <c r="Y2620" i="12"/>
  <c r="Z2620" i="12"/>
  <c r="AC2620" i="12"/>
  <c r="AD2620" i="12"/>
  <c r="AF2620" i="12"/>
  <c r="X2621" i="12"/>
  <c r="Y2621" i="12"/>
  <c r="Z2621" i="12"/>
  <c r="AC2621" i="12"/>
  <c r="AD2621" i="12"/>
  <c r="AF2621" i="12"/>
  <c r="X2622" i="12"/>
  <c r="Y2622" i="12"/>
  <c r="Z2622" i="12"/>
  <c r="AC2622" i="12"/>
  <c r="AD2622" i="12"/>
  <c r="AF2622" i="12"/>
  <c r="X2623" i="12"/>
  <c r="Y2623" i="12"/>
  <c r="Z2623" i="12"/>
  <c r="AC2623" i="12"/>
  <c r="AD2623" i="12"/>
  <c r="AF2623" i="12"/>
  <c r="X2624" i="12"/>
  <c r="Y2624" i="12"/>
  <c r="Z2624" i="12"/>
  <c r="AC2624" i="12"/>
  <c r="AD2624" i="12"/>
  <c r="AF2624" i="12"/>
  <c r="X2625" i="12"/>
  <c r="Y2625" i="12"/>
  <c r="Z2625" i="12"/>
  <c r="AC2625" i="12"/>
  <c r="AD2625" i="12"/>
  <c r="AF2625" i="12"/>
  <c r="X2626" i="12"/>
  <c r="Y2626" i="12"/>
  <c r="Z2626" i="12"/>
  <c r="AC2626" i="12"/>
  <c r="AD2626" i="12"/>
  <c r="AF2626" i="12"/>
  <c r="X2627" i="12"/>
  <c r="Y2627" i="12"/>
  <c r="Z2627" i="12"/>
  <c r="AB2627" i="12"/>
  <c r="AC2627" i="12"/>
  <c r="AD2627" i="12"/>
  <c r="AF2627" i="12"/>
  <c r="X2628" i="12"/>
  <c r="Y2628" i="12"/>
  <c r="Z2628" i="12"/>
  <c r="AC2628" i="12"/>
  <c r="AD2628" i="12"/>
  <c r="AF2628" i="12"/>
  <c r="X2629" i="12"/>
  <c r="Y2629" i="12"/>
  <c r="Z2629" i="12"/>
  <c r="AC2629" i="12"/>
  <c r="AD2629" i="12"/>
  <c r="AF2629" i="12"/>
  <c r="X2630" i="12"/>
  <c r="Y2630" i="12"/>
  <c r="Z2630" i="12"/>
  <c r="AC2630" i="12"/>
  <c r="AD2630" i="12"/>
  <c r="AF2630" i="12"/>
  <c r="X2631" i="12"/>
  <c r="Y2631" i="12"/>
  <c r="Z2631" i="12"/>
  <c r="AC2631" i="12"/>
  <c r="AD2631" i="12"/>
  <c r="AF2631" i="12"/>
  <c r="X2632" i="12"/>
  <c r="Y2632" i="12"/>
  <c r="Z2632" i="12"/>
  <c r="AC2632" i="12"/>
  <c r="AD2632" i="12"/>
  <c r="AF2632" i="12"/>
  <c r="X2633" i="12"/>
  <c r="Y2633" i="12"/>
  <c r="Z2633" i="12"/>
  <c r="AC2633" i="12"/>
  <c r="AD2633" i="12"/>
  <c r="AF2633" i="12"/>
  <c r="X2634" i="12"/>
  <c r="Y2634" i="12"/>
  <c r="Z2634" i="12"/>
  <c r="AC2634" i="12"/>
  <c r="AD2634" i="12"/>
  <c r="AF2634" i="12"/>
  <c r="X2635" i="12"/>
  <c r="Y2635" i="12"/>
  <c r="Z2635" i="12"/>
  <c r="AC2635" i="12"/>
  <c r="AD2635" i="12"/>
  <c r="AF2635" i="12"/>
  <c r="X2636" i="12"/>
  <c r="Y2636" i="12"/>
  <c r="Z2636" i="12"/>
  <c r="AC2636" i="12"/>
  <c r="AD2636" i="12"/>
  <c r="AF2636" i="12"/>
  <c r="X2637" i="12"/>
  <c r="Y2637" i="12"/>
  <c r="Z2637" i="12"/>
  <c r="AC2637" i="12"/>
  <c r="AD2637" i="12"/>
  <c r="AF2637" i="12"/>
  <c r="X2638" i="12"/>
  <c r="Y2638" i="12"/>
  <c r="Z2638" i="12"/>
  <c r="AC2638" i="12"/>
  <c r="AD2638" i="12"/>
  <c r="AF2638" i="12"/>
  <c r="X2639" i="12"/>
  <c r="Y2639" i="12"/>
  <c r="Z2639" i="12"/>
  <c r="AC2639" i="12"/>
  <c r="AD2639" i="12"/>
  <c r="AF2639" i="12"/>
  <c r="X2640" i="12"/>
  <c r="Y2640" i="12"/>
  <c r="Z2640" i="12"/>
  <c r="AC2640" i="12"/>
  <c r="AD2640" i="12"/>
  <c r="AF2640" i="12"/>
  <c r="X2641" i="12"/>
  <c r="Y2641" i="12"/>
  <c r="Z2641" i="12"/>
  <c r="AC2641" i="12"/>
  <c r="AD2641" i="12"/>
  <c r="AF2641" i="12"/>
  <c r="X2642" i="12"/>
  <c r="Y2642" i="12"/>
  <c r="Z2642" i="12"/>
  <c r="AC2642" i="12"/>
  <c r="AD2642" i="12"/>
  <c r="AF2642" i="12"/>
  <c r="X2643" i="12"/>
  <c r="Y2643" i="12"/>
  <c r="Z2643" i="12"/>
  <c r="AC2643" i="12"/>
  <c r="AD2643" i="12"/>
  <c r="AF2643" i="12"/>
  <c r="X2644" i="12"/>
  <c r="Y2644" i="12"/>
  <c r="Z2644" i="12"/>
  <c r="AC2644" i="12"/>
  <c r="AD2644" i="12"/>
  <c r="AF2644" i="12"/>
  <c r="X2645" i="12"/>
  <c r="Y2645" i="12"/>
  <c r="Z2645" i="12"/>
  <c r="AC2645" i="12"/>
  <c r="AD2645" i="12"/>
  <c r="AF2645" i="12"/>
  <c r="X2646" i="12"/>
  <c r="Y2646" i="12"/>
  <c r="Z2646" i="12"/>
  <c r="AC2646" i="12"/>
  <c r="AD2646" i="12"/>
  <c r="AF2646" i="12"/>
  <c r="X2647" i="12"/>
  <c r="Y2647" i="12"/>
  <c r="Z2647" i="12"/>
  <c r="AC2647" i="12"/>
  <c r="AD2647" i="12"/>
  <c r="AF2647" i="12"/>
  <c r="X2648" i="12"/>
  <c r="Y2648" i="12"/>
  <c r="Z2648" i="12"/>
  <c r="AB2648" i="12"/>
  <c r="AC2648" i="12"/>
  <c r="AD2648" i="12"/>
  <c r="AF2648" i="12"/>
  <c r="X2649" i="12"/>
  <c r="Y2649" i="12"/>
  <c r="Z2649" i="12"/>
  <c r="AC2649" i="12"/>
  <c r="AD2649" i="12"/>
  <c r="AF2649" i="12"/>
  <c r="X2650" i="12"/>
  <c r="Y2650" i="12"/>
  <c r="Z2650" i="12"/>
  <c r="AC2650" i="12"/>
  <c r="AD2650" i="12"/>
  <c r="AF2650" i="12"/>
  <c r="X2651" i="12"/>
  <c r="Y2651" i="12"/>
  <c r="Z2651" i="12"/>
  <c r="AC2651" i="12"/>
  <c r="AD2651" i="12"/>
  <c r="AF2651" i="12"/>
  <c r="X2652" i="12"/>
  <c r="Y2652" i="12"/>
  <c r="Z2652" i="12"/>
  <c r="AC2652" i="12"/>
  <c r="AD2652" i="12"/>
  <c r="AF2652" i="12"/>
  <c r="X2653" i="12"/>
  <c r="Y2653" i="12"/>
  <c r="Z2653" i="12"/>
  <c r="AC2653" i="12"/>
  <c r="AD2653" i="12"/>
  <c r="AF2653" i="12"/>
  <c r="X2654" i="12"/>
  <c r="Y2654" i="12"/>
  <c r="Z2654" i="12"/>
  <c r="AC2654" i="12"/>
  <c r="AD2654" i="12"/>
  <c r="AF2654" i="12"/>
  <c r="X2655" i="12"/>
  <c r="Y2655" i="12"/>
  <c r="Z2655" i="12"/>
  <c r="AC2655" i="12"/>
  <c r="AD2655" i="12"/>
  <c r="AF2655" i="12"/>
  <c r="X2656" i="12"/>
  <c r="Y2656" i="12"/>
  <c r="Z2656" i="12"/>
  <c r="AC2656" i="12"/>
  <c r="AD2656" i="12"/>
  <c r="AF2656" i="12"/>
  <c r="X2657" i="12"/>
  <c r="Y2657" i="12"/>
  <c r="Z2657" i="12"/>
  <c r="AC2657" i="12"/>
  <c r="AD2657" i="12"/>
  <c r="AF2657" i="12"/>
  <c r="X2658" i="12"/>
  <c r="Y2658" i="12"/>
  <c r="Z2658" i="12"/>
  <c r="AB2658" i="12"/>
  <c r="AC2658" i="12"/>
  <c r="AD2658" i="12"/>
  <c r="AF2658" i="12"/>
  <c r="X2659" i="12"/>
  <c r="Y2659" i="12"/>
  <c r="Z2659" i="12"/>
  <c r="AC2659" i="12"/>
  <c r="AD2659" i="12"/>
  <c r="AF2659" i="12"/>
  <c r="X2660" i="12"/>
  <c r="Y2660" i="12"/>
  <c r="Z2660" i="12"/>
  <c r="AC2660" i="12"/>
  <c r="AD2660" i="12"/>
  <c r="AF2660" i="12"/>
  <c r="X2661" i="12"/>
  <c r="Y2661" i="12"/>
  <c r="Z2661" i="12"/>
  <c r="AC2661" i="12"/>
  <c r="AD2661" i="12"/>
  <c r="AF2661" i="12"/>
  <c r="X2662" i="12"/>
  <c r="Y2662" i="12"/>
  <c r="Z2662" i="12"/>
  <c r="AC2662" i="12"/>
  <c r="AD2662" i="12"/>
  <c r="AF2662" i="12"/>
  <c r="X2663" i="12"/>
  <c r="Y2663" i="12"/>
  <c r="Z2663" i="12"/>
  <c r="AC2663" i="12"/>
  <c r="AD2663" i="12"/>
  <c r="AF2663" i="12"/>
  <c r="X2664" i="12"/>
  <c r="Y2664" i="12"/>
  <c r="Z2664" i="12"/>
  <c r="AC2664" i="12"/>
  <c r="AD2664" i="12"/>
  <c r="AF2664" i="12"/>
  <c r="X2665" i="12"/>
  <c r="Y2665" i="12"/>
  <c r="Z2665" i="12"/>
  <c r="AC2665" i="12"/>
  <c r="AD2665" i="12"/>
  <c r="AF2665" i="12"/>
  <c r="X2666" i="12"/>
  <c r="Y2666" i="12"/>
  <c r="Z2666" i="12"/>
  <c r="AC2666" i="12"/>
  <c r="AD2666" i="12"/>
  <c r="AF2666" i="12"/>
  <c r="X2667" i="12"/>
  <c r="Y2667" i="12"/>
  <c r="Z2667" i="12"/>
  <c r="AC2667" i="12"/>
  <c r="AD2667" i="12"/>
  <c r="AF2667" i="12"/>
  <c r="X2668" i="12"/>
  <c r="Y2668" i="12"/>
  <c r="Z2668" i="12"/>
  <c r="AB2668" i="12"/>
  <c r="AC2668" i="12"/>
  <c r="AD2668" i="12"/>
  <c r="AF2668" i="12"/>
  <c r="X2669" i="12"/>
  <c r="Y2669" i="12"/>
  <c r="Z2669" i="12"/>
  <c r="AC2669" i="12"/>
  <c r="AD2669" i="12"/>
  <c r="AF2669" i="12"/>
  <c r="X2670" i="12"/>
  <c r="Y2670" i="12"/>
  <c r="Z2670" i="12"/>
  <c r="AC2670" i="12"/>
  <c r="AD2670" i="12"/>
  <c r="AF2670" i="12"/>
  <c r="X2671" i="12"/>
  <c r="Y2671" i="12"/>
  <c r="Z2671" i="12"/>
  <c r="AC2671" i="12"/>
  <c r="AD2671" i="12"/>
  <c r="AF2671" i="12"/>
  <c r="X2672" i="12"/>
  <c r="Y2672" i="12"/>
  <c r="Z2672" i="12"/>
  <c r="AC2672" i="12"/>
  <c r="AD2672" i="12"/>
  <c r="AF2672" i="12"/>
  <c r="X2673" i="12"/>
  <c r="Y2673" i="12"/>
  <c r="Z2673" i="12"/>
  <c r="AC2673" i="12"/>
  <c r="AD2673" i="12"/>
  <c r="AF2673" i="12"/>
  <c r="X2674" i="12"/>
  <c r="Y2674" i="12"/>
  <c r="Z2674" i="12"/>
  <c r="AC2674" i="12"/>
  <c r="AD2674" i="12"/>
  <c r="AF2674" i="12"/>
  <c r="X2675" i="12"/>
  <c r="Y2675" i="12"/>
  <c r="Z2675" i="12"/>
  <c r="AC2675" i="12"/>
  <c r="AD2675" i="12"/>
  <c r="AF2675" i="12"/>
  <c r="X2676" i="12"/>
  <c r="Y2676" i="12"/>
  <c r="Z2676" i="12"/>
  <c r="AC2676" i="12"/>
  <c r="AD2676" i="12"/>
  <c r="AF2676" i="12"/>
  <c r="X2677" i="12"/>
  <c r="Y2677" i="12"/>
  <c r="Z2677" i="12"/>
  <c r="AC2677" i="12"/>
  <c r="AD2677" i="12"/>
  <c r="AF2677" i="12"/>
  <c r="X2678" i="12"/>
  <c r="Y2678" i="12"/>
  <c r="Z2678" i="12"/>
  <c r="AB2678" i="12"/>
  <c r="AC2678" i="12"/>
  <c r="AD2678" i="12"/>
  <c r="AF2678" i="12"/>
  <c r="X2679" i="12"/>
  <c r="Y2679" i="12"/>
  <c r="Z2679" i="12"/>
  <c r="AC2679" i="12"/>
  <c r="AD2679" i="12"/>
  <c r="AF2679" i="12"/>
  <c r="X2680" i="12"/>
  <c r="Y2680" i="12"/>
  <c r="Z2680" i="12"/>
  <c r="AC2680" i="12"/>
  <c r="AD2680" i="12"/>
  <c r="AF2680" i="12"/>
  <c r="X2681" i="12"/>
  <c r="Y2681" i="12"/>
  <c r="Z2681" i="12"/>
  <c r="AC2681" i="12"/>
  <c r="AD2681" i="12"/>
  <c r="AF2681" i="12"/>
  <c r="X2682" i="12"/>
  <c r="Y2682" i="12"/>
  <c r="Z2682" i="12"/>
  <c r="AC2682" i="12"/>
  <c r="AD2682" i="12"/>
  <c r="AF2682" i="12"/>
  <c r="X2683" i="12"/>
  <c r="Y2683" i="12"/>
  <c r="Z2683" i="12"/>
  <c r="AC2683" i="12"/>
  <c r="AD2683" i="12"/>
  <c r="AF2683" i="12"/>
  <c r="X2684" i="12"/>
  <c r="Y2684" i="12"/>
  <c r="Z2684" i="12"/>
  <c r="AC2684" i="12"/>
  <c r="AD2684" i="12"/>
  <c r="AF2684" i="12"/>
  <c r="X2685" i="12"/>
  <c r="Y2685" i="12"/>
  <c r="Z2685" i="12"/>
  <c r="AC2685" i="12"/>
  <c r="AD2685" i="12"/>
  <c r="AF2685" i="12"/>
  <c r="X2686" i="12"/>
  <c r="Y2686" i="12"/>
  <c r="Z2686" i="12"/>
  <c r="AC2686" i="12"/>
  <c r="AD2686" i="12"/>
  <c r="AF2686" i="12"/>
  <c r="X2687" i="12"/>
  <c r="Y2687" i="12"/>
  <c r="Z2687" i="12"/>
  <c r="AC2687" i="12"/>
  <c r="AD2687" i="12"/>
  <c r="AF2687" i="12"/>
  <c r="X2688" i="12"/>
  <c r="Y2688" i="12"/>
  <c r="Z2688" i="12"/>
  <c r="AB2688" i="12"/>
  <c r="AC2688" i="12"/>
  <c r="AD2688" i="12"/>
  <c r="AF2688" i="12"/>
  <c r="X2689" i="12"/>
  <c r="Y2689" i="12"/>
  <c r="Z2689" i="12"/>
  <c r="AC2689" i="12"/>
  <c r="AD2689" i="12"/>
  <c r="AF2689" i="12"/>
  <c r="X2690" i="12"/>
  <c r="Y2690" i="12"/>
  <c r="Z2690" i="12"/>
  <c r="AC2690" i="12"/>
  <c r="AD2690" i="12"/>
  <c r="AF2690" i="12"/>
  <c r="X2691" i="12"/>
  <c r="Y2691" i="12"/>
  <c r="Z2691" i="12"/>
  <c r="AC2691" i="12"/>
  <c r="AD2691" i="12"/>
  <c r="AF2691" i="12"/>
  <c r="X2692" i="12"/>
  <c r="Y2692" i="12"/>
  <c r="Z2692" i="12"/>
  <c r="AC2692" i="12"/>
  <c r="AD2692" i="12"/>
  <c r="AF2692" i="12"/>
  <c r="X2693" i="12"/>
  <c r="Y2693" i="12"/>
  <c r="Z2693" i="12"/>
  <c r="AC2693" i="12"/>
  <c r="AD2693" i="12"/>
  <c r="AF2693" i="12"/>
  <c r="X2694" i="12"/>
  <c r="Y2694" i="12"/>
  <c r="Z2694" i="12"/>
  <c r="AC2694" i="12"/>
  <c r="AD2694" i="12"/>
  <c r="AF2694" i="12"/>
  <c r="X2695" i="12"/>
  <c r="Y2695" i="12"/>
  <c r="Z2695" i="12"/>
  <c r="AC2695" i="12"/>
  <c r="AD2695" i="12"/>
  <c r="AF2695" i="12"/>
  <c r="X2696" i="12"/>
  <c r="Y2696" i="12"/>
  <c r="Z2696" i="12"/>
  <c r="AC2696" i="12"/>
  <c r="AD2696" i="12"/>
  <c r="AF2696" i="12"/>
  <c r="X2697" i="12"/>
  <c r="Y2697" i="12"/>
  <c r="Z2697" i="12"/>
  <c r="AC2697" i="12"/>
  <c r="AD2697" i="12"/>
  <c r="AF2697" i="12"/>
  <c r="X2698" i="12"/>
  <c r="Y2698" i="12"/>
  <c r="Z2698" i="12"/>
  <c r="AC2698" i="12"/>
  <c r="AD2698" i="12"/>
  <c r="AF2698" i="12"/>
  <c r="X2699" i="12"/>
  <c r="Y2699" i="12"/>
  <c r="Z2699" i="12"/>
  <c r="AC2699" i="12"/>
  <c r="AD2699" i="12"/>
  <c r="AF2699" i="12"/>
  <c r="X2700" i="12"/>
  <c r="Y2700" i="12"/>
  <c r="Z2700" i="12"/>
  <c r="AC2700" i="12"/>
  <c r="AD2700" i="12"/>
  <c r="AF2700" i="12"/>
  <c r="X2701" i="12"/>
  <c r="Y2701" i="12"/>
  <c r="Z2701" i="12"/>
  <c r="AC2701" i="12"/>
  <c r="AD2701" i="12"/>
  <c r="AF2701" i="12"/>
  <c r="X2702" i="12"/>
  <c r="Y2702" i="12"/>
  <c r="Z2702" i="12"/>
  <c r="AC2702" i="12"/>
  <c r="AD2702" i="12"/>
  <c r="AF2702" i="12"/>
  <c r="X2703" i="12"/>
  <c r="Y2703" i="12"/>
  <c r="Z2703" i="12"/>
  <c r="AC2703" i="12"/>
  <c r="AD2703" i="12"/>
  <c r="AF2703" i="12"/>
  <c r="X2704" i="12"/>
  <c r="Y2704" i="12"/>
  <c r="Z2704" i="12"/>
  <c r="AC2704" i="12"/>
  <c r="AD2704" i="12"/>
  <c r="AF2704" i="12"/>
  <c r="X2705" i="12"/>
  <c r="Y2705" i="12"/>
  <c r="Z2705" i="12"/>
  <c r="AC2705" i="12"/>
  <c r="AD2705" i="12"/>
  <c r="AF2705" i="12"/>
  <c r="X2706" i="12"/>
  <c r="Y2706" i="12"/>
  <c r="Z2706" i="12"/>
  <c r="AB2706" i="12"/>
  <c r="AC2706" i="12"/>
  <c r="AD2706" i="12"/>
  <c r="AF2706" i="12"/>
  <c r="X2707" i="12"/>
  <c r="Y2707" i="12"/>
  <c r="Z2707" i="12"/>
  <c r="AC2707" i="12"/>
  <c r="AD2707" i="12"/>
  <c r="AF2707" i="12"/>
  <c r="X2708" i="12"/>
  <c r="Y2708" i="12"/>
  <c r="Z2708" i="12"/>
  <c r="AC2708" i="12"/>
  <c r="AD2708" i="12"/>
  <c r="AF2708" i="12"/>
  <c r="X2709" i="12"/>
  <c r="Y2709" i="12"/>
  <c r="Z2709" i="12"/>
  <c r="AC2709" i="12"/>
  <c r="AD2709" i="12"/>
  <c r="AF2709" i="12"/>
  <c r="X2710" i="12"/>
  <c r="Y2710" i="12"/>
  <c r="Z2710" i="12"/>
  <c r="AC2710" i="12"/>
  <c r="AD2710" i="12"/>
  <c r="AF2710" i="12"/>
  <c r="X2711" i="12"/>
  <c r="Y2711" i="12"/>
  <c r="Z2711" i="12"/>
  <c r="AC2711" i="12"/>
  <c r="AD2711" i="12"/>
  <c r="AF2711" i="12"/>
  <c r="X2712" i="12"/>
  <c r="Y2712" i="12"/>
  <c r="Z2712" i="12"/>
  <c r="AC2712" i="12"/>
  <c r="AD2712" i="12"/>
  <c r="AF2712" i="12"/>
  <c r="X2713" i="12"/>
  <c r="Y2713" i="12"/>
  <c r="Z2713" i="12"/>
  <c r="AC2713" i="12"/>
  <c r="AD2713" i="12"/>
  <c r="AF2713" i="12"/>
  <c r="X2714" i="12"/>
  <c r="Y2714" i="12"/>
  <c r="Z2714" i="12"/>
  <c r="AC2714" i="12"/>
  <c r="AD2714" i="12"/>
  <c r="AF2714" i="12"/>
  <c r="X2715" i="12"/>
  <c r="Y2715" i="12"/>
  <c r="Z2715" i="12"/>
  <c r="AC2715" i="12"/>
  <c r="AD2715" i="12"/>
  <c r="AF2715" i="12"/>
  <c r="X2716" i="12"/>
  <c r="Y2716" i="12"/>
  <c r="Z2716" i="12"/>
  <c r="AC2716" i="12"/>
  <c r="AD2716" i="12"/>
  <c r="AF2716" i="12"/>
  <c r="X2717" i="12"/>
  <c r="Y2717" i="12"/>
  <c r="Z2717" i="12"/>
  <c r="AB2717" i="12"/>
  <c r="AC2717" i="12"/>
  <c r="AD2717" i="12"/>
  <c r="AF2717" i="12"/>
  <c r="X2718" i="12"/>
  <c r="Y2718" i="12"/>
  <c r="Z2718" i="12"/>
  <c r="AC2718" i="12"/>
  <c r="AD2718" i="12"/>
  <c r="AF2718" i="12"/>
  <c r="X2719" i="12"/>
  <c r="Y2719" i="12"/>
  <c r="Z2719" i="12"/>
  <c r="AC2719" i="12"/>
  <c r="AD2719" i="12"/>
  <c r="AF2719" i="12"/>
  <c r="X2720" i="12"/>
  <c r="Y2720" i="12"/>
  <c r="Z2720" i="12"/>
  <c r="AC2720" i="12"/>
  <c r="AD2720" i="12"/>
  <c r="AF2720" i="12"/>
  <c r="X2721" i="12"/>
  <c r="Y2721" i="12"/>
  <c r="Z2721" i="12"/>
  <c r="AC2721" i="12"/>
  <c r="AD2721" i="12"/>
  <c r="AF2721" i="12"/>
  <c r="X2722" i="12"/>
  <c r="Y2722" i="12"/>
  <c r="Z2722" i="12"/>
  <c r="AC2722" i="12"/>
  <c r="AD2722" i="12"/>
  <c r="AF2722" i="12"/>
  <c r="X2723" i="12"/>
  <c r="Y2723" i="12"/>
  <c r="Z2723" i="12"/>
  <c r="AB2723" i="12"/>
  <c r="AC2723" i="12"/>
  <c r="AD2723" i="12"/>
  <c r="AF2723" i="12"/>
  <c r="X2724" i="12"/>
  <c r="Y2724" i="12"/>
  <c r="Z2724" i="12"/>
  <c r="AC2724" i="12"/>
  <c r="AD2724" i="12"/>
  <c r="AF2724" i="12"/>
  <c r="X2725" i="12"/>
  <c r="Y2725" i="12"/>
  <c r="Z2725" i="12"/>
  <c r="AC2725" i="12"/>
  <c r="AD2725" i="12"/>
  <c r="AF2725" i="12"/>
  <c r="X2726" i="12"/>
  <c r="Y2726" i="12"/>
  <c r="Z2726" i="12"/>
  <c r="AC2726" i="12"/>
  <c r="AD2726" i="12"/>
  <c r="AF2726" i="12"/>
  <c r="X2727" i="12"/>
  <c r="Y2727" i="12"/>
  <c r="Z2727" i="12"/>
  <c r="AC2727" i="12"/>
  <c r="AD2727" i="12"/>
  <c r="AF2727" i="12"/>
  <c r="X2728" i="12"/>
  <c r="Y2728" i="12"/>
  <c r="Z2728" i="12"/>
  <c r="AC2728" i="12"/>
  <c r="AD2728" i="12"/>
  <c r="AF2728" i="12"/>
  <c r="X2729" i="12"/>
  <c r="Y2729" i="12"/>
  <c r="Z2729" i="12"/>
  <c r="AC2729" i="12"/>
  <c r="AD2729" i="12"/>
  <c r="AF2729" i="12"/>
  <c r="X2730" i="12"/>
  <c r="Y2730" i="12"/>
  <c r="Z2730" i="12"/>
  <c r="AC2730" i="12"/>
  <c r="AD2730" i="12"/>
  <c r="AF2730" i="12"/>
  <c r="X2731" i="12"/>
  <c r="Y2731" i="12"/>
  <c r="Z2731" i="12"/>
  <c r="AB2731" i="12"/>
  <c r="AC2731" i="12"/>
  <c r="AD2731" i="12"/>
  <c r="AF2731" i="12"/>
  <c r="X2732" i="12"/>
  <c r="Y2732" i="12"/>
  <c r="Z2732" i="12"/>
  <c r="AC2732" i="12"/>
  <c r="AD2732" i="12"/>
  <c r="AF2732" i="12"/>
  <c r="X2733" i="12"/>
  <c r="Y2733" i="12"/>
  <c r="Z2733" i="12"/>
  <c r="AC2733" i="12"/>
  <c r="AD2733" i="12"/>
  <c r="AF2733" i="12"/>
  <c r="X2734" i="12"/>
  <c r="Y2734" i="12"/>
  <c r="Z2734" i="12"/>
  <c r="AC2734" i="12"/>
  <c r="AD2734" i="12"/>
  <c r="AF2734" i="12"/>
  <c r="X2735" i="12"/>
  <c r="Y2735" i="12"/>
  <c r="Z2735" i="12"/>
  <c r="AC2735" i="12"/>
  <c r="AD2735" i="12"/>
  <c r="AF2735" i="12"/>
  <c r="X2736" i="12"/>
  <c r="Y2736" i="12"/>
  <c r="Z2736" i="12"/>
  <c r="AC2736" i="12"/>
  <c r="AD2736" i="12"/>
  <c r="AF2736" i="12"/>
  <c r="X2737" i="12"/>
  <c r="Y2737" i="12"/>
  <c r="Z2737" i="12"/>
  <c r="AC2737" i="12"/>
  <c r="AD2737" i="12"/>
  <c r="AF2737" i="12"/>
  <c r="X2738" i="12"/>
  <c r="Y2738" i="12"/>
  <c r="Z2738" i="12"/>
  <c r="AC2738" i="12"/>
  <c r="AD2738" i="12"/>
  <c r="AF2738" i="12"/>
  <c r="X2739" i="12"/>
  <c r="Y2739" i="12"/>
  <c r="Z2739" i="12"/>
  <c r="AC2739" i="12"/>
  <c r="AD2739" i="12"/>
  <c r="AF2739" i="12"/>
  <c r="X2740" i="12"/>
  <c r="Y2740" i="12"/>
  <c r="Z2740" i="12"/>
  <c r="AC2740" i="12"/>
  <c r="AD2740" i="12"/>
  <c r="AF2740" i="12"/>
  <c r="X2741" i="12"/>
  <c r="Y2741" i="12"/>
  <c r="Z2741" i="12"/>
  <c r="AB2741" i="12"/>
  <c r="AC2741" i="12"/>
  <c r="AD2741" i="12"/>
  <c r="AF2741" i="12"/>
  <c r="X2742" i="12"/>
  <c r="Y2742" i="12"/>
  <c r="Z2742" i="12"/>
  <c r="AC2742" i="12"/>
  <c r="AD2742" i="12"/>
  <c r="AF2742" i="12"/>
  <c r="X2743" i="12"/>
  <c r="Y2743" i="12"/>
  <c r="Z2743" i="12"/>
  <c r="AC2743" i="12"/>
  <c r="AD2743" i="12"/>
  <c r="AF2743" i="12"/>
  <c r="X2744" i="12"/>
  <c r="Y2744" i="12"/>
  <c r="Z2744" i="12"/>
  <c r="AC2744" i="12"/>
  <c r="AD2744" i="12"/>
  <c r="AF2744" i="12"/>
  <c r="X2745" i="12"/>
  <c r="Y2745" i="12"/>
  <c r="Z2745" i="12"/>
  <c r="AC2745" i="12"/>
  <c r="AD2745" i="12"/>
  <c r="AF2745" i="12"/>
  <c r="X2746" i="12"/>
  <c r="Y2746" i="12"/>
  <c r="Z2746" i="12"/>
  <c r="AC2746" i="12"/>
  <c r="AD2746" i="12"/>
  <c r="AF2746" i="12"/>
  <c r="X2747" i="12"/>
  <c r="Y2747" i="12"/>
  <c r="Z2747" i="12"/>
  <c r="AC2747" i="12"/>
  <c r="AD2747" i="12"/>
  <c r="AF2747" i="12"/>
  <c r="X2748" i="12"/>
  <c r="Y2748" i="12"/>
  <c r="Z2748" i="12"/>
  <c r="AC2748" i="12"/>
  <c r="AD2748" i="12"/>
  <c r="AF2748" i="12"/>
  <c r="X2749" i="12"/>
  <c r="Y2749" i="12"/>
  <c r="Z2749" i="12"/>
  <c r="AC2749" i="12"/>
  <c r="AD2749" i="12"/>
  <c r="AF2749" i="12"/>
  <c r="X2750" i="12"/>
  <c r="Y2750" i="12"/>
  <c r="Z2750" i="12"/>
  <c r="AC2750" i="12"/>
  <c r="AD2750" i="12"/>
  <c r="AF2750" i="12"/>
  <c r="X2751" i="12"/>
  <c r="Y2751" i="12"/>
  <c r="Z2751" i="12"/>
  <c r="AB2751" i="12"/>
  <c r="AC2751" i="12"/>
  <c r="AD2751" i="12"/>
  <c r="AF2751" i="12"/>
  <c r="X2752" i="12"/>
  <c r="Y2752" i="12"/>
  <c r="Z2752" i="12"/>
  <c r="AC2752" i="12"/>
  <c r="AD2752" i="12"/>
  <c r="X2753" i="12"/>
  <c r="Y2753" i="12"/>
  <c r="Z2753" i="12"/>
  <c r="AC2753" i="12"/>
  <c r="AD2753" i="12"/>
  <c r="X2754" i="12"/>
  <c r="Y2754" i="12"/>
  <c r="Z2754" i="12"/>
  <c r="AC2754" i="12"/>
  <c r="AD2754" i="12"/>
  <c r="X2755" i="12"/>
  <c r="Y2755" i="12"/>
  <c r="Z2755" i="12"/>
  <c r="AC2755" i="12"/>
  <c r="AD2755" i="12"/>
  <c r="X2756" i="12"/>
  <c r="Y2756" i="12"/>
  <c r="Z2756" i="12"/>
  <c r="AC2756" i="12"/>
  <c r="AD2756" i="12"/>
  <c r="X2757" i="12"/>
  <c r="Y2757" i="12"/>
  <c r="Z2757" i="12"/>
  <c r="AC2757" i="12"/>
  <c r="AD2757" i="12"/>
  <c r="X2758" i="12"/>
  <c r="Y2758" i="12"/>
  <c r="Z2758" i="12"/>
  <c r="AC2758" i="12"/>
  <c r="AD2758" i="12"/>
  <c r="X2759" i="12"/>
  <c r="Y2759" i="12"/>
  <c r="Z2759" i="12"/>
  <c r="AC2759" i="12"/>
  <c r="AD2759" i="12"/>
  <c r="X2760" i="12"/>
  <c r="Y2760" i="12"/>
  <c r="Z2760" i="12"/>
  <c r="AC2760" i="12"/>
  <c r="AD2760" i="12"/>
  <c r="X2761" i="12"/>
  <c r="Y2761" i="12"/>
  <c r="Z2761" i="12"/>
  <c r="AB2761" i="12"/>
  <c r="AC2761" i="12"/>
  <c r="AD2761" i="12"/>
  <c r="X2762" i="12"/>
  <c r="Y2762" i="12"/>
  <c r="Z2762" i="12"/>
  <c r="AC2762" i="12"/>
  <c r="AD2762" i="12"/>
  <c r="X2763" i="12"/>
  <c r="Y2763" i="12"/>
  <c r="Z2763" i="12"/>
  <c r="AC2763" i="12"/>
  <c r="AD2763" i="12"/>
  <c r="X2764" i="12"/>
  <c r="Y2764" i="12"/>
  <c r="Z2764" i="12"/>
  <c r="AC2764" i="12"/>
  <c r="AD2764" i="12"/>
  <c r="X2765" i="12"/>
  <c r="Y2765" i="12"/>
  <c r="Z2765" i="12"/>
  <c r="AC2765" i="12"/>
  <c r="AD2765" i="12"/>
  <c r="X2766" i="12"/>
  <c r="Y2766" i="12"/>
  <c r="Z2766" i="12"/>
  <c r="AC2766" i="12"/>
  <c r="AD2766" i="12"/>
  <c r="X2767" i="12"/>
  <c r="Y2767" i="12"/>
  <c r="Z2767" i="12"/>
  <c r="AC2767" i="12"/>
  <c r="AD2767" i="12"/>
  <c r="X2768" i="12"/>
  <c r="Y2768" i="12"/>
  <c r="Z2768" i="12"/>
  <c r="AC2768" i="12"/>
  <c r="AD2768" i="12"/>
  <c r="X2769" i="12"/>
  <c r="Y2769" i="12"/>
  <c r="Z2769" i="12"/>
  <c r="AC2769" i="12"/>
  <c r="AD2769" i="12"/>
  <c r="X2770" i="12"/>
  <c r="Y2770" i="12"/>
  <c r="Z2770" i="12"/>
  <c r="AC2770" i="12"/>
  <c r="AD2770" i="12"/>
  <c r="X2771" i="12"/>
  <c r="Y2771" i="12"/>
  <c r="Z2771" i="12"/>
  <c r="AC2771" i="12"/>
  <c r="AD2771" i="12"/>
  <c r="X2772" i="12"/>
  <c r="Y2772" i="12"/>
  <c r="Z2772" i="12"/>
  <c r="AB2772" i="12"/>
  <c r="AC2772" i="12"/>
  <c r="AD2772" i="12"/>
  <c r="X2773" i="12"/>
  <c r="Y2773" i="12"/>
  <c r="Z2773" i="12"/>
  <c r="AC2773" i="12"/>
  <c r="AD2773" i="12"/>
  <c r="X2774" i="12"/>
  <c r="Y2774" i="12"/>
  <c r="Z2774" i="12"/>
  <c r="AC2774" i="12"/>
  <c r="AD2774" i="12"/>
  <c r="X2775" i="12"/>
  <c r="Y2775" i="12"/>
  <c r="Z2775" i="12"/>
  <c r="AC2775" i="12"/>
  <c r="AD2775" i="12"/>
  <c r="X2776" i="12"/>
  <c r="Y2776" i="12"/>
  <c r="Z2776" i="12"/>
  <c r="AC2776" i="12"/>
  <c r="AD2776" i="12"/>
  <c r="X2777" i="12"/>
  <c r="Y2777" i="12"/>
  <c r="Z2777" i="12"/>
  <c r="AC2777" i="12"/>
  <c r="AD2777" i="12"/>
  <c r="X2778" i="12"/>
  <c r="Y2778" i="12"/>
  <c r="Z2778" i="12"/>
  <c r="AC2778" i="12"/>
  <c r="AD2778" i="12"/>
  <c r="X2779" i="12"/>
  <c r="Y2779" i="12"/>
  <c r="Z2779" i="12"/>
  <c r="AC2779" i="12"/>
  <c r="AD2779" i="12"/>
  <c r="X2780" i="12"/>
  <c r="Y2780" i="12"/>
  <c r="Z2780" i="12"/>
  <c r="AC2780" i="12"/>
  <c r="AD2780" i="12"/>
  <c r="X2781" i="12"/>
  <c r="Y2781" i="12"/>
  <c r="Z2781" i="12"/>
  <c r="AC2781" i="12"/>
  <c r="AD2781" i="12"/>
  <c r="X2782" i="12"/>
  <c r="Y2782" i="12"/>
  <c r="Z2782" i="12"/>
  <c r="AB2782" i="12"/>
  <c r="AC2782" i="12"/>
  <c r="AD2782" i="12"/>
  <c r="X2783" i="12"/>
  <c r="Y2783" i="12"/>
  <c r="Z2783" i="12"/>
  <c r="AC2783" i="12"/>
  <c r="AD2783" i="12"/>
  <c r="X2784" i="12"/>
  <c r="Y2784" i="12"/>
  <c r="Z2784" i="12"/>
  <c r="AC2784" i="12"/>
  <c r="AD2784" i="12"/>
  <c r="X2785" i="12"/>
  <c r="Y2785" i="12"/>
  <c r="Z2785" i="12"/>
  <c r="AC2785" i="12"/>
  <c r="AD2785" i="12"/>
  <c r="X2786" i="12"/>
  <c r="Y2786" i="12"/>
  <c r="Z2786" i="12"/>
  <c r="AC2786" i="12"/>
  <c r="AD2786" i="12"/>
  <c r="X2787" i="12"/>
  <c r="Y2787" i="12"/>
  <c r="Z2787" i="12"/>
  <c r="AC2787" i="12"/>
  <c r="AD2787" i="12"/>
  <c r="X2788" i="12"/>
  <c r="Y2788" i="12"/>
  <c r="Z2788" i="12"/>
  <c r="AC2788" i="12"/>
  <c r="AD2788" i="12"/>
  <c r="X2789" i="12"/>
  <c r="Y2789" i="12"/>
  <c r="Z2789" i="12"/>
  <c r="AC2789" i="12"/>
  <c r="AD2789" i="12"/>
  <c r="X2790" i="12"/>
  <c r="Y2790" i="12"/>
  <c r="Z2790" i="12"/>
  <c r="AC2790" i="12"/>
  <c r="AD2790" i="12"/>
  <c r="X2791" i="12"/>
  <c r="Y2791" i="12"/>
  <c r="Z2791" i="12"/>
  <c r="AC2791" i="12"/>
  <c r="AD2791" i="12"/>
  <c r="X2792" i="12"/>
  <c r="Y2792" i="12"/>
  <c r="Z2792" i="12"/>
  <c r="AB2792" i="12"/>
  <c r="AC2792" i="12"/>
  <c r="AD2792" i="12"/>
  <c r="X2793" i="12"/>
  <c r="Y2793" i="12"/>
  <c r="Z2793" i="12"/>
  <c r="AC2793" i="12"/>
  <c r="AD2793" i="12"/>
  <c r="X2794" i="12"/>
  <c r="Y2794" i="12"/>
  <c r="Z2794" i="12"/>
  <c r="AC2794" i="12"/>
  <c r="AD2794" i="12"/>
  <c r="X2795" i="12"/>
  <c r="Y2795" i="12"/>
  <c r="Z2795" i="12"/>
  <c r="AC2795" i="12"/>
  <c r="AD2795" i="12"/>
  <c r="X2796" i="12"/>
  <c r="Y2796" i="12"/>
  <c r="Z2796" i="12"/>
  <c r="AC2796" i="12"/>
  <c r="AD2796" i="12"/>
  <c r="X2797" i="12"/>
  <c r="Y2797" i="12"/>
  <c r="Z2797" i="12"/>
  <c r="AC2797" i="12"/>
  <c r="AD2797" i="12"/>
  <c r="X2798" i="12"/>
  <c r="Y2798" i="12"/>
  <c r="Z2798" i="12"/>
  <c r="AC2798" i="12"/>
  <c r="AD2798" i="12"/>
  <c r="X2799" i="12"/>
  <c r="Y2799" i="12"/>
  <c r="Z2799" i="12"/>
  <c r="AB2799" i="12"/>
  <c r="AC2799" i="12"/>
  <c r="AD2799" i="12"/>
  <c r="X2800" i="12"/>
  <c r="Y2800" i="12"/>
  <c r="Z2800" i="12"/>
  <c r="AC2800" i="12"/>
  <c r="AD2800" i="12"/>
  <c r="X2801" i="12"/>
  <c r="Y2801" i="12"/>
  <c r="Z2801" i="12"/>
  <c r="AC2801" i="12"/>
  <c r="AD2801" i="12"/>
  <c r="X2802" i="12"/>
  <c r="Y2802" i="12"/>
  <c r="Z2802" i="12"/>
  <c r="AC2802" i="12"/>
  <c r="AD2802" i="12"/>
  <c r="X2803" i="12"/>
  <c r="Y2803" i="12"/>
  <c r="Z2803" i="12"/>
  <c r="AC2803" i="12"/>
  <c r="AD2803" i="12"/>
  <c r="X2804" i="12"/>
  <c r="Y2804" i="12"/>
  <c r="Z2804" i="12"/>
  <c r="AC2804" i="12"/>
  <c r="AD2804" i="12"/>
  <c r="X2805" i="12"/>
  <c r="Y2805" i="12"/>
  <c r="Z2805" i="12"/>
  <c r="AC2805" i="12"/>
  <c r="AD2805" i="12"/>
  <c r="X2806" i="12"/>
  <c r="Y2806" i="12"/>
  <c r="Z2806" i="12"/>
  <c r="AB2806" i="12"/>
  <c r="AC2806" i="12"/>
  <c r="AD2806" i="12"/>
  <c r="X2807" i="12"/>
  <c r="Y2807" i="12"/>
  <c r="Z2807" i="12"/>
  <c r="AC2807" i="12"/>
  <c r="AD2807" i="12"/>
  <c r="X2808" i="12"/>
  <c r="Y2808" i="12"/>
  <c r="Z2808" i="12"/>
  <c r="AC2808" i="12"/>
  <c r="AD2808" i="12"/>
  <c r="X2809" i="12"/>
  <c r="Y2809" i="12"/>
  <c r="Z2809" i="12"/>
  <c r="AC2809" i="12"/>
  <c r="AD2809" i="12"/>
  <c r="X2810" i="12"/>
  <c r="Y2810" i="12"/>
  <c r="Z2810" i="12"/>
  <c r="AC2810" i="12"/>
  <c r="AD2810" i="12"/>
  <c r="X2811" i="12"/>
  <c r="Y2811" i="12"/>
  <c r="Z2811" i="12"/>
  <c r="AC2811" i="12"/>
  <c r="AD2811" i="12"/>
  <c r="X2812" i="12"/>
  <c r="Y2812" i="12"/>
  <c r="Z2812" i="12"/>
  <c r="AC2812" i="12"/>
  <c r="AD2812" i="12"/>
  <c r="X2813" i="12"/>
  <c r="Y2813" i="12"/>
  <c r="Z2813" i="12"/>
  <c r="AC2813" i="12"/>
  <c r="AD2813" i="12"/>
  <c r="X2814" i="12"/>
  <c r="Y2814" i="12"/>
  <c r="Z2814" i="12"/>
  <c r="AC2814" i="12"/>
  <c r="AD2814" i="12"/>
  <c r="X2815" i="12"/>
  <c r="Y2815" i="12"/>
  <c r="Z2815" i="12"/>
  <c r="AC2815" i="12"/>
  <c r="AD2815" i="12"/>
  <c r="X2816" i="12"/>
  <c r="Y2816" i="12"/>
  <c r="Z2816" i="12"/>
  <c r="AB2816" i="12"/>
  <c r="AC2816" i="12"/>
  <c r="AD2816" i="12"/>
  <c r="X2817" i="12"/>
  <c r="Y2817" i="12"/>
  <c r="Z2817" i="12"/>
  <c r="AC2817" i="12"/>
  <c r="AD2817" i="12"/>
  <c r="X2818" i="12"/>
  <c r="Y2818" i="12"/>
  <c r="Z2818" i="12"/>
  <c r="AC2818" i="12"/>
  <c r="AD2818" i="12"/>
  <c r="X2819" i="12"/>
  <c r="Y2819" i="12"/>
  <c r="Z2819" i="12"/>
  <c r="AC2819" i="12"/>
  <c r="AD2819" i="12"/>
  <c r="X2820" i="12"/>
  <c r="Y2820" i="12"/>
  <c r="Z2820" i="12"/>
  <c r="AC2820" i="12"/>
  <c r="AD2820" i="12"/>
  <c r="X2821" i="12"/>
  <c r="Y2821" i="12"/>
  <c r="Z2821" i="12"/>
  <c r="AC2821" i="12"/>
  <c r="AD2821" i="12"/>
  <c r="X2822" i="12"/>
  <c r="Y2822" i="12"/>
  <c r="Z2822" i="12"/>
  <c r="AC2822" i="12"/>
  <c r="AD2822" i="12"/>
  <c r="X2823" i="12"/>
  <c r="Y2823" i="12"/>
  <c r="Z2823" i="12"/>
  <c r="AC2823" i="12"/>
  <c r="AD2823" i="12"/>
  <c r="X2824" i="12"/>
  <c r="Y2824" i="12"/>
  <c r="Z2824" i="12"/>
  <c r="AC2824" i="12"/>
  <c r="AD2824" i="12"/>
  <c r="X2825" i="12"/>
  <c r="Y2825" i="12"/>
  <c r="Z2825" i="12"/>
  <c r="AB2825" i="12"/>
  <c r="AC2825" i="12"/>
  <c r="AD2825" i="12"/>
  <c r="X2826" i="12"/>
  <c r="Y2826" i="12"/>
  <c r="Z2826" i="12"/>
  <c r="AC2826" i="12"/>
  <c r="AD2826" i="12"/>
  <c r="X2827" i="12"/>
  <c r="Y2827" i="12"/>
  <c r="Z2827" i="12"/>
  <c r="AC2827" i="12"/>
  <c r="AD2827" i="12"/>
  <c r="X2828" i="12"/>
  <c r="Y2828" i="12"/>
  <c r="Z2828" i="12"/>
  <c r="AC2828" i="12"/>
  <c r="AD2828" i="12"/>
  <c r="X2829" i="12"/>
  <c r="Y2829" i="12"/>
  <c r="Z2829" i="12"/>
  <c r="AC2829" i="12"/>
  <c r="AD2829" i="12"/>
  <c r="X2830" i="12"/>
  <c r="Y2830" i="12"/>
  <c r="Z2830" i="12"/>
  <c r="AC2830" i="12"/>
  <c r="AD2830" i="12"/>
  <c r="X2831" i="12"/>
  <c r="Y2831" i="12"/>
  <c r="Z2831" i="12"/>
  <c r="AC2831" i="12"/>
  <c r="AD2831" i="12"/>
  <c r="X2832" i="12"/>
  <c r="Y2832" i="12"/>
  <c r="Z2832" i="12"/>
  <c r="AC2832" i="12"/>
  <c r="AD2832" i="12"/>
  <c r="X2833" i="12"/>
  <c r="Y2833" i="12"/>
  <c r="Z2833" i="12"/>
  <c r="AC2833" i="12"/>
  <c r="AD2833" i="12"/>
  <c r="X2834" i="12"/>
  <c r="Y2834" i="12"/>
  <c r="Z2834" i="12"/>
  <c r="AC2834" i="12"/>
  <c r="AD2834" i="12"/>
  <c r="X2835" i="12"/>
  <c r="Y2835" i="12"/>
  <c r="Z2835" i="12"/>
  <c r="AC2835" i="12"/>
  <c r="AD2835" i="12"/>
  <c r="X2836" i="12"/>
  <c r="Y2836" i="12"/>
  <c r="Z2836" i="12"/>
  <c r="AB2836" i="12"/>
  <c r="AC2836" i="12"/>
  <c r="AD2836" i="12"/>
  <c r="X2837" i="12"/>
  <c r="Y2837" i="12"/>
  <c r="Z2837" i="12"/>
  <c r="AC2837" i="12"/>
  <c r="AD2837" i="12"/>
  <c r="X2838" i="12"/>
  <c r="Y2838" i="12"/>
  <c r="AC2838" i="12"/>
  <c r="AD2838" i="12"/>
  <c r="X2839" i="12"/>
  <c r="Y2839" i="12"/>
  <c r="AC2839" i="12"/>
  <c r="AD2839" i="12"/>
  <c r="X2840" i="12"/>
  <c r="Y2840" i="12"/>
  <c r="AC2840" i="12"/>
  <c r="AD2840" i="12"/>
  <c r="X2841" i="12"/>
  <c r="Y2841" i="12"/>
  <c r="AC2841" i="12"/>
  <c r="AD2841" i="12"/>
  <c r="X2842" i="12"/>
  <c r="Y2842" i="12"/>
  <c r="AC2842" i="12"/>
  <c r="AD2842" i="12"/>
  <c r="X2843" i="12"/>
  <c r="Y2843" i="12"/>
  <c r="AC2843" i="12"/>
  <c r="AD2843" i="12"/>
  <c r="X2844" i="12"/>
  <c r="Y2844" i="12"/>
  <c r="AC2844" i="12"/>
  <c r="AD2844" i="12"/>
  <c r="X2845" i="12"/>
  <c r="Y2845" i="12"/>
  <c r="AC2845" i="12"/>
  <c r="AD2845" i="12"/>
  <c r="X2846" i="12"/>
  <c r="Y2846" i="12"/>
  <c r="AC2846" i="12"/>
  <c r="AD2846" i="12"/>
  <c r="X2847" i="12"/>
  <c r="Y2847" i="12"/>
  <c r="AC2847" i="12"/>
  <c r="AD2847" i="12"/>
  <c r="X2848" i="12"/>
  <c r="Y2848" i="12"/>
  <c r="AC2848" i="12"/>
  <c r="AD2848" i="12"/>
  <c r="X2849" i="12"/>
  <c r="Y2849" i="12"/>
  <c r="AC2849" i="12"/>
  <c r="AD2849" i="12"/>
  <c r="X2850" i="12"/>
  <c r="Y2850" i="12"/>
  <c r="AC2850" i="12"/>
  <c r="AD2850" i="12"/>
  <c r="X2851" i="12"/>
  <c r="Y2851" i="12"/>
  <c r="AB2851" i="12"/>
  <c r="AC2851" i="12"/>
  <c r="AD2851" i="12"/>
  <c r="X2852" i="12"/>
  <c r="Y2852" i="12"/>
  <c r="AC2852" i="12"/>
  <c r="AD2852" i="12"/>
  <c r="X2853" i="12"/>
  <c r="Y2853" i="12"/>
  <c r="AC2853" i="12"/>
  <c r="AD2853" i="12"/>
  <c r="X2854" i="12"/>
  <c r="Y2854" i="12"/>
  <c r="AC2854" i="12"/>
  <c r="AD2854" i="12"/>
  <c r="X2855" i="12"/>
  <c r="Y2855" i="12"/>
  <c r="AC2855" i="12"/>
  <c r="AD2855" i="12"/>
  <c r="X2856" i="12"/>
  <c r="Y2856" i="12"/>
  <c r="AC2856" i="12"/>
  <c r="AD2856" i="12"/>
  <c r="X2857" i="12"/>
  <c r="Y2857" i="12"/>
  <c r="AC2857" i="12"/>
  <c r="AD2857" i="12"/>
  <c r="X2858" i="12"/>
  <c r="Y2858" i="12"/>
  <c r="AC2858" i="12"/>
  <c r="AD2858" i="12"/>
  <c r="X2859" i="12"/>
  <c r="Y2859" i="12"/>
  <c r="AC2859" i="12"/>
  <c r="AD2859" i="12"/>
  <c r="X2860" i="12"/>
  <c r="Y2860" i="12"/>
  <c r="AC2860" i="12"/>
  <c r="AD2860" i="12"/>
  <c r="X2861" i="12"/>
  <c r="Y2861" i="12"/>
  <c r="AB2861" i="12"/>
  <c r="AC2861" i="12"/>
  <c r="AD2861" i="12"/>
  <c r="X2862" i="12"/>
  <c r="Y2862" i="12"/>
  <c r="AC2862" i="12"/>
  <c r="AD2862" i="12"/>
  <c r="X2863" i="12"/>
  <c r="Y2863" i="12"/>
  <c r="AC2863" i="12"/>
  <c r="AD2863" i="12"/>
  <c r="X2864" i="12"/>
  <c r="Y2864" i="12"/>
  <c r="AC2864" i="12"/>
  <c r="AD2864" i="12"/>
  <c r="X2865" i="12"/>
  <c r="Y2865" i="12"/>
  <c r="AC2865" i="12"/>
  <c r="AD2865" i="12"/>
  <c r="X2866" i="12"/>
  <c r="Y2866" i="12"/>
  <c r="AC2866" i="12"/>
  <c r="AD2866" i="12"/>
  <c r="X2867" i="12"/>
  <c r="Y2867" i="12"/>
  <c r="AC2867" i="12"/>
  <c r="AD2867" i="12"/>
  <c r="X2868" i="12"/>
  <c r="Y2868" i="12"/>
  <c r="AC2868" i="12"/>
  <c r="AD2868" i="12"/>
  <c r="X2869" i="12"/>
  <c r="Y2869" i="12"/>
  <c r="AB2869" i="12"/>
  <c r="AC2869" i="12"/>
  <c r="AD2869" i="12"/>
  <c r="X2870" i="12"/>
  <c r="Y2870" i="12"/>
  <c r="AC2870" i="12"/>
  <c r="AD2870" i="12"/>
  <c r="X2871" i="12"/>
  <c r="Y2871" i="12"/>
  <c r="AC2871" i="12"/>
  <c r="AD2871" i="12"/>
  <c r="X2872" i="12"/>
  <c r="Y2872" i="12"/>
  <c r="AC2872" i="12"/>
  <c r="AD2872" i="12"/>
  <c r="X2873" i="12"/>
  <c r="Y2873" i="12"/>
  <c r="AC2873" i="12"/>
  <c r="AD2873" i="12"/>
  <c r="X2874" i="12"/>
  <c r="Y2874" i="12"/>
  <c r="AC2874" i="12"/>
  <c r="AD2874" i="12"/>
  <c r="X2875" i="12"/>
  <c r="Y2875" i="12"/>
  <c r="AC2875" i="12"/>
  <c r="AD2875" i="12"/>
  <c r="X2876" i="12"/>
  <c r="Y2876" i="12"/>
  <c r="AC2876" i="12"/>
  <c r="AD2876" i="12"/>
  <c r="X2877" i="12"/>
  <c r="Y2877" i="12"/>
  <c r="AC2877" i="12"/>
  <c r="AD2877" i="12"/>
  <c r="X2878" i="12"/>
  <c r="Y2878" i="12"/>
  <c r="AC2878" i="12"/>
  <c r="AD2878" i="12"/>
  <c r="X2879" i="12"/>
  <c r="Y2879" i="12"/>
  <c r="AB2879" i="12"/>
  <c r="AC2879" i="12"/>
  <c r="AD2879" i="12"/>
  <c r="X2880" i="12"/>
  <c r="Y2880" i="12"/>
  <c r="AC2880" i="12"/>
  <c r="AD2880" i="12"/>
  <c r="X2881" i="12"/>
  <c r="Y2881" i="12"/>
  <c r="AC2881" i="12"/>
  <c r="AD2881" i="12"/>
  <c r="X2882" i="12"/>
  <c r="Y2882" i="12"/>
  <c r="AC2882" i="12"/>
  <c r="AD2882" i="12"/>
  <c r="X2883" i="12"/>
  <c r="Y2883" i="12"/>
  <c r="AC2883" i="12"/>
  <c r="AD2883" i="12"/>
  <c r="X2884" i="12"/>
  <c r="Y2884" i="12"/>
  <c r="AC2884" i="12"/>
  <c r="AD2884" i="12"/>
  <c r="X2885" i="12"/>
  <c r="Y2885" i="12"/>
  <c r="AC2885" i="12"/>
  <c r="AD2885" i="12"/>
  <c r="X2886" i="12"/>
  <c r="Y2886" i="12"/>
  <c r="AC2886" i="12"/>
  <c r="AD2886" i="12"/>
  <c r="X2887" i="12"/>
  <c r="Y2887" i="12"/>
  <c r="AC2887" i="12"/>
  <c r="AD2887" i="12"/>
  <c r="X2888" i="12"/>
  <c r="Y2888" i="12"/>
  <c r="AC2888" i="12"/>
  <c r="AD2888" i="12"/>
  <c r="V2889" i="12"/>
  <c r="X2889" i="12"/>
  <c r="Y2889" i="12"/>
  <c r="AB2889" i="12"/>
  <c r="AC2889" i="12"/>
  <c r="AD2889" i="12"/>
  <c r="V2890" i="12"/>
  <c r="X2890" i="12"/>
  <c r="Y2890" i="12"/>
  <c r="AC2890" i="12"/>
  <c r="AD2890" i="12"/>
  <c r="X2891" i="12"/>
  <c r="Y2891" i="12"/>
  <c r="AC2891" i="12"/>
  <c r="AD2891" i="12"/>
  <c r="X2892" i="12"/>
  <c r="Y2892" i="12"/>
  <c r="AC2892" i="12"/>
  <c r="AD2892" i="12"/>
  <c r="X2893" i="12"/>
  <c r="Y2893" i="12"/>
  <c r="AC2893" i="12"/>
  <c r="AD2893" i="12"/>
  <c r="X2894" i="12"/>
  <c r="Y2894" i="12"/>
  <c r="AC2894" i="12"/>
  <c r="AD2894" i="12"/>
  <c r="X2895" i="12"/>
  <c r="Y2895" i="12"/>
  <c r="AC2895" i="12"/>
  <c r="AD2895" i="12"/>
  <c r="V2896" i="12"/>
  <c r="X2896" i="12"/>
  <c r="Y2896" i="12"/>
  <c r="AC2896" i="12"/>
  <c r="AD2896" i="12"/>
  <c r="X2897" i="12"/>
  <c r="Y2897" i="12"/>
  <c r="AC2897" i="12"/>
  <c r="AD2897" i="12"/>
  <c r="V2898" i="12"/>
  <c r="X2898" i="12"/>
  <c r="Y2898" i="12"/>
  <c r="AC2898" i="12"/>
  <c r="AD2898" i="12"/>
  <c r="V2899" i="12"/>
  <c r="X2899" i="12"/>
  <c r="Y2899" i="12"/>
  <c r="AC2899" i="12"/>
  <c r="AD2899" i="12"/>
  <c r="V2900" i="12"/>
  <c r="X2900" i="12"/>
  <c r="Y2900" i="12"/>
  <c r="AC2900" i="12"/>
  <c r="AD2900" i="12"/>
  <c r="X2901" i="12"/>
  <c r="Y2901" i="12"/>
  <c r="AB2901" i="12"/>
  <c r="AC2901" i="12"/>
  <c r="AD2901" i="12"/>
  <c r="X2902" i="12"/>
  <c r="Y2902" i="12"/>
  <c r="AC2902" i="12"/>
  <c r="AD2902" i="12"/>
  <c r="X2903" i="12"/>
  <c r="Y2903" i="12"/>
  <c r="AC2903" i="12"/>
  <c r="AD2903" i="12"/>
  <c r="X2904" i="12"/>
  <c r="Y2904" i="12"/>
  <c r="AC2904" i="12"/>
  <c r="AD2904" i="12"/>
  <c r="X2905" i="12"/>
  <c r="Y2905" i="12"/>
  <c r="AC2905" i="12"/>
  <c r="AD2905" i="12"/>
  <c r="X2906" i="12"/>
  <c r="Y2906" i="12"/>
  <c r="AC2906" i="12"/>
  <c r="AD2906" i="12"/>
  <c r="X2907" i="12"/>
  <c r="Y2907" i="12"/>
  <c r="AC2907" i="12"/>
  <c r="AD2907" i="12"/>
  <c r="X2908" i="12"/>
  <c r="Y2908" i="12"/>
  <c r="AC2908" i="12"/>
  <c r="AD2908" i="12"/>
  <c r="X2909" i="12"/>
  <c r="Y2909" i="12"/>
  <c r="AC2909" i="12"/>
  <c r="AD2909" i="12"/>
  <c r="X2910" i="12"/>
  <c r="Y2910" i="12"/>
  <c r="AC2910" i="12"/>
  <c r="AD2910" i="12"/>
  <c r="X2911" i="12"/>
  <c r="Y2911" i="12"/>
  <c r="AC2911" i="12"/>
  <c r="AD2911" i="12"/>
  <c r="X2912" i="12"/>
  <c r="Y2912" i="12"/>
  <c r="AC2912" i="12"/>
  <c r="AD2912" i="12"/>
  <c r="X2913" i="12"/>
  <c r="Y2913" i="12"/>
  <c r="AC2913" i="12"/>
  <c r="AD2913" i="12"/>
  <c r="X2914" i="12"/>
  <c r="Y2914" i="12"/>
  <c r="AC2914" i="12"/>
  <c r="AD2914" i="12"/>
  <c r="X2915" i="12"/>
  <c r="Y2915" i="12"/>
  <c r="AC2915" i="12"/>
  <c r="AD2915" i="12"/>
  <c r="X2916" i="12"/>
  <c r="Y2916" i="12"/>
  <c r="AC2916" i="12"/>
  <c r="AD2916" i="12"/>
  <c r="X2917" i="12"/>
  <c r="Y2917" i="12"/>
  <c r="AC2917" i="12"/>
  <c r="AD2917" i="12"/>
  <c r="X2918" i="12"/>
  <c r="Y2918" i="12"/>
  <c r="AC2918" i="12"/>
  <c r="AD2918" i="12"/>
  <c r="X2919" i="12"/>
  <c r="Y2919" i="12"/>
  <c r="AC2919" i="12"/>
  <c r="AD2919" i="12"/>
  <c r="X2920" i="12"/>
  <c r="Y2920" i="12"/>
  <c r="AC2920" i="12"/>
  <c r="AD2920" i="12"/>
  <c r="X2921" i="12"/>
  <c r="Y2921" i="12"/>
  <c r="AC2921" i="12"/>
  <c r="AD2921" i="12"/>
  <c r="X2922" i="12"/>
  <c r="Y2922" i="12"/>
  <c r="AC2922" i="12"/>
  <c r="AD2922" i="12"/>
  <c r="X2923" i="12"/>
  <c r="Y2923" i="12"/>
  <c r="AC2923" i="12"/>
  <c r="AD2923" i="12"/>
  <c r="X2924" i="12"/>
  <c r="Y2924" i="12"/>
  <c r="AC2924" i="12"/>
  <c r="AD2924" i="12"/>
  <c r="X2925" i="12"/>
  <c r="Y2925" i="12"/>
  <c r="AC2925" i="12"/>
  <c r="AD2925" i="12"/>
  <c r="X2926" i="12"/>
  <c r="Y2926" i="12"/>
  <c r="AC2926" i="12"/>
  <c r="AD2926" i="12"/>
  <c r="X2927" i="12"/>
  <c r="Y2927" i="12"/>
  <c r="AB2927" i="12"/>
  <c r="AC2927" i="12"/>
  <c r="AD2927" i="12"/>
  <c r="X2928" i="12"/>
  <c r="Y2928" i="12"/>
  <c r="AC2928" i="12"/>
  <c r="AD2928" i="12"/>
  <c r="X2929" i="12"/>
  <c r="Y2929" i="12"/>
  <c r="AC2929" i="12"/>
  <c r="AD2929" i="12"/>
  <c r="X2930" i="12"/>
  <c r="Y2930" i="12"/>
  <c r="AC2930" i="12"/>
  <c r="AD2930" i="12"/>
  <c r="X2931" i="12"/>
  <c r="Y2931" i="12"/>
  <c r="AC2931" i="12"/>
  <c r="AD2931" i="12"/>
  <c r="X2932" i="12"/>
  <c r="Y2932" i="12"/>
  <c r="AC2932" i="12"/>
  <c r="AD2932" i="12"/>
  <c r="X2933" i="12"/>
  <c r="Y2933" i="12"/>
  <c r="AC2933" i="12"/>
  <c r="AD2933" i="12"/>
  <c r="X2934" i="12"/>
  <c r="Y2934" i="12"/>
  <c r="AC2934" i="12"/>
  <c r="AD2934" i="12"/>
  <c r="X2935" i="12"/>
  <c r="Y2935" i="12"/>
  <c r="AC2935" i="12"/>
  <c r="AD2935" i="12"/>
  <c r="X2936" i="12"/>
  <c r="Y2936" i="12"/>
  <c r="AB2936" i="12"/>
  <c r="AC2936" i="12"/>
  <c r="AD2936" i="12"/>
  <c r="X2937" i="12"/>
  <c r="Y2937" i="12"/>
  <c r="AC2937" i="12"/>
  <c r="AD2937" i="12"/>
  <c r="X2938" i="12"/>
  <c r="Y2938" i="12"/>
  <c r="AC2938" i="12"/>
  <c r="AD2938" i="12"/>
  <c r="X2939" i="12"/>
  <c r="Y2939" i="12"/>
  <c r="AC2939" i="12"/>
  <c r="AD2939" i="12"/>
  <c r="X2940" i="12"/>
  <c r="Y2940" i="12"/>
  <c r="AC2940" i="12"/>
  <c r="AD2940" i="12"/>
  <c r="X2941" i="12"/>
  <c r="Y2941" i="12"/>
  <c r="AC2941" i="12"/>
  <c r="AD2941" i="12"/>
  <c r="X2942" i="12"/>
  <c r="Y2942" i="12"/>
  <c r="AC2942" i="12"/>
  <c r="AD2942" i="12"/>
  <c r="X2943" i="12"/>
  <c r="Y2943" i="12"/>
  <c r="AC2943" i="12"/>
  <c r="AD2943" i="12"/>
  <c r="X2944" i="12"/>
  <c r="Y2944" i="12"/>
  <c r="AC2944" i="12"/>
  <c r="AD2944" i="12"/>
  <c r="X2945" i="12"/>
  <c r="Y2945" i="12"/>
  <c r="AC2945" i="12"/>
  <c r="AD2945" i="12"/>
  <c r="X2946" i="12"/>
  <c r="Y2946" i="12"/>
  <c r="AB2946" i="12"/>
  <c r="AC2946" i="12"/>
  <c r="AD2946" i="12"/>
  <c r="X2947" i="12"/>
  <c r="Y2947" i="12"/>
  <c r="AC2947" i="12"/>
  <c r="AD2947" i="12"/>
  <c r="X2948" i="12"/>
  <c r="Y2948" i="12"/>
  <c r="AC2948" i="12"/>
  <c r="AD2948" i="12"/>
  <c r="X2949" i="12"/>
  <c r="Y2949" i="12"/>
  <c r="AC2949" i="12"/>
  <c r="AD2949" i="12"/>
  <c r="X2950" i="12"/>
  <c r="Y2950" i="12"/>
  <c r="AC2950" i="12"/>
  <c r="AD2950" i="12"/>
  <c r="X2951" i="12"/>
  <c r="Y2951" i="12"/>
  <c r="AC2951" i="12"/>
  <c r="AD2951" i="12"/>
  <c r="X2952" i="12"/>
  <c r="Y2952" i="12"/>
  <c r="AC2952" i="12"/>
  <c r="AD2952" i="12"/>
  <c r="X2953" i="12"/>
  <c r="Y2953" i="12"/>
  <c r="AC2953" i="12"/>
  <c r="AD2953" i="12"/>
  <c r="X2954" i="12"/>
  <c r="Y2954" i="12"/>
  <c r="AC2954" i="12"/>
  <c r="AD2954" i="12"/>
  <c r="X2955" i="12"/>
  <c r="Y2955" i="12"/>
  <c r="AC2955" i="12"/>
  <c r="AD2955" i="12"/>
  <c r="X2956" i="12"/>
  <c r="Y2956" i="12"/>
  <c r="AB2956" i="12"/>
  <c r="AC2956" i="12"/>
  <c r="AD2956" i="12"/>
  <c r="X2957" i="12"/>
  <c r="Y2957" i="12"/>
  <c r="AC2957" i="12"/>
  <c r="AD2957" i="12"/>
  <c r="X2958" i="12"/>
  <c r="Y2958" i="12"/>
  <c r="AC2958" i="12"/>
  <c r="AD2958" i="12"/>
  <c r="X2959" i="12"/>
  <c r="Y2959" i="12"/>
  <c r="AC2959" i="12"/>
  <c r="AD2959" i="12"/>
  <c r="X2960" i="12"/>
  <c r="Y2960" i="12"/>
  <c r="AC2960" i="12"/>
  <c r="AD2960" i="12"/>
  <c r="X2961" i="12"/>
  <c r="Y2961" i="12"/>
  <c r="AC2961" i="12"/>
  <c r="AD2961" i="12"/>
  <c r="X2962" i="12"/>
  <c r="Y2962" i="12"/>
  <c r="AC2962" i="12"/>
  <c r="AD2962" i="12"/>
  <c r="X2963" i="12"/>
  <c r="Y2963" i="12"/>
  <c r="AC2963" i="12"/>
  <c r="AD2963" i="12"/>
  <c r="X2964" i="12"/>
  <c r="Y2964" i="12"/>
  <c r="AC2964" i="12"/>
  <c r="AD2964" i="12"/>
  <c r="X2965" i="12"/>
  <c r="Y2965" i="12"/>
  <c r="AC2965" i="12"/>
  <c r="AD2965" i="12"/>
  <c r="X2966" i="12"/>
  <c r="Y2966" i="12"/>
  <c r="AB2966" i="12"/>
  <c r="AC2966" i="12"/>
  <c r="AD2966" i="12"/>
  <c r="X2967" i="12"/>
  <c r="Y2967" i="12"/>
  <c r="AC2967" i="12"/>
  <c r="AD2967" i="12"/>
  <c r="X2968" i="12"/>
  <c r="Y2968" i="12"/>
  <c r="AC2968" i="12"/>
  <c r="AD2968" i="12"/>
  <c r="X2969" i="12"/>
  <c r="Y2969" i="12"/>
  <c r="AC2969" i="12"/>
  <c r="AD2969" i="12"/>
  <c r="X2970" i="12"/>
  <c r="Y2970" i="12"/>
  <c r="AC2970" i="12"/>
  <c r="AD2970" i="12"/>
  <c r="X2971" i="12"/>
  <c r="Y2971" i="12"/>
  <c r="AC2971" i="12"/>
  <c r="AD2971" i="12"/>
  <c r="X2972" i="12"/>
  <c r="Y2972" i="12"/>
  <c r="AC2972" i="12"/>
  <c r="AD2972" i="12"/>
  <c r="X2973" i="12"/>
  <c r="Y2973" i="12"/>
  <c r="AC2973" i="12"/>
  <c r="AD2973" i="12"/>
  <c r="X2974" i="12"/>
  <c r="Y2974" i="12"/>
  <c r="AC2974" i="12"/>
  <c r="AD2974" i="12"/>
  <c r="X2975" i="12"/>
  <c r="Y2975" i="12"/>
  <c r="AB2975" i="12"/>
  <c r="AC2975" i="12"/>
  <c r="AD2975" i="12"/>
  <c r="X2976" i="12"/>
  <c r="Y2976" i="12"/>
  <c r="AC2976" i="12"/>
  <c r="AD2976" i="12"/>
  <c r="X2977" i="12"/>
  <c r="Y2977" i="12"/>
  <c r="AC2977" i="12"/>
  <c r="AD2977" i="12"/>
  <c r="X2978" i="12"/>
  <c r="Y2978" i="12"/>
  <c r="AC2978" i="12"/>
  <c r="AD2978" i="12"/>
  <c r="X2979" i="12"/>
  <c r="Y2979" i="12"/>
  <c r="AC2979" i="12"/>
  <c r="AD2979" i="12"/>
  <c r="X2980" i="12"/>
  <c r="Y2980" i="12"/>
  <c r="AC2980" i="12"/>
  <c r="AD2980" i="12"/>
  <c r="X2981" i="12"/>
  <c r="Y2981" i="12"/>
  <c r="AC2981" i="12"/>
  <c r="AD2981" i="12"/>
  <c r="X2982" i="12"/>
  <c r="Y2982" i="12"/>
  <c r="AC2982" i="12"/>
  <c r="AD2982" i="12"/>
  <c r="X2983" i="12"/>
  <c r="Y2983" i="12"/>
  <c r="AC2983" i="12"/>
  <c r="AD2983" i="12"/>
  <c r="X2984" i="12"/>
  <c r="Y2984" i="12"/>
  <c r="AC2984" i="12"/>
  <c r="AD2984" i="12"/>
  <c r="X2985" i="12"/>
  <c r="Y2985" i="12"/>
  <c r="AC2985" i="12"/>
  <c r="AD2985" i="12"/>
  <c r="X2986" i="12"/>
  <c r="Y2986" i="12"/>
  <c r="AC2986" i="12"/>
  <c r="AD2986" i="12"/>
  <c r="X2987" i="12"/>
  <c r="Y2987" i="12"/>
  <c r="AC2987" i="12"/>
  <c r="AD2987" i="12"/>
  <c r="X2988" i="12"/>
  <c r="Y2988" i="12"/>
  <c r="AB2988" i="12"/>
  <c r="AC2988" i="12"/>
  <c r="AD2988" i="12"/>
  <c r="X2989" i="12"/>
  <c r="Y2989" i="12"/>
  <c r="AC2989" i="12"/>
  <c r="AD2989" i="12"/>
  <c r="X2990" i="12"/>
  <c r="Y2990" i="12"/>
  <c r="AC2990" i="12"/>
  <c r="AD2990" i="12"/>
  <c r="X2991" i="12"/>
  <c r="Y2991" i="12"/>
  <c r="AC2991" i="12"/>
  <c r="AD2991" i="12"/>
  <c r="X2992" i="12"/>
  <c r="Y2992" i="12"/>
  <c r="AC2992" i="12"/>
  <c r="AD2992" i="12"/>
  <c r="X2993" i="12"/>
  <c r="Y2993" i="12"/>
  <c r="AC2993" i="12"/>
  <c r="AD2993" i="12"/>
  <c r="X2994" i="12"/>
  <c r="Y2994" i="12"/>
  <c r="AC2994" i="12"/>
  <c r="AD2994" i="12"/>
  <c r="X2995" i="12"/>
  <c r="Y2995" i="12"/>
  <c r="AC2995" i="12"/>
  <c r="AD2995" i="12"/>
  <c r="X2996" i="12"/>
  <c r="Y2996" i="12"/>
  <c r="AC2996" i="12"/>
  <c r="AD2996" i="12"/>
  <c r="X2997" i="12"/>
  <c r="Y2997" i="12"/>
  <c r="AC2997" i="12"/>
  <c r="AD2997" i="12"/>
  <c r="X2998" i="12"/>
  <c r="Y2998" i="12"/>
  <c r="AC2998" i="12"/>
  <c r="AD2998" i="12"/>
  <c r="X2999" i="12"/>
  <c r="Y2999" i="12"/>
  <c r="AB2999" i="12"/>
  <c r="AC2999" i="12"/>
  <c r="AD2999" i="12"/>
  <c r="X3000" i="12"/>
  <c r="Y3000" i="12"/>
  <c r="AC3000" i="12"/>
  <c r="AD3000" i="12"/>
  <c r="X3001" i="12"/>
  <c r="Y3001" i="12"/>
  <c r="AC3001" i="12"/>
  <c r="AD3001" i="12"/>
  <c r="X3002" i="12"/>
  <c r="Y3002" i="12"/>
  <c r="AC3002" i="12"/>
  <c r="AD3002" i="12"/>
  <c r="X3003" i="12"/>
  <c r="Y3003" i="12"/>
  <c r="AC3003" i="12"/>
  <c r="AD3003" i="12"/>
  <c r="X3004" i="12"/>
  <c r="Y3004" i="12"/>
  <c r="AC3004" i="12"/>
  <c r="AD3004" i="12"/>
  <c r="X3005" i="12"/>
  <c r="Y3005" i="12"/>
  <c r="AC3005" i="12"/>
  <c r="AD3005" i="12"/>
  <c r="X3006" i="12"/>
  <c r="Y3006" i="12"/>
  <c r="AC3006" i="12"/>
  <c r="AD3006" i="12"/>
  <c r="X3007" i="12"/>
  <c r="Y3007" i="12"/>
  <c r="AB3007" i="12"/>
  <c r="AC3007" i="12"/>
  <c r="AD3007" i="12"/>
  <c r="X3008" i="12"/>
  <c r="Y3008" i="12"/>
  <c r="AC3008" i="12"/>
  <c r="AD3008" i="12"/>
  <c r="X3009" i="12"/>
  <c r="Y3009" i="12"/>
  <c r="AC3009" i="12"/>
  <c r="AD3009" i="12"/>
  <c r="X3010" i="12"/>
  <c r="Y3010" i="12"/>
  <c r="AC3010" i="12"/>
  <c r="AD3010" i="12"/>
  <c r="X3011" i="12"/>
  <c r="Y3011" i="12"/>
  <c r="AC3011" i="12"/>
  <c r="AD3011" i="12"/>
  <c r="X3012" i="12"/>
  <c r="Y3012" i="12"/>
  <c r="AC3012" i="12"/>
  <c r="AD3012" i="12"/>
  <c r="X3013" i="12"/>
  <c r="Y3013" i="12"/>
  <c r="AC3013" i="12"/>
  <c r="AD3013" i="12"/>
  <c r="X3014" i="12"/>
  <c r="Y3014" i="12"/>
  <c r="AC3014" i="12"/>
  <c r="AD3014" i="12"/>
  <c r="X3015" i="12"/>
  <c r="Y3015" i="12"/>
  <c r="AC3015" i="12"/>
  <c r="AD3015" i="12"/>
  <c r="X3016" i="12"/>
  <c r="Y3016" i="12"/>
  <c r="AC3016" i="12"/>
  <c r="AD3016" i="12"/>
  <c r="X3017" i="12"/>
  <c r="Y3017" i="12"/>
  <c r="AB3017" i="12"/>
  <c r="AC3017" i="12"/>
  <c r="AD3017" i="12"/>
  <c r="X3018" i="12"/>
  <c r="Y3018" i="12"/>
  <c r="AC3018" i="12"/>
  <c r="AD3018" i="12"/>
  <c r="X3019" i="12"/>
  <c r="Y3019" i="12"/>
  <c r="AC3019" i="12"/>
  <c r="AD3019" i="12"/>
  <c r="X3020" i="12"/>
  <c r="Y3020" i="12"/>
  <c r="AC3020" i="12"/>
  <c r="AD3020" i="12"/>
  <c r="X3021" i="12"/>
  <c r="Y3021" i="12"/>
  <c r="AC3021" i="12"/>
  <c r="AD3021" i="12"/>
  <c r="X3022" i="12"/>
  <c r="Y3022" i="12"/>
  <c r="AC3022" i="12"/>
  <c r="AD3022" i="12"/>
  <c r="X3023" i="12"/>
  <c r="Y3023" i="12"/>
  <c r="AC3023" i="12"/>
  <c r="AD3023" i="12"/>
  <c r="X3024" i="12"/>
  <c r="Y3024" i="12"/>
  <c r="AC3024" i="12"/>
  <c r="AD3024" i="12"/>
  <c r="X3025" i="12"/>
  <c r="Y3025" i="12"/>
  <c r="AC3025" i="12"/>
  <c r="AD3025" i="12"/>
  <c r="X3026" i="12"/>
  <c r="Y3026" i="12"/>
  <c r="AC3026" i="12"/>
  <c r="AD3026" i="12"/>
  <c r="X3027" i="12"/>
  <c r="Y3027" i="12"/>
  <c r="AB3027" i="12"/>
  <c r="AC3027" i="12"/>
  <c r="AD3027" i="12"/>
  <c r="X3028" i="12"/>
  <c r="Y3028" i="12"/>
  <c r="AC3028" i="12"/>
  <c r="AD3028" i="12"/>
  <c r="X3029" i="12"/>
  <c r="Y3029" i="12"/>
  <c r="AC3029" i="12"/>
  <c r="AD3029" i="12"/>
  <c r="X3030" i="12"/>
  <c r="Y3030" i="12"/>
  <c r="AC3030" i="12"/>
  <c r="AD3030" i="12"/>
  <c r="X3031" i="12"/>
  <c r="Y3031" i="12"/>
  <c r="AC3031" i="12"/>
  <c r="AD3031" i="12"/>
  <c r="X3032" i="12"/>
  <c r="Y3032" i="12"/>
  <c r="AC3032" i="12"/>
  <c r="AD3032" i="12"/>
  <c r="X3033" i="12"/>
  <c r="Y3033" i="12"/>
  <c r="AC3033" i="12"/>
  <c r="AD3033" i="12"/>
  <c r="X3034" i="12"/>
  <c r="Y3034" i="12"/>
  <c r="AC3034" i="12"/>
  <c r="AD3034" i="12"/>
  <c r="X3035" i="12"/>
  <c r="Y3035" i="12"/>
  <c r="AC3035" i="12"/>
  <c r="AD3035" i="12"/>
  <c r="X3036" i="12"/>
  <c r="Y3036" i="12"/>
  <c r="AC3036" i="12"/>
  <c r="AD3036" i="12"/>
  <c r="X3037" i="12"/>
  <c r="Y3037" i="12"/>
  <c r="AB3037" i="12"/>
  <c r="AC3037" i="12"/>
  <c r="AD3037" i="12"/>
  <c r="X3038" i="12"/>
  <c r="Y3038" i="12"/>
  <c r="AC3038" i="12"/>
  <c r="AD3038" i="12"/>
  <c r="X3039" i="12"/>
  <c r="Y3039" i="12"/>
  <c r="AC3039" i="12"/>
  <c r="AD3039" i="12"/>
  <c r="X3040" i="12"/>
  <c r="Y3040" i="12"/>
  <c r="AC3040" i="12"/>
  <c r="AD3040" i="12"/>
  <c r="X3041" i="12"/>
  <c r="Y3041" i="12"/>
  <c r="AC3041" i="12"/>
  <c r="AD3041" i="12"/>
  <c r="X3042" i="12"/>
  <c r="Y3042" i="12"/>
  <c r="AC3042" i="12"/>
  <c r="AD3042" i="12"/>
  <c r="X3043" i="12"/>
  <c r="Y3043" i="12"/>
  <c r="AC3043" i="12"/>
  <c r="AD3043" i="12"/>
  <c r="X3044" i="12"/>
  <c r="Y3044" i="12"/>
  <c r="AC3044" i="12"/>
  <c r="AD3044" i="12"/>
  <c r="X3045" i="12"/>
  <c r="Y3045" i="12"/>
  <c r="AC3045" i="12"/>
  <c r="AD3045" i="12"/>
  <c r="X3046" i="12"/>
  <c r="Y3046" i="12"/>
  <c r="AC3046" i="12"/>
  <c r="AD3046" i="12"/>
  <c r="X3047" i="12"/>
  <c r="Y3047" i="12"/>
  <c r="AC3047" i="12"/>
  <c r="AD3047" i="12"/>
  <c r="X3048" i="12"/>
  <c r="Y3048" i="12"/>
  <c r="AC3048" i="12"/>
  <c r="AD3048" i="12"/>
  <c r="X3049" i="12"/>
  <c r="Y3049" i="12"/>
  <c r="AC3049" i="12"/>
  <c r="AD3049" i="12"/>
  <c r="X3050" i="12"/>
  <c r="Y3050" i="12"/>
  <c r="AC3050" i="12"/>
  <c r="AD3050" i="12"/>
  <c r="X3051" i="12"/>
  <c r="Y3051" i="12"/>
  <c r="AC3051" i="12"/>
  <c r="AD3051" i="12"/>
  <c r="X3052" i="12"/>
  <c r="Y3052" i="12"/>
  <c r="AC3052" i="12"/>
  <c r="AD3052" i="12"/>
  <c r="X3053" i="12"/>
  <c r="Y3053" i="12"/>
  <c r="AC3053" i="12"/>
  <c r="AD3053" i="12"/>
  <c r="X3054" i="12"/>
  <c r="Y3054" i="12"/>
  <c r="AC3054" i="12"/>
  <c r="AD3054" i="12"/>
  <c r="X3055" i="12"/>
  <c r="Y3055" i="12"/>
  <c r="AC3055" i="12"/>
  <c r="AD3055" i="12"/>
  <c r="X3056" i="12"/>
  <c r="Y3056" i="12"/>
  <c r="AC3056" i="12"/>
  <c r="AD3056" i="12"/>
  <c r="X3057" i="12"/>
  <c r="Y3057" i="12"/>
  <c r="AC3057" i="12"/>
  <c r="AD3057" i="12"/>
  <c r="X3058" i="12"/>
  <c r="Y3058" i="12"/>
  <c r="AC3058" i="12"/>
  <c r="AD3058" i="12"/>
  <c r="X3059" i="12"/>
  <c r="Y3059" i="12"/>
  <c r="AC3059" i="12"/>
  <c r="AD3059" i="12"/>
  <c r="X3060" i="12"/>
  <c r="Y3060" i="12"/>
  <c r="AC3060" i="12"/>
  <c r="AD3060" i="12"/>
  <c r="X3061" i="12"/>
  <c r="Y3061" i="12"/>
  <c r="AC3061" i="12"/>
  <c r="AD3061" i="12"/>
  <c r="X3062" i="12"/>
  <c r="Y3062" i="12"/>
  <c r="AC3062" i="12"/>
  <c r="AD3062" i="12"/>
  <c r="X3063" i="12"/>
  <c r="Y3063" i="12"/>
  <c r="AC3063" i="12"/>
  <c r="AD3063" i="12"/>
  <c r="X3064" i="12"/>
  <c r="Y3064" i="12"/>
  <c r="AC3064" i="12"/>
  <c r="AD3064" i="12"/>
  <c r="X3065" i="12"/>
  <c r="Y3065" i="12"/>
  <c r="AC3065" i="12"/>
  <c r="AD3065" i="12"/>
  <c r="X3066" i="12"/>
  <c r="Y3066" i="12"/>
  <c r="AC3066" i="12"/>
  <c r="AD3066" i="12"/>
  <c r="X3067" i="12"/>
  <c r="Y3067" i="12"/>
  <c r="AC3067" i="12"/>
  <c r="AD3067" i="12"/>
  <c r="X3068" i="12"/>
  <c r="Y3068" i="12"/>
  <c r="AC3068" i="12"/>
  <c r="AD3068" i="12"/>
  <c r="X3069" i="12"/>
  <c r="Y3069" i="12"/>
  <c r="AC3069" i="12"/>
  <c r="AD3069" i="12"/>
  <c r="X3070" i="12"/>
  <c r="Y3070" i="12"/>
  <c r="AC3070" i="12"/>
  <c r="AD3070" i="12"/>
  <c r="X3071" i="12"/>
  <c r="Y3071" i="12"/>
  <c r="AC3071" i="12"/>
  <c r="AD3071" i="12"/>
  <c r="X3072" i="12"/>
  <c r="Y3072" i="12"/>
  <c r="AC3072" i="12"/>
  <c r="AD3072" i="12"/>
  <c r="X3073" i="12"/>
  <c r="Y3073" i="12"/>
  <c r="AC3073" i="12"/>
  <c r="AD3073" i="12"/>
  <c r="X3074" i="12"/>
  <c r="Y3074" i="12"/>
  <c r="AC3074" i="12"/>
  <c r="AD3074" i="12"/>
  <c r="X3075" i="12"/>
  <c r="Y3075" i="12"/>
  <c r="AC3075" i="12"/>
  <c r="AD3075" i="12"/>
  <c r="X3076" i="12"/>
  <c r="Y3076" i="12"/>
  <c r="AC3076" i="12"/>
  <c r="AD3076" i="12"/>
  <c r="X3077" i="12"/>
  <c r="Y3077" i="12"/>
  <c r="AC3077" i="12"/>
  <c r="AD3077" i="12"/>
  <c r="X3078" i="12"/>
  <c r="Y3078" i="12"/>
  <c r="AC3078" i="12"/>
  <c r="AD3078" i="12"/>
  <c r="X3079" i="12"/>
  <c r="Y3079" i="12"/>
  <c r="AC3079" i="12"/>
  <c r="AD3079" i="12"/>
  <c r="X3080" i="12"/>
  <c r="Y3080" i="12"/>
  <c r="AB3080" i="12"/>
  <c r="AC3080" i="12"/>
  <c r="AD3080" i="12"/>
  <c r="X3081" i="12"/>
  <c r="Y3081" i="12"/>
  <c r="AC3081" i="12"/>
  <c r="AD3081" i="12"/>
  <c r="X3082" i="12"/>
  <c r="Y3082" i="12"/>
  <c r="AC3082" i="12"/>
  <c r="AD3082" i="12"/>
  <c r="X3083" i="12"/>
  <c r="Y3083" i="12"/>
  <c r="AC3083" i="12"/>
  <c r="AD3083" i="12"/>
  <c r="X3084" i="12"/>
  <c r="Y3084" i="12"/>
  <c r="AC3084" i="12"/>
  <c r="AD3084" i="12"/>
  <c r="X3085" i="12"/>
  <c r="Y3085" i="12"/>
  <c r="AC3085" i="12"/>
  <c r="AD3085" i="12"/>
  <c r="X3086" i="12"/>
  <c r="Y3086" i="12"/>
  <c r="AC3086" i="12"/>
  <c r="AD3086" i="12"/>
  <c r="X3087" i="12"/>
  <c r="Y3087" i="12"/>
  <c r="AC3087" i="12"/>
  <c r="AD3087" i="12"/>
  <c r="X3088" i="12"/>
  <c r="Y3088" i="12"/>
  <c r="AC3088" i="12"/>
  <c r="AD3088" i="12"/>
  <c r="X3089" i="12"/>
  <c r="Y3089" i="12"/>
  <c r="AC3089" i="12"/>
  <c r="AD3089" i="12"/>
  <c r="X3090" i="12"/>
  <c r="Y3090" i="12"/>
  <c r="AC3090" i="12"/>
  <c r="AD3090" i="12"/>
  <c r="X3091" i="12"/>
  <c r="Y3091" i="12"/>
  <c r="AC3091" i="12"/>
  <c r="AD3091" i="12"/>
  <c r="X3092" i="12"/>
  <c r="Y3092" i="12"/>
  <c r="AC3092" i="12"/>
  <c r="AD3092" i="12"/>
  <c r="X3093" i="12"/>
  <c r="Y3093" i="12"/>
  <c r="AC3093" i="12"/>
  <c r="AD3093" i="12"/>
  <c r="X3094" i="12"/>
  <c r="Y3094" i="12"/>
  <c r="AC3094" i="12"/>
  <c r="AD3094" i="12"/>
  <c r="X3095" i="12"/>
  <c r="Y3095" i="12"/>
  <c r="AC3095" i="12"/>
  <c r="AD3095" i="12"/>
  <c r="X3096" i="12"/>
  <c r="Y3096" i="12"/>
  <c r="AC3096" i="12"/>
  <c r="AD3096" i="12"/>
  <c r="X3097" i="12"/>
  <c r="Y3097" i="12"/>
  <c r="AC3097" i="12"/>
  <c r="AD3097" i="12"/>
  <c r="X3098" i="12"/>
  <c r="Y3098" i="12"/>
  <c r="AC3098" i="12"/>
  <c r="AD3098" i="12"/>
  <c r="X3099" i="12"/>
  <c r="Y3099" i="12"/>
  <c r="AC3099" i="12"/>
  <c r="AD3099" i="12"/>
  <c r="X3100" i="12"/>
  <c r="Y3100" i="12"/>
  <c r="AC3100" i="12"/>
  <c r="AD3100" i="12"/>
  <c r="X3101" i="12"/>
  <c r="Y3101" i="12"/>
  <c r="AC3101" i="12"/>
  <c r="AD3101" i="12"/>
  <c r="X3102" i="12"/>
  <c r="Y3102" i="12"/>
  <c r="AC3102" i="12"/>
  <c r="AD3102" i="12"/>
  <c r="X3103" i="12"/>
  <c r="Y3103" i="12"/>
  <c r="AC3103" i="12"/>
  <c r="AD3103" i="12"/>
  <c r="X3104" i="12"/>
  <c r="Y3104" i="12"/>
  <c r="AC3104" i="12"/>
  <c r="AD3104" i="12"/>
  <c r="X3105" i="12"/>
  <c r="Y3105" i="12"/>
  <c r="AC3105" i="12"/>
  <c r="AD3105" i="12"/>
  <c r="X3106" i="12"/>
  <c r="Y3106" i="12"/>
  <c r="AC3106" i="12"/>
  <c r="AD3106" i="12"/>
  <c r="X3107" i="12"/>
  <c r="Y3107" i="12"/>
  <c r="AC3107" i="12"/>
  <c r="AD3107" i="12"/>
  <c r="X3108" i="12"/>
  <c r="Y3108" i="12"/>
  <c r="AC3108" i="12"/>
  <c r="AD3108" i="12"/>
  <c r="X3109" i="12"/>
  <c r="Y3109" i="12"/>
  <c r="AC3109" i="12"/>
  <c r="AD3109" i="12"/>
  <c r="X3110" i="12"/>
  <c r="Y3110" i="12"/>
  <c r="AC3110" i="12"/>
  <c r="AD3110" i="12"/>
  <c r="X3111" i="12"/>
  <c r="Y3111" i="12"/>
  <c r="AC3111" i="12"/>
  <c r="AD3111" i="12"/>
  <c r="X3112" i="12"/>
  <c r="Y3112" i="12"/>
  <c r="AC3112" i="12"/>
  <c r="AD3112" i="12"/>
  <c r="X3113" i="12"/>
  <c r="Y3113" i="12"/>
  <c r="AC3113" i="12"/>
  <c r="AD3113" i="12"/>
  <c r="X3114" i="12"/>
  <c r="Y3114" i="12"/>
  <c r="AC3114" i="12"/>
  <c r="AD3114" i="12"/>
  <c r="X3115" i="12"/>
  <c r="Y3115" i="12"/>
  <c r="AC3115" i="12"/>
  <c r="AD3115" i="12"/>
  <c r="X3116" i="12"/>
  <c r="Y3116" i="12"/>
  <c r="AC3116" i="12"/>
  <c r="AD3116" i="12"/>
  <c r="X3117" i="12"/>
  <c r="Y3117" i="12"/>
  <c r="AC3117" i="12"/>
  <c r="AD3117" i="12"/>
  <c r="X3118" i="12"/>
  <c r="Y3118" i="12"/>
  <c r="AC3118" i="12"/>
  <c r="AD3118" i="12"/>
  <c r="X3119" i="12"/>
  <c r="Y3119" i="12"/>
  <c r="AC3119" i="12"/>
  <c r="AD3119" i="12"/>
  <c r="X3120" i="12"/>
  <c r="Y3120" i="12"/>
  <c r="AC3120" i="12"/>
  <c r="AD3120" i="12"/>
  <c r="X3121" i="12"/>
  <c r="Y3121" i="12"/>
  <c r="AC3121" i="12"/>
  <c r="AD3121" i="12"/>
  <c r="X3122" i="12"/>
  <c r="Y3122" i="12"/>
  <c r="AC3122" i="12"/>
  <c r="AD3122" i="12"/>
  <c r="X3123" i="12"/>
  <c r="Y3123" i="12"/>
  <c r="AC3123" i="12"/>
  <c r="AD3123" i="12"/>
  <c r="X3124" i="12"/>
  <c r="Y3124" i="12"/>
  <c r="AC3124" i="12"/>
  <c r="AD3124" i="12"/>
  <c r="X3125" i="12"/>
  <c r="Y3125" i="12"/>
  <c r="AC3125" i="12"/>
  <c r="AD3125" i="12"/>
  <c r="X3126" i="12"/>
  <c r="Y3126" i="12"/>
  <c r="AC3126" i="12"/>
  <c r="AD3126" i="12"/>
  <c r="X3127" i="12"/>
  <c r="Y3127" i="12"/>
  <c r="AC3127" i="12"/>
  <c r="AD3127" i="12"/>
  <c r="X3128" i="12"/>
  <c r="Y3128" i="12"/>
  <c r="AC3128" i="12"/>
  <c r="AD3128" i="12"/>
  <c r="X3129" i="12"/>
  <c r="Y3129" i="12"/>
  <c r="AC3129" i="12"/>
  <c r="AD3129" i="12"/>
  <c r="X3130" i="12"/>
  <c r="Y3130" i="12"/>
  <c r="AC3130" i="12"/>
  <c r="AD3130" i="12"/>
  <c r="Y3131" i="12"/>
  <c r="AC3131" i="12"/>
  <c r="AD3131" i="12"/>
  <c r="Y3132" i="12"/>
  <c r="Y3133" i="12"/>
  <c r="X3134" i="12"/>
  <c r="AC3134" i="12"/>
  <c r="AD3134" i="12"/>
  <c r="X3135" i="12"/>
  <c r="Y3135" i="12"/>
  <c r="AC3135" i="12"/>
  <c r="AD3135" i="12"/>
  <c r="X3136" i="12"/>
  <c r="Y3136" i="12"/>
  <c r="AC3136" i="12"/>
  <c r="AD3136" i="12"/>
  <c r="X3137" i="12"/>
  <c r="Y3137" i="12"/>
  <c r="AC3137" i="12"/>
  <c r="AD3137" i="12"/>
  <c r="X3138" i="12"/>
  <c r="Y3138" i="12"/>
  <c r="AC3138" i="12"/>
  <c r="AD3138" i="12"/>
  <c r="X3139" i="12"/>
  <c r="Y3139" i="12"/>
  <c r="AC3139" i="12"/>
  <c r="AD3139" i="12"/>
  <c r="X3140" i="12"/>
  <c r="Y3140" i="12"/>
  <c r="AC3140" i="12"/>
  <c r="AD3140" i="12"/>
  <c r="X3141" i="12"/>
  <c r="Y3141" i="12"/>
  <c r="AC3141" i="12"/>
  <c r="AD3141" i="12"/>
  <c r="X3142" i="12"/>
  <c r="Y3142" i="12"/>
  <c r="AC3142" i="12"/>
  <c r="AD3142" i="12"/>
  <c r="X3143" i="12"/>
  <c r="Y3143" i="12"/>
  <c r="AC3143" i="12"/>
  <c r="AD3143" i="12"/>
  <c r="X3144" i="12"/>
  <c r="Y3144" i="12"/>
  <c r="AC3144" i="12"/>
  <c r="AD3144" i="12"/>
  <c r="X3145" i="12"/>
  <c r="Y3145" i="12"/>
  <c r="AC3145" i="12"/>
  <c r="AD3145" i="12"/>
  <c r="X3146" i="12"/>
  <c r="Y3146" i="12"/>
  <c r="AC3146" i="12"/>
  <c r="AD3146" i="12"/>
  <c r="X3147" i="12"/>
  <c r="Y3147" i="12"/>
  <c r="AC3147" i="12"/>
  <c r="AD3147" i="12"/>
  <c r="X3148" i="12"/>
  <c r="Y3148" i="12"/>
  <c r="AB3148" i="12"/>
  <c r="AC3148" i="12"/>
  <c r="AD3148" i="12"/>
  <c r="X3149" i="12"/>
  <c r="Y3149" i="12"/>
  <c r="AC3149" i="12"/>
  <c r="AD3149" i="12"/>
  <c r="X3150" i="12"/>
  <c r="Y3150" i="12"/>
  <c r="AC3150" i="12"/>
  <c r="AD3150" i="12"/>
  <c r="X3151" i="12"/>
  <c r="Y3151" i="12"/>
  <c r="AC3151" i="12"/>
  <c r="AD3151" i="12"/>
  <c r="X3152" i="12"/>
  <c r="Y3152" i="12"/>
  <c r="AC3152" i="12"/>
  <c r="AD3152" i="12"/>
  <c r="X3153" i="12"/>
  <c r="Y3153" i="12"/>
  <c r="AC3153" i="12"/>
  <c r="AD3153" i="12"/>
  <c r="X3154" i="12"/>
  <c r="Y3154" i="12"/>
  <c r="AC3154" i="12"/>
  <c r="AD3154" i="12"/>
  <c r="X3155" i="12"/>
  <c r="Y3155" i="12"/>
  <c r="AC3155" i="12"/>
  <c r="AD3155" i="12"/>
  <c r="X3156" i="12"/>
  <c r="Y3156" i="12"/>
  <c r="AC3156" i="12"/>
  <c r="AD3156" i="12"/>
  <c r="X3157" i="12"/>
  <c r="Y3157" i="12"/>
  <c r="AC3157" i="12"/>
  <c r="AD3157" i="12"/>
  <c r="X3158" i="12"/>
  <c r="Y3158" i="12"/>
  <c r="AC3158" i="12"/>
  <c r="AD3158" i="12"/>
  <c r="X3159" i="12"/>
  <c r="Y3159" i="12"/>
  <c r="AC3159" i="12"/>
  <c r="AD3159" i="12"/>
  <c r="X3160" i="12"/>
  <c r="Y3160" i="12"/>
  <c r="AC3160" i="12"/>
  <c r="AD3160" i="12"/>
  <c r="X3161" i="12"/>
  <c r="Y3161" i="12"/>
  <c r="AC3161" i="12"/>
  <c r="AD3161" i="12"/>
  <c r="X3162" i="12"/>
  <c r="Y3162" i="12"/>
  <c r="AC3162" i="12"/>
  <c r="AD3162" i="12"/>
  <c r="X3163" i="12"/>
  <c r="Y3163" i="12"/>
  <c r="AC3163" i="12"/>
  <c r="AD3163" i="12"/>
  <c r="X3164" i="12"/>
  <c r="Y3164" i="12"/>
  <c r="AC3164" i="12"/>
  <c r="AD3164" i="12"/>
  <c r="X3165" i="12"/>
  <c r="Y3165" i="12"/>
  <c r="AB3165" i="12"/>
  <c r="AC3165" i="12"/>
  <c r="AD3165" i="12"/>
  <c r="X3166" i="12"/>
  <c r="Y3166" i="12"/>
  <c r="AC3166" i="12"/>
  <c r="AD3166" i="12"/>
  <c r="X3167" i="12"/>
  <c r="Y3167" i="12"/>
  <c r="AB3167" i="12"/>
  <c r="AC3167" i="12"/>
  <c r="AD3167" i="12"/>
  <c r="X3168" i="12"/>
  <c r="Y3168" i="12"/>
  <c r="AC3168" i="12"/>
  <c r="AD3168" i="12"/>
  <c r="X3169" i="12"/>
  <c r="Y3169" i="12"/>
  <c r="AC3169" i="12"/>
  <c r="AD3169" i="12"/>
  <c r="X3170" i="12"/>
  <c r="Y3170" i="12"/>
  <c r="AC3170" i="12"/>
  <c r="AD3170" i="12"/>
  <c r="X3171" i="12"/>
  <c r="Y3171" i="12"/>
  <c r="AC3171" i="12"/>
  <c r="AD3171" i="12"/>
  <c r="X3172" i="12"/>
  <c r="Y3172" i="12"/>
  <c r="AC3172" i="12"/>
  <c r="AD3172" i="12"/>
  <c r="X3173" i="12"/>
  <c r="Y3173" i="12"/>
  <c r="AC3173" i="12"/>
  <c r="AD3173" i="12"/>
  <c r="X3174" i="12"/>
  <c r="Y3174" i="12"/>
  <c r="AC3174" i="12"/>
  <c r="AD3174" i="12"/>
  <c r="X3175" i="12"/>
  <c r="Y3175" i="12"/>
  <c r="AC3175" i="12"/>
  <c r="AD3175" i="12"/>
  <c r="X3176" i="12"/>
  <c r="Y3176" i="12"/>
  <c r="AC3176" i="12"/>
  <c r="AD3176" i="12"/>
  <c r="X3177" i="12"/>
  <c r="Y3177" i="12"/>
  <c r="AC3177" i="12"/>
  <c r="AD3177" i="12"/>
  <c r="X3178" i="12"/>
  <c r="Y3178" i="12"/>
  <c r="AC3178" i="12"/>
  <c r="AD3178" i="12"/>
  <c r="X3179" i="12"/>
  <c r="Y3179" i="12"/>
  <c r="AC3179" i="12"/>
  <c r="AD3179" i="12"/>
  <c r="X3180" i="12"/>
  <c r="Y3180" i="12"/>
  <c r="AC3180" i="12"/>
  <c r="AD3180" i="12"/>
  <c r="X3181" i="12"/>
  <c r="Y3181" i="12"/>
  <c r="AC3181" i="12"/>
  <c r="AD3181" i="12"/>
  <c r="X3182" i="12"/>
  <c r="Y3182" i="12"/>
  <c r="AC3182" i="12"/>
  <c r="AD3182" i="12"/>
  <c r="X3183" i="12"/>
  <c r="Y3183" i="12"/>
  <c r="AC3183" i="12"/>
  <c r="AD3183" i="12"/>
  <c r="X3184" i="12"/>
  <c r="Y3184" i="12"/>
  <c r="AC3184" i="12"/>
  <c r="AD3184" i="12"/>
  <c r="X3185" i="12"/>
  <c r="Y3185" i="12"/>
  <c r="AB3185" i="12"/>
  <c r="AC3185" i="12"/>
  <c r="AD3185" i="12"/>
  <c r="X3186" i="12"/>
  <c r="Y3186" i="12"/>
  <c r="AC3186" i="12"/>
  <c r="AD3186" i="12"/>
  <c r="X3187" i="12"/>
  <c r="Y3187" i="12"/>
  <c r="AC3187" i="12"/>
  <c r="AD3187" i="12"/>
  <c r="X3188" i="12"/>
  <c r="Y3188" i="12"/>
  <c r="AC3188" i="12"/>
  <c r="AD3188" i="12"/>
  <c r="X3189" i="12"/>
  <c r="Y3189" i="12"/>
  <c r="AC3189" i="12"/>
  <c r="AD3189" i="12"/>
  <c r="X3190" i="12"/>
  <c r="Y3190" i="12"/>
  <c r="AC3190" i="12"/>
  <c r="AD3190" i="12"/>
  <c r="X3191" i="12"/>
  <c r="Y3191" i="12"/>
  <c r="AB3191" i="12"/>
  <c r="AC3191" i="12"/>
  <c r="AD3191" i="12"/>
  <c r="X3192" i="12"/>
  <c r="Y3192" i="12"/>
  <c r="AC3192" i="12"/>
  <c r="AD3192" i="12"/>
  <c r="X3193" i="12"/>
  <c r="Y3193" i="12"/>
  <c r="AC3193" i="12"/>
  <c r="AD3193" i="12"/>
  <c r="X3194" i="12"/>
  <c r="Y3194" i="12"/>
  <c r="AC3194" i="12"/>
  <c r="AD3194" i="12"/>
  <c r="X3195" i="12"/>
  <c r="Y3195" i="12"/>
  <c r="AC3195" i="12"/>
  <c r="AD3195" i="12"/>
  <c r="X3196" i="12"/>
  <c r="Y3196" i="12"/>
  <c r="AC3196" i="12"/>
  <c r="AD3196" i="12"/>
  <c r="X3197" i="12"/>
  <c r="Y3197" i="12"/>
  <c r="AC3197" i="12"/>
  <c r="AD3197" i="12"/>
  <c r="X3198" i="12"/>
  <c r="Y3198" i="12"/>
  <c r="AC3198" i="12"/>
  <c r="AD3198" i="12"/>
  <c r="X3199" i="12"/>
  <c r="Y3199" i="12"/>
  <c r="AC3199" i="12"/>
  <c r="AD3199" i="12"/>
  <c r="X3200" i="12"/>
  <c r="Y3200" i="12"/>
  <c r="AC3200" i="12"/>
  <c r="AD3200" i="12"/>
  <c r="X3201" i="12"/>
  <c r="Y3201" i="12"/>
  <c r="AC3201" i="12"/>
  <c r="AD3201" i="12"/>
  <c r="X3202" i="12"/>
  <c r="Y3202" i="12"/>
  <c r="AC3202" i="12"/>
  <c r="AD3202" i="12"/>
  <c r="X3203" i="12"/>
  <c r="Y3203" i="12"/>
  <c r="AC3203" i="12"/>
  <c r="AD3203" i="12"/>
  <c r="X3204" i="12"/>
  <c r="Y3204" i="12"/>
  <c r="AC3204" i="12"/>
  <c r="AD3204" i="12"/>
  <c r="X3205" i="12"/>
  <c r="Y3205" i="12"/>
  <c r="AC3205" i="12"/>
  <c r="AD3205" i="12"/>
  <c r="X3206" i="12"/>
  <c r="Y3206" i="12"/>
  <c r="AC3206" i="12"/>
  <c r="AD3206" i="12"/>
  <c r="X3207" i="12"/>
  <c r="Y3207" i="12"/>
  <c r="AC3207" i="12"/>
  <c r="AD3207" i="12"/>
  <c r="X3208" i="12"/>
  <c r="Y3208" i="12"/>
  <c r="AC3208" i="12"/>
  <c r="AD3208" i="12"/>
  <c r="X3209" i="12"/>
  <c r="Y3209" i="12"/>
  <c r="AC3209" i="12"/>
  <c r="AD3209" i="12"/>
  <c r="X3210" i="12"/>
  <c r="Y3210" i="12"/>
  <c r="AC3210" i="12"/>
  <c r="AD3210" i="12"/>
  <c r="X3211" i="12"/>
  <c r="Y3211" i="12"/>
  <c r="AB3211" i="12"/>
  <c r="AC3211" i="12"/>
  <c r="AD3211" i="12"/>
  <c r="X3212" i="12"/>
  <c r="Y3212" i="12"/>
  <c r="AC3212" i="12"/>
  <c r="AD3212" i="12"/>
  <c r="X3213" i="12"/>
  <c r="Y3213" i="12"/>
  <c r="AC3213" i="12"/>
  <c r="AD3213" i="12"/>
  <c r="X3214" i="12"/>
  <c r="Y3214" i="12"/>
  <c r="AC3214" i="12"/>
  <c r="AD3214" i="12"/>
  <c r="X3215" i="12"/>
  <c r="Y3215" i="12"/>
  <c r="AC3215" i="12"/>
  <c r="AD3215" i="12"/>
  <c r="X3216" i="12"/>
  <c r="Y3216" i="12"/>
  <c r="AB3216" i="12"/>
  <c r="AC3216" i="12"/>
  <c r="AD3216" i="12"/>
  <c r="X3217" i="12"/>
  <c r="Y3217" i="12"/>
  <c r="AC3217" i="12"/>
  <c r="AD3217" i="12"/>
  <c r="X3218" i="12"/>
  <c r="Y3218" i="12"/>
  <c r="AC3218" i="12"/>
  <c r="AD3218" i="12"/>
  <c r="X3219" i="12"/>
  <c r="Y3219" i="12"/>
  <c r="AC3219" i="12"/>
  <c r="AD3219" i="12"/>
  <c r="X3220" i="12"/>
  <c r="Y3220" i="12"/>
  <c r="AC3220" i="12"/>
  <c r="AD3220" i="12"/>
  <c r="X3221" i="12"/>
  <c r="Y3221" i="12"/>
  <c r="AC3221" i="12"/>
  <c r="AD3221" i="12"/>
  <c r="X3222" i="12"/>
  <c r="Y3222" i="12"/>
  <c r="AC3222" i="12"/>
  <c r="AD3222" i="12"/>
  <c r="X3223" i="12"/>
  <c r="Y3223" i="12"/>
  <c r="AC3223" i="12"/>
  <c r="AD3223" i="12"/>
  <c r="X3224" i="12"/>
  <c r="Y3224" i="12"/>
  <c r="AC3224" i="12"/>
  <c r="AD3224" i="12"/>
  <c r="X3225" i="12"/>
  <c r="Y3225" i="12"/>
  <c r="AC3225" i="12"/>
  <c r="AD3225" i="12"/>
  <c r="X3226" i="12"/>
  <c r="Y3226" i="12"/>
  <c r="AC3226" i="12"/>
  <c r="AD3226" i="12"/>
  <c r="X3227" i="12"/>
  <c r="Y3227" i="12"/>
  <c r="AC3227" i="12"/>
  <c r="AD3227" i="12"/>
  <c r="X3228" i="12"/>
  <c r="Y3228" i="12"/>
  <c r="AC3228" i="12"/>
  <c r="AD3228" i="12"/>
  <c r="X3229" i="12"/>
  <c r="Y3229" i="12"/>
  <c r="AC3229" i="12"/>
  <c r="AD3229" i="12"/>
  <c r="X3230" i="12"/>
  <c r="Y3230" i="12"/>
  <c r="AC3230" i="12"/>
  <c r="AD3230" i="12"/>
  <c r="X3231" i="12"/>
  <c r="Y3231" i="12"/>
  <c r="AC3231" i="12"/>
  <c r="AD3231" i="12"/>
  <c r="X3232" i="12"/>
  <c r="Y3232" i="12"/>
  <c r="AC3232" i="12"/>
  <c r="AD3232" i="12"/>
  <c r="X3233" i="12"/>
  <c r="Y3233" i="12"/>
  <c r="AC3233" i="12"/>
  <c r="AD3233" i="12"/>
  <c r="X3234" i="12"/>
  <c r="Y3234" i="12"/>
  <c r="AB3234" i="12"/>
  <c r="AC3234" i="12"/>
  <c r="AD3234" i="12"/>
  <c r="X3235" i="12"/>
  <c r="Y3235" i="12"/>
  <c r="AC3235" i="12"/>
  <c r="AD3235" i="12"/>
  <c r="X3236" i="12"/>
  <c r="Y3236" i="12"/>
  <c r="AC3236" i="12"/>
  <c r="AD3236" i="12"/>
  <c r="X3237" i="12"/>
  <c r="Y3237" i="12"/>
  <c r="AC3237" i="12"/>
  <c r="AD3237" i="12"/>
  <c r="X3238" i="12"/>
  <c r="Y3238" i="12"/>
  <c r="AC3238" i="12"/>
  <c r="AD3238" i="12"/>
  <c r="X3239" i="12"/>
  <c r="Y3239" i="12"/>
  <c r="AC3239" i="12"/>
  <c r="AD3239" i="12"/>
  <c r="X3240" i="12"/>
  <c r="Y3240" i="12"/>
  <c r="AC3240" i="12"/>
  <c r="AD3240" i="12"/>
  <c r="X3241" i="12"/>
  <c r="Y3241" i="12"/>
  <c r="AC3241" i="12"/>
  <c r="AD3241" i="12"/>
  <c r="X3242" i="12"/>
  <c r="Y3242" i="12"/>
  <c r="AC3242" i="12"/>
  <c r="AD3242" i="12"/>
  <c r="X3243" i="12"/>
  <c r="Y3243" i="12"/>
  <c r="AC3243" i="12"/>
  <c r="AD3243" i="12"/>
  <c r="X3244" i="12"/>
  <c r="Y3244" i="12"/>
  <c r="AC3244" i="12"/>
  <c r="AD3244" i="12"/>
  <c r="X3245" i="12"/>
  <c r="Y3245" i="12"/>
  <c r="AC3245" i="12"/>
  <c r="AD3245" i="12"/>
  <c r="X3246" i="12"/>
  <c r="Y3246" i="12"/>
  <c r="AC3246" i="12"/>
  <c r="AD3246" i="12"/>
  <c r="X3247" i="12"/>
  <c r="Y3247" i="12"/>
  <c r="AC3247" i="12"/>
  <c r="AD3247" i="12"/>
  <c r="X3248" i="12"/>
  <c r="Y3248" i="12"/>
  <c r="AB3248" i="12"/>
  <c r="AC3248" i="12"/>
  <c r="AD3248" i="12"/>
  <c r="X3249" i="12"/>
  <c r="Y3249" i="12"/>
  <c r="AC3249" i="12"/>
  <c r="AD3249" i="12"/>
  <c r="X3250" i="12"/>
  <c r="Y3250" i="12"/>
  <c r="AB3250" i="12"/>
  <c r="AC3250" i="12"/>
  <c r="AD3250" i="12"/>
  <c r="X3251" i="12"/>
  <c r="Y3251" i="12"/>
  <c r="AC3251" i="12"/>
  <c r="AD3251" i="12"/>
  <c r="X3252" i="12"/>
  <c r="Y3252" i="12"/>
  <c r="AC3252" i="12"/>
  <c r="AD3252" i="12"/>
  <c r="X3253" i="12"/>
  <c r="Y3253" i="12"/>
  <c r="AC3253" i="12"/>
  <c r="AD3253" i="12"/>
  <c r="X3254" i="12"/>
  <c r="Y3254" i="12"/>
  <c r="AC3254" i="12"/>
  <c r="AD3254" i="12"/>
  <c r="X3255" i="12"/>
  <c r="Y3255" i="12"/>
  <c r="AC3255" i="12"/>
  <c r="AD3255" i="12"/>
  <c r="X3256" i="12"/>
  <c r="Y3256" i="12"/>
  <c r="AC3256" i="12"/>
  <c r="AD3256" i="12"/>
  <c r="X3257" i="12"/>
  <c r="Y3257" i="12"/>
  <c r="AC3257" i="12"/>
  <c r="AD3257" i="12"/>
  <c r="X3258" i="12"/>
  <c r="Y3258" i="12"/>
  <c r="AC3258" i="12"/>
  <c r="AD3258" i="12"/>
  <c r="X3259" i="12"/>
  <c r="Y3259" i="12"/>
  <c r="AC3259" i="12"/>
  <c r="AD3259" i="12"/>
  <c r="X3260" i="12"/>
  <c r="Y3260" i="12"/>
  <c r="AC3260" i="12"/>
  <c r="AD3260" i="12"/>
  <c r="X3261" i="12"/>
  <c r="Y3261" i="12"/>
  <c r="AC3261" i="12"/>
  <c r="AD3261" i="12"/>
  <c r="X3262" i="12"/>
  <c r="Y3262" i="12"/>
  <c r="AC3262" i="12"/>
  <c r="AD3262" i="12"/>
  <c r="X3263" i="12"/>
  <c r="Y3263" i="12"/>
  <c r="AC3263" i="12"/>
  <c r="AD3263" i="12"/>
  <c r="X3264" i="12"/>
  <c r="Y3264" i="12"/>
  <c r="AC3264" i="12"/>
  <c r="AD3264" i="12"/>
  <c r="X3265" i="12"/>
  <c r="Y3265" i="12"/>
  <c r="AB3265" i="12"/>
  <c r="AC3265" i="12"/>
  <c r="AD3265" i="12"/>
  <c r="X3266" i="12"/>
  <c r="Y3266" i="12"/>
  <c r="AC3266" i="12"/>
  <c r="AD3266" i="12"/>
  <c r="X3267" i="12"/>
  <c r="Y3267" i="12"/>
  <c r="AB3267" i="12"/>
  <c r="AC3267" i="12"/>
  <c r="AD3267" i="12"/>
  <c r="X3268" i="12"/>
  <c r="Y3268" i="12"/>
  <c r="AC3268" i="12"/>
  <c r="AD3268" i="12"/>
  <c r="X3269" i="12"/>
  <c r="Y3269" i="12"/>
  <c r="AC3269" i="12"/>
  <c r="AD3269" i="12"/>
  <c r="X3270" i="12"/>
  <c r="Y3270" i="12"/>
  <c r="AC3270" i="12"/>
  <c r="AD3270" i="12"/>
  <c r="X3271" i="12"/>
  <c r="Y3271" i="12"/>
  <c r="AC3271" i="12"/>
  <c r="AD3271" i="12"/>
  <c r="X3272" i="12"/>
  <c r="Y3272" i="12"/>
  <c r="AC3272" i="12"/>
  <c r="AD3272" i="12"/>
  <c r="X3273" i="12"/>
  <c r="Y3273" i="12"/>
  <c r="AC3273" i="12"/>
  <c r="AD3273" i="12"/>
  <c r="X3274" i="12"/>
  <c r="Y3274" i="12"/>
  <c r="AC3274" i="12"/>
  <c r="AD3274" i="12"/>
  <c r="X3275" i="12"/>
  <c r="Y3275" i="12"/>
  <c r="AC3275" i="12"/>
  <c r="AD3275" i="12"/>
  <c r="X3276" i="12"/>
  <c r="Y3276" i="12"/>
  <c r="AC3276" i="12"/>
  <c r="AD3276" i="12"/>
  <c r="X3277" i="12"/>
  <c r="Y3277" i="12"/>
  <c r="AC3277" i="12"/>
  <c r="AD3277" i="12"/>
  <c r="X3278" i="12"/>
  <c r="Y3278" i="12"/>
  <c r="AC3278" i="12"/>
  <c r="AD3278" i="12"/>
  <c r="X3279" i="12"/>
  <c r="Y3279" i="12"/>
  <c r="AC3279" i="12"/>
  <c r="AD3279" i="12"/>
  <c r="X3280" i="12"/>
  <c r="Y3280" i="12"/>
  <c r="AC3280" i="12"/>
  <c r="AD3280" i="12"/>
  <c r="X3281" i="12"/>
  <c r="Y3281" i="12"/>
  <c r="AB3281" i="12"/>
  <c r="AC3281" i="12"/>
  <c r="AD3281" i="12"/>
  <c r="X3282" i="12"/>
  <c r="Y3282" i="12"/>
  <c r="AC3282" i="12"/>
  <c r="AD3282" i="12"/>
  <c r="X3283" i="12"/>
  <c r="Y3283" i="12"/>
  <c r="AC3283" i="12"/>
  <c r="AD3283" i="12"/>
  <c r="X3284" i="12"/>
  <c r="Y3284" i="12"/>
  <c r="AC3284" i="12"/>
  <c r="AD3284" i="12"/>
  <c r="X3285" i="12"/>
  <c r="Y3285" i="12"/>
  <c r="AC3285" i="12"/>
  <c r="AD3285" i="12"/>
  <c r="X3286" i="12"/>
  <c r="Y3286" i="12"/>
  <c r="AC3286" i="12"/>
  <c r="AD3286" i="12"/>
  <c r="X3287" i="12"/>
  <c r="Y3287" i="12"/>
  <c r="AC3287" i="12"/>
  <c r="AD3287" i="12"/>
  <c r="X3288" i="12"/>
  <c r="Y3288" i="12"/>
  <c r="AC3288" i="12"/>
  <c r="AD3288" i="12"/>
  <c r="X3289" i="12"/>
  <c r="Y3289" i="12"/>
  <c r="AC3289" i="12"/>
  <c r="AD3289" i="12"/>
  <c r="X3290" i="12"/>
  <c r="Y3290" i="12"/>
  <c r="AC3290" i="12"/>
  <c r="AD3290" i="12"/>
  <c r="X3291" i="12"/>
  <c r="Y3291" i="12"/>
  <c r="AC3291" i="12"/>
  <c r="AD3291" i="12"/>
  <c r="X3292" i="12"/>
  <c r="Y3292" i="12"/>
  <c r="AC3292" i="12"/>
  <c r="AD3292" i="12"/>
  <c r="X3293" i="12"/>
  <c r="Y3293" i="12"/>
  <c r="AC3293" i="12"/>
  <c r="AD3293" i="12"/>
  <c r="X3294" i="12"/>
  <c r="Y3294" i="12"/>
  <c r="AC3294" i="12"/>
  <c r="AD3294" i="12"/>
  <c r="X3295" i="12"/>
  <c r="Y3295" i="12"/>
  <c r="AC3295" i="12"/>
  <c r="AD3295" i="12"/>
  <c r="X3296" i="12"/>
  <c r="Y3296" i="12"/>
  <c r="AC3296" i="12"/>
  <c r="AD3296" i="12"/>
  <c r="X3297" i="12"/>
  <c r="Y3297" i="12"/>
  <c r="AB3297" i="12"/>
  <c r="AC3297" i="12"/>
  <c r="AD3297" i="12"/>
  <c r="X3298" i="12"/>
  <c r="Y3298" i="12"/>
  <c r="AC3298" i="12"/>
  <c r="AD3298" i="12"/>
  <c r="X3299" i="12"/>
  <c r="Y3299" i="12"/>
  <c r="AC3299" i="12"/>
  <c r="AD3299" i="12"/>
  <c r="X3300" i="12"/>
  <c r="Y3300" i="12"/>
  <c r="AB3300" i="12"/>
  <c r="AC3300" i="12"/>
  <c r="AD3300" i="12"/>
  <c r="X3301" i="12"/>
  <c r="Y3301" i="12"/>
  <c r="AC3301" i="12"/>
  <c r="AD3301" i="12"/>
  <c r="X3302" i="12"/>
  <c r="Y3302" i="12"/>
  <c r="AC3302" i="12"/>
  <c r="AD3302" i="12"/>
  <c r="X3303" i="12"/>
  <c r="Y3303" i="12"/>
  <c r="AB3303" i="12"/>
  <c r="AC3303" i="12"/>
  <c r="AD3303" i="12"/>
  <c r="X3304" i="12"/>
  <c r="Y3304" i="12"/>
  <c r="AC3304" i="12"/>
  <c r="AD3304" i="12"/>
  <c r="X3305" i="12"/>
  <c r="Y3305" i="12"/>
  <c r="AC3305" i="12"/>
  <c r="AD3305" i="12"/>
  <c r="X3306" i="12"/>
  <c r="Y3306" i="12"/>
  <c r="AB3306" i="12"/>
  <c r="AC3306" i="12"/>
  <c r="AD3306" i="12"/>
  <c r="X3307" i="12"/>
  <c r="Y3307" i="12"/>
  <c r="AC3307" i="12"/>
  <c r="AD3307" i="12"/>
  <c r="X3308" i="12"/>
  <c r="Y3308" i="12"/>
  <c r="AC3308" i="12"/>
  <c r="AD3308" i="12"/>
  <c r="X3309" i="12"/>
  <c r="Y3309" i="12"/>
  <c r="AB3309" i="12"/>
  <c r="AC3309" i="12"/>
  <c r="AD3309" i="12"/>
  <c r="X3310" i="12"/>
  <c r="Y3310" i="12"/>
  <c r="AC3310" i="12"/>
  <c r="AD3310" i="12"/>
  <c r="X3311" i="12"/>
  <c r="Y3311" i="12"/>
  <c r="AC3311" i="12"/>
  <c r="AD3311" i="12"/>
  <c r="X3312" i="12"/>
  <c r="Y3312" i="12"/>
  <c r="AC3312" i="12"/>
  <c r="AD3312" i="12"/>
  <c r="X3313" i="12"/>
  <c r="Y3313" i="12"/>
  <c r="AC3313" i="12"/>
  <c r="AD3313" i="12"/>
  <c r="X3314" i="12"/>
  <c r="Y3314" i="12"/>
  <c r="AC3314" i="12"/>
  <c r="AD3314" i="12"/>
  <c r="X3315" i="12"/>
  <c r="Y3315" i="12"/>
  <c r="AC3315" i="12"/>
  <c r="AD3315" i="12"/>
  <c r="X3316" i="12"/>
  <c r="Y3316" i="12"/>
  <c r="AC3316" i="12"/>
  <c r="AD3316" i="12"/>
  <c r="X3317" i="12"/>
  <c r="Y3317" i="12"/>
  <c r="AC3317" i="12"/>
  <c r="AD3317" i="12"/>
  <c r="X3318" i="12"/>
  <c r="Y3318" i="12"/>
  <c r="AC3318" i="12"/>
  <c r="AD3318" i="12"/>
  <c r="X3319" i="12"/>
  <c r="Y3319" i="12"/>
  <c r="AC3319" i="12"/>
  <c r="AD3319" i="12"/>
  <c r="X3320" i="12"/>
  <c r="Y3320" i="12"/>
  <c r="AC3320" i="12"/>
  <c r="AD3320" i="12"/>
  <c r="X3321" i="12"/>
  <c r="Y3321" i="12"/>
  <c r="AC3321" i="12"/>
  <c r="AD3321" i="12"/>
  <c r="X3322" i="12"/>
  <c r="Y3322" i="12"/>
  <c r="AC3322" i="12"/>
  <c r="AD3322" i="12"/>
  <c r="X3323" i="12"/>
  <c r="Y3323" i="12"/>
  <c r="AC3323" i="12"/>
  <c r="AD3323" i="12"/>
  <c r="X3324" i="12"/>
  <c r="Y3324" i="12"/>
  <c r="AC3324" i="12"/>
  <c r="AD3324" i="12"/>
  <c r="X3325" i="12"/>
  <c r="Y3325" i="12"/>
  <c r="AB3325" i="12"/>
  <c r="AC3325" i="12"/>
  <c r="AD3325" i="12"/>
  <c r="X3326" i="12"/>
  <c r="Y3326" i="12"/>
  <c r="AC3326" i="12"/>
  <c r="AD3326" i="12"/>
  <c r="X3327" i="12"/>
  <c r="Y3327" i="12"/>
  <c r="AC3327" i="12"/>
  <c r="AD3327" i="12"/>
  <c r="X3328" i="12"/>
  <c r="Y3328" i="12"/>
  <c r="AB3328" i="12"/>
  <c r="AC3328" i="12"/>
  <c r="AD3328" i="12"/>
  <c r="X3329" i="12"/>
  <c r="Y3329" i="12"/>
  <c r="AC3329" i="12"/>
  <c r="AD3329" i="12"/>
  <c r="X3330" i="12"/>
  <c r="Y3330" i="12"/>
  <c r="AB3330" i="12"/>
  <c r="AC3330" i="12"/>
  <c r="AD3330" i="12"/>
  <c r="X3331" i="12"/>
  <c r="Y3331" i="12"/>
  <c r="AC3331" i="12"/>
  <c r="AD3331" i="12"/>
  <c r="X3332" i="12"/>
  <c r="Y3332" i="12"/>
  <c r="AC3332" i="12"/>
  <c r="AD3332" i="12"/>
  <c r="X3333" i="12"/>
  <c r="Y3333" i="12"/>
  <c r="AB3333" i="12"/>
  <c r="AC3333" i="12"/>
  <c r="AD3333" i="12"/>
  <c r="X3334" i="12"/>
  <c r="Y3334" i="12"/>
  <c r="AC3334" i="12"/>
  <c r="AD3334" i="12"/>
  <c r="X3335" i="12"/>
  <c r="Y3335" i="12"/>
  <c r="AC3335" i="12"/>
  <c r="AD3335" i="12"/>
  <c r="X3336" i="12"/>
  <c r="Y3336" i="12"/>
  <c r="AC3336" i="12"/>
  <c r="AD3336" i="12"/>
  <c r="X3337" i="12"/>
  <c r="Y3337" i="12"/>
  <c r="AC3337" i="12"/>
  <c r="AD3337" i="12"/>
  <c r="X3338" i="12"/>
  <c r="Y3338" i="12"/>
  <c r="AC3338" i="12"/>
  <c r="AD3338" i="12"/>
  <c r="X3339" i="12"/>
  <c r="Y3339" i="12"/>
  <c r="AC3339" i="12"/>
  <c r="AD3339" i="12"/>
  <c r="X3340" i="12"/>
  <c r="Y3340" i="12"/>
  <c r="AC3340" i="12"/>
  <c r="AD3340" i="12"/>
  <c r="X3341" i="12"/>
  <c r="Y3341" i="12"/>
  <c r="AC3341" i="12"/>
  <c r="AD3341" i="12"/>
  <c r="X3342" i="12"/>
  <c r="Y3342" i="12"/>
  <c r="AC3342" i="12"/>
  <c r="AD3342" i="12"/>
  <c r="X3343" i="12"/>
  <c r="Y3343" i="12"/>
  <c r="AC3343" i="12"/>
  <c r="AD3343" i="12"/>
  <c r="X3344" i="12"/>
  <c r="Y3344" i="12"/>
  <c r="AC3344" i="12"/>
  <c r="AD3344" i="12"/>
  <c r="X3345" i="12"/>
  <c r="Y3345" i="12"/>
  <c r="AC3345" i="12"/>
  <c r="AD3345" i="12"/>
  <c r="X3346" i="12"/>
  <c r="Y3346" i="12"/>
  <c r="AC3346" i="12"/>
  <c r="AD3346" i="12"/>
  <c r="X3347" i="12"/>
  <c r="Y3347" i="12"/>
  <c r="AC3347" i="12"/>
  <c r="AD3347" i="12"/>
  <c r="X3348" i="12"/>
  <c r="Y3348" i="12"/>
  <c r="AC3348" i="12"/>
  <c r="AD3348" i="12"/>
  <c r="X3349" i="12"/>
  <c r="Y3349" i="12"/>
  <c r="AC3349" i="12"/>
  <c r="AD3349" i="12"/>
  <c r="X3350" i="12"/>
  <c r="Y3350" i="12"/>
  <c r="AC3350" i="12"/>
  <c r="AD3350" i="12"/>
  <c r="X3351" i="12"/>
  <c r="Y3351" i="12"/>
  <c r="AC3351" i="12"/>
  <c r="AD3351" i="12"/>
  <c r="X3352" i="12"/>
  <c r="Y3352" i="12"/>
  <c r="AC3352" i="12"/>
  <c r="AD3352" i="12"/>
  <c r="X3353" i="12"/>
  <c r="Y3353" i="12"/>
  <c r="AC3353" i="12"/>
  <c r="AD3353" i="12"/>
  <c r="X3354" i="12"/>
  <c r="Y3354" i="12"/>
  <c r="AC3354" i="12"/>
  <c r="AD3354" i="12"/>
  <c r="X3355" i="12"/>
  <c r="Y3355" i="12"/>
  <c r="AB3355" i="12"/>
  <c r="AC3355" i="12"/>
  <c r="AD3355" i="12"/>
  <c r="X3356" i="12"/>
  <c r="Y3356" i="12"/>
  <c r="AC3356" i="12"/>
  <c r="AD3356" i="12"/>
  <c r="X3357" i="12"/>
  <c r="Y3357" i="12"/>
  <c r="AB3357" i="12"/>
  <c r="AC3357" i="12"/>
  <c r="AD3357" i="12"/>
  <c r="X3358" i="12"/>
  <c r="Y3358" i="12"/>
  <c r="AC3358" i="12"/>
  <c r="AD3358" i="12"/>
  <c r="X3359" i="12"/>
  <c r="Y3359" i="12"/>
  <c r="AB3359" i="12"/>
  <c r="AC3359" i="12"/>
  <c r="AD3359" i="12"/>
  <c r="X3360" i="12"/>
  <c r="Y3360" i="12"/>
  <c r="AC3360" i="12"/>
  <c r="AD3360" i="12"/>
  <c r="X3361" i="12"/>
  <c r="Y3361" i="12"/>
  <c r="AC3361" i="12"/>
  <c r="AD3361" i="12"/>
  <c r="X3362" i="12"/>
  <c r="Y3362" i="12"/>
  <c r="AC3362" i="12"/>
  <c r="AD3362" i="12"/>
  <c r="X3363" i="12"/>
  <c r="Y3363" i="12"/>
  <c r="AC3363" i="12"/>
  <c r="AD3363" i="12"/>
  <c r="X3364" i="12"/>
  <c r="Y3364" i="12"/>
  <c r="AC3364" i="12"/>
  <c r="AD3364" i="12"/>
  <c r="X3365" i="12"/>
  <c r="Y3365" i="12"/>
  <c r="AC3365" i="12"/>
  <c r="AD3365" i="12"/>
  <c r="X3366" i="12"/>
  <c r="Y3366" i="12"/>
  <c r="AC3366" i="12"/>
  <c r="AD3366" i="12"/>
  <c r="X3367" i="12"/>
  <c r="Y3367" i="12"/>
  <c r="AC3367" i="12"/>
  <c r="AD3367" i="12"/>
  <c r="X3368" i="12"/>
  <c r="Y3368" i="12"/>
  <c r="AC3368" i="12"/>
  <c r="AD3368" i="12"/>
  <c r="X3369" i="12"/>
  <c r="Y3369" i="12"/>
  <c r="AC3369" i="12"/>
  <c r="AD3369" i="12"/>
  <c r="X3370" i="12"/>
  <c r="Y3370" i="12"/>
  <c r="AC3370" i="12"/>
  <c r="AD3370" i="12"/>
  <c r="X3371" i="12"/>
  <c r="Y3371" i="12"/>
  <c r="AC3371" i="12"/>
  <c r="AD3371" i="12"/>
  <c r="X3372" i="12"/>
  <c r="Y3372" i="12"/>
  <c r="AC3372" i="12"/>
  <c r="AD3372" i="12"/>
  <c r="X3373" i="12"/>
  <c r="Y3373" i="12"/>
  <c r="AC3373" i="12"/>
  <c r="AD3373" i="12"/>
  <c r="X3374" i="12"/>
  <c r="Y3374" i="12"/>
  <c r="AC3374" i="12"/>
  <c r="AD3374" i="12"/>
  <c r="X3375" i="12"/>
  <c r="Y3375" i="12"/>
  <c r="AC3375" i="12"/>
  <c r="AD3375" i="12"/>
  <c r="X3376" i="12"/>
  <c r="Y3376" i="12"/>
  <c r="AB3376" i="12"/>
  <c r="AC3376" i="12"/>
  <c r="AD3376" i="12"/>
  <c r="X3377" i="12"/>
  <c r="Y3377" i="12"/>
  <c r="AC3377" i="12"/>
  <c r="AD3377" i="12"/>
  <c r="X3378" i="12"/>
  <c r="Y3378" i="12"/>
  <c r="AC3378" i="12"/>
  <c r="AD3378" i="12"/>
  <c r="X3379" i="12"/>
  <c r="Y3379" i="12"/>
  <c r="AC3379" i="12"/>
  <c r="AD3379" i="12"/>
  <c r="X3380" i="12"/>
  <c r="Y3380" i="12"/>
  <c r="AC3380" i="12"/>
  <c r="AD3380" i="12"/>
  <c r="X3381" i="12"/>
  <c r="Y3381" i="12"/>
  <c r="AC3381" i="12"/>
  <c r="AD3381" i="12"/>
  <c r="X3382" i="12"/>
  <c r="Y3382" i="12"/>
  <c r="AC3382" i="12"/>
  <c r="AD3382" i="12"/>
  <c r="X3383" i="12"/>
  <c r="Y3383" i="12"/>
  <c r="AC3383" i="12"/>
  <c r="AD3383" i="12"/>
  <c r="X3384" i="12"/>
  <c r="Y3384" i="12"/>
  <c r="AC3384" i="12"/>
  <c r="AD3384" i="12"/>
  <c r="X3385" i="12"/>
  <c r="Y3385" i="12"/>
  <c r="AC3385" i="12"/>
  <c r="AD3385" i="12"/>
  <c r="X3386" i="12"/>
  <c r="Y3386" i="12"/>
  <c r="AC3386" i="12"/>
  <c r="AD3386" i="12"/>
  <c r="X3387" i="12"/>
  <c r="Y3387" i="12"/>
  <c r="AC3387" i="12"/>
  <c r="AD3387" i="12"/>
  <c r="X3388" i="12"/>
  <c r="Y3388" i="12"/>
  <c r="AC3388" i="12"/>
  <c r="AD3388" i="12"/>
  <c r="X3389" i="12"/>
  <c r="Y3389" i="12"/>
  <c r="AC3389" i="12"/>
  <c r="AD3389" i="12"/>
  <c r="X3390" i="12"/>
  <c r="Y3390" i="12"/>
  <c r="AC3390" i="12"/>
  <c r="AD3390" i="12"/>
  <c r="X3391" i="12"/>
  <c r="Y3391" i="12"/>
  <c r="AC3391" i="12"/>
  <c r="AD3391" i="12"/>
  <c r="X3392" i="12"/>
  <c r="Y3392" i="12"/>
  <c r="AC3392" i="12"/>
  <c r="AD3392" i="12"/>
  <c r="X3393" i="12"/>
  <c r="Y3393" i="12"/>
  <c r="AC3393" i="12"/>
  <c r="AD3393" i="12"/>
  <c r="X3394" i="12"/>
  <c r="Y3394" i="12"/>
  <c r="AC3394" i="12"/>
  <c r="AD3394" i="12"/>
  <c r="X3395" i="12"/>
  <c r="Y3395" i="12"/>
  <c r="AB3395" i="12"/>
  <c r="AC3395" i="12"/>
  <c r="AD3395" i="12"/>
  <c r="X3396" i="12"/>
  <c r="Y3396" i="12"/>
  <c r="AC3396" i="12"/>
  <c r="AD3396" i="12"/>
  <c r="X3397" i="12"/>
  <c r="Y3397" i="12"/>
  <c r="AB3397" i="12"/>
  <c r="AC3397" i="12"/>
  <c r="AD3397" i="12"/>
  <c r="X3398" i="12"/>
  <c r="Y3398" i="12"/>
  <c r="AC3398" i="12"/>
  <c r="AD3398" i="12"/>
  <c r="X3399" i="12"/>
  <c r="Y3399" i="12"/>
  <c r="AC3399" i="12"/>
  <c r="AD3399" i="12"/>
  <c r="X3400" i="12"/>
  <c r="Y3400" i="12"/>
  <c r="AC3400" i="12"/>
  <c r="AD3400" i="12"/>
  <c r="X3401" i="12"/>
  <c r="Y3401" i="12"/>
  <c r="AB3401" i="12"/>
  <c r="AC3401" i="12"/>
  <c r="AD3401" i="12"/>
  <c r="X3402" i="12"/>
  <c r="Y3402" i="12"/>
  <c r="AC3402" i="12"/>
  <c r="AD3402" i="12"/>
  <c r="X3403" i="12"/>
  <c r="Y3403" i="12"/>
  <c r="AB3403" i="12"/>
  <c r="AC3403" i="12"/>
  <c r="AD3403" i="12"/>
  <c r="X3404" i="12"/>
  <c r="Y3404" i="12"/>
  <c r="AC3404" i="12"/>
  <c r="AD3404" i="12"/>
  <c r="X3405" i="12"/>
  <c r="Y3405" i="12"/>
  <c r="AC3405" i="12"/>
  <c r="AD3405" i="12"/>
  <c r="X3406" i="12"/>
  <c r="Y3406" i="12"/>
  <c r="AC3406" i="12"/>
  <c r="AD3406" i="12"/>
  <c r="X3407" i="12"/>
  <c r="Y3407" i="12"/>
  <c r="AC3407" i="12"/>
  <c r="AD3407" i="12"/>
  <c r="X3408" i="12"/>
  <c r="Y3408" i="12"/>
  <c r="AC3408" i="12"/>
  <c r="AD3408" i="12"/>
  <c r="X3409" i="12"/>
  <c r="Y3409" i="12"/>
  <c r="AC3409" i="12"/>
  <c r="AD3409" i="12"/>
  <c r="X3410" i="12"/>
  <c r="Y3410" i="12"/>
  <c r="AC3410" i="12"/>
  <c r="AD3410" i="12"/>
  <c r="X3411" i="12"/>
  <c r="Y3411" i="12"/>
  <c r="AC3411" i="12"/>
  <c r="AD3411" i="12"/>
  <c r="X3412" i="12"/>
  <c r="Y3412" i="12"/>
  <c r="AC3412" i="12"/>
  <c r="AD3412" i="12"/>
  <c r="X3413" i="12"/>
  <c r="Y3413" i="12"/>
  <c r="AC3413" i="12"/>
  <c r="AD3413" i="12"/>
  <c r="X3414" i="12"/>
  <c r="Y3414" i="12"/>
  <c r="AC3414" i="12"/>
  <c r="AD3414" i="12"/>
  <c r="X3415" i="12"/>
  <c r="Y3415" i="12"/>
  <c r="AC3415" i="12"/>
  <c r="AD3415" i="12"/>
  <c r="X3416" i="12"/>
  <c r="Y3416" i="12"/>
  <c r="AC3416" i="12"/>
  <c r="AD3416" i="12"/>
  <c r="X3417" i="12"/>
  <c r="Y3417" i="12"/>
  <c r="AC3417" i="12"/>
  <c r="AD3417" i="12"/>
  <c r="X3418" i="12"/>
  <c r="Y3418" i="12"/>
  <c r="AC3418" i="12"/>
  <c r="AD3418" i="12"/>
  <c r="X3419" i="12"/>
  <c r="Y3419" i="12"/>
  <c r="AC3419" i="12"/>
  <c r="AD3419" i="12"/>
  <c r="X3420" i="12"/>
  <c r="Y3420" i="12"/>
  <c r="AC3420" i="12"/>
  <c r="AD3420" i="12"/>
  <c r="X3421" i="12"/>
  <c r="Y3421" i="12"/>
  <c r="AC3421" i="12"/>
  <c r="AD3421" i="12"/>
  <c r="X3422" i="12"/>
  <c r="Y3422" i="12"/>
  <c r="AB3422" i="12"/>
  <c r="AC3422" i="12"/>
  <c r="AD3422" i="12"/>
  <c r="X3423" i="12"/>
  <c r="Y3423" i="12"/>
  <c r="AC3423" i="12"/>
  <c r="AD3423" i="12"/>
  <c r="X3424" i="12"/>
  <c r="Y3424" i="12"/>
  <c r="AC3424" i="12"/>
  <c r="AD3424" i="12"/>
  <c r="X3425" i="12"/>
  <c r="Y3425" i="12"/>
  <c r="AB3425" i="12"/>
  <c r="AC3425" i="12"/>
  <c r="AD3425" i="12"/>
  <c r="X3426" i="12"/>
  <c r="Y3426" i="12"/>
  <c r="AC3426" i="12"/>
  <c r="AD3426" i="12"/>
  <c r="X3427" i="12"/>
  <c r="Y3427" i="12"/>
  <c r="AB3427" i="12"/>
  <c r="AC3427" i="12"/>
  <c r="AD3427" i="12"/>
  <c r="X3428" i="12"/>
  <c r="Y3428" i="12"/>
  <c r="AC3428" i="12"/>
  <c r="AD3428" i="12"/>
  <c r="X3429" i="12"/>
  <c r="Y3429" i="12"/>
  <c r="AC3429" i="12"/>
  <c r="AD3429" i="12"/>
  <c r="X3430" i="12"/>
  <c r="Y3430" i="12"/>
  <c r="AC3430" i="12"/>
  <c r="AD3430" i="12"/>
  <c r="X3431" i="12"/>
  <c r="Y3431" i="12"/>
  <c r="AC3431" i="12"/>
  <c r="AD3431" i="12"/>
  <c r="X3432" i="12"/>
  <c r="Y3432" i="12"/>
  <c r="AC3432" i="12"/>
  <c r="AD3432" i="12"/>
  <c r="X3433" i="12"/>
  <c r="Y3433" i="12"/>
  <c r="AC3433" i="12"/>
  <c r="AD3433" i="12"/>
  <c r="X3434" i="12"/>
  <c r="Y3434" i="12"/>
  <c r="AC3434" i="12"/>
  <c r="AD3434" i="12"/>
  <c r="X3435" i="12"/>
  <c r="Y3435" i="12"/>
  <c r="AC3435" i="12"/>
  <c r="AD3435" i="12"/>
  <c r="X3436" i="12"/>
  <c r="Y3436" i="12"/>
  <c r="AC3436" i="12"/>
  <c r="AD3436" i="12"/>
  <c r="X3437" i="12"/>
  <c r="Y3437" i="12"/>
  <c r="AC3437" i="12"/>
  <c r="AD3437" i="12"/>
  <c r="X3438" i="12"/>
  <c r="Y3438" i="12"/>
  <c r="AC3438" i="12"/>
  <c r="AD3438" i="12"/>
  <c r="X3439" i="12"/>
  <c r="Y3439" i="12"/>
  <c r="AC3439" i="12"/>
  <c r="AD3439" i="12"/>
  <c r="X3440" i="12"/>
  <c r="Y3440" i="12"/>
  <c r="AC3440" i="12"/>
  <c r="AD3440" i="12"/>
  <c r="X3441" i="12"/>
  <c r="Y3441" i="12"/>
  <c r="AC3441" i="12"/>
  <c r="AD3441" i="12"/>
  <c r="X3442" i="12"/>
  <c r="Y3442" i="12"/>
  <c r="AC3442" i="12"/>
  <c r="AD3442" i="12"/>
  <c r="X3443" i="12"/>
  <c r="Y3443" i="12"/>
  <c r="AC3443" i="12"/>
  <c r="AD3443" i="12"/>
  <c r="X3444" i="12"/>
  <c r="Y3444" i="12"/>
  <c r="AC3444" i="12"/>
  <c r="AD3444" i="12"/>
  <c r="X3445" i="12"/>
  <c r="Y3445" i="12"/>
  <c r="AC3445" i="12"/>
  <c r="AD3445" i="12"/>
  <c r="X3446" i="12"/>
  <c r="Y3446" i="12"/>
  <c r="AC3446" i="12"/>
  <c r="AD3446" i="12"/>
  <c r="X3447" i="12"/>
  <c r="Y3447" i="12"/>
  <c r="AB3447" i="12"/>
  <c r="AC3447" i="12"/>
  <c r="AD3447" i="12"/>
  <c r="X3448" i="12"/>
  <c r="Y3448" i="12"/>
  <c r="AC3448" i="12"/>
  <c r="AD3448" i="12"/>
  <c r="X3449" i="12"/>
  <c r="Y3449" i="12"/>
  <c r="AC3449" i="12"/>
  <c r="AD3449" i="12"/>
  <c r="X3450" i="12"/>
  <c r="Y3450" i="12"/>
  <c r="AC3450" i="12"/>
  <c r="AD3450" i="12"/>
  <c r="X3451" i="12"/>
  <c r="Y3451" i="12"/>
  <c r="AB3451" i="12"/>
  <c r="AC3451" i="12"/>
  <c r="AD3451" i="12"/>
  <c r="X3452" i="12"/>
  <c r="Y3452" i="12"/>
  <c r="AC3452" i="12"/>
  <c r="AD3452" i="12"/>
  <c r="X3453" i="12"/>
  <c r="Y3453" i="12"/>
  <c r="AC3453" i="12"/>
  <c r="AD3453" i="12"/>
  <c r="X3454" i="12"/>
  <c r="Y3454" i="12"/>
  <c r="AB3454" i="12"/>
  <c r="AC3454" i="12"/>
  <c r="AD3454" i="12"/>
  <c r="X3455" i="12"/>
  <c r="Y3455" i="12"/>
  <c r="AC3455" i="12"/>
  <c r="AD3455" i="12"/>
  <c r="X3456" i="12"/>
  <c r="Y3456" i="12"/>
  <c r="AB3456" i="12"/>
  <c r="AC3456" i="12"/>
  <c r="AD3456" i="12"/>
  <c r="X3457" i="12"/>
  <c r="Y3457" i="12"/>
  <c r="AC3457" i="12"/>
  <c r="AD3457" i="12"/>
  <c r="X3458" i="12"/>
  <c r="Y3458" i="12"/>
  <c r="AC3458" i="12"/>
  <c r="AD3458" i="12"/>
  <c r="X3459" i="12"/>
  <c r="Y3459" i="12"/>
  <c r="AC3459" i="12"/>
  <c r="AD3459" i="12"/>
  <c r="X3460" i="12"/>
  <c r="Y3460" i="12"/>
  <c r="AC3460" i="12"/>
  <c r="AD3460" i="12"/>
  <c r="X3461" i="12"/>
  <c r="Y3461" i="12"/>
  <c r="AC3461" i="12"/>
  <c r="AD3461" i="12"/>
  <c r="X3462" i="12"/>
  <c r="Y3462" i="12"/>
  <c r="AC3462" i="12"/>
  <c r="AD3462" i="12"/>
  <c r="X3463" i="12"/>
  <c r="Y3463" i="12"/>
  <c r="AC3463" i="12"/>
  <c r="AD3463" i="12"/>
  <c r="X3464" i="12"/>
  <c r="Y3464" i="12"/>
  <c r="AC3464" i="12"/>
  <c r="AD3464" i="12"/>
  <c r="X3465" i="12"/>
  <c r="Y3465" i="12"/>
  <c r="AC3465" i="12"/>
  <c r="AD3465" i="12"/>
  <c r="X3466" i="12"/>
  <c r="Y3466" i="12"/>
  <c r="AC3466" i="12"/>
  <c r="AD3466" i="12"/>
  <c r="X3467" i="12"/>
  <c r="Y3467" i="12"/>
  <c r="AC3467" i="12"/>
  <c r="AD3467" i="12"/>
  <c r="X3468" i="12"/>
  <c r="Y3468" i="12"/>
  <c r="AC3468" i="12"/>
  <c r="AD3468" i="12"/>
  <c r="X3469" i="12"/>
  <c r="Y3469" i="12"/>
  <c r="AC3469" i="12"/>
  <c r="AD3469" i="12"/>
  <c r="X3470" i="12"/>
  <c r="Y3470" i="12"/>
  <c r="AC3470" i="12"/>
  <c r="AD3470" i="12"/>
  <c r="X3471" i="12"/>
  <c r="Y3471" i="12"/>
  <c r="AC3471" i="12"/>
  <c r="AD3471" i="12"/>
  <c r="X3472" i="12"/>
  <c r="Y3472" i="12"/>
  <c r="AC3472" i="12"/>
  <c r="AD3472" i="12"/>
  <c r="X3473" i="12"/>
  <c r="Y3473" i="12"/>
  <c r="AC3473" i="12"/>
  <c r="AD3473" i="12"/>
  <c r="X3474" i="12"/>
  <c r="Y3474" i="12"/>
  <c r="AC3474" i="12"/>
  <c r="AD3474" i="12"/>
  <c r="X3475" i="12"/>
  <c r="Y3475" i="12"/>
  <c r="AB3475" i="12"/>
  <c r="AC3475" i="12"/>
  <c r="AD3475" i="12"/>
  <c r="X3476" i="12"/>
  <c r="Y3476" i="12"/>
  <c r="AC3476" i="12"/>
  <c r="AD3476" i="12"/>
  <c r="X3477" i="12"/>
  <c r="Y3477" i="12"/>
  <c r="AC3477" i="12"/>
  <c r="AD3477" i="12"/>
  <c r="X3478" i="12"/>
  <c r="Y3478" i="12"/>
  <c r="AB3478" i="12"/>
  <c r="AC3478" i="12"/>
  <c r="AD3478" i="12"/>
  <c r="X3479" i="12"/>
  <c r="Y3479" i="12"/>
  <c r="AC3479" i="12"/>
  <c r="AD3479" i="12"/>
  <c r="X3480" i="12"/>
  <c r="Y3480" i="12"/>
  <c r="AC3480" i="12"/>
  <c r="AD3480" i="12"/>
  <c r="X3481" i="12"/>
  <c r="Y3481" i="12"/>
  <c r="AC3481" i="12"/>
  <c r="AD3481" i="12"/>
  <c r="X3482" i="12"/>
  <c r="Y3482" i="12"/>
  <c r="AC3482" i="12"/>
  <c r="AD3482" i="12"/>
  <c r="X3483" i="12"/>
  <c r="Y3483" i="12"/>
  <c r="AC3483" i="12"/>
  <c r="AD3483" i="12"/>
  <c r="X3484" i="12"/>
  <c r="Y3484" i="12"/>
  <c r="AC3484" i="12"/>
  <c r="AD3484" i="12"/>
  <c r="X3485" i="12"/>
  <c r="Y3485" i="12"/>
  <c r="AC3485" i="12"/>
  <c r="AD3485" i="12"/>
  <c r="X3486" i="12"/>
  <c r="Y3486" i="12"/>
  <c r="AC3486" i="12"/>
  <c r="AD3486" i="12"/>
  <c r="X3487" i="12"/>
  <c r="Y3487" i="12"/>
  <c r="AC3487" i="12"/>
  <c r="AD3487" i="12"/>
  <c r="X3488" i="12"/>
  <c r="Y3488" i="12"/>
  <c r="AC3488" i="12"/>
  <c r="AD3488" i="12"/>
  <c r="X3489" i="12"/>
  <c r="Y3489" i="12"/>
  <c r="AC3489" i="12"/>
  <c r="AD3489" i="12"/>
  <c r="X3490" i="12"/>
  <c r="Y3490" i="12"/>
  <c r="AC3490" i="12"/>
  <c r="AD3490" i="12"/>
  <c r="X3491" i="12"/>
  <c r="Y3491" i="12"/>
  <c r="AC3491" i="12"/>
  <c r="AD3491" i="12"/>
  <c r="X3492" i="12"/>
  <c r="Y3492" i="12"/>
  <c r="AC3492" i="12"/>
  <c r="AD3492" i="12"/>
  <c r="X3493" i="12"/>
  <c r="Y3493" i="12"/>
  <c r="AC3493" i="12"/>
  <c r="AD3493" i="12"/>
  <c r="X3494" i="12"/>
  <c r="Y3494" i="12"/>
  <c r="AB3494" i="12"/>
  <c r="AC3494" i="12"/>
  <c r="AD3494" i="12"/>
  <c r="X3495" i="12"/>
  <c r="Y3495" i="12"/>
  <c r="AC3495" i="12"/>
  <c r="AD3495" i="12"/>
  <c r="X3496" i="12"/>
  <c r="Y3496" i="12"/>
  <c r="AC3496" i="12"/>
  <c r="AD3496" i="12"/>
  <c r="X3497" i="12"/>
  <c r="Y3497" i="12"/>
  <c r="AC3497" i="12"/>
  <c r="AD3497" i="12"/>
  <c r="X3498" i="12"/>
  <c r="Y3498" i="12"/>
  <c r="AB3498" i="12"/>
  <c r="AC3498" i="12"/>
  <c r="AD3498" i="12"/>
  <c r="X3499" i="12"/>
  <c r="Y3499" i="12"/>
  <c r="AC3499" i="12"/>
  <c r="AD3499" i="12"/>
  <c r="X3500" i="12"/>
  <c r="Y3500" i="12"/>
  <c r="AC3500" i="12"/>
  <c r="AD3500" i="12"/>
  <c r="X3501" i="12"/>
  <c r="Y3501" i="12"/>
  <c r="AB3501" i="12"/>
  <c r="AC3501" i="12"/>
  <c r="AD3501" i="12"/>
  <c r="X3502" i="12"/>
  <c r="Y3502" i="12"/>
  <c r="AC3502" i="12"/>
  <c r="AD3502" i="12"/>
  <c r="X3503" i="12"/>
  <c r="Y3503" i="12"/>
  <c r="AB3503" i="12"/>
  <c r="AC3503" i="12"/>
  <c r="AD3503" i="12"/>
  <c r="X3504" i="12"/>
  <c r="Y3504" i="12"/>
  <c r="AC3504" i="12"/>
  <c r="AD3504" i="12"/>
  <c r="X3505" i="12"/>
  <c r="Y3505" i="12"/>
  <c r="AC3505" i="12"/>
  <c r="AD3505" i="12"/>
  <c r="X3506" i="12"/>
  <c r="Y3506" i="12"/>
  <c r="AC3506" i="12"/>
  <c r="AD3506" i="12"/>
  <c r="X3507" i="12"/>
  <c r="Y3507" i="12"/>
  <c r="AC3507" i="12"/>
  <c r="AD3507" i="12"/>
  <c r="X3508" i="12"/>
  <c r="Y3508" i="12"/>
  <c r="AC3508" i="12"/>
  <c r="AD3508" i="12"/>
  <c r="X3509" i="12"/>
  <c r="Y3509" i="12"/>
  <c r="AC3509" i="12"/>
  <c r="AD3509" i="12"/>
  <c r="X3510" i="12"/>
  <c r="Y3510" i="12"/>
  <c r="AC3510" i="12"/>
  <c r="AD3510" i="12"/>
  <c r="X3511" i="12"/>
  <c r="Y3511" i="12"/>
  <c r="AC3511" i="12"/>
  <c r="AD3511" i="12"/>
  <c r="X3512" i="12"/>
  <c r="Y3512" i="12"/>
  <c r="AC3512" i="12"/>
  <c r="AD3512" i="12"/>
  <c r="X3513" i="12"/>
  <c r="Y3513" i="12"/>
  <c r="AC3513" i="12"/>
  <c r="AD3513" i="12"/>
  <c r="X3514" i="12"/>
  <c r="Y3514" i="12"/>
  <c r="AC3514" i="12"/>
  <c r="AD3514" i="12"/>
  <c r="X3515" i="12"/>
  <c r="Y3515" i="12"/>
  <c r="AC3515" i="12"/>
  <c r="AD3515" i="12"/>
  <c r="X3516" i="12"/>
  <c r="Y3516" i="12"/>
  <c r="AC3516" i="12"/>
  <c r="AD3516" i="12"/>
  <c r="X3517" i="12"/>
  <c r="Y3517" i="12"/>
  <c r="AC3517" i="12"/>
  <c r="AD3517" i="12"/>
  <c r="X3518" i="12"/>
  <c r="Y3518" i="12"/>
  <c r="AC3518" i="12"/>
  <c r="AD3518" i="12"/>
  <c r="X3519" i="12"/>
  <c r="Y3519" i="12"/>
  <c r="AC3519" i="12"/>
  <c r="AD3519" i="12"/>
  <c r="X3520" i="12"/>
  <c r="Y3520" i="12"/>
  <c r="AC3520" i="12"/>
  <c r="AD3520" i="12"/>
  <c r="X3521" i="12"/>
  <c r="Y3521" i="12"/>
  <c r="AB3521" i="12"/>
  <c r="AC3521" i="12"/>
  <c r="AD3521" i="12"/>
  <c r="X3522" i="12"/>
  <c r="Y3522" i="12"/>
  <c r="AC3522" i="12"/>
  <c r="AD3522" i="12"/>
  <c r="X3523" i="12"/>
  <c r="Y3523" i="12"/>
  <c r="AC3523" i="12"/>
  <c r="AD3523" i="12"/>
  <c r="X3524" i="12"/>
  <c r="Y3524" i="12"/>
  <c r="AC3524" i="12"/>
  <c r="AD3524" i="12"/>
  <c r="X3525" i="12"/>
  <c r="Y3525" i="12"/>
  <c r="AC3525" i="12"/>
  <c r="AD3525" i="12"/>
  <c r="X3526" i="12"/>
  <c r="Y3526" i="12"/>
  <c r="AC3526" i="12"/>
  <c r="AD3526" i="12"/>
  <c r="X3527" i="12"/>
  <c r="Y3527" i="12"/>
  <c r="AC3527" i="12"/>
  <c r="AD3527" i="12"/>
  <c r="X3528" i="12"/>
  <c r="Y3528" i="12"/>
  <c r="AC3528" i="12"/>
  <c r="AD3528" i="12"/>
  <c r="X3529" i="12"/>
  <c r="Y3529" i="12"/>
  <c r="AC3529" i="12"/>
  <c r="AD3529" i="12"/>
  <c r="X3530" i="12"/>
  <c r="Y3530" i="12"/>
  <c r="AC3530" i="12"/>
  <c r="AD3530" i="12"/>
  <c r="X3531" i="12"/>
  <c r="Y3531" i="12"/>
  <c r="AC3531" i="12"/>
  <c r="AD3531" i="12"/>
  <c r="X3532" i="12"/>
  <c r="Y3532" i="12"/>
  <c r="AC3532" i="12"/>
  <c r="AD3532" i="12"/>
  <c r="X3533" i="12"/>
  <c r="Y3533" i="12"/>
  <c r="AC3533" i="12"/>
  <c r="AD3533" i="12"/>
  <c r="X3534" i="12"/>
  <c r="Y3534" i="12"/>
  <c r="AB3534" i="12"/>
  <c r="AC3534" i="12"/>
  <c r="AD3534" i="12"/>
  <c r="X3535" i="12"/>
  <c r="Y3535" i="12"/>
  <c r="AC3535" i="12"/>
  <c r="AD3535" i="12"/>
  <c r="X3536" i="12"/>
  <c r="Y3536" i="12"/>
  <c r="AB3536" i="12"/>
  <c r="AC3536" i="12"/>
  <c r="AD3536" i="12"/>
  <c r="X3537" i="12"/>
  <c r="Y3537" i="12"/>
  <c r="AC3537" i="12"/>
  <c r="AD3537" i="12"/>
  <c r="X3538" i="12"/>
  <c r="Y3538" i="12"/>
  <c r="AC3538" i="12"/>
  <c r="AD3538" i="12"/>
  <c r="X3539" i="12"/>
  <c r="Y3539" i="12"/>
  <c r="AC3539" i="12"/>
  <c r="AD3539" i="12"/>
  <c r="X3540" i="12"/>
  <c r="Y3540" i="12"/>
  <c r="AC3540" i="12"/>
  <c r="AD3540" i="12"/>
  <c r="X3541" i="12"/>
  <c r="Y3541" i="12"/>
  <c r="AC3541" i="12"/>
  <c r="AD3541" i="12"/>
  <c r="X3542" i="12"/>
  <c r="Y3542" i="12"/>
  <c r="AC3542" i="12"/>
  <c r="AD3542" i="12"/>
  <c r="X3543" i="12"/>
  <c r="Y3543" i="12"/>
  <c r="AC3543" i="12"/>
  <c r="AD3543" i="12"/>
  <c r="X3544" i="12"/>
  <c r="Y3544" i="12"/>
  <c r="AC3544" i="12"/>
  <c r="AD3544" i="12"/>
  <c r="X3545" i="12"/>
  <c r="Y3545" i="12"/>
  <c r="AC3545" i="12"/>
  <c r="AD3545" i="12"/>
  <c r="X3546" i="12"/>
  <c r="Y3546" i="12"/>
  <c r="AC3546" i="12"/>
  <c r="AD3546" i="12"/>
  <c r="X3547" i="12"/>
  <c r="Y3547" i="12"/>
  <c r="AC3547" i="12"/>
  <c r="AD3547" i="12"/>
  <c r="X3548" i="12"/>
  <c r="Y3548" i="12"/>
  <c r="AC3548" i="12"/>
  <c r="AD3548" i="12"/>
  <c r="X3549" i="12"/>
  <c r="Y3549" i="12"/>
  <c r="AC3549" i="12"/>
  <c r="AD3549" i="12"/>
  <c r="X3550" i="12"/>
  <c r="Y3550" i="12"/>
  <c r="AC3550" i="12"/>
  <c r="AD3550" i="12"/>
  <c r="X3551" i="12"/>
  <c r="Y3551" i="12"/>
  <c r="AC3551" i="12"/>
  <c r="AD3551" i="12"/>
  <c r="X3552" i="12"/>
  <c r="Y3552" i="12"/>
  <c r="AC3552" i="12"/>
  <c r="AD3552" i="12"/>
  <c r="X3553" i="12"/>
  <c r="Y3553" i="12"/>
  <c r="AB3553" i="12"/>
  <c r="AC3553" i="12"/>
  <c r="AD3553" i="12"/>
  <c r="X3554" i="12"/>
  <c r="Y3554" i="12"/>
  <c r="AC3554" i="12"/>
  <c r="AD3554" i="12"/>
  <c r="X3555" i="12"/>
  <c r="Y3555" i="12"/>
  <c r="AC3555" i="12"/>
  <c r="AD3555" i="12"/>
  <c r="X3556" i="12"/>
  <c r="Y3556" i="12"/>
  <c r="AB3556" i="12"/>
  <c r="AC3556" i="12"/>
  <c r="AD3556" i="12"/>
  <c r="X3557" i="12"/>
  <c r="Y3557" i="12"/>
  <c r="AC3557" i="12"/>
  <c r="AD3557" i="12"/>
  <c r="X3558" i="12"/>
  <c r="Y3558" i="12"/>
  <c r="AB3558" i="12"/>
  <c r="AC3558" i="12"/>
  <c r="AD3558" i="12"/>
  <c r="X3559" i="12"/>
  <c r="Y3559" i="12"/>
  <c r="AC3559" i="12"/>
  <c r="AD3559" i="12"/>
  <c r="X3560" i="12"/>
  <c r="Y3560" i="12"/>
  <c r="AB3560" i="12"/>
  <c r="AC3560" i="12"/>
  <c r="AD3560" i="12"/>
  <c r="X3561" i="12"/>
  <c r="Y3561" i="12"/>
  <c r="AC3561" i="12"/>
  <c r="AD3561" i="12"/>
  <c r="X3562" i="12"/>
  <c r="Y3562" i="12"/>
  <c r="AC3562" i="12"/>
  <c r="AD3562" i="12"/>
  <c r="X3563" i="12"/>
  <c r="Y3563" i="12"/>
  <c r="AC3563" i="12"/>
  <c r="AD3563" i="12"/>
  <c r="X3564" i="12"/>
  <c r="Y3564" i="12"/>
  <c r="AC3564" i="12"/>
  <c r="AD3564" i="12"/>
  <c r="X3565" i="12"/>
  <c r="Y3565" i="12"/>
  <c r="AC3565" i="12"/>
  <c r="AD3565" i="12"/>
  <c r="X3566" i="12"/>
  <c r="Y3566" i="12"/>
  <c r="AC3566" i="12"/>
  <c r="AD3566" i="12"/>
  <c r="X3567" i="12"/>
  <c r="Y3567" i="12"/>
  <c r="AC3567" i="12"/>
  <c r="AD3567" i="12"/>
  <c r="X3568" i="12"/>
  <c r="Y3568" i="12"/>
  <c r="AC3568" i="12"/>
  <c r="AD3568" i="12"/>
  <c r="X3569" i="12"/>
  <c r="Y3569" i="12"/>
  <c r="AC3569" i="12"/>
  <c r="AD3569" i="12"/>
  <c r="X3570" i="12"/>
  <c r="Y3570" i="12"/>
  <c r="AC3570" i="12"/>
  <c r="AD3570" i="12"/>
  <c r="X3571" i="12"/>
  <c r="Y3571" i="12"/>
  <c r="AC3571" i="12"/>
  <c r="AD3571" i="12"/>
  <c r="X3572" i="12"/>
  <c r="Y3572" i="12"/>
  <c r="AC3572" i="12"/>
  <c r="AD3572" i="12"/>
  <c r="X3573" i="12"/>
  <c r="Y3573" i="12"/>
  <c r="AC3573" i="12"/>
  <c r="AD3573" i="12"/>
  <c r="X3574" i="12"/>
  <c r="Y3574" i="12"/>
  <c r="AC3574" i="12"/>
  <c r="AD3574" i="12"/>
  <c r="X3575" i="12"/>
  <c r="Y3575" i="12"/>
  <c r="AC3575" i="12"/>
  <c r="AD3575" i="12"/>
  <c r="X3576" i="12"/>
  <c r="Y3576" i="12"/>
  <c r="AC3576" i="12"/>
  <c r="X3577" i="12"/>
  <c r="Y3577" i="12"/>
  <c r="AC3577" i="12"/>
  <c r="AD3577" i="12"/>
  <c r="X3578" i="12"/>
  <c r="Y3578" i="12"/>
  <c r="AC3578" i="12"/>
  <c r="AD3578" i="12"/>
  <c r="X3579" i="12"/>
  <c r="Y3579" i="12"/>
  <c r="AB3579" i="12"/>
  <c r="AC3579" i="12"/>
  <c r="AD3579" i="12"/>
  <c r="X3580" i="12"/>
  <c r="Y3580" i="12"/>
  <c r="AC3580" i="12"/>
  <c r="AD3580" i="12"/>
  <c r="X3581" i="12"/>
  <c r="Y3581" i="12"/>
  <c r="AC3581" i="12"/>
  <c r="AD3581" i="12"/>
  <c r="X3582" i="12"/>
  <c r="Y3582" i="12"/>
  <c r="AB3582" i="12"/>
  <c r="AC3582" i="12"/>
  <c r="AD3582" i="12"/>
  <c r="X3583" i="12"/>
  <c r="Y3583" i="12"/>
  <c r="AC3583" i="12"/>
  <c r="AD3583" i="12"/>
  <c r="X3584" i="12"/>
  <c r="Y3584" i="12"/>
  <c r="AB3584" i="12"/>
  <c r="AC3584" i="12"/>
  <c r="AD3584" i="12"/>
  <c r="X3585" i="12"/>
  <c r="Y3585" i="12"/>
  <c r="AC3585" i="12"/>
  <c r="AD3585" i="12"/>
  <c r="X3586" i="12"/>
  <c r="Y3586" i="12"/>
  <c r="AB3586" i="12"/>
  <c r="AC3586" i="12"/>
  <c r="AD3586" i="12"/>
  <c r="X3587" i="12"/>
  <c r="Y3587" i="12"/>
  <c r="AC3587" i="12"/>
  <c r="AD3587" i="12"/>
  <c r="X3588" i="12"/>
  <c r="Y3588" i="12"/>
  <c r="AC3588" i="12"/>
  <c r="AD3588" i="12"/>
  <c r="X3589" i="12"/>
  <c r="Y3589" i="12"/>
  <c r="AC3589" i="12"/>
  <c r="AD3589" i="12"/>
  <c r="X3590" i="12"/>
  <c r="Y3590" i="12"/>
  <c r="AC3590" i="12"/>
  <c r="AD3590" i="12"/>
  <c r="X3591" i="12"/>
  <c r="Y3591" i="12"/>
  <c r="AC3591" i="12"/>
  <c r="AD3591" i="12"/>
  <c r="X3592" i="12"/>
  <c r="Y3592" i="12"/>
  <c r="AC3592" i="12"/>
  <c r="AD3592" i="12"/>
  <c r="X3593" i="12"/>
  <c r="Y3593" i="12"/>
  <c r="AC3593" i="12"/>
  <c r="AD3593" i="12"/>
  <c r="X3594" i="12"/>
  <c r="Y3594" i="12"/>
  <c r="AC3594" i="12"/>
  <c r="AD3594" i="12"/>
  <c r="X3595" i="12"/>
  <c r="Y3595" i="12"/>
  <c r="AC3595" i="12"/>
  <c r="AD3595" i="12"/>
  <c r="X3596" i="12"/>
  <c r="Y3596" i="12"/>
  <c r="AC3596" i="12"/>
  <c r="AD3596" i="12"/>
  <c r="X3597" i="12"/>
  <c r="Y3597" i="12"/>
  <c r="AC3597" i="12"/>
  <c r="AD3597" i="12"/>
  <c r="X3598" i="12"/>
  <c r="Y3598" i="12"/>
  <c r="AC3598" i="12"/>
  <c r="AD3598" i="12"/>
  <c r="X3599" i="12"/>
  <c r="Y3599" i="12"/>
  <c r="AC3599" i="12"/>
  <c r="AD3599" i="12"/>
  <c r="X3600" i="12"/>
  <c r="Y3600" i="12"/>
  <c r="AC3600" i="12"/>
  <c r="AD3600" i="12"/>
  <c r="X3601" i="12"/>
  <c r="Y3601" i="12"/>
  <c r="AC3601" i="12"/>
  <c r="AD3601" i="12"/>
  <c r="X3602" i="12"/>
  <c r="Y3602" i="12"/>
  <c r="AC3602" i="12"/>
  <c r="AD3602" i="12"/>
  <c r="X3603" i="12"/>
  <c r="Y3603" i="12"/>
  <c r="AB3603" i="12"/>
  <c r="AC3603" i="12"/>
  <c r="AD3603" i="12"/>
  <c r="X3604" i="12"/>
  <c r="Y3604" i="12"/>
  <c r="AC3604" i="12"/>
  <c r="AD3604" i="12"/>
  <c r="X3605" i="12"/>
  <c r="Y3605" i="12"/>
  <c r="AC3605" i="12"/>
  <c r="AD3605" i="12"/>
  <c r="X3606" i="12"/>
  <c r="Y3606" i="12"/>
  <c r="AC3606" i="12"/>
  <c r="AD3606" i="12"/>
  <c r="X3607" i="12"/>
  <c r="Y3607" i="12"/>
  <c r="AC3607" i="12"/>
  <c r="AD3607" i="12"/>
  <c r="X3608" i="12"/>
  <c r="Y3608" i="12"/>
  <c r="AB3608" i="12"/>
  <c r="AC3608" i="12"/>
  <c r="AD3608" i="12"/>
  <c r="X3609" i="12"/>
  <c r="Y3609" i="12"/>
  <c r="AC3609" i="12"/>
  <c r="AD3609" i="12"/>
  <c r="X3610" i="12"/>
  <c r="Y3610" i="12"/>
  <c r="AB3610" i="12"/>
  <c r="AC3610" i="12"/>
  <c r="AD3610" i="12"/>
  <c r="X3611" i="12"/>
  <c r="Y3611" i="12"/>
  <c r="AC3611" i="12"/>
  <c r="AD3611" i="12"/>
  <c r="X3612" i="12"/>
  <c r="Y3612" i="12"/>
  <c r="AC3612" i="12"/>
  <c r="AD3612" i="12"/>
  <c r="X3613" i="12"/>
  <c r="Y3613" i="12"/>
  <c r="AC3613" i="12"/>
  <c r="AD3613" i="12"/>
  <c r="X3614" i="12"/>
  <c r="Y3614" i="12"/>
  <c r="AC3614" i="12"/>
  <c r="AD3614" i="12"/>
  <c r="X3615" i="12"/>
  <c r="Y3615" i="12"/>
  <c r="AC3615" i="12"/>
  <c r="AD3615" i="12"/>
  <c r="X3616" i="12"/>
  <c r="Y3616" i="12"/>
  <c r="AC3616" i="12"/>
  <c r="AD3616" i="12"/>
  <c r="X3617" i="12"/>
  <c r="Y3617" i="12"/>
  <c r="AC3617" i="12"/>
  <c r="AD3617" i="12"/>
  <c r="X3618" i="12"/>
  <c r="Y3618" i="12"/>
  <c r="AC3618" i="12"/>
  <c r="AD3618" i="12"/>
  <c r="X3619" i="12"/>
  <c r="Y3619" i="12"/>
  <c r="AC3619" i="12"/>
  <c r="AD3619" i="12"/>
  <c r="X3620" i="12"/>
  <c r="Y3620" i="12"/>
  <c r="AC3620" i="12"/>
  <c r="AD3620" i="12"/>
  <c r="X3621" i="12"/>
  <c r="Y3621" i="12"/>
  <c r="AC3621" i="12"/>
  <c r="AD3621" i="12"/>
  <c r="X3622" i="12"/>
  <c r="Y3622" i="12"/>
  <c r="AC3622" i="12"/>
  <c r="AD3622" i="12"/>
  <c r="X3623" i="12"/>
  <c r="Y3623" i="12"/>
  <c r="AC3623" i="12"/>
  <c r="AD3623" i="12"/>
  <c r="X3624" i="12"/>
  <c r="Y3624" i="12"/>
  <c r="AC3624" i="12"/>
  <c r="AD3624" i="12"/>
  <c r="X3625" i="12"/>
  <c r="Y3625" i="12"/>
  <c r="AC3625" i="12"/>
  <c r="AD3625" i="12"/>
  <c r="X3626" i="12"/>
  <c r="Y3626" i="12"/>
  <c r="AC3626" i="12"/>
  <c r="AD3626" i="12"/>
  <c r="X3627" i="12"/>
  <c r="Y3627" i="12"/>
  <c r="AB3627" i="12"/>
  <c r="AC3627" i="12"/>
  <c r="AD3627" i="12"/>
  <c r="X3628" i="12"/>
  <c r="Y3628" i="12"/>
  <c r="AC3628" i="12"/>
  <c r="AD3628" i="12"/>
  <c r="X3629" i="12"/>
  <c r="Y3629" i="12"/>
  <c r="AC3629" i="12"/>
  <c r="AD3629" i="12"/>
  <c r="X3630" i="12"/>
  <c r="Y3630" i="12"/>
  <c r="AB3630" i="12"/>
  <c r="AC3630" i="12"/>
  <c r="AD3630" i="12"/>
  <c r="X3631" i="12"/>
  <c r="Y3631" i="12"/>
  <c r="AC3631" i="12"/>
  <c r="AD3631" i="12"/>
  <c r="X3632" i="12"/>
  <c r="Y3632" i="12"/>
  <c r="AC3632" i="12"/>
  <c r="AD3632" i="12"/>
  <c r="X3633" i="12"/>
  <c r="Y3633" i="12"/>
  <c r="AC3633" i="12"/>
  <c r="AD3633" i="12"/>
  <c r="X3634" i="12"/>
  <c r="Y3634" i="12"/>
  <c r="AC3634" i="12"/>
  <c r="AD3634" i="12"/>
  <c r="X3635" i="12"/>
  <c r="Y3635" i="12"/>
  <c r="AC3635" i="12"/>
  <c r="AD3635" i="12"/>
  <c r="X3636" i="12"/>
  <c r="Y3636" i="12"/>
  <c r="AC3636" i="12"/>
  <c r="AD3636" i="12"/>
  <c r="X3637" i="12"/>
  <c r="Y3637" i="12"/>
  <c r="AC3637" i="12"/>
  <c r="AD3637" i="12"/>
  <c r="X3638" i="12"/>
  <c r="Y3638" i="12"/>
  <c r="AC3638" i="12"/>
  <c r="AD3638" i="12"/>
  <c r="X3639" i="12"/>
  <c r="Y3639" i="12"/>
  <c r="AC3639" i="12"/>
  <c r="AD3639" i="12"/>
  <c r="X3640" i="12"/>
  <c r="Y3640" i="12"/>
  <c r="AC3640" i="12"/>
  <c r="AD3640" i="12"/>
  <c r="X3641" i="12"/>
  <c r="Y3641" i="12"/>
  <c r="AC3641" i="12"/>
  <c r="AD3641" i="12"/>
  <c r="X3642" i="12"/>
  <c r="Y3642" i="12"/>
  <c r="AC3642" i="12"/>
  <c r="AD3642" i="12"/>
  <c r="X3643" i="12"/>
  <c r="Y3643" i="12"/>
  <c r="AC3643" i="12"/>
  <c r="AD3643" i="12"/>
  <c r="X3644" i="12"/>
  <c r="Y3644" i="12"/>
  <c r="AC3644" i="12"/>
  <c r="AD3644" i="12"/>
  <c r="X3645" i="12"/>
  <c r="Y3645" i="12"/>
  <c r="AC3645" i="12"/>
  <c r="AD3645" i="12"/>
  <c r="X3646" i="12"/>
  <c r="Y3646" i="12"/>
  <c r="AC3646" i="12"/>
  <c r="AD3646" i="12"/>
  <c r="X3647" i="12"/>
  <c r="Y3647" i="12"/>
  <c r="AB3647" i="12"/>
  <c r="AC3647" i="12"/>
  <c r="AD3647" i="12"/>
  <c r="X3648" i="12"/>
  <c r="Y3648" i="12"/>
  <c r="AC3648" i="12"/>
  <c r="AD3648" i="12"/>
  <c r="X3649" i="12"/>
  <c r="Y3649" i="12"/>
  <c r="AC3649" i="12"/>
  <c r="AD3649" i="12"/>
  <c r="X3650" i="12"/>
  <c r="Y3650" i="12"/>
  <c r="AC3650" i="12"/>
  <c r="AD3650" i="12"/>
  <c r="X3651" i="12"/>
  <c r="Y3651" i="12"/>
  <c r="AC3651" i="12"/>
  <c r="AD3651" i="12"/>
  <c r="X3652" i="12"/>
  <c r="Y3652" i="12"/>
  <c r="AC3652" i="12"/>
  <c r="AD3652" i="12"/>
  <c r="X3653" i="12"/>
  <c r="Y3653" i="12"/>
  <c r="AC3653" i="12"/>
  <c r="AD3653" i="12"/>
  <c r="X3654" i="12"/>
  <c r="Y3654" i="12"/>
  <c r="AC3654" i="12"/>
  <c r="AD3654" i="12"/>
  <c r="X3655" i="12"/>
  <c r="Y3655" i="12"/>
  <c r="AC3655" i="12"/>
  <c r="AD3655" i="12"/>
  <c r="X3656" i="12"/>
  <c r="Y3656" i="12"/>
  <c r="AC3656" i="12"/>
  <c r="AD3656" i="12"/>
  <c r="X3657" i="12"/>
  <c r="Y3657" i="12"/>
  <c r="AC3657" i="12"/>
  <c r="AD3657" i="12"/>
  <c r="X3658" i="12"/>
  <c r="Y3658" i="12"/>
  <c r="AC3658" i="12"/>
  <c r="AD3658" i="12"/>
  <c r="X3659" i="12"/>
  <c r="Y3659" i="12"/>
  <c r="AC3659" i="12"/>
  <c r="AD3659" i="12"/>
  <c r="X3660" i="12"/>
  <c r="Y3660" i="12"/>
  <c r="AC3660" i="12"/>
  <c r="AD3660" i="12"/>
  <c r="X3661" i="12"/>
  <c r="Y3661" i="12"/>
  <c r="AC3661" i="12"/>
  <c r="AD3661" i="12"/>
  <c r="X3662" i="12"/>
  <c r="Y3662" i="12"/>
  <c r="AC3662" i="12"/>
  <c r="AD3662" i="12"/>
  <c r="X3663" i="12"/>
  <c r="Y3663" i="12"/>
  <c r="AC3663" i="12"/>
  <c r="AD3663" i="12"/>
  <c r="X3664" i="12"/>
  <c r="Y3664" i="12"/>
  <c r="AB3664" i="12"/>
  <c r="AC3664" i="12"/>
  <c r="AD3664" i="12"/>
  <c r="X3665" i="12"/>
  <c r="Y3665" i="12"/>
  <c r="AC3665" i="12"/>
  <c r="AD3665" i="12"/>
  <c r="X3666" i="12"/>
  <c r="Y3666" i="12"/>
  <c r="AC3666" i="12"/>
  <c r="AD3666" i="12"/>
  <c r="X3667" i="12"/>
  <c r="Y3667" i="12"/>
  <c r="AC3667" i="12"/>
  <c r="AD3667" i="12"/>
  <c r="X3668" i="12"/>
  <c r="Y3668" i="12"/>
  <c r="AB3668" i="12"/>
  <c r="AC3668" i="12"/>
  <c r="AD3668" i="12"/>
  <c r="X3669" i="12"/>
  <c r="Y3669" i="12"/>
  <c r="AC3669" i="12"/>
  <c r="AD3669" i="12"/>
  <c r="X3670" i="12"/>
  <c r="Y3670" i="12"/>
  <c r="AC3670" i="12"/>
  <c r="AD3670" i="12"/>
  <c r="X3671" i="12"/>
  <c r="Y3671" i="12"/>
  <c r="AC3671" i="12"/>
  <c r="AD3671" i="12"/>
  <c r="X3672" i="12"/>
  <c r="Y3672" i="12"/>
  <c r="AC3672" i="12"/>
  <c r="AD3672" i="12"/>
  <c r="X3673" i="12"/>
  <c r="Y3673" i="12"/>
  <c r="AC3673" i="12"/>
  <c r="AD3673" i="12"/>
  <c r="X3674" i="12"/>
  <c r="Y3674" i="12"/>
  <c r="AC3674" i="12"/>
  <c r="AD3674" i="12"/>
  <c r="X3675" i="12"/>
  <c r="Y3675" i="12"/>
  <c r="AC3675" i="12"/>
  <c r="AD3675" i="12"/>
  <c r="X3676" i="12"/>
  <c r="Y3676" i="12"/>
  <c r="AC3676" i="12"/>
  <c r="AD3676" i="12"/>
  <c r="X3677" i="12"/>
  <c r="Y3677" i="12"/>
  <c r="AC3677" i="12"/>
  <c r="AD3677" i="12"/>
  <c r="X3678" i="12"/>
  <c r="Y3678" i="12"/>
  <c r="AD3678" i="12"/>
  <c r="X3679" i="12"/>
  <c r="Y3679" i="12"/>
  <c r="AC3679" i="12"/>
  <c r="AD3679" i="12"/>
  <c r="X3680" i="12"/>
  <c r="Y3680" i="12"/>
  <c r="AC3680" i="12"/>
  <c r="AD3680" i="12"/>
  <c r="X3681" i="12"/>
  <c r="Y3681" i="12"/>
  <c r="AC3681" i="12"/>
  <c r="AD3681" i="12"/>
  <c r="X3682" i="12"/>
  <c r="Y3682" i="12"/>
  <c r="AC3682" i="12"/>
  <c r="AD3682" i="12"/>
  <c r="X3683" i="12"/>
  <c r="Y3683" i="12"/>
  <c r="AC3683" i="12"/>
  <c r="AD3683" i="12"/>
  <c r="X3684" i="12"/>
  <c r="Y3684" i="12"/>
  <c r="AC3684" i="12"/>
  <c r="AD3684" i="12"/>
  <c r="X3685" i="12"/>
  <c r="Y3685" i="12"/>
  <c r="AB3685" i="12"/>
  <c r="AC3685" i="12"/>
  <c r="AD3685" i="12"/>
  <c r="X3686" i="12"/>
  <c r="Y3686" i="12"/>
  <c r="AC3686" i="12"/>
  <c r="AD3686" i="12"/>
  <c r="X3687" i="12"/>
  <c r="Y3687" i="12"/>
  <c r="AC3687" i="12"/>
  <c r="AD3687" i="12"/>
  <c r="X3688" i="12"/>
  <c r="Y3688" i="12"/>
  <c r="AB3688" i="12"/>
  <c r="AC3688" i="12"/>
  <c r="AD3688" i="12"/>
  <c r="X3689" i="12"/>
  <c r="Y3689" i="12"/>
  <c r="AC3689" i="12"/>
  <c r="AD3689" i="12"/>
  <c r="X3690" i="12"/>
  <c r="Y3690" i="12"/>
  <c r="AC3690" i="12"/>
  <c r="AD3690" i="12"/>
  <c r="X3691" i="12"/>
  <c r="Y3691" i="12"/>
  <c r="AB3691" i="12"/>
  <c r="AC3691" i="12"/>
  <c r="AD3691" i="12"/>
  <c r="X3692" i="12"/>
  <c r="Y3692" i="12"/>
  <c r="AC3692" i="12"/>
  <c r="AD3692" i="12"/>
  <c r="X3693" i="12"/>
  <c r="Y3693" i="12"/>
  <c r="AC3693" i="12"/>
  <c r="AD3693" i="12"/>
  <c r="X3694" i="12"/>
  <c r="Y3694" i="12"/>
  <c r="AC3694" i="12"/>
  <c r="AD3694" i="12"/>
  <c r="X3695" i="12"/>
  <c r="Y3695" i="12"/>
  <c r="AC3695" i="12"/>
  <c r="AD3695" i="12"/>
  <c r="X3696" i="12"/>
  <c r="Y3696" i="12"/>
  <c r="AC3696" i="12"/>
  <c r="AD3696" i="12"/>
  <c r="X3697" i="12"/>
  <c r="Y3697" i="12"/>
  <c r="AC3697" i="12"/>
  <c r="AD3697" i="12"/>
  <c r="X3698" i="12"/>
  <c r="Y3698" i="12"/>
  <c r="AC3698" i="12"/>
  <c r="AD3698" i="12"/>
  <c r="X3699" i="12"/>
  <c r="Y3699" i="12"/>
  <c r="AC3699" i="12"/>
  <c r="AD3699" i="12"/>
  <c r="X3700" i="12"/>
  <c r="Y3700" i="12"/>
  <c r="AC3700" i="12"/>
  <c r="AD3700" i="12"/>
  <c r="X3701" i="12"/>
  <c r="Y3701" i="12"/>
  <c r="AC3701" i="12"/>
  <c r="AD3701" i="12"/>
  <c r="X3702" i="12"/>
  <c r="Y3702" i="12"/>
  <c r="AC3702" i="12"/>
  <c r="AD3702" i="12"/>
  <c r="X3703" i="12"/>
  <c r="Y3703" i="12"/>
  <c r="AC3703" i="12"/>
  <c r="AD3703" i="12"/>
  <c r="X3704" i="12"/>
  <c r="Y3704" i="12"/>
  <c r="AC3704" i="12"/>
  <c r="AD3704" i="12"/>
  <c r="X3705" i="12"/>
  <c r="Y3705" i="12"/>
  <c r="AC3705" i="12"/>
  <c r="AD3705" i="12"/>
  <c r="X3706" i="12"/>
  <c r="Y3706" i="12"/>
  <c r="AC3706" i="12"/>
  <c r="AD3706" i="12"/>
  <c r="X3707" i="12"/>
  <c r="Y3707" i="12"/>
  <c r="AC3707" i="12"/>
  <c r="AD3707" i="12"/>
  <c r="X3708" i="12"/>
  <c r="Y3708" i="12"/>
  <c r="AC3708" i="12"/>
  <c r="AD3708" i="12"/>
  <c r="X3709" i="12"/>
  <c r="Y3709" i="12"/>
  <c r="AC3709" i="12"/>
  <c r="AD3709" i="12"/>
  <c r="X3710" i="12"/>
  <c r="Y3710" i="12"/>
  <c r="AC3710" i="12"/>
  <c r="AD3710" i="12"/>
  <c r="X3711" i="12"/>
  <c r="Y3711" i="12"/>
  <c r="AC3711" i="12"/>
  <c r="AD3711" i="12"/>
  <c r="X3712" i="12"/>
  <c r="Y3712" i="12"/>
  <c r="X3713" i="12"/>
  <c r="Y3713" i="12"/>
  <c r="AC3713" i="12"/>
  <c r="AD3713" i="12"/>
  <c r="X3714" i="12"/>
  <c r="Y3714" i="12"/>
  <c r="AC3714" i="12"/>
  <c r="AD3714" i="12"/>
  <c r="X3715" i="12"/>
  <c r="Y3715" i="12"/>
  <c r="AC3715" i="12"/>
  <c r="AD3715" i="12"/>
  <c r="X3716" i="12"/>
  <c r="Y3716" i="12"/>
  <c r="AC3716" i="12"/>
  <c r="AD3716" i="12"/>
  <c r="X3717" i="12"/>
  <c r="Y3717" i="12"/>
  <c r="AC3717" i="12"/>
  <c r="AD3717" i="12"/>
  <c r="X3718" i="12"/>
  <c r="Y3718" i="12"/>
  <c r="AC3718" i="12"/>
  <c r="AD3718" i="12"/>
  <c r="X3719" i="12"/>
  <c r="Y3719" i="12"/>
  <c r="AC3719" i="12"/>
  <c r="AD3719" i="12"/>
  <c r="X3720" i="12"/>
  <c r="Y3720" i="12"/>
  <c r="AC3720" i="12"/>
  <c r="AD3720" i="12"/>
  <c r="X3721" i="12"/>
  <c r="Y3721" i="12"/>
  <c r="AC3721" i="12"/>
  <c r="AD3721" i="12"/>
  <c r="X3722" i="12"/>
  <c r="Y3722" i="12"/>
  <c r="AC3722" i="12"/>
  <c r="AD3722" i="12"/>
  <c r="X3723" i="12"/>
  <c r="Y3723" i="12"/>
  <c r="AC3723" i="12"/>
  <c r="AD3723" i="12"/>
  <c r="X3724" i="12"/>
  <c r="Y3724" i="12"/>
  <c r="AB3724" i="12"/>
  <c r="AC3724" i="12"/>
  <c r="AD3724" i="12"/>
  <c r="X3725" i="12"/>
  <c r="Y3725" i="12"/>
  <c r="AC3725" i="12"/>
  <c r="AD3725" i="12"/>
  <c r="X3726" i="12"/>
  <c r="Y3726" i="12"/>
  <c r="AC3726" i="12"/>
  <c r="AD3726" i="12"/>
  <c r="X3727" i="12"/>
  <c r="Y3727" i="12"/>
  <c r="AC3727" i="12"/>
  <c r="AD3727" i="12"/>
  <c r="X3728" i="12"/>
  <c r="Y3728" i="12"/>
  <c r="AC3728" i="12"/>
  <c r="AD3728" i="12"/>
  <c r="X3729" i="12"/>
  <c r="Y3729" i="12"/>
  <c r="AC3729" i="12"/>
  <c r="AD3729" i="12"/>
  <c r="X3730" i="12"/>
  <c r="Y3730" i="12"/>
  <c r="AC3730" i="12"/>
  <c r="AD3730" i="12"/>
  <c r="X3731" i="12"/>
  <c r="Y3731" i="12"/>
  <c r="AC3731" i="12"/>
  <c r="AD3731" i="12"/>
  <c r="X3732" i="12"/>
  <c r="Y3732" i="12"/>
  <c r="AC3732" i="12"/>
  <c r="AD3732" i="12"/>
  <c r="X3733" i="12"/>
  <c r="Y3733" i="12"/>
  <c r="AC3733" i="12"/>
  <c r="AD3733" i="12"/>
  <c r="X3734" i="12"/>
  <c r="Y3734" i="12"/>
  <c r="AC3734" i="12"/>
  <c r="AD3734" i="12"/>
  <c r="X3735" i="12"/>
  <c r="Y3735" i="12"/>
  <c r="AC3735" i="12"/>
  <c r="AD3735" i="12"/>
  <c r="X3736" i="12"/>
  <c r="Y3736" i="12"/>
  <c r="AC3736" i="12"/>
  <c r="AD3736" i="12"/>
  <c r="X3737" i="12"/>
  <c r="Y3737" i="12"/>
  <c r="AC3737" i="12"/>
  <c r="AD3737" i="12"/>
  <c r="X3738" i="12"/>
  <c r="Y3738" i="12"/>
  <c r="AC3738" i="12"/>
  <c r="AD3738" i="12"/>
  <c r="X3739" i="12"/>
  <c r="Y3739" i="12"/>
  <c r="AC3739" i="12"/>
  <c r="AD3739" i="12"/>
  <c r="X3740" i="12"/>
  <c r="Y3740" i="12"/>
  <c r="AC3740" i="12"/>
  <c r="AD3740" i="12"/>
  <c r="X3741" i="12"/>
  <c r="Y3741" i="12"/>
  <c r="AC3741" i="12"/>
  <c r="AD3741" i="12"/>
  <c r="X3742" i="12"/>
  <c r="Y3742" i="12"/>
  <c r="AC3742" i="12"/>
  <c r="AD3742" i="12"/>
  <c r="X3743" i="12"/>
  <c r="Y3743" i="12"/>
  <c r="AC3743" i="12"/>
  <c r="AD3743" i="12"/>
  <c r="X3744" i="12"/>
  <c r="Y3744" i="12"/>
  <c r="AC3744" i="12"/>
  <c r="AD3744" i="12"/>
  <c r="X3745" i="12"/>
  <c r="Y3745" i="12"/>
  <c r="AC3745" i="12"/>
  <c r="AD3745" i="12"/>
  <c r="X3746" i="12"/>
  <c r="Y3746" i="12"/>
  <c r="AC3746" i="12"/>
  <c r="AD3746" i="12"/>
  <c r="X3747" i="12"/>
  <c r="Y3747" i="12"/>
  <c r="AC3747" i="12"/>
  <c r="AD3747" i="12"/>
  <c r="X3748" i="12"/>
  <c r="Y3748" i="12"/>
  <c r="AC3748" i="12"/>
  <c r="AD3748" i="12"/>
  <c r="X3749" i="12"/>
  <c r="Y3749" i="12"/>
  <c r="AB3749" i="12"/>
  <c r="AC3749" i="12"/>
  <c r="AD3749" i="12"/>
  <c r="X3750" i="12"/>
  <c r="Y3750" i="12"/>
  <c r="AC3750" i="12"/>
  <c r="AD3750" i="12"/>
  <c r="X3751" i="12"/>
  <c r="Y3751" i="12"/>
  <c r="AC3751" i="12"/>
  <c r="AD3751" i="12"/>
  <c r="X3752" i="12"/>
  <c r="Y3752" i="12"/>
  <c r="AC3752" i="12"/>
  <c r="AD3752" i="12"/>
  <c r="X3753" i="12"/>
  <c r="Y3753" i="12"/>
  <c r="AB3753" i="12"/>
  <c r="AC3753" i="12"/>
  <c r="AD3753" i="12"/>
  <c r="X3754" i="12"/>
  <c r="Y3754" i="12"/>
  <c r="AC3754" i="12"/>
  <c r="AD3754" i="12"/>
  <c r="X3755" i="12"/>
  <c r="Y3755" i="12"/>
  <c r="AC3755" i="12"/>
  <c r="AD3755" i="12"/>
  <c r="X3756" i="12"/>
  <c r="Y3756" i="12"/>
  <c r="AC3756" i="12"/>
  <c r="AD3756" i="12"/>
  <c r="X3757" i="12"/>
  <c r="Y3757" i="12"/>
  <c r="AB3757" i="12"/>
  <c r="AC3757" i="12"/>
  <c r="AD3757" i="12"/>
  <c r="X3758" i="12"/>
  <c r="Y3758" i="12"/>
  <c r="AC3758" i="12"/>
  <c r="AD3758" i="12"/>
  <c r="X3759" i="12"/>
  <c r="Y3759" i="12"/>
  <c r="AC3759" i="12"/>
  <c r="AD3759" i="12"/>
  <c r="X3760" i="12"/>
  <c r="Y3760" i="12"/>
  <c r="AC3760" i="12"/>
  <c r="AD3760" i="12"/>
  <c r="X3761" i="12"/>
  <c r="Y3761" i="12"/>
  <c r="AC3761" i="12"/>
  <c r="AD3761" i="12"/>
  <c r="X3762" i="12"/>
  <c r="Y3762" i="12"/>
  <c r="AC3762" i="12"/>
  <c r="AD3762" i="12"/>
  <c r="X3763" i="12"/>
  <c r="Y3763" i="12"/>
  <c r="AC3763" i="12"/>
  <c r="AD3763" i="12"/>
  <c r="X3764" i="12"/>
  <c r="Y3764" i="12"/>
  <c r="AC3764" i="12"/>
  <c r="AD3764" i="12"/>
  <c r="X3765" i="12"/>
  <c r="Y3765" i="12"/>
  <c r="AC3765" i="12"/>
  <c r="AD3765" i="12"/>
  <c r="X3766" i="12"/>
  <c r="Y3766" i="12"/>
  <c r="AC3766" i="12"/>
  <c r="AD3766" i="12"/>
  <c r="X3767" i="12"/>
  <c r="Y3767" i="12"/>
  <c r="AC3767" i="12"/>
  <c r="AD3767" i="12"/>
  <c r="Y3768" i="12"/>
  <c r="AC3768" i="12"/>
  <c r="AD3768" i="12"/>
  <c r="X3769" i="12"/>
  <c r="Y3769" i="12"/>
  <c r="AC3769" i="12"/>
  <c r="AD3769" i="12"/>
  <c r="X3770" i="12"/>
  <c r="Y3770" i="12"/>
  <c r="AC3770" i="12"/>
  <c r="AD3770" i="12"/>
  <c r="X3771" i="12"/>
  <c r="Y3771" i="12"/>
  <c r="AC3771" i="12"/>
  <c r="AD3771" i="12"/>
  <c r="X3772" i="12"/>
  <c r="Y3772" i="12"/>
  <c r="AC3772" i="12"/>
  <c r="AD3772" i="12"/>
  <c r="X3773" i="12"/>
  <c r="Y3773" i="12"/>
  <c r="AC3773" i="12"/>
  <c r="AD3773" i="12"/>
  <c r="X3774" i="12"/>
  <c r="Y3774" i="12"/>
  <c r="AC3774" i="12"/>
  <c r="AD3774" i="12"/>
  <c r="X3775" i="12"/>
  <c r="Y3775" i="12"/>
  <c r="AC3775" i="12"/>
  <c r="AD3775" i="12"/>
  <c r="X3776" i="12"/>
  <c r="Y3776" i="12"/>
  <c r="AB3776" i="12"/>
  <c r="AC3776" i="12"/>
  <c r="AD3776" i="12"/>
  <c r="X3777" i="12"/>
  <c r="Y3777" i="12"/>
  <c r="AC3777" i="12"/>
  <c r="AD3777" i="12"/>
  <c r="X3778" i="12"/>
  <c r="Y3778" i="12"/>
  <c r="AC3778" i="12"/>
  <c r="AD3778" i="12"/>
  <c r="X3779" i="12"/>
  <c r="Y3779" i="12"/>
  <c r="AC3779" i="12"/>
  <c r="AD3779" i="12"/>
  <c r="X3780" i="12"/>
  <c r="Y3780" i="12"/>
  <c r="AC3780" i="12"/>
  <c r="AD3780" i="12"/>
  <c r="X3781" i="12"/>
  <c r="Y3781" i="12"/>
  <c r="AC3781" i="12"/>
  <c r="AD3781" i="12"/>
  <c r="X3782" i="12"/>
  <c r="Y3782" i="12"/>
  <c r="AC3782" i="12"/>
  <c r="AD3782" i="12"/>
  <c r="X3783" i="12"/>
  <c r="Y3783" i="12"/>
  <c r="AC3783" i="12"/>
  <c r="AD3783" i="12"/>
  <c r="X3784" i="12"/>
  <c r="Y3784" i="12"/>
  <c r="AC3784" i="12"/>
  <c r="AD3784" i="12"/>
  <c r="X3785" i="12"/>
  <c r="Y3785" i="12"/>
  <c r="AC3785" i="12"/>
  <c r="AD3785" i="12"/>
  <c r="X3786" i="12"/>
  <c r="Y3786" i="12"/>
  <c r="AC3786" i="12"/>
  <c r="AD3786" i="12"/>
  <c r="X3787" i="12"/>
  <c r="Y3787" i="12"/>
  <c r="AC3787" i="12"/>
  <c r="AD3787" i="12"/>
  <c r="X3788" i="12"/>
  <c r="Y3788" i="12"/>
  <c r="AC3788" i="12"/>
  <c r="AD3788" i="12"/>
  <c r="X3789" i="12"/>
  <c r="Y3789" i="12"/>
  <c r="AC3789" i="12"/>
  <c r="AD3789" i="12"/>
  <c r="X3790" i="12"/>
  <c r="Y3790" i="12"/>
  <c r="AC3790" i="12"/>
  <c r="AD3790" i="12"/>
  <c r="X3791" i="12"/>
  <c r="Y3791" i="12"/>
  <c r="AC3791" i="12"/>
  <c r="AD3791" i="12"/>
  <c r="X3792" i="12"/>
  <c r="Y3792" i="12"/>
  <c r="AC3792" i="12"/>
  <c r="AD3792" i="12"/>
  <c r="X3793" i="12"/>
  <c r="Y3793" i="12"/>
  <c r="AC3793" i="12"/>
  <c r="AD3793" i="12"/>
  <c r="X3794" i="12"/>
  <c r="Y3794" i="12"/>
  <c r="AC3794" i="12"/>
  <c r="AD3794" i="12"/>
  <c r="X3795" i="12"/>
  <c r="Y3795" i="12"/>
  <c r="AC3795" i="12"/>
  <c r="AD3795" i="12"/>
  <c r="X3796" i="12"/>
  <c r="Y3796" i="12"/>
  <c r="AC3796" i="12"/>
  <c r="AD3796" i="12"/>
  <c r="X3797" i="12"/>
  <c r="Y3797" i="12"/>
  <c r="AC3797" i="12"/>
  <c r="AD3797" i="12"/>
  <c r="X3798" i="12"/>
  <c r="Y3798" i="12"/>
  <c r="AC3798" i="12"/>
  <c r="AD3798" i="12"/>
  <c r="X3799" i="12"/>
  <c r="Y3799" i="12"/>
  <c r="AC3799" i="12"/>
  <c r="AD3799" i="12"/>
  <c r="X3800" i="12"/>
  <c r="Y3800" i="12"/>
  <c r="AC3800" i="12"/>
  <c r="AD3800" i="12"/>
  <c r="X3802" i="12"/>
  <c r="Y3802" i="12"/>
  <c r="AC3802" i="12"/>
  <c r="AD3802" i="12"/>
  <c r="X3803" i="12"/>
  <c r="Y3803" i="12"/>
  <c r="AC3803" i="12"/>
  <c r="AD3803" i="12"/>
  <c r="X3804" i="12"/>
  <c r="Y3804" i="12"/>
  <c r="AC3804" i="12"/>
  <c r="AD3804" i="12"/>
  <c r="X3805" i="12"/>
  <c r="Y3805" i="12"/>
  <c r="AC3805" i="12"/>
  <c r="AD3805" i="12"/>
  <c r="X3806" i="12"/>
  <c r="Y3806" i="12"/>
  <c r="AC3806" i="12"/>
  <c r="AD3806" i="12"/>
  <c r="X3807" i="12"/>
  <c r="Y3807" i="12"/>
  <c r="AC3807" i="12"/>
  <c r="AD3807" i="12"/>
  <c r="X3808" i="12"/>
  <c r="Y3808" i="12"/>
  <c r="AC3808" i="12"/>
  <c r="AD3808" i="12"/>
  <c r="X3809" i="12"/>
  <c r="Y3809" i="12"/>
  <c r="AC3809" i="12"/>
  <c r="AD3809" i="12"/>
  <c r="X3810" i="12"/>
  <c r="X3811" i="12"/>
  <c r="Y3834" i="12"/>
  <c r="AC3834" i="12"/>
  <c r="AD3834" i="12"/>
  <c r="Y3835" i="12"/>
  <c r="AC3835" i="12"/>
  <c r="AD3835" i="12"/>
  <c r="Y3836" i="12"/>
  <c r="AC3836" i="12"/>
  <c r="AD3836" i="12"/>
  <c r="Y3837" i="12"/>
  <c r="AC3837" i="12"/>
  <c r="AD3837" i="12"/>
  <c r="Y3838" i="12"/>
  <c r="AC3838" i="12"/>
  <c r="AD3838" i="12"/>
  <c r="Y3839" i="12"/>
  <c r="AC3839" i="12"/>
  <c r="AD3839" i="12"/>
  <c r="Y3840" i="12"/>
  <c r="AC3840" i="12"/>
  <c r="AD3840" i="12"/>
  <c r="Y3841" i="12"/>
  <c r="AC3841" i="12"/>
  <c r="AD3841" i="12"/>
  <c r="Y3843" i="12"/>
  <c r="AC3843" i="12"/>
  <c r="AD3843" i="12"/>
  <c r="Y3844" i="12"/>
  <c r="AC3844" i="12"/>
  <c r="AD3844" i="12"/>
  <c r="Y3845" i="12"/>
  <c r="AC3845" i="12"/>
  <c r="AD3845" i="12"/>
  <c r="Y3846" i="12"/>
  <c r="AC3846" i="12"/>
  <c r="Y3889" i="12"/>
  <c r="AC3889" i="12"/>
  <c r="Y3890" i="12"/>
  <c r="AC3890" i="12"/>
  <c r="Y3891" i="12"/>
  <c r="AC3891" i="12"/>
  <c r="Y3892" i="12"/>
  <c r="AC3892" i="12"/>
  <c r="Y3893" i="12"/>
  <c r="AC3893" i="12"/>
  <c r="Y3894" i="12"/>
  <c r="AC3894" i="12"/>
  <c r="Y3895" i="12"/>
  <c r="AC3895" i="12"/>
  <c r="Y3896" i="12"/>
  <c r="AC3896" i="12"/>
  <c r="Y3897" i="12"/>
  <c r="AC3897" i="12"/>
  <c r="Y3898" i="12"/>
  <c r="AC3898" i="12"/>
  <c r="Y3899" i="12"/>
  <c r="AC3899" i="12"/>
  <c r="Y3900" i="12"/>
  <c r="AC3900" i="12"/>
  <c r="Y3901" i="12"/>
  <c r="AC3901" i="12"/>
  <c r="Y3902" i="12"/>
  <c r="AC3902" i="12"/>
  <c r="Y3903" i="12"/>
  <c r="AC3903" i="12"/>
  <c r="Y3904" i="12"/>
  <c r="AC3904" i="12"/>
  <c r="Y3905" i="12"/>
  <c r="AC3905" i="12"/>
  <c r="Y3906" i="12"/>
  <c r="AC3906" i="12"/>
  <c r="Y3907" i="12"/>
  <c r="AC3907" i="12"/>
  <c r="Y3908" i="12"/>
  <c r="AC3908" i="12"/>
  <c r="Y3909" i="12"/>
  <c r="AC3909" i="12"/>
  <c r="Y3910" i="12"/>
  <c r="AC3910" i="12"/>
  <c r="Y3911" i="12"/>
  <c r="AC3911" i="12"/>
  <c r="Y3912" i="12"/>
  <c r="AC3912" i="12"/>
  <c r="Y3913" i="12"/>
  <c r="AC3913" i="12"/>
  <c r="Y3914" i="12"/>
  <c r="AC3914" i="12"/>
  <c r="Y3915" i="12"/>
  <c r="AC3915" i="12"/>
  <c r="Y3916" i="12"/>
  <c r="AC3916" i="12"/>
  <c r="Y3917" i="12"/>
  <c r="AC3917" i="12"/>
  <c r="Y3918" i="12"/>
  <c r="AC3918" i="12"/>
  <c r="Y3919" i="12"/>
  <c r="AC3919" i="12"/>
  <c r="Y3920" i="12"/>
  <c r="AC3920" i="12"/>
  <c r="Y3921" i="12"/>
  <c r="AC3921" i="12"/>
  <c r="Y3922" i="12"/>
  <c r="AC3922" i="12"/>
  <c r="Y3923" i="12"/>
  <c r="AC3923" i="12"/>
  <c r="Y3924" i="12"/>
  <c r="AC3924" i="12"/>
  <c r="Y3925" i="12"/>
  <c r="AC3925" i="12"/>
  <c r="Y3927" i="12"/>
  <c r="AC3927" i="12"/>
  <c r="Y3928" i="12"/>
  <c r="AC3928" i="12"/>
  <c r="Y3929" i="12"/>
  <c r="AC3929" i="12"/>
  <c r="Y3930" i="12"/>
  <c r="Y3931" i="12"/>
  <c r="AC3931" i="12"/>
  <c r="Y3932" i="12"/>
  <c r="AC3932" i="12"/>
  <c r="Y3933" i="12"/>
  <c r="AC3933" i="12"/>
  <c r="Y3934" i="12"/>
  <c r="AC3934" i="12"/>
  <c r="Y3935" i="12"/>
  <c r="AC3935" i="12"/>
  <c r="Y3936" i="12"/>
  <c r="AC3936" i="12"/>
  <c r="Y3937" i="12"/>
  <c r="AC3937" i="12"/>
  <c r="Y3938" i="12"/>
  <c r="AC3938" i="12"/>
  <c r="Y3939" i="12"/>
  <c r="AC3939" i="12"/>
  <c r="Y3940" i="12"/>
  <c r="AC3940" i="12"/>
  <c r="Y3941" i="12"/>
  <c r="AC3941" i="12"/>
  <c r="Y3942" i="12"/>
  <c r="AC3942" i="12"/>
  <c r="Y3943" i="12"/>
  <c r="AC3943" i="12"/>
  <c r="Y3944" i="12"/>
  <c r="AC3944" i="12"/>
  <c r="Y3945" i="12"/>
  <c r="Y3946" i="12"/>
  <c r="Y3947" i="12"/>
  <c r="Y3948" i="12"/>
  <c r="Y3949" i="12"/>
  <c r="Y3950" i="12"/>
  <c r="Y3951" i="12"/>
  <c r="Y3952" i="12"/>
  <c r="Y3953" i="12"/>
  <c r="Y3954" i="12"/>
  <c r="Y3955" i="12"/>
  <c r="Y3956" i="12"/>
  <c r="Y3957" i="12"/>
  <c r="Y3958" i="12"/>
  <c r="Y3959" i="12"/>
  <c r="AC3959" i="12"/>
  <c r="Y3960" i="12"/>
  <c r="AC3960" i="12"/>
  <c r="Y3961" i="12"/>
  <c r="AC3961" i="12"/>
  <c r="Y3962" i="12"/>
  <c r="AC3962" i="12"/>
  <c r="Y3963" i="12"/>
  <c r="AC3963" i="12"/>
  <c r="Y3964" i="12"/>
  <c r="AC3964" i="12"/>
  <c r="Y3965" i="12"/>
  <c r="AC3965" i="12"/>
  <c r="Y3966" i="12"/>
  <c r="AC3966" i="12"/>
  <c r="Y3967" i="12"/>
  <c r="AC3967" i="12"/>
  <c r="Y3968" i="12"/>
  <c r="AC3968" i="12"/>
  <c r="Y3969" i="12"/>
  <c r="AC3969" i="12"/>
  <c r="Y3970" i="12"/>
  <c r="AC3970" i="12"/>
  <c r="Y3971" i="12"/>
  <c r="AC3971" i="12"/>
  <c r="Y3972" i="12"/>
  <c r="AC3972" i="12"/>
  <c r="Y3973" i="12"/>
  <c r="AC3973" i="12"/>
  <c r="Y3974" i="12"/>
  <c r="AC3974" i="12"/>
  <c r="Y3975" i="12"/>
  <c r="AC3975" i="12"/>
  <c r="Y3976" i="12"/>
  <c r="AC3976" i="12"/>
  <c r="Y3977" i="12"/>
  <c r="AC3977" i="12"/>
  <c r="Y3978" i="12"/>
  <c r="AC3978" i="12"/>
  <c r="Y3979" i="12"/>
  <c r="AC3979" i="12"/>
  <c r="Y3980" i="12"/>
  <c r="AC3980" i="12"/>
  <c r="Y3981" i="12"/>
  <c r="AC3981" i="12"/>
  <c r="Y3982" i="12"/>
  <c r="AC3982" i="12"/>
  <c r="Y3983" i="12"/>
  <c r="AC3983" i="12"/>
  <c r="Y3984" i="12"/>
  <c r="AC3984" i="12"/>
  <c r="Y3985" i="12"/>
  <c r="AC3985" i="12"/>
  <c r="Y3986" i="12"/>
  <c r="AC3986" i="12"/>
  <c r="Y3988" i="12"/>
  <c r="AC3988" i="12"/>
  <c r="Y3989" i="12"/>
  <c r="AC3989" i="12"/>
  <c r="Y3990" i="12"/>
  <c r="AC3990" i="12"/>
  <c r="Y3991" i="12"/>
  <c r="AC3991" i="12"/>
  <c r="Y3992" i="12"/>
  <c r="AC3992" i="12"/>
  <c r="Y3993" i="12"/>
  <c r="AC3993" i="12"/>
  <c r="Y3994" i="12"/>
  <c r="AC3994" i="12"/>
  <c r="Y3995" i="12"/>
  <c r="AC3995" i="12"/>
  <c r="Y3996" i="12"/>
  <c r="AC3996" i="12"/>
  <c r="Y3998" i="12"/>
  <c r="AC3998" i="12"/>
  <c r="Y3999" i="12"/>
  <c r="AC3999" i="12"/>
  <c r="Y4000" i="12"/>
  <c r="AC4000" i="12"/>
  <c r="Y4001" i="12"/>
  <c r="AC4001" i="12"/>
  <c r="Y4002" i="12"/>
  <c r="AC4002" i="12"/>
  <c r="Y4003" i="12"/>
  <c r="AC4003" i="12"/>
  <c r="Y4004" i="12"/>
  <c r="AC4004" i="12"/>
  <c r="Y4005" i="12"/>
  <c r="AC4005" i="12"/>
  <c r="Y4006" i="12"/>
  <c r="AC4006" i="12"/>
  <c r="Y4007" i="12"/>
  <c r="AC4007" i="12"/>
  <c r="Y4008" i="12"/>
  <c r="AC4008" i="12"/>
  <c r="Y4009" i="12"/>
  <c r="AC4009" i="12"/>
  <c r="Y4010" i="12"/>
  <c r="AC4010" i="12"/>
  <c r="Y4011" i="12"/>
  <c r="AC4011" i="12"/>
  <c r="Y4012" i="12"/>
  <c r="AC4012" i="12"/>
  <c r="Y4013" i="12"/>
  <c r="AC4013" i="12"/>
  <c r="Y4014" i="12"/>
  <c r="AC4014" i="12"/>
  <c r="Y4015" i="12"/>
  <c r="AC4015" i="12"/>
  <c r="Y4016" i="12"/>
  <c r="AC4016" i="12"/>
  <c r="Y4017" i="12"/>
  <c r="AC4017" i="12"/>
  <c r="Y4018" i="12"/>
  <c r="AC4018" i="12"/>
  <c r="Y4019" i="12"/>
  <c r="AC4019" i="12"/>
  <c r="Y4020" i="12"/>
  <c r="AC4020" i="12"/>
  <c r="Y4021" i="12"/>
  <c r="AC4021" i="12"/>
  <c r="Y4022" i="12"/>
  <c r="AC4022" i="12"/>
  <c r="Y4023" i="12"/>
  <c r="AC4023" i="12"/>
  <c r="Y4024" i="12"/>
  <c r="AC4024" i="12"/>
  <c r="Y4025" i="12"/>
  <c r="AC4025" i="12"/>
  <c r="Y4026" i="12"/>
  <c r="AC4026" i="12"/>
  <c r="Y4027" i="12"/>
  <c r="AC4027" i="12"/>
  <c r="Y4028" i="12"/>
  <c r="AC4028" i="12"/>
  <c r="Y4029" i="12"/>
  <c r="AC4029" i="12"/>
  <c r="Y4030" i="12"/>
  <c r="AC4030" i="12"/>
  <c r="Y4031" i="12"/>
  <c r="AC4031" i="12"/>
  <c r="Y4032" i="12"/>
  <c r="AC4032" i="12"/>
  <c r="Y4033" i="12"/>
  <c r="AC4033" i="12"/>
  <c r="Y4034" i="12"/>
  <c r="AC4034" i="12"/>
  <c r="Y4035" i="12"/>
  <c r="AC4035" i="12"/>
  <c r="Y4036" i="12"/>
  <c r="AC4036" i="12"/>
  <c r="Y4037" i="12"/>
  <c r="AC4037" i="12"/>
  <c r="Y4038" i="12"/>
  <c r="AC4038" i="12"/>
  <c r="Y4039" i="12"/>
  <c r="AC4039" i="12"/>
  <c r="Y4040" i="12"/>
  <c r="AC4040" i="12"/>
  <c r="Y4041" i="12"/>
  <c r="AC4041" i="12"/>
  <c r="Y4042" i="12"/>
  <c r="AC4042" i="12"/>
  <c r="Y4043" i="12"/>
  <c r="AC4043" i="12"/>
  <c r="Y4044" i="12"/>
  <c r="AC4044" i="12"/>
  <c r="Y4045" i="12"/>
  <c r="AC4045" i="12"/>
  <c r="Y4046" i="12"/>
  <c r="AC4046" i="12"/>
  <c r="Y4047" i="12"/>
  <c r="AC4047" i="12"/>
  <c r="Y4048" i="12"/>
  <c r="AC4048" i="12"/>
  <c r="Y4049" i="12"/>
  <c r="AC4049" i="12"/>
  <c r="Y4050" i="12"/>
  <c r="AC4050" i="12"/>
  <c r="Y4051" i="12"/>
  <c r="AC4051" i="12"/>
  <c r="Y4052" i="12"/>
  <c r="AC4052" i="12"/>
  <c r="Y4053" i="12"/>
  <c r="AC4053" i="12"/>
  <c r="Y4054" i="12"/>
  <c r="AC4054" i="12"/>
  <c r="Y4055" i="12"/>
  <c r="AC4055" i="12"/>
  <c r="Y4056" i="12"/>
  <c r="AC4056" i="12"/>
  <c r="Y4057" i="12"/>
  <c r="AC4057" i="12"/>
  <c r="Y4058" i="12"/>
  <c r="AC4058" i="12"/>
  <c r="Y4059" i="12"/>
  <c r="AC4059" i="12"/>
  <c r="Y4060" i="12"/>
  <c r="AC4060" i="12"/>
  <c r="Y4061" i="12"/>
  <c r="AC4061" i="12"/>
  <c r="Y4062" i="12"/>
  <c r="AC4062" i="12"/>
  <c r="Y4063" i="12"/>
  <c r="AC4063" i="12"/>
  <c r="Y4064" i="12"/>
  <c r="AC4064" i="12"/>
  <c r="Y4065" i="12"/>
  <c r="AC4065" i="12"/>
  <c r="Y4066" i="12"/>
  <c r="AC4066" i="12"/>
  <c r="Y4067" i="12"/>
  <c r="AC4067" i="12"/>
  <c r="Y4068" i="12"/>
  <c r="AC4068" i="12"/>
  <c r="Y4069" i="12"/>
  <c r="AC4069" i="12"/>
  <c r="Y4070" i="12"/>
  <c r="AC4070" i="12"/>
  <c r="Y4071" i="12"/>
  <c r="AC4071" i="12"/>
  <c r="Y4072" i="12"/>
  <c r="AC4072" i="12"/>
  <c r="Y4073" i="12"/>
  <c r="AC4073" i="12"/>
  <c r="Y4074" i="12"/>
  <c r="AC4074" i="12"/>
  <c r="Y4075" i="12"/>
  <c r="AC4075" i="12"/>
  <c r="Y4076" i="12"/>
  <c r="AC4076" i="12"/>
  <c r="Y4077" i="12"/>
  <c r="AC4077" i="12"/>
  <c r="Y4078" i="12"/>
  <c r="AC4078" i="12"/>
  <c r="Y4079" i="12"/>
  <c r="AC4079" i="12"/>
  <c r="Y4080" i="12"/>
  <c r="AC4080" i="12"/>
  <c r="Y4081" i="12"/>
  <c r="AC4081" i="12"/>
  <c r="Y4082" i="12"/>
  <c r="AC4082" i="12"/>
  <c r="Y4083" i="12"/>
  <c r="Y4084" i="12"/>
  <c r="Y4085" i="12"/>
  <c r="Y4086" i="12"/>
  <c r="Y4087" i="12"/>
  <c r="Y4088" i="12"/>
  <c r="Y4089" i="12"/>
  <c r="Y4090" i="12"/>
  <c r="Y4091" i="12"/>
  <c r="Y4092" i="12"/>
  <c r="Y4093" i="12"/>
  <c r="Y4094" i="12"/>
  <c r="Y4095" i="12"/>
  <c r="Y4096" i="12"/>
  <c r="Y4097" i="12"/>
  <c r="Y4098" i="12"/>
  <c r="Y4099" i="12"/>
  <c r="Y4100" i="12"/>
  <c r="Y4101" i="12"/>
  <c r="Y4102" i="12"/>
  <c r="Y4103" i="12"/>
  <c r="Y4104" i="12"/>
  <c r="Y4105" i="12"/>
  <c r="Y4106" i="12"/>
  <c r="Y4107" i="12"/>
  <c r="Y4108" i="12"/>
  <c r="Y4109" i="12"/>
  <c r="Y4110" i="12"/>
  <c r="Y4111" i="12"/>
  <c r="Y4112" i="12"/>
  <c r="Y4113" i="12"/>
  <c r="Y4114" i="12"/>
  <c r="Y4115" i="12"/>
  <c r="Y4116" i="12"/>
  <c r="Y4117" i="12"/>
  <c r="Y4118" i="12"/>
  <c r="Y4119" i="12"/>
  <c r="Y4146" i="12"/>
  <c r="Y4150" i="12"/>
  <c r="Y4185" i="12"/>
  <c r="Y4186" i="12"/>
  <c r="Y4187" i="12"/>
  <c r="Y4188" i="12"/>
  <c r="Y4189" i="12"/>
  <c r="Y4190" i="12"/>
  <c r="Y4191" i="12"/>
  <c r="Y4192" i="12"/>
  <c r="Y4193" i="12"/>
  <c r="Y4194" i="12"/>
  <c r="Y4195" i="12"/>
  <c r="Y4196" i="12"/>
  <c r="Y4197" i="12"/>
  <c r="Y4198" i="12"/>
  <c r="Y4199" i="12"/>
  <c r="Y4200" i="12"/>
  <c r="Y4201" i="12"/>
  <c r="Y4202" i="12"/>
  <c r="Y4203" i="12"/>
  <c r="Y4204" i="12"/>
  <c r="Y4205" i="12"/>
  <c r="Y4206" i="12"/>
  <c r="Y4207" i="12"/>
  <c r="Y4208" i="12"/>
  <c r="Y4209" i="12"/>
  <c r="Y4210" i="12"/>
  <c r="Y4211" i="12"/>
  <c r="Y4212" i="12"/>
  <c r="Y4213" i="12"/>
  <c r="Y4214" i="12"/>
  <c r="Y4215" i="12"/>
  <c r="Y4216" i="12"/>
  <c r="Y4217" i="12"/>
  <c r="Y4218" i="12"/>
  <c r="Y4219" i="12"/>
  <c r="Y4220" i="12"/>
  <c r="Y4221" i="12"/>
  <c r="Y4222" i="12"/>
  <c r="Y4223" i="12"/>
  <c r="Y4224" i="12"/>
  <c r="Y4225" i="12"/>
  <c r="Y4226" i="12"/>
  <c r="Y4227" i="12"/>
  <c r="Y4228" i="12"/>
  <c r="Y4229" i="12"/>
  <c r="Y4230" i="12"/>
  <c r="Y4231" i="12"/>
  <c r="Y4232" i="12"/>
  <c r="Y4233" i="12"/>
  <c r="Y4234" i="12"/>
  <c r="Y4235" i="12"/>
  <c r="Y4236" i="12"/>
  <c r="Y4237" i="12"/>
  <c r="Y4238" i="12"/>
  <c r="Y4239" i="12"/>
  <c r="Y4240" i="12"/>
  <c r="Y4241" i="12"/>
  <c r="Y4242" i="12"/>
  <c r="Y4243" i="12"/>
  <c r="Y4244" i="12"/>
  <c r="Y4245" i="12"/>
  <c r="Y4246" i="12"/>
  <c r="Y4247" i="12"/>
  <c r="Y4248" i="12"/>
  <c r="Y4249" i="12"/>
  <c r="Y4250" i="12"/>
  <c r="Y4251" i="12"/>
  <c r="Y4252" i="12"/>
  <c r="Y4253" i="12"/>
  <c r="Y4254" i="12"/>
  <c r="Y4255" i="12"/>
  <c r="Y4256" i="12"/>
  <c r="Y4257" i="12"/>
  <c r="Y4258" i="12"/>
  <c r="Y4259" i="12"/>
  <c r="Y4260" i="12"/>
  <c r="Y4261" i="12"/>
  <c r="Y4262" i="12"/>
  <c r="Y4263" i="12"/>
  <c r="Y4264" i="12"/>
  <c r="Y4265" i="12"/>
  <c r="Y4266" i="12"/>
  <c r="Y4267" i="12"/>
  <c r="Y4268" i="12"/>
  <c r="Y4269" i="12"/>
  <c r="Y4270" i="12"/>
  <c r="Y4271" i="12"/>
  <c r="Y4272" i="12"/>
  <c r="Y4273" i="12"/>
  <c r="Y4274" i="12"/>
  <c r="Y4275" i="12"/>
  <c r="Y4276" i="12"/>
  <c r="Y4277" i="12"/>
  <c r="Y4278" i="12"/>
  <c r="Y4279" i="12"/>
  <c r="Y4280" i="12"/>
  <c r="Y4281" i="12"/>
  <c r="Y4282" i="12"/>
  <c r="Y4283" i="12"/>
  <c r="Y4284" i="12"/>
  <c r="Y4285" i="12"/>
  <c r="Y4286" i="12"/>
  <c r="Y4287" i="12"/>
  <c r="Y4288" i="12"/>
  <c r="Y4289" i="12"/>
  <c r="Y4400" i="12"/>
  <c r="Y4408" i="12"/>
  <c r="Y4409" i="12"/>
  <c r="Y4410" i="12"/>
  <c r="Y4411" i="12"/>
  <c r="Y4412" i="12"/>
  <c r="Y4413" i="12"/>
  <c r="Y4376" i="12"/>
  <c r="Y4377" i="12"/>
  <c r="Y4414" i="12"/>
  <c r="Y4415" i="12"/>
  <c r="Y4416" i="12"/>
  <c r="Y4417" i="12"/>
  <c r="Y4418" i="12"/>
  <c r="Y4419" i="12"/>
  <c r="Y4420" i="12"/>
  <c r="Y4421" i="12"/>
  <c r="Y4422" i="12"/>
  <c r="Y4423" i="12"/>
  <c r="Y4424" i="12"/>
  <c r="Y4425" i="12"/>
  <c r="Y4426" i="12"/>
  <c r="Y4427" i="12"/>
  <c r="Y4428" i="12"/>
  <c r="Y4429" i="12"/>
  <c r="Y4430" i="12"/>
  <c r="Y4431" i="12"/>
  <c r="Y4432" i="12"/>
  <c r="Y4433" i="12"/>
  <c r="Y4434" i="12"/>
  <c r="Y4435" i="12"/>
  <c r="Y4436" i="12"/>
  <c r="Y4437" i="12"/>
  <c r="Y4438" i="12"/>
  <c r="Y4439" i="12"/>
  <c r="Y4440" i="12"/>
  <c r="Y4441" i="12"/>
  <c r="Y4442" i="12"/>
  <c r="Y4443" i="12"/>
  <c r="Y4444" i="12"/>
  <c r="Y4445" i="12"/>
  <c r="Y4446" i="12"/>
  <c r="Y4447" i="12"/>
  <c r="Y4448" i="12"/>
  <c r="Y4449" i="12"/>
  <c r="Y4450" i="12"/>
  <c r="Y4451" i="12"/>
  <c r="Y4452" i="12"/>
  <c r="Y4453" i="12"/>
  <c r="Y4454" i="12"/>
  <c r="Y4455" i="12"/>
  <c r="Y4456" i="12"/>
  <c r="Y4457" i="12"/>
  <c r="Y4458" i="12"/>
  <c r="Y4459" i="12"/>
  <c r="Y4460" i="12"/>
  <c r="Y4461" i="12"/>
  <c r="Y4462" i="12"/>
  <c r="Y4463" i="12"/>
  <c r="Y4464" i="12"/>
  <c r="Y4465" i="12"/>
  <c r="Y4466" i="12"/>
  <c r="Y4467" i="12"/>
  <c r="Y4468" i="12"/>
  <c r="Y4469" i="12"/>
  <c r="Y4470" i="12"/>
  <c r="Y4471" i="12"/>
  <c r="Y4472" i="12"/>
  <c r="Y4473" i="12"/>
  <c r="Y4474" i="12"/>
  <c r="Y4475" i="12"/>
  <c r="Y4476" i="12"/>
  <c r="Y4477" i="12"/>
  <c r="Y4478" i="12"/>
  <c r="Y4479" i="12"/>
  <c r="Y4480" i="12"/>
  <c r="Y4481" i="12"/>
  <c r="Y4482" i="12"/>
  <c r="Y4483" i="12"/>
  <c r="Y4484" i="12"/>
  <c r="Y4485" i="12"/>
  <c r="Y4486" i="12"/>
  <c r="Y4487" i="12"/>
  <c r="Y4488" i="12"/>
  <c r="Y4489" i="12"/>
  <c r="Y4490" i="12"/>
  <c r="Y4491" i="12"/>
  <c r="Y4492" i="12"/>
  <c r="Y4493" i="12"/>
  <c r="Y4494" i="12"/>
  <c r="Y4495" i="12"/>
  <c r="Y4496" i="12"/>
  <c r="Y4497" i="12"/>
  <c r="Y4498" i="12"/>
  <c r="Y4499" i="12"/>
  <c r="Y4500" i="12"/>
  <c r="Y4501" i="12"/>
  <c r="Y4502" i="12"/>
  <c r="Y4503" i="12"/>
  <c r="Y4504" i="12"/>
  <c r="Y4505" i="12"/>
  <c r="Y4506" i="12"/>
  <c r="Y4507" i="12"/>
  <c r="Y4508" i="12"/>
  <c r="Y4509" i="12"/>
  <c r="Y4510" i="12"/>
  <c r="Y4511" i="12"/>
  <c r="Y4512" i="12"/>
  <c r="Y4513" i="12"/>
  <c r="Y4514" i="12"/>
  <c r="Y4515" i="12"/>
  <c r="Y4516" i="12"/>
  <c r="Y4517" i="12"/>
  <c r="Y4518" i="12"/>
  <c r="Y4519" i="12"/>
  <c r="Y4520" i="12"/>
  <c r="Y4521" i="12"/>
  <c r="Y4522" i="12"/>
  <c r="Y4523" i="12"/>
  <c r="Y4524" i="12"/>
  <c r="Y4525" i="12"/>
  <c r="Y4526" i="12"/>
  <c r="Y4527" i="12"/>
  <c r="Y4528" i="12"/>
  <c r="Y4529" i="12"/>
  <c r="Y4530" i="12"/>
  <c r="Y4531" i="12"/>
  <c r="Y4532" i="12"/>
  <c r="Y4533" i="12"/>
  <c r="Y4534" i="12"/>
  <c r="Y4535" i="12"/>
  <c r="Y4536" i="12"/>
  <c r="Y4537" i="12"/>
  <c r="Y4538" i="12"/>
  <c r="Y4539" i="12"/>
  <c r="Y4540" i="12"/>
  <c r="Y4541" i="12"/>
  <c r="Y4542" i="12"/>
  <c r="Y4543" i="12"/>
  <c r="Y4544" i="12"/>
  <c r="Y4545" i="12"/>
  <c r="Y4546" i="12"/>
  <c r="Y4547" i="12"/>
  <c r="Y4548" i="12"/>
  <c r="Y4549" i="12"/>
  <c r="Y4550" i="12"/>
  <c r="Y4551" i="12"/>
  <c r="Y4552" i="12"/>
  <c r="Y4553" i="12"/>
  <c r="Y4554" i="12"/>
  <c r="Y4555" i="12"/>
  <c r="Y4556" i="12"/>
  <c r="Y4557" i="12"/>
  <c r="Y4558" i="12"/>
  <c r="Y4559" i="12"/>
  <c r="Y4560" i="12"/>
  <c r="Y4561" i="12"/>
  <c r="Y4562" i="12"/>
  <c r="Y4563" i="12"/>
  <c r="Y4564" i="12"/>
  <c r="Y4565" i="12"/>
  <c r="Y4566" i="12"/>
  <c r="Y4567" i="12"/>
  <c r="Y4568" i="12"/>
  <c r="Y4569" i="12"/>
  <c r="Y4570" i="12"/>
  <c r="Y4571" i="12"/>
  <c r="Y4572" i="12"/>
  <c r="Y4573" i="12"/>
  <c r="Y4574" i="12"/>
  <c r="Y4575" i="12"/>
  <c r="Y4576" i="12"/>
  <c r="Y4577" i="12"/>
  <c r="Y4578" i="12"/>
  <c r="Y4579" i="12"/>
  <c r="Y4580" i="12"/>
  <c r="Y4581" i="12"/>
  <c r="Y4582" i="12"/>
  <c r="Y4583" i="12"/>
  <c r="Y4584" i="12"/>
  <c r="Y4585" i="12"/>
  <c r="Y4586" i="12"/>
  <c r="Y4587" i="12"/>
  <c r="Y4588" i="12"/>
  <c r="Y4589" i="12"/>
  <c r="Y4590" i="12"/>
  <c r="Y4591" i="12"/>
  <c r="Y4592" i="12"/>
  <c r="Y4593" i="12"/>
  <c r="Y4594" i="12"/>
  <c r="Y4595" i="12"/>
  <c r="Y4596" i="12"/>
  <c r="Y4597" i="12"/>
  <c r="Y4598" i="12"/>
  <c r="Y4599" i="12"/>
  <c r="Y4600" i="12"/>
  <c r="Y4601" i="12"/>
  <c r="Y4602" i="12"/>
  <c r="Y4603" i="12"/>
  <c r="Y4604" i="12"/>
  <c r="Y4605" i="12"/>
  <c r="Y4606" i="12"/>
  <c r="Y4607" i="12"/>
  <c r="Y4608" i="12"/>
  <c r="Y4609" i="12"/>
  <c r="Y4610" i="12"/>
  <c r="Y4611" i="12"/>
  <c r="Y4612" i="12"/>
  <c r="Y4613" i="12"/>
  <c r="Y4614" i="12"/>
  <c r="Y4615" i="12"/>
  <c r="Y4616" i="12"/>
  <c r="Y4617" i="12"/>
  <c r="Y4618" i="12"/>
  <c r="Y4619" i="12"/>
  <c r="Y4620" i="12"/>
  <c r="Y4621" i="12"/>
  <c r="Y4622" i="12"/>
  <c r="Y4623" i="12"/>
  <c r="Y4624" i="12"/>
  <c r="Y4625" i="12"/>
  <c r="Y4626" i="12"/>
  <c r="Y4627" i="12"/>
  <c r="Y4628" i="12"/>
  <c r="Y4629" i="12"/>
  <c r="Y4630" i="12"/>
  <c r="Y4631" i="12"/>
  <c r="Y4632" i="12"/>
  <c r="Y4633" i="12"/>
  <c r="Y4634" i="12"/>
  <c r="Y4635" i="12"/>
  <c r="Y4636" i="12"/>
  <c r="Y4637" i="12"/>
  <c r="Y4638" i="12"/>
  <c r="Y4639" i="12"/>
  <c r="Y4640" i="12"/>
  <c r="Y4641" i="12"/>
  <c r="Y4642" i="12"/>
  <c r="Y4643" i="12"/>
  <c r="Y4644" i="12"/>
  <c r="Y4645" i="12"/>
  <c r="Y4646" i="12"/>
  <c r="Y4647" i="12"/>
  <c r="Y4648" i="12"/>
  <c r="Y4649" i="12"/>
  <c r="Y4650" i="12"/>
  <c r="Y4651" i="12"/>
  <c r="Y4652" i="12"/>
  <c r="Y4653" i="12"/>
  <c r="Y4654" i="12"/>
  <c r="Y4655" i="12"/>
  <c r="Y4656" i="12"/>
  <c r="Y4657" i="12"/>
  <c r="Y4658" i="12"/>
  <c r="Y4659" i="12"/>
  <c r="Y4660" i="12"/>
  <c r="Y4661" i="12"/>
  <c r="Y4662" i="12"/>
  <c r="Y4663" i="12"/>
  <c r="Y4664" i="12"/>
  <c r="Y4665" i="12"/>
  <c r="Y4666" i="12"/>
  <c r="Y4667" i="12"/>
  <c r="Y4668" i="12"/>
  <c r="Y4669" i="12"/>
  <c r="Y4670" i="12"/>
  <c r="Y4671" i="12"/>
  <c r="Y4672" i="12"/>
  <c r="Y4673" i="12"/>
  <c r="Y4674" i="12"/>
  <c r="Y4675" i="12"/>
  <c r="Y4676" i="12"/>
  <c r="Y4677" i="12"/>
  <c r="Y4678" i="12"/>
  <c r="Y4679" i="12"/>
  <c r="Y4680" i="12"/>
  <c r="Y4681" i="12"/>
  <c r="Y4682" i="12"/>
  <c r="Y4683" i="12"/>
  <c r="Y4684" i="12"/>
  <c r="Y4685" i="12"/>
  <c r="Y4686" i="12"/>
  <c r="Y4687" i="12"/>
  <c r="Y4688" i="12"/>
  <c r="Y4689" i="12"/>
  <c r="Y4690" i="12"/>
  <c r="Y4691" i="12"/>
  <c r="Y4692" i="12"/>
  <c r="Y4693" i="12"/>
  <c r="Y4694" i="12"/>
  <c r="Y4695" i="12"/>
  <c r="Y4696" i="12"/>
  <c r="Y4697" i="12"/>
  <c r="Y4698" i="12"/>
  <c r="Y4699" i="12"/>
  <c r="Y4700" i="12"/>
  <c r="Y4701" i="12"/>
  <c r="Y4702" i="12"/>
  <c r="Y4703" i="12"/>
  <c r="Y4704" i="12"/>
  <c r="Y4705" i="12"/>
  <c r="Y4706" i="12"/>
  <c r="Y4707" i="12"/>
  <c r="Y4708" i="12"/>
  <c r="Y4709" i="12"/>
  <c r="Y4710" i="12"/>
  <c r="Y4711" i="12"/>
  <c r="Y4712" i="12"/>
  <c r="Y4713" i="12"/>
  <c r="Y4714" i="12"/>
  <c r="Y4715" i="12"/>
  <c r="Y4716" i="12"/>
  <c r="Y4717" i="12"/>
  <c r="Y4718" i="12"/>
  <c r="Y4719" i="12"/>
  <c r="Y4720" i="12"/>
  <c r="Y4721" i="12"/>
  <c r="Y4722" i="12"/>
  <c r="Y4723" i="12"/>
  <c r="Y4724" i="12"/>
  <c r="Y4725" i="12"/>
  <c r="Y4726" i="12"/>
  <c r="Y4727" i="12"/>
  <c r="Y4728" i="12"/>
  <c r="Y4729" i="12"/>
  <c r="Y4730" i="12"/>
  <c r="Y4731" i="12"/>
  <c r="Y4732" i="12"/>
  <c r="Y4733" i="12"/>
  <c r="Y4734" i="12"/>
  <c r="Y4735" i="12"/>
  <c r="Y4736" i="12"/>
  <c r="Y4737" i="12"/>
  <c r="Y4738" i="12"/>
  <c r="Y4739" i="12"/>
  <c r="Y4740" i="12"/>
  <c r="Y4741" i="12"/>
  <c r="Y4742" i="12"/>
  <c r="Y4743" i="12"/>
  <c r="Y4744" i="12"/>
  <c r="Y4745" i="12"/>
  <c r="Y4746" i="12"/>
  <c r="Y4747" i="12"/>
  <c r="Y4748" i="12"/>
  <c r="Y4749" i="12"/>
  <c r="Y4750" i="12"/>
  <c r="Y4751" i="12"/>
  <c r="Y4752" i="12"/>
  <c r="Y4753" i="12"/>
  <c r="Y4754" i="12"/>
  <c r="Y4755" i="12"/>
  <c r="Y4756" i="12"/>
  <c r="Y4757" i="12"/>
  <c r="Y4758" i="12"/>
  <c r="Y4759" i="12"/>
  <c r="Y4760" i="12"/>
  <c r="Y4761" i="12"/>
  <c r="Y4762" i="12"/>
  <c r="Y4763" i="12"/>
  <c r="Y4764" i="12"/>
  <c r="Y4765" i="12"/>
  <c r="Y4766" i="12"/>
  <c r="Y4767" i="12"/>
  <c r="Y4768" i="12"/>
  <c r="Y4769" i="12"/>
  <c r="Y4770" i="12"/>
  <c r="Y4771" i="12"/>
  <c r="Y4772" i="12"/>
  <c r="Y4773" i="12"/>
  <c r="Y4774" i="12"/>
  <c r="Y4775" i="12"/>
  <c r="Y4776" i="12"/>
  <c r="Y4777" i="12"/>
  <c r="Y4778" i="12"/>
  <c r="Y4779" i="12"/>
  <c r="Y4780" i="12"/>
  <c r="Y4781" i="12"/>
  <c r="Y4782" i="12"/>
  <c r="Y4783" i="12"/>
  <c r="Y4784" i="12"/>
  <c r="Y4785" i="12"/>
  <c r="Y4786" i="12"/>
  <c r="Y4787" i="12"/>
  <c r="Y4788" i="12"/>
  <c r="Y4789" i="12"/>
  <c r="Y4790" i="12"/>
  <c r="Y4791" i="12"/>
  <c r="Y4792" i="12"/>
  <c r="Y4793" i="12"/>
  <c r="Y4794" i="12"/>
  <c r="Y4795" i="12"/>
  <c r="Y4796" i="12"/>
  <c r="Y4797" i="12"/>
  <c r="Y4798" i="12"/>
  <c r="Y4799" i="12"/>
  <c r="Y4800" i="12"/>
  <c r="Y4801" i="12"/>
  <c r="Y4802" i="12"/>
  <c r="Y4803" i="12"/>
  <c r="Y4804" i="12"/>
  <c r="Y4805" i="12"/>
  <c r="Y4806" i="12"/>
  <c r="Y4807" i="12"/>
  <c r="Y4808" i="12"/>
  <c r="Y4809" i="12"/>
  <c r="Y4810" i="12"/>
  <c r="Y4811" i="12"/>
  <c r="Y4812" i="12"/>
  <c r="Y4813" i="12"/>
  <c r="Y4814" i="12"/>
  <c r="Y4815" i="12"/>
  <c r="Y4816" i="12"/>
  <c r="Y4817" i="12"/>
  <c r="Y4818" i="12"/>
  <c r="Y4819" i="12"/>
  <c r="Y4820" i="12"/>
  <c r="Y4821" i="12"/>
  <c r="Y4822" i="12"/>
  <c r="Y4823" i="12"/>
  <c r="Y4824" i="12"/>
  <c r="Y4825" i="12"/>
  <c r="Y4826" i="12"/>
  <c r="Y4827" i="12"/>
  <c r="Y4828" i="12"/>
  <c r="Y4829" i="12"/>
  <c r="Y4830" i="12"/>
  <c r="Y4831" i="12"/>
  <c r="Y4832" i="12"/>
  <c r="Y4833" i="12"/>
  <c r="Y4834" i="12"/>
  <c r="Y4835" i="12"/>
  <c r="Y4836" i="12"/>
  <c r="Y4837" i="12"/>
  <c r="Y4838" i="12"/>
  <c r="Y4839" i="12"/>
  <c r="Y4840" i="12"/>
  <c r="Y4841" i="12"/>
  <c r="Y4842" i="12"/>
  <c r="Y4843" i="12"/>
  <c r="Y4844" i="12"/>
  <c r="Y4845" i="12"/>
  <c r="Y4846" i="12"/>
  <c r="Y4847" i="12"/>
  <c r="Y4848" i="12"/>
  <c r="Y4849" i="12"/>
  <c r="Y4850" i="12"/>
  <c r="Y4851" i="12"/>
  <c r="Y4852" i="12"/>
  <c r="Y4853" i="12"/>
  <c r="Y4854" i="12"/>
  <c r="Y4855" i="12"/>
  <c r="Y4856" i="12"/>
  <c r="Y4857" i="12"/>
  <c r="Y4858" i="12"/>
  <c r="Y4859" i="12"/>
  <c r="Y4860" i="12"/>
  <c r="Y4861" i="12"/>
  <c r="Y4862" i="12"/>
  <c r="Y4863" i="12"/>
  <c r="Y4864" i="12"/>
  <c r="Y4865" i="12"/>
  <c r="Y4866" i="12"/>
  <c r="Y4867" i="12"/>
  <c r="Y4868" i="12"/>
  <c r="Y4869" i="12"/>
  <c r="Y4870" i="12"/>
  <c r="Y4871" i="12"/>
  <c r="Y4872" i="12"/>
  <c r="Y4873" i="12"/>
  <c r="Y4874" i="12"/>
  <c r="Y4875" i="12"/>
  <c r="Y4876" i="12"/>
  <c r="Y4877" i="12"/>
  <c r="Y4878" i="12"/>
  <c r="Y4879" i="12"/>
  <c r="Y4880" i="12"/>
  <c r="Y4881" i="12"/>
  <c r="Y4882" i="12"/>
  <c r="Y4883" i="12"/>
  <c r="Y4884" i="12"/>
  <c r="Y4885" i="12"/>
  <c r="Y4886" i="12"/>
  <c r="Y4887" i="12"/>
  <c r="Y4888" i="12"/>
  <c r="Y4889" i="12"/>
  <c r="Y4890" i="12"/>
  <c r="Y4891" i="12"/>
  <c r="Y4892" i="12"/>
  <c r="Y4893" i="12"/>
  <c r="Y4894" i="12"/>
  <c r="Y4895" i="12"/>
  <c r="Y4896" i="12"/>
  <c r="Y4897" i="12"/>
  <c r="Y4898" i="12"/>
  <c r="Y4899" i="12"/>
  <c r="Y4900" i="12"/>
  <c r="Y4901" i="12"/>
  <c r="Y4902" i="12"/>
  <c r="Y4903" i="12"/>
  <c r="Y4904" i="12"/>
  <c r="Y4905" i="12"/>
  <c r="Y4906" i="12"/>
  <c r="Y4907" i="12"/>
  <c r="Y4908" i="12"/>
  <c r="Y4909" i="12"/>
  <c r="Y4910" i="12"/>
  <c r="Y4911" i="12"/>
  <c r="Y4912" i="12"/>
  <c r="Y4913" i="12"/>
  <c r="Y4914" i="12"/>
  <c r="Y4915" i="12"/>
  <c r="Y4916" i="12"/>
  <c r="Y4917" i="12"/>
  <c r="Y4918" i="12"/>
  <c r="Y4919" i="12"/>
  <c r="Y4920" i="12"/>
  <c r="Y4921" i="12"/>
  <c r="Y4922" i="12"/>
  <c r="Y4923" i="12"/>
  <c r="Y4924" i="12"/>
  <c r="Y4925" i="12"/>
  <c r="Y4926" i="12"/>
  <c r="Y4927" i="12"/>
  <c r="Y4928" i="12"/>
  <c r="Y4929" i="12"/>
  <c r="Y4930" i="12"/>
  <c r="Y4931" i="12"/>
  <c r="Y4932" i="12"/>
  <c r="Y4933" i="12"/>
  <c r="Y4934" i="12"/>
  <c r="Y4935" i="12"/>
  <c r="Y4936" i="12"/>
  <c r="Y4937" i="12"/>
  <c r="Y4938" i="12"/>
  <c r="Y4939" i="12"/>
  <c r="Y4940" i="12"/>
  <c r="Y4941" i="12"/>
  <c r="Y4942" i="12"/>
  <c r="Y4943" i="12"/>
  <c r="Y4944" i="12"/>
  <c r="Y4945" i="12"/>
  <c r="Y4946" i="12"/>
  <c r="Y4947" i="12"/>
  <c r="Y4948" i="12"/>
  <c r="Y4949" i="12"/>
  <c r="Y4950" i="12"/>
  <c r="Y4951" i="12"/>
  <c r="Y4952" i="12"/>
  <c r="Y4953" i="12"/>
  <c r="Y4954" i="12"/>
  <c r="Y4955" i="12"/>
  <c r="Y4956" i="12"/>
  <c r="Y4957" i="12"/>
  <c r="Y4958" i="12"/>
  <c r="Y4959" i="12"/>
  <c r="Y4960" i="12"/>
  <c r="Y4961" i="12"/>
  <c r="Y4962" i="12"/>
  <c r="Y4963" i="12"/>
  <c r="Y4964" i="12"/>
  <c r="Y4965" i="12"/>
  <c r="Y4966" i="12"/>
  <c r="Y4967" i="12"/>
  <c r="Y4968" i="12"/>
  <c r="Y4969" i="12"/>
  <c r="Y4970" i="12"/>
  <c r="Y4971" i="12"/>
  <c r="Y4972" i="12"/>
  <c r="Y4973" i="12"/>
  <c r="Y4974" i="12"/>
  <c r="Y4975" i="12"/>
  <c r="Y4976" i="12"/>
  <c r="Y4977" i="12"/>
  <c r="Y4978" i="12"/>
  <c r="Y4979" i="12"/>
  <c r="Y4980" i="12"/>
  <c r="Y4981" i="12"/>
  <c r="Y4982" i="12"/>
  <c r="Y4983" i="12"/>
  <c r="Y4984" i="12"/>
  <c r="Y4985" i="12"/>
  <c r="Y4986" i="12"/>
  <c r="Y4987" i="12"/>
  <c r="Y4988" i="12"/>
  <c r="Y4989" i="12"/>
  <c r="Y4990" i="12"/>
  <c r="Y4991" i="12"/>
  <c r="Y4992" i="12"/>
  <c r="Y4993" i="12"/>
  <c r="Y4994" i="12"/>
  <c r="Y4995" i="12"/>
  <c r="Y4996" i="12"/>
  <c r="Y4997" i="12"/>
  <c r="Y4998" i="12"/>
  <c r="Y4999" i="12"/>
  <c r="Y5000" i="12"/>
  <c r="Y5001" i="12"/>
  <c r="Y5002" i="12"/>
  <c r="Y5003" i="12"/>
  <c r="Y5004" i="12"/>
  <c r="Y5005" i="12"/>
  <c r="Y5006" i="12"/>
  <c r="Y5007" i="12"/>
  <c r="Y5008" i="12"/>
  <c r="Y5009" i="12"/>
  <c r="Y5010" i="12"/>
  <c r="Y5011" i="12"/>
  <c r="Y5012" i="12"/>
  <c r="Y5013" i="12"/>
  <c r="Y5014" i="12"/>
  <c r="Y5015" i="12"/>
  <c r="Y5016" i="12"/>
  <c r="Y5017" i="12"/>
  <c r="Y5018" i="12"/>
  <c r="Y5019" i="12"/>
  <c r="Y5020" i="12"/>
  <c r="Y5021" i="12"/>
  <c r="Y5022" i="12"/>
  <c r="Y5023" i="12"/>
  <c r="Y5024" i="12"/>
  <c r="Y5025" i="12"/>
  <c r="Y5026" i="12"/>
  <c r="Y5027" i="12"/>
  <c r="Y5028" i="12"/>
  <c r="Y5029" i="12"/>
  <c r="Y5030" i="12"/>
  <c r="Y5031" i="12"/>
  <c r="Y5032" i="12"/>
  <c r="Y5033" i="12"/>
  <c r="Y5034" i="12"/>
  <c r="Y5035" i="12"/>
  <c r="Y5036" i="12"/>
  <c r="Y5037" i="12"/>
  <c r="Y5038" i="12"/>
  <c r="Y5039" i="12"/>
  <c r="Y5040" i="12"/>
  <c r="Y5041" i="12"/>
  <c r="Y5042" i="12"/>
  <c r="Y5043" i="12"/>
  <c r="Y5044" i="12"/>
  <c r="Y5045" i="12"/>
  <c r="Y5046" i="12"/>
  <c r="Y5047" i="12"/>
  <c r="Y5048" i="12"/>
  <c r="Y5049" i="12"/>
  <c r="Y5050" i="12"/>
  <c r="Y5051" i="12"/>
  <c r="Y5052" i="12"/>
  <c r="Y5053" i="12"/>
  <c r="Y5054" i="12"/>
  <c r="Y5055" i="12"/>
  <c r="Y5056" i="12"/>
  <c r="Y5057" i="12"/>
  <c r="Y5058" i="12"/>
  <c r="Y5059" i="12"/>
  <c r="Y5060" i="12"/>
  <c r="Y5061" i="12"/>
  <c r="Y5062" i="12"/>
  <c r="Y5063" i="12"/>
  <c r="Y5064" i="12"/>
  <c r="Y5065" i="12"/>
  <c r="Y5066" i="12"/>
  <c r="Y5067" i="12"/>
  <c r="Y5068" i="12"/>
  <c r="Y5069" i="12"/>
  <c r="Y5070" i="12"/>
  <c r="Y5071" i="12"/>
  <c r="Y5072" i="12"/>
  <c r="Y5073" i="12"/>
  <c r="Y5074" i="12"/>
  <c r="Y5075" i="12"/>
  <c r="Y5076" i="12"/>
  <c r="Y5077" i="12"/>
  <c r="Y5078" i="12"/>
  <c r="Y5079" i="12"/>
  <c r="Y5080" i="12"/>
  <c r="Y5081" i="12"/>
  <c r="Y5082" i="12"/>
  <c r="Y5083" i="12"/>
  <c r="Y5084" i="12"/>
  <c r="Y5085" i="12"/>
  <c r="Y5086" i="12"/>
  <c r="Y5087" i="12"/>
  <c r="Y5088" i="12"/>
  <c r="Y5089" i="12"/>
  <c r="Y5090" i="12"/>
  <c r="Y5091" i="12"/>
  <c r="Y5092" i="12"/>
  <c r="Y5093" i="12"/>
  <c r="Y5094" i="12"/>
  <c r="Y5095" i="12"/>
  <c r="Y5096" i="12"/>
  <c r="Y5097" i="12"/>
  <c r="Y5098" i="12"/>
  <c r="Y5099" i="12"/>
  <c r="Y5100" i="12"/>
  <c r="Y5101" i="12"/>
  <c r="Y5102" i="12"/>
  <c r="Y5103" i="12"/>
  <c r="Y5104" i="12"/>
  <c r="Y5105" i="12"/>
  <c r="Y5106" i="12"/>
  <c r="Y5107" i="12"/>
  <c r="Y5108" i="12"/>
  <c r="Y5109" i="12"/>
  <c r="Y5110" i="12"/>
  <c r="Y5111" i="12"/>
  <c r="Y5112" i="12"/>
  <c r="Y5113" i="12"/>
  <c r="Y5114" i="12"/>
  <c r="Y5115" i="12"/>
  <c r="Y5116" i="12"/>
  <c r="Y5117" i="12"/>
  <c r="Y5118" i="12"/>
  <c r="Y5119" i="12"/>
  <c r="Y5120" i="12"/>
  <c r="Y5121" i="12"/>
  <c r="Y5122" i="12"/>
  <c r="Y5123" i="12"/>
  <c r="Y5124" i="12"/>
  <c r="Y5125" i="12"/>
  <c r="Y5126" i="12"/>
  <c r="Y5127" i="12"/>
  <c r="Y5128" i="12"/>
  <c r="Y5129" i="12"/>
  <c r="Y5130" i="12"/>
  <c r="Y5131" i="12"/>
  <c r="Y5132" i="12"/>
  <c r="Y5133" i="12"/>
  <c r="Y5134" i="12"/>
  <c r="Y5135" i="12"/>
  <c r="Y5136" i="12"/>
  <c r="Y5137" i="12"/>
  <c r="Y5138" i="12"/>
  <c r="Y5139" i="12"/>
  <c r="Y5140" i="12"/>
  <c r="Y5141" i="12"/>
  <c r="Y5142" i="12"/>
  <c r="Y5143" i="12"/>
  <c r="Y5144" i="12"/>
  <c r="Y5145" i="12"/>
  <c r="Y5146" i="12"/>
  <c r="Y5147" i="12"/>
  <c r="Y5148" i="12"/>
  <c r="Y5149" i="12"/>
  <c r="Y5150" i="12"/>
  <c r="Y5151" i="12"/>
  <c r="Y5152" i="12"/>
  <c r="Y5153" i="12"/>
  <c r="Y5154" i="12"/>
  <c r="Y5155" i="12"/>
  <c r="Y5156" i="12"/>
  <c r="Y5157" i="12"/>
  <c r="Y5158" i="12"/>
  <c r="Y5159" i="12"/>
  <c r="Y5160" i="12"/>
  <c r="Y5161" i="12"/>
  <c r="Y5162" i="12"/>
  <c r="Y5163" i="12"/>
  <c r="Y5164" i="12"/>
  <c r="Y5165" i="12"/>
  <c r="Y5166" i="12"/>
  <c r="Y5167" i="12"/>
  <c r="Y5168" i="12"/>
  <c r="Y5169" i="12"/>
  <c r="Y5170" i="12"/>
  <c r="Y5171" i="12"/>
  <c r="Y5172" i="12"/>
  <c r="Y5173" i="12"/>
  <c r="Y5174" i="12"/>
  <c r="Y5175" i="12"/>
  <c r="Y5176" i="12"/>
  <c r="Y5177" i="12"/>
  <c r="Y5178" i="12"/>
  <c r="Y5179" i="12"/>
  <c r="Y5180" i="12"/>
  <c r="Y5181" i="12"/>
  <c r="Y5182" i="12"/>
  <c r="Y5183" i="12"/>
  <c r="Y5184" i="12"/>
  <c r="Y5185" i="12"/>
  <c r="Y5186" i="12"/>
  <c r="Y5187" i="12"/>
  <c r="Y5188" i="12"/>
  <c r="Y5189" i="12"/>
  <c r="Y5190" i="12"/>
  <c r="Y5191" i="12"/>
  <c r="Y5192" i="12"/>
  <c r="Y5193" i="12"/>
  <c r="Y5194" i="12"/>
  <c r="Y5195" i="12"/>
  <c r="Y5196" i="12"/>
  <c r="Y5197" i="12"/>
  <c r="Y5198" i="12"/>
  <c r="Y5199" i="12"/>
  <c r="Y5200" i="12"/>
  <c r="Y5201" i="12"/>
  <c r="Y5202" i="12"/>
  <c r="Y5203" i="12"/>
  <c r="Y5204" i="12"/>
  <c r="Y5205" i="12"/>
  <c r="Y5206" i="12"/>
  <c r="Y5207" i="12"/>
  <c r="Y5208" i="12"/>
  <c r="Y5209" i="12"/>
  <c r="Y5210" i="12"/>
  <c r="Y5211" i="12"/>
  <c r="Y5212" i="12"/>
  <c r="Y5213" i="12"/>
  <c r="Y5214" i="12"/>
  <c r="Y5215" i="12"/>
  <c r="Y5216" i="12"/>
  <c r="Y5217" i="12"/>
  <c r="Y5218" i="12"/>
  <c r="Y5219" i="12"/>
  <c r="Y5220" i="12"/>
  <c r="Y5221" i="12"/>
  <c r="Y5222" i="12"/>
  <c r="Y5223" i="12"/>
  <c r="Y5224" i="12"/>
  <c r="Y5225" i="12"/>
  <c r="Y5226" i="12"/>
  <c r="Y5227" i="12"/>
  <c r="Y5228" i="12"/>
  <c r="Y5229" i="12"/>
  <c r="Y5230" i="12"/>
  <c r="Y5231" i="12"/>
  <c r="Y5232" i="12"/>
  <c r="Y5233" i="12"/>
  <c r="Y5234" i="12"/>
  <c r="Y5235" i="12"/>
  <c r="Y5236" i="12"/>
  <c r="Y5237" i="12"/>
  <c r="Y5238" i="12"/>
  <c r="Y5239" i="12"/>
  <c r="Y5240" i="12"/>
  <c r="Y5241" i="12"/>
  <c r="Y5242" i="12"/>
  <c r="Y5243" i="12"/>
  <c r="Y5244" i="12"/>
  <c r="Y5245" i="12"/>
  <c r="Y5246" i="12"/>
  <c r="Y5247" i="12"/>
  <c r="Y5248" i="12"/>
  <c r="Y5249" i="12"/>
  <c r="Y5250" i="12"/>
  <c r="Y5251" i="12"/>
  <c r="Y5252" i="12"/>
  <c r="Y5253" i="12"/>
  <c r="Y5254" i="12"/>
  <c r="Y5255" i="12"/>
  <c r="Y5256" i="12"/>
  <c r="Y5257" i="12"/>
  <c r="Y5258" i="12"/>
  <c r="Y5259" i="12"/>
  <c r="Y5260" i="12"/>
  <c r="Y5261" i="12"/>
  <c r="Y5262" i="12"/>
  <c r="Y5263" i="12"/>
  <c r="Y5264" i="12"/>
  <c r="Y5265" i="12"/>
  <c r="Y5266" i="12"/>
  <c r="Y5267" i="12"/>
  <c r="Y5268" i="12"/>
  <c r="Y5269" i="12"/>
  <c r="Y5270" i="12"/>
  <c r="Y5271" i="12"/>
  <c r="Y5272" i="12"/>
  <c r="Y5273" i="12"/>
  <c r="Y5274" i="12"/>
  <c r="Y5275" i="12"/>
  <c r="Y5276" i="12"/>
  <c r="Y5277" i="12"/>
  <c r="Y5278" i="12"/>
  <c r="Y5279" i="12"/>
  <c r="Y5280" i="12"/>
  <c r="Y5281" i="12"/>
  <c r="Y5282" i="12"/>
  <c r="Y5283" i="12"/>
  <c r="Y5284" i="12"/>
  <c r="Y5285" i="12"/>
  <c r="Y5286" i="12"/>
  <c r="Y5287" i="12"/>
  <c r="Y5288" i="12"/>
  <c r="Y5289" i="12"/>
  <c r="Y5290" i="12"/>
  <c r="Y5291" i="12"/>
  <c r="Y5292" i="12"/>
  <c r="Y5293" i="12"/>
  <c r="Y5294" i="12"/>
  <c r="Y5295" i="12"/>
  <c r="Y5296" i="12"/>
  <c r="Y5297" i="12"/>
  <c r="Y5298" i="12"/>
  <c r="Y5299" i="12"/>
  <c r="Y5300" i="12"/>
  <c r="Y5301" i="12"/>
  <c r="Y5302" i="12"/>
  <c r="Y5303" i="12"/>
  <c r="Y5304" i="12"/>
  <c r="Y5305" i="12"/>
  <c r="Y5306" i="12"/>
  <c r="Y5307" i="12"/>
  <c r="Y5308" i="12"/>
  <c r="Y5309" i="12"/>
  <c r="Y5310" i="12"/>
  <c r="Y5311" i="12"/>
  <c r="Y5312" i="12"/>
  <c r="Y5313" i="12"/>
  <c r="Y5314" i="12"/>
  <c r="Y5315" i="12"/>
  <c r="Y5316" i="12"/>
  <c r="Y5317" i="12"/>
  <c r="Y5318" i="12"/>
  <c r="Y5319" i="12"/>
  <c r="Y5320" i="12"/>
  <c r="Y5321" i="12"/>
  <c r="Y5322" i="12"/>
  <c r="Y5323" i="12"/>
  <c r="Y5324" i="12"/>
  <c r="Y5325" i="12"/>
  <c r="Y5326" i="12"/>
  <c r="Y5327" i="12"/>
  <c r="Y5328" i="12"/>
  <c r="Y5329" i="12"/>
  <c r="Y5330" i="12"/>
  <c r="Y5331" i="12"/>
  <c r="Y5332" i="12"/>
  <c r="Y5333" i="12"/>
  <c r="Y5334" i="12"/>
  <c r="Y5335" i="12"/>
  <c r="Y5336" i="12"/>
  <c r="Y5337" i="12"/>
  <c r="Y5338" i="12"/>
  <c r="Y5339" i="12"/>
  <c r="Y5340" i="12"/>
  <c r="Y5341" i="12"/>
  <c r="Y5342" i="12"/>
  <c r="Y5343" i="12"/>
  <c r="Y5344" i="12"/>
  <c r="Y5345" i="12"/>
  <c r="Y5346" i="12"/>
  <c r="Y5347" i="12"/>
  <c r="Y5348" i="12"/>
  <c r="Y5349" i="12"/>
  <c r="Y5350" i="12"/>
  <c r="Y5351" i="12"/>
  <c r="Y5352" i="12"/>
  <c r="Y5353" i="12"/>
  <c r="Y5354" i="12"/>
  <c r="Y5355" i="12"/>
  <c r="Y5356" i="12"/>
  <c r="Y5357" i="12"/>
  <c r="Y5358" i="12"/>
  <c r="Y5359" i="12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C23" i="13"/>
  <c r="D23" i="13"/>
  <c r="E23" i="13"/>
  <c r="F23" i="13"/>
  <c r="G23" i="13"/>
  <c r="H23" i="13"/>
  <c r="I23" i="13"/>
  <c r="J23" i="13"/>
  <c r="K23" i="13"/>
  <c r="L23" i="13"/>
  <c r="M23" i="13"/>
  <c r="X424" i="12"/>
  <c r="Y1438" i="12"/>
  <c r="Y393" i="12"/>
  <c r="X450" i="12"/>
  <c r="X521" i="12"/>
  <c r="X510" i="12"/>
  <c r="Y437" i="12"/>
  <c r="Y547" i="12"/>
  <c r="Y450" i="12"/>
  <c r="B1501" i="24" l="1"/>
  <c r="W1500" i="24"/>
  <c r="G1500" i="24"/>
  <c r="B364" i="24"/>
  <c r="X392" i="12"/>
  <c r="Y510" i="12"/>
  <c r="X476" i="12"/>
  <c r="N23" i="13"/>
  <c r="L4" i="12"/>
  <c r="I2" i="10"/>
  <c r="U4" i="12"/>
  <c r="Y403" i="12"/>
  <c r="Y412" i="12"/>
  <c r="X547" i="12"/>
  <c r="X437" i="12"/>
  <c r="X490" i="12"/>
  <c r="Y521" i="12"/>
  <c r="X412" i="12"/>
  <c r="Y490" i="12"/>
  <c r="D36" i="20"/>
  <c r="X502" i="12"/>
  <c r="X463" i="12"/>
  <c r="AB387" i="12"/>
  <c r="Y534" i="12"/>
  <c r="Y476" i="12"/>
  <c r="Y502" i="12"/>
  <c r="X403" i="12"/>
  <c r="X534" i="12"/>
  <c r="H2" i="13"/>
  <c r="Y463" i="12"/>
  <c r="AE232" i="12"/>
  <c r="AE23" i="12"/>
  <c r="AE370" i="12"/>
  <c r="AE58" i="12"/>
  <c r="AE218" i="12"/>
  <c r="AE290" i="12"/>
  <c r="AE258" i="12"/>
  <c r="AE385" i="12"/>
  <c r="AE199" i="12"/>
  <c r="AE321" i="12"/>
  <c r="AE302" i="12"/>
  <c r="AE219" i="12"/>
  <c r="AE405" i="12"/>
  <c r="AE36" i="12"/>
  <c r="AE71" i="12"/>
  <c r="AE188" i="12"/>
  <c r="AE311" i="12"/>
  <c r="AE60" i="12"/>
  <c r="AE295" i="12"/>
  <c r="AE359" i="12"/>
  <c r="AE253" i="12"/>
  <c r="AE42" i="12"/>
  <c r="AE217" i="12"/>
  <c r="AE55" i="12"/>
  <c r="AE309" i="12"/>
  <c r="AE69" i="12"/>
  <c r="AE373" i="12"/>
  <c r="AE138" i="12"/>
  <c r="AE44" i="12"/>
  <c r="AE102" i="12"/>
  <c r="AE235" i="12"/>
  <c r="AE340" i="12"/>
  <c r="AE30" i="12"/>
  <c r="AE351" i="12"/>
  <c r="AE50" i="12"/>
  <c r="AE100" i="12"/>
  <c r="AE126" i="12"/>
  <c r="AE216" i="12"/>
  <c r="AE46" i="12"/>
  <c r="AE222" i="12"/>
  <c r="AE171" i="12"/>
  <c r="AE86" i="12"/>
  <c r="AE146" i="12"/>
  <c r="AE48" i="12"/>
  <c r="AE301" i="12"/>
  <c r="AE241" i="12"/>
  <c r="AE52" i="12"/>
  <c r="AE21" i="12"/>
  <c r="AE251" i="12"/>
  <c r="AE266" i="12"/>
  <c r="AE231" i="12"/>
  <c r="AE124" i="12"/>
  <c r="AE283" i="12"/>
  <c r="AE13" i="12"/>
  <c r="AE382" i="12"/>
  <c r="AE369" i="12"/>
  <c r="AE106" i="12"/>
  <c r="AE193" i="12"/>
  <c r="AE43" i="12"/>
  <c r="AE16" i="12"/>
  <c r="AE121" i="12"/>
  <c r="AE371" i="12"/>
  <c r="AE10" i="12"/>
  <c r="AE393" i="12"/>
  <c r="AE31" i="12"/>
  <c r="AE246" i="12"/>
  <c r="AE63" i="12"/>
  <c r="AE15" i="12"/>
  <c r="AE145" i="12"/>
  <c r="AE318" i="12"/>
  <c r="AE142" i="12"/>
  <c r="AE174" i="12"/>
  <c r="AE402" i="12"/>
  <c r="AE312" i="12"/>
  <c r="AE90" i="12"/>
  <c r="AE226" i="12"/>
  <c r="AE277" i="12"/>
  <c r="AE330" i="12"/>
  <c r="AE140" i="12"/>
  <c r="AE157" i="12"/>
  <c r="AE294" i="12"/>
  <c r="AE147" i="12"/>
  <c r="AE119" i="12"/>
  <c r="AE256" i="12"/>
  <c r="AE316" i="12"/>
  <c r="AE98" i="12"/>
  <c r="AE296" i="12"/>
  <c r="AE101" i="12"/>
  <c r="AE397" i="12"/>
  <c r="AE47" i="12"/>
  <c r="AE190" i="12"/>
  <c r="AE287" i="12"/>
  <c r="AE129" i="12"/>
  <c r="AE206" i="12"/>
  <c r="AE394" i="12"/>
  <c r="AE167" i="12"/>
  <c r="AE230" i="12"/>
  <c r="AE204" i="12"/>
  <c r="AE237" i="12"/>
  <c r="AE372" i="12"/>
  <c r="AE298" i="12"/>
  <c r="AE396" i="12"/>
  <c r="AE263" i="12"/>
  <c r="AE260" i="12"/>
  <c r="AE300" i="12"/>
  <c r="AE388" i="12"/>
  <c r="AE337" i="12"/>
  <c r="AE131" i="12"/>
  <c r="AE389" i="12"/>
  <c r="AE192" i="12"/>
  <c r="AE11" i="12"/>
  <c r="AE314" i="12"/>
  <c r="AE308" i="12"/>
  <c r="AE303" i="12"/>
  <c r="AE94" i="12"/>
  <c r="AE182" i="12"/>
  <c r="AE132" i="12"/>
  <c r="AE225" i="12"/>
  <c r="AE135" i="12"/>
  <c r="AE99" i="12"/>
  <c r="AE91" i="12"/>
  <c r="AE307" i="12"/>
  <c r="AE105" i="12"/>
  <c r="AE334" i="12"/>
  <c r="AE152" i="12"/>
  <c r="AE12" i="12"/>
  <c r="AE281" i="12"/>
  <c r="AE176" i="12"/>
  <c r="AE239" i="12"/>
  <c r="AE141" i="12"/>
  <c r="AE210" i="12"/>
  <c r="AE228" i="12"/>
  <c r="AE401" i="12"/>
  <c r="AE249" i="12"/>
  <c r="AE345" i="12"/>
  <c r="AE224" i="12"/>
  <c r="AE297" i="12"/>
  <c r="AE39" i="12"/>
  <c r="AE261" i="12"/>
  <c r="AE272" i="12"/>
  <c r="AE250" i="12"/>
  <c r="AE184" i="12"/>
  <c r="AE275" i="12"/>
  <c r="AE289" i="12"/>
  <c r="AE326" i="12"/>
  <c r="AE240" i="12"/>
  <c r="AE197" i="12"/>
  <c r="AE127" i="12"/>
  <c r="AE211" i="12"/>
  <c r="AE264" i="12"/>
  <c r="AE398" i="12"/>
  <c r="AE282" i="12"/>
  <c r="AE407" i="12"/>
  <c r="AE128" i="12"/>
  <c r="AE315" i="12"/>
  <c r="AE185" i="12"/>
  <c r="AE329" i="12"/>
  <c r="AE195" i="12"/>
  <c r="AE168" i="12"/>
  <c r="AE87" i="12"/>
  <c r="AE361" i="12"/>
  <c r="AE406" i="12"/>
  <c r="AE153" i="12"/>
  <c r="AE353" i="12"/>
  <c r="AE65" i="12"/>
  <c r="AE191" i="12"/>
  <c r="AE66" i="12"/>
  <c r="AE364" i="12"/>
  <c r="AE236" i="12"/>
  <c r="AE113" i="12"/>
  <c r="AE338" i="12"/>
  <c r="AE122" i="12"/>
  <c r="AE95" i="12"/>
  <c r="AE341" i="12"/>
  <c r="AE17" i="12"/>
  <c r="AE180" i="12"/>
  <c r="AE72" i="12"/>
  <c r="AE22" i="12"/>
  <c r="AE280" i="12"/>
  <c r="AE319" i="12"/>
  <c r="AE166" i="12"/>
  <c r="AE322" i="12"/>
  <c r="AE28" i="12"/>
  <c r="AE123" i="12"/>
  <c r="AE328" i="12"/>
  <c r="AE187" i="12"/>
  <c r="AE205" i="12"/>
  <c r="AE54" i="12"/>
  <c r="AE156" i="12"/>
  <c r="AE108" i="12"/>
  <c r="AE285" i="12"/>
  <c r="AE172" i="12"/>
  <c r="AE177" i="12"/>
  <c r="AE268" i="12"/>
  <c r="AE247" i="12"/>
  <c r="AE213" i="12"/>
  <c r="AE82" i="12"/>
  <c r="AE149" i="12"/>
  <c r="AE349" i="12"/>
  <c r="AE116" i="12"/>
  <c r="AE139" i="12"/>
  <c r="AE133" i="12"/>
  <c r="AE137" i="12"/>
  <c r="AE38" i="12"/>
  <c r="AE76" i="12"/>
  <c r="AE45" i="12"/>
  <c r="AE151" i="12"/>
  <c r="AE189" i="12"/>
  <c r="AE324" i="12"/>
  <c r="AE391" i="12"/>
  <c r="AE170" i="12"/>
  <c r="AE362" i="12"/>
  <c r="AE89" i="12"/>
  <c r="AE75" i="12"/>
  <c r="AE134" i="12"/>
  <c r="AE144" i="12"/>
  <c r="AE97" i="12"/>
  <c r="AE376" i="12"/>
  <c r="AE320" i="12"/>
  <c r="AE348" i="12"/>
  <c r="AE304" i="12"/>
  <c r="AE383" i="12"/>
  <c r="AE26" i="12"/>
  <c r="AE313" i="12"/>
  <c r="AE363" i="12"/>
  <c r="AE270" i="12"/>
  <c r="AE148" i="12"/>
  <c r="AE118" i="12"/>
  <c r="AE201" i="12"/>
  <c r="AE37" i="12"/>
  <c r="AE143" i="12"/>
  <c r="AE179" i="12"/>
  <c r="AE169" i="12"/>
  <c r="AE96" i="12"/>
  <c r="AE68" i="12"/>
  <c r="AE262" i="12"/>
  <c r="AE395" i="12"/>
  <c r="AE162" i="12"/>
  <c r="AE83" i="12"/>
  <c r="AE73" i="12"/>
  <c r="AE390" i="12"/>
  <c r="AE244" i="12"/>
  <c r="AE352" i="12"/>
  <c r="AE62" i="12"/>
  <c r="AE360" i="12"/>
  <c r="AE110" i="12"/>
  <c r="AE357" i="12"/>
  <c r="AE34" i="12"/>
  <c r="AE14" i="12"/>
  <c r="AE271" i="12"/>
  <c r="AE365" i="12"/>
  <c r="AE233" i="12"/>
  <c r="AE74" i="12"/>
  <c r="AE115" i="12"/>
  <c r="AE32" i="12"/>
  <c r="AE274" i="12"/>
  <c r="AE150" i="12"/>
  <c r="AE61" i="12"/>
  <c r="AE161" i="12"/>
  <c r="AE273" i="12"/>
  <c r="AE292" i="12"/>
  <c r="AE79" i="12"/>
  <c r="AE317" i="12"/>
  <c r="AE40" i="12"/>
  <c r="AE154" i="12"/>
  <c r="AE41" i="12"/>
  <c r="AE103" i="12"/>
  <c r="AE78" i="12"/>
  <c r="AE358" i="12"/>
  <c r="AE327" i="12"/>
  <c r="AE120" i="12"/>
  <c r="AE331" i="12"/>
  <c r="AE265" i="12"/>
  <c r="AE215" i="12"/>
  <c r="AE355" i="12"/>
  <c r="AE220" i="12"/>
  <c r="AE403" i="12"/>
  <c r="AE109" i="12"/>
  <c r="AE221" i="12"/>
  <c r="AE325" i="12"/>
  <c r="AE203" i="12"/>
  <c r="AE117" i="12"/>
  <c r="AE259" i="12"/>
  <c r="AE57" i="12"/>
  <c r="AE234" i="12"/>
  <c r="AE333" i="12"/>
  <c r="AE33" i="12"/>
  <c r="AE114" i="12"/>
  <c r="AE336" i="12"/>
  <c r="AE207" i="12"/>
  <c r="AE255" i="12"/>
  <c r="AE59" i="12"/>
  <c r="AE194" i="12"/>
  <c r="AE386" i="12"/>
  <c r="AE159" i="12"/>
  <c r="AE85" i="12"/>
  <c r="AE200" i="12"/>
  <c r="AE269" i="12"/>
  <c r="AE245" i="12"/>
  <c r="AE24" i="12"/>
  <c r="AE238" i="12"/>
  <c r="AE214" i="12"/>
  <c r="AE404" i="12"/>
  <c r="AE332" i="12"/>
  <c r="AE202" i="12"/>
  <c r="AE229" i="12"/>
  <c r="AE350" i="12"/>
  <c r="AE380" i="12"/>
  <c r="AE248" i="12"/>
  <c r="AE323" i="12"/>
  <c r="AE112" i="12"/>
  <c r="AE387" i="12"/>
  <c r="AE88" i="12"/>
  <c r="AE339" i="12"/>
  <c r="AE77" i="12"/>
  <c r="AE93" i="12"/>
  <c r="AE67" i="12"/>
  <c r="AE175" i="12"/>
  <c r="AE51" i="12"/>
  <c r="AE366" i="12"/>
  <c r="AE25" i="12"/>
  <c r="AE27" i="12"/>
  <c r="AE368" i="12"/>
  <c r="AE399" i="12"/>
  <c r="AE392" i="12"/>
  <c r="AE257" i="12"/>
  <c r="AE49" i="12"/>
  <c r="AE158" i="12"/>
  <c r="AE306" i="12"/>
  <c r="AE335" i="12"/>
  <c r="AE212" i="12"/>
  <c r="AE209" i="12"/>
  <c r="AE56" i="12"/>
  <c r="AE196" i="12"/>
  <c r="AE19" i="12"/>
  <c r="AE379" i="12"/>
  <c r="AE293" i="12"/>
  <c r="AE163" i="12"/>
  <c r="AE367" i="12"/>
  <c r="AE286" i="12"/>
  <c r="AE164" i="12"/>
  <c r="AE104" i="12"/>
  <c r="AE18" i="12"/>
  <c r="AE198" i="12"/>
  <c r="AE243" i="12"/>
  <c r="AE279" i="12"/>
  <c r="AE344" i="12"/>
  <c r="AE130" i="12"/>
  <c r="AE252" i="12"/>
  <c r="AE291" i="12"/>
  <c r="AE384" i="12"/>
  <c r="AE375" i="12"/>
  <c r="AE178" i="12"/>
  <c r="AE276" i="12"/>
  <c r="AE343" i="12"/>
  <c r="AE183" i="12"/>
  <c r="AE208" i="12"/>
  <c r="AE92" i="12"/>
  <c r="AE155" i="12"/>
  <c r="AE81" i="12"/>
  <c r="AE181" i="12"/>
  <c r="AE278" i="12"/>
  <c r="AE305" i="12"/>
  <c r="AE173" i="12"/>
  <c r="AE342" i="12"/>
  <c r="AE299" i="12"/>
  <c r="AE267" i="12"/>
  <c r="AE347" i="12"/>
  <c r="AE400" i="12"/>
  <c r="AE125" i="12"/>
  <c r="AE29" i="12"/>
  <c r="AE227" i="12"/>
  <c r="AE356" i="12"/>
  <c r="AE35" i="12"/>
  <c r="AE284" i="12"/>
  <c r="AE8" i="12"/>
  <c r="AE136" i="12"/>
  <c r="AE160" i="12"/>
  <c r="AE310" i="12"/>
  <c r="AE53" i="12"/>
  <c r="AE254" i="12"/>
  <c r="AE374" i="12"/>
  <c r="AE346" i="12"/>
  <c r="AE70" i="12"/>
  <c r="AE64" i="12"/>
  <c r="AE165" i="12"/>
  <c r="AE111" i="12"/>
  <c r="AE84" i="12"/>
  <c r="AE186" i="12"/>
  <c r="AE377" i="12"/>
  <c r="AE288" i="12"/>
  <c r="AE107" i="12"/>
  <c r="AE242" i="12"/>
  <c r="AE381" i="12"/>
  <c r="AE80" i="12"/>
  <c r="AE20" i="12"/>
  <c r="AE223" i="12"/>
  <c r="AE378" i="12"/>
  <c r="AE354" i="12"/>
  <c r="Y424" i="12"/>
  <c r="G358" i="24"/>
  <c r="N358" i="24"/>
  <c r="W358" i="24"/>
  <c r="B1502" i="24" l="1"/>
  <c r="W1501" i="24"/>
  <c r="G1501" i="24"/>
  <c r="B365" i="24"/>
  <c r="W364" i="24"/>
  <c r="G364" i="24"/>
  <c r="B1503" i="24" l="1"/>
  <c r="W1502" i="24"/>
  <c r="G1502" i="24"/>
  <c r="B162" i="24"/>
  <c r="B366" i="24"/>
  <c r="W365" i="24"/>
  <c r="G365" i="24"/>
  <c r="B1504" i="24" l="1"/>
  <c r="W1503" i="24"/>
  <c r="G1503" i="24"/>
  <c r="B163" i="24"/>
  <c r="W162" i="24"/>
  <c r="G162" i="24"/>
  <c r="B367" i="24"/>
  <c r="W366" i="24"/>
  <c r="G366" i="24"/>
  <c r="B1505" i="24" l="1"/>
  <c r="W1504" i="24"/>
  <c r="G1504" i="24"/>
  <c r="B164" i="24"/>
  <c r="W163" i="24"/>
  <c r="G163" i="24"/>
  <c r="B368" i="24"/>
  <c r="W367" i="24"/>
  <c r="G367" i="24"/>
  <c r="B1506" i="24" l="1"/>
  <c r="W1505" i="24"/>
  <c r="G1505" i="24"/>
  <c r="B165" i="24"/>
  <c r="W164" i="24"/>
  <c r="G164" i="24"/>
  <c r="B369" i="24"/>
  <c r="W368" i="24"/>
  <c r="G368" i="24"/>
  <c r="B1507" i="24" l="1"/>
  <c r="W1506" i="24"/>
  <c r="G1506" i="24"/>
  <c r="B166" i="24"/>
  <c r="W165" i="24"/>
  <c r="G165" i="24"/>
  <c r="B370" i="24"/>
  <c r="W369" i="24"/>
  <c r="G369" i="24"/>
  <c r="B1508" i="24" l="1"/>
  <c r="W1507" i="24"/>
  <c r="G1507" i="24"/>
  <c r="B167" i="24"/>
  <c r="W166" i="24"/>
  <c r="G166" i="24"/>
  <c r="B371" i="24"/>
  <c r="W370" i="24"/>
  <c r="G370" i="24"/>
  <c r="B1509" i="24" l="1"/>
  <c r="W1508" i="24"/>
  <c r="G1508" i="24"/>
  <c r="B168" i="24"/>
  <c r="W167" i="24"/>
  <c r="G167" i="24"/>
  <c r="W371" i="24"/>
  <c r="G371" i="24"/>
  <c r="B1510" i="24" l="1"/>
  <c r="W1509" i="24"/>
  <c r="G1509" i="24"/>
  <c r="B170" i="24"/>
  <c r="G168" i="24"/>
  <c r="B373" i="24"/>
  <c r="W372" i="24"/>
  <c r="G372" i="24"/>
  <c r="B1511" i="24" l="1"/>
  <c r="W1510" i="24"/>
  <c r="G1510" i="24"/>
  <c r="B801" i="24"/>
  <c r="W170" i="24"/>
  <c r="G170" i="24"/>
  <c r="B374" i="24"/>
  <c r="W373" i="24"/>
  <c r="G373" i="24"/>
  <c r="B1512" i="24" l="1"/>
  <c r="W1511" i="24"/>
  <c r="G1511" i="24"/>
  <c r="B171" i="24"/>
  <c r="W801" i="24"/>
  <c r="G801" i="24"/>
  <c r="B375" i="24"/>
  <c r="W374" i="24"/>
  <c r="G374" i="24"/>
  <c r="B1513" i="24" l="1"/>
  <c r="W1512" i="24"/>
  <c r="G1512" i="24"/>
  <c r="B802" i="24"/>
  <c r="W171" i="24"/>
  <c r="G171" i="24"/>
  <c r="B376" i="24"/>
  <c r="W375" i="24"/>
  <c r="G375" i="24"/>
  <c r="B1514" i="24" l="1"/>
  <c r="W1513" i="24"/>
  <c r="G1513" i="24"/>
  <c r="B172" i="24"/>
  <c r="W802" i="24"/>
  <c r="G802" i="24"/>
  <c r="B377" i="24"/>
  <c r="W376" i="24"/>
  <c r="G376" i="24"/>
  <c r="B1515" i="24" l="1"/>
  <c r="W1514" i="24"/>
  <c r="G1514" i="24"/>
  <c r="B173" i="24"/>
  <c r="W172" i="24"/>
  <c r="G172" i="24"/>
  <c r="B378" i="24"/>
  <c r="W377" i="24"/>
  <c r="G377" i="24"/>
  <c r="W1515" i="24" l="1"/>
  <c r="G1515" i="24"/>
  <c r="B174" i="24"/>
  <c r="W173" i="24"/>
  <c r="G173" i="24"/>
  <c r="B379" i="24"/>
  <c r="W378" i="24"/>
  <c r="G378" i="24"/>
  <c r="G1516" i="24" l="1"/>
  <c r="W1516" i="24"/>
  <c r="B803" i="24"/>
  <c r="W174" i="24"/>
  <c r="G174" i="24"/>
  <c r="B380" i="24"/>
  <c r="W379" i="24"/>
  <c r="G379" i="24"/>
  <c r="W1517" i="24" l="1"/>
  <c r="G1517" i="24"/>
  <c r="B804" i="24"/>
  <c r="W803" i="24"/>
  <c r="G803" i="24"/>
  <c r="B381" i="24"/>
  <c r="W380" i="24"/>
  <c r="G380" i="24"/>
  <c r="B1519" i="24" l="1"/>
  <c r="W1518" i="24"/>
  <c r="G1518" i="24"/>
  <c r="B175" i="24"/>
  <c r="W804" i="24"/>
  <c r="G804" i="24"/>
  <c r="B382" i="24"/>
  <c r="W381" i="24"/>
  <c r="G381" i="24"/>
  <c r="B1520" i="24" l="1"/>
  <c r="W1519" i="24"/>
  <c r="G1519" i="24"/>
  <c r="B805" i="24"/>
  <c r="W175" i="24"/>
  <c r="G175" i="24"/>
  <c r="B383" i="24"/>
  <c r="W382" i="24"/>
  <c r="G382" i="24"/>
  <c r="B1521" i="24" l="1"/>
  <c r="W1520" i="24"/>
  <c r="G1520" i="24"/>
  <c r="B176" i="24"/>
  <c r="W805" i="24"/>
  <c r="G805" i="24"/>
  <c r="B384" i="24"/>
  <c r="W383" i="24"/>
  <c r="G383" i="24"/>
  <c r="B1522" i="24" l="1"/>
  <c r="W1521" i="24"/>
  <c r="G1521" i="24"/>
  <c r="B177" i="24"/>
  <c r="W176" i="24"/>
  <c r="G176" i="24"/>
  <c r="B385" i="24"/>
  <c r="W384" i="24"/>
  <c r="G384" i="24"/>
  <c r="B1523" i="24" l="1"/>
  <c r="W1522" i="24"/>
  <c r="G1522" i="24"/>
  <c r="B178" i="24"/>
  <c r="W177" i="24"/>
  <c r="G177" i="24"/>
  <c r="B386" i="24"/>
  <c r="W385" i="24"/>
  <c r="G385" i="24"/>
  <c r="B1524" i="24" l="1"/>
  <c r="W1523" i="24"/>
  <c r="G1523" i="24"/>
  <c r="B806" i="24"/>
  <c r="W178" i="24"/>
  <c r="G178" i="24"/>
  <c r="B387" i="24"/>
  <c r="W386" i="24"/>
  <c r="G386" i="24"/>
  <c r="B1525" i="24" l="1"/>
  <c r="W1524" i="24"/>
  <c r="G1524" i="24"/>
  <c r="B807" i="24"/>
  <c r="W806" i="24"/>
  <c r="G806" i="24"/>
  <c r="B388" i="24"/>
  <c r="W387" i="24"/>
  <c r="G387" i="24"/>
  <c r="B1526" i="24" l="1"/>
  <c r="W1525" i="24"/>
  <c r="G1525" i="24"/>
  <c r="W807" i="24"/>
  <c r="G807" i="24"/>
  <c r="B389" i="24"/>
  <c r="W388" i="24"/>
  <c r="G388" i="24"/>
  <c r="B1527" i="24" l="1"/>
  <c r="W1526" i="24"/>
  <c r="G1526" i="24"/>
  <c r="W808" i="24"/>
  <c r="G808" i="24"/>
  <c r="W389" i="24"/>
  <c r="G389" i="24"/>
  <c r="B1528" i="24" l="1"/>
  <c r="W1527" i="24"/>
  <c r="G1527" i="24"/>
  <c r="W809" i="24"/>
  <c r="G809" i="24"/>
  <c r="G390" i="24"/>
  <c r="W390" i="24"/>
  <c r="B1529" i="24" l="1"/>
  <c r="W1528" i="24"/>
  <c r="G1528" i="24"/>
  <c r="B811" i="24"/>
  <c r="W810" i="24"/>
  <c r="G810" i="24"/>
  <c r="G391" i="24"/>
  <c r="W391" i="24"/>
  <c r="B1530" i="24" l="1"/>
  <c r="W1529" i="24"/>
  <c r="G1529" i="24"/>
  <c r="W811" i="24"/>
  <c r="G811" i="24"/>
  <c r="G392" i="24"/>
  <c r="W392" i="24"/>
  <c r="B393" i="24"/>
  <c r="B1531" i="24" l="1"/>
  <c r="W1530" i="24"/>
  <c r="G1530" i="24"/>
  <c r="B813" i="24"/>
  <c r="W812" i="24"/>
  <c r="G812" i="24"/>
  <c r="G393" i="24"/>
  <c r="W393" i="24"/>
  <c r="B1532" i="24" l="1"/>
  <c r="W1531" i="24"/>
  <c r="G1531" i="24"/>
  <c r="B814" i="24"/>
  <c r="W813" i="24"/>
  <c r="G813" i="24"/>
  <c r="G394" i="24"/>
  <c r="W394" i="24"/>
  <c r="B1533" i="24" l="1"/>
  <c r="W1532" i="24"/>
  <c r="G1532" i="24"/>
  <c r="B815" i="24"/>
  <c r="W814" i="24"/>
  <c r="G814" i="24"/>
  <c r="G395" i="24"/>
  <c r="W395" i="24"/>
  <c r="B396" i="24"/>
  <c r="B1534" i="24" l="1"/>
  <c r="W1533" i="24"/>
  <c r="G1533" i="24"/>
  <c r="B816" i="24"/>
  <c r="W815" i="24"/>
  <c r="G815" i="24"/>
  <c r="G396" i="24"/>
  <c r="W396" i="24"/>
  <c r="B397" i="24"/>
  <c r="W1535" i="24" l="1"/>
  <c r="G1535" i="24"/>
  <c r="W1534" i="24"/>
  <c r="G1534" i="24"/>
  <c r="B179" i="24"/>
  <c r="W816" i="24"/>
  <c r="G816" i="24"/>
  <c r="G397" i="24"/>
  <c r="B398" i="24"/>
  <c r="W397" i="24"/>
  <c r="B817" i="24" l="1"/>
  <c r="W179" i="24"/>
  <c r="G179" i="24"/>
  <c r="G398" i="24"/>
  <c r="B399" i="24"/>
  <c r="W398" i="24"/>
  <c r="B818" i="24" l="1"/>
  <c r="W817" i="24"/>
  <c r="G817" i="24"/>
  <c r="G399" i="24"/>
  <c r="B400" i="24"/>
  <c r="W399" i="24"/>
  <c r="B819" i="24" l="1"/>
  <c r="W818" i="24"/>
  <c r="G818" i="24"/>
  <c r="G400" i="24"/>
  <c r="B401" i="24"/>
  <c r="W400" i="24"/>
  <c r="B820" i="24" l="1"/>
  <c r="W819" i="24"/>
  <c r="G819" i="24"/>
  <c r="G401" i="24"/>
  <c r="B402" i="24"/>
  <c r="W401" i="24"/>
  <c r="B821" i="24" l="1"/>
  <c r="W820" i="24"/>
  <c r="G820" i="24"/>
  <c r="G402" i="24"/>
  <c r="B403" i="24"/>
  <c r="W402" i="24"/>
  <c r="B180" i="24" l="1"/>
  <c r="W821" i="24"/>
  <c r="G821" i="24"/>
  <c r="G403" i="24"/>
  <c r="B404" i="24"/>
  <c r="W403" i="24"/>
  <c r="B822" i="24" l="1"/>
  <c r="W180" i="24"/>
  <c r="G180" i="24"/>
  <c r="G404" i="24"/>
  <c r="W404" i="24"/>
  <c r="B405" i="24"/>
  <c r="B823" i="24" l="1"/>
  <c r="W822" i="24"/>
  <c r="G822" i="24"/>
  <c r="G405" i="24"/>
  <c r="B406" i="24"/>
  <c r="W405" i="24"/>
  <c r="B181" i="24" l="1"/>
  <c r="W823" i="24"/>
  <c r="G823" i="24"/>
  <c r="G406" i="24"/>
  <c r="B407" i="24"/>
  <c r="W406" i="24"/>
  <c r="B824" i="24" l="1"/>
  <c r="W181" i="24"/>
  <c r="G181" i="24"/>
  <c r="G407" i="24"/>
  <c r="B408" i="24"/>
  <c r="W407" i="24"/>
  <c r="B825" i="24" l="1"/>
  <c r="W824" i="24"/>
  <c r="G824" i="24"/>
  <c r="G408" i="24"/>
  <c r="B409" i="24"/>
  <c r="W408" i="24"/>
  <c r="B826" i="24" l="1"/>
  <c r="W825" i="24"/>
  <c r="G825" i="24"/>
  <c r="G409" i="24"/>
  <c r="B410" i="24"/>
  <c r="W409" i="24"/>
  <c r="B182" i="24" l="1"/>
  <c r="W826" i="24"/>
  <c r="G826" i="24"/>
  <c r="G410" i="24"/>
  <c r="B411" i="24"/>
  <c r="W410" i="24"/>
  <c r="W182" i="24" l="1"/>
  <c r="G182" i="24"/>
  <c r="G411" i="24"/>
  <c r="W411" i="24"/>
  <c r="W827" i="24" l="1"/>
  <c r="G827" i="24"/>
  <c r="G412" i="24"/>
  <c r="B413" i="24"/>
  <c r="W412" i="24"/>
  <c r="B829" i="24" l="1"/>
  <c r="W828" i="24"/>
  <c r="G828" i="24"/>
  <c r="G413" i="24"/>
  <c r="B414" i="24"/>
  <c r="W413" i="24"/>
  <c r="W829" i="24" l="1"/>
  <c r="G829" i="24"/>
  <c r="G414" i="24"/>
  <c r="W414" i="24"/>
  <c r="B184" i="24" l="1"/>
  <c r="W183" i="24"/>
  <c r="G183" i="24"/>
  <c r="G415" i="24"/>
  <c r="W415" i="24"/>
  <c r="B185" i="24" l="1"/>
  <c r="W184" i="24"/>
  <c r="G184" i="24"/>
  <c r="B186" i="24" l="1"/>
  <c r="W185" i="24"/>
  <c r="G185" i="24"/>
  <c r="G416" i="24"/>
  <c r="B417" i="24"/>
  <c r="W416" i="24"/>
  <c r="B187" i="24" l="1"/>
  <c r="W186" i="24"/>
  <c r="G186" i="24"/>
  <c r="G417" i="24"/>
  <c r="B418" i="24"/>
  <c r="W417" i="24"/>
  <c r="B188" i="24" l="1"/>
  <c r="W187" i="24"/>
  <c r="G187" i="24"/>
  <c r="G418" i="24"/>
  <c r="B419" i="24"/>
  <c r="W418" i="24"/>
  <c r="B189" i="24" l="1"/>
  <c r="W188" i="24"/>
  <c r="G188" i="24"/>
  <c r="G419" i="24"/>
  <c r="B420" i="24"/>
  <c r="W419" i="24"/>
  <c r="B190" i="24" l="1"/>
  <c r="W189" i="24"/>
  <c r="G189" i="24"/>
  <c r="G420" i="24"/>
  <c r="B421" i="24"/>
  <c r="W420" i="24"/>
  <c r="B191" i="24" l="1"/>
  <c r="W190" i="24"/>
  <c r="G190" i="24"/>
  <c r="G421" i="24"/>
  <c r="B422" i="24"/>
  <c r="W421" i="24"/>
  <c r="B192" i="24" l="1"/>
  <c r="W191" i="24"/>
  <c r="G191" i="24"/>
  <c r="G422" i="24"/>
  <c r="B423" i="24"/>
  <c r="W422" i="24"/>
  <c r="B193" i="24" l="1"/>
  <c r="W192" i="24"/>
  <c r="G192" i="24"/>
  <c r="G423" i="24"/>
  <c r="B424" i="24"/>
  <c r="W423" i="24"/>
  <c r="B194" i="24" l="1"/>
  <c r="W193" i="24"/>
  <c r="G193" i="24"/>
  <c r="G424" i="24"/>
  <c r="B425" i="24"/>
  <c r="W424" i="24"/>
  <c r="B195" i="24" l="1"/>
  <c r="W194" i="24"/>
  <c r="G194" i="24"/>
  <c r="G425" i="24"/>
  <c r="B426" i="24"/>
  <c r="W425" i="24"/>
  <c r="B196" i="24" l="1"/>
  <c r="W195" i="24"/>
  <c r="G195" i="24"/>
  <c r="G426" i="24"/>
  <c r="W426" i="24"/>
  <c r="B197" i="24" l="1"/>
  <c r="W196" i="24"/>
  <c r="G196" i="24"/>
  <c r="B427" i="24"/>
  <c r="B198" i="24" l="1"/>
  <c r="W197" i="24"/>
  <c r="G197" i="24"/>
  <c r="G427" i="24"/>
  <c r="B428" i="24"/>
  <c r="W427" i="24"/>
  <c r="B199" i="24" l="1"/>
  <c r="W198" i="24"/>
  <c r="G198" i="24"/>
  <c r="G428" i="24"/>
  <c r="B429" i="24"/>
  <c r="W428" i="24"/>
  <c r="B200" i="24" l="1"/>
  <c r="W199" i="24"/>
  <c r="G199" i="24"/>
  <c r="G429" i="24"/>
  <c r="B430" i="24"/>
  <c r="W429" i="24"/>
  <c r="B830" i="24" l="1"/>
  <c r="W200" i="24"/>
  <c r="G200" i="24"/>
  <c r="G430" i="24"/>
  <c r="B431" i="24"/>
  <c r="W430" i="24"/>
  <c r="B831" i="24" l="1"/>
  <c r="W830" i="24"/>
  <c r="G830" i="24"/>
  <c r="G431" i="24"/>
  <c r="W431" i="24"/>
  <c r="B832" i="24" l="1"/>
  <c r="W831" i="24"/>
  <c r="G831" i="24"/>
  <c r="G432" i="24"/>
  <c r="W432" i="24"/>
  <c r="B833" i="24" l="1"/>
  <c r="W832" i="24"/>
  <c r="G832" i="24"/>
  <c r="G433" i="24"/>
  <c r="W433" i="24"/>
  <c r="B834" i="24" l="1"/>
  <c r="W833" i="24"/>
  <c r="G833" i="24"/>
  <c r="G9" i="24"/>
  <c r="B10" i="24"/>
  <c r="W9" i="24"/>
  <c r="B835" i="24" l="1"/>
  <c r="W834" i="24"/>
  <c r="G834" i="24"/>
  <c r="G10" i="24"/>
  <c r="B434" i="24"/>
  <c r="W10" i="24"/>
  <c r="B836" i="24" l="1"/>
  <c r="W835" i="24"/>
  <c r="G835" i="24"/>
  <c r="G434" i="24"/>
  <c r="B435" i="24"/>
  <c r="W434" i="24"/>
  <c r="B837" i="24" l="1"/>
  <c r="W836" i="24"/>
  <c r="G836" i="24"/>
  <c r="G435" i="24"/>
  <c r="B436" i="24"/>
  <c r="W435" i="24"/>
  <c r="B838" i="24" l="1"/>
  <c r="W837" i="24"/>
  <c r="G837" i="24"/>
  <c r="G436" i="24"/>
  <c r="B437" i="24"/>
  <c r="W436" i="24"/>
  <c r="B839" i="24" l="1"/>
  <c r="W838" i="24"/>
  <c r="G838" i="24"/>
  <c r="G437" i="24"/>
  <c r="B438" i="24"/>
  <c r="W437" i="24"/>
  <c r="B840" i="24" l="1"/>
  <c r="W839" i="24"/>
  <c r="G839" i="24"/>
  <c r="G438" i="24"/>
  <c r="B439" i="24"/>
  <c r="W438" i="24"/>
  <c r="B841" i="24" l="1"/>
  <c r="W840" i="24"/>
  <c r="G840" i="24"/>
  <c r="G439" i="24"/>
  <c r="B440" i="24"/>
  <c r="W439" i="24"/>
  <c r="B842" i="24" l="1"/>
  <c r="W841" i="24"/>
  <c r="G841" i="24"/>
  <c r="G440" i="24"/>
  <c r="B441" i="24"/>
  <c r="W440" i="24"/>
  <c r="B843" i="24" l="1"/>
  <c r="W842" i="24"/>
  <c r="G842" i="24"/>
  <c r="G441" i="24"/>
  <c r="B442" i="24"/>
  <c r="W441" i="24"/>
  <c r="B844" i="24" l="1"/>
  <c r="W843" i="24"/>
  <c r="G843" i="24"/>
  <c r="G442" i="24"/>
  <c r="B443" i="24"/>
  <c r="W442" i="24"/>
  <c r="B845" i="24" l="1"/>
  <c r="W844" i="24"/>
  <c r="G844" i="24"/>
  <c r="G443" i="24"/>
  <c r="B444" i="24"/>
  <c r="W443" i="24"/>
  <c r="B846" i="24" l="1"/>
  <c r="W845" i="24"/>
  <c r="G845" i="24"/>
  <c r="G444" i="24"/>
  <c r="B445" i="24"/>
  <c r="W444" i="24"/>
  <c r="B847" i="24" l="1"/>
  <c r="W846" i="24"/>
  <c r="G846" i="24"/>
  <c r="G445" i="24"/>
  <c r="B11" i="24"/>
  <c r="W445" i="24"/>
  <c r="B848" i="24" l="1"/>
  <c r="W847" i="24"/>
  <c r="G847" i="24"/>
  <c r="G11" i="24"/>
  <c r="B446" i="24"/>
  <c r="W11" i="24"/>
  <c r="B849" i="24" l="1"/>
  <c r="W848" i="24"/>
  <c r="G848" i="24"/>
  <c r="G446" i="24"/>
  <c r="B447" i="24"/>
  <c r="W446" i="24"/>
  <c r="B850" i="24" l="1"/>
  <c r="W849" i="24"/>
  <c r="G849" i="24"/>
  <c r="G447" i="24"/>
  <c r="B12" i="24"/>
  <c r="W447" i="24"/>
  <c r="B851" i="24" l="1"/>
  <c r="W850" i="24"/>
  <c r="G850" i="24"/>
  <c r="G12" i="24"/>
  <c r="B13" i="24"/>
  <c r="W12" i="24"/>
  <c r="B852" i="24" l="1"/>
  <c r="W851" i="24"/>
  <c r="G851" i="24"/>
  <c r="B14" i="24"/>
  <c r="W13" i="24"/>
  <c r="G13" i="24"/>
  <c r="B853" i="24" l="1"/>
  <c r="W852" i="24"/>
  <c r="G852" i="24"/>
  <c r="G14" i="24"/>
  <c r="W14" i="24"/>
  <c r="B854" i="24" l="1"/>
  <c r="W853" i="24"/>
  <c r="G853" i="24"/>
  <c r="B449" i="24"/>
  <c r="W448" i="24"/>
  <c r="G448" i="24"/>
  <c r="B855" i="24" l="1"/>
  <c r="W854" i="24"/>
  <c r="G854" i="24"/>
  <c r="B450" i="24"/>
  <c r="G449" i="24"/>
  <c r="W449" i="24"/>
  <c r="B856" i="24" l="1"/>
  <c r="W855" i="24"/>
  <c r="G855" i="24"/>
  <c r="W450" i="24"/>
  <c r="G450" i="24"/>
  <c r="B857" i="24" l="1"/>
  <c r="W856" i="24"/>
  <c r="G856" i="24"/>
  <c r="G451" i="24"/>
  <c r="W451" i="24"/>
  <c r="B858" i="24" l="1"/>
  <c r="W857" i="24"/>
  <c r="G857" i="24"/>
  <c r="B453" i="24"/>
  <c r="W452" i="24"/>
  <c r="G452" i="24"/>
  <c r="B859" i="24" l="1"/>
  <c r="W858" i="24"/>
  <c r="G858" i="24"/>
  <c r="B454" i="24"/>
  <c r="G453" i="24"/>
  <c r="W453" i="24"/>
  <c r="B860" i="24" l="1"/>
  <c r="W859" i="24"/>
  <c r="G859" i="24"/>
  <c r="B455" i="24"/>
  <c r="W454" i="24"/>
  <c r="G454" i="24"/>
  <c r="B861" i="24" l="1"/>
  <c r="W860" i="24"/>
  <c r="G860" i="24"/>
  <c r="B456" i="24"/>
  <c r="G455" i="24"/>
  <c r="W455" i="24"/>
  <c r="B862" i="24" l="1"/>
  <c r="W861" i="24"/>
  <c r="G861" i="24"/>
  <c r="B457" i="24"/>
  <c r="W456" i="24"/>
  <c r="G456" i="24"/>
  <c r="B863" i="24" l="1"/>
  <c r="W862" i="24"/>
  <c r="G862" i="24"/>
  <c r="B15" i="24"/>
  <c r="G457" i="24"/>
  <c r="W457" i="24"/>
  <c r="B864" i="24" l="1"/>
  <c r="W863" i="24"/>
  <c r="G863" i="24"/>
  <c r="B458" i="24"/>
  <c r="W15" i="24"/>
  <c r="G15" i="24"/>
  <c r="B865" i="24" l="1"/>
  <c r="W864" i="24"/>
  <c r="G864" i="24"/>
  <c r="B459" i="24"/>
  <c r="G458" i="24"/>
  <c r="W458" i="24"/>
  <c r="B866" i="24" l="1"/>
  <c r="W865" i="24"/>
  <c r="G865" i="24"/>
  <c r="B460" i="24"/>
  <c r="W459" i="24"/>
  <c r="G459" i="24"/>
  <c r="B867" i="24" l="1"/>
  <c r="W866" i="24"/>
  <c r="G866" i="24"/>
  <c r="B461" i="24"/>
  <c r="G460" i="24"/>
  <c r="W460" i="24"/>
  <c r="B868" i="24" l="1"/>
  <c r="W867" i="24"/>
  <c r="G867" i="24"/>
  <c r="B462" i="24"/>
  <c r="W461" i="24"/>
  <c r="G461" i="24"/>
  <c r="B869" i="24" l="1"/>
  <c r="W868" i="24"/>
  <c r="G868" i="24"/>
  <c r="B463" i="24"/>
  <c r="G462" i="24"/>
  <c r="W462" i="24"/>
  <c r="B870" i="24" l="1"/>
  <c r="W869" i="24"/>
  <c r="G869" i="24"/>
  <c r="B464" i="24"/>
  <c r="W463" i="24"/>
  <c r="G463" i="24"/>
  <c r="B871" i="24" l="1"/>
  <c r="W870" i="24"/>
  <c r="G870" i="24"/>
  <c r="B465" i="24"/>
  <c r="G464" i="24"/>
  <c r="W464" i="24"/>
  <c r="B872" i="24" l="1"/>
  <c r="W871" i="24"/>
  <c r="G871" i="24"/>
  <c r="W465" i="24"/>
  <c r="G465" i="24"/>
  <c r="B873" i="24" l="1"/>
  <c r="W872" i="24"/>
  <c r="G872" i="24"/>
  <c r="G466" i="24"/>
  <c r="W466" i="24"/>
  <c r="B874" i="24" l="1"/>
  <c r="W873" i="24"/>
  <c r="G873" i="24"/>
  <c r="B468" i="24"/>
  <c r="W467" i="24"/>
  <c r="G467" i="24"/>
  <c r="B875" i="24" l="1"/>
  <c r="W874" i="24"/>
  <c r="G874" i="24"/>
  <c r="B469" i="24"/>
  <c r="G468" i="24"/>
  <c r="W468" i="24"/>
  <c r="B876" i="24" l="1"/>
  <c r="W875" i="24"/>
  <c r="G875" i="24"/>
  <c r="B470" i="24"/>
  <c r="W469" i="24"/>
  <c r="G469" i="24"/>
  <c r="B877" i="24" l="1"/>
  <c r="W876" i="24"/>
  <c r="G876" i="24"/>
  <c r="B471" i="24"/>
  <c r="G470" i="24"/>
  <c r="W470" i="24"/>
  <c r="B878" i="24" l="1"/>
  <c r="W877" i="24"/>
  <c r="G877" i="24"/>
  <c r="B472" i="24"/>
  <c r="W471" i="24"/>
  <c r="G471" i="24"/>
  <c r="B879" i="24" l="1"/>
  <c r="W878" i="24"/>
  <c r="G878" i="24"/>
  <c r="B473" i="24"/>
  <c r="G472" i="24"/>
  <c r="W472" i="24"/>
  <c r="B880" i="24" l="1"/>
  <c r="W879" i="24"/>
  <c r="G879" i="24"/>
  <c r="B474" i="24"/>
  <c r="W473" i="24"/>
  <c r="G473" i="24"/>
  <c r="B881" i="24" l="1"/>
  <c r="W880" i="24"/>
  <c r="G880" i="24"/>
  <c r="B475" i="24"/>
  <c r="G474" i="24"/>
  <c r="W474" i="24"/>
  <c r="B882" i="24" l="1"/>
  <c r="W881" i="24"/>
  <c r="G881" i="24"/>
  <c r="B476" i="24"/>
  <c r="W475" i="24"/>
  <c r="G475" i="24"/>
  <c r="B883" i="24" l="1"/>
  <c r="W882" i="24"/>
  <c r="G882" i="24"/>
  <c r="B477" i="24"/>
  <c r="G476" i="24"/>
  <c r="W476" i="24"/>
  <c r="B884" i="24" l="1"/>
  <c r="W883" i="24"/>
  <c r="G883" i="24"/>
  <c r="B478" i="24"/>
  <c r="W477" i="24"/>
  <c r="G477" i="24"/>
  <c r="B885" i="24" l="1"/>
  <c r="W884" i="24"/>
  <c r="G884" i="24"/>
  <c r="B16" i="24"/>
  <c r="B479" i="24" s="1"/>
  <c r="G478" i="24"/>
  <c r="W478" i="24"/>
  <c r="B886" i="24" l="1"/>
  <c r="W885" i="24"/>
  <c r="G885" i="24"/>
  <c r="B17" i="24"/>
  <c r="W479" i="24"/>
  <c r="G479" i="24"/>
  <c r="W16" i="24"/>
  <c r="G16" i="24"/>
  <c r="B887" i="24" l="1"/>
  <c r="W886" i="24"/>
  <c r="G886" i="24"/>
  <c r="B18" i="24"/>
  <c r="W17" i="24"/>
  <c r="G17" i="24"/>
  <c r="B888" i="24" l="1"/>
  <c r="W887" i="24"/>
  <c r="G887" i="24"/>
  <c r="B480" i="24"/>
  <c r="W18" i="24"/>
  <c r="G18" i="24"/>
  <c r="B889" i="24" l="1"/>
  <c r="W888" i="24"/>
  <c r="G888" i="24"/>
  <c r="B481" i="24"/>
  <c r="W480" i="24"/>
  <c r="G480" i="24"/>
  <c r="B890" i="24" l="1"/>
  <c r="W889" i="24"/>
  <c r="G889" i="24"/>
  <c r="W481" i="24"/>
  <c r="G481" i="24"/>
  <c r="B891" i="24" l="1"/>
  <c r="W890" i="24"/>
  <c r="G890" i="24"/>
  <c r="B483" i="24"/>
  <c r="W482" i="24"/>
  <c r="G482" i="24"/>
  <c r="B892" i="24" l="1"/>
  <c r="W891" i="24"/>
  <c r="G891" i="24"/>
  <c r="W483" i="24"/>
  <c r="G483" i="24"/>
  <c r="B893" i="24" l="1"/>
  <c r="W892" i="24"/>
  <c r="G892" i="24"/>
  <c r="B485" i="24"/>
  <c r="W484" i="24"/>
  <c r="G484" i="24"/>
  <c r="B894" i="24" l="1"/>
  <c r="W893" i="24"/>
  <c r="G893" i="24"/>
  <c r="W485" i="24"/>
  <c r="G485" i="24"/>
  <c r="B895" i="24" l="1"/>
  <c r="W894" i="24"/>
  <c r="G894" i="24"/>
  <c r="B487" i="24"/>
  <c r="W486" i="24"/>
  <c r="G486" i="24"/>
  <c r="B201" i="24" l="1"/>
  <c r="W895" i="24"/>
  <c r="G895" i="24"/>
  <c r="B488" i="24"/>
  <c r="W487" i="24"/>
  <c r="G487" i="24"/>
  <c r="B896" i="24" l="1"/>
  <c r="W201" i="24"/>
  <c r="G201" i="24"/>
  <c r="B19" i="24"/>
  <c r="W488" i="24"/>
  <c r="G488" i="24"/>
  <c r="B897" i="24" l="1"/>
  <c r="W896" i="24"/>
  <c r="G896" i="24"/>
  <c r="B489" i="24"/>
  <c r="W19" i="24"/>
  <c r="G19" i="24"/>
  <c r="B898" i="24" l="1"/>
  <c r="W897" i="24"/>
  <c r="G897" i="24"/>
  <c r="B490" i="24"/>
  <c r="W489" i="24"/>
  <c r="G489" i="24"/>
  <c r="B899" i="24" l="1"/>
  <c r="W898" i="24"/>
  <c r="G898" i="24"/>
  <c r="B491" i="24"/>
  <c r="W490" i="24"/>
  <c r="G490" i="24"/>
  <c r="B900" i="24" l="1"/>
  <c r="W899" i="24"/>
  <c r="G899" i="24"/>
  <c r="B492" i="24"/>
  <c r="W491" i="24"/>
  <c r="G491" i="24"/>
  <c r="B901" i="24" l="1"/>
  <c r="W900" i="24"/>
  <c r="G900" i="24"/>
  <c r="B493" i="24"/>
  <c r="W492" i="24"/>
  <c r="G492" i="24"/>
  <c r="B902" i="24" l="1"/>
  <c r="W901" i="24"/>
  <c r="G901" i="24"/>
  <c r="B494" i="24"/>
  <c r="W493" i="24"/>
  <c r="G493" i="24"/>
  <c r="B903" i="24" l="1"/>
  <c r="W902" i="24"/>
  <c r="G902" i="24"/>
  <c r="B495" i="24"/>
  <c r="W494" i="24"/>
  <c r="G494" i="24"/>
  <c r="B904" i="24" l="1"/>
  <c r="W903" i="24"/>
  <c r="G903" i="24"/>
  <c r="B496" i="24"/>
  <c r="W495" i="24"/>
  <c r="G495" i="24"/>
  <c r="B905" i="24" l="1"/>
  <c r="W904" i="24"/>
  <c r="G904" i="24"/>
  <c r="B497" i="24"/>
  <c r="W496" i="24"/>
  <c r="G496" i="24"/>
  <c r="B906" i="24" l="1"/>
  <c r="W905" i="24"/>
  <c r="G905" i="24"/>
  <c r="B498" i="24"/>
  <c r="W497" i="24"/>
  <c r="G497" i="24"/>
  <c r="B907" i="24" l="1"/>
  <c r="W906" i="24"/>
  <c r="G906" i="24"/>
  <c r="B499" i="24"/>
  <c r="W498" i="24"/>
  <c r="G498" i="24"/>
  <c r="B908" i="24" l="1"/>
  <c r="W907" i="24"/>
  <c r="G907" i="24"/>
  <c r="W499" i="24"/>
  <c r="G499" i="24"/>
  <c r="B909" i="24" l="1"/>
  <c r="W908" i="24"/>
  <c r="G908" i="24"/>
  <c r="W500" i="24"/>
  <c r="G500" i="24"/>
  <c r="B910" i="24" l="1"/>
  <c r="W909" i="24"/>
  <c r="G909" i="24"/>
  <c r="B502" i="24"/>
  <c r="W501" i="24"/>
  <c r="G501" i="24"/>
  <c r="B911" i="24" l="1"/>
  <c r="W910" i="24"/>
  <c r="G910" i="24"/>
  <c r="B503" i="24"/>
  <c r="W502" i="24"/>
  <c r="G502" i="24"/>
  <c r="B912" i="24" l="1"/>
  <c r="W911" i="24"/>
  <c r="G911" i="24"/>
  <c r="B504" i="24"/>
  <c r="W503" i="24"/>
  <c r="G503" i="24"/>
  <c r="B913" i="24" l="1"/>
  <c r="W912" i="24"/>
  <c r="G912" i="24"/>
  <c r="B505" i="24"/>
  <c r="W504" i="24"/>
  <c r="G504" i="24"/>
  <c r="B914" i="24" l="1"/>
  <c r="W913" i="24"/>
  <c r="G913" i="24"/>
  <c r="B506" i="24"/>
  <c r="W505" i="24"/>
  <c r="G505" i="24"/>
  <c r="B915" i="24" l="1"/>
  <c r="W914" i="24"/>
  <c r="G914" i="24"/>
  <c r="B507" i="24"/>
  <c r="W506" i="24"/>
  <c r="G506" i="24"/>
  <c r="B202" i="24" l="1"/>
  <c r="W915" i="24"/>
  <c r="G915" i="24"/>
  <c r="B508" i="24"/>
  <c r="W507" i="24"/>
  <c r="G507" i="24"/>
  <c r="B916" i="24" l="1"/>
  <c r="W202" i="24"/>
  <c r="G202" i="24"/>
  <c r="B509" i="24"/>
  <c r="W508" i="24"/>
  <c r="G508" i="24"/>
  <c r="W916" i="24" l="1"/>
  <c r="G916" i="24"/>
  <c r="B510" i="24"/>
  <c r="W509" i="24"/>
  <c r="G509" i="24"/>
  <c r="B918" i="24" l="1"/>
  <c r="W917" i="24"/>
  <c r="G917" i="24"/>
  <c r="B511" i="24"/>
  <c r="W510" i="24"/>
  <c r="G510" i="24"/>
  <c r="B919" i="24" l="1"/>
  <c r="W918" i="24"/>
  <c r="G918" i="24"/>
  <c r="B512" i="24"/>
  <c r="W511" i="24"/>
  <c r="G511" i="24"/>
  <c r="B920" i="24" l="1"/>
  <c r="W919" i="24"/>
  <c r="G919" i="24"/>
  <c r="B513" i="24"/>
  <c r="W512" i="24"/>
  <c r="G512" i="24"/>
  <c r="B921" i="24" l="1"/>
  <c r="W920" i="24"/>
  <c r="G920" i="24"/>
  <c r="B514" i="24"/>
  <c r="W513" i="24"/>
  <c r="G513" i="24"/>
  <c r="B922" i="24" l="1"/>
  <c r="W921" i="24"/>
  <c r="G921" i="24"/>
  <c r="B515" i="24"/>
  <c r="W514" i="24"/>
  <c r="G514" i="24"/>
  <c r="B923" i="24" l="1"/>
  <c r="W922" i="24"/>
  <c r="G922" i="24"/>
  <c r="B516" i="24"/>
  <c r="W515" i="24"/>
  <c r="G515" i="24"/>
  <c r="B924" i="24" l="1"/>
  <c r="W923" i="24"/>
  <c r="G923" i="24"/>
  <c r="B20" i="24"/>
  <c r="W516" i="24"/>
  <c r="G516" i="24"/>
  <c r="B925" i="24" l="1"/>
  <c r="W924" i="24"/>
  <c r="G924" i="24"/>
  <c r="B517" i="24"/>
  <c r="W20" i="24"/>
  <c r="G20" i="24"/>
  <c r="B926" i="24" l="1"/>
  <c r="W925" i="24"/>
  <c r="G925" i="24"/>
  <c r="B518" i="24"/>
  <c r="W517" i="24"/>
  <c r="G517" i="24"/>
  <c r="B927" i="24" l="1"/>
  <c r="W926" i="24"/>
  <c r="G926" i="24"/>
  <c r="B519" i="24"/>
  <c r="W518" i="24"/>
  <c r="G518" i="24"/>
  <c r="B928" i="24" l="1"/>
  <c r="W927" i="24"/>
  <c r="G927" i="24"/>
  <c r="W519" i="24"/>
  <c r="G519" i="24"/>
  <c r="B203" i="24" l="1"/>
  <c r="W928" i="24"/>
  <c r="G928" i="24"/>
  <c r="W520" i="24"/>
  <c r="G520" i="24"/>
  <c r="B929" i="24" l="1"/>
  <c r="W203" i="24"/>
  <c r="G203" i="24"/>
  <c r="B522" i="24"/>
  <c r="W521" i="24"/>
  <c r="G521" i="24"/>
  <c r="B930" i="24" l="1"/>
  <c r="W929" i="24"/>
  <c r="G929" i="24"/>
  <c r="B523" i="24"/>
  <c r="W522" i="24"/>
  <c r="G522" i="24"/>
  <c r="B931" i="24" l="1"/>
  <c r="W930" i="24"/>
  <c r="G930" i="24"/>
  <c r="W523" i="24"/>
  <c r="G523" i="24"/>
  <c r="B932" i="24" l="1"/>
  <c r="W931" i="24"/>
  <c r="G931" i="24"/>
  <c r="W524" i="24"/>
  <c r="G524" i="24"/>
  <c r="B933" i="24" l="1"/>
  <c r="W932" i="24"/>
  <c r="G932" i="24"/>
  <c r="B526" i="24"/>
  <c r="W525" i="24"/>
  <c r="G525" i="24"/>
  <c r="B204" i="24" l="1"/>
  <c r="W933" i="24"/>
  <c r="G933" i="24"/>
  <c r="B527" i="24"/>
  <c r="W526" i="24"/>
  <c r="G526" i="24"/>
  <c r="W204" i="24" l="1"/>
  <c r="G204" i="24"/>
  <c r="B528" i="24"/>
  <c r="W527" i="24"/>
  <c r="G527" i="24"/>
  <c r="B935" i="24" l="1"/>
  <c r="W934" i="24"/>
  <c r="G934" i="24"/>
  <c r="B21" i="24"/>
  <c r="W528" i="24"/>
  <c r="G528" i="24"/>
  <c r="W935" i="24" l="1"/>
  <c r="G935" i="24"/>
  <c r="B529" i="24"/>
  <c r="W21" i="24"/>
  <c r="G21" i="24"/>
  <c r="B937" i="24" l="1"/>
  <c r="W936" i="24"/>
  <c r="G936" i="24"/>
  <c r="B530" i="24"/>
  <c r="W529" i="24"/>
  <c r="G529" i="24"/>
  <c r="W937" i="24" l="1"/>
  <c r="G937" i="24"/>
  <c r="B531" i="24"/>
  <c r="W530" i="24"/>
  <c r="G530" i="24"/>
  <c r="B939" i="24" l="1"/>
  <c r="W938" i="24"/>
  <c r="G938" i="24"/>
  <c r="B532" i="24"/>
  <c r="W531" i="24"/>
  <c r="G531" i="24"/>
  <c r="B940" i="24" l="1"/>
  <c r="W939" i="24"/>
  <c r="G939" i="24"/>
  <c r="B533" i="24"/>
  <c r="W532" i="24"/>
  <c r="G532" i="24"/>
  <c r="B941" i="24" l="1"/>
  <c r="W940" i="24"/>
  <c r="G940" i="24"/>
  <c r="B534" i="24"/>
  <c r="W533" i="24"/>
  <c r="G533" i="24"/>
  <c r="B205" i="24" l="1"/>
  <c r="W941" i="24"/>
  <c r="G941" i="24"/>
  <c r="B535" i="24"/>
  <c r="W534" i="24"/>
  <c r="G534" i="24"/>
  <c r="B942" i="24" l="1"/>
  <c r="W205" i="24"/>
  <c r="G205" i="24"/>
  <c r="B536" i="24"/>
  <c r="W535" i="24"/>
  <c r="G535" i="24"/>
  <c r="B943" i="24" l="1"/>
  <c r="W942" i="24"/>
  <c r="G942" i="24"/>
  <c r="B537" i="24"/>
  <c r="W536" i="24"/>
  <c r="G536" i="24"/>
  <c r="B944" i="24" l="1"/>
  <c r="W943" i="24"/>
  <c r="G943" i="24"/>
  <c r="B538" i="24"/>
  <c r="W537" i="24"/>
  <c r="G537" i="24"/>
  <c r="B945" i="24" l="1"/>
  <c r="W944" i="24"/>
  <c r="G944" i="24"/>
  <c r="B539" i="24"/>
  <c r="W538" i="24"/>
  <c r="G538" i="24"/>
  <c r="B946" i="24" l="1"/>
  <c r="W945" i="24"/>
  <c r="G945" i="24"/>
  <c r="B540" i="24"/>
  <c r="W539" i="24"/>
  <c r="G539" i="24"/>
  <c r="B206" i="24" l="1"/>
  <c r="W946" i="24"/>
  <c r="G946" i="24"/>
  <c r="W540" i="24"/>
  <c r="G540" i="24"/>
  <c r="B947" i="24" l="1"/>
  <c r="W206" i="24"/>
  <c r="G206" i="24"/>
  <c r="B542" i="24"/>
  <c r="W541" i="24"/>
  <c r="G541" i="24"/>
  <c r="B207" i="24" l="1"/>
  <c r="W947" i="24"/>
  <c r="G947" i="24"/>
  <c r="W542" i="24"/>
  <c r="G542" i="24"/>
  <c r="B948" i="24" l="1"/>
  <c r="W207" i="24"/>
  <c r="G207" i="24"/>
  <c r="W543" i="24"/>
  <c r="G543" i="24"/>
  <c r="B949" i="24" l="1"/>
  <c r="W948" i="24"/>
  <c r="G948" i="24"/>
  <c r="B545" i="24"/>
  <c r="W544" i="24"/>
  <c r="G544" i="24"/>
  <c r="W949" i="24" l="1"/>
  <c r="G949" i="24"/>
  <c r="B546" i="24"/>
  <c r="W545" i="24"/>
  <c r="G545" i="24"/>
  <c r="B951" i="24" l="1"/>
  <c r="W950" i="24"/>
  <c r="G950" i="24"/>
  <c r="B547" i="24"/>
  <c r="W546" i="24"/>
  <c r="G546" i="24"/>
  <c r="W951" i="24" l="1"/>
  <c r="G951" i="24"/>
  <c r="B22" i="24"/>
  <c r="W547" i="24"/>
  <c r="G547" i="24"/>
  <c r="W952" i="24" l="1"/>
  <c r="G952" i="24"/>
  <c r="B548" i="24"/>
  <c r="W22" i="24"/>
  <c r="G22" i="24"/>
  <c r="B954" i="24" l="1"/>
  <c r="W953" i="24"/>
  <c r="G953" i="24"/>
  <c r="B549" i="24"/>
  <c r="W548" i="24"/>
  <c r="G548" i="24"/>
  <c r="W954" i="24" l="1"/>
  <c r="G954" i="24"/>
  <c r="B550" i="24"/>
  <c r="W549" i="24"/>
  <c r="G549" i="24"/>
  <c r="B956" i="24" l="1"/>
  <c r="W955" i="24"/>
  <c r="G955" i="24"/>
  <c r="B551" i="24"/>
  <c r="W550" i="24"/>
  <c r="G550" i="24"/>
  <c r="B957" i="24" l="1"/>
  <c r="W956" i="24"/>
  <c r="G956" i="24"/>
  <c r="B552" i="24"/>
  <c r="W551" i="24"/>
  <c r="G551" i="24"/>
  <c r="B958" i="24" l="1"/>
  <c r="W957" i="24"/>
  <c r="G957" i="24"/>
  <c r="B553" i="24"/>
  <c r="W552" i="24"/>
  <c r="G552" i="24"/>
  <c r="B959" i="24" l="1"/>
  <c r="W958" i="24"/>
  <c r="G958" i="24"/>
  <c r="B23" i="24"/>
  <c r="W553" i="24"/>
  <c r="G553" i="24"/>
  <c r="B960" i="24" l="1"/>
  <c r="W959" i="24"/>
  <c r="G959" i="24"/>
  <c r="B24" i="24"/>
  <c r="W23" i="24"/>
  <c r="G23" i="24"/>
  <c r="B208" i="24" l="1"/>
  <c r="W960" i="24"/>
  <c r="G960" i="24"/>
  <c r="W24" i="24"/>
  <c r="G24" i="24"/>
  <c r="B961" i="24" l="1"/>
  <c r="W208" i="24"/>
  <c r="G208" i="24"/>
  <c r="B555" i="24"/>
  <c r="W554" i="24"/>
  <c r="G554" i="24"/>
  <c r="B962" i="24" l="1"/>
  <c r="W961" i="24"/>
  <c r="G961" i="24"/>
  <c r="B556" i="24"/>
  <c r="W555" i="24"/>
  <c r="G555" i="24"/>
  <c r="B963" i="24" l="1"/>
  <c r="W962" i="24"/>
  <c r="G962" i="24"/>
  <c r="B557" i="24"/>
  <c r="W556" i="24"/>
  <c r="G556" i="24"/>
  <c r="B964" i="24" l="1"/>
  <c r="W963" i="24"/>
  <c r="G963" i="24"/>
  <c r="B558" i="24"/>
  <c r="W557" i="24"/>
  <c r="G557" i="24"/>
  <c r="B965" i="24" l="1"/>
  <c r="W964" i="24"/>
  <c r="G964" i="24"/>
  <c r="B559" i="24"/>
  <c r="G559" i="24" s="1"/>
  <c r="W558" i="24"/>
  <c r="G558" i="24"/>
  <c r="B966" i="24" l="1"/>
  <c r="W965" i="24"/>
  <c r="G965" i="24"/>
  <c r="B25" i="24"/>
  <c r="G25" i="24" s="1"/>
  <c r="W559" i="24"/>
  <c r="B209" i="24" l="1"/>
  <c r="W966" i="24"/>
  <c r="G966" i="24"/>
  <c r="B560" i="24"/>
  <c r="G560" i="24" s="1"/>
  <c r="W25" i="24"/>
  <c r="B967" i="24" l="1"/>
  <c r="W209" i="24"/>
  <c r="G209" i="24"/>
  <c r="B561" i="24"/>
  <c r="G561" i="24" s="1"/>
  <c r="W560" i="24"/>
  <c r="B968" i="24" l="1"/>
  <c r="W967" i="24"/>
  <c r="G967" i="24"/>
  <c r="B562" i="24"/>
  <c r="G562" i="24" s="1"/>
  <c r="W561" i="24"/>
  <c r="B210" i="24" l="1"/>
  <c r="W968" i="24"/>
  <c r="G968" i="24"/>
  <c r="B563" i="24"/>
  <c r="G563" i="24" s="1"/>
  <c r="W562" i="24"/>
  <c r="B211" i="24" l="1"/>
  <c r="W210" i="24"/>
  <c r="G210" i="24"/>
  <c r="B564" i="24"/>
  <c r="G564" i="24" s="1"/>
  <c r="W563" i="24"/>
  <c r="W211" i="24" l="1"/>
  <c r="G211" i="24"/>
  <c r="B565" i="24"/>
  <c r="G565" i="24" s="1"/>
  <c r="W564" i="24"/>
  <c r="B213" i="24" l="1"/>
  <c r="W212" i="24"/>
  <c r="G212" i="24"/>
  <c r="B566" i="24"/>
  <c r="G566" i="24" s="1"/>
  <c r="W565" i="24"/>
  <c r="B214" i="24" l="1"/>
  <c r="W213" i="24"/>
  <c r="G213" i="24"/>
  <c r="B567" i="24"/>
  <c r="G567" i="24" s="1"/>
  <c r="W566" i="24"/>
  <c r="B969" i="24" l="1"/>
  <c r="W214" i="24"/>
  <c r="G214" i="24"/>
  <c r="B568" i="24"/>
  <c r="G568" i="24" s="1"/>
  <c r="W567" i="24"/>
  <c r="B215" i="24" l="1"/>
  <c r="W969" i="24"/>
  <c r="G969" i="24"/>
  <c r="B569" i="24"/>
  <c r="G569" i="24" s="1"/>
  <c r="W568" i="24"/>
  <c r="B216" i="24" l="1"/>
  <c r="W215" i="24"/>
  <c r="G215" i="24"/>
  <c r="B570" i="24"/>
  <c r="G570" i="24" s="1"/>
  <c r="W569" i="24"/>
  <c r="B217" i="24" l="1"/>
  <c r="W216" i="24"/>
  <c r="G216" i="24"/>
  <c r="B571" i="24"/>
  <c r="G571" i="24" s="1"/>
  <c r="W570" i="24"/>
  <c r="B218" i="24" l="1"/>
  <c r="W217" i="24"/>
  <c r="G217" i="24"/>
  <c r="W571" i="24"/>
  <c r="B219" i="24" l="1"/>
  <c r="W218" i="24"/>
  <c r="G218" i="24"/>
  <c r="B573" i="24"/>
  <c r="G573" i="24" s="1"/>
  <c r="W572" i="24"/>
  <c r="B220" i="24" l="1"/>
  <c r="W219" i="24"/>
  <c r="G219" i="24"/>
  <c r="W573" i="24"/>
  <c r="B221" i="24" l="1"/>
  <c r="W220" i="24"/>
  <c r="G220" i="24"/>
  <c r="B575" i="24"/>
  <c r="G575" i="24" s="1"/>
  <c r="W574" i="24"/>
  <c r="B222" i="24" l="1"/>
  <c r="W221" i="24"/>
  <c r="G221" i="24"/>
  <c r="W575" i="24"/>
  <c r="B223" i="24" l="1"/>
  <c r="W222" i="24"/>
  <c r="G222" i="24"/>
  <c r="B577" i="24"/>
  <c r="G577" i="24" s="1"/>
  <c r="W576" i="24"/>
  <c r="B224" i="24" l="1"/>
  <c r="W223" i="24"/>
  <c r="G223" i="24"/>
  <c r="B578" i="24"/>
  <c r="G578" i="24" s="1"/>
  <c r="W577" i="24"/>
  <c r="B970" i="24" l="1"/>
  <c r="W224" i="24"/>
  <c r="G224" i="24"/>
  <c r="B579" i="24"/>
  <c r="G579" i="24" s="1"/>
  <c r="W578" i="24"/>
  <c r="B225" i="24" l="1"/>
  <c r="W970" i="24"/>
  <c r="G970" i="24"/>
  <c r="B26" i="24"/>
  <c r="G26" i="24" s="1"/>
  <c r="W579" i="24"/>
  <c r="W225" i="24" l="1"/>
  <c r="G225" i="24"/>
  <c r="B580" i="24"/>
  <c r="G580" i="24" s="1"/>
  <c r="W26" i="24"/>
  <c r="W971" i="24" l="1"/>
  <c r="G971" i="24"/>
  <c r="B581" i="24"/>
  <c r="G581" i="24" s="1"/>
  <c r="W580" i="24"/>
  <c r="B973" i="24" l="1"/>
  <c r="W972" i="24"/>
  <c r="G972" i="24"/>
  <c r="B582" i="24"/>
  <c r="G582" i="24" s="1"/>
  <c r="W581" i="24"/>
  <c r="B974" i="24" l="1"/>
  <c r="W973" i="24"/>
  <c r="G973" i="24"/>
  <c r="B583" i="24"/>
  <c r="G583" i="24" s="1"/>
  <c r="W582" i="24"/>
  <c r="B975" i="24" l="1"/>
  <c r="W974" i="24"/>
  <c r="G974" i="24"/>
  <c r="B584" i="24"/>
  <c r="G584" i="24" s="1"/>
  <c r="W583" i="24"/>
  <c r="B976" i="24" l="1"/>
  <c r="W975" i="24"/>
  <c r="G975" i="24"/>
  <c r="B585" i="24"/>
  <c r="G585" i="24" s="1"/>
  <c r="W584" i="24"/>
  <c r="B977" i="24" l="1"/>
  <c r="W976" i="24"/>
  <c r="G976" i="24"/>
  <c r="B586" i="24"/>
  <c r="G586" i="24" s="1"/>
  <c r="W585" i="24"/>
  <c r="B226" i="24" l="1"/>
  <c r="W977" i="24"/>
  <c r="G977" i="24"/>
  <c r="B27" i="24"/>
  <c r="G27" i="24" s="1"/>
  <c r="W586" i="24"/>
  <c r="B978" i="24" l="1"/>
  <c r="W226" i="24"/>
  <c r="G226" i="24"/>
  <c r="B587" i="24"/>
  <c r="G587" i="24" s="1"/>
  <c r="W27" i="24"/>
  <c r="B979" i="24" l="1"/>
  <c r="W978" i="24"/>
  <c r="G978" i="24"/>
  <c r="B588" i="24"/>
  <c r="G588" i="24" s="1"/>
  <c r="W587" i="24"/>
  <c r="B980" i="24" l="1"/>
  <c r="W979" i="24"/>
  <c r="G979" i="24"/>
  <c r="B589" i="24"/>
  <c r="G589" i="24" s="1"/>
  <c r="W588" i="24"/>
  <c r="B981" i="24" l="1"/>
  <c r="W980" i="24"/>
  <c r="G980" i="24"/>
  <c r="B590" i="24"/>
  <c r="G590" i="24" s="1"/>
  <c r="W589" i="24"/>
  <c r="B982" i="24" l="1"/>
  <c r="W981" i="24"/>
  <c r="G981" i="24"/>
  <c r="B591" i="24"/>
  <c r="G591" i="24" s="1"/>
  <c r="W590" i="24"/>
  <c r="B227" i="24" l="1"/>
  <c r="W982" i="24"/>
  <c r="G982" i="24"/>
  <c r="G592" i="24"/>
  <c r="W591" i="24"/>
  <c r="B983" i="24" l="1"/>
  <c r="W227" i="24"/>
  <c r="G227" i="24"/>
  <c r="G593" i="24"/>
  <c r="W592" i="24"/>
  <c r="B228" i="24" l="1"/>
  <c r="W983" i="24"/>
  <c r="G983" i="24"/>
  <c r="G594" i="24"/>
  <c r="W593" i="24"/>
  <c r="B229" i="24" l="1"/>
  <c r="W228" i="24"/>
  <c r="G228" i="24"/>
  <c r="B595" i="24"/>
  <c r="G595" i="24" s="1"/>
  <c r="W594" i="24"/>
  <c r="B230" i="24" l="1"/>
  <c r="W229" i="24"/>
  <c r="G229" i="24"/>
  <c r="B28" i="24"/>
  <c r="G28" i="24" s="1"/>
  <c r="W595" i="24"/>
  <c r="B231" i="24" l="1"/>
  <c r="W230" i="24"/>
  <c r="G230" i="24"/>
  <c r="B596" i="24"/>
  <c r="G596" i="24" s="1"/>
  <c r="W28" i="24"/>
  <c r="W231" i="24" l="1"/>
  <c r="G231" i="24"/>
  <c r="B29" i="24"/>
  <c r="G29" i="24" s="1"/>
  <c r="W596" i="24"/>
  <c r="B985" i="24" l="1"/>
  <c r="W984" i="24"/>
  <c r="G984" i="24"/>
  <c r="B597" i="24"/>
  <c r="G597" i="24" s="1"/>
  <c r="W29" i="24"/>
  <c r="W985" i="24" l="1"/>
  <c r="G985" i="24"/>
  <c r="B30" i="24"/>
  <c r="G30" i="24" s="1"/>
  <c r="W597" i="24"/>
  <c r="W232" i="24" l="1"/>
  <c r="G232" i="24"/>
  <c r="B31" i="24"/>
  <c r="G31" i="24" s="1"/>
  <c r="W30" i="24"/>
  <c r="W986" i="24" l="1"/>
  <c r="G986" i="24"/>
  <c r="B32" i="24"/>
  <c r="G32" i="24" s="1"/>
  <c r="W31" i="24"/>
  <c r="B234" i="24" l="1"/>
  <c r="W233" i="24"/>
  <c r="G233" i="24"/>
  <c r="B33" i="24"/>
  <c r="G33" i="24" s="1"/>
  <c r="W32" i="24"/>
  <c r="B235" i="24" l="1"/>
  <c r="W234" i="24"/>
  <c r="G234" i="24"/>
  <c r="B34" i="24"/>
  <c r="G34" i="24" s="1"/>
  <c r="W33" i="24"/>
  <c r="B236" i="24" l="1"/>
  <c r="W235" i="24"/>
  <c r="G235" i="24"/>
  <c r="B598" i="24"/>
  <c r="G598" i="24" s="1"/>
  <c r="W34" i="24"/>
  <c r="B237" i="24" l="1"/>
  <c r="W236" i="24"/>
  <c r="G236" i="24"/>
  <c r="B35" i="24"/>
  <c r="G35" i="24" s="1"/>
  <c r="W598" i="24"/>
  <c r="B238" i="24" l="1"/>
  <c r="W237" i="24"/>
  <c r="G237" i="24"/>
  <c r="B36" i="24"/>
  <c r="G36" i="24" s="1"/>
  <c r="W35" i="24"/>
  <c r="W238" i="24" l="1"/>
  <c r="G238" i="24"/>
  <c r="B37" i="24"/>
  <c r="G37" i="24" s="1"/>
  <c r="W36" i="24"/>
  <c r="B239" i="24" l="1"/>
  <c r="W987" i="24"/>
  <c r="G987" i="24"/>
  <c r="B599" i="24"/>
  <c r="G599" i="24" s="1"/>
  <c r="W37" i="24"/>
  <c r="B240" i="24" l="1"/>
  <c r="G240" i="24" s="1"/>
  <c r="W239" i="24"/>
  <c r="G239" i="24"/>
  <c r="B600" i="24"/>
  <c r="G600" i="24" s="1"/>
  <c r="W599" i="24"/>
  <c r="B241" i="24" l="1"/>
  <c r="G241" i="24" s="1"/>
  <c r="W240" i="24"/>
  <c r="B601" i="24"/>
  <c r="G601" i="24" s="1"/>
  <c r="W600" i="24"/>
  <c r="B242" i="24" l="1"/>
  <c r="G242" i="24" s="1"/>
  <c r="W241" i="24"/>
  <c r="G602" i="24"/>
  <c r="W601" i="24"/>
  <c r="B243" i="24" l="1"/>
  <c r="G243" i="24" s="1"/>
  <c r="W242" i="24"/>
  <c r="G603" i="24"/>
  <c r="W602" i="24"/>
  <c r="B244" i="24" l="1"/>
  <c r="G244" i="24" s="1"/>
  <c r="W243" i="24"/>
  <c r="G604" i="24"/>
  <c r="W603" i="24"/>
  <c r="B245" i="24" l="1"/>
  <c r="G245" i="24" s="1"/>
  <c r="W244" i="24"/>
  <c r="B605" i="24"/>
  <c r="G605" i="24" s="1"/>
  <c r="W604" i="24"/>
  <c r="B246" i="24" l="1"/>
  <c r="G246" i="24" s="1"/>
  <c r="W245" i="24"/>
  <c r="B38" i="24"/>
  <c r="G38" i="24" s="1"/>
  <c r="W605" i="24"/>
  <c r="B247" i="24" l="1"/>
  <c r="G247" i="24" s="1"/>
  <c r="W246" i="24"/>
  <c r="B606" i="24"/>
  <c r="G606" i="24" s="1"/>
  <c r="W38" i="24"/>
  <c r="B248" i="24" l="1"/>
  <c r="G248" i="24" s="1"/>
  <c r="W247" i="24"/>
  <c r="B39" i="24"/>
  <c r="G39" i="24" s="1"/>
  <c r="W606" i="24"/>
  <c r="W248" i="24" l="1"/>
  <c r="B607" i="24"/>
  <c r="G607" i="24" s="1"/>
  <c r="W39" i="24"/>
  <c r="B1005" i="24" l="1"/>
  <c r="G1005" i="24" s="1"/>
  <c r="W1004" i="24"/>
  <c r="B40" i="24"/>
  <c r="G40" i="24" s="1"/>
  <c r="W607" i="24"/>
  <c r="G1006" i="24" l="1"/>
  <c r="W1005" i="24"/>
  <c r="B41" i="24"/>
  <c r="G41" i="24" s="1"/>
  <c r="W40" i="24"/>
  <c r="B1007" i="24" l="1"/>
  <c r="G1007" i="24" s="1"/>
  <c r="W1006" i="24"/>
  <c r="B42" i="24"/>
  <c r="G42" i="24" s="1"/>
  <c r="W41" i="24"/>
  <c r="G249" i="24" l="1"/>
  <c r="W1007" i="24"/>
  <c r="B43" i="24"/>
  <c r="G43" i="24" s="1"/>
  <c r="W42" i="24"/>
  <c r="B250" i="24" l="1"/>
  <c r="G250" i="24" s="1"/>
  <c r="W249" i="24"/>
  <c r="B44" i="24"/>
  <c r="G44" i="24" s="1"/>
  <c r="W43" i="24"/>
  <c r="B251" i="24" l="1"/>
  <c r="G251" i="24" s="1"/>
  <c r="W250" i="24"/>
  <c r="B608" i="24"/>
  <c r="G608" i="24" s="1"/>
  <c r="W44" i="24"/>
  <c r="B252" i="24" l="1"/>
  <c r="G252" i="24" s="1"/>
  <c r="W251" i="24"/>
  <c r="B45" i="24"/>
  <c r="G45" i="24" s="1"/>
  <c r="W608" i="24"/>
  <c r="B253" i="24" l="1"/>
  <c r="G253" i="24" s="1"/>
  <c r="W252" i="24"/>
  <c r="B46" i="24"/>
  <c r="G46" i="24" s="1"/>
  <c r="W45" i="24"/>
  <c r="B254" i="24" l="1"/>
  <c r="G254" i="24" s="1"/>
  <c r="W253" i="24"/>
  <c r="B47" i="24"/>
  <c r="G47" i="24" s="1"/>
  <c r="W46" i="24"/>
  <c r="B255" i="24" l="1"/>
  <c r="G255" i="24" s="1"/>
  <c r="W254" i="24"/>
  <c r="B609" i="24"/>
  <c r="G609" i="24" s="1"/>
  <c r="W47" i="24"/>
  <c r="B256" i="24" l="1"/>
  <c r="G256" i="24" s="1"/>
  <c r="W255" i="24"/>
  <c r="B610" i="24"/>
  <c r="G610" i="24" s="1"/>
  <c r="W609" i="24"/>
  <c r="B257" i="24" l="1"/>
  <c r="G257" i="24" s="1"/>
  <c r="W256" i="24"/>
  <c r="B611" i="24"/>
  <c r="G611" i="24" s="1"/>
  <c r="W610" i="24"/>
  <c r="B258" i="24" l="1"/>
  <c r="W257" i="24"/>
  <c r="G612" i="24"/>
  <c r="W611" i="24"/>
  <c r="W258" i="24" l="1"/>
  <c r="B259" i="24"/>
  <c r="G258" i="24"/>
  <c r="G613" i="24"/>
  <c r="W612" i="24"/>
  <c r="B260" i="24" l="1"/>
  <c r="G259" i="24"/>
  <c r="W259" i="24"/>
  <c r="B614" i="24"/>
  <c r="G614" i="24" s="1"/>
  <c r="W613" i="24"/>
  <c r="G260" i="24" l="1"/>
  <c r="B261" i="24"/>
  <c r="W260" i="24"/>
  <c r="G615" i="24"/>
  <c r="W614" i="24"/>
  <c r="B262" i="24" l="1"/>
  <c r="G261" i="24"/>
  <c r="W261" i="24"/>
  <c r="B616" i="24"/>
  <c r="G616" i="24" s="1"/>
  <c r="W615" i="24"/>
  <c r="B263" i="24" l="1"/>
  <c r="G262" i="24"/>
  <c r="W262" i="24"/>
  <c r="B617" i="24"/>
  <c r="G617" i="24" s="1"/>
  <c r="W616" i="24"/>
  <c r="B264" i="24" l="1"/>
  <c r="G263" i="24"/>
  <c r="W263" i="24"/>
  <c r="B618" i="24"/>
  <c r="G618" i="24" s="1"/>
  <c r="W617" i="24"/>
  <c r="B265" i="24" l="1"/>
  <c r="G264" i="24"/>
  <c r="W264" i="24"/>
  <c r="B619" i="24"/>
  <c r="G619" i="24" s="1"/>
  <c r="W618" i="24"/>
  <c r="G265" i="24" l="1"/>
  <c r="W265" i="24"/>
  <c r="B620" i="24"/>
  <c r="G620" i="24" s="1"/>
  <c r="W619" i="24"/>
  <c r="B1009" i="24" l="1"/>
  <c r="G1008" i="24"/>
  <c r="W1008" i="24"/>
  <c r="B621" i="24"/>
  <c r="G621" i="24" s="1"/>
  <c r="W620" i="24"/>
  <c r="W1009" i="24" l="1"/>
  <c r="G1009" i="24"/>
  <c r="B622" i="24"/>
  <c r="G622" i="24" s="1"/>
  <c r="W621" i="24"/>
  <c r="W1010" i="24" l="1"/>
  <c r="G1010" i="24"/>
  <c r="B266" i="24"/>
  <c r="B623" i="24"/>
  <c r="G623" i="24" s="1"/>
  <c r="W622" i="24"/>
  <c r="G266" i="24" l="1"/>
  <c r="W266" i="24"/>
  <c r="B624" i="24"/>
  <c r="W624" i="24" s="1"/>
  <c r="W623" i="24"/>
  <c r="B1012" i="24" l="1"/>
  <c r="G1011" i="24"/>
  <c r="W1011" i="24"/>
  <c r="B625" i="24"/>
  <c r="W625" i="24" s="1"/>
  <c r="G624" i="24"/>
  <c r="B1013" i="24" l="1"/>
  <c r="G1012" i="24"/>
  <c r="W1012" i="24"/>
  <c r="B626" i="24"/>
  <c r="W626" i="24" s="1"/>
  <c r="G625" i="24"/>
  <c r="B1014" i="24" l="1"/>
  <c r="G1013" i="24"/>
  <c r="W1013" i="24"/>
  <c r="B627" i="24"/>
  <c r="W627" i="24" s="1"/>
  <c r="G626" i="24"/>
  <c r="B1015" i="24" l="1"/>
  <c r="W1014" i="24"/>
  <c r="G1014" i="24"/>
  <c r="B628" i="24"/>
  <c r="W628" i="24" s="1"/>
  <c r="G627" i="24"/>
  <c r="B1016" i="24" l="1"/>
  <c r="W1015" i="24"/>
  <c r="G1015" i="24"/>
  <c r="B629" i="24"/>
  <c r="W629" i="24" s="1"/>
  <c r="G628" i="24"/>
  <c r="B267" i="24" l="1"/>
  <c r="W1016" i="24"/>
  <c r="G1016" i="24"/>
  <c r="B630" i="24"/>
  <c r="W630" i="24" s="1"/>
  <c r="G629" i="24"/>
  <c r="B1017" i="24" l="1"/>
  <c r="G267" i="24"/>
  <c r="W267" i="24"/>
  <c r="G630" i="24"/>
  <c r="B1018" i="24" l="1"/>
  <c r="W1017" i="24"/>
  <c r="G1017" i="24"/>
  <c r="G631" i="24"/>
  <c r="B1019" i="24" l="1"/>
  <c r="G1018" i="24"/>
  <c r="W1018" i="24"/>
  <c r="B633" i="24"/>
  <c r="W633" i="24" s="1"/>
  <c r="G632" i="24"/>
  <c r="B268" i="24" l="1"/>
  <c r="G1019" i="24"/>
  <c r="W1019" i="24"/>
  <c r="B48" i="24"/>
  <c r="W48" i="24" s="1"/>
  <c r="G633" i="24"/>
  <c r="B1020" i="24" l="1"/>
  <c r="G268" i="24"/>
  <c r="W268" i="24"/>
  <c r="B49" i="24"/>
  <c r="W49" i="24" s="1"/>
  <c r="G48" i="24"/>
  <c r="B1021" i="24" l="1"/>
  <c r="G1020" i="24"/>
  <c r="W1020" i="24"/>
  <c r="B50" i="24"/>
  <c r="W50" i="24" s="1"/>
  <c r="G49" i="24"/>
  <c r="B269" i="24" l="1"/>
  <c r="W1021" i="24"/>
  <c r="G1021" i="24"/>
  <c r="B51" i="24"/>
  <c r="W51" i="24" s="1"/>
  <c r="G50" i="24"/>
  <c r="B1022" i="24" l="1"/>
  <c r="G269" i="24"/>
  <c r="W269" i="24"/>
  <c r="B52" i="24"/>
  <c r="W52" i="24" s="1"/>
  <c r="G51" i="24"/>
  <c r="B1023" i="24" l="1"/>
  <c r="G1022" i="24"/>
  <c r="W1022" i="24"/>
  <c r="B53" i="24"/>
  <c r="W53" i="24" s="1"/>
  <c r="G52" i="24"/>
  <c r="B1024" i="24" l="1"/>
  <c r="W1023" i="24"/>
  <c r="G1023" i="24"/>
  <c r="B54" i="24"/>
  <c r="W54" i="24" s="1"/>
  <c r="G53" i="24"/>
  <c r="B1025" i="24" l="1"/>
  <c r="G1024" i="24"/>
  <c r="W1024" i="24"/>
  <c r="B55" i="24"/>
  <c r="W55" i="24" s="1"/>
  <c r="G54" i="24"/>
  <c r="G1025" i="24" l="1"/>
  <c r="W1025" i="24"/>
  <c r="B56" i="24"/>
  <c r="W56" i="24" s="1"/>
  <c r="G55" i="24"/>
  <c r="G1026" i="24" l="1"/>
  <c r="W1026" i="24"/>
  <c r="B57" i="24"/>
  <c r="W57" i="24" s="1"/>
  <c r="G56" i="24"/>
  <c r="G1027" i="24" l="1"/>
  <c r="W1027" i="24"/>
  <c r="B58" i="24"/>
  <c r="W58" i="24" s="1"/>
  <c r="G57" i="24"/>
  <c r="G1028" i="24" l="1"/>
  <c r="W1028" i="24"/>
  <c r="B59" i="24"/>
  <c r="W59" i="24" s="1"/>
  <c r="G58" i="24"/>
  <c r="B1030" i="24" l="1"/>
  <c r="G1029" i="24"/>
  <c r="W1029" i="24"/>
  <c r="B60" i="24"/>
  <c r="W60" i="24" s="1"/>
  <c r="G59" i="24"/>
  <c r="B1031" i="24" l="1"/>
  <c r="W1030" i="24"/>
  <c r="G1030" i="24"/>
  <c r="G60" i="24"/>
  <c r="B1032" i="24" l="1"/>
  <c r="W1031" i="24"/>
  <c r="G1031" i="24"/>
  <c r="G634" i="24"/>
  <c r="B270" i="24" l="1"/>
  <c r="G1032" i="24"/>
  <c r="W1032" i="24"/>
  <c r="B636" i="24"/>
  <c r="W636" i="24" s="1"/>
  <c r="G635" i="24"/>
  <c r="B1033" i="24" l="1"/>
  <c r="G270" i="24"/>
  <c r="W270" i="24"/>
  <c r="B637" i="24"/>
  <c r="W637" i="24" s="1"/>
  <c r="G636" i="24"/>
  <c r="B271" i="24" l="1"/>
  <c r="G1033" i="24"/>
  <c r="W1033" i="24"/>
  <c r="B638" i="24"/>
  <c r="W638" i="24" s="1"/>
  <c r="G637" i="24"/>
  <c r="B1034" i="24" l="1"/>
  <c r="G271" i="24"/>
  <c r="W271" i="24"/>
  <c r="B639" i="24"/>
  <c r="W639" i="24" s="1"/>
  <c r="G638" i="24"/>
  <c r="B1035" i="24" l="1"/>
  <c r="G1034" i="24"/>
  <c r="W1034" i="24"/>
  <c r="B640" i="24"/>
  <c r="W640" i="24" s="1"/>
  <c r="G639" i="24"/>
  <c r="B1036" i="24" l="1"/>
  <c r="G1035" i="24"/>
  <c r="W1035" i="24"/>
  <c r="B641" i="24"/>
  <c r="W641" i="24" s="1"/>
  <c r="G640" i="24"/>
  <c r="G1036" i="24" l="1"/>
  <c r="B272" i="24"/>
  <c r="W1036" i="24"/>
  <c r="B642" i="24"/>
  <c r="W642" i="24" s="1"/>
  <c r="G641" i="24"/>
  <c r="B1037" i="24" l="1"/>
  <c r="G272" i="24"/>
  <c r="W272" i="24"/>
  <c r="B643" i="24"/>
  <c r="W643" i="24" s="1"/>
  <c r="G642" i="24"/>
  <c r="B273" i="24" l="1"/>
  <c r="G1037" i="24"/>
  <c r="W1037" i="24"/>
  <c r="B644" i="24"/>
  <c r="W644" i="24" s="1"/>
  <c r="G643" i="24"/>
  <c r="B1038" i="24" l="1"/>
  <c r="G273" i="24"/>
  <c r="W273" i="24"/>
  <c r="B645" i="24"/>
  <c r="W645" i="24" s="1"/>
  <c r="G644" i="24"/>
  <c r="B1039" i="24" l="1"/>
  <c r="G1038" i="24"/>
  <c r="W1038" i="24"/>
  <c r="B646" i="24"/>
  <c r="W646" i="24" s="1"/>
  <c r="G645" i="24"/>
  <c r="B1040" i="24" l="1"/>
  <c r="G1039" i="24"/>
  <c r="W1039" i="24"/>
  <c r="B647" i="24"/>
  <c r="W647" i="24" s="1"/>
  <c r="G646" i="24"/>
  <c r="B1041" i="24" l="1"/>
  <c r="G1040" i="24"/>
  <c r="W1040" i="24"/>
  <c r="B648" i="24"/>
  <c r="W648" i="24" s="1"/>
  <c r="G647" i="24"/>
  <c r="G1041" i="24" l="1"/>
  <c r="W1041" i="24"/>
  <c r="B649" i="24"/>
  <c r="W649" i="24" s="1"/>
  <c r="G648" i="24"/>
  <c r="G1042" i="24" l="1"/>
  <c r="W1042" i="24"/>
  <c r="B650" i="24"/>
  <c r="W650" i="24" s="1"/>
  <c r="G649" i="24"/>
  <c r="B1044" i="24" l="1"/>
  <c r="G1043" i="24"/>
  <c r="W1043" i="24"/>
  <c r="B651" i="24"/>
  <c r="W651" i="24" s="1"/>
  <c r="G650" i="24"/>
  <c r="B274" i="24" l="1"/>
  <c r="G1044" i="24"/>
  <c r="W1044" i="24"/>
  <c r="B652" i="24"/>
  <c r="W652" i="24" s="1"/>
  <c r="G651" i="24"/>
  <c r="G274" i="24" l="1"/>
  <c r="W274" i="24"/>
  <c r="B653" i="24"/>
  <c r="W653" i="24" s="1"/>
  <c r="G652" i="24"/>
  <c r="G1045" i="24" l="1"/>
  <c r="W1045" i="24"/>
  <c r="B654" i="24"/>
  <c r="W654" i="24" s="1"/>
  <c r="G653" i="24"/>
  <c r="G275" i="24" l="1"/>
  <c r="W275" i="24"/>
  <c r="G654" i="24"/>
  <c r="B656" i="24" l="1"/>
  <c r="W656" i="24" s="1"/>
  <c r="G655" i="24"/>
  <c r="B276" i="24" l="1"/>
  <c r="B657" i="24"/>
  <c r="W657" i="24" s="1"/>
  <c r="G656" i="24"/>
  <c r="G276" i="24" l="1"/>
  <c r="W276" i="24"/>
  <c r="B658" i="24"/>
  <c r="W658" i="24" s="1"/>
  <c r="G657" i="24"/>
  <c r="B277" i="24" l="1"/>
  <c r="W277" i="24" s="1"/>
  <c r="B659" i="24"/>
  <c r="W659" i="24" s="1"/>
  <c r="G658" i="24"/>
  <c r="B278" i="24" l="1"/>
  <c r="W278" i="24" s="1"/>
  <c r="G277" i="24"/>
  <c r="B660" i="24"/>
  <c r="W660" i="24" s="1"/>
  <c r="G659" i="24"/>
  <c r="B279" i="24" l="1"/>
  <c r="W279" i="24" s="1"/>
  <c r="G278" i="24"/>
  <c r="B661" i="24"/>
  <c r="W661" i="24" s="1"/>
  <c r="G660" i="24"/>
  <c r="B280" i="24" l="1"/>
  <c r="W280" i="24" s="1"/>
  <c r="G279" i="24"/>
  <c r="B662" i="24"/>
  <c r="W662" i="24" s="1"/>
  <c r="G661" i="24"/>
  <c r="B281" i="24" l="1"/>
  <c r="W281" i="24" s="1"/>
  <c r="G280" i="24"/>
  <c r="B663" i="24"/>
  <c r="W663" i="24" s="1"/>
  <c r="G662" i="24"/>
  <c r="B282" i="24" l="1"/>
  <c r="W282" i="24" s="1"/>
  <c r="G281" i="24"/>
  <c r="B664" i="24"/>
  <c r="W664" i="24" s="1"/>
  <c r="G663" i="24"/>
  <c r="B283" i="24" l="1"/>
  <c r="W283" i="24" s="1"/>
  <c r="G282" i="24"/>
  <c r="B665" i="24"/>
  <c r="W665" i="24" s="1"/>
  <c r="G664" i="24"/>
  <c r="B284" i="24" l="1"/>
  <c r="W284" i="24" s="1"/>
  <c r="G283" i="24"/>
  <c r="B666" i="24"/>
  <c r="W666" i="24" s="1"/>
  <c r="G665" i="24"/>
  <c r="G284" i="24" l="1"/>
  <c r="B667" i="24"/>
  <c r="W667" i="24" s="1"/>
  <c r="G666" i="24"/>
  <c r="B285" i="24" l="1"/>
  <c r="W285" i="24" s="1"/>
  <c r="B668" i="24"/>
  <c r="W668" i="24" s="1"/>
  <c r="G667" i="24"/>
  <c r="B286" i="24" l="1"/>
  <c r="W286" i="24" s="1"/>
  <c r="G285" i="24"/>
  <c r="B669" i="24"/>
  <c r="W669" i="24" s="1"/>
  <c r="G668" i="24"/>
  <c r="B287" i="24" l="1"/>
  <c r="W287" i="24" s="1"/>
  <c r="G286" i="24"/>
  <c r="B670" i="24"/>
  <c r="W670" i="24" s="1"/>
  <c r="G669" i="24"/>
  <c r="B288" i="24" l="1"/>
  <c r="W288" i="24" s="1"/>
  <c r="G287" i="24"/>
  <c r="B671" i="24"/>
  <c r="W671" i="24" s="1"/>
  <c r="G670" i="24"/>
  <c r="G288" i="24" l="1"/>
  <c r="B672" i="24"/>
  <c r="W672" i="24" s="1"/>
  <c r="G671" i="24"/>
  <c r="B1065" i="24" l="1"/>
  <c r="B1066" i="24" s="1"/>
  <c r="G1064" i="24"/>
  <c r="B673" i="24"/>
  <c r="W673" i="24" s="1"/>
  <c r="G672" i="24"/>
  <c r="B1067" i="24" l="1"/>
  <c r="G1066" i="24"/>
  <c r="W1066" i="24"/>
  <c r="W1065" i="24"/>
  <c r="G1065" i="24"/>
  <c r="B289" i="24"/>
  <c r="W289" i="24" s="1"/>
  <c r="B674" i="24"/>
  <c r="W674" i="24" s="1"/>
  <c r="G673" i="24"/>
  <c r="B1068" i="24" l="1"/>
  <c r="W1067" i="24"/>
  <c r="G1067" i="24"/>
  <c r="G289" i="24"/>
  <c r="G674" i="24"/>
  <c r="B1069" i="24" l="1"/>
  <c r="W1068" i="24"/>
  <c r="G1068" i="24"/>
  <c r="B290" i="24"/>
  <c r="W290" i="24" s="1"/>
  <c r="G675" i="24"/>
  <c r="B1070" i="24" l="1"/>
  <c r="W1069" i="24"/>
  <c r="G1069" i="24"/>
  <c r="B291" i="24"/>
  <c r="W291" i="24" s="1"/>
  <c r="G290" i="24"/>
  <c r="G676" i="24"/>
  <c r="B1071" i="24" l="1"/>
  <c r="G1070" i="24"/>
  <c r="W1070" i="24"/>
  <c r="B292" i="24"/>
  <c r="W292" i="24" s="1"/>
  <c r="G291" i="24"/>
  <c r="B678" i="24"/>
  <c r="W678" i="24" s="1"/>
  <c r="G677" i="24"/>
  <c r="B1072" i="24" l="1"/>
  <c r="G1071" i="24"/>
  <c r="W1071" i="24"/>
  <c r="G292" i="24"/>
  <c r="B679" i="24"/>
  <c r="W679" i="24" s="1"/>
  <c r="G678" i="24"/>
  <c r="B1073" i="24" l="1"/>
  <c r="W1072" i="24"/>
  <c r="G1072" i="24"/>
  <c r="B293" i="24"/>
  <c r="W293" i="24" s="1"/>
  <c r="G679" i="24"/>
  <c r="B1074" i="24" l="1"/>
  <c r="W1073" i="24"/>
  <c r="G1073" i="24"/>
  <c r="B294" i="24"/>
  <c r="W294" i="24" s="1"/>
  <c r="G293" i="24"/>
  <c r="G680" i="24"/>
  <c r="B1075" i="24" l="1"/>
  <c r="G1074" i="24"/>
  <c r="W1074" i="24"/>
  <c r="G294" i="24"/>
  <c r="B295" i="24"/>
  <c r="W295" i="24" s="1"/>
  <c r="B682" i="24"/>
  <c r="W682" i="24" s="1"/>
  <c r="G681" i="24"/>
  <c r="B1076" i="24" l="1"/>
  <c r="W1075" i="24"/>
  <c r="G1075" i="24"/>
  <c r="B296" i="24"/>
  <c r="W296" i="24" s="1"/>
  <c r="G295" i="24"/>
  <c r="B683" i="24"/>
  <c r="W683" i="24" s="1"/>
  <c r="G682" i="24"/>
  <c r="B1077" i="24" l="1"/>
  <c r="W1076" i="24"/>
  <c r="G1076" i="24"/>
  <c r="B297" i="24"/>
  <c r="W297" i="24" s="1"/>
  <c r="G296" i="24"/>
  <c r="B684" i="24"/>
  <c r="W684" i="24" s="1"/>
  <c r="G683" i="24"/>
  <c r="B1078" i="24" l="1"/>
  <c r="W1077" i="24"/>
  <c r="G1077" i="24"/>
  <c r="B298" i="24"/>
  <c r="W298" i="24" s="1"/>
  <c r="G297" i="24"/>
  <c r="B685" i="24"/>
  <c r="W685" i="24" s="1"/>
  <c r="G684" i="24"/>
  <c r="B1079" i="24" l="1"/>
  <c r="G1078" i="24"/>
  <c r="W1078" i="24"/>
  <c r="B299" i="24"/>
  <c r="W299" i="24" s="1"/>
  <c r="G298" i="24"/>
  <c r="B686" i="24"/>
  <c r="W686" i="24" s="1"/>
  <c r="G685" i="24"/>
  <c r="B1080" i="24" l="1"/>
  <c r="G1079" i="24"/>
  <c r="W1079" i="24"/>
  <c r="B300" i="24"/>
  <c r="W300" i="24" s="1"/>
  <c r="G299" i="24"/>
  <c r="B687" i="24"/>
  <c r="W687" i="24" s="1"/>
  <c r="G686" i="24"/>
  <c r="B1081" i="24" l="1"/>
  <c r="G1080" i="24"/>
  <c r="W1080" i="24"/>
  <c r="G300" i="24"/>
  <c r="B688" i="24"/>
  <c r="W688" i="24" s="1"/>
  <c r="G687" i="24"/>
  <c r="B1082" i="24" l="1"/>
  <c r="W1081" i="24"/>
  <c r="G1081" i="24"/>
  <c r="B689" i="24"/>
  <c r="W689" i="24" s="1"/>
  <c r="G688" i="24"/>
  <c r="B1083" i="24" l="1"/>
  <c r="G1082" i="24"/>
  <c r="W1082" i="24"/>
  <c r="B690" i="24"/>
  <c r="W690" i="24" s="1"/>
  <c r="G689" i="24"/>
  <c r="B1084" i="24" l="1"/>
  <c r="G1083" i="24"/>
  <c r="W1083" i="24"/>
  <c r="B691" i="24"/>
  <c r="W691" i="24" s="1"/>
  <c r="G690" i="24"/>
  <c r="B1085" i="24" l="1"/>
  <c r="W1084" i="24"/>
  <c r="G1084" i="24"/>
  <c r="B692" i="24"/>
  <c r="W692" i="24" s="1"/>
  <c r="G691" i="24"/>
  <c r="B1086" i="24" l="1"/>
  <c r="W1085" i="24"/>
  <c r="G1085" i="24"/>
  <c r="B693" i="24"/>
  <c r="W693" i="24" s="1"/>
  <c r="G692" i="24"/>
  <c r="B1087" i="24" l="1"/>
  <c r="G1086" i="24"/>
  <c r="W1086" i="24"/>
  <c r="B694" i="24"/>
  <c r="W694" i="24" s="1"/>
  <c r="G693" i="24"/>
  <c r="B1088" i="24" l="1"/>
  <c r="G1087" i="24"/>
  <c r="W1087" i="24"/>
  <c r="B695" i="24"/>
  <c r="W695" i="24" s="1"/>
  <c r="G694" i="24"/>
  <c r="B1089" i="24" l="1"/>
  <c r="W1088" i="24"/>
  <c r="G1088" i="24"/>
  <c r="B61" i="24"/>
  <c r="W61" i="24" s="1"/>
  <c r="G695" i="24"/>
  <c r="B1090" i="24" l="1"/>
  <c r="W1089" i="24"/>
  <c r="G1089" i="24"/>
  <c r="B696" i="24"/>
  <c r="W696" i="24" s="1"/>
  <c r="G61" i="24"/>
  <c r="G1090" i="24" l="1"/>
  <c r="W1090" i="24"/>
  <c r="B301" i="24"/>
  <c r="W301" i="24" s="1"/>
  <c r="B697" i="24"/>
  <c r="W697" i="24" s="1"/>
  <c r="G696" i="24"/>
  <c r="G301" i="24" l="1"/>
  <c r="B698" i="24"/>
  <c r="W698" i="24" s="1"/>
  <c r="G697" i="24"/>
  <c r="G1091" i="24" l="1"/>
  <c r="G698" i="24"/>
  <c r="G1092" i="24" l="1"/>
  <c r="B700" i="24"/>
  <c r="G699" i="24"/>
  <c r="W1094" i="24" l="1"/>
  <c r="G302" i="24"/>
  <c r="G700" i="24"/>
  <c r="B702" i="24" l="1"/>
  <c r="W702" i="24" s="1"/>
  <c r="G701" i="24"/>
  <c r="B303" i="24" l="1"/>
  <c r="W303" i="24" s="1"/>
  <c r="B62" i="24"/>
  <c r="W62" i="24" s="1"/>
  <c r="G702" i="24"/>
  <c r="G303" i="24" l="1"/>
  <c r="B703" i="24"/>
  <c r="W703" i="24" s="1"/>
  <c r="G62" i="24"/>
  <c r="B304" i="24" l="1"/>
  <c r="W304" i="24" s="1"/>
  <c r="B63" i="24"/>
  <c r="W63" i="24" s="1"/>
  <c r="G703" i="24"/>
  <c r="B305" i="24" l="1"/>
  <c r="W305" i="24" s="1"/>
  <c r="G304" i="24"/>
  <c r="B64" i="24"/>
  <c r="W64" i="24" s="1"/>
  <c r="G63" i="24"/>
  <c r="B306" i="24" l="1"/>
  <c r="W306" i="24" s="1"/>
  <c r="G305" i="24"/>
  <c r="B704" i="24"/>
  <c r="W704" i="24" s="1"/>
  <c r="G64" i="24"/>
  <c r="B307" i="24" l="1"/>
  <c r="W307" i="24" s="1"/>
  <c r="G306" i="24"/>
  <c r="B705" i="24"/>
  <c r="W705" i="24" s="1"/>
  <c r="G704" i="24"/>
  <c r="B308" i="24" l="1"/>
  <c r="W308" i="24" s="1"/>
  <c r="G307" i="24"/>
  <c r="B65" i="24"/>
  <c r="W65" i="24" s="1"/>
  <c r="G705" i="24"/>
  <c r="B309" i="24" l="1"/>
  <c r="W309" i="24" s="1"/>
  <c r="G308" i="24"/>
  <c r="B706" i="24"/>
  <c r="W706" i="24" s="1"/>
  <c r="G65" i="24"/>
  <c r="B310" i="24" l="1"/>
  <c r="W310" i="24" s="1"/>
  <c r="G309" i="24"/>
  <c r="B66" i="24"/>
  <c r="W66" i="24" s="1"/>
  <c r="G706" i="24"/>
  <c r="G310" i="24" l="1"/>
  <c r="B707" i="24"/>
  <c r="W707" i="24" s="1"/>
  <c r="G66" i="24"/>
  <c r="B311" i="24" l="1"/>
  <c r="W311" i="24" s="1"/>
  <c r="B708" i="24"/>
  <c r="W708" i="24" s="1"/>
  <c r="G707" i="24"/>
  <c r="B312" i="24" l="1"/>
  <c r="W312" i="24" s="1"/>
  <c r="G311" i="24"/>
  <c r="B67" i="24"/>
  <c r="W67" i="24" s="1"/>
  <c r="G708" i="24"/>
  <c r="B313" i="24" l="1"/>
  <c r="W313" i="24" s="1"/>
  <c r="G312" i="24"/>
  <c r="B68" i="24"/>
  <c r="W68" i="24" s="1"/>
  <c r="G67" i="24"/>
  <c r="B314" i="24" l="1"/>
  <c r="W314" i="24" s="1"/>
  <c r="G313" i="24"/>
  <c r="B69" i="24"/>
  <c r="W69" i="24" s="1"/>
  <c r="G68" i="24"/>
  <c r="B315" i="24" l="1"/>
  <c r="W315" i="24" s="1"/>
  <c r="G314" i="24"/>
  <c r="G69" i="24"/>
  <c r="B316" i="24" l="1"/>
  <c r="W316" i="24" s="1"/>
  <c r="G315" i="24"/>
  <c r="B70" i="24"/>
  <c r="W70" i="24" s="1"/>
  <c r="G709" i="24"/>
  <c r="G316" i="24" l="1"/>
  <c r="B71" i="24"/>
  <c r="W71" i="24" s="1"/>
  <c r="G70" i="24"/>
  <c r="G317" i="24" l="1"/>
  <c r="B72" i="24"/>
  <c r="W72" i="24" s="1"/>
  <c r="G71" i="24"/>
  <c r="G318" i="24" l="1"/>
  <c r="W1113" i="24"/>
  <c r="B73" i="24"/>
  <c r="W73" i="24" s="1"/>
  <c r="G72" i="24"/>
  <c r="B1114" i="24" l="1"/>
  <c r="W1114" i="24" s="1"/>
  <c r="G1113" i="24"/>
  <c r="B74" i="24"/>
  <c r="W74" i="24" s="1"/>
  <c r="G73" i="24"/>
  <c r="B1115" i="24" l="1"/>
  <c r="W1115" i="24" s="1"/>
  <c r="G1114" i="24"/>
  <c r="B75" i="24"/>
  <c r="W75" i="24" s="1"/>
  <c r="G74" i="24"/>
  <c r="B1116" i="24" l="1"/>
  <c r="W1116" i="24" s="1"/>
  <c r="G1115" i="24"/>
  <c r="B76" i="24"/>
  <c r="W76" i="24" s="1"/>
  <c r="G75" i="24"/>
  <c r="B1117" i="24" l="1"/>
  <c r="W1117" i="24" s="1"/>
  <c r="G1116" i="24"/>
  <c r="B77" i="24"/>
  <c r="W77" i="24" s="1"/>
  <c r="G76" i="24"/>
  <c r="B319" i="24" l="1"/>
  <c r="W319" i="24" s="1"/>
  <c r="G1117" i="24"/>
  <c r="B78" i="24"/>
  <c r="W78" i="24" s="1"/>
  <c r="G77" i="24"/>
  <c r="B1118" i="24" l="1"/>
  <c r="W1118" i="24" s="1"/>
  <c r="G319" i="24"/>
  <c r="B79" i="24"/>
  <c r="W79" i="24" s="1"/>
  <c r="G78" i="24"/>
  <c r="B1119" i="24" l="1"/>
  <c r="W1119" i="24" s="1"/>
  <c r="G1118" i="24"/>
  <c r="B80" i="24"/>
  <c r="W80" i="24" s="1"/>
  <c r="G79" i="24"/>
  <c r="G1119" i="24" l="1"/>
  <c r="B1120" i="24"/>
  <c r="W1120" i="24" s="1"/>
  <c r="B81" i="24"/>
  <c r="W81" i="24" s="1"/>
  <c r="G80" i="24"/>
  <c r="B1121" i="24" l="1"/>
  <c r="W1121" i="24" s="1"/>
  <c r="G1120" i="24"/>
  <c r="B82" i="24"/>
  <c r="W82" i="24" s="1"/>
  <c r="G81" i="24"/>
  <c r="B1122" i="24" l="1"/>
  <c r="W1122" i="24" s="1"/>
  <c r="G1121" i="24"/>
  <c r="B710" i="24"/>
  <c r="W710" i="24" s="1"/>
  <c r="G82" i="24"/>
  <c r="B1123" i="24" l="1"/>
  <c r="W1123" i="24" s="1"/>
  <c r="G1122" i="24"/>
  <c r="B83" i="24"/>
  <c r="G710" i="24"/>
  <c r="B1124" i="24" l="1"/>
  <c r="W1124" i="24" s="1"/>
  <c r="G1123" i="24"/>
  <c r="G83" i="24"/>
  <c r="B320" i="24" l="1"/>
  <c r="W320" i="24" s="1"/>
  <c r="G1124" i="24"/>
  <c r="G84" i="24"/>
  <c r="B321" i="24" l="1"/>
  <c r="W321" i="24" s="1"/>
  <c r="G320" i="24"/>
  <c r="B712" i="24"/>
  <c r="W712" i="24" s="1"/>
  <c r="G711" i="24"/>
  <c r="B322" i="24" l="1"/>
  <c r="W322" i="24" s="1"/>
  <c r="G321" i="24"/>
  <c r="B713" i="24"/>
  <c r="W713" i="24" s="1"/>
  <c r="G712" i="24"/>
  <c r="G322" i="24" l="1"/>
  <c r="B714" i="24"/>
  <c r="W714" i="24" s="1"/>
  <c r="G713" i="24"/>
  <c r="W1126" i="24" l="1"/>
  <c r="G1125" i="24"/>
  <c r="B715" i="24"/>
  <c r="W715" i="24" s="1"/>
  <c r="G714" i="24"/>
  <c r="G1126" i="24" l="1"/>
  <c r="B716" i="24"/>
  <c r="W716" i="24" s="1"/>
  <c r="G715" i="24"/>
  <c r="B717" i="24" l="1"/>
  <c r="W717" i="24" s="1"/>
  <c r="G716" i="24"/>
  <c r="B718" i="24" l="1"/>
  <c r="W718" i="24" s="1"/>
  <c r="G717" i="24"/>
  <c r="B85" i="24" l="1"/>
  <c r="W85" i="24" s="1"/>
  <c r="G718" i="24"/>
  <c r="B323" i="24" l="1"/>
  <c r="W323" i="24" s="1"/>
  <c r="B86" i="24"/>
  <c r="W86" i="24" s="1"/>
  <c r="G85" i="24"/>
  <c r="G323" i="24" l="1"/>
  <c r="B87" i="24"/>
  <c r="W87" i="24" s="1"/>
  <c r="G86" i="24"/>
  <c r="B719" i="24" l="1"/>
  <c r="W719" i="24" s="1"/>
  <c r="G87" i="24"/>
  <c r="B720" i="24" l="1"/>
  <c r="W720" i="24" s="1"/>
  <c r="G719" i="24"/>
  <c r="B721" i="24" l="1"/>
  <c r="W721" i="24" s="1"/>
  <c r="G720" i="24"/>
  <c r="B722" i="24" l="1"/>
  <c r="W722" i="24" s="1"/>
  <c r="G721" i="24"/>
  <c r="B324" i="24" l="1"/>
  <c r="W324" i="24" s="1"/>
  <c r="B88" i="24"/>
  <c r="W88" i="24" s="1"/>
  <c r="G722" i="24"/>
  <c r="G324" i="24" l="1"/>
  <c r="B723" i="24"/>
  <c r="W723" i="24" s="1"/>
  <c r="G88" i="24"/>
  <c r="B325" i="24" l="1"/>
  <c r="W325" i="24" s="1"/>
  <c r="B724" i="24"/>
  <c r="W724" i="24" s="1"/>
  <c r="G723" i="24"/>
  <c r="G325" i="24" l="1"/>
  <c r="B725" i="24"/>
  <c r="G724" i="24"/>
  <c r="G725" i="24" l="1"/>
  <c r="G726" i="24" l="1"/>
  <c r="G727" i="24" l="1"/>
  <c r="B729" i="24" l="1"/>
  <c r="G728" i="24"/>
  <c r="W1146" i="24" l="1"/>
  <c r="G729" i="24"/>
  <c r="W1147" i="24" l="1"/>
  <c r="B731" i="24"/>
  <c r="W731" i="24" s="1"/>
  <c r="G730" i="24"/>
  <c r="W1148" i="24" l="1"/>
  <c r="B732" i="24"/>
  <c r="W732" i="24" s="1"/>
  <c r="G731" i="24"/>
  <c r="W1149" i="24" l="1"/>
  <c r="G1148" i="24"/>
  <c r="B89" i="24"/>
  <c r="W89" i="24" s="1"/>
  <c r="G732" i="24"/>
  <c r="G1149" i="24" l="1"/>
  <c r="W1150" i="24"/>
  <c r="B733" i="24"/>
  <c r="W733" i="24" s="1"/>
  <c r="G89" i="24"/>
  <c r="W1151" i="24" l="1"/>
  <c r="G1150" i="24"/>
  <c r="B734" i="24"/>
  <c r="W734" i="24" s="1"/>
  <c r="G733" i="24"/>
  <c r="W1152" i="24" l="1"/>
  <c r="G1151" i="24"/>
  <c r="B90" i="24"/>
  <c r="W90" i="24" s="1"/>
  <c r="G734" i="24"/>
  <c r="W1153" i="24" l="1"/>
  <c r="G1152" i="24"/>
  <c r="B91" i="24"/>
  <c r="W91" i="24" s="1"/>
  <c r="G90" i="24"/>
  <c r="W1154" i="24" l="1"/>
  <c r="G1153" i="24"/>
  <c r="B92" i="24"/>
  <c r="W92" i="24" s="1"/>
  <c r="G91" i="24"/>
  <c r="W1155" i="24" l="1"/>
  <c r="G1154" i="24"/>
  <c r="B735" i="24"/>
  <c r="W735" i="24" s="1"/>
  <c r="G92" i="24"/>
  <c r="W1156" i="24" l="1"/>
  <c r="G1155" i="24"/>
  <c r="B736" i="24"/>
  <c r="W736" i="24" s="1"/>
  <c r="G735" i="24"/>
  <c r="B326" i="24" l="1"/>
  <c r="W326" i="24" s="1"/>
  <c r="G1156" i="24"/>
  <c r="B93" i="24"/>
  <c r="W93" i="24" s="1"/>
  <c r="G736" i="24"/>
  <c r="G326" i="24" l="1"/>
  <c r="W1157" i="24"/>
  <c r="B737" i="24"/>
  <c r="W737" i="24" s="1"/>
  <c r="G93" i="24"/>
  <c r="W1158" i="24" l="1"/>
  <c r="G1157" i="24"/>
  <c r="B738" i="24"/>
  <c r="W738" i="24" s="1"/>
  <c r="G737" i="24"/>
  <c r="W1159" i="24" l="1"/>
  <c r="G1158" i="24"/>
  <c r="B739" i="24"/>
  <c r="W739" i="24" s="1"/>
  <c r="G738" i="24"/>
  <c r="G1159" i="24" l="1"/>
  <c r="B740" i="24"/>
  <c r="W740" i="24" s="1"/>
  <c r="G739" i="24"/>
  <c r="B327" i="24" l="1"/>
  <c r="W327" i="24" s="1"/>
  <c r="G1160" i="24"/>
  <c r="B741" i="24"/>
  <c r="G740" i="24"/>
  <c r="G327" i="24" l="1"/>
  <c r="G741" i="24"/>
  <c r="B328" i="24" l="1"/>
  <c r="W328" i="24" s="1"/>
  <c r="B743" i="24"/>
  <c r="G742" i="24"/>
  <c r="G328" i="24" l="1"/>
  <c r="G743" i="24"/>
  <c r="B329" i="24" l="1"/>
  <c r="W329" i="24" s="1"/>
  <c r="B94" i="24"/>
  <c r="W94" i="24" s="1"/>
  <c r="G744" i="24"/>
  <c r="B330" i="24" l="1"/>
  <c r="W330" i="24" s="1"/>
  <c r="G329" i="24"/>
  <c r="B95" i="24"/>
  <c r="W95" i="24" s="1"/>
  <c r="G94" i="24"/>
  <c r="B331" i="24" l="1"/>
  <c r="W331" i="24" s="1"/>
  <c r="G330" i="24"/>
  <c r="B96" i="24"/>
  <c r="W96" i="24" s="1"/>
  <c r="G95" i="24"/>
  <c r="G331" i="24" l="1"/>
  <c r="B745" i="24"/>
  <c r="W745" i="24" s="1"/>
  <c r="G96" i="24"/>
  <c r="B332" i="24" l="1"/>
  <c r="W332" i="24" s="1"/>
  <c r="B97" i="24"/>
  <c r="W97" i="24" s="1"/>
  <c r="G745" i="24"/>
  <c r="B333" i="24" l="1"/>
  <c r="W333" i="24" s="1"/>
  <c r="G332" i="24"/>
  <c r="B746" i="24"/>
  <c r="W746" i="24" s="1"/>
  <c r="G97" i="24"/>
  <c r="B334" i="24" l="1"/>
  <c r="W334" i="24" s="1"/>
  <c r="G333" i="24"/>
  <c r="B98" i="24"/>
  <c r="W98" i="24" s="1"/>
  <c r="G746" i="24"/>
  <c r="B335" i="24" l="1"/>
  <c r="W335" i="24" s="1"/>
  <c r="G334" i="24"/>
  <c r="B99" i="24"/>
  <c r="W99" i="24" s="1"/>
  <c r="G98" i="24"/>
  <c r="G335" i="24" l="1"/>
  <c r="B336" i="24"/>
  <c r="W336" i="24" s="1"/>
  <c r="B100" i="24"/>
  <c r="W100" i="24" s="1"/>
  <c r="G99" i="24"/>
  <c r="B337" i="24" l="1"/>
  <c r="W337" i="24" s="1"/>
  <c r="G336" i="24"/>
  <c r="B747" i="24"/>
  <c r="W747" i="24" s="1"/>
  <c r="G100" i="24"/>
  <c r="B338" i="24" l="1"/>
  <c r="W338" i="24" s="1"/>
  <c r="B748" i="24"/>
  <c r="W748" i="24" s="1"/>
  <c r="G747" i="24"/>
  <c r="B339" i="24" l="1"/>
  <c r="W339" i="24" s="1"/>
  <c r="G338" i="24"/>
  <c r="B749" i="24"/>
  <c r="W749" i="24" s="1"/>
  <c r="G748" i="24"/>
  <c r="G339" i="24" l="1"/>
  <c r="B750" i="24"/>
  <c r="W750" i="24" s="1"/>
  <c r="G749" i="24"/>
  <c r="B751" i="24" l="1"/>
  <c r="W751" i="24" s="1"/>
  <c r="G750" i="24"/>
  <c r="B752" i="24" l="1"/>
  <c r="W752" i="24" s="1"/>
  <c r="G751" i="24"/>
  <c r="B101" i="24" l="1"/>
  <c r="G752" i="24"/>
  <c r="G101" i="24" l="1"/>
  <c r="G753" i="24" l="1"/>
  <c r="B755" i="24" l="1"/>
  <c r="W755" i="24" s="1"/>
  <c r="G754" i="24"/>
  <c r="B102" i="24" l="1"/>
  <c r="W102" i="24" s="1"/>
  <c r="G755" i="24"/>
  <c r="B340" i="24" l="1"/>
  <c r="W340" i="24" s="1"/>
  <c r="B756" i="24"/>
  <c r="W756" i="24" s="1"/>
  <c r="G102" i="24"/>
  <c r="G340" i="24" l="1"/>
  <c r="B757" i="24"/>
  <c r="W757" i="24" s="1"/>
  <c r="G756" i="24"/>
  <c r="B1187" i="24" l="1"/>
  <c r="W1187" i="24" s="1"/>
  <c r="G1186" i="24"/>
  <c r="B758" i="24"/>
  <c r="W758" i="24" s="1"/>
  <c r="G757" i="24"/>
  <c r="B1188" i="24" l="1"/>
  <c r="W1188" i="24" s="1"/>
  <c r="G1187" i="24"/>
  <c r="B759" i="24"/>
  <c r="W759" i="24" s="1"/>
  <c r="G758" i="24"/>
  <c r="G1188" i="24" l="1"/>
  <c r="B1189" i="24"/>
  <c r="W1189" i="24" s="1"/>
  <c r="B760" i="24"/>
  <c r="W760" i="24" s="1"/>
  <c r="G759" i="24"/>
  <c r="B341" i="24" l="1"/>
  <c r="W341" i="24" s="1"/>
  <c r="G1189" i="24"/>
  <c r="B761" i="24"/>
  <c r="W761" i="24" s="1"/>
  <c r="G760" i="24"/>
  <c r="B1190" i="24" l="1"/>
  <c r="W1190" i="24" s="1"/>
  <c r="G341" i="24"/>
  <c r="B762" i="24"/>
  <c r="W762" i="24" s="1"/>
  <c r="G761" i="24"/>
  <c r="B342" i="24" l="1"/>
  <c r="W342" i="24" s="1"/>
  <c r="G1190" i="24"/>
  <c r="B763" i="24"/>
  <c r="W763" i="24" s="1"/>
  <c r="G762" i="24"/>
  <c r="G342" i="24" l="1"/>
  <c r="B1191" i="24"/>
  <c r="W1191" i="24" s="1"/>
  <c r="B764" i="24"/>
  <c r="W764" i="24" s="1"/>
  <c r="G763" i="24"/>
  <c r="B1192" i="24" l="1"/>
  <c r="W1192" i="24" s="1"/>
  <c r="G1191" i="24"/>
  <c r="B765" i="24"/>
  <c r="W765" i="24" s="1"/>
  <c r="G764" i="24"/>
  <c r="B1193" i="24" l="1"/>
  <c r="W1193" i="24" s="1"/>
  <c r="G1192" i="24"/>
  <c r="B766" i="24"/>
  <c r="W766" i="24" s="1"/>
  <c r="G765" i="24"/>
  <c r="B1194" i="24" l="1"/>
  <c r="W1194" i="24" s="1"/>
  <c r="G1193" i="24"/>
  <c r="B103" i="24"/>
  <c r="W103" i="24" s="1"/>
  <c r="G766" i="24"/>
  <c r="G1194" i="24" l="1"/>
  <c r="B1195" i="24"/>
  <c r="W1195" i="24" s="1"/>
  <c r="B767" i="24"/>
  <c r="W767" i="24" s="1"/>
  <c r="G103" i="24"/>
  <c r="B1196" i="24" l="1"/>
  <c r="W1196" i="24" s="1"/>
  <c r="G1195" i="24"/>
  <c r="B104" i="24"/>
  <c r="W104" i="24" s="1"/>
  <c r="G767" i="24"/>
  <c r="B1197" i="24" l="1"/>
  <c r="W1197" i="24" s="1"/>
  <c r="G1196" i="24"/>
  <c r="G104" i="24"/>
  <c r="B1198" i="24" l="1"/>
  <c r="W1198" i="24" s="1"/>
  <c r="G1197" i="24"/>
  <c r="B1199" i="24" l="1"/>
  <c r="W1199" i="24" s="1"/>
  <c r="G1198" i="24"/>
  <c r="G768" i="24"/>
  <c r="B1200" i="24" l="1"/>
  <c r="W1200" i="24" s="1"/>
  <c r="G1199" i="24"/>
  <c r="G769" i="24"/>
  <c r="B1201" i="24" l="1"/>
  <c r="W1201" i="24" s="1"/>
  <c r="G1200" i="24"/>
  <c r="G770" i="24"/>
  <c r="G1201" i="24" l="1"/>
  <c r="G771" i="24"/>
  <c r="G343" i="24" l="1"/>
  <c r="W1203" i="24"/>
  <c r="G105" i="24"/>
  <c r="W1204" i="24" l="1"/>
  <c r="G1203" i="24"/>
  <c r="B344" i="24" l="1"/>
  <c r="W344" i="24" s="1"/>
  <c r="G1204" i="24"/>
  <c r="G344" i="24" l="1"/>
  <c r="B345" i="24" l="1"/>
  <c r="W345" i="24" s="1"/>
  <c r="B346" i="24" l="1"/>
  <c r="G346" i="24" s="1"/>
  <c r="G345" i="24"/>
  <c r="B106" i="24"/>
  <c r="W106" i="24" l="1"/>
  <c r="B107" i="24"/>
  <c r="W346" i="24"/>
  <c r="G106" i="24"/>
  <c r="W107" i="24" l="1"/>
  <c r="B108" i="24"/>
  <c r="G107" i="24"/>
  <c r="B347" i="24"/>
  <c r="G347" i="24" s="1"/>
  <c r="W108" i="24" l="1"/>
  <c r="B109" i="24"/>
  <c r="G108" i="24"/>
  <c r="B348" i="24"/>
  <c r="G348" i="24" s="1"/>
  <c r="W347" i="24"/>
  <c r="W109" i="24" l="1"/>
  <c r="B110" i="24"/>
  <c r="G109" i="24"/>
  <c r="B349" i="24"/>
  <c r="G349" i="24" s="1"/>
  <c r="W348" i="24"/>
  <c r="W110" i="24" l="1"/>
  <c r="B111" i="24"/>
  <c r="B112" i="24" s="1"/>
  <c r="G110" i="24"/>
  <c r="B350" i="24"/>
  <c r="G350" i="24" s="1"/>
  <c r="W349" i="24"/>
  <c r="W112" i="24" l="1"/>
  <c r="B113" i="24"/>
  <c r="W111" i="24"/>
  <c r="G111" i="24"/>
  <c r="B351" i="24"/>
  <c r="G351" i="24" s="1"/>
  <c r="W350" i="24"/>
  <c r="G112" i="24"/>
  <c r="W113" i="24" l="1"/>
  <c r="B114" i="24"/>
  <c r="G113" i="24"/>
  <c r="W351" i="24"/>
  <c r="W114" i="24" l="1"/>
  <c r="B115" i="24"/>
  <c r="G114" i="24"/>
  <c r="B352" i="24"/>
  <c r="G352" i="24" s="1"/>
  <c r="W115" i="24" l="1"/>
  <c r="B116" i="24"/>
  <c r="G115" i="24"/>
  <c r="B353" i="24"/>
  <c r="G353" i="24" s="1"/>
  <c r="W352" i="24"/>
  <c r="W116" i="24" l="1"/>
  <c r="G116" i="24"/>
  <c r="B117" i="24"/>
  <c r="B354" i="24"/>
  <c r="G354" i="24" s="1"/>
  <c r="W353" i="24"/>
  <c r="W117" i="24" l="1"/>
  <c r="B118" i="24"/>
  <c r="G117" i="24"/>
  <c r="B355" i="24"/>
  <c r="G355" i="24" s="1"/>
  <c r="W354" i="24"/>
  <c r="W118" i="24" l="1"/>
  <c r="B119" i="24"/>
  <c r="G118" i="24"/>
  <c r="B356" i="24"/>
  <c r="G356" i="24" s="1"/>
  <c r="W355" i="24"/>
  <c r="W119" i="24" l="1"/>
  <c r="G119" i="24"/>
  <c r="B120" i="24"/>
  <c r="B357" i="24"/>
  <c r="W356" i="24"/>
  <c r="G357" i="24" l="1"/>
  <c r="B792" i="24"/>
  <c r="W120" i="24"/>
  <c r="B121" i="24"/>
  <c r="G120" i="24"/>
  <c r="W357" i="24"/>
  <c r="W121" i="24" l="1"/>
  <c r="B122" i="24"/>
  <c r="G121" i="24"/>
  <c r="B793" i="24"/>
  <c r="G792" i="24"/>
  <c r="G1223" i="24"/>
  <c r="W1222" i="24"/>
  <c r="W793" i="24" l="1"/>
  <c r="G793" i="24"/>
  <c r="B794" i="24"/>
  <c r="W122" i="24"/>
  <c r="B123" i="24"/>
  <c r="G122" i="24"/>
  <c r="B1224" i="24"/>
  <c r="G1224" i="24" s="1"/>
  <c r="W1223" i="24"/>
  <c r="W123" i="24" l="1"/>
  <c r="B124" i="24"/>
  <c r="G123" i="24"/>
  <c r="W794" i="24"/>
  <c r="G794" i="24"/>
  <c r="B795" i="24"/>
  <c r="B1225" i="24"/>
  <c r="G1225" i="24" s="1"/>
  <c r="W1224" i="24"/>
  <c r="W795" i="24" l="1"/>
  <c r="G795" i="24"/>
  <c r="B796" i="24"/>
  <c r="W124" i="24"/>
  <c r="B125" i="24"/>
  <c r="G124" i="24"/>
  <c r="B1226" i="24"/>
  <c r="G1226" i="24" s="1"/>
  <c r="W1225" i="24"/>
  <c r="W125" i="24" l="1"/>
  <c r="B126" i="24"/>
  <c r="G125" i="24"/>
  <c r="B797" i="24"/>
  <c r="W796" i="24"/>
  <c r="G796" i="24"/>
  <c r="B1227" i="24"/>
  <c r="G1227" i="24" s="1"/>
  <c r="W1226" i="24"/>
  <c r="B798" i="24" l="1"/>
  <c r="W797" i="24"/>
  <c r="G797" i="24"/>
  <c r="W126" i="24"/>
  <c r="G126" i="24"/>
  <c r="B127" i="24"/>
  <c r="B1228" i="24"/>
  <c r="G1228" i="24" s="1"/>
  <c r="W1227" i="24"/>
  <c r="W798" i="24" l="1"/>
  <c r="G798" i="24"/>
  <c r="B799" i="24"/>
  <c r="W127" i="24"/>
  <c r="G127" i="24"/>
  <c r="B128" i="24"/>
  <c r="B1229" i="24"/>
  <c r="G1229" i="24" s="1"/>
  <c r="W1228" i="24"/>
  <c r="W799" i="24" l="1"/>
  <c r="G799" i="24"/>
  <c r="W128" i="24"/>
  <c r="G128" i="24"/>
  <c r="B129" i="24"/>
  <c r="B1230" i="24"/>
  <c r="G1230" i="24" s="1"/>
  <c r="W1229" i="24"/>
  <c r="W129" i="24" l="1"/>
  <c r="G129" i="24"/>
  <c r="B130" i="24"/>
  <c r="B1231" i="24"/>
  <c r="G1231" i="24" s="1"/>
  <c r="W1230" i="24"/>
  <c r="W130" i="24" l="1"/>
  <c r="G130" i="24"/>
  <c r="B131" i="24"/>
  <c r="B1232" i="24"/>
  <c r="G1232" i="24" s="1"/>
  <c r="W1231" i="24"/>
  <c r="W131" i="24" l="1"/>
  <c r="G131" i="24"/>
  <c r="B132" i="24"/>
  <c r="B1233" i="24"/>
  <c r="G1233" i="24" s="1"/>
  <c r="W1232" i="24"/>
  <c r="W132" i="24" l="1"/>
  <c r="B133" i="24"/>
  <c r="G132" i="24"/>
  <c r="B1234" i="24"/>
  <c r="G1234" i="24" s="1"/>
  <c r="W1233" i="24"/>
  <c r="W133" i="24" l="1"/>
  <c r="B134" i="24"/>
  <c r="G133" i="24"/>
  <c r="B1235" i="24"/>
  <c r="G1235" i="24" s="1"/>
  <c r="W1234" i="24"/>
  <c r="G772" i="24"/>
  <c r="W134" i="24" l="1"/>
  <c r="B135" i="24"/>
  <c r="G134" i="24"/>
  <c r="B1236" i="24"/>
  <c r="G1236" i="24" s="1"/>
  <c r="W1235" i="24"/>
  <c r="G773" i="24"/>
  <c r="W135" i="24" l="1"/>
  <c r="B136" i="24"/>
  <c r="G136" i="24" s="1"/>
  <c r="G135" i="24"/>
  <c r="B1237" i="24"/>
  <c r="G1237" i="24" s="1"/>
  <c r="W1236" i="24"/>
  <c r="B138" i="24"/>
  <c r="W138" i="24" s="1"/>
  <c r="G137" i="24"/>
  <c r="B1238" i="24" l="1"/>
  <c r="G1238" i="24" s="1"/>
  <c r="W1237" i="24"/>
  <c r="B139" i="24"/>
  <c r="W139" i="24" s="1"/>
  <c r="G138" i="24"/>
  <c r="B1239" i="24" l="1"/>
  <c r="G1239" i="24" s="1"/>
  <c r="W1238" i="24"/>
  <c r="B140" i="24"/>
  <c r="W140" i="24" s="1"/>
  <c r="G139" i="24"/>
  <c r="B1240" i="24" l="1"/>
  <c r="G1240" i="24" s="1"/>
  <c r="W1239" i="24"/>
  <c r="G140" i="24"/>
  <c r="B1241" i="24" l="1"/>
  <c r="G1241" i="24" s="1"/>
  <c r="W1240" i="24"/>
  <c r="B141" i="24"/>
  <c r="W141" i="24" l="1"/>
  <c r="B774" i="24"/>
  <c r="B142" i="24" s="1"/>
  <c r="W142" i="24" s="1"/>
  <c r="G1242" i="24"/>
  <c r="W1241" i="24"/>
  <c r="G141" i="24"/>
  <c r="W774" i="24" l="1"/>
  <c r="G774" i="24"/>
  <c r="B1243" i="24"/>
  <c r="G1243" i="24" s="1"/>
  <c r="W1242" i="24"/>
  <c r="B143" i="24"/>
  <c r="W143" i="24" s="1"/>
  <c r="G142" i="24"/>
  <c r="B1244" i="24" l="1"/>
  <c r="G1244" i="24" s="1"/>
  <c r="W1243" i="24"/>
  <c r="B144" i="24"/>
  <c r="W144" i="24" s="1"/>
  <c r="G143" i="24"/>
  <c r="B1245" i="24" l="1"/>
  <c r="G1245" i="24" s="1"/>
  <c r="W1244" i="24"/>
  <c r="B145" i="24"/>
  <c r="W145" i="24" s="1"/>
  <c r="G144" i="24"/>
  <c r="B1246" i="24" l="1"/>
  <c r="G1246" i="24" s="1"/>
  <c r="W1245" i="24"/>
  <c r="B146" i="24"/>
  <c r="W146" i="24" s="1"/>
  <c r="G145" i="24"/>
  <c r="B1247" i="24" l="1"/>
  <c r="G1247" i="24" s="1"/>
  <c r="W1246" i="24"/>
  <c r="B147" i="24"/>
  <c r="W147" i="24" s="1"/>
  <c r="G146" i="24"/>
  <c r="B1248" i="24" l="1"/>
  <c r="G1248" i="24" s="1"/>
  <c r="W1247" i="24"/>
  <c r="B148" i="24"/>
  <c r="W148" i="24" s="1"/>
  <c r="G147" i="24"/>
  <c r="B1249" i="24" l="1"/>
  <c r="G1249" i="24" s="1"/>
  <c r="W1248" i="24"/>
  <c r="B149" i="24"/>
  <c r="G148" i="24"/>
  <c r="B1250" i="24" l="1"/>
  <c r="G1250" i="24" s="1"/>
  <c r="W1249" i="24"/>
  <c r="G149" i="24"/>
  <c r="W149" i="24"/>
  <c r="B150" i="24"/>
  <c r="B1251" i="24" l="1"/>
  <c r="G1251" i="24" s="1"/>
  <c r="W1250" i="24"/>
  <c r="B151" i="24"/>
  <c r="W150" i="24"/>
  <c r="G150" i="24"/>
  <c r="B1252" i="24" l="1"/>
  <c r="G1252" i="24" s="1"/>
  <c r="W1251" i="24"/>
  <c r="B152" i="24"/>
  <c r="W151" i="24"/>
  <c r="G151" i="24"/>
  <c r="G1253" i="24" l="1"/>
  <c r="W1252" i="24"/>
  <c r="B153" i="24"/>
  <c r="W152" i="24"/>
  <c r="G152" i="24"/>
  <c r="G1254" i="24" l="1"/>
  <c r="W1253" i="24"/>
  <c r="W153" i="24"/>
  <c r="G153" i="24"/>
  <c r="G1255" i="24" l="1"/>
  <c r="W1254" i="24"/>
  <c r="B1256" i="24" l="1"/>
  <c r="G1256" i="24" s="1"/>
  <c r="W1255" i="24"/>
  <c r="B1257" i="24" l="1"/>
  <c r="G1257" i="24" s="1"/>
  <c r="W1256" i="24"/>
  <c r="B1258" i="24" l="1"/>
  <c r="G1258" i="24" s="1"/>
  <c r="W1257" i="24"/>
  <c r="B1259" i="24" l="1"/>
  <c r="G1259" i="24" s="1"/>
  <c r="W1258" i="24"/>
  <c r="B1260" i="24" l="1"/>
  <c r="G1260" i="24" s="1"/>
  <c r="W1259" i="24"/>
  <c r="B1261" i="24" l="1"/>
  <c r="G1261" i="24" s="1"/>
  <c r="W1260" i="24"/>
  <c r="B1262" i="24" l="1"/>
  <c r="G1262" i="24" s="1"/>
  <c r="W1261" i="24"/>
  <c r="B1263" i="24" l="1"/>
  <c r="G1263" i="24" s="1"/>
  <c r="W1262" i="24"/>
  <c r="B1264" i="24" l="1"/>
  <c r="G1264" i="24" s="1"/>
  <c r="W1263" i="24"/>
  <c r="B1265" i="24" l="1"/>
  <c r="G1265" i="24" s="1"/>
  <c r="W1264" i="24"/>
  <c r="B1266" i="24" l="1"/>
  <c r="G1266" i="24" s="1"/>
  <c r="W1265" i="24"/>
  <c r="B1267" i="24" l="1"/>
  <c r="G1267" i="24" s="1"/>
  <c r="W1266" i="24"/>
  <c r="B1268" i="24" l="1"/>
  <c r="G1268" i="24" s="1"/>
  <c r="W1267" i="24"/>
  <c r="B1269" i="24" l="1"/>
  <c r="G1269" i="24" s="1"/>
  <c r="W1268" i="24"/>
  <c r="B1270" i="24" l="1"/>
  <c r="G1270" i="24" s="1"/>
  <c r="W1269" i="24"/>
  <c r="B1271" i="24" l="1"/>
  <c r="G1271" i="24" s="1"/>
  <c r="W1270" i="24"/>
  <c r="G1272" i="24" l="1"/>
  <c r="W1271" i="24"/>
  <c r="B1273" i="24" l="1"/>
  <c r="G1273" i="24" s="1"/>
  <c r="W1272" i="24"/>
  <c r="B1274" i="24" l="1"/>
  <c r="G1274" i="24" s="1"/>
  <c r="W1273" i="24"/>
  <c r="G1275" i="24" l="1"/>
  <c r="W1274" i="24"/>
  <c r="B1276" i="24" l="1"/>
  <c r="G1276" i="24" s="1"/>
  <c r="W1275" i="24"/>
  <c r="B1277" i="24" l="1"/>
  <c r="G1277" i="24" s="1"/>
  <c r="W1276" i="24"/>
  <c r="B1278" i="24" l="1"/>
  <c r="G1278" i="24" s="1"/>
  <c r="W1277" i="24"/>
  <c r="B1279" i="24" l="1"/>
  <c r="G1279" i="24" s="1"/>
  <c r="W1278" i="24"/>
  <c r="B1280" i="24" l="1"/>
  <c r="G1280" i="24" s="1"/>
  <c r="W1279" i="24"/>
  <c r="B1281" i="24" l="1"/>
  <c r="G1281" i="24" s="1"/>
  <c r="W1280" i="24"/>
  <c r="B1282" i="24" l="1"/>
  <c r="G1282" i="24" s="1"/>
  <c r="W1281" i="24"/>
  <c r="B1283" i="24" l="1"/>
  <c r="G1283" i="24" s="1"/>
  <c r="W1282" i="24"/>
  <c r="B1284" i="24" l="1"/>
  <c r="G1284" i="24" s="1"/>
  <c r="W1283" i="24"/>
  <c r="B1285" i="24" l="1"/>
  <c r="G1285" i="24" s="1"/>
  <c r="W1284" i="24"/>
  <c r="B1286" i="24" l="1"/>
  <c r="W1285" i="24"/>
  <c r="G1286" i="24" l="1"/>
  <c r="B1287" i="24"/>
  <c r="G1287" i="24" s="1"/>
  <c r="W1286" i="24"/>
  <c r="B1288" i="24" l="1"/>
  <c r="G1288" i="24" s="1"/>
  <c r="W1287" i="24"/>
  <c r="B1289" i="24" l="1"/>
  <c r="G1289" i="24" s="1"/>
  <c r="W1288" i="24"/>
  <c r="B1290" i="24" l="1"/>
  <c r="G1290" i="24" s="1"/>
  <c r="W1289" i="24"/>
  <c r="B1291" i="24" l="1"/>
  <c r="G1291" i="24" s="1"/>
  <c r="W1290" i="24"/>
  <c r="B1292" i="24" l="1"/>
  <c r="G1292" i="24" s="1"/>
  <c r="W1291" i="24"/>
  <c r="B1293" i="24" l="1"/>
  <c r="G1293" i="24" s="1"/>
  <c r="W1292" i="24"/>
  <c r="B1294" i="24" l="1"/>
  <c r="G1294" i="24" s="1"/>
  <c r="W1293" i="24"/>
  <c r="B1295" i="24" l="1"/>
  <c r="G1295" i="24" s="1"/>
  <c r="W1294" i="24"/>
  <c r="B1296" i="24" l="1"/>
  <c r="G1296" i="24" s="1"/>
  <c r="W1295" i="24"/>
  <c r="B1297" i="24" l="1"/>
  <c r="G1297" i="24" s="1"/>
  <c r="W1296" i="24"/>
  <c r="B1298" i="24" l="1"/>
  <c r="G1298" i="24" s="1"/>
  <c r="W1297" i="24"/>
  <c r="B1299" i="24" l="1"/>
  <c r="G1299" i="24" s="1"/>
  <c r="W1298" i="24"/>
  <c r="B1300" i="24" l="1"/>
  <c r="G1300" i="24" s="1"/>
  <c r="W1299" i="24"/>
  <c r="B1301" i="24" l="1"/>
  <c r="G1301" i="24" s="1"/>
  <c r="W1300" i="24"/>
  <c r="B1302" i="24" l="1"/>
  <c r="W1301" i="24"/>
  <c r="B6" i="24" l="1"/>
  <c r="B1303" i="24"/>
  <c r="W6" i="24"/>
  <c r="G6" i="24"/>
  <c r="B7" i="24"/>
  <c r="W1302" i="24"/>
  <c r="G1302" i="24"/>
  <c r="B1304" i="24" l="1"/>
  <c r="G1303" i="24"/>
  <c r="W1303" i="24"/>
  <c r="W7" i="24"/>
  <c r="G7" i="24"/>
  <c r="B8" i="24"/>
  <c r="B1305" i="24" l="1"/>
  <c r="G1304" i="24"/>
  <c r="W1304" i="24"/>
  <c r="W8" i="24"/>
  <c r="G8" i="24"/>
  <c r="B1306" i="24" l="1"/>
  <c r="G1305" i="24"/>
  <c r="W1305" i="24"/>
  <c r="B1307" i="24" l="1"/>
  <c r="G1306" i="24"/>
  <c r="W1306" i="24"/>
  <c r="B1308" i="24" l="1"/>
  <c r="G1307" i="24"/>
  <c r="W1307" i="24"/>
  <c r="B1309" i="24" l="1"/>
  <c r="G1308" i="24"/>
  <c r="W1308" i="24"/>
  <c r="B1310" i="24" l="1"/>
  <c r="G1309" i="24"/>
  <c r="W1309" i="24"/>
  <c r="B1312" i="24" l="1"/>
  <c r="G1310" i="24"/>
  <c r="W1310" i="24"/>
  <c r="B1314" i="24" l="1"/>
  <c r="G1312" i="24"/>
  <c r="W1312" i="24"/>
  <c r="B1315" i="24" l="1"/>
  <c r="G1314" i="24"/>
  <c r="W1314" i="24"/>
  <c r="B1316" i="24" l="1"/>
  <c r="G1315" i="24"/>
  <c r="W1315" i="24"/>
  <c r="B1317" i="24" l="1"/>
  <c r="G1316" i="24"/>
  <c r="W1316" i="24"/>
  <c r="B1318" i="24" l="1"/>
  <c r="G1317" i="24"/>
  <c r="W1317" i="24"/>
  <c r="B1319" i="24" l="1"/>
  <c r="G1318" i="24"/>
  <c r="W1318" i="24"/>
  <c r="B1320" i="24" l="1"/>
  <c r="G1319" i="24"/>
  <c r="W1319" i="24"/>
  <c r="B1321" i="24" l="1"/>
  <c r="G1320" i="24"/>
  <c r="W1320" i="24"/>
  <c r="B1322" i="24" l="1"/>
  <c r="G1321" i="24"/>
  <c r="W1321" i="24"/>
  <c r="B1323" i="24" l="1"/>
  <c r="G1322" i="24"/>
  <c r="W1322" i="24"/>
  <c r="B1324" i="24" l="1"/>
  <c r="G1323" i="24"/>
  <c r="W1323" i="24"/>
  <c r="B1325" i="24" l="1"/>
  <c r="G1324" i="24"/>
  <c r="W1324" i="24"/>
  <c r="B1326" i="24" l="1"/>
  <c r="W1325" i="24"/>
  <c r="G1325" i="24"/>
  <c r="B1327" i="24" l="1"/>
  <c r="G1326" i="24"/>
  <c r="W1326" i="24"/>
  <c r="B1328" i="24" l="1"/>
  <c r="G1327" i="24"/>
  <c r="W1327" i="24"/>
  <c r="B1329" i="24" l="1"/>
  <c r="W1328" i="24"/>
  <c r="G1328" i="24"/>
  <c r="W1329" i="24" l="1"/>
  <c r="G1329" i="24"/>
  <c r="B1336" i="24" l="1"/>
  <c r="W1335" i="24"/>
  <c r="G1335" i="24"/>
  <c r="B1337" i="24" l="1"/>
  <c r="G1336" i="24"/>
  <c r="W1336" i="24"/>
  <c r="B1338" i="24" l="1"/>
  <c r="G1337" i="24"/>
  <c r="W1337" i="24"/>
  <c r="B1339" i="24" l="1"/>
  <c r="W1338" i="24"/>
  <c r="G1338" i="24"/>
  <c r="B1340" i="24" l="1"/>
  <c r="G1339" i="24"/>
  <c r="W1339" i="24"/>
  <c r="B1341" i="24" l="1"/>
  <c r="G1340" i="24"/>
  <c r="W1340" i="24"/>
  <c r="B1342" i="24" l="1"/>
  <c r="W1341" i="24"/>
  <c r="G1341" i="24"/>
  <c r="B1343" i="24" l="1"/>
  <c r="G1342" i="24"/>
  <c r="W1342" i="24"/>
  <c r="B1344" i="24" l="1"/>
  <c r="W1343" i="24"/>
  <c r="G1343" i="24"/>
  <c r="B1345" i="24" l="1"/>
  <c r="W1344" i="24"/>
  <c r="G1344" i="24"/>
  <c r="B1346" i="24" l="1"/>
  <c r="W1345" i="24"/>
  <c r="G1345" i="24"/>
  <c r="B1347" i="24" l="1"/>
  <c r="W1346" i="24"/>
  <c r="G1346" i="24"/>
  <c r="B1348" i="24" l="1"/>
  <c r="W1347" i="24"/>
  <c r="G1347" i="24"/>
  <c r="B1349" i="24" l="1"/>
  <c r="W1348" i="24"/>
  <c r="G1348" i="24"/>
  <c r="B1350" i="24" l="1"/>
  <c r="G1349" i="24"/>
  <c r="W1349" i="24"/>
  <c r="B1351" i="24" l="1"/>
  <c r="W1350" i="24"/>
  <c r="G1350" i="24"/>
  <c r="B1352" i="24" l="1"/>
  <c r="W1351" i="24"/>
  <c r="G1351" i="24"/>
  <c r="B1353" i="24" l="1"/>
  <c r="G1352" i="24"/>
  <c r="W1352" i="24"/>
  <c r="B1354" i="24" l="1"/>
  <c r="G1353" i="24"/>
  <c r="W1353" i="24"/>
  <c r="W1354" i="24" l="1"/>
  <c r="G1354" i="24"/>
  <c r="G1355" i="24" l="1"/>
  <c r="W1355" i="24"/>
  <c r="G1356" i="24" l="1"/>
  <c r="W1356" i="24"/>
  <c r="B1358" i="24" l="1"/>
  <c r="W1357" i="24"/>
  <c r="G1357" i="24"/>
  <c r="B1359" i="24" l="1"/>
  <c r="G1358" i="24"/>
  <c r="W1358" i="24"/>
  <c r="B1360" i="24" l="1"/>
  <c r="G1359" i="24"/>
  <c r="W1359" i="24"/>
  <c r="B1361" i="24" l="1"/>
  <c r="W1360" i="24"/>
  <c r="G1360" i="24"/>
  <c r="B1362" i="24" l="1"/>
  <c r="W1361" i="24"/>
  <c r="G1361" i="24"/>
  <c r="B1363" i="24" l="1"/>
  <c r="G1362" i="24"/>
  <c r="W1362" i="24"/>
  <c r="B1364" i="24" l="1"/>
  <c r="W1363" i="24"/>
  <c r="G1363" i="24"/>
  <c r="B1365" i="24" l="1"/>
  <c r="W1364" i="24"/>
  <c r="G1364" i="24"/>
  <c r="B1366" i="24" l="1"/>
  <c r="G1365" i="24"/>
  <c r="W1365" i="24"/>
  <c r="B1367" i="24" l="1"/>
  <c r="W1366" i="24"/>
  <c r="G1366" i="24"/>
  <c r="B1368" i="24" l="1"/>
  <c r="W1367" i="24"/>
  <c r="G1367" i="24"/>
  <c r="B1369" i="24" l="1"/>
  <c r="G1368" i="24"/>
  <c r="W1368" i="24"/>
  <c r="B1370" i="24" l="1"/>
  <c r="G1369" i="24"/>
  <c r="W1369" i="24"/>
  <c r="B1371" i="24" l="1"/>
  <c r="W1370" i="24"/>
  <c r="G1370" i="24"/>
  <c r="B1372" i="24" l="1"/>
  <c r="G1371" i="24"/>
  <c r="W1371" i="24"/>
  <c r="B1373" i="24" l="1"/>
  <c r="G1372" i="24"/>
  <c r="W1372" i="24"/>
  <c r="B1374" i="24" l="1"/>
  <c r="G1373" i="24"/>
  <c r="W1373" i="24"/>
  <c r="B1375" i="24" l="1"/>
  <c r="G1374" i="24"/>
  <c r="W1374" i="24"/>
  <c r="G1375" i="24" l="1"/>
  <c r="W1375" i="24"/>
  <c r="W1376" i="24" l="1"/>
  <c r="G1376" i="24"/>
  <c r="W1377" i="24" l="1"/>
  <c r="G1377" i="24"/>
  <c r="W1378" i="24" l="1"/>
  <c r="G1378" i="24"/>
  <c r="B1380" i="24" l="1"/>
  <c r="W1379" i="24"/>
  <c r="G1379" i="24"/>
  <c r="B1381" i="24" l="1"/>
  <c r="W1380" i="24"/>
  <c r="G1380" i="24"/>
  <c r="B1382" i="24" l="1"/>
  <c r="W1381" i="24"/>
  <c r="G1381" i="24"/>
  <c r="B1383" i="24" l="1"/>
  <c r="G1382" i="24"/>
  <c r="W1382" i="24"/>
  <c r="B1384" i="24" l="1"/>
  <c r="W1383" i="24"/>
  <c r="G1383" i="24"/>
  <c r="B1385" i="24" l="1"/>
  <c r="G1384" i="24"/>
  <c r="W1384" i="24"/>
  <c r="B1386" i="24" l="1"/>
  <c r="W1385" i="24"/>
  <c r="G1385" i="24"/>
  <c r="B1387" i="24" l="1"/>
  <c r="W1386" i="24"/>
  <c r="G1386" i="24"/>
  <c r="B1388" i="24" l="1"/>
  <c r="G1387" i="24"/>
  <c r="W1387" i="24"/>
  <c r="B1389" i="24" l="1"/>
  <c r="G1388" i="24"/>
  <c r="W1388" i="24"/>
  <c r="B1390" i="24" l="1"/>
  <c r="W1389" i="24"/>
  <c r="G1389" i="24"/>
  <c r="B1391" i="24" l="1"/>
  <c r="G1390" i="24"/>
  <c r="W1390" i="24"/>
  <c r="B1392" i="24" l="1"/>
  <c r="G1391" i="24"/>
  <c r="W1391" i="24"/>
  <c r="B1393" i="24" l="1"/>
  <c r="W1392" i="24"/>
  <c r="G1392" i="24"/>
  <c r="B1394" i="24" l="1"/>
  <c r="W1393" i="24"/>
  <c r="G1393" i="24"/>
  <c r="B1395" i="24" l="1"/>
  <c r="G1394" i="24"/>
  <c r="W1394" i="24"/>
  <c r="B1396" i="24" l="1"/>
  <c r="W1395" i="24"/>
  <c r="G1395" i="24"/>
  <c r="W1396" i="24" l="1"/>
  <c r="G1396" i="24"/>
  <c r="B1398" i="24" l="1"/>
  <c r="W1397" i="24"/>
  <c r="G1397" i="24"/>
  <c r="B1399" i="24" l="1"/>
  <c r="W1398" i="24"/>
  <c r="G1398" i="24"/>
  <c r="B1400" i="24" l="1"/>
  <c r="W1399" i="24"/>
  <c r="G1399" i="24"/>
  <c r="B1401" i="24" l="1"/>
  <c r="G1400" i="24"/>
  <c r="W1400" i="24"/>
  <c r="W1401" i="24" l="1"/>
  <c r="G1401" i="24"/>
  <c r="B1403" i="24" l="1"/>
  <c r="W1402" i="24"/>
  <c r="G1402" i="24"/>
  <c r="B1404" i="24" l="1"/>
  <c r="G1403" i="24"/>
  <c r="W1403" i="24"/>
  <c r="B1405" i="24" l="1"/>
  <c r="G1404" i="24"/>
  <c r="W1404" i="24"/>
  <c r="B1406" i="24" l="1"/>
  <c r="G1405" i="24"/>
  <c r="W1405" i="24"/>
  <c r="B1407" i="24" l="1"/>
  <c r="W1406" i="24"/>
  <c r="G1406" i="24"/>
  <c r="B1408" i="24" l="1"/>
  <c r="W1407" i="24"/>
  <c r="G1407" i="24"/>
  <c r="B1409" i="24" l="1"/>
  <c r="W1408" i="24"/>
  <c r="G1408" i="24"/>
  <c r="B1410" i="24" l="1"/>
  <c r="G1409" i="24"/>
  <c r="W1409" i="24"/>
  <c r="B1411" i="24" l="1"/>
  <c r="G1410" i="24"/>
  <c r="W1410" i="24"/>
  <c r="B1412" i="24" l="1"/>
  <c r="W1411" i="24"/>
  <c r="G1411" i="24"/>
  <c r="B1413" i="24" l="1"/>
  <c r="W1412" i="24"/>
  <c r="G1412" i="24"/>
  <c r="B1414" i="24" l="1"/>
  <c r="B1415" i="24" s="1"/>
  <c r="W1413" i="24"/>
  <c r="G1413" i="24"/>
  <c r="B1416" i="24" l="1"/>
  <c r="W1415" i="24"/>
  <c r="G1415" i="24"/>
  <c r="G1414" i="24"/>
  <c r="W1414" i="24"/>
  <c r="B1417" i="24" l="1"/>
  <c r="W1416" i="24"/>
  <c r="G1416" i="24"/>
  <c r="B1418" i="24" l="1"/>
  <c r="W1417" i="24"/>
  <c r="G1417" i="24"/>
  <c r="B1419" i="24" l="1"/>
  <c r="W1418" i="24"/>
  <c r="G1418" i="24"/>
  <c r="B1420" i="24" l="1"/>
  <c r="W1419" i="24"/>
  <c r="G1419" i="24"/>
  <c r="B1422" i="24" l="1"/>
  <c r="W1420" i="24"/>
  <c r="G1420" i="24"/>
  <c r="B1423" i="24" l="1"/>
  <c r="W1422" i="24"/>
  <c r="G1422" i="24"/>
  <c r="B1424" i="24" l="1"/>
  <c r="W1423" i="24"/>
  <c r="G1423" i="24"/>
  <c r="B1425" i="24" l="1"/>
  <c r="G1424" i="24"/>
  <c r="W1424" i="24"/>
  <c r="B1426" i="24" l="1"/>
  <c r="G1425" i="24"/>
  <c r="W1425" i="24"/>
  <c r="B1427" i="24" l="1"/>
  <c r="G1426" i="24"/>
  <c r="W1426" i="24"/>
  <c r="B1428" i="24" l="1"/>
  <c r="G1427" i="24"/>
  <c r="W1427" i="24"/>
  <c r="B1429" i="24" l="1"/>
  <c r="G1428" i="24"/>
  <c r="W1428" i="24"/>
  <c r="B1430" i="24" l="1"/>
  <c r="G1429" i="24"/>
  <c r="W1429" i="24"/>
  <c r="B1431" i="24" l="1"/>
  <c r="G1430" i="24"/>
  <c r="W1430" i="24"/>
  <c r="B1432" i="24" l="1"/>
  <c r="G1431" i="24"/>
  <c r="W1431" i="24"/>
  <c r="B1433" i="24" l="1"/>
  <c r="G1432" i="24"/>
  <c r="W1432" i="24"/>
  <c r="B1434" i="24" l="1"/>
  <c r="G1433" i="24"/>
  <c r="W1433" i="24"/>
  <c r="B1435" i="24" l="1"/>
  <c r="G1434" i="24"/>
  <c r="W1434" i="24"/>
  <c r="B1436" i="24" l="1"/>
  <c r="G1435" i="24"/>
  <c r="W1435" i="24"/>
  <c r="B1437" i="24" l="1"/>
  <c r="G1436" i="24"/>
  <c r="W1436" i="24"/>
  <c r="B1438" i="24" l="1"/>
  <c r="G1437" i="24"/>
  <c r="W1437" i="24"/>
  <c r="B1439" i="24" l="1"/>
  <c r="G1438" i="24"/>
  <c r="W1438" i="24"/>
  <c r="B1440" i="24" l="1"/>
  <c r="G1439" i="24"/>
  <c r="W1439" i="24"/>
  <c r="B1441" i="24" l="1"/>
  <c r="G1440" i="24"/>
  <c r="W1440" i="24"/>
  <c r="B1442" i="24" l="1"/>
  <c r="G1441" i="24"/>
  <c r="W1441" i="24"/>
  <c r="B1444" i="24" l="1"/>
  <c r="G1442" i="24"/>
  <c r="W1442" i="24"/>
  <c r="B1446" i="24" l="1"/>
  <c r="G1444" i="24"/>
  <c r="W1444" i="24"/>
  <c r="B1447" i="24" l="1"/>
  <c r="G1446" i="24"/>
  <c r="W1446" i="24"/>
  <c r="B1448" i="24" l="1"/>
  <c r="G1447" i="24"/>
  <c r="W1447" i="24"/>
  <c r="B1449" i="24" l="1"/>
  <c r="G1448" i="24"/>
  <c r="W1448" i="24"/>
  <c r="G1449" i="24" l="1"/>
  <c r="B1450" i="24"/>
  <c r="W1449" i="24"/>
  <c r="B1451" i="24" l="1"/>
  <c r="G1450" i="24"/>
  <c r="W1450" i="24"/>
  <c r="B1452" i="24" l="1"/>
  <c r="G1451" i="24"/>
  <c r="W1451" i="24"/>
  <c r="B1453" i="24" l="1"/>
  <c r="G1452" i="24"/>
  <c r="W1452" i="24"/>
  <c r="B1454" i="24" l="1"/>
  <c r="G1453" i="24"/>
  <c r="W1453" i="24"/>
  <c r="W1454" i="24" l="1"/>
  <c r="G1454" i="24"/>
  <c r="B1455" i="24"/>
  <c r="B1456" i="24" l="1"/>
  <c r="G1455" i="24"/>
  <c r="W1455" i="24"/>
  <c r="B1457" i="24" l="1"/>
  <c r="G1456" i="24"/>
  <c r="W1456" i="24"/>
  <c r="B1458" i="24" l="1"/>
  <c r="G1457" i="24"/>
  <c r="W1457" i="24"/>
  <c r="B1459" i="24" l="1"/>
  <c r="G1458" i="24"/>
  <c r="W1458" i="24"/>
  <c r="B1460" i="24" l="1"/>
  <c r="G1459" i="24"/>
  <c r="W1459" i="24"/>
  <c r="B1461" i="24" l="1"/>
  <c r="G1460" i="24"/>
  <c r="W1460" i="24"/>
  <c r="B1462" i="24" l="1"/>
  <c r="G1461" i="24"/>
  <c r="W1461" i="24"/>
  <c r="B1463" i="24" l="1"/>
  <c r="G1462" i="24"/>
  <c r="W1462" i="24"/>
  <c r="G1463" i="24" l="1"/>
  <c r="W1463" i="24"/>
</calcChain>
</file>

<file path=xl/comments1.xml><?xml version="1.0" encoding="utf-8"?>
<comments xmlns="http://schemas.openxmlformats.org/spreadsheetml/2006/main">
  <authors>
    <author>ccrespo</author>
  </authors>
  <commentList>
    <comment ref="B6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Corresponde ao ficheiro com todos os cartões pedidos/enviados à SIBS: emissões e renovações</t>
        </r>
      </text>
    </comment>
    <comment ref="G6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Corresponde à resposta da SIBS relativo ao ficheiro enviado pelo Cetelem (PCECB9)</t>
        </r>
      </text>
    </comment>
    <comment ref="I7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Corresponde ao nº de registo que a SIBS Cartões recebeu para produção</t>
        </r>
      </text>
    </comment>
    <comment ref="L7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Corresponde à data de recepção deste ficheiro (PCERR0 = MEECB)</t>
        </r>
      </text>
    </comment>
    <comment ref="AF7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entre recepção ficheiro na SIBS Cartões e expedição</t>
        </r>
      </text>
    </comment>
    <comment ref="AB373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Maior Lote de envio de cartões</t>
        </r>
      </text>
    </comment>
    <comment ref="AA392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não temos os ficheiros GRED mas a SIBS Cartões confirma que sairam na semana de 14/07 a 18/07
</t>
        </r>
      </text>
    </comment>
    <comment ref="AA393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ccrespo:
não temos os ficheiros GRED mas a SIBS Cartões confirma que sairam na semana de 14/07 a 18/07</t>
        </r>
      </text>
    </comment>
    <comment ref="AA403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ccrespo:
não temos os ficheiros GRED mas a SIBS Cartões confirma que sairam na semana de 14/07 a 18/07</t>
        </r>
      </text>
    </comment>
    <comment ref="AA412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ccrespo:
não temos os ficheiros GRED mas a SIBS Cartões confirma que sairam na semana de 14/07 a 18/07</t>
        </r>
      </text>
    </comment>
    <comment ref="AA424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ccrespo:
não temos os ficheiros GRED mas a SIBS Cartões confirma que sairam na semana de 14/07 a 18/07</t>
        </r>
      </text>
    </comment>
    <comment ref="AA437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ccrespo:
não temos os ficheiros GRED mas a SIBS Cartões confirma que sairam na semana de 14/07 a 18/07</t>
        </r>
      </text>
    </comment>
    <comment ref="AA463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ccrespo:
não temos os ficheiros GRED mas a SIBS Cartões confirma que sairam na semana de 14/07 a 18/07</t>
        </r>
      </text>
    </comment>
    <comment ref="AA476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ccrespo:
não temos os ficheiros GRED mas a SIBS Cartões confirma que sairam na semana de 14/07 a 18/07</t>
        </r>
      </text>
    </comment>
    <comment ref="AA490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ccrespo:
não temos os ficheiros GRED mas a SIBS Cartões confirma que sairam na semana de 14/07 a 18/07</t>
        </r>
      </text>
    </comment>
    <comment ref="AA502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ccrespo:
não temos os ficheiros GRED mas a SIBS Cartões confirma que sairam na semana de 14/07 a 18/07</t>
        </r>
      </text>
    </comment>
    <comment ref="AA510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ccrespo:
não temos os ficheiros GRED mas a SIBS Cartões confirma que sairam na semana de 14/07 a 18/07</t>
        </r>
      </text>
    </comment>
    <comment ref="AA521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ccrespo:
não temos os ficheiros GRED mas a SIBS Cartões confirma que sairam na semana de 14/07 a 18/07</t>
        </r>
      </text>
    </comment>
    <comment ref="AA534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ccrespo:
não temos os ficheiros GRED mas a SIBS Cartões confirma que sairam na semana de 14/07 a 18/07</t>
        </r>
      </text>
    </comment>
    <comment ref="AA547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ccrespo:
não temos os ficheiros GRED mas a SIBS Cartões confirma que sairam na semana de 14/07 a 18/07</t>
        </r>
      </text>
    </comment>
    <comment ref="AB637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Menor lote de cartões enviados - já com todos os cartões a sair</t>
        </r>
      </text>
    </comment>
    <comment ref="X2206" authorId="0" shapeId="0">
      <text>
        <r>
          <rPr>
            <b/>
            <sz val="12"/>
            <color indexed="81"/>
            <rFont val="Tahoma"/>
            <family val="2"/>
          </rPr>
          <t>ccrespo:</t>
        </r>
        <r>
          <rPr>
            <sz val="12"/>
            <color indexed="81"/>
            <rFont val="Tahoma"/>
            <family val="2"/>
          </rPr>
          <t xml:space="preserve">
SIBS Cartões informa que cartões foram expedidos no dia 22/01 no entanto não têm nenhum documento que o comprove</t>
        </r>
      </text>
    </comment>
    <comment ref="Z2411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cartão já não existe..isto é uma substituição</t>
        </r>
      </text>
    </comment>
  </commentList>
</comments>
</file>

<file path=xl/comments2.xml><?xml version="1.0" encoding="utf-8"?>
<comments xmlns="http://schemas.openxmlformats.org/spreadsheetml/2006/main">
  <authors>
    <author>ccrespo</author>
  </authors>
  <commentList>
    <comment ref="AG5" authorId="0" shapeId="0">
      <text>
        <r>
          <rPr>
            <b/>
            <sz val="8"/>
            <color indexed="81"/>
            <rFont val="Tahoma"/>
            <family val="2"/>
          </rPr>
          <t>ccrespo:</t>
        </r>
        <r>
          <rPr>
            <sz val="8"/>
            <color indexed="81"/>
            <rFont val="Tahoma"/>
            <family val="2"/>
          </rPr>
          <t xml:space="preserve">
entre recepção ficheiro na SIBS Cartões e expedição</t>
        </r>
      </text>
    </comment>
  </commentList>
</comments>
</file>

<file path=xl/sharedStrings.xml><?xml version="1.0" encoding="utf-8"?>
<sst xmlns="http://schemas.openxmlformats.org/spreadsheetml/2006/main" count="15800" uniqueCount="292">
  <si>
    <t>Data</t>
  </si>
  <si>
    <t xml:space="preserve">Total em aceites </t>
  </si>
  <si>
    <t xml:space="preserve">Total recebidos  </t>
  </si>
  <si>
    <t>Enviados</t>
  </si>
  <si>
    <t>Recebidos SIBS</t>
  </si>
  <si>
    <t>Recusados</t>
  </si>
  <si>
    <t>Aceites</t>
  </si>
  <si>
    <t>Em espera</t>
  </si>
  <si>
    <r>
      <t xml:space="preserve">Ficheiro de erros SIBS  - PCERC0 - </t>
    </r>
    <r>
      <rPr>
        <b/>
        <i/>
        <sz val="10"/>
        <rFont val="Arial"/>
        <family val="2"/>
      </rPr>
      <t>erro no envio de saldos</t>
    </r>
  </si>
  <si>
    <t>Recebidos</t>
  </si>
  <si>
    <t xml:space="preserve">Aceites </t>
  </si>
  <si>
    <t>Erro</t>
  </si>
  <si>
    <t>PCGCC9 Alteração de Dossier - Cartão</t>
  </si>
  <si>
    <t>Tot alter Dossier SIBS</t>
  </si>
  <si>
    <t>Data de Expedição</t>
  </si>
  <si>
    <t>Situação</t>
  </si>
  <si>
    <t>Data do dia:</t>
  </si>
  <si>
    <t>Nº Cartões Expedidos</t>
  </si>
  <si>
    <t>Alertas</t>
  </si>
  <si>
    <t>Total</t>
  </si>
  <si>
    <t>Observações</t>
  </si>
  <si>
    <t xml:space="preserve">Cartões pedidos SIBS PCECB9       </t>
  </si>
  <si>
    <t>Seq</t>
  </si>
  <si>
    <t>Cartões empresas errados</t>
  </si>
  <si>
    <t>White</t>
  </si>
  <si>
    <t>Green</t>
  </si>
  <si>
    <t>Black</t>
  </si>
  <si>
    <t>Go Travel Card</t>
  </si>
  <si>
    <t>Finance</t>
  </si>
  <si>
    <t>Credial</t>
  </si>
  <si>
    <t>Ikeia</t>
  </si>
  <si>
    <t>Moviflor</t>
  </si>
  <si>
    <t>Conforama</t>
  </si>
  <si>
    <t>Tipo de Cartão</t>
  </si>
  <si>
    <t>Euronics</t>
  </si>
  <si>
    <t>Tien 21</t>
  </si>
  <si>
    <t>Confort</t>
  </si>
  <si>
    <t>Solmar</t>
  </si>
  <si>
    <t>SIBS - Devolução de plastico</t>
  </si>
  <si>
    <t>Tipo de plastico</t>
  </si>
  <si>
    <t>Nº cartões devolvidos</t>
  </si>
  <si>
    <t xml:space="preserve">IKEA </t>
  </si>
  <si>
    <t>MOVIFLOR</t>
  </si>
  <si>
    <t>WHITE</t>
  </si>
  <si>
    <t>CONFORAMA</t>
  </si>
  <si>
    <t>FINANCE</t>
  </si>
  <si>
    <t>CREDIAL</t>
  </si>
  <si>
    <t>R Enviados</t>
  </si>
  <si>
    <t>Data Recepção</t>
  </si>
  <si>
    <t>Tempo Médio/Dia</t>
  </si>
  <si>
    <t>Dados SIBS Cartões Expedidos - Ficheiro GRED</t>
  </si>
  <si>
    <t>Número de Cartões Pedidos</t>
  </si>
  <si>
    <t>TESTE</t>
  </si>
  <si>
    <t>Nome Cartão</t>
  </si>
  <si>
    <t>Ikea</t>
  </si>
  <si>
    <t>Expedições Cartões - SIBS</t>
  </si>
  <si>
    <t>TOTAL</t>
  </si>
  <si>
    <t>Total Adicionais aceites pela SIBS</t>
  </si>
  <si>
    <t>Por Expedir</t>
  </si>
  <si>
    <t>Go Travel</t>
  </si>
  <si>
    <t>solmar</t>
  </si>
  <si>
    <t>Validação
Pedido sibs vs envio sibs clt</t>
  </si>
  <si>
    <t>Tempo Recepção Cartão</t>
  </si>
  <si>
    <t>TOTAL 2008</t>
  </si>
  <si>
    <t>Aberturas Cetelem</t>
  </si>
  <si>
    <t>Total 2008</t>
  </si>
  <si>
    <t>green</t>
  </si>
  <si>
    <t>White - 2213</t>
  </si>
  <si>
    <t>Green - 2214</t>
  </si>
  <si>
    <t>Black - 2215</t>
  </si>
  <si>
    <t>Go Travel Card - 2225</t>
  </si>
  <si>
    <t>Finance - 2226</t>
  </si>
  <si>
    <t>Credial - 2227</t>
  </si>
  <si>
    <t>Ikea - 2228</t>
  </si>
  <si>
    <t>Conforama - 2230</t>
  </si>
  <si>
    <t>Euronics - 2231</t>
  </si>
  <si>
    <t>Tien 21 - 2232</t>
  </si>
  <si>
    <t>Confort - 2233</t>
  </si>
  <si>
    <t>Solmar - 2246</t>
  </si>
  <si>
    <t>Moviflor - 2229</t>
  </si>
  <si>
    <t>OK</t>
  </si>
  <si>
    <t>KO</t>
  </si>
  <si>
    <t>POR EXPEDIR</t>
  </si>
  <si>
    <t>TOTAL BLACK</t>
  </si>
  <si>
    <t>TOTAL MOVIFLOR</t>
  </si>
  <si>
    <t>TOTAL GREEN</t>
  </si>
  <si>
    <t>Ficheiro enviado à SIBS em:</t>
  </si>
  <si>
    <t>Tipo Cartão:</t>
  </si>
  <si>
    <t>Quantidades:</t>
  </si>
  <si>
    <t>Total Cartões Por Ficheiro:</t>
  </si>
  <si>
    <t>OBS:</t>
  </si>
  <si>
    <t>Dias de atraso (uteis)</t>
  </si>
  <si>
    <t>8 Dias</t>
  </si>
  <si>
    <t>Cartões foram expedidos em 15/12/09 - Cartões Conforama (177) formam expedidos em 16/12/09</t>
  </si>
  <si>
    <t>9 Dias</t>
  </si>
  <si>
    <t>Sairam em 18/125/2009</t>
  </si>
  <si>
    <t>Sairam em 22/12/09</t>
  </si>
  <si>
    <t>7 Dias</t>
  </si>
  <si>
    <t xml:space="preserve">Total Cartões 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</si>
  <si>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</si>
  <si>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</si>
  <si>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</si>
  <si>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</si>
  <si>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</si>
  <si>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</si>
  <si>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</si>
  <si>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</si>
  <si>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</si>
  <si>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</si>
  <si>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</si>
  <si>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</si>
  <si>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NÃO APAGAR</t>
  </si>
  <si>
    <t>Credial Mega - 2377</t>
  </si>
  <si>
    <t>17-06-20010</t>
  </si>
  <si>
    <t>Tipo Emissão</t>
  </si>
  <si>
    <t>Emissão</t>
  </si>
  <si>
    <t>Renovação</t>
  </si>
  <si>
    <t>TOTAL CREDIAL NÃO EXPEDIDOS</t>
  </si>
  <si>
    <t>Mês</t>
  </si>
  <si>
    <t>Total Cartões</t>
  </si>
  <si>
    <t>Nr Dias</t>
  </si>
  <si>
    <t>Informação facultada ao Renato Ferrão em 20/08/2010</t>
  </si>
  <si>
    <t>Revisão 2010 - IP 2A P6691 Roubo de cartões por gang</t>
  </si>
  <si>
    <t>Média</t>
  </si>
  <si>
    <t>1 - Nº médio anual de cartões expedidos:</t>
  </si>
  <si>
    <t>Dia Envio</t>
  </si>
  <si>
    <t>Nr Total envio</t>
  </si>
  <si>
    <t>2 - O maior número de cartões expedidos num único dia:</t>
  </si>
  <si>
    <t>Resposta: 8676 dia 13/07/2010</t>
  </si>
  <si>
    <t>Resposta: 583 média</t>
  </si>
  <si>
    <t>GO TRAVEL CARD</t>
  </si>
  <si>
    <t>Cartões com erro</t>
  </si>
  <si>
    <t>Tipo Cartão</t>
  </si>
  <si>
    <t>Data Expedição</t>
  </si>
  <si>
    <t>Cartão não expedido por erro</t>
  </si>
  <si>
    <t>Cartões Expedidos</t>
  </si>
  <si>
    <t>Ficheiro de erros de cartões e de Adicionais</t>
  </si>
  <si>
    <t>Data envio pedido para SIBS</t>
  </si>
  <si>
    <t>Quantidade de Cartões Pedidos</t>
  </si>
  <si>
    <t>Tipo de Pedido</t>
  </si>
  <si>
    <t>Pendente</t>
  </si>
  <si>
    <t>Delay (pedido à SIBS e expedição) dias corridos</t>
  </si>
  <si>
    <t>Pedidos em 04/10/2010</t>
  </si>
  <si>
    <t>Quantidade</t>
  </si>
  <si>
    <t>Pedidos em 02/11/2010</t>
  </si>
  <si>
    <t>Credial Mega</t>
  </si>
  <si>
    <t>Pedidos em 22/11/2010</t>
  </si>
  <si>
    <t>Pedidos em 24/11/2010</t>
  </si>
  <si>
    <t>CREDIAL MEGA</t>
  </si>
  <si>
    <t>TOTAL EM FALTA</t>
  </si>
  <si>
    <t>Nr Cartões pedido à SIBS</t>
  </si>
  <si>
    <t xml:space="preserve">Tipo de cartão </t>
  </si>
  <si>
    <t xml:space="preserve">Data de pedido </t>
  </si>
  <si>
    <t>Não enviados</t>
  </si>
  <si>
    <t xml:space="preserve">  1 995</t>
  </si>
  <si>
    <t xml:space="preserve">  1 468</t>
  </si>
  <si>
    <t xml:space="preserve">  1 481</t>
  </si>
  <si>
    <t>Black -2626</t>
  </si>
  <si>
    <t>Acção BiContrato_ erro no envio de nº contrato (2215) deveria ter sido o 2626 - estas sequências nunca foram enviadas pela SIBS.</t>
  </si>
  <si>
    <t>Acção Bicontrato</t>
  </si>
  <si>
    <t>Total Cartões Expedidos 2011 - SIBS</t>
  </si>
  <si>
    <t>Erros 2011</t>
  </si>
  <si>
    <t>Ficheiro erro SIBS - PRACBO - erro dados adicionais cartão</t>
  </si>
  <si>
    <t>Ficheiro erro SIBS PCERRO - erros na emissão cartões</t>
  </si>
  <si>
    <t>Erros</t>
  </si>
  <si>
    <t>data pedido SIBS</t>
  </si>
  <si>
    <t>Tipo de Emissão</t>
  </si>
  <si>
    <t>Nr cartões pedidos</t>
  </si>
  <si>
    <t>Nome do cartão</t>
  </si>
  <si>
    <t xml:space="preserve">TOTAL EM FALTA: </t>
  </si>
  <si>
    <t>Tipo Abertura</t>
  </si>
  <si>
    <t>Contrato</t>
  </si>
  <si>
    <t>Data Pedido à SIBS</t>
  </si>
  <si>
    <t>Nº Cartões</t>
  </si>
  <si>
    <t xml:space="preserve"> Conversão em WHITE</t>
  </si>
  <si>
    <t>Conversão em WHITE</t>
  </si>
  <si>
    <t>SZ prov - 6509</t>
  </si>
  <si>
    <t>CNT prov - 2204</t>
  </si>
  <si>
    <t>Worten prov - 6804</t>
  </si>
  <si>
    <t>Faltam ficheiros que foram enviados manualmente falar Luis dias</t>
  </si>
  <si>
    <t>Worten provisorios</t>
  </si>
  <si>
    <t>Worten prov-6804</t>
  </si>
  <si>
    <t>CNT Def - 2205</t>
  </si>
  <si>
    <t>MDL Def - 2208</t>
  </si>
  <si>
    <t>Worten Def - 6806</t>
  </si>
  <si>
    <t>Vobis Def - 6843</t>
  </si>
  <si>
    <t>Ikea prov - 2835</t>
  </si>
  <si>
    <t>Salvador Caetano - 2879</t>
  </si>
  <si>
    <t>Vobis prov - 6809</t>
  </si>
  <si>
    <t>SZ Def - 6508</t>
  </si>
  <si>
    <t>MDL prov - 2207</t>
  </si>
  <si>
    <t>11-08-21011</t>
  </si>
  <si>
    <t>RCI - 3135</t>
  </si>
  <si>
    <t>RP provisorio - 3172</t>
  </si>
  <si>
    <t>23-11-20111</t>
  </si>
  <si>
    <t>25-11-20111</t>
  </si>
  <si>
    <t>RP Provisorio - 3172</t>
  </si>
  <si>
    <t>CNT Prov - 2204</t>
  </si>
  <si>
    <t>MDL  Def - 2208</t>
  </si>
  <si>
    <t>RP Def - 3173</t>
  </si>
  <si>
    <t>SZ Prov - 6509</t>
  </si>
  <si>
    <t>SZ - prov 6509</t>
  </si>
  <si>
    <t>Worten prov - 6805</t>
  </si>
  <si>
    <t>Worten prov - 6807</t>
  </si>
  <si>
    <t>Worten prov - 6808</t>
  </si>
  <si>
    <t>Worten prov - 6809</t>
  </si>
  <si>
    <t>29-02-2012</t>
  </si>
  <si>
    <t>ANO 2012</t>
  </si>
  <si>
    <t>9-1-012</t>
  </si>
  <si>
    <t>ok</t>
  </si>
  <si>
    <t>Ok</t>
  </si>
  <si>
    <t>06-06-20112</t>
  </si>
  <si>
    <t>FNAC prov- 2369</t>
  </si>
  <si>
    <t>MC FNAC- 2370</t>
  </si>
  <si>
    <t>Worten def - 6806</t>
  </si>
  <si>
    <t>Vobis Renovações-86843</t>
  </si>
  <si>
    <t>Ano 2013</t>
  </si>
  <si>
    <t>Total Cartões pedidos pelo Cetelem 2013</t>
  </si>
  <si>
    <t>Total Cartões Aceites pela SIBS 2013</t>
  </si>
  <si>
    <t>Vobis -6843</t>
  </si>
  <si>
    <t>nome</t>
  </si>
  <si>
    <t>nº</t>
  </si>
  <si>
    <t>Renault MCI - 3135</t>
  </si>
  <si>
    <t>Parceria Suspensa</t>
  </si>
  <si>
    <t>CARD</t>
  </si>
  <si>
    <t>Diárias</t>
  </si>
  <si>
    <t>Correio</t>
  </si>
  <si>
    <t>EECB</t>
  </si>
  <si>
    <t>VOBIS</t>
  </si>
  <si>
    <t>WORTEN</t>
  </si>
  <si>
    <t>MECB</t>
  </si>
  <si>
    <t>FNAC</t>
  </si>
  <si>
    <t>RP</t>
  </si>
  <si>
    <t>IKEA</t>
  </si>
  <si>
    <t>Entidade</t>
  </si>
  <si>
    <t>WORTEN PROV</t>
  </si>
  <si>
    <t>NOVOS</t>
  </si>
  <si>
    <t>Total Cartões pedidos pelo Cetelem 2014</t>
  </si>
  <si>
    <t>Total Cartões Aceites pela SIBS 2014</t>
  </si>
  <si>
    <t xml:space="preserve">Cartões pedidos SIBS PELCB9       </t>
  </si>
  <si>
    <t>Ficheiro erro SIBS PCFERRO - erros na emissão cartões</t>
  </si>
  <si>
    <t>pendente</t>
  </si>
  <si>
    <t>a iniciar 05/2015</t>
  </si>
  <si>
    <t>inicio 05/2015</t>
  </si>
  <si>
    <t>JOM - 4327</t>
  </si>
  <si>
    <t>CTT Standard - 4091</t>
  </si>
  <si>
    <t>CTT Premium - 4092</t>
  </si>
  <si>
    <t>CTT Corporate - 4093</t>
  </si>
  <si>
    <t>Row Labels</t>
  </si>
  <si>
    <t>Grand Total</t>
  </si>
  <si>
    <t>(blank)</t>
  </si>
  <si>
    <t>Count of Tempo Recepção Cartão</t>
  </si>
  <si>
    <t>Column Labels</t>
  </si>
  <si>
    <t>Sum of Número de Cartões Pedidos</t>
  </si>
  <si>
    <t>junho</t>
  </si>
  <si>
    <t>Erros 2016</t>
  </si>
  <si>
    <t>Total Cartões Expedidos 2016 - SIBS</t>
  </si>
  <si>
    <t>Tipo</t>
  </si>
  <si>
    <t>Número Contrato</t>
  </si>
  <si>
    <t>Número Sequência</t>
  </si>
  <si>
    <t>Nível de Serviço</t>
  </si>
  <si>
    <t>Tipo de Expedição</t>
  </si>
  <si>
    <t>Tipo Ficheiro Original</t>
  </si>
  <si>
    <t>ID Ficheiro Original</t>
  </si>
  <si>
    <t>Número Registos</t>
  </si>
  <si>
    <t>Data Entrada</t>
  </si>
  <si>
    <t>Data Produção</t>
  </si>
  <si>
    <t>ELCB</t>
  </si>
  <si>
    <t>Renovações</t>
  </si>
  <si>
    <t>Parceiro</t>
  </si>
  <si>
    <t>^RENOVAÇÕES</t>
  </si>
  <si>
    <t>^EMISSÕES / SUBSTITUIÇÕES</t>
  </si>
  <si>
    <t>DIAS pendente</t>
  </si>
  <si>
    <t xml:space="preserve">em valid NOVOccard e papel. </t>
  </si>
  <si>
    <t>standby</t>
  </si>
  <si>
    <t>Ok NOVOccard. Email CTLM a 12/08 e 24/08</t>
  </si>
  <si>
    <t xml:space="preserve">Alerta </t>
  </si>
  <si>
    <t>Comentários</t>
  </si>
  <si>
    <t>RUPTURA Plástico</t>
  </si>
  <si>
    <t>DIAS</t>
  </si>
  <si>
    <t>18-08--2016</t>
  </si>
  <si>
    <t>Decathlon-6947</t>
  </si>
  <si>
    <t>Ruptura de Plástico - entregue a 12/10</t>
  </si>
  <si>
    <t>Media Markt - 6945</t>
  </si>
  <si>
    <t>Media Markt - 6946</t>
  </si>
  <si>
    <t>a</t>
  </si>
  <si>
    <t>b</t>
  </si>
  <si>
    <t>c</t>
  </si>
  <si>
    <t>Sum of Total</t>
  </si>
  <si>
    <t>Total Sum of Número de Cartões Pedidos</t>
  </si>
  <si>
    <t>Total Sum of Total</t>
  </si>
  <si>
    <t>Media Markt  provisório - 6945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</si>
</sst>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\ _€_-;\-* #,##0.00\ _€_-;_-* &quot;-&quot;??\ _€_-;_-@_-"/>
    <numFmt numFmtId="164" formatCode="dd/mm/yy;@"/>
    <numFmt numFmtId="165" formatCode="[$-816]d/mmm/yy;@"/>
    <numFmt numFmtId="166" formatCode="0.0"/>
    <numFmt numFmtId="167" formatCode="dd/mm/yyyy;@"/>
  </numFmts>
  <fonts count="5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i/>
      <sz val="10"/>
      <name val="Arial"/>
      <family val="2"/>
    </font>
    <font>
      <b/>
      <i/>
      <u/>
      <sz val="10"/>
      <name val="Arial"/>
      <family val="2"/>
    </font>
    <font>
      <i/>
      <sz val="10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9"/>
      <name val="Arial"/>
      <family val="2"/>
    </font>
    <font>
      <sz val="8"/>
      <color indexed="9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8"/>
      <color indexed="48"/>
      <name val="Arial"/>
      <family val="2"/>
    </font>
    <font>
      <sz val="8"/>
      <color indexed="12"/>
      <name val="Arial"/>
      <family val="2"/>
    </font>
    <font>
      <b/>
      <sz val="9"/>
      <color indexed="9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9"/>
      <name val="Arial"/>
      <family val="2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u/>
      <sz val="10"/>
      <color indexed="10"/>
      <name val="Arial"/>
      <family val="2"/>
    </font>
    <font>
      <sz val="8"/>
      <name val="Arial"/>
      <family val="2"/>
    </font>
    <font>
      <sz val="10"/>
      <name val="Arial Narrow"/>
      <family val="2"/>
    </font>
    <font>
      <sz val="9"/>
      <name val="Arial"/>
      <family val="2"/>
    </font>
    <font>
      <sz val="9"/>
      <name val="Arial Narrow"/>
      <family val="2"/>
    </font>
    <font>
      <b/>
      <sz val="9"/>
      <name val="Arial Narrow"/>
      <family val="2"/>
    </font>
    <font>
      <b/>
      <sz val="9"/>
      <color indexed="9"/>
      <name val="Arial Narrow"/>
      <family val="2"/>
    </font>
    <font>
      <sz val="11"/>
      <name val="Arial Narrow"/>
      <family val="2"/>
    </font>
    <font>
      <b/>
      <sz val="11"/>
      <color indexed="9"/>
      <name val="Arial Narrow"/>
      <family val="2"/>
    </font>
    <font>
      <b/>
      <sz val="11"/>
      <name val="Arial Narrow"/>
      <family val="2"/>
    </font>
    <font>
      <i/>
      <sz val="8"/>
      <name val="Arial"/>
      <family val="2"/>
    </font>
    <font>
      <i/>
      <sz val="8"/>
      <name val="Arial Narrow"/>
      <family val="2"/>
    </font>
    <font>
      <b/>
      <i/>
      <sz val="8"/>
      <name val="Arial Narrow"/>
      <family val="2"/>
    </font>
    <font>
      <sz val="11"/>
      <color rgb="FF1F497D"/>
      <name val="Calibri"/>
      <family val="2"/>
    </font>
    <font>
      <sz val="9"/>
      <color theme="1"/>
      <name val="Arial"/>
      <family val="2"/>
    </font>
    <font>
      <b/>
      <sz val="9"/>
      <color rgb="FFFFFFFF"/>
      <name val="Arial"/>
      <family val="2"/>
    </font>
    <font>
      <sz val="10"/>
      <color theme="0"/>
      <name val="Arial"/>
      <family val="2"/>
    </font>
    <font>
      <b/>
      <sz val="11"/>
      <name val="Arial"/>
      <family val="2"/>
    </font>
    <font>
      <sz val="9"/>
      <color rgb="FFFF0000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</fills>
  <borders count="146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medium">
        <color indexed="64"/>
      </left>
      <right style="thin">
        <color indexed="64"/>
      </right>
      <top style="thick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rgb="FFCCCCCC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medium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</cellStyleXfs>
  <cellXfs count="1345">
    <xf numFmtId="0" fontId="0" fillId="0" borderId="0" xfId="0"/>
    <xf numFmtId="0" fontId="0" fillId="0" borderId="1" xfId="0" applyBorder="1"/>
    <xf numFmtId="0" fontId="4" fillId="2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0" fillId="0" borderId="3" xfId="0" applyBorder="1"/>
    <xf numFmtId="0" fontId="7" fillId="4" borderId="4" xfId="0" applyFont="1" applyFill="1" applyBorder="1"/>
    <xf numFmtId="0" fontId="7" fillId="4" borderId="5" xfId="0" applyFont="1" applyFill="1" applyBorder="1"/>
    <xf numFmtId="0" fontId="0" fillId="0" borderId="0" xfId="0" applyAlignment="1">
      <alignment vertical="center" wrapText="1"/>
    </xf>
    <xf numFmtId="0" fontId="0" fillId="0" borderId="3" xfId="0" applyFill="1" applyBorder="1" applyAlignment="1">
      <alignment horizontal="center" vertical="center" wrapText="1"/>
    </xf>
    <xf numFmtId="3" fontId="0" fillId="0" borderId="3" xfId="0" applyNumberFormat="1" applyFill="1" applyBorder="1" applyAlignment="1">
      <alignment horizontal="center" vertical="center" wrapText="1"/>
    </xf>
    <xf numFmtId="164" fontId="0" fillId="0" borderId="3" xfId="0" applyNumberFormat="1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3" fontId="0" fillId="2" borderId="3" xfId="0" applyNumberFormat="1" applyFill="1" applyBorder="1" applyAlignment="1">
      <alignment horizontal="center" vertical="center" wrapText="1"/>
    </xf>
    <xf numFmtId="164" fontId="0" fillId="2" borderId="3" xfId="0" applyNumberFormat="1" applyFill="1" applyBorder="1" applyAlignment="1">
      <alignment horizontal="center" vertical="center" wrapText="1"/>
    </xf>
    <xf numFmtId="0" fontId="0" fillId="2" borderId="3" xfId="0" applyFill="1" applyBorder="1"/>
    <xf numFmtId="0" fontId="0" fillId="0" borderId="3" xfId="0" applyBorder="1" applyAlignment="1">
      <alignment horizontal="center" vertical="center" wrapText="1"/>
    </xf>
    <xf numFmtId="3" fontId="0" fillId="0" borderId="3" xfId="0" applyNumberFormat="1" applyBorder="1" applyAlignment="1">
      <alignment horizontal="center" vertical="center" wrapText="1"/>
    </xf>
    <xf numFmtId="0" fontId="0" fillId="0" borderId="0" xfId="0" applyFill="1" applyBorder="1"/>
    <xf numFmtId="0" fontId="6" fillId="0" borderId="6" xfId="0" applyFont="1" applyBorder="1" applyAlignment="1"/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11" fillId="0" borderId="3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8" xfId="0" applyBorder="1" applyAlignment="1">
      <alignment horizontal="center"/>
    </xf>
    <xf numFmtId="0" fontId="0" fillId="0" borderId="0" xfId="0" applyBorder="1"/>
    <xf numFmtId="0" fontId="0" fillId="2" borderId="8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/>
    <xf numFmtId="0" fontId="0" fillId="0" borderId="3" xfId="0" applyFill="1" applyBorder="1"/>
    <xf numFmtId="0" fontId="0" fillId="0" borderId="8" xfId="0" applyFill="1" applyBorder="1" applyAlignment="1">
      <alignment horizontal="center"/>
    </xf>
    <xf numFmtId="14" fontId="0" fillId="0" borderId="0" xfId="0" applyNumberFormat="1" applyFill="1" applyBorder="1"/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0" xfId="0" applyFill="1" applyBorder="1"/>
    <xf numFmtId="0" fontId="0" fillId="0" borderId="12" xfId="0" applyFill="1" applyBorder="1"/>
    <xf numFmtId="0" fontId="6" fillId="0" borderId="3" xfId="0" applyFont="1" applyFill="1" applyBorder="1"/>
    <xf numFmtId="0" fontId="11" fillId="0" borderId="8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" fillId="5" borderId="2" xfId="0" applyFont="1" applyFill="1" applyBorder="1" applyAlignment="1">
      <alignment horizontal="center" vertical="center" wrapText="1"/>
    </xf>
    <xf numFmtId="0" fontId="15" fillId="6" borderId="5" xfId="0" applyFont="1" applyFill="1" applyBorder="1" applyAlignment="1">
      <alignment horizontal="center" vertical="center" wrapText="1"/>
    </xf>
    <xf numFmtId="0" fontId="6" fillId="0" borderId="0" xfId="0" applyFont="1" applyBorder="1"/>
    <xf numFmtId="0" fontId="4" fillId="0" borderId="0" xfId="0" applyFont="1" applyFill="1"/>
    <xf numFmtId="0" fontId="6" fillId="5" borderId="13" xfId="0" applyFont="1" applyFill="1" applyBorder="1" applyAlignment="1">
      <alignment horizontal="center" vertical="center" wrapText="1"/>
    </xf>
    <xf numFmtId="3" fontId="6" fillId="2" borderId="14" xfId="0" applyNumberFormat="1" applyFont="1" applyFill="1" applyBorder="1" applyAlignment="1">
      <alignment horizontal="center" vertical="center" wrapText="1"/>
    </xf>
    <xf numFmtId="3" fontId="4" fillId="7" borderId="3" xfId="0" applyNumberFormat="1" applyFont="1" applyFill="1" applyBorder="1" applyAlignment="1">
      <alignment horizontal="center" vertical="center" wrapText="1"/>
    </xf>
    <xf numFmtId="165" fontId="6" fillId="8" borderId="3" xfId="0" applyNumberFormat="1" applyFont="1" applyFill="1" applyBorder="1" applyAlignment="1">
      <alignment horizontal="center" vertical="center" wrapText="1"/>
    </xf>
    <xf numFmtId="165" fontId="6" fillId="8" borderId="14" xfId="0" applyNumberFormat="1" applyFont="1" applyFill="1" applyBorder="1" applyAlignment="1">
      <alignment horizontal="center" vertical="center" wrapText="1"/>
    </xf>
    <xf numFmtId="164" fontId="4" fillId="0" borderId="0" xfId="0" applyNumberFormat="1" applyFont="1" applyFill="1" applyAlignment="1">
      <alignment horizontal="center" vertical="center" wrapText="1"/>
    </xf>
    <xf numFmtId="0" fontId="0" fillId="0" borderId="15" xfId="0" applyBorder="1" applyAlignment="1">
      <alignment horizontal="center"/>
    </xf>
    <xf numFmtId="0" fontId="0" fillId="2" borderId="0" xfId="0" applyFill="1"/>
    <xf numFmtId="0" fontId="0" fillId="2" borderId="0" xfId="0" applyFill="1" applyBorder="1"/>
    <xf numFmtId="14" fontId="0" fillId="2" borderId="0" xfId="0" applyNumberFormat="1" applyFill="1" applyBorder="1"/>
    <xf numFmtId="0" fontId="3" fillId="0" borderId="0" xfId="0" applyFont="1"/>
    <xf numFmtId="0" fontId="5" fillId="0" borderId="0" xfId="0" applyFont="1" applyFill="1" applyBorder="1" applyAlignment="1">
      <alignment horizontal="left" vertical="center" wrapText="1"/>
    </xf>
    <xf numFmtId="0" fontId="17" fillId="0" borderId="0" xfId="0" applyFont="1" applyFill="1"/>
    <xf numFmtId="0" fontId="17" fillId="2" borderId="0" xfId="0" applyFont="1" applyFill="1"/>
    <xf numFmtId="0" fontId="17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4" fillId="0" borderId="0" xfId="0" applyFont="1" applyAlignment="1">
      <alignment horizontal="center"/>
    </xf>
    <xf numFmtId="3" fontId="4" fillId="0" borderId="0" xfId="0" applyNumberFormat="1" applyFont="1"/>
    <xf numFmtId="3" fontId="0" fillId="9" borderId="16" xfId="0" applyNumberFormat="1" applyFill="1" applyBorder="1"/>
    <xf numFmtId="3" fontId="0" fillId="9" borderId="3" xfId="0" applyNumberFormat="1" applyFill="1" applyBorder="1"/>
    <xf numFmtId="3" fontId="4" fillId="9" borderId="17" xfId="0" applyNumberFormat="1" applyFont="1" applyFill="1" applyBorder="1" applyAlignment="1">
      <alignment horizontal="right"/>
    </xf>
    <xf numFmtId="0" fontId="10" fillId="9" borderId="18" xfId="0" applyFont="1" applyFill="1" applyBorder="1" applyAlignment="1">
      <alignment horizontal="left" vertical="center" wrapText="1"/>
    </xf>
    <xf numFmtId="3" fontId="0" fillId="9" borderId="19" xfId="0" applyNumberFormat="1" applyFill="1" applyBorder="1"/>
    <xf numFmtId="3" fontId="0" fillId="9" borderId="20" xfId="0" applyNumberFormat="1" applyFill="1" applyBorder="1"/>
    <xf numFmtId="0" fontId="0" fillId="0" borderId="0" xfId="0" applyFill="1" applyAlignment="1">
      <alignment horizontal="center"/>
    </xf>
    <xf numFmtId="165" fontId="0" fillId="0" borderId="0" xfId="0" applyNumberFormat="1" applyFill="1" applyAlignment="1">
      <alignment horizontal="center"/>
    </xf>
    <xf numFmtId="165" fontId="0" fillId="8" borderId="3" xfId="0" applyNumberFormat="1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11" fillId="0" borderId="3" xfId="0" applyFont="1" applyFill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4" xfId="0" applyBorder="1"/>
    <xf numFmtId="0" fontId="0" fillId="0" borderId="22" xfId="0" applyFill="1" applyBorder="1"/>
    <xf numFmtId="3" fontId="0" fillId="0" borderId="14" xfId="0" applyNumberFormat="1" applyFill="1" applyBorder="1" applyAlignment="1">
      <alignment horizontal="center" vertical="center" wrapText="1"/>
    </xf>
    <xf numFmtId="165" fontId="0" fillId="8" borderId="14" xfId="0" applyNumberForma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0" borderId="23" xfId="0" applyBorder="1"/>
    <xf numFmtId="0" fontId="0" fillId="0" borderId="23" xfId="0" applyFill="1" applyBorder="1"/>
    <xf numFmtId="0" fontId="6" fillId="0" borderId="1" xfId="0" applyFont="1" applyBorder="1" applyAlignment="1">
      <alignment horizontal="center"/>
    </xf>
    <xf numFmtId="3" fontId="0" fillId="0" borderId="1" xfId="0" applyNumberFormat="1" applyFill="1" applyBorder="1" applyAlignment="1">
      <alignment horizontal="center" vertical="center" wrapText="1"/>
    </xf>
    <xf numFmtId="3" fontId="0" fillId="2" borderId="1" xfId="0" applyNumberForma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2" borderId="12" xfId="0" applyFill="1" applyBorder="1"/>
    <xf numFmtId="0" fontId="0" fillId="0" borderId="1" xfId="0" applyFill="1" applyBorder="1"/>
    <xf numFmtId="0" fontId="0" fillId="2" borderId="1" xfId="0" applyFill="1" applyBorder="1"/>
    <xf numFmtId="0" fontId="4" fillId="0" borderId="0" xfId="0" applyFont="1" applyFill="1" applyAlignment="1">
      <alignment horizontal="center" vertical="center" wrapText="1"/>
    </xf>
    <xf numFmtId="1" fontId="0" fillId="0" borderId="9" xfId="0" applyNumberFormat="1" applyFill="1" applyBorder="1" applyAlignment="1">
      <alignment horizontal="center"/>
    </xf>
    <xf numFmtId="1" fontId="0" fillId="2" borderId="9" xfId="0" applyNumberFormat="1" applyFill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0" fontId="0" fillId="2" borderId="23" xfId="0" applyFill="1" applyBorder="1"/>
    <xf numFmtId="1" fontId="0" fillId="2" borderId="7" xfId="0" applyNumberForma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4" fillId="0" borderId="0" xfId="0" applyNumberFormat="1" applyFont="1" applyFill="1" applyAlignment="1">
      <alignment horizontal="center"/>
    </xf>
    <xf numFmtId="1" fontId="0" fillId="0" borderId="7" xfId="0" applyNumberFormat="1" applyFill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0" fontId="6" fillId="0" borderId="7" xfId="0" applyFont="1" applyBorder="1" applyAlignment="1">
      <alignment horizontal="center"/>
    </xf>
    <xf numFmtId="0" fontId="6" fillId="2" borderId="7" xfId="0" applyFont="1" applyFill="1" applyBorder="1" applyAlignment="1">
      <alignment horizontal="center"/>
    </xf>
    <xf numFmtId="1" fontId="3" fillId="2" borderId="7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3" fontId="3" fillId="2" borderId="3" xfId="0" applyNumberFormat="1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/>
    </xf>
    <xf numFmtId="3" fontId="0" fillId="10" borderId="3" xfId="0" applyNumberFormat="1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/>
    </xf>
    <xf numFmtId="0" fontId="0" fillId="11" borderId="0" xfId="0" applyFill="1"/>
    <xf numFmtId="0" fontId="0" fillId="0" borderId="1" xfId="0" applyFill="1" applyBorder="1" applyAlignment="1">
      <alignment horizontal="center"/>
    </xf>
    <xf numFmtId="0" fontId="12" fillId="0" borderId="3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/>
    </xf>
    <xf numFmtId="0" fontId="10" fillId="0" borderId="25" xfId="0" applyFont="1" applyFill="1" applyBorder="1" applyAlignment="1">
      <alignment horizontal="left" vertical="center" wrapText="1"/>
    </xf>
    <xf numFmtId="0" fontId="10" fillId="7" borderId="18" xfId="0" applyFont="1" applyFill="1" applyBorder="1" applyAlignment="1">
      <alignment horizontal="left" vertical="center" wrapText="1"/>
    </xf>
    <xf numFmtId="0" fontId="16" fillId="12" borderId="18" xfId="0" applyFont="1" applyFill="1" applyBorder="1" applyAlignment="1">
      <alignment horizontal="left" vertical="center" wrapText="1"/>
    </xf>
    <xf numFmtId="0" fontId="10" fillId="13" borderId="18" xfId="0" applyFont="1" applyFill="1" applyBorder="1" applyAlignment="1">
      <alignment horizontal="left" vertical="center" wrapText="1"/>
    </xf>
    <xf numFmtId="0" fontId="10" fillId="14" borderId="18" xfId="0" applyFont="1" applyFill="1" applyBorder="1" applyAlignment="1">
      <alignment horizontal="left" vertical="center" wrapText="1"/>
    </xf>
    <xf numFmtId="0" fontId="10" fillId="15" borderId="18" xfId="0" applyFont="1" applyFill="1" applyBorder="1" applyAlignment="1">
      <alignment horizontal="left" vertical="center" wrapText="1"/>
    </xf>
    <xf numFmtId="0" fontId="10" fillId="16" borderId="18" xfId="0" applyFont="1" applyFill="1" applyBorder="1" applyAlignment="1">
      <alignment horizontal="left" vertical="center" wrapText="1"/>
    </xf>
    <xf numFmtId="0" fontId="16" fillId="17" borderId="18" xfId="0" applyFont="1" applyFill="1" applyBorder="1" applyAlignment="1">
      <alignment horizontal="left" vertical="center" wrapText="1"/>
    </xf>
    <xf numFmtId="0" fontId="10" fillId="18" borderId="26" xfId="0" applyFont="1" applyFill="1" applyBorder="1" applyAlignment="1">
      <alignment horizontal="left" vertical="center" wrapText="1"/>
    </xf>
    <xf numFmtId="0" fontId="19" fillId="0" borderId="18" xfId="0" applyFont="1" applyFill="1" applyBorder="1" applyAlignment="1">
      <alignment horizontal="left" vertical="center" wrapText="1"/>
    </xf>
    <xf numFmtId="0" fontId="20" fillId="0" borderId="18" xfId="0" applyFont="1" applyFill="1" applyBorder="1" applyAlignment="1">
      <alignment horizontal="left" vertical="center" wrapText="1"/>
    </xf>
    <xf numFmtId="0" fontId="10" fillId="8" borderId="18" xfId="0" applyFont="1" applyFill="1" applyBorder="1" applyAlignment="1">
      <alignment horizontal="left" vertical="center" wrapText="1"/>
    </xf>
    <xf numFmtId="17" fontId="18" fillId="19" borderId="27" xfId="0" applyNumberFormat="1" applyFont="1" applyFill="1" applyBorder="1" applyAlignment="1">
      <alignment horizontal="center"/>
    </xf>
    <xf numFmtId="17" fontId="18" fillId="19" borderId="28" xfId="0" applyNumberFormat="1" applyFont="1" applyFill="1" applyBorder="1" applyAlignment="1">
      <alignment horizontal="center"/>
    </xf>
    <xf numFmtId="0" fontId="4" fillId="8" borderId="29" xfId="0" applyFont="1" applyFill="1" applyBorder="1" applyAlignment="1">
      <alignment horizontal="center"/>
    </xf>
    <xf numFmtId="3" fontId="0" fillId="9" borderId="30" xfId="0" applyNumberFormat="1" applyFill="1" applyBorder="1"/>
    <xf numFmtId="3" fontId="0" fillId="9" borderId="31" xfId="0" applyNumberFormat="1" applyFill="1" applyBorder="1"/>
    <xf numFmtId="3" fontId="4" fillId="9" borderId="32" xfId="0" applyNumberFormat="1" applyFont="1" applyFill="1" applyBorder="1" applyAlignment="1">
      <alignment horizontal="right"/>
    </xf>
    <xf numFmtId="3" fontId="4" fillId="9" borderId="33" xfId="0" applyNumberFormat="1" applyFont="1" applyFill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4" fillId="0" borderId="3" xfId="0" applyFont="1" applyFill="1" applyBorder="1"/>
    <xf numFmtId="0" fontId="4" fillId="0" borderId="0" xfId="0" applyFont="1" applyFill="1" applyBorder="1"/>
    <xf numFmtId="14" fontId="3" fillId="0" borderId="0" xfId="0" applyNumberFormat="1" applyFont="1" applyFill="1" applyAlignment="1">
      <alignment horizontal="center"/>
    </xf>
    <xf numFmtId="14" fontId="4" fillId="0" borderId="0" xfId="0" applyNumberFormat="1" applyFont="1" applyFill="1" applyAlignment="1">
      <alignment horizontal="center"/>
    </xf>
    <xf numFmtId="14" fontId="6" fillId="8" borderId="2" xfId="0" applyNumberFormat="1" applyFont="1" applyFill="1" applyBorder="1" applyAlignment="1">
      <alignment horizontal="center" vertical="center" wrapText="1"/>
    </xf>
    <xf numFmtId="14" fontId="0" fillId="8" borderId="12" xfId="0" applyNumberFormat="1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14" fontId="6" fillId="0" borderId="1" xfId="0" applyNumberFormat="1" applyFont="1" applyFill="1" applyBorder="1" applyAlignment="1">
      <alignment horizontal="center" vertical="center" wrapText="1"/>
    </xf>
    <xf numFmtId="14" fontId="6" fillId="2" borderId="1" xfId="0" applyNumberFormat="1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14" fontId="0" fillId="0" borderId="34" xfId="0" applyNumberFormat="1" applyBorder="1" applyAlignment="1">
      <alignment horizontal="center"/>
    </xf>
    <xf numFmtId="14" fontId="0" fillId="2" borderId="34" xfId="0" applyNumberFormat="1" applyFill="1" applyBorder="1" applyAlignment="1">
      <alignment horizontal="center"/>
    </xf>
    <xf numFmtId="14" fontId="0" fillId="0" borderId="0" xfId="0" applyNumberFormat="1" applyFill="1" applyAlignment="1">
      <alignment horizontal="center"/>
    </xf>
    <xf numFmtId="14" fontId="6" fillId="8" borderId="15" xfId="0" applyNumberFormat="1" applyFont="1" applyFill="1" applyBorder="1" applyAlignment="1">
      <alignment horizontal="center" vertical="center" wrapText="1"/>
    </xf>
    <xf numFmtId="14" fontId="0" fillId="8" borderId="15" xfId="0" applyNumberFormat="1" applyFill="1" applyBorder="1" applyAlignment="1">
      <alignment horizontal="center"/>
    </xf>
    <xf numFmtId="14" fontId="0" fillId="8" borderId="23" xfId="0" applyNumberFormat="1" applyFill="1" applyBorder="1" applyAlignment="1">
      <alignment horizontal="center"/>
    </xf>
    <xf numFmtId="14" fontId="0" fillId="8" borderId="3" xfId="0" applyNumberFormat="1" applyFill="1" applyBorder="1" applyAlignment="1">
      <alignment horizontal="center"/>
    </xf>
    <xf numFmtId="0" fontId="0" fillId="0" borderId="35" xfId="0" applyFill="1" applyBorder="1"/>
    <xf numFmtId="14" fontId="0" fillId="8" borderId="3" xfId="0" applyNumberFormat="1" applyFill="1" applyBorder="1"/>
    <xf numFmtId="1" fontId="4" fillId="0" borderId="3" xfId="0" applyNumberFormat="1" applyFont="1" applyFill="1" applyBorder="1" applyAlignment="1">
      <alignment horizontal="center"/>
    </xf>
    <xf numFmtId="1" fontId="4" fillId="2" borderId="3" xfId="0" applyNumberFormat="1" applyFont="1" applyFill="1" applyBorder="1" applyAlignment="1">
      <alignment horizontal="center"/>
    </xf>
    <xf numFmtId="17" fontId="21" fillId="19" borderId="27" xfId="0" applyNumberFormat="1" applyFont="1" applyFill="1" applyBorder="1" applyAlignment="1">
      <alignment horizontal="center" wrapText="1"/>
    </xf>
    <xf numFmtId="0" fontId="6" fillId="0" borderId="36" xfId="0" applyFont="1" applyBorder="1"/>
    <xf numFmtId="0" fontId="6" fillId="0" borderId="5" xfId="0" applyFont="1" applyBorder="1"/>
    <xf numFmtId="0" fontId="6" fillId="4" borderId="37" xfId="0" applyFont="1" applyFill="1" applyBorder="1"/>
    <xf numFmtId="0" fontId="6" fillId="0" borderId="0" xfId="0" applyFont="1"/>
    <xf numFmtId="0" fontId="6" fillId="4" borderId="4" xfId="0" applyFont="1" applyFill="1" applyBorder="1"/>
    <xf numFmtId="0" fontId="6" fillId="4" borderId="5" xfId="0" applyFont="1" applyFill="1" applyBorder="1"/>
    <xf numFmtId="0" fontId="6" fillId="2" borderId="2" xfId="0" applyFont="1" applyFill="1" applyBorder="1" applyAlignment="1">
      <alignment horizontal="center"/>
    </xf>
    <xf numFmtId="0" fontId="6" fillId="20" borderId="2" xfId="0" applyFont="1" applyFill="1" applyBorder="1" applyAlignment="1">
      <alignment horizontal="center"/>
    </xf>
    <xf numFmtId="0" fontId="6" fillId="20" borderId="2" xfId="0" applyFont="1" applyFill="1" applyBorder="1"/>
    <xf numFmtId="0" fontId="6" fillId="2" borderId="38" xfId="0" applyFont="1" applyFill="1" applyBorder="1"/>
    <xf numFmtId="0" fontId="6" fillId="5" borderId="39" xfId="0" applyFont="1" applyFill="1" applyBorder="1"/>
    <xf numFmtId="0" fontId="6" fillId="0" borderId="40" xfId="0" applyFont="1" applyBorder="1"/>
    <xf numFmtId="0" fontId="6" fillId="0" borderId="40" xfId="0" applyFont="1" applyBorder="1" applyAlignment="1"/>
    <xf numFmtId="14" fontId="6" fillId="0" borderId="41" xfId="0" applyNumberFormat="1" applyFont="1" applyBorder="1" applyAlignment="1"/>
    <xf numFmtId="0" fontId="6" fillId="0" borderId="7" xfId="0" applyFont="1" applyBorder="1"/>
    <xf numFmtId="0" fontId="6" fillId="0" borderId="1" xfId="0" applyFont="1" applyBorder="1"/>
    <xf numFmtId="0" fontId="6" fillId="0" borderId="6" xfId="0" applyFont="1" applyBorder="1"/>
    <xf numFmtId="14" fontId="6" fillId="0" borderId="34" xfId="0" applyNumberFormat="1" applyFont="1" applyBorder="1"/>
    <xf numFmtId="14" fontId="6" fillId="0" borderId="34" xfId="0" applyNumberFormat="1" applyFont="1" applyBorder="1" applyAlignment="1"/>
    <xf numFmtId="0" fontId="6" fillId="0" borderId="34" xfId="0" applyFont="1" applyBorder="1"/>
    <xf numFmtId="0" fontId="6" fillId="0" borderId="42" xfId="0" applyFont="1" applyBorder="1"/>
    <xf numFmtId="0" fontId="6" fillId="0" borderId="43" xfId="0" applyFont="1" applyBorder="1"/>
    <xf numFmtId="0" fontId="6" fillId="0" borderId="44" xfId="0" applyFont="1" applyBorder="1"/>
    <xf numFmtId="14" fontId="6" fillId="0" borderId="6" xfId="0" applyNumberFormat="1" applyFont="1" applyBorder="1"/>
    <xf numFmtId="0" fontId="4" fillId="21" borderId="35" xfId="0" applyFont="1" applyFill="1" applyBorder="1" applyAlignment="1">
      <alignment horizontal="center" vertical="center" wrapText="1"/>
    </xf>
    <xf numFmtId="0" fontId="4" fillId="21" borderId="3" xfId="0" applyFont="1" applyFill="1" applyBorder="1"/>
    <xf numFmtId="0" fontId="4" fillId="21" borderId="7" xfId="0" applyFont="1" applyFill="1" applyBorder="1" applyAlignment="1">
      <alignment horizontal="center"/>
    </xf>
    <xf numFmtId="0" fontId="4" fillId="21" borderId="3" xfId="0" applyFont="1" applyFill="1" applyBorder="1" applyAlignment="1">
      <alignment horizontal="center"/>
    </xf>
    <xf numFmtId="14" fontId="4" fillId="21" borderId="1" xfId="0" applyNumberFormat="1" applyFont="1" applyFill="1" applyBorder="1" applyAlignment="1">
      <alignment horizontal="center"/>
    </xf>
    <xf numFmtId="0" fontId="4" fillId="21" borderId="23" xfId="0" applyFont="1" applyFill="1" applyBorder="1"/>
    <xf numFmtId="14" fontId="4" fillId="21" borderId="15" xfId="0" applyNumberFormat="1" applyFont="1" applyFill="1" applyBorder="1" applyAlignment="1">
      <alignment horizontal="center"/>
    </xf>
    <xf numFmtId="1" fontId="4" fillId="21" borderId="7" xfId="0" applyNumberFormat="1" applyFont="1" applyFill="1" applyBorder="1" applyAlignment="1">
      <alignment horizontal="center"/>
    </xf>
    <xf numFmtId="3" fontId="4" fillId="21" borderId="3" xfId="0" applyNumberFormat="1" applyFont="1" applyFill="1" applyBorder="1" applyAlignment="1">
      <alignment horizontal="center" vertical="center" wrapText="1"/>
    </xf>
    <xf numFmtId="165" fontId="4" fillId="21" borderId="3" xfId="0" applyNumberFormat="1" applyFont="1" applyFill="1" applyBorder="1" applyAlignment="1">
      <alignment horizontal="center"/>
    </xf>
    <xf numFmtId="0" fontId="4" fillId="21" borderId="3" xfId="0" applyFont="1" applyFill="1" applyBorder="1" applyAlignment="1">
      <alignment horizontal="center" vertical="center" wrapText="1"/>
    </xf>
    <xf numFmtId="0" fontId="4" fillId="21" borderId="1" xfId="0" applyFont="1" applyFill="1" applyBorder="1" applyAlignment="1">
      <alignment horizontal="center"/>
    </xf>
    <xf numFmtId="0" fontId="4" fillId="21" borderId="0" xfId="0" applyFont="1" applyFill="1"/>
    <xf numFmtId="0" fontId="4" fillId="21" borderId="7" xfId="0" applyFont="1" applyFill="1" applyBorder="1" applyAlignment="1">
      <alignment horizontal="center" vertical="center" wrapText="1"/>
    </xf>
    <xf numFmtId="0" fontId="4" fillId="5" borderId="0" xfId="0" applyFont="1" applyFill="1"/>
    <xf numFmtId="0" fontId="0" fillId="5" borderId="0" xfId="0" applyFill="1"/>
    <xf numFmtId="3" fontId="4" fillId="5" borderId="0" xfId="0" applyNumberFormat="1" applyFont="1" applyFill="1"/>
    <xf numFmtId="0" fontId="5" fillId="2" borderId="0" xfId="0" applyFont="1" applyFill="1" applyBorder="1" applyAlignment="1">
      <alignment horizontal="left" vertical="center" wrapText="1"/>
    </xf>
    <xf numFmtId="0" fontId="10" fillId="18" borderId="45" xfId="0" applyFont="1" applyFill="1" applyBorder="1" applyAlignment="1">
      <alignment horizontal="left" vertical="center" wrapText="1"/>
    </xf>
    <xf numFmtId="3" fontId="0" fillId="9" borderId="46" xfId="0" applyNumberFormat="1" applyFill="1" applyBorder="1"/>
    <xf numFmtId="3" fontId="0" fillId="9" borderId="14" xfId="0" applyNumberFormat="1" applyFill="1" applyBorder="1"/>
    <xf numFmtId="3" fontId="4" fillId="9" borderId="47" xfId="0" applyNumberFormat="1" applyFont="1" applyFill="1" applyBorder="1" applyAlignment="1">
      <alignment horizontal="right"/>
    </xf>
    <xf numFmtId="0" fontId="10" fillId="8" borderId="3" xfId="0" applyFont="1" applyFill="1" applyBorder="1" applyAlignment="1">
      <alignment horizontal="left" vertical="center" wrapText="1"/>
    </xf>
    <xf numFmtId="3" fontId="0" fillId="8" borderId="3" xfId="0" applyNumberFormat="1" applyFill="1" applyBorder="1"/>
    <xf numFmtId="3" fontId="4" fillId="8" borderId="3" xfId="0" applyNumberFormat="1" applyFont="1" applyFill="1" applyBorder="1"/>
    <xf numFmtId="0" fontId="0" fillId="0" borderId="0" xfId="0" applyFill="1" applyBorder="1" applyAlignment="1">
      <alignment horizontal="left"/>
    </xf>
    <xf numFmtId="166" fontId="0" fillId="0" borderId="0" xfId="0" applyNumberFormat="1" applyFill="1" applyBorder="1"/>
    <xf numFmtId="9" fontId="4" fillId="0" borderId="0" xfId="1" applyFont="1" applyFill="1" applyBorder="1"/>
    <xf numFmtId="3" fontId="4" fillId="0" borderId="0" xfId="0" applyNumberFormat="1" applyFont="1" applyAlignment="1">
      <alignment horizontal="center"/>
    </xf>
    <xf numFmtId="0" fontId="0" fillId="0" borderId="48" xfId="0" applyBorder="1" applyAlignment="1">
      <alignment horizontal="center"/>
    </xf>
    <xf numFmtId="14" fontId="0" fillId="8" borderId="34" xfId="0" applyNumberFormat="1" applyFill="1" applyBorder="1" applyAlignment="1">
      <alignment horizontal="center"/>
    </xf>
    <xf numFmtId="0" fontId="6" fillId="0" borderId="38" xfId="0" applyFont="1" applyBorder="1"/>
    <xf numFmtId="14" fontId="6" fillId="0" borderId="39" xfId="0" applyNumberFormat="1" applyFont="1" applyBorder="1"/>
    <xf numFmtId="14" fontId="6" fillId="0" borderId="1" xfId="0" applyNumberFormat="1" applyFont="1" applyBorder="1"/>
    <xf numFmtId="0" fontId="6" fillId="0" borderId="8" xfId="0" applyFont="1" applyBorder="1"/>
    <xf numFmtId="14" fontId="6" fillId="0" borderId="49" xfId="0" applyNumberFormat="1" applyFont="1" applyBorder="1"/>
    <xf numFmtId="0" fontId="6" fillId="0" borderId="13" xfId="0" applyFont="1" applyBorder="1"/>
    <xf numFmtId="14" fontId="6" fillId="0" borderId="24" xfId="0" applyNumberFormat="1" applyFont="1" applyBorder="1"/>
    <xf numFmtId="0" fontId="6" fillId="0" borderId="7" xfId="0" applyFont="1" applyFill="1" applyBorder="1"/>
    <xf numFmtId="14" fontId="6" fillId="0" borderId="1" xfId="0" applyNumberFormat="1" applyFont="1" applyBorder="1" applyAlignment="1">
      <alignment horizontal="right"/>
    </xf>
    <xf numFmtId="0" fontId="0" fillId="2" borderId="48" xfId="0" applyFill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0" fontId="6" fillId="0" borderId="50" xfId="0" applyFont="1" applyBorder="1"/>
    <xf numFmtId="0" fontId="6" fillId="0" borderId="51" xfId="0" applyFont="1" applyBorder="1"/>
    <xf numFmtId="0" fontId="9" fillId="4" borderId="5" xfId="0" applyFont="1" applyFill="1" applyBorder="1" applyAlignment="1">
      <alignment horizontal="center" vertical="center" wrapText="1"/>
    </xf>
    <xf numFmtId="0" fontId="22" fillId="22" borderId="2" xfId="0" applyFont="1" applyFill="1" applyBorder="1" applyAlignment="1">
      <alignment horizontal="center" vertical="center" wrapText="1"/>
    </xf>
    <xf numFmtId="0" fontId="22" fillId="23" borderId="2" xfId="0" applyFont="1" applyFill="1" applyBorder="1" applyAlignment="1">
      <alignment horizontal="center" vertical="center" wrapText="1"/>
    </xf>
    <xf numFmtId="0" fontId="6" fillId="4" borderId="52" xfId="0" applyFont="1" applyFill="1" applyBorder="1"/>
    <xf numFmtId="0" fontId="8" fillId="22" borderId="36" xfId="0" applyFont="1" applyFill="1" applyBorder="1" applyAlignment="1">
      <alignment horizontal="center" vertical="center" wrapText="1"/>
    </xf>
    <xf numFmtId="0" fontId="8" fillId="23" borderId="36" xfId="0" applyFont="1" applyFill="1" applyBorder="1" applyAlignment="1">
      <alignment horizontal="center" vertical="center" wrapText="1"/>
    </xf>
    <xf numFmtId="0" fontId="8" fillId="3" borderId="36" xfId="0" applyFont="1" applyFill="1" applyBorder="1" applyAlignment="1">
      <alignment horizontal="center" vertical="center" wrapText="1"/>
    </xf>
    <xf numFmtId="0" fontId="6" fillId="8" borderId="40" xfId="0" applyFont="1" applyFill="1" applyBorder="1" applyAlignment="1">
      <alignment horizontal="center"/>
    </xf>
    <xf numFmtId="0" fontId="6" fillId="8" borderId="6" xfId="0" applyFont="1" applyFill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10" borderId="7" xfId="0" applyFill="1" applyBorder="1" applyAlignment="1">
      <alignment horizontal="center"/>
    </xf>
    <xf numFmtId="0" fontId="26" fillId="0" borderId="0" xfId="0" applyFont="1" applyAlignment="1">
      <alignment horizontal="center"/>
    </xf>
    <xf numFmtId="0" fontId="26" fillId="0" borderId="3" xfId="0" applyFont="1" applyFill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26" fillId="0" borderId="3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/>
    </xf>
    <xf numFmtId="0" fontId="0" fillId="15" borderId="0" xfId="0" applyFill="1"/>
    <xf numFmtId="165" fontId="4" fillId="23" borderId="3" xfId="0" applyNumberFormat="1" applyFont="1" applyFill="1" applyBorder="1" applyAlignment="1">
      <alignment horizontal="center"/>
    </xf>
    <xf numFmtId="0" fontId="4" fillId="23" borderId="3" xfId="0" applyFont="1" applyFill="1" applyBorder="1" applyAlignment="1">
      <alignment horizontal="center"/>
    </xf>
    <xf numFmtId="0" fontId="0" fillId="24" borderId="48" xfId="0" applyFill="1" applyBorder="1" applyAlignment="1">
      <alignment horizontal="center"/>
    </xf>
    <xf numFmtId="0" fontId="0" fillId="24" borderId="3" xfId="0" applyFill="1" applyBorder="1" applyAlignment="1">
      <alignment horizontal="center"/>
    </xf>
    <xf numFmtId="0" fontId="0" fillId="24" borderId="7" xfId="0" applyFill="1" applyBorder="1" applyAlignment="1">
      <alignment horizontal="center"/>
    </xf>
    <xf numFmtId="14" fontId="0" fillId="24" borderId="1" xfId="0" applyNumberFormat="1" applyFill="1" applyBorder="1" applyAlignment="1">
      <alignment horizontal="center"/>
    </xf>
    <xf numFmtId="0" fontId="0" fillId="24" borderId="3" xfId="0" applyFill="1" applyBorder="1"/>
    <xf numFmtId="1" fontId="0" fillId="24" borderId="7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53" xfId="0" applyBorder="1" applyAlignment="1">
      <alignment horizontal="center"/>
    </xf>
    <xf numFmtId="14" fontId="0" fillId="8" borderId="54" xfId="0" applyNumberFormat="1" applyFill="1" applyBorder="1" applyAlignment="1">
      <alignment horizontal="center"/>
    </xf>
    <xf numFmtId="0" fontId="0" fillId="2" borderId="43" xfId="0" applyFill="1" applyBorder="1" applyAlignment="1">
      <alignment horizontal="center"/>
    </xf>
    <xf numFmtId="0" fontId="0" fillId="2" borderId="55" xfId="0" applyFill="1" applyBorder="1" applyAlignment="1">
      <alignment horizontal="center"/>
    </xf>
    <xf numFmtId="14" fontId="0" fillId="8" borderId="56" xfId="0" applyNumberFormat="1" applyFill="1" applyBorder="1" applyAlignment="1">
      <alignment horizontal="center"/>
    </xf>
    <xf numFmtId="0" fontId="23" fillId="0" borderId="57" xfId="0" applyFont="1" applyBorder="1" applyAlignment="1">
      <alignment horizontal="center" vertical="center" wrapText="1"/>
    </xf>
    <xf numFmtId="0" fontId="23" fillId="0" borderId="58" xfId="0" applyFont="1" applyBorder="1" applyAlignment="1">
      <alignment horizontal="center" vertical="center" wrapText="1"/>
    </xf>
    <xf numFmtId="0" fontId="23" fillId="0" borderId="59" xfId="0" applyFont="1" applyBorder="1" applyAlignment="1">
      <alignment horizontal="center" vertical="center" wrapText="1"/>
    </xf>
    <xf numFmtId="0" fontId="23" fillId="0" borderId="5" xfId="0" applyFont="1" applyFill="1" applyBorder="1" applyAlignment="1">
      <alignment horizontal="center" vertical="center" wrapText="1"/>
    </xf>
    <xf numFmtId="0" fontId="23" fillId="0" borderId="2" xfId="0" applyFont="1" applyFill="1" applyBorder="1" applyAlignment="1">
      <alignment horizontal="center" vertical="center" wrapText="1"/>
    </xf>
    <xf numFmtId="0" fontId="10" fillId="18" borderId="0" xfId="0" applyFont="1" applyFill="1" applyBorder="1" applyAlignment="1">
      <alignment horizontal="left" vertical="center" wrapText="1"/>
    </xf>
    <xf numFmtId="3" fontId="0" fillId="9" borderId="0" xfId="0" applyNumberFormat="1" applyFill="1" applyBorder="1"/>
    <xf numFmtId="3" fontId="4" fillId="9" borderId="0" xfId="0" applyNumberFormat="1" applyFont="1" applyFill="1" applyBorder="1" applyAlignment="1">
      <alignment horizontal="right"/>
    </xf>
    <xf numFmtId="0" fontId="23" fillId="0" borderId="60" xfId="0" applyFont="1" applyBorder="1" applyAlignment="1">
      <alignment horizontal="center" vertical="center" wrapText="1"/>
    </xf>
    <xf numFmtId="14" fontId="0" fillId="0" borderId="3" xfId="0" applyNumberFormat="1" applyBorder="1"/>
    <xf numFmtId="1" fontId="0" fillId="10" borderId="7" xfId="0" applyNumberFormat="1" applyFill="1" applyBorder="1" applyAlignment="1">
      <alignment horizontal="center"/>
    </xf>
    <xf numFmtId="0" fontId="0" fillId="0" borderId="61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2" borderId="8" xfId="0" applyNumberFormat="1" applyFill="1" applyBorder="1" applyAlignment="1">
      <alignment horizontal="center"/>
    </xf>
    <xf numFmtId="1" fontId="0" fillId="0" borderId="62" xfId="0" applyNumberFormat="1" applyBorder="1" applyAlignment="1">
      <alignment horizontal="center"/>
    </xf>
    <xf numFmtId="165" fontId="6" fillId="8" borderId="3" xfId="0" applyNumberFormat="1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6" fillId="2" borderId="3" xfId="0" applyFont="1" applyFill="1" applyBorder="1"/>
    <xf numFmtId="14" fontId="0" fillId="0" borderId="0" xfId="0" applyNumberFormat="1"/>
    <xf numFmtId="14" fontId="6" fillId="2" borderId="1" xfId="0" applyNumberFormat="1" applyFont="1" applyFill="1" applyBorder="1" applyAlignment="1">
      <alignment horizontal="center"/>
    </xf>
    <xf numFmtId="1" fontId="6" fillId="2" borderId="8" xfId="0" applyNumberFormat="1" applyFont="1" applyFill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0" fontId="4" fillId="4" borderId="2" xfId="0" applyFont="1" applyFill="1" applyBorder="1" applyAlignment="1">
      <alignment horizontal="center" vertical="center" wrapText="1"/>
    </xf>
    <xf numFmtId="14" fontId="6" fillId="8" borderId="4" xfId="0" applyNumberFormat="1" applyFont="1" applyFill="1" applyBorder="1" applyAlignment="1">
      <alignment horizontal="center" vertical="center" wrapText="1"/>
    </xf>
    <xf numFmtId="0" fontId="6" fillId="5" borderId="62" xfId="0" applyFont="1" applyFill="1" applyBorder="1" applyAlignment="1">
      <alignment horizontal="center" vertical="center" wrapText="1"/>
    </xf>
    <xf numFmtId="14" fontId="6" fillId="25" borderId="63" xfId="0" applyNumberFormat="1" applyFont="1" applyFill="1" applyBorder="1" applyAlignment="1">
      <alignment horizontal="center" vertical="center" wrapText="1"/>
    </xf>
    <xf numFmtId="14" fontId="0" fillId="25" borderId="50" xfId="0" applyNumberFormat="1" applyFill="1" applyBorder="1" applyAlignment="1">
      <alignment horizontal="center"/>
    </xf>
    <xf numFmtId="14" fontId="0" fillId="25" borderId="51" xfId="0" applyNumberFormat="1" applyFill="1" applyBorder="1" applyAlignment="1">
      <alignment horizontal="center"/>
    </xf>
    <xf numFmtId="0" fontId="30" fillId="0" borderId="3" xfId="0" applyFont="1" applyBorder="1" applyAlignment="1">
      <alignment horizontal="center"/>
    </xf>
    <xf numFmtId="14" fontId="30" fillId="8" borderId="15" xfId="0" applyNumberFormat="1" applyFont="1" applyFill="1" applyBorder="1" applyAlignment="1">
      <alignment horizontal="center"/>
    </xf>
    <xf numFmtId="14" fontId="30" fillId="25" borderId="50" xfId="0" applyNumberFormat="1" applyFont="1" applyFill="1" applyBorder="1" applyAlignment="1">
      <alignment horizontal="center"/>
    </xf>
    <xf numFmtId="1" fontId="30" fillId="0" borderId="8" xfId="0" applyNumberFormat="1" applyFont="1" applyBorder="1" applyAlignment="1">
      <alignment horizontal="center"/>
    </xf>
    <xf numFmtId="0" fontId="30" fillId="2" borderId="3" xfId="0" applyFont="1" applyFill="1" applyBorder="1" applyAlignment="1">
      <alignment horizontal="center"/>
    </xf>
    <xf numFmtId="165" fontId="30" fillId="8" borderId="3" xfId="0" applyNumberFormat="1" applyFont="1" applyFill="1" applyBorder="1" applyAlignment="1">
      <alignment horizontal="center"/>
    </xf>
    <xf numFmtId="0" fontId="30" fillId="0" borderId="0" xfId="0" applyFont="1"/>
    <xf numFmtId="1" fontId="30" fillId="2" borderId="8" xfId="0" applyNumberFormat="1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14" fontId="6" fillId="8" borderId="15" xfId="0" applyNumberFormat="1" applyFont="1" applyFill="1" applyBorder="1" applyAlignment="1">
      <alignment horizontal="center"/>
    </xf>
    <xf numFmtId="14" fontId="6" fillId="25" borderId="50" xfId="0" applyNumberFormat="1" applyFont="1" applyFill="1" applyBorder="1" applyAlignment="1">
      <alignment horizontal="center"/>
    </xf>
    <xf numFmtId="1" fontId="6" fillId="0" borderId="8" xfId="0" applyNumberFormat="1" applyFont="1" applyBorder="1" applyAlignment="1">
      <alignment horizontal="center"/>
    </xf>
    <xf numFmtId="0" fontId="6" fillId="10" borderId="3" xfId="0" applyFont="1" applyFill="1" applyBorder="1" applyAlignment="1">
      <alignment horizontal="center"/>
    </xf>
    <xf numFmtId="0" fontId="4" fillId="11" borderId="0" xfId="0" applyFont="1" applyFill="1"/>
    <xf numFmtId="17" fontId="0" fillId="0" borderId="3" xfId="0" applyNumberFormat="1" applyBorder="1"/>
    <xf numFmtId="0" fontId="4" fillId="0" borderId="3" xfId="0" applyFont="1" applyBorder="1"/>
    <xf numFmtId="0" fontId="28" fillId="0" borderId="0" xfId="0" applyFont="1"/>
    <xf numFmtId="1" fontId="4" fillId="11" borderId="0" xfId="0" applyNumberFormat="1" applyFont="1" applyFill="1"/>
    <xf numFmtId="0" fontId="4" fillId="7" borderId="14" xfId="0" applyFont="1" applyFill="1" applyBorder="1" applyAlignment="1">
      <alignment vertical="center" wrapText="1"/>
    </xf>
    <xf numFmtId="0" fontId="4" fillId="7" borderId="35" xfId="0" applyFont="1" applyFill="1" applyBorder="1" applyAlignment="1">
      <alignment vertical="center" wrapText="1"/>
    </xf>
    <xf numFmtId="0" fontId="4" fillId="7" borderId="10" xfId="0" applyFont="1" applyFill="1" applyBorder="1" applyAlignment="1">
      <alignment vertical="center" wrapText="1"/>
    </xf>
    <xf numFmtId="0" fontId="0" fillId="0" borderId="35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14" fontId="0" fillId="0" borderId="3" xfId="0" applyNumberFormat="1" applyBorder="1" applyAlignment="1">
      <alignment horizontal="center"/>
    </xf>
    <xf numFmtId="0" fontId="31" fillId="25" borderId="3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165" fontId="0" fillId="8" borderId="15" xfId="0" applyNumberFormat="1" applyFill="1" applyBorder="1" applyAlignment="1">
      <alignment horizontal="center"/>
    </xf>
    <xf numFmtId="0" fontId="0" fillId="0" borderId="0" xfId="0" applyFont="1" applyFill="1"/>
    <xf numFmtId="0" fontId="4" fillId="0" borderId="39" xfId="0" applyFont="1" applyBorder="1"/>
    <xf numFmtId="0" fontId="4" fillId="0" borderId="1" xfId="0" applyFont="1" applyBorder="1"/>
    <xf numFmtId="0" fontId="4" fillId="0" borderId="44" xfId="0" applyFont="1" applyBorder="1"/>
    <xf numFmtId="0" fontId="4" fillId="8" borderId="38" xfId="0" applyFont="1" applyFill="1" applyBorder="1"/>
    <xf numFmtId="0" fontId="4" fillId="8" borderId="7" xfId="0" applyFont="1" applyFill="1" applyBorder="1"/>
    <xf numFmtId="0" fontId="4" fillId="8" borderId="43" xfId="0" applyFont="1" applyFill="1" applyBorder="1"/>
    <xf numFmtId="3" fontId="4" fillId="2" borderId="3" xfId="0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10" xfId="0" applyBorder="1" applyAlignment="1">
      <alignment horizontal="center"/>
    </xf>
    <xf numFmtId="14" fontId="0" fillId="8" borderId="10" xfId="0" applyNumberFormat="1" applyFill="1" applyBorder="1"/>
    <xf numFmtId="14" fontId="0" fillId="0" borderId="12" xfId="0" applyNumberFormat="1" applyBorder="1" applyAlignment="1">
      <alignment horizontal="center"/>
    </xf>
    <xf numFmtId="0" fontId="0" fillId="0" borderId="10" xfId="0" applyBorder="1"/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14" fontId="0" fillId="8" borderId="39" xfId="0" applyNumberFormat="1" applyFill="1" applyBorder="1" applyAlignment="1">
      <alignment horizontal="center"/>
    </xf>
    <xf numFmtId="14" fontId="0" fillId="8" borderId="44" xfId="0" applyNumberFormat="1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165" fontId="0" fillId="8" borderId="21" xfId="0" applyNumberFormat="1" applyFill="1" applyBorder="1" applyAlignment="1">
      <alignment horizontal="center"/>
    </xf>
    <xf numFmtId="0" fontId="4" fillId="2" borderId="53" xfId="0" applyFont="1" applyFill="1" applyBorder="1" applyAlignment="1">
      <alignment horizontal="center"/>
    </xf>
    <xf numFmtId="0" fontId="0" fillId="10" borderId="53" xfId="0" applyFill="1" applyBorder="1" applyAlignment="1">
      <alignment horizontal="center"/>
    </xf>
    <xf numFmtId="1" fontId="0" fillId="2" borderId="43" xfId="0" applyNumberFormat="1" applyFill="1" applyBorder="1" applyAlignment="1">
      <alignment horizontal="center"/>
    </xf>
    <xf numFmtId="0" fontId="4" fillId="2" borderId="55" xfId="0" applyFont="1" applyFill="1" applyBorder="1" applyAlignment="1">
      <alignment horizontal="center"/>
    </xf>
    <xf numFmtId="14" fontId="0" fillId="8" borderId="64" xfId="0" applyNumberFormat="1" applyFill="1" applyBorder="1" applyAlignment="1">
      <alignment horizontal="center"/>
    </xf>
    <xf numFmtId="1" fontId="0" fillId="0" borderId="38" xfId="0" applyNumberFormat="1" applyBorder="1" applyAlignment="1">
      <alignment horizontal="center"/>
    </xf>
    <xf numFmtId="1" fontId="0" fillId="2" borderId="13" xfId="0" applyNumberFormat="1" applyFill="1" applyBorder="1" applyAlignment="1">
      <alignment horizontal="center"/>
    </xf>
    <xf numFmtId="0" fontId="6" fillId="0" borderId="0" xfId="0" applyFont="1" applyAlignment="1">
      <alignment horizontal="right"/>
    </xf>
    <xf numFmtId="165" fontId="0" fillId="8" borderId="65" xfId="0" applyNumberFormat="1" applyFill="1" applyBorder="1" applyAlignment="1">
      <alignment horizontal="center"/>
    </xf>
    <xf numFmtId="165" fontId="0" fillId="8" borderId="66" xfId="0" applyNumberFormat="1" applyFill="1" applyBorder="1" applyAlignment="1">
      <alignment horizontal="center"/>
    </xf>
    <xf numFmtId="0" fontId="4" fillId="0" borderId="63" xfId="0" applyFont="1" applyBorder="1" applyAlignment="1">
      <alignment horizontal="center" wrapText="1"/>
    </xf>
    <xf numFmtId="0" fontId="32" fillId="0" borderId="40" xfId="0" applyFont="1" applyBorder="1"/>
    <xf numFmtId="0" fontId="32" fillId="0" borderId="6" xfId="0" applyFont="1" applyBorder="1"/>
    <xf numFmtId="0" fontId="0" fillId="0" borderId="6" xfId="0" applyBorder="1"/>
    <xf numFmtId="0" fontId="30" fillId="0" borderId="6" xfId="0" applyFont="1" applyBorder="1" applyAlignment="1">
      <alignment horizontal="right"/>
    </xf>
    <xf numFmtId="0" fontId="30" fillId="0" borderId="6" xfId="0" applyFont="1" applyBorder="1"/>
    <xf numFmtId="0" fontId="0" fillId="0" borderId="67" xfId="0" applyBorder="1"/>
    <xf numFmtId="14" fontId="0" fillId="0" borderId="1" xfId="0" applyNumberFormat="1" applyBorder="1"/>
    <xf numFmtId="0" fontId="0" fillId="0" borderId="55" xfId="0" applyBorder="1"/>
    <xf numFmtId="0" fontId="4" fillId="8" borderId="57" xfId="0" applyFont="1" applyFill="1" applyBorder="1" applyAlignment="1">
      <alignment horizontal="center" vertical="center" wrapText="1"/>
    </xf>
    <xf numFmtId="0" fontId="4" fillId="8" borderId="58" xfId="0" applyFont="1" applyFill="1" applyBorder="1" applyAlignment="1">
      <alignment horizontal="center" vertical="center" wrapText="1"/>
    </xf>
    <xf numFmtId="0" fontId="4" fillId="8" borderId="68" xfId="0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right"/>
    </xf>
    <xf numFmtId="0" fontId="0" fillId="0" borderId="53" xfId="0" applyBorder="1"/>
    <xf numFmtId="14" fontId="0" fillId="0" borderId="39" xfId="0" applyNumberFormat="1" applyBorder="1"/>
    <xf numFmtId="0" fontId="4" fillId="8" borderId="69" xfId="0" applyFont="1" applyFill="1" applyBorder="1" applyAlignment="1">
      <alignment horizontal="center" vertical="center" wrapText="1"/>
    </xf>
    <xf numFmtId="0" fontId="4" fillId="8" borderId="60" xfId="0" applyFont="1" applyFill="1" applyBorder="1" applyAlignment="1">
      <alignment horizontal="center" vertical="center" wrapText="1"/>
    </xf>
    <xf numFmtId="0" fontId="4" fillId="8" borderId="70" xfId="0" applyFont="1" applyFill="1" applyBorder="1" applyAlignment="1">
      <alignment horizontal="center" vertical="center" wrapText="1"/>
    </xf>
    <xf numFmtId="14" fontId="0" fillId="0" borderId="44" xfId="0" applyNumberFormat="1" applyBorder="1"/>
    <xf numFmtId="14" fontId="32" fillId="0" borderId="39" xfId="0" applyNumberFormat="1" applyFont="1" applyBorder="1" applyAlignment="1">
      <alignment horizontal="right"/>
    </xf>
    <xf numFmtId="14" fontId="32" fillId="0" borderId="44" xfId="0" applyNumberFormat="1" applyFont="1" applyBorder="1" applyAlignment="1">
      <alignment horizontal="right"/>
    </xf>
    <xf numFmtId="0" fontId="32" fillId="0" borderId="1" xfId="0" applyFont="1" applyBorder="1" applyAlignment="1">
      <alignment horizontal="right"/>
    </xf>
    <xf numFmtId="0" fontId="32" fillId="0" borderId="44" xfId="0" applyFont="1" applyBorder="1" applyAlignment="1">
      <alignment horizontal="right"/>
    </xf>
    <xf numFmtId="0" fontId="4" fillId="10" borderId="3" xfId="0" applyFont="1" applyFill="1" applyBorder="1" applyAlignment="1">
      <alignment horizontal="center"/>
    </xf>
    <xf numFmtId="0" fontId="0" fillId="13" borderId="3" xfId="0" applyFill="1" applyBorder="1" applyAlignment="1">
      <alignment horizontal="center"/>
    </xf>
    <xf numFmtId="0" fontId="4" fillId="13" borderId="3" xfId="0" applyFont="1" applyFill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4" fontId="0" fillId="13" borderId="3" xfId="0" applyNumberFormat="1" applyFill="1" applyBorder="1" applyAlignment="1">
      <alignment horizontal="center"/>
    </xf>
    <xf numFmtId="1" fontId="0" fillId="13" borderId="3" xfId="0" applyNumberFormat="1" applyFill="1" applyBorder="1" applyAlignment="1">
      <alignment horizontal="center"/>
    </xf>
    <xf numFmtId="165" fontId="0" fillId="13" borderId="3" xfId="0" applyNumberFormat="1" applyFill="1" applyBorder="1" applyAlignment="1">
      <alignment horizontal="center"/>
    </xf>
    <xf numFmtId="1" fontId="0" fillId="10" borderId="3" xfId="0" applyNumberFormat="1" applyFill="1" applyBorder="1" applyAlignment="1">
      <alignment horizontal="center"/>
    </xf>
    <xf numFmtId="0" fontId="6" fillId="0" borderId="71" xfId="0" applyFont="1" applyBorder="1"/>
    <xf numFmtId="0" fontId="6" fillId="0" borderId="72" xfId="0" applyFont="1" applyBorder="1"/>
    <xf numFmtId="0" fontId="0" fillId="0" borderId="73" xfId="0" applyBorder="1"/>
    <xf numFmtId="0" fontId="4" fillId="0" borderId="74" xfId="0" applyFont="1" applyBorder="1"/>
    <xf numFmtId="0" fontId="4" fillId="0" borderId="75" xfId="0" applyFont="1" applyBorder="1"/>
    <xf numFmtId="14" fontId="0" fillId="8" borderId="10" xfId="0" applyNumberForma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165" fontId="0" fillId="8" borderId="10" xfId="0" applyNumberFormat="1" applyFill="1" applyBorder="1" applyAlignment="1">
      <alignment horizontal="center"/>
    </xf>
    <xf numFmtId="0" fontId="4" fillId="0" borderId="57" xfId="0" applyFont="1" applyBorder="1" applyAlignment="1">
      <alignment vertical="center"/>
    </xf>
    <xf numFmtId="0" fontId="22" fillId="0" borderId="58" xfId="0" applyFont="1" applyBorder="1" applyAlignment="1">
      <alignment horizontal="center" vertical="center" wrapText="1"/>
    </xf>
    <xf numFmtId="0" fontId="4" fillId="0" borderId="58" xfId="0" applyFont="1" applyBorder="1" applyAlignment="1">
      <alignment vertical="center"/>
    </xf>
    <xf numFmtId="0" fontId="4" fillId="0" borderId="58" xfId="0" applyFont="1" applyBorder="1" applyAlignment="1">
      <alignment horizontal="center" vertical="center"/>
    </xf>
    <xf numFmtId="0" fontId="4" fillId="0" borderId="58" xfId="0" applyFont="1" applyBorder="1" applyAlignment="1">
      <alignment horizontal="center" vertical="center" wrapText="1"/>
    </xf>
    <xf numFmtId="0" fontId="4" fillId="0" borderId="68" xfId="0" applyFont="1" applyBorder="1" applyAlignment="1">
      <alignment horizontal="center" vertical="center" wrapText="1"/>
    </xf>
    <xf numFmtId="1" fontId="0" fillId="2" borderId="3" xfId="0" applyNumberFormat="1" applyFill="1" applyBorder="1" applyAlignment="1">
      <alignment horizontal="center"/>
    </xf>
    <xf numFmtId="1" fontId="0" fillId="0" borderId="10" xfId="0" applyNumberFormat="1" applyFill="1" applyBorder="1" applyAlignment="1">
      <alignment horizontal="center"/>
    </xf>
    <xf numFmtId="1" fontId="0" fillId="0" borderId="3" xfId="0" applyNumberFormat="1" applyFill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" fontId="4" fillId="21" borderId="3" xfId="0" applyNumberFormat="1" applyFont="1" applyFill="1" applyBorder="1" applyAlignment="1">
      <alignment horizontal="center" vertical="center" wrapText="1"/>
    </xf>
    <xf numFmtId="1" fontId="0" fillId="24" borderId="3" xfId="0" applyNumberFormat="1" applyFill="1" applyBorder="1" applyAlignment="1">
      <alignment horizontal="center"/>
    </xf>
    <xf numFmtId="1" fontId="6" fillId="2" borderId="3" xfId="0" applyNumberFormat="1" applyFont="1" applyFill="1" applyBorder="1" applyAlignment="1">
      <alignment horizontal="center"/>
    </xf>
    <xf numFmtId="0" fontId="6" fillId="0" borderId="3" xfId="0" applyFont="1" applyBorder="1"/>
    <xf numFmtId="0" fontId="4" fillId="7" borderId="0" xfId="0" applyFont="1" applyFill="1" applyBorder="1"/>
    <xf numFmtId="0" fontId="4" fillId="3" borderId="0" xfId="0" applyFont="1" applyFill="1" applyBorder="1"/>
    <xf numFmtId="0" fontId="6" fillId="0" borderId="52" xfId="0" applyFont="1" applyFill="1" applyBorder="1" applyAlignment="1">
      <alignment horizontal="center" vertical="center" wrapText="1"/>
    </xf>
    <xf numFmtId="0" fontId="6" fillId="0" borderId="0" xfId="0" applyFont="1" applyFill="1"/>
    <xf numFmtId="0" fontId="4" fillId="15" borderId="5" xfId="0" applyFont="1" applyFill="1" applyBorder="1" applyAlignment="1">
      <alignment horizontal="center" vertical="center" wrapText="1"/>
    </xf>
    <xf numFmtId="0" fontId="4" fillId="15" borderId="2" xfId="0" applyFont="1" applyFill="1" applyBorder="1" applyAlignment="1">
      <alignment horizontal="center" vertical="center" wrapText="1"/>
    </xf>
    <xf numFmtId="14" fontId="4" fillId="15" borderId="2" xfId="0" applyNumberFormat="1" applyFont="1" applyFill="1" applyBorder="1" applyAlignment="1">
      <alignment horizontal="center" vertical="center" wrapText="1"/>
    </xf>
    <xf numFmtId="1" fontId="4" fillId="15" borderId="5" xfId="0" applyNumberFormat="1" applyFont="1" applyFill="1" applyBorder="1" applyAlignment="1">
      <alignment horizontal="center" vertical="center" wrapText="1"/>
    </xf>
    <xf numFmtId="0" fontId="18" fillId="6" borderId="2" xfId="0" applyFont="1" applyFill="1" applyBorder="1" applyAlignment="1">
      <alignment horizontal="center" vertical="center" wrapText="1"/>
    </xf>
    <xf numFmtId="0" fontId="18" fillId="6" borderId="76" xfId="0" applyFont="1" applyFill="1" applyBorder="1" applyAlignment="1">
      <alignment horizontal="center" vertical="center" wrapText="1"/>
    </xf>
    <xf numFmtId="0" fontId="18" fillId="6" borderId="58" xfId="0" applyFont="1" applyFill="1" applyBorder="1" applyAlignment="1">
      <alignment horizontal="center" vertical="center" wrapText="1"/>
    </xf>
    <xf numFmtId="0" fontId="18" fillId="6" borderId="58" xfId="0" applyFont="1" applyFill="1" applyBorder="1" applyAlignment="1">
      <alignment horizontal="center" vertical="center"/>
    </xf>
    <xf numFmtId="14" fontId="18" fillId="6" borderId="68" xfId="0" applyNumberFormat="1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4" fillId="7" borderId="76" xfId="0" applyFont="1" applyFill="1" applyBorder="1" applyAlignment="1">
      <alignment horizontal="center" vertical="center" wrapText="1"/>
    </xf>
    <xf numFmtId="0" fontId="4" fillId="7" borderId="58" xfId="0" applyFont="1" applyFill="1" applyBorder="1" applyAlignment="1">
      <alignment horizontal="center" vertical="center" wrapText="1"/>
    </xf>
    <xf numFmtId="0" fontId="4" fillId="7" borderId="68" xfId="0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 wrapText="1"/>
    </xf>
    <xf numFmtId="0" fontId="18" fillId="17" borderId="13" xfId="0" applyFont="1" applyFill="1" applyBorder="1" applyAlignment="1">
      <alignment horizontal="center" vertical="center" wrapText="1"/>
    </xf>
    <xf numFmtId="3" fontId="18" fillId="17" borderId="14" xfId="0" applyNumberFormat="1" applyFont="1" applyFill="1" applyBorder="1" applyAlignment="1">
      <alignment horizontal="center" vertical="center" wrapText="1"/>
    </xf>
    <xf numFmtId="165" fontId="18" fillId="17" borderId="14" xfId="0" applyNumberFormat="1" applyFont="1" applyFill="1" applyBorder="1" applyAlignment="1">
      <alignment horizontal="center" vertical="center" wrapText="1"/>
    </xf>
    <xf numFmtId="0" fontId="18" fillId="17" borderId="14" xfId="0" applyFont="1" applyFill="1" applyBorder="1" applyAlignment="1">
      <alignment horizontal="center" vertical="center" wrapText="1"/>
    </xf>
    <xf numFmtId="3" fontId="18" fillId="17" borderId="24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0" borderId="77" xfId="0" applyBorder="1"/>
    <xf numFmtId="0" fontId="0" fillId="0" borderId="77" xfId="0" applyFill="1" applyBorder="1"/>
    <xf numFmtId="0" fontId="0" fillId="0" borderId="49" xfId="0" applyBorder="1"/>
    <xf numFmtId="0" fontId="0" fillId="0" borderId="78" xfId="0" applyFill="1" applyBorder="1" applyAlignment="1">
      <alignment horizontal="center"/>
    </xf>
    <xf numFmtId="0" fontId="17" fillId="0" borderId="0" xfId="0" applyFont="1" applyBorder="1"/>
    <xf numFmtId="0" fontId="0" fillId="7" borderId="0" xfId="0" applyFill="1" applyBorder="1" applyAlignment="1">
      <alignment horizontal="center"/>
    </xf>
    <xf numFmtId="1" fontId="0" fillId="7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49" xfId="0" applyFill="1" applyBorder="1" applyAlignment="1">
      <alignment horizontal="center"/>
    </xf>
    <xf numFmtId="0" fontId="6" fillId="0" borderId="14" xfId="0" applyFont="1" applyBorder="1"/>
    <xf numFmtId="0" fontId="0" fillId="2" borderId="62" xfId="0" applyFill="1" applyBorder="1" applyAlignment="1">
      <alignment horizontal="center"/>
    </xf>
    <xf numFmtId="1" fontId="0" fillId="2" borderId="14" xfId="0" applyNumberFormat="1" applyFill="1" applyBorder="1" applyAlignment="1">
      <alignment horizontal="center"/>
    </xf>
    <xf numFmtId="14" fontId="0" fillId="8" borderId="24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14" fontId="0" fillId="2" borderId="24" xfId="0" applyNumberFormat="1" applyFill="1" applyBorder="1" applyAlignment="1">
      <alignment horizontal="center"/>
    </xf>
    <xf numFmtId="0" fontId="0" fillId="2" borderId="14" xfId="0" applyFill="1" applyBorder="1"/>
    <xf numFmtId="1" fontId="0" fillId="2" borderId="62" xfId="0" applyNumberFormat="1" applyFill="1" applyBorder="1" applyAlignment="1">
      <alignment horizontal="center"/>
    </xf>
    <xf numFmtId="0" fontId="4" fillId="0" borderId="14" xfId="0" applyFont="1" applyFill="1" applyBorder="1"/>
    <xf numFmtId="0" fontId="4" fillId="7" borderId="0" xfId="0" applyFont="1" applyFill="1" applyBorder="1" applyAlignment="1">
      <alignment vertical="center" wrapText="1"/>
    </xf>
    <xf numFmtId="14" fontId="0" fillId="0" borderId="0" xfId="0" applyNumberFormat="1" applyBorder="1"/>
    <xf numFmtId="0" fontId="0" fillId="0" borderId="0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64" xfId="0" applyBorder="1"/>
    <xf numFmtId="0" fontId="4" fillId="7" borderId="0" xfId="0" applyFont="1" applyFill="1" applyBorder="1" applyAlignment="1"/>
    <xf numFmtId="0" fontId="6" fillId="0" borderId="0" xfId="0" applyFont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1" fontId="0" fillId="3" borderId="0" xfId="0" applyNumberFormat="1" applyFill="1" applyBorder="1" applyAlignment="1">
      <alignment horizontal="center"/>
    </xf>
    <xf numFmtId="0" fontId="17" fillId="3" borderId="0" xfId="0" applyFont="1" applyFill="1" applyBorder="1"/>
    <xf numFmtId="14" fontId="0" fillId="8" borderId="78" xfId="0" applyNumberFormat="1" applyFill="1" applyBorder="1" applyAlignment="1">
      <alignment horizontal="center"/>
    </xf>
    <xf numFmtId="14" fontId="0" fillId="3" borderId="78" xfId="0" applyNumberFormat="1" applyFill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3" borderId="49" xfId="0" applyFill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10" borderId="49" xfId="0" applyFill="1" applyBorder="1" applyAlignment="1">
      <alignment horizontal="center"/>
    </xf>
    <xf numFmtId="14" fontId="0" fillId="26" borderId="78" xfId="0" applyNumberFormat="1" applyFill="1" applyBorder="1" applyAlignment="1">
      <alignment horizontal="center"/>
    </xf>
    <xf numFmtId="1" fontId="0" fillId="0" borderId="21" xfId="0" applyNumberFormat="1" applyBorder="1" applyAlignment="1">
      <alignment horizontal="center"/>
    </xf>
    <xf numFmtId="1" fontId="0" fillId="0" borderId="49" xfId="0" applyNumberFormat="1" applyBorder="1" applyAlignment="1">
      <alignment horizontal="center"/>
    </xf>
    <xf numFmtId="165" fontId="0" fillId="8" borderId="78" xfId="0" applyNumberFormat="1" applyFill="1" applyBorder="1" applyAlignment="1">
      <alignment horizontal="center"/>
    </xf>
    <xf numFmtId="1" fontId="6" fillId="0" borderId="49" xfId="0" applyNumberFormat="1" applyFont="1" applyFill="1" applyBorder="1" applyAlignment="1">
      <alignment horizontal="center"/>
    </xf>
    <xf numFmtId="0" fontId="6" fillId="0" borderId="49" xfId="0" applyFont="1" applyBorder="1" applyAlignment="1">
      <alignment horizontal="center"/>
    </xf>
    <xf numFmtId="165" fontId="0" fillId="3" borderId="78" xfId="0" applyNumberFormat="1" applyFill="1" applyBorder="1" applyAlignment="1">
      <alignment horizontal="center"/>
    </xf>
    <xf numFmtId="1" fontId="0" fillId="0" borderId="49" xfId="0" applyNumberFormat="1" applyFill="1" applyBorder="1" applyAlignment="1">
      <alignment horizontal="center"/>
    </xf>
    <xf numFmtId="1" fontId="0" fillId="7" borderId="49" xfId="0" applyNumberFormat="1" applyFill="1" applyBorder="1" applyAlignment="1">
      <alignment horizontal="center"/>
    </xf>
    <xf numFmtId="1" fontId="34" fillId="0" borderId="0" xfId="0" applyNumberFormat="1" applyFont="1"/>
    <xf numFmtId="0" fontId="4" fillId="4" borderId="3" xfId="0" applyFont="1" applyFill="1" applyBorder="1"/>
    <xf numFmtId="0" fontId="4" fillId="4" borderId="3" xfId="0" applyFont="1" applyFill="1" applyBorder="1" applyAlignment="1">
      <alignment horizontal="center"/>
    </xf>
    <xf numFmtId="0" fontId="0" fillId="0" borderId="78" xfId="0" applyBorder="1"/>
    <xf numFmtId="1" fontId="0" fillId="0" borderId="78" xfId="0" applyNumberFormat="1" applyBorder="1"/>
    <xf numFmtId="1" fontId="0" fillId="0" borderId="11" xfId="0" applyNumberFormat="1" applyBorder="1"/>
    <xf numFmtId="0" fontId="0" fillId="11" borderId="0" xfId="0" applyFill="1" applyBorder="1" applyAlignment="1">
      <alignment horizontal="center"/>
    </xf>
    <xf numFmtId="0" fontId="3" fillId="11" borderId="0" xfId="0" applyFont="1" applyFill="1" applyBorder="1" applyAlignment="1">
      <alignment horizontal="center"/>
    </xf>
    <xf numFmtId="0" fontId="0" fillId="0" borderId="37" xfId="0" applyBorder="1"/>
    <xf numFmtId="0" fontId="0" fillId="0" borderId="79" xfId="0" applyBorder="1" applyAlignment="1">
      <alignment horizontal="center"/>
    </xf>
    <xf numFmtId="1" fontId="0" fillId="0" borderId="79" xfId="0" applyNumberFormat="1" applyBorder="1" applyAlignment="1">
      <alignment horizontal="center"/>
    </xf>
    <xf numFmtId="14" fontId="0" fillId="8" borderId="80" xfId="0" applyNumberFormat="1" applyFill="1" applyBorder="1" applyAlignment="1">
      <alignment horizontal="center"/>
    </xf>
    <xf numFmtId="0" fontId="0" fillId="0" borderId="79" xfId="0" applyBorder="1"/>
    <xf numFmtId="0" fontId="0" fillId="0" borderId="81" xfId="0" applyBorder="1" applyAlignment="1">
      <alignment horizontal="center"/>
    </xf>
    <xf numFmtId="0" fontId="0" fillId="0" borderId="79" xfId="0" applyFill="1" applyBorder="1"/>
    <xf numFmtId="1" fontId="0" fillId="0" borderId="81" xfId="0" applyNumberFormat="1" applyBorder="1" applyAlignment="1">
      <alignment horizontal="center"/>
    </xf>
    <xf numFmtId="0" fontId="4" fillId="2" borderId="79" xfId="0" applyFont="1" applyFill="1" applyBorder="1" applyAlignment="1">
      <alignment horizontal="center"/>
    </xf>
    <xf numFmtId="165" fontId="0" fillId="8" borderId="80" xfId="0" applyNumberFormat="1" applyFill="1" applyBorder="1" applyAlignment="1">
      <alignment horizontal="center"/>
    </xf>
    <xf numFmtId="0" fontId="4" fillId="7" borderId="79" xfId="0" applyFont="1" applyFill="1" applyBorder="1"/>
    <xf numFmtId="0" fontId="4" fillId="0" borderId="79" xfId="0" applyFont="1" applyFill="1" applyBorder="1"/>
    <xf numFmtId="0" fontId="0" fillId="0" borderId="80" xfId="0" applyFill="1" applyBorder="1" applyAlignment="1">
      <alignment horizontal="center"/>
    </xf>
    <xf numFmtId="0" fontId="0" fillId="0" borderId="82" xfId="0" applyBorder="1" applyAlignment="1">
      <alignment horizontal="center"/>
    </xf>
    <xf numFmtId="0" fontId="0" fillId="0" borderId="39" xfId="0" applyBorder="1" applyAlignment="1">
      <alignment horizontal="center"/>
    </xf>
    <xf numFmtId="0" fontId="17" fillId="0" borderId="79" xfId="0" applyFont="1" applyBorder="1"/>
    <xf numFmtId="0" fontId="0" fillId="0" borderId="71" xfId="0" applyBorder="1"/>
    <xf numFmtId="0" fontId="6" fillId="0" borderId="37" xfId="0" applyFont="1" applyBorder="1"/>
    <xf numFmtId="0" fontId="0" fillId="0" borderId="79" xfId="0" applyFill="1" applyBorder="1" applyAlignment="1">
      <alignment horizontal="center"/>
    </xf>
    <xf numFmtId="0" fontId="0" fillId="7" borderId="71" xfId="0" applyFill="1" applyBorder="1" applyAlignment="1">
      <alignment horizontal="center"/>
    </xf>
    <xf numFmtId="0" fontId="0" fillId="3" borderId="71" xfId="0" applyFill="1" applyBorder="1"/>
    <xf numFmtId="0" fontId="0" fillId="0" borderId="71" xfId="0" applyFill="1" applyBorder="1"/>
    <xf numFmtId="0" fontId="4" fillId="7" borderId="79" xfId="0" applyFont="1" applyFill="1" applyBorder="1" applyAlignment="1"/>
    <xf numFmtId="14" fontId="0" fillId="26" borderId="80" xfId="0" applyNumberFormat="1" applyFill="1" applyBorder="1" applyAlignment="1">
      <alignment horizontal="center"/>
    </xf>
    <xf numFmtId="165" fontId="6" fillId="8" borderId="80" xfId="0" applyNumberFormat="1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81" xfId="0" applyFill="1" applyBorder="1" applyAlignment="1">
      <alignment horizontal="center"/>
    </xf>
    <xf numFmtId="1" fontId="6" fillId="0" borderId="81" xfId="0" applyNumberFormat="1" applyFont="1" applyFill="1" applyBorder="1" applyAlignment="1">
      <alignment horizontal="center"/>
    </xf>
    <xf numFmtId="1" fontId="6" fillId="0" borderId="79" xfId="0" applyNumberFormat="1" applyFont="1" applyFill="1" applyBorder="1" applyAlignment="1">
      <alignment horizontal="center"/>
    </xf>
    <xf numFmtId="0" fontId="0" fillId="10" borderId="79" xfId="0" applyFill="1" applyBorder="1" applyAlignment="1">
      <alignment horizontal="center"/>
    </xf>
    <xf numFmtId="1" fontId="4" fillId="7" borderId="79" xfId="0" applyNumberFormat="1" applyFont="1" applyFill="1" applyBorder="1"/>
    <xf numFmtId="0" fontId="0" fillId="0" borderId="37" xfId="0" applyFont="1" applyFill="1" applyBorder="1"/>
    <xf numFmtId="0" fontId="0" fillId="0" borderId="71" xfId="0" applyFont="1" applyFill="1" applyBorder="1"/>
    <xf numFmtId="0" fontId="6" fillId="7" borderId="0" xfId="0" applyFont="1" applyFill="1" applyBorder="1" applyAlignment="1">
      <alignment horizontal="center"/>
    </xf>
    <xf numFmtId="0" fontId="0" fillId="0" borderId="37" xfId="0" applyFill="1" applyBorder="1"/>
    <xf numFmtId="0" fontId="0" fillId="11" borderId="71" xfId="0" applyFill="1" applyBorder="1"/>
    <xf numFmtId="1" fontId="0" fillId="11" borderId="0" xfId="0" applyNumberFormat="1" applyFill="1" applyBorder="1" applyAlignment="1">
      <alignment horizontal="center"/>
    </xf>
    <xf numFmtId="14" fontId="0" fillId="11" borderId="78" xfId="0" applyNumberFormat="1" applyFill="1" applyBorder="1" applyAlignment="1">
      <alignment horizontal="center"/>
    </xf>
    <xf numFmtId="0" fontId="0" fillId="11" borderId="0" xfId="0" applyFill="1" applyBorder="1"/>
    <xf numFmtId="0" fontId="0" fillId="11" borderId="49" xfId="0" applyFill="1" applyBorder="1" applyAlignment="1">
      <alignment horizontal="center"/>
    </xf>
    <xf numFmtId="1" fontId="0" fillId="11" borderId="49" xfId="0" applyNumberForma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5" fontId="0" fillId="11" borderId="78" xfId="0" applyNumberFormat="1" applyFill="1" applyBorder="1" applyAlignment="1">
      <alignment horizontal="center"/>
    </xf>
    <xf numFmtId="0" fontId="4" fillId="11" borderId="0" xfId="0" applyFont="1" applyFill="1" applyBorder="1"/>
    <xf numFmtId="0" fontId="17" fillId="11" borderId="0" xfId="0" applyFont="1" applyFill="1" applyBorder="1"/>
    <xf numFmtId="0" fontId="0" fillId="11" borderId="72" xfId="0" applyFill="1" applyBorder="1"/>
    <xf numFmtId="0" fontId="0" fillId="11" borderId="73" xfId="0" applyFill="1" applyBorder="1" applyAlignment="1">
      <alignment horizontal="center"/>
    </xf>
    <xf numFmtId="1" fontId="0" fillId="11" borderId="73" xfId="0" applyNumberFormat="1" applyFill="1" applyBorder="1" applyAlignment="1">
      <alignment horizontal="center"/>
    </xf>
    <xf numFmtId="14" fontId="0" fillId="11" borderId="83" xfId="0" applyNumberFormat="1" applyFill="1" applyBorder="1" applyAlignment="1">
      <alignment horizontal="center"/>
    </xf>
    <xf numFmtId="0" fontId="0" fillId="11" borderId="73" xfId="0" applyFill="1" applyBorder="1"/>
    <xf numFmtId="0" fontId="0" fillId="11" borderId="84" xfId="0" applyFill="1" applyBorder="1" applyAlignment="1">
      <alignment horizontal="center"/>
    </xf>
    <xf numFmtId="1" fontId="0" fillId="11" borderId="84" xfId="0" applyNumberFormat="1" applyFill="1" applyBorder="1" applyAlignment="1">
      <alignment horizontal="center"/>
    </xf>
    <xf numFmtId="0" fontId="4" fillId="11" borderId="73" xfId="0" applyFont="1" applyFill="1" applyBorder="1" applyAlignment="1">
      <alignment horizontal="center"/>
    </xf>
    <xf numFmtId="165" fontId="0" fillId="11" borderId="83" xfId="0" applyNumberFormat="1" applyFill="1" applyBorder="1" applyAlignment="1">
      <alignment horizontal="center"/>
    </xf>
    <xf numFmtId="0" fontId="4" fillId="11" borderId="73" xfId="0" applyFont="1" applyFill="1" applyBorder="1"/>
    <xf numFmtId="0" fontId="17" fillId="11" borderId="73" xfId="0" applyFont="1" applyFill="1" applyBorder="1"/>
    <xf numFmtId="0" fontId="32" fillId="11" borderId="73" xfId="0" applyFont="1" applyFill="1" applyBorder="1" applyAlignment="1">
      <alignment horizontal="center"/>
    </xf>
    <xf numFmtId="0" fontId="0" fillId="11" borderId="83" xfId="0" applyFill="1" applyBorder="1" applyAlignment="1">
      <alignment horizontal="center"/>
    </xf>
    <xf numFmtId="0" fontId="0" fillId="11" borderId="85" xfId="0" applyFill="1" applyBorder="1" applyAlignment="1">
      <alignment horizontal="center"/>
    </xf>
    <xf numFmtId="0" fontId="0" fillId="11" borderId="55" xfId="0" applyFill="1" applyBorder="1" applyAlignment="1">
      <alignment horizontal="center"/>
    </xf>
    <xf numFmtId="0" fontId="0" fillId="11" borderId="44" xfId="0" applyFill="1" applyBorder="1" applyAlignment="1">
      <alignment horizontal="center"/>
    </xf>
    <xf numFmtId="0" fontId="4" fillId="7" borderId="79" xfId="0" applyFont="1" applyFill="1" applyBorder="1" applyAlignment="1">
      <alignment vertical="center" wrapText="1"/>
    </xf>
    <xf numFmtId="14" fontId="0" fillId="0" borderId="79" xfId="0" applyNumberFormat="1" applyBorder="1"/>
    <xf numFmtId="0" fontId="6" fillId="0" borderId="79" xfId="0" applyFont="1" applyBorder="1"/>
    <xf numFmtId="0" fontId="6" fillId="11" borderId="71" xfId="0" applyFont="1" applyFill="1" applyBorder="1"/>
    <xf numFmtId="0" fontId="4" fillId="11" borderId="0" xfId="0" applyFont="1" applyFill="1" applyBorder="1" applyAlignment="1">
      <alignment vertical="center" wrapText="1"/>
    </xf>
    <xf numFmtId="14" fontId="0" fillId="11" borderId="0" xfId="0" applyNumberFormat="1" applyFill="1" applyBorder="1"/>
    <xf numFmtId="0" fontId="6" fillId="11" borderId="0" xfId="0" applyFont="1" applyFill="1" applyBorder="1"/>
    <xf numFmtId="0" fontId="6" fillId="11" borderId="72" xfId="0" applyFont="1" applyFill="1" applyBorder="1"/>
    <xf numFmtId="0" fontId="4" fillId="11" borderId="73" xfId="0" applyFont="1" applyFill="1" applyBorder="1" applyAlignment="1">
      <alignment vertical="center" wrapText="1"/>
    </xf>
    <xf numFmtId="14" fontId="0" fillId="11" borderId="73" xfId="0" applyNumberFormat="1" applyFill="1" applyBorder="1"/>
    <xf numFmtId="0" fontId="6" fillId="11" borderId="73" xfId="0" applyFont="1" applyFill="1" applyBorder="1"/>
    <xf numFmtId="0" fontId="0" fillId="0" borderId="79" xfId="0" applyBorder="1" applyAlignment="1">
      <alignment horizontal="right"/>
    </xf>
    <xf numFmtId="0" fontId="0" fillId="11" borderId="72" xfId="0" applyFont="1" applyFill="1" applyBorder="1"/>
    <xf numFmtId="0" fontId="4" fillId="11" borderId="73" xfId="0" applyFont="1" applyFill="1" applyBorder="1" applyAlignment="1"/>
    <xf numFmtId="0" fontId="0" fillId="11" borderId="73" xfId="0" applyFill="1" applyBorder="1" applyAlignment="1">
      <alignment horizontal="right"/>
    </xf>
    <xf numFmtId="14" fontId="0" fillId="10" borderId="0" xfId="0" applyNumberFormat="1" applyFill="1" applyBorder="1" applyAlignment="1">
      <alignment horizontal="center"/>
    </xf>
    <xf numFmtId="0" fontId="0" fillId="10" borderId="0" xfId="0" applyFill="1" applyBorder="1"/>
    <xf numFmtId="0" fontId="6" fillId="10" borderId="3" xfId="0" applyFont="1" applyFill="1" applyBorder="1"/>
    <xf numFmtId="14" fontId="0" fillId="10" borderId="3" xfId="0" applyNumberFormat="1" applyFill="1" applyBorder="1" applyAlignment="1">
      <alignment horizontal="center"/>
    </xf>
    <xf numFmtId="0" fontId="0" fillId="10" borderId="3" xfId="0" applyFill="1" applyBorder="1"/>
    <xf numFmtId="0" fontId="0" fillId="10" borderId="3" xfId="0" applyFont="1" applyFill="1" applyBorder="1"/>
    <xf numFmtId="0" fontId="3" fillId="10" borderId="3" xfId="0" applyFont="1" applyFill="1" applyBorder="1" applyAlignment="1">
      <alignment horizontal="center"/>
    </xf>
    <xf numFmtId="0" fontId="4" fillId="18" borderId="3" xfId="0" applyFont="1" applyFill="1" applyBorder="1" applyAlignment="1">
      <alignment horizontal="center" vertical="center" wrapText="1"/>
    </xf>
    <xf numFmtId="0" fontId="4" fillId="8" borderId="3" xfId="0" applyFont="1" applyFill="1" applyBorder="1" applyAlignment="1">
      <alignment horizontal="center"/>
    </xf>
    <xf numFmtId="0" fontId="4" fillId="10" borderId="0" xfId="0" applyFont="1" applyFill="1" applyBorder="1"/>
    <xf numFmtId="14" fontId="35" fillId="10" borderId="3" xfId="0" applyNumberFormat="1" applyFont="1" applyFill="1" applyBorder="1" applyAlignment="1">
      <alignment horizontal="center"/>
    </xf>
    <xf numFmtId="0" fontId="0" fillId="10" borderId="14" xfId="0" applyFill="1" applyBorder="1"/>
    <xf numFmtId="14" fontId="0" fillId="10" borderId="14" xfId="0" applyNumberFormat="1" applyFill="1" applyBorder="1" applyAlignment="1">
      <alignment horizontal="center"/>
    </xf>
    <xf numFmtId="0" fontId="3" fillId="10" borderId="14" xfId="0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/>
    </xf>
    <xf numFmtId="0" fontId="4" fillId="10" borderId="14" xfId="0" applyFont="1" applyFill="1" applyBorder="1" applyAlignment="1">
      <alignment horizontal="center"/>
    </xf>
    <xf numFmtId="0" fontId="0" fillId="0" borderId="3" xfId="0" applyFont="1" applyFill="1" applyBorder="1"/>
    <xf numFmtId="14" fontId="35" fillId="8" borderId="3" xfId="0" applyNumberFormat="1" applyFont="1" applyFill="1" applyBorder="1" applyAlignment="1">
      <alignment horizontal="center"/>
    </xf>
    <xf numFmtId="1" fontId="0" fillId="0" borderId="55" xfId="0" applyNumberFormat="1" applyBorder="1" applyAlignment="1">
      <alignment horizontal="center"/>
    </xf>
    <xf numFmtId="1" fontId="35" fillId="8" borderId="3" xfId="0" applyNumberFormat="1" applyFont="1" applyFill="1" applyBorder="1" applyAlignment="1">
      <alignment horizontal="center"/>
    </xf>
    <xf numFmtId="0" fontId="4" fillId="4" borderId="73" xfId="0" applyFont="1" applyFill="1" applyBorder="1" applyAlignment="1">
      <alignment horizontal="center"/>
    </xf>
    <xf numFmtId="165" fontId="6" fillId="8" borderId="78" xfId="0" applyNumberFormat="1" applyFont="1" applyFill="1" applyBorder="1" applyAlignment="1">
      <alignment horizontal="center"/>
    </xf>
    <xf numFmtId="0" fontId="0" fillId="11" borderId="49" xfId="0" applyFill="1" applyBorder="1"/>
    <xf numFmtId="0" fontId="4" fillId="15" borderId="63" xfId="0" applyFont="1" applyFill="1" applyBorder="1" applyAlignment="1">
      <alignment horizontal="center" vertical="center" wrapText="1"/>
    </xf>
    <xf numFmtId="1" fontId="4" fillId="15" borderId="52" xfId="0" applyNumberFormat="1" applyFont="1" applyFill="1" applyBorder="1" applyAlignment="1">
      <alignment horizontal="center" vertical="center" wrapText="1"/>
    </xf>
    <xf numFmtId="0" fontId="4" fillId="15" borderId="52" xfId="0" applyFont="1" applyFill="1" applyBorder="1" applyAlignment="1">
      <alignment horizontal="center" vertical="center" wrapText="1"/>
    </xf>
    <xf numFmtId="14" fontId="4" fillId="15" borderId="63" xfId="0" applyNumberFormat="1" applyFont="1" applyFill="1" applyBorder="1" applyAlignment="1">
      <alignment horizontal="center" vertical="center" wrapText="1"/>
    </xf>
    <xf numFmtId="14" fontId="0" fillId="0" borderId="3" xfId="0" applyNumberFormat="1" applyFill="1" applyBorder="1" applyAlignment="1">
      <alignment horizontal="center"/>
    </xf>
    <xf numFmtId="0" fontId="4" fillId="4" borderId="0" xfId="0" applyFont="1" applyFill="1" applyBorder="1" applyAlignment="1">
      <alignment horizontal="center"/>
    </xf>
    <xf numFmtId="0" fontId="6" fillId="11" borderId="0" xfId="0" applyFont="1" applyFill="1" applyBorder="1" applyAlignment="1">
      <alignment horizontal="center"/>
    </xf>
    <xf numFmtId="1" fontId="4" fillId="7" borderId="0" xfId="0" applyNumberFormat="1" applyFont="1" applyFill="1" applyBorder="1"/>
    <xf numFmtId="0" fontId="0" fillId="4" borderId="0" xfId="0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0" fillId="4" borderId="73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0" fillId="0" borderId="49" xfId="0" applyFill="1" applyBorder="1"/>
    <xf numFmtId="0" fontId="35" fillId="11" borderId="0" xfId="0" applyFont="1" applyFill="1" applyBorder="1" applyAlignment="1">
      <alignment horizontal="center"/>
    </xf>
    <xf numFmtId="1" fontId="35" fillId="11" borderId="0" xfId="0" applyNumberFormat="1" applyFont="1" applyFill="1" applyBorder="1" applyAlignment="1">
      <alignment horizontal="center"/>
    </xf>
    <xf numFmtId="14" fontId="35" fillId="11" borderId="78" xfId="0" applyNumberFormat="1" applyFont="1" applyFill="1" applyBorder="1" applyAlignment="1">
      <alignment horizontal="center"/>
    </xf>
    <xf numFmtId="0" fontId="35" fillId="0" borderId="0" xfId="0" applyFont="1" applyBorder="1"/>
    <xf numFmtId="0" fontId="35" fillId="11" borderId="49" xfId="0" applyFont="1" applyFill="1" applyBorder="1" applyAlignment="1">
      <alignment horizontal="center"/>
    </xf>
    <xf numFmtId="1" fontId="36" fillId="11" borderId="0" xfId="0" applyNumberFormat="1" applyFont="1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17" fillId="0" borderId="0" xfId="0" applyFont="1" applyFill="1" applyBorder="1"/>
    <xf numFmtId="1" fontId="0" fillId="4" borderId="0" xfId="0" applyNumberFormat="1" applyFill="1" applyBorder="1" applyAlignment="1">
      <alignment horizontal="center"/>
    </xf>
    <xf numFmtId="1" fontId="0" fillId="3" borderId="49" xfId="0" applyNumberForma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4" borderId="0" xfId="0" applyFont="1" applyFill="1" applyBorder="1" applyAlignment="1">
      <alignment horizontal="center"/>
    </xf>
    <xf numFmtId="0" fontId="35" fillId="11" borderId="0" xfId="0" applyFont="1" applyFill="1" applyBorder="1"/>
    <xf numFmtId="0" fontId="35" fillId="0" borderId="0" xfId="0" applyFont="1" applyFill="1" applyBorder="1"/>
    <xf numFmtId="1" fontId="6" fillId="0" borderId="0" xfId="0" applyNumberFormat="1" applyFont="1" applyBorder="1" applyAlignment="1">
      <alignment horizontal="center"/>
    </xf>
    <xf numFmtId="1" fontId="6" fillId="4" borderId="0" xfId="0" applyNumberFormat="1" applyFont="1" applyFill="1" applyBorder="1" applyAlignment="1">
      <alignment horizontal="center"/>
    </xf>
    <xf numFmtId="0" fontId="34" fillId="11" borderId="0" xfId="0" applyFont="1" applyFill="1" applyBorder="1" applyAlignment="1">
      <alignment horizontal="center"/>
    </xf>
    <xf numFmtId="1" fontId="6" fillId="7" borderId="49" xfId="0" applyNumberFormat="1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165" fontId="6" fillId="7" borderId="78" xfId="0" applyNumberFormat="1" applyFont="1" applyFill="1" applyBorder="1" applyAlignment="1">
      <alignment horizontal="center"/>
    </xf>
    <xf numFmtId="0" fontId="34" fillId="7" borderId="0" xfId="0" applyFont="1" applyFill="1" applyBorder="1" applyAlignment="1">
      <alignment horizontal="center"/>
    </xf>
    <xf numFmtId="0" fontId="35" fillId="7" borderId="0" xfId="0" applyFont="1" applyFill="1" applyBorder="1" applyAlignment="1">
      <alignment horizontal="center"/>
    </xf>
    <xf numFmtId="165" fontId="34" fillId="7" borderId="78" xfId="0" applyNumberFormat="1" applyFont="1" applyFill="1" applyBorder="1" applyAlignment="1">
      <alignment horizontal="center"/>
    </xf>
    <xf numFmtId="0" fontId="35" fillId="7" borderId="0" xfId="0" applyFont="1" applyFill="1" applyBorder="1"/>
    <xf numFmtId="14" fontId="6" fillId="8" borderId="78" xfId="0" applyNumberFormat="1" applyFont="1" applyFill="1" applyBorder="1" applyAlignment="1">
      <alignment horizontal="center"/>
    </xf>
    <xf numFmtId="14" fontId="6" fillId="11" borderId="78" xfId="0" applyNumberFormat="1" applyFont="1" applyFill="1" applyBorder="1" applyAlignment="1">
      <alignment horizontal="center"/>
    </xf>
    <xf numFmtId="0" fontId="6" fillId="0" borderId="49" xfId="0" applyFont="1" applyBorder="1"/>
    <xf numFmtId="0" fontId="6" fillId="0" borderId="49" xfId="0" applyFont="1" applyFill="1" applyBorder="1"/>
    <xf numFmtId="0" fontId="6" fillId="11" borderId="49" xfId="0" applyFont="1" applyFill="1" applyBorder="1"/>
    <xf numFmtId="1" fontId="6" fillId="0" borderId="0" xfId="0" applyNumberFormat="1" applyFont="1" applyFill="1" applyBorder="1" applyAlignment="1">
      <alignment horizontal="center"/>
    </xf>
    <xf numFmtId="1" fontId="6" fillId="11" borderId="0" xfId="0" applyNumberFormat="1" applyFont="1" applyFill="1" applyBorder="1" applyAlignment="1">
      <alignment horizontal="center"/>
    </xf>
    <xf numFmtId="1" fontId="34" fillId="0" borderId="0" xfId="0" applyNumberFormat="1" applyFont="1" applyBorder="1" applyAlignment="1">
      <alignment horizontal="center"/>
    </xf>
    <xf numFmtId="0" fontId="5" fillId="0" borderId="0" xfId="0" applyFont="1" applyFill="1"/>
    <xf numFmtId="0" fontId="0" fillId="10" borderId="49" xfId="0" applyFill="1" applyBorder="1"/>
    <xf numFmtId="1" fontId="0" fillId="10" borderId="0" xfId="0" applyNumberFormat="1" applyFill="1" applyBorder="1" applyAlignment="1">
      <alignment horizontal="center"/>
    </xf>
    <xf numFmtId="0" fontId="6" fillId="10" borderId="0" xfId="0" applyFont="1" applyFill="1" applyBorder="1" applyAlignment="1">
      <alignment horizontal="center"/>
    </xf>
    <xf numFmtId="0" fontId="0" fillId="27" borderId="49" xfId="0" applyFill="1" applyBorder="1"/>
    <xf numFmtId="0" fontId="0" fillId="27" borderId="0" xfId="0" applyFill="1" applyBorder="1" applyAlignment="1">
      <alignment horizontal="center"/>
    </xf>
    <xf numFmtId="1" fontId="0" fillId="27" borderId="0" xfId="0" applyNumberFormat="1" applyFill="1" applyBorder="1" applyAlignment="1">
      <alignment horizontal="center"/>
    </xf>
    <xf numFmtId="14" fontId="0" fillId="27" borderId="78" xfId="0" applyNumberFormat="1" applyFill="1" applyBorder="1" applyAlignment="1">
      <alignment horizontal="center"/>
    </xf>
    <xf numFmtId="0" fontId="0" fillId="27" borderId="49" xfId="0" applyFill="1" applyBorder="1" applyAlignment="1">
      <alignment horizontal="center"/>
    </xf>
    <xf numFmtId="0" fontId="0" fillId="28" borderId="49" xfId="0" applyFill="1" applyBorder="1"/>
    <xf numFmtId="0" fontId="0" fillId="28" borderId="0" xfId="0" applyFill="1" applyBorder="1" applyAlignment="1">
      <alignment horizontal="center"/>
    </xf>
    <xf numFmtId="1" fontId="0" fillId="28" borderId="0" xfId="0" applyNumberFormat="1" applyFill="1" applyBorder="1" applyAlignment="1">
      <alignment horizontal="center"/>
    </xf>
    <xf numFmtId="14" fontId="0" fillId="28" borderId="78" xfId="0" applyNumberFormat="1" applyFill="1" applyBorder="1" applyAlignment="1">
      <alignment horizontal="center"/>
    </xf>
    <xf numFmtId="0" fontId="0" fillId="29" borderId="49" xfId="0" applyFill="1" applyBorder="1"/>
    <xf numFmtId="0" fontId="0" fillId="29" borderId="0" xfId="0" applyFill="1" applyBorder="1" applyAlignment="1">
      <alignment horizontal="center"/>
    </xf>
    <xf numFmtId="1" fontId="0" fillId="29" borderId="0" xfId="0" applyNumberFormat="1" applyFill="1" applyBorder="1" applyAlignment="1">
      <alignment horizontal="center"/>
    </xf>
    <xf numFmtId="14" fontId="0" fillId="29" borderId="78" xfId="0" applyNumberFormat="1" applyFill="1" applyBorder="1" applyAlignment="1">
      <alignment horizontal="center"/>
    </xf>
    <xf numFmtId="0" fontId="0" fillId="30" borderId="0" xfId="0" applyFill="1" applyBorder="1" applyAlignment="1">
      <alignment horizontal="center"/>
    </xf>
    <xf numFmtId="1" fontId="0" fillId="30" borderId="0" xfId="0" applyNumberFormat="1" applyFill="1" applyBorder="1" applyAlignment="1">
      <alignment horizontal="center"/>
    </xf>
    <xf numFmtId="0" fontId="6" fillId="27" borderId="0" xfId="0" applyFont="1" applyFill="1" applyBorder="1" applyAlignment="1">
      <alignment horizontal="center"/>
    </xf>
    <xf numFmtId="14" fontId="4" fillId="2" borderId="0" xfId="0" applyNumberFormat="1" applyFont="1" applyFill="1" applyBorder="1" applyAlignment="1">
      <alignment horizontal="center"/>
    </xf>
    <xf numFmtId="1" fontId="6" fillId="27" borderId="0" xfId="0" applyNumberFormat="1" applyFont="1" applyFill="1" applyBorder="1" applyAlignment="1">
      <alignment horizontal="center"/>
    </xf>
    <xf numFmtId="0" fontId="6" fillId="27" borderId="49" xfId="0" applyFont="1" applyFill="1" applyBorder="1"/>
    <xf numFmtId="0" fontId="0" fillId="27" borderId="0" xfId="0" applyFill="1" applyBorder="1"/>
    <xf numFmtId="0" fontId="4" fillId="27" borderId="0" xfId="0" applyFont="1" applyFill="1" applyBorder="1" applyAlignment="1">
      <alignment horizontal="center"/>
    </xf>
    <xf numFmtId="165" fontId="0" fillId="27" borderId="78" xfId="0" applyNumberFormat="1" applyFill="1" applyBorder="1" applyAlignment="1">
      <alignment horizontal="center"/>
    </xf>
    <xf numFmtId="14" fontId="6" fillId="27" borderId="78" xfId="0" applyNumberFormat="1" applyFont="1" applyFill="1" applyBorder="1" applyAlignment="1">
      <alignment horizontal="center"/>
    </xf>
    <xf numFmtId="0" fontId="6" fillId="29" borderId="49" xfId="0" applyFont="1" applyFill="1" applyBorder="1"/>
    <xf numFmtId="0" fontId="0" fillId="29" borderId="0" xfId="0" applyFill="1" applyBorder="1"/>
    <xf numFmtId="0" fontId="0" fillId="29" borderId="49" xfId="0" applyFill="1" applyBorder="1" applyAlignment="1">
      <alignment horizontal="center"/>
    </xf>
    <xf numFmtId="1" fontId="0" fillId="29" borderId="49" xfId="0" applyNumberFormat="1" applyFill="1" applyBorder="1" applyAlignment="1">
      <alignment horizontal="center"/>
    </xf>
    <xf numFmtId="0" fontId="4" fillId="29" borderId="0" xfId="0" applyFont="1" applyFill="1" applyBorder="1" applyAlignment="1">
      <alignment horizontal="center"/>
    </xf>
    <xf numFmtId="165" fontId="0" fillId="29" borderId="78" xfId="0" applyNumberFormat="1" applyFill="1" applyBorder="1" applyAlignment="1">
      <alignment horizontal="center"/>
    </xf>
    <xf numFmtId="0" fontId="4" fillId="29" borderId="0" xfId="0" applyFont="1" applyFill="1" applyBorder="1"/>
    <xf numFmtId="0" fontId="17" fillId="29" borderId="0" xfId="0" applyFont="1" applyFill="1" applyBorder="1"/>
    <xf numFmtId="0" fontId="0" fillId="31" borderId="49" xfId="0" applyFill="1" applyBorder="1"/>
    <xf numFmtId="0" fontId="0" fillId="31" borderId="0" xfId="0" applyFill="1" applyBorder="1" applyAlignment="1">
      <alignment horizontal="center"/>
    </xf>
    <xf numFmtId="1" fontId="0" fillId="31" borderId="0" xfId="0" applyNumberFormat="1" applyFill="1" applyBorder="1" applyAlignment="1">
      <alignment horizontal="center"/>
    </xf>
    <xf numFmtId="0" fontId="6" fillId="31" borderId="0" xfId="0" applyFont="1" applyFill="1" applyBorder="1" applyAlignment="1">
      <alignment horizontal="center"/>
    </xf>
    <xf numFmtId="14" fontId="0" fillId="31" borderId="78" xfId="0" applyNumberFormat="1" applyFill="1" applyBorder="1" applyAlignment="1">
      <alignment horizontal="center"/>
    </xf>
    <xf numFmtId="0" fontId="0" fillId="31" borderId="0" xfId="0" applyFill="1" applyBorder="1"/>
    <xf numFmtId="0" fontId="0" fillId="31" borderId="49" xfId="0" applyFill="1" applyBorder="1" applyAlignment="1">
      <alignment horizontal="center"/>
    </xf>
    <xf numFmtId="1" fontId="0" fillId="31" borderId="49" xfId="0" applyNumberFormat="1" applyFill="1" applyBorder="1" applyAlignment="1">
      <alignment horizontal="center"/>
    </xf>
    <xf numFmtId="0" fontId="4" fillId="31" borderId="0" xfId="0" applyFont="1" applyFill="1" applyBorder="1" applyAlignment="1">
      <alignment horizontal="center"/>
    </xf>
    <xf numFmtId="165" fontId="0" fillId="31" borderId="78" xfId="0" applyNumberFormat="1" applyFill="1" applyBorder="1" applyAlignment="1">
      <alignment horizontal="center"/>
    </xf>
    <xf numFmtId="0" fontId="4" fillId="31" borderId="0" xfId="0" applyFont="1" applyFill="1" applyBorder="1"/>
    <xf numFmtId="0" fontId="17" fillId="31" borderId="0" xfId="0" applyFont="1" applyFill="1" applyBorder="1"/>
    <xf numFmtId="0" fontId="38" fillId="0" borderId="0" xfId="0" applyFont="1" applyBorder="1" applyAlignment="1">
      <alignment horizontal="center"/>
    </xf>
    <xf numFmtId="0" fontId="39" fillId="0" borderId="0" xfId="0" applyFont="1"/>
    <xf numFmtId="0" fontId="39" fillId="0" borderId="0" xfId="0" applyFont="1" applyFill="1"/>
    <xf numFmtId="0" fontId="40" fillId="0" borderId="0" xfId="0" applyFont="1"/>
    <xf numFmtId="0" fontId="40" fillId="0" borderId="0" xfId="0" applyFont="1" applyAlignment="1">
      <alignment horizontal="center"/>
    </xf>
    <xf numFmtId="1" fontId="40" fillId="0" borderId="0" xfId="0" applyNumberFormat="1" applyFont="1" applyAlignment="1">
      <alignment horizontal="center"/>
    </xf>
    <xf numFmtId="14" fontId="40" fillId="0" borderId="0" xfId="0" applyNumberFormat="1" applyFont="1" applyFill="1" applyAlignment="1">
      <alignment horizontal="center"/>
    </xf>
    <xf numFmtId="0" fontId="40" fillId="0" borderId="0" xfId="0" applyFont="1" applyFill="1"/>
    <xf numFmtId="0" fontId="40" fillId="0" borderId="0" xfId="0" applyFont="1" applyFill="1" applyAlignment="1">
      <alignment horizontal="center"/>
    </xf>
    <xf numFmtId="1" fontId="40" fillId="0" borderId="0" xfId="0" applyNumberFormat="1" applyFont="1" applyFill="1" applyAlignment="1">
      <alignment horizontal="center"/>
    </xf>
    <xf numFmtId="0" fontId="41" fillId="0" borderId="0" xfId="0" applyFont="1" applyFill="1" applyAlignment="1">
      <alignment horizontal="center"/>
    </xf>
    <xf numFmtId="165" fontId="40" fillId="0" borderId="0" xfId="0" applyNumberFormat="1" applyFont="1" applyFill="1" applyAlignment="1">
      <alignment horizontal="center"/>
    </xf>
    <xf numFmtId="0" fontId="41" fillId="0" borderId="0" xfId="0" applyFont="1" applyFill="1"/>
    <xf numFmtId="0" fontId="41" fillId="0" borderId="0" xfId="0" applyFont="1" applyFill="1" applyAlignment="1">
      <alignment horizontal="center" vertical="center" wrapText="1"/>
    </xf>
    <xf numFmtId="0" fontId="41" fillId="0" borderId="0" xfId="0" applyFont="1" applyAlignment="1">
      <alignment horizontal="center"/>
    </xf>
    <xf numFmtId="14" fontId="41" fillId="0" borderId="0" xfId="0" applyNumberFormat="1" applyFont="1" applyFill="1" applyAlignment="1">
      <alignment horizontal="center"/>
    </xf>
    <xf numFmtId="3" fontId="41" fillId="0" borderId="0" xfId="0" applyNumberFormat="1" applyFont="1" applyAlignment="1">
      <alignment horizontal="center"/>
    </xf>
    <xf numFmtId="1" fontId="41" fillId="0" borderId="3" xfId="0" applyNumberFormat="1" applyFont="1" applyFill="1" applyBorder="1" applyAlignment="1">
      <alignment horizontal="center"/>
    </xf>
    <xf numFmtId="1" fontId="41" fillId="2" borderId="3" xfId="0" applyNumberFormat="1" applyFont="1" applyFill="1" applyBorder="1" applyAlignment="1">
      <alignment horizontal="center"/>
    </xf>
    <xf numFmtId="1" fontId="41" fillId="0" borderId="0" xfId="0" applyNumberFormat="1" applyFont="1" applyFill="1" applyBorder="1" applyAlignment="1">
      <alignment horizontal="center"/>
    </xf>
    <xf numFmtId="1" fontId="41" fillId="0" borderId="0" xfId="0" applyNumberFormat="1" applyFont="1" applyFill="1" applyAlignment="1">
      <alignment horizontal="center"/>
    </xf>
    <xf numFmtId="0" fontId="40" fillId="0" borderId="0" xfId="0" applyFont="1" applyFill="1" applyBorder="1"/>
    <xf numFmtId="0" fontId="42" fillId="17" borderId="62" xfId="0" applyFont="1" applyFill="1" applyBorder="1" applyAlignment="1">
      <alignment horizontal="center" vertical="center" wrapText="1"/>
    </xf>
    <xf numFmtId="3" fontId="42" fillId="17" borderId="14" xfId="0" applyNumberFormat="1" applyFont="1" applyFill="1" applyBorder="1" applyAlignment="1">
      <alignment horizontal="center" vertical="center" wrapText="1"/>
    </xf>
    <xf numFmtId="165" fontId="42" fillId="17" borderId="14" xfId="0" applyNumberFormat="1" applyFont="1" applyFill="1" applyBorder="1" applyAlignment="1">
      <alignment horizontal="center" vertical="center" wrapText="1"/>
    </xf>
    <xf numFmtId="0" fontId="42" fillId="17" borderId="14" xfId="0" applyFont="1" applyFill="1" applyBorder="1" applyAlignment="1">
      <alignment horizontal="center" vertical="center" wrapText="1"/>
    </xf>
    <xf numFmtId="0" fontId="40" fillId="0" borderId="0" xfId="0" applyFont="1" applyBorder="1" applyAlignment="1">
      <alignment horizontal="center"/>
    </xf>
    <xf numFmtId="14" fontId="40" fillId="0" borderId="74" xfId="0" applyNumberFormat="1" applyFont="1" applyFill="1" applyBorder="1" applyAlignment="1">
      <alignment horizontal="center"/>
    </xf>
    <xf numFmtId="0" fontId="40" fillId="0" borderId="71" xfId="0" applyFont="1" applyBorder="1" applyAlignment="1">
      <alignment horizontal="center"/>
    </xf>
    <xf numFmtId="0" fontId="39" fillId="0" borderId="0" xfId="0" applyFont="1" applyFill="1" applyBorder="1"/>
    <xf numFmtId="1" fontId="40" fillId="0" borderId="0" xfId="0" applyNumberFormat="1" applyFont="1" applyFill="1" applyBorder="1" applyAlignment="1">
      <alignment horizontal="center"/>
    </xf>
    <xf numFmtId="14" fontId="40" fillId="0" borderId="0" xfId="0" applyNumberFormat="1" applyFont="1" applyFill="1" applyBorder="1" applyAlignment="1">
      <alignment horizontal="center"/>
    </xf>
    <xf numFmtId="0" fontId="39" fillId="0" borderId="0" xfId="0" applyFont="1" applyBorder="1" applyAlignment="1">
      <alignment horizontal="center" vertical="center"/>
    </xf>
    <xf numFmtId="0" fontId="39" fillId="0" borderId="0" xfId="0" applyFont="1" applyBorder="1"/>
    <xf numFmtId="0" fontId="40" fillId="0" borderId="0" xfId="0" applyFont="1" applyFill="1" applyBorder="1" applyAlignment="1">
      <alignment horizontal="center"/>
    </xf>
    <xf numFmtId="1" fontId="39" fillId="0" borderId="0" xfId="0" applyNumberFormat="1" applyFont="1" applyBorder="1"/>
    <xf numFmtId="0" fontId="40" fillId="0" borderId="71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39" fillId="0" borderId="0" xfId="0" applyFont="1" applyFill="1" applyBorder="1" applyAlignment="1">
      <alignment horizontal="center"/>
    </xf>
    <xf numFmtId="0" fontId="39" fillId="0" borderId="92" xfId="0" applyFont="1" applyBorder="1"/>
    <xf numFmtId="0" fontId="0" fillId="0" borderId="0" xfId="0" applyAlignment="1">
      <alignment horizontal="left"/>
    </xf>
    <xf numFmtId="0" fontId="4" fillId="32" borderId="0" xfId="0" applyFont="1" applyFill="1"/>
    <xf numFmtId="0" fontId="0" fillId="0" borderId="0" xfId="2" applyNumberFormat="1" applyFont="1"/>
    <xf numFmtId="0" fontId="39" fillId="0" borderId="23" xfId="0" applyFont="1" applyBorder="1"/>
    <xf numFmtId="0" fontId="43" fillId="0" borderId="0" xfId="0" applyFont="1"/>
    <xf numFmtId="0" fontId="43" fillId="0" borderId="0" xfId="0" applyFont="1" applyAlignment="1">
      <alignment horizontal="center"/>
    </xf>
    <xf numFmtId="14" fontId="43" fillId="0" borderId="0" xfId="0" applyNumberFormat="1" applyFont="1" applyFill="1" applyAlignment="1">
      <alignment horizontal="center"/>
    </xf>
    <xf numFmtId="14" fontId="43" fillId="3" borderId="14" xfId="0" applyNumberFormat="1" applyFont="1" applyFill="1" applyBorder="1" applyAlignment="1">
      <alignment horizontal="center" vertical="center" wrapText="1"/>
    </xf>
    <xf numFmtId="0" fontId="43" fillId="0" borderId="0" xfId="0" applyFont="1" applyFill="1"/>
    <xf numFmtId="0" fontId="45" fillId="0" borderId="0" xfId="0" applyFont="1" applyFill="1" applyAlignment="1">
      <alignment horizontal="center" vertical="center" wrapText="1"/>
    </xf>
    <xf numFmtId="14" fontId="43" fillId="7" borderId="14" xfId="0" applyNumberFormat="1" applyFont="1" applyFill="1" applyBorder="1" applyAlignment="1">
      <alignment horizontal="center" vertical="center" wrapText="1"/>
    </xf>
    <xf numFmtId="14" fontId="43" fillId="0" borderId="0" xfId="0" applyNumberFormat="1" applyFont="1" applyFill="1" applyBorder="1" applyAlignment="1">
      <alignment horizontal="center" vertical="center" wrapText="1"/>
    </xf>
    <xf numFmtId="1" fontId="43" fillId="0" borderId="0" xfId="0" applyNumberFormat="1" applyFont="1" applyFill="1" applyAlignment="1">
      <alignment horizontal="center"/>
    </xf>
    <xf numFmtId="0" fontId="45" fillId="0" borderId="0" xfId="0" applyFont="1" applyFill="1"/>
    <xf numFmtId="3" fontId="42" fillId="33" borderId="14" xfId="0" applyNumberFormat="1" applyFont="1" applyFill="1" applyBorder="1" applyAlignment="1">
      <alignment horizontal="center" vertical="center" wrapText="1"/>
    </xf>
    <xf numFmtId="165" fontId="42" fillId="33" borderId="14" xfId="0" applyNumberFormat="1" applyFont="1" applyFill="1" applyBorder="1" applyAlignment="1">
      <alignment horizontal="center" vertical="center" wrapText="1"/>
    </xf>
    <xf numFmtId="0" fontId="39" fillId="0" borderId="77" xfId="0" applyFont="1" applyBorder="1"/>
    <xf numFmtId="0" fontId="46" fillId="0" borderId="0" xfId="0" applyFont="1"/>
    <xf numFmtId="0" fontId="47" fillId="0" borderId="0" xfId="0" applyFont="1"/>
    <xf numFmtId="3" fontId="48" fillId="0" borderId="0" xfId="0" applyNumberFormat="1" applyFont="1"/>
    <xf numFmtId="0" fontId="47" fillId="0" borderId="0" xfId="0" applyFont="1" applyBorder="1"/>
    <xf numFmtId="43" fontId="49" fillId="0" borderId="0" xfId="2" applyFont="1"/>
    <xf numFmtId="43" fontId="0" fillId="0" borderId="0" xfId="0" applyNumberFormat="1"/>
    <xf numFmtId="0" fontId="2" fillId="0" borderId="0" xfId="3"/>
    <xf numFmtId="0" fontId="2" fillId="34" borderId="94" xfId="3" applyFill="1" applyBorder="1" applyAlignment="1">
      <alignment vertical="center" wrapText="1"/>
    </xf>
    <xf numFmtId="14" fontId="2" fillId="34" borderId="94" xfId="3" applyNumberFormat="1" applyFill="1" applyBorder="1" applyAlignment="1">
      <alignment vertical="center" wrapText="1"/>
    </xf>
    <xf numFmtId="0" fontId="2" fillId="35" borderId="94" xfId="3" applyFill="1" applyBorder="1" applyAlignment="1">
      <alignment vertical="center" wrapText="1"/>
    </xf>
    <xf numFmtId="14" fontId="2" fillId="35" borderId="94" xfId="3" applyNumberFormat="1" applyFill="1" applyBorder="1" applyAlignment="1">
      <alignment vertical="center" wrapText="1"/>
    </xf>
    <xf numFmtId="0" fontId="1" fillId="0" borderId="0" xfId="3" applyFont="1"/>
    <xf numFmtId="0" fontId="39" fillId="0" borderId="50" xfId="0" applyFont="1" applyBorder="1"/>
    <xf numFmtId="167" fontId="40" fillId="0" borderId="0" xfId="0" applyNumberFormat="1" applyFont="1" applyFill="1" applyBorder="1" applyAlignment="1">
      <alignment horizontal="center"/>
    </xf>
    <xf numFmtId="0" fontId="40" fillId="0" borderId="0" xfId="0" applyFont="1" applyFill="1" applyAlignment="1">
      <alignment horizontal="center"/>
    </xf>
    <xf numFmtId="1" fontId="41" fillId="15" borderId="52" xfId="0" applyNumberFormat="1" applyFont="1" applyFill="1" applyBorder="1" applyAlignment="1">
      <alignment horizontal="center" vertical="center" wrapText="1"/>
    </xf>
    <xf numFmtId="0" fontId="41" fillId="15" borderId="52" xfId="0" applyFont="1" applyFill="1" applyBorder="1" applyAlignment="1">
      <alignment horizontal="center" vertical="center" wrapText="1"/>
    </xf>
    <xf numFmtId="0" fontId="42" fillId="6" borderId="70" xfId="0" applyFont="1" applyFill="1" applyBorder="1" applyAlignment="1">
      <alignment horizontal="center" vertical="center" wrapText="1"/>
    </xf>
    <xf numFmtId="0" fontId="42" fillId="6" borderId="80" xfId="0" applyFont="1" applyFill="1" applyBorder="1" applyAlignment="1">
      <alignment horizontal="center" vertical="center" wrapText="1"/>
    </xf>
    <xf numFmtId="0" fontId="42" fillId="6" borderId="60" xfId="0" applyFont="1" applyFill="1" applyBorder="1" applyAlignment="1">
      <alignment horizontal="center" vertical="center" wrapText="1"/>
    </xf>
    <xf numFmtId="0" fontId="42" fillId="6" borderId="60" xfId="0" applyFont="1" applyFill="1" applyBorder="1" applyAlignment="1">
      <alignment horizontal="center" vertical="center"/>
    </xf>
    <xf numFmtId="0" fontId="41" fillId="7" borderId="80" xfId="0" applyFont="1" applyFill="1" applyBorder="1" applyAlignment="1">
      <alignment horizontal="center" vertical="center" wrapText="1"/>
    </xf>
    <xf numFmtId="0" fontId="41" fillId="7" borderId="60" xfId="0" applyFont="1" applyFill="1" applyBorder="1" applyAlignment="1">
      <alignment horizontal="center" vertical="center" wrapText="1"/>
    </xf>
    <xf numFmtId="0" fontId="41" fillId="7" borderId="70" xfId="0" applyFont="1" applyFill="1" applyBorder="1" applyAlignment="1">
      <alignment horizontal="center" vertical="center" wrapText="1"/>
    </xf>
    <xf numFmtId="14" fontId="41" fillId="7" borderId="63" xfId="0" applyNumberFormat="1" applyFont="1" applyFill="1" applyBorder="1" applyAlignment="1">
      <alignment horizontal="center" vertical="center" wrapText="1"/>
    </xf>
    <xf numFmtId="1" fontId="40" fillId="0" borderId="35" xfId="0" applyNumberFormat="1" applyFont="1" applyFill="1" applyBorder="1" applyAlignment="1">
      <alignment horizontal="center"/>
    </xf>
    <xf numFmtId="14" fontId="40" fillId="0" borderId="35" xfId="0" applyNumberFormat="1" applyFont="1" applyBorder="1"/>
    <xf numFmtId="0" fontId="39" fillId="0" borderId="35" xfId="0" applyFont="1" applyBorder="1"/>
    <xf numFmtId="1" fontId="38" fillId="0" borderId="35" xfId="0" applyNumberFormat="1" applyFont="1" applyBorder="1" applyAlignment="1">
      <alignment horizontal="center"/>
    </xf>
    <xf numFmtId="1" fontId="40" fillId="0" borderId="0" xfId="0" applyNumberFormat="1" applyFont="1" applyFill="1" applyBorder="1" applyAlignment="1">
      <alignment horizontal="left"/>
    </xf>
    <xf numFmtId="0" fontId="47" fillId="0" borderId="2" xfId="0" applyFont="1" applyBorder="1"/>
    <xf numFmtId="0" fontId="40" fillId="0" borderId="2" xfId="0" applyFont="1" applyFill="1" applyBorder="1" applyAlignment="1">
      <alignment horizontal="center" vertical="center" wrapText="1"/>
    </xf>
    <xf numFmtId="0" fontId="41" fillId="0" borderId="63" xfId="0" applyFont="1" applyFill="1" applyBorder="1" applyAlignment="1">
      <alignment horizontal="center" vertical="center" wrapText="1"/>
    </xf>
    <xf numFmtId="14" fontId="41" fillId="0" borderId="50" xfId="0" applyNumberFormat="1" applyFont="1" applyFill="1" applyBorder="1" applyAlignment="1">
      <alignment horizontal="center" vertical="center" wrapText="1"/>
    </xf>
    <xf numFmtId="14" fontId="42" fillId="6" borderId="81" xfId="0" applyNumberFormat="1" applyFont="1" applyFill="1" applyBorder="1" applyAlignment="1">
      <alignment horizontal="center" vertical="center" wrapText="1"/>
    </xf>
    <xf numFmtId="0" fontId="41" fillId="7" borderId="52" xfId="0" applyFont="1" applyFill="1" applyBorder="1" applyAlignment="1">
      <alignment horizontal="center" vertical="center" wrapText="1"/>
    </xf>
    <xf numFmtId="0" fontId="40" fillId="0" borderId="50" xfId="0" applyFont="1" applyFill="1" applyBorder="1"/>
    <xf numFmtId="14" fontId="40" fillId="0" borderId="22" xfId="0" applyNumberFormat="1" applyFont="1" applyFill="1" applyBorder="1" applyAlignment="1">
      <alignment horizontal="center"/>
    </xf>
    <xf numFmtId="0" fontId="40" fillId="0" borderId="35" xfId="0" applyFont="1" applyFill="1" applyBorder="1" applyAlignment="1">
      <alignment horizontal="center"/>
    </xf>
    <xf numFmtId="0" fontId="39" fillId="0" borderId="78" xfId="0" applyFont="1" applyBorder="1" applyAlignment="1">
      <alignment horizontal="center"/>
    </xf>
    <xf numFmtId="1" fontId="40" fillId="0" borderId="49" xfId="0" applyNumberFormat="1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39" fillId="0" borderId="0" xfId="0" applyFont="1" applyBorder="1" applyAlignment="1">
      <alignment horizontal="center"/>
    </xf>
    <xf numFmtId="0" fontId="0" fillId="0" borderId="0" xfId="0" pivotButton="1"/>
    <xf numFmtId="0" fontId="0" fillId="0" borderId="0" xfId="0" applyNumberFormat="1"/>
    <xf numFmtId="10" fontId="0" fillId="0" borderId="0" xfId="1" applyNumberFormat="1" applyFont="1"/>
    <xf numFmtId="0" fontId="40" fillId="0" borderId="78" xfId="0" applyFont="1" applyBorder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3" fontId="0" fillId="0" borderId="0" xfId="0" applyNumberFormat="1"/>
    <xf numFmtId="0" fontId="40" fillId="0" borderId="0" xfId="0" applyFont="1" applyBorder="1"/>
    <xf numFmtId="0" fontId="40" fillId="0" borderId="35" xfId="0" applyFont="1" applyFill="1" applyBorder="1"/>
    <xf numFmtId="3" fontId="42" fillId="17" borderId="21" xfId="0" applyNumberFormat="1" applyFont="1" applyFill="1" applyBorder="1" applyAlignment="1">
      <alignment horizontal="center" vertical="center" wrapText="1"/>
    </xf>
    <xf numFmtId="0" fontId="43" fillId="0" borderId="0" xfId="0" applyFont="1" applyBorder="1"/>
    <xf numFmtId="0" fontId="43" fillId="0" borderId="0" xfId="0" applyFont="1" applyFill="1" applyBorder="1"/>
    <xf numFmtId="0" fontId="41" fillId="0" borderId="0" xfId="0" applyFont="1" applyBorder="1"/>
    <xf numFmtId="0" fontId="41" fillId="0" borderId="0" xfId="0" applyFont="1" applyFill="1" applyBorder="1"/>
    <xf numFmtId="0" fontId="41" fillId="15" borderId="37" xfId="0" applyFont="1" applyFill="1" applyBorder="1" applyAlignment="1">
      <alignment horizontal="center" vertical="center" wrapText="1"/>
    </xf>
    <xf numFmtId="0" fontId="41" fillId="15" borderId="60" xfId="0" applyFont="1" applyFill="1" applyBorder="1" applyAlignment="1">
      <alignment horizontal="center" vertical="center" wrapText="1"/>
    </xf>
    <xf numFmtId="1" fontId="40" fillId="0" borderId="97" xfId="0" applyNumberFormat="1" applyFont="1" applyFill="1" applyBorder="1" applyAlignment="1">
      <alignment horizontal="center"/>
    </xf>
    <xf numFmtId="0" fontId="39" fillId="0" borderId="98" xfId="0" applyFont="1" applyFill="1" applyBorder="1" applyAlignment="1">
      <alignment horizontal="center"/>
    </xf>
    <xf numFmtId="0" fontId="39" fillId="0" borderId="97" xfId="0" applyFont="1" applyBorder="1"/>
    <xf numFmtId="0" fontId="40" fillId="0" borderId="98" xfId="0" applyFont="1" applyFill="1" applyBorder="1" applyAlignment="1">
      <alignment horizontal="center"/>
    </xf>
    <xf numFmtId="0" fontId="39" fillId="0" borderId="98" xfId="0" applyFont="1" applyFill="1" applyBorder="1"/>
    <xf numFmtId="0" fontId="39" fillId="0" borderId="98" xfId="0" applyFont="1" applyBorder="1" applyAlignment="1">
      <alignment horizontal="center" vertical="center"/>
    </xf>
    <xf numFmtId="1" fontId="39" fillId="0" borderId="98" xfId="0" applyNumberFormat="1" applyFont="1" applyBorder="1"/>
    <xf numFmtId="0" fontId="39" fillId="0" borderId="98" xfId="0" applyFont="1" applyBorder="1"/>
    <xf numFmtId="1" fontId="40" fillId="0" borderId="99" xfId="0" applyNumberFormat="1" applyFont="1" applyFill="1" applyBorder="1" applyAlignment="1">
      <alignment horizontal="center"/>
    </xf>
    <xf numFmtId="0" fontId="39" fillId="0" borderId="100" xfId="0" applyFont="1" applyFill="1" applyBorder="1" applyAlignment="1">
      <alignment horizontal="center"/>
    </xf>
    <xf numFmtId="0" fontId="39" fillId="0" borderId="99" xfId="0" applyFont="1" applyBorder="1"/>
    <xf numFmtId="0" fontId="40" fillId="0" borderId="102" xfId="0" applyFont="1" applyFill="1" applyBorder="1" applyAlignment="1">
      <alignment horizontal="center"/>
    </xf>
    <xf numFmtId="0" fontId="40" fillId="0" borderId="100" xfId="0" applyFont="1" applyFill="1" applyBorder="1" applyAlignment="1">
      <alignment horizontal="center"/>
    </xf>
    <xf numFmtId="14" fontId="40" fillId="0" borderId="103" xfId="0" applyNumberFormat="1" applyFont="1" applyFill="1" applyBorder="1" applyAlignment="1">
      <alignment horizontal="center"/>
    </xf>
    <xf numFmtId="0" fontId="39" fillId="0" borderId="101" xfId="0" applyFont="1" applyBorder="1"/>
    <xf numFmtId="0" fontId="39" fillId="0" borderId="100" xfId="0" applyFont="1" applyFill="1" applyBorder="1"/>
    <xf numFmtId="0" fontId="40" fillId="0" borderId="102" xfId="0" applyFont="1" applyBorder="1" applyAlignment="1">
      <alignment horizontal="center"/>
    </xf>
    <xf numFmtId="0" fontId="39" fillId="0" borderId="100" xfId="0" applyFont="1" applyBorder="1" applyAlignment="1">
      <alignment horizontal="center" vertical="center"/>
    </xf>
    <xf numFmtId="14" fontId="40" fillId="0" borderId="99" xfId="0" applyNumberFormat="1" applyFont="1" applyBorder="1"/>
    <xf numFmtId="1" fontId="39" fillId="0" borderId="100" xfId="0" applyNumberFormat="1" applyFont="1" applyBorder="1"/>
    <xf numFmtId="0" fontId="39" fillId="0" borderId="100" xfId="0" applyFont="1" applyBorder="1"/>
    <xf numFmtId="0" fontId="39" fillId="0" borderId="35" xfId="0" applyFont="1" applyFill="1" applyBorder="1"/>
    <xf numFmtId="0" fontId="46" fillId="0" borderId="106" xfId="0" applyFont="1" applyBorder="1"/>
    <xf numFmtId="0" fontId="40" fillId="0" borderId="78" xfId="0" applyFont="1" applyBorder="1"/>
    <xf numFmtId="0" fontId="39" fillId="0" borderId="78" xfId="0" applyFont="1" applyFill="1" applyBorder="1" applyAlignment="1">
      <alignment horizontal="center"/>
    </xf>
    <xf numFmtId="0" fontId="40" fillId="0" borderId="109" xfId="0" applyFont="1" applyFill="1" applyBorder="1" applyAlignment="1">
      <alignment horizontal="center"/>
    </xf>
    <xf numFmtId="0" fontId="40" fillId="0" borderId="110" xfId="0" applyFont="1" applyFill="1" applyBorder="1" applyAlignment="1">
      <alignment horizontal="center"/>
    </xf>
    <xf numFmtId="0" fontId="39" fillId="0" borderId="35" xfId="0" applyFont="1" applyFill="1" applyBorder="1" applyAlignment="1">
      <alignment horizontal="center"/>
    </xf>
    <xf numFmtId="0" fontId="40" fillId="0" borderId="35" xfId="0" applyFont="1" applyBorder="1" applyAlignment="1">
      <alignment horizontal="center"/>
    </xf>
    <xf numFmtId="14" fontId="40" fillId="0" borderId="111" xfId="0" applyNumberFormat="1" applyFont="1" applyFill="1" applyBorder="1" applyAlignment="1">
      <alignment horizontal="center"/>
    </xf>
    <xf numFmtId="14" fontId="40" fillId="0" borderId="49" xfId="0" applyNumberFormat="1" applyFont="1" applyFill="1" applyBorder="1" applyAlignment="1">
      <alignment horizontal="center"/>
    </xf>
    <xf numFmtId="0" fontId="39" fillId="0" borderId="96" xfId="0" applyFont="1" applyBorder="1"/>
    <xf numFmtId="0" fontId="39" fillId="0" borderId="106" xfId="0" applyFont="1" applyBorder="1"/>
    <xf numFmtId="0" fontId="39" fillId="0" borderId="106" xfId="0" applyFont="1" applyFill="1" applyBorder="1"/>
    <xf numFmtId="0" fontId="39" fillId="0" borderId="112" xfId="0" applyFont="1" applyBorder="1"/>
    <xf numFmtId="1" fontId="40" fillId="0" borderId="113" xfId="0" applyNumberFormat="1" applyFont="1" applyFill="1" applyBorder="1" applyAlignment="1">
      <alignment horizontal="left"/>
    </xf>
    <xf numFmtId="0" fontId="39" fillId="0" borderId="114" xfId="0" applyFont="1" applyBorder="1"/>
    <xf numFmtId="1" fontId="40" fillId="0" borderId="100" xfId="0" applyNumberFormat="1" applyFont="1" applyFill="1" applyBorder="1" applyAlignment="1">
      <alignment horizontal="left"/>
    </xf>
    <xf numFmtId="14" fontId="40" fillId="0" borderId="116" xfId="0" applyNumberFormat="1" applyFont="1" applyFill="1" applyBorder="1" applyAlignment="1">
      <alignment horizontal="center"/>
    </xf>
    <xf numFmtId="0" fontId="39" fillId="0" borderId="115" xfId="0" applyFont="1" applyBorder="1"/>
    <xf numFmtId="1" fontId="40" fillId="0" borderId="98" xfId="0" applyNumberFormat="1" applyFont="1" applyFill="1" applyBorder="1" applyAlignment="1">
      <alignment horizontal="left"/>
    </xf>
    <xf numFmtId="0" fontId="40" fillId="0" borderId="117" xfId="0" applyFont="1" applyFill="1" applyBorder="1" applyAlignment="1">
      <alignment horizontal="center"/>
    </xf>
    <xf numFmtId="0" fontId="40" fillId="0" borderId="118" xfId="0" applyFont="1" applyFill="1" applyBorder="1" applyAlignment="1">
      <alignment horizontal="center"/>
    </xf>
    <xf numFmtId="0" fontId="40" fillId="0" borderId="119" xfId="0" applyFont="1" applyFill="1" applyBorder="1" applyAlignment="1">
      <alignment horizontal="center"/>
    </xf>
    <xf numFmtId="0" fontId="39" fillId="0" borderId="10" xfId="0" applyFont="1" applyBorder="1"/>
    <xf numFmtId="0" fontId="40" fillId="0" borderId="121" xfId="0" applyFont="1" applyBorder="1" applyAlignment="1">
      <alignment horizontal="center"/>
    </xf>
    <xf numFmtId="0" fontId="40" fillId="0" borderId="110" xfId="0" applyFont="1" applyBorder="1" applyAlignment="1">
      <alignment horizontal="center"/>
    </xf>
    <xf numFmtId="0" fontId="40" fillId="0" borderId="122" xfId="0" applyFont="1" applyBorder="1" applyAlignment="1">
      <alignment horizontal="center"/>
    </xf>
    <xf numFmtId="14" fontId="40" fillId="0" borderId="97" xfId="0" applyNumberFormat="1" applyFont="1" applyBorder="1"/>
    <xf numFmtId="14" fontId="40" fillId="0" borderId="10" xfId="0" applyNumberFormat="1" applyFont="1" applyBorder="1"/>
    <xf numFmtId="0" fontId="39" fillId="0" borderId="21" xfId="0" applyFont="1" applyBorder="1"/>
    <xf numFmtId="0" fontId="39" fillId="0" borderId="49" xfId="0" applyFont="1" applyBorder="1"/>
    <xf numFmtId="0" fontId="39" fillId="0" borderId="116" xfId="0" applyFont="1" applyBorder="1"/>
    <xf numFmtId="0" fontId="39" fillId="0" borderId="111" xfId="0" applyFont="1" applyBorder="1"/>
    <xf numFmtId="0" fontId="39" fillId="0" borderId="49" xfId="0" applyFont="1" applyFill="1" applyBorder="1"/>
    <xf numFmtId="0" fontId="39" fillId="0" borderId="64" xfId="0" applyFont="1" applyBorder="1"/>
    <xf numFmtId="0" fontId="39" fillId="0" borderId="14" xfId="0" applyFont="1" applyBorder="1"/>
    <xf numFmtId="0" fontId="38" fillId="0" borderId="92" xfId="0" applyFont="1" applyBorder="1" applyAlignment="1">
      <alignment horizontal="center"/>
    </xf>
    <xf numFmtId="1" fontId="39" fillId="0" borderId="35" xfId="0" applyNumberFormat="1" applyFont="1" applyBorder="1"/>
    <xf numFmtId="0" fontId="42" fillId="17" borderId="3" xfId="0" applyFont="1" applyFill="1" applyBorder="1" applyAlignment="1">
      <alignment horizontal="center" vertical="center" wrapText="1"/>
    </xf>
    <xf numFmtId="0" fontId="40" fillId="0" borderId="10" xfId="0" applyFont="1" applyFill="1" applyBorder="1"/>
    <xf numFmtId="0" fontId="39" fillId="0" borderId="3" xfId="0" applyFont="1" applyBorder="1"/>
    <xf numFmtId="0" fontId="38" fillId="0" borderId="8" xfId="0" applyFont="1" applyBorder="1" applyAlignment="1">
      <alignment horizontal="center"/>
    </xf>
    <xf numFmtId="0" fontId="38" fillId="0" borderId="14" xfId="0" applyFont="1" applyBorder="1" applyAlignment="1">
      <alignment horizontal="center"/>
    </xf>
    <xf numFmtId="1" fontId="39" fillId="0" borderId="10" xfId="0" applyNumberFormat="1" applyFont="1" applyBorder="1"/>
    <xf numFmtId="0" fontId="39" fillId="0" borderId="11" xfId="0" applyFont="1" applyFill="1" applyBorder="1" applyAlignment="1">
      <alignment horizontal="center"/>
    </xf>
    <xf numFmtId="0" fontId="38" fillId="0" borderId="77" xfId="0" applyFont="1" applyBorder="1" applyAlignment="1">
      <alignment horizontal="center"/>
    </xf>
    <xf numFmtId="14" fontId="40" fillId="0" borderId="14" xfId="0" applyNumberFormat="1" applyFont="1" applyBorder="1"/>
    <xf numFmtId="1" fontId="39" fillId="0" borderId="14" xfId="0" applyNumberFormat="1" applyFont="1" applyBorder="1"/>
    <xf numFmtId="0" fontId="39" fillId="0" borderId="62" xfId="0" applyFont="1" applyFill="1" applyBorder="1" applyAlignment="1">
      <alignment horizontal="center"/>
    </xf>
    <xf numFmtId="0" fontId="38" fillId="0" borderId="3" xfId="0" applyFont="1" applyBorder="1" applyAlignment="1">
      <alignment horizontal="center"/>
    </xf>
    <xf numFmtId="1" fontId="40" fillId="0" borderId="92" xfId="0" applyNumberFormat="1" applyFont="1" applyFill="1" applyBorder="1" applyAlignment="1">
      <alignment horizontal="left"/>
    </xf>
    <xf numFmtId="1" fontId="40" fillId="0" borderId="10" xfId="0" applyNumberFormat="1" applyFont="1" applyFill="1" applyBorder="1" applyAlignment="1">
      <alignment horizontal="center"/>
    </xf>
    <xf numFmtId="0" fontId="39" fillId="0" borderId="92" xfId="0" applyFont="1" applyFill="1" applyBorder="1" applyAlignment="1">
      <alignment horizontal="center"/>
    </xf>
    <xf numFmtId="14" fontId="40" fillId="0" borderId="92" xfId="0" applyNumberFormat="1" applyFont="1" applyFill="1" applyBorder="1" applyAlignment="1">
      <alignment horizontal="center"/>
    </xf>
    <xf numFmtId="0" fontId="40" fillId="0" borderId="92" xfId="0" applyFont="1" applyFill="1" applyBorder="1" applyAlignment="1">
      <alignment horizontal="center"/>
    </xf>
    <xf numFmtId="0" fontId="39" fillId="0" borderId="123" xfId="0" applyFont="1" applyBorder="1"/>
    <xf numFmtId="0" fontId="40" fillId="0" borderId="92" xfId="0" applyFont="1" applyBorder="1" applyAlignment="1">
      <alignment horizontal="center"/>
    </xf>
    <xf numFmtId="0" fontId="39" fillId="0" borderId="92" xfId="0" applyFont="1" applyFill="1" applyBorder="1"/>
    <xf numFmtId="0" fontId="39" fillId="0" borderId="92" xfId="0" applyFont="1" applyBorder="1" applyAlignment="1">
      <alignment horizontal="center" vertical="center"/>
    </xf>
    <xf numFmtId="1" fontId="40" fillId="0" borderId="23" xfId="0" applyNumberFormat="1" applyFont="1" applyFill="1" applyBorder="1" applyAlignment="1">
      <alignment horizontal="left"/>
    </xf>
    <xf numFmtId="1" fontId="40" fillId="0" borderId="3" xfId="0" applyNumberFormat="1" applyFont="1" applyFill="1" applyBorder="1" applyAlignment="1">
      <alignment horizontal="center"/>
    </xf>
    <xf numFmtId="0" fontId="39" fillId="0" borderId="23" xfId="0" applyFont="1" applyFill="1" applyBorder="1" applyAlignment="1">
      <alignment horizontal="center"/>
    </xf>
    <xf numFmtId="14" fontId="40" fillId="0" borderId="23" xfId="0" applyNumberFormat="1" applyFont="1" applyFill="1" applyBorder="1" applyAlignment="1">
      <alignment horizontal="center"/>
    </xf>
    <xf numFmtId="0" fontId="40" fillId="0" borderId="23" xfId="0" applyFont="1" applyFill="1" applyBorder="1" applyAlignment="1">
      <alignment horizontal="center"/>
    </xf>
    <xf numFmtId="14" fontId="40" fillId="0" borderId="15" xfId="0" applyNumberFormat="1" applyFont="1" applyFill="1" applyBorder="1" applyAlignment="1">
      <alignment horizontal="center"/>
    </xf>
    <xf numFmtId="0" fontId="39" fillId="0" borderId="125" xfId="0" applyFont="1" applyBorder="1"/>
    <xf numFmtId="0" fontId="40" fillId="0" borderId="23" xfId="0" applyFont="1" applyBorder="1" applyAlignment="1">
      <alignment horizontal="center"/>
    </xf>
    <xf numFmtId="0" fontId="39" fillId="0" borderId="23" xfId="0" applyFont="1" applyFill="1" applyBorder="1"/>
    <xf numFmtId="0" fontId="40" fillId="0" borderId="7" xfId="0" applyFont="1" applyBorder="1" applyAlignment="1">
      <alignment horizontal="center"/>
    </xf>
    <xf numFmtId="0" fontId="39" fillId="0" borderId="23" xfId="0" applyFont="1" applyBorder="1" applyAlignment="1">
      <alignment horizontal="center" vertical="center"/>
    </xf>
    <xf numFmtId="14" fontId="40" fillId="0" borderId="3" xfId="0" applyNumberFormat="1" applyFont="1" applyBorder="1"/>
    <xf numFmtId="1" fontId="39" fillId="0" borderId="3" xfId="0" applyNumberFormat="1" applyFont="1" applyBorder="1"/>
    <xf numFmtId="0" fontId="39" fillId="0" borderId="15" xfId="0" applyFont="1" applyBorder="1"/>
    <xf numFmtId="0" fontId="39" fillId="0" borderId="10" xfId="0" applyFont="1" applyFill="1" applyBorder="1" applyAlignment="1">
      <alignment horizontal="center"/>
    </xf>
    <xf numFmtId="0" fontId="38" fillId="0" borderId="10" xfId="0" applyFont="1" applyBorder="1" applyAlignment="1">
      <alignment horizontal="center"/>
    </xf>
    <xf numFmtId="14" fontId="40" fillId="0" borderId="64" xfId="0" applyNumberFormat="1" applyFont="1" applyFill="1" applyBorder="1" applyAlignment="1">
      <alignment horizontal="center"/>
    </xf>
    <xf numFmtId="0" fontId="38" fillId="0" borderId="23" xfId="0" applyFont="1" applyBorder="1" applyAlignment="1">
      <alignment horizontal="center"/>
    </xf>
    <xf numFmtId="0" fontId="39" fillId="0" borderId="92" xfId="0" applyFont="1" applyBorder="1" applyAlignment="1">
      <alignment horizontal="center"/>
    </xf>
    <xf numFmtId="0" fontId="40" fillId="0" borderId="10" xfId="0" applyFont="1" applyBorder="1" applyAlignment="1">
      <alignment horizontal="center"/>
    </xf>
    <xf numFmtId="0" fontId="40" fillId="0" borderId="11" xfId="0" applyFont="1" applyBorder="1" applyAlignment="1">
      <alignment horizontal="center"/>
    </xf>
    <xf numFmtId="0" fontId="39" fillId="0" borderId="35" xfId="0" applyFont="1" applyBorder="1" applyAlignment="1">
      <alignment horizontal="center"/>
    </xf>
    <xf numFmtId="0" fontId="39" fillId="0" borderId="14" xfId="0" applyFont="1" applyFill="1" applyBorder="1" applyAlignment="1">
      <alignment horizontal="center"/>
    </xf>
    <xf numFmtId="0" fontId="40" fillId="0" borderId="11" xfId="0" applyFont="1" applyFill="1" applyBorder="1" applyAlignment="1">
      <alignment horizontal="center"/>
    </xf>
    <xf numFmtId="1" fontId="40" fillId="36" borderId="35" xfId="0" applyNumberFormat="1" applyFont="1" applyFill="1" applyBorder="1" applyAlignment="1">
      <alignment horizontal="center"/>
    </xf>
    <xf numFmtId="1" fontId="40" fillId="36" borderId="0" xfId="0" applyNumberFormat="1" applyFont="1" applyFill="1" applyBorder="1" applyAlignment="1">
      <alignment horizontal="center"/>
    </xf>
    <xf numFmtId="1" fontId="40" fillId="36" borderId="10" xfId="0" applyNumberFormat="1" applyFont="1" applyFill="1" applyBorder="1" applyAlignment="1">
      <alignment horizontal="center"/>
    </xf>
    <xf numFmtId="1" fontId="40" fillId="36" borderId="92" xfId="0" applyNumberFormat="1" applyFont="1" applyFill="1" applyBorder="1" applyAlignment="1">
      <alignment horizontal="center"/>
    </xf>
    <xf numFmtId="14" fontId="40" fillId="0" borderId="126" xfId="0" applyNumberFormat="1" applyFont="1" applyFill="1" applyBorder="1" applyAlignment="1">
      <alignment horizontal="center"/>
    </xf>
    <xf numFmtId="0" fontId="39" fillId="0" borderId="10" xfId="0" applyFont="1" applyBorder="1" applyAlignment="1">
      <alignment horizontal="center"/>
    </xf>
    <xf numFmtId="0" fontId="39" fillId="0" borderId="23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40" fillId="0" borderId="8" xfId="0" applyFont="1" applyBorder="1" applyAlignment="1">
      <alignment horizontal="center"/>
    </xf>
    <xf numFmtId="0" fontId="39" fillId="0" borderId="49" xfId="0" applyFont="1" applyBorder="1" applyAlignment="1">
      <alignment horizontal="center"/>
    </xf>
    <xf numFmtId="0" fontId="39" fillId="0" borderId="64" xfId="0" applyFont="1" applyBorder="1" applyAlignment="1">
      <alignment horizontal="center"/>
    </xf>
    <xf numFmtId="0" fontId="39" fillId="0" borderId="14" xfId="0" applyFont="1" applyBorder="1" applyAlignment="1">
      <alignment horizontal="center"/>
    </xf>
    <xf numFmtId="0" fontId="39" fillId="0" borderId="64" xfId="0" applyFont="1" applyBorder="1" applyAlignment="1">
      <alignment horizontal="center" vertical="center"/>
    </xf>
    <xf numFmtId="0" fontId="40" fillId="0" borderId="10" xfId="0" applyFont="1" applyFill="1" applyBorder="1" applyAlignment="1">
      <alignment horizontal="center"/>
    </xf>
    <xf numFmtId="0" fontId="40" fillId="0" borderId="92" xfId="0" applyFont="1" applyBorder="1"/>
    <xf numFmtId="0" fontId="40" fillId="0" borderId="23" xfId="0" applyFont="1" applyBorder="1"/>
    <xf numFmtId="0" fontId="40" fillId="0" borderId="3" xfId="0" applyFont="1" applyFill="1" applyBorder="1" applyAlignment="1">
      <alignment horizontal="center"/>
    </xf>
    <xf numFmtId="0" fontId="40" fillId="0" borderId="128" xfId="0" applyFont="1" applyFill="1" applyBorder="1" applyAlignment="1">
      <alignment horizontal="center"/>
    </xf>
    <xf numFmtId="0" fontId="40" fillId="0" borderId="127" xfId="0" applyFont="1" applyFill="1" applyBorder="1" applyAlignment="1">
      <alignment horizontal="center"/>
    </xf>
    <xf numFmtId="0" fontId="40" fillId="0" borderId="129" xfId="0" applyFont="1" applyFill="1" applyBorder="1" applyAlignment="1">
      <alignment horizontal="center"/>
    </xf>
    <xf numFmtId="0" fontId="39" fillId="27" borderId="0" xfId="0" applyFont="1" applyFill="1" applyBorder="1" applyAlignment="1">
      <alignment horizontal="center"/>
    </xf>
    <xf numFmtId="0" fontId="39" fillId="27" borderId="35" xfId="0" applyFont="1" applyFill="1" applyBorder="1"/>
    <xf numFmtId="0" fontId="46" fillId="0" borderId="130" xfId="0" applyFont="1" applyBorder="1"/>
    <xf numFmtId="0" fontId="46" fillId="0" borderId="130" xfId="0" applyFont="1" applyFill="1" applyBorder="1"/>
    <xf numFmtId="1" fontId="39" fillId="0" borderId="49" xfId="0" applyNumberFormat="1" applyFont="1" applyBorder="1"/>
    <xf numFmtId="0" fontId="39" fillId="0" borderId="78" xfId="0" applyFont="1" applyBorder="1"/>
    <xf numFmtId="0" fontId="39" fillId="0" borderId="10" xfId="0" applyFont="1" applyBorder="1" applyAlignment="1">
      <alignment horizontal="center" vertical="center"/>
    </xf>
    <xf numFmtId="0" fontId="38" fillId="0" borderId="11" xfId="0" applyFont="1" applyBorder="1" applyAlignment="1">
      <alignment horizontal="center"/>
    </xf>
    <xf numFmtId="0" fontId="46" fillId="0" borderId="74" xfId="0" applyFont="1" applyFill="1" applyBorder="1"/>
    <xf numFmtId="0" fontId="46" fillId="0" borderId="124" xfId="0" applyFont="1" applyFill="1" applyBorder="1"/>
    <xf numFmtId="0" fontId="46" fillId="0" borderId="132" xfId="0" applyFont="1" applyFill="1" applyBorder="1"/>
    <xf numFmtId="16" fontId="46" fillId="0" borderId="130" xfId="0" applyNumberFormat="1" applyFont="1" applyFill="1" applyBorder="1"/>
    <xf numFmtId="0" fontId="46" fillId="0" borderId="124" xfId="0" applyFont="1" applyBorder="1"/>
    <xf numFmtId="0" fontId="46" fillId="0" borderId="132" xfId="0" applyFont="1" applyBorder="1"/>
    <xf numFmtId="14" fontId="41" fillId="15" borderId="69" xfId="0" applyNumberFormat="1" applyFont="1" applyFill="1" applyBorder="1" applyAlignment="1">
      <alignment horizontal="center" vertical="center" wrapText="1"/>
    </xf>
    <xf numFmtId="14" fontId="40" fillId="0" borderId="78" xfId="0" applyNumberFormat="1" applyFont="1" applyFill="1" applyBorder="1" applyAlignment="1">
      <alignment horizontal="center"/>
    </xf>
    <xf numFmtId="167" fontId="40" fillId="0" borderId="11" xfId="0" applyNumberFormat="1" applyFont="1" applyFill="1" applyBorder="1" applyAlignment="1">
      <alignment horizontal="center"/>
    </xf>
    <xf numFmtId="167" fontId="40" fillId="0" borderId="78" xfId="0" applyNumberFormat="1" applyFont="1" applyFill="1" applyBorder="1" applyAlignment="1">
      <alignment horizontal="center"/>
    </xf>
    <xf numFmtId="167" fontId="40" fillId="0" borderId="8" xfId="0" applyNumberFormat="1" applyFont="1" applyFill="1" applyBorder="1" applyAlignment="1">
      <alignment horizontal="center"/>
    </xf>
    <xf numFmtId="1" fontId="39" fillId="0" borderId="64" xfId="0" applyNumberFormat="1" applyFont="1" applyBorder="1"/>
    <xf numFmtId="0" fontId="39" fillId="0" borderId="11" xfId="0" applyFont="1" applyBorder="1"/>
    <xf numFmtId="167" fontId="40" fillId="0" borderId="3" xfId="0" applyNumberFormat="1" applyFont="1" applyFill="1" applyBorder="1" applyAlignment="1">
      <alignment horizontal="center"/>
    </xf>
    <xf numFmtId="167" fontId="40" fillId="0" borderId="35" xfId="0" applyNumberFormat="1" applyFont="1" applyFill="1" applyBorder="1" applyAlignment="1">
      <alignment horizontal="center"/>
    </xf>
    <xf numFmtId="1" fontId="39" fillId="0" borderId="15" xfId="0" applyNumberFormat="1" applyFont="1" applyBorder="1"/>
    <xf numFmtId="0" fontId="39" fillId="0" borderId="8" xfId="0" applyFont="1" applyBorder="1"/>
    <xf numFmtId="167" fontId="40" fillId="0" borderId="10" xfId="0" applyNumberFormat="1" applyFont="1" applyFill="1" applyBorder="1" applyAlignment="1">
      <alignment horizontal="center"/>
    </xf>
    <xf numFmtId="0" fontId="39" fillId="0" borderId="130" xfId="0" applyFont="1" applyBorder="1"/>
    <xf numFmtId="0" fontId="39" fillId="0" borderId="124" xfId="0" applyFont="1" applyBorder="1"/>
    <xf numFmtId="0" fontId="39" fillId="0" borderId="132" xfId="0" applyFont="1" applyBorder="1"/>
    <xf numFmtId="14" fontId="40" fillId="0" borderId="134" xfId="0" applyNumberFormat="1" applyFont="1" applyFill="1" applyBorder="1" applyAlignment="1">
      <alignment horizontal="center"/>
    </xf>
    <xf numFmtId="0" fontId="40" fillId="0" borderId="49" xfId="0" applyFont="1" applyBorder="1" applyAlignment="1">
      <alignment horizontal="center"/>
    </xf>
    <xf numFmtId="0" fontId="39" fillId="0" borderId="130" xfId="0" applyFont="1" applyFill="1" applyBorder="1"/>
    <xf numFmtId="0" fontId="39" fillId="0" borderId="11" xfId="0" applyFont="1" applyBorder="1" applyAlignment="1">
      <alignment horizontal="center"/>
    </xf>
    <xf numFmtId="0" fontId="39" fillId="0" borderId="34" xfId="0" applyFont="1" applyFill="1" applyBorder="1"/>
    <xf numFmtId="14" fontId="40" fillId="0" borderId="135" xfId="0" applyNumberFormat="1" applyFont="1" applyFill="1" applyBorder="1" applyAlignment="1">
      <alignment horizontal="center"/>
    </xf>
    <xf numFmtId="0" fontId="39" fillId="0" borderId="124" xfId="0" applyFont="1" applyFill="1" applyBorder="1"/>
    <xf numFmtId="0" fontId="39" fillId="0" borderId="132" xfId="0" applyFont="1" applyFill="1" applyBorder="1"/>
    <xf numFmtId="0" fontId="40" fillId="0" borderId="14" xfId="0" applyFont="1" applyBorder="1" applyAlignment="1">
      <alignment horizontal="center"/>
    </xf>
    <xf numFmtId="1" fontId="40" fillId="0" borderId="0" xfId="0" applyNumberFormat="1" applyFont="1" applyBorder="1" applyAlignment="1">
      <alignment horizontal="center"/>
    </xf>
    <xf numFmtId="1" fontId="40" fillId="0" borderId="23" xfId="0" applyNumberFormat="1" applyFont="1" applyBorder="1" applyAlignment="1">
      <alignment horizontal="center"/>
    </xf>
    <xf numFmtId="1" fontId="40" fillId="0" borderId="127" xfId="0" applyNumberFormat="1" applyFont="1" applyBorder="1" applyAlignment="1">
      <alignment horizontal="center"/>
    </xf>
    <xf numFmtId="0" fontId="39" fillId="0" borderId="123" xfId="0" applyFont="1" applyFill="1" applyBorder="1"/>
    <xf numFmtId="0" fontId="39" fillId="0" borderId="125" xfId="0" applyFont="1" applyFill="1" applyBorder="1"/>
    <xf numFmtId="0" fontId="40" fillId="0" borderId="64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14" fontId="40" fillId="0" borderId="14" xfId="0" applyNumberFormat="1" applyFont="1" applyFill="1" applyBorder="1" applyAlignment="1">
      <alignment horizontal="center"/>
    </xf>
    <xf numFmtId="14" fontId="40" fillId="0" borderId="21" xfId="0" applyNumberFormat="1" applyFont="1" applyFill="1" applyBorder="1" applyAlignment="1">
      <alignment horizontal="center"/>
    </xf>
    <xf numFmtId="14" fontId="40" fillId="0" borderId="35" xfId="0" applyNumberFormat="1" applyFont="1" applyFill="1" applyBorder="1" applyAlignment="1">
      <alignment horizontal="center"/>
    </xf>
    <xf numFmtId="14" fontId="40" fillId="0" borderId="10" xfId="0" applyNumberFormat="1" applyFont="1" applyFill="1" applyBorder="1" applyAlignment="1">
      <alignment horizontal="center"/>
    </xf>
    <xf numFmtId="0" fontId="39" fillId="0" borderId="14" xfId="0" applyFont="1" applyBorder="1" applyAlignment="1">
      <alignment horizontal="center" vertical="center"/>
    </xf>
    <xf numFmtId="0" fontId="39" fillId="0" borderId="35" xfId="0" applyFont="1" applyBorder="1" applyAlignment="1">
      <alignment horizontal="center" vertical="center"/>
    </xf>
    <xf numFmtId="0" fontId="39" fillId="0" borderId="3" xfId="0" applyFont="1" applyBorder="1" applyAlignment="1">
      <alignment horizontal="center" vertical="center"/>
    </xf>
    <xf numFmtId="0" fontId="39" fillId="0" borderId="64" xfId="0" applyFont="1" applyFill="1" applyBorder="1"/>
    <xf numFmtId="0" fontId="39" fillId="0" borderId="10" xfId="0" applyFont="1" applyFill="1" applyBorder="1"/>
    <xf numFmtId="0" fontId="40" fillId="0" borderId="23" xfId="0" applyFont="1" applyFill="1" applyBorder="1"/>
    <xf numFmtId="0" fontId="39" fillId="0" borderId="15" xfId="0" applyFont="1" applyFill="1" applyBorder="1"/>
    <xf numFmtId="0" fontId="39" fillId="0" borderId="3" xfId="0" applyFont="1" applyFill="1" applyBorder="1" applyAlignment="1">
      <alignment horizontal="center"/>
    </xf>
    <xf numFmtId="0" fontId="39" fillId="0" borderId="3" xfId="0" applyFont="1" applyFill="1" applyBorder="1"/>
    <xf numFmtId="0" fontId="40" fillId="0" borderId="92" xfId="0" applyFont="1" applyFill="1" applyBorder="1"/>
    <xf numFmtId="0" fontId="38" fillId="0" borderId="21" xfId="0" applyFont="1" applyBorder="1" applyAlignment="1">
      <alignment horizontal="center"/>
    </xf>
    <xf numFmtId="0" fontId="38" fillId="0" borderId="49" xfId="0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38" fillId="0" borderId="64" xfId="0" applyFont="1" applyBorder="1" applyAlignment="1">
      <alignment horizontal="center"/>
    </xf>
    <xf numFmtId="1" fontId="39" fillId="0" borderId="92" xfId="0" applyNumberFormat="1" applyFont="1" applyBorder="1"/>
    <xf numFmtId="1" fontId="39" fillId="0" borderId="23" xfId="0" applyNumberFormat="1" applyFont="1" applyBorder="1"/>
    <xf numFmtId="14" fontId="40" fillId="0" borderId="35" xfId="0" applyNumberFormat="1" applyFont="1" applyFill="1" applyBorder="1"/>
    <xf numFmtId="14" fontId="40" fillId="0" borderId="10" xfId="0" applyNumberFormat="1" applyFont="1" applyFill="1" applyBorder="1"/>
    <xf numFmtId="14" fontId="40" fillId="0" borderId="3" xfId="0" applyNumberFormat="1" applyFont="1" applyFill="1" applyBorder="1"/>
    <xf numFmtId="0" fontId="40" fillId="0" borderId="35" xfId="0" applyNumberFormat="1" applyFont="1" applyBorder="1" applyAlignment="1">
      <alignment horizontal="center"/>
    </xf>
    <xf numFmtId="1" fontId="40" fillId="0" borderId="129" xfId="0" applyNumberFormat="1" applyFont="1" applyBorder="1" applyAlignment="1">
      <alignment horizontal="center"/>
    </xf>
    <xf numFmtId="14" fontId="40" fillId="0" borderId="130" xfId="0" applyNumberFormat="1" applyFont="1" applyFill="1" applyBorder="1" applyAlignment="1">
      <alignment horizontal="center"/>
    </xf>
    <xf numFmtId="14" fontId="40" fillId="0" borderId="124" xfId="0" applyNumberFormat="1" applyFont="1" applyFill="1" applyBorder="1" applyAlignment="1">
      <alignment horizontal="center"/>
    </xf>
    <xf numFmtId="14" fontId="40" fillId="0" borderId="132" xfId="0" applyNumberFormat="1" applyFont="1" applyFill="1" applyBorder="1" applyAlignment="1">
      <alignment horizontal="center"/>
    </xf>
    <xf numFmtId="0" fontId="40" fillId="0" borderId="78" xfId="0" applyFont="1" applyFill="1" applyBorder="1" applyAlignment="1">
      <alignment horizontal="center"/>
    </xf>
    <xf numFmtId="1" fontId="39" fillId="0" borderId="8" xfId="0" applyNumberFormat="1" applyFont="1" applyBorder="1"/>
    <xf numFmtId="1" fontId="40" fillId="0" borderId="92" xfId="0" applyNumberFormat="1" applyFont="1" applyBorder="1" applyAlignment="1">
      <alignment horizontal="center"/>
    </xf>
    <xf numFmtId="167" fontId="40" fillId="0" borderId="92" xfId="0" applyNumberFormat="1" applyFont="1" applyFill="1" applyBorder="1" applyAlignment="1">
      <alignment horizontal="center"/>
    </xf>
    <xf numFmtId="0" fontId="46" fillId="0" borderId="123" xfId="0" applyFont="1" applyBorder="1"/>
    <xf numFmtId="167" fontId="40" fillId="0" borderId="23" xfId="0" applyNumberFormat="1" applyFont="1" applyFill="1" applyBorder="1" applyAlignment="1">
      <alignment horizontal="center"/>
    </xf>
    <xf numFmtId="0" fontId="46" fillId="0" borderId="125" xfId="0" applyFont="1" applyBorder="1"/>
    <xf numFmtId="0" fontId="39" fillId="0" borderId="8" xfId="0" applyFont="1" applyBorder="1" applyAlignment="1">
      <alignment horizontal="center"/>
    </xf>
    <xf numFmtId="0" fontId="51" fillId="37" borderId="94" xfId="0" applyFont="1" applyFill="1" applyBorder="1" applyAlignment="1">
      <alignment horizontal="center" vertical="center" wrapText="1"/>
    </xf>
    <xf numFmtId="0" fontId="39" fillId="34" borderId="94" xfId="0" applyFont="1" applyFill="1" applyBorder="1" applyAlignment="1">
      <alignment vertical="center" wrapText="1"/>
    </xf>
    <xf numFmtId="14" fontId="39" fillId="34" borderId="94" xfId="0" applyNumberFormat="1" applyFont="1" applyFill="1" applyBorder="1" applyAlignment="1">
      <alignment vertical="center" wrapText="1"/>
    </xf>
    <xf numFmtId="0" fontId="39" fillId="35" borderId="94" xfId="0" applyFont="1" applyFill="1" applyBorder="1" applyAlignment="1">
      <alignment vertical="center" wrapText="1"/>
    </xf>
    <xf numFmtId="14" fontId="39" fillId="35" borderId="94" xfId="0" applyNumberFormat="1" applyFont="1" applyFill="1" applyBorder="1" applyAlignment="1">
      <alignment vertical="center" wrapText="1"/>
    </xf>
    <xf numFmtId="0" fontId="52" fillId="0" borderId="0" xfId="0" applyFont="1" applyAlignment="1">
      <alignment horizontal="left"/>
    </xf>
    <xf numFmtId="0" fontId="39" fillId="38" borderId="94" xfId="0" applyFont="1" applyFill="1" applyBorder="1" applyAlignment="1">
      <alignment vertical="center" wrapText="1"/>
    </xf>
    <xf numFmtId="0" fontId="53" fillId="39" borderId="0" xfId="0" applyFont="1" applyFill="1"/>
    <xf numFmtId="0" fontId="39" fillId="30" borderId="94" xfId="0" applyFont="1" applyFill="1" applyBorder="1" applyAlignment="1">
      <alignment vertical="center" wrapText="1"/>
    </xf>
    <xf numFmtId="14" fontId="39" fillId="30" borderId="94" xfId="0" applyNumberFormat="1" applyFont="1" applyFill="1" applyBorder="1" applyAlignment="1">
      <alignment vertical="center" wrapText="1"/>
    </xf>
    <xf numFmtId="14" fontId="39" fillId="0" borderId="0" xfId="0" applyNumberFormat="1" applyFont="1"/>
    <xf numFmtId="1" fontId="39" fillId="34" borderId="94" xfId="0" applyNumberFormat="1" applyFont="1" applyFill="1" applyBorder="1" applyAlignment="1">
      <alignment vertical="center" wrapText="1"/>
    </xf>
    <xf numFmtId="0" fontId="51" fillId="40" borderId="94" xfId="0" applyFont="1" applyFill="1" applyBorder="1" applyAlignment="1">
      <alignment horizontal="center" vertical="center" wrapText="1"/>
    </xf>
    <xf numFmtId="0" fontId="39" fillId="0" borderId="94" xfId="0" applyFont="1" applyFill="1" applyBorder="1" applyAlignment="1">
      <alignment vertical="center" wrapText="1"/>
    </xf>
    <xf numFmtId="0" fontId="3" fillId="34" borderId="94" xfId="0" applyFont="1" applyFill="1" applyBorder="1" applyAlignment="1">
      <alignment vertical="center" wrapText="1"/>
    </xf>
    <xf numFmtId="14" fontId="3" fillId="34" borderId="94" xfId="0" applyNumberFormat="1" applyFont="1" applyFill="1" applyBorder="1" applyAlignment="1">
      <alignment vertical="center" wrapText="1"/>
    </xf>
    <xf numFmtId="0" fontId="3" fillId="35" borderId="94" xfId="0" applyFont="1" applyFill="1" applyBorder="1" applyAlignment="1">
      <alignment vertical="center" wrapText="1"/>
    </xf>
    <xf numFmtId="14" fontId="3" fillId="35" borderId="94" xfId="0" applyNumberFormat="1" applyFont="1" applyFill="1" applyBorder="1" applyAlignment="1">
      <alignment vertical="center" wrapText="1"/>
    </xf>
    <xf numFmtId="0" fontId="39" fillId="0" borderId="94" xfId="0" applyFont="1" applyBorder="1"/>
    <xf numFmtId="14" fontId="5" fillId="27" borderId="94" xfId="0" applyNumberFormat="1" applyFont="1" applyFill="1" applyBorder="1" applyAlignment="1">
      <alignment vertical="center" wrapText="1"/>
    </xf>
    <xf numFmtId="0" fontId="5" fillId="27" borderId="94" xfId="0" applyFont="1" applyFill="1" applyBorder="1" applyAlignment="1">
      <alignment vertical="center" wrapText="1"/>
    </xf>
    <xf numFmtId="0" fontId="39" fillId="41" borderId="94" xfId="0" applyFont="1" applyFill="1" applyBorder="1" applyAlignment="1">
      <alignment vertical="center" wrapText="1"/>
    </xf>
    <xf numFmtId="14" fontId="39" fillId="41" borderId="94" xfId="0" applyNumberFormat="1" applyFont="1" applyFill="1" applyBorder="1" applyAlignment="1">
      <alignment vertical="center" wrapText="1"/>
    </xf>
    <xf numFmtId="1" fontId="39" fillId="41" borderId="94" xfId="0" applyNumberFormat="1" applyFont="1" applyFill="1" applyBorder="1" applyAlignment="1">
      <alignment vertical="center" wrapText="1"/>
    </xf>
    <xf numFmtId="0" fontId="39" fillId="41" borderId="0" xfId="0" applyFont="1" applyFill="1"/>
    <xf numFmtId="0" fontId="39" fillId="41" borderId="94" xfId="0" applyFont="1" applyFill="1" applyBorder="1"/>
    <xf numFmtId="0" fontId="39" fillId="27" borderId="94" xfId="0" applyFont="1" applyFill="1" applyBorder="1" applyAlignment="1">
      <alignment vertical="center" wrapText="1"/>
    </xf>
    <xf numFmtId="14" fontId="39" fillId="27" borderId="94" xfId="0" applyNumberFormat="1" applyFont="1" applyFill="1" applyBorder="1" applyAlignment="1">
      <alignment vertical="center" wrapText="1"/>
    </xf>
    <xf numFmtId="1" fontId="39" fillId="27" borderId="94" xfId="0" applyNumberFormat="1" applyFont="1" applyFill="1" applyBorder="1" applyAlignment="1">
      <alignment vertical="center" wrapText="1"/>
    </xf>
    <xf numFmtId="0" fontId="54" fillId="41" borderId="94" xfId="0" applyFont="1" applyFill="1" applyBorder="1" applyAlignment="1">
      <alignment vertical="center" wrapText="1"/>
    </xf>
    <xf numFmtId="0" fontId="3" fillId="27" borderId="94" xfId="0" applyFont="1" applyFill="1" applyBorder="1" applyAlignment="1">
      <alignment vertical="center" wrapText="1"/>
    </xf>
    <xf numFmtId="14" fontId="3" fillId="27" borderId="94" xfId="0" applyNumberFormat="1" applyFont="1" applyFill="1" applyBorder="1" applyAlignment="1">
      <alignment vertical="center" wrapText="1"/>
    </xf>
    <xf numFmtId="0" fontId="39" fillId="0" borderId="49" xfId="0" applyFont="1" applyBorder="1" applyAlignment="1">
      <alignment horizontal="center" vertical="center"/>
    </xf>
    <xf numFmtId="0" fontId="39" fillId="0" borderId="62" xfId="0" applyFont="1" applyBorder="1" applyAlignment="1">
      <alignment horizontal="center"/>
    </xf>
    <xf numFmtId="0" fontId="40" fillId="0" borderId="62" xfId="0" applyFont="1" applyBorder="1" applyAlignment="1">
      <alignment horizontal="center"/>
    </xf>
    <xf numFmtId="14" fontId="40" fillId="0" borderId="23" xfId="0" applyNumberFormat="1" applyFont="1" applyBorder="1" applyAlignment="1">
      <alignment horizontal="center"/>
    </xf>
    <xf numFmtId="14" fontId="40" fillId="0" borderId="0" xfId="0" applyNumberFormat="1" applyFont="1" applyBorder="1" applyAlignment="1">
      <alignment horizontal="center"/>
    </xf>
    <xf numFmtId="14" fontId="40" fillId="0" borderId="92" xfId="0" applyNumberFormat="1" applyFont="1" applyBorder="1" applyAlignment="1">
      <alignment horizontal="center"/>
    </xf>
    <xf numFmtId="0" fontId="39" fillId="0" borderId="74" xfId="0" applyFont="1" applyBorder="1"/>
    <xf numFmtId="14" fontId="40" fillId="0" borderId="135" xfId="0" applyNumberFormat="1" applyFont="1" applyBorder="1" applyAlignment="1">
      <alignment horizontal="center"/>
    </xf>
    <xf numFmtId="14" fontId="40" fillId="0" borderId="134" xfId="0" applyNumberFormat="1" applyFont="1" applyBorder="1" applyAlignment="1">
      <alignment horizontal="center"/>
    </xf>
    <xf numFmtId="14" fontId="40" fillId="0" borderId="126" xfId="0" applyNumberFormat="1" applyFont="1" applyBorder="1" applyAlignment="1">
      <alignment horizontal="center"/>
    </xf>
    <xf numFmtId="0" fontId="39" fillId="0" borderId="139" xfId="0" applyFont="1" applyFill="1" applyBorder="1"/>
    <xf numFmtId="1" fontId="40" fillId="0" borderId="118" xfId="0" applyNumberFormat="1" applyFont="1" applyBorder="1" applyAlignment="1">
      <alignment horizontal="center"/>
    </xf>
    <xf numFmtId="1" fontId="40" fillId="0" borderId="140" xfId="0" applyNumberFormat="1" applyFont="1" applyBorder="1" applyAlignment="1">
      <alignment horizontal="center"/>
    </xf>
    <xf numFmtId="14" fontId="40" fillId="0" borderId="138" xfId="0" applyNumberFormat="1" applyFont="1" applyFill="1" applyBorder="1" applyAlignment="1">
      <alignment horizontal="center"/>
    </xf>
    <xf numFmtId="0" fontId="39" fillId="0" borderId="141" xfId="0" applyFont="1" applyBorder="1"/>
    <xf numFmtId="167" fontId="40" fillId="0" borderId="126" xfId="0" applyNumberFormat="1" applyFont="1" applyFill="1" applyBorder="1" applyAlignment="1">
      <alignment horizontal="center"/>
    </xf>
    <xf numFmtId="14" fontId="40" fillId="0" borderId="78" xfId="0" applyNumberFormat="1" applyFont="1" applyBorder="1"/>
    <xf numFmtId="0" fontId="38" fillId="0" borderId="35" xfId="0" applyFont="1" applyBorder="1" applyAlignment="1">
      <alignment horizontal="center"/>
    </xf>
    <xf numFmtId="14" fontId="40" fillId="0" borderId="11" xfId="0" applyNumberFormat="1" applyFont="1" applyBorder="1"/>
    <xf numFmtId="14" fontId="40" fillId="0" borderId="8" xfId="0" applyNumberFormat="1" applyFont="1" applyBorder="1"/>
    <xf numFmtId="0" fontId="40" fillId="0" borderId="11" xfId="0" applyFont="1" applyBorder="1"/>
    <xf numFmtId="0" fontId="46" fillId="0" borderId="142" xfId="0" applyFont="1" applyBorder="1"/>
    <xf numFmtId="0" fontId="39" fillId="0" borderId="139" xfId="0" applyFont="1" applyBorder="1"/>
    <xf numFmtId="1" fontId="40" fillId="0" borderId="14" xfId="0" applyNumberFormat="1" applyFont="1" applyFill="1" applyBorder="1" applyAlignment="1">
      <alignment horizontal="center"/>
    </xf>
    <xf numFmtId="14" fontId="40" fillId="0" borderId="35" xfId="0" applyNumberFormat="1" applyFont="1" applyBorder="1" applyAlignment="1">
      <alignment horizontal="center"/>
    </xf>
    <xf numFmtId="14" fontId="40" fillId="0" borderId="10" xfId="0" applyNumberFormat="1" applyFont="1" applyBorder="1" applyAlignment="1">
      <alignment horizontal="center"/>
    </xf>
    <xf numFmtId="0" fontId="46" fillId="0" borderId="106" xfId="0" applyFont="1" applyFill="1" applyBorder="1"/>
    <xf numFmtId="0" fontId="40" fillId="0" borderId="8" xfId="0" applyFont="1" applyFill="1" applyBorder="1" applyAlignment="1">
      <alignment horizontal="center"/>
    </xf>
    <xf numFmtId="0" fontId="39" fillId="0" borderId="8" xfId="0" applyFont="1" applyFill="1" applyBorder="1" applyAlignment="1">
      <alignment horizontal="center"/>
    </xf>
    <xf numFmtId="1" fontId="40" fillId="36" borderId="78" xfId="0" applyNumberFormat="1" applyFont="1" applyFill="1" applyBorder="1" applyAlignment="1">
      <alignment horizontal="center"/>
    </xf>
    <xf numFmtId="1" fontId="40" fillId="36" borderId="11" xfId="0" applyNumberFormat="1" applyFont="1" applyFill="1" applyBorder="1" applyAlignment="1">
      <alignment horizontal="center"/>
    </xf>
    <xf numFmtId="1" fontId="40" fillId="36" borderId="3" xfId="0" applyNumberFormat="1" applyFont="1" applyFill="1" applyBorder="1" applyAlignment="1">
      <alignment horizontal="center"/>
    </xf>
    <xf numFmtId="0" fontId="39" fillId="0" borderId="11" xfId="0" applyFont="1" applyBorder="1" applyAlignment="1">
      <alignment horizontal="center" vertical="center"/>
    </xf>
    <xf numFmtId="0" fontId="40" fillId="0" borderId="8" xfId="0" applyFont="1" applyBorder="1"/>
    <xf numFmtId="1" fontId="40" fillId="0" borderId="78" xfId="0" applyNumberFormat="1" applyFont="1" applyFill="1" applyBorder="1" applyAlignment="1">
      <alignment horizontal="left"/>
    </xf>
    <xf numFmtId="0" fontId="40" fillId="0" borderId="49" xfId="0" applyFont="1" applyBorder="1"/>
    <xf numFmtId="1" fontId="40" fillId="0" borderId="107" xfId="0" applyNumberFormat="1" applyFont="1" applyFill="1" applyBorder="1" applyAlignment="1">
      <alignment horizontal="left"/>
    </xf>
    <xf numFmtId="0" fontId="39" fillId="0" borderId="98" xfId="0" applyFont="1" applyBorder="1" applyAlignment="1">
      <alignment horizontal="center"/>
    </xf>
    <xf numFmtId="0" fontId="39" fillId="0" borderId="100" xfId="0" applyFont="1" applyBorder="1" applyAlignment="1">
      <alignment horizontal="center"/>
    </xf>
    <xf numFmtId="0" fontId="39" fillId="27" borderId="49" xfId="0" applyFont="1" applyFill="1" applyBorder="1"/>
    <xf numFmtId="0" fontId="50" fillId="0" borderId="35" xfId="0" applyFont="1" applyFill="1" applyBorder="1"/>
    <xf numFmtId="167" fontId="40" fillId="0" borderId="120" xfId="0" applyNumberFormat="1" applyFont="1" applyFill="1" applyBorder="1" applyAlignment="1">
      <alignment horizontal="center"/>
    </xf>
    <xf numFmtId="14" fontId="40" fillId="0" borderId="3" xfId="0" applyNumberFormat="1" applyFont="1" applyFill="1" applyBorder="1" applyAlignment="1">
      <alignment horizontal="center"/>
    </xf>
    <xf numFmtId="167" fontId="40" fillId="0" borderId="107" xfId="0" applyNumberFormat="1" applyFont="1" applyFill="1" applyBorder="1" applyAlignment="1">
      <alignment horizontal="center"/>
    </xf>
    <xf numFmtId="14" fontId="40" fillId="0" borderId="3" xfId="0" applyNumberFormat="1" applyFont="1" applyBorder="1" applyAlignment="1">
      <alignment horizontal="center"/>
    </xf>
    <xf numFmtId="0" fontId="46" fillId="0" borderId="114" xfId="0" applyFont="1" applyBorder="1"/>
    <xf numFmtId="0" fontId="46" fillId="0" borderId="74" xfId="0" applyFont="1" applyBorder="1"/>
    <xf numFmtId="0" fontId="46" fillId="0" borderId="131" xfId="0" applyFont="1" applyBorder="1"/>
    <xf numFmtId="0" fontId="46" fillId="0" borderId="104" xfId="0" applyFont="1" applyBorder="1"/>
    <xf numFmtId="0" fontId="39" fillId="0" borderId="97" xfId="0" applyFont="1" applyBorder="1" applyAlignment="1">
      <alignment horizontal="center"/>
    </xf>
    <xf numFmtId="0" fontId="39" fillId="0" borderId="108" xfId="0" applyFont="1" applyBorder="1" applyAlignment="1">
      <alignment horizontal="center"/>
    </xf>
    <xf numFmtId="0" fontId="39" fillId="0" borderId="99" xfId="0" applyFont="1" applyBorder="1" applyAlignment="1">
      <alignment horizontal="center"/>
    </xf>
    <xf numFmtId="0" fontId="40" fillId="0" borderId="14" xfId="0" applyFont="1" applyFill="1" applyBorder="1" applyAlignment="1">
      <alignment horizontal="center"/>
    </xf>
    <xf numFmtId="0" fontId="40" fillId="0" borderId="21" xfId="0" applyFont="1" applyBorder="1" applyAlignment="1">
      <alignment horizontal="center"/>
    </xf>
    <xf numFmtId="0" fontId="39" fillId="0" borderId="105" xfId="0" applyFont="1" applyBorder="1" applyAlignment="1">
      <alignment horizontal="center"/>
    </xf>
    <xf numFmtId="1" fontId="40" fillId="36" borderId="14" xfId="0" applyNumberFormat="1" applyFont="1" applyFill="1" applyBorder="1" applyAlignment="1">
      <alignment horizontal="center"/>
    </xf>
    <xf numFmtId="0" fontId="40" fillId="0" borderId="99" xfId="0" applyFont="1" applyBorder="1" applyAlignment="1">
      <alignment horizontal="center"/>
    </xf>
    <xf numFmtId="0" fontId="39" fillId="0" borderId="15" xfId="0" applyFont="1" applyBorder="1" applyAlignment="1">
      <alignment horizontal="center"/>
    </xf>
    <xf numFmtId="1" fontId="40" fillId="36" borderId="15" xfId="0" applyNumberFormat="1" applyFont="1" applyFill="1" applyBorder="1" applyAlignment="1">
      <alignment horizontal="center"/>
    </xf>
    <xf numFmtId="1" fontId="40" fillId="0" borderId="49" xfId="0" applyNumberFormat="1" applyFont="1" applyFill="1" applyBorder="1" applyAlignment="1">
      <alignment horizontal="center"/>
    </xf>
    <xf numFmtId="0" fontId="39" fillId="0" borderId="49" xfId="0" applyFont="1" applyFill="1" applyBorder="1" applyAlignment="1">
      <alignment horizontal="center"/>
    </xf>
    <xf numFmtId="1" fontId="40" fillId="36" borderId="49" xfId="0" applyNumberFormat="1" applyFont="1" applyFill="1" applyBorder="1" applyAlignment="1">
      <alignment horizontal="center"/>
    </xf>
    <xf numFmtId="0" fontId="39" fillId="0" borderId="21" xfId="0" applyFont="1" applyFill="1" applyBorder="1" applyAlignment="1">
      <alignment horizontal="center"/>
    </xf>
    <xf numFmtId="1" fontId="40" fillId="36" borderId="64" xfId="0" applyNumberFormat="1" applyFont="1" applyFill="1" applyBorder="1" applyAlignment="1">
      <alignment horizontal="center"/>
    </xf>
    <xf numFmtId="1" fontId="40" fillId="36" borderId="23" xfId="0" applyNumberFormat="1" applyFont="1" applyFill="1" applyBorder="1" applyAlignment="1">
      <alignment horizontal="center"/>
    </xf>
    <xf numFmtId="0" fontId="40" fillId="0" borderId="49" xfId="0" applyFont="1" applyFill="1" applyBorder="1" applyAlignment="1">
      <alignment horizontal="center"/>
    </xf>
    <xf numFmtId="0" fontId="40" fillId="36" borderId="49" xfId="0" applyFont="1" applyFill="1" applyBorder="1" applyAlignment="1">
      <alignment horizontal="center"/>
    </xf>
    <xf numFmtId="0" fontId="40" fillId="0" borderId="77" xfId="0" applyFont="1" applyFill="1" applyBorder="1" applyAlignment="1">
      <alignment horizontal="center"/>
    </xf>
    <xf numFmtId="1" fontId="40" fillId="36" borderId="100" xfId="0" applyNumberFormat="1" applyFont="1" applyFill="1" applyBorder="1" applyAlignment="1">
      <alignment horizontal="center"/>
    </xf>
    <xf numFmtId="0" fontId="40" fillId="0" borderId="21" xfId="0" applyFont="1" applyFill="1" applyBorder="1" applyAlignment="1">
      <alignment horizontal="center"/>
    </xf>
    <xf numFmtId="0" fontId="40" fillId="0" borderId="64" xfId="0" applyFont="1" applyFill="1" applyBorder="1" applyAlignment="1">
      <alignment horizontal="center"/>
    </xf>
    <xf numFmtId="14" fontId="40" fillId="0" borderId="49" xfId="0" applyNumberFormat="1" applyFont="1" applyBorder="1" applyAlignment="1">
      <alignment horizontal="center"/>
    </xf>
    <xf numFmtId="14" fontId="40" fillId="0" borderId="15" xfId="0" applyNumberFormat="1" applyFont="1" applyBorder="1" applyAlignment="1">
      <alignment horizontal="center"/>
    </xf>
    <xf numFmtId="14" fontId="40" fillId="0" borderId="64" xfId="0" applyNumberFormat="1" applyFont="1" applyBorder="1" applyAlignment="1">
      <alignment horizontal="center"/>
    </xf>
    <xf numFmtId="0" fontId="39" fillId="0" borderId="104" xfId="0" applyFont="1" applyBorder="1"/>
    <xf numFmtId="0" fontId="40" fillId="0" borderId="130" xfId="0" applyFont="1" applyBorder="1" applyAlignment="1">
      <alignment horizontal="center"/>
    </xf>
    <xf numFmtId="1" fontId="40" fillId="0" borderId="110" xfId="0" applyNumberFormat="1" applyFont="1" applyBorder="1" applyAlignment="1">
      <alignment horizontal="center"/>
    </xf>
    <xf numFmtId="1" fontId="40" fillId="0" borderId="7" xfId="0" applyNumberFormat="1" applyFont="1" applyBorder="1" applyAlignment="1">
      <alignment horizontal="center"/>
    </xf>
    <xf numFmtId="1" fontId="40" fillId="0" borderId="71" xfId="0" applyNumberFormat="1" applyFont="1" applyBorder="1" applyAlignment="1">
      <alignment horizontal="center"/>
    </xf>
    <xf numFmtId="1" fontId="40" fillId="0" borderId="9" xfId="0" applyNumberFormat="1" applyFont="1" applyBorder="1" applyAlignment="1">
      <alignment horizontal="center"/>
    </xf>
    <xf numFmtId="1" fontId="40" fillId="0" borderId="133" xfId="0" applyNumberFormat="1" applyFont="1" applyBorder="1" applyAlignment="1">
      <alignment horizontal="center"/>
    </xf>
    <xf numFmtId="1" fontId="40" fillId="0" borderId="122" xfId="0" applyNumberFormat="1" applyFont="1" applyBorder="1" applyAlignment="1">
      <alignment horizontal="center"/>
    </xf>
    <xf numFmtId="0" fontId="40" fillId="0" borderId="129" xfId="0" applyFont="1" applyBorder="1" applyAlignment="1">
      <alignment horizontal="center"/>
    </xf>
    <xf numFmtId="1" fontId="40" fillId="0" borderId="48" xfId="0" applyNumberFormat="1" applyFont="1" applyBorder="1" applyAlignment="1">
      <alignment horizontal="center"/>
    </xf>
    <xf numFmtId="0" fontId="40" fillId="0" borderId="136" xfId="0" applyFont="1" applyBorder="1" applyAlignment="1">
      <alignment horizontal="center"/>
    </xf>
    <xf numFmtId="1" fontId="38" fillId="0" borderId="49" xfId="0" applyNumberFormat="1" applyFont="1" applyBorder="1" applyAlignment="1">
      <alignment horizontal="center"/>
    </xf>
    <xf numFmtId="1" fontId="38" fillId="0" borderId="10" xfId="0" applyNumberFormat="1" applyFont="1" applyBorder="1" applyAlignment="1">
      <alignment horizontal="center"/>
    </xf>
    <xf numFmtId="0" fontId="40" fillId="0" borderId="120" xfId="0" applyFont="1" applyBorder="1" applyAlignment="1">
      <alignment horizontal="center"/>
    </xf>
    <xf numFmtId="1" fontId="38" fillId="0" borderId="3" xfId="0" applyNumberFormat="1" applyFont="1" applyBorder="1" applyAlignment="1">
      <alignment horizontal="center"/>
    </xf>
    <xf numFmtId="1" fontId="38" fillId="0" borderId="64" xfId="0" applyNumberFormat="1" applyFont="1" applyBorder="1" applyAlignment="1">
      <alignment horizontal="center"/>
    </xf>
    <xf numFmtId="0" fontId="40" fillId="0" borderId="107" xfId="0" applyFont="1" applyBorder="1" applyAlignment="1">
      <alignment horizontal="center"/>
    </xf>
    <xf numFmtId="1" fontId="38" fillId="0" borderId="15" xfId="0" applyNumberFormat="1" applyFont="1" applyBorder="1" applyAlignment="1">
      <alignment horizontal="center"/>
    </xf>
    <xf numFmtId="1" fontId="38" fillId="0" borderId="0" xfId="0" applyNumberFormat="1" applyFont="1" applyBorder="1" applyAlignment="1">
      <alignment horizontal="center"/>
    </xf>
    <xf numFmtId="0" fontId="39" fillId="0" borderId="116" xfId="0" applyFont="1" applyBorder="1" applyAlignment="1">
      <alignment horizontal="center" vertical="center"/>
    </xf>
    <xf numFmtId="0" fontId="40" fillId="0" borderId="3" xfId="0" applyFont="1" applyFill="1" applyBorder="1"/>
    <xf numFmtId="0" fontId="38" fillId="0" borderId="0" xfId="0" applyFont="1" applyFill="1" applyBorder="1" applyAlignment="1">
      <alignment horizontal="center"/>
    </xf>
    <xf numFmtId="1" fontId="40" fillId="0" borderId="78" xfId="0" applyNumberFormat="1" applyFont="1" applyBorder="1" applyAlignment="1">
      <alignment horizontal="center"/>
    </xf>
    <xf numFmtId="0" fontId="39" fillId="0" borderId="62" xfId="0" applyFont="1" applyBorder="1"/>
    <xf numFmtId="0" fontId="39" fillId="0" borderId="77" xfId="0" applyFont="1" applyBorder="1" applyAlignment="1">
      <alignment horizontal="center"/>
    </xf>
    <xf numFmtId="167" fontId="40" fillId="0" borderId="77" xfId="0" applyNumberFormat="1" applyFont="1" applyFill="1" applyBorder="1" applyAlignment="1">
      <alignment horizontal="center"/>
    </xf>
    <xf numFmtId="0" fontId="40" fillId="0" borderId="77" xfId="0" applyFont="1" applyBorder="1" applyAlignment="1">
      <alignment horizontal="center"/>
    </xf>
    <xf numFmtId="0" fontId="39" fillId="0" borderId="77" xfId="0" applyFont="1" applyFill="1" applyBorder="1" applyAlignment="1">
      <alignment horizontal="center"/>
    </xf>
    <xf numFmtId="14" fontId="40" fillId="0" borderId="62" xfId="0" applyNumberFormat="1" applyFont="1" applyBorder="1"/>
    <xf numFmtId="1" fontId="39" fillId="0" borderId="77" xfId="0" applyNumberFormat="1" applyFont="1" applyBorder="1"/>
    <xf numFmtId="0" fontId="39" fillId="0" borderId="143" xfId="0" applyFont="1" applyBorder="1"/>
    <xf numFmtId="1" fontId="40" fillId="0" borderId="77" xfId="0" applyNumberFormat="1" applyFont="1" applyBorder="1" applyAlignment="1">
      <alignment horizontal="center"/>
    </xf>
    <xf numFmtId="1" fontId="40" fillId="0" borderId="78" xfId="0" applyNumberFormat="1" applyFont="1" applyFill="1" applyBorder="1" applyAlignment="1">
      <alignment horizontal="center"/>
    </xf>
    <xf numFmtId="167" fontId="40" fillId="0" borderId="138" xfId="0" applyNumberFormat="1" applyFont="1" applyFill="1" applyBorder="1" applyAlignment="1">
      <alignment horizontal="center"/>
    </xf>
    <xf numFmtId="167" fontId="40" fillId="0" borderId="134" xfId="0" applyNumberFormat="1" applyFont="1" applyFill="1" applyBorder="1" applyAlignment="1">
      <alignment horizontal="center"/>
    </xf>
    <xf numFmtId="0" fontId="40" fillId="0" borderId="140" xfId="0" applyFont="1" applyFill="1" applyBorder="1" applyAlignment="1">
      <alignment horizontal="center"/>
    </xf>
    <xf numFmtId="0" fontId="39" fillId="0" borderId="77" xfId="0" applyFont="1" applyFill="1" applyBorder="1"/>
    <xf numFmtId="0" fontId="39" fillId="0" borderId="144" xfId="0" applyFont="1" applyBorder="1"/>
    <xf numFmtId="0" fontId="39" fillId="27" borderId="77" xfId="0" applyFont="1" applyFill="1" applyBorder="1"/>
    <xf numFmtId="1" fontId="40" fillId="27" borderId="35" xfId="0" applyNumberFormat="1" applyFont="1" applyFill="1" applyBorder="1" applyAlignment="1">
      <alignment horizontal="center"/>
    </xf>
    <xf numFmtId="0" fontId="39" fillId="27" borderId="77" xfId="0" applyFont="1" applyFill="1" applyBorder="1" applyAlignment="1">
      <alignment horizontal="center"/>
    </xf>
    <xf numFmtId="0" fontId="39" fillId="27" borderId="14" xfId="0" applyFont="1" applyFill="1" applyBorder="1"/>
    <xf numFmtId="14" fontId="40" fillId="27" borderId="77" xfId="0" applyNumberFormat="1" applyFont="1" applyFill="1" applyBorder="1" applyAlignment="1">
      <alignment horizontal="center"/>
    </xf>
    <xf numFmtId="0" fontId="46" fillId="27" borderId="142" xfId="0" applyFont="1" applyFill="1" applyBorder="1"/>
    <xf numFmtId="0" fontId="40" fillId="27" borderId="140" xfId="0" applyFont="1" applyFill="1" applyBorder="1" applyAlignment="1">
      <alignment horizontal="center"/>
    </xf>
    <xf numFmtId="0" fontId="39" fillId="27" borderId="62" xfId="0" applyFont="1" applyFill="1" applyBorder="1" applyAlignment="1">
      <alignment horizontal="center"/>
    </xf>
    <xf numFmtId="0" fontId="40" fillId="27" borderId="62" xfId="0" applyFont="1" applyFill="1" applyBorder="1" applyAlignment="1">
      <alignment horizontal="center"/>
    </xf>
    <xf numFmtId="14" fontId="40" fillId="27" borderId="138" xfId="0" applyNumberFormat="1" applyFont="1" applyFill="1" applyBorder="1" applyAlignment="1">
      <alignment horizontal="center"/>
    </xf>
    <xf numFmtId="0" fontId="39" fillId="27" borderId="139" xfId="0" applyFont="1" applyFill="1" applyBorder="1"/>
    <xf numFmtId="1" fontId="40" fillId="27" borderId="140" xfId="0" applyNumberFormat="1" applyFont="1" applyFill="1" applyBorder="1" applyAlignment="1">
      <alignment horizontal="center"/>
    </xf>
    <xf numFmtId="0" fontId="40" fillId="27" borderId="14" xfId="0" applyFont="1" applyFill="1" applyBorder="1" applyAlignment="1">
      <alignment horizontal="center"/>
    </xf>
    <xf numFmtId="0" fontId="39" fillId="27" borderId="78" xfId="0" applyFont="1" applyFill="1" applyBorder="1" applyAlignment="1">
      <alignment horizontal="center"/>
    </xf>
    <xf numFmtId="0" fontId="38" fillId="27" borderId="35" xfId="0" applyFont="1" applyFill="1" applyBorder="1" applyAlignment="1">
      <alignment horizontal="center"/>
    </xf>
    <xf numFmtId="14" fontId="40" fillId="27" borderId="62" xfId="0" applyNumberFormat="1" applyFont="1" applyFill="1" applyBorder="1"/>
    <xf numFmtId="0" fontId="39" fillId="27" borderId="0" xfId="0" applyFont="1" applyFill="1" applyBorder="1"/>
    <xf numFmtId="14" fontId="40" fillId="27" borderId="134" xfId="0" applyNumberFormat="1" applyFont="1" applyFill="1" applyBorder="1" applyAlignment="1">
      <alignment horizontal="center"/>
    </xf>
    <xf numFmtId="0" fontId="46" fillId="27" borderId="106" xfId="0" applyFont="1" applyFill="1" applyBorder="1"/>
    <xf numFmtId="0" fontId="40" fillId="27" borderId="118" xfId="0" applyFont="1" applyFill="1" applyBorder="1" applyAlignment="1">
      <alignment horizontal="center"/>
    </xf>
    <xf numFmtId="0" fontId="40" fillId="27" borderId="78" xfId="0" applyFont="1" applyFill="1" applyBorder="1" applyAlignment="1">
      <alignment horizontal="center"/>
    </xf>
    <xf numFmtId="0" fontId="39" fillId="27" borderId="130" xfId="0" applyFont="1" applyFill="1" applyBorder="1"/>
    <xf numFmtId="1" fontId="40" fillId="27" borderId="118" xfId="0" applyNumberFormat="1" applyFont="1" applyFill="1" applyBorder="1" applyAlignment="1">
      <alignment horizontal="center"/>
    </xf>
    <xf numFmtId="0" fontId="40" fillId="27" borderId="35" xfId="0" applyFont="1" applyFill="1" applyBorder="1" applyAlignment="1">
      <alignment horizontal="center"/>
    </xf>
    <xf numFmtId="14" fontId="40" fillId="27" borderId="78" xfId="0" applyNumberFormat="1" applyFont="1" applyFill="1" applyBorder="1"/>
    <xf numFmtId="0" fontId="39" fillId="27" borderId="92" xfId="0" applyFont="1" applyFill="1" applyBorder="1"/>
    <xf numFmtId="0" fontId="39" fillId="27" borderId="92" xfId="0" applyFont="1" applyFill="1" applyBorder="1" applyAlignment="1">
      <alignment horizontal="center"/>
    </xf>
    <xf numFmtId="0" fontId="39" fillId="27" borderId="10" xfId="0" applyFont="1" applyFill="1" applyBorder="1"/>
    <xf numFmtId="14" fontId="40" fillId="27" borderId="92" xfId="0" applyNumberFormat="1" applyFont="1" applyFill="1" applyBorder="1" applyAlignment="1">
      <alignment horizontal="center"/>
    </xf>
    <xf numFmtId="0" fontId="46" fillId="27" borderId="123" xfId="0" applyFont="1" applyFill="1" applyBorder="1"/>
    <xf numFmtId="0" fontId="39" fillId="27" borderId="11" xfId="0" applyFont="1" applyFill="1" applyBorder="1" applyAlignment="1">
      <alignment horizontal="center"/>
    </xf>
    <xf numFmtId="0" fontId="40" fillId="27" borderId="11" xfId="0" applyFont="1" applyFill="1" applyBorder="1" applyAlignment="1">
      <alignment horizontal="center"/>
    </xf>
    <xf numFmtId="14" fontId="40" fillId="27" borderId="126" xfId="0" applyNumberFormat="1" applyFont="1" applyFill="1" applyBorder="1" applyAlignment="1">
      <alignment horizontal="center"/>
    </xf>
    <xf numFmtId="0" fontId="39" fillId="27" borderId="124" xfId="0" applyFont="1" applyFill="1" applyBorder="1"/>
    <xf numFmtId="0" fontId="40" fillId="27" borderId="10" xfId="0" applyFont="1" applyFill="1" applyBorder="1" applyAlignment="1">
      <alignment horizontal="center"/>
    </xf>
    <xf numFmtId="0" fontId="38" fillId="27" borderId="10" xfId="0" applyFont="1" applyFill="1" applyBorder="1" applyAlignment="1">
      <alignment horizontal="center"/>
    </xf>
    <xf numFmtId="14" fontId="40" fillId="27" borderId="11" xfId="0" applyNumberFormat="1" applyFont="1" applyFill="1" applyBorder="1"/>
    <xf numFmtId="0" fontId="0" fillId="0" borderId="0" xfId="0" applyAlignment="1">
      <alignment wrapText="1"/>
    </xf>
    <xf numFmtId="0" fontId="40" fillId="30" borderId="78" xfId="0" applyFont="1" applyFill="1" applyBorder="1" applyAlignment="1">
      <alignment horizontal="center"/>
    </xf>
    <xf numFmtId="0" fontId="39" fillId="30" borderId="78" xfId="0" applyFont="1" applyFill="1" applyBorder="1" applyAlignment="1">
      <alignment horizontal="center"/>
    </xf>
    <xf numFmtId="0" fontId="39" fillId="30" borderId="35" xfId="0" applyFont="1" applyFill="1" applyBorder="1"/>
    <xf numFmtId="0" fontId="38" fillId="30" borderId="35" xfId="0" applyFont="1" applyFill="1" applyBorder="1" applyAlignment="1">
      <alignment horizontal="center"/>
    </xf>
    <xf numFmtId="14" fontId="40" fillId="30" borderId="78" xfId="0" applyNumberFormat="1" applyFont="1" applyFill="1" applyBorder="1"/>
    <xf numFmtId="14" fontId="40" fillId="0" borderId="130" xfId="0" applyNumberFormat="1" applyFont="1" applyBorder="1" applyAlignment="1">
      <alignment horizontal="center"/>
    </xf>
    <xf numFmtId="14" fontId="40" fillId="0" borderId="132" xfId="0" applyNumberFormat="1" applyFont="1" applyBorder="1" applyAlignment="1">
      <alignment horizontal="center"/>
    </xf>
    <xf numFmtId="14" fontId="40" fillId="0" borderId="124" xfId="0" applyNumberFormat="1" applyFont="1" applyBorder="1" applyAlignment="1">
      <alignment horizontal="center"/>
    </xf>
    <xf numFmtId="0" fontId="39" fillId="0" borderId="136" xfId="0" applyFont="1" applyBorder="1"/>
    <xf numFmtId="0" fontId="39" fillId="0" borderId="128" xfId="0" applyFont="1" applyBorder="1"/>
    <xf numFmtId="1" fontId="40" fillId="0" borderId="11" xfId="0" applyNumberFormat="1" applyFont="1" applyFill="1" applyBorder="1" applyAlignment="1">
      <alignment horizontal="center"/>
    </xf>
    <xf numFmtId="14" fontId="39" fillId="0" borderId="11" xfId="0" applyNumberFormat="1" applyFont="1" applyBorder="1"/>
    <xf numFmtId="1" fontId="40" fillId="0" borderId="62" xfId="0" applyNumberFormat="1" applyFont="1" applyFill="1" applyBorder="1" applyAlignment="1">
      <alignment horizontal="center"/>
    </xf>
    <xf numFmtId="14" fontId="40" fillId="0" borderId="139" xfId="0" applyNumberFormat="1" applyFont="1" applyBorder="1" applyAlignment="1">
      <alignment horizontal="center"/>
    </xf>
    <xf numFmtId="0" fontId="46" fillId="0" borderId="139" xfId="0" applyFont="1" applyBorder="1"/>
    <xf numFmtId="14" fontId="40" fillId="0" borderId="21" xfId="0" applyNumberFormat="1" applyFont="1" applyBorder="1" applyAlignment="1">
      <alignment horizontal="center"/>
    </xf>
    <xf numFmtId="0" fontId="39" fillId="0" borderId="145" xfId="0" applyFont="1" applyBorder="1"/>
    <xf numFmtId="0" fontId="39" fillId="0" borderId="142" xfId="0" applyFont="1" applyFill="1" applyBorder="1"/>
    <xf numFmtId="0" fontId="46" fillId="0" borderId="0" xfId="0" applyFont="1" applyBorder="1"/>
    <xf numFmtId="1" fontId="40" fillId="0" borderId="77" xfId="0" applyNumberFormat="1" applyFont="1" applyFill="1" applyBorder="1" applyAlignment="1">
      <alignment horizontal="center"/>
    </xf>
    <xf numFmtId="0" fontId="46" fillId="0" borderId="77" xfId="0" applyFont="1" applyBorder="1"/>
    <xf numFmtId="0" fontId="40" fillId="0" borderId="77" xfId="0" applyFont="1" applyBorder="1"/>
    <xf numFmtId="0" fontId="4" fillId="8" borderId="86" xfId="0" applyFont="1" applyFill="1" applyBorder="1" applyAlignment="1">
      <alignment horizontal="center" vertical="center" wrapText="1"/>
    </xf>
    <xf numFmtId="0" fontId="4" fillId="8" borderId="87" xfId="0" applyFont="1" applyFill="1" applyBorder="1" applyAlignment="1">
      <alignment horizontal="center" vertical="center" wrapText="1"/>
    </xf>
    <xf numFmtId="0" fontId="4" fillId="8" borderId="88" xfId="0" applyFont="1" applyFill="1" applyBorder="1" applyAlignment="1">
      <alignment horizontal="center" vertical="center" wrapText="1"/>
    </xf>
    <xf numFmtId="0" fontId="4" fillId="8" borderId="89" xfId="0" applyFont="1" applyFill="1" applyBorder="1" applyAlignment="1">
      <alignment horizontal="center" vertical="center" wrapText="1"/>
    </xf>
    <xf numFmtId="0" fontId="4" fillId="8" borderId="90" xfId="0" applyFont="1" applyFill="1" applyBorder="1" applyAlignment="1">
      <alignment horizontal="center" vertical="center" wrapText="1"/>
    </xf>
    <xf numFmtId="0" fontId="4" fillId="8" borderId="91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/>
    </xf>
    <xf numFmtId="0" fontId="4" fillId="7" borderId="14" xfId="0" applyFont="1" applyFill="1" applyBorder="1" applyAlignment="1">
      <alignment horizontal="center" vertical="center" wrapText="1"/>
    </xf>
    <xf numFmtId="0" fontId="4" fillId="7" borderId="35" xfId="0" applyFont="1" applyFill="1" applyBorder="1" applyAlignment="1">
      <alignment horizontal="center" vertical="center" wrapText="1"/>
    </xf>
    <xf numFmtId="0" fontId="4" fillId="7" borderId="10" xfId="0" applyFont="1" applyFill="1" applyBorder="1" applyAlignment="1">
      <alignment horizontal="center" vertical="center" wrapText="1"/>
    </xf>
    <xf numFmtId="0" fontId="4" fillId="7" borderId="14" xfId="0" applyFont="1" applyFill="1" applyBorder="1" applyAlignment="1">
      <alignment horizontal="center" vertical="center"/>
    </xf>
    <xf numFmtId="0" fontId="4" fillId="7" borderId="35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1" fontId="0" fillId="3" borderId="49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36" xfId="0" applyFont="1" applyFill="1" applyBorder="1" applyAlignment="1">
      <alignment horizontal="center" vertical="center" wrapText="1"/>
    </xf>
    <xf numFmtId="0" fontId="4" fillId="7" borderId="5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3" fontId="4" fillId="7" borderId="3" xfId="0" applyNumberFormat="1" applyFont="1" applyFill="1" applyBorder="1" applyAlignment="1">
      <alignment horizontal="center" vertical="center" wrapText="1"/>
    </xf>
    <xf numFmtId="3" fontId="4" fillId="3" borderId="3" xfId="0" applyNumberFormat="1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 wrapText="1"/>
    </xf>
    <xf numFmtId="0" fontId="4" fillId="15" borderId="36" xfId="0" applyFont="1" applyFill="1" applyBorder="1" applyAlignment="1">
      <alignment horizontal="center" vertical="center" wrapText="1"/>
    </xf>
    <xf numFmtId="0" fontId="4" fillId="15" borderId="5" xfId="0" applyFont="1" applyFill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 vertical="center" wrapText="1"/>
    </xf>
    <xf numFmtId="0" fontId="18" fillId="17" borderId="38" xfId="0" applyFont="1" applyFill="1" applyBorder="1" applyAlignment="1">
      <alignment horizontal="center" vertical="center" wrapText="1"/>
    </xf>
    <xf numFmtId="0" fontId="18" fillId="17" borderId="53" xfId="0" applyFont="1" applyFill="1" applyBorder="1" applyAlignment="1">
      <alignment horizontal="center" vertical="center" wrapText="1"/>
    </xf>
    <xf numFmtId="0" fontId="18" fillId="17" borderId="39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36" xfId="0" applyFont="1" applyFill="1" applyBorder="1" applyAlignment="1">
      <alignment horizontal="center" vertical="center" wrapText="1"/>
    </xf>
    <xf numFmtId="0" fontId="18" fillId="6" borderId="5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left" vertical="center" wrapText="1"/>
    </xf>
    <xf numFmtId="14" fontId="0" fillId="7" borderId="14" xfId="0" applyNumberFormat="1" applyFill="1" applyBorder="1" applyAlignment="1">
      <alignment horizontal="center" vertical="center" wrapText="1"/>
    </xf>
    <xf numFmtId="14" fontId="0" fillId="7" borderId="10" xfId="0" applyNumberFormat="1" applyFill="1" applyBorder="1" applyAlignment="1">
      <alignment horizontal="center" vertical="center" wrapText="1"/>
    </xf>
    <xf numFmtId="0" fontId="18" fillId="6" borderId="21" xfId="0" applyFont="1" applyFill="1" applyBorder="1" applyAlignment="1">
      <alignment horizontal="center" vertical="center" wrapText="1"/>
    </xf>
    <xf numFmtId="0" fontId="18" fillId="6" borderId="62" xfId="0" applyFont="1" applyFill="1" applyBorder="1" applyAlignment="1">
      <alignment horizontal="center" vertical="center" wrapText="1"/>
    </xf>
    <xf numFmtId="0" fontId="18" fillId="6" borderId="64" xfId="0" applyFont="1" applyFill="1" applyBorder="1" applyAlignment="1">
      <alignment horizontal="center" vertical="center" wrapText="1"/>
    </xf>
    <xf numFmtId="0" fontId="18" fillId="6" borderId="11" xfId="0" applyFont="1" applyFill="1" applyBorder="1" applyAlignment="1">
      <alignment horizontal="center" vertical="center" wrapText="1"/>
    </xf>
    <xf numFmtId="3" fontId="4" fillId="0" borderId="15" xfId="0" applyNumberFormat="1" applyFont="1" applyBorder="1" applyAlignment="1">
      <alignment horizontal="center" vertical="center" wrapText="1"/>
    </xf>
    <xf numFmtId="3" fontId="4" fillId="0" borderId="8" xfId="0" applyNumberFormat="1" applyFont="1" applyBorder="1" applyAlignment="1">
      <alignment horizontal="center" vertical="center" wrapText="1"/>
    </xf>
    <xf numFmtId="164" fontId="6" fillId="7" borderId="21" xfId="0" applyNumberFormat="1" applyFont="1" applyFill="1" applyBorder="1" applyAlignment="1">
      <alignment horizontal="center" vertical="center" wrapText="1"/>
    </xf>
    <xf numFmtId="0" fontId="6" fillId="7" borderId="77" xfId="0" applyFont="1" applyFill="1" applyBorder="1" applyAlignment="1">
      <alignment horizontal="center" vertical="center" wrapText="1"/>
    </xf>
    <xf numFmtId="0" fontId="6" fillId="7" borderId="62" xfId="0" applyFont="1" applyFill="1" applyBorder="1" applyAlignment="1">
      <alignment horizontal="center" vertical="center" wrapText="1"/>
    </xf>
    <xf numFmtId="0" fontId="6" fillId="7" borderId="64" xfId="0" applyFont="1" applyFill="1" applyBorder="1" applyAlignment="1">
      <alignment horizontal="center" vertical="center" wrapText="1"/>
    </xf>
    <xf numFmtId="0" fontId="6" fillId="7" borderId="92" xfId="0" applyFont="1" applyFill="1" applyBorder="1" applyAlignment="1">
      <alignment horizontal="center" vertical="center" wrapText="1"/>
    </xf>
    <xf numFmtId="0" fontId="6" fillId="7" borderId="11" xfId="0" applyFont="1" applyFill="1" applyBorder="1" applyAlignment="1">
      <alignment horizontal="center" vertical="center" wrapText="1"/>
    </xf>
    <xf numFmtId="3" fontId="4" fillId="2" borderId="15" xfId="0" applyNumberFormat="1" applyFont="1" applyFill="1" applyBorder="1" applyAlignment="1">
      <alignment horizontal="center" vertical="center" wrapText="1"/>
    </xf>
    <xf numFmtId="3" fontId="4" fillId="2" borderId="23" xfId="0" applyNumberFormat="1" applyFont="1" applyFill="1" applyBorder="1" applyAlignment="1">
      <alignment horizontal="center" vertical="center" wrapText="1"/>
    </xf>
    <xf numFmtId="3" fontId="4" fillId="2" borderId="8" xfId="0" applyNumberFormat="1" applyFont="1" applyFill="1" applyBorder="1" applyAlignment="1">
      <alignment horizontal="center" vertical="center" wrapText="1"/>
    </xf>
    <xf numFmtId="0" fontId="18" fillId="6" borderId="77" xfId="0" applyFont="1" applyFill="1" applyBorder="1" applyAlignment="1">
      <alignment horizontal="center" vertical="center" wrapText="1"/>
    </xf>
    <xf numFmtId="0" fontId="18" fillId="6" borderId="92" xfId="0" applyFont="1" applyFill="1" applyBorder="1" applyAlignment="1">
      <alignment horizontal="center" vertical="center" wrapText="1"/>
    </xf>
    <xf numFmtId="3" fontId="4" fillId="0" borderId="23" xfId="0" applyNumberFormat="1" applyFont="1" applyBorder="1" applyAlignment="1">
      <alignment horizontal="center" vertical="center" wrapText="1"/>
    </xf>
    <xf numFmtId="14" fontId="0" fillId="3" borderId="14" xfId="0" applyNumberFormat="1" applyFill="1" applyBorder="1" applyAlignment="1">
      <alignment horizontal="center" vertical="center" wrapText="1"/>
    </xf>
    <xf numFmtId="14" fontId="0" fillId="3" borderId="10" xfId="0" applyNumberFormat="1" applyFill="1" applyBorder="1" applyAlignment="1">
      <alignment horizontal="center" vertical="center" wrapText="1"/>
    </xf>
    <xf numFmtId="0" fontId="0" fillId="7" borderId="21" xfId="0" applyFill="1" applyBorder="1" applyAlignment="1">
      <alignment horizontal="center" vertical="center" wrapText="1"/>
    </xf>
    <xf numFmtId="0" fontId="0" fillId="7" borderId="77" xfId="0" applyFill="1" applyBorder="1" applyAlignment="1">
      <alignment horizontal="center" vertical="center" wrapText="1"/>
    </xf>
    <xf numFmtId="0" fontId="0" fillId="7" borderId="62" xfId="0" applyFill="1" applyBorder="1" applyAlignment="1">
      <alignment horizontal="center" vertical="center" wrapText="1"/>
    </xf>
    <xf numFmtId="0" fontId="0" fillId="7" borderId="64" xfId="0" applyFill="1" applyBorder="1" applyAlignment="1">
      <alignment horizontal="center" vertical="center" wrapText="1"/>
    </xf>
    <xf numFmtId="0" fontId="0" fillId="7" borderId="92" xfId="0" applyFill="1" applyBorder="1" applyAlignment="1">
      <alignment horizontal="center" vertical="center" wrapText="1"/>
    </xf>
    <xf numFmtId="0" fontId="0" fillId="7" borderId="11" xfId="0" applyFill="1" applyBorder="1" applyAlignment="1">
      <alignment horizontal="center" vertical="center" wrapText="1"/>
    </xf>
    <xf numFmtId="3" fontId="4" fillId="2" borderId="15" xfId="0" applyNumberFormat="1" applyFont="1" applyFill="1" applyBorder="1" applyAlignment="1">
      <alignment horizontal="center"/>
    </xf>
    <xf numFmtId="3" fontId="4" fillId="2" borderId="23" xfId="0" applyNumberFormat="1" applyFont="1" applyFill="1" applyBorder="1" applyAlignment="1">
      <alignment horizontal="center"/>
    </xf>
    <xf numFmtId="0" fontId="4" fillId="2" borderId="23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0" fillId="0" borderId="35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3" fontId="4" fillId="11" borderId="3" xfId="0" applyNumberFormat="1" applyFont="1" applyFill="1" applyBorder="1" applyAlignment="1">
      <alignment horizontal="center" vertical="center" wrapText="1"/>
    </xf>
    <xf numFmtId="3" fontId="4" fillId="20" borderId="3" xfId="0" applyNumberFormat="1" applyFont="1" applyFill="1" applyBorder="1" applyAlignment="1">
      <alignment horizontal="center" vertical="center" wrapText="1"/>
    </xf>
    <xf numFmtId="3" fontId="4" fillId="7" borderId="14" xfId="0" applyNumberFormat="1" applyFont="1" applyFill="1" applyBorder="1" applyAlignment="1">
      <alignment horizontal="center" vertical="center" wrapText="1"/>
    </xf>
    <xf numFmtId="3" fontId="4" fillId="7" borderId="35" xfId="0" applyNumberFormat="1" applyFont="1" applyFill="1" applyBorder="1" applyAlignment="1">
      <alignment horizontal="center" vertical="center" wrapText="1"/>
    </xf>
    <xf numFmtId="3" fontId="4" fillId="7" borderId="10" xfId="0" applyNumberFormat="1" applyFont="1" applyFill="1" applyBorder="1" applyAlignment="1">
      <alignment horizontal="center" vertical="center" wrapText="1"/>
    </xf>
    <xf numFmtId="0" fontId="4" fillId="0" borderId="35" xfId="0" applyFont="1" applyFill="1" applyBorder="1" applyAlignment="1">
      <alignment horizontal="center" vertical="center" wrapText="1"/>
    </xf>
    <xf numFmtId="0" fontId="8" fillId="4" borderId="36" xfId="0" applyFont="1" applyFill="1" applyBorder="1" applyAlignment="1">
      <alignment horizontal="center" vertical="center" wrapText="1"/>
    </xf>
    <xf numFmtId="0" fontId="9" fillId="4" borderId="36" xfId="0" applyFont="1" applyFill="1" applyBorder="1" applyAlignment="1">
      <alignment horizontal="center" vertical="center" wrapText="1"/>
    </xf>
    <xf numFmtId="0" fontId="9" fillId="4" borderId="5" xfId="0" applyFont="1" applyFill="1" applyBorder="1" applyAlignment="1">
      <alignment horizontal="center" vertical="center" wrapText="1"/>
    </xf>
    <xf numFmtId="0" fontId="0" fillId="0" borderId="70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93" xfId="0" applyBorder="1" applyAlignment="1">
      <alignment horizontal="center" vertical="center" wrapText="1"/>
    </xf>
    <xf numFmtId="0" fontId="4" fillId="0" borderId="70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4" fillId="0" borderId="93" xfId="0" applyFont="1" applyBorder="1" applyAlignment="1">
      <alignment horizontal="center" vertical="center" wrapText="1"/>
    </xf>
    <xf numFmtId="0" fontId="4" fillId="0" borderId="63" xfId="0" applyFont="1" applyBorder="1" applyAlignment="1">
      <alignment horizontal="center" vertical="center" wrapText="1"/>
    </xf>
    <xf numFmtId="0" fontId="4" fillId="0" borderId="50" xfId="0" applyFont="1" applyBorder="1" applyAlignment="1">
      <alignment horizontal="center" vertical="center" wrapText="1"/>
    </xf>
    <xf numFmtId="0" fontId="4" fillId="0" borderId="51" xfId="0" applyFont="1" applyBorder="1" applyAlignment="1">
      <alignment horizontal="center" vertical="center" wrapText="1"/>
    </xf>
    <xf numFmtId="0" fontId="4" fillId="11" borderId="63" xfId="0" applyFont="1" applyFill="1" applyBorder="1" applyAlignment="1">
      <alignment horizontal="center" vertical="center" wrapText="1"/>
    </xf>
    <xf numFmtId="0" fontId="4" fillId="11" borderId="50" xfId="0" applyFont="1" applyFill="1" applyBorder="1" applyAlignment="1">
      <alignment horizontal="center" vertical="center" wrapText="1"/>
    </xf>
    <xf numFmtId="0" fontId="4" fillId="11" borderId="51" xfId="0" applyFont="1" applyFill="1" applyBorder="1" applyAlignment="1">
      <alignment horizontal="center" vertical="center" wrapText="1"/>
    </xf>
    <xf numFmtId="0" fontId="6" fillId="0" borderId="70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 wrapText="1"/>
    </xf>
    <xf numFmtId="0" fontId="6" fillId="0" borderId="93" xfId="0" applyFont="1" applyBorder="1" applyAlignment="1">
      <alignment horizontal="center" vertical="center" wrapText="1"/>
    </xf>
    <xf numFmtId="0" fontId="27" fillId="0" borderId="22" xfId="0" applyFont="1" applyBorder="1" applyAlignment="1">
      <alignment horizontal="center" vertical="center" wrapText="1"/>
    </xf>
    <xf numFmtId="0" fontId="6" fillId="11" borderId="63" xfId="0" applyFont="1" applyFill="1" applyBorder="1" applyAlignment="1">
      <alignment horizontal="center" vertical="center" wrapText="1"/>
    </xf>
    <xf numFmtId="0" fontId="0" fillId="11" borderId="50" xfId="0" applyFill="1" applyBorder="1" applyAlignment="1">
      <alignment horizontal="center" vertical="center" wrapText="1"/>
    </xf>
    <xf numFmtId="0" fontId="0" fillId="11" borderId="51" xfId="0" applyFill="1" applyBorder="1" applyAlignment="1">
      <alignment horizontal="center" vertical="center" wrapText="1"/>
    </xf>
    <xf numFmtId="0" fontId="4" fillId="0" borderId="36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29" fillId="0" borderId="37" xfId="0" applyFont="1" applyBorder="1" applyAlignment="1">
      <alignment horizontal="center"/>
    </xf>
    <xf numFmtId="0" fontId="29" fillId="0" borderId="79" xfId="0" applyFont="1" applyBorder="1" applyAlignment="1">
      <alignment horizontal="center"/>
    </xf>
    <xf numFmtId="0" fontId="29" fillId="0" borderId="52" xfId="0" applyFont="1" applyBorder="1" applyAlignment="1">
      <alignment horizontal="center"/>
    </xf>
    <xf numFmtId="0" fontId="4" fillId="8" borderId="3" xfId="0" applyFont="1" applyFill="1" applyBorder="1" applyAlignment="1">
      <alignment horizontal="center" wrapText="1"/>
    </xf>
    <xf numFmtId="0" fontId="29" fillId="0" borderId="21" xfId="0" applyFont="1" applyBorder="1" applyAlignment="1">
      <alignment horizontal="center"/>
    </xf>
    <xf numFmtId="0" fontId="29" fillId="0" borderId="62" xfId="0" applyFont="1" applyBorder="1" applyAlignment="1">
      <alignment horizontal="center"/>
    </xf>
    <xf numFmtId="0" fontId="44" fillId="6" borderId="21" xfId="0" applyFont="1" applyFill="1" applyBorder="1" applyAlignment="1">
      <alignment horizontal="center" vertical="center" wrapText="1"/>
    </xf>
    <xf numFmtId="0" fontId="44" fillId="6" borderId="62" xfId="0" applyFont="1" applyFill="1" applyBorder="1" applyAlignment="1">
      <alignment horizontal="center" vertical="center" wrapText="1"/>
    </xf>
    <xf numFmtId="0" fontId="44" fillId="6" borderId="77" xfId="0" applyFont="1" applyFill="1" applyBorder="1" applyAlignment="1">
      <alignment horizontal="center" vertical="center" wrapText="1"/>
    </xf>
    <xf numFmtId="164" fontId="43" fillId="7" borderId="21" xfId="0" applyNumberFormat="1" applyFont="1" applyFill="1" applyBorder="1" applyAlignment="1">
      <alignment horizontal="center" vertical="center" wrapText="1"/>
    </xf>
    <xf numFmtId="0" fontId="43" fillId="7" borderId="77" xfId="0" applyFont="1" applyFill="1" applyBorder="1" applyAlignment="1">
      <alignment horizontal="center" vertical="center" wrapText="1"/>
    </xf>
    <xf numFmtId="0" fontId="43" fillId="7" borderId="62" xfId="0" applyFont="1" applyFill="1" applyBorder="1" applyAlignment="1">
      <alignment horizontal="center" vertical="center" wrapText="1"/>
    </xf>
    <xf numFmtId="0" fontId="43" fillId="7" borderId="21" xfId="0" applyFont="1" applyFill="1" applyBorder="1" applyAlignment="1">
      <alignment horizontal="center" vertical="center" wrapText="1"/>
    </xf>
    <xf numFmtId="0" fontId="41" fillId="15" borderId="4" xfId="0" applyFont="1" applyFill="1" applyBorder="1" applyAlignment="1">
      <alignment horizontal="center" vertical="center" wrapText="1"/>
    </xf>
    <xf numFmtId="0" fontId="41" fillId="15" borderId="36" xfId="0" applyFont="1" applyFill="1" applyBorder="1" applyAlignment="1">
      <alignment horizontal="center" vertical="center" wrapText="1"/>
    </xf>
    <xf numFmtId="0" fontId="41" fillId="15" borderId="5" xfId="0" applyFont="1" applyFill="1" applyBorder="1" applyAlignment="1">
      <alignment horizontal="center" vertical="center" wrapText="1"/>
    </xf>
    <xf numFmtId="0" fontId="42" fillId="6" borderId="36" xfId="0" applyFont="1" applyFill="1" applyBorder="1" applyAlignment="1">
      <alignment horizontal="center" vertical="center" wrapText="1"/>
    </xf>
    <xf numFmtId="0" fontId="41" fillId="7" borderId="36" xfId="0" applyFont="1" applyFill="1" applyBorder="1" applyAlignment="1">
      <alignment horizontal="center" vertical="center" wrapText="1"/>
    </xf>
    <xf numFmtId="0" fontId="41" fillId="7" borderId="5" xfId="0" applyFont="1" applyFill="1" applyBorder="1" applyAlignment="1">
      <alignment horizontal="center" vertical="center" wrapText="1"/>
    </xf>
    <xf numFmtId="0" fontId="42" fillId="17" borderId="95" xfId="0" applyFont="1" applyFill="1" applyBorder="1" applyAlignment="1">
      <alignment horizontal="center" vertical="center" wrapText="1"/>
    </xf>
    <xf numFmtId="0" fontId="42" fillId="17" borderId="54" xfId="0" applyFont="1" applyFill="1" applyBorder="1" applyAlignment="1">
      <alignment horizontal="center" vertical="center" wrapText="1"/>
    </xf>
    <xf numFmtId="0" fontId="42" fillId="17" borderId="41" xfId="0" applyFont="1" applyFill="1" applyBorder="1" applyAlignment="1">
      <alignment horizontal="center" vertical="center" wrapText="1"/>
    </xf>
    <xf numFmtId="3" fontId="41" fillId="0" borderId="15" xfId="0" applyNumberFormat="1" applyFont="1" applyBorder="1" applyAlignment="1">
      <alignment horizontal="center" vertical="center" wrapText="1"/>
    </xf>
    <xf numFmtId="3" fontId="41" fillId="0" borderId="8" xfId="0" applyNumberFormat="1" applyFont="1" applyBorder="1" applyAlignment="1">
      <alignment horizontal="center" vertical="center" wrapText="1"/>
    </xf>
    <xf numFmtId="3" fontId="41" fillId="0" borderId="23" xfId="0" applyNumberFormat="1" applyFont="1" applyBorder="1" applyAlignment="1">
      <alignment horizontal="center" vertical="center" wrapText="1"/>
    </xf>
    <xf numFmtId="3" fontId="41" fillId="2" borderId="15" xfId="0" applyNumberFormat="1" applyFont="1" applyFill="1" applyBorder="1" applyAlignment="1">
      <alignment horizontal="center" vertical="center" wrapText="1"/>
    </xf>
    <xf numFmtId="3" fontId="41" fillId="2" borderId="23" xfId="0" applyNumberFormat="1" applyFont="1" applyFill="1" applyBorder="1" applyAlignment="1">
      <alignment horizontal="center" vertical="center" wrapText="1"/>
    </xf>
    <xf numFmtId="3" fontId="41" fillId="2" borderId="8" xfId="0" applyNumberFormat="1" applyFont="1" applyFill="1" applyBorder="1" applyAlignment="1">
      <alignment horizontal="center" vertical="center" wrapText="1"/>
    </xf>
    <xf numFmtId="3" fontId="41" fillId="2" borderId="15" xfId="0" applyNumberFormat="1" applyFont="1" applyFill="1" applyBorder="1" applyAlignment="1">
      <alignment horizontal="center"/>
    </xf>
    <xf numFmtId="3" fontId="41" fillId="2" borderId="23" xfId="0" applyNumberFormat="1" applyFont="1" applyFill="1" applyBorder="1" applyAlignment="1">
      <alignment horizontal="center"/>
    </xf>
    <xf numFmtId="0" fontId="41" fillId="2" borderId="23" xfId="0" applyFont="1" applyFill="1" applyBorder="1" applyAlignment="1">
      <alignment horizontal="center"/>
    </xf>
    <xf numFmtId="0" fontId="41" fillId="2" borderId="8" xfId="0" applyFont="1" applyFill="1" applyBorder="1" applyAlignment="1">
      <alignment horizontal="center"/>
    </xf>
    <xf numFmtId="0" fontId="5" fillId="0" borderId="137" xfId="0" applyFont="1" applyBorder="1" applyAlignment="1">
      <alignment vertical="center" wrapText="1"/>
    </xf>
  </cellXfs>
  <cellStyles count="4">
    <cellStyle name="Comma" xfId="2" builtinId="3"/>
    <cellStyle name="Normal" xfId="0" builtinId="0"/>
    <cellStyle name="Normal 2" xfId="3"/>
    <cellStyle name="Percent" xfId="1" builtinId="5"/>
  </cellStyles>
  <dxfs count="54">
    <dxf>
      <alignment wrapText="1" readingOrder="0"/>
    </dxf>
    <dxf>
      <alignment wrapText="1" readingOrder="0"/>
    </dxf>
    <dxf>
      <font>
        <condense val="0"/>
        <extend val="0"/>
        <color rgb="FF9C0006"/>
      </font>
    </dxf>
    <dxf>
      <font>
        <color rgb="FF00B050"/>
      </font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rgb="FFFF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rgb="FFFF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rgb="FFFF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rgb="FFFF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7"/>
      </font>
    </dxf>
    <dxf>
      <fill>
        <patternFill patternType="solid">
          <fgColor rgb="FFFFC7CE"/>
          <bgColor rgb="FF000000"/>
        </patternFill>
      </fill>
    </dxf>
    <dxf>
      <numFmt numFmtId="3" formatCode="#,##0"/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7"/>
      </font>
    </dxf>
    <dxf>
      <font>
        <b/>
        <i val="0"/>
        <condense val="0"/>
        <extend val="0"/>
        <color indexed="17"/>
      </font>
    </dxf>
    <dxf>
      <font>
        <b val="0"/>
        <i val="0"/>
        <condense val="0"/>
        <extend val="0"/>
        <color indexed="10"/>
      </font>
    </dxf>
    <dxf>
      <font>
        <b val="0"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Total Expedições SIBS - 2008</a:t>
            </a:r>
          </a:p>
        </c:rich>
      </c:tx>
      <c:layout>
        <c:manualLayout>
          <c:xMode val="edge"/>
          <c:yMode val="edge"/>
          <c:x val="0.39353128028807732"/>
          <c:y val="3.636363636363636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412403799646658E-2"/>
          <c:y val="0.18181818181818277"/>
          <c:w val="0.90431326355688779"/>
          <c:h val="0.767272727272727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'Expedidos SIBS 2008'!$B$10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'Expedidos SIBS 2008'!$N$10</c:f>
              <c:numCache>
                <c:formatCode>#,##0</c:formatCode>
                <c:ptCount val="1"/>
                <c:pt idx="0">
                  <c:v>78859</c:v>
                </c:pt>
              </c:numCache>
            </c:numRef>
          </c:val>
        </c:ser>
        <c:ser>
          <c:idx val="1"/>
          <c:order val="1"/>
          <c:tx>
            <c:strRef>
              <c:f>'Expedidos SIBS 2008'!$B$11</c:f>
              <c:strCache>
                <c:ptCount val="1"/>
                <c:pt idx="0">
                  <c:v>Green</c:v>
                </c:pt>
              </c:strCache>
            </c:strRef>
          </c:tx>
          <c:spPr>
            <a:solidFill>
              <a:srgbClr val="33993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'Expedidos SIBS 2008'!$N$11</c:f>
              <c:numCache>
                <c:formatCode>#,##0</c:formatCode>
                <c:ptCount val="1"/>
                <c:pt idx="0">
                  <c:v>1156</c:v>
                </c:pt>
              </c:numCache>
            </c:numRef>
          </c:val>
        </c:ser>
        <c:ser>
          <c:idx val="2"/>
          <c:order val="2"/>
          <c:tx>
            <c:strRef>
              <c:f>'Expedidos SIBS 2008'!$B$12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'Expedidos SIBS 2008'!$N$12</c:f>
              <c:numCache>
                <c:formatCode>#,##0</c:formatCode>
                <c:ptCount val="1"/>
                <c:pt idx="0">
                  <c:v>2515</c:v>
                </c:pt>
              </c:numCache>
            </c:numRef>
          </c:val>
        </c:ser>
        <c:ser>
          <c:idx val="3"/>
          <c:order val="3"/>
          <c:tx>
            <c:strRef>
              <c:f>'Expedidos SIBS 2008'!$B$13</c:f>
              <c:strCache>
                <c:ptCount val="1"/>
                <c:pt idx="0">
                  <c:v>Go Travel</c:v>
                </c:pt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'Expedidos SIBS 2008'!$N$13</c:f>
              <c:numCache>
                <c:formatCode>#,##0</c:formatCode>
                <c:ptCount val="1"/>
                <c:pt idx="0">
                  <c:v>3</c:v>
                </c:pt>
              </c:numCache>
            </c:numRef>
          </c:val>
        </c:ser>
        <c:ser>
          <c:idx val="4"/>
          <c:order val="4"/>
          <c:tx>
            <c:strRef>
              <c:f>'Expedidos SIBS 2008'!$B$14</c:f>
              <c:strCache>
                <c:ptCount val="1"/>
                <c:pt idx="0">
                  <c:v>Finance</c:v>
                </c:pt>
              </c:strCache>
            </c:strRef>
          </c:tx>
          <c:spPr>
            <a:solidFill>
              <a:srgbClr val="6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'Expedidos SIBS 2008'!$N$14</c:f>
              <c:numCache>
                <c:formatCode>#,##0</c:formatCode>
                <c:ptCount val="1"/>
                <c:pt idx="0">
                  <c:v>469</c:v>
                </c:pt>
              </c:numCache>
            </c:numRef>
          </c:val>
        </c:ser>
        <c:ser>
          <c:idx val="5"/>
          <c:order val="5"/>
          <c:tx>
            <c:strRef>
              <c:f>'Expedidos SIBS 2008'!$B$15</c:f>
              <c:strCache>
                <c:ptCount val="1"/>
                <c:pt idx="0">
                  <c:v>Credial</c:v>
                </c:pt>
              </c:strCache>
            </c:strRef>
          </c:tx>
          <c:spPr>
            <a:solidFill>
              <a:srgbClr val="9966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'Expedidos SIBS 2008'!$N$15</c:f>
              <c:numCache>
                <c:formatCode>#,##0</c:formatCode>
                <c:ptCount val="1"/>
                <c:pt idx="0">
                  <c:v>26106</c:v>
                </c:pt>
              </c:numCache>
            </c:numRef>
          </c:val>
        </c:ser>
        <c:ser>
          <c:idx val="6"/>
          <c:order val="6"/>
          <c:tx>
            <c:strRef>
              <c:f>'Expedidos SIBS 2008'!$B$16</c:f>
              <c:strCache>
                <c:ptCount val="1"/>
                <c:pt idx="0">
                  <c:v>Ikea</c:v>
                </c:pt>
              </c:strCache>
            </c:strRef>
          </c:tx>
          <c:spPr>
            <a:solidFill>
              <a:srgbClr val="99663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'Expedidos SIBS 2008'!$N$16</c:f>
              <c:numCache>
                <c:formatCode>#,##0</c:formatCode>
                <c:ptCount val="1"/>
                <c:pt idx="0">
                  <c:v>54963</c:v>
                </c:pt>
              </c:numCache>
            </c:numRef>
          </c:val>
        </c:ser>
        <c:ser>
          <c:idx val="7"/>
          <c:order val="7"/>
          <c:tx>
            <c:strRef>
              <c:f>'Expedidos SIBS 2008'!$B$17</c:f>
              <c:strCache>
                <c:ptCount val="1"/>
                <c:pt idx="0">
                  <c:v>Moviflor</c:v>
                </c:pt>
              </c:strCache>
            </c:strRef>
          </c:tx>
          <c:spPr>
            <a:solidFill>
              <a:srgbClr val="3366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'Expedidos SIBS 2008'!$N$17</c:f>
              <c:numCache>
                <c:formatCode>#,##0</c:formatCode>
                <c:ptCount val="1"/>
                <c:pt idx="0">
                  <c:v>14900</c:v>
                </c:pt>
              </c:numCache>
            </c:numRef>
          </c:val>
        </c:ser>
        <c:ser>
          <c:idx val="8"/>
          <c:order val="8"/>
          <c:tx>
            <c:strRef>
              <c:f>'Expedidos SIBS 2008'!$B$18</c:f>
              <c:strCache>
                <c:ptCount val="1"/>
                <c:pt idx="0">
                  <c:v>Conforama</c:v>
                </c:pt>
              </c:strCache>
            </c:strRef>
          </c:tx>
          <c:spPr>
            <a:solidFill>
              <a:srgbClr val="3366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'Expedidos SIBS 2008'!$N$18</c:f>
              <c:numCache>
                <c:formatCode>#,##0</c:formatCode>
                <c:ptCount val="1"/>
                <c:pt idx="0">
                  <c:v>27846</c:v>
                </c:pt>
              </c:numCache>
            </c:numRef>
          </c:val>
        </c:ser>
        <c:ser>
          <c:idx val="9"/>
          <c:order val="9"/>
          <c:tx>
            <c:strRef>
              <c:f>'Expedidos SIBS 2008'!$B$19</c:f>
              <c:strCache>
                <c:ptCount val="1"/>
                <c:pt idx="0">
                  <c:v>Euronics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'Expedidos SIBS 2008'!$N$19</c:f>
              <c:numCache>
                <c:formatCode>#,##0</c:formatCode>
                <c:ptCount val="1"/>
                <c:pt idx="0">
                  <c:v>1912</c:v>
                </c:pt>
              </c:numCache>
            </c:numRef>
          </c:val>
        </c:ser>
        <c:ser>
          <c:idx val="10"/>
          <c:order val="10"/>
          <c:tx>
            <c:strRef>
              <c:f>'Expedidos SIBS 2008'!$B$20</c:f>
              <c:strCache>
                <c:ptCount val="1"/>
                <c:pt idx="0">
                  <c:v>Tien 21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elete val="1"/>
          </c:dLbls>
          <c:val>
            <c:numRef>
              <c:f>'Expedidos SIBS 2008'!$N$19</c:f>
              <c:numCache>
                <c:formatCode>#,##0</c:formatCode>
                <c:ptCount val="1"/>
                <c:pt idx="0">
                  <c:v>1912</c:v>
                </c:pt>
              </c:numCache>
            </c:numRef>
          </c:val>
        </c:ser>
        <c:ser>
          <c:idx val="11"/>
          <c:order val="11"/>
          <c:tx>
            <c:strRef>
              <c:f>'Expedidos SIBS 2008'!$B$21</c:f>
              <c:strCache>
                <c:ptCount val="1"/>
                <c:pt idx="0">
                  <c:v>Confort</c:v>
                </c:pt>
              </c:strCache>
            </c:strRef>
          </c:tx>
          <c:spPr>
            <a:solidFill>
              <a:srgbClr val="00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'Expedidos SIBS 2008'!$N$21</c:f>
              <c:numCache>
                <c:formatCode>#,##0</c:formatCode>
                <c:ptCount val="1"/>
                <c:pt idx="0">
                  <c:v>1333</c:v>
                </c:pt>
              </c:numCache>
            </c:numRef>
          </c:val>
        </c:ser>
        <c:ser>
          <c:idx val="12"/>
          <c:order val="12"/>
          <c:tx>
            <c:strRef>
              <c:f>'Expedidos SIBS 2008'!$B$22</c:f>
              <c:strCache>
                <c:ptCount val="1"/>
                <c:pt idx="0">
                  <c:v>Solmar</c:v>
                </c:pt>
              </c:strCache>
            </c:strRef>
          </c:tx>
          <c:spPr>
            <a:solidFill>
              <a:srgbClr val="8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'Expedidos SIBS 2008'!$N$22</c:f>
              <c:numCache>
                <c:formatCode>#,##0</c:formatCode>
                <c:ptCount val="1"/>
                <c:pt idx="0">
                  <c:v>262</c:v>
                </c:pt>
              </c:numCache>
            </c:numRef>
          </c:val>
        </c:ser>
        <c:dLbls>
          <c:showLegendKey val="0"/>
          <c:showVal val="0"/>
          <c:showCatName val="0"/>
          <c:showSerName val="1"/>
          <c:showPercent val="0"/>
          <c:showBubbleSize val="0"/>
        </c:dLbls>
        <c:gapWidth val="150"/>
        <c:axId val="190971480"/>
        <c:axId val="190731384"/>
      </c:barChart>
      <c:catAx>
        <c:axId val="190971480"/>
        <c:scaling>
          <c:orientation val="minMax"/>
        </c:scaling>
        <c:delete val="1"/>
        <c:axPos val="b"/>
        <c:majorTickMark val="out"/>
        <c:minorTickMark val="none"/>
        <c:tickLblPos val="none"/>
        <c:crossAx val="190731384"/>
        <c:crosses val="autoZero"/>
        <c:auto val="1"/>
        <c:lblAlgn val="ctr"/>
        <c:lblOffset val="100"/>
        <c:noMultiLvlLbl val="0"/>
      </c:catAx>
      <c:valAx>
        <c:axId val="190731384"/>
        <c:scaling>
          <c:orientation val="minMax"/>
        </c:scaling>
        <c:delete val="0"/>
        <c:axPos val="l"/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0971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996633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White</a:t>
            </a:r>
          </a:p>
        </c:rich>
      </c:tx>
      <c:layout>
        <c:manualLayout>
          <c:xMode val="edge"/>
          <c:yMode val="edge"/>
          <c:x val="0.43604651162790875"/>
          <c:y val="4.054054054054054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6.7441860465116285E-2"/>
          <c:y val="0.26126241053636379"/>
          <c:w val="0.89302325581395348"/>
          <c:h val="0.55405649130987755"/>
        </c:manualLayout>
      </c:layout>
      <c:lineChart>
        <c:grouping val="stacked"/>
        <c:varyColors val="0"/>
        <c:ser>
          <c:idx val="0"/>
          <c:order val="0"/>
          <c:tx>
            <c:strRef>
              <c:f>'Expedidos SIBS 2008'!$B$10</c:f>
              <c:strCache>
                <c:ptCount val="1"/>
                <c:pt idx="0">
                  <c:v>White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'Expedidos SIBS 2008'!$C$9:$M$9</c:f>
              <c:numCache>
                <c:formatCode>mmm\-yy</c:formatCode>
                <c:ptCount val="11"/>
                <c:pt idx="0">
                  <c:v>39479</c:v>
                </c:pt>
                <c:pt idx="1">
                  <c:v>39508</c:v>
                </c:pt>
                <c:pt idx="2">
                  <c:v>39539</c:v>
                </c:pt>
                <c:pt idx="3">
                  <c:v>39569</c:v>
                </c:pt>
                <c:pt idx="4">
                  <c:v>39600</c:v>
                </c:pt>
                <c:pt idx="5">
                  <c:v>39630</c:v>
                </c:pt>
                <c:pt idx="6">
                  <c:v>39661</c:v>
                </c:pt>
                <c:pt idx="7">
                  <c:v>39692</c:v>
                </c:pt>
                <c:pt idx="8">
                  <c:v>39722</c:v>
                </c:pt>
                <c:pt idx="9">
                  <c:v>39753</c:v>
                </c:pt>
                <c:pt idx="10">
                  <c:v>39783</c:v>
                </c:pt>
              </c:numCache>
            </c:numRef>
          </c:cat>
          <c:val>
            <c:numRef>
              <c:f>'Expedidos SIBS 2008'!$C$10:$M$10</c:f>
              <c:numCache>
                <c:formatCode>#,##0</c:formatCode>
                <c:ptCount val="11"/>
                <c:pt idx="0">
                  <c:v>24718</c:v>
                </c:pt>
                <c:pt idx="1">
                  <c:v>40935</c:v>
                </c:pt>
                <c:pt idx="2">
                  <c:v>1473</c:v>
                </c:pt>
                <c:pt idx="3">
                  <c:v>4260</c:v>
                </c:pt>
                <c:pt idx="4">
                  <c:v>758</c:v>
                </c:pt>
                <c:pt idx="5">
                  <c:v>1176</c:v>
                </c:pt>
                <c:pt idx="6">
                  <c:v>544</c:v>
                </c:pt>
                <c:pt idx="7">
                  <c:v>2441</c:v>
                </c:pt>
                <c:pt idx="8">
                  <c:v>758</c:v>
                </c:pt>
                <c:pt idx="9">
                  <c:v>1275</c:v>
                </c:pt>
                <c:pt idx="10">
                  <c:v>521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85784"/>
        <c:axId val="190881904"/>
      </c:lineChart>
      <c:dateAx>
        <c:axId val="19098578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0881904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90881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0985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 paperSize="9" orientation="landscape" verticalDpi="4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Green</a:t>
            </a:r>
          </a:p>
        </c:rich>
      </c:tx>
      <c:layout>
        <c:manualLayout>
          <c:xMode val="edge"/>
          <c:yMode val="edge"/>
          <c:x val="0.43574790884784437"/>
          <c:y val="4.306220095693828E-2"/>
        </c:manualLayout>
      </c:layout>
      <c:overlay val="0"/>
      <c:spPr>
        <a:solidFill>
          <a:srgbClr val="339933"/>
        </a:solidFill>
        <a:ln w="3175">
          <a:solidFill>
            <a:srgbClr val="008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0233673514206906E-2"/>
          <c:y val="0.27272727272727282"/>
          <c:w val="0.91004724808295256"/>
          <c:h val="0.53110047846890063"/>
        </c:manualLayout>
      </c:layout>
      <c:lineChart>
        <c:grouping val="stacked"/>
        <c:varyColors val="0"/>
        <c:ser>
          <c:idx val="0"/>
          <c:order val="0"/>
          <c:tx>
            <c:strRef>
              <c:f>'Expedidos SIBS 2008'!$B$11</c:f>
              <c:strCache>
                <c:ptCount val="1"/>
                <c:pt idx="0">
                  <c:v>Green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'Expedidos SIBS 2008'!$C$9:$M$9</c:f>
              <c:numCache>
                <c:formatCode>mmm\-yy</c:formatCode>
                <c:ptCount val="11"/>
                <c:pt idx="0">
                  <c:v>39479</c:v>
                </c:pt>
                <c:pt idx="1">
                  <c:v>39508</c:v>
                </c:pt>
                <c:pt idx="2">
                  <c:v>39539</c:v>
                </c:pt>
                <c:pt idx="3">
                  <c:v>39569</c:v>
                </c:pt>
                <c:pt idx="4">
                  <c:v>39600</c:v>
                </c:pt>
                <c:pt idx="5">
                  <c:v>39630</c:v>
                </c:pt>
                <c:pt idx="6">
                  <c:v>39661</c:v>
                </c:pt>
                <c:pt idx="7">
                  <c:v>39692</c:v>
                </c:pt>
                <c:pt idx="8">
                  <c:v>39722</c:v>
                </c:pt>
                <c:pt idx="9">
                  <c:v>39753</c:v>
                </c:pt>
                <c:pt idx="10">
                  <c:v>39783</c:v>
                </c:pt>
              </c:numCache>
            </c:numRef>
          </c:cat>
          <c:val>
            <c:numRef>
              <c:f>'Expedidos SIBS 2008'!$C$11:$M$11</c:f>
              <c:numCache>
                <c:formatCode>#,##0</c:formatCode>
                <c:ptCount val="11"/>
                <c:pt idx="0">
                  <c:v>133</c:v>
                </c:pt>
                <c:pt idx="1">
                  <c:v>75</c:v>
                </c:pt>
                <c:pt idx="2">
                  <c:v>40</c:v>
                </c:pt>
                <c:pt idx="3">
                  <c:v>2</c:v>
                </c:pt>
                <c:pt idx="4">
                  <c:v>99</c:v>
                </c:pt>
                <c:pt idx="5">
                  <c:v>147</c:v>
                </c:pt>
                <c:pt idx="6">
                  <c:v>235</c:v>
                </c:pt>
                <c:pt idx="7">
                  <c:v>169</c:v>
                </c:pt>
                <c:pt idx="8">
                  <c:v>123</c:v>
                </c:pt>
                <c:pt idx="9">
                  <c:v>64</c:v>
                </c:pt>
                <c:pt idx="10">
                  <c:v>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02232"/>
        <c:axId val="190879280"/>
      </c:lineChart>
      <c:dateAx>
        <c:axId val="191002232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0879280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90879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002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Black</a:t>
            </a:r>
          </a:p>
        </c:rich>
      </c:tx>
      <c:layout>
        <c:manualLayout>
          <c:xMode val="edge"/>
          <c:yMode val="edge"/>
          <c:x val="0.44014133796655674"/>
          <c:y val="4.306220095693828E-2"/>
        </c:manualLayout>
      </c:layout>
      <c:overlay val="0"/>
      <c:spPr>
        <a:solidFill>
          <a:srgbClr val="000000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0469541416269408E-2"/>
          <c:y val="0.26794258373205954"/>
          <c:w val="0.90962545575834464"/>
          <c:h val="0.53588516746411485"/>
        </c:manualLayout>
      </c:layout>
      <c:lineChart>
        <c:grouping val="stacked"/>
        <c:varyColors val="0"/>
        <c:ser>
          <c:idx val="0"/>
          <c:order val="0"/>
          <c:tx>
            <c:strRef>
              <c:f>'Expedidos SIBS 2008'!$B$12</c:f>
              <c:strCache>
                <c:ptCount val="1"/>
                <c:pt idx="0">
                  <c:v>Black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none"/>
          </c:marker>
          <c:cat>
            <c:numRef>
              <c:f>'Expedidos SIBS 2008'!$C$9:$M$9</c:f>
              <c:numCache>
                <c:formatCode>mmm\-yy</c:formatCode>
                <c:ptCount val="11"/>
                <c:pt idx="0">
                  <c:v>39479</c:v>
                </c:pt>
                <c:pt idx="1">
                  <c:v>39508</c:v>
                </c:pt>
                <c:pt idx="2">
                  <c:v>39539</c:v>
                </c:pt>
                <c:pt idx="3">
                  <c:v>39569</c:v>
                </c:pt>
                <c:pt idx="4">
                  <c:v>39600</c:v>
                </c:pt>
                <c:pt idx="5">
                  <c:v>39630</c:v>
                </c:pt>
                <c:pt idx="6">
                  <c:v>39661</c:v>
                </c:pt>
                <c:pt idx="7">
                  <c:v>39692</c:v>
                </c:pt>
                <c:pt idx="8">
                  <c:v>39722</c:v>
                </c:pt>
                <c:pt idx="9">
                  <c:v>39753</c:v>
                </c:pt>
                <c:pt idx="10">
                  <c:v>39783</c:v>
                </c:pt>
              </c:numCache>
            </c:numRef>
          </c:cat>
          <c:val>
            <c:numRef>
              <c:f>'Expedidos SIBS 2008'!$C$12:$M$12</c:f>
              <c:numCache>
                <c:formatCode>#,##0</c:formatCode>
                <c:ptCount val="11"/>
                <c:pt idx="0">
                  <c:v>348</c:v>
                </c:pt>
                <c:pt idx="1">
                  <c:v>241</c:v>
                </c:pt>
                <c:pt idx="2">
                  <c:v>146</c:v>
                </c:pt>
                <c:pt idx="3">
                  <c:v>21</c:v>
                </c:pt>
                <c:pt idx="4">
                  <c:v>486</c:v>
                </c:pt>
                <c:pt idx="5">
                  <c:v>323</c:v>
                </c:pt>
                <c:pt idx="6">
                  <c:v>254</c:v>
                </c:pt>
                <c:pt idx="7">
                  <c:v>306</c:v>
                </c:pt>
                <c:pt idx="8">
                  <c:v>148</c:v>
                </c:pt>
                <c:pt idx="9">
                  <c:v>131</c:v>
                </c:pt>
                <c:pt idx="10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14144"/>
        <c:axId val="190902768"/>
      </c:lineChart>
      <c:dateAx>
        <c:axId val="19091414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0902768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90902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0914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Go Travel</a:t>
            </a:r>
          </a:p>
        </c:rich>
      </c:tx>
      <c:layout>
        <c:manualLayout>
          <c:xMode val="edge"/>
          <c:yMode val="edge"/>
          <c:x val="0.42553241128547054"/>
          <c:y val="3.8793103448275891E-2"/>
        </c:manualLayout>
      </c:layout>
      <c:overlay val="0"/>
      <c:spPr>
        <a:solidFill>
          <a:srgbClr val="3366FF"/>
        </a:solidFill>
        <a:ln w="3175">
          <a:solidFill>
            <a:srgbClr val="00CCFF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1371206148426133E-2"/>
          <c:y val="0.24569017226682943"/>
          <c:w val="0.91844077649506062"/>
          <c:h val="0.57758742252202011"/>
        </c:manualLayout>
      </c:layout>
      <c:lineChart>
        <c:grouping val="stacked"/>
        <c:varyColors val="0"/>
        <c:ser>
          <c:idx val="0"/>
          <c:order val="0"/>
          <c:tx>
            <c:strRef>
              <c:f>'Expedidos SIBS 2008'!$B$13</c:f>
              <c:strCache>
                <c:ptCount val="1"/>
                <c:pt idx="0">
                  <c:v>Go Travel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none"/>
          </c:marker>
          <c:cat>
            <c:numRef>
              <c:f>'Expedidos SIBS 2008'!$C$9:$M$9</c:f>
              <c:numCache>
                <c:formatCode>mmm\-yy</c:formatCode>
                <c:ptCount val="11"/>
                <c:pt idx="0">
                  <c:v>39479</c:v>
                </c:pt>
                <c:pt idx="1">
                  <c:v>39508</c:v>
                </c:pt>
                <c:pt idx="2">
                  <c:v>39539</c:v>
                </c:pt>
                <c:pt idx="3">
                  <c:v>39569</c:v>
                </c:pt>
                <c:pt idx="4">
                  <c:v>39600</c:v>
                </c:pt>
                <c:pt idx="5">
                  <c:v>39630</c:v>
                </c:pt>
                <c:pt idx="6">
                  <c:v>39661</c:v>
                </c:pt>
                <c:pt idx="7">
                  <c:v>39692</c:v>
                </c:pt>
                <c:pt idx="8">
                  <c:v>39722</c:v>
                </c:pt>
                <c:pt idx="9">
                  <c:v>39753</c:v>
                </c:pt>
                <c:pt idx="10">
                  <c:v>39783</c:v>
                </c:pt>
              </c:numCache>
            </c:numRef>
          </c:cat>
          <c:val>
            <c:numRef>
              <c:f>'Expedidos SIBS 2008'!$C$13:$M$13</c:f>
              <c:numCache>
                <c:formatCode>#,##0</c:formatCode>
                <c:ptCount val="11"/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389128"/>
        <c:axId val="188901672"/>
      </c:lineChart>
      <c:dateAx>
        <c:axId val="19138912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88901672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88901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389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Finance</a:t>
            </a:r>
          </a:p>
        </c:rich>
      </c:tx>
      <c:layout>
        <c:manualLayout>
          <c:xMode val="edge"/>
          <c:yMode val="edge"/>
          <c:x val="0.42076560102118377"/>
          <c:y val="3.9647577092511016E-2"/>
        </c:manualLayout>
      </c:layout>
      <c:overlay val="0"/>
      <c:spPr>
        <a:solidFill>
          <a:srgbClr val="336666"/>
        </a:solidFill>
        <a:ln w="3175">
          <a:solidFill>
            <a:srgbClr val="339966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8743247768378283E-2"/>
          <c:y val="0.25110132158590309"/>
          <c:w val="0.8948099369369249"/>
          <c:h val="0.56828193832599161"/>
        </c:manualLayout>
      </c:layout>
      <c:lineChart>
        <c:grouping val="stacked"/>
        <c:varyColors val="0"/>
        <c:ser>
          <c:idx val="0"/>
          <c:order val="0"/>
          <c:tx>
            <c:strRef>
              <c:f>'Expedidos SIBS 2008'!$B$14</c:f>
              <c:strCache>
                <c:ptCount val="1"/>
                <c:pt idx="0">
                  <c:v>Finance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'Expedidos SIBS 2008'!$C$9:$M$9</c:f>
              <c:numCache>
                <c:formatCode>mmm\-yy</c:formatCode>
                <c:ptCount val="11"/>
                <c:pt idx="0">
                  <c:v>39479</c:v>
                </c:pt>
                <c:pt idx="1">
                  <c:v>39508</c:v>
                </c:pt>
                <c:pt idx="2">
                  <c:v>39539</c:v>
                </c:pt>
                <c:pt idx="3">
                  <c:v>39569</c:v>
                </c:pt>
                <c:pt idx="4">
                  <c:v>39600</c:v>
                </c:pt>
                <c:pt idx="5">
                  <c:v>39630</c:v>
                </c:pt>
                <c:pt idx="6">
                  <c:v>39661</c:v>
                </c:pt>
                <c:pt idx="7">
                  <c:v>39692</c:v>
                </c:pt>
                <c:pt idx="8">
                  <c:v>39722</c:v>
                </c:pt>
                <c:pt idx="9">
                  <c:v>39753</c:v>
                </c:pt>
                <c:pt idx="10">
                  <c:v>39783</c:v>
                </c:pt>
              </c:numCache>
            </c:numRef>
          </c:cat>
          <c:val>
            <c:numRef>
              <c:f>'Expedidos SIBS 2008'!$C$14:$M$14</c:f>
              <c:numCache>
                <c:formatCode>#,##0</c:formatCode>
                <c:ptCount val="11"/>
                <c:pt idx="0">
                  <c:v>24</c:v>
                </c:pt>
                <c:pt idx="1">
                  <c:v>67</c:v>
                </c:pt>
                <c:pt idx="2">
                  <c:v>26</c:v>
                </c:pt>
                <c:pt idx="3">
                  <c:v>308</c:v>
                </c:pt>
                <c:pt idx="4">
                  <c:v>28</c:v>
                </c:pt>
                <c:pt idx="5">
                  <c:v>4</c:v>
                </c:pt>
                <c:pt idx="6">
                  <c:v>2</c:v>
                </c:pt>
                <c:pt idx="7">
                  <c:v>8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23016"/>
        <c:axId val="191023408"/>
      </c:lineChart>
      <c:dateAx>
        <c:axId val="191023016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023408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91023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023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Credial</a:t>
            </a:r>
          </a:p>
        </c:rich>
      </c:tx>
      <c:layout>
        <c:manualLayout>
          <c:xMode val="edge"/>
          <c:yMode val="edge"/>
          <c:x val="0.42323709536307957"/>
          <c:y val="4.2654028436018961E-2"/>
        </c:manualLayout>
      </c:layout>
      <c:overlay val="0"/>
      <c:spPr>
        <a:solidFill>
          <a:srgbClr val="996633"/>
        </a:solidFill>
        <a:ln w="3175">
          <a:solidFill>
            <a:srgbClr val="996633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8.0221408494079882E-2"/>
          <c:y val="0.26540345777977331"/>
          <c:w val="0.87275359930627505"/>
          <c:h val="0.5402856104802527"/>
        </c:manualLayout>
      </c:layout>
      <c:lineChart>
        <c:grouping val="stacked"/>
        <c:varyColors val="0"/>
        <c:ser>
          <c:idx val="0"/>
          <c:order val="0"/>
          <c:tx>
            <c:strRef>
              <c:f>'Expedidos SIBS 2008'!$B$15</c:f>
              <c:strCache>
                <c:ptCount val="1"/>
                <c:pt idx="0">
                  <c:v>Credial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'Expedidos SIBS 2008'!$C$9:$M$9</c:f>
              <c:numCache>
                <c:formatCode>mmm\-yy</c:formatCode>
                <c:ptCount val="11"/>
                <c:pt idx="0">
                  <c:v>39479</c:v>
                </c:pt>
                <c:pt idx="1">
                  <c:v>39508</c:v>
                </c:pt>
                <c:pt idx="2">
                  <c:v>39539</c:v>
                </c:pt>
                <c:pt idx="3">
                  <c:v>39569</c:v>
                </c:pt>
                <c:pt idx="4">
                  <c:v>39600</c:v>
                </c:pt>
                <c:pt idx="5">
                  <c:v>39630</c:v>
                </c:pt>
                <c:pt idx="6">
                  <c:v>39661</c:v>
                </c:pt>
                <c:pt idx="7">
                  <c:v>39692</c:v>
                </c:pt>
                <c:pt idx="8">
                  <c:v>39722</c:v>
                </c:pt>
                <c:pt idx="9">
                  <c:v>39753</c:v>
                </c:pt>
                <c:pt idx="10">
                  <c:v>39783</c:v>
                </c:pt>
              </c:numCache>
            </c:numRef>
          </c:cat>
          <c:val>
            <c:numRef>
              <c:f>'Expedidos SIBS 2008'!$C$15:$M$15</c:f>
              <c:numCache>
                <c:formatCode>#,##0</c:formatCode>
                <c:ptCount val="11"/>
                <c:pt idx="0">
                  <c:v>1143</c:v>
                </c:pt>
                <c:pt idx="1">
                  <c:v>4025</c:v>
                </c:pt>
                <c:pt idx="2">
                  <c:v>12075</c:v>
                </c:pt>
                <c:pt idx="3">
                  <c:v>5491</c:v>
                </c:pt>
                <c:pt idx="4">
                  <c:v>1256</c:v>
                </c:pt>
                <c:pt idx="5">
                  <c:v>434</c:v>
                </c:pt>
                <c:pt idx="6">
                  <c:v>186</c:v>
                </c:pt>
                <c:pt idx="7">
                  <c:v>783</c:v>
                </c:pt>
                <c:pt idx="8">
                  <c:v>185</c:v>
                </c:pt>
                <c:pt idx="9">
                  <c:v>354</c:v>
                </c:pt>
                <c:pt idx="10">
                  <c:v>174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24192"/>
        <c:axId val="191024584"/>
      </c:lineChart>
      <c:dateAx>
        <c:axId val="191024192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024584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91024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024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Ikea</a:t>
            </a:r>
          </a:p>
        </c:rich>
      </c:tx>
      <c:layout>
        <c:manualLayout>
          <c:xMode val="edge"/>
          <c:yMode val="edge"/>
          <c:x val="0.43296089385475217"/>
          <c:y val="4.1095890410958895E-2"/>
        </c:manualLayout>
      </c:layout>
      <c:overlay val="0"/>
      <c:spPr>
        <a:solidFill>
          <a:srgbClr val="999933"/>
        </a:solidFill>
        <a:ln w="3175">
          <a:solidFill>
            <a:srgbClr val="999933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8.1005586592178769E-2"/>
          <c:y val="0.25570890281153125"/>
          <c:w val="0.87150837988826757"/>
          <c:h val="0.55708010969655053"/>
        </c:manualLayout>
      </c:layout>
      <c:lineChart>
        <c:grouping val="stacked"/>
        <c:varyColors val="0"/>
        <c:ser>
          <c:idx val="0"/>
          <c:order val="0"/>
          <c:tx>
            <c:strRef>
              <c:f>'Expedidos SIBS 2008'!$B$16</c:f>
              <c:strCache>
                <c:ptCount val="1"/>
                <c:pt idx="0">
                  <c:v>Ikea</c:v>
                </c:pt>
              </c:strCache>
            </c:strRef>
          </c:tx>
          <c:spPr>
            <a:ln w="12700">
              <a:solidFill>
                <a:srgbClr val="996633"/>
              </a:solidFill>
              <a:prstDash val="solid"/>
            </a:ln>
          </c:spPr>
          <c:marker>
            <c:symbol val="none"/>
          </c:marker>
          <c:cat>
            <c:numRef>
              <c:f>'Expedidos SIBS 2008'!$C$9:$M$9</c:f>
              <c:numCache>
                <c:formatCode>mmm\-yy</c:formatCode>
                <c:ptCount val="11"/>
                <c:pt idx="0">
                  <c:v>39479</c:v>
                </c:pt>
                <c:pt idx="1">
                  <c:v>39508</c:v>
                </c:pt>
                <c:pt idx="2">
                  <c:v>39539</c:v>
                </c:pt>
                <c:pt idx="3">
                  <c:v>39569</c:v>
                </c:pt>
                <c:pt idx="4">
                  <c:v>39600</c:v>
                </c:pt>
                <c:pt idx="5">
                  <c:v>39630</c:v>
                </c:pt>
                <c:pt idx="6">
                  <c:v>39661</c:v>
                </c:pt>
                <c:pt idx="7">
                  <c:v>39692</c:v>
                </c:pt>
                <c:pt idx="8">
                  <c:v>39722</c:v>
                </c:pt>
                <c:pt idx="9">
                  <c:v>39753</c:v>
                </c:pt>
                <c:pt idx="10">
                  <c:v>39783</c:v>
                </c:pt>
              </c:numCache>
            </c:numRef>
          </c:cat>
          <c:val>
            <c:numRef>
              <c:f>'Expedidos SIBS 2008'!$C$16:$M$16</c:f>
              <c:numCache>
                <c:formatCode>#,##0</c:formatCode>
                <c:ptCount val="11"/>
                <c:pt idx="0">
                  <c:v>760</c:v>
                </c:pt>
                <c:pt idx="1">
                  <c:v>24922</c:v>
                </c:pt>
                <c:pt idx="2">
                  <c:v>10655</c:v>
                </c:pt>
                <c:pt idx="3">
                  <c:v>0</c:v>
                </c:pt>
                <c:pt idx="4">
                  <c:v>111</c:v>
                </c:pt>
                <c:pt idx="5">
                  <c:v>6628</c:v>
                </c:pt>
                <c:pt idx="6">
                  <c:v>5881</c:v>
                </c:pt>
                <c:pt idx="7">
                  <c:v>2269</c:v>
                </c:pt>
                <c:pt idx="8">
                  <c:v>1284</c:v>
                </c:pt>
                <c:pt idx="9">
                  <c:v>1342</c:v>
                </c:pt>
                <c:pt idx="10">
                  <c:v>1111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20200"/>
        <c:axId val="191120592"/>
      </c:lineChart>
      <c:dateAx>
        <c:axId val="191120200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120592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91120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120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Moviflor</a:t>
            </a:r>
          </a:p>
        </c:rich>
      </c:tx>
      <c:layout>
        <c:manualLayout>
          <c:xMode val="edge"/>
          <c:yMode val="edge"/>
          <c:x val="0.41818211185140491"/>
          <c:y val="4.2553191489361722E-2"/>
        </c:manualLayout>
      </c:layout>
      <c:overlay val="0"/>
      <c:spPr>
        <a:solidFill>
          <a:srgbClr val="336666"/>
        </a:solidFill>
        <a:ln w="3175">
          <a:solidFill>
            <a:srgbClr val="339966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8.1118936515882228E-2"/>
          <c:y val="0.24255369546562391"/>
          <c:w val="0.87132926636887853"/>
          <c:h val="0.58297993471562237"/>
        </c:manualLayout>
      </c:layout>
      <c:lineChart>
        <c:grouping val="stacked"/>
        <c:varyColors val="0"/>
        <c:ser>
          <c:idx val="0"/>
          <c:order val="0"/>
          <c:tx>
            <c:strRef>
              <c:f>'Expedidos SIBS 2008'!$B$17</c:f>
              <c:strCache>
                <c:ptCount val="1"/>
                <c:pt idx="0">
                  <c:v>Moviflor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'Expedidos SIBS 2008'!$C$9:$M$9</c:f>
              <c:numCache>
                <c:formatCode>mmm\-yy</c:formatCode>
                <c:ptCount val="11"/>
                <c:pt idx="0">
                  <c:v>39479</c:v>
                </c:pt>
                <c:pt idx="1">
                  <c:v>39508</c:v>
                </c:pt>
                <c:pt idx="2">
                  <c:v>39539</c:v>
                </c:pt>
                <c:pt idx="3">
                  <c:v>39569</c:v>
                </c:pt>
                <c:pt idx="4">
                  <c:v>39600</c:v>
                </c:pt>
                <c:pt idx="5">
                  <c:v>39630</c:v>
                </c:pt>
                <c:pt idx="6">
                  <c:v>39661</c:v>
                </c:pt>
                <c:pt idx="7">
                  <c:v>39692</c:v>
                </c:pt>
                <c:pt idx="8">
                  <c:v>39722</c:v>
                </c:pt>
                <c:pt idx="9">
                  <c:v>39753</c:v>
                </c:pt>
                <c:pt idx="10">
                  <c:v>39783</c:v>
                </c:pt>
              </c:numCache>
            </c:numRef>
          </c:cat>
          <c:val>
            <c:numRef>
              <c:f>'Expedidos SIBS 2008'!$C$17:$M$17</c:f>
              <c:numCache>
                <c:formatCode>#,##0</c:formatCode>
                <c:ptCount val="11"/>
                <c:pt idx="1">
                  <c:v>945</c:v>
                </c:pt>
                <c:pt idx="2">
                  <c:v>9559</c:v>
                </c:pt>
                <c:pt idx="3">
                  <c:v>474</c:v>
                </c:pt>
                <c:pt idx="4">
                  <c:v>816</c:v>
                </c:pt>
                <c:pt idx="5">
                  <c:v>220</c:v>
                </c:pt>
                <c:pt idx="6">
                  <c:v>131</c:v>
                </c:pt>
                <c:pt idx="7">
                  <c:v>2268</c:v>
                </c:pt>
                <c:pt idx="8">
                  <c:v>130</c:v>
                </c:pt>
                <c:pt idx="9">
                  <c:v>276</c:v>
                </c:pt>
                <c:pt idx="10">
                  <c:v>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22624"/>
        <c:axId val="191022232"/>
      </c:lineChart>
      <c:dateAx>
        <c:axId val="19102262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022232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91022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022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Conforama</a:t>
            </a:r>
          </a:p>
        </c:rich>
      </c:tx>
      <c:layout>
        <c:manualLayout>
          <c:xMode val="edge"/>
          <c:yMode val="edge"/>
          <c:x val="0.42092771697235998"/>
          <c:y val="4.2553191489361722E-2"/>
        </c:manualLayout>
      </c:layout>
      <c:overlay val="0"/>
      <c:spPr>
        <a:solidFill>
          <a:srgbClr val="00CCFF"/>
        </a:solidFill>
        <a:ln w="3175">
          <a:solidFill>
            <a:srgbClr val="00CCFF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6.8965557282507153E-2"/>
          <c:y val="0.24255369546562391"/>
          <c:w val="0.89060693801030788"/>
          <c:h val="0.58297993471562237"/>
        </c:manualLayout>
      </c:layout>
      <c:lineChart>
        <c:grouping val="stacked"/>
        <c:varyColors val="0"/>
        <c:ser>
          <c:idx val="0"/>
          <c:order val="0"/>
          <c:tx>
            <c:strRef>
              <c:f>'Expedidos SIBS 2008'!$B$18</c:f>
              <c:strCache>
                <c:ptCount val="1"/>
                <c:pt idx="0">
                  <c:v>Conforama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none"/>
          </c:marker>
          <c:cat>
            <c:numRef>
              <c:f>'Expedidos SIBS 2008'!$C$9:$M$9</c:f>
              <c:numCache>
                <c:formatCode>mmm\-yy</c:formatCode>
                <c:ptCount val="11"/>
                <c:pt idx="0">
                  <c:v>39479</c:v>
                </c:pt>
                <c:pt idx="1">
                  <c:v>39508</c:v>
                </c:pt>
                <c:pt idx="2">
                  <c:v>39539</c:v>
                </c:pt>
                <c:pt idx="3">
                  <c:v>39569</c:v>
                </c:pt>
                <c:pt idx="4">
                  <c:v>39600</c:v>
                </c:pt>
                <c:pt idx="5">
                  <c:v>39630</c:v>
                </c:pt>
                <c:pt idx="6">
                  <c:v>39661</c:v>
                </c:pt>
                <c:pt idx="7">
                  <c:v>39692</c:v>
                </c:pt>
                <c:pt idx="8">
                  <c:v>39722</c:v>
                </c:pt>
                <c:pt idx="9">
                  <c:v>39753</c:v>
                </c:pt>
                <c:pt idx="10">
                  <c:v>39783</c:v>
                </c:pt>
              </c:numCache>
            </c:numRef>
          </c:cat>
          <c:val>
            <c:numRef>
              <c:f>'Expedidos SIBS 2008'!$C$18:$M$18</c:f>
              <c:numCache>
                <c:formatCode>#,##0</c:formatCode>
                <c:ptCount val="11"/>
                <c:pt idx="0">
                  <c:v>695</c:v>
                </c:pt>
                <c:pt idx="1">
                  <c:v>7288</c:v>
                </c:pt>
                <c:pt idx="2">
                  <c:v>13849</c:v>
                </c:pt>
                <c:pt idx="3">
                  <c:v>581</c:v>
                </c:pt>
                <c:pt idx="4">
                  <c:v>1686</c:v>
                </c:pt>
                <c:pt idx="5">
                  <c:v>637</c:v>
                </c:pt>
                <c:pt idx="6">
                  <c:v>28</c:v>
                </c:pt>
                <c:pt idx="7">
                  <c:v>585</c:v>
                </c:pt>
                <c:pt idx="8">
                  <c:v>828</c:v>
                </c:pt>
                <c:pt idx="9">
                  <c:v>691</c:v>
                </c:pt>
                <c:pt idx="10">
                  <c:v>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21448"/>
        <c:axId val="191021056"/>
      </c:lineChart>
      <c:dateAx>
        <c:axId val="19102144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021056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91021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021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Euronics</a:t>
            </a:r>
          </a:p>
        </c:rich>
      </c:tx>
      <c:layout>
        <c:manualLayout>
          <c:xMode val="edge"/>
          <c:yMode val="edge"/>
          <c:x val="0.41418499283334437"/>
          <c:y val="3.86266094420600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7.3758967418782434E-2"/>
          <c:y val="0.24463519313304721"/>
          <c:w val="0.87801540061974015"/>
          <c:h val="0.57939914163090134"/>
        </c:manualLayout>
      </c:layout>
      <c:lineChart>
        <c:grouping val="stacked"/>
        <c:varyColors val="0"/>
        <c:ser>
          <c:idx val="0"/>
          <c:order val="0"/>
          <c:tx>
            <c:strRef>
              <c:f>'Expedidos SIBS 2008'!$B$19</c:f>
              <c:strCache>
                <c:ptCount val="1"/>
                <c:pt idx="0">
                  <c:v>Euronics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'Expedidos SIBS 2008'!$C$9:$M$9</c:f>
              <c:numCache>
                <c:formatCode>mmm\-yy</c:formatCode>
                <c:ptCount val="11"/>
                <c:pt idx="0">
                  <c:v>39479</c:v>
                </c:pt>
                <c:pt idx="1">
                  <c:v>39508</c:v>
                </c:pt>
                <c:pt idx="2">
                  <c:v>39539</c:v>
                </c:pt>
                <c:pt idx="3">
                  <c:v>39569</c:v>
                </c:pt>
                <c:pt idx="4">
                  <c:v>39600</c:v>
                </c:pt>
                <c:pt idx="5">
                  <c:v>39630</c:v>
                </c:pt>
                <c:pt idx="6">
                  <c:v>39661</c:v>
                </c:pt>
                <c:pt idx="7">
                  <c:v>39692</c:v>
                </c:pt>
                <c:pt idx="8">
                  <c:v>39722</c:v>
                </c:pt>
                <c:pt idx="9">
                  <c:v>39753</c:v>
                </c:pt>
                <c:pt idx="10">
                  <c:v>39783</c:v>
                </c:pt>
              </c:numCache>
            </c:numRef>
          </c:cat>
          <c:val>
            <c:numRef>
              <c:f>'Expedidos SIBS 2008'!$C$19:$M$19</c:f>
              <c:numCache>
                <c:formatCode>#,##0</c:formatCode>
                <c:ptCount val="11"/>
                <c:pt idx="0">
                  <c:v>20</c:v>
                </c:pt>
                <c:pt idx="1">
                  <c:v>77</c:v>
                </c:pt>
                <c:pt idx="2">
                  <c:v>1120</c:v>
                </c:pt>
                <c:pt idx="3">
                  <c:v>1</c:v>
                </c:pt>
                <c:pt idx="4">
                  <c:v>182</c:v>
                </c:pt>
                <c:pt idx="5">
                  <c:v>59</c:v>
                </c:pt>
                <c:pt idx="6">
                  <c:v>73</c:v>
                </c:pt>
                <c:pt idx="7">
                  <c:v>112</c:v>
                </c:pt>
                <c:pt idx="8">
                  <c:v>61</c:v>
                </c:pt>
                <c:pt idx="9">
                  <c:v>103</c:v>
                </c:pt>
                <c:pt idx="10">
                  <c:v>104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21768"/>
        <c:axId val="191122160"/>
      </c:lineChart>
      <c:dateAx>
        <c:axId val="19112176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122160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91122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121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Tien 21</a:t>
            </a:r>
          </a:p>
        </c:rich>
      </c:tx>
      <c:layout>
        <c:manualLayout>
          <c:xMode val="edge"/>
          <c:yMode val="edge"/>
          <c:x val="0.4335331855973093"/>
          <c:y val="3.913043478260869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6.2275485518505293E-2"/>
          <c:y val="0.24782608695652236"/>
          <c:w val="0.8970065125646246"/>
          <c:h val="0.57391304347826089"/>
        </c:manualLayout>
      </c:layout>
      <c:lineChart>
        <c:grouping val="stacked"/>
        <c:varyColors val="0"/>
        <c:ser>
          <c:idx val="0"/>
          <c:order val="0"/>
          <c:tx>
            <c:strRef>
              <c:f>'Expedidos SIBS 2008'!$B$20</c:f>
              <c:strCache>
                <c:ptCount val="1"/>
                <c:pt idx="0">
                  <c:v>Tien 21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'Expedidos SIBS 2008'!$C$9:$M$9</c:f>
              <c:numCache>
                <c:formatCode>mmm\-yy</c:formatCode>
                <c:ptCount val="11"/>
                <c:pt idx="0">
                  <c:v>39479</c:v>
                </c:pt>
                <c:pt idx="1">
                  <c:v>39508</c:v>
                </c:pt>
                <c:pt idx="2">
                  <c:v>39539</c:v>
                </c:pt>
                <c:pt idx="3">
                  <c:v>39569</c:v>
                </c:pt>
                <c:pt idx="4">
                  <c:v>39600</c:v>
                </c:pt>
                <c:pt idx="5">
                  <c:v>39630</c:v>
                </c:pt>
                <c:pt idx="6">
                  <c:v>39661</c:v>
                </c:pt>
                <c:pt idx="7">
                  <c:v>39692</c:v>
                </c:pt>
                <c:pt idx="8">
                  <c:v>39722</c:v>
                </c:pt>
                <c:pt idx="9">
                  <c:v>39753</c:v>
                </c:pt>
                <c:pt idx="10">
                  <c:v>39783</c:v>
                </c:pt>
              </c:numCache>
            </c:numRef>
          </c:cat>
          <c:val>
            <c:numRef>
              <c:f>'Expedidos SIBS 2008'!$C$19:$M$19</c:f>
              <c:numCache>
                <c:formatCode>#,##0</c:formatCode>
                <c:ptCount val="11"/>
                <c:pt idx="0">
                  <c:v>20</c:v>
                </c:pt>
                <c:pt idx="1">
                  <c:v>77</c:v>
                </c:pt>
                <c:pt idx="2">
                  <c:v>1120</c:v>
                </c:pt>
                <c:pt idx="3">
                  <c:v>1</c:v>
                </c:pt>
                <c:pt idx="4">
                  <c:v>182</c:v>
                </c:pt>
                <c:pt idx="5">
                  <c:v>59</c:v>
                </c:pt>
                <c:pt idx="6">
                  <c:v>73</c:v>
                </c:pt>
                <c:pt idx="7">
                  <c:v>112</c:v>
                </c:pt>
                <c:pt idx="8">
                  <c:v>61</c:v>
                </c:pt>
                <c:pt idx="9">
                  <c:v>103</c:v>
                </c:pt>
                <c:pt idx="10">
                  <c:v>104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22944"/>
        <c:axId val="191123336"/>
      </c:lineChart>
      <c:dateAx>
        <c:axId val="19112294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123336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91123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122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Confort</a:t>
            </a:r>
          </a:p>
        </c:rich>
      </c:tx>
      <c:layout>
        <c:manualLayout>
          <c:xMode val="edge"/>
          <c:yMode val="edge"/>
          <c:x val="0.41784732290899895"/>
          <c:y val="4.2016806722689079E-2"/>
        </c:manualLayout>
      </c:layout>
      <c:overlay val="0"/>
      <c:spPr>
        <a:solidFill>
          <a:srgbClr val="808080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7.3654441875471599E-2"/>
          <c:y val="0.23949628967036979"/>
          <c:w val="0.87818757620754595"/>
          <c:h val="0.58823650094475932"/>
        </c:manualLayout>
      </c:layout>
      <c:lineChart>
        <c:grouping val="stacked"/>
        <c:varyColors val="0"/>
        <c:ser>
          <c:idx val="0"/>
          <c:order val="0"/>
          <c:tx>
            <c:strRef>
              <c:f>'Expedidos SIBS 2008'!$B$21</c:f>
              <c:strCache>
                <c:ptCount val="1"/>
                <c:pt idx="0">
                  <c:v>Confort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'Expedidos SIBS 2008'!$C$9:$M$9</c:f>
              <c:numCache>
                <c:formatCode>mmm\-yy</c:formatCode>
                <c:ptCount val="11"/>
                <c:pt idx="0">
                  <c:v>39479</c:v>
                </c:pt>
                <c:pt idx="1">
                  <c:v>39508</c:v>
                </c:pt>
                <c:pt idx="2">
                  <c:v>39539</c:v>
                </c:pt>
                <c:pt idx="3">
                  <c:v>39569</c:v>
                </c:pt>
                <c:pt idx="4">
                  <c:v>39600</c:v>
                </c:pt>
                <c:pt idx="5">
                  <c:v>39630</c:v>
                </c:pt>
                <c:pt idx="6">
                  <c:v>39661</c:v>
                </c:pt>
                <c:pt idx="7">
                  <c:v>39692</c:v>
                </c:pt>
                <c:pt idx="8">
                  <c:v>39722</c:v>
                </c:pt>
                <c:pt idx="9">
                  <c:v>39753</c:v>
                </c:pt>
                <c:pt idx="10">
                  <c:v>39783</c:v>
                </c:pt>
              </c:numCache>
            </c:numRef>
          </c:cat>
          <c:val>
            <c:numRef>
              <c:f>'Expedidos SIBS 2008'!$C$21:$M$21</c:f>
              <c:numCache>
                <c:formatCode>#,##0</c:formatCode>
                <c:ptCount val="11"/>
                <c:pt idx="0">
                  <c:v>10</c:v>
                </c:pt>
                <c:pt idx="1">
                  <c:v>52</c:v>
                </c:pt>
                <c:pt idx="2">
                  <c:v>908</c:v>
                </c:pt>
                <c:pt idx="3">
                  <c:v>54</c:v>
                </c:pt>
                <c:pt idx="4">
                  <c:v>93</c:v>
                </c:pt>
                <c:pt idx="5">
                  <c:v>14</c:v>
                </c:pt>
                <c:pt idx="6">
                  <c:v>26</c:v>
                </c:pt>
                <c:pt idx="7">
                  <c:v>98</c:v>
                </c:pt>
                <c:pt idx="8">
                  <c:v>26</c:v>
                </c:pt>
                <c:pt idx="9">
                  <c:v>34</c:v>
                </c:pt>
                <c:pt idx="10">
                  <c:v>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52328"/>
        <c:axId val="191252720"/>
      </c:lineChart>
      <c:dateAx>
        <c:axId val="19125232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252720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91252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252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Solmar</a:t>
            </a:r>
          </a:p>
        </c:rich>
      </c:tx>
      <c:layout>
        <c:manualLayout>
          <c:xMode val="edge"/>
          <c:yMode val="edge"/>
          <c:x val="0.42530282637954536"/>
          <c:y val="4.0160642570281097E-2"/>
        </c:manualLayout>
      </c:layout>
      <c:overlay val="0"/>
      <c:spPr>
        <a:solidFill>
          <a:srgbClr val="FFFF99"/>
        </a:solidFill>
        <a:ln w="3175">
          <a:solidFill>
            <a:srgbClr val="FFFF99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6.4602960969044512E-2"/>
          <c:y val="0.23694872046279164"/>
          <c:w val="0.88829071332436071"/>
          <c:h val="0.58634768114520741"/>
        </c:manualLayout>
      </c:layout>
      <c:lineChart>
        <c:grouping val="stacked"/>
        <c:varyColors val="0"/>
        <c:ser>
          <c:idx val="0"/>
          <c:order val="0"/>
          <c:tx>
            <c:strRef>
              <c:f>'Expedidos SIBS 2008'!$B$22</c:f>
              <c:strCache>
                <c:ptCount val="1"/>
                <c:pt idx="0">
                  <c:v>Solmar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'Expedidos SIBS 2008'!$C$9:$M$9</c:f>
              <c:numCache>
                <c:formatCode>mmm\-yy</c:formatCode>
                <c:ptCount val="11"/>
                <c:pt idx="0">
                  <c:v>39479</c:v>
                </c:pt>
                <c:pt idx="1">
                  <c:v>39508</c:v>
                </c:pt>
                <c:pt idx="2">
                  <c:v>39539</c:v>
                </c:pt>
                <c:pt idx="3">
                  <c:v>39569</c:v>
                </c:pt>
                <c:pt idx="4">
                  <c:v>39600</c:v>
                </c:pt>
                <c:pt idx="5">
                  <c:v>39630</c:v>
                </c:pt>
                <c:pt idx="6">
                  <c:v>39661</c:v>
                </c:pt>
                <c:pt idx="7">
                  <c:v>39692</c:v>
                </c:pt>
                <c:pt idx="8">
                  <c:v>39722</c:v>
                </c:pt>
                <c:pt idx="9">
                  <c:v>39753</c:v>
                </c:pt>
                <c:pt idx="10">
                  <c:v>39783</c:v>
                </c:pt>
              </c:numCache>
            </c:numRef>
          </c:cat>
          <c:val>
            <c:numRef>
              <c:f>'Expedidos SIBS 2008'!$C$22:$M$22</c:f>
              <c:numCache>
                <c:formatCode>#,##0</c:formatCode>
                <c:ptCount val="11"/>
                <c:pt idx="1">
                  <c:v>57</c:v>
                </c:pt>
                <c:pt idx="2">
                  <c:v>92</c:v>
                </c:pt>
                <c:pt idx="3">
                  <c:v>44</c:v>
                </c:pt>
                <c:pt idx="4">
                  <c:v>26</c:v>
                </c:pt>
                <c:pt idx="5">
                  <c:v>7</c:v>
                </c:pt>
                <c:pt idx="6">
                  <c:v>4</c:v>
                </c:pt>
                <c:pt idx="7">
                  <c:v>18</c:v>
                </c:pt>
                <c:pt idx="8">
                  <c:v>10</c:v>
                </c:pt>
                <c:pt idx="9">
                  <c:v>3</c:v>
                </c:pt>
                <c:pt idx="1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53504"/>
        <c:axId val="191253896"/>
      </c:lineChart>
      <c:dateAx>
        <c:axId val="19125350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253896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91253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91253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PT"/>
              <a:t>Total Expedições SIBS - 2009</a:t>
            </a:r>
          </a:p>
        </c:rich>
      </c:tx>
      <c:layout>
        <c:manualLayout>
          <c:xMode val="edge"/>
          <c:yMode val="edge"/>
          <c:x val="0.34521849863106735"/>
          <c:y val="3.395754478058663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6037779305942623E-2"/>
          <c:y val="0.17543919763979537"/>
          <c:w val="0.91239952224741161"/>
          <c:h val="0.775441253567897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'Expedidos SIBS 2009'!$B$7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'Expedidos SIBS 2009'!$O$7</c:f>
              <c:numCache>
                <c:formatCode>#,##0</c:formatCode>
                <c:ptCount val="1"/>
                <c:pt idx="0">
                  <c:v>6849</c:v>
                </c:pt>
              </c:numCache>
            </c:numRef>
          </c:val>
        </c:ser>
        <c:ser>
          <c:idx val="1"/>
          <c:order val="1"/>
          <c:tx>
            <c:strRef>
              <c:f>'Expedidos SIBS 2009'!$B$8</c:f>
              <c:strCache>
                <c:ptCount val="1"/>
                <c:pt idx="0">
                  <c:v>Green</c:v>
                </c:pt>
              </c:strCache>
            </c:strRef>
          </c:tx>
          <c:spPr>
            <a:solidFill>
              <a:srgbClr val="33993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'Expedidos SIBS 2009'!$O$8</c:f>
              <c:numCache>
                <c:formatCode>#,##0</c:formatCode>
                <c:ptCount val="1"/>
                <c:pt idx="0">
                  <c:v>2885</c:v>
                </c:pt>
              </c:numCache>
            </c:numRef>
          </c:val>
        </c:ser>
        <c:ser>
          <c:idx val="2"/>
          <c:order val="2"/>
          <c:tx>
            <c:strRef>
              <c:f>'Expedidos SIBS 2009'!$B$9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'Expedidos SIBS 2009'!$O$9</c:f>
              <c:numCache>
                <c:formatCode>#,##0</c:formatCode>
                <c:ptCount val="1"/>
                <c:pt idx="0">
                  <c:v>2122</c:v>
                </c:pt>
              </c:numCache>
            </c:numRef>
          </c:val>
        </c:ser>
        <c:ser>
          <c:idx val="3"/>
          <c:order val="3"/>
          <c:tx>
            <c:strRef>
              <c:f>'Expedidos SIBS 2009'!$B$10</c:f>
              <c:strCache>
                <c:ptCount val="1"/>
                <c:pt idx="0">
                  <c:v>Go Travel</c:v>
                </c:pt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'Expedidos SIBS 2009'!$O$10</c:f>
              <c:numCache>
                <c:formatCode>#,##0</c:formatCode>
                <c:ptCount val="1"/>
                <c:pt idx="0">
                  <c:v>1</c:v>
                </c:pt>
              </c:numCache>
            </c:numRef>
          </c:val>
        </c:ser>
        <c:ser>
          <c:idx val="4"/>
          <c:order val="4"/>
          <c:tx>
            <c:strRef>
              <c:f>'Expedidos SIBS 2009'!$B$11</c:f>
              <c:strCache>
                <c:ptCount val="1"/>
                <c:pt idx="0">
                  <c:v>Finance</c:v>
                </c:pt>
              </c:strCache>
            </c:strRef>
          </c:tx>
          <c:spPr>
            <a:solidFill>
              <a:srgbClr val="6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'Expedidos SIBS 2009'!$O$11</c:f>
              <c:numCache>
                <c:formatCode>#,##0</c:formatCode>
                <c:ptCount val="1"/>
                <c:pt idx="0">
                  <c:v>6</c:v>
                </c:pt>
              </c:numCache>
            </c:numRef>
          </c:val>
        </c:ser>
        <c:ser>
          <c:idx val="5"/>
          <c:order val="5"/>
          <c:tx>
            <c:strRef>
              <c:f>'Expedidos SIBS 2009'!$B$12</c:f>
              <c:strCache>
                <c:ptCount val="1"/>
                <c:pt idx="0">
                  <c:v>Credial</c:v>
                </c:pt>
              </c:strCache>
            </c:strRef>
          </c:tx>
          <c:spPr>
            <a:solidFill>
              <a:srgbClr val="9966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'Expedidos SIBS 2009'!$O$12</c:f>
              <c:numCache>
                <c:formatCode>#,##0</c:formatCode>
                <c:ptCount val="1"/>
                <c:pt idx="0">
                  <c:v>1655</c:v>
                </c:pt>
              </c:numCache>
            </c:numRef>
          </c:val>
        </c:ser>
        <c:ser>
          <c:idx val="6"/>
          <c:order val="6"/>
          <c:tx>
            <c:strRef>
              <c:f>'Expedidos SIBS 2009'!$B$13</c:f>
              <c:strCache>
                <c:ptCount val="1"/>
                <c:pt idx="0">
                  <c:v>Ikea</c:v>
                </c:pt>
              </c:strCache>
            </c:strRef>
          </c:tx>
          <c:spPr>
            <a:solidFill>
              <a:srgbClr val="99663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'Expedidos SIBS 2009'!$O$13</c:f>
              <c:numCache>
                <c:formatCode>#,##0</c:formatCode>
                <c:ptCount val="1"/>
                <c:pt idx="0">
                  <c:v>13780</c:v>
                </c:pt>
              </c:numCache>
            </c:numRef>
          </c:val>
        </c:ser>
        <c:ser>
          <c:idx val="7"/>
          <c:order val="7"/>
          <c:tx>
            <c:strRef>
              <c:f>'Expedidos SIBS 2009'!$B$14</c:f>
              <c:strCache>
                <c:ptCount val="1"/>
                <c:pt idx="0">
                  <c:v>Moviflor</c:v>
                </c:pt>
              </c:strCache>
            </c:strRef>
          </c:tx>
          <c:spPr>
            <a:solidFill>
              <a:srgbClr val="3366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'Expedidos SIBS 2009'!$O$14</c:f>
              <c:numCache>
                <c:formatCode>#,##0</c:formatCode>
                <c:ptCount val="1"/>
                <c:pt idx="0">
                  <c:v>885</c:v>
                </c:pt>
              </c:numCache>
            </c:numRef>
          </c:val>
        </c:ser>
        <c:ser>
          <c:idx val="8"/>
          <c:order val="8"/>
          <c:tx>
            <c:strRef>
              <c:f>'Expedidos SIBS 2009'!$B$15</c:f>
              <c:strCache>
                <c:ptCount val="1"/>
                <c:pt idx="0">
                  <c:v>Conforama</c:v>
                </c:pt>
              </c:strCache>
            </c:strRef>
          </c:tx>
          <c:spPr>
            <a:solidFill>
              <a:srgbClr val="3366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'Expedidos SIBS 2009'!$O$15</c:f>
              <c:numCache>
                <c:formatCode>#,##0</c:formatCode>
                <c:ptCount val="1"/>
                <c:pt idx="0">
                  <c:v>7743</c:v>
                </c:pt>
              </c:numCache>
            </c:numRef>
          </c:val>
        </c:ser>
        <c:ser>
          <c:idx val="9"/>
          <c:order val="9"/>
          <c:tx>
            <c:strRef>
              <c:f>'Expedidos SIBS 2009'!$B$16</c:f>
              <c:strCache>
                <c:ptCount val="1"/>
                <c:pt idx="0">
                  <c:v>Euronics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'Expedidos SIBS 2009'!$O$16</c:f>
              <c:numCache>
                <c:formatCode>#,##0</c:formatCode>
                <c:ptCount val="1"/>
                <c:pt idx="0">
                  <c:v>673</c:v>
                </c:pt>
              </c:numCache>
            </c:numRef>
          </c:val>
        </c:ser>
        <c:ser>
          <c:idx val="10"/>
          <c:order val="10"/>
          <c:tx>
            <c:strRef>
              <c:f>'Expedidos SIBS 2009'!$B$17</c:f>
              <c:strCache>
                <c:ptCount val="1"/>
                <c:pt idx="0">
                  <c:v>Tien 21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'Expedidos SIBS 2009'!$O$17</c:f>
              <c:numCache>
                <c:formatCode>#,##0</c:formatCode>
                <c:ptCount val="1"/>
                <c:pt idx="0">
                  <c:v>251</c:v>
                </c:pt>
              </c:numCache>
            </c:numRef>
          </c:val>
        </c:ser>
        <c:ser>
          <c:idx val="11"/>
          <c:order val="11"/>
          <c:tx>
            <c:strRef>
              <c:f>'Expedidos SIBS 2009'!$B$18</c:f>
              <c:strCache>
                <c:ptCount val="1"/>
                <c:pt idx="0">
                  <c:v>Confort</c:v>
                </c:pt>
              </c:strCache>
            </c:strRef>
          </c:tx>
          <c:spPr>
            <a:solidFill>
              <a:srgbClr val="00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'Expedidos SIBS 2009'!$O$18</c:f>
              <c:numCache>
                <c:formatCode>#,##0</c:formatCode>
                <c:ptCount val="1"/>
                <c:pt idx="0">
                  <c:v>210</c:v>
                </c:pt>
              </c:numCache>
            </c:numRef>
          </c:val>
        </c:ser>
        <c:ser>
          <c:idx val="12"/>
          <c:order val="12"/>
          <c:tx>
            <c:strRef>
              <c:f>'Expedidos SIBS 2009'!$B$19</c:f>
              <c:strCache>
                <c:ptCount val="1"/>
                <c:pt idx="0">
                  <c:v>Solmar</c:v>
                </c:pt>
              </c:strCache>
            </c:strRef>
          </c:tx>
          <c:spPr>
            <a:solidFill>
              <a:srgbClr val="800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'Expedidos SIBS 2009'!$O$19</c:f>
              <c:numCache>
                <c:formatCode>#,##0</c:formatCode>
                <c:ptCount val="1"/>
                <c:pt idx="0">
                  <c:v>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91254288"/>
        <c:axId val="191255072"/>
      </c:barChart>
      <c:catAx>
        <c:axId val="191254288"/>
        <c:scaling>
          <c:orientation val="minMax"/>
        </c:scaling>
        <c:delete val="1"/>
        <c:axPos val="b"/>
        <c:majorTickMark val="out"/>
        <c:minorTickMark val="none"/>
        <c:tickLblPos val="none"/>
        <c:crossAx val="191255072"/>
        <c:crosses val="autoZero"/>
        <c:auto val="1"/>
        <c:lblAlgn val="ctr"/>
        <c:lblOffset val="100"/>
        <c:noMultiLvlLbl val="0"/>
      </c:catAx>
      <c:valAx>
        <c:axId val="191255072"/>
        <c:scaling>
          <c:orientation val="minMax"/>
          <c:max val="15000"/>
        </c:scaling>
        <c:delete val="0"/>
        <c:axPos val="l"/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PT"/>
          </a:p>
        </c:txPr>
        <c:crossAx val="191254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lt1"/>
    </a:solidFill>
    <a:ln w="25400" cap="flat" cmpd="sng" algn="ctr">
      <a:solidFill>
        <a:schemeClr val="accent6"/>
      </a:solidFill>
      <a:prstDash val="solid"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White</a:t>
            </a:r>
          </a:p>
        </c:rich>
      </c:tx>
      <c:layout>
        <c:manualLayout>
          <c:xMode val="edge"/>
          <c:yMode val="edge"/>
          <c:x val="0.43728423475258932"/>
          <c:y val="4.035874058252839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9838895281933424E-2"/>
          <c:y val="0.2600902555928033"/>
          <c:w val="0.90103567318757494"/>
          <c:h val="0.55605502919840921"/>
        </c:manualLayout>
      </c:layout>
      <c:lineChart>
        <c:grouping val="stacked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'Expedidos SIBS 2009'!$C$6:$N$6</c:f>
              <c:numCache>
                <c:formatCode>mmm\-yy</c:formatCode>
                <c:ptCount val="12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</c:numCache>
            </c:numRef>
          </c:cat>
          <c:val>
            <c:numRef>
              <c:f>'Expedidos SIBS 2009'!$C$7:$N$7</c:f>
              <c:numCache>
                <c:formatCode>#,##0</c:formatCode>
                <c:ptCount val="12"/>
                <c:pt idx="0">
                  <c:v>1015</c:v>
                </c:pt>
                <c:pt idx="1">
                  <c:v>2368</c:v>
                </c:pt>
                <c:pt idx="2">
                  <c:v>683</c:v>
                </c:pt>
                <c:pt idx="3">
                  <c:v>471</c:v>
                </c:pt>
                <c:pt idx="4">
                  <c:v>443</c:v>
                </c:pt>
                <c:pt idx="5">
                  <c:v>375</c:v>
                </c:pt>
                <c:pt idx="6">
                  <c:v>346</c:v>
                </c:pt>
                <c:pt idx="7">
                  <c:v>176</c:v>
                </c:pt>
                <c:pt idx="8">
                  <c:v>319</c:v>
                </c:pt>
                <c:pt idx="9">
                  <c:v>260</c:v>
                </c:pt>
                <c:pt idx="10">
                  <c:v>286</c:v>
                </c:pt>
                <c:pt idx="11">
                  <c:v>107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287192"/>
        <c:axId val="189287584"/>
      </c:lineChart>
      <c:dateAx>
        <c:axId val="189287192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89287584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89287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89287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 paperSize="9" orientation="landscape" verticalDpi="4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Green</a:t>
            </a:r>
          </a:p>
        </c:rich>
      </c:tx>
      <c:layout>
        <c:manualLayout>
          <c:xMode val="edge"/>
          <c:yMode val="edge"/>
          <c:x val="0.43699446239740536"/>
          <c:y val="4.306220095693828E-2"/>
        </c:manualLayout>
      </c:layout>
      <c:overlay val="0"/>
      <c:spPr>
        <a:solidFill>
          <a:srgbClr val="339933"/>
        </a:solidFill>
        <a:ln w="3175">
          <a:solidFill>
            <a:srgbClr val="008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9711010720178826E-2"/>
          <c:y val="0.27272727272727282"/>
          <c:w val="0.91098317319769051"/>
          <c:h val="0.53110047846890063"/>
        </c:manualLayout>
      </c:layout>
      <c:lineChart>
        <c:grouping val="stacked"/>
        <c:varyColors val="0"/>
        <c:ser>
          <c:idx val="0"/>
          <c:order val="0"/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'Expedidos SIBS 2009'!$C$6:$N$6</c:f>
              <c:numCache>
                <c:formatCode>mmm\-yy</c:formatCode>
                <c:ptCount val="12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</c:numCache>
            </c:numRef>
          </c:cat>
          <c:val>
            <c:numRef>
              <c:f>'Expedidos SIBS 2009'!$C$8:$N$8</c:f>
              <c:numCache>
                <c:formatCode>#,##0</c:formatCode>
                <c:ptCount val="12"/>
                <c:pt idx="0">
                  <c:v>123</c:v>
                </c:pt>
                <c:pt idx="1">
                  <c:v>30</c:v>
                </c:pt>
                <c:pt idx="2">
                  <c:v>109</c:v>
                </c:pt>
                <c:pt idx="3">
                  <c:v>84</c:v>
                </c:pt>
                <c:pt idx="4">
                  <c:v>115</c:v>
                </c:pt>
                <c:pt idx="5">
                  <c:v>116</c:v>
                </c:pt>
                <c:pt idx="6">
                  <c:v>109</c:v>
                </c:pt>
                <c:pt idx="7">
                  <c:v>36</c:v>
                </c:pt>
                <c:pt idx="8">
                  <c:v>95</c:v>
                </c:pt>
                <c:pt idx="9">
                  <c:v>52</c:v>
                </c:pt>
                <c:pt idx="10">
                  <c:v>1975</c:v>
                </c:pt>
                <c:pt idx="11">
                  <c:v>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288368"/>
        <c:axId val="189288760"/>
      </c:lineChart>
      <c:dateAx>
        <c:axId val="18928836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89288760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89288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89288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Black</a:t>
            </a:r>
          </a:p>
        </c:rich>
      </c:tx>
      <c:layout>
        <c:manualLayout>
          <c:xMode val="edge"/>
          <c:yMode val="edge"/>
          <c:x val="0.44134775835947332"/>
          <c:y val="4.306220095693828E-2"/>
        </c:manualLayout>
      </c:layout>
      <c:overlay val="0"/>
      <c:spPr>
        <a:solidFill>
          <a:srgbClr val="000000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9941984635852907E-2"/>
          <c:y val="0.26794258373205954"/>
          <c:w val="0.91057013847694646"/>
          <c:h val="0.53588516746411485"/>
        </c:manualLayout>
      </c:layout>
      <c:lineChart>
        <c:grouping val="stacked"/>
        <c:varyColors val="0"/>
        <c:ser>
          <c:idx val="0"/>
          <c:order val="0"/>
          <c:spPr>
            <a:ln w="12700">
              <a:solidFill>
                <a:srgbClr val="FFFFFF"/>
              </a:solidFill>
              <a:prstDash val="solid"/>
            </a:ln>
          </c:spPr>
          <c:marker>
            <c:symbol val="none"/>
          </c:marker>
          <c:cat>
            <c:numRef>
              <c:f>'Expedidos SIBS 2009'!$C$6:$N$6</c:f>
              <c:numCache>
                <c:formatCode>mmm\-yy</c:formatCode>
                <c:ptCount val="12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</c:numCache>
            </c:numRef>
          </c:cat>
          <c:val>
            <c:numRef>
              <c:f>'Expedidos SIBS 2009'!$C$9:$N$9</c:f>
              <c:numCache>
                <c:formatCode>#,##0</c:formatCode>
                <c:ptCount val="12"/>
                <c:pt idx="0">
                  <c:v>222</c:v>
                </c:pt>
                <c:pt idx="1">
                  <c:v>91</c:v>
                </c:pt>
                <c:pt idx="2">
                  <c:v>187</c:v>
                </c:pt>
                <c:pt idx="3">
                  <c:v>98</c:v>
                </c:pt>
                <c:pt idx="4">
                  <c:v>129</c:v>
                </c:pt>
                <c:pt idx="5">
                  <c:v>147</c:v>
                </c:pt>
                <c:pt idx="6">
                  <c:v>297</c:v>
                </c:pt>
                <c:pt idx="7">
                  <c:v>138</c:v>
                </c:pt>
                <c:pt idx="8">
                  <c:v>154</c:v>
                </c:pt>
                <c:pt idx="9">
                  <c:v>341</c:v>
                </c:pt>
                <c:pt idx="10">
                  <c:v>253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289544"/>
        <c:axId val="189289936"/>
      </c:lineChart>
      <c:dateAx>
        <c:axId val="18928954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89289936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89289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189289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Go Travel</a:t>
            </a:r>
          </a:p>
        </c:rich>
      </c:tx>
      <c:layout>
        <c:manualLayout>
          <c:xMode val="edge"/>
          <c:yMode val="edge"/>
          <c:x val="0.42690107596199711"/>
          <c:y val="3.8793103448275891E-2"/>
        </c:manualLayout>
      </c:layout>
      <c:overlay val="0"/>
      <c:spPr>
        <a:solidFill>
          <a:srgbClr val="3366FF"/>
        </a:solidFill>
        <a:ln w="3175">
          <a:solidFill>
            <a:srgbClr val="00CCFF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0935719270512691E-2"/>
          <c:y val="0.24569017226682943"/>
          <c:w val="0.91929929561780155"/>
          <c:h val="0.57758742252202011"/>
        </c:manualLayout>
      </c:layout>
      <c:lineChart>
        <c:grouping val="stacked"/>
        <c:varyColors val="0"/>
        <c:ser>
          <c:idx val="0"/>
          <c:order val="0"/>
          <c:spPr>
            <a:ln w="12700">
              <a:solidFill>
                <a:srgbClr val="3366FF"/>
              </a:solidFill>
              <a:prstDash val="solid"/>
            </a:ln>
          </c:spPr>
          <c:marker>
            <c:symbol val="none"/>
          </c:marker>
          <c:cat>
            <c:numRef>
              <c:f>'Expedidos SIBS 2009'!$C$6:$N$6</c:f>
              <c:numCache>
                <c:formatCode>mmm\-yy</c:formatCode>
                <c:ptCount val="12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</c:numCache>
            </c:numRef>
          </c:cat>
          <c:val>
            <c:numRef>
              <c:f>'Expedidos SIBS 2009'!$C$10:$N$10</c:f>
              <c:numCache>
                <c:formatCode>#,##0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489384"/>
        <c:axId val="229489776"/>
      </c:lineChart>
      <c:dateAx>
        <c:axId val="22948938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489776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229489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489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Finance</a:t>
            </a:r>
          </a:p>
        </c:rich>
      </c:tx>
      <c:layout>
        <c:manualLayout>
          <c:xMode val="edge"/>
          <c:yMode val="edge"/>
          <c:x val="0.42162162162162181"/>
          <c:y val="4.0540725092290286E-2"/>
        </c:manualLayout>
      </c:layout>
      <c:overlay val="0"/>
      <c:spPr>
        <a:solidFill>
          <a:srgbClr val="336666"/>
        </a:solidFill>
        <a:ln w="3175">
          <a:solidFill>
            <a:srgbClr val="339966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7297297297297536E-2"/>
          <c:y val="0.25675788621677126"/>
          <c:w val="0.90675675675675649"/>
          <c:h val="0.55856101562946769"/>
        </c:manualLayout>
      </c:layout>
      <c:lineChart>
        <c:grouping val="stacked"/>
        <c:varyColors val="0"/>
        <c:ser>
          <c:idx val="0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'Expedidos SIBS 2009'!$C$6:$N$6</c:f>
              <c:numCache>
                <c:formatCode>mmm\-yy</c:formatCode>
                <c:ptCount val="12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</c:numCache>
            </c:numRef>
          </c:cat>
          <c:val>
            <c:numRef>
              <c:f>'Expedidos SIBS 2009'!$C$11:$N$11</c:f>
              <c:numCache>
                <c:formatCode>#,##0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490560"/>
        <c:axId val="229490952"/>
      </c:lineChart>
      <c:dateAx>
        <c:axId val="229490560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490952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229490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490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Credial</a:t>
            </a:r>
          </a:p>
        </c:rich>
      </c:tx>
      <c:layout>
        <c:manualLayout>
          <c:xMode val="edge"/>
          <c:yMode val="edge"/>
          <c:x val="0.42469470827679784"/>
          <c:y val="4.3902439024390526E-2"/>
        </c:manualLayout>
      </c:layout>
      <c:overlay val="0"/>
      <c:spPr>
        <a:solidFill>
          <a:srgbClr val="996633"/>
        </a:solidFill>
        <a:ln w="3175">
          <a:solidFill>
            <a:srgbClr val="996633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8344640434192692E-2"/>
          <c:y val="0.26341526156455392"/>
          <c:w val="0.89687924016282261"/>
          <c:h val="0.53658664392778876"/>
        </c:manualLayout>
      </c:layout>
      <c:lineChart>
        <c:grouping val="stacked"/>
        <c:varyColors val="0"/>
        <c:ser>
          <c:idx val="0"/>
          <c:order val="0"/>
          <c:spPr>
            <a:ln w="127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'Expedidos SIBS 2009'!$C$6:$N$6</c:f>
              <c:numCache>
                <c:formatCode>mmm\-yy</c:formatCode>
                <c:ptCount val="12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</c:numCache>
            </c:numRef>
          </c:cat>
          <c:val>
            <c:numRef>
              <c:f>'Expedidos SIBS 2009'!$C$12:$N$12</c:f>
              <c:numCache>
                <c:formatCode>#,##0</c:formatCode>
                <c:ptCount val="12"/>
                <c:pt idx="0">
                  <c:v>290</c:v>
                </c:pt>
                <c:pt idx="1">
                  <c:v>214</c:v>
                </c:pt>
                <c:pt idx="2">
                  <c:v>232</c:v>
                </c:pt>
                <c:pt idx="3">
                  <c:v>173</c:v>
                </c:pt>
                <c:pt idx="4">
                  <c:v>117</c:v>
                </c:pt>
                <c:pt idx="5">
                  <c:v>84</c:v>
                </c:pt>
                <c:pt idx="6">
                  <c:v>231</c:v>
                </c:pt>
                <c:pt idx="7">
                  <c:v>47</c:v>
                </c:pt>
                <c:pt idx="8">
                  <c:v>76</c:v>
                </c:pt>
                <c:pt idx="9">
                  <c:v>56</c:v>
                </c:pt>
                <c:pt idx="10">
                  <c:v>95</c:v>
                </c:pt>
                <c:pt idx="11">
                  <c:v>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491736"/>
        <c:axId val="229492128"/>
      </c:lineChart>
      <c:dateAx>
        <c:axId val="229491736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492128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229492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491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Ikea</a:t>
            </a:r>
          </a:p>
        </c:rich>
      </c:tx>
      <c:layout>
        <c:manualLayout>
          <c:xMode val="edge"/>
          <c:yMode val="edge"/>
          <c:x val="0.43495991862805788"/>
          <c:y val="4.1284403669724766E-2"/>
        </c:manualLayout>
      </c:layout>
      <c:overlay val="0"/>
      <c:spPr>
        <a:solidFill>
          <a:srgbClr val="999933"/>
        </a:solidFill>
        <a:ln w="3175">
          <a:solidFill>
            <a:srgbClr val="999933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7.0460797844679166E-2"/>
          <c:y val="0.25688073394495708"/>
          <c:w val="0.88347000374481777"/>
          <c:h val="0.55504587155963603"/>
        </c:manualLayout>
      </c:layout>
      <c:lineChart>
        <c:grouping val="stacked"/>
        <c:varyColors val="0"/>
        <c:ser>
          <c:idx val="0"/>
          <c:order val="0"/>
          <c:spPr>
            <a:ln w="12700">
              <a:solidFill>
                <a:srgbClr val="996633"/>
              </a:solidFill>
              <a:prstDash val="solid"/>
            </a:ln>
          </c:spPr>
          <c:marker>
            <c:symbol val="none"/>
          </c:marker>
          <c:cat>
            <c:numRef>
              <c:f>'Expedidos SIBS 2009'!$C$6:$N$6</c:f>
              <c:numCache>
                <c:formatCode>mmm\-yy</c:formatCode>
                <c:ptCount val="12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</c:numCache>
            </c:numRef>
          </c:cat>
          <c:val>
            <c:numRef>
              <c:f>'Expedidos SIBS 2009'!$C$13:$N$13</c:f>
              <c:numCache>
                <c:formatCode>#,##0</c:formatCode>
                <c:ptCount val="12"/>
                <c:pt idx="0">
                  <c:v>1741</c:v>
                </c:pt>
                <c:pt idx="1">
                  <c:v>631</c:v>
                </c:pt>
                <c:pt idx="2">
                  <c:v>1245</c:v>
                </c:pt>
                <c:pt idx="3">
                  <c:v>1174</c:v>
                </c:pt>
                <c:pt idx="4">
                  <c:v>1105</c:v>
                </c:pt>
                <c:pt idx="5">
                  <c:v>890</c:v>
                </c:pt>
                <c:pt idx="6">
                  <c:v>881</c:v>
                </c:pt>
                <c:pt idx="7">
                  <c:v>1214</c:v>
                </c:pt>
                <c:pt idx="8">
                  <c:v>1468</c:v>
                </c:pt>
                <c:pt idx="9">
                  <c:v>1097</c:v>
                </c:pt>
                <c:pt idx="10">
                  <c:v>1394</c:v>
                </c:pt>
                <c:pt idx="11">
                  <c:v>940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492912"/>
        <c:axId val="229289744"/>
      </c:lineChart>
      <c:dateAx>
        <c:axId val="229492912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289744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229289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492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Moviflor</a:t>
            </a:r>
          </a:p>
        </c:rich>
      </c:tx>
      <c:layout>
        <c:manualLayout>
          <c:xMode val="edge"/>
          <c:yMode val="edge"/>
          <c:x val="0.42005476957656845"/>
          <c:y val="4.2194092827004488E-2"/>
        </c:manualLayout>
      </c:layout>
      <c:overlay val="0"/>
      <c:spPr>
        <a:solidFill>
          <a:srgbClr val="336666"/>
        </a:solidFill>
        <a:ln w="3175">
          <a:solidFill>
            <a:srgbClr val="339966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8265659756176633E-2"/>
          <c:y val="0.24050732012839662"/>
          <c:w val="0.89566514183331958"/>
          <c:h val="0.58650030697977229"/>
        </c:manualLayout>
      </c:layout>
      <c:lineChart>
        <c:grouping val="stacke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'Expedidos SIBS 2009'!$C$6:$N$6</c:f>
              <c:numCache>
                <c:formatCode>mmm\-yy</c:formatCode>
                <c:ptCount val="12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</c:numCache>
            </c:numRef>
          </c:cat>
          <c:val>
            <c:numRef>
              <c:f>'Expedidos SIBS 2009'!$C$14:$N$14</c:f>
              <c:numCache>
                <c:formatCode>#,##0</c:formatCode>
                <c:ptCount val="12"/>
                <c:pt idx="0">
                  <c:v>179</c:v>
                </c:pt>
                <c:pt idx="1">
                  <c:v>164</c:v>
                </c:pt>
                <c:pt idx="2">
                  <c:v>127</c:v>
                </c:pt>
                <c:pt idx="3">
                  <c:v>96</c:v>
                </c:pt>
                <c:pt idx="4">
                  <c:v>71</c:v>
                </c:pt>
                <c:pt idx="5">
                  <c:v>58</c:v>
                </c:pt>
                <c:pt idx="6">
                  <c:v>36</c:v>
                </c:pt>
                <c:pt idx="7">
                  <c:v>35</c:v>
                </c:pt>
                <c:pt idx="8">
                  <c:v>36</c:v>
                </c:pt>
                <c:pt idx="9">
                  <c:v>27</c:v>
                </c:pt>
                <c:pt idx="10">
                  <c:v>38</c:v>
                </c:pt>
                <c:pt idx="11">
                  <c:v>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290528"/>
        <c:axId val="229290920"/>
      </c:lineChart>
      <c:dateAx>
        <c:axId val="22929052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290920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229290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290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Conforama</a:t>
            </a:r>
          </a:p>
        </c:rich>
      </c:tx>
      <c:layout>
        <c:manualLayout>
          <c:xMode val="edge"/>
          <c:yMode val="edge"/>
          <c:x val="0.42117671761618031"/>
          <c:y val="4.2553191489361722E-2"/>
        </c:manualLayout>
      </c:layout>
      <c:overlay val="0"/>
      <c:spPr>
        <a:solidFill>
          <a:srgbClr val="00CCFF"/>
        </a:solidFill>
        <a:ln w="3175">
          <a:solidFill>
            <a:srgbClr val="00CCFF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6.1176505730989046E-2"/>
          <c:y val="0.24255369546562391"/>
          <c:w val="0.89882404573991559"/>
          <c:h val="0.58297993471562237"/>
        </c:manualLayout>
      </c:layout>
      <c:lineChart>
        <c:grouping val="stacked"/>
        <c:varyColors val="0"/>
        <c:ser>
          <c:idx val="0"/>
          <c:order val="0"/>
          <c:spPr>
            <a:ln w="12700">
              <a:solidFill>
                <a:srgbClr val="333399"/>
              </a:solidFill>
              <a:prstDash val="solid"/>
            </a:ln>
          </c:spPr>
          <c:marker>
            <c:symbol val="none"/>
          </c:marker>
          <c:cat>
            <c:numRef>
              <c:f>'Expedidos SIBS 2009'!$C$6:$N$6</c:f>
              <c:numCache>
                <c:formatCode>mmm\-yy</c:formatCode>
                <c:ptCount val="12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</c:numCache>
            </c:numRef>
          </c:cat>
          <c:val>
            <c:numRef>
              <c:f>'Expedidos SIBS 2009'!$C$15:$N$15</c:f>
              <c:numCache>
                <c:formatCode>#,##0</c:formatCode>
                <c:ptCount val="12"/>
                <c:pt idx="0">
                  <c:v>1078</c:v>
                </c:pt>
                <c:pt idx="1">
                  <c:v>447</c:v>
                </c:pt>
                <c:pt idx="2">
                  <c:v>812</c:v>
                </c:pt>
                <c:pt idx="3">
                  <c:v>547</c:v>
                </c:pt>
                <c:pt idx="4">
                  <c:v>557</c:v>
                </c:pt>
                <c:pt idx="5">
                  <c:v>514</c:v>
                </c:pt>
                <c:pt idx="6">
                  <c:v>591</c:v>
                </c:pt>
                <c:pt idx="7">
                  <c:v>611</c:v>
                </c:pt>
                <c:pt idx="8">
                  <c:v>784</c:v>
                </c:pt>
                <c:pt idx="9">
                  <c:v>544</c:v>
                </c:pt>
                <c:pt idx="10">
                  <c:v>740</c:v>
                </c:pt>
                <c:pt idx="11">
                  <c:v>518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291704"/>
        <c:axId val="229292096"/>
      </c:lineChart>
      <c:dateAx>
        <c:axId val="22929170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292096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229292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291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Euronics</a:t>
            </a:r>
          </a:p>
        </c:rich>
      </c:tx>
      <c:layout>
        <c:manualLayout>
          <c:xMode val="edge"/>
          <c:yMode val="edge"/>
          <c:x val="0.41666724036544728"/>
          <c:y val="4.273504273504273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8743247768378283E-2"/>
          <c:y val="0.24359076017778541"/>
          <c:w val="0.8948099369369249"/>
          <c:h val="0.58119900673997871"/>
        </c:manualLayout>
      </c:layout>
      <c:lineChart>
        <c:grouping val="stacked"/>
        <c:varyColors val="0"/>
        <c:ser>
          <c:idx val="0"/>
          <c:order val="0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'Expedidos SIBS 2009'!$C$6:$N$6</c:f>
              <c:numCache>
                <c:formatCode>mmm\-yy</c:formatCode>
                <c:ptCount val="12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</c:numCache>
            </c:numRef>
          </c:cat>
          <c:val>
            <c:numRef>
              <c:f>'Expedidos SIBS 2009'!$C$16:$N$16</c:f>
              <c:numCache>
                <c:formatCode>#,##0</c:formatCode>
                <c:ptCount val="12"/>
                <c:pt idx="0">
                  <c:v>155</c:v>
                </c:pt>
                <c:pt idx="1">
                  <c:v>54</c:v>
                </c:pt>
                <c:pt idx="2">
                  <c:v>45</c:v>
                </c:pt>
                <c:pt idx="3">
                  <c:v>58</c:v>
                </c:pt>
                <c:pt idx="4">
                  <c:v>33</c:v>
                </c:pt>
                <c:pt idx="5">
                  <c:v>36</c:v>
                </c:pt>
                <c:pt idx="6">
                  <c:v>29</c:v>
                </c:pt>
                <c:pt idx="7">
                  <c:v>33</c:v>
                </c:pt>
                <c:pt idx="8">
                  <c:v>40</c:v>
                </c:pt>
                <c:pt idx="9">
                  <c:v>43</c:v>
                </c:pt>
                <c:pt idx="10">
                  <c:v>56</c:v>
                </c:pt>
                <c:pt idx="11">
                  <c:v>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292880"/>
        <c:axId val="229293272"/>
      </c:lineChart>
      <c:dateAx>
        <c:axId val="229292880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293272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229293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292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Tien 21</a:t>
            </a:r>
          </a:p>
        </c:rich>
      </c:tx>
      <c:layout>
        <c:manualLayout>
          <c:xMode val="edge"/>
          <c:yMode val="edge"/>
          <c:x val="0.43364953788359395"/>
          <c:y val="3.913043478260869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3838887921453823E-2"/>
          <c:y val="0.24782608695652236"/>
          <c:w val="0.91587730711577764"/>
          <c:h val="0.57391304347826089"/>
        </c:manualLayout>
      </c:layout>
      <c:lineChart>
        <c:grouping val="stacked"/>
        <c:varyColors val="0"/>
        <c:ser>
          <c:idx val="0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'Expedidos SIBS 2009'!$C$6:$N$6</c:f>
              <c:numCache>
                <c:formatCode>mmm\-yy</c:formatCode>
                <c:ptCount val="12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</c:numCache>
            </c:numRef>
          </c:cat>
          <c:val>
            <c:numRef>
              <c:f>'Expedidos SIBS 2009'!$C$17:$N$17</c:f>
              <c:numCache>
                <c:formatCode>#,##0</c:formatCode>
                <c:ptCount val="12"/>
                <c:pt idx="0">
                  <c:v>52</c:v>
                </c:pt>
                <c:pt idx="1">
                  <c:v>19</c:v>
                </c:pt>
                <c:pt idx="2">
                  <c:v>32</c:v>
                </c:pt>
                <c:pt idx="3">
                  <c:v>19</c:v>
                </c:pt>
                <c:pt idx="4">
                  <c:v>27</c:v>
                </c:pt>
                <c:pt idx="5">
                  <c:v>14</c:v>
                </c:pt>
                <c:pt idx="6">
                  <c:v>22</c:v>
                </c:pt>
                <c:pt idx="7">
                  <c:v>18</c:v>
                </c:pt>
                <c:pt idx="8">
                  <c:v>18</c:v>
                </c:pt>
                <c:pt idx="9">
                  <c:v>8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814432"/>
        <c:axId val="229814824"/>
      </c:lineChart>
      <c:dateAx>
        <c:axId val="229814432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814824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229814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814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Confort</a:t>
            </a:r>
          </a:p>
        </c:rich>
      </c:tx>
      <c:layout>
        <c:manualLayout>
          <c:xMode val="edge"/>
          <c:yMode val="edge"/>
          <c:x val="0.4215555388455024"/>
          <c:y val="4.1666666666666664E-2"/>
        </c:manualLayout>
      </c:layout>
      <c:overlay val="0"/>
      <c:spPr>
        <a:solidFill>
          <a:srgbClr val="808080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0477523393217233E-2"/>
          <c:y val="0.23750096639390622"/>
          <c:w val="0.90313839152188635"/>
          <c:h val="0.59166907417429271"/>
        </c:manualLayout>
      </c:layout>
      <c:lineChart>
        <c:grouping val="stacked"/>
        <c:varyColors val="0"/>
        <c:ser>
          <c:idx val="0"/>
          <c:order val="0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'Expedidos SIBS 2009'!$C$6:$N$6</c:f>
              <c:numCache>
                <c:formatCode>mmm\-yy</c:formatCode>
                <c:ptCount val="12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</c:numCache>
            </c:numRef>
          </c:cat>
          <c:val>
            <c:numRef>
              <c:f>'Expedidos SIBS 2009'!$C$18:$N$18</c:f>
              <c:numCache>
                <c:formatCode>#,##0</c:formatCode>
                <c:ptCount val="12"/>
                <c:pt idx="0">
                  <c:v>50</c:v>
                </c:pt>
                <c:pt idx="1">
                  <c:v>16</c:v>
                </c:pt>
                <c:pt idx="2">
                  <c:v>20</c:v>
                </c:pt>
                <c:pt idx="3">
                  <c:v>21</c:v>
                </c:pt>
                <c:pt idx="4">
                  <c:v>19</c:v>
                </c:pt>
                <c:pt idx="5">
                  <c:v>23</c:v>
                </c:pt>
                <c:pt idx="6">
                  <c:v>21</c:v>
                </c:pt>
                <c:pt idx="7">
                  <c:v>10</c:v>
                </c:pt>
                <c:pt idx="8">
                  <c:v>8</c:v>
                </c:pt>
                <c:pt idx="9">
                  <c:v>4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815608"/>
        <c:axId val="229816000"/>
      </c:lineChart>
      <c:dateAx>
        <c:axId val="229815608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816000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229816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815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PT"/>
              <a:t>Expedições Solmar</a:t>
            </a:r>
          </a:p>
        </c:rich>
      </c:tx>
      <c:layout>
        <c:manualLayout>
          <c:xMode val="edge"/>
          <c:yMode val="edge"/>
          <c:x val="0.42708388013998477"/>
          <c:y val="3.875968992248062E-2"/>
        </c:manualLayout>
      </c:layout>
      <c:overlay val="0"/>
      <c:spPr>
        <a:solidFill>
          <a:srgbClr val="FFFF99"/>
        </a:solidFill>
        <a:ln w="3175">
          <a:solidFill>
            <a:srgbClr val="FFFF99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8177144593740555E-2"/>
          <c:y val="0.22868303613673441"/>
          <c:w val="0.90494906736891345"/>
          <c:h val="0.59690148415351063"/>
        </c:manualLayout>
      </c:layout>
      <c:lineChart>
        <c:grouping val="stacked"/>
        <c:varyColors val="0"/>
        <c:ser>
          <c:idx val="0"/>
          <c:order val="0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'Expedidos SIBS 2009'!$C$6:$N$6</c:f>
              <c:numCache>
                <c:formatCode>mmm\-yy</c:formatCode>
                <c:ptCount val="12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</c:numCache>
            </c:numRef>
          </c:cat>
          <c:val>
            <c:numRef>
              <c:f>'Expedidos SIBS 2009'!$C$19:$N$19</c:f>
              <c:numCache>
                <c:formatCode>#,##0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816784"/>
        <c:axId val="229817176"/>
      </c:lineChart>
      <c:dateAx>
        <c:axId val="229816784"/>
        <c:scaling>
          <c:orientation val="minMax"/>
        </c:scaling>
        <c:delete val="0"/>
        <c:axPos val="b"/>
        <c:numFmt formatCode="mmm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817176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229817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PT"/>
          </a:p>
        </c:txPr>
        <c:crossAx val="229816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PT"/>
    </a:p>
  </c:txPr>
  <c:printSettings>
    <c:headerFooter alignWithMargins="0"/>
    <c:pageMargins b="1" l="0.75000000000000244" r="0.75000000000000244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13" Type="http://schemas.openxmlformats.org/officeDocument/2006/relationships/chart" Target="../charts/chart27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12" Type="http://schemas.openxmlformats.org/officeDocument/2006/relationships/chart" Target="../charts/chart26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11" Type="http://schemas.openxmlformats.org/officeDocument/2006/relationships/chart" Target="../charts/chart25.xml"/><Relationship Id="rId5" Type="http://schemas.openxmlformats.org/officeDocument/2006/relationships/chart" Target="../charts/chart19.xml"/><Relationship Id="rId10" Type="http://schemas.openxmlformats.org/officeDocument/2006/relationships/chart" Target="../charts/chart24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Relationship Id="rId14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123825</xdr:colOff>
      <xdr:row>6</xdr:row>
      <xdr:rowOff>9525</xdr:rowOff>
    </xdr:from>
    <xdr:to>
      <xdr:col>25</xdr:col>
      <xdr:colOff>485775</xdr:colOff>
      <xdr:row>21</xdr:row>
      <xdr:rowOff>161925</xdr:rowOff>
    </xdr:to>
    <xdr:graphicFrame macro="">
      <xdr:nvGraphicFramePr>
        <xdr:cNvPr id="4702837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285750</xdr:colOff>
      <xdr:row>23</xdr:row>
      <xdr:rowOff>66675</xdr:rowOff>
    </xdr:from>
    <xdr:to>
      <xdr:col>14</xdr:col>
      <xdr:colOff>85725</xdr:colOff>
      <xdr:row>36</xdr:row>
      <xdr:rowOff>76200</xdr:rowOff>
    </xdr:to>
    <xdr:graphicFrame macro="">
      <xdr:nvGraphicFramePr>
        <xdr:cNvPr id="4702837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314325</xdr:colOff>
      <xdr:row>36</xdr:row>
      <xdr:rowOff>123825</xdr:rowOff>
    </xdr:from>
    <xdr:to>
      <xdr:col>14</xdr:col>
      <xdr:colOff>76200</xdr:colOff>
      <xdr:row>49</xdr:row>
      <xdr:rowOff>9525</xdr:rowOff>
    </xdr:to>
    <xdr:graphicFrame macro="">
      <xdr:nvGraphicFramePr>
        <xdr:cNvPr id="4702838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</xdr:colOff>
      <xdr:row>49</xdr:row>
      <xdr:rowOff>57150</xdr:rowOff>
    </xdr:from>
    <xdr:to>
      <xdr:col>14</xdr:col>
      <xdr:colOff>76200</xdr:colOff>
      <xdr:row>61</xdr:row>
      <xdr:rowOff>104775</xdr:rowOff>
    </xdr:to>
    <xdr:graphicFrame macro="">
      <xdr:nvGraphicFramePr>
        <xdr:cNvPr id="47028381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28575</xdr:colOff>
      <xdr:row>62</xdr:row>
      <xdr:rowOff>9525</xdr:rowOff>
    </xdr:from>
    <xdr:to>
      <xdr:col>14</xdr:col>
      <xdr:colOff>28575</xdr:colOff>
      <xdr:row>75</xdr:row>
      <xdr:rowOff>114300</xdr:rowOff>
    </xdr:to>
    <xdr:graphicFrame macro="">
      <xdr:nvGraphicFramePr>
        <xdr:cNvPr id="47028382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142875</xdr:colOff>
      <xdr:row>23</xdr:row>
      <xdr:rowOff>66675</xdr:rowOff>
    </xdr:from>
    <xdr:to>
      <xdr:col>25</xdr:col>
      <xdr:colOff>409575</xdr:colOff>
      <xdr:row>36</xdr:row>
      <xdr:rowOff>123825</xdr:rowOff>
    </xdr:to>
    <xdr:graphicFrame macro="">
      <xdr:nvGraphicFramePr>
        <xdr:cNvPr id="47028383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161925</xdr:colOff>
      <xdr:row>36</xdr:row>
      <xdr:rowOff>152400</xdr:rowOff>
    </xdr:from>
    <xdr:to>
      <xdr:col>25</xdr:col>
      <xdr:colOff>342900</xdr:colOff>
      <xdr:row>49</xdr:row>
      <xdr:rowOff>57150</xdr:rowOff>
    </xdr:to>
    <xdr:graphicFrame macro="">
      <xdr:nvGraphicFramePr>
        <xdr:cNvPr id="4702838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180975</xdr:colOff>
      <xdr:row>49</xdr:row>
      <xdr:rowOff>57150</xdr:rowOff>
    </xdr:from>
    <xdr:to>
      <xdr:col>25</xdr:col>
      <xdr:colOff>295275</xdr:colOff>
      <xdr:row>62</xdr:row>
      <xdr:rowOff>38100</xdr:rowOff>
    </xdr:to>
    <xdr:graphicFrame macro="">
      <xdr:nvGraphicFramePr>
        <xdr:cNvPr id="47028385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142875</xdr:colOff>
      <xdr:row>62</xdr:row>
      <xdr:rowOff>19050</xdr:rowOff>
    </xdr:from>
    <xdr:to>
      <xdr:col>25</xdr:col>
      <xdr:colOff>247650</xdr:colOff>
      <xdr:row>75</xdr:row>
      <xdr:rowOff>152400</xdr:rowOff>
    </xdr:to>
    <xdr:graphicFrame macro="">
      <xdr:nvGraphicFramePr>
        <xdr:cNvPr id="47028386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57150</xdr:colOff>
      <xdr:row>76</xdr:row>
      <xdr:rowOff>66675</xdr:rowOff>
    </xdr:from>
    <xdr:to>
      <xdr:col>14</xdr:col>
      <xdr:colOff>9525</xdr:colOff>
      <xdr:row>90</xdr:row>
      <xdr:rowOff>38100</xdr:rowOff>
    </xdr:to>
    <xdr:graphicFrame macro="">
      <xdr:nvGraphicFramePr>
        <xdr:cNvPr id="47028387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152400</xdr:colOff>
      <xdr:row>76</xdr:row>
      <xdr:rowOff>38100</xdr:rowOff>
    </xdr:from>
    <xdr:to>
      <xdr:col>25</xdr:col>
      <xdr:colOff>161925</xdr:colOff>
      <xdr:row>89</xdr:row>
      <xdr:rowOff>152400</xdr:rowOff>
    </xdr:to>
    <xdr:graphicFrame macro="">
      <xdr:nvGraphicFramePr>
        <xdr:cNvPr id="47028388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114300</xdr:colOff>
      <xdr:row>90</xdr:row>
      <xdr:rowOff>104775</xdr:rowOff>
    </xdr:from>
    <xdr:to>
      <xdr:col>14</xdr:col>
      <xdr:colOff>9525</xdr:colOff>
      <xdr:row>104</xdr:row>
      <xdr:rowOff>28575</xdr:rowOff>
    </xdr:to>
    <xdr:graphicFrame macro="">
      <xdr:nvGraphicFramePr>
        <xdr:cNvPr id="47028389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114300</xdr:colOff>
      <xdr:row>90</xdr:row>
      <xdr:rowOff>38100</xdr:rowOff>
    </xdr:from>
    <xdr:to>
      <xdr:col>25</xdr:col>
      <xdr:colOff>133350</xdr:colOff>
      <xdr:row>104</xdr:row>
      <xdr:rowOff>38100</xdr:rowOff>
    </xdr:to>
    <xdr:graphicFrame macro="">
      <xdr:nvGraphicFramePr>
        <xdr:cNvPr id="4702839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171450</xdr:colOff>
      <xdr:row>104</xdr:row>
      <xdr:rowOff>142875</xdr:rowOff>
    </xdr:from>
    <xdr:to>
      <xdr:col>18</xdr:col>
      <xdr:colOff>571500</xdr:colOff>
      <xdr:row>119</xdr:row>
      <xdr:rowOff>85725</xdr:rowOff>
    </xdr:to>
    <xdr:graphicFrame macro="">
      <xdr:nvGraphicFramePr>
        <xdr:cNvPr id="4702839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123825</xdr:colOff>
      <xdr:row>3</xdr:row>
      <xdr:rowOff>9525</xdr:rowOff>
    </xdr:from>
    <xdr:to>
      <xdr:col>26</xdr:col>
      <xdr:colOff>485775</xdr:colOff>
      <xdr:row>18</xdr:row>
      <xdr:rowOff>161925</xdr:rowOff>
    </xdr:to>
    <xdr:graphicFrame macro="">
      <xdr:nvGraphicFramePr>
        <xdr:cNvPr id="4704373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285750</xdr:colOff>
      <xdr:row>20</xdr:row>
      <xdr:rowOff>66675</xdr:rowOff>
    </xdr:from>
    <xdr:to>
      <xdr:col>15</xdr:col>
      <xdr:colOff>85725</xdr:colOff>
      <xdr:row>33</xdr:row>
      <xdr:rowOff>76200</xdr:rowOff>
    </xdr:to>
    <xdr:graphicFrame macro="">
      <xdr:nvGraphicFramePr>
        <xdr:cNvPr id="4704373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314325</xdr:colOff>
      <xdr:row>33</xdr:row>
      <xdr:rowOff>123825</xdr:rowOff>
    </xdr:from>
    <xdr:to>
      <xdr:col>15</xdr:col>
      <xdr:colOff>76200</xdr:colOff>
      <xdr:row>46</xdr:row>
      <xdr:rowOff>9525</xdr:rowOff>
    </xdr:to>
    <xdr:graphicFrame macro="">
      <xdr:nvGraphicFramePr>
        <xdr:cNvPr id="4704374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</xdr:colOff>
      <xdr:row>46</xdr:row>
      <xdr:rowOff>57150</xdr:rowOff>
    </xdr:from>
    <xdr:to>
      <xdr:col>15</xdr:col>
      <xdr:colOff>76200</xdr:colOff>
      <xdr:row>58</xdr:row>
      <xdr:rowOff>104775</xdr:rowOff>
    </xdr:to>
    <xdr:graphicFrame macro="">
      <xdr:nvGraphicFramePr>
        <xdr:cNvPr id="47043741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28575</xdr:colOff>
      <xdr:row>59</xdr:row>
      <xdr:rowOff>9525</xdr:rowOff>
    </xdr:from>
    <xdr:to>
      <xdr:col>15</xdr:col>
      <xdr:colOff>28575</xdr:colOff>
      <xdr:row>72</xdr:row>
      <xdr:rowOff>114300</xdr:rowOff>
    </xdr:to>
    <xdr:graphicFrame macro="">
      <xdr:nvGraphicFramePr>
        <xdr:cNvPr id="4704374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142875</xdr:colOff>
      <xdr:row>20</xdr:row>
      <xdr:rowOff>66675</xdr:rowOff>
    </xdr:from>
    <xdr:to>
      <xdr:col>26</xdr:col>
      <xdr:colOff>485775</xdr:colOff>
      <xdr:row>33</xdr:row>
      <xdr:rowOff>66675</xdr:rowOff>
    </xdr:to>
    <xdr:graphicFrame macro="">
      <xdr:nvGraphicFramePr>
        <xdr:cNvPr id="4704374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161925</xdr:colOff>
      <xdr:row>33</xdr:row>
      <xdr:rowOff>152400</xdr:rowOff>
    </xdr:from>
    <xdr:to>
      <xdr:col>26</xdr:col>
      <xdr:colOff>476250</xdr:colOff>
      <xdr:row>46</xdr:row>
      <xdr:rowOff>0</xdr:rowOff>
    </xdr:to>
    <xdr:graphicFrame macro="">
      <xdr:nvGraphicFramePr>
        <xdr:cNvPr id="4704374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180975</xdr:colOff>
      <xdr:row>46</xdr:row>
      <xdr:rowOff>57150</xdr:rowOff>
    </xdr:from>
    <xdr:to>
      <xdr:col>26</xdr:col>
      <xdr:colOff>504825</xdr:colOff>
      <xdr:row>59</xdr:row>
      <xdr:rowOff>28575</xdr:rowOff>
    </xdr:to>
    <xdr:graphicFrame macro="">
      <xdr:nvGraphicFramePr>
        <xdr:cNvPr id="4704374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142875</xdr:colOff>
      <xdr:row>59</xdr:row>
      <xdr:rowOff>19050</xdr:rowOff>
    </xdr:from>
    <xdr:to>
      <xdr:col>26</xdr:col>
      <xdr:colOff>466725</xdr:colOff>
      <xdr:row>73</xdr:row>
      <xdr:rowOff>9525</xdr:rowOff>
    </xdr:to>
    <xdr:graphicFrame macro="">
      <xdr:nvGraphicFramePr>
        <xdr:cNvPr id="4704374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57150</xdr:colOff>
      <xdr:row>73</xdr:row>
      <xdr:rowOff>66675</xdr:rowOff>
    </xdr:from>
    <xdr:to>
      <xdr:col>15</xdr:col>
      <xdr:colOff>9525</xdr:colOff>
      <xdr:row>87</xdr:row>
      <xdr:rowOff>38100</xdr:rowOff>
    </xdr:to>
    <xdr:graphicFrame macro="">
      <xdr:nvGraphicFramePr>
        <xdr:cNvPr id="4704374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152400</xdr:colOff>
      <xdr:row>73</xdr:row>
      <xdr:rowOff>38100</xdr:rowOff>
    </xdr:from>
    <xdr:to>
      <xdr:col>26</xdr:col>
      <xdr:colOff>419100</xdr:colOff>
      <xdr:row>87</xdr:row>
      <xdr:rowOff>0</xdr:rowOff>
    </xdr:to>
    <xdr:graphicFrame macro="">
      <xdr:nvGraphicFramePr>
        <xdr:cNvPr id="47043748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114300</xdr:colOff>
      <xdr:row>87</xdr:row>
      <xdr:rowOff>104775</xdr:rowOff>
    </xdr:from>
    <xdr:to>
      <xdr:col>15</xdr:col>
      <xdr:colOff>9525</xdr:colOff>
      <xdr:row>101</xdr:row>
      <xdr:rowOff>28575</xdr:rowOff>
    </xdr:to>
    <xdr:graphicFrame macro="">
      <xdr:nvGraphicFramePr>
        <xdr:cNvPr id="47043749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114300</xdr:colOff>
      <xdr:row>87</xdr:row>
      <xdr:rowOff>38100</xdr:rowOff>
    </xdr:from>
    <xdr:to>
      <xdr:col>26</xdr:col>
      <xdr:colOff>390525</xdr:colOff>
      <xdr:row>101</xdr:row>
      <xdr:rowOff>57150</xdr:rowOff>
    </xdr:to>
    <xdr:graphicFrame macro="">
      <xdr:nvGraphicFramePr>
        <xdr:cNvPr id="47043750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171450</xdr:colOff>
      <xdr:row>101</xdr:row>
      <xdr:rowOff>142875</xdr:rowOff>
    </xdr:from>
    <xdr:to>
      <xdr:col>20</xdr:col>
      <xdr:colOff>476250</xdr:colOff>
      <xdr:row>117</xdr:row>
      <xdr:rowOff>9525</xdr:rowOff>
    </xdr:to>
    <xdr:graphicFrame macro="">
      <xdr:nvGraphicFramePr>
        <xdr:cNvPr id="47043751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UIVI%20SIBS_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didos SIBS 2008"/>
      <sheetName val="Ficheiros SIBS"/>
      <sheetName val="Expedidos SIBS 2009"/>
      <sheetName val="+SIBS"/>
      <sheetName val="Sheet1"/>
      <sheetName val="Sheet2"/>
      <sheetName val="Revisão 2010-IP2a"/>
      <sheetName val="Sheet3"/>
      <sheetName val="IO 04102010"/>
      <sheetName val="Sheet4"/>
      <sheetName val="Sheet6"/>
      <sheetName val="Sheet5"/>
      <sheetName val="Sheet7"/>
      <sheetName val="2013"/>
      <sheetName val="Sheet8"/>
      <sheetName val="Sheet1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nes Emilio" refreshedDate="42143.456638194446" createdVersion="4" refreshedVersion="4" minRefreshableVersion="3" recordCount="589">
  <cacheSource type="worksheet">
    <worksheetSource ref="AA5:AE139" sheet="2016"/>
  </cacheSource>
  <cacheFields count="5">
    <cacheField name="Tipo de Cartão" numFmtId="0">
      <sharedItems containsMixedTypes="1" containsNumber="1" containsInteger="1" minValue="0" maxValue="0" count="28">
        <s v="CNT Def - 2205"/>
        <s v="MDL Def - 2208"/>
        <s v="White - 2213"/>
        <s v="Green - 2214"/>
        <s v="Black - 2215"/>
        <s v="Credial - 2227"/>
        <s v="Ikea - 2228"/>
        <s v="Moviflor - 2229"/>
        <s v="Conforama - 2230"/>
        <s v="Euronics - 2231"/>
        <s v="Tien 21 - 2232"/>
        <s v="Confort - 2233"/>
        <s v="MC FNAC- 2370"/>
        <s v="Salvador Caetano - 2879"/>
        <s v="RP Def - 3173"/>
        <s v="SZ Def - 6508"/>
        <s v="Worten prov - 6804"/>
        <s v="Worten def - 6806"/>
        <s v="Vobis -6843"/>
        <s v="Renault MCI - 3135"/>
        <s v="FNAC prov- 2369"/>
        <s v="RP Provisorio - 3172"/>
        <s v="CNT prov - 2204"/>
        <s v="Ikea prov - 2835"/>
        <s v="SZ prov - 6509"/>
        <n v="0"/>
        <s v="CTT Standard - 4091"/>
        <s v="JOM - 4327"/>
      </sharedItems>
    </cacheField>
    <cacheField name="Data de Expedição" numFmtId="0">
      <sharedItems containsNonDate="0" containsDate="1" containsString="0" containsBlank="1" minDate="2015-01-06T00:00:00" maxDate="2015-08-19T00:00:00"/>
    </cacheField>
    <cacheField name="Total" numFmtId="0">
      <sharedItems containsString="0" containsBlank="1" containsNumber="1" containsInteger="1" minValue="0" maxValue="2000"/>
    </cacheField>
    <cacheField name="Tempo Recepção Cartão" numFmtId="0">
      <sharedItems containsString="0" containsBlank="1" containsNumber="1" containsInteger="1" minValue="-41534" maxValue="185" count="30">
        <n v="6"/>
        <n v="12"/>
        <n v="7"/>
        <n v="5"/>
        <n v="4"/>
        <n v="3"/>
        <n v="2"/>
        <n v="13"/>
        <n v="10"/>
        <n v="1"/>
        <n v="40"/>
        <n v="38"/>
        <n v="-41433"/>
        <n v="-41434"/>
        <n v="-41435"/>
        <n v="34"/>
        <n v="-41436"/>
        <n v="-41439"/>
        <m/>
        <n v="185"/>
        <n v="27"/>
        <n v="20"/>
        <n v="8"/>
        <n v="11"/>
        <n v="9"/>
        <n v="-41524"/>
        <n v="-41527"/>
        <n v="0"/>
        <n v="-41534"/>
        <n v="-41505"/>
      </sharedItems>
    </cacheField>
    <cacheField name="Situaçã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nes Emilio" refreshedDate="42227.416277546297" createdVersion="4" refreshedVersion="4" minRefreshableVersion="3" recordCount="952">
  <cacheSource type="worksheet">
    <worksheetSource ref="A5:E401" sheet="2016"/>
  </cacheSource>
  <cacheFields count="6">
    <cacheField name="Tipo Emissão" numFmtId="0">
      <sharedItems count="2">
        <s v="Emissão"/>
        <s v="Renovação"/>
      </sharedItems>
    </cacheField>
    <cacheField name="Seq" numFmtId="0">
      <sharedItems containsString="0" containsBlank="1" containsNumber="1" containsInteger="1" minValue="1" maxValue="34"/>
    </cacheField>
    <cacheField name="Número de Cartões Pedidos" numFmtId="0">
      <sharedItems containsString="0" containsBlank="1" containsNumber="1" containsInteger="1" minValue="1" maxValue="2000"/>
    </cacheField>
    <cacheField name="Nome Cartão" numFmtId="0">
      <sharedItems containsBlank="1" count="28">
        <s v="CNT Def - 2205"/>
        <s v="MDL Def - 2208"/>
        <s v="White - 2213"/>
        <s v="Green - 2214"/>
        <s v="Black - 2215"/>
        <s v="Credial - 2227"/>
        <s v="Ikea - 2228"/>
        <s v="Moviflor - 2229"/>
        <s v="Conforama - 2230"/>
        <s v="Euronics - 2231"/>
        <s v="Tien 21 - 2232"/>
        <s v="Confort - 2233"/>
        <s v="MC FNAC- 2370"/>
        <s v="Salvador Caetano - 2879"/>
        <s v="RP Def - 3173"/>
        <s v="SZ Def - 6508"/>
        <s v="Worten prov - 6804"/>
        <s v="Worten def - 6806"/>
        <s v="Vobis -6843"/>
        <s v="Renault MCI - 3135"/>
        <s v="FNAC prov- 2369"/>
        <s v="RP Provisorio - 3172"/>
        <s v="CNT prov - 2204"/>
        <s v="Ikea prov - 2835"/>
        <s v="SZ prov - 6509"/>
        <m/>
        <s v="CTT Standard - 4091"/>
        <s v="JOM - 4327"/>
      </sharedItems>
    </cacheField>
    <cacheField name="Data Recepção" numFmtId="0">
      <sharedItems containsNonDate="0" containsDate="1" containsString="0" containsBlank="1" minDate="2015-01-02T00:00:00" maxDate="2015-08-05T00:00:00"/>
    </cacheField>
    <cacheField name="mês" numFmtId="0">
      <sharedItems containsBlank="1" count="6">
        <m/>
        <s v="Abril"/>
        <s v="Maio"/>
        <s v="junho"/>
        <s v="Julho"/>
        <s v="Agost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Ines Emilio" refreshedDate="42690.419779166667" createdVersion="5" refreshedVersion="5" minRefreshableVersion="3" recordCount="1546">
  <cacheSource type="worksheet">
    <worksheetSource ref="A5:AG1551" sheet="2016"/>
  </cacheSource>
  <cacheFields count="33">
    <cacheField name="Tipo Emissão" numFmtId="0">
      <sharedItems containsBlank="1" count="3">
        <s v="Renovação"/>
        <s v="Emissão"/>
        <m/>
      </sharedItems>
    </cacheField>
    <cacheField name="Seq" numFmtId="0">
      <sharedItems containsBlank="1" containsMixedTypes="1" containsNumber="1" containsInteger="1" minValue="1" maxValue="89"/>
    </cacheField>
    <cacheField name="Número de Cartões Pedidos" numFmtId="0">
      <sharedItems containsString="0" containsBlank="1" containsNumber="1" containsInteger="1" minValue="1" maxValue="2000" count="380">
        <n v="957"/>
        <n v="200"/>
        <n v="560"/>
        <n v="2"/>
        <n v="1"/>
        <n v="451"/>
        <n v="205"/>
        <n v="1070"/>
        <n v="250"/>
        <n v="14"/>
        <n v="34"/>
        <n v="278"/>
        <n v="45"/>
        <n v="279"/>
        <n v="923"/>
        <n v="757"/>
        <n v="1535"/>
        <n v="290"/>
        <n v="313"/>
        <n v="805"/>
        <n v="81"/>
        <n v="239"/>
        <n v="321"/>
        <n v="18"/>
        <n v="8"/>
        <n v="438"/>
        <n v="580"/>
        <n v="20"/>
        <n v="69"/>
        <n v="258"/>
        <n v="179"/>
        <n v="22"/>
        <n v="19"/>
        <n v="9"/>
        <n v="408"/>
        <n v="418"/>
        <n v="39"/>
        <n v="426"/>
        <n v="17"/>
        <n v="37"/>
        <n v="79"/>
        <n v="1009"/>
        <n v="465"/>
        <n v="323"/>
        <n v="31"/>
        <n v="1690"/>
        <n v="679"/>
        <n v="1426"/>
        <n v="330"/>
        <n v="172"/>
        <n v="30"/>
        <n v="201"/>
        <n v="346"/>
        <n v="204"/>
        <n v="519"/>
        <n v="52"/>
        <n v="1108"/>
        <n v="961"/>
        <n v="429"/>
        <n v="319"/>
        <n v="36"/>
        <n v="33"/>
        <n v="21"/>
        <n v="2000"/>
        <n v="515"/>
        <n v="688"/>
        <n v="1477"/>
        <n v="55"/>
        <n v="6"/>
        <n v="349"/>
        <n v="445"/>
        <n v="5"/>
        <n v="4"/>
        <n v="32"/>
        <n v="10"/>
        <n v="11"/>
        <n v="303"/>
        <n v="461"/>
        <n v="316"/>
        <n v="322"/>
        <n v="3"/>
        <n v="128"/>
        <n v="29"/>
        <n v="12"/>
        <n v="43"/>
        <n v="535"/>
        <n v="369"/>
        <n v="707"/>
        <n v="53"/>
        <n v="51"/>
        <n v="232"/>
        <n v="1738"/>
        <n v="645"/>
        <n v="933"/>
        <n v="58"/>
        <n v="913"/>
        <n v="251"/>
        <n v="13"/>
        <n v="355"/>
        <n v="186"/>
        <n v="23"/>
        <n v="518"/>
        <n v="73"/>
        <n v="435"/>
        <n v="40"/>
        <n v="275"/>
        <n v="282"/>
        <n v="27"/>
        <n v="35"/>
        <n v="214"/>
        <n v="90"/>
        <n v="731"/>
        <n v="25"/>
        <n v="386"/>
        <n v="7"/>
        <n v="77"/>
        <n v="235"/>
        <n v="308"/>
        <n v="320"/>
        <n v="414"/>
        <n v="41"/>
        <n v="66"/>
        <n v="228"/>
        <n v="1983"/>
        <n v="433"/>
        <n v="1128"/>
        <n v="83"/>
        <n v="47"/>
        <n v="302"/>
        <n v="888"/>
        <n v="781"/>
        <n v="314"/>
        <n v="619"/>
        <n v="507"/>
        <n v="366"/>
        <n v="533"/>
        <n v="113"/>
        <n v="61"/>
        <n v="387"/>
        <n v="267"/>
        <n v="190"/>
        <n v="168"/>
        <n v="150"/>
        <n v="582"/>
        <n v="28"/>
        <n v="148"/>
        <n v="594"/>
        <n v="15"/>
        <n v="443"/>
        <n v="406"/>
        <n v="130"/>
        <n v="516"/>
        <n v="428"/>
        <n v="450"/>
        <n v="78"/>
        <n v="574"/>
        <n v="70"/>
        <n v="300"/>
        <n v="458"/>
        <n v="723"/>
        <n v="600"/>
        <n v="477"/>
        <n v="588"/>
        <n v="485"/>
        <n v="350"/>
        <n v="263"/>
        <n v="26"/>
        <n v="537"/>
        <n v="478"/>
        <n v="1653"/>
        <n v="1023"/>
        <n v="102"/>
        <n v="24"/>
        <n v="402"/>
        <n v="389"/>
        <n v="904"/>
        <n v="57"/>
        <n v="500"/>
        <n v="457"/>
        <n v="68"/>
        <n v="117"/>
        <n v="376"/>
        <n v="558"/>
        <n v="469"/>
        <n v="1328"/>
        <n v="1900"/>
        <n v="183"/>
        <n v="569"/>
        <n v="181"/>
        <n v="144"/>
        <n v="1000"/>
        <n v="630"/>
        <n v="50"/>
        <n v="59"/>
        <n v="430"/>
        <n v="344"/>
        <n v="1792"/>
        <n v="1439"/>
        <n v="310"/>
        <n v="203"/>
        <n v="698"/>
        <n v="91"/>
        <n v="725"/>
        <n v="141"/>
        <n v="100"/>
        <n v="311"/>
        <n v="271"/>
        <n v="709"/>
        <n v="123"/>
        <n v="829"/>
        <n v="213"/>
        <n v="1500"/>
        <n v="1400"/>
        <n v="238"/>
        <n v="38"/>
        <n v="488"/>
        <n v="110"/>
        <n v="44"/>
        <n v="184"/>
        <n v="312"/>
        <n v="167"/>
        <n v="49"/>
        <n v="1100"/>
        <n v="575"/>
        <n v="56"/>
        <n v="99"/>
        <n v="329"/>
        <n v="357"/>
        <n v="1976"/>
        <n v="521"/>
        <n v="16"/>
        <n v="196"/>
        <n v="710"/>
        <n v="231"/>
        <n v="224"/>
        <n v="403"/>
        <n v="628"/>
        <n v="225"/>
        <n v="318"/>
        <n v="247"/>
        <n v="416"/>
        <n v="127"/>
        <n v="756"/>
        <n v="274"/>
        <n v="75"/>
        <n v="215"/>
        <n v="166"/>
        <n v="670"/>
        <n v="388"/>
        <n v="309"/>
        <n v="1761"/>
        <n v="356"/>
        <n v="242"/>
        <n v="153"/>
        <n v="353"/>
        <n v="42"/>
        <n v="285"/>
        <n v="550"/>
        <n v="122"/>
        <n v="592"/>
        <n v="138"/>
        <n v="234"/>
        <n v="139"/>
        <n v="351"/>
        <n v="289"/>
        <n v="464"/>
        <n v="206"/>
        <n v="1800"/>
        <n v="1200"/>
        <n v="930"/>
        <n v="72"/>
        <n v="337"/>
        <n v="170"/>
        <n v="567"/>
        <n v="317"/>
        <n v="636"/>
        <n v="103"/>
        <n v="532"/>
        <n v="60"/>
        <n v="409"/>
        <n v="570"/>
        <n v="291"/>
        <n v="400"/>
        <n v="62"/>
        <n v="288"/>
        <n v="510"/>
        <n v="145"/>
        <n v="700"/>
        <n v="281"/>
        <n v="46"/>
        <n v="160"/>
        <n v="307"/>
        <n v="358"/>
        <n v="151"/>
        <n v="505"/>
        <n v="273"/>
        <n v="256"/>
        <n v="106"/>
        <n v="237"/>
        <n v="456"/>
        <n v="497"/>
        <n v="284"/>
        <n v="819"/>
        <n v="243"/>
        <n v="264"/>
        <n v="541"/>
        <n v="479"/>
        <n v="199"/>
        <n v="80"/>
        <n v="327"/>
        <n v="730"/>
        <n v="367"/>
        <n v="249"/>
        <n v="297"/>
        <n v="135"/>
        <n v="325"/>
        <n v="419"/>
        <n v="74"/>
        <n v="124"/>
        <n v="393"/>
        <n v="345"/>
        <n v="105"/>
        <n v="1959"/>
        <n v="448"/>
        <n v="1300"/>
        <n v="800"/>
        <n v="555"/>
        <n v="383"/>
        <n v="111"/>
        <n v="689"/>
        <n v="1282"/>
        <n v="617"/>
        <n v="71"/>
        <n v="677"/>
        <n v="182"/>
        <n v="210"/>
        <n v="374"/>
        <n v="1288"/>
        <n v="434"/>
        <n v="463"/>
        <n v="639"/>
        <n v="718"/>
        <n v="378"/>
        <n v="126"/>
        <n v="525"/>
        <n v="93"/>
        <n v="241"/>
        <n v="473"/>
        <n v="104"/>
        <n v="742"/>
        <n v="326"/>
        <n v="65"/>
        <n v="272"/>
        <n v="444"/>
        <n v="471"/>
        <n v="544"/>
        <n v="546"/>
        <n v="132"/>
        <n v="295"/>
        <n v="94"/>
        <n v="189"/>
        <n v="334"/>
        <n v="747"/>
        <n v="107"/>
        <n v="536"/>
        <n v="1096"/>
        <n v="1860"/>
        <n v="1143"/>
        <n v="87"/>
        <n v="67"/>
        <n v="95"/>
        <n v="425"/>
        <n v="115"/>
        <n v="462"/>
        <n v="491"/>
        <n v="539"/>
        <n v="775"/>
        <n v="658"/>
        <n v="133"/>
        <m/>
      </sharedItems>
    </cacheField>
    <cacheField name="Nome Cartão" numFmtId="0">
      <sharedItems containsBlank="1" count="28">
        <s v="Ikea - 2228"/>
        <s v="RP Provisorio - 3172"/>
        <s v="RP Def - 3173"/>
        <s v="CNT Def - 2205"/>
        <s v="MDL Def - 2208"/>
        <s v="SZ Def - 6508"/>
        <s v="Worten def - 6806"/>
        <s v="Vobis -6843"/>
        <s v="CTT Standard - 4091"/>
        <s v="JOM - 4327"/>
        <s v="Salvador Caetano - 2879"/>
        <s v="Black - 2215"/>
        <s v="Conforama - 2230"/>
        <s v="Euronics - 2231"/>
        <s v="Tien 21 - 2232"/>
        <s v="Confort - 2233"/>
        <s v="MC FNAC- 2370"/>
        <s v="White - 2213"/>
        <s v="Green - 2214"/>
        <s v="Credial - 2227"/>
        <s v="Moviflor - 2229"/>
        <s v="Renault MCI - 3135"/>
        <s v="Decathlon-6947"/>
        <s v="FNAC prov- 2369"/>
        <s v="Worten prov - 6804"/>
        <s v="Ikea prov - 2835"/>
        <s v="Media Markt - 6945"/>
        <m/>
      </sharedItems>
    </cacheField>
    <cacheField name="Data Recepção" numFmtId="0">
      <sharedItems containsNonDate="0" containsDate="1" containsString="0" containsBlank="1" minDate="2016-01-04T00:00:00" maxDate="2016-11-15T00:00:00" count="148">
        <d v="2016-01-04T00:00:00"/>
        <d v="2016-01-18T00:00:00"/>
        <d v="2016-01-20T00:00:00"/>
        <d v="2016-01-27T00:00:00"/>
        <d v="2016-02-01T00:00:00"/>
        <d v="2016-02-03T00:00:00"/>
        <d v="2016-02-10T00:00:00"/>
        <d v="2016-02-17T00:00:00"/>
        <d v="2016-02-24T00:00:00"/>
        <d v="2016-03-01T00:00:00"/>
        <d v="2016-03-02T00:00:00"/>
        <d v="2016-03-09T00:00:00"/>
        <d v="2016-03-16T00:00:00"/>
        <d v="2016-03-23T00:00:00"/>
        <d v="2016-04-01T00:00:00"/>
        <d v="2016-04-20T00:00:00"/>
        <d v="2016-04-27T00:00:00"/>
        <d v="2016-05-02T00:00:00"/>
        <d v="2016-05-03T00:00:00"/>
        <d v="2016-05-04T00:00:00"/>
        <d v="2016-05-11T00:00:00"/>
        <d v="2016-05-18T00:00:00"/>
        <d v="2016-05-25T00:00:00"/>
        <d v="2016-06-01T00:00:00"/>
        <d v="2016-06-08T00:00:00"/>
        <d v="2016-06-15T00:00:00"/>
        <d v="2016-06-22T00:00:00"/>
        <d v="2016-06-21T00:00:00"/>
        <d v="2016-06-29T00:00:00"/>
        <d v="2016-07-06T00:00:00"/>
        <d v="2016-07-12T00:00:00"/>
        <d v="2016-07-13T00:00:00"/>
        <d v="2016-07-20T00:00:00"/>
        <d v="2016-07-27T00:00:00"/>
        <d v="2016-08-01T00:00:00"/>
        <d v="2016-08-03T00:00:00"/>
        <d v="2016-08-08T00:00:00"/>
        <d v="2016-08-10T00:00:00"/>
        <d v="2016-08-17T00:00:00"/>
        <d v="2016-08-23T00:00:00"/>
        <d v="2016-08-24T00:00:00"/>
        <d v="2016-08-31T00:00:00"/>
        <d v="2016-09-05T00:00:00"/>
        <d v="2016-09-07T00:00:00"/>
        <d v="2016-09-09T00:00:00"/>
        <d v="2016-09-14T00:00:00"/>
        <d v="2016-09-16T00:00:00"/>
        <d v="2016-09-21T00:00:00"/>
        <d v="2016-09-26T00:00:00"/>
        <d v="2016-09-29T00:00:00"/>
        <d v="2016-10-03T00:00:00"/>
        <d v="2016-10-06T00:00:00"/>
        <d v="2016-10-07T00:00:00"/>
        <d v="2016-10-13T00:00:00"/>
        <d v="2016-11-04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22T00:00:00"/>
        <d v="2016-01-25T00:00:00"/>
        <d v="2016-01-28T00:00:00"/>
        <d v="2016-01-29T00:00:00"/>
        <d v="2016-02-02T00:00:00"/>
        <d v="2016-02-08T00:00:00"/>
        <d v="2016-02-09T00:00:00"/>
        <d v="2016-02-11T00:00:00"/>
        <d v="2016-02-18T00:00:00"/>
        <d v="2016-02-20T00:00:00"/>
        <d v="2016-02-23T00:00:00"/>
        <d v="2016-02-26T00:00:00"/>
        <d v="2016-02-29T00:00:00"/>
        <d v="2016-03-03T00:00:00"/>
        <d v="2016-03-07T00:00:00"/>
        <d v="2016-03-08T00:00:00"/>
        <d v="2016-03-11T00:00:00"/>
        <d v="2016-03-14T00:00:00"/>
        <d v="2016-03-18T00:00:00"/>
        <d v="2016-03-21T00:00:00"/>
        <d v="2016-03-24T00:00:00"/>
        <d v="2016-03-28T00:00:00"/>
        <d v="2016-03-29T00:00:00"/>
        <d v="2016-03-30T00:00:00"/>
        <d v="2016-03-31T00:00:00"/>
        <d v="2016-04-04T00:00:00"/>
        <d v="2016-04-06T00:00:00"/>
        <d v="2016-04-13T00:00:00"/>
        <d v="2016-04-14T00:00:00"/>
        <d v="2016-04-15T00:00:00"/>
        <d v="2016-04-18T00:00:00"/>
        <d v="2016-04-19T00:00:00"/>
        <d v="2016-04-26T00:00:00"/>
        <d v="2016-05-06T00:00:00"/>
        <d v="2016-05-09T00:00:00"/>
        <d v="2016-05-10T00:00:00"/>
        <d v="2016-05-16T00:00:00"/>
        <d v="2016-05-23T00:00:00"/>
        <d v="2016-05-27T00:00:00"/>
        <d v="2016-05-30T00:00:00"/>
        <d v="2016-05-31T00:00:00"/>
        <d v="2016-06-02T00:00:00"/>
        <d v="2016-06-03T00:00:00"/>
        <d v="2016-06-14T00:00:00"/>
        <d v="2016-06-17T00:00:00"/>
        <d v="2016-06-27T00:00:00"/>
        <d v="2016-06-30T00:00:00"/>
        <d v="2016-07-01T00:00:00"/>
        <d v="2016-07-04T00:00:00"/>
        <d v="2016-07-08T00:00:00"/>
        <d v="2016-07-11T00:00:00"/>
        <d v="2016-07-14T00:00:00"/>
        <d v="2016-07-18T00:00:00"/>
        <d v="2016-07-21T00:00:00"/>
        <d v="2016-07-22T00:00:00"/>
        <d v="2016-07-25T00:00:00"/>
        <d v="2016-08-02T00:00:00"/>
        <d v="2016-08-04T00:00:00"/>
        <d v="2016-08-09T00:00:00"/>
        <d v="2016-08-11T00:00:00"/>
        <d v="2016-08-16T00:00:00"/>
        <d v="2016-08-22T00:00:00"/>
        <d v="2016-08-25T00:00:00"/>
        <d v="2016-08-29T00:00:00"/>
        <d v="2016-08-30T00:00:00"/>
        <d v="2016-09-02T00:00:00"/>
        <d v="2016-09-06T00:00:00"/>
        <d v="2016-09-12T00:00:00"/>
        <d v="2016-09-13T00:00:00"/>
        <d v="2016-09-28T00:00:00"/>
        <d v="2016-10-10T00:00:00"/>
        <d v="2016-10-14T00:00:00"/>
        <d v="2016-10-20T00:00:00"/>
        <d v="2016-10-21T00:00:00"/>
        <d v="2016-10-26T00:00:00"/>
        <d v="2016-10-27T00:00:00"/>
        <d v="2016-10-28T00:00:00"/>
        <d v="2016-10-31T00:00:00"/>
        <d v="2016-11-02T00:00:00"/>
        <d v="2016-11-03T00:00:00"/>
        <d v="2016-11-07T00:00:00"/>
        <d v="2016-11-08T00:00:00"/>
        <d v="2016-11-09T00:00:00"/>
        <d v="2016-11-11T00:00:00"/>
        <d v="2016-11-14T00:00:00"/>
        <m/>
      </sharedItems>
    </cacheField>
    <cacheField name="a" numFmtId="0">
      <sharedItems containsNonDate="0" containsString="0" containsBlank="1"/>
    </cacheField>
    <cacheField name="Seq2" numFmtId="0">
      <sharedItems containsBlank="1" containsMixedTypes="1" containsNumber="1" containsInteger="1" minValue="0" maxValue="1328"/>
    </cacheField>
    <cacheField name="Enviados" numFmtId="0">
      <sharedItems containsString="0" containsBlank="1" containsNumber="1" containsInteger="1" minValue="1" maxValue="2000"/>
    </cacheField>
    <cacheField name="Recebidos" numFmtId="0">
      <sharedItems containsString="0" containsBlank="1" containsNumber="1" containsInteger="1" minValue="1" maxValue="2000"/>
    </cacheField>
    <cacheField name="Aceites " numFmtId="0">
      <sharedItems containsString="0" containsBlank="1" containsNumber="1" containsInteger="1" minValue="0" maxValue="2000"/>
    </cacheField>
    <cacheField name="Erros" numFmtId="0">
      <sharedItems containsString="0" containsBlank="1" containsNumber="1" containsInteger="1" minValue="0" maxValue="2000"/>
    </cacheField>
    <cacheField name="Data Recepção2" numFmtId="0">
      <sharedItems containsDate="1" containsBlank="1" containsMixedTypes="1" minDate="2016-01-05T00:00:00" maxDate="2016-11-13T00:00:00"/>
    </cacheField>
    <cacheField name="b" numFmtId="0">
      <sharedItems containsNonDate="0" containsString="0" containsBlank="1"/>
    </cacheField>
    <cacheField name="Seq3" numFmtId="0">
      <sharedItems containsString="0" containsBlank="1" containsNumber="1" containsInteger="1" minValue="1" maxValue="1"/>
    </cacheField>
    <cacheField name="Enviados2" numFmtId="0">
      <sharedItems containsNonDate="0" containsString="0" containsBlank="1"/>
    </cacheField>
    <cacheField name="Recebidos SIBS" numFmtId="0">
      <sharedItems containsNonDate="0" containsString="0" containsBlank="1"/>
    </cacheField>
    <cacheField name="Recusados" numFmtId="0">
      <sharedItems containsNonDate="0" containsString="0" containsBlank="1"/>
    </cacheField>
    <cacheField name="Aceites" numFmtId="0">
      <sharedItems containsNonDate="0" containsString="0" containsBlank="1"/>
    </cacheField>
    <cacheField name="Em espera" numFmtId="0">
      <sharedItems containsNonDate="0" containsString="0" containsBlank="1"/>
    </cacheField>
    <cacheField name="Erros2" numFmtId="0">
      <sharedItems containsNonDate="0" containsString="0" containsBlank="1"/>
    </cacheField>
    <cacheField name="Data" numFmtId="0">
      <sharedItems containsNonDate="0" containsDate="1" containsString="0" containsBlank="1" minDate="2016-11-05T00:00:00" maxDate="2016-11-06T00:00:00"/>
    </cacheField>
    <cacheField name="c" numFmtId="0">
      <sharedItems containsNonDate="0" containsString="0" containsBlank="1"/>
    </cacheField>
    <cacheField name="Seq4" numFmtId="0">
      <sharedItems containsBlank="1" containsMixedTypes="1" containsNumber="1" containsInteger="1" minValue="0" maxValue="89"/>
    </cacheField>
    <cacheField name="Nº Cartões Expedidos" numFmtId="0">
      <sharedItems containsString="0" containsBlank="1" containsNumber="1" containsInteger="1" minValue="1" maxValue="2000"/>
    </cacheField>
    <cacheField name="Validação_x000a_Pedido sibs vs envio sibs clt" numFmtId="0">
      <sharedItems containsBlank="1"/>
    </cacheField>
    <cacheField name="Cartões com erro" numFmtId="0">
      <sharedItems containsBlank="1" containsMixedTypes="1" containsNumber="1" containsInteger="1" minValue="0" maxValue="1838"/>
    </cacheField>
    <cacheField name="Tipo de Cartão" numFmtId="0">
      <sharedItems containsBlank="1" containsMixedTypes="1" containsNumber="1" containsInteger="1" minValue="0" maxValue="0"/>
    </cacheField>
    <cacheField name="Data de Expedição" numFmtId="0">
      <sharedItems containsNonDate="0" containsDate="1" containsString="0" containsBlank="1" minDate="2016-01-07T00:00:00" maxDate="2016-11-12T00:00:00"/>
    </cacheField>
    <cacheField name="Total" numFmtId="0">
      <sharedItems containsString="0" containsBlank="1" containsNumber="1" containsInteger="1" minValue="0" maxValue="2000" count="361">
        <n v="824"/>
        <n v="200"/>
        <n v="560"/>
        <n v="2"/>
        <n v="1"/>
        <n v="451"/>
        <n v="205"/>
        <n v="938"/>
        <n v="250"/>
        <n v="14"/>
        <n v="34"/>
        <n v="278"/>
        <n v="45"/>
        <n v="279"/>
        <n v="848"/>
        <n v="742"/>
        <n v="1471"/>
        <n v="290"/>
        <n v="313"/>
        <n v="805"/>
        <n v="81"/>
        <n v="239"/>
        <n v="321"/>
        <n v="18"/>
        <n v="8"/>
        <n v="438"/>
        <n v="580"/>
        <n v="20"/>
        <n v="69"/>
        <n v="258"/>
        <n v="179"/>
        <n v="22"/>
        <n v="19"/>
        <n v="9"/>
        <n v="408"/>
        <n v="418"/>
        <n v="39"/>
        <n v="216"/>
        <n v="13"/>
        <n v="27"/>
        <n v="59"/>
        <n v="870"/>
        <n v="255"/>
        <n v="267"/>
        <n v="24"/>
        <n v="1639"/>
        <n v="660"/>
        <n v="1377"/>
        <n v="330"/>
        <n v="172"/>
        <n v="30"/>
        <n v="201"/>
        <n v="346"/>
        <n v="204"/>
        <n v="292"/>
        <n v="44"/>
        <n v="21"/>
        <n v="1068"/>
        <n v="814"/>
        <n v="259"/>
        <n v="257"/>
        <n v="35"/>
        <n v="17"/>
        <n v="1923"/>
        <n v="515"/>
        <n v="666"/>
        <n v="1396"/>
        <n v="55"/>
        <n v="6"/>
        <n v="33"/>
        <n v="349"/>
        <n v="445"/>
        <n v="5"/>
        <n v="36"/>
        <n v="4"/>
        <n v="32"/>
        <n v="10"/>
        <n v="11"/>
        <n v="303"/>
        <n v="461"/>
        <n v="316"/>
        <n v="322"/>
        <n v="3"/>
        <n v="128"/>
        <n v="29"/>
        <n v="12"/>
        <n v="43"/>
        <n v="535"/>
        <n v="37"/>
        <n v="369"/>
        <n v="371"/>
        <n v="38"/>
        <n v="196"/>
        <n v="1563"/>
        <n v="413"/>
        <n v="887"/>
        <n v="123"/>
        <n v="1931"/>
        <n v="58"/>
        <n v="897"/>
        <n v="251"/>
        <n v="355"/>
        <n v="186"/>
        <n v="23"/>
        <n v="518"/>
        <n v="73"/>
        <n v="435"/>
        <n v="40"/>
        <n v="275"/>
        <n v="282"/>
        <n v="214"/>
        <n v="90"/>
        <n v="731"/>
        <n v="25"/>
        <n v="386"/>
        <n v="7"/>
        <n v="77"/>
        <n v="235"/>
        <n v="308"/>
        <n v="320"/>
        <n v="225"/>
        <n v="28"/>
        <n v="56"/>
        <n v="187"/>
        <n v="1875"/>
        <n v="1905"/>
        <n v="240"/>
        <n v="1042"/>
        <n v="78"/>
        <n v="1915"/>
        <n v="2000"/>
        <n v="301"/>
        <n v="860"/>
        <n v="781"/>
        <n v="162"/>
        <n v="314"/>
        <n v="619"/>
        <n v="302"/>
        <n v="507"/>
        <n v="366"/>
        <n v="533"/>
        <n v="113"/>
        <n v="152"/>
        <n v="91"/>
        <n v="84"/>
        <n v="26"/>
        <n v="83"/>
        <n v="31"/>
        <n v="582"/>
        <n v="148"/>
        <n v="594"/>
        <n v="15"/>
        <n v="443"/>
        <n v="52"/>
        <n v="406"/>
        <n v="130"/>
        <n v="516"/>
        <n v="428"/>
        <n v="450"/>
        <n v="574"/>
        <n v="70"/>
        <n v="300"/>
        <n v="458"/>
        <n v="723"/>
        <n v="600"/>
        <n v="477"/>
        <n v="588"/>
        <n v="485"/>
        <n v="350"/>
        <n v="263"/>
        <n v="537"/>
        <n v="1798"/>
        <n v="264"/>
        <n v="1582"/>
        <n v="990"/>
        <n v="1906"/>
        <n v="101"/>
        <n v="402"/>
        <n v="389"/>
        <n v="904"/>
        <n v="57"/>
        <n v="500"/>
        <n v="150"/>
        <n v="457"/>
        <n v="68"/>
        <n v="117"/>
        <n v="253"/>
        <n v="115"/>
        <n v="1782"/>
        <n v="558"/>
        <n v="49"/>
        <n v="1919"/>
        <n v="1306"/>
        <n v="1823"/>
        <n v="76"/>
        <n v="183"/>
        <n v="569"/>
        <n v="181"/>
        <n v="144"/>
        <n v="1000"/>
        <n v="42"/>
        <n v="41"/>
        <n v="269"/>
        <n v="1742"/>
        <n v="1359"/>
        <n v="310"/>
        <n v="203"/>
        <n v="698"/>
        <n v="725"/>
        <n v="141"/>
        <n v="100"/>
        <n v="311"/>
        <n v="271"/>
        <n v="709"/>
        <n v="829"/>
        <n v="213"/>
        <n v="1500"/>
        <n v="1400"/>
        <n v="238"/>
        <n v="488"/>
        <n v="110"/>
        <n v="184"/>
        <n v="312"/>
        <n v="167"/>
        <n v="1100"/>
        <n v="332"/>
        <n v="246"/>
        <n v="1925"/>
        <n v="505"/>
        <n v="1413"/>
        <n v="16"/>
        <n v="329"/>
        <n v="710"/>
        <n v="231"/>
        <n v="224"/>
        <n v="403"/>
        <n v="99"/>
        <n v="628"/>
        <n v="0"/>
        <n v="318"/>
        <n v="247"/>
        <n v="416"/>
        <n v="127"/>
        <n v="756"/>
        <n v="274"/>
        <n v="75"/>
        <n v="53"/>
        <n v="215"/>
        <n v="469"/>
        <n v="166"/>
        <n v="670"/>
        <n v="273"/>
        <n v="64"/>
        <n v="254"/>
        <n v="1722"/>
        <n v="356"/>
        <n v="242"/>
        <n v="153"/>
        <n v="353"/>
        <n v="285"/>
        <n v="550"/>
        <n v="122"/>
        <n v="592"/>
        <n v="138"/>
        <n v="234"/>
        <n v="139"/>
        <n v="66"/>
        <n v="351"/>
        <n v="289"/>
        <n v="464"/>
        <n v="206"/>
        <n v="1800"/>
        <n v="1200"/>
        <n v="930"/>
        <n v="72"/>
        <n v="337"/>
        <n v="575"/>
        <n v="170"/>
        <n v="567"/>
        <n v="317"/>
        <n v="636"/>
        <n v="103"/>
        <n v="532"/>
        <n v="60"/>
        <n v="409"/>
        <n v="570"/>
        <n v="291"/>
        <n v="400"/>
        <n v="62"/>
        <n v="288"/>
        <n v="228"/>
        <n v="510"/>
        <n v="145"/>
        <n v="700"/>
        <n v="281"/>
        <n v="46"/>
        <n v="160"/>
        <n v="102"/>
        <n v="307"/>
        <n v="358"/>
        <n v="151"/>
        <n v="256"/>
        <n v="106"/>
        <m/>
        <n v="237"/>
        <n v="456"/>
        <n v="497"/>
        <n v="284"/>
        <n v="819"/>
        <n v="243"/>
        <n v="541"/>
        <n v="479"/>
        <n v="199"/>
        <n v="80"/>
        <n v="51"/>
        <n v="327"/>
        <n v="367"/>
        <n v="249"/>
        <n v="297"/>
        <n v="135"/>
        <n v="325"/>
        <n v="419"/>
        <n v="74"/>
        <n v="124"/>
        <n v="393"/>
        <n v="345"/>
        <n v="105"/>
        <n v="448"/>
        <n v="79"/>
        <n v="1300"/>
        <n v="800"/>
        <n v="50"/>
        <n v="555"/>
        <n v="626"/>
        <n v="617"/>
        <n v="71"/>
        <n v="677"/>
        <n v="182"/>
        <n v="210"/>
        <n v="374"/>
        <n v="1288"/>
        <n v="434"/>
        <n v="463"/>
        <n v="108"/>
        <n v="523"/>
        <n v="718"/>
        <n v="378"/>
        <n v="126"/>
        <n v="93"/>
        <n v="241"/>
        <n v="473"/>
        <n v="104"/>
        <n v="326"/>
        <n v="65"/>
        <n v="272"/>
        <n v="444"/>
        <n v="471"/>
        <n v="544"/>
        <n v="546"/>
        <n v="47"/>
        <n v="89"/>
      </sharedItems>
    </cacheField>
    <cacheField name="Tempo Recepção Cartão" numFmtId="0">
      <sharedItems containsString="0" containsBlank="1" containsNumber="1" containsInteger="1" minValue="-42062" maxValue="67"/>
    </cacheField>
    <cacheField name="Situação" numFmtId="0">
      <sharedItems containsBlank="1"/>
    </cacheField>
    <cacheField name="Alertas" numFmtId="0">
      <sharedItems containsBlank="1"/>
    </cacheField>
    <cacheField name="Tempo Médio/Dia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9">
  <r>
    <x v="0"/>
    <d v="2015-01-08T00:00:00"/>
    <n v="22"/>
    <x v="0"/>
    <s v="OK"/>
  </r>
  <r>
    <x v="1"/>
    <d v="2015-01-08T00:00:00"/>
    <n v="26"/>
    <x v="0"/>
    <s v="OK"/>
  </r>
  <r>
    <x v="2"/>
    <d v="2015-01-08T00:00:00"/>
    <n v="11"/>
    <x v="0"/>
    <s v="OK"/>
  </r>
  <r>
    <x v="3"/>
    <d v="2015-01-08T00:00:00"/>
    <n v="1"/>
    <x v="0"/>
    <s v="OK"/>
  </r>
  <r>
    <x v="4"/>
    <d v="2015-01-14T00:00:00"/>
    <n v="11"/>
    <x v="1"/>
    <s v="OK"/>
  </r>
  <r>
    <x v="5"/>
    <d v="2015-01-14T00:00:00"/>
    <n v="11"/>
    <x v="1"/>
    <s v="OK"/>
  </r>
  <r>
    <x v="6"/>
    <d v="2015-01-08T00:00:00"/>
    <n v="358"/>
    <x v="0"/>
    <s v="OK"/>
  </r>
  <r>
    <x v="7"/>
    <d v="2015-01-08T00:00:00"/>
    <n v="6"/>
    <x v="0"/>
    <s v="OK"/>
  </r>
  <r>
    <x v="8"/>
    <d v="2015-01-08T00:00:00"/>
    <n v="250"/>
    <x v="0"/>
    <s v="OK"/>
  </r>
  <r>
    <x v="9"/>
    <d v="2015-01-08T00:00:00"/>
    <n v="31"/>
    <x v="0"/>
    <s v="OK"/>
  </r>
  <r>
    <x v="10"/>
    <d v="2015-01-08T00:00:00"/>
    <n v="15"/>
    <x v="0"/>
    <s v="OK"/>
  </r>
  <r>
    <x v="11"/>
    <d v="2015-01-08T00:00:00"/>
    <n v="14"/>
    <x v="0"/>
    <s v="OK"/>
  </r>
  <r>
    <x v="12"/>
    <d v="2015-01-08T00:00:00"/>
    <n v="419"/>
    <x v="0"/>
    <s v="OK"/>
  </r>
  <r>
    <x v="13"/>
    <d v="2015-01-08T00:00:00"/>
    <n v="130"/>
    <x v="0"/>
    <s v="OK"/>
  </r>
  <r>
    <x v="14"/>
    <d v="2015-01-14T00:00:00"/>
    <n v="847"/>
    <x v="1"/>
    <s v="OK"/>
  </r>
  <r>
    <x v="15"/>
    <d v="2015-01-08T00:00:00"/>
    <n v="38"/>
    <x v="0"/>
    <s v="OK"/>
  </r>
  <r>
    <x v="16"/>
    <d v="2015-01-09T00:00:00"/>
    <n v="150"/>
    <x v="2"/>
    <s v="OK"/>
  </r>
  <r>
    <x v="17"/>
    <d v="2015-01-07T00:00:00"/>
    <n v="1908"/>
    <x v="3"/>
    <s v="OK"/>
  </r>
  <r>
    <x v="18"/>
    <d v="2015-01-06T00:00:00"/>
    <n v="9"/>
    <x v="4"/>
    <s v="OK"/>
  </r>
  <r>
    <x v="0"/>
    <d v="2015-01-08T00:00:00"/>
    <n v="78"/>
    <x v="0"/>
    <s v="OK"/>
  </r>
  <r>
    <x v="1"/>
    <d v="2015-01-08T00:00:00"/>
    <n v="40"/>
    <x v="0"/>
    <s v="OK"/>
  </r>
  <r>
    <x v="2"/>
    <d v="2015-01-08T00:00:00"/>
    <n v="59"/>
    <x v="0"/>
    <s v="OK"/>
  </r>
  <r>
    <x v="3"/>
    <d v="2015-01-08T00:00:00"/>
    <n v="13"/>
    <x v="0"/>
    <s v="OK"/>
  </r>
  <r>
    <x v="4"/>
    <d v="2015-01-08T00:00:00"/>
    <n v="39"/>
    <x v="0"/>
    <s v="OK"/>
  </r>
  <r>
    <x v="5"/>
    <d v="2015-01-08T00:00:00"/>
    <n v="101"/>
    <x v="0"/>
    <s v="OK"/>
  </r>
  <r>
    <x v="6"/>
    <d v="2015-01-08T00:00:00"/>
    <n v="657"/>
    <x v="0"/>
    <s v="OK"/>
  </r>
  <r>
    <x v="7"/>
    <d v="2015-01-08T00:00:00"/>
    <n v="267"/>
    <x v="0"/>
    <s v="OK"/>
  </r>
  <r>
    <x v="8"/>
    <d v="2015-01-08T00:00:00"/>
    <n v="291"/>
    <x v="0"/>
    <s v="OK"/>
  </r>
  <r>
    <x v="9"/>
    <d v="2015-01-08T00:00:00"/>
    <n v="11"/>
    <x v="0"/>
    <s v="OK"/>
  </r>
  <r>
    <x v="10"/>
    <d v="2015-01-08T00:00:00"/>
    <n v="13"/>
    <x v="0"/>
    <s v="OK"/>
  </r>
  <r>
    <x v="11"/>
    <d v="2015-01-08T00:00:00"/>
    <n v="6"/>
    <x v="0"/>
    <s v="OK"/>
  </r>
  <r>
    <x v="13"/>
    <d v="2015-01-08T00:00:00"/>
    <n v="491"/>
    <x v="0"/>
    <s v="OK"/>
  </r>
  <r>
    <x v="19"/>
    <d v="2015-01-08T00:00:00"/>
    <n v="2"/>
    <x v="0"/>
    <s v="OK"/>
  </r>
  <r>
    <x v="14"/>
    <d v="2015-01-14T00:00:00"/>
    <n v="966"/>
    <x v="1"/>
    <s v="OK"/>
  </r>
  <r>
    <x v="20"/>
    <d v="2015-01-09T00:00:00"/>
    <n v="1000"/>
    <x v="4"/>
    <s v="OK"/>
  </r>
  <r>
    <x v="21"/>
    <d v="2015-01-09T00:00:00"/>
    <n v="600"/>
    <x v="4"/>
    <s v="OK"/>
  </r>
  <r>
    <x v="16"/>
    <d v="2015-01-09T00:00:00"/>
    <n v="1125"/>
    <x v="4"/>
    <s v="OK"/>
  </r>
  <r>
    <x v="16"/>
    <d v="2015-01-09T00:00:00"/>
    <n v="300"/>
    <x v="5"/>
    <s v="OK"/>
  </r>
  <r>
    <x v="20"/>
    <d v="2015-01-09T00:00:00"/>
    <n v="1500"/>
    <x v="6"/>
    <s v="OK"/>
  </r>
  <r>
    <x v="16"/>
    <d v="2015-01-12T00:00:00"/>
    <n v="100"/>
    <x v="4"/>
    <s v="OK"/>
  </r>
  <r>
    <x v="0"/>
    <d v="2015-01-14T00:00:00"/>
    <n v="37"/>
    <x v="3"/>
    <s v="OK"/>
  </r>
  <r>
    <x v="1"/>
    <d v="2015-01-14T00:00:00"/>
    <n v="22"/>
    <x v="3"/>
    <s v="OK"/>
  </r>
  <r>
    <x v="2"/>
    <d v="2015-01-13T00:00:00"/>
    <n v="4"/>
    <x v="4"/>
    <s v="OK"/>
  </r>
  <r>
    <x v="4"/>
    <d v="2015-01-13T00:00:00"/>
    <n v="24"/>
    <x v="4"/>
    <s v="OK"/>
  </r>
  <r>
    <x v="5"/>
    <d v="2015-01-14T00:00:00"/>
    <n v="8"/>
    <x v="3"/>
    <s v="OK"/>
  </r>
  <r>
    <x v="6"/>
    <d v="2015-01-14T00:00:00"/>
    <n v="386"/>
    <x v="3"/>
    <s v="OK"/>
  </r>
  <r>
    <x v="7"/>
    <d v="2015-01-22T00:00:00"/>
    <n v="7"/>
    <x v="7"/>
    <s v="OK"/>
  </r>
  <r>
    <x v="8"/>
    <d v="2015-01-13T00:00:00"/>
    <n v="114"/>
    <x v="4"/>
    <s v="OK"/>
  </r>
  <r>
    <x v="9"/>
    <d v="2015-01-13T00:00:00"/>
    <n v="12"/>
    <x v="4"/>
    <s v="OK"/>
  </r>
  <r>
    <x v="10"/>
    <d v="2015-01-13T00:00:00"/>
    <n v="7"/>
    <x v="4"/>
    <s v="OK"/>
  </r>
  <r>
    <x v="11"/>
    <d v="2015-01-13T00:00:00"/>
    <n v="3"/>
    <x v="4"/>
    <s v="OK"/>
  </r>
  <r>
    <x v="12"/>
    <d v="2015-01-19T00:00:00"/>
    <n v="1504"/>
    <x v="8"/>
    <s v="OK"/>
  </r>
  <r>
    <x v="13"/>
    <d v="2015-01-22T00:00:00"/>
    <n v="141"/>
    <x v="7"/>
    <s v="OK"/>
  </r>
  <r>
    <x v="14"/>
    <d v="2015-01-14T00:00:00"/>
    <n v="1426"/>
    <x v="3"/>
    <s v="OK"/>
  </r>
  <r>
    <x v="15"/>
    <d v="2015-01-14T00:00:00"/>
    <n v="28"/>
    <x v="3"/>
    <s v="OK"/>
  </r>
  <r>
    <x v="16"/>
    <d v="2015-01-13T00:00:00"/>
    <n v="100"/>
    <x v="4"/>
    <s v="OK"/>
  </r>
  <r>
    <x v="17"/>
    <d v="2015-01-13T00:00:00"/>
    <n v="2000"/>
    <x v="4"/>
    <s v="OK"/>
  </r>
  <r>
    <x v="17"/>
    <d v="2015-01-13T00:00:00"/>
    <n v="459"/>
    <x v="4"/>
    <s v="OK"/>
  </r>
  <r>
    <x v="18"/>
    <d v="2015-01-13T00:00:00"/>
    <n v="10"/>
    <x v="4"/>
    <s v="OK"/>
  </r>
  <r>
    <x v="20"/>
    <d v="2015-01-15T00:00:00"/>
    <n v="2000"/>
    <x v="5"/>
    <s v="OK"/>
  </r>
  <r>
    <x v="20"/>
    <d v="2015-01-15T00:00:00"/>
    <n v="1000"/>
    <x v="5"/>
    <s v="OK"/>
  </r>
  <r>
    <x v="16"/>
    <d v="2015-01-15T00:00:00"/>
    <n v="800"/>
    <x v="5"/>
    <s v="OK"/>
  </r>
  <r>
    <x v="22"/>
    <d v="2015-01-15T00:00:00"/>
    <n v="30"/>
    <x v="6"/>
    <s v="OK"/>
  </r>
  <r>
    <x v="16"/>
    <d v="2015-01-15T00:00:00"/>
    <n v="75"/>
    <x v="6"/>
    <s v="OK"/>
  </r>
  <r>
    <x v="16"/>
    <d v="2015-01-16T00:00:00"/>
    <n v="75"/>
    <x v="6"/>
    <s v="OK"/>
  </r>
  <r>
    <x v="21"/>
    <d v="2015-01-20T00:00:00"/>
    <n v="150"/>
    <x v="3"/>
    <s v="OK"/>
  </r>
  <r>
    <x v="16"/>
    <d v="2015-01-20T00:00:00"/>
    <n v="600"/>
    <x v="3"/>
    <s v="OK"/>
  </r>
  <r>
    <x v="0"/>
    <d v="2015-01-22T00:00:00"/>
    <n v="28"/>
    <x v="0"/>
    <s v="OK"/>
  </r>
  <r>
    <x v="1"/>
    <d v="2015-01-22T00:00:00"/>
    <n v="24"/>
    <x v="0"/>
    <s v="OK"/>
  </r>
  <r>
    <x v="2"/>
    <d v="2015-01-21T00:00:00"/>
    <n v="12"/>
    <x v="3"/>
    <s v="OK"/>
  </r>
  <r>
    <x v="3"/>
    <d v="2015-01-21T00:00:00"/>
    <n v="2"/>
    <x v="3"/>
    <s v="OK"/>
  </r>
  <r>
    <x v="4"/>
    <d v="2015-01-21T00:00:00"/>
    <n v="40"/>
    <x v="3"/>
    <s v="OK"/>
  </r>
  <r>
    <x v="5"/>
    <d v="2015-01-21T00:00:00"/>
    <n v="14"/>
    <x v="3"/>
    <s v="OK"/>
  </r>
  <r>
    <x v="6"/>
    <d v="2015-01-21T00:00:00"/>
    <n v="355"/>
    <x v="3"/>
    <s v="OK"/>
  </r>
  <r>
    <x v="7"/>
    <d v="2015-01-21T00:00:00"/>
    <n v="7"/>
    <x v="3"/>
    <s v="OK"/>
  </r>
  <r>
    <x v="8"/>
    <d v="2015-01-21T00:00:00"/>
    <n v="253"/>
    <x v="3"/>
    <s v="OK"/>
  </r>
  <r>
    <x v="9"/>
    <d v="2015-01-21T00:00:00"/>
    <n v="12"/>
    <x v="3"/>
    <s v="OK"/>
  </r>
  <r>
    <x v="10"/>
    <d v="2015-01-21T00:00:00"/>
    <n v="1"/>
    <x v="3"/>
    <s v="OK"/>
  </r>
  <r>
    <x v="11"/>
    <d v="2015-01-21T00:00:00"/>
    <n v="3"/>
    <x v="3"/>
    <s v="OK"/>
  </r>
  <r>
    <x v="12"/>
    <d v="2015-01-21T00:00:00"/>
    <n v="1036"/>
    <x v="3"/>
    <s v="OK"/>
  </r>
  <r>
    <x v="13"/>
    <d v="2015-01-21T00:00:00"/>
    <n v="150"/>
    <x v="3"/>
    <s v="OK"/>
  </r>
  <r>
    <x v="14"/>
    <d v="2015-01-21T00:00:00"/>
    <n v="635"/>
    <x v="3"/>
    <s v="OK"/>
  </r>
  <r>
    <x v="15"/>
    <d v="2015-01-22T00:00:00"/>
    <n v="25"/>
    <x v="0"/>
    <s v="OK"/>
  </r>
  <r>
    <x v="16"/>
    <d v="2015-01-20T00:00:00"/>
    <n v="200"/>
    <x v="4"/>
    <s v="OK"/>
  </r>
  <r>
    <x v="17"/>
    <d v="2015-01-20T00:00:00"/>
    <n v="1923"/>
    <x v="4"/>
    <s v="OK"/>
  </r>
  <r>
    <x v="18"/>
    <d v="2015-01-20T00:00:00"/>
    <n v="13"/>
    <x v="4"/>
    <s v="OK"/>
  </r>
  <r>
    <x v="23"/>
    <d v="2015-01-20T00:00:00"/>
    <n v="1200"/>
    <x v="9"/>
    <s v="OK"/>
  </r>
  <r>
    <x v="16"/>
    <d v="2015-01-21T00:00:00"/>
    <n v="800"/>
    <x v="6"/>
    <s v="OK"/>
  </r>
  <r>
    <x v="21"/>
    <d v="2015-01-23T00:00:00"/>
    <n v="250"/>
    <x v="5"/>
    <s v="OK"/>
  </r>
  <r>
    <x v="16"/>
    <d v="2015-01-23T00:00:00"/>
    <n v="275"/>
    <x v="5"/>
    <s v="OK"/>
  </r>
  <r>
    <x v="21"/>
    <d v="2015-01-23T00:00:00"/>
    <n v="350"/>
    <x v="6"/>
    <s v="OK"/>
  </r>
  <r>
    <x v="0"/>
    <d v="2015-01-27T00:00:00"/>
    <n v="33"/>
    <x v="4"/>
    <s v="OK"/>
  </r>
  <r>
    <x v="1"/>
    <d v="2015-01-27T00:00:00"/>
    <n v="28"/>
    <x v="4"/>
    <s v="OK"/>
  </r>
  <r>
    <x v="2"/>
    <d v="2015-01-27T00:00:00"/>
    <n v="12"/>
    <x v="4"/>
    <s v="OK"/>
  </r>
  <r>
    <x v="3"/>
    <d v="2015-01-27T00:00:00"/>
    <n v="1"/>
    <x v="4"/>
    <s v="OK"/>
  </r>
  <r>
    <x v="4"/>
    <d v="2015-01-27T00:00:00"/>
    <n v="34"/>
    <x v="4"/>
    <s v="OK"/>
  </r>
  <r>
    <x v="5"/>
    <d v="2015-01-27T00:00:00"/>
    <n v="16"/>
    <x v="4"/>
    <s v="OK"/>
  </r>
  <r>
    <x v="6"/>
    <d v="2015-01-27T00:00:00"/>
    <n v="310"/>
    <x v="4"/>
    <s v="OK"/>
  </r>
  <r>
    <x v="7"/>
    <d v="2015-01-27T00:00:00"/>
    <n v="7"/>
    <x v="4"/>
    <s v="OK"/>
  </r>
  <r>
    <x v="8"/>
    <d v="2015-01-27T00:00:00"/>
    <n v="209"/>
    <x v="4"/>
    <s v="OK"/>
  </r>
  <r>
    <x v="9"/>
    <d v="2015-01-27T00:00:00"/>
    <n v="12"/>
    <x v="4"/>
    <s v="OK"/>
  </r>
  <r>
    <x v="10"/>
    <d v="2015-01-27T00:00:00"/>
    <n v="7"/>
    <x v="4"/>
    <s v="OK"/>
  </r>
  <r>
    <x v="11"/>
    <d v="2015-01-27T00:00:00"/>
    <n v="6"/>
    <x v="4"/>
    <s v="OK"/>
  </r>
  <r>
    <x v="12"/>
    <d v="2015-01-27T00:00:00"/>
    <n v="971"/>
    <x v="4"/>
    <s v="OK"/>
  </r>
  <r>
    <x v="13"/>
    <d v="2015-01-28T00:00:00"/>
    <n v="161"/>
    <x v="3"/>
    <s v="OK"/>
  </r>
  <r>
    <x v="14"/>
    <d v="2015-01-27T00:00:00"/>
    <n v="906"/>
    <x v="4"/>
    <s v="OK"/>
  </r>
  <r>
    <x v="15"/>
    <d v="2015-01-27T00:00:00"/>
    <n v="16"/>
    <x v="4"/>
    <s v="OK"/>
  </r>
  <r>
    <x v="17"/>
    <d v="2015-01-27T00:00:00"/>
    <n v="2000"/>
    <x v="4"/>
    <s v="OK"/>
  </r>
  <r>
    <x v="17"/>
    <d v="2015-01-27T00:00:00"/>
    <n v="131"/>
    <x v="4"/>
    <s v="OK"/>
  </r>
  <r>
    <x v="18"/>
    <d v="2015-01-27T00:00:00"/>
    <n v="14"/>
    <x v="4"/>
    <s v="OK"/>
  </r>
  <r>
    <x v="21"/>
    <d v="2015-01-29T00:00:00"/>
    <n v="150"/>
    <x v="5"/>
    <s v="OK"/>
  </r>
  <r>
    <x v="16"/>
    <d v="2015-01-29T00:00:00"/>
    <n v="575"/>
    <x v="5"/>
    <s v="OK"/>
  </r>
  <r>
    <x v="16"/>
    <d v="2015-01-29T00:00:00"/>
    <n v="75"/>
    <x v="6"/>
    <s v="OK"/>
  </r>
  <r>
    <x v="16"/>
    <d v="2015-01-30T00:00:00"/>
    <n v="175"/>
    <x v="6"/>
    <s v="OK"/>
  </r>
  <r>
    <x v="16"/>
    <d v="2015-01-30T00:00:00"/>
    <n v="350"/>
    <x v="9"/>
    <s v="OK"/>
  </r>
  <r>
    <x v="22"/>
    <d v="2015-02-04T00:00:00"/>
    <n v="32"/>
    <x v="4"/>
    <s v="OK"/>
  </r>
  <r>
    <x v="1"/>
    <d v="2015-02-04T00:00:00"/>
    <n v="18"/>
    <x v="4"/>
    <s v="OK"/>
  </r>
  <r>
    <x v="2"/>
    <d v="2015-02-03T00:00:00"/>
    <n v="17"/>
    <x v="5"/>
    <s v="OK"/>
  </r>
  <r>
    <x v="4"/>
    <d v="2015-02-03T00:00:00"/>
    <n v="28"/>
    <x v="5"/>
    <s v="OK"/>
  </r>
  <r>
    <x v="5"/>
    <d v="2015-02-03T00:00:00"/>
    <n v="16"/>
    <x v="5"/>
    <s v="OK"/>
  </r>
  <r>
    <x v="6"/>
    <d v="2015-02-03T00:00:00"/>
    <n v="331"/>
    <x v="5"/>
    <s v="OK"/>
  </r>
  <r>
    <x v="7"/>
    <d v="2015-02-03T00:00:00"/>
    <n v="4"/>
    <x v="5"/>
    <s v="OK"/>
  </r>
  <r>
    <x v="8"/>
    <d v="2015-02-03T00:00:00"/>
    <n v="304"/>
    <x v="5"/>
    <s v="OK"/>
  </r>
  <r>
    <x v="9"/>
    <d v="2015-02-03T00:00:00"/>
    <n v="28"/>
    <x v="5"/>
    <s v="OK"/>
  </r>
  <r>
    <x v="10"/>
    <d v="2015-02-03T00:00:00"/>
    <n v="2"/>
    <x v="5"/>
    <s v="OK"/>
  </r>
  <r>
    <x v="11"/>
    <d v="2015-02-03T00:00:00"/>
    <n v="6"/>
    <x v="5"/>
    <s v="OK"/>
  </r>
  <r>
    <x v="12"/>
    <d v="2015-02-03T00:00:00"/>
    <n v="745"/>
    <x v="5"/>
    <s v="OK"/>
  </r>
  <r>
    <x v="13"/>
    <d v="2015-02-03T00:00:00"/>
    <n v="156"/>
    <x v="5"/>
    <s v="OK"/>
  </r>
  <r>
    <x v="14"/>
    <d v="2015-03-10T00:00:00"/>
    <n v="810"/>
    <x v="10"/>
    <s v="OK"/>
  </r>
  <r>
    <x v="15"/>
    <d v="2015-02-04T00:00:00"/>
    <n v="33"/>
    <x v="4"/>
    <s v="OK"/>
  </r>
  <r>
    <x v="16"/>
    <d v="2015-02-04T00:00:00"/>
    <n v="200"/>
    <x v="4"/>
    <s v="OK"/>
  </r>
  <r>
    <x v="17"/>
    <d v="2015-02-03T00:00:00"/>
    <n v="1886"/>
    <x v="5"/>
    <s v="OK"/>
  </r>
  <r>
    <x v="18"/>
    <d v="2015-02-04T00:00:00"/>
    <n v="9"/>
    <x v="4"/>
    <s v="OK"/>
  </r>
  <r>
    <x v="21"/>
    <d v="2015-02-04T00:00:00"/>
    <n v="350"/>
    <x v="6"/>
    <s v="OK"/>
  </r>
  <r>
    <x v="24"/>
    <d v="2015-02-04T00:00:00"/>
    <n v="75"/>
    <x v="6"/>
    <s v="OK"/>
  </r>
  <r>
    <x v="16"/>
    <d v="2015-02-04T00:00:00"/>
    <n v="950"/>
    <x v="6"/>
    <s v="OK"/>
  </r>
  <r>
    <x v="0"/>
    <d v="2015-02-04T00:00:00"/>
    <n v="87"/>
    <x v="6"/>
    <s v="OK"/>
  </r>
  <r>
    <x v="1"/>
    <d v="2015-02-04T00:00:00"/>
    <n v="46"/>
    <x v="6"/>
    <s v="OK"/>
  </r>
  <r>
    <x v="2"/>
    <d v="2015-02-04T00:00:00"/>
    <n v="114"/>
    <x v="6"/>
    <s v="OK"/>
  </r>
  <r>
    <x v="3"/>
    <d v="2015-02-04T00:00:00"/>
    <n v="22"/>
    <x v="6"/>
    <s v="OK"/>
  </r>
  <r>
    <x v="4"/>
    <d v="2015-02-04T00:00:00"/>
    <n v="58"/>
    <x v="6"/>
    <s v="OK"/>
  </r>
  <r>
    <x v="5"/>
    <d v="2015-02-04T00:00:00"/>
    <n v="108"/>
    <x v="6"/>
    <s v="OK"/>
  </r>
  <r>
    <x v="6"/>
    <d v="2015-02-04T00:00:00"/>
    <n v="688"/>
    <x v="6"/>
    <s v="OK"/>
  </r>
  <r>
    <x v="7"/>
    <d v="2015-02-04T00:00:00"/>
    <n v="185"/>
    <x v="6"/>
    <s v="OK"/>
  </r>
  <r>
    <x v="8"/>
    <d v="2015-02-04T00:00:00"/>
    <n v="249"/>
    <x v="6"/>
    <s v="OK"/>
  </r>
  <r>
    <x v="9"/>
    <d v="2015-02-04T00:00:00"/>
    <n v="15"/>
    <x v="6"/>
    <s v="OK"/>
  </r>
  <r>
    <x v="10"/>
    <d v="2015-02-04T00:00:00"/>
    <n v="14"/>
    <x v="6"/>
    <s v="OK"/>
  </r>
  <r>
    <x v="11"/>
    <d v="2015-02-04T00:00:00"/>
    <n v="6"/>
    <x v="6"/>
    <s v="OK"/>
  </r>
  <r>
    <x v="13"/>
    <d v="2015-02-04T00:00:00"/>
    <n v="331"/>
    <x v="6"/>
    <s v="OK"/>
  </r>
  <r>
    <x v="19"/>
    <d v="2015-02-04T00:00:00"/>
    <n v="1"/>
    <x v="6"/>
    <s v="OK"/>
  </r>
  <r>
    <x v="14"/>
    <d v="2015-03-10T00:00:00"/>
    <n v="981"/>
    <x v="11"/>
    <s v="OK"/>
  </r>
  <r>
    <x v="21"/>
    <d v="2015-02-05T00:00:00"/>
    <n v="150"/>
    <x v="6"/>
    <s v="OK"/>
  </r>
  <r>
    <x v="17"/>
    <m/>
    <n v="0"/>
    <x v="12"/>
    <s v="Pendente"/>
  </r>
  <r>
    <x v="17"/>
    <m/>
    <n v="0"/>
    <x v="13"/>
    <s v="Pendente"/>
  </r>
  <r>
    <x v="21"/>
    <d v="2015-02-10T00:00:00"/>
    <n v="200"/>
    <x v="3"/>
    <s v="OK"/>
  </r>
  <r>
    <x v="24"/>
    <d v="2015-02-10T00:00:00"/>
    <n v="75"/>
    <x v="3"/>
    <s v="OK"/>
  </r>
  <r>
    <x v="17"/>
    <m/>
    <n v="0"/>
    <x v="14"/>
    <s v="Pendente"/>
  </r>
  <r>
    <x v="0"/>
    <d v="2015-02-12T00:00:00"/>
    <n v="25"/>
    <x v="0"/>
    <s v="OK"/>
  </r>
  <r>
    <x v="1"/>
    <d v="2015-02-12T00:00:00"/>
    <n v="11"/>
    <x v="0"/>
    <s v="OK"/>
  </r>
  <r>
    <x v="2"/>
    <d v="2015-02-11T00:00:00"/>
    <n v="14"/>
    <x v="3"/>
    <s v="OK"/>
  </r>
  <r>
    <x v="4"/>
    <d v="2015-02-11T00:00:00"/>
    <n v="49"/>
    <x v="3"/>
    <s v="OK"/>
  </r>
  <r>
    <x v="5"/>
    <d v="2015-02-11T00:00:00"/>
    <n v="13"/>
    <x v="3"/>
    <s v="OK"/>
  </r>
  <r>
    <x v="6"/>
    <d v="2015-02-11T00:00:00"/>
    <n v="315"/>
    <x v="3"/>
    <s v="OK"/>
  </r>
  <r>
    <x v="7"/>
    <d v="2015-02-12T00:00:00"/>
    <n v="7"/>
    <x v="0"/>
    <s v="OK"/>
  </r>
  <r>
    <x v="8"/>
    <d v="2015-02-11T00:00:00"/>
    <n v="113"/>
    <x v="3"/>
    <s v="OK"/>
  </r>
  <r>
    <x v="9"/>
    <d v="2015-02-11T00:00:00"/>
    <n v="18"/>
    <x v="3"/>
    <s v="OK"/>
  </r>
  <r>
    <x v="10"/>
    <d v="2015-02-11T00:00:00"/>
    <n v="3"/>
    <x v="3"/>
    <s v="OK"/>
  </r>
  <r>
    <x v="11"/>
    <d v="2015-02-11T00:00:00"/>
    <n v="5"/>
    <x v="3"/>
    <s v="OK"/>
  </r>
  <r>
    <x v="12"/>
    <d v="2015-02-12T00:00:00"/>
    <n v="666"/>
    <x v="0"/>
    <s v="OK"/>
  </r>
  <r>
    <x v="13"/>
    <d v="2015-02-12T00:00:00"/>
    <n v="101"/>
    <x v="0"/>
    <s v="OK"/>
  </r>
  <r>
    <x v="21"/>
    <d v="2015-02-10T00:00:00"/>
    <n v="150"/>
    <x v="4"/>
    <s v="OK"/>
  </r>
  <r>
    <x v="14"/>
    <d v="2015-03-10T00:00:00"/>
    <n v="684"/>
    <x v="15"/>
    <s v="OK"/>
  </r>
  <r>
    <x v="15"/>
    <d v="2015-02-12T00:00:00"/>
    <n v="54"/>
    <x v="0"/>
    <s v="OK"/>
  </r>
  <r>
    <x v="17"/>
    <m/>
    <n v="0"/>
    <x v="16"/>
    <s v="Pendente"/>
  </r>
  <r>
    <x v="17"/>
    <d v="2015-02-11T00:00:00"/>
    <n v="869"/>
    <x v="3"/>
    <s v="OK"/>
  </r>
  <r>
    <x v="18"/>
    <d v="2015-02-12T00:00:00"/>
    <n v="16"/>
    <x v="0"/>
    <s v="OK"/>
  </r>
  <r>
    <x v="21"/>
    <d v="2015-02-11T00:00:00"/>
    <n v="150"/>
    <x v="6"/>
    <s v="OK"/>
  </r>
  <r>
    <x v="24"/>
    <d v="2015-02-11T00:00:00"/>
    <n v="75"/>
    <x v="6"/>
    <s v="OK"/>
  </r>
  <r>
    <x v="17"/>
    <m/>
    <n v="0"/>
    <x v="17"/>
    <s v="Pendente"/>
  </r>
  <r>
    <x v="16"/>
    <d v="2015-02-12T00:00:00"/>
    <m/>
    <x v="18"/>
    <m/>
  </r>
  <r>
    <x v="16"/>
    <d v="2015-02-12T00:00:00"/>
    <m/>
    <x v="18"/>
    <m/>
  </r>
  <r>
    <x v="16"/>
    <d v="2015-02-12T00:00:00"/>
    <m/>
    <x v="18"/>
    <m/>
  </r>
  <r>
    <x v="16"/>
    <d v="2015-02-12T00:00:00"/>
    <m/>
    <x v="18"/>
    <m/>
  </r>
  <r>
    <x v="25"/>
    <m/>
    <m/>
    <x v="18"/>
    <m/>
  </r>
  <r>
    <x v="20"/>
    <d v="2015-02-12T00:00:00"/>
    <n v="2000"/>
    <x v="6"/>
    <s v="OK"/>
  </r>
  <r>
    <x v="20"/>
    <d v="2015-02-12T00:00:00"/>
    <n v="200"/>
    <x v="6"/>
    <s v="OK"/>
  </r>
  <r>
    <x v="16"/>
    <d v="2015-02-12T00:00:00"/>
    <n v="150"/>
    <x v="6"/>
    <s v="OK"/>
  </r>
  <r>
    <x v="17"/>
    <d v="2015-02-13T00:00:00"/>
    <m/>
    <x v="18"/>
    <m/>
  </r>
  <r>
    <x v="16"/>
    <d v="2015-02-13T00:00:00"/>
    <n v="275"/>
    <x v="6"/>
    <s v="OK"/>
  </r>
  <r>
    <x v="0"/>
    <d v="2015-02-19T00:00:00"/>
    <n v="31"/>
    <x v="0"/>
    <s v="OK"/>
  </r>
  <r>
    <x v="1"/>
    <d v="2015-02-19T00:00:00"/>
    <n v="19"/>
    <x v="0"/>
    <s v="OK"/>
  </r>
  <r>
    <x v="2"/>
    <d v="2015-02-18T00:00:00"/>
    <n v="6"/>
    <x v="3"/>
    <s v="OK"/>
  </r>
  <r>
    <x v="3"/>
    <d v="2015-02-18T00:00:00"/>
    <n v="1"/>
    <x v="3"/>
    <s v="OK"/>
  </r>
  <r>
    <x v="4"/>
    <d v="2015-08-18T00:00:00"/>
    <n v="47"/>
    <x v="19"/>
    <s v="OK"/>
  </r>
  <r>
    <x v="5"/>
    <d v="2015-02-18T00:00:00"/>
    <n v="10"/>
    <x v="3"/>
    <s v="OK"/>
  </r>
  <r>
    <x v="6"/>
    <d v="2015-02-18T00:00:00"/>
    <n v="260"/>
    <x v="3"/>
    <s v="OK"/>
  </r>
  <r>
    <x v="7"/>
    <d v="2015-02-23T00:00:00"/>
    <n v="8"/>
    <x v="8"/>
    <s v="OK"/>
  </r>
  <r>
    <x v="8"/>
    <d v="2015-02-18T00:00:00"/>
    <n v="163"/>
    <x v="3"/>
    <s v="OK"/>
  </r>
  <r>
    <x v="9"/>
    <d v="2015-02-18T00:00:00"/>
    <n v="8"/>
    <x v="3"/>
    <s v="OK"/>
  </r>
  <r>
    <x v="10"/>
    <d v="2015-02-18T00:00:00"/>
    <n v="1"/>
    <x v="3"/>
    <s v="OK"/>
  </r>
  <r>
    <x v="12"/>
    <d v="2015-02-18T00:00:00"/>
    <n v="517"/>
    <x v="3"/>
    <s v="OK"/>
  </r>
  <r>
    <x v="13"/>
    <d v="2015-02-18T00:00:00"/>
    <n v="147"/>
    <x v="3"/>
    <s v="OK"/>
  </r>
  <r>
    <x v="14"/>
    <d v="2015-03-10T00:00:00"/>
    <n v="927"/>
    <x v="20"/>
    <s v="OK"/>
  </r>
  <r>
    <x v="15"/>
    <d v="2015-02-19T00:00:00"/>
    <n v="96"/>
    <x v="0"/>
    <s v="OK"/>
  </r>
  <r>
    <x v="16"/>
    <d v="2015-02-20T00:00:00"/>
    <n v="100"/>
    <x v="2"/>
    <s v="OK"/>
  </r>
  <r>
    <x v="17"/>
    <d v="2015-02-18T00:00:00"/>
    <n v="2000"/>
    <x v="3"/>
    <s v="OK"/>
  </r>
  <r>
    <x v="17"/>
    <d v="2015-02-18T00:00:00"/>
    <n v="476"/>
    <x v="3"/>
    <s v="OK"/>
  </r>
  <r>
    <x v="18"/>
    <d v="2015-02-19T00:00:00"/>
    <n v="8"/>
    <x v="0"/>
    <s v="OK"/>
  </r>
  <r>
    <x v="21"/>
    <d v="2015-02-20T00:00:00"/>
    <n v="700"/>
    <x v="4"/>
    <s v="OK"/>
  </r>
  <r>
    <x v="24"/>
    <d v="2015-02-20T00:00:00"/>
    <n v="75"/>
    <x v="4"/>
    <s v="OK"/>
  </r>
  <r>
    <x v="16"/>
    <d v="2015-02-20T00:00:00"/>
    <n v="1725"/>
    <x v="4"/>
    <s v="OK"/>
  </r>
  <r>
    <x v="21"/>
    <d v="2015-02-20T00:00:00"/>
    <n v="200"/>
    <x v="6"/>
    <s v="OK"/>
  </r>
  <r>
    <x v="16"/>
    <d v="2015-02-20T00:00:00"/>
    <n v="100"/>
    <x v="6"/>
    <s v="OK"/>
  </r>
  <r>
    <x v="16"/>
    <d v="2015-02-24T00:00:00"/>
    <n v="425"/>
    <x v="3"/>
    <s v="OK"/>
  </r>
  <r>
    <x v="0"/>
    <d v="2015-02-25T00:00:00"/>
    <n v="26"/>
    <x v="3"/>
    <s v="OK"/>
  </r>
  <r>
    <x v="1"/>
    <d v="2015-02-25T00:00:00"/>
    <n v="15"/>
    <x v="3"/>
    <s v="OK"/>
  </r>
  <r>
    <x v="2"/>
    <d v="2015-02-25T00:00:00"/>
    <n v="11"/>
    <x v="3"/>
    <s v="OK"/>
  </r>
  <r>
    <x v="4"/>
    <d v="2015-02-25T00:00:00"/>
    <n v="53"/>
    <x v="3"/>
    <s v="OK"/>
  </r>
  <r>
    <x v="5"/>
    <d v="2015-02-25T00:00:00"/>
    <n v="17"/>
    <x v="3"/>
    <s v="OK"/>
  </r>
  <r>
    <x v="6"/>
    <d v="2015-02-25T00:00:00"/>
    <n v="324"/>
    <x v="3"/>
    <s v="OK"/>
  </r>
  <r>
    <x v="7"/>
    <d v="2015-02-24T00:00:00"/>
    <n v="10"/>
    <x v="4"/>
    <s v="OK"/>
  </r>
  <r>
    <x v="8"/>
    <d v="2015-02-25T00:00:00"/>
    <n v="144"/>
    <x v="3"/>
    <s v="OK"/>
  </r>
  <r>
    <x v="9"/>
    <d v="2015-02-25T00:00:00"/>
    <n v="16"/>
    <x v="3"/>
    <s v="OK"/>
  </r>
  <r>
    <x v="10"/>
    <d v="2015-02-25T00:00:00"/>
    <n v="3"/>
    <x v="3"/>
    <s v="OK"/>
  </r>
  <r>
    <x v="11"/>
    <d v="2015-02-25T00:00:00"/>
    <n v="2"/>
    <x v="3"/>
    <s v="OK"/>
  </r>
  <r>
    <x v="12"/>
    <d v="2015-02-25T00:00:00"/>
    <n v="428"/>
    <x v="3"/>
    <s v="OK"/>
  </r>
  <r>
    <x v="13"/>
    <d v="2015-02-24T00:00:00"/>
    <n v="85"/>
    <x v="4"/>
    <s v="OK"/>
  </r>
  <r>
    <x v="21"/>
    <d v="2015-02-26T00:00:00"/>
    <n v="150"/>
    <x v="0"/>
    <s v="OK"/>
  </r>
  <r>
    <x v="14"/>
    <d v="2015-03-10T00:00:00"/>
    <n v="536"/>
    <x v="21"/>
    <s v="OK"/>
  </r>
  <r>
    <x v="15"/>
    <d v="2015-02-25T00:00:00"/>
    <n v="98"/>
    <x v="3"/>
    <s v="OK"/>
  </r>
  <r>
    <x v="16"/>
    <d v="2015-02-26T00:00:00"/>
    <n v="175"/>
    <x v="0"/>
    <s v="OK"/>
  </r>
  <r>
    <x v="17"/>
    <d v="2015-02-25T00:00:00"/>
    <n v="2000"/>
    <x v="3"/>
    <s v="OK"/>
  </r>
  <r>
    <x v="17"/>
    <d v="2015-02-25T00:00:00"/>
    <n v="364"/>
    <x v="3"/>
    <s v="OK"/>
  </r>
  <r>
    <x v="18"/>
    <d v="2015-02-25T00:00:00"/>
    <n v="9"/>
    <x v="3"/>
    <s v="OK"/>
  </r>
  <r>
    <x v="21"/>
    <d v="2015-02-26T00:00:00"/>
    <n v="900"/>
    <x v="5"/>
    <s v="OK"/>
  </r>
  <r>
    <x v="24"/>
    <d v="2015-02-26T00:00:00"/>
    <n v="150"/>
    <x v="5"/>
    <s v="OK"/>
  </r>
  <r>
    <x v="16"/>
    <d v="2015-02-26T00:00:00"/>
    <n v="600"/>
    <x v="5"/>
    <s v="OK"/>
  </r>
  <r>
    <x v="16"/>
    <d v="2015-03-02T00:00:00"/>
    <n v="275"/>
    <x v="2"/>
    <s v="OK"/>
  </r>
  <r>
    <x v="21"/>
    <d v="2015-03-02T00:00:00"/>
    <n v="350"/>
    <x v="0"/>
    <s v="OK"/>
  </r>
  <r>
    <x v="16"/>
    <d v="2015-03-02T00:00:00"/>
    <n v="450"/>
    <x v="0"/>
    <s v="OK"/>
  </r>
  <r>
    <x v="0"/>
    <d v="2015-03-04T00:00:00"/>
    <n v="34"/>
    <x v="2"/>
    <s v="OK"/>
  </r>
  <r>
    <x v="1"/>
    <d v="2015-03-04T00:00:00"/>
    <n v="17"/>
    <x v="2"/>
    <s v="OK"/>
  </r>
  <r>
    <x v="2"/>
    <d v="2015-03-03T00:00:00"/>
    <n v="16"/>
    <x v="0"/>
    <s v="OK"/>
  </r>
  <r>
    <x v="3"/>
    <d v="2015-03-03T00:00:00"/>
    <n v="1"/>
    <x v="0"/>
    <s v="OK"/>
  </r>
  <r>
    <x v="4"/>
    <d v="2015-03-03T00:00:00"/>
    <n v="60"/>
    <x v="0"/>
    <s v="OK"/>
  </r>
  <r>
    <x v="5"/>
    <d v="2015-03-03T00:00:00"/>
    <n v="25"/>
    <x v="0"/>
    <s v="OK"/>
  </r>
  <r>
    <x v="6"/>
    <d v="2015-03-03T00:00:00"/>
    <n v="315"/>
    <x v="0"/>
    <s v="OK"/>
  </r>
  <r>
    <x v="7"/>
    <d v="2015-03-03T00:00:00"/>
    <n v="8"/>
    <x v="0"/>
    <s v="OK"/>
  </r>
  <r>
    <x v="8"/>
    <d v="2015-03-03T00:00:00"/>
    <n v="361"/>
    <x v="0"/>
    <s v="OK"/>
  </r>
  <r>
    <x v="9"/>
    <d v="2015-03-03T00:00:00"/>
    <n v="6"/>
    <x v="0"/>
    <s v="OK"/>
  </r>
  <r>
    <x v="10"/>
    <d v="2015-03-03T00:00:00"/>
    <n v="7"/>
    <x v="0"/>
    <s v="OK"/>
  </r>
  <r>
    <x v="11"/>
    <d v="2015-03-03T00:00:00"/>
    <n v="3"/>
    <x v="0"/>
    <s v="OK"/>
  </r>
  <r>
    <x v="12"/>
    <d v="2015-03-10T00:00:00"/>
    <n v="764"/>
    <x v="7"/>
    <s v="OK"/>
  </r>
  <r>
    <x v="13"/>
    <d v="2015-03-03T00:00:00"/>
    <n v="162"/>
    <x v="0"/>
    <s v="OK"/>
  </r>
  <r>
    <x v="14"/>
    <d v="2015-03-10T00:00:00"/>
    <n v="965"/>
    <x v="7"/>
    <s v="OK"/>
  </r>
  <r>
    <x v="15"/>
    <d v="2015-03-04T00:00:00"/>
    <n v="135"/>
    <x v="2"/>
    <s v="OK"/>
  </r>
  <r>
    <x v="16"/>
    <d v="2015-03-03T00:00:00"/>
    <n v="350"/>
    <x v="0"/>
    <s v="OK"/>
  </r>
  <r>
    <x v="17"/>
    <d v="2015-03-04T00:00:00"/>
    <n v="2000"/>
    <x v="2"/>
    <s v="OK"/>
  </r>
  <r>
    <x v="17"/>
    <d v="2015-03-04T00:00:00"/>
    <n v="447"/>
    <x v="2"/>
    <s v="OK"/>
  </r>
  <r>
    <x v="18"/>
    <d v="2015-03-04T00:00:00"/>
    <n v="11"/>
    <x v="2"/>
    <s v="OK"/>
  </r>
  <r>
    <x v="20"/>
    <d v="2015-03-05T00:00:00"/>
    <n v="1000"/>
    <x v="5"/>
    <s v="OK"/>
  </r>
  <r>
    <x v="21"/>
    <d v="2015-03-05T00:00:00"/>
    <n v="750"/>
    <x v="5"/>
    <s v="OK"/>
  </r>
  <r>
    <x v="24"/>
    <d v="2015-03-05T00:00:00"/>
    <n v="150"/>
    <x v="5"/>
    <s v="OK"/>
  </r>
  <r>
    <x v="16"/>
    <d v="2015-03-04T00:00:00"/>
    <n v="1300"/>
    <x v="6"/>
    <s v="OK"/>
  </r>
  <r>
    <x v="0"/>
    <d v="2015-03-04T00:00:00"/>
    <n v="86"/>
    <x v="6"/>
    <s v="OK"/>
  </r>
  <r>
    <x v="1"/>
    <d v="2015-03-04T00:00:00"/>
    <n v="54"/>
    <x v="6"/>
    <s v="OK"/>
  </r>
  <r>
    <x v="2"/>
    <d v="2015-03-04T00:00:00"/>
    <n v="81"/>
    <x v="6"/>
    <s v="OK"/>
  </r>
  <r>
    <x v="3"/>
    <d v="2015-03-04T00:00:00"/>
    <n v="5"/>
    <x v="6"/>
    <s v="OK"/>
  </r>
  <r>
    <x v="4"/>
    <d v="2015-03-04T00:00:00"/>
    <n v="31"/>
    <x v="6"/>
    <s v="OK"/>
  </r>
  <r>
    <x v="5"/>
    <d v="2015-03-04T00:00:00"/>
    <n v="82"/>
    <x v="6"/>
    <s v="OK"/>
  </r>
  <r>
    <x v="6"/>
    <d v="2015-03-10T00:00:00"/>
    <n v="727"/>
    <x v="22"/>
    <s v="OK"/>
  </r>
  <r>
    <x v="7"/>
    <d v="2015-03-04T00:00:00"/>
    <n v="148"/>
    <x v="6"/>
    <s v="OK"/>
  </r>
  <r>
    <x v="8"/>
    <d v="2015-03-04T00:00:00"/>
    <n v="251"/>
    <x v="6"/>
    <s v="OK"/>
  </r>
  <r>
    <x v="9"/>
    <d v="2015-03-04T00:00:00"/>
    <n v="8"/>
    <x v="6"/>
    <s v="OK"/>
  </r>
  <r>
    <x v="10"/>
    <d v="2015-03-04T00:00:00"/>
    <n v="16"/>
    <x v="6"/>
    <s v="OK"/>
  </r>
  <r>
    <x v="11"/>
    <d v="2015-03-04T00:00:00"/>
    <n v="4"/>
    <x v="6"/>
    <s v="OK"/>
  </r>
  <r>
    <x v="13"/>
    <d v="2015-03-04T00:00:00"/>
    <n v="432"/>
    <x v="6"/>
    <s v="OK"/>
  </r>
  <r>
    <x v="19"/>
    <d v="2015-03-04T00:00:00"/>
    <n v="9"/>
    <x v="6"/>
    <s v="OK"/>
  </r>
  <r>
    <x v="14"/>
    <d v="2015-03-10T00:00:00"/>
    <n v="1025"/>
    <x v="22"/>
    <s v="OK"/>
  </r>
  <r>
    <x v="21"/>
    <d v="2015-03-05T00:00:00"/>
    <n v="300"/>
    <x v="6"/>
    <s v="OK"/>
  </r>
  <r>
    <x v="24"/>
    <d v="2015-03-05T00:00:00"/>
    <n v="75"/>
    <x v="6"/>
    <s v="OK"/>
  </r>
  <r>
    <x v="16"/>
    <d v="2015-03-05T00:00:00"/>
    <n v="1350"/>
    <x v="6"/>
    <s v="OK"/>
  </r>
  <r>
    <x v="16"/>
    <d v="2015-03-09T00:00:00"/>
    <n v="300"/>
    <x v="3"/>
    <s v="OK"/>
  </r>
  <r>
    <x v="16"/>
    <d v="2015-03-10T00:00:00"/>
    <n v="75"/>
    <x v="3"/>
    <s v="OK"/>
  </r>
  <r>
    <x v="0"/>
    <d v="2015-03-11T00:00:00"/>
    <n v="22"/>
    <x v="3"/>
    <s v="OK"/>
  </r>
  <r>
    <x v="1"/>
    <d v="2015-03-11T00:00:00"/>
    <n v="16"/>
    <x v="3"/>
    <s v="OK"/>
  </r>
  <r>
    <x v="2"/>
    <d v="2015-03-11T00:00:00"/>
    <n v="17"/>
    <x v="3"/>
    <s v="OK"/>
  </r>
  <r>
    <x v="4"/>
    <d v="2015-03-11T00:00:00"/>
    <n v="50"/>
    <x v="3"/>
    <s v="OK"/>
  </r>
  <r>
    <x v="5"/>
    <d v="2015-03-11T00:00:00"/>
    <n v="8"/>
    <x v="3"/>
    <s v="OK"/>
  </r>
  <r>
    <x v="6"/>
    <d v="2015-03-10T00:00:00"/>
    <n v="351"/>
    <x v="4"/>
    <s v="OK"/>
  </r>
  <r>
    <x v="7"/>
    <d v="2015-03-11T00:00:00"/>
    <n v="7"/>
    <x v="3"/>
    <s v="OK"/>
  </r>
  <r>
    <x v="8"/>
    <d v="2015-03-11T00:00:00"/>
    <n v="73"/>
    <x v="3"/>
    <s v="OK"/>
  </r>
  <r>
    <x v="9"/>
    <d v="2015-03-11T00:00:00"/>
    <n v="9"/>
    <x v="3"/>
    <s v="OK"/>
  </r>
  <r>
    <x v="10"/>
    <d v="2015-03-11T00:00:00"/>
    <n v="7"/>
    <x v="3"/>
    <s v="OK"/>
  </r>
  <r>
    <x v="11"/>
    <d v="2015-03-11T00:00:00"/>
    <n v="3"/>
    <x v="3"/>
    <s v="OK"/>
  </r>
  <r>
    <x v="12"/>
    <d v="2015-03-11T00:00:00"/>
    <n v="640"/>
    <x v="3"/>
    <s v="OK"/>
  </r>
  <r>
    <x v="13"/>
    <d v="2015-03-11T00:00:00"/>
    <n v="88"/>
    <x v="3"/>
    <s v="OK"/>
  </r>
  <r>
    <x v="14"/>
    <d v="2015-03-11T00:00:00"/>
    <n v="789"/>
    <x v="3"/>
    <s v="OK"/>
  </r>
  <r>
    <x v="15"/>
    <d v="2015-03-11T00:00:00"/>
    <n v="128"/>
    <x v="3"/>
    <s v="OK"/>
  </r>
  <r>
    <x v="16"/>
    <d v="2015-03-10T00:00:00"/>
    <n v="100"/>
    <x v="4"/>
    <s v="OK"/>
  </r>
  <r>
    <x v="17"/>
    <d v="2015-03-11T00:00:00"/>
    <n v="2000"/>
    <x v="3"/>
    <s v="OK"/>
  </r>
  <r>
    <x v="17"/>
    <d v="2015-03-10T00:00:00"/>
    <n v="383"/>
    <x v="4"/>
    <s v="OK"/>
  </r>
  <r>
    <x v="18"/>
    <d v="2015-03-10T00:00:00"/>
    <n v="17"/>
    <x v="4"/>
    <s v="OK"/>
  </r>
  <r>
    <x v="21"/>
    <d v="2015-03-11T00:00:00"/>
    <n v="150"/>
    <x v="6"/>
    <s v="OK"/>
  </r>
  <r>
    <x v="16"/>
    <d v="2015-03-11T00:00:00"/>
    <n v="300"/>
    <x v="6"/>
    <s v="OK"/>
  </r>
  <r>
    <x v="24"/>
    <d v="2015-03-11T00:00:00"/>
    <n v="75"/>
    <x v="9"/>
    <s v="OK"/>
  </r>
  <r>
    <x v="16"/>
    <d v="2015-03-13T00:00:00"/>
    <n v="375"/>
    <x v="6"/>
    <s v="OK"/>
  </r>
  <r>
    <x v="0"/>
    <d v="2015-03-19T00:00:00"/>
    <n v="20"/>
    <x v="0"/>
    <s v="OK"/>
  </r>
  <r>
    <x v="1"/>
    <d v="2015-03-19T00:00:00"/>
    <n v="17"/>
    <x v="0"/>
    <s v="OK"/>
  </r>
  <r>
    <x v="2"/>
    <d v="2015-03-18T00:00:00"/>
    <n v="10"/>
    <x v="3"/>
    <s v="OK"/>
  </r>
  <r>
    <x v="3"/>
    <d v="2015-03-18T00:00:00"/>
    <n v="2"/>
    <x v="3"/>
    <s v="OK"/>
  </r>
  <r>
    <x v="4"/>
    <d v="2015-03-18T00:00:00"/>
    <n v="51"/>
    <x v="3"/>
    <s v="OK"/>
  </r>
  <r>
    <x v="5"/>
    <d v="2015-03-18T00:00:00"/>
    <n v="17"/>
    <x v="3"/>
    <s v="OK"/>
  </r>
  <r>
    <x v="6"/>
    <d v="2015-03-18T00:00:00"/>
    <n v="324"/>
    <x v="3"/>
    <s v="OK"/>
  </r>
  <r>
    <x v="7"/>
    <d v="2015-03-18T00:00:00"/>
    <n v="5"/>
    <x v="3"/>
    <s v="OK"/>
  </r>
  <r>
    <x v="8"/>
    <d v="2015-03-18T00:00:00"/>
    <n v="162"/>
    <x v="3"/>
    <s v="OK"/>
  </r>
  <r>
    <x v="9"/>
    <d v="2015-03-18T00:00:00"/>
    <n v="13"/>
    <x v="3"/>
    <s v="OK"/>
  </r>
  <r>
    <x v="10"/>
    <d v="2015-03-18T00:00:00"/>
    <n v="7"/>
    <x v="3"/>
    <s v="OK"/>
  </r>
  <r>
    <x v="11"/>
    <d v="2015-03-18T00:00:00"/>
    <n v="1"/>
    <x v="3"/>
    <s v="OK"/>
  </r>
  <r>
    <x v="12"/>
    <d v="2015-03-18T00:00:00"/>
    <n v="462"/>
    <x v="3"/>
    <s v="OK"/>
  </r>
  <r>
    <x v="13"/>
    <d v="2015-03-18T00:00:00"/>
    <n v="151"/>
    <x v="3"/>
    <s v="OK"/>
  </r>
  <r>
    <x v="14"/>
    <d v="2015-03-24T00:00:00"/>
    <n v="629"/>
    <x v="23"/>
    <s v="OK"/>
  </r>
  <r>
    <x v="15"/>
    <d v="2015-03-19T00:00:00"/>
    <n v="79"/>
    <x v="0"/>
    <s v="OK"/>
  </r>
  <r>
    <x v="17"/>
    <d v="2015-03-19T00:00:00"/>
    <n v="1626"/>
    <x v="0"/>
    <s v="OK"/>
  </r>
  <r>
    <x v="18"/>
    <d v="2015-03-19T00:00:00"/>
    <n v="10"/>
    <x v="0"/>
    <s v="OK"/>
  </r>
  <r>
    <x v="20"/>
    <d v="2015-03-19T00:00:00"/>
    <n v="2000"/>
    <x v="5"/>
    <s v="OK"/>
  </r>
  <r>
    <x v="20"/>
    <d v="2015-03-19T00:00:00"/>
    <n v="2000"/>
    <x v="5"/>
    <s v="OK"/>
  </r>
  <r>
    <x v="21"/>
    <d v="2015-03-19T00:00:00"/>
    <n v="400"/>
    <x v="5"/>
    <s v="OK"/>
  </r>
  <r>
    <x v="16"/>
    <d v="2015-03-19T00:00:00"/>
    <n v="275"/>
    <x v="5"/>
    <s v="OK"/>
  </r>
  <r>
    <x v="16"/>
    <d v="2015-03-19T00:00:00"/>
    <n v="325"/>
    <x v="6"/>
    <s v="OK"/>
  </r>
  <r>
    <x v="16"/>
    <d v="2015-03-20T00:00:00"/>
    <n v="150"/>
    <x v="6"/>
    <s v="OK"/>
  </r>
  <r>
    <x v="16"/>
    <d v="2015-03-25T00:00:00"/>
    <n v="100"/>
    <x v="0"/>
    <s v="OK"/>
  </r>
  <r>
    <x v="0"/>
    <d v="2015-03-26T00:00:00"/>
    <n v="34"/>
    <x v="0"/>
    <s v="OK"/>
  </r>
  <r>
    <x v="1"/>
    <d v="2015-03-26T00:00:00"/>
    <n v="19"/>
    <x v="0"/>
    <s v="OK"/>
  </r>
  <r>
    <x v="2"/>
    <d v="2015-03-25T00:00:00"/>
    <n v="19"/>
    <x v="3"/>
    <s v="OK"/>
  </r>
  <r>
    <x v="4"/>
    <d v="2015-03-25T00:00:00"/>
    <n v="46"/>
    <x v="3"/>
    <s v="OK"/>
  </r>
  <r>
    <x v="5"/>
    <d v="2015-03-25T00:00:00"/>
    <n v="18"/>
    <x v="3"/>
    <s v="OK"/>
  </r>
  <r>
    <x v="6"/>
    <d v="2015-03-24T00:00:00"/>
    <n v="363"/>
    <x v="4"/>
    <s v="OK"/>
  </r>
  <r>
    <x v="7"/>
    <d v="2015-03-25T00:00:00"/>
    <n v="5"/>
    <x v="3"/>
    <s v="OK"/>
  </r>
  <r>
    <x v="8"/>
    <d v="2015-03-25T00:00:00"/>
    <n v="164"/>
    <x v="3"/>
    <s v="OK"/>
  </r>
  <r>
    <x v="9"/>
    <d v="2015-03-25T00:00:00"/>
    <n v="29"/>
    <x v="3"/>
    <s v="OK"/>
  </r>
  <r>
    <x v="10"/>
    <d v="2015-03-25T00:00:00"/>
    <n v="2"/>
    <x v="3"/>
    <s v="OK"/>
  </r>
  <r>
    <x v="11"/>
    <d v="2015-03-25T00:00:00"/>
    <n v="2"/>
    <x v="3"/>
    <s v="OK"/>
  </r>
  <r>
    <x v="12"/>
    <d v="2015-03-24T00:00:00"/>
    <n v="588"/>
    <x v="4"/>
    <s v="OK"/>
  </r>
  <r>
    <x v="13"/>
    <d v="2015-03-24T00:00:00"/>
    <n v="141"/>
    <x v="4"/>
    <s v="OK"/>
  </r>
  <r>
    <x v="14"/>
    <d v="2015-03-24T00:00:00"/>
    <n v="526"/>
    <x v="4"/>
    <s v="OK"/>
  </r>
  <r>
    <x v="15"/>
    <d v="2015-03-26T00:00:00"/>
    <n v="56"/>
    <x v="0"/>
    <s v="OK"/>
  </r>
  <r>
    <x v="17"/>
    <d v="2015-03-24T00:00:00"/>
    <n v="1736"/>
    <x v="4"/>
    <s v="OK"/>
  </r>
  <r>
    <x v="18"/>
    <d v="2015-03-26T00:00:00"/>
    <n v="19"/>
    <x v="0"/>
    <s v="OK"/>
  </r>
  <r>
    <x v="23"/>
    <d v="2015-03-24T00:00:00"/>
    <n v="1400"/>
    <x v="9"/>
    <s v="OK"/>
  </r>
  <r>
    <x v="21"/>
    <d v="2015-03-25T00:00:00"/>
    <n v="1150"/>
    <x v="6"/>
    <s v="OK"/>
  </r>
  <r>
    <x v="16"/>
    <d v="2015-03-25T00:00:00"/>
    <n v="975"/>
    <x v="6"/>
    <s v="OK"/>
  </r>
  <r>
    <x v="16"/>
    <d v="2015-03-26T00:00:00"/>
    <n v="275"/>
    <x v="6"/>
    <s v="OK"/>
  </r>
  <r>
    <x v="16"/>
    <d v="2015-03-30T00:00:00"/>
    <n v="100"/>
    <x v="3"/>
    <s v="OK"/>
  </r>
  <r>
    <x v="20"/>
    <d v="2015-03-30T00:00:00"/>
    <n v="2000"/>
    <x v="4"/>
    <s v="OK"/>
  </r>
  <r>
    <x v="20"/>
    <d v="2015-03-30T00:00:00"/>
    <n v="800"/>
    <x v="4"/>
    <s v="OK"/>
  </r>
  <r>
    <x v="21"/>
    <d v="2015-03-30T00:00:00"/>
    <n v="200"/>
    <x v="4"/>
    <s v="OK"/>
  </r>
  <r>
    <x v="0"/>
    <d v="2015-03-31T00:00:00"/>
    <n v="26"/>
    <x v="4"/>
    <s v="OK"/>
  </r>
  <r>
    <x v="1"/>
    <d v="2015-03-31T00:00:00"/>
    <n v="13"/>
    <x v="4"/>
    <s v="OK"/>
  </r>
  <r>
    <x v="2"/>
    <d v="2015-03-31T00:00:00"/>
    <n v="9"/>
    <x v="4"/>
    <s v="OK"/>
  </r>
  <r>
    <x v="4"/>
    <d v="2015-03-31T00:00:00"/>
    <n v="54"/>
    <x v="4"/>
    <s v="OK"/>
  </r>
  <r>
    <x v="5"/>
    <d v="2015-03-31T00:00:00"/>
    <n v="19"/>
    <x v="4"/>
    <s v="OK"/>
  </r>
  <r>
    <x v="6"/>
    <d v="2015-03-31T00:00:00"/>
    <n v="315"/>
    <x v="4"/>
    <s v="OK"/>
  </r>
  <r>
    <x v="7"/>
    <d v="2015-03-31T00:00:00"/>
    <n v="15"/>
    <x v="4"/>
    <s v="OK"/>
  </r>
  <r>
    <x v="8"/>
    <d v="2015-03-31T00:00:00"/>
    <n v="178"/>
    <x v="4"/>
    <s v="OK"/>
  </r>
  <r>
    <x v="9"/>
    <d v="2015-03-31T00:00:00"/>
    <n v="14"/>
    <x v="4"/>
    <s v="OK"/>
  </r>
  <r>
    <x v="10"/>
    <d v="2015-03-31T00:00:00"/>
    <n v="3"/>
    <x v="4"/>
    <s v="OK"/>
  </r>
  <r>
    <x v="11"/>
    <d v="2015-03-31T00:00:00"/>
    <n v="4"/>
    <x v="4"/>
    <s v="OK"/>
  </r>
  <r>
    <x v="12"/>
    <d v="2015-03-31T00:00:00"/>
    <n v="747"/>
    <x v="4"/>
    <s v="OK"/>
  </r>
  <r>
    <x v="13"/>
    <d v="2015-03-31T00:00:00"/>
    <n v="151"/>
    <x v="4"/>
    <s v="OK"/>
  </r>
  <r>
    <x v="14"/>
    <d v="2015-03-31T00:00:00"/>
    <n v="717"/>
    <x v="4"/>
    <s v="OK"/>
  </r>
  <r>
    <x v="15"/>
    <d v="2015-03-31T00:00:00"/>
    <n v="70"/>
    <x v="4"/>
    <s v="OK"/>
  </r>
  <r>
    <x v="16"/>
    <d v="2015-03-31T00:00:00"/>
    <n v="525"/>
    <x v="4"/>
    <s v="OK"/>
  </r>
  <r>
    <x v="17"/>
    <d v="2015-03-31T00:00:00"/>
    <n v="1766"/>
    <x v="4"/>
    <s v="OK"/>
  </r>
  <r>
    <x v="18"/>
    <d v="2015-03-31T00:00:00"/>
    <n v="7"/>
    <x v="4"/>
    <s v="OK"/>
  </r>
  <r>
    <x v="20"/>
    <d v="2015-04-01T00:00:00"/>
    <n v="1000"/>
    <x v="9"/>
    <s v="OK"/>
  </r>
  <r>
    <x v="21"/>
    <d v="2015-04-01T00:00:00"/>
    <n v="300"/>
    <x v="9"/>
    <s v="OK"/>
  </r>
  <r>
    <x v="16"/>
    <d v="2015-04-01T00:00:00"/>
    <n v="975"/>
    <x v="9"/>
    <s v="OK"/>
  </r>
  <r>
    <x v="16"/>
    <d v="2015-04-06T00:00:00"/>
    <n v="100"/>
    <x v="0"/>
    <s v="OK"/>
  </r>
  <r>
    <x v="21"/>
    <d v="2015-04-06T00:00:00"/>
    <n v="150"/>
    <x v="3"/>
    <s v="OK"/>
  </r>
  <r>
    <x v="16"/>
    <d v="2015-04-06T00:00:00"/>
    <n v="100"/>
    <x v="3"/>
    <s v="OK"/>
  </r>
  <r>
    <x v="0"/>
    <d v="2015-04-06T00:00:00"/>
    <n v="91"/>
    <x v="3"/>
    <s v="OK"/>
  </r>
  <r>
    <x v="1"/>
    <d v="2015-04-06T00:00:00"/>
    <n v="46"/>
    <x v="3"/>
    <s v="OK"/>
  </r>
  <r>
    <x v="2"/>
    <d v="2015-04-06T00:00:00"/>
    <n v="82"/>
    <x v="3"/>
    <s v="OK"/>
  </r>
  <r>
    <x v="3"/>
    <d v="2015-04-06T00:00:00"/>
    <n v="5"/>
    <x v="3"/>
    <s v="OK"/>
  </r>
  <r>
    <x v="4"/>
    <d v="2015-04-06T00:00:00"/>
    <n v="40"/>
    <x v="3"/>
    <s v="OK"/>
  </r>
  <r>
    <x v="5"/>
    <d v="2015-04-06T00:00:00"/>
    <n v="64"/>
    <x v="3"/>
    <s v="OK"/>
  </r>
  <r>
    <x v="6"/>
    <d v="2015-04-06T00:00:00"/>
    <n v="730"/>
    <x v="3"/>
    <s v="OK"/>
  </r>
  <r>
    <x v="7"/>
    <d v="2015-04-06T00:00:00"/>
    <n v="116"/>
    <x v="3"/>
    <s v="OK"/>
  </r>
  <r>
    <x v="8"/>
    <d v="2015-04-06T00:00:00"/>
    <n v="248"/>
    <x v="3"/>
    <s v="OK"/>
  </r>
  <r>
    <x v="9"/>
    <d v="2015-04-06T00:00:00"/>
    <n v="10"/>
    <x v="3"/>
    <s v="OK"/>
  </r>
  <r>
    <x v="10"/>
    <d v="2015-04-06T00:00:00"/>
    <n v="14"/>
    <x v="3"/>
    <s v="OK"/>
  </r>
  <r>
    <x v="11"/>
    <d v="2015-04-06T00:00:00"/>
    <n v="4"/>
    <x v="3"/>
    <s v="OK"/>
  </r>
  <r>
    <x v="13"/>
    <d v="2015-04-06T00:00:00"/>
    <n v="395"/>
    <x v="3"/>
    <s v="OK"/>
  </r>
  <r>
    <x v="19"/>
    <d v="2015-04-06T00:00:00"/>
    <n v="8"/>
    <x v="3"/>
    <s v="OK"/>
  </r>
  <r>
    <x v="14"/>
    <d v="2015-04-06T00:00:00"/>
    <n v="852"/>
    <x v="3"/>
    <s v="OK"/>
  </r>
  <r>
    <x v="0"/>
    <d v="2015-04-08T00:00:00"/>
    <n v="43"/>
    <x v="6"/>
    <s v="OK"/>
  </r>
  <r>
    <x v="1"/>
    <d v="2015-04-08T00:00:00"/>
    <n v="27"/>
    <x v="6"/>
    <s v="OK"/>
  </r>
  <r>
    <x v="2"/>
    <d v="2015-04-08T00:00:00"/>
    <n v="22"/>
    <x v="6"/>
    <s v="OK"/>
  </r>
  <r>
    <x v="3"/>
    <d v="2015-04-08T00:00:00"/>
    <n v="1"/>
    <x v="6"/>
    <s v="OK"/>
  </r>
  <r>
    <x v="4"/>
    <d v="2015-04-08T00:00:00"/>
    <n v="39"/>
    <x v="6"/>
    <s v="OK"/>
  </r>
  <r>
    <x v="5"/>
    <d v="2015-04-08T00:00:00"/>
    <n v="6"/>
    <x v="6"/>
    <s v="OK"/>
  </r>
  <r>
    <x v="6"/>
    <d v="2015-04-08T00:00:00"/>
    <n v="343"/>
    <x v="6"/>
    <s v="OK"/>
  </r>
  <r>
    <x v="7"/>
    <d v="2015-04-08T00:00:00"/>
    <n v="11"/>
    <x v="6"/>
    <s v="OK"/>
  </r>
  <r>
    <x v="8"/>
    <d v="2015-04-08T00:00:00"/>
    <n v="263"/>
    <x v="6"/>
    <s v="OK"/>
  </r>
  <r>
    <x v="9"/>
    <d v="2015-04-08T00:00:00"/>
    <n v="18"/>
    <x v="6"/>
    <s v="OK"/>
  </r>
  <r>
    <x v="10"/>
    <d v="2015-04-08T00:00:00"/>
    <n v="2"/>
    <x v="6"/>
    <s v="OK"/>
  </r>
  <r>
    <x v="11"/>
    <d v="2015-04-08T00:00:00"/>
    <n v="2"/>
    <x v="6"/>
    <s v="OK"/>
  </r>
  <r>
    <x v="12"/>
    <d v="2015-04-08T00:00:00"/>
    <n v="705"/>
    <x v="6"/>
    <s v="OK"/>
  </r>
  <r>
    <x v="13"/>
    <d v="2015-04-08T00:00:00"/>
    <n v="202"/>
    <x v="6"/>
    <s v="OK"/>
  </r>
  <r>
    <x v="14"/>
    <d v="2015-04-08T00:00:00"/>
    <n v="490"/>
    <x v="6"/>
    <s v="OK"/>
  </r>
  <r>
    <x v="15"/>
    <d v="2015-04-08T00:00:00"/>
    <n v="115"/>
    <x v="6"/>
    <s v="OK"/>
  </r>
  <r>
    <x v="16"/>
    <d v="2015-04-08T00:00:00"/>
    <n v="900"/>
    <x v="6"/>
    <s v="OK"/>
  </r>
  <r>
    <x v="17"/>
    <d v="2015-04-08T00:00:00"/>
    <n v="2000"/>
    <x v="6"/>
    <s v="OK"/>
  </r>
  <r>
    <x v="17"/>
    <d v="2015-04-08T00:00:00"/>
    <n v="542"/>
    <x v="6"/>
    <s v="OK"/>
  </r>
  <r>
    <x v="18"/>
    <d v="2015-04-08T00:00:00"/>
    <n v="8"/>
    <x v="6"/>
    <s v="OK"/>
  </r>
  <r>
    <x v="16"/>
    <d v="2015-04-09T00:00:00"/>
    <n v="175"/>
    <x v="6"/>
    <s v="OK"/>
  </r>
  <r>
    <x v="20"/>
    <d v="2015-04-14T00:00:00"/>
    <n v="300"/>
    <x v="0"/>
    <s v="OK"/>
  </r>
  <r>
    <x v="20"/>
    <d v="2015-04-14T00:00:00"/>
    <n v="200"/>
    <x v="3"/>
    <s v="OK"/>
  </r>
  <r>
    <x v="16"/>
    <d v="2015-04-14T00:00:00"/>
    <n v="100"/>
    <x v="3"/>
    <s v="OK"/>
  </r>
  <r>
    <x v="16"/>
    <d v="2015-04-14T00:00:00"/>
    <n v="250"/>
    <x v="4"/>
    <s v="OK"/>
  </r>
  <r>
    <x v="0"/>
    <d v="2015-04-15T00:00:00"/>
    <n v="25"/>
    <x v="6"/>
    <s v="OK"/>
  </r>
  <r>
    <x v="1"/>
    <d v="2015-04-15T00:00:00"/>
    <n v="21"/>
    <x v="6"/>
    <s v="OK"/>
  </r>
  <r>
    <x v="2"/>
    <d v="2015-04-17T00:00:00"/>
    <n v="9"/>
    <x v="4"/>
    <s v="OK"/>
  </r>
  <r>
    <x v="4"/>
    <d v="2015-04-17T00:00:00"/>
    <n v="30"/>
    <x v="4"/>
    <s v="OK"/>
  </r>
  <r>
    <x v="5"/>
    <d v="2015-04-17T00:00:00"/>
    <n v="4"/>
    <x v="4"/>
    <s v="OK"/>
  </r>
  <r>
    <x v="6"/>
    <d v="2015-04-15T00:00:00"/>
    <n v="305"/>
    <x v="6"/>
    <s v="OK"/>
  </r>
  <r>
    <x v="7"/>
    <d v="2015-04-17T00:00:00"/>
    <n v="7"/>
    <x v="4"/>
    <s v="OK"/>
  </r>
  <r>
    <x v="8"/>
    <d v="2015-04-17T00:00:00"/>
    <n v="158"/>
    <x v="4"/>
    <s v="OK"/>
  </r>
  <r>
    <x v="9"/>
    <d v="2015-04-17T00:00:00"/>
    <n v="11"/>
    <x v="4"/>
    <s v="OK"/>
  </r>
  <r>
    <x v="10"/>
    <d v="2015-04-17T00:00:00"/>
    <n v="4"/>
    <x v="4"/>
    <s v="OK"/>
  </r>
  <r>
    <x v="11"/>
    <d v="2015-04-17T00:00:00"/>
    <n v="2"/>
    <x v="4"/>
    <s v="OK"/>
  </r>
  <r>
    <x v="12"/>
    <d v="2015-04-15T00:00:00"/>
    <n v="1040"/>
    <x v="6"/>
    <s v="OK"/>
  </r>
  <r>
    <x v="13"/>
    <d v="2015-04-17T00:00:00"/>
    <n v="165"/>
    <x v="4"/>
    <s v="OK"/>
  </r>
  <r>
    <x v="19"/>
    <d v="2015-04-17T00:00:00"/>
    <n v="1"/>
    <x v="4"/>
    <s v="OK"/>
  </r>
  <r>
    <x v="21"/>
    <d v="2015-04-15T00:00:00"/>
    <n v="300"/>
    <x v="6"/>
    <s v="OK"/>
  </r>
  <r>
    <x v="14"/>
    <d v="2015-04-15T00:00:00"/>
    <n v="623"/>
    <x v="6"/>
    <s v="OK"/>
  </r>
  <r>
    <x v="15"/>
    <d v="2015-04-15T00:00:00"/>
    <n v="53"/>
    <x v="6"/>
    <s v="OK"/>
  </r>
  <r>
    <x v="24"/>
    <d v="2015-04-15T00:00:00"/>
    <n v="75"/>
    <x v="6"/>
    <s v="OK"/>
  </r>
  <r>
    <x v="16"/>
    <d v="2015-04-15T00:00:00"/>
    <n v="375"/>
    <x v="6"/>
    <s v="OK"/>
  </r>
  <r>
    <x v="17"/>
    <d v="2015-04-15T00:00:00"/>
    <n v="1584"/>
    <x v="6"/>
    <s v="OK"/>
  </r>
  <r>
    <x v="18"/>
    <d v="2015-04-17T00:00:00"/>
    <n v="13"/>
    <x v="4"/>
    <s v="OK"/>
  </r>
  <r>
    <x v="21"/>
    <d v="2015-04-15T00:00:00"/>
    <n v="200"/>
    <x v="9"/>
    <s v="OK"/>
  </r>
  <r>
    <x v="24"/>
    <d v="2015-04-15T00:00:00"/>
    <n v="150"/>
    <x v="9"/>
    <s v="OK"/>
  </r>
  <r>
    <x v="21"/>
    <d v="2015-04-17T00:00:00"/>
    <n v="200"/>
    <x v="6"/>
    <s v="OK"/>
  </r>
  <r>
    <x v="16"/>
    <d v="2015-04-17T00:00:00"/>
    <n v="75"/>
    <x v="6"/>
    <s v="OK"/>
  </r>
  <r>
    <x v="23"/>
    <d v="2015-04-20T00:00:00"/>
    <n v="2000"/>
    <x v="5"/>
    <s v="OK"/>
  </r>
  <r>
    <x v="23"/>
    <d v="2015-04-20T00:00:00"/>
    <n v="300"/>
    <x v="5"/>
    <s v="OK"/>
  </r>
  <r>
    <x v="0"/>
    <d v="2015-04-22T00:00:00"/>
    <n v="39"/>
    <x v="6"/>
    <s v="OK"/>
  </r>
  <r>
    <x v="1"/>
    <d v="2015-04-22T00:00:00"/>
    <n v="18"/>
    <x v="6"/>
    <s v="OK"/>
  </r>
  <r>
    <x v="2"/>
    <d v="2015-04-22T00:00:00"/>
    <n v="13"/>
    <x v="6"/>
    <s v="OK"/>
  </r>
  <r>
    <x v="4"/>
    <d v="2015-04-22T00:00:00"/>
    <n v="43"/>
    <x v="6"/>
    <s v="OK"/>
  </r>
  <r>
    <x v="5"/>
    <d v="2015-04-22T00:00:00"/>
    <n v="10"/>
    <x v="6"/>
    <s v="OK"/>
  </r>
  <r>
    <x v="6"/>
    <d v="2015-04-22T00:00:00"/>
    <n v="307"/>
    <x v="6"/>
    <s v="OK"/>
  </r>
  <r>
    <x v="7"/>
    <d v="2015-04-22T00:00:00"/>
    <n v="4"/>
    <x v="6"/>
    <s v="OK"/>
  </r>
  <r>
    <x v="8"/>
    <d v="2015-04-22T00:00:00"/>
    <n v="131"/>
    <x v="6"/>
    <s v="OK"/>
  </r>
  <r>
    <x v="9"/>
    <d v="2015-04-22T00:00:00"/>
    <n v="15"/>
    <x v="6"/>
    <s v="OK"/>
  </r>
  <r>
    <x v="10"/>
    <d v="2015-04-22T00:00:00"/>
    <n v="6"/>
    <x v="6"/>
    <s v="OK"/>
  </r>
  <r>
    <x v="11"/>
    <d v="2015-04-22T00:00:00"/>
    <n v="3"/>
    <x v="6"/>
    <s v="OK"/>
  </r>
  <r>
    <x v="12"/>
    <d v="2015-04-22T00:00:00"/>
    <n v="563"/>
    <x v="6"/>
    <s v="OK"/>
  </r>
  <r>
    <x v="13"/>
    <d v="2015-04-22T00:00:00"/>
    <n v="144"/>
    <x v="6"/>
    <s v="OK"/>
  </r>
  <r>
    <x v="21"/>
    <d v="2015-04-23T00:00:00"/>
    <n v="150"/>
    <x v="5"/>
    <s v="OK"/>
  </r>
  <r>
    <x v="14"/>
    <d v="2015-04-23T00:00:00"/>
    <n v="573"/>
    <x v="5"/>
    <s v="OK"/>
  </r>
  <r>
    <x v="15"/>
    <d v="2015-04-22T00:00:00"/>
    <n v="111"/>
    <x v="6"/>
    <s v="OK"/>
  </r>
  <r>
    <x v="24"/>
    <d v="2015-04-23T00:00:00"/>
    <n v="75"/>
    <x v="5"/>
    <s v="OK"/>
  </r>
  <r>
    <x v="16"/>
    <d v="2015-04-23T00:00:00"/>
    <n v="225"/>
    <x v="5"/>
    <s v="OK"/>
  </r>
  <r>
    <x v="17"/>
    <d v="2015-04-22T00:00:00"/>
    <n v="1559"/>
    <x v="6"/>
    <s v="OK"/>
  </r>
  <r>
    <x v="18"/>
    <d v="2015-04-22T00:00:00"/>
    <n v="5"/>
    <x v="6"/>
    <s v="OK"/>
  </r>
  <r>
    <x v="20"/>
    <d v="2015-04-23T00:00:00"/>
    <n v="1500"/>
    <x v="6"/>
    <s v="OK"/>
  </r>
  <r>
    <x v="16"/>
    <d v="2015-04-23T00:00:00"/>
    <n v="150"/>
    <x v="9"/>
    <s v="OK"/>
  </r>
  <r>
    <x v="16"/>
    <d v="2015-04-27T00:00:00"/>
    <n v="175"/>
    <x v="4"/>
    <s v="OK"/>
  </r>
  <r>
    <x v="16"/>
    <d v="2015-04-28T00:00:00"/>
    <n v="200"/>
    <x v="4"/>
    <s v="OK"/>
  </r>
  <r>
    <x v="22"/>
    <d v="2015-04-30T00:00:00"/>
    <n v="75"/>
    <x v="5"/>
    <s v="OK"/>
  </r>
  <r>
    <x v="0"/>
    <d v="2015-05-04T00:00:00"/>
    <n v="28"/>
    <x v="2"/>
    <s v="OK"/>
  </r>
  <r>
    <x v="1"/>
    <d v="2015-05-04T00:00:00"/>
    <n v="19"/>
    <x v="2"/>
    <s v="OK"/>
  </r>
  <r>
    <x v="2"/>
    <d v="2015-05-07T00:00:00"/>
    <n v="9"/>
    <x v="8"/>
    <s v="OK"/>
  </r>
  <r>
    <x v="4"/>
    <d v="2015-05-06T00:00:00"/>
    <n v="54"/>
    <x v="24"/>
    <s v="OK"/>
  </r>
  <r>
    <x v="5"/>
    <d v="2015-05-08T00:00:00"/>
    <n v="15"/>
    <x v="23"/>
    <s v="OK"/>
  </r>
  <r>
    <x v="6"/>
    <d v="2015-04-29T00:00:00"/>
    <n v="311"/>
    <x v="6"/>
    <s v="OK"/>
  </r>
  <r>
    <x v="8"/>
    <d v="2015-05-05T00:00:00"/>
    <n v="139"/>
    <x v="22"/>
    <s v="OK"/>
  </r>
  <r>
    <x v="9"/>
    <d v="2015-05-08T00:00:00"/>
    <n v="14"/>
    <x v="23"/>
    <s v="OK"/>
  </r>
  <r>
    <x v="10"/>
    <d v="2015-05-07T00:00:00"/>
    <n v="6"/>
    <x v="8"/>
    <s v="OK"/>
  </r>
  <r>
    <x v="11"/>
    <d v="2015-05-07T00:00:00"/>
    <n v="2"/>
    <x v="8"/>
    <s v="OK"/>
  </r>
  <r>
    <x v="20"/>
    <d v="2015-04-30T00:00:00"/>
    <n v="1500"/>
    <x v="5"/>
    <s v="OK"/>
  </r>
  <r>
    <x v="12"/>
    <d v="2015-05-04T00:00:00"/>
    <n v="573"/>
    <x v="2"/>
    <s v="OK"/>
  </r>
  <r>
    <x v="13"/>
    <d v="2015-04-30T00:00:00"/>
    <n v="203"/>
    <x v="5"/>
    <s v="OK"/>
  </r>
  <r>
    <x v="14"/>
    <d v="2015-05-06T00:00:00"/>
    <n v="588"/>
    <x v="24"/>
    <s v="OK"/>
  </r>
  <r>
    <x v="15"/>
    <d v="2015-05-04T00:00:00"/>
    <n v="126"/>
    <x v="2"/>
    <s v="OK"/>
  </r>
  <r>
    <x v="24"/>
    <d v="2015-04-30T00:00:00"/>
    <n v="150"/>
    <x v="5"/>
    <s v="OK"/>
  </r>
  <r>
    <x v="16"/>
    <d v="2015-04-30T00:00:00"/>
    <n v="1100"/>
    <x v="5"/>
    <s v="OK"/>
  </r>
  <r>
    <x v="17"/>
    <d v="2015-04-29T00:00:00"/>
    <n v="1626"/>
    <x v="6"/>
    <s v="OK"/>
  </r>
  <r>
    <x v="18"/>
    <d v="2015-05-04T00:00:00"/>
    <n v="9"/>
    <x v="2"/>
    <s v="OK"/>
  </r>
  <r>
    <x v="24"/>
    <d v="2015-04-30T00:00:00"/>
    <n v="75"/>
    <x v="6"/>
    <s v="OK"/>
  </r>
  <r>
    <x v="16"/>
    <d v="2015-04-30T00:00:00"/>
    <n v="400"/>
    <x v="6"/>
    <s v="OK"/>
  </r>
  <r>
    <x v="24"/>
    <d v="2015-05-04T00:00:00"/>
    <n v="75"/>
    <x v="3"/>
    <s v="OK"/>
  </r>
  <r>
    <x v="16"/>
    <d v="2015-05-04T00:00:00"/>
    <n v="75"/>
    <x v="3"/>
    <s v="OK"/>
  </r>
  <r>
    <x v="0"/>
    <d v="2015-05-07T00:00:00"/>
    <n v="8"/>
    <x v="2"/>
    <s v="OK"/>
  </r>
  <r>
    <x v="1"/>
    <d v="2015-05-07T00:00:00"/>
    <n v="5"/>
    <x v="2"/>
    <s v="OK"/>
  </r>
  <r>
    <x v="2"/>
    <d v="2015-05-07T00:00:00"/>
    <n v="2"/>
    <x v="2"/>
    <s v="OK"/>
  </r>
  <r>
    <x v="4"/>
    <d v="2015-05-07T00:00:00"/>
    <n v="29"/>
    <x v="2"/>
    <s v="OK"/>
  </r>
  <r>
    <x v="5"/>
    <d v="2015-05-08T00:00:00"/>
    <n v="4"/>
    <x v="22"/>
    <s v="OK"/>
  </r>
  <r>
    <x v="6"/>
    <d v="2015-05-08T00:00:00"/>
    <n v="297"/>
    <x v="22"/>
    <s v="OK"/>
  </r>
  <r>
    <x v="7"/>
    <d v="2015-05-07T00:00:00"/>
    <n v="5"/>
    <x v="2"/>
    <s v="OK"/>
  </r>
  <r>
    <x v="8"/>
    <d v="2015-05-05T00:00:00"/>
    <n v="130"/>
    <x v="3"/>
    <s v="OK"/>
  </r>
  <r>
    <x v="9"/>
    <d v="2015-05-08T00:00:00"/>
    <n v="9"/>
    <x v="22"/>
    <s v="OK"/>
  </r>
  <r>
    <x v="10"/>
    <d v="2015-05-07T00:00:00"/>
    <n v="1"/>
    <x v="2"/>
    <s v="OK"/>
  </r>
  <r>
    <x v="11"/>
    <d v="2015-05-07T00:00:00"/>
    <n v="1"/>
    <x v="2"/>
    <s v="OK"/>
  </r>
  <r>
    <x v="20"/>
    <d v="2015-05-05T00:00:00"/>
    <n v="1000"/>
    <x v="3"/>
    <s v="OK"/>
  </r>
  <r>
    <x v="12"/>
    <d v="2015-05-06T00:00:00"/>
    <n v="341"/>
    <x v="0"/>
    <s v="OK"/>
  </r>
  <r>
    <x v="13"/>
    <d v="2015-05-06T00:00:00"/>
    <n v="135"/>
    <x v="0"/>
    <s v="OK"/>
  </r>
  <r>
    <x v="14"/>
    <d v="2015-05-07T00:00:00"/>
    <n v="229"/>
    <x v="2"/>
    <s v="OK"/>
  </r>
  <r>
    <x v="26"/>
    <d v="2015-05-13T00:00:00"/>
    <n v="1"/>
    <x v="7"/>
    <s v="OK"/>
  </r>
  <r>
    <x v="15"/>
    <d v="2015-05-07T00:00:00"/>
    <n v="55"/>
    <x v="2"/>
    <s v="OK"/>
  </r>
  <r>
    <x v="16"/>
    <d v="2015-05-05T00:00:00"/>
    <n v="300"/>
    <x v="3"/>
    <s v="OK"/>
  </r>
  <r>
    <x v="17"/>
    <d v="2015-05-06T00:00:00"/>
    <n v="602"/>
    <x v="0"/>
    <s v="OK"/>
  </r>
  <r>
    <x v="18"/>
    <d v="2015-05-06T00:00:00"/>
    <n v="5"/>
    <x v="0"/>
    <s v="OK"/>
  </r>
  <r>
    <x v="21"/>
    <d v="2015-05-06T00:00:00"/>
    <n v="650"/>
    <x v="6"/>
    <s v="OK"/>
  </r>
  <r>
    <x v="24"/>
    <d v="2015-05-06T00:00:00"/>
    <n v="75"/>
    <x v="6"/>
    <s v="OK"/>
  </r>
  <r>
    <x v="16"/>
    <d v="2015-05-11T00:00:00"/>
    <n v="1050"/>
    <x v="2"/>
    <s v="OK"/>
  </r>
  <r>
    <x v="0"/>
    <d v="2015-05-07T00:00:00"/>
    <n v="127"/>
    <x v="5"/>
    <s v="OK"/>
  </r>
  <r>
    <x v="1"/>
    <d v="2015-05-07T00:00:00"/>
    <n v="87"/>
    <x v="5"/>
    <s v="OK"/>
  </r>
  <r>
    <x v="2"/>
    <d v="2015-05-07T00:00:00"/>
    <n v="97"/>
    <x v="5"/>
    <s v="OK"/>
  </r>
  <r>
    <x v="3"/>
    <d v="2015-05-13T00:00:00"/>
    <n v="6"/>
    <x v="24"/>
    <s v="OK"/>
  </r>
  <r>
    <x v="4"/>
    <d v="2015-05-07T00:00:00"/>
    <n v="44"/>
    <x v="5"/>
    <s v="OK"/>
  </r>
  <r>
    <x v="5"/>
    <d v="2015-05-08T00:00:00"/>
    <n v="74"/>
    <x v="4"/>
    <s v="OK"/>
  </r>
  <r>
    <x v="6"/>
    <d v="2015-05-08T00:00:00"/>
    <n v="621"/>
    <x v="4"/>
    <s v="OK"/>
  </r>
  <r>
    <x v="7"/>
    <d v="2015-05-07T00:00:00"/>
    <n v="354"/>
    <x v="5"/>
    <s v="OK"/>
  </r>
  <r>
    <x v="8"/>
    <d v="2015-05-07T00:00:00"/>
    <n v="247"/>
    <x v="5"/>
    <s v="OK"/>
  </r>
  <r>
    <x v="9"/>
    <d v="2015-05-08T00:00:00"/>
    <n v="9"/>
    <x v="4"/>
    <s v="OK"/>
  </r>
  <r>
    <x v="10"/>
    <d v="2015-05-07T00:00:00"/>
    <n v="29"/>
    <x v="5"/>
    <s v="OK"/>
  </r>
  <r>
    <x v="11"/>
    <d v="2015-05-07T00:00:00"/>
    <n v="28"/>
    <x v="5"/>
    <s v="OK"/>
  </r>
  <r>
    <x v="13"/>
    <d v="2015-05-07T00:00:00"/>
    <n v="297"/>
    <x v="5"/>
    <s v="OK"/>
  </r>
  <r>
    <x v="19"/>
    <d v="2015-05-13T00:00:00"/>
    <n v="9"/>
    <x v="24"/>
    <s v="OK"/>
  </r>
  <r>
    <x v="14"/>
    <d v="2015-05-15T00:00:00"/>
    <n v="871"/>
    <x v="23"/>
    <s v="OK"/>
  </r>
  <r>
    <x v="15"/>
    <m/>
    <n v="0"/>
    <x v="25"/>
    <s v="Pendente"/>
  </r>
  <r>
    <x v="17"/>
    <m/>
    <n v="0"/>
    <x v="25"/>
    <s v="Pendente"/>
  </r>
  <r>
    <x v="17"/>
    <m/>
    <n v="0"/>
    <x v="25"/>
    <s v="Pendente"/>
  </r>
  <r>
    <x v="17"/>
    <m/>
    <n v="0"/>
    <x v="25"/>
    <s v="Pendente"/>
  </r>
  <r>
    <x v="18"/>
    <d v="2015-05-07T00:00:00"/>
    <n v="22"/>
    <x v="5"/>
    <s v="OK"/>
  </r>
  <r>
    <x v="21"/>
    <d v="2015-05-06T00:00:00"/>
    <n v="150"/>
    <x v="9"/>
    <s v="OK"/>
  </r>
  <r>
    <x v="16"/>
    <d v="2015-05-06T00:00:00"/>
    <n v="275"/>
    <x v="9"/>
    <s v="OK"/>
  </r>
  <r>
    <x v="24"/>
    <d v="2015-05-11T00:00:00"/>
    <n v="75"/>
    <x v="3"/>
    <s v="OK"/>
  </r>
  <r>
    <x v="0"/>
    <d v="2015-05-12T00:00:00"/>
    <n v="30"/>
    <x v="3"/>
    <s v="OK"/>
  </r>
  <r>
    <x v="1"/>
    <d v="2015-05-12T00:00:00"/>
    <n v="12"/>
    <x v="3"/>
    <s v="OK"/>
  </r>
  <r>
    <x v="2"/>
    <d v="2015-05-11T00:00:00"/>
    <n v="12"/>
    <x v="4"/>
    <s v="OK"/>
  </r>
  <r>
    <x v="4"/>
    <d v="2015-05-11T00:00:00"/>
    <n v="27"/>
    <x v="4"/>
    <s v="OK"/>
  </r>
  <r>
    <x v="5"/>
    <d v="2015-05-11T00:00:00"/>
    <n v="7"/>
    <x v="4"/>
    <s v="OK"/>
  </r>
  <r>
    <x v="6"/>
    <d v="2015-05-11T00:00:00"/>
    <n v="306"/>
    <x v="4"/>
    <s v="OK"/>
  </r>
  <r>
    <x v="7"/>
    <d v="2015-05-11T00:00:00"/>
    <n v="4"/>
    <x v="4"/>
    <s v="OK"/>
  </r>
  <r>
    <x v="8"/>
    <d v="2015-05-11T00:00:00"/>
    <n v="40"/>
    <x v="4"/>
    <s v="OK"/>
  </r>
  <r>
    <x v="9"/>
    <d v="2015-05-13T00:00:00"/>
    <n v="8"/>
    <x v="0"/>
    <s v="OK"/>
  </r>
  <r>
    <x v="10"/>
    <d v="2015-05-11T00:00:00"/>
    <n v="3"/>
    <x v="4"/>
    <s v="OK"/>
  </r>
  <r>
    <x v="11"/>
    <d v="2015-05-11T00:00:00"/>
    <n v="5"/>
    <x v="4"/>
    <s v="OK"/>
  </r>
  <r>
    <x v="12"/>
    <d v="2015-05-11T00:00:00"/>
    <n v="277"/>
    <x v="4"/>
    <s v="OK"/>
  </r>
  <r>
    <x v="13"/>
    <d v="2015-05-11T00:00:00"/>
    <n v="52"/>
    <x v="4"/>
    <s v="OK"/>
  </r>
  <r>
    <x v="21"/>
    <d v="2015-05-11T00:00:00"/>
    <n v="200"/>
    <x v="4"/>
    <s v="OK"/>
  </r>
  <r>
    <x v="14"/>
    <d v="2015-05-11T00:00:00"/>
    <n v="385"/>
    <x v="4"/>
    <s v="OK"/>
  </r>
  <r>
    <x v="26"/>
    <m/>
    <n v="0"/>
    <x v="26"/>
    <s v="Pendente"/>
  </r>
  <r>
    <x v="27"/>
    <m/>
    <n v="0"/>
    <x v="26"/>
    <s v="Pendente"/>
  </r>
  <r>
    <x v="15"/>
    <d v="2015-05-12T00:00:00"/>
    <n v="132"/>
    <x v="3"/>
    <s v="OK"/>
  </r>
  <r>
    <x v="16"/>
    <d v="2015-05-11T00:00:00"/>
    <n v="450"/>
    <x v="4"/>
    <s v="OK"/>
  </r>
  <r>
    <x v="17"/>
    <d v="2015-05-12T00:00:00"/>
    <n v="1642"/>
    <x v="3"/>
    <s v="OK"/>
  </r>
  <r>
    <x v="18"/>
    <d v="2015-05-12T00:00:00"/>
    <n v="19"/>
    <x v="3"/>
    <s v="OK"/>
  </r>
  <r>
    <x v="21"/>
    <d v="2015-05-11T00:00:00"/>
    <n v="350"/>
    <x v="5"/>
    <s v="OK"/>
  </r>
  <r>
    <x v="21"/>
    <d v="2015-05-11T00:00:00"/>
    <n v="150"/>
    <x v="27"/>
    <s v="OK"/>
  </r>
  <r>
    <x v="24"/>
    <d v="2015-05-11T00:00:00"/>
    <n v="75"/>
    <x v="27"/>
    <s v="OK"/>
  </r>
  <r>
    <x v="16"/>
    <d v="2015-05-11T00:00:00"/>
    <n v="750"/>
    <x v="27"/>
    <s v="OK"/>
  </r>
  <r>
    <x v="16"/>
    <d v="2015-05-14T00:00:00"/>
    <n v="100"/>
    <x v="6"/>
    <s v="OK"/>
  </r>
  <r>
    <x v="16"/>
    <d v="2015-05-14T00:00:00"/>
    <n v="200"/>
    <x v="9"/>
    <s v="OK"/>
  </r>
  <r>
    <x v="0"/>
    <m/>
    <n v="0"/>
    <x v="28"/>
    <s v="Pendente"/>
  </r>
  <r>
    <x v="1"/>
    <m/>
    <n v="0"/>
    <x v="28"/>
    <s v="Pendente"/>
  </r>
  <r>
    <x v="2"/>
    <d v="2015-05-15T00:00:00"/>
    <n v="9"/>
    <x v="9"/>
    <s v="OK"/>
  </r>
  <r>
    <x v="4"/>
    <d v="2015-05-15T00:00:00"/>
    <n v="50"/>
    <x v="9"/>
    <s v="OK"/>
  </r>
  <r>
    <x v="5"/>
    <d v="2015-05-15T00:00:00"/>
    <n v="5"/>
    <x v="9"/>
    <s v="OK"/>
  </r>
  <r>
    <x v="6"/>
    <m/>
    <n v="0"/>
    <x v="28"/>
    <s v="Pendente"/>
  </r>
  <r>
    <x v="7"/>
    <d v="2015-05-15T00:00:00"/>
    <n v="12"/>
    <x v="9"/>
    <s v="OK"/>
  </r>
  <r>
    <x v="8"/>
    <d v="2015-05-15T00:00:00"/>
    <n v="159"/>
    <x v="9"/>
    <s v="OK"/>
  </r>
  <r>
    <x v="9"/>
    <d v="2015-05-15T00:00:00"/>
    <n v="12"/>
    <x v="9"/>
    <s v="OK"/>
  </r>
  <r>
    <x v="10"/>
    <d v="2015-05-15T00:00:00"/>
    <n v="7"/>
    <x v="9"/>
    <s v="OK"/>
  </r>
  <r>
    <x v="11"/>
    <d v="2015-05-15T00:00:00"/>
    <n v="3"/>
    <x v="9"/>
    <s v="OK"/>
  </r>
  <r>
    <x v="12"/>
    <m/>
    <n v="0"/>
    <x v="28"/>
    <s v="Pendente"/>
  </r>
  <r>
    <x v="13"/>
    <d v="2015-05-15T00:00:00"/>
    <n v="151"/>
    <x v="9"/>
    <s v="OK"/>
  </r>
  <r>
    <x v="14"/>
    <m/>
    <n v="0"/>
    <x v="28"/>
    <s v="Pendente"/>
  </r>
  <r>
    <x v="26"/>
    <m/>
    <n v="0"/>
    <x v="28"/>
    <s v="Pendente"/>
  </r>
  <r>
    <x v="15"/>
    <m/>
    <n v="0"/>
    <x v="28"/>
    <s v="Pendente"/>
  </r>
  <r>
    <x v="16"/>
    <m/>
    <n v="0"/>
    <x v="28"/>
    <s v="Pendente"/>
  </r>
  <r>
    <x v="17"/>
    <m/>
    <n v="0"/>
    <x v="28"/>
    <s v="Pendente"/>
  </r>
  <r>
    <x v="18"/>
    <m/>
    <n v="0"/>
    <x v="28"/>
    <s v="Pendente"/>
  </r>
  <r>
    <x v="16"/>
    <m/>
    <n v="0"/>
    <x v="29"/>
    <s v="Pendent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52">
  <r>
    <x v="0"/>
    <n v="1"/>
    <n v="22"/>
    <x v="0"/>
    <d v="2015-01-02T00:00:00"/>
    <x v="0"/>
  </r>
  <r>
    <x v="0"/>
    <n v="2"/>
    <n v="26"/>
    <x v="1"/>
    <d v="2015-01-02T00:00:00"/>
    <x v="0"/>
  </r>
  <r>
    <x v="0"/>
    <n v="3"/>
    <n v="11"/>
    <x v="2"/>
    <d v="2015-01-02T00:00:00"/>
    <x v="0"/>
  </r>
  <r>
    <x v="0"/>
    <n v="4"/>
    <n v="1"/>
    <x v="3"/>
    <d v="2015-01-02T00:00:00"/>
    <x v="0"/>
  </r>
  <r>
    <x v="0"/>
    <n v="5"/>
    <n v="11"/>
    <x v="4"/>
    <d v="2015-01-02T00:00:00"/>
    <x v="0"/>
  </r>
  <r>
    <x v="0"/>
    <n v="6"/>
    <n v="11"/>
    <x v="5"/>
    <d v="2015-01-02T00:00:00"/>
    <x v="0"/>
  </r>
  <r>
    <x v="0"/>
    <n v="7"/>
    <n v="358"/>
    <x v="6"/>
    <d v="2015-01-02T00:00:00"/>
    <x v="0"/>
  </r>
  <r>
    <x v="0"/>
    <n v="8"/>
    <n v="6"/>
    <x v="7"/>
    <d v="2015-01-02T00:00:00"/>
    <x v="0"/>
  </r>
  <r>
    <x v="0"/>
    <n v="9"/>
    <n v="250"/>
    <x v="8"/>
    <d v="2015-01-02T00:00:00"/>
    <x v="0"/>
  </r>
  <r>
    <x v="0"/>
    <n v="10"/>
    <n v="31"/>
    <x v="9"/>
    <d v="2015-01-02T00:00:00"/>
    <x v="0"/>
  </r>
  <r>
    <x v="0"/>
    <n v="11"/>
    <n v="15"/>
    <x v="10"/>
    <d v="2015-01-02T00:00:00"/>
    <x v="0"/>
  </r>
  <r>
    <x v="0"/>
    <n v="12"/>
    <n v="14"/>
    <x v="11"/>
    <d v="2015-01-02T00:00:00"/>
    <x v="0"/>
  </r>
  <r>
    <x v="0"/>
    <n v="13"/>
    <n v="419"/>
    <x v="12"/>
    <d v="2015-01-02T00:00:00"/>
    <x v="0"/>
  </r>
  <r>
    <x v="0"/>
    <n v="14"/>
    <n v="130"/>
    <x v="13"/>
    <d v="2015-01-02T00:00:00"/>
    <x v="0"/>
  </r>
  <r>
    <x v="0"/>
    <n v="15"/>
    <n v="847"/>
    <x v="14"/>
    <d v="2015-01-02T00:00:00"/>
    <x v="0"/>
  </r>
  <r>
    <x v="0"/>
    <n v="16"/>
    <n v="38"/>
    <x v="15"/>
    <d v="2015-01-02T00:00:00"/>
    <x v="0"/>
  </r>
  <r>
    <x v="0"/>
    <n v="17"/>
    <n v="150"/>
    <x v="16"/>
    <d v="2015-01-02T00:00:00"/>
    <x v="0"/>
  </r>
  <r>
    <x v="0"/>
    <n v="18"/>
    <n v="1908"/>
    <x v="17"/>
    <d v="2015-01-02T00:00:00"/>
    <x v="0"/>
  </r>
  <r>
    <x v="0"/>
    <n v="19"/>
    <n v="9"/>
    <x v="18"/>
    <d v="2015-01-02T00:00:00"/>
    <x v="0"/>
  </r>
  <r>
    <x v="1"/>
    <n v="20"/>
    <n v="95"/>
    <x v="0"/>
    <d v="2015-01-02T00:00:00"/>
    <x v="0"/>
  </r>
  <r>
    <x v="1"/>
    <n v="21"/>
    <n v="55"/>
    <x v="1"/>
    <d v="2015-01-02T00:00:00"/>
    <x v="0"/>
  </r>
  <r>
    <x v="1"/>
    <n v="22"/>
    <n v="149"/>
    <x v="2"/>
    <d v="2015-01-02T00:00:00"/>
    <x v="0"/>
  </r>
  <r>
    <x v="1"/>
    <n v="23"/>
    <n v="17"/>
    <x v="3"/>
    <d v="2015-01-02T00:00:00"/>
    <x v="0"/>
  </r>
  <r>
    <x v="1"/>
    <n v="24"/>
    <n v="45"/>
    <x v="4"/>
    <d v="2015-01-02T00:00:00"/>
    <x v="0"/>
  </r>
  <r>
    <x v="1"/>
    <n v="25"/>
    <n v="138"/>
    <x v="5"/>
    <d v="2015-01-02T00:00:00"/>
    <x v="0"/>
  </r>
  <r>
    <x v="1"/>
    <n v="26"/>
    <n v="796"/>
    <x v="6"/>
    <d v="2015-01-02T00:00:00"/>
    <x v="0"/>
  </r>
  <r>
    <x v="1"/>
    <n v="27"/>
    <n v="466"/>
    <x v="7"/>
    <d v="2015-01-02T00:00:00"/>
    <x v="0"/>
  </r>
  <r>
    <x v="1"/>
    <n v="28"/>
    <n v="363"/>
    <x v="8"/>
    <d v="2015-01-02T00:00:00"/>
    <x v="0"/>
  </r>
  <r>
    <x v="1"/>
    <n v="29"/>
    <n v="20"/>
    <x v="9"/>
    <d v="2015-01-02T00:00:00"/>
    <x v="0"/>
  </r>
  <r>
    <x v="1"/>
    <n v="30"/>
    <n v="16"/>
    <x v="10"/>
    <d v="2015-01-02T00:00:00"/>
    <x v="0"/>
  </r>
  <r>
    <x v="1"/>
    <n v="31"/>
    <n v="9"/>
    <x v="11"/>
    <d v="2015-01-02T00:00:00"/>
    <x v="0"/>
  </r>
  <r>
    <x v="1"/>
    <n v="32"/>
    <n v="501"/>
    <x v="13"/>
    <d v="2015-01-02T00:00:00"/>
    <x v="0"/>
  </r>
  <r>
    <x v="1"/>
    <n v="33"/>
    <n v="3"/>
    <x v="19"/>
    <d v="2015-01-02T00:00:00"/>
    <x v="0"/>
  </r>
  <r>
    <x v="1"/>
    <n v="34"/>
    <n v="978"/>
    <x v="14"/>
    <d v="2015-01-02T00:00:00"/>
    <x v="0"/>
  </r>
  <r>
    <x v="0"/>
    <n v="1"/>
    <n v="1000"/>
    <x v="20"/>
    <d v="2015-01-05T00:00:00"/>
    <x v="0"/>
  </r>
  <r>
    <x v="0"/>
    <n v="2"/>
    <n v="600"/>
    <x v="21"/>
    <d v="2015-01-05T00:00:00"/>
    <x v="0"/>
  </r>
  <r>
    <x v="0"/>
    <n v="3"/>
    <n v="1125"/>
    <x v="16"/>
    <d v="2015-01-05T00:00:00"/>
    <x v="0"/>
  </r>
  <r>
    <x v="0"/>
    <n v="1"/>
    <n v="300"/>
    <x v="16"/>
    <d v="2015-01-06T00:00:00"/>
    <x v="0"/>
  </r>
  <r>
    <x v="0"/>
    <n v="1"/>
    <n v="1500"/>
    <x v="20"/>
    <d v="2015-01-07T00:00:00"/>
    <x v="0"/>
  </r>
  <r>
    <x v="0"/>
    <n v="1"/>
    <n v="100"/>
    <x v="16"/>
    <d v="2015-01-08T00:00:00"/>
    <x v="0"/>
  </r>
  <r>
    <x v="0"/>
    <n v="1"/>
    <n v="37"/>
    <x v="0"/>
    <d v="2015-01-09T00:00:00"/>
    <x v="0"/>
  </r>
  <r>
    <x v="0"/>
    <n v="2"/>
    <n v="22"/>
    <x v="1"/>
    <d v="2015-01-09T00:00:00"/>
    <x v="0"/>
  </r>
  <r>
    <x v="0"/>
    <n v="3"/>
    <n v="4"/>
    <x v="2"/>
    <d v="2015-01-09T00:00:00"/>
    <x v="0"/>
  </r>
  <r>
    <x v="0"/>
    <n v="4"/>
    <n v="24"/>
    <x v="4"/>
    <d v="2015-01-09T00:00:00"/>
    <x v="0"/>
  </r>
  <r>
    <x v="0"/>
    <n v="5"/>
    <n v="8"/>
    <x v="5"/>
    <d v="2015-01-09T00:00:00"/>
    <x v="0"/>
  </r>
  <r>
    <x v="0"/>
    <n v="6"/>
    <n v="386"/>
    <x v="6"/>
    <d v="2015-01-09T00:00:00"/>
    <x v="0"/>
  </r>
  <r>
    <x v="0"/>
    <n v="7"/>
    <n v="7"/>
    <x v="7"/>
    <d v="2015-01-09T00:00:00"/>
    <x v="0"/>
  </r>
  <r>
    <x v="0"/>
    <n v="8"/>
    <n v="114"/>
    <x v="8"/>
    <d v="2015-01-09T00:00:00"/>
    <x v="0"/>
  </r>
  <r>
    <x v="0"/>
    <n v="9"/>
    <n v="12"/>
    <x v="9"/>
    <d v="2015-01-09T00:00:00"/>
    <x v="0"/>
  </r>
  <r>
    <x v="0"/>
    <n v="10"/>
    <n v="7"/>
    <x v="10"/>
    <d v="2015-01-09T00:00:00"/>
    <x v="0"/>
  </r>
  <r>
    <x v="0"/>
    <n v="11"/>
    <n v="3"/>
    <x v="11"/>
    <d v="2015-01-09T00:00:00"/>
    <x v="0"/>
  </r>
  <r>
    <x v="0"/>
    <n v="12"/>
    <n v="1504"/>
    <x v="12"/>
    <d v="2015-01-09T00:00:00"/>
    <x v="0"/>
  </r>
  <r>
    <x v="0"/>
    <n v="13"/>
    <n v="141"/>
    <x v="13"/>
    <d v="2015-01-09T00:00:00"/>
    <x v="0"/>
  </r>
  <r>
    <x v="0"/>
    <n v="14"/>
    <n v="1426"/>
    <x v="14"/>
    <d v="2015-01-09T00:00:00"/>
    <x v="0"/>
  </r>
  <r>
    <x v="0"/>
    <n v="15"/>
    <n v="28"/>
    <x v="15"/>
    <d v="2015-01-09T00:00:00"/>
    <x v="0"/>
  </r>
  <r>
    <x v="0"/>
    <n v="16"/>
    <n v="100"/>
    <x v="16"/>
    <d v="2015-01-09T00:00:00"/>
    <x v="0"/>
  </r>
  <r>
    <x v="0"/>
    <n v="17"/>
    <n v="2000"/>
    <x v="17"/>
    <d v="2015-01-09T00:00:00"/>
    <x v="0"/>
  </r>
  <r>
    <x v="0"/>
    <n v="18"/>
    <n v="459"/>
    <x v="17"/>
    <d v="2015-01-09T00:00:00"/>
    <x v="0"/>
  </r>
  <r>
    <x v="0"/>
    <n v="19"/>
    <n v="10"/>
    <x v="18"/>
    <d v="2015-01-09T00:00:00"/>
    <x v="0"/>
  </r>
  <r>
    <x v="0"/>
    <n v="1"/>
    <n v="2000"/>
    <x v="20"/>
    <d v="2015-01-12T00:00:00"/>
    <x v="0"/>
  </r>
  <r>
    <x v="0"/>
    <n v="2"/>
    <n v="1000"/>
    <x v="20"/>
    <d v="2015-01-12T00:00:00"/>
    <x v="0"/>
  </r>
  <r>
    <x v="0"/>
    <n v="3"/>
    <n v="800"/>
    <x v="16"/>
    <d v="2015-01-12T00:00:00"/>
    <x v="0"/>
  </r>
  <r>
    <x v="0"/>
    <n v="1"/>
    <n v="30"/>
    <x v="22"/>
    <d v="2015-01-13T00:00:00"/>
    <x v="0"/>
  </r>
  <r>
    <x v="0"/>
    <n v="2"/>
    <n v="75"/>
    <x v="16"/>
    <d v="2015-01-13T00:00:00"/>
    <x v="0"/>
  </r>
  <r>
    <x v="0"/>
    <n v="1"/>
    <n v="75"/>
    <x v="16"/>
    <d v="2015-01-14T00:00:00"/>
    <x v="0"/>
  </r>
  <r>
    <x v="0"/>
    <n v="1"/>
    <n v="150"/>
    <x v="21"/>
    <d v="2015-01-15T00:00:00"/>
    <x v="0"/>
  </r>
  <r>
    <x v="0"/>
    <n v="2"/>
    <n v="600"/>
    <x v="16"/>
    <d v="2015-01-15T00:00:00"/>
    <x v="0"/>
  </r>
  <r>
    <x v="0"/>
    <n v="1"/>
    <n v="28"/>
    <x v="0"/>
    <d v="2015-01-16T00:00:00"/>
    <x v="0"/>
  </r>
  <r>
    <x v="0"/>
    <n v="2"/>
    <n v="24"/>
    <x v="1"/>
    <d v="2015-01-16T00:00:00"/>
    <x v="0"/>
  </r>
  <r>
    <x v="0"/>
    <n v="3"/>
    <n v="12"/>
    <x v="2"/>
    <d v="2015-01-16T00:00:00"/>
    <x v="0"/>
  </r>
  <r>
    <x v="0"/>
    <n v="4"/>
    <n v="2"/>
    <x v="3"/>
    <d v="2015-01-16T00:00:00"/>
    <x v="0"/>
  </r>
  <r>
    <x v="0"/>
    <n v="5"/>
    <n v="40"/>
    <x v="4"/>
    <d v="2015-01-16T00:00:00"/>
    <x v="0"/>
  </r>
  <r>
    <x v="0"/>
    <n v="6"/>
    <n v="14"/>
    <x v="5"/>
    <d v="2015-01-16T00:00:00"/>
    <x v="0"/>
  </r>
  <r>
    <x v="0"/>
    <n v="7"/>
    <n v="355"/>
    <x v="6"/>
    <d v="2015-01-16T00:00:00"/>
    <x v="0"/>
  </r>
  <r>
    <x v="0"/>
    <n v="8"/>
    <n v="7"/>
    <x v="7"/>
    <d v="2015-01-16T00:00:00"/>
    <x v="0"/>
  </r>
  <r>
    <x v="0"/>
    <n v="9"/>
    <n v="253"/>
    <x v="8"/>
    <d v="2015-01-16T00:00:00"/>
    <x v="0"/>
  </r>
  <r>
    <x v="0"/>
    <n v="10"/>
    <n v="12"/>
    <x v="9"/>
    <d v="2015-01-16T00:00:00"/>
    <x v="0"/>
  </r>
  <r>
    <x v="0"/>
    <n v="11"/>
    <n v="1"/>
    <x v="10"/>
    <d v="2015-01-16T00:00:00"/>
    <x v="0"/>
  </r>
  <r>
    <x v="0"/>
    <n v="12"/>
    <n v="3"/>
    <x v="11"/>
    <d v="2015-01-16T00:00:00"/>
    <x v="0"/>
  </r>
  <r>
    <x v="0"/>
    <n v="13"/>
    <n v="1036"/>
    <x v="12"/>
    <d v="2015-01-16T00:00:00"/>
    <x v="0"/>
  </r>
  <r>
    <x v="0"/>
    <n v="14"/>
    <n v="150"/>
    <x v="13"/>
    <d v="2015-01-16T00:00:00"/>
    <x v="0"/>
  </r>
  <r>
    <x v="0"/>
    <n v="15"/>
    <n v="635"/>
    <x v="14"/>
    <d v="2015-01-16T00:00:00"/>
    <x v="0"/>
  </r>
  <r>
    <x v="0"/>
    <n v="16"/>
    <n v="25"/>
    <x v="15"/>
    <d v="2015-01-16T00:00:00"/>
    <x v="0"/>
  </r>
  <r>
    <x v="0"/>
    <n v="17"/>
    <n v="200"/>
    <x v="16"/>
    <d v="2015-01-16T00:00:00"/>
    <x v="0"/>
  </r>
  <r>
    <x v="0"/>
    <n v="18"/>
    <n v="1923"/>
    <x v="17"/>
    <d v="2015-01-16T00:00:00"/>
    <x v="0"/>
  </r>
  <r>
    <x v="0"/>
    <n v="19"/>
    <n v="13"/>
    <x v="18"/>
    <d v="2015-01-16T00:00:00"/>
    <x v="0"/>
  </r>
  <r>
    <x v="0"/>
    <n v="1"/>
    <n v="1200"/>
    <x v="23"/>
    <d v="2015-01-19T00:00:00"/>
    <x v="0"/>
  </r>
  <r>
    <x v="0"/>
    <n v="2"/>
    <n v="800"/>
    <x v="16"/>
    <d v="2015-01-19T00:00:00"/>
    <x v="0"/>
  </r>
  <r>
    <x v="0"/>
    <n v="1"/>
    <n v="250"/>
    <x v="21"/>
    <d v="2015-01-20T00:00:00"/>
    <x v="0"/>
  </r>
  <r>
    <x v="0"/>
    <n v="2"/>
    <n v="275"/>
    <x v="16"/>
    <d v="2015-01-20T00:00:00"/>
    <x v="0"/>
  </r>
  <r>
    <x v="0"/>
    <n v="1"/>
    <n v="350"/>
    <x v="21"/>
    <d v="2015-01-21T00:00:00"/>
    <x v="0"/>
  </r>
  <r>
    <x v="0"/>
    <n v="1"/>
    <n v="33"/>
    <x v="0"/>
    <d v="2015-01-23T00:00:00"/>
    <x v="0"/>
  </r>
  <r>
    <x v="0"/>
    <n v="2"/>
    <n v="28"/>
    <x v="1"/>
    <d v="2015-01-23T00:00:00"/>
    <x v="0"/>
  </r>
  <r>
    <x v="0"/>
    <n v="3"/>
    <n v="12"/>
    <x v="2"/>
    <d v="2015-01-23T00:00:00"/>
    <x v="0"/>
  </r>
  <r>
    <x v="0"/>
    <n v="4"/>
    <n v="1"/>
    <x v="3"/>
    <d v="2015-01-23T00:00:00"/>
    <x v="0"/>
  </r>
  <r>
    <x v="0"/>
    <n v="5"/>
    <n v="34"/>
    <x v="4"/>
    <d v="2015-01-23T00:00:00"/>
    <x v="0"/>
  </r>
  <r>
    <x v="0"/>
    <n v="6"/>
    <n v="16"/>
    <x v="5"/>
    <d v="2015-01-23T00:00:00"/>
    <x v="0"/>
  </r>
  <r>
    <x v="0"/>
    <n v="7"/>
    <n v="310"/>
    <x v="6"/>
    <d v="2015-01-23T00:00:00"/>
    <x v="0"/>
  </r>
  <r>
    <x v="0"/>
    <n v="8"/>
    <n v="7"/>
    <x v="7"/>
    <d v="2015-01-23T00:00:00"/>
    <x v="0"/>
  </r>
  <r>
    <x v="0"/>
    <n v="9"/>
    <n v="209"/>
    <x v="8"/>
    <d v="2015-01-23T00:00:00"/>
    <x v="0"/>
  </r>
  <r>
    <x v="0"/>
    <n v="10"/>
    <n v="12"/>
    <x v="9"/>
    <d v="2015-01-23T00:00:00"/>
    <x v="0"/>
  </r>
  <r>
    <x v="0"/>
    <n v="11"/>
    <n v="7"/>
    <x v="10"/>
    <d v="2015-01-23T00:00:00"/>
    <x v="0"/>
  </r>
  <r>
    <x v="0"/>
    <n v="12"/>
    <n v="6"/>
    <x v="11"/>
    <d v="2015-01-23T00:00:00"/>
    <x v="0"/>
  </r>
  <r>
    <x v="0"/>
    <n v="13"/>
    <n v="971"/>
    <x v="12"/>
    <d v="2015-01-23T00:00:00"/>
    <x v="0"/>
  </r>
  <r>
    <x v="0"/>
    <n v="14"/>
    <n v="161"/>
    <x v="13"/>
    <d v="2015-01-23T00:00:00"/>
    <x v="0"/>
  </r>
  <r>
    <x v="0"/>
    <n v="15"/>
    <n v="906"/>
    <x v="14"/>
    <d v="2015-01-23T00:00:00"/>
    <x v="0"/>
  </r>
  <r>
    <x v="0"/>
    <n v="16"/>
    <n v="16"/>
    <x v="15"/>
    <d v="2015-01-23T00:00:00"/>
    <x v="0"/>
  </r>
  <r>
    <x v="0"/>
    <n v="17"/>
    <n v="2000"/>
    <x v="17"/>
    <d v="2015-01-23T00:00:00"/>
    <x v="0"/>
  </r>
  <r>
    <x v="0"/>
    <n v="18"/>
    <n v="131"/>
    <x v="17"/>
    <d v="2015-01-23T00:00:00"/>
    <x v="0"/>
  </r>
  <r>
    <x v="0"/>
    <n v="19"/>
    <n v="14"/>
    <x v="18"/>
    <d v="2015-01-23T00:00:00"/>
    <x v="0"/>
  </r>
  <r>
    <x v="0"/>
    <n v="1"/>
    <n v="150"/>
    <x v="21"/>
    <d v="2015-01-26T00:00:00"/>
    <x v="0"/>
  </r>
  <r>
    <x v="0"/>
    <n v="2"/>
    <n v="575"/>
    <x v="16"/>
    <d v="2015-01-26T00:00:00"/>
    <x v="0"/>
  </r>
  <r>
    <x v="0"/>
    <n v="1"/>
    <n v="75"/>
    <x v="16"/>
    <d v="2015-01-27T00:00:00"/>
    <x v="0"/>
  </r>
  <r>
    <x v="0"/>
    <n v="1"/>
    <n v="175"/>
    <x v="16"/>
    <d v="2015-01-28T00:00:00"/>
    <x v="0"/>
  </r>
  <r>
    <x v="0"/>
    <n v="1"/>
    <n v="350"/>
    <x v="16"/>
    <d v="2015-01-29T00:00:00"/>
    <x v="0"/>
  </r>
  <r>
    <x v="0"/>
    <n v="1"/>
    <n v="32"/>
    <x v="22"/>
    <d v="2015-01-30T00:00:00"/>
    <x v="0"/>
  </r>
  <r>
    <x v="0"/>
    <n v="2"/>
    <n v="18"/>
    <x v="1"/>
    <d v="2015-01-30T00:00:00"/>
    <x v="0"/>
  </r>
  <r>
    <x v="0"/>
    <n v="3"/>
    <n v="17"/>
    <x v="2"/>
    <d v="2015-01-30T00:00:00"/>
    <x v="0"/>
  </r>
  <r>
    <x v="0"/>
    <n v="4"/>
    <n v="28"/>
    <x v="4"/>
    <d v="2015-01-30T00:00:00"/>
    <x v="0"/>
  </r>
  <r>
    <x v="0"/>
    <n v="5"/>
    <n v="16"/>
    <x v="5"/>
    <d v="2015-01-30T00:00:00"/>
    <x v="0"/>
  </r>
  <r>
    <x v="0"/>
    <n v="6"/>
    <n v="331"/>
    <x v="6"/>
    <d v="2015-01-30T00:00:00"/>
    <x v="0"/>
  </r>
  <r>
    <x v="0"/>
    <n v="7"/>
    <n v="4"/>
    <x v="7"/>
    <d v="2015-01-30T00:00:00"/>
    <x v="0"/>
  </r>
  <r>
    <x v="0"/>
    <n v="8"/>
    <n v="304"/>
    <x v="8"/>
    <d v="2015-01-30T00:00:00"/>
    <x v="0"/>
  </r>
  <r>
    <x v="0"/>
    <n v="9"/>
    <n v="28"/>
    <x v="9"/>
    <d v="2015-01-30T00:00:00"/>
    <x v="0"/>
  </r>
  <r>
    <x v="0"/>
    <n v="10"/>
    <n v="2"/>
    <x v="10"/>
    <d v="2015-01-30T00:00:00"/>
    <x v="0"/>
  </r>
  <r>
    <x v="0"/>
    <n v="11"/>
    <n v="6"/>
    <x v="11"/>
    <d v="2015-01-30T00:00:00"/>
    <x v="0"/>
  </r>
  <r>
    <x v="0"/>
    <n v="12"/>
    <n v="745"/>
    <x v="12"/>
    <d v="2015-01-30T00:00:00"/>
    <x v="0"/>
  </r>
  <r>
    <x v="0"/>
    <n v="13"/>
    <n v="156"/>
    <x v="13"/>
    <d v="2015-01-30T00:00:00"/>
    <x v="0"/>
  </r>
  <r>
    <x v="0"/>
    <n v="14"/>
    <n v="810"/>
    <x v="14"/>
    <d v="2015-01-30T00:00:00"/>
    <x v="0"/>
  </r>
  <r>
    <x v="0"/>
    <n v="15"/>
    <n v="33"/>
    <x v="15"/>
    <d v="2015-01-30T00:00:00"/>
    <x v="0"/>
  </r>
  <r>
    <x v="0"/>
    <n v="16"/>
    <n v="200"/>
    <x v="16"/>
    <d v="2015-01-30T00:00:00"/>
    <x v="0"/>
  </r>
  <r>
    <x v="0"/>
    <n v="17"/>
    <n v="1886"/>
    <x v="17"/>
    <d v="2015-01-30T00:00:00"/>
    <x v="0"/>
  </r>
  <r>
    <x v="0"/>
    <n v="18"/>
    <n v="9"/>
    <x v="18"/>
    <d v="2015-01-30T00:00:00"/>
    <x v="0"/>
  </r>
  <r>
    <x v="0"/>
    <n v="1"/>
    <n v="350"/>
    <x v="21"/>
    <d v="2015-02-02T00:00:00"/>
    <x v="0"/>
  </r>
  <r>
    <x v="0"/>
    <n v="2"/>
    <n v="75"/>
    <x v="24"/>
    <d v="2015-02-02T00:00:00"/>
    <x v="0"/>
  </r>
  <r>
    <x v="0"/>
    <n v="3"/>
    <n v="950"/>
    <x v="16"/>
    <d v="2015-02-02T00:00:00"/>
    <x v="0"/>
  </r>
  <r>
    <x v="1"/>
    <n v="4"/>
    <n v="110"/>
    <x v="0"/>
    <d v="2015-02-02T00:00:00"/>
    <x v="0"/>
  </r>
  <r>
    <x v="1"/>
    <n v="5"/>
    <n v="71"/>
    <x v="1"/>
    <d v="2015-02-02T00:00:00"/>
    <x v="0"/>
  </r>
  <r>
    <x v="1"/>
    <n v="6"/>
    <n v="233"/>
    <x v="2"/>
    <d v="2015-02-02T00:00:00"/>
    <x v="0"/>
  </r>
  <r>
    <x v="1"/>
    <n v="7"/>
    <n v="28"/>
    <x v="3"/>
    <d v="2015-02-02T00:00:00"/>
    <x v="0"/>
  </r>
  <r>
    <x v="1"/>
    <n v="8"/>
    <n v="69"/>
    <x v="4"/>
    <d v="2015-02-02T00:00:00"/>
    <x v="0"/>
  </r>
  <r>
    <x v="1"/>
    <n v="9"/>
    <n v="142"/>
    <x v="5"/>
    <d v="2015-02-02T00:00:00"/>
    <x v="0"/>
  </r>
  <r>
    <x v="1"/>
    <n v="10"/>
    <n v="853"/>
    <x v="6"/>
    <d v="2015-02-02T00:00:00"/>
    <x v="0"/>
  </r>
  <r>
    <x v="1"/>
    <n v="11"/>
    <n v="298"/>
    <x v="7"/>
    <d v="2015-02-02T00:00:00"/>
    <x v="0"/>
  </r>
  <r>
    <x v="1"/>
    <n v="12"/>
    <n v="335"/>
    <x v="8"/>
    <d v="2015-02-02T00:00:00"/>
    <x v="0"/>
  </r>
  <r>
    <x v="1"/>
    <n v="13"/>
    <n v="23"/>
    <x v="9"/>
    <d v="2015-02-02T00:00:00"/>
    <x v="0"/>
  </r>
  <r>
    <x v="1"/>
    <n v="14"/>
    <n v="19"/>
    <x v="10"/>
    <d v="2015-02-02T00:00:00"/>
    <x v="0"/>
  </r>
  <r>
    <x v="1"/>
    <n v="15"/>
    <n v="15"/>
    <x v="11"/>
    <d v="2015-02-02T00:00:00"/>
    <x v="0"/>
  </r>
  <r>
    <x v="1"/>
    <n v="16"/>
    <n v="339"/>
    <x v="13"/>
    <d v="2015-02-02T00:00:00"/>
    <x v="0"/>
  </r>
  <r>
    <x v="1"/>
    <n v="17"/>
    <n v="1"/>
    <x v="19"/>
    <d v="2015-02-02T00:00:00"/>
    <x v="0"/>
  </r>
  <r>
    <x v="1"/>
    <n v="18"/>
    <n v="1017"/>
    <x v="14"/>
    <d v="2015-02-02T00:00:00"/>
    <x v="0"/>
  </r>
  <r>
    <x v="0"/>
    <n v="1"/>
    <n v="150"/>
    <x v="21"/>
    <d v="2015-02-03T00:00:00"/>
    <x v="0"/>
  </r>
  <r>
    <x v="0"/>
    <n v="2"/>
    <n v="175"/>
    <x v="17"/>
    <d v="2015-02-03T00:00:00"/>
    <x v="0"/>
  </r>
  <r>
    <x v="0"/>
    <n v="1"/>
    <n v="100"/>
    <x v="17"/>
    <d v="2015-02-04T00:00:00"/>
    <x v="0"/>
  </r>
  <r>
    <x v="0"/>
    <n v="1"/>
    <n v="200"/>
    <x v="21"/>
    <d v="2015-02-05T00:00:00"/>
    <x v="0"/>
  </r>
  <r>
    <x v="0"/>
    <n v="2"/>
    <n v="75"/>
    <x v="24"/>
    <d v="2015-02-05T00:00:00"/>
    <x v="0"/>
  </r>
  <r>
    <x v="0"/>
    <n v="3"/>
    <n v="75"/>
    <x v="17"/>
    <d v="2015-02-05T00:00:00"/>
    <x v="0"/>
  </r>
  <r>
    <x v="0"/>
    <n v="1"/>
    <n v="25"/>
    <x v="0"/>
    <d v="2015-02-06T00:00:00"/>
    <x v="0"/>
  </r>
  <r>
    <x v="0"/>
    <n v="2"/>
    <n v="11"/>
    <x v="1"/>
    <d v="2015-02-06T00:00:00"/>
    <x v="0"/>
  </r>
  <r>
    <x v="0"/>
    <n v="3"/>
    <n v="14"/>
    <x v="2"/>
    <d v="2015-02-06T00:00:00"/>
    <x v="0"/>
  </r>
  <r>
    <x v="0"/>
    <n v="4"/>
    <n v="49"/>
    <x v="4"/>
    <d v="2015-02-06T00:00:00"/>
    <x v="0"/>
  </r>
  <r>
    <x v="0"/>
    <n v="5"/>
    <n v="13"/>
    <x v="5"/>
    <d v="2015-02-06T00:00:00"/>
    <x v="0"/>
  </r>
  <r>
    <x v="0"/>
    <n v="6"/>
    <n v="315"/>
    <x v="6"/>
    <d v="2015-02-06T00:00:00"/>
    <x v="0"/>
  </r>
  <r>
    <x v="0"/>
    <n v="7"/>
    <n v="7"/>
    <x v="7"/>
    <d v="2015-02-06T00:00:00"/>
    <x v="0"/>
  </r>
  <r>
    <x v="0"/>
    <n v="8"/>
    <n v="113"/>
    <x v="8"/>
    <d v="2015-02-06T00:00:00"/>
    <x v="0"/>
  </r>
  <r>
    <x v="0"/>
    <n v="9"/>
    <n v="18"/>
    <x v="9"/>
    <d v="2015-02-06T00:00:00"/>
    <x v="0"/>
  </r>
  <r>
    <x v="0"/>
    <n v="10"/>
    <n v="3"/>
    <x v="10"/>
    <d v="2015-02-06T00:00:00"/>
    <x v="0"/>
  </r>
  <r>
    <x v="0"/>
    <n v="11"/>
    <n v="5"/>
    <x v="11"/>
    <d v="2015-02-06T00:00:00"/>
    <x v="0"/>
  </r>
  <r>
    <x v="0"/>
    <n v="12"/>
    <n v="666"/>
    <x v="12"/>
    <d v="2015-02-06T00:00:00"/>
    <x v="0"/>
  </r>
  <r>
    <x v="0"/>
    <n v="13"/>
    <n v="101"/>
    <x v="13"/>
    <d v="2015-02-06T00:00:00"/>
    <x v="0"/>
  </r>
  <r>
    <x v="0"/>
    <n v="14"/>
    <n v="150"/>
    <x v="21"/>
    <d v="2015-02-06T00:00:00"/>
    <x v="0"/>
  </r>
  <r>
    <x v="0"/>
    <n v="15"/>
    <n v="684"/>
    <x v="14"/>
    <d v="2015-02-06T00:00:00"/>
    <x v="0"/>
  </r>
  <r>
    <x v="0"/>
    <n v="16"/>
    <n v="54"/>
    <x v="15"/>
    <d v="2015-02-06T00:00:00"/>
    <x v="0"/>
  </r>
  <r>
    <x v="0"/>
    <n v="17"/>
    <n v="2000"/>
    <x v="17"/>
    <d v="2015-02-06T00:00:00"/>
    <x v="0"/>
  </r>
  <r>
    <x v="0"/>
    <n v="18"/>
    <n v="869"/>
    <x v="17"/>
    <d v="2015-02-06T00:00:00"/>
    <x v="0"/>
  </r>
  <r>
    <x v="0"/>
    <n v="19"/>
    <n v="16"/>
    <x v="18"/>
    <d v="2015-02-06T00:00:00"/>
    <x v="0"/>
  </r>
  <r>
    <x v="0"/>
    <n v="1"/>
    <n v="150"/>
    <x v="21"/>
    <d v="2015-02-09T00:00:00"/>
    <x v="0"/>
  </r>
  <r>
    <x v="0"/>
    <n v="2"/>
    <n v="75"/>
    <x v="24"/>
    <d v="2015-02-09T00:00:00"/>
    <x v="0"/>
  </r>
  <r>
    <x v="0"/>
    <n v="3"/>
    <n v="1250"/>
    <x v="17"/>
    <d v="2015-02-09T00:00:00"/>
    <x v="0"/>
  </r>
  <r>
    <x v="0"/>
    <n v="4"/>
    <m/>
    <x v="16"/>
    <m/>
    <x v="0"/>
  </r>
  <r>
    <x v="0"/>
    <n v="5"/>
    <m/>
    <x v="16"/>
    <m/>
    <x v="0"/>
  </r>
  <r>
    <x v="0"/>
    <n v="6"/>
    <m/>
    <x v="16"/>
    <m/>
    <x v="0"/>
  </r>
  <r>
    <x v="0"/>
    <n v="7"/>
    <m/>
    <x v="16"/>
    <m/>
    <x v="0"/>
  </r>
  <r>
    <x v="0"/>
    <n v="8"/>
    <m/>
    <x v="25"/>
    <m/>
    <x v="0"/>
  </r>
  <r>
    <x v="0"/>
    <n v="1"/>
    <n v="2000"/>
    <x v="20"/>
    <d v="2015-02-10T00:00:00"/>
    <x v="0"/>
  </r>
  <r>
    <x v="0"/>
    <n v="2"/>
    <n v="200"/>
    <x v="20"/>
    <d v="2015-02-10T00:00:00"/>
    <x v="0"/>
  </r>
  <r>
    <x v="0"/>
    <n v="3"/>
    <n v="150"/>
    <x v="16"/>
    <d v="2015-02-10T00:00:00"/>
    <x v="0"/>
  </r>
  <r>
    <x v="0"/>
    <m/>
    <m/>
    <x v="17"/>
    <m/>
    <x v="0"/>
  </r>
  <r>
    <x v="0"/>
    <n v="1"/>
    <n v="275"/>
    <x v="16"/>
    <d v="2015-02-11T00:00:00"/>
    <x v="0"/>
  </r>
  <r>
    <x v="0"/>
    <n v="1"/>
    <n v="31"/>
    <x v="0"/>
    <d v="2015-02-13T00:00:00"/>
    <x v="0"/>
  </r>
  <r>
    <x v="0"/>
    <n v="2"/>
    <n v="19"/>
    <x v="1"/>
    <d v="2015-02-13T00:00:00"/>
    <x v="0"/>
  </r>
  <r>
    <x v="0"/>
    <n v="2"/>
    <n v="6"/>
    <x v="2"/>
    <d v="2015-02-13T00:00:00"/>
    <x v="0"/>
  </r>
  <r>
    <x v="0"/>
    <n v="3"/>
    <n v="1"/>
    <x v="3"/>
    <d v="2015-02-13T00:00:00"/>
    <x v="0"/>
  </r>
  <r>
    <x v="0"/>
    <n v="4"/>
    <n v="47"/>
    <x v="4"/>
    <d v="2015-02-13T00:00:00"/>
    <x v="0"/>
  </r>
  <r>
    <x v="0"/>
    <n v="5"/>
    <n v="10"/>
    <x v="5"/>
    <d v="2015-02-13T00:00:00"/>
    <x v="0"/>
  </r>
  <r>
    <x v="0"/>
    <n v="6"/>
    <n v="260"/>
    <x v="6"/>
    <d v="2015-02-13T00:00:00"/>
    <x v="0"/>
  </r>
  <r>
    <x v="0"/>
    <n v="7"/>
    <n v="8"/>
    <x v="7"/>
    <d v="2015-02-13T00:00:00"/>
    <x v="0"/>
  </r>
  <r>
    <x v="0"/>
    <n v="8"/>
    <n v="163"/>
    <x v="8"/>
    <d v="2015-02-13T00:00:00"/>
    <x v="0"/>
  </r>
  <r>
    <x v="0"/>
    <n v="9"/>
    <n v="8"/>
    <x v="9"/>
    <d v="2015-02-13T00:00:00"/>
    <x v="0"/>
  </r>
  <r>
    <x v="0"/>
    <n v="10"/>
    <n v="1"/>
    <x v="10"/>
    <d v="2015-02-13T00:00:00"/>
    <x v="0"/>
  </r>
  <r>
    <x v="0"/>
    <n v="11"/>
    <n v="517"/>
    <x v="12"/>
    <d v="2015-02-13T00:00:00"/>
    <x v="0"/>
  </r>
  <r>
    <x v="0"/>
    <n v="12"/>
    <n v="147"/>
    <x v="13"/>
    <d v="2015-02-13T00:00:00"/>
    <x v="0"/>
  </r>
  <r>
    <x v="0"/>
    <n v="13"/>
    <n v="927"/>
    <x v="14"/>
    <d v="2015-02-13T00:00:00"/>
    <x v="0"/>
  </r>
  <r>
    <x v="0"/>
    <n v="14"/>
    <n v="96"/>
    <x v="15"/>
    <d v="2015-02-13T00:00:00"/>
    <x v="0"/>
  </r>
  <r>
    <x v="0"/>
    <n v="15"/>
    <n v="100"/>
    <x v="16"/>
    <d v="2015-02-13T00:00:00"/>
    <x v="0"/>
  </r>
  <r>
    <x v="0"/>
    <n v="16"/>
    <n v="2000"/>
    <x v="17"/>
    <d v="2015-02-13T00:00:00"/>
    <x v="0"/>
  </r>
  <r>
    <x v="0"/>
    <n v="17"/>
    <n v="476"/>
    <x v="17"/>
    <d v="2015-02-13T00:00:00"/>
    <x v="0"/>
  </r>
  <r>
    <x v="0"/>
    <n v="18"/>
    <n v="8"/>
    <x v="18"/>
    <d v="2015-02-13T00:00:00"/>
    <x v="0"/>
  </r>
  <r>
    <x v="0"/>
    <n v="1"/>
    <n v="700"/>
    <x v="21"/>
    <d v="2015-02-16T00:00:00"/>
    <x v="0"/>
  </r>
  <r>
    <x v="0"/>
    <n v="2"/>
    <n v="75"/>
    <x v="24"/>
    <d v="2015-02-16T00:00:00"/>
    <x v="0"/>
  </r>
  <r>
    <x v="0"/>
    <n v="3"/>
    <n v="1725"/>
    <x v="16"/>
    <d v="2015-02-16T00:00:00"/>
    <x v="0"/>
  </r>
  <r>
    <x v="0"/>
    <n v="1"/>
    <n v="200"/>
    <x v="21"/>
    <d v="2015-02-18T00:00:00"/>
    <x v="0"/>
  </r>
  <r>
    <x v="0"/>
    <n v="2"/>
    <n v="100"/>
    <x v="16"/>
    <d v="2015-02-18T00:00:00"/>
    <x v="0"/>
  </r>
  <r>
    <x v="0"/>
    <n v="1"/>
    <n v="425"/>
    <x v="16"/>
    <d v="2015-02-19T00:00:00"/>
    <x v="0"/>
  </r>
  <r>
    <x v="0"/>
    <n v="1"/>
    <n v="26"/>
    <x v="0"/>
    <d v="2015-02-20T00:00:00"/>
    <x v="0"/>
  </r>
  <r>
    <x v="0"/>
    <n v="2"/>
    <n v="15"/>
    <x v="1"/>
    <d v="2015-02-20T00:00:00"/>
    <x v="0"/>
  </r>
  <r>
    <x v="0"/>
    <n v="3"/>
    <n v="11"/>
    <x v="2"/>
    <d v="2015-02-20T00:00:00"/>
    <x v="0"/>
  </r>
  <r>
    <x v="0"/>
    <n v="4"/>
    <n v="53"/>
    <x v="4"/>
    <d v="2015-02-20T00:00:00"/>
    <x v="0"/>
  </r>
  <r>
    <x v="0"/>
    <n v="5"/>
    <n v="17"/>
    <x v="5"/>
    <d v="2015-02-20T00:00:00"/>
    <x v="0"/>
  </r>
  <r>
    <x v="0"/>
    <n v="6"/>
    <n v="324"/>
    <x v="6"/>
    <d v="2015-02-20T00:00:00"/>
    <x v="0"/>
  </r>
  <r>
    <x v="0"/>
    <n v="7"/>
    <n v="10"/>
    <x v="7"/>
    <d v="2015-02-20T00:00:00"/>
    <x v="0"/>
  </r>
  <r>
    <x v="0"/>
    <n v="8"/>
    <n v="144"/>
    <x v="8"/>
    <d v="2015-02-20T00:00:00"/>
    <x v="0"/>
  </r>
  <r>
    <x v="0"/>
    <n v="9"/>
    <n v="16"/>
    <x v="9"/>
    <d v="2015-02-20T00:00:00"/>
    <x v="0"/>
  </r>
  <r>
    <x v="0"/>
    <n v="10"/>
    <n v="3"/>
    <x v="10"/>
    <d v="2015-02-20T00:00:00"/>
    <x v="0"/>
  </r>
  <r>
    <x v="0"/>
    <n v="11"/>
    <n v="2"/>
    <x v="11"/>
    <d v="2015-02-20T00:00:00"/>
    <x v="0"/>
  </r>
  <r>
    <x v="0"/>
    <n v="12"/>
    <n v="428"/>
    <x v="12"/>
    <d v="2015-02-20T00:00:00"/>
    <x v="0"/>
  </r>
  <r>
    <x v="0"/>
    <n v="13"/>
    <n v="85"/>
    <x v="13"/>
    <d v="2015-02-20T00:00:00"/>
    <x v="0"/>
  </r>
  <r>
    <x v="0"/>
    <n v="14"/>
    <n v="150"/>
    <x v="21"/>
    <d v="2015-02-20T00:00:00"/>
    <x v="0"/>
  </r>
  <r>
    <x v="0"/>
    <n v="15"/>
    <n v="536"/>
    <x v="14"/>
    <d v="2015-02-20T00:00:00"/>
    <x v="0"/>
  </r>
  <r>
    <x v="0"/>
    <n v="16"/>
    <n v="98"/>
    <x v="15"/>
    <d v="2015-02-20T00:00:00"/>
    <x v="0"/>
  </r>
  <r>
    <x v="0"/>
    <n v="17"/>
    <n v="175"/>
    <x v="16"/>
    <d v="2015-02-20T00:00:00"/>
    <x v="0"/>
  </r>
  <r>
    <x v="0"/>
    <n v="18"/>
    <n v="2000"/>
    <x v="17"/>
    <d v="2015-02-20T00:00:00"/>
    <x v="0"/>
  </r>
  <r>
    <x v="0"/>
    <n v="19"/>
    <n v="364"/>
    <x v="17"/>
    <d v="2015-02-20T00:00:00"/>
    <x v="0"/>
  </r>
  <r>
    <x v="0"/>
    <n v="20"/>
    <n v="9"/>
    <x v="18"/>
    <d v="2015-02-20T00:00:00"/>
    <x v="0"/>
  </r>
  <r>
    <x v="0"/>
    <n v="1"/>
    <n v="900"/>
    <x v="21"/>
    <d v="2015-02-23T00:00:00"/>
    <x v="0"/>
  </r>
  <r>
    <x v="0"/>
    <n v="2"/>
    <n v="150"/>
    <x v="24"/>
    <d v="2015-02-23T00:00:00"/>
    <x v="0"/>
  </r>
  <r>
    <x v="0"/>
    <n v="3"/>
    <n v="600"/>
    <x v="16"/>
    <d v="2015-02-23T00:00:00"/>
    <x v="0"/>
  </r>
  <r>
    <x v="0"/>
    <n v="1"/>
    <n v="275"/>
    <x v="16"/>
    <d v="2015-02-25T00:00:00"/>
    <x v="0"/>
  </r>
  <r>
    <x v="0"/>
    <n v="1"/>
    <n v="350"/>
    <x v="21"/>
    <d v="2015-02-26T00:00:00"/>
    <x v="0"/>
  </r>
  <r>
    <x v="0"/>
    <n v="2"/>
    <n v="450"/>
    <x v="16"/>
    <d v="2015-02-26T00:00:00"/>
    <x v="0"/>
  </r>
  <r>
    <x v="0"/>
    <n v="1"/>
    <n v="34"/>
    <x v="0"/>
    <d v="2015-02-27T00:00:00"/>
    <x v="0"/>
  </r>
  <r>
    <x v="0"/>
    <n v="2"/>
    <n v="17"/>
    <x v="1"/>
    <d v="2015-02-27T00:00:00"/>
    <x v="0"/>
  </r>
  <r>
    <x v="0"/>
    <n v="3"/>
    <n v="16"/>
    <x v="2"/>
    <d v="2015-02-27T00:00:00"/>
    <x v="0"/>
  </r>
  <r>
    <x v="0"/>
    <n v="4"/>
    <n v="1"/>
    <x v="3"/>
    <d v="2015-02-27T00:00:00"/>
    <x v="0"/>
  </r>
  <r>
    <x v="0"/>
    <n v="5"/>
    <n v="60"/>
    <x v="4"/>
    <d v="2015-02-27T00:00:00"/>
    <x v="0"/>
  </r>
  <r>
    <x v="0"/>
    <n v="6"/>
    <n v="25"/>
    <x v="5"/>
    <d v="2015-02-27T00:00:00"/>
    <x v="0"/>
  </r>
  <r>
    <x v="0"/>
    <n v="7"/>
    <n v="315"/>
    <x v="6"/>
    <d v="2015-02-27T00:00:00"/>
    <x v="0"/>
  </r>
  <r>
    <x v="0"/>
    <n v="8"/>
    <n v="8"/>
    <x v="7"/>
    <d v="2015-02-27T00:00:00"/>
    <x v="0"/>
  </r>
  <r>
    <x v="0"/>
    <n v="9"/>
    <n v="361"/>
    <x v="8"/>
    <d v="2015-02-27T00:00:00"/>
    <x v="0"/>
  </r>
  <r>
    <x v="0"/>
    <n v="10"/>
    <n v="6"/>
    <x v="9"/>
    <d v="2015-02-27T00:00:00"/>
    <x v="0"/>
  </r>
  <r>
    <x v="0"/>
    <n v="11"/>
    <n v="7"/>
    <x v="10"/>
    <d v="2015-02-27T00:00:00"/>
    <x v="0"/>
  </r>
  <r>
    <x v="0"/>
    <n v="12"/>
    <n v="3"/>
    <x v="11"/>
    <d v="2015-02-27T00:00:00"/>
    <x v="0"/>
  </r>
  <r>
    <x v="0"/>
    <n v="13"/>
    <n v="764"/>
    <x v="12"/>
    <d v="2015-02-27T00:00:00"/>
    <x v="0"/>
  </r>
  <r>
    <x v="0"/>
    <n v="14"/>
    <n v="162"/>
    <x v="13"/>
    <d v="2015-02-27T00:00:00"/>
    <x v="0"/>
  </r>
  <r>
    <x v="0"/>
    <n v="15"/>
    <n v="965"/>
    <x v="14"/>
    <d v="2015-02-27T00:00:00"/>
    <x v="0"/>
  </r>
  <r>
    <x v="0"/>
    <n v="16"/>
    <n v="135"/>
    <x v="15"/>
    <d v="2015-02-27T00:00:00"/>
    <x v="0"/>
  </r>
  <r>
    <x v="0"/>
    <n v="17"/>
    <n v="350"/>
    <x v="16"/>
    <d v="2015-02-27T00:00:00"/>
    <x v="0"/>
  </r>
  <r>
    <x v="0"/>
    <n v="18"/>
    <n v="2000"/>
    <x v="17"/>
    <d v="2015-02-27T00:00:00"/>
    <x v="0"/>
  </r>
  <r>
    <x v="0"/>
    <n v="19"/>
    <n v="447"/>
    <x v="17"/>
    <d v="2015-02-27T00:00:00"/>
    <x v="0"/>
  </r>
  <r>
    <x v="0"/>
    <n v="20"/>
    <n v="11"/>
    <x v="18"/>
    <d v="2015-02-27T00:00:00"/>
    <x v="0"/>
  </r>
  <r>
    <x v="0"/>
    <n v="1"/>
    <n v="1000"/>
    <x v="20"/>
    <d v="2015-03-02T00:00:00"/>
    <x v="0"/>
  </r>
  <r>
    <x v="0"/>
    <n v="2"/>
    <n v="750"/>
    <x v="21"/>
    <d v="2015-03-02T00:00:00"/>
    <x v="0"/>
  </r>
  <r>
    <x v="0"/>
    <n v="3"/>
    <n v="150"/>
    <x v="24"/>
    <d v="2015-03-02T00:00:00"/>
    <x v="0"/>
  </r>
  <r>
    <x v="0"/>
    <n v="4"/>
    <n v="1300"/>
    <x v="16"/>
    <d v="2015-03-02T00:00:00"/>
    <x v="0"/>
  </r>
  <r>
    <x v="1"/>
    <n v="5"/>
    <n v="101"/>
    <x v="0"/>
    <d v="2015-03-02T00:00:00"/>
    <x v="0"/>
  </r>
  <r>
    <x v="1"/>
    <n v="6"/>
    <n v="67"/>
    <x v="1"/>
    <d v="2015-03-02T00:00:00"/>
    <x v="0"/>
  </r>
  <r>
    <x v="1"/>
    <n v="7"/>
    <n v="152"/>
    <x v="2"/>
    <d v="2015-03-02T00:00:00"/>
    <x v="0"/>
  </r>
  <r>
    <x v="1"/>
    <n v="8"/>
    <n v="10"/>
    <x v="3"/>
    <d v="2015-03-02T00:00:00"/>
    <x v="0"/>
  </r>
  <r>
    <x v="1"/>
    <n v="9"/>
    <n v="37"/>
    <x v="4"/>
    <d v="2015-03-02T00:00:00"/>
    <x v="0"/>
  </r>
  <r>
    <x v="1"/>
    <n v="10"/>
    <n v="117"/>
    <x v="5"/>
    <d v="2015-03-02T00:00:00"/>
    <x v="0"/>
  </r>
  <r>
    <x v="1"/>
    <n v="11"/>
    <n v="829"/>
    <x v="6"/>
    <d v="2015-03-02T00:00:00"/>
    <x v="0"/>
  </r>
  <r>
    <x v="1"/>
    <n v="12"/>
    <n v="241"/>
    <x v="7"/>
    <d v="2015-03-02T00:00:00"/>
    <x v="0"/>
  </r>
  <r>
    <x v="1"/>
    <n v="13"/>
    <n v="347"/>
    <x v="8"/>
    <d v="2015-03-02T00:00:00"/>
    <x v="0"/>
  </r>
  <r>
    <x v="1"/>
    <n v="14"/>
    <n v="16"/>
    <x v="9"/>
    <d v="2015-03-02T00:00:00"/>
    <x v="0"/>
  </r>
  <r>
    <x v="1"/>
    <n v="15"/>
    <n v="17"/>
    <x v="10"/>
    <d v="2015-03-02T00:00:00"/>
    <x v="0"/>
  </r>
  <r>
    <x v="1"/>
    <n v="16"/>
    <n v="7"/>
    <x v="11"/>
    <d v="2015-03-02T00:00:00"/>
    <x v="0"/>
  </r>
  <r>
    <x v="1"/>
    <n v="17"/>
    <n v="442"/>
    <x v="13"/>
    <d v="2015-03-02T00:00:00"/>
    <x v="0"/>
  </r>
  <r>
    <x v="1"/>
    <n v="18"/>
    <n v="9"/>
    <x v="19"/>
    <d v="2015-03-02T00:00:00"/>
    <x v="0"/>
  </r>
  <r>
    <x v="1"/>
    <n v="19"/>
    <n v="1051"/>
    <x v="14"/>
    <d v="2015-03-02T00:00:00"/>
    <x v="0"/>
  </r>
  <r>
    <x v="0"/>
    <n v="1"/>
    <n v="300"/>
    <x v="21"/>
    <d v="2015-03-03T00:00:00"/>
    <x v="0"/>
  </r>
  <r>
    <x v="0"/>
    <n v="2"/>
    <n v="75"/>
    <x v="24"/>
    <d v="2015-03-03T00:00:00"/>
    <x v="0"/>
  </r>
  <r>
    <x v="0"/>
    <n v="3"/>
    <n v="1350"/>
    <x v="16"/>
    <d v="2015-03-03T00:00:00"/>
    <x v="0"/>
  </r>
  <r>
    <x v="0"/>
    <n v="1"/>
    <n v="300"/>
    <x v="16"/>
    <d v="2015-03-04T00:00:00"/>
    <x v="0"/>
  </r>
  <r>
    <x v="0"/>
    <n v="1"/>
    <n v="75"/>
    <x v="16"/>
    <d v="2015-03-05T00:00:00"/>
    <x v="0"/>
  </r>
  <r>
    <x v="0"/>
    <n v="1"/>
    <n v="22"/>
    <x v="0"/>
    <d v="2015-03-06T00:00:00"/>
    <x v="0"/>
  </r>
  <r>
    <x v="0"/>
    <n v="2"/>
    <n v="16"/>
    <x v="1"/>
    <d v="2015-03-06T00:00:00"/>
    <x v="0"/>
  </r>
  <r>
    <x v="0"/>
    <n v="3"/>
    <n v="17"/>
    <x v="2"/>
    <d v="2015-03-06T00:00:00"/>
    <x v="0"/>
  </r>
  <r>
    <x v="0"/>
    <n v="4"/>
    <n v="50"/>
    <x v="4"/>
    <d v="2015-03-06T00:00:00"/>
    <x v="0"/>
  </r>
  <r>
    <x v="0"/>
    <n v="5"/>
    <n v="8"/>
    <x v="5"/>
    <d v="2015-03-06T00:00:00"/>
    <x v="0"/>
  </r>
  <r>
    <x v="0"/>
    <n v="6"/>
    <n v="351"/>
    <x v="6"/>
    <d v="2015-03-06T00:00:00"/>
    <x v="0"/>
  </r>
  <r>
    <x v="0"/>
    <n v="7"/>
    <n v="7"/>
    <x v="7"/>
    <d v="2015-03-06T00:00:00"/>
    <x v="0"/>
  </r>
  <r>
    <x v="0"/>
    <n v="8"/>
    <n v="73"/>
    <x v="8"/>
    <d v="2015-03-06T00:00:00"/>
    <x v="0"/>
  </r>
  <r>
    <x v="0"/>
    <n v="9"/>
    <n v="9"/>
    <x v="9"/>
    <d v="2015-03-06T00:00:00"/>
    <x v="0"/>
  </r>
  <r>
    <x v="0"/>
    <n v="10"/>
    <n v="7"/>
    <x v="10"/>
    <d v="2015-03-06T00:00:00"/>
    <x v="0"/>
  </r>
  <r>
    <x v="0"/>
    <n v="11"/>
    <n v="3"/>
    <x v="11"/>
    <d v="2015-03-06T00:00:00"/>
    <x v="0"/>
  </r>
  <r>
    <x v="0"/>
    <n v="12"/>
    <n v="640"/>
    <x v="12"/>
    <d v="2015-03-06T00:00:00"/>
    <x v="0"/>
  </r>
  <r>
    <x v="0"/>
    <n v="13"/>
    <n v="88"/>
    <x v="13"/>
    <d v="2015-03-06T00:00:00"/>
    <x v="0"/>
  </r>
  <r>
    <x v="0"/>
    <n v="14"/>
    <n v="789"/>
    <x v="14"/>
    <d v="2015-03-06T00:00:00"/>
    <x v="0"/>
  </r>
  <r>
    <x v="0"/>
    <n v="15"/>
    <n v="128"/>
    <x v="15"/>
    <d v="2015-03-06T00:00:00"/>
    <x v="0"/>
  </r>
  <r>
    <x v="0"/>
    <n v="16"/>
    <n v="100"/>
    <x v="16"/>
    <d v="2015-03-06T00:00:00"/>
    <x v="0"/>
  </r>
  <r>
    <x v="0"/>
    <n v="17"/>
    <n v="2000"/>
    <x v="17"/>
    <d v="2015-03-06T00:00:00"/>
    <x v="0"/>
  </r>
  <r>
    <x v="0"/>
    <n v="18"/>
    <n v="383"/>
    <x v="17"/>
    <d v="2015-03-06T00:00:00"/>
    <x v="0"/>
  </r>
  <r>
    <x v="0"/>
    <n v="19"/>
    <n v="17"/>
    <x v="18"/>
    <d v="2015-03-06T00:00:00"/>
    <x v="0"/>
  </r>
  <r>
    <x v="0"/>
    <n v="1"/>
    <n v="150"/>
    <x v="21"/>
    <d v="2015-03-09T00:00:00"/>
    <x v="0"/>
  </r>
  <r>
    <x v="0"/>
    <n v="2"/>
    <n v="300"/>
    <x v="16"/>
    <d v="2015-03-09T00:00:00"/>
    <x v="0"/>
  </r>
  <r>
    <x v="0"/>
    <n v="1"/>
    <n v="75"/>
    <x v="24"/>
    <d v="2015-03-10T00:00:00"/>
    <x v="0"/>
  </r>
  <r>
    <x v="0"/>
    <n v="1"/>
    <n v="375"/>
    <x v="16"/>
    <d v="2015-03-11T00:00:00"/>
    <x v="0"/>
  </r>
  <r>
    <x v="0"/>
    <n v="1"/>
    <n v="20"/>
    <x v="0"/>
    <d v="2015-03-13T00:00:00"/>
    <x v="0"/>
  </r>
  <r>
    <x v="0"/>
    <n v="2"/>
    <n v="17"/>
    <x v="1"/>
    <d v="2015-03-13T00:00:00"/>
    <x v="0"/>
  </r>
  <r>
    <x v="0"/>
    <n v="3"/>
    <n v="10"/>
    <x v="2"/>
    <d v="2015-03-13T00:00:00"/>
    <x v="0"/>
  </r>
  <r>
    <x v="0"/>
    <n v="4"/>
    <n v="2"/>
    <x v="3"/>
    <d v="2015-03-13T00:00:00"/>
    <x v="0"/>
  </r>
  <r>
    <x v="0"/>
    <n v="5"/>
    <n v="51"/>
    <x v="4"/>
    <d v="2015-03-13T00:00:00"/>
    <x v="0"/>
  </r>
  <r>
    <x v="0"/>
    <n v="6"/>
    <n v="17"/>
    <x v="5"/>
    <d v="2015-03-13T00:00:00"/>
    <x v="0"/>
  </r>
  <r>
    <x v="0"/>
    <n v="7"/>
    <n v="324"/>
    <x v="6"/>
    <d v="2015-03-13T00:00:00"/>
    <x v="0"/>
  </r>
  <r>
    <x v="0"/>
    <n v="8"/>
    <n v="5"/>
    <x v="7"/>
    <d v="2015-03-13T00:00:00"/>
    <x v="0"/>
  </r>
  <r>
    <x v="0"/>
    <n v="9"/>
    <n v="162"/>
    <x v="8"/>
    <d v="2015-03-13T00:00:00"/>
    <x v="0"/>
  </r>
  <r>
    <x v="0"/>
    <n v="10"/>
    <n v="13"/>
    <x v="9"/>
    <d v="2015-03-13T00:00:00"/>
    <x v="0"/>
  </r>
  <r>
    <x v="0"/>
    <n v="11"/>
    <n v="7"/>
    <x v="10"/>
    <d v="2015-03-13T00:00:00"/>
    <x v="0"/>
  </r>
  <r>
    <x v="0"/>
    <n v="12"/>
    <n v="1"/>
    <x v="11"/>
    <d v="2015-03-13T00:00:00"/>
    <x v="0"/>
  </r>
  <r>
    <x v="0"/>
    <n v="13"/>
    <n v="462"/>
    <x v="12"/>
    <d v="2015-03-13T00:00:00"/>
    <x v="0"/>
  </r>
  <r>
    <x v="0"/>
    <n v="14"/>
    <n v="151"/>
    <x v="13"/>
    <d v="2015-03-13T00:00:00"/>
    <x v="0"/>
  </r>
  <r>
    <x v="0"/>
    <n v="15"/>
    <n v="629"/>
    <x v="14"/>
    <d v="2015-03-13T00:00:00"/>
    <x v="0"/>
  </r>
  <r>
    <x v="0"/>
    <n v="16"/>
    <n v="79"/>
    <x v="15"/>
    <d v="2015-03-13T00:00:00"/>
    <x v="0"/>
  </r>
  <r>
    <x v="0"/>
    <n v="17"/>
    <n v="1626"/>
    <x v="17"/>
    <d v="2015-03-13T00:00:00"/>
    <x v="0"/>
  </r>
  <r>
    <x v="0"/>
    <n v="18"/>
    <n v="10"/>
    <x v="18"/>
    <d v="2015-03-13T00:00:00"/>
    <x v="0"/>
  </r>
  <r>
    <x v="0"/>
    <n v="1"/>
    <n v="2000"/>
    <x v="20"/>
    <d v="2015-03-16T00:00:00"/>
    <x v="0"/>
  </r>
  <r>
    <x v="0"/>
    <n v="2"/>
    <n v="2000"/>
    <x v="20"/>
    <d v="2015-03-16T00:00:00"/>
    <x v="0"/>
  </r>
  <r>
    <x v="0"/>
    <n v="3"/>
    <n v="400"/>
    <x v="21"/>
    <d v="2015-03-16T00:00:00"/>
    <x v="0"/>
  </r>
  <r>
    <x v="0"/>
    <n v="4"/>
    <n v="275"/>
    <x v="16"/>
    <d v="2015-03-16T00:00:00"/>
    <x v="0"/>
  </r>
  <r>
    <x v="0"/>
    <n v="1"/>
    <n v="325"/>
    <x v="16"/>
    <d v="2015-03-17T00:00:00"/>
    <x v="0"/>
  </r>
  <r>
    <x v="0"/>
    <n v="1"/>
    <n v="150"/>
    <x v="16"/>
    <d v="2015-03-18T00:00:00"/>
    <x v="0"/>
  </r>
  <r>
    <x v="0"/>
    <n v="1"/>
    <n v="100"/>
    <x v="16"/>
    <d v="2015-03-19T00:00:00"/>
    <x v="0"/>
  </r>
  <r>
    <x v="0"/>
    <n v="1"/>
    <n v="34"/>
    <x v="0"/>
    <d v="2015-03-20T00:00:00"/>
    <x v="0"/>
  </r>
  <r>
    <x v="0"/>
    <n v="2"/>
    <n v="19"/>
    <x v="1"/>
    <d v="2015-03-20T00:00:00"/>
    <x v="0"/>
  </r>
  <r>
    <x v="0"/>
    <n v="3"/>
    <n v="19"/>
    <x v="2"/>
    <d v="2015-03-20T00:00:00"/>
    <x v="0"/>
  </r>
  <r>
    <x v="0"/>
    <n v="4"/>
    <n v="46"/>
    <x v="4"/>
    <d v="2015-03-20T00:00:00"/>
    <x v="0"/>
  </r>
  <r>
    <x v="0"/>
    <n v="5"/>
    <n v="18"/>
    <x v="5"/>
    <d v="2015-03-20T00:00:00"/>
    <x v="0"/>
  </r>
  <r>
    <x v="0"/>
    <n v="6"/>
    <n v="363"/>
    <x v="6"/>
    <d v="2015-03-20T00:00:00"/>
    <x v="0"/>
  </r>
  <r>
    <x v="0"/>
    <n v="7"/>
    <n v="5"/>
    <x v="7"/>
    <d v="2015-03-20T00:00:00"/>
    <x v="0"/>
  </r>
  <r>
    <x v="0"/>
    <n v="8"/>
    <n v="164"/>
    <x v="8"/>
    <d v="2015-03-20T00:00:00"/>
    <x v="0"/>
  </r>
  <r>
    <x v="0"/>
    <n v="9"/>
    <n v="29"/>
    <x v="9"/>
    <d v="2015-03-20T00:00:00"/>
    <x v="0"/>
  </r>
  <r>
    <x v="0"/>
    <n v="10"/>
    <n v="2"/>
    <x v="10"/>
    <d v="2015-03-20T00:00:00"/>
    <x v="0"/>
  </r>
  <r>
    <x v="0"/>
    <n v="11"/>
    <n v="2"/>
    <x v="11"/>
    <d v="2015-03-20T00:00:00"/>
    <x v="0"/>
  </r>
  <r>
    <x v="0"/>
    <n v="12"/>
    <n v="588"/>
    <x v="12"/>
    <d v="2015-03-20T00:00:00"/>
    <x v="0"/>
  </r>
  <r>
    <x v="0"/>
    <n v="13"/>
    <n v="141"/>
    <x v="13"/>
    <d v="2015-03-20T00:00:00"/>
    <x v="0"/>
  </r>
  <r>
    <x v="0"/>
    <n v="14"/>
    <n v="526"/>
    <x v="14"/>
    <d v="2015-03-20T00:00:00"/>
    <x v="0"/>
  </r>
  <r>
    <x v="0"/>
    <n v="15"/>
    <n v="56"/>
    <x v="15"/>
    <d v="2015-03-20T00:00:00"/>
    <x v="0"/>
  </r>
  <r>
    <x v="0"/>
    <n v="16"/>
    <n v="1736"/>
    <x v="17"/>
    <d v="2015-03-20T00:00:00"/>
    <x v="0"/>
  </r>
  <r>
    <x v="0"/>
    <n v="17"/>
    <n v="19"/>
    <x v="18"/>
    <d v="2015-03-20T00:00:00"/>
    <x v="0"/>
  </r>
  <r>
    <x v="0"/>
    <n v="1"/>
    <n v="1400"/>
    <x v="23"/>
    <d v="2015-03-23T00:00:00"/>
    <x v="0"/>
  </r>
  <r>
    <x v="0"/>
    <n v="2"/>
    <n v="1150"/>
    <x v="21"/>
    <d v="2015-03-23T00:00:00"/>
    <x v="0"/>
  </r>
  <r>
    <x v="0"/>
    <n v="3"/>
    <n v="975"/>
    <x v="16"/>
    <d v="2015-03-23T00:00:00"/>
    <x v="0"/>
  </r>
  <r>
    <x v="0"/>
    <n v="1"/>
    <n v="275"/>
    <x v="16"/>
    <d v="2015-03-24T00:00:00"/>
    <x v="0"/>
  </r>
  <r>
    <x v="0"/>
    <n v="1"/>
    <n v="100"/>
    <x v="16"/>
    <d v="2015-03-25T00:00:00"/>
    <x v="0"/>
  </r>
  <r>
    <x v="0"/>
    <n v="1"/>
    <n v="2000"/>
    <x v="20"/>
    <d v="2015-03-26T00:00:00"/>
    <x v="0"/>
  </r>
  <r>
    <x v="0"/>
    <n v="2"/>
    <n v="800"/>
    <x v="20"/>
    <d v="2015-03-26T00:00:00"/>
    <x v="0"/>
  </r>
  <r>
    <x v="0"/>
    <n v="3"/>
    <n v="200"/>
    <x v="21"/>
    <d v="2015-03-26T00:00:00"/>
    <x v="0"/>
  </r>
  <r>
    <x v="0"/>
    <n v="1"/>
    <n v="26"/>
    <x v="0"/>
    <d v="2015-03-27T00:00:00"/>
    <x v="0"/>
  </r>
  <r>
    <x v="0"/>
    <n v="2"/>
    <n v="13"/>
    <x v="1"/>
    <d v="2015-03-27T00:00:00"/>
    <x v="0"/>
  </r>
  <r>
    <x v="0"/>
    <n v="3"/>
    <n v="9"/>
    <x v="2"/>
    <d v="2015-03-27T00:00:00"/>
    <x v="0"/>
  </r>
  <r>
    <x v="0"/>
    <n v="4"/>
    <n v="54"/>
    <x v="4"/>
    <d v="2015-03-27T00:00:00"/>
    <x v="0"/>
  </r>
  <r>
    <x v="0"/>
    <n v="5"/>
    <n v="19"/>
    <x v="5"/>
    <d v="2015-03-27T00:00:00"/>
    <x v="0"/>
  </r>
  <r>
    <x v="0"/>
    <n v="6"/>
    <n v="315"/>
    <x v="6"/>
    <d v="2015-03-27T00:00:00"/>
    <x v="0"/>
  </r>
  <r>
    <x v="0"/>
    <n v="7"/>
    <n v="15"/>
    <x v="7"/>
    <d v="2015-03-27T00:00:00"/>
    <x v="0"/>
  </r>
  <r>
    <x v="0"/>
    <n v="8"/>
    <n v="178"/>
    <x v="8"/>
    <d v="2015-03-27T00:00:00"/>
    <x v="0"/>
  </r>
  <r>
    <x v="0"/>
    <n v="9"/>
    <n v="14"/>
    <x v="9"/>
    <d v="2015-03-27T00:00:00"/>
    <x v="0"/>
  </r>
  <r>
    <x v="0"/>
    <n v="10"/>
    <n v="3"/>
    <x v="10"/>
    <d v="2015-03-27T00:00:00"/>
    <x v="0"/>
  </r>
  <r>
    <x v="0"/>
    <n v="11"/>
    <n v="4"/>
    <x v="11"/>
    <d v="2015-03-27T00:00:00"/>
    <x v="0"/>
  </r>
  <r>
    <x v="0"/>
    <n v="12"/>
    <n v="747"/>
    <x v="12"/>
    <d v="2015-03-27T00:00:00"/>
    <x v="0"/>
  </r>
  <r>
    <x v="0"/>
    <n v="13"/>
    <n v="151"/>
    <x v="13"/>
    <d v="2015-03-27T00:00:00"/>
    <x v="0"/>
  </r>
  <r>
    <x v="0"/>
    <n v="14"/>
    <n v="717"/>
    <x v="14"/>
    <d v="2015-03-27T00:00:00"/>
    <x v="0"/>
  </r>
  <r>
    <x v="0"/>
    <n v="15"/>
    <n v="70"/>
    <x v="15"/>
    <d v="2015-03-27T00:00:00"/>
    <x v="0"/>
  </r>
  <r>
    <x v="0"/>
    <n v="16"/>
    <n v="525"/>
    <x v="16"/>
    <d v="2015-03-27T00:00:00"/>
    <x v="0"/>
  </r>
  <r>
    <x v="0"/>
    <n v="17"/>
    <n v="1766"/>
    <x v="17"/>
    <d v="2015-03-27T00:00:00"/>
    <x v="0"/>
  </r>
  <r>
    <x v="0"/>
    <n v="18"/>
    <n v="7"/>
    <x v="18"/>
    <d v="2015-03-27T00:00:00"/>
    <x v="0"/>
  </r>
  <r>
    <x v="0"/>
    <n v="1"/>
    <n v="1000"/>
    <x v="20"/>
    <d v="2015-03-30T00:00:00"/>
    <x v="0"/>
  </r>
  <r>
    <x v="0"/>
    <n v="2"/>
    <n v="300"/>
    <x v="21"/>
    <d v="2015-03-30T00:00:00"/>
    <x v="0"/>
  </r>
  <r>
    <x v="0"/>
    <n v="3"/>
    <n v="975"/>
    <x v="16"/>
    <d v="2015-03-30T00:00:00"/>
    <x v="0"/>
  </r>
  <r>
    <x v="0"/>
    <n v="1"/>
    <n v="100"/>
    <x v="16"/>
    <d v="2015-03-31T00:00:00"/>
    <x v="0"/>
  </r>
  <r>
    <x v="0"/>
    <n v="1"/>
    <n v="150"/>
    <x v="21"/>
    <d v="2015-04-01T00:00:00"/>
    <x v="0"/>
  </r>
  <r>
    <x v="0"/>
    <n v="2"/>
    <n v="100"/>
    <x v="16"/>
    <d v="2015-04-01T00:00:00"/>
    <x v="1"/>
  </r>
  <r>
    <x v="1"/>
    <n v="3"/>
    <n v="104"/>
    <x v="0"/>
    <d v="2015-04-01T00:00:00"/>
    <x v="0"/>
  </r>
  <r>
    <x v="1"/>
    <n v="4"/>
    <n v="58"/>
    <x v="1"/>
    <d v="2015-04-01T00:00:00"/>
    <x v="0"/>
  </r>
  <r>
    <x v="1"/>
    <n v="5"/>
    <n v="173"/>
    <x v="2"/>
    <d v="2015-04-01T00:00:00"/>
    <x v="0"/>
  </r>
  <r>
    <x v="1"/>
    <n v="6"/>
    <n v="8"/>
    <x v="3"/>
    <d v="2015-04-01T00:00:00"/>
    <x v="0"/>
  </r>
  <r>
    <x v="1"/>
    <n v="7"/>
    <n v="45"/>
    <x v="4"/>
    <d v="2015-04-01T00:00:00"/>
    <x v="0"/>
  </r>
  <r>
    <x v="1"/>
    <n v="8"/>
    <n v="96"/>
    <x v="5"/>
    <d v="2015-04-01T00:00:00"/>
    <x v="0"/>
  </r>
  <r>
    <x v="1"/>
    <n v="9"/>
    <n v="859"/>
    <x v="6"/>
    <d v="2015-04-01T00:00:00"/>
    <x v="0"/>
  </r>
  <r>
    <x v="1"/>
    <n v="10"/>
    <n v="208"/>
    <x v="7"/>
    <d v="2015-04-01T00:00:00"/>
    <x v="0"/>
  </r>
  <r>
    <x v="1"/>
    <n v="11"/>
    <n v="327"/>
    <x v="8"/>
    <d v="2015-04-01T00:00:00"/>
    <x v="0"/>
  </r>
  <r>
    <x v="1"/>
    <n v="12"/>
    <n v="14"/>
    <x v="9"/>
    <d v="2015-04-01T00:00:00"/>
    <x v="0"/>
  </r>
  <r>
    <x v="1"/>
    <n v="13"/>
    <n v="18"/>
    <x v="10"/>
    <d v="2015-04-01T00:00:00"/>
    <x v="0"/>
  </r>
  <r>
    <x v="1"/>
    <n v="14"/>
    <n v="4"/>
    <x v="11"/>
    <d v="2015-04-01T00:00:00"/>
    <x v="0"/>
  </r>
  <r>
    <x v="1"/>
    <n v="15"/>
    <n v="406"/>
    <x v="13"/>
    <d v="2015-04-01T00:00:00"/>
    <x v="0"/>
  </r>
  <r>
    <x v="1"/>
    <n v="16"/>
    <n v="8"/>
    <x v="19"/>
    <d v="2015-04-01T00:00:00"/>
    <x v="0"/>
  </r>
  <r>
    <x v="1"/>
    <n v="17"/>
    <n v="888"/>
    <x v="14"/>
    <d v="2015-04-01T00:00:00"/>
    <x v="0"/>
  </r>
  <r>
    <x v="0"/>
    <n v="1"/>
    <n v="43"/>
    <x v="0"/>
    <d v="2015-04-06T00:00:00"/>
    <x v="0"/>
  </r>
  <r>
    <x v="0"/>
    <n v="2"/>
    <n v="27"/>
    <x v="1"/>
    <d v="2015-04-06T00:00:00"/>
    <x v="0"/>
  </r>
  <r>
    <x v="0"/>
    <n v="3"/>
    <n v="22"/>
    <x v="2"/>
    <d v="2015-04-06T00:00:00"/>
    <x v="0"/>
  </r>
  <r>
    <x v="0"/>
    <n v="4"/>
    <n v="1"/>
    <x v="3"/>
    <d v="2015-04-06T00:00:00"/>
    <x v="0"/>
  </r>
  <r>
    <x v="0"/>
    <n v="5"/>
    <n v="39"/>
    <x v="4"/>
    <d v="2015-04-06T00:00:00"/>
    <x v="0"/>
  </r>
  <r>
    <x v="0"/>
    <n v="6"/>
    <n v="6"/>
    <x v="5"/>
    <d v="2015-04-06T00:00:00"/>
    <x v="0"/>
  </r>
  <r>
    <x v="0"/>
    <n v="7"/>
    <n v="343"/>
    <x v="6"/>
    <d v="2015-04-06T00:00:00"/>
    <x v="0"/>
  </r>
  <r>
    <x v="0"/>
    <n v="8"/>
    <n v="11"/>
    <x v="7"/>
    <d v="2015-04-06T00:00:00"/>
    <x v="0"/>
  </r>
  <r>
    <x v="0"/>
    <n v="9"/>
    <n v="263"/>
    <x v="8"/>
    <d v="2015-04-06T00:00:00"/>
    <x v="0"/>
  </r>
  <r>
    <x v="0"/>
    <n v="10"/>
    <n v="18"/>
    <x v="9"/>
    <d v="2015-04-06T00:00:00"/>
    <x v="0"/>
  </r>
  <r>
    <x v="0"/>
    <n v="11"/>
    <n v="2"/>
    <x v="10"/>
    <d v="2015-04-06T00:00:00"/>
    <x v="0"/>
  </r>
  <r>
    <x v="0"/>
    <n v="12"/>
    <n v="2"/>
    <x v="11"/>
    <d v="2015-04-06T00:00:00"/>
    <x v="0"/>
  </r>
  <r>
    <x v="0"/>
    <n v="13"/>
    <n v="705"/>
    <x v="12"/>
    <d v="2015-04-06T00:00:00"/>
    <x v="0"/>
  </r>
  <r>
    <x v="0"/>
    <n v="14"/>
    <n v="202"/>
    <x v="13"/>
    <d v="2015-04-06T00:00:00"/>
    <x v="0"/>
  </r>
  <r>
    <x v="0"/>
    <n v="15"/>
    <n v="490"/>
    <x v="14"/>
    <d v="2015-04-06T00:00:00"/>
    <x v="0"/>
  </r>
  <r>
    <x v="0"/>
    <n v="16"/>
    <n v="115"/>
    <x v="15"/>
    <d v="2015-04-06T00:00:00"/>
    <x v="0"/>
  </r>
  <r>
    <x v="0"/>
    <n v="17"/>
    <n v="900"/>
    <x v="16"/>
    <d v="2015-04-06T00:00:00"/>
    <x v="1"/>
  </r>
  <r>
    <x v="0"/>
    <n v="18"/>
    <n v="2000"/>
    <x v="17"/>
    <d v="2015-04-06T00:00:00"/>
    <x v="1"/>
  </r>
  <r>
    <x v="0"/>
    <n v="19"/>
    <n v="542"/>
    <x v="17"/>
    <d v="2015-04-06T00:00:00"/>
    <x v="1"/>
  </r>
  <r>
    <x v="0"/>
    <n v="20"/>
    <n v="8"/>
    <x v="18"/>
    <d v="2015-04-06T00:00:00"/>
    <x v="0"/>
  </r>
  <r>
    <x v="0"/>
    <n v="1"/>
    <n v="175"/>
    <x v="16"/>
    <d v="2015-04-07T00:00:00"/>
    <x v="1"/>
  </r>
  <r>
    <x v="0"/>
    <n v="1"/>
    <n v="300"/>
    <x v="20"/>
    <d v="2015-04-08T00:00:00"/>
    <x v="0"/>
  </r>
  <r>
    <x v="0"/>
    <n v="1"/>
    <n v="200"/>
    <x v="20"/>
    <d v="2015-04-09T00:00:00"/>
    <x v="0"/>
  </r>
  <r>
    <x v="0"/>
    <n v="2"/>
    <n v="100"/>
    <x v="16"/>
    <d v="2015-04-09T00:00:00"/>
    <x v="1"/>
  </r>
  <r>
    <x v="0"/>
    <n v="1"/>
    <n v="250"/>
    <x v="16"/>
    <d v="2015-04-10T00:00:00"/>
    <x v="1"/>
  </r>
  <r>
    <x v="0"/>
    <n v="1"/>
    <n v="25"/>
    <x v="0"/>
    <d v="2015-04-13T00:00:00"/>
    <x v="0"/>
  </r>
  <r>
    <x v="0"/>
    <n v="2"/>
    <n v="21"/>
    <x v="1"/>
    <d v="2015-04-13T00:00:00"/>
    <x v="0"/>
  </r>
  <r>
    <x v="0"/>
    <n v="3"/>
    <n v="9"/>
    <x v="2"/>
    <d v="2015-04-13T00:00:00"/>
    <x v="0"/>
  </r>
  <r>
    <x v="0"/>
    <n v="4"/>
    <n v="30"/>
    <x v="4"/>
    <d v="2015-04-13T00:00:00"/>
    <x v="0"/>
  </r>
  <r>
    <x v="0"/>
    <n v="5"/>
    <n v="4"/>
    <x v="5"/>
    <d v="2015-04-13T00:00:00"/>
    <x v="0"/>
  </r>
  <r>
    <x v="0"/>
    <n v="6"/>
    <n v="305"/>
    <x v="6"/>
    <d v="2015-04-13T00:00:00"/>
    <x v="0"/>
  </r>
  <r>
    <x v="0"/>
    <n v="7"/>
    <n v="7"/>
    <x v="7"/>
    <d v="2015-04-13T00:00:00"/>
    <x v="0"/>
  </r>
  <r>
    <x v="0"/>
    <n v="8"/>
    <n v="158"/>
    <x v="8"/>
    <d v="2015-04-13T00:00:00"/>
    <x v="0"/>
  </r>
  <r>
    <x v="0"/>
    <n v="9"/>
    <n v="11"/>
    <x v="9"/>
    <d v="2015-04-13T00:00:00"/>
    <x v="0"/>
  </r>
  <r>
    <x v="0"/>
    <n v="10"/>
    <n v="4"/>
    <x v="10"/>
    <d v="2015-04-13T00:00:00"/>
    <x v="0"/>
  </r>
  <r>
    <x v="0"/>
    <n v="11"/>
    <n v="2"/>
    <x v="11"/>
    <d v="2015-04-13T00:00:00"/>
    <x v="0"/>
  </r>
  <r>
    <x v="0"/>
    <n v="12"/>
    <n v="1040"/>
    <x v="12"/>
    <d v="2015-04-13T00:00:00"/>
    <x v="0"/>
  </r>
  <r>
    <x v="0"/>
    <n v="13"/>
    <n v="165"/>
    <x v="13"/>
    <d v="2015-04-13T00:00:00"/>
    <x v="0"/>
  </r>
  <r>
    <x v="0"/>
    <n v="14"/>
    <n v="1"/>
    <x v="19"/>
    <d v="2015-04-13T00:00:00"/>
    <x v="0"/>
  </r>
  <r>
    <x v="0"/>
    <n v="15"/>
    <n v="300"/>
    <x v="21"/>
    <d v="2015-04-13T00:00:00"/>
    <x v="0"/>
  </r>
  <r>
    <x v="0"/>
    <n v="16"/>
    <n v="623"/>
    <x v="14"/>
    <d v="2015-04-13T00:00:00"/>
    <x v="0"/>
  </r>
  <r>
    <x v="0"/>
    <n v="17"/>
    <n v="53"/>
    <x v="15"/>
    <d v="2015-04-13T00:00:00"/>
    <x v="0"/>
  </r>
  <r>
    <x v="0"/>
    <n v="18"/>
    <n v="75"/>
    <x v="24"/>
    <d v="2015-04-13T00:00:00"/>
    <x v="0"/>
  </r>
  <r>
    <x v="0"/>
    <n v="19"/>
    <n v="375"/>
    <x v="16"/>
    <d v="2015-04-13T00:00:00"/>
    <x v="1"/>
  </r>
  <r>
    <x v="0"/>
    <n v="20"/>
    <n v="1584"/>
    <x v="17"/>
    <d v="2015-04-13T00:00:00"/>
    <x v="1"/>
  </r>
  <r>
    <x v="0"/>
    <n v="21"/>
    <n v="13"/>
    <x v="18"/>
    <d v="2015-04-13T00:00:00"/>
    <x v="0"/>
  </r>
  <r>
    <x v="0"/>
    <n v="1"/>
    <n v="200"/>
    <x v="21"/>
    <d v="2015-04-14T00:00:00"/>
    <x v="0"/>
  </r>
  <r>
    <x v="0"/>
    <n v="2"/>
    <n v="150"/>
    <x v="24"/>
    <d v="2015-04-14T00:00:00"/>
    <x v="0"/>
  </r>
  <r>
    <x v="0"/>
    <n v="1"/>
    <n v="200"/>
    <x v="21"/>
    <d v="2015-04-15T00:00:00"/>
    <x v="0"/>
  </r>
  <r>
    <x v="0"/>
    <n v="2"/>
    <n v="75"/>
    <x v="16"/>
    <d v="2015-04-15T00:00:00"/>
    <x v="1"/>
  </r>
  <r>
    <x v="0"/>
    <n v="1"/>
    <n v="2000"/>
    <x v="23"/>
    <d v="2015-04-17T00:00:00"/>
    <x v="0"/>
  </r>
  <r>
    <x v="0"/>
    <n v="2"/>
    <n v="300"/>
    <x v="23"/>
    <d v="2015-04-17T00:00:00"/>
    <x v="0"/>
  </r>
  <r>
    <x v="0"/>
    <n v="1"/>
    <n v="39"/>
    <x v="0"/>
    <d v="2015-04-20T00:00:00"/>
    <x v="0"/>
  </r>
  <r>
    <x v="0"/>
    <n v="2"/>
    <n v="18"/>
    <x v="1"/>
    <d v="2015-04-20T00:00:00"/>
    <x v="0"/>
  </r>
  <r>
    <x v="0"/>
    <n v="3"/>
    <n v="13"/>
    <x v="2"/>
    <d v="2015-04-20T00:00:00"/>
    <x v="0"/>
  </r>
  <r>
    <x v="0"/>
    <n v="4"/>
    <n v="43"/>
    <x v="4"/>
    <d v="2015-04-20T00:00:00"/>
    <x v="0"/>
  </r>
  <r>
    <x v="0"/>
    <n v="5"/>
    <n v="10"/>
    <x v="5"/>
    <d v="2015-04-20T00:00:00"/>
    <x v="0"/>
  </r>
  <r>
    <x v="0"/>
    <n v="6"/>
    <n v="307"/>
    <x v="6"/>
    <d v="2015-04-20T00:00:00"/>
    <x v="0"/>
  </r>
  <r>
    <x v="0"/>
    <n v="7"/>
    <n v="4"/>
    <x v="7"/>
    <d v="2015-04-20T00:00:00"/>
    <x v="0"/>
  </r>
  <r>
    <x v="0"/>
    <n v="8"/>
    <n v="131"/>
    <x v="8"/>
    <d v="2015-04-20T00:00:00"/>
    <x v="0"/>
  </r>
  <r>
    <x v="0"/>
    <n v="9"/>
    <n v="15"/>
    <x v="9"/>
    <d v="2015-04-20T00:00:00"/>
    <x v="0"/>
  </r>
  <r>
    <x v="0"/>
    <n v="10"/>
    <n v="6"/>
    <x v="10"/>
    <d v="2015-04-20T00:00:00"/>
    <x v="0"/>
  </r>
  <r>
    <x v="0"/>
    <n v="11"/>
    <n v="3"/>
    <x v="11"/>
    <d v="2015-04-20T00:00:00"/>
    <x v="0"/>
  </r>
  <r>
    <x v="0"/>
    <n v="12"/>
    <n v="563"/>
    <x v="12"/>
    <d v="2015-04-20T00:00:00"/>
    <x v="0"/>
  </r>
  <r>
    <x v="0"/>
    <n v="13"/>
    <n v="144"/>
    <x v="13"/>
    <d v="2015-04-20T00:00:00"/>
    <x v="0"/>
  </r>
  <r>
    <x v="0"/>
    <n v="14"/>
    <n v="150"/>
    <x v="21"/>
    <d v="2015-04-20T00:00:00"/>
    <x v="0"/>
  </r>
  <r>
    <x v="0"/>
    <n v="15"/>
    <n v="573"/>
    <x v="14"/>
    <d v="2015-04-20T00:00:00"/>
    <x v="0"/>
  </r>
  <r>
    <x v="0"/>
    <n v="16"/>
    <n v="111"/>
    <x v="15"/>
    <d v="2015-04-20T00:00:00"/>
    <x v="0"/>
  </r>
  <r>
    <x v="0"/>
    <n v="17"/>
    <n v="75"/>
    <x v="24"/>
    <d v="2015-04-20T00:00:00"/>
    <x v="0"/>
  </r>
  <r>
    <x v="0"/>
    <n v="18"/>
    <n v="225"/>
    <x v="16"/>
    <d v="2015-04-20T00:00:00"/>
    <x v="1"/>
  </r>
  <r>
    <x v="0"/>
    <n v="19"/>
    <n v="1559"/>
    <x v="17"/>
    <d v="2015-04-20T00:00:00"/>
    <x v="1"/>
  </r>
  <r>
    <x v="0"/>
    <n v="20"/>
    <n v="5"/>
    <x v="18"/>
    <d v="2015-04-20T00:00:00"/>
    <x v="0"/>
  </r>
  <r>
    <x v="0"/>
    <n v="1"/>
    <n v="1500"/>
    <x v="20"/>
    <d v="2015-04-21T00:00:00"/>
    <x v="0"/>
  </r>
  <r>
    <x v="0"/>
    <n v="1"/>
    <n v="150"/>
    <x v="16"/>
    <d v="2015-04-22T00:00:00"/>
    <x v="1"/>
  </r>
  <r>
    <x v="0"/>
    <n v="1"/>
    <n v="175"/>
    <x v="16"/>
    <d v="2015-04-23T00:00:00"/>
    <x v="1"/>
  </r>
  <r>
    <x v="0"/>
    <n v="1"/>
    <n v="200"/>
    <x v="16"/>
    <d v="2015-04-24T00:00:00"/>
    <x v="1"/>
  </r>
  <r>
    <x v="0"/>
    <n v="1"/>
    <n v="75"/>
    <x v="22"/>
    <d v="2015-04-27T00:00:00"/>
    <x v="0"/>
  </r>
  <r>
    <x v="0"/>
    <n v="2"/>
    <n v="28"/>
    <x v="0"/>
    <d v="2015-04-27T00:00:00"/>
    <x v="0"/>
  </r>
  <r>
    <x v="0"/>
    <n v="3"/>
    <n v="19"/>
    <x v="1"/>
    <d v="2015-04-27T00:00:00"/>
    <x v="0"/>
  </r>
  <r>
    <x v="0"/>
    <n v="4"/>
    <n v="9"/>
    <x v="2"/>
    <d v="2015-04-27T00:00:00"/>
    <x v="0"/>
  </r>
  <r>
    <x v="0"/>
    <n v="5"/>
    <n v="54"/>
    <x v="4"/>
    <d v="2015-04-27T00:00:00"/>
    <x v="0"/>
  </r>
  <r>
    <x v="0"/>
    <n v="6"/>
    <n v="15"/>
    <x v="5"/>
    <d v="2015-04-27T00:00:00"/>
    <x v="0"/>
  </r>
  <r>
    <x v="0"/>
    <n v="7"/>
    <n v="311"/>
    <x v="6"/>
    <d v="2015-04-27T00:00:00"/>
    <x v="0"/>
  </r>
  <r>
    <x v="0"/>
    <n v="8"/>
    <n v="139"/>
    <x v="8"/>
    <d v="2015-04-27T00:00:00"/>
    <x v="0"/>
  </r>
  <r>
    <x v="0"/>
    <n v="9"/>
    <n v="14"/>
    <x v="9"/>
    <d v="2015-04-27T00:00:00"/>
    <x v="0"/>
  </r>
  <r>
    <x v="0"/>
    <n v="10"/>
    <n v="6"/>
    <x v="10"/>
    <d v="2015-04-27T00:00:00"/>
    <x v="0"/>
  </r>
  <r>
    <x v="0"/>
    <n v="11"/>
    <n v="2"/>
    <x v="11"/>
    <d v="2015-04-27T00:00:00"/>
    <x v="0"/>
  </r>
  <r>
    <x v="0"/>
    <n v="12"/>
    <n v="1500"/>
    <x v="20"/>
    <d v="2015-04-27T00:00:00"/>
    <x v="0"/>
  </r>
  <r>
    <x v="0"/>
    <n v="13"/>
    <n v="573"/>
    <x v="12"/>
    <d v="2015-04-27T00:00:00"/>
    <x v="0"/>
  </r>
  <r>
    <x v="0"/>
    <n v="14"/>
    <n v="203"/>
    <x v="13"/>
    <d v="2015-04-27T00:00:00"/>
    <x v="0"/>
  </r>
  <r>
    <x v="0"/>
    <n v="15"/>
    <n v="588"/>
    <x v="14"/>
    <d v="2015-04-27T00:00:00"/>
    <x v="0"/>
  </r>
  <r>
    <x v="0"/>
    <n v="16"/>
    <n v="126"/>
    <x v="15"/>
    <d v="2015-04-27T00:00:00"/>
    <x v="0"/>
  </r>
  <r>
    <x v="0"/>
    <n v="17"/>
    <n v="150"/>
    <x v="24"/>
    <d v="2015-04-27T00:00:00"/>
    <x v="0"/>
  </r>
  <r>
    <x v="0"/>
    <n v="18"/>
    <n v="1100"/>
    <x v="16"/>
    <d v="2015-04-27T00:00:00"/>
    <x v="1"/>
  </r>
  <r>
    <x v="0"/>
    <n v="19"/>
    <n v="1626"/>
    <x v="17"/>
    <d v="2015-04-27T00:00:00"/>
    <x v="1"/>
  </r>
  <r>
    <x v="0"/>
    <n v="20"/>
    <n v="9"/>
    <x v="18"/>
    <d v="2015-04-27T00:00:00"/>
    <x v="0"/>
  </r>
  <r>
    <x v="0"/>
    <n v="1"/>
    <n v="75"/>
    <x v="24"/>
    <d v="2015-04-28T00:00:00"/>
    <x v="0"/>
  </r>
  <r>
    <x v="0"/>
    <n v="2"/>
    <n v="400"/>
    <x v="16"/>
    <d v="2015-04-28T00:00:00"/>
    <x v="1"/>
  </r>
  <r>
    <x v="0"/>
    <n v="1"/>
    <n v="75"/>
    <x v="24"/>
    <d v="2015-04-29T00:00:00"/>
    <x v="0"/>
  </r>
  <r>
    <x v="0"/>
    <n v="2"/>
    <n v="75"/>
    <x v="16"/>
    <d v="2015-04-29T00:00:00"/>
    <x v="1"/>
  </r>
  <r>
    <x v="0"/>
    <n v="1"/>
    <n v="8"/>
    <x v="0"/>
    <d v="2015-04-30T00:00:00"/>
    <x v="0"/>
  </r>
  <r>
    <x v="0"/>
    <n v="2"/>
    <n v="5"/>
    <x v="1"/>
    <d v="2015-04-30T00:00:00"/>
    <x v="0"/>
  </r>
  <r>
    <x v="0"/>
    <n v="3"/>
    <n v="2"/>
    <x v="2"/>
    <d v="2015-04-30T00:00:00"/>
    <x v="0"/>
  </r>
  <r>
    <x v="0"/>
    <n v="4"/>
    <n v="29"/>
    <x v="4"/>
    <d v="2015-04-30T00:00:00"/>
    <x v="0"/>
  </r>
  <r>
    <x v="0"/>
    <n v="5"/>
    <n v="4"/>
    <x v="5"/>
    <d v="2015-04-30T00:00:00"/>
    <x v="0"/>
  </r>
  <r>
    <x v="0"/>
    <n v="6"/>
    <n v="297"/>
    <x v="6"/>
    <d v="2015-04-30T00:00:00"/>
    <x v="0"/>
  </r>
  <r>
    <x v="0"/>
    <n v="7"/>
    <n v="5"/>
    <x v="7"/>
    <d v="2015-04-30T00:00:00"/>
    <x v="0"/>
  </r>
  <r>
    <x v="0"/>
    <n v="8"/>
    <n v="130"/>
    <x v="8"/>
    <d v="2015-04-30T00:00:00"/>
    <x v="0"/>
  </r>
  <r>
    <x v="0"/>
    <n v="9"/>
    <n v="9"/>
    <x v="9"/>
    <d v="2015-04-30T00:00:00"/>
    <x v="0"/>
  </r>
  <r>
    <x v="0"/>
    <n v="10"/>
    <n v="1"/>
    <x v="10"/>
    <d v="2015-04-30T00:00:00"/>
    <x v="0"/>
  </r>
  <r>
    <x v="0"/>
    <n v="11"/>
    <n v="1"/>
    <x v="11"/>
    <d v="2015-04-30T00:00:00"/>
    <x v="0"/>
  </r>
  <r>
    <x v="0"/>
    <n v="12"/>
    <n v="1000"/>
    <x v="20"/>
    <d v="2015-04-30T00:00:00"/>
    <x v="0"/>
  </r>
  <r>
    <x v="0"/>
    <n v="13"/>
    <n v="341"/>
    <x v="12"/>
    <d v="2015-04-30T00:00:00"/>
    <x v="0"/>
  </r>
  <r>
    <x v="0"/>
    <n v="14"/>
    <n v="135"/>
    <x v="13"/>
    <d v="2015-04-30T00:00:00"/>
    <x v="0"/>
  </r>
  <r>
    <x v="0"/>
    <n v="15"/>
    <n v="229"/>
    <x v="14"/>
    <d v="2015-04-30T00:00:00"/>
    <x v="0"/>
  </r>
  <r>
    <x v="0"/>
    <n v="16"/>
    <n v="1"/>
    <x v="26"/>
    <d v="2015-04-30T00:00:00"/>
    <x v="0"/>
  </r>
  <r>
    <x v="0"/>
    <n v="17"/>
    <n v="55"/>
    <x v="15"/>
    <d v="2015-04-30T00:00:00"/>
    <x v="0"/>
  </r>
  <r>
    <x v="0"/>
    <n v="18"/>
    <n v="300"/>
    <x v="16"/>
    <d v="2015-04-30T00:00:00"/>
    <x v="1"/>
  </r>
  <r>
    <x v="0"/>
    <n v="19"/>
    <n v="602"/>
    <x v="17"/>
    <d v="2015-04-30T00:00:00"/>
    <x v="1"/>
  </r>
  <r>
    <x v="0"/>
    <n v="20"/>
    <n v="5"/>
    <x v="18"/>
    <d v="2015-04-30T00:00:00"/>
    <x v="0"/>
  </r>
  <r>
    <x v="0"/>
    <n v="1"/>
    <n v="650"/>
    <x v="21"/>
    <d v="2015-05-04T00:00:00"/>
    <x v="0"/>
  </r>
  <r>
    <x v="0"/>
    <n v="2"/>
    <n v="75"/>
    <x v="24"/>
    <d v="2015-05-04T00:00:00"/>
    <x v="0"/>
  </r>
  <r>
    <x v="0"/>
    <n v="3"/>
    <n v="1050"/>
    <x v="16"/>
    <d v="2015-05-04T00:00:00"/>
    <x v="2"/>
  </r>
  <r>
    <x v="1"/>
    <n v="4"/>
    <n v="145"/>
    <x v="0"/>
    <d v="2015-05-04T00:00:00"/>
    <x v="0"/>
  </r>
  <r>
    <x v="1"/>
    <n v="5"/>
    <n v="103"/>
    <x v="1"/>
    <d v="2015-05-04T00:00:00"/>
    <x v="0"/>
  </r>
  <r>
    <x v="1"/>
    <n v="6"/>
    <n v="185"/>
    <x v="2"/>
    <d v="2015-05-04T00:00:00"/>
    <x v="0"/>
  </r>
  <r>
    <x v="1"/>
    <n v="7"/>
    <n v="9"/>
    <x v="3"/>
    <d v="2015-05-04T00:00:00"/>
    <x v="0"/>
  </r>
  <r>
    <x v="1"/>
    <n v="8"/>
    <n v="50"/>
    <x v="4"/>
    <d v="2015-05-04T00:00:00"/>
    <x v="0"/>
  </r>
  <r>
    <x v="1"/>
    <n v="9"/>
    <n v="115"/>
    <x v="5"/>
    <d v="2015-05-04T00:00:00"/>
    <x v="0"/>
  </r>
  <r>
    <x v="1"/>
    <n v="10"/>
    <n v="719"/>
    <x v="6"/>
    <d v="2015-05-04T00:00:00"/>
    <x v="0"/>
  </r>
  <r>
    <x v="1"/>
    <n v="11"/>
    <n v="439"/>
    <x v="7"/>
    <d v="2015-05-04T00:00:00"/>
    <x v="0"/>
  </r>
  <r>
    <x v="1"/>
    <n v="12"/>
    <n v="305"/>
    <x v="8"/>
    <d v="2015-05-04T00:00:00"/>
    <x v="0"/>
  </r>
  <r>
    <x v="1"/>
    <n v="13"/>
    <n v="14"/>
    <x v="9"/>
    <d v="2015-05-04T00:00:00"/>
    <x v="0"/>
  </r>
  <r>
    <x v="1"/>
    <n v="14"/>
    <n v="34"/>
    <x v="10"/>
    <d v="2015-05-04T00:00:00"/>
    <x v="0"/>
  </r>
  <r>
    <x v="1"/>
    <n v="15"/>
    <n v="32"/>
    <x v="11"/>
    <d v="2015-05-04T00:00:00"/>
    <x v="0"/>
  </r>
  <r>
    <x v="1"/>
    <n v="16"/>
    <n v="313"/>
    <x v="13"/>
    <d v="2015-05-04T00:00:00"/>
    <x v="0"/>
  </r>
  <r>
    <x v="1"/>
    <n v="17"/>
    <n v="9"/>
    <x v="19"/>
    <d v="2015-05-04T00:00:00"/>
    <x v="0"/>
  </r>
  <r>
    <x v="1"/>
    <n v="18"/>
    <n v="912"/>
    <x v="14"/>
    <d v="2015-05-04T00:00:00"/>
    <x v="0"/>
  </r>
  <r>
    <x v="1"/>
    <n v="19"/>
    <n v="151"/>
    <x v="15"/>
    <d v="2015-05-04T00:00:00"/>
    <x v="0"/>
  </r>
  <r>
    <x v="1"/>
    <n v="20"/>
    <n v="2000"/>
    <x v="17"/>
    <d v="2015-05-04T00:00:00"/>
    <x v="2"/>
  </r>
  <r>
    <x v="1"/>
    <n v="21"/>
    <n v="2000"/>
    <x v="17"/>
    <d v="2015-05-04T00:00:00"/>
    <x v="2"/>
  </r>
  <r>
    <x v="1"/>
    <n v="22"/>
    <n v="467"/>
    <x v="17"/>
    <d v="2015-05-04T00:00:00"/>
    <x v="2"/>
  </r>
  <r>
    <x v="1"/>
    <n v="23"/>
    <n v="22"/>
    <x v="18"/>
    <d v="2015-05-04T00:00:00"/>
    <x v="0"/>
  </r>
  <r>
    <x v="0"/>
    <n v="1"/>
    <n v="150"/>
    <x v="21"/>
    <d v="2015-05-05T00:00:00"/>
    <x v="0"/>
  </r>
  <r>
    <x v="0"/>
    <n v="2"/>
    <n v="275"/>
    <x v="16"/>
    <d v="2015-05-05T00:00:00"/>
    <x v="2"/>
  </r>
  <r>
    <x v="0"/>
    <n v="1"/>
    <n v="75"/>
    <x v="24"/>
    <d v="2015-05-06T00:00:00"/>
    <x v="0"/>
  </r>
  <r>
    <x v="0"/>
    <n v="1"/>
    <n v="30"/>
    <x v="0"/>
    <d v="2015-05-07T00:00:00"/>
    <x v="0"/>
  </r>
  <r>
    <x v="0"/>
    <n v="2"/>
    <n v="12"/>
    <x v="1"/>
    <d v="2015-05-07T00:00:00"/>
    <x v="0"/>
  </r>
  <r>
    <x v="0"/>
    <n v="3"/>
    <n v="12"/>
    <x v="2"/>
    <d v="2015-05-07T00:00:00"/>
    <x v="0"/>
  </r>
  <r>
    <x v="0"/>
    <n v="4"/>
    <n v="27"/>
    <x v="4"/>
    <d v="2015-05-07T00:00:00"/>
    <x v="0"/>
  </r>
  <r>
    <x v="0"/>
    <n v="5"/>
    <n v="7"/>
    <x v="5"/>
    <d v="2015-05-07T00:00:00"/>
    <x v="0"/>
  </r>
  <r>
    <x v="0"/>
    <n v="6"/>
    <n v="306"/>
    <x v="6"/>
    <d v="2015-05-07T00:00:00"/>
    <x v="0"/>
  </r>
  <r>
    <x v="0"/>
    <n v="7"/>
    <n v="4"/>
    <x v="7"/>
    <d v="2015-05-07T00:00:00"/>
    <x v="0"/>
  </r>
  <r>
    <x v="0"/>
    <n v="8"/>
    <n v="40"/>
    <x v="8"/>
    <d v="2015-05-07T00:00:00"/>
    <x v="0"/>
  </r>
  <r>
    <x v="0"/>
    <n v="9"/>
    <n v="8"/>
    <x v="9"/>
    <d v="2015-05-07T00:00:00"/>
    <x v="0"/>
  </r>
  <r>
    <x v="0"/>
    <n v="10"/>
    <n v="3"/>
    <x v="10"/>
    <d v="2015-05-07T00:00:00"/>
    <x v="0"/>
  </r>
  <r>
    <x v="0"/>
    <n v="11"/>
    <n v="5"/>
    <x v="11"/>
    <d v="2015-05-07T00:00:00"/>
    <x v="0"/>
  </r>
  <r>
    <x v="0"/>
    <n v="12"/>
    <n v="277"/>
    <x v="12"/>
    <d v="2015-05-07T00:00:00"/>
    <x v="0"/>
  </r>
  <r>
    <x v="0"/>
    <n v="13"/>
    <n v="52"/>
    <x v="13"/>
    <d v="2015-05-07T00:00:00"/>
    <x v="0"/>
  </r>
  <r>
    <x v="0"/>
    <n v="14"/>
    <n v="200"/>
    <x v="21"/>
    <d v="2015-05-07T00:00:00"/>
    <x v="0"/>
  </r>
  <r>
    <x v="0"/>
    <n v="15"/>
    <n v="385"/>
    <x v="14"/>
    <d v="2015-05-07T00:00:00"/>
    <x v="0"/>
  </r>
  <r>
    <x v="0"/>
    <n v="16"/>
    <n v="18"/>
    <x v="26"/>
    <d v="2015-05-07T00:00:00"/>
    <x v="0"/>
  </r>
  <r>
    <x v="0"/>
    <n v="17"/>
    <n v="1"/>
    <x v="27"/>
    <d v="2015-05-07T00:00:00"/>
    <x v="0"/>
  </r>
  <r>
    <x v="0"/>
    <n v="18"/>
    <n v="132"/>
    <x v="15"/>
    <d v="2015-05-07T00:00:00"/>
    <x v="0"/>
  </r>
  <r>
    <x v="0"/>
    <n v="19"/>
    <n v="450"/>
    <x v="16"/>
    <d v="2015-05-07T00:00:00"/>
    <x v="2"/>
  </r>
  <r>
    <x v="0"/>
    <n v="20"/>
    <n v="1642"/>
    <x v="17"/>
    <d v="2015-05-07T00:00:00"/>
    <x v="2"/>
  </r>
  <r>
    <x v="0"/>
    <n v="21"/>
    <n v="19"/>
    <x v="18"/>
    <d v="2015-05-07T00:00:00"/>
    <x v="0"/>
  </r>
  <r>
    <x v="0"/>
    <n v="1"/>
    <n v="350"/>
    <x v="21"/>
    <d v="2015-05-08T00:00:00"/>
    <x v="0"/>
  </r>
  <r>
    <x v="0"/>
    <n v="1"/>
    <n v="150"/>
    <x v="21"/>
    <d v="2015-05-11T00:00:00"/>
    <x v="0"/>
  </r>
  <r>
    <x v="0"/>
    <n v="2"/>
    <n v="75"/>
    <x v="24"/>
    <d v="2015-05-11T00:00:00"/>
    <x v="0"/>
  </r>
  <r>
    <x v="0"/>
    <n v="3"/>
    <n v="750"/>
    <x v="16"/>
    <d v="2015-05-11T00:00:00"/>
    <x v="2"/>
  </r>
  <r>
    <x v="0"/>
    <n v="1"/>
    <n v="100"/>
    <x v="16"/>
    <d v="2015-05-12T00:00:00"/>
    <x v="2"/>
  </r>
  <r>
    <x v="0"/>
    <n v="1"/>
    <n v="200"/>
    <x v="16"/>
    <d v="2015-05-13T00:00:00"/>
    <x v="2"/>
  </r>
  <r>
    <x v="0"/>
    <n v="1"/>
    <n v="23"/>
    <x v="0"/>
    <d v="2015-05-14T00:00:00"/>
    <x v="0"/>
  </r>
  <r>
    <x v="0"/>
    <n v="2"/>
    <n v="11"/>
    <x v="1"/>
    <d v="2015-05-14T00:00:00"/>
    <x v="0"/>
  </r>
  <r>
    <x v="0"/>
    <n v="3"/>
    <n v="9"/>
    <x v="2"/>
    <d v="2015-05-14T00:00:00"/>
    <x v="0"/>
  </r>
  <r>
    <x v="0"/>
    <n v="4"/>
    <n v="50"/>
    <x v="4"/>
    <d v="2015-05-14T00:00:00"/>
    <x v="0"/>
  </r>
  <r>
    <x v="0"/>
    <n v="5"/>
    <n v="5"/>
    <x v="5"/>
    <d v="2015-05-14T00:00:00"/>
    <x v="0"/>
  </r>
  <r>
    <x v="0"/>
    <n v="6"/>
    <n v="309"/>
    <x v="6"/>
    <d v="2015-05-14T00:00:00"/>
    <x v="0"/>
  </r>
  <r>
    <x v="0"/>
    <n v="7"/>
    <n v="12"/>
    <x v="7"/>
    <d v="2015-05-14T00:00:00"/>
    <x v="0"/>
  </r>
  <r>
    <x v="0"/>
    <n v="8"/>
    <n v="159"/>
    <x v="8"/>
    <d v="2015-05-14T00:00:00"/>
    <x v="0"/>
  </r>
  <r>
    <x v="0"/>
    <n v="9"/>
    <n v="12"/>
    <x v="9"/>
    <d v="2015-05-14T00:00:00"/>
    <x v="0"/>
  </r>
  <r>
    <x v="0"/>
    <n v="10"/>
    <n v="7"/>
    <x v="10"/>
    <d v="2015-05-14T00:00:00"/>
    <x v="0"/>
  </r>
  <r>
    <x v="0"/>
    <n v="11"/>
    <n v="3"/>
    <x v="11"/>
    <d v="2015-05-14T00:00:00"/>
    <x v="0"/>
  </r>
  <r>
    <x v="0"/>
    <n v="12"/>
    <n v="746"/>
    <x v="12"/>
    <d v="2015-05-14T00:00:00"/>
    <x v="0"/>
  </r>
  <r>
    <x v="0"/>
    <n v="13"/>
    <n v="151"/>
    <x v="13"/>
    <d v="2015-05-14T00:00:00"/>
    <x v="0"/>
  </r>
  <r>
    <x v="0"/>
    <n v="14"/>
    <n v="754"/>
    <x v="14"/>
    <d v="2015-05-14T00:00:00"/>
    <x v="0"/>
  </r>
  <r>
    <x v="0"/>
    <n v="15"/>
    <n v="42"/>
    <x v="26"/>
    <d v="2015-05-14T00:00:00"/>
    <x v="0"/>
  </r>
  <r>
    <x v="0"/>
    <n v="16"/>
    <n v="184"/>
    <x v="15"/>
    <d v="2015-05-14T00:00:00"/>
    <x v="0"/>
  </r>
  <r>
    <x v="0"/>
    <n v="17"/>
    <n v="100"/>
    <x v="16"/>
    <d v="2015-05-14T00:00:00"/>
    <x v="2"/>
  </r>
  <r>
    <x v="0"/>
    <n v="18"/>
    <n v="1623"/>
    <x v="17"/>
    <d v="2015-05-14T00:00:00"/>
    <x v="2"/>
  </r>
  <r>
    <x v="0"/>
    <n v="19"/>
    <n v="7"/>
    <x v="18"/>
    <d v="2015-05-14T00:00:00"/>
    <x v="0"/>
  </r>
  <r>
    <x v="0"/>
    <n v="1"/>
    <n v="100"/>
    <x v="16"/>
    <d v="2015-04-15T00:00:00"/>
    <x v="2"/>
  </r>
  <r>
    <x v="0"/>
    <n v="1"/>
    <n v="1500"/>
    <x v="20"/>
    <d v="2015-05-18T00:00:00"/>
    <x v="0"/>
  </r>
  <r>
    <x v="0"/>
    <n v="2"/>
    <n v="350"/>
    <x v="21"/>
    <d v="2015-05-18T00:00:00"/>
    <x v="0"/>
  </r>
  <r>
    <x v="0"/>
    <n v="3"/>
    <n v="175"/>
    <x v="16"/>
    <d v="2015-05-18T00:00:00"/>
    <x v="2"/>
  </r>
  <r>
    <x v="0"/>
    <n v="1"/>
    <n v="50"/>
    <x v="24"/>
    <d v="2015-05-19T00:00:00"/>
    <x v="0"/>
  </r>
  <r>
    <x v="0"/>
    <n v="2"/>
    <n v="350"/>
    <x v="16"/>
    <d v="2015-05-19T00:00:00"/>
    <x v="2"/>
  </r>
  <r>
    <x v="0"/>
    <n v="1"/>
    <n v="75"/>
    <x v="24"/>
    <d v="2015-05-20T00:00:00"/>
    <x v="0"/>
  </r>
  <r>
    <x v="0"/>
    <n v="1"/>
    <n v="34"/>
    <x v="0"/>
    <d v="2015-05-21T00:00:00"/>
    <x v="0"/>
  </r>
  <r>
    <x v="0"/>
    <n v="2"/>
    <n v="20"/>
    <x v="1"/>
    <d v="2015-05-21T00:00:00"/>
    <x v="0"/>
  </r>
  <r>
    <x v="0"/>
    <n v="3"/>
    <n v="13"/>
    <x v="2"/>
    <d v="2015-05-21T00:00:00"/>
    <x v="0"/>
  </r>
  <r>
    <x v="0"/>
    <n v="4"/>
    <n v="1"/>
    <x v="3"/>
    <d v="2015-05-21T00:00:00"/>
    <x v="0"/>
  </r>
  <r>
    <x v="0"/>
    <n v="5"/>
    <n v="30"/>
    <x v="4"/>
    <d v="2015-05-21T00:00:00"/>
    <x v="0"/>
  </r>
  <r>
    <x v="0"/>
    <n v="6"/>
    <n v="7"/>
    <x v="5"/>
    <d v="2015-05-21T00:00:00"/>
    <x v="0"/>
  </r>
  <r>
    <x v="0"/>
    <n v="7"/>
    <n v="306"/>
    <x v="6"/>
    <d v="2015-05-21T00:00:00"/>
    <x v="0"/>
  </r>
  <r>
    <x v="0"/>
    <n v="8"/>
    <n v="7"/>
    <x v="7"/>
    <d v="2015-05-21T00:00:00"/>
    <x v="0"/>
  </r>
  <r>
    <x v="0"/>
    <n v="9"/>
    <n v="110"/>
    <x v="8"/>
    <d v="2015-05-21T00:00:00"/>
    <x v="0"/>
  </r>
  <r>
    <x v="0"/>
    <n v="10"/>
    <n v="22"/>
    <x v="9"/>
    <d v="2015-05-21T00:00:00"/>
    <x v="0"/>
  </r>
  <r>
    <x v="0"/>
    <n v="11"/>
    <n v="4"/>
    <x v="10"/>
    <d v="2015-05-21T00:00:00"/>
    <x v="0"/>
  </r>
  <r>
    <x v="0"/>
    <n v="12"/>
    <n v="6"/>
    <x v="11"/>
    <d v="2015-05-21T00:00:00"/>
    <x v="0"/>
  </r>
  <r>
    <x v="0"/>
    <n v="13"/>
    <n v="587"/>
    <x v="12"/>
    <d v="2015-05-21T00:00:00"/>
    <x v="0"/>
  </r>
  <r>
    <x v="0"/>
    <n v="14"/>
    <n v="185"/>
    <x v="13"/>
    <d v="2015-05-21T00:00:00"/>
    <x v="0"/>
  </r>
  <r>
    <x v="0"/>
    <n v="15"/>
    <n v="431"/>
    <x v="14"/>
    <d v="2015-05-21T00:00:00"/>
    <x v="0"/>
  </r>
  <r>
    <x v="0"/>
    <n v="16"/>
    <n v="34"/>
    <x v="26"/>
    <d v="2015-05-21T00:00:00"/>
    <x v="0"/>
  </r>
  <r>
    <x v="0"/>
    <n v="17"/>
    <n v="65"/>
    <x v="15"/>
    <d v="2015-05-21T00:00:00"/>
    <x v="0"/>
  </r>
  <r>
    <x v="0"/>
    <n v="18"/>
    <n v="1219"/>
    <x v="17"/>
    <d v="2015-05-21T00:00:00"/>
    <x v="2"/>
  </r>
  <r>
    <x v="0"/>
    <n v="19"/>
    <n v="7"/>
    <x v="18"/>
    <d v="2015-05-21T00:00:00"/>
    <x v="0"/>
  </r>
  <r>
    <x v="0"/>
    <n v="1"/>
    <n v="100"/>
    <x v="16"/>
    <d v="2015-05-22T00:00:00"/>
    <x v="2"/>
  </r>
  <r>
    <x v="0"/>
    <n v="1"/>
    <n v="975"/>
    <x v="16"/>
    <d v="2015-05-25T00:00:00"/>
    <x v="2"/>
  </r>
  <r>
    <x v="0"/>
    <n v="1"/>
    <n v="1300"/>
    <x v="20"/>
    <d v="2015-05-26T00:00:00"/>
    <x v="0"/>
  </r>
  <r>
    <x v="0"/>
    <n v="1"/>
    <n v="75"/>
    <x v="24"/>
    <d v="2015-05-27T00:00:00"/>
    <x v="0"/>
  </r>
  <r>
    <x v="0"/>
    <n v="2"/>
    <n v="100"/>
    <x v="16"/>
    <d v="2015-05-27T00:00:00"/>
    <x v="2"/>
  </r>
  <r>
    <x v="0"/>
    <n v="1"/>
    <n v="43"/>
    <x v="0"/>
    <d v="2015-05-28T00:00:00"/>
    <x v="0"/>
  </r>
  <r>
    <x v="0"/>
    <n v="2"/>
    <n v="26"/>
    <x v="1"/>
    <d v="2015-05-28T00:00:00"/>
    <x v="0"/>
  </r>
  <r>
    <x v="0"/>
    <n v="3"/>
    <n v="21"/>
    <x v="2"/>
    <d v="2015-05-28T00:00:00"/>
    <x v="0"/>
  </r>
  <r>
    <x v="0"/>
    <n v="4"/>
    <n v="46"/>
    <x v="4"/>
    <d v="2015-05-28T00:00:00"/>
    <x v="0"/>
  </r>
  <r>
    <x v="0"/>
    <n v="5"/>
    <n v="21"/>
    <x v="5"/>
    <d v="2015-05-28T00:00:00"/>
    <x v="0"/>
  </r>
  <r>
    <x v="0"/>
    <n v="6"/>
    <n v="290"/>
    <x v="6"/>
    <d v="2015-05-28T00:00:00"/>
    <x v="0"/>
  </r>
  <r>
    <x v="0"/>
    <n v="7"/>
    <n v="12"/>
    <x v="7"/>
    <d v="2015-05-28T00:00:00"/>
    <x v="0"/>
  </r>
  <r>
    <x v="0"/>
    <n v="8"/>
    <n v="85"/>
    <x v="8"/>
    <d v="2015-05-28T00:00:00"/>
    <x v="0"/>
  </r>
  <r>
    <x v="0"/>
    <n v="9"/>
    <n v="12"/>
    <x v="9"/>
    <d v="2015-05-28T00:00:00"/>
    <x v="0"/>
  </r>
  <r>
    <x v="0"/>
    <n v="10"/>
    <n v="6"/>
    <x v="10"/>
    <d v="2015-05-28T00:00:00"/>
    <x v="0"/>
  </r>
  <r>
    <x v="0"/>
    <n v="11"/>
    <n v="5"/>
    <x v="11"/>
    <d v="2015-05-28T00:00:00"/>
    <x v="0"/>
  </r>
  <r>
    <x v="0"/>
    <n v="12"/>
    <n v="545"/>
    <x v="12"/>
    <d v="2015-05-28T00:00:00"/>
    <x v="0"/>
  </r>
  <r>
    <x v="0"/>
    <n v="13"/>
    <n v="185"/>
    <x v="13"/>
    <d v="2015-05-28T00:00:00"/>
    <x v="0"/>
  </r>
  <r>
    <x v="0"/>
    <n v="14"/>
    <n v="585"/>
    <x v="14"/>
    <d v="2015-05-28T00:00:00"/>
    <x v="0"/>
  </r>
  <r>
    <x v="0"/>
    <n v="15"/>
    <n v="38"/>
    <x v="26"/>
    <d v="2015-05-28T00:00:00"/>
    <x v="0"/>
  </r>
  <r>
    <x v="0"/>
    <n v="16"/>
    <n v="44"/>
    <x v="27"/>
    <d v="2015-05-28T00:00:00"/>
    <x v="0"/>
  </r>
  <r>
    <x v="0"/>
    <n v="17"/>
    <n v="119"/>
    <x v="15"/>
    <d v="2015-05-28T00:00:00"/>
    <x v="0"/>
  </r>
  <r>
    <x v="0"/>
    <n v="18"/>
    <n v="2000"/>
    <x v="17"/>
    <d v="2015-05-28T00:00:00"/>
    <x v="2"/>
  </r>
  <r>
    <x v="0"/>
    <n v="19"/>
    <n v="191"/>
    <x v="17"/>
    <d v="2015-05-28T00:00:00"/>
    <x v="2"/>
  </r>
  <r>
    <x v="0"/>
    <n v="20"/>
    <n v="12"/>
    <x v="18"/>
    <d v="2015-05-28T00:00:00"/>
    <x v="0"/>
  </r>
  <r>
    <x v="0"/>
    <n v="1"/>
    <n v="150"/>
    <x v="21"/>
    <d v="2015-05-29T00:00:00"/>
    <x v="0"/>
  </r>
  <r>
    <x v="0"/>
    <n v="2"/>
    <n v="75"/>
    <x v="16"/>
    <d v="2015-05-29T00:00:00"/>
    <x v="2"/>
  </r>
  <r>
    <x v="0"/>
    <n v="1"/>
    <n v="1000"/>
    <x v="20"/>
    <d v="2015-06-01T00:00:00"/>
    <x v="0"/>
  </r>
  <r>
    <x v="0"/>
    <n v="2"/>
    <n v="250"/>
    <x v="21"/>
    <d v="2015-06-01T00:00:00"/>
    <x v="0"/>
  </r>
  <r>
    <x v="0"/>
    <n v="3"/>
    <n v="950"/>
    <x v="16"/>
    <d v="2015-06-01T00:00:00"/>
    <x v="3"/>
  </r>
  <r>
    <x v="1"/>
    <n v="4"/>
    <n v="403"/>
    <x v="0"/>
    <d v="2015-06-01T00:00:00"/>
    <x v="0"/>
  </r>
  <r>
    <x v="1"/>
    <n v="5"/>
    <n v="218"/>
    <x v="1"/>
    <d v="2015-06-01T00:00:00"/>
    <x v="0"/>
  </r>
  <r>
    <x v="1"/>
    <n v="6"/>
    <n v="221"/>
    <x v="2"/>
    <d v="2015-06-01T00:00:00"/>
    <x v="0"/>
  </r>
  <r>
    <x v="1"/>
    <n v="7"/>
    <n v="4"/>
    <x v="3"/>
    <d v="2015-06-01T00:00:00"/>
    <x v="0"/>
  </r>
  <r>
    <x v="1"/>
    <n v="8"/>
    <n v="53"/>
    <x v="4"/>
    <d v="2015-06-01T00:00:00"/>
    <x v="0"/>
  </r>
  <r>
    <x v="1"/>
    <n v="9"/>
    <n v="91"/>
    <x v="5"/>
    <d v="2015-06-01T00:00:00"/>
    <x v="0"/>
  </r>
  <r>
    <x v="1"/>
    <n v="10"/>
    <n v="1140"/>
    <x v="6"/>
    <d v="2015-06-01T00:00:00"/>
    <x v="0"/>
  </r>
  <r>
    <x v="1"/>
    <n v="11"/>
    <n v="1533"/>
    <x v="7"/>
    <d v="2015-06-01T00:00:00"/>
    <x v="0"/>
  </r>
  <r>
    <x v="1"/>
    <n v="12"/>
    <n v="408"/>
    <x v="8"/>
    <d v="2015-06-01T00:00:00"/>
    <x v="0"/>
  </r>
  <r>
    <x v="1"/>
    <n v="13"/>
    <n v="23"/>
    <x v="9"/>
    <d v="2015-06-01T00:00:00"/>
    <x v="0"/>
  </r>
  <r>
    <x v="1"/>
    <n v="14"/>
    <n v="149"/>
    <x v="10"/>
    <d v="2015-06-01T00:00:00"/>
    <x v="0"/>
  </r>
  <r>
    <x v="1"/>
    <n v="15"/>
    <n v="89"/>
    <x v="11"/>
    <d v="2015-06-01T00:00:00"/>
    <x v="0"/>
  </r>
  <r>
    <x v="1"/>
    <n v="16"/>
    <n v="15"/>
    <x v="12"/>
    <d v="2015-06-01T00:00:00"/>
    <x v="0"/>
  </r>
  <r>
    <x v="1"/>
    <n v="17"/>
    <n v="409"/>
    <x v="13"/>
    <d v="2015-06-01T00:00:00"/>
    <x v="0"/>
  </r>
  <r>
    <x v="1"/>
    <n v="18"/>
    <n v="3"/>
    <x v="19"/>
    <d v="2015-06-01T00:00:00"/>
    <x v="0"/>
  </r>
  <r>
    <x v="1"/>
    <n v="19"/>
    <n v="1194"/>
    <x v="14"/>
    <d v="2015-06-01T00:00:00"/>
    <x v="0"/>
  </r>
  <r>
    <x v="1"/>
    <n v="20"/>
    <n v="295"/>
    <x v="15"/>
    <d v="2015-06-01T00:00:00"/>
    <x v="0"/>
  </r>
  <r>
    <x v="1"/>
    <n v="21"/>
    <n v="2000"/>
    <x v="17"/>
    <d v="2015-06-01T00:00:00"/>
    <x v="3"/>
  </r>
  <r>
    <x v="1"/>
    <n v="22"/>
    <n v="2000"/>
    <x v="17"/>
    <d v="2015-06-01T00:00:00"/>
    <x v="3"/>
  </r>
  <r>
    <x v="1"/>
    <n v="23"/>
    <n v="2000"/>
    <x v="17"/>
    <d v="2015-06-01T00:00:00"/>
    <x v="3"/>
  </r>
  <r>
    <x v="1"/>
    <n v="24"/>
    <n v="2000"/>
    <x v="17"/>
    <d v="2015-06-01T00:00:00"/>
    <x v="3"/>
  </r>
  <r>
    <x v="1"/>
    <n v="25"/>
    <n v="299"/>
    <x v="17"/>
    <d v="2015-06-01T00:00:00"/>
    <x v="3"/>
  </r>
  <r>
    <x v="1"/>
    <n v="26"/>
    <n v="62"/>
    <x v="18"/>
    <d v="2015-06-01T00:00:00"/>
    <x v="0"/>
  </r>
  <r>
    <x v="0"/>
    <n v="1"/>
    <n v="2000"/>
    <x v="20"/>
    <d v="2015-06-02T00:00:00"/>
    <x v="0"/>
  </r>
  <r>
    <x v="0"/>
    <n v="2"/>
    <n v="2000"/>
    <x v="20"/>
    <d v="2015-06-02T00:00:00"/>
    <x v="0"/>
  </r>
  <r>
    <x v="0"/>
    <n v="3"/>
    <n v="500"/>
    <x v="20"/>
    <d v="2015-06-02T00:00:00"/>
    <x v="0"/>
  </r>
  <r>
    <x v="0"/>
    <n v="4"/>
    <n v="150"/>
    <x v="21"/>
    <d v="2015-06-02T00:00:00"/>
    <x v="0"/>
  </r>
  <r>
    <x v="0"/>
    <n v="5"/>
    <n v="175"/>
    <x v="16"/>
    <d v="2015-06-02T00:00:00"/>
    <x v="3"/>
  </r>
  <r>
    <x v="0"/>
    <n v="1"/>
    <n v="150"/>
    <x v="21"/>
    <d v="2015-06-03T00:00:00"/>
    <x v="0"/>
  </r>
  <r>
    <x v="0"/>
    <n v="2"/>
    <n v="300"/>
    <x v="16"/>
    <d v="2015-06-03T00:00:00"/>
    <x v="3"/>
  </r>
  <r>
    <x v="0"/>
    <n v="1"/>
    <n v="75"/>
    <x v="22"/>
    <d v="2015-06-04T00:00:00"/>
    <x v="0"/>
  </r>
  <r>
    <x v="0"/>
    <n v="2"/>
    <n v="38"/>
    <x v="0"/>
    <d v="2015-06-04T00:00:00"/>
    <x v="0"/>
  </r>
  <r>
    <x v="0"/>
    <n v="3"/>
    <n v="11"/>
    <x v="1"/>
    <d v="2015-06-04T00:00:00"/>
    <x v="0"/>
  </r>
  <r>
    <x v="0"/>
    <n v="4"/>
    <n v="16"/>
    <x v="2"/>
    <d v="2015-06-04T00:00:00"/>
    <x v="0"/>
  </r>
  <r>
    <x v="0"/>
    <n v="5"/>
    <n v="41"/>
    <x v="4"/>
    <d v="2015-06-04T00:00:00"/>
    <x v="0"/>
  </r>
  <r>
    <x v="0"/>
    <n v="6"/>
    <n v="16"/>
    <x v="5"/>
    <d v="2015-06-04T00:00:00"/>
    <x v="0"/>
  </r>
  <r>
    <x v="0"/>
    <n v="7"/>
    <n v="292"/>
    <x v="6"/>
    <d v="2015-06-04T00:00:00"/>
    <x v="0"/>
  </r>
  <r>
    <x v="0"/>
    <n v="8"/>
    <n v="6"/>
    <x v="7"/>
    <d v="2015-06-04T00:00:00"/>
    <x v="0"/>
  </r>
  <r>
    <x v="0"/>
    <n v="9"/>
    <n v="157"/>
    <x v="8"/>
    <d v="2015-06-04T00:00:00"/>
    <x v="0"/>
  </r>
  <r>
    <x v="0"/>
    <n v="10"/>
    <n v="13"/>
    <x v="9"/>
    <d v="2015-06-04T00:00:00"/>
    <x v="0"/>
  </r>
  <r>
    <x v="0"/>
    <n v="11"/>
    <n v="6"/>
    <x v="10"/>
    <d v="2015-06-04T00:00:00"/>
    <x v="0"/>
  </r>
  <r>
    <x v="0"/>
    <n v="12"/>
    <n v="1"/>
    <x v="11"/>
    <d v="2015-06-04T00:00:00"/>
    <x v="0"/>
  </r>
  <r>
    <x v="0"/>
    <n v="13"/>
    <n v="426"/>
    <x v="12"/>
    <d v="2015-06-04T00:00:00"/>
    <x v="0"/>
  </r>
  <r>
    <x v="0"/>
    <n v="14"/>
    <n v="177"/>
    <x v="13"/>
    <d v="2015-06-04T00:00:00"/>
    <x v="0"/>
  </r>
  <r>
    <x v="0"/>
    <n v="15"/>
    <n v="434"/>
    <x v="14"/>
    <d v="2015-06-04T00:00:00"/>
    <x v="0"/>
  </r>
  <r>
    <x v="0"/>
    <n v="16"/>
    <n v="30"/>
    <x v="26"/>
    <d v="2015-06-04T00:00:00"/>
    <x v="0"/>
  </r>
  <r>
    <x v="0"/>
    <n v="17"/>
    <n v="44"/>
    <x v="27"/>
    <d v="2015-06-04T00:00:00"/>
    <x v="0"/>
  </r>
  <r>
    <x v="0"/>
    <n v="18"/>
    <n v="92"/>
    <x v="15"/>
    <d v="2015-06-04T00:00:00"/>
    <x v="0"/>
  </r>
  <r>
    <x v="0"/>
    <n v="19"/>
    <n v="1901"/>
    <x v="17"/>
    <d v="2015-06-04T00:00:00"/>
    <x v="3"/>
  </r>
  <r>
    <x v="0"/>
    <n v="20"/>
    <n v="10"/>
    <x v="18"/>
    <d v="2015-06-04T00:00:00"/>
    <x v="0"/>
  </r>
  <r>
    <x v="0"/>
    <n v="1"/>
    <n v="2000"/>
    <x v="20"/>
    <d v="2015-06-05T00:00:00"/>
    <x v="0"/>
  </r>
  <r>
    <x v="0"/>
    <n v="1"/>
    <n v="10"/>
    <x v="22"/>
    <d v="2015-06-08T00:00:00"/>
    <x v="0"/>
  </r>
  <r>
    <x v="0"/>
    <n v="2"/>
    <n v="1000"/>
    <x v="20"/>
    <d v="2015-06-08T00:00:00"/>
    <x v="0"/>
  </r>
  <r>
    <x v="0"/>
    <n v="3"/>
    <n v="1050"/>
    <x v="21"/>
    <d v="2015-06-08T00:00:00"/>
    <x v="0"/>
  </r>
  <r>
    <x v="0"/>
    <n v="4"/>
    <n v="925"/>
    <x v="16"/>
    <d v="2015-06-08T00:00:00"/>
    <x v="3"/>
  </r>
  <r>
    <x v="0"/>
    <n v="1"/>
    <n v="150"/>
    <x v="21"/>
    <d v="2015-06-09T00:00:00"/>
    <x v="0"/>
  </r>
  <r>
    <x v="0"/>
    <n v="2"/>
    <n v="100"/>
    <x v="16"/>
    <d v="2015-06-09T00:00:00"/>
    <x v="3"/>
  </r>
  <r>
    <x v="0"/>
    <n v="1"/>
    <n v="35"/>
    <x v="0"/>
    <d v="2015-06-11T00:00:00"/>
    <x v="0"/>
  </r>
  <r>
    <x v="0"/>
    <n v="2"/>
    <n v="18"/>
    <x v="1"/>
    <d v="2015-06-11T00:00:00"/>
    <x v="0"/>
  </r>
  <r>
    <x v="0"/>
    <n v="3"/>
    <n v="12"/>
    <x v="2"/>
    <d v="2015-06-11T00:00:00"/>
    <x v="0"/>
  </r>
  <r>
    <x v="0"/>
    <n v="4"/>
    <n v="19"/>
    <x v="4"/>
    <d v="2015-06-11T00:00:00"/>
    <x v="0"/>
  </r>
  <r>
    <x v="0"/>
    <n v="5"/>
    <n v="8"/>
    <x v="5"/>
    <d v="2015-06-11T00:00:00"/>
    <x v="0"/>
  </r>
  <r>
    <x v="0"/>
    <n v="6"/>
    <n v="181"/>
    <x v="6"/>
    <d v="2015-06-11T00:00:00"/>
    <x v="0"/>
  </r>
  <r>
    <x v="0"/>
    <n v="7"/>
    <n v="9"/>
    <x v="7"/>
    <d v="2015-06-11T00:00:00"/>
    <x v="0"/>
  </r>
  <r>
    <x v="0"/>
    <n v="8"/>
    <n v="108"/>
    <x v="8"/>
    <d v="2015-06-11T00:00:00"/>
    <x v="0"/>
  </r>
  <r>
    <x v="0"/>
    <n v="9"/>
    <n v="3"/>
    <x v="9"/>
    <d v="2015-06-11T00:00:00"/>
    <x v="0"/>
  </r>
  <r>
    <x v="0"/>
    <n v="10"/>
    <n v="3"/>
    <x v="10"/>
    <d v="2015-06-11T00:00:00"/>
    <x v="0"/>
  </r>
  <r>
    <x v="0"/>
    <n v="11"/>
    <n v="2"/>
    <x v="11"/>
    <d v="2015-06-11T00:00:00"/>
    <x v="0"/>
  </r>
  <r>
    <x v="0"/>
    <n v="12"/>
    <n v="1800"/>
    <x v="20"/>
    <d v="2015-06-11T00:00:00"/>
    <x v="0"/>
  </r>
  <r>
    <x v="0"/>
    <n v="13"/>
    <n v="272"/>
    <x v="12"/>
    <d v="2015-06-11T00:00:00"/>
    <x v="0"/>
  </r>
  <r>
    <x v="0"/>
    <n v="14"/>
    <n v="118"/>
    <x v="13"/>
    <d v="2015-06-11T00:00:00"/>
    <x v="0"/>
  </r>
  <r>
    <x v="0"/>
    <n v="15"/>
    <n v="150"/>
    <x v="21"/>
    <d v="2015-06-11T00:00:00"/>
    <x v="0"/>
  </r>
  <r>
    <x v="0"/>
    <n v="16"/>
    <n v="364"/>
    <x v="14"/>
    <d v="2015-06-11T00:00:00"/>
    <x v="0"/>
  </r>
  <r>
    <x v="0"/>
    <n v="17"/>
    <n v="21"/>
    <x v="26"/>
    <d v="2015-06-11T00:00:00"/>
    <x v="0"/>
  </r>
  <r>
    <x v="0"/>
    <n v="18"/>
    <n v="15"/>
    <x v="27"/>
    <d v="2015-06-11T00:00:00"/>
    <x v="0"/>
  </r>
  <r>
    <x v="0"/>
    <n v="19"/>
    <n v="49"/>
    <x v="24"/>
    <d v="2015-06-11T00:00:00"/>
    <x v="0"/>
  </r>
  <r>
    <x v="0"/>
    <n v="20"/>
    <n v="350"/>
    <x v="16"/>
    <d v="2015-06-11T00:00:00"/>
    <x v="3"/>
  </r>
  <r>
    <x v="0"/>
    <n v="21"/>
    <n v="1891"/>
    <x v="17"/>
    <d v="2015-06-11T00:00:00"/>
    <x v="3"/>
  </r>
  <r>
    <x v="0"/>
    <n v="22"/>
    <n v="11"/>
    <x v="18"/>
    <d v="2015-06-11T00:00:00"/>
    <x v="0"/>
  </r>
  <r>
    <x v="0"/>
    <n v="1"/>
    <n v="250"/>
    <x v="16"/>
    <d v="2015-06-12T00:00:00"/>
    <x v="3"/>
  </r>
  <r>
    <x v="0"/>
    <n v="1"/>
    <n v="975"/>
    <x v="16"/>
    <d v="2015-06-15T00:00:00"/>
    <x v="3"/>
  </r>
  <r>
    <x v="0"/>
    <n v="1"/>
    <n v="200"/>
    <x v="16"/>
    <d v="2015-06-17T00:00:00"/>
    <x v="3"/>
  </r>
  <r>
    <x v="0"/>
    <n v="1"/>
    <n v="100"/>
    <x v="16"/>
    <d v="2015-06-18T00:00:00"/>
    <x v="3"/>
  </r>
  <r>
    <x v="0"/>
    <n v="1"/>
    <n v="250"/>
    <x v="16"/>
    <d v="2015-06-19T00:00:00"/>
    <x v="3"/>
  </r>
  <r>
    <x v="0"/>
    <n v="1"/>
    <n v="400"/>
    <x v="20"/>
    <d v="2015-06-22T00:00:00"/>
    <x v="0"/>
  </r>
  <r>
    <x v="0"/>
    <n v="2"/>
    <n v="75"/>
    <x v="24"/>
    <d v="2015-06-22T00:00:00"/>
    <x v="0"/>
  </r>
  <r>
    <x v="0"/>
    <n v="3"/>
    <n v="750"/>
    <x v="16"/>
    <d v="2015-06-22T00:00:00"/>
    <x v="3"/>
  </r>
  <r>
    <x v="0"/>
    <n v="1"/>
    <n v="30"/>
    <x v="22"/>
    <d v="2015-06-23T00:00:00"/>
    <x v="0"/>
  </r>
  <r>
    <x v="0"/>
    <n v="2"/>
    <n v="175"/>
    <x v="16"/>
    <d v="2015-06-23T00:00:00"/>
    <x v="3"/>
  </r>
  <r>
    <x v="0"/>
    <n v="1"/>
    <n v="75"/>
    <x v="16"/>
    <d v="2015-06-25T00:00:00"/>
    <x v="3"/>
  </r>
  <r>
    <x v="0"/>
    <n v="1"/>
    <n v="2000"/>
    <x v="20"/>
    <d v="2015-06-26T00:00:00"/>
    <x v="0"/>
  </r>
  <r>
    <x v="0"/>
    <n v="2"/>
    <n v="250"/>
    <x v="21"/>
    <d v="2015-06-26T00:00:00"/>
    <x v="0"/>
  </r>
  <r>
    <x v="0"/>
    <n v="3"/>
    <n v="400"/>
    <x v="16"/>
    <d v="2015-06-26T00:00:00"/>
    <x v="3"/>
  </r>
  <r>
    <x v="0"/>
    <n v="1"/>
    <n v="250"/>
    <x v="21"/>
    <d v="2015-06-29T00:00:00"/>
    <x v="0"/>
  </r>
  <r>
    <x v="0"/>
    <n v="2"/>
    <n v="675"/>
    <x v="16"/>
    <d v="2015-06-29T00:00:00"/>
    <x v="3"/>
  </r>
  <r>
    <x v="0"/>
    <n v="1"/>
    <n v="87"/>
    <x v="0"/>
    <d v="2015-06-30T00:00:00"/>
    <x v="0"/>
  </r>
  <r>
    <x v="0"/>
    <n v="2"/>
    <n v="40"/>
    <x v="1"/>
    <d v="2015-06-30T00:00:00"/>
    <x v="0"/>
  </r>
  <r>
    <x v="0"/>
    <n v="3"/>
    <n v="24"/>
    <x v="2"/>
    <d v="2015-06-30T00:00:00"/>
    <x v="0"/>
  </r>
  <r>
    <x v="0"/>
    <n v="4"/>
    <n v="1"/>
    <x v="3"/>
    <d v="2015-06-30T00:00:00"/>
    <x v="0"/>
  </r>
  <r>
    <x v="0"/>
    <n v="5"/>
    <n v="86"/>
    <x v="4"/>
    <d v="2015-06-30T00:00:00"/>
    <x v="0"/>
  </r>
  <r>
    <x v="0"/>
    <n v="6"/>
    <n v="24"/>
    <x v="5"/>
    <d v="2015-06-30T00:00:00"/>
    <x v="0"/>
  </r>
  <r>
    <x v="0"/>
    <n v="7"/>
    <n v="883"/>
    <x v="6"/>
    <d v="2015-06-30T00:00:00"/>
    <x v="0"/>
  </r>
  <r>
    <x v="0"/>
    <n v="8"/>
    <n v="28"/>
    <x v="7"/>
    <d v="2015-06-30T00:00:00"/>
    <x v="0"/>
  </r>
  <r>
    <x v="0"/>
    <n v="9"/>
    <n v="552"/>
    <x v="8"/>
    <d v="2015-06-30T00:00:00"/>
    <x v="0"/>
  </r>
  <r>
    <x v="0"/>
    <n v="10"/>
    <n v="60"/>
    <x v="9"/>
    <d v="2015-06-30T00:00:00"/>
    <x v="0"/>
  </r>
  <r>
    <x v="0"/>
    <n v="11"/>
    <n v="15"/>
    <x v="10"/>
    <d v="2015-06-30T00:00:00"/>
    <x v="0"/>
  </r>
  <r>
    <x v="0"/>
    <n v="12"/>
    <n v="12"/>
    <x v="11"/>
    <d v="2015-06-30T00:00:00"/>
    <x v="0"/>
  </r>
  <r>
    <x v="0"/>
    <n v="13"/>
    <n v="1352"/>
    <x v="12"/>
    <d v="2015-06-30T00:00:00"/>
    <x v="0"/>
  </r>
  <r>
    <x v="0"/>
    <n v="14"/>
    <n v="461"/>
    <x v="13"/>
    <d v="2015-06-30T00:00:00"/>
    <x v="0"/>
  </r>
  <r>
    <x v="0"/>
    <n v="15"/>
    <n v="150"/>
    <x v="21"/>
    <d v="2015-06-30T00:00:00"/>
    <x v="0"/>
  </r>
  <r>
    <x v="0"/>
    <n v="16"/>
    <n v="1162"/>
    <x v="14"/>
    <d v="2015-06-30T00:00:00"/>
    <x v="0"/>
  </r>
  <r>
    <x v="0"/>
    <n v="17"/>
    <n v="65"/>
    <x v="26"/>
    <d v="2015-06-30T00:00:00"/>
    <x v="0"/>
  </r>
  <r>
    <x v="0"/>
    <n v="18"/>
    <n v="111"/>
    <x v="27"/>
    <d v="2015-06-30T00:00:00"/>
    <x v="0"/>
  </r>
  <r>
    <x v="0"/>
    <n v="19"/>
    <n v="105"/>
    <x v="15"/>
    <d v="2015-06-30T00:00:00"/>
    <x v="0"/>
  </r>
  <r>
    <x v="0"/>
    <n v="20"/>
    <n v="475"/>
    <x v="16"/>
    <d v="2015-06-30T00:00:00"/>
    <x v="3"/>
  </r>
  <r>
    <x v="0"/>
    <n v="21"/>
    <n v="2000"/>
    <x v="17"/>
    <d v="2015-06-30T00:00:00"/>
    <x v="3"/>
  </r>
  <r>
    <x v="0"/>
    <n v="22"/>
    <n v="2000"/>
    <x v="17"/>
    <d v="2015-06-30T00:00:00"/>
    <x v="3"/>
  </r>
  <r>
    <x v="0"/>
    <n v="23"/>
    <n v="1436"/>
    <x v="17"/>
    <d v="2015-06-30T00:00:00"/>
    <x v="3"/>
  </r>
  <r>
    <x v="0"/>
    <n v="24"/>
    <n v="20"/>
    <x v="18"/>
    <d v="2015-06-30T00:00:00"/>
    <x v="0"/>
  </r>
  <r>
    <x v="0"/>
    <n v="1"/>
    <n v="120"/>
    <x v="16"/>
    <d v="2015-07-01T00:00:00"/>
    <x v="4"/>
  </r>
  <r>
    <x v="1"/>
    <n v="2"/>
    <n v="454"/>
    <x v="0"/>
    <d v="2015-07-01T00:00:00"/>
    <x v="0"/>
  </r>
  <r>
    <x v="1"/>
    <n v="3"/>
    <n v="333"/>
    <x v="1"/>
    <d v="2015-07-01T00:00:00"/>
    <x v="0"/>
  </r>
  <r>
    <x v="1"/>
    <n v="4"/>
    <n v="1213"/>
    <x v="2"/>
    <d v="2015-07-01T00:00:00"/>
    <x v="0"/>
  </r>
  <r>
    <x v="1"/>
    <n v="5"/>
    <n v="18"/>
    <x v="3"/>
    <d v="2015-07-01T00:00:00"/>
    <x v="0"/>
  </r>
  <r>
    <x v="1"/>
    <n v="6"/>
    <n v="64"/>
    <x v="4"/>
    <d v="2015-07-01T00:00:00"/>
    <x v="0"/>
  </r>
  <r>
    <x v="1"/>
    <n v="7"/>
    <n v="138"/>
    <x v="5"/>
    <d v="2015-07-01T00:00:00"/>
    <x v="0"/>
  </r>
  <r>
    <x v="1"/>
    <n v="8"/>
    <n v="1452"/>
    <x v="6"/>
    <d v="2015-07-01T00:00:00"/>
    <x v="0"/>
  </r>
  <r>
    <x v="1"/>
    <n v="9"/>
    <n v="399"/>
    <x v="7"/>
    <d v="2015-07-01T00:00:00"/>
    <x v="0"/>
  </r>
  <r>
    <x v="1"/>
    <n v="10"/>
    <n v="498"/>
    <x v="8"/>
    <d v="2015-07-01T00:00:00"/>
    <x v="0"/>
  </r>
  <r>
    <x v="1"/>
    <n v="11"/>
    <n v="17"/>
    <x v="9"/>
    <d v="2015-07-01T00:00:00"/>
    <x v="0"/>
  </r>
  <r>
    <x v="1"/>
    <n v="12"/>
    <n v="42"/>
    <x v="10"/>
    <d v="2015-07-01T00:00:00"/>
    <x v="0"/>
  </r>
  <r>
    <x v="1"/>
    <n v="13"/>
    <n v="18"/>
    <x v="11"/>
    <d v="2015-07-01T00:00:00"/>
    <x v="0"/>
  </r>
  <r>
    <x v="1"/>
    <n v="14"/>
    <n v="2000"/>
    <x v="12"/>
    <d v="2015-07-01T00:00:00"/>
    <x v="0"/>
  </r>
  <r>
    <x v="1"/>
    <n v="15"/>
    <n v="2000"/>
    <x v="12"/>
    <d v="2015-07-01T00:00:00"/>
    <x v="0"/>
  </r>
  <r>
    <x v="1"/>
    <n v="16"/>
    <n v="2000"/>
    <x v="12"/>
    <d v="2015-07-01T00:00:00"/>
    <x v="0"/>
  </r>
  <r>
    <x v="1"/>
    <n v="17"/>
    <n v="2000"/>
    <x v="12"/>
    <d v="2015-07-01T00:00:00"/>
    <x v="0"/>
  </r>
  <r>
    <x v="1"/>
    <n v="18"/>
    <n v="40"/>
    <x v="12"/>
    <d v="2015-07-01T00:00:00"/>
    <x v="0"/>
  </r>
  <r>
    <x v="1"/>
    <n v="19"/>
    <n v="561"/>
    <x v="13"/>
    <d v="2015-07-01T00:00:00"/>
    <x v="0"/>
  </r>
  <r>
    <x v="1"/>
    <n v="20"/>
    <n v="3"/>
    <x v="19"/>
    <d v="2015-07-01T00:00:00"/>
    <x v="0"/>
  </r>
  <r>
    <x v="1"/>
    <n v="21"/>
    <n v="2000"/>
    <x v="14"/>
    <d v="2015-07-01T00:00:00"/>
    <x v="0"/>
  </r>
  <r>
    <x v="1"/>
    <n v="22"/>
    <n v="474"/>
    <x v="14"/>
    <d v="2015-07-01T00:00:00"/>
    <x v="0"/>
  </r>
  <r>
    <x v="1"/>
    <n v="23"/>
    <n v="435"/>
    <x v="15"/>
    <d v="2015-07-01T00:00:00"/>
    <x v="0"/>
  </r>
  <r>
    <x v="1"/>
    <n v="24"/>
    <n v="2000"/>
    <x v="17"/>
    <d v="2015-07-01T00:00:00"/>
    <x v="4"/>
  </r>
  <r>
    <x v="1"/>
    <n v="25"/>
    <n v="2000"/>
    <x v="17"/>
    <d v="2015-07-01T00:00:00"/>
    <x v="4"/>
  </r>
  <r>
    <x v="1"/>
    <n v="26"/>
    <n v="2000"/>
    <x v="17"/>
    <d v="2015-07-01T00:00:00"/>
    <x v="4"/>
  </r>
  <r>
    <x v="1"/>
    <n v="27"/>
    <n v="2000"/>
    <x v="17"/>
    <d v="2015-07-01T00:00:00"/>
    <x v="4"/>
  </r>
  <r>
    <x v="1"/>
    <n v="28"/>
    <n v="2000"/>
    <x v="17"/>
    <d v="2015-07-01T00:00:00"/>
    <x v="4"/>
  </r>
  <r>
    <x v="1"/>
    <n v="29"/>
    <n v="2000"/>
    <x v="17"/>
    <d v="2015-07-01T00:00:00"/>
    <x v="4"/>
  </r>
  <r>
    <x v="1"/>
    <n v="30"/>
    <n v="2000"/>
    <x v="17"/>
    <d v="2015-07-01T00:00:00"/>
    <x v="4"/>
  </r>
  <r>
    <x v="1"/>
    <n v="31"/>
    <n v="2000"/>
    <x v="17"/>
    <d v="2015-07-01T00:00:00"/>
    <x v="4"/>
  </r>
  <r>
    <x v="1"/>
    <n v="32"/>
    <n v="1361"/>
    <x v="17"/>
    <d v="2015-07-01T00:00:00"/>
    <x v="4"/>
  </r>
  <r>
    <x v="1"/>
    <n v="33"/>
    <n v="91"/>
    <x v="18"/>
    <d v="2015-07-01T00:00:00"/>
    <x v="0"/>
  </r>
  <r>
    <x v="0"/>
    <n v="1"/>
    <n v="75"/>
    <x v="24"/>
    <d v="2015-07-02T00:00:00"/>
    <x v="0"/>
  </r>
  <r>
    <x v="0"/>
    <n v="2"/>
    <n v="200"/>
    <x v="16"/>
    <d v="2015-07-02T00:00:00"/>
    <x v="4"/>
  </r>
  <r>
    <x v="0"/>
    <n v="1"/>
    <n v="475"/>
    <x v="16"/>
    <d v="2015-07-03T00:00:00"/>
    <x v="4"/>
  </r>
  <r>
    <x v="0"/>
    <n v="1"/>
    <n v="350"/>
    <x v="21"/>
    <d v="2015-07-06T00:00:00"/>
    <x v="0"/>
  </r>
  <r>
    <x v="0"/>
    <n v="2"/>
    <n v="75"/>
    <x v="24"/>
    <d v="2015-07-06T00:00:00"/>
    <x v="0"/>
  </r>
  <r>
    <x v="0"/>
    <n v="3"/>
    <n v="750"/>
    <x v="16"/>
    <d v="2015-07-06T00:00:00"/>
    <x v="4"/>
  </r>
  <r>
    <x v="0"/>
    <n v="1"/>
    <n v="24"/>
    <x v="0"/>
    <d v="2015-07-07T00:00:00"/>
    <x v="0"/>
  </r>
  <r>
    <x v="0"/>
    <n v="2"/>
    <n v="19"/>
    <x v="1"/>
    <d v="2015-07-07T00:00:00"/>
    <x v="0"/>
  </r>
  <r>
    <x v="0"/>
    <n v="3"/>
    <n v="6"/>
    <x v="2"/>
    <d v="2015-07-07T00:00:00"/>
    <x v="0"/>
  </r>
  <r>
    <x v="0"/>
    <n v="4"/>
    <n v="24"/>
    <x v="4"/>
    <d v="2015-07-07T00:00:00"/>
    <x v="0"/>
  </r>
  <r>
    <x v="0"/>
    <n v="5"/>
    <n v="5"/>
    <x v="5"/>
    <d v="2015-07-07T00:00:00"/>
    <x v="0"/>
  </r>
  <r>
    <x v="0"/>
    <n v="6"/>
    <n v="247"/>
    <x v="6"/>
    <d v="2015-07-07T00:00:00"/>
    <x v="0"/>
  </r>
  <r>
    <x v="0"/>
    <n v="7"/>
    <n v="5"/>
    <x v="7"/>
    <d v="2015-07-07T00:00:00"/>
    <x v="0"/>
  </r>
  <r>
    <x v="0"/>
    <n v="8"/>
    <n v="106"/>
    <x v="8"/>
    <d v="2015-07-07T00:00:00"/>
    <x v="0"/>
  </r>
  <r>
    <x v="0"/>
    <n v="9"/>
    <n v="10"/>
    <x v="9"/>
    <d v="2015-07-07T00:00:00"/>
    <x v="0"/>
  </r>
  <r>
    <x v="0"/>
    <n v="10"/>
    <n v="4"/>
    <x v="10"/>
    <d v="2015-07-07T00:00:00"/>
    <x v="0"/>
  </r>
  <r>
    <x v="0"/>
    <n v="11"/>
    <n v="3"/>
    <x v="11"/>
    <d v="2015-07-07T00:00:00"/>
    <x v="0"/>
  </r>
  <r>
    <x v="0"/>
    <n v="12"/>
    <n v="589"/>
    <x v="12"/>
    <d v="2015-07-07T00:00:00"/>
    <x v="0"/>
  </r>
  <r>
    <x v="0"/>
    <n v="13"/>
    <n v="97"/>
    <x v="13"/>
    <d v="2015-07-07T00:00:00"/>
    <x v="0"/>
  </r>
  <r>
    <x v="0"/>
    <n v="14"/>
    <n v="647"/>
    <x v="14"/>
    <d v="2015-07-07T00:00:00"/>
    <x v="0"/>
  </r>
  <r>
    <x v="0"/>
    <n v="15"/>
    <n v="13"/>
    <x v="26"/>
    <d v="2015-07-07T00:00:00"/>
    <x v="0"/>
  </r>
  <r>
    <x v="0"/>
    <n v="16"/>
    <n v="22"/>
    <x v="27"/>
    <d v="2015-07-07T00:00:00"/>
    <x v="0"/>
  </r>
  <r>
    <x v="0"/>
    <n v="17"/>
    <n v="40"/>
    <x v="15"/>
    <d v="2015-07-07T00:00:00"/>
    <x v="0"/>
  </r>
  <r>
    <x v="0"/>
    <n v="18"/>
    <n v="75"/>
    <x v="24"/>
    <d v="2015-07-07T00:00:00"/>
    <x v="0"/>
  </r>
  <r>
    <x v="0"/>
    <n v="19"/>
    <n v="300"/>
    <x v="16"/>
    <d v="2015-07-07T00:00:00"/>
    <x v="4"/>
  </r>
  <r>
    <x v="0"/>
    <n v="20"/>
    <n v="1689"/>
    <x v="17"/>
    <d v="2015-07-07T00:00:00"/>
    <x v="4"/>
  </r>
  <r>
    <x v="0"/>
    <n v="21"/>
    <n v="7"/>
    <x v="18"/>
    <d v="2015-07-07T00:00:00"/>
    <x v="0"/>
  </r>
  <r>
    <x v="0"/>
    <n v="1"/>
    <n v="30"/>
    <x v="22"/>
    <d v="2015-07-09T00:00:00"/>
    <x v="0"/>
  </r>
  <r>
    <x v="0"/>
    <n v="2"/>
    <n v="250"/>
    <x v="21"/>
    <d v="2015-07-09T00:00:00"/>
    <x v="0"/>
  </r>
  <r>
    <x v="0"/>
    <n v="3"/>
    <n v="100"/>
    <x v="16"/>
    <d v="2015-07-09T00:00:00"/>
    <x v="4"/>
  </r>
  <r>
    <x v="0"/>
    <n v="1"/>
    <n v="300"/>
    <x v="16"/>
    <d v="2015-07-10T00:00:00"/>
    <x v="4"/>
  </r>
  <r>
    <x v="0"/>
    <n v="1"/>
    <n v="30"/>
    <x v="22"/>
    <d v="2015-07-13T00:00:00"/>
    <x v="0"/>
  </r>
  <r>
    <x v="0"/>
    <n v="2"/>
    <n v="1400"/>
    <x v="23"/>
    <d v="2015-07-13T00:00:00"/>
    <x v="0"/>
  </r>
  <r>
    <x v="0"/>
    <n v="3"/>
    <n v="75"/>
    <x v="24"/>
    <d v="2015-07-13T00:00:00"/>
    <x v="0"/>
  </r>
  <r>
    <x v="0"/>
    <n v="4"/>
    <n v="450"/>
    <x v="16"/>
    <d v="2015-07-13T00:00:00"/>
    <x v="4"/>
  </r>
  <r>
    <x v="0"/>
    <n v="1"/>
    <n v="34"/>
    <x v="0"/>
    <d v="2015-07-14T00:00:00"/>
    <x v="0"/>
  </r>
  <r>
    <x v="0"/>
    <n v="2"/>
    <n v="12"/>
    <x v="1"/>
    <d v="2015-07-14T00:00:00"/>
    <x v="0"/>
  </r>
  <r>
    <x v="0"/>
    <n v="3"/>
    <n v="7"/>
    <x v="2"/>
    <d v="2015-07-14T00:00:00"/>
    <x v="0"/>
  </r>
  <r>
    <x v="0"/>
    <n v="4"/>
    <n v="16"/>
    <x v="4"/>
    <d v="2015-07-14T00:00:00"/>
    <x v="0"/>
  </r>
  <r>
    <x v="0"/>
    <n v="5"/>
    <n v="8"/>
    <x v="5"/>
    <d v="2015-07-14T00:00:00"/>
    <x v="0"/>
  </r>
  <r>
    <x v="0"/>
    <n v="6"/>
    <n v="287"/>
    <x v="6"/>
    <d v="2015-07-14T00:00:00"/>
    <x v="0"/>
  </r>
  <r>
    <x v="0"/>
    <n v="7"/>
    <n v="7"/>
    <x v="7"/>
    <d v="2015-07-14T00:00:00"/>
    <x v="0"/>
  </r>
  <r>
    <x v="0"/>
    <n v="8"/>
    <n v="162"/>
    <x v="8"/>
    <d v="2015-07-14T00:00:00"/>
    <x v="0"/>
  </r>
  <r>
    <x v="0"/>
    <n v="9"/>
    <n v="11"/>
    <x v="9"/>
    <d v="2015-07-14T00:00:00"/>
    <x v="0"/>
  </r>
  <r>
    <x v="0"/>
    <n v="10"/>
    <n v="7"/>
    <x v="10"/>
    <d v="2015-07-14T00:00:00"/>
    <x v="0"/>
  </r>
  <r>
    <x v="0"/>
    <n v="11"/>
    <n v="476"/>
    <x v="12"/>
    <d v="2015-07-14T00:00:00"/>
    <x v="0"/>
  </r>
  <r>
    <x v="0"/>
    <n v="12"/>
    <n v="149"/>
    <x v="13"/>
    <d v="2015-07-14T00:00:00"/>
    <x v="0"/>
  </r>
  <r>
    <x v="0"/>
    <n v="13"/>
    <n v="150"/>
    <x v="21"/>
    <d v="2015-07-14T00:00:00"/>
    <x v="0"/>
  </r>
  <r>
    <x v="0"/>
    <n v="14"/>
    <n v="546"/>
    <x v="14"/>
    <d v="2015-07-14T00:00:00"/>
    <x v="0"/>
  </r>
  <r>
    <x v="0"/>
    <n v="15"/>
    <n v="13"/>
    <x v="26"/>
    <d v="2015-07-14T00:00:00"/>
    <x v="0"/>
  </r>
  <r>
    <x v="0"/>
    <n v="16"/>
    <n v="35"/>
    <x v="27"/>
    <d v="2015-07-14T00:00:00"/>
    <x v="0"/>
  </r>
  <r>
    <x v="0"/>
    <n v="17"/>
    <n v="29"/>
    <x v="15"/>
    <d v="2015-07-14T00:00:00"/>
    <x v="0"/>
  </r>
  <r>
    <x v="0"/>
    <n v="18"/>
    <n v="100"/>
    <x v="16"/>
    <d v="2015-07-14T00:00:00"/>
    <x v="4"/>
  </r>
  <r>
    <x v="0"/>
    <n v="19"/>
    <n v="1809"/>
    <x v="17"/>
    <d v="2015-07-14T00:00:00"/>
    <x v="4"/>
  </r>
  <r>
    <x v="0"/>
    <n v="20"/>
    <n v="11"/>
    <x v="18"/>
    <d v="2015-07-14T00:00:00"/>
    <x v="0"/>
  </r>
  <r>
    <x v="0"/>
    <n v="1"/>
    <n v="60"/>
    <x v="22"/>
    <d v="2015-07-15T00:00:00"/>
    <x v="0"/>
  </r>
  <r>
    <x v="0"/>
    <n v="2"/>
    <n v="200"/>
    <x v="16"/>
    <d v="2015-07-15T00:00:00"/>
    <x v="4"/>
  </r>
  <r>
    <x v="0"/>
    <n v="1"/>
    <n v="50"/>
    <x v="22"/>
    <d v="2015-07-16T00:00:00"/>
    <x v="0"/>
  </r>
  <r>
    <x v="0"/>
    <n v="2"/>
    <n v="1000"/>
    <x v="20"/>
    <d v="2015-07-16T00:00:00"/>
    <x v="0"/>
  </r>
  <r>
    <x v="0"/>
    <n v="3"/>
    <n v="175"/>
    <x v="24"/>
    <d v="2015-07-16T00:00:00"/>
    <x v="0"/>
  </r>
  <r>
    <x v="0"/>
    <n v="4"/>
    <n v="175"/>
    <x v="16"/>
    <d v="2015-07-16T00:00:00"/>
    <x v="4"/>
  </r>
  <r>
    <x v="0"/>
    <n v="1"/>
    <n v="1200"/>
    <x v="23"/>
    <d v="2015-07-17T00:00:00"/>
    <x v="0"/>
  </r>
  <r>
    <x v="0"/>
    <n v="2"/>
    <n v="75"/>
    <x v="24"/>
    <d v="2015-07-17T00:00:00"/>
    <x v="0"/>
  </r>
  <r>
    <x v="0"/>
    <n v="3"/>
    <n v="100"/>
    <x v="16"/>
    <d v="2015-07-17T00:00:00"/>
    <x v="4"/>
  </r>
  <r>
    <x v="0"/>
    <n v="1"/>
    <n v="300"/>
    <x v="21"/>
    <d v="2015-07-20T00:00:00"/>
    <x v="0"/>
  </r>
  <r>
    <x v="0"/>
    <n v="2"/>
    <n v="75"/>
    <x v="24"/>
    <d v="2015-07-20T00:00:00"/>
    <x v="0"/>
  </r>
  <r>
    <x v="0"/>
    <n v="3"/>
    <n v="475"/>
    <x v="16"/>
    <d v="2015-07-20T00:00:00"/>
    <x v="4"/>
  </r>
  <r>
    <x v="0"/>
    <n v="1"/>
    <n v="26"/>
    <x v="0"/>
    <d v="2015-07-21T00:00:00"/>
    <x v="0"/>
  </r>
  <r>
    <x v="0"/>
    <n v="2"/>
    <n v="23"/>
    <x v="1"/>
    <d v="2015-07-21T00:00:00"/>
    <x v="0"/>
  </r>
  <r>
    <x v="0"/>
    <n v="3"/>
    <n v="6"/>
    <x v="2"/>
    <d v="2015-07-21T00:00:00"/>
    <x v="0"/>
  </r>
  <r>
    <x v="0"/>
    <n v="4"/>
    <n v="17"/>
    <x v="4"/>
    <d v="2015-07-21T00:00:00"/>
    <x v="0"/>
  </r>
  <r>
    <x v="0"/>
    <n v="5"/>
    <n v="7"/>
    <x v="5"/>
    <d v="2015-07-21T00:00:00"/>
    <x v="0"/>
  </r>
  <r>
    <x v="0"/>
    <n v="6"/>
    <n v="443"/>
    <x v="6"/>
    <d v="2015-07-21T00:00:00"/>
    <x v="0"/>
  </r>
  <r>
    <x v="0"/>
    <n v="7"/>
    <n v="4"/>
    <x v="7"/>
    <d v="2015-07-21T00:00:00"/>
    <x v="0"/>
  </r>
  <r>
    <x v="0"/>
    <n v="8"/>
    <n v="293"/>
    <x v="8"/>
    <d v="2015-07-21T00:00:00"/>
    <x v="0"/>
  </r>
  <r>
    <x v="0"/>
    <n v="9"/>
    <n v="15"/>
    <x v="9"/>
    <d v="2015-07-21T00:00:00"/>
    <x v="0"/>
  </r>
  <r>
    <x v="0"/>
    <n v="10"/>
    <n v="1"/>
    <x v="10"/>
    <d v="2015-07-21T00:00:00"/>
    <x v="0"/>
  </r>
  <r>
    <x v="0"/>
    <n v="11"/>
    <n v="2"/>
    <x v="11"/>
    <d v="2015-07-21T00:00:00"/>
    <x v="0"/>
  </r>
  <r>
    <x v="0"/>
    <n v="12"/>
    <n v="527"/>
    <x v="12"/>
    <d v="2015-07-21T00:00:00"/>
    <x v="0"/>
  </r>
  <r>
    <x v="0"/>
    <n v="13"/>
    <n v="155"/>
    <x v="13"/>
    <d v="2015-07-21T00:00:00"/>
    <x v="0"/>
  </r>
  <r>
    <x v="0"/>
    <n v="14"/>
    <n v="411"/>
    <x v="14"/>
    <d v="2015-07-21T00:00:00"/>
    <x v="0"/>
  </r>
  <r>
    <x v="0"/>
    <n v="15"/>
    <n v="18"/>
    <x v="26"/>
    <d v="2015-07-21T00:00:00"/>
    <x v="0"/>
  </r>
  <r>
    <x v="0"/>
    <n v="16"/>
    <n v="28"/>
    <x v="27"/>
    <d v="2015-07-21T00:00:00"/>
    <x v="0"/>
  </r>
  <r>
    <x v="0"/>
    <n v="17"/>
    <n v="58"/>
    <x v="15"/>
    <d v="2015-07-21T00:00:00"/>
    <x v="0"/>
  </r>
  <r>
    <x v="0"/>
    <n v="18"/>
    <n v="200"/>
    <x v="16"/>
    <d v="2015-07-21T00:00:00"/>
    <x v="4"/>
  </r>
  <r>
    <x v="0"/>
    <n v="19"/>
    <n v="1792"/>
    <x v="17"/>
    <d v="2015-07-21T00:00:00"/>
    <x v="4"/>
  </r>
  <r>
    <x v="0"/>
    <n v="20"/>
    <n v="7"/>
    <x v="18"/>
    <d v="2015-07-21T00:00:00"/>
    <x v="0"/>
  </r>
  <r>
    <x v="0"/>
    <n v="1"/>
    <n v="300"/>
    <x v="21"/>
    <d v="2015-07-22T00:00:00"/>
    <x v="0"/>
  </r>
  <r>
    <x v="0"/>
    <n v="2"/>
    <n v="225"/>
    <x v="16"/>
    <d v="2015-07-22T00:00:00"/>
    <x v="4"/>
  </r>
  <r>
    <x v="0"/>
    <n v="1"/>
    <n v="100"/>
    <x v="16"/>
    <d v="2015-07-23T00:00:00"/>
    <x v="4"/>
  </r>
  <r>
    <x v="0"/>
    <n v="1"/>
    <n v="75"/>
    <x v="24"/>
    <d v="2015-07-24T00:00:00"/>
    <x v="0"/>
  </r>
  <r>
    <x v="0"/>
    <n v="2"/>
    <n v="100"/>
    <x v="16"/>
    <d v="2015-07-24T00:00:00"/>
    <x v="4"/>
  </r>
  <r>
    <x v="0"/>
    <n v="1"/>
    <n v="550"/>
    <x v="16"/>
    <d v="2015-07-27T00:00:00"/>
    <x v="4"/>
  </r>
  <r>
    <x v="0"/>
    <n v="1"/>
    <n v="27"/>
    <x v="0"/>
    <d v="2015-07-28T00:00:00"/>
    <x v="0"/>
  </r>
  <r>
    <x v="0"/>
    <n v="2"/>
    <n v="9"/>
    <x v="1"/>
    <d v="2015-07-28T00:00:00"/>
    <x v="0"/>
  </r>
  <r>
    <x v="0"/>
    <n v="3"/>
    <n v="8"/>
    <x v="2"/>
    <d v="2015-07-28T00:00:00"/>
    <x v="0"/>
  </r>
  <r>
    <x v="0"/>
    <n v="4"/>
    <n v="36"/>
    <x v="4"/>
    <d v="2015-07-28T00:00:00"/>
    <x v="0"/>
  </r>
  <r>
    <x v="0"/>
    <n v="5"/>
    <n v="4"/>
    <x v="5"/>
    <d v="2015-07-28T00:00:00"/>
    <x v="0"/>
  </r>
  <r>
    <x v="0"/>
    <n v="6"/>
    <n v="289"/>
    <x v="6"/>
    <d v="2015-07-28T00:00:00"/>
    <x v="0"/>
  </r>
  <r>
    <x v="0"/>
    <n v="7"/>
    <n v="6"/>
    <x v="7"/>
    <d v="2015-07-28T00:00:00"/>
    <x v="0"/>
  </r>
  <r>
    <x v="0"/>
    <n v="8"/>
    <n v="338"/>
    <x v="8"/>
    <d v="2015-07-28T00:00:00"/>
    <x v="0"/>
  </r>
  <r>
    <x v="0"/>
    <n v="9"/>
    <n v="9"/>
    <x v="9"/>
    <d v="2015-07-28T00:00:00"/>
    <x v="0"/>
  </r>
  <r>
    <x v="0"/>
    <n v="10"/>
    <n v="3"/>
    <x v="10"/>
    <d v="2015-07-28T00:00:00"/>
    <x v="0"/>
  </r>
  <r>
    <x v="0"/>
    <n v="11"/>
    <n v="2"/>
    <x v="11"/>
    <d v="2015-07-28T00:00:00"/>
    <x v="0"/>
  </r>
  <r>
    <x v="0"/>
    <n v="12"/>
    <n v="315"/>
    <x v="12"/>
    <d v="2015-07-28T00:00:00"/>
    <x v="0"/>
  </r>
  <r>
    <x v="0"/>
    <n v="13"/>
    <n v="1100"/>
    <x v="23"/>
    <d v="2015-07-28T00:00:00"/>
    <x v="0"/>
  </r>
  <r>
    <x v="0"/>
    <n v="14"/>
    <n v="89"/>
    <x v="13"/>
    <d v="2015-07-28T00:00:00"/>
    <x v="0"/>
  </r>
  <r>
    <x v="0"/>
    <n v="15"/>
    <n v="475"/>
    <x v="14"/>
    <d v="2015-07-28T00:00:00"/>
    <x v="0"/>
  </r>
  <r>
    <x v="0"/>
    <n v="16"/>
    <n v="11"/>
    <x v="26"/>
    <d v="2015-07-28T00:00:00"/>
    <x v="0"/>
  </r>
  <r>
    <x v="0"/>
    <n v="17"/>
    <n v="21"/>
    <x v="27"/>
    <d v="2015-07-28T00:00:00"/>
    <x v="0"/>
  </r>
  <r>
    <x v="0"/>
    <n v="18"/>
    <n v="58"/>
    <x v="15"/>
    <d v="2015-07-28T00:00:00"/>
    <x v="0"/>
  </r>
  <r>
    <x v="0"/>
    <n v="19"/>
    <n v="1861"/>
    <x v="17"/>
    <d v="2015-07-28T00:00:00"/>
    <x v="4"/>
  </r>
  <r>
    <x v="0"/>
    <n v="20"/>
    <n v="12"/>
    <x v="18"/>
    <d v="2015-07-28T00:00:00"/>
    <x v="0"/>
  </r>
  <r>
    <x v="0"/>
    <n v="1"/>
    <n v="150"/>
    <x v="16"/>
    <d v="2015-07-30T00:00:00"/>
    <x v="4"/>
  </r>
  <r>
    <x v="0"/>
    <n v="1"/>
    <n v="200"/>
    <x v="21"/>
    <d v="2015-07-31T00:00:00"/>
    <x v="0"/>
  </r>
  <r>
    <x v="0"/>
    <n v="2"/>
    <n v="75"/>
    <x v="24"/>
    <d v="2015-07-31T00:00:00"/>
    <x v="0"/>
  </r>
  <r>
    <x v="0"/>
    <n v="3"/>
    <n v="75"/>
    <x v="16"/>
    <d v="2015-07-31T00:00:00"/>
    <x v="4"/>
  </r>
  <r>
    <x v="0"/>
    <n v="1"/>
    <n v="550"/>
    <x v="21"/>
    <d v="2015-08-03T00:00:00"/>
    <x v="0"/>
  </r>
  <r>
    <x v="0"/>
    <n v="2"/>
    <n v="825"/>
    <x v="16"/>
    <d v="2015-08-03T00:00:00"/>
    <x v="5"/>
  </r>
  <r>
    <x v="1"/>
    <n v="3"/>
    <n v="21"/>
    <x v="0"/>
    <d v="2015-08-03T00:00:00"/>
    <x v="0"/>
  </r>
  <r>
    <x v="1"/>
    <n v="4"/>
    <n v="25"/>
    <x v="1"/>
    <d v="2015-08-03T00:00:00"/>
    <x v="0"/>
  </r>
  <r>
    <x v="1"/>
    <n v="5"/>
    <n v="82"/>
    <x v="2"/>
    <d v="2015-08-03T00:00:00"/>
    <x v="0"/>
  </r>
  <r>
    <x v="1"/>
    <n v="6"/>
    <n v="6"/>
    <x v="3"/>
    <d v="2015-08-03T00:00:00"/>
    <x v="0"/>
  </r>
  <r>
    <x v="1"/>
    <n v="7"/>
    <n v="8"/>
    <x v="4"/>
    <d v="2015-08-03T00:00:00"/>
    <x v="0"/>
  </r>
  <r>
    <x v="1"/>
    <n v="8"/>
    <n v="32"/>
    <x v="5"/>
    <d v="2015-08-03T00:00:00"/>
    <x v="0"/>
  </r>
  <r>
    <x v="1"/>
    <n v="9"/>
    <n v="335"/>
    <x v="6"/>
    <d v="2015-08-03T00:00:00"/>
    <x v="0"/>
  </r>
  <r>
    <x v="1"/>
    <n v="10"/>
    <n v="111"/>
    <x v="7"/>
    <d v="2015-08-03T00:00:00"/>
    <x v="0"/>
  </r>
  <r>
    <x v="1"/>
    <n v="11"/>
    <n v="156"/>
    <x v="8"/>
    <d v="2015-08-03T00:00:00"/>
    <x v="0"/>
  </r>
  <r>
    <x v="1"/>
    <n v="12"/>
    <n v="7"/>
    <x v="9"/>
    <d v="2015-08-03T00:00:00"/>
    <x v="0"/>
  </r>
  <r>
    <x v="1"/>
    <n v="13"/>
    <n v="14"/>
    <x v="10"/>
    <d v="2015-08-03T00:00:00"/>
    <x v="0"/>
  </r>
  <r>
    <x v="1"/>
    <n v="14"/>
    <n v="9"/>
    <x v="11"/>
    <d v="2015-08-03T00:00:00"/>
    <x v="0"/>
  </r>
  <r>
    <x v="1"/>
    <n v="15"/>
    <n v="96"/>
    <x v="12"/>
    <d v="2015-08-03T00:00:00"/>
    <x v="0"/>
  </r>
  <r>
    <x v="1"/>
    <n v="16"/>
    <n v="37"/>
    <x v="13"/>
    <d v="2015-08-03T00:00:00"/>
    <x v="0"/>
  </r>
  <r>
    <x v="1"/>
    <n v="17"/>
    <n v="86"/>
    <x v="14"/>
    <d v="2015-08-03T00:00:00"/>
    <x v="0"/>
  </r>
  <r>
    <x v="1"/>
    <n v="18"/>
    <n v="8"/>
    <x v="15"/>
    <d v="2015-08-03T00:00:00"/>
    <x v="0"/>
  </r>
  <r>
    <x v="1"/>
    <n v="19"/>
    <n v="210"/>
    <x v="17"/>
    <d v="2015-08-03T00:00:00"/>
    <x v="5"/>
  </r>
  <r>
    <x v="1"/>
    <n v="20"/>
    <n v="3"/>
    <x v="18"/>
    <d v="2015-08-03T00:00:00"/>
    <x v="0"/>
  </r>
  <r>
    <x v="0"/>
    <n v="1"/>
    <n v="37"/>
    <x v="0"/>
    <d v="2015-08-04T00:00:00"/>
    <x v="0"/>
  </r>
  <r>
    <x v="0"/>
    <n v="2"/>
    <n v="19"/>
    <x v="1"/>
    <d v="2015-08-04T00:00:00"/>
    <x v="0"/>
  </r>
  <r>
    <x v="0"/>
    <n v="3"/>
    <n v="9"/>
    <x v="2"/>
    <d v="2015-08-04T00:00:00"/>
    <x v="0"/>
  </r>
  <r>
    <x v="0"/>
    <n v="4"/>
    <n v="35"/>
    <x v="4"/>
    <d v="2015-08-04T00:00:00"/>
    <x v="0"/>
  </r>
  <r>
    <x v="0"/>
    <n v="5"/>
    <n v="3"/>
    <x v="5"/>
    <d v="2015-08-04T00:00:00"/>
    <x v="0"/>
  </r>
  <r>
    <x v="0"/>
    <n v="6"/>
    <n v="342"/>
    <x v="6"/>
    <d v="2015-08-04T00:00:00"/>
    <x v="0"/>
  </r>
  <r>
    <x v="0"/>
    <n v="7"/>
    <n v="6"/>
    <x v="7"/>
    <d v="2015-08-04T00:00:00"/>
    <x v="0"/>
  </r>
  <r>
    <x v="0"/>
    <n v="8"/>
    <n v="332"/>
    <x v="8"/>
    <d v="2015-08-04T00:00:00"/>
    <x v="0"/>
  </r>
  <r>
    <x v="0"/>
    <n v="9"/>
    <n v="23"/>
    <x v="9"/>
    <d v="2015-08-04T00:00:00"/>
    <x v="0"/>
  </r>
  <r>
    <x v="0"/>
    <n v="10"/>
    <n v="11"/>
    <x v="10"/>
    <d v="2015-08-04T00:00:00"/>
    <x v="0"/>
  </r>
  <r>
    <x v="0"/>
    <n v="11"/>
    <n v="7"/>
    <x v="11"/>
    <d v="2015-08-04T00:00:00"/>
    <x v="0"/>
  </r>
  <r>
    <x v="0"/>
    <n v="12"/>
    <n v="475"/>
    <x v="12"/>
    <d v="2015-08-04T00:00:00"/>
    <x v="0"/>
  </r>
  <r>
    <x v="0"/>
    <n v="13"/>
    <n v="141"/>
    <x v="13"/>
    <d v="2015-08-04T00:00:00"/>
    <x v="0"/>
  </r>
  <r>
    <x v="0"/>
    <n v="14"/>
    <n v="442"/>
    <x v="14"/>
    <d v="2015-08-04T00:00:00"/>
    <x v="0"/>
  </r>
  <r>
    <x v="0"/>
    <n v="15"/>
    <n v="18"/>
    <x v="26"/>
    <d v="2015-08-04T00:00:00"/>
    <x v="0"/>
  </r>
  <r>
    <x v="0"/>
    <n v="16"/>
    <n v="40"/>
    <x v="27"/>
    <d v="2015-08-04T00:00:00"/>
    <x v="0"/>
  </r>
  <r>
    <x v="0"/>
    <n v="17"/>
    <n v="61"/>
    <x v="15"/>
    <d v="2015-08-04T00:00:00"/>
    <x v="0"/>
  </r>
  <r>
    <x v="0"/>
    <n v="18"/>
    <n v="150"/>
    <x v="16"/>
    <d v="2015-08-04T00:00:00"/>
    <x v="5"/>
  </r>
  <r>
    <x v="0"/>
    <n v="19"/>
    <n v="1917"/>
    <x v="17"/>
    <d v="2015-08-04T00:00:00"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46">
  <r>
    <x v="0"/>
    <e v="#VALUE!"/>
    <x v="0"/>
    <x v="0"/>
    <x v="0"/>
    <m/>
    <e v="#VALUE!"/>
    <n v="957"/>
    <n v="957"/>
    <n v="824"/>
    <n v="133"/>
    <d v="2016-01-05T00:00:00"/>
    <m/>
    <m/>
    <m/>
    <m/>
    <m/>
    <m/>
    <m/>
    <m/>
    <m/>
    <m/>
    <e v="#VALUE!"/>
    <n v="824"/>
    <s v="ERRO"/>
    <n v="133"/>
    <s v="Ikea - 2228"/>
    <d v="2016-01-20T00:00:00"/>
    <x v="0"/>
    <n v="16"/>
    <s v="OK"/>
    <s v="OK"/>
    <m/>
  </r>
  <r>
    <x v="1"/>
    <e v="#VALUE!"/>
    <x v="1"/>
    <x v="1"/>
    <x v="1"/>
    <m/>
    <e v="#VALUE!"/>
    <n v="200"/>
    <n v="200"/>
    <n v="200"/>
    <n v="0"/>
    <d v="2016-01-19T00:00:00"/>
    <m/>
    <m/>
    <m/>
    <m/>
    <m/>
    <m/>
    <m/>
    <m/>
    <m/>
    <m/>
    <e v="#VALUE!"/>
    <n v="200"/>
    <s v="OK"/>
    <n v="0"/>
    <s v="RP Provisorio - 3172"/>
    <d v="2016-01-26T00:00:00"/>
    <x v="1"/>
    <n v="8"/>
    <s v="OK"/>
    <s v="OK"/>
    <m/>
  </r>
  <r>
    <x v="1"/>
    <e v="#VALUE!"/>
    <x v="2"/>
    <x v="2"/>
    <x v="2"/>
    <m/>
    <e v="#VALUE!"/>
    <n v="560"/>
    <n v="560"/>
    <n v="560"/>
    <n v="0"/>
    <d v="2016-01-21T00:00:00"/>
    <m/>
    <m/>
    <m/>
    <m/>
    <m/>
    <m/>
    <m/>
    <m/>
    <m/>
    <m/>
    <e v="#VALUE!"/>
    <n v="560"/>
    <s v="OK"/>
    <n v="0"/>
    <s v="RP Def - 3173"/>
    <d v="2016-02-04T00:00:00"/>
    <x v="2"/>
    <n v="14"/>
    <s v="OK"/>
    <s v="OK"/>
    <m/>
  </r>
  <r>
    <x v="1"/>
    <n v="1"/>
    <x v="3"/>
    <x v="3"/>
    <x v="3"/>
    <m/>
    <n v="1"/>
    <n v="2"/>
    <n v="2"/>
    <n v="2"/>
    <n v="0"/>
    <d v="2016-01-28T00:00:00"/>
    <m/>
    <m/>
    <m/>
    <m/>
    <m/>
    <m/>
    <m/>
    <m/>
    <m/>
    <m/>
    <n v="1"/>
    <n v="2"/>
    <s v="OK"/>
    <n v="0"/>
    <s v="CNT Def - 2205"/>
    <d v="2016-02-17T00:00:00"/>
    <x v="3"/>
    <n v="20"/>
    <s v="OK"/>
    <s v="OK"/>
    <m/>
  </r>
  <r>
    <x v="1"/>
    <n v="2"/>
    <x v="4"/>
    <x v="4"/>
    <x v="3"/>
    <m/>
    <n v="2"/>
    <n v="1"/>
    <n v="1"/>
    <n v="1"/>
    <n v="0"/>
    <d v="2016-01-28T00:00:00"/>
    <m/>
    <m/>
    <m/>
    <m/>
    <m/>
    <m/>
    <m/>
    <m/>
    <m/>
    <m/>
    <n v="2"/>
    <n v="1"/>
    <s v="OK"/>
    <n v="0"/>
    <s v="MDL Def - 2208"/>
    <d v="2016-02-17T00:00:00"/>
    <x v="4"/>
    <n v="20"/>
    <s v="OK"/>
    <s v="OK"/>
    <m/>
  </r>
  <r>
    <x v="1"/>
    <n v="3"/>
    <x v="5"/>
    <x v="2"/>
    <x v="3"/>
    <m/>
    <n v="3"/>
    <n v="451"/>
    <n v="451"/>
    <n v="451"/>
    <n v="0"/>
    <d v="2016-01-28T00:00:00"/>
    <m/>
    <m/>
    <m/>
    <m/>
    <m/>
    <m/>
    <m/>
    <m/>
    <m/>
    <m/>
    <n v="3"/>
    <n v="451"/>
    <s v="OK"/>
    <n v="0"/>
    <s v="RP Def - 3173"/>
    <d v="2016-02-05T00:00:00"/>
    <x v="5"/>
    <n v="8"/>
    <s v="OK"/>
    <s v="OK"/>
    <m/>
  </r>
  <r>
    <x v="1"/>
    <n v="4"/>
    <x v="4"/>
    <x v="5"/>
    <x v="3"/>
    <m/>
    <n v="4"/>
    <n v="1"/>
    <n v="1"/>
    <n v="1"/>
    <n v="0"/>
    <d v="2016-01-28T00:00:00"/>
    <m/>
    <m/>
    <m/>
    <m/>
    <m/>
    <m/>
    <m/>
    <m/>
    <m/>
    <m/>
    <n v="4"/>
    <n v="1"/>
    <s v="OK"/>
    <n v="0"/>
    <s v="SZ Def - 6508"/>
    <d v="2016-02-17T00:00:00"/>
    <x v="4"/>
    <n v="20"/>
    <s v="OK"/>
    <s v="OK"/>
    <m/>
  </r>
  <r>
    <x v="1"/>
    <n v="5"/>
    <x v="6"/>
    <x v="6"/>
    <x v="3"/>
    <m/>
    <n v="5"/>
    <n v="205"/>
    <n v="205"/>
    <n v="205"/>
    <n v="0"/>
    <d v="2016-01-28T00:00:00"/>
    <m/>
    <m/>
    <m/>
    <m/>
    <m/>
    <m/>
    <m/>
    <m/>
    <m/>
    <m/>
    <n v="5"/>
    <n v="205"/>
    <s v="OK"/>
    <n v="0"/>
    <s v="Worten def - 6806"/>
    <d v="2016-02-17T00:00:00"/>
    <x v="6"/>
    <n v="20"/>
    <s v="OK"/>
    <s v="OK"/>
    <m/>
  </r>
  <r>
    <x v="1"/>
    <n v="6"/>
    <x v="3"/>
    <x v="7"/>
    <x v="3"/>
    <m/>
    <n v="6"/>
    <n v="2"/>
    <n v="2"/>
    <n v="2"/>
    <n v="0"/>
    <d v="2016-01-28T00:00:00"/>
    <m/>
    <m/>
    <m/>
    <m/>
    <m/>
    <m/>
    <m/>
    <m/>
    <m/>
    <m/>
    <n v="6"/>
    <n v="2"/>
    <s v="OK"/>
    <n v="0"/>
    <s v="Vobis -6843"/>
    <d v="2016-02-17T00:00:00"/>
    <x v="3"/>
    <n v="20"/>
    <s v="OK"/>
    <s v="OK"/>
    <m/>
  </r>
  <r>
    <x v="0"/>
    <n v="7"/>
    <x v="7"/>
    <x v="0"/>
    <x v="4"/>
    <m/>
    <n v="7"/>
    <n v="1070"/>
    <n v="1070"/>
    <n v="938"/>
    <n v="132"/>
    <d v="2016-02-02T00:00:00"/>
    <m/>
    <m/>
    <m/>
    <m/>
    <m/>
    <m/>
    <m/>
    <m/>
    <m/>
    <m/>
    <n v="7"/>
    <n v="938"/>
    <s v="ERRO"/>
    <n v="132"/>
    <s v="Ikea - 2228"/>
    <d v="2016-02-18T00:00:00"/>
    <x v="7"/>
    <n v="17"/>
    <s v="OK"/>
    <s v="OK"/>
    <m/>
  </r>
  <r>
    <x v="1"/>
    <n v="8"/>
    <x v="8"/>
    <x v="1"/>
    <x v="5"/>
    <m/>
    <n v="8"/>
    <n v="250"/>
    <n v="250"/>
    <n v="250"/>
    <n v="0"/>
    <d v="2016-02-04T00:00:00"/>
    <m/>
    <m/>
    <m/>
    <m/>
    <m/>
    <m/>
    <m/>
    <m/>
    <m/>
    <m/>
    <n v="8"/>
    <n v="250"/>
    <s v="OK"/>
    <n v="0"/>
    <s v="RP Provisorio - 3172"/>
    <d v="2016-02-12T00:00:00"/>
    <x v="8"/>
    <n v="9"/>
    <s v="OK"/>
    <s v="OK"/>
    <m/>
  </r>
  <r>
    <x v="1"/>
    <n v="9"/>
    <x v="9"/>
    <x v="8"/>
    <x v="5"/>
    <m/>
    <n v="9"/>
    <n v="14"/>
    <n v="14"/>
    <n v="14"/>
    <n v="0"/>
    <d v="2016-02-04T00:00:00"/>
    <m/>
    <m/>
    <m/>
    <m/>
    <m/>
    <m/>
    <m/>
    <m/>
    <m/>
    <m/>
    <n v="9"/>
    <n v="14"/>
    <s v="OK"/>
    <n v="0"/>
    <s v="CTT Standard - 4091"/>
    <d v="2016-02-15T00:00:00"/>
    <x v="9"/>
    <n v="12"/>
    <s v="OK"/>
    <s v="OK"/>
    <m/>
  </r>
  <r>
    <x v="1"/>
    <n v="10"/>
    <x v="10"/>
    <x v="9"/>
    <x v="5"/>
    <m/>
    <n v="10"/>
    <n v="34"/>
    <n v="34"/>
    <n v="34"/>
    <n v="0"/>
    <d v="2016-02-04T00:00:00"/>
    <m/>
    <m/>
    <m/>
    <m/>
    <m/>
    <m/>
    <m/>
    <m/>
    <m/>
    <m/>
    <n v="10"/>
    <n v="34"/>
    <s v="OK"/>
    <n v="0"/>
    <s v="JOM - 4327"/>
    <d v="2016-02-11T00:00:00"/>
    <x v="10"/>
    <n v="8"/>
    <s v="OK"/>
    <s v="OK"/>
    <m/>
  </r>
  <r>
    <x v="1"/>
    <n v="11"/>
    <x v="11"/>
    <x v="0"/>
    <x v="6"/>
    <m/>
    <n v="11"/>
    <n v="278"/>
    <n v="278"/>
    <n v="278"/>
    <n v="0"/>
    <d v="2016-02-11T00:00:00"/>
    <m/>
    <m/>
    <m/>
    <m/>
    <m/>
    <m/>
    <m/>
    <m/>
    <m/>
    <m/>
    <n v="11"/>
    <n v="278"/>
    <s v="OK"/>
    <n v="0"/>
    <s v="Ikea - 2228"/>
    <d v="2016-02-18T00:00:00"/>
    <x v="11"/>
    <n v="8"/>
    <s v="OK"/>
    <s v="OK"/>
    <m/>
  </r>
  <r>
    <x v="1"/>
    <n v="12"/>
    <x v="12"/>
    <x v="9"/>
    <x v="7"/>
    <m/>
    <n v="12"/>
    <n v="45"/>
    <n v="45"/>
    <n v="45"/>
    <n v="0"/>
    <d v="2016-02-18T00:00:00"/>
    <m/>
    <m/>
    <m/>
    <m/>
    <m/>
    <m/>
    <m/>
    <m/>
    <m/>
    <m/>
    <n v="12"/>
    <n v="45"/>
    <s v="OK"/>
    <n v="0"/>
    <s v="JOM - 4327"/>
    <d v="2016-02-25T00:00:00"/>
    <x v="12"/>
    <n v="8"/>
    <s v="OK"/>
    <s v="OK"/>
    <m/>
  </r>
  <r>
    <x v="1"/>
    <n v="13"/>
    <x v="13"/>
    <x v="0"/>
    <x v="8"/>
    <m/>
    <n v="13"/>
    <n v="279"/>
    <n v="279"/>
    <n v="279"/>
    <n v="0"/>
    <d v="2016-02-25T00:00:00"/>
    <m/>
    <m/>
    <m/>
    <m/>
    <m/>
    <m/>
    <m/>
    <m/>
    <m/>
    <m/>
    <n v="13"/>
    <n v="279"/>
    <s v="OK"/>
    <n v="0"/>
    <s v="Ikea - 2228"/>
    <d v="2016-03-18T00:00:00"/>
    <x v="13"/>
    <n v="24"/>
    <s v="OK"/>
    <s v="OK"/>
    <m/>
  </r>
  <r>
    <x v="0"/>
    <n v="14"/>
    <x v="14"/>
    <x v="0"/>
    <x v="9"/>
    <m/>
    <n v="14"/>
    <n v="923"/>
    <n v="923"/>
    <n v="848"/>
    <n v="75"/>
    <d v="2016-03-02T00:00:00"/>
    <m/>
    <m/>
    <m/>
    <m/>
    <m/>
    <m/>
    <m/>
    <m/>
    <m/>
    <m/>
    <n v="14"/>
    <n v="848"/>
    <s v="ERRO"/>
    <n v="75"/>
    <s v="Ikea - 2228"/>
    <d v="2016-03-18T00:00:00"/>
    <x v="14"/>
    <n v="17"/>
    <s v="OK"/>
    <s v="OK"/>
    <m/>
  </r>
  <r>
    <x v="0"/>
    <n v="15"/>
    <x v="15"/>
    <x v="10"/>
    <x v="9"/>
    <m/>
    <n v="15"/>
    <n v="757"/>
    <n v="757"/>
    <n v="742"/>
    <n v="15"/>
    <d v="2016-03-02T00:00:00"/>
    <m/>
    <m/>
    <m/>
    <m/>
    <m/>
    <m/>
    <m/>
    <m/>
    <m/>
    <m/>
    <n v="15"/>
    <n v="742"/>
    <s v="ERRO"/>
    <n v="15"/>
    <s v="Salvador Caetano - 2879"/>
    <d v="2016-03-11T00:00:00"/>
    <x v="15"/>
    <n v="10"/>
    <s v="OK"/>
    <s v="OK"/>
    <m/>
  </r>
  <r>
    <x v="0"/>
    <n v="16"/>
    <x v="16"/>
    <x v="2"/>
    <x v="9"/>
    <m/>
    <n v="16"/>
    <n v="1535"/>
    <n v="1535"/>
    <n v="1471"/>
    <n v="64"/>
    <d v="2016-03-02T00:00:00"/>
    <m/>
    <m/>
    <m/>
    <m/>
    <m/>
    <m/>
    <m/>
    <m/>
    <m/>
    <m/>
    <n v="16"/>
    <n v="1471"/>
    <s v="ERRO"/>
    <n v="64"/>
    <s v="RP Def - 3173"/>
    <d v="2016-03-11T00:00:00"/>
    <x v="16"/>
    <n v="10"/>
    <s v="OK"/>
    <s v="OK"/>
    <m/>
  </r>
  <r>
    <x v="1"/>
    <n v="17"/>
    <x v="17"/>
    <x v="0"/>
    <x v="10"/>
    <m/>
    <n v="17"/>
    <n v="290"/>
    <n v="290"/>
    <n v="290"/>
    <n v="0"/>
    <d v="2016-03-03T00:00:00"/>
    <m/>
    <m/>
    <m/>
    <m/>
    <m/>
    <m/>
    <m/>
    <m/>
    <m/>
    <m/>
    <n v="17"/>
    <n v="290"/>
    <s v="OK"/>
    <n v="0"/>
    <s v="Ikea - 2228"/>
    <d v="2016-03-18T00:00:00"/>
    <x v="17"/>
    <n v="16"/>
    <s v="OK"/>
    <s v="OK"/>
    <m/>
  </r>
  <r>
    <x v="1"/>
    <n v="18"/>
    <x v="18"/>
    <x v="0"/>
    <x v="11"/>
    <m/>
    <n v="18"/>
    <n v="313"/>
    <n v="313"/>
    <n v="313"/>
    <n v="0"/>
    <d v="2016-03-10T00:00:00"/>
    <m/>
    <m/>
    <m/>
    <m/>
    <m/>
    <m/>
    <m/>
    <m/>
    <m/>
    <m/>
    <n v="18"/>
    <n v="313"/>
    <s v="OK"/>
    <n v="0"/>
    <s v="Ikea - 2228"/>
    <d v="2016-03-18T00:00:00"/>
    <x v="18"/>
    <n v="9"/>
    <s v="OK"/>
    <s v="OK"/>
    <m/>
  </r>
  <r>
    <x v="1"/>
    <n v="19"/>
    <x v="19"/>
    <x v="2"/>
    <x v="11"/>
    <m/>
    <n v="19"/>
    <n v="805"/>
    <n v="805"/>
    <n v="805"/>
    <n v="0"/>
    <d v="2016-03-10T00:00:00"/>
    <m/>
    <m/>
    <m/>
    <m/>
    <m/>
    <m/>
    <m/>
    <m/>
    <m/>
    <m/>
    <n v="19"/>
    <n v="805"/>
    <s v="OK"/>
    <n v="0"/>
    <s v="RP Def - 3173"/>
    <d v="2016-03-18T00:00:00"/>
    <x v="19"/>
    <n v="9"/>
    <s v="OK"/>
    <s v="OK"/>
    <m/>
  </r>
  <r>
    <x v="1"/>
    <n v="20"/>
    <x v="20"/>
    <x v="11"/>
    <x v="12"/>
    <m/>
    <n v="20"/>
    <n v="81"/>
    <n v="81"/>
    <n v="81"/>
    <n v="0"/>
    <d v="2016-03-17T00:00:00"/>
    <m/>
    <m/>
    <m/>
    <m/>
    <m/>
    <m/>
    <m/>
    <m/>
    <m/>
    <m/>
    <n v="20"/>
    <n v="81"/>
    <s v="OK"/>
    <n v="0"/>
    <s v="Black - 2215"/>
    <d v="2016-03-31T00:00:00"/>
    <x v="20"/>
    <n v="15"/>
    <s v="OK"/>
    <s v="OK"/>
    <m/>
  </r>
  <r>
    <x v="1"/>
    <n v="21"/>
    <x v="21"/>
    <x v="0"/>
    <x v="12"/>
    <m/>
    <n v="21"/>
    <n v="239"/>
    <n v="239"/>
    <n v="239"/>
    <n v="0"/>
    <d v="2016-03-17T00:00:00"/>
    <m/>
    <m/>
    <m/>
    <m/>
    <m/>
    <m/>
    <m/>
    <m/>
    <m/>
    <m/>
    <n v="21"/>
    <n v="239"/>
    <s v="OK"/>
    <n v="0"/>
    <s v="Ikea - 2228"/>
    <d v="2016-04-01T00:00:00"/>
    <x v="21"/>
    <n v="15"/>
    <s v="OK"/>
    <s v="OK"/>
    <m/>
  </r>
  <r>
    <x v="1"/>
    <n v="22"/>
    <x v="22"/>
    <x v="12"/>
    <x v="12"/>
    <m/>
    <n v="22"/>
    <n v="321"/>
    <n v="321"/>
    <n v="321"/>
    <n v="0"/>
    <d v="2016-03-17T00:00:00"/>
    <m/>
    <m/>
    <m/>
    <m/>
    <m/>
    <m/>
    <m/>
    <m/>
    <m/>
    <m/>
    <n v="22"/>
    <n v="321"/>
    <s v="OK"/>
    <n v="0"/>
    <s v="Conforama - 2230"/>
    <d v="2016-04-01T00:00:00"/>
    <x v="22"/>
    <n v="15"/>
    <s v="OK"/>
    <s v="OK"/>
    <m/>
  </r>
  <r>
    <x v="1"/>
    <n v="23"/>
    <x v="23"/>
    <x v="13"/>
    <x v="12"/>
    <m/>
    <n v="23"/>
    <n v="18"/>
    <n v="18"/>
    <n v="18"/>
    <n v="0"/>
    <d v="2016-03-17T00:00:00"/>
    <m/>
    <m/>
    <m/>
    <m/>
    <m/>
    <m/>
    <m/>
    <m/>
    <m/>
    <m/>
    <n v="23"/>
    <n v="18"/>
    <s v="OK"/>
    <n v="0"/>
    <s v="Euronics - 2231"/>
    <d v="2016-03-31T00:00:00"/>
    <x v="23"/>
    <n v="15"/>
    <s v="OK"/>
    <s v="OK"/>
    <m/>
  </r>
  <r>
    <x v="1"/>
    <n v="24"/>
    <x v="24"/>
    <x v="14"/>
    <x v="12"/>
    <m/>
    <n v="24"/>
    <n v="8"/>
    <n v="8"/>
    <n v="8"/>
    <n v="0"/>
    <d v="2016-03-17T00:00:00"/>
    <m/>
    <m/>
    <m/>
    <m/>
    <m/>
    <m/>
    <m/>
    <m/>
    <m/>
    <m/>
    <n v="24"/>
    <n v="8"/>
    <s v="OK"/>
    <n v="0"/>
    <s v="Tien 21 - 2232"/>
    <d v="2016-03-31T00:00:00"/>
    <x v="24"/>
    <n v="15"/>
    <s v="OK"/>
    <s v="OK"/>
    <m/>
  </r>
  <r>
    <x v="1"/>
    <n v="25"/>
    <x v="4"/>
    <x v="15"/>
    <x v="12"/>
    <m/>
    <n v="25"/>
    <n v="1"/>
    <n v="1"/>
    <n v="1"/>
    <n v="0"/>
    <d v="2016-03-17T00:00:00"/>
    <m/>
    <m/>
    <m/>
    <m/>
    <m/>
    <m/>
    <m/>
    <m/>
    <m/>
    <m/>
    <n v="25"/>
    <n v="1"/>
    <s v="OK"/>
    <n v="0"/>
    <s v="Confort - 2233"/>
    <d v="2016-03-30T00:00:00"/>
    <x v="4"/>
    <n v="14"/>
    <s v="OK"/>
    <s v="OK"/>
    <m/>
  </r>
  <r>
    <x v="1"/>
    <n v="26"/>
    <x v="25"/>
    <x v="16"/>
    <x v="12"/>
    <m/>
    <n v="26"/>
    <n v="438"/>
    <n v="438"/>
    <n v="438"/>
    <n v="0"/>
    <d v="2016-03-17T00:00:00"/>
    <m/>
    <m/>
    <m/>
    <m/>
    <m/>
    <m/>
    <m/>
    <m/>
    <m/>
    <m/>
    <n v="26"/>
    <n v="438"/>
    <s v="OK"/>
    <n v="0"/>
    <s v="MC FNAC- 2370"/>
    <d v="2016-04-01T00:00:00"/>
    <x v="25"/>
    <n v="15"/>
    <s v="OK"/>
    <s v="OK"/>
    <m/>
  </r>
  <r>
    <x v="1"/>
    <n v="27"/>
    <x v="26"/>
    <x v="2"/>
    <x v="12"/>
    <m/>
    <n v="27"/>
    <n v="580"/>
    <n v="580"/>
    <n v="580"/>
    <n v="0"/>
    <d v="2016-03-17T00:00:00"/>
    <m/>
    <m/>
    <m/>
    <m/>
    <m/>
    <m/>
    <m/>
    <m/>
    <m/>
    <m/>
    <n v="27"/>
    <n v="580"/>
    <s v="OK"/>
    <n v="0"/>
    <s v="RP Def - 3173"/>
    <d v="2016-04-01T00:00:00"/>
    <x v="26"/>
    <n v="15"/>
    <s v="OK"/>
    <s v="OK"/>
    <m/>
  </r>
  <r>
    <x v="1"/>
    <n v="28"/>
    <x v="24"/>
    <x v="8"/>
    <x v="12"/>
    <m/>
    <n v="28"/>
    <n v="8"/>
    <n v="8"/>
    <n v="8"/>
    <n v="0"/>
    <d v="2016-03-17T00:00:00"/>
    <m/>
    <m/>
    <m/>
    <m/>
    <m/>
    <m/>
    <m/>
    <m/>
    <m/>
    <m/>
    <n v="28"/>
    <n v="8"/>
    <s v="OK"/>
    <n v="0"/>
    <s v="CTT Standard - 4091"/>
    <d v="2016-04-05T00:00:00"/>
    <x v="24"/>
    <n v="19"/>
    <s v="OK"/>
    <s v="OK"/>
    <m/>
  </r>
  <r>
    <x v="1"/>
    <n v="29"/>
    <x v="27"/>
    <x v="9"/>
    <x v="12"/>
    <m/>
    <n v="29"/>
    <n v="20"/>
    <n v="20"/>
    <n v="20"/>
    <n v="0"/>
    <d v="2016-03-17T00:00:00"/>
    <m/>
    <m/>
    <m/>
    <m/>
    <m/>
    <m/>
    <m/>
    <m/>
    <m/>
    <m/>
    <n v="29"/>
    <n v="20"/>
    <s v="OK"/>
    <n v="0"/>
    <s v="JOM - 4327"/>
    <d v="2016-03-31T00:00:00"/>
    <x v="27"/>
    <n v="15"/>
    <s v="OK"/>
    <s v="OK"/>
    <m/>
  </r>
  <r>
    <x v="1"/>
    <n v="30"/>
    <x v="28"/>
    <x v="11"/>
    <x v="13"/>
    <m/>
    <n v="30"/>
    <n v="69"/>
    <n v="69"/>
    <n v="69"/>
    <n v="0"/>
    <d v="2016-03-24T00:00:00"/>
    <m/>
    <m/>
    <m/>
    <m/>
    <m/>
    <m/>
    <m/>
    <m/>
    <m/>
    <m/>
    <n v="30"/>
    <n v="69"/>
    <s v="OK"/>
    <n v="0"/>
    <s v="Black - 2215"/>
    <d v="2016-03-31T00:00:00"/>
    <x v="28"/>
    <n v="8"/>
    <s v="OK"/>
    <s v="OK"/>
    <m/>
  </r>
  <r>
    <x v="1"/>
    <n v="31"/>
    <x v="29"/>
    <x v="0"/>
    <x v="13"/>
    <m/>
    <n v="31"/>
    <n v="258"/>
    <n v="258"/>
    <n v="258"/>
    <n v="0"/>
    <d v="2016-03-24T00:00:00"/>
    <m/>
    <m/>
    <m/>
    <m/>
    <m/>
    <m/>
    <m/>
    <m/>
    <m/>
    <m/>
    <n v="31"/>
    <n v="258"/>
    <s v="OK"/>
    <n v="0"/>
    <s v="Ikea - 2228"/>
    <d v="2016-04-01T00:00:00"/>
    <x v="29"/>
    <n v="8"/>
    <s v="OK"/>
    <s v="OK"/>
    <m/>
  </r>
  <r>
    <x v="1"/>
    <n v="32"/>
    <x v="30"/>
    <x v="12"/>
    <x v="13"/>
    <m/>
    <n v="32"/>
    <n v="179"/>
    <n v="179"/>
    <n v="179"/>
    <n v="0"/>
    <d v="2016-03-24T00:00:00"/>
    <m/>
    <m/>
    <m/>
    <m/>
    <m/>
    <m/>
    <m/>
    <m/>
    <m/>
    <m/>
    <n v="32"/>
    <n v="179"/>
    <s v="OK"/>
    <n v="0"/>
    <s v="Conforama - 2230"/>
    <d v="2016-04-01T00:00:00"/>
    <x v="30"/>
    <n v="8"/>
    <s v="OK"/>
    <s v="OK"/>
    <m/>
  </r>
  <r>
    <x v="1"/>
    <n v="33"/>
    <x v="31"/>
    <x v="13"/>
    <x v="13"/>
    <m/>
    <n v="33"/>
    <n v="22"/>
    <n v="22"/>
    <n v="22"/>
    <n v="0"/>
    <d v="2016-03-24T00:00:00"/>
    <m/>
    <m/>
    <m/>
    <m/>
    <m/>
    <m/>
    <m/>
    <m/>
    <m/>
    <m/>
    <n v="33"/>
    <n v="22"/>
    <s v="OK"/>
    <n v="0"/>
    <s v="Euronics - 2231"/>
    <d v="2016-04-01T00:00:00"/>
    <x v="31"/>
    <n v="8"/>
    <s v="OK"/>
    <s v="OK"/>
    <m/>
  </r>
  <r>
    <x v="1"/>
    <n v="34"/>
    <x v="32"/>
    <x v="14"/>
    <x v="13"/>
    <m/>
    <n v="34"/>
    <n v="19"/>
    <n v="19"/>
    <n v="19"/>
    <n v="0"/>
    <d v="2016-03-24T00:00:00"/>
    <m/>
    <m/>
    <m/>
    <m/>
    <m/>
    <m/>
    <m/>
    <m/>
    <m/>
    <m/>
    <n v="34"/>
    <n v="19"/>
    <s v="OK"/>
    <n v="0"/>
    <s v="Tien 21 - 2232"/>
    <d v="2016-03-31T00:00:00"/>
    <x v="32"/>
    <n v="8"/>
    <s v="OK"/>
    <s v="OK"/>
    <m/>
  </r>
  <r>
    <x v="1"/>
    <n v="35"/>
    <x v="33"/>
    <x v="15"/>
    <x v="13"/>
    <m/>
    <n v="35"/>
    <n v="9"/>
    <n v="9"/>
    <n v="9"/>
    <n v="0"/>
    <d v="2016-03-24T00:00:00"/>
    <m/>
    <m/>
    <m/>
    <m/>
    <m/>
    <m/>
    <m/>
    <m/>
    <m/>
    <m/>
    <n v="35"/>
    <n v="9"/>
    <s v="OK"/>
    <n v="0"/>
    <s v="Confort - 2233"/>
    <d v="2016-03-31T00:00:00"/>
    <x v="33"/>
    <n v="8"/>
    <s v="OK"/>
    <s v="OK"/>
    <m/>
  </r>
  <r>
    <x v="1"/>
    <n v="36"/>
    <x v="34"/>
    <x v="16"/>
    <x v="13"/>
    <m/>
    <n v="36"/>
    <n v="408"/>
    <n v="408"/>
    <n v="408"/>
    <n v="0"/>
    <d v="2016-03-24T00:00:00"/>
    <m/>
    <m/>
    <m/>
    <m/>
    <m/>
    <m/>
    <m/>
    <m/>
    <m/>
    <m/>
    <n v="36"/>
    <n v="408"/>
    <s v="OK"/>
    <n v="0"/>
    <s v="MC FNAC- 2370"/>
    <d v="2016-04-01T00:00:00"/>
    <x v="34"/>
    <n v="8"/>
    <s v="OK"/>
    <s v="OK"/>
    <m/>
  </r>
  <r>
    <x v="1"/>
    <n v="37"/>
    <x v="35"/>
    <x v="2"/>
    <x v="13"/>
    <m/>
    <n v="37"/>
    <n v="418"/>
    <n v="418"/>
    <n v="418"/>
    <n v="0"/>
    <d v="2016-03-24T00:00:00"/>
    <m/>
    <m/>
    <m/>
    <m/>
    <m/>
    <m/>
    <m/>
    <m/>
    <m/>
    <m/>
    <n v="37"/>
    <n v="418"/>
    <s v="OK"/>
    <n v="0"/>
    <s v="RP Def - 3173"/>
    <d v="2016-04-01T00:00:00"/>
    <x v="35"/>
    <n v="8"/>
    <s v="OK"/>
    <s v="OK"/>
    <m/>
  </r>
  <r>
    <x v="1"/>
    <n v="38"/>
    <x v="23"/>
    <x v="8"/>
    <x v="13"/>
    <m/>
    <n v="38"/>
    <n v="18"/>
    <n v="18"/>
    <n v="18"/>
    <n v="0"/>
    <d v="2016-03-24T00:00:00"/>
    <m/>
    <m/>
    <m/>
    <m/>
    <m/>
    <m/>
    <m/>
    <m/>
    <m/>
    <m/>
    <n v="38"/>
    <n v="18"/>
    <s v="OK"/>
    <n v="0"/>
    <s v="CTT Standard - 4091"/>
    <d v="2016-04-05T00:00:00"/>
    <x v="23"/>
    <n v="12"/>
    <s v="OK"/>
    <s v="OK"/>
    <m/>
  </r>
  <r>
    <x v="1"/>
    <n v="39"/>
    <x v="36"/>
    <x v="9"/>
    <x v="13"/>
    <m/>
    <n v="39"/>
    <n v="39"/>
    <n v="39"/>
    <n v="39"/>
    <n v="0"/>
    <d v="2016-03-24T00:00:00"/>
    <m/>
    <m/>
    <m/>
    <m/>
    <m/>
    <m/>
    <m/>
    <m/>
    <m/>
    <m/>
    <n v="39"/>
    <n v="39"/>
    <s v="OK"/>
    <n v="0"/>
    <s v="JOM - 4327"/>
    <d v="2016-03-31T00:00:00"/>
    <x v="36"/>
    <n v="8"/>
    <s v="OK"/>
    <s v="OK"/>
    <m/>
  </r>
  <r>
    <x v="0"/>
    <n v="40"/>
    <x v="37"/>
    <x v="17"/>
    <x v="14"/>
    <m/>
    <n v="40"/>
    <n v="426"/>
    <n v="426"/>
    <n v="216"/>
    <n v="210"/>
    <d v="2016-04-04T00:00:00"/>
    <m/>
    <m/>
    <m/>
    <m/>
    <m/>
    <m/>
    <m/>
    <m/>
    <m/>
    <m/>
    <n v="40"/>
    <n v="216"/>
    <s v="ERRO"/>
    <n v="210"/>
    <s v="White - 2213"/>
    <d v="2016-04-13T00:00:00"/>
    <x v="37"/>
    <n v="12"/>
    <s v="OK"/>
    <s v="OK"/>
    <m/>
  </r>
  <r>
    <x v="0"/>
    <n v="41"/>
    <x v="38"/>
    <x v="18"/>
    <x v="14"/>
    <m/>
    <n v="41"/>
    <n v="17"/>
    <n v="17"/>
    <n v="13"/>
    <n v="4"/>
    <d v="2016-04-04T00:00:00"/>
    <m/>
    <m/>
    <m/>
    <m/>
    <m/>
    <m/>
    <m/>
    <m/>
    <m/>
    <m/>
    <n v="41"/>
    <n v="13"/>
    <s v="ERRO"/>
    <n v="4"/>
    <s v="Green - 2214"/>
    <d v="2016-04-13T00:00:00"/>
    <x v="38"/>
    <n v="12"/>
    <s v="OK"/>
    <s v="OK"/>
    <m/>
  </r>
  <r>
    <x v="0"/>
    <n v="42"/>
    <x v="39"/>
    <x v="11"/>
    <x v="14"/>
    <m/>
    <n v="42"/>
    <n v="37"/>
    <n v="37"/>
    <n v="27"/>
    <n v="10"/>
    <d v="2016-04-04T00:00:00"/>
    <m/>
    <m/>
    <m/>
    <m/>
    <m/>
    <m/>
    <m/>
    <m/>
    <m/>
    <m/>
    <n v="42"/>
    <n v="27"/>
    <s v="ERRO"/>
    <n v="10"/>
    <s v="Black - 2215"/>
    <d v="2016-04-14T00:00:00"/>
    <x v="39"/>
    <n v="13"/>
    <s v="OK"/>
    <s v="OK"/>
    <m/>
  </r>
  <r>
    <x v="0"/>
    <n v="43"/>
    <x v="40"/>
    <x v="19"/>
    <x v="14"/>
    <m/>
    <n v="43"/>
    <n v="79"/>
    <n v="79"/>
    <n v="59"/>
    <n v="20"/>
    <d v="2016-04-04T00:00:00"/>
    <m/>
    <m/>
    <m/>
    <m/>
    <m/>
    <m/>
    <m/>
    <m/>
    <m/>
    <m/>
    <n v="43"/>
    <n v="59"/>
    <s v="ERRO"/>
    <n v="20"/>
    <s v="Credial - 2227"/>
    <d v="2016-04-13T00:00:00"/>
    <x v="40"/>
    <n v="12"/>
    <s v="OK"/>
    <s v="OK"/>
    <m/>
  </r>
  <r>
    <x v="0"/>
    <n v="44"/>
    <x v="41"/>
    <x v="0"/>
    <x v="14"/>
    <m/>
    <n v="44"/>
    <n v="1009"/>
    <n v="1009"/>
    <n v="870"/>
    <n v="139"/>
    <d v="2016-04-04T00:00:00"/>
    <m/>
    <m/>
    <m/>
    <m/>
    <m/>
    <m/>
    <m/>
    <m/>
    <m/>
    <m/>
    <n v="44"/>
    <n v="870"/>
    <s v="ERRO"/>
    <n v="139"/>
    <s v="Ikea - 2228"/>
    <d v="2016-05-03T00:00:00"/>
    <x v="41"/>
    <n v="32"/>
    <s v="OK"/>
    <s v="OK"/>
    <m/>
  </r>
  <r>
    <x v="0"/>
    <n v="45"/>
    <x v="42"/>
    <x v="20"/>
    <x v="14"/>
    <m/>
    <n v="45"/>
    <n v="465"/>
    <n v="465"/>
    <n v="255"/>
    <n v="210"/>
    <d v="2016-04-04T00:00:00"/>
    <m/>
    <m/>
    <m/>
    <m/>
    <m/>
    <m/>
    <m/>
    <m/>
    <m/>
    <m/>
    <n v="45"/>
    <n v="255"/>
    <s v="ERRO"/>
    <n v="210"/>
    <s v="Moviflor - 2229"/>
    <d v="2016-04-20T00:00:00"/>
    <x v="42"/>
    <n v="19"/>
    <s v="OK"/>
    <s v="OK"/>
    <m/>
  </r>
  <r>
    <x v="0"/>
    <n v="46"/>
    <x v="43"/>
    <x v="12"/>
    <x v="14"/>
    <m/>
    <n v="46"/>
    <n v="323"/>
    <n v="323"/>
    <n v="267"/>
    <n v="56"/>
    <d v="2016-04-04T00:00:00"/>
    <m/>
    <m/>
    <m/>
    <m/>
    <m/>
    <m/>
    <m/>
    <m/>
    <m/>
    <m/>
    <n v="46"/>
    <n v="267"/>
    <s v="ERRO"/>
    <n v="56"/>
    <s v="Conforama - 2230"/>
    <d v="2016-04-19T00:00:00"/>
    <x v="43"/>
    <n v="18"/>
    <s v="OK"/>
    <s v="OK"/>
    <m/>
  </r>
  <r>
    <x v="0"/>
    <n v="47"/>
    <x v="33"/>
    <x v="13"/>
    <x v="14"/>
    <m/>
    <n v="47"/>
    <n v="9"/>
    <n v="9"/>
    <n v="8"/>
    <n v="1"/>
    <d v="2016-04-04T00:00:00"/>
    <m/>
    <m/>
    <m/>
    <m/>
    <m/>
    <m/>
    <m/>
    <m/>
    <m/>
    <m/>
    <n v="47"/>
    <n v="8"/>
    <s v="ERRO"/>
    <n v="1"/>
    <s v="Euronics - 2231"/>
    <d v="2016-04-14T00:00:00"/>
    <x v="24"/>
    <n v="13"/>
    <s v="OK"/>
    <s v="OK"/>
    <m/>
  </r>
  <r>
    <x v="0"/>
    <n v="48"/>
    <x v="44"/>
    <x v="14"/>
    <x v="14"/>
    <m/>
    <n v="48"/>
    <n v="31"/>
    <n v="31"/>
    <n v="24"/>
    <n v="7"/>
    <d v="2016-04-04T00:00:00"/>
    <m/>
    <m/>
    <m/>
    <m/>
    <m/>
    <m/>
    <m/>
    <m/>
    <m/>
    <m/>
    <n v="48"/>
    <n v="24"/>
    <s v="ERRO"/>
    <n v="7"/>
    <s v="Tien 21 - 2232"/>
    <d v="2016-04-14T00:00:00"/>
    <x v="44"/>
    <n v="13"/>
    <s v="OK"/>
    <s v="OK"/>
    <m/>
  </r>
  <r>
    <x v="0"/>
    <n v="49"/>
    <x v="32"/>
    <x v="15"/>
    <x v="14"/>
    <m/>
    <n v="49"/>
    <n v="19"/>
    <n v="19"/>
    <n v="14"/>
    <n v="5"/>
    <d v="2016-04-04T00:00:00"/>
    <m/>
    <m/>
    <m/>
    <m/>
    <m/>
    <m/>
    <m/>
    <m/>
    <m/>
    <m/>
    <n v="49"/>
    <n v="14"/>
    <s v="ERRO"/>
    <n v="5"/>
    <s v="Confort - 2233"/>
    <d v="2016-04-14T00:00:00"/>
    <x v="9"/>
    <n v="13"/>
    <s v="OK"/>
    <s v="OK"/>
    <m/>
  </r>
  <r>
    <x v="0"/>
    <n v="50"/>
    <x v="45"/>
    <x v="16"/>
    <x v="14"/>
    <m/>
    <n v="50"/>
    <n v="1690"/>
    <n v="1690"/>
    <n v="1639"/>
    <n v="51"/>
    <d v="2016-04-04T00:00:00"/>
    <m/>
    <m/>
    <m/>
    <m/>
    <m/>
    <m/>
    <m/>
    <m/>
    <m/>
    <m/>
    <n v="50"/>
    <n v="1639"/>
    <s v="ERRO"/>
    <n v="51"/>
    <s v="MC FNAC- 2370"/>
    <d v="2016-04-19T00:00:00"/>
    <x v="45"/>
    <n v="18"/>
    <s v="OK"/>
    <s v="OK"/>
    <m/>
  </r>
  <r>
    <x v="0"/>
    <n v="51"/>
    <x v="46"/>
    <x v="10"/>
    <x v="14"/>
    <m/>
    <n v="51"/>
    <n v="679"/>
    <n v="679"/>
    <n v="660"/>
    <n v="19"/>
    <d v="2016-04-04T00:00:00"/>
    <m/>
    <m/>
    <m/>
    <m/>
    <m/>
    <m/>
    <m/>
    <m/>
    <m/>
    <m/>
    <n v="51"/>
    <n v="660"/>
    <s v="ERRO"/>
    <n v="19"/>
    <s v="Salvador Caetano - 2879"/>
    <d v="2016-04-20T00:00:00"/>
    <x v="46"/>
    <n v="19"/>
    <s v="OK"/>
    <s v="OK"/>
    <m/>
  </r>
  <r>
    <x v="0"/>
    <n v="52"/>
    <x v="47"/>
    <x v="2"/>
    <x v="14"/>
    <m/>
    <n v="52"/>
    <n v="1426"/>
    <n v="1426"/>
    <n v="1377"/>
    <n v="49"/>
    <d v="2016-04-04T00:00:00"/>
    <m/>
    <m/>
    <m/>
    <m/>
    <m/>
    <m/>
    <m/>
    <m/>
    <m/>
    <m/>
    <n v="52"/>
    <n v="1377"/>
    <s v="ERRO"/>
    <n v="49"/>
    <s v="RP Def - 3173"/>
    <d v="2016-04-19T00:00:00"/>
    <x v="47"/>
    <n v="18"/>
    <s v="OK"/>
    <s v="OK"/>
    <m/>
  </r>
  <r>
    <x v="1"/>
    <n v="53"/>
    <x v="28"/>
    <x v="9"/>
    <x v="15"/>
    <m/>
    <n v="53"/>
    <n v="69"/>
    <n v="69"/>
    <n v="69"/>
    <n v="0"/>
    <d v="2016-04-21T00:00:00"/>
    <m/>
    <m/>
    <m/>
    <m/>
    <m/>
    <m/>
    <m/>
    <m/>
    <m/>
    <m/>
    <n v="53"/>
    <n v="69"/>
    <s v="OK"/>
    <n v="0"/>
    <s v="JOM - 4327"/>
    <d v="2016-04-28T00:00:00"/>
    <x v="28"/>
    <n v="8"/>
    <s v="OK"/>
    <s v="OK"/>
    <m/>
  </r>
  <r>
    <x v="1"/>
    <n v="54"/>
    <x v="48"/>
    <x v="0"/>
    <x v="16"/>
    <m/>
    <n v="54"/>
    <n v="330"/>
    <n v="330"/>
    <n v="330"/>
    <n v="0"/>
    <d v="2016-04-28T00:00:00"/>
    <m/>
    <m/>
    <m/>
    <m/>
    <m/>
    <m/>
    <m/>
    <m/>
    <m/>
    <m/>
    <n v="54"/>
    <n v="330"/>
    <s v="OK"/>
    <n v="0"/>
    <s v="Ikea - 2228"/>
    <d v="2016-05-11T00:00:00"/>
    <x v="48"/>
    <n v="14"/>
    <s v="OK"/>
    <s v="OK"/>
    <m/>
  </r>
  <r>
    <x v="1"/>
    <n v="55"/>
    <x v="49"/>
    <x v="12"/>
    <x v="16"/>
    <m/>
    <n v="55"/>
    <n v="172"/>
    <n v="172"/>
    <n v="172"/>
    <n v="0"/>
    <d v="2016-04-28T00:00:00"/>
    <m/>
    <m/>
    <m/>
    <m/>
    <m/>
    <m/>
    <m/>
    <m/>
    <m/>
    <m/>
    <n v="55"/>
    <n v="172"/>
    <s v="OK"/>
    <n v="0"/>
    <s v="Conforama - 2230"/>
    <d v="2016-05-11T00:00:00"/>
    <x v="49"/>
    <n v="14"/>
    <s v="OK"/>
    <s v="OK"/>
    <m/>
  </r>
  <r>
    <x v="1"/>
    <n v="56"/>
    <x v="50"/>
    <x v="13"/>
    <x v="16"/>
    <m/>
    <n v="56"/>
    <n v="30"/>
    <n v="30"/>
    <n v="30"/>
    <n v="0"/>
    <d v="2016-04-28T00:00:00"/>
    <m/>
    <m/>
    <m/>
    <m/>
    <m/>
    <m/>
    <m/>
    <m/>
    <m/>
    <m/>
    <n v="56"/>
    <n v="30"/>
    <s v="OK"/>
    <n v="0"/>
    <s v="Euronics - 2231"/>
    <d v="2016-05-27T00:00:00"/>
    <x v="50"/>
    <n v="30"/>
    <s v="OK"/>
    <s v="OK"/>
    <m/>
  </r>
  <r>
    <x v="1"/>
    <n v="57"/>
    <x v="51"/>
    <x v="16"/>
    <x v="16"/>
    <m/>
    <n v="57"/>
    <n v="201"/>
    <n v="201"/>
    <n v="201"/>
    <n v="0"/>
    <d v="2016-04-28T00:00:00"/>
    <m/>
    <m/>
    <m/>
    <m/>
    <m/>
    <m/>
    <m/>
    <m/>
    <m/>
    <m/>
    <n v="57"/>
    <n v="201"/>
    <s v="OK"/>
    <n v="0"/>
    <s v="MC FNAC- 2370"/>
    <d v="2016-05-11T00:00:00"/>
    <x v="51"/>
    <n v="14"/>
    <s v="OK"/>
    <s v="OK"/>
    <m/>
  </r>
  <r>
    <x v="1"/>
    <n v="58"/>
    <x v="52"/>
    <x v="2"/>
    <x v="16"/>
    <m/>
    <n v="58"/>
    <n v="346"/>
    <n v="346"/>
    <n v="346"/>
    <n v="0"/>
    <d v="2016-04-28T00:00:00"/>
    <m/>
    <m/>
    <m/>
    <m/>
    <m/>
    <m/>
    <m/>
    <m/>
    <m/>
    <m/>
    <n v="58"/>
    <n v="346"/>
    <s v="OK"/>
    <n v="0"/>
    <s v="RP Def - 3173"/>
    <d v="2016-05-11T00:00:00"/>
    <x v="52"/>
    <n v="14"/>
    <s v="OK"/>
    <s v="OK"/>
    <m/>
  </r>
  <r>
    <x v="1"/>
    <n v="59"/>
    <x v="3"/>
    <x v="5"/>
    <x v="16"/>
    <m/>
    <n v="59"/>
    <n v="2"/>
    <n v="2"/>
    <n v="2"/>
    <n v="0"/>
    <d v="2016-04-28T00:00:00"/>
    <m/>
    <m/>
    <m/>
    <m/>
    <m/>
    <m/>
    <m/>
    <m/>
    <m/>
    <m/>
    <n v="59"/>
    <n v="2"/>
    <s v="OK"/>
    <n v="0"/>
    <s v="SZ Def - 6508"/>
    <d v="2016-05-11T00:00:00"/>
    <x v="3"/>
    <n v="14"/>
    <s v="OK"/>
    <s v="OK"/>
    <m/>
  </r>
  <r>
    <x v="1"/>
    <n v="60"/>
    <x v="53"/>
    <x v="6"/>
    <x v="16"/>
    <m/>
    <n v="60"/>
    <n v="204"/>
    <n v="204"/>
    <n v="204"/>
    <n v="0"/>
    <d v="2016-04-28T00:00:00"/>
    <m/>
    <m/>
    <m/>
    <m/>
    <m/>
    <m/>
    <m/>
    <m/>
    <m/>
    <m/>
    <n v="60"/>
    <n v="204"/>
    <s v="OK"/>
    <n v="0"/>
    <s v="Worten def - 6806"/>
    <d v="2016-05-11T00:00:00"/>
    <x v="53"/>
    <n v="14"/>
    <s v="OK"/>
    <s v="OK"/>
    <m/>
  </r>
  <r>
    <x v="1"/>
    <n v="61"/>
    <x v="3"/>
    <x v="7"/>
    <x v="16"/>
    <m/>
    <n v="61"/>
    <n v="2"/>
    <n v="2"/>
    <n v="2"/>
    <n v="0"/>
    <d v="2016-04-28T00:00:00"/>
    <m/>
    <m/>
    <m/>
    <m/>
    <m/>
    <m/>
    <m/>
    <m/>
    <m/>
    <m/>
    <n v="61"/>
    <n v="2"/>
    <s v="OK"/>
    <n v="0"/>
    <s v="Vobis -6843"/>
    <d v="2016-05-11T00:00:00"/>
    <x v="3"/>
    <n v="14"/>
    <s v="OK"/>
    <s v="OK"/>
    <m/>
  </r>
  <r>
    <x v="0"/>
    <n v="62"/>
    <x v="54"/>
    <x v="17"/>
    <x v="17"/>
    <m/>
    <n v="62"/>
    <n v="519"/>
    <n v="519"/>
    <n v="292"/>
    <n v="227"/>
    <d v="2016-05-03T00:00:00"/>
    <m/>
    <m/>
    <m/>
    <m/>
    <m/>
    <m/>
    <m/>
    <m/>
    <m/>
    <m/>
    <n v="62"/>
    <n v="292"/>
    <s v="ERRO"/>
    <n v="227"/>
    <s v="White - 2213"/>
    <d v="2016-05-19T00:00:00"/>
    <x v="54"/>
    <n v="17"/>
    <s v="OK"/>
    <s v="OK"/>
    <m/>
  </r>
  <r>
    <x v="0"/>
    <n v="63"/>
    <x v="55"/>
    <x v="18"/>
    <x v="17"/>
    <m/>
    <n v="63"/>
    <n v="52"/>
    <n v="52"/>
    <n v="44"/>
    <n v="8"/>
    <d v="2016-05-03T00:00:00"/>
    <m/>
    <m/>
    <m/>
    <m/>
    <m/>
    <m/>
    <m/>
    <m/>
    <m/>
    <m/>
    <n v="63"/>
    <n v="44"/>
    <s v="ERRO"/>
    <n v="8"/>
    <s v="Green - 2214"/>
    <d v="2016-05-17T00:00:00"/>
    <x v="55"/>
    <n v="15"/>
    <s v="OK"/>
    <s v="OK"/>
    <m/>
  </r>
  <r>
    <x v="0"/>
    <n v="64"/>
    <x v="10"/>
    <x v="11"/>
    <x v="17"/>
    <m/>
    <n v="64"/>
    <n v="34"/>
    <n v="34"/>
    <n v="21"/>
    <n v="13"/>
    <d v="2016-05-03T00:00:00"/>
    <m/>
    <m/>
    <m/>
    <m/>
    <m/>
    <m/>
    <m/>
    <m/>
    <m/>
    <m/>
    <n v="64"/>
    <n v="21"/>
    <s v="ERRO"/>
    <n v="13"/>
    <s v="Black - 2215"/>
    <d v="2016-05-17T00:00:00"/>
    <x v="56"/>
    <n v="15"/>
    <s v="OK"/>
    <s v="OK"/>
    <m/>
  </r>
  <r>
    <x v="0"/>
    <n v="65"/>
    <x v="56"/>
    <x v="19"/>
    <x v="17"/>
    <m/>
    <n v="65"/>
    <n v="1108"/>
    <n v="1108"/>
    <n v="1068"/>
    <n v="40"/>
    <d v="2016-05-03T00:00:00"/>
    <m/>
    <m/>
    <m/>
    <m/>
    <m/>
    <m/>
    <m/>
    <m/>
    <m/>
    <m/>
    <n v="65"/>
    <n v="1068"/>
    <s v="ERRO"/>
    <n v="40"/>
    <s v="Credial - 2227"/>
    <d v="2016-05-19T00:00:00"/>
    <x v="57"/>
    <n v="17"/>
    <s v="OK"/>
    <s v="OK"/>
    <m/>
  </r>
  <r>
    <x v="0"/>
    <n v="66"/>
    <x v="57"/>
    <x v="0"/>
    <x v="17"/>
    <m/>
    <n v="66"/>
    <n v="961"/>
    <n v="961"/>
    <n v="814"/>
    <n v="147"/>
    <d v="2016-05-03T00:00:00"/>
    <m/>
    <m/>
    <m/>
    <m/>
    <m/>
    <m/>
    <m/>
    <m/>
    <m/>
    <m/>
    <n v="66"/>
    <n v="814"/>
    <s v="ERRO"/>
    <n v="147"/>
    <s v="Ikea - 2228"/>
    <d v="2016-05-25T00:00:00"/>
    <x v="58"/>
    <n v="23"/>
    <s v="OK"/>
    <s v="OK"/>
    <m/>
  </r>
  <r>
    <x v="0"/>
    <n v="67"/>
    <x v="58"/>
    <x v="20"/>
    <x v="17"/>
    <m/>
    <n v="67"/>
    <n v="429"/>
    <n v="429"/>
    <n v="259"/>
    <n v="170"/>
    <d v="2016-05-03T00:00:00"/>
    <m/>
    <m/>
    <m/>
    <m/>
    <m/>
    <m/>
    <m/>
    <m/>
    <m/>
    <m/>
    <n v="67"/>
    <n v="259"/>
    <s v="ERRO"/>
    <n v="170"/>
    <s v="Moviflor - 2229"/>
    <d v="2016-05-19T00:00:00"/>
    <x v="59"/>
    <n v="17"/>
    <s v="OK"/>
    <s v="OK"/>
    <m/>
  </r>
  <r>
    <x v="0"/>
    <n v="68"/>
    <x v="59"/>
    <x v="12"/>
    <x v="17"/>
    <m/>
    <n v="68"/>
    <n v="319"/>
    <n v="319"/>
    <n v="257"/>
    <n v="62"/>
    <d v="2016-05-03T00:00:00"/>
    <m/>
    <m/>
    <m/>
    <m/>
    <m/>
    <m/>
    <m/>
    <m/>
    <m/>
    <m/>
    <n v="68"/>
    <n v="257"/>
    <s v="ERRO"/>
    <n v="62"/>
    <s v="Conforama - 2230"/>
    <d v="2016-05-25T00:00:00"/>
    <x v="60"/>
    <n v="23"/>
    <s v="OK"/>
    <s v="OK"/>
    <m/>
  </r>
  <r>
    <x v="0"/>
    <n v="69"/>
    <x v="60"/>
    <x v="13"/>
    <x v="17"/>
    <m/>
    <n v="69"/>
    <n v="36"/>
    <n v="36"/>
    <n v="35"/>
    <n v="1"/>
    <d v="2016-05-03T00:00:00"/>
    <m/>
    <m/>
    <m/>
    <m/>
    <m/>
    <m/>
    <m/>
    <m/>
    <m/>
    <m/>
    <n v="69"/>
    <n v="35"/>
    <s v="ERRO"/>
    <n v="1"/>
    <s v="Euronics - 2231"/>
    <d v="2016-05-25T00:00:00"/>
    <x v="61"/>
    <n v="23"/>
    <s v="OK"/>
    <s v="OK"/>
    <m/>
  </r>
  <r>
    <x v="0"/>
    <n v="70"/>
    <x v="61"/>
    <x v="14"/>
    <x v="17"/>
    <m/>
    <n v="70"/>
    <n v="33"/>
    <n v="33"/>
    <n v="21"/>
    <n v="12"/>
    <d v="2016-05-03T00:00:00"/>
    <m/>
    <m/>
    <m/>
    <m/>
    <m/>
    <m/>
    <m/>
    <m/>
    <m/>
    <m/>
    <n v="70"/>
    <n v="21"/>
    <s v="ERRO"/>
    <n v="12"/>
    <s v="Tien 21 - 2232"/>
    <d v="2016-05-25T00:00:00"/>
    <x v="56"/>
    <n v="23"/>
    <s v="OK"/>
    <s v="OK"/>
    <m/>
  </r>
  <r>
    <x v="0"/>
    <n v="71"/>
    <x v="62"/>
    <x v="15"/>
    <x v="17"/>
    <m/>
    <n v="71"/>
    <n v="21"/>
    <n v="21"/>
    <n v="17"/>
    <n v="4"/>
    <d v="2016-05-03T00:00:00"/>
    <m/>
    <m/>
    <m/>
    <m/>
    <m/>
    <m/>
    <m/>
    <m/>
    <m/>
    <m/>
    <n v="71"/>
    <n v="17"/>
    <s v="ERRO"/>
    <n v="4"/>
    <s v="Confort - 2233"/>
    <d v="2016-05-25T00:00:00"/>
    <x v="62"/>
    <n v="23"/>
    <s v="OK"/>
    <s v="OK"/>
    <m/>
  </r>
  <r>
    <x v="0"/>
    <n v="72"/>
    <x v="63"/>
    <x v="16"/>
    <x v="17"/>
    <m/>
    <n v="72"/>
    <n v="2000"/>
    <n v="2000"/>
    <n v="1923"/>
    <n v="77"/>
    <d v="2016-05-03T00:00:00"/>
    <m/>
    <m/>
    <m/>
    <m/>
    <m/>
    <m/>
    <m/>
    <m/>
    <m/>
    <m/>
    <n v="72"/>
    <n v="1923"/>
    <s v="ERRO"/>
    <n v="77"/>
    <s v="MC FNAC- 2370"/>
    <d v="2016-05-25T00:00:00"/>
    <x v="63"/>
    <n v="23"/>
    <s v="OK"/>
    <s v="OK"/>
    <m/>
  </r>
  <r>
    <x v="0"/>
    <n v="73"/>
    <x v="64"/>
    <x v="16"/>
    <x v="17"/>
    <m/>
    <n v="73"/>
    <n v="515"/>
    <n v="515"/>
    <n v="515"/>
    <n v="0"/>
    <d v="2016-05-03T00:00:00"/>
    <m/>
    <m/>
    <m/>
    <m/>
    <m/>
    <m/>
    <m/>
    <m/>
    <m/>
    <m/>
    <n v="73"/>
    <n v="515"/>
    <s v="OK"/>
    <n v="0"/>
    <s v="MC FNAC- 2370"/>
    <d v="2016-05-25T00:00:00"/>
    <x v="64"/>
    <n v="23"/>
    <s v="OK"/>
    <s v="OK"/>
    <m/>
  </r>
  <r>
    <x v="0"/>
    <n v="74"/>
    <x v="65"/>
    <x v="10"/>
    <x v="17"/>
    <m/>
    <n v="74"/>
    <n v="688"/>
    <n v="688"/>
    <n v="666"/>
    <n v="22"/>
    <d v="2016-05-03T00:00:00"/>
    <m/>
    <m/>
    <m/>
    <m/>
    <m/>
    <m/>
    <m/>
    <m/>
    <m/>
    <m/>
    <n v="74"/>
    <n v="666"/>
    <s v="ERRO"/>
    <n v="22"/>
    <s v="Salvador Caetano - 2879"/>
    <d v="2016-05-19T00:00:00"/>
    <x v="65"/>
    <n v="17"/>
    <s v="OK"/>
    <s v="OK"/>
    <m/>
  </r>
  <r>
    <x v="0"/>
    <n v="75"/>
    <x v="66"/>
    <x v="2"/>
    <x v="17"/>
    <m/>
    <n v="75"/>
    <n v="1477"/>
    <n v="1477"/>
    <n v="1396"/>
    <n v="81"/>
    <d v="2016-05-03T00:00:00"/>
    <m/>
    <m/>
    <m/>
    <m/>
    <m/>
    <m/>
    <m/>
    <m/>
    <m/>
    <m/>
    <n v="16"/>
    <n v="1396"/>
    <s v="ERRO"/>
    <n v="81"/>
    <s v="RP Def - 3173"/>
    <d v="2016-05-24T00:00:00"/>
    <x v="66"/>
    <n v="22"/>
    <s v="OK"/>
    <s v="OK"/>
    <m/>
  </r>
  <r>
    <x v="1"/>
    <n v="1"/>
    <x v="3"/>
    <x v="16"/>
    <x v="18"/>
    <m/>
    <n v="1"/>
    <n v="2"/>
    <n v="2"/>
    <n v="2"/>
    <n v="0"/>
    <d v="2016-05-04T00:00:00"/>
    <m/>
    <m/>
    <m/>
    <m/>
    <m/>
    <m/>
    <m/>
    <m/>
    <m/>
    <m/>
    <n v="1"/>
    <n v="2"/>
    <s v="OK"/>
    <n v="0"/>
    <s v="MC FNAC- 2370"/>
    <d v="2016-05-24T00:00:00"/>
    <x v="3"/>
    <n v="21"/>
    <s v="OK"/>
    <s v="OK"/>
    <m/>
  </r>
  <r>
    <x v="1"/>
    <n v="2"/>
    <x v="67"/>
    <x v="13"/>
    <x v="19"/>
    <m/>
    <n v="2"/>
    <n v="55"/>
    <n v="55"/>
    <n v="55"/>
    <n v="0"/>
    <d v="2016-05-05T00:00:00"/>
    <m/>
    <m/>
    <m/>
    <m/>
    <m/>
    <m/>
    <m/>
    <m/>
    <m/>
    <m/>
    <n v="2"/>
    <n v="55"/>
    <s v="OK"/>
    <n v="0"/>
    <s v="Euronics - 2231"/>
    <d v="2016-05-27T00:00:00"/>
    <x v="67"/>
    <n v="23"/>
    <s v="OK"/>
    <s v="OK"/>
    <m/>
  </r>
  <r>
    <x v="1"/>
    <n v="3"/>
    <x v="38"/>
    <x v="14"/>
    <x v="19"/>
    <m/>
    <n v="3"/>
    <n v="17"/>
    <n v="17"/>
    <n v="17"/>
    <n v="0"/>
    <d v="2016-05-05T00:00:00"/>
    <m/>
    <m/>
    <m/>
    <m/>
    <m/>
    <m/>
    <m/>
    <m/>
    <m/>
    <m/>
    <n v="3"/>
    <n v="17"/>
    <s v="OK"/>
    <n v="0"/>
    <s v="Tien 21 - 2232"/>
    <d v="2016-05-27T00:00:00"/>
    <x v="62"/>
    <n v="23"/>
    <s v="OK"/>
    <s v="OK"/>
    <m/>
  </r>
  <r>
    <x v="1"/>
    <n v="4"/>
    <x v="68"/>
    <x v="15"/>
    <x v="19"/>
    <m/>
    <n v="4"/>
    <n v="6"/>
    <n v="6"/>
    <n v="6"/>
    <n v="0"/>
    <d v="2016-05-05T00:00:00"/>
    <m/>
    <m/>
    <m/>
    <m/>
    <m/>
    <m/>
    <m/>
    <m/>
    <m/>
    <m/>
    <n v="4"/>
    <n v="6"/>
    <s v="OK"/>
    <n v="0"/>
    <s v="Confort - 2233"/>
    <d v="2016-05-27T00:00:00"/>
    <x v="68"/>
    <n v="23"/>
    <s v="OK"/>
    <s v="OK"/>
    <m/>
  </r>
  <r>
    <x v="1"/>
    <n v="5"/>
    <x v="61"/>
    <x v="9"/>
    <x v="19"/>
    <m/>
    <n v="5"/>
    <n v="33"/>
    <n v="33"/>
    <n v="33"/>
    <n v="0"/>
    <d v="2016-05-05T00:00:00"/>
    <m/>
    <m/>
    <m/>
    <m/>
    <m/>
    <m/>
    <m/>
    <m/>
    <m/>
    <m/>
    <n v="5"/>
    <n v="33"/>
    <s v="OK"/>
    <n v="0"/>
    <s v="JOM - 4327"/>
    <d v="2016-05-18T00:00:00"/>
    <x v="69"/>
    <n v="14"/>
    <s v="OK"/>
    <s v="OK"/>
    <m/>
  </r>
  <r>
    <x v="1"/>
    <n v="6"/>
    <x v="69"/>
    <x v="0"/>
    <x v="20"/>
    <m/>
    <n v="6"/>
    <n v="349"/>
    <n v="349"/>
    <n v="349"/>
    <n v="0"/>
    <d v="2016-05-12T00:00:00"/>
    <m/>
    <m/>
    <m/>
    <m/>
    <m/>
    <m/>
    <m/>
    <m/>
    <m/>
    <m/>
    <n v="6"/>
    <n v="349"/>
    <s v="OK"/>
    <n v="0"/>
    <s v="Ikea - 2228"/>
    <d v="2016-05-24T00:00:00"/>
    <x v="70"/>
    <n v="13"/>
    <s v="OK"/>
    <s v="OK"/>
    <m/>
  </r>
  <r>
    <x v="1"/>
    <n v="7"/>
    <x v="27"/>
    <x v="13"/>
    <x v="20"/>
    <m/>
    <n v="7"/>
    <n v="20"/>
    <n v="20"/>
    <n v="20"/>
    <n v="0"/>
    <d v="2016-05-12T00:00:00"/>
    <m/>
    <m/>
    <m/>
    <m/>
    <m/>
    <m/>
    <m/>
    <m/>
    <m/>
    <m/>
    <n v="7"/>
    <n v="20"/>
    <s v="OK"/>
    <n v="0"/>
    <s v="Euronics - 2231"/>
    <d v="2016-05-27T00:00:00"/>
    <x v="27"/>
    <n v="16"/>
    <s v="OK"/>
    <s v="OK"/>
    <m/>
  </r>
  <r>
    <x v="1"/>
    <n v="8"/>
    <x v="9"/>
    <x v="14"/>
    <x v="20"/>
    <m/>
    <n v="8"/>
    <n v="14"/>
    <n v="14"/>
    <n v="14"/>
    <n v="0"/>
    <d v="2016-05-12T00:00:00"/>
    <m/>
    <m/>
    <m/>
    <m/>
    <m/>
    <m/>
    <m/>
    <m/>
    <m/>
    <m/>
    <n v="8"/>
    <n v="14"/>
    <s v="OK"/>
    <n v="0"/>
    <s v="Tien 21 - 2232"/>
    <d v="2016-05-27T00:00:00"/>
    <x v="9"/>
    <n v="16"/>
    <s v="OK"/>
    <s v="OK"/>
    <m/>
  </r>
  <r>
    <x v="1"/>
    <n v="9"/>
    <x v="3"/>
    <x v="15"/>
    <x v="20"/>
    <m/>
    <n v="9"/>
    <n v="2"/>
    <n v="2"/>
    <n v="2"/>
    <n v="0"/>
    <d v="2016-05-12T00:00:00"/>
    <m/>
    <m/>
    <m/>
    <m/>
    <m/>
    <m/>
    <m/>
    <m/>
    <m/>
    <m/>
    <n v="9"/>
    <n v="2"/>
    <s v="OK"/>
    <n v="0"/>
    <s v="Confort - 2233"/>
    <d v="2016-05-27T00:00:00"/>
    <x v="3"/>
    <n v="16"/>
    <s v="OK"/>
    <s v="OK"/>
    <m/>
  </r>
  <r>
    <x v="1"/>
    <n v="10"/>
    <x v="70"/>
    <x v="2"/>
    <x v="20"/>
    <m/>
    <n v="10"/>
    <n v="445"/>
    <n v="445"/>
    <n v="445"/>
    <n v="0"/>
    <d v="2016-05-12T00:00:00"/>
    <m/>
    <m/>
    <m/>
    <m/>
    <m/>
    <m/>
    <m/>
    <m/>
    <m/>
    <m/>
    <n v="10"/>
    <n v="445"/>
    <s v="OK"/>
    <n v="0"/>
    <s v="RP Def - 3173"/>
    <d v="2016-05-23T00:00:00"/>
    <x v="71"/>
    <n v="12"/>
    <s v="OK"/>
    <s v="OK"/>
    <m/>
  </r>
  <r>
    <x v="1"/>
    <n v="11"/>
    <x v="71"/>
    <x v="17"/>
    <x v="21"/>
    <m/>
    <n v="11"/>
    <n v="5"/>
    <n v="5"/>
    <n v="5"/>
    <n v="0"/>
    <d v="2016-05-19T00:00:00"/>
    <m/>
    <m/>
    <m/>
    <m/>
    <m/>
    <m/>
    <m/>
    <m/>
    <m/>
    <m/>
    <n v="11"/>
    <n v="5"/>
    <s v="OK"/>
    <n v="0"/>
    <s v="White - 2213"/>
    <d v="2016-07-01T00:00:00"/>
    <x v="72"/>
    <n v="43"/>
    <s v="OK"/>
    <s v="OK"/>
    <m/>
  </r>
  <r>
    <x v="1"/>
    <n v="12"/>
    <x v="60"/>
    <x v="11"/>
    <x v="21"/>
    <m/>
    <n v="12"/>
    <n v="36"/>
    <n v="36"/>
    <n v="36"/>
    <n v="0"/>
    <d v="2016-05-19T00:00:00"/>
    <m/>
    <m/>
    <m/>
    <m/>
    <m/>
    <m/>
    <m/>
    <m/>
    <m/>
    <m/>
    <n v="12"/>
    <n v="36"/>
    <s v="OK"/>
    <n v="0"/>
    <s v="Black - 2215"/>
    <d v="2016-05-27T00:00:00"/>
    <x v="73"/>
    <n v="9"/>
    <s v="OK"/>
    <s v="OK"/>
    <m/>
  </r>
  <r>
    <x v="1"/>
    <n v="13"/>
    <x v="4"/>
    <x v="19"/>
    <x v="21"/>
    <m/>
    <n v="13"/>
    <n v="1"/>
    <n v="1"/>
    <n v="1"/>
    <n v="0"/>
    <d v="2016-05-19T00:00:00"/>
    <m/>
    <m/>
    <m/>
    <m/>
    <m/>
    <m/>
    <m/>
    <m/>
    <m/>
    <m/>
    <n v="13"/>
    <n v="1"/>
    <s v="OK"/>
    <n v="0"/>
    <s v="Credial - 2227"/>
    <d v="2016-07-01T00:00:00"/>
    <x v="4"/>
    <n v="43"/>
    <s v="OK"/>
    <s v="OK"/>
    <m/>
  </r>
  <r>
    <x v="1"/>
    <n v="14"/>
    <x v="72"/>
    <x v="20"/>
    <x v="21"/>
    <m/>
    <n v="14"/>
    <n v="4"/>
    <n v="4"/>
    <n v="4"/>
    <n v="0"/>
    <d v="2016-05-19T00:00:00"/>
    <m/>
    <m/>
    <m/>
    <m/>
    <m/>
    <m/>
    <m/>
    <m/>
    <m/>
    <m/>
    <n v="14"/>
    <n v="4"/>
    <s v="OK"/>
    <n v="0"/>
    <s v="Moviflor - 2229"/>
    <d v="2016-07-01T00:00:00"/>
    <x v="74"/>
    <n v="43"/>
    <s v="OK"/>
    <s v="OK"/>
    <m/>
  </r>
  <r>
    <x v="1"/>
    <n v="15"/>
    <x v="73"/>
    <x v="13"/>
    <x v="21"/>
    <m/>
    <n v="15"/>
    <n v="32"/>
    <n v="32"/>
    <n v="32"/>
    <n v="0"/>
    <d v="2016-05-19T00:00:00"/>
    <m/>
    <m/>
    <m/>
    <m/>
    <m/>
    <m/>
    <m/>
    <m/>
    <m/>
    <m/>
    <n v="15"/>
    <n v="32"/>
    <s v="OK"/>
    <n v="0"/>
    <s v="Euronics - 2231"/>
    <d v="2016-05-27T00:00:00"/>
    <x v="75"/>
    <n v="9"/>
    <s v="OK"/>
    <s v="OK"/>
    <m/>
  </r>
  <r>
    <x v="1"/>
    <n v="16"/>
    <x v="74"/>
    <x v="14"/>
    <x v="21"/>
    <m/>
    <n v="16"/>
    <n v="10"/>
    <n v="10"/>
    <n v="10"/>
    <n v="0"/>
    <d v="2016-05-19T00:00:00"/>
    <m/>
    <m/>
    <m/>
    <m/>
    <m/>
    <m/>
    <m/>
    <m/>
    <m/>
    <m/>
    <n v="16"/>
    <n v="10"/>
    <s v="OK"/>
    <n v="0"/>
    <s v="Tien 21 - 2232"/>
    <d v="2016-07-01T00:00:00"/>
    <x v="76"/>
    <n v="43"/>
    <s v="OK"/>
    <s v="OK"/>
    <m/>
  </r>
  <r>
    <x v="1"/>
    <n v="17"/>
    <x v="75"/>
    <x v="15"/>
    <x v="21"/>
    <m/>
    <n v="17"/>
    <n v="11"/>
    <n v="11"/>
    <n v="11"/>
    <n v="0"/>
    <d v="2016-05-19T00:00:00"/>
    <m/>
    <m/>
    <m/>
    <m/>
    <m/>
    <m/>
    <m/>
    <m/>
    <m/>
    <m/>
    <n v="17"/>
    <n v="11"/>
    <s v="OK"/>
    <n v="0"/>
    <s v="Confort - 2233"/>
    <d v="2016-07-01T00:00:00"/>
    <x v="77"/>
    <n v="43"/>
    <s v="OK"/>
    <s v="OK"/>
    <m/>
  </r>
  <r>
    <x v="1"/>
    <n v="18"/>
    <x v="76"/>
    <x v="6"/>
    <x v="21"/>
    <m/>
    <n v="18"/>
    <n v="303"/>
    <n v="303"/>
    <n v="303"/>
    <n v="0"/>
    <d v="2016-05-19T00:00:00"/>
    <m/>
    <m/>
    <m/>
    <m/>
    <m/>
    <m/>
    <m/>
    <m/>
    <m/>
    <m/>
    <n v="17"/>
    <n v="303"/>
    <s v="OK"/>
    <n v="0"/>
    <s v="Worten def - 6806"/>
    <d v="2016-06-09T00:00:00"/>
    <x v="78"/>
    <n v="21"/>
    <s v="OK"/>
    <s v="OK"/>
    <m/>
  </r>
  <r>
    <x v="1"/>
    <n v="19"/>
    <x v="3"/>
    <x v="19"/>
    <x v="22"/>
    <m/>
    <n v="19"/>
    <n v="2"/>
    <n v="2"/>
    <n v="2"/>
    <n v="0"/>
    <d v="2016-05-26T00:00:00"/>
    <m/>
    <m/>
    <m/>
    <m/>
    <m/>
    <m/>
    <m/>
    <m/>
    <m/>
    <m/>
    <n v="19"/>
    <n v="2"/>
    <s v="OK"/>
    <n v="0"/>
    <s v="Credial - 2227"/>
    <d v="2016-06-06T00:00:00"/>
    <x v="3"/>
    <n v="11"/>
    <s v="OK"/>
    <s v="OK"/>
    <m/>
  </r>
  <r>
    <x v="1"/>
    <n v="20"/>
    <x v="12"/>
    <x v="9"/>
    <x v="22"/>
    <m/>
    <n v="20"/>
    <n v="45"/>
    <n v="45"/>
    <n v="45"/>
    <n v="0"/>
    <d v="2016-05-26T00:00:00"/>
    <m/>
    <m/>
    <m/>
    <m/>
    <m/>
    <m/>
    <m/>
    <m/>
    <m/>
    <m/>
    <n v="20"/>
    <n v="45"/>
    <s v="OK"/>
    <n v="0"/>
    <s v="JOM - 4327"/>
    <d v="2016-07-04T00:00:00"/>
    <x v="12"/>
    <n v="39"/>
    <s v="OK"/>
    <s v="OK"/>
    <m/>
  </r>
  <r>
    <x v="1"/>
    <n v="21"/>
    <x v="77"/>
    <x v="6"/>
    <x v="22"/>
    <m/>
    <n v="21"/>
    <n v="461"/>
    <n v="461"/>
    <n v="461"/>
    <n v="0"/>
    <d v="2016-05-26T00:00:00"/>
    <m/>
    <m/>
    <m/>
    <m/>
    <m/>
    <m/>
    <m/>
    <m/>
    <m/>
    <m/>
    <n v="21"/>
    <n v="461"/>
    <s v="OK"/>
    <n v="0"/>
    <s v="Worten def - 6806"/>
    <d v="2016-06-09T00:00:00"/>
    <x v="79"/>
    <n v="8"/>
    <s v="OK"/>
    <s v="OK"/>
    <m/>
  </r>
  <r>
    <x v="1"/>
    <n v="1"/>
    <x v="4"/>
    <x v="4"/>
    <x v="23"/>
    <m/>
    <n v="1"/>
    <n v="1"/>
    <n v="1"/>
    <n v="1"/>
    <n v="0"/>
    <d v="2016-06-02T00:00:00"/>
    <m/>
    <m/>
    <m/>
    <m/>
    <m/>
    <m/>
    <m/>
    <m/>
    <m/>
    <m/>
    <n v="1"/>
    <n v="1"/>
    <s v="OK"/>
    <n v="0"/>
    <s v="MDL Def - 2208"/>
    <d v="2016-06-14T00:00:00"/>
    <x v="4"/>
    <n v="13"/>
    <s v="OK"/>
    <s v="OK"/>
    <m/>
  </r>
  <r>
    <x v="1"/>
    <n v="2"/>
    <x v="78"/>
    <x v="12"/>
    <x v="23"/>
    <m/>
    <n v="2"/>
    <n v="316"/>
    <n v="316"/>
    <n v="316"/>
    <n v="0"/>
    <d v="2016-06-02T00:00:00"/>
    <m/>
    <m/>
    <m/>
    <m/>
    <m/>
    <m/>
    <m/>
    <m/>
    <m/>
    <m/>
    <n v="2"/>
    <n v="316"/>
    <s v="OK"/>
    <n v="0"/>
    <s v="Conforama - 2230"/>
    <d v="2016-07-01T00:00:00"/>
    <x v="80"/>
    <n v="30"/>
    <s v="OK"/>
    <s v="OK"/>
    <m/>
  </r>
  <r>
    <x v="1"/>
    <n v="3"/>
    <x v="75"/>
    <x v="17"/>
    <x v="23"/>
    <m/>
    <n v="3"/>
    <n v="11"/>
    <n v="11"/>
    <n v="11"/>
    <n v="0"/>
    <d v="2016-06-02T00:00:00"/>
    <m/>
    <m/>
    <m/>
    <m/>
    <m/>
    <m/>
    <m/>
    <m/>
    <m/>
    <m/>
    <n v="3"/>
    <n v="11"/>
    <s v="OK"/>
    <n v="0"/>
    <s v="White - 2213"/>
    <d v="2016-06-09T00:00:00"/>
    <x v="77"/>
    <n v="8"/>
    <s v="OK"/>
    <s v="OK"/>
    <m/>
  </r>
  <r>
    <x v="1"/>
    <n v="4"/>
    <x v="60"/>
    <x v="11"/>
    <x v="23"/>
    <m/>
    <n v="4"/>
    <n v="36"/>
    <n v="36"/>
    <n v="36"/>
    <n v="0"/>
    <d v="2016-06-02T00:00:00"/>
    <m/>
    <m/>
    <m/>
    <m/>
    <m/>
    <m/>
    <m/>
    <m/>
    <m/>
    <m/>
    <n v="4"/>
    <n v="36"/>
    <s v="OK"/>
    <n v="0"/>
    <s v="Black - 2215"/>
    <d v="2016-06-09T00:00:00"/>
    <x v="73"/>
    <n v="8"/>
    <s v="OK"/>
    <s v="OK"/>
    <m/>
  </r>
  <r>
    <x v="1"/>
    <n v="5"/>
    <x v="4"/>
    <x v="19"/>
    <x v="23"/>
    <m/>
    <n v="5"/>
    <n v="1"/>
    <n v="1"/>
    <n v="1"/>
    <n v="0"/>
    <d v="2016-06-02T00:00:00"/>
    <m/>
    <m/>
    <m/>
    <m/>
    <m/>
    <m/>
    <m/>
    <m/>
    <m/>
    <m/>
    <n v="5"/>
    <n v="1"/>
    <s v="OK"/>
    <n v="0"/>
    <s v="Credial - 2227"/>
    <d v="2016-06-09T00:00:00"/>
    <x v="4"/>
    <n v="8"/>
    <s v="OK"/>
    <s v="OK"/>
    <m/>
  </r>
  <r>
    <x v="1"/>
    <n v="6"/>
    <x v="79"/>
    <x v="0"/>
    <x v="23"/>
    <m/>
    <n v="6"/>
    <n v="322"/>
    <n v="322"/>
    <n v="322"/>
    <n v="0"/>
    <d v="2016-06-02T00:00:00"/>
    <m/>
    <m/>
    <m/>
    <m/>
    <m/>
    <m/>
    <m/>
    <m/>
    <m/>
    <m/>
    <n v="6"/>
    <n v="322"/>
    <s v="OK"/>
    <n v="0"/>
    <s v="Ikea - 2228"/>
    <d v="2016-06-09T00:00:00"/>
    <x v="81"/>
    <n v="8"/>
    <s v="OK"/>
    <s v="OK"/>
    <m/>
  </r>
  <r>
    <x v="1"/>
    <n v="7"/>
    <x v="80"/>
    <x v="20"/>
    <x v="23"/>
    <m/>
    <n v="7"/>
    <n v="3"/>
    <n v="3"/>
    <n v="3"/>
    <n v="0"/>
    <d v="2016-06-02T00:00:00"/>
    <m/>
    <m/>
    <m/>
    <m/>
    <m/>
    <m/>
    <m/>
    <m/>
    <m/>
    <m/>
    <n v="7"/>
    <n v="3"/>
    <s v="OK"/>
    <n v="0"/>
    <s v="Moviflor - 2229"/>
    <d v="2016-06-09T00:00:00"/>
    <x v="82"/>
    <n v="8"/>
    <s v="OK"/>
    <s v="OK"/>
    <m/>
  </r>
  <r>
    <x v="1"/>
    <n v="8"/>
    <x v="81"/>
    <x v="10"/>
    <x v="23"/>
    <m/>
    <n v="8"/>
    <n v="128"/>
    <n v="128"/>
    <n v="128"/>
    <n v="0"/>
    <d v="2016-06-02T00:00:00"/>
    <m/>
    <m/>
    <m/>
    <m/>
    <m/>
    <m/>
    <m/>
    <m/>
    <m/>
    <m/>
    <n v="8"/>
    <n v="128"/>
    <s v="OK"/>
    <n v="0"/>
    <s v="Salvador Caetano - 2879"/>
    <d v="2016-06-14T00:00:00"/>
    <x v="83"/>
    <n v="13"/>
    <s v="OK"/>
    <s v="OK"/>
    <m/>
  </r>
  <r>
    <x v="1"/>
    <n v="9"/>
    <x v="82"/>
    <x v="13"/>
    <x v="23"/>
    <m/>
    <n v="9"/>
    <n v="29"/>
    <n v="29"/>
    <n v="29"/>
    <n v="0"/>
    <d v="2016-06-02T00:00:00"/>
    <m/>
    <m/>
    <m/>
    <m/>
    <m/>
    <m/>
    <m/>
    <m/>
    <m/>
    <m/>
    <n v="9"/>
    <n v="29"/>
    <s v="OK"/>
    <n v="0"/>
    <s v="Euronics - 2231"/>
    <d v="2016-06-09T00:00:00"/>
    <x v="84"/>
    <n v="8"/>
    <s v="OK"/>
    <s v="OK"/>
    <m/>
  </r>
  <r>
    <x v="1"/>
    <n v="10"/>
    <x v="83"/>
    <x v="14"/>
    <x v="23"/>
    <m/>
    <n v="10"/>
    <n v="12"/>
    <n v="12"/>
    <n v="12"/>
    <n v="0"/>
    <d v="2016-06-02T00:00:00"/>
    <m/>
    <m/>
    <m/>
    <m/>
    <m/>
    <m/>
    <m/>
    <m/>
    <m/>
    <m/>
    <n v="10"/>
    <n v="12"/>
    <s v="OK"/>
    <n v="0"/>
    <s v="Tien 21 - 2232"/>
    <d v="2016-06-09T00:00:00"/>
    <x v="85"/>
    <n v="8"/>
    <s v="OK"/>
    <s v="OK"/>
    <m/>
  </r>
  <r>
    <x v="1"/>
    <n v="11"/>
    <x v="24"/>
    <x v="15"/>
    <x v="23"/>
    <m/>
    <n v="11"/>
    <n v="8"/>
    <n v="8"/>
    <n v="8"/>
    <n v="0"/>
    <d v="2016-06-02T00:00:00"/>
    <m/>
    <m/>
    <m/>
    <m/>
    <m/>
    <m/>
    <m/>
    <m/>
    <m/>
    <m/>
    <n v="11"/>
    <n v="8"/>
    <s v="OK"/>
    <n v="0"/>
    <s v="Confort - 2233"/>
    <d v="2016-06-09T00:00:00"/>
    <x v="24"/>
    <n v="8"/>
    <s v="OK"/>
    <s v="OK"/>
    <m/>
  </r>
  <r>
    <x v="1"/>
    <n v="12"/>
    <x v="70"/>
    <x v="16"/>
    <x v="23"/>
    <m/>
    <n v="12"/>
    <n v="445"/>
    <n v="445"/>
    <n v="445"/>
    <n v="0"/>
    <d v="2016-06-02T00:00:00"/>
    <m/>
    <m/>
    <m/>
    <m/>
    <m/>
    <m/>
    <m/>
    <m/>
    <m/>
    <m/>
    <n v="12"/>
    <n v="445"/>
    <s v="OK"/>
    <n v="0"/>
    <s v="MC FNAC- 2370"/>
    <d v="2016-06-09T00:00:00"/>
    <x v="71"/>
    <n v="8"/>
    <s v="OK"/>
    <s v="OK"/>
    <m/>
  </r>
  <r>
    <x v="1"/>
    <n v="13"/>
    <x v="84"/>
    <x v="9"/>
    <x v="23"/>
    <m/>
    <n v="13"/>
    <n v="43"/>
    <n v="43"/>
    <n v="43"/>
    <n v="0"/>
    <d v="2016-06-02T00:00:00"/>
    <m/>
    <m/>
    <m/>
    <m/>
    <m/>
    <m/>
    <m/>
    <m/>
    <m/>
    <m/>
    <n v="13"/>
    <n v="43"/>
    <s v="OK"/>
    <n v="0"/>
    <s v="JOM - 4327"/>
    <d v="2016-07-04T00:00:00"/>
    <x v="86"/>
    <n v="33"/>
    <s v="OK"/>
    <s v="OK"/>
    <m/>
  </r>
  <r>
    <x v="1"/>
    <n v="14"/>
    <x v="85"/>
    <x v="2"/>
    <x v="23"/>
    <m/>
    <n v="14"/>
    <n v="535"/>
    <n v="535"/>
    <n v="535"/>
    <n v="0"/>
    <d v="2016-06-02T00:00:00"/>
    <m/>
    <m/>
    <m/>
    <m/>
    <m/>
    <m/>
    <m/>
    <m/>
    <m/>
    <m/>
    <n v="14"/>
    <n v="535"/>
    <s v="OK"/>
    <n v="0"/>
    <s v="RP Def - 3173"/>
    <d v="2016-06-09T00:00:00"/>
    <x v="87"/>
    <n v="8"/>
    <s v="OK"/>
    <s v="OK"/>
    <m/>
  </r>
  <r>
    <x v="1"/>
    <n v="15"/>
    <x v="39"/>
    <x v="8"/>
    <x v="23"/>
    <m/>
    <n v="15"/>
    <n v="37"/>
    <n v="37"/>
    <n v="37"/>
    <n v="0"/>
    <d v="2016-06-02T00:00:00"/>
    <m/>
    <m/>
    <m/>
    <m/>
    <m/>
    <m/>
    <m/>
    <m/>
    <m/>
    <m/>
    <n v="15"/>
    <n v="37"/>
    <s v="OK"/>
    <n v="0"/>
    <s v="CTT Standard - 4091"/>
    <d v="2016-06-09T00:00:00"/>
    <x v="88"/>
    <n v="8"/>
    <s v="OK"/>
    <s v="OK"/>
    <m/>
  </r>
  <r>
    <x v="1"/>
    <n v="16"/>
    <x v="86"/>
    <x v="6"/>
    <x v="23"/>
    <m/>
    <n v="16"/>
    <n v="369"/>
    <n v="369"/>
    <n v="369"/>
    <n v="0"/>
    <d v="2016-06-02T00:00:00"/>
    <m/>
    <m/>
    <m/>
    <m/>
    <m/>
    <m/>
    <m/>
    <m/>
    <m/>
    <m/>
    <n v="16"/>
    <n v="369"/>
    <s v="OK"/>
    <n v="0"/>
    <s v="Worten def - 6806"/>
    <d v="2016-06-14T00:00:00"/>
    <x v="89"/>
    <n v="13"/>
    <s v="OK"/>
    <s v="OK"/>
    <m/>
  </r>
  <r>
    <x v="1"/>
    <n v="17"/>
    <x v="4"/>
    <x v="7"/>
    <x v="23"/>
    <m/>
    <n v="17"/>
    <n v="1"/>
    <n v="1"/>
    <n v="1"/>
    <n v="0"/>
    <d v="2016-06-02T00:00:00"/>
    <m/>
    <m/>
    <m/>
    <m/>
    <m/>
    <m/>
    <m/>
    <m/>
    <m/>
    <m/>
    <n v="17"/>
    <n v="1"/>
    <s v="OK"/>
    <n v="0"/>
    <s v="Vobis -6843"/>
    <d v="2016-06-14T00:00:00"/>
    <x v="4"/>
    <n v="13"/>
    <s v="OK"/>
    <s v="OK"/>
    <m/>
  </r>
  <r>
    <x v="0"/>
    <n v="18"/>
    <x v="87"/>
    <x v="17"/>
    <x v="23"/>
    <m/>
    <n v="18"/>
    <n v="707"/>
    <n v="707"/>
    <n v="371"/>
    <n v="336"/>
    <d v="2016-06-02T00:00:00"/>
    <m/>
    <m/>
    <m/>
    <m/>
    <m/>
    <m/>
    <m/>
    <m/>
    <m/>
    <m/>
    <n v="18"/>
    <n v="371"/>
    <s v="ERRO"/>
    <n v="336"/>
    <s v="White - 2213"/>
    <d v="2016-06-21T00:00:00"/>
    <x v="90"/>
    <n v="20"/>
    <s v="OK"/>
    <s v="OK"/>
    <m/>
  </r>
  <r>
    <x v="0"/>
    <n v="19"/>
    <x v="88"/>
    <x v="18"/>
    <x v="23"/>
    <m/>
    <n v="19"/>
    <n v="53"/>
    <n v="53"/>
    <n v="43"/>
    <n v="10"/>
    <d v="2016-06-02T00:00:00"/>
    <m/>
    <m/>
    <m/>
    <m/>
    <m/>
    <m/>
    <m/>
    <m/>
    <m/>
    <m/>
    <n v="19"/>
    <n v="43"/>
    <s v="ERRO"/>
    <n v="10"/>
    <s v="Green - 2214"/>
    <d v="2016-06-20T00:00:00"/>
    <x v="86"/>
    <n v="19"/>
    <s v="OK"/>
    <s v="OK"/>
    <m/>
  </r>
  <r>
    <x v="0"/>
    <n v="20"/>
    <x v="89"/>
    <x v="11"/>
    <x v="23"/>
    <m/>
    <n v="20"/>
    <n v="51"/>
    <n v="51"/>
    <n v="38"/>
    <n v="13"/>
    <d v="2016-06-02T00:00:00"/>
    <m/>
    <m/>
    <m/>
    <m/>
    <m/>
    <m/>
    <m/>
    <m/>
    <m/>
    <m/>
    <n v="20"/>
    <n v="38"/>
    <s v="ERRO"/>
    <n v="13"/>
    <s v="Black - 2215"/>
    <d v="2016-06-20T00:00:00"/>
    <x v="91"/>
    <n v="19"/>
    <s v="OK"/>
    <s v="OK"/>
    <m/>
  </r>
  <r>
    <x v="0"/>
    <n v="21"/>
    <x v="90"/>
    <x v="19"/>
    <x v="23"/>
    <m/>
    <n v="21"/>
    <n v="232"/>
    <n v="232"/>
    <n v="196"/>
    <n v="36"/>
    <d v="2016-06-02T00:00:00"/>
    <m/>
    <m/>
    <m/>
    <m/>
    <m/>
    <m/>
    <m/>
    <m/>
    <m/>
    <m/>
    <n v="21"/>
    <n v="196"/>
    <s v="ERRO"/>
    <n v="36"/>
    <s v="Credial - 2227"/>
    <d v="2016-06-20T00:00:00"/>
    <x v="92"/>
    <n v="19"/>
    <s v="OK"/>
    <s v="OK"/>
    <m/>
  </r>
  <r>
    <x v="0"/>
    <n v="22"/>
    <x v="91"/>
    <x v="0"/>
    <x v="23"/>
    <m/>
    <n v="22"/>
    <n v="1738"/>
    <n v="1738"/>
    <n v="1563"/>
    <n v="175"/>
    <d v="2016-06-02T00:00:00"/>
    <m/>
    <m/>
    <m/>
    <m/>
    <m/>
    <m/>
    <m/>
    <m/>
    <m/>
    <m/>
    <n v="22"/>
    <n v="1563"/>
    <s v="ERRO"/>
    <n v="175"/>
    <s v="Ikea - 2228"/>
    <d v="2016-06-20T00:00:00"/>
    <x v="93"/>
    <n v="19"/>
    <s v="OK"/>
    <s v="OK"/>
    <m/>
  </r>
  <r>
    <x v="0"/>
    <n v="23"/>
    <x v="92"/>
    <x v="20"/>
    <x v="23"/>
    <m/>
    <n v="23"/>
    <n v="645"/>
    <n v="645"/>
    <n v="413"/>
    <n v="232"/>
    <d v="2016-06-02T00:00:00"/>
    <m/>
    <m/>
    <m/>
    <m/>
    <m/>
    <m/>
    <m/>
    <m/>
    <m/>
    <m/>
    <n v="23"/>
    <n v="413"/>
    <s v="ERRO"/>
    <n v="232"/>
    <s v="Moviflor - 2229"/>
    <d v="2016-06-27T00:00:00"/>
    <x v="94"/>
    <n v="26"/>
    <s v="OK"/>
    <s v="OK"/>
    <m/>
  </r>
  <r>
    <x v="0"/>
    <n v="24"/>
    <x v="93"/>
    <x v="12"/>
    <x v="23"/>
    <m/>
    <n v="24"/>
    <n v="933"/>
    <n v="933"/>
    <n v="887"/>
    <n v="46"/>
    <d v="2016-06-02T00:00:00"/>
    <m/>
    <m/>
    <m/>
    <m/>
    <m/>
    <m/>
    <m/>
    <m/>
    <m/>
    <m/>
    <n v="24"/>
    <n v="887"/>
    <s v="ERRO"/>
    <n v="46"/>
    <s v="Conforama - 2230"/>
    <d v="2016-06-28T00:00:00"/>
    <x v="95"/>
    <n v="27"/>
    <s v="OK"/>
    <s v="OK"/>
    <m/>
  </r>
  <r>
    <x v="0"/>
    <n v="25"/>
    <x v="81"/>
    <x v="13"/>
    <x v="23"/>
    <m/>
    <n v="25"/>
    <n v="128"/>
    <n v="128"/>
    <n v="123"/>
    <n v="5"/>
    <d v="2016-06-02T00:00:00"/>
    <m/>
    <m/>
    <m/>
    <m/>
    <m/>
    <m/>
    <m/>
    <m/>
    <m/>
    <m/>
    <n v="25"/>
    <n v="123"/>
    <s v="ERRO"/>
    <n v="5"/>
    <s v="Euronics - 2231"/>
    <d v="2016-06-20T00:00:00"/>
    <x v="96"/>
    <n v="19"/>
    <s v="OK"/>
    <s v="OK"/>
    <m/>
  </r>
  <r>
    <x v="0"/>
    <n v="26"/>
    <x v="10"/>
    <x v="14"/>
    <x v="23"/>
    <m/>
    <n v="26"/>
    <n v="34"/>
    <n v="34"/>
    <n v="24"/>
    <n v="10"/>
    <d v="2016-06-02T00:00:00"/>
    <m/>
    <m/>
    <m/>
    <m/>
    <m/>
    <m/>
    <m/>
    <m/>
    <m/>
    <m/>
    <n v="26"/>
    <n v="24"/>
    <s v="ERRO"/>
    <n v="10"/>
    <s v="Tien 21 - 2232"/>
    <d v="2016-06-20T00:00:00"/>
    <x v="44"/>
    <n v="19"/>
    <s v="OK"/>
    <s v="OK"/>
    <m/>
  </r>
  <r>
    <x v="0"/>
    <n v="27"/>
    <x v="82"/>
    <x v="15"/>
    <x v="23"/>
    <m/>
    <n v="27"/>
    <n v="29"/>
    <n v="29"/>
    <n v="22"/>
    <n v="7"/>
    <d v="2016-06-02T00:00:00"/>
    <m/>
    <m/>
    <m/>
    <m/>
    <m/>
    <m/>
    <m/>
    <m/>
    <m/>
    <m/>
    <n v="27"/>
    <n v="22"/>
    <s v="ERRO"/>
    <n v="7"/>
    <s v="Confort - 2233"/>
    <d v="2016-06-20T00:00:00"/>
    <x v="31"/>
    <n v="19"/>
    <s v="OK"/>
    <s v="OK"/>
    <m/>
  </r>
  <r>
    <x v="0"/>
    <n v="28"/>
    <x v="63"/>
    <x v="16"/>
    <x v="23"/>
    <m/>
    <n v="28"/>
    <n v="2000"/>
    <n v="2000"/>
    <n v="1931"/>
    <n v="69"/>
    <d v="2016-06-02T00:00:00"/>
    <m/>
    <m/>
    <m/>
    <m/>
    <m/>
    <m/>
    <m/>
    <m/>
    <m/>
    <m/>
    <n v="28"/>
    <n v="1931"/>
    <s v="ERRO"/>
    <n v="69"/>
    <s v="MC FNAC- 2370"/>
    <d v="2016-06-27T00:00:00"/>
    <x v="97"/>
    <n v="26"/>
    <s v="OK"/>
    <s v="OK"/>
    <m/>
  </r>
  <r>
    <x v="0"/>
    <n v="29"/>
    <x v="94"/>
    <x v="16"/>
    <x v="23"/>
    <m/>
    <n v="29"/>
    <n v="58"/>
    <n v="58"/>
    <n v="58"/>
    <n v="0"/>
    <d v="2016-06-02T00:00:00"/>
    <m/>
    <m/>
    <m/>
    <m/>
    <m/>
    <m/>
    <m/>
    <m/>
    <m/>
    <m/>
    <n v="29"/>
    <n v="58"/>
    <s v="OK"/>
    <n v="0"/>
    <s v="MC FNAC- 2370"/>
    <d v="2016-06-28T00:00:00"/>
    <x v="98"/>
    <n v="27"/>
    <s v="OK"/>
    <s v="OK"/>
    <m/>
  </r>
  <r>
    <x v="0"/>
    <n v="30"/>
    <x v="95"/>
    <x v="10"/>
    <x v="23"/>
    <m/>
    <n v="30"/>
    <n v="913"/>
    <n v="913"/>
    <n v="897"/>
    <n v="16"/>
    <d v="2016-06-02T00:00:00"/>
    <m/>
    <m/>
    <m/>
    <m/>
    <m/>
    <m/>
    <m/>
    <m/>
    <m/>
    <m/>
    <n v="30"/>
    <n v="897"/>
    <s v="ERRO"/>
    <n v="16"/>
    <s v="Salvador Caetano - 2879"/>
    <d v="2016-06-21T00:00:00"/>
    <x v="99"/>
    <n v="20"/>
    <s v="OK"/>
    <s v="OK"/>
    <m/>
  </r>
  <r>
    <x v="0"/>
    <n v="31"/>
    <x v="63"/>
    <x v="2"/>
    <x v="23"/>
    <m/>
    <n v="31"/>
    <n v="2000"/>
    <n v="2000"/>
    <n v="1923"/>
    <n v="77"/>
    <d v="2016-06-02T00:00:00"/>
    <m/>
    <m/>
    <m/>
    <m/>
    <m/>
    <m/>
    <m/>
    <m/>
    <m/>
    <m/>
    <n v="31"/>
    <n v="1923"/>
    <s v="ERRO"/>
    <n v="77"/>
    <s v="RP Def - 3173"/>
    <d v="2016-06-27T00:00:00"/>
    <x v="63"/>
    <n v="26"/>
    <s v="OK"/>
    <s v="OK"/>
    <m/>
  </r>
  <r>
    <x v="0"/>
    <n v="32"/>
    <x v="96"/>
    <x v="2"/>
    <x v="23"/>
    <m/>
    <n v="32"/>
    <n v="251"/>
    <n v="251"/>
    <n v="251"/>
    <n v="0"/>
    <d v="2016-06-02T00:00:00"/>
    <m/>
    <m/>
    <m/>
    <m/>
    <m/>
    <m/>
    <m/>
    <m/>
    <m/>
    <m/>
    <n v="32"/>
    <n v="251"/>
    <s v="OK"/>
    <n v="0"/>
    <s v="RP Def - 3173"/>
    <d v="2016-06-27T00:00:00"/>
    <x v="100"/>
    <n v="26"/>
    <s v="OK"/>
    <s v="OK"/>
    <m/>
  </r>
  <r>
    <x v="1"/>
    <n v="1"/>
    <x v="4"/>
    <x v="3"/>
    <x v="24"/>
    <m/>
    <n v="1"/>
    <n v="1"/>
    <n v="1"/>
    <n v="1"/>
    <n v="0"/>
    <d v="2016-06-09T00:00:00"/>
    <m/>
    <m/>
    <m/>
    <m/>
    <m/>
    <m/>
    <m/>
    <m/>
    <m/>
    <m/>
    <n v="1"/>
    <n v="1"/>
    <s v="OK"/>
    <n v="0"/>
    <s v="CNT Def - 2205"/>
    <d v="2016-06-20T00:00:00"/>
    <x v="4"/>
    <n v="12"/>
    <s v="OK"/>
    <s v="OK"/>
    <m/>
  </r>
  <r>
    <x v="1"/>
    <n v="2"/>
    <x v="3"/>
    <x v="4"/>
    <x v="24"/>
    <m/>
    <n v="2"/>
    <n v="2"/>
    <n v="2"/>
    <n v="2"/>
    <n v="0"/>
    <d v="2016-06-09T00:00:00"/>
    <m/>
    <m/>
    <m/>
    <m/>
    <m/>
    <m/>
    <m/>
    <m/>
    <m/>
    <m/>
    <n v="2"/>
    <n v="2"/>
    <s v="OK"/>
    <n v="0"/>
    <s v="MDL Def - 2208"/>
    <d v="2016-06-20T00:00:00"/>
    <x v="3"/>
    <n v="12"/>
    <s v="OK"/>
    <s v="OK"/>
    <m/>
  </r>
  <r>
    <x v="1"/>
    <n v="3"/>
    <x v="97"/>
    <x v="17"/>
    <x v="24"/>
    <m/>
    <n v="3"/>
    <n v="13"/>
    <n v="13"/>
    <n v="13"/>
    <n v="0"/>
    <d v="2016-06-09T00:00:00"/>
    <m/>
    <m/>
    <m/>
    <m/>
    <m/>
    <m/>
    <m/>
    <m/>
    <m/>
    <m/>
    <n v="3"/>
    <n v="13"/>
    <s v="OK"/>
    <n v="0"/>
    <s v="White - 2213"/>
    <d v="2016-06-20T00:00:00"/>
    <x v="38"/>
    <n v="12"/>
    <s v="OK"/>
    <s v="OK"/>
    <m/>
  </r>
  <r>
    <x v="1"/>
    <n v="4"/>
    <x v="31"/>
    <x v="11"/>
    <x v="24"/>
    <m/>
    <n v="4"/>
    <n v="22"/>
    <n v="22"/>
    <n v="22"/>
    <n v="0"/>
    <d v="2016-06-09T00:00:00"/>
    <m/>
    <m/>
    <m/>
    <m/>
    <m/>
    <m/>
    <m/>
    <m/>
    <m/>
    <m/>
    <n v="4"/>
    <n v="22"/>
    <s v="OK"/>
    <n v="0"/>
    <s v="Black - 2215"/>
    <d v="2016-06-20T00:00:00"/>
    <x v="31"/>
    <n v="12"/>
    <s v="OK"/>
    <s v="OK"/>
    <m/>
  </r>
  <r>
    <x v="1"/>
    <n v="5"/>
    <x v="98"/>
    <x v="0"/>
    <x v="24"/>
    <m/>
    <n v="5"/>
    <n v="355"/>
    <n v="355"/>
    <n v="355"/>
    <n v="0"/>
    <d v="2016-06-09T00:00:00"/>
    <m/>
    <m/>
    <m/>
    <m/>
    <m/>
    <m/>
    <m/>
    <m/>
    <m/>
    <m/>
    <n v="5"/>
    <n v="355"/>
    <s v="OK"/>
    <n v="0"/>
    <s v="Ikea - 2228"/>
    <d v="2016-06-20T00:00:00"/>
    <x v="101"/>
    <n v="12"/>
    <s v="OK"/>
    <s v="OK"/>
    <m/>
  </r>
  <r>
    <x v="1"/>
    <n v="6"/>
    <x v="80"/>
    <x v="20"/>
    <x v="24"/>
    <m/>
    <n v="6"/>
    <n v="3"/>
    <n v="3"/>
    <n v="3"/>
    <n v="0"/>
    <d v="2016-06-09T00:00:00"/>
    <m/>
    <m/>
    <m/>
    <m/>
    <m/>
    <m/>
    <m/>
    <m/>
    <m/>
    <m/>
    <n v="6"/>
    <n v="3"/>
    <s v="OK"/>
    <n v="0"/>
    <s v="Moviflor - 2229"/>
    <d v="2016-06-20T00:00:00"/>
    <x v="82"/>
    <n v="12"/>
    <s v="OK"/>
    <s v="OK"/>
    <m/>
  </r>
  <r>
    <x v="1"/>
    <n v="7"/>
    <x v="99"/>
    <x v="12"/>
    <x v="24"/>
    <m/>
    <n v="7"/>
    <n v="186"/>
    <n v="186"/>
    <n v="186"/>
    <n v="0"/>
    <d v="2016-06-09T00:00:00"/>
    <m/>
    <m/>
    <m/>
    <m/>
    <m/>
    <m/>
    <m/>
    <m/>
    <m/>
    <m/>
    <n v="7"/>
    <n v="186"/>
    <s v="OK"/>
    <n v="0"/>
    <s v="Conforama - 2230"/>
    <d v="2016-07-04T00:00:00"/>
    <x v="102"/>
    <n v="26"/>
    <s v="OK"/>
    <s v="OK"/>
    <m/>
  </r>
  <r>
    <x v="1"/>
    <n v="8"/>
    <x v="100"/>
    <x v="13"/>
    <x v="24"/>
    <m/>
    <n v="8"/>
    <n v="23"/>
    <n v="23"/>
    <n v="23"/>
    <n v="0"/>
    <d v="2016-06-09T00:00:00"/>
    <m/>
    <m/>
    <m/>
    <m/>
    <m/>
    <m/>
    <m/>
    <m/>
    <m/>
    <m/>
    <n v="8"/>
    <n v="23"/>
    <s v="OK"/>
    <n v="0"/>
    <s v="Euronics - 2231"/>
    <d v="2016-06-20T00:00:00"/>
    <x v="103"/>
    <n v="12"/>
    <s v="OK"/>
    <s v="OK"/>
    <m/>
  </r>
  <r>
    <x v="1"/>
    <n v="9"/>
    <x v="24"/>
    <x v="14"/>
    <x v="24"/>
    <m/>
    <n v="9"/>
    <n v="8"/>
    <n v="8"/>
    <n v="8"/>
    <n v="0"/>
    <d v="2016-06-09T00:00:00"/>
    <m/>
    <m/>
    <m/>
    <m/>
    <m/>
    <m/>
    <m/>
    <m/>
    <m/>
    <m/>
    <n v="9"/>
    <n v="8"/>
    <s v="OK"/>
    <n v="0"/>
    <s v="Tien 21 - 2232"/>
    <d v="2016-06-20T00:00:00"/>
    <x v="24"/>
    <n v="12"/>
    <s v="OK"/>
    <s v="OK"/>
    <m/>
  </r>
  <r>
    <x v="1"/>
    <n v="10"/>
    <x v="75"/>
    <x v="15"/>
    <x v="24"/>
    <m/>
    <n v="10"/>
    <n v="11"/>
    <n v="11"/>
    <n v="11"/>
    <n v="0"/>
    <d v="2016-06-09T00:00:00"/>
    <m/>
    <m/>
    <m/>
    <m/>
    <m/>
    <m/>
    <m/>
    <m/>
    <m/>
    <m/>
    <n v="10"/>
    <n v="11"/>
    <s v="OK"/>
    <n v="0"/>
    <s v="Confort - 2233"/>
    <d v="2016-06-20T00:00:00"/>
    <x v="77"/>
    <n v="12"/>
    <s v="OK"/>
    <s v="OK"/>
    <m/>
  </r>
  <r>
    <x v="1"/>
    <n v="11"/>
    <x v="101"/>
    <x v="16"/>
    <x v="24"/>
    <m/>
    <n v="11"/>
    <n v="518"/>
    <n v="518"/>
    <n v="518"/>
    <n v="0"/>
    <d v="2016-06-09T00:00:00"/>
    <m/>
    <m/>
    <m/>
    <m/>
    <m/>
    <m/>
    <m/>
    <m/>
    <m/>
    <m/>
    <n v="11"/>
    <n v="518"/>
    <s v="OK"/>
    <n v="0"/>
    <s v="MC FNAC- 2370"/>
    <d v="2016-06-20T00:00:00"/>
    <x v="104"/>
    <n v="12"/>
    <s v="OK"/>
    <s v="OK"/>
    <m/>
  </r>
  <r>
    <x v="1"/>
    <n v="12"/>
    <x v="102"/>
    <x v="10"/>
    <x v="24"/>
    <m/>
    <n v="12"/>
    <n v="73"/>
    <n v="73"/>
    <n v="73"/>
    <n v="0"/>
    <d v="2016-06-09T00:00:00"/>
    <m/>
    <m/>
    <m/>
    <m/>
    <m/>
    <m/>
    <m/>
    <m/>
    <m/>
    <m/>
    <n v="12"/>
    <n v="73"/>
    <s v="OK"/>
    <n v="0"/>
    <s v="Salvador Caetano - 2879"/>
    <d v="2016-06-20T00:00:00"/>
    <x v="105"/>
    <n v="12"/>
    <s v="OK"/>
    <s v="OK"/>
    <m/>
  </r>
  <r>
    <x v="1"/>
    <n v="13"/>
    <x v="103"/>
    <x v="2"/>
    <x v="24"/>
    <m/>
    <n v="13"/>
    <n v="435"/>
    <n v="435"/>
    <n v="435"/>
    <n v="0"/>
    <d v="2016-06-09T00:00:00"/>
    <m/>
    <m/>
    <m/>
    <m/>
    <m/>
    <m/>
    <m/>
    <m/>
    <m/>
    <m/>
    <n v="13"/>
    <n v="435"/>
    <s v="OK"/>
    <n v="0"/>
    <s v="RP Def - 3173"/>
    <d v="2016-06-20T00:00:00"/>
    <x v="106"/>
    <n v="12"/>
    <s v="OK"/>
    <s v="OK"/>
    <m/>
  </r>
  <r>
    <x v="1"/>
    <n v="14"/>
    <x v="104"/>
    <x v="8"/>
    <x v="24"/>
    <m/>
    <n v="14"/>
    <n v="40"/>
    <n v="40"/>
    <n v="40"/>
    <n v="0"/>
    <d v="2016-06-09T00:00:00"/>
    <m/>
    <m/>
    <m/>
    <m/>
    <m/>
    <m/>
    <m/>
    <m/>
    <m/>
    <m/>
    <n v="14"/>
    <n v="40"/>
    <s v="OK"/>
    <n v="0"/>
    <s v="CTT Standard - 4091"/>
    <d v="2016-07-12T00:00:00"/>
    <x v="107"/>
    <n v="34"/>
    <s v="OK"/>
    <s v="OK"/>
    <m/>
  </r>
  <r>
    <x v="1"/>
    <n v="15"/>
    <x v="82"/>
    <x v="9"/>
    <x v="24"/>
    <m/>
    <n v="15"/>
    <n v="29"/>
    <n v="29"/>
    <n v="29"/>
    <n v="0"/>
    <d v="2016-06-09T00:00:00"/>
    <m/>
    <m/>
    <m/>
    <m/>
    <m/>
    <m/>
    <m/>
    <m/>
    <m/>
    <m/>
    <n v="15"/>
    <n v="29"/>
    <s v="OK"/>
    <n v="0"/>
    <s v="JOM - 4327"/>
    <d v="2016-07-04T00:00:00"/>
    <x v="84"/>
    <n v="26"/>
    <s v="OK"/>
    <s v="OK"/>
    <m/>
  </r>
  <r>
    <x v="1"/>
    <n v="16"/>
    <x v="4"/>
    <x v="5"/>
    <x v="24"/>
    <m/>
    <n v="16"/>
    <n v="1"/>
    <n v="1"/>
    <n v="1"/>
    <n v="0"/>
    <d v="2016-06-09T00:00:00"/>
    <m/>
    <m/>
    <m/>
    <m/>
    <m/>
    <m/>
    <m/>
    <m/>
    <m/>
    <m/>
    <n v="16"/>
    <n v="1"/>
    <s v="OK"/>
    <n v="0"/>
    <s v="SZ Def - 6508"/>
    <d v="2016-06-20T00:00:00"/>
    <x v="4"/>
    <n v="12"/>
    <s v="OK"/>
    <s v="OK"/>
    <m/>
  </r>
  <r>
    <x v="1"/>
    <n v="17"/>
    <x v="105"/>
    <x v="6"/>
    <x v="24"/>
    <m/>
    <n v="17"/>
    <n v="275"/>
    <n v="275"/>
    <n v="275"/>
    <n v="0"/>
    <d v="2016-06-09T00:00:00"/>
    <m/>
    <m/>
    <m/>
    <m/>
    <m/>
    <m/>
    <m/>
    <m/>
    <m/>
    <m/>
    <n v="17"/>
    <n v="275"/>
    <s v="OK"/>
    <n v="0"/>
    <s v="Worten def - 6806"/>
    <d v="2016-06-20T00:00:00"/>
    <x v="108"/>
    <n v="12"/>
    <s v="OK"/>
    <s v="OK"/>
    <m/>
  </r>
  <r>
    <x v="1"/>
    <n v="19"/>
    <x v="3"/>
    <x v="7"/>
    <x v="24"/>
    <m/>
    <n v="19"/>
    <n v="2"/>
    <n v="2"/>
    <n v="2"/>
    <n v="0"/>
    <d v="2016-06-09T00:00:00"/>
    <m/>
    <m/>
    <m/>
    <m/>
    <m/>
    <m/>
    <m/>
    <m/>
    <m/>
    <m/>
    <n v="19"/>
    <n v="2"/>
    <s v="OK"/>
    <n v="0"/>
    <s v="Vobis -6843"/>
    <d v="2016-06-20T00:00:00"/>
    <x v="3"/>
    <n v="12"/>
    <s v="OK"/>
    <s v="OK"/>
    <m/>
  </r>
  <r>
    <x v="1"/>
    <n v="20"/>
    <x v="106"/>
    <x v="12"/>
    <x v="25"/>
    <m/>
    <n v="20"/>
    <n v="282"/>
    <n v="282"/>
    <n v="282"/>
    <n v="0"/>
    <d v="2016-06-16T00:00:00"/>
    <m/>
    <m/>
    <m/>
    <m/>
    <m/>
    <m/>
    <m/>
    <m/>
    <m/>
    <m/>
    <n v="20"/>
    <n v="282"/>
    <s v="OK"/>
    <n v="0"/>
    <s v="Conforama - 2230"/>
    <d v="2016-07-04T00:00:00"/>
    <x v="109"/>
    <n v="19"/>
    <s v="OK"/>
    <s v="OK"/>
    <m/>
  </r>
  <r>
    <x v="1"/>
    <n v="21"/>
    <x v="107"/>
    <x v="8"/>
    <x v="25"/>
    <m/>
    <n v="21"/>
    <n v="27"/>
    <n v="27"/>
    <n v="27"/>
    <n v="0"/>
    <d v="2016-06-16T00:00:00"/>
    <m/>
    <m/>
    <m/>
    <m/>
    <m/>
    <m/>
    <m/>
    <m/>
    <m/>
    <m/>
    <n v="21"/>
    <n v="27"/>
    <s v="OK"/>
    <n v="0"/>
    <s v="CTT Standard - 4091"/>
    <d v="2016-06-30T00:00:00"/>
    <x v="39"/>
    <n v="15"/>
    <s v="OK"/>
    <s v="OK"/>
    <m/>
  </r>
  <r>
    <x v="1"/>
    <n v="22"/>
    <x v="108"/>
    <x v="9"/>
    <x v="25"/>
    <m/>
    <n v="22"/>
    <n v="35"/>
    <n v="35"/>
    <n v="35"/>
    <n v="0"/>
    <d v="2016-06-16T00:00:00"/>
    <m/>
    <m/>
    <m/>
    <m/>
    <m/>
    <m/>
    <m/>
    <m/>
    <m/>
    <m/>
    <n v="22"/>
    <n v="35"/>
    <s v="OK"/>
    <n v="0"/>
    <s v="JOM - 4327"/>
    <d v="2016-07-04T00:00:00"/>
    <x v="61"/>
    <n v="19"/>
    <s v="OK"/>
    <s v="OK"/>
    <m/>
  </r>
  <r>
    <x v="1"/>
    <n v="23"/>
    <x v="71"/>
    <x v="20"/>
    <x v="26"/>
    <m/>
    <n v="23"/>
    <n v="5"/>
    <n v="5"/>
    <n v="5"/>
    <n v="0"/>
    <d v="2016-06-23T00:00:00"/>
    <m/>
    <m/>
    <m/>
    <m/>
    <m/>
    <m/>
    <m/>
    <m/>
    <m/>
    <m/>
    <n v="23"/>
    <n v="5"/>
    <s v="OK"/>
    <n v="0"/>
    <s v="Moviflor - 2229"/>
    <d v="2016-06-30T00:00:00"/>
    <x v="72"/>
    <n v="8"/>
    <s v="OK"/>
    <s v="OK"/>
    <m/>
  </r>
  <r>
    <x v="1"/>
    <n v="1"/>
    <x v="8"/>
    <x v="1"/>
    <x v="27"/>
    <m/>
    <n v="1"/>
    <n v="250"/>
    <n v="250"/>
    <n v="250"/>
    <n v="0"/>
    <d v="2016-06-22T00:00:00"/>
    <m/>
    <m/>
    <m/>
    <m/>
    <m/>
    <m/>
    <m/>
    <m/>
    <m/>
    <m/>
    <n v="1"/>
    <n v="250"/>
    <s v="OK"/>
    <n v="0"/>
    <s v="RP Provisorio - 3172"/>
    <d v="2016-06-29T00:00:00"/>
    <x v="8"/>
    <n v="8"/>
    <s v="OK"/>
    <s v="OK"/>
    <m/>
  </r>
  <r>
    <x v="1"/>
    <n v="1"/>
    <x v="3"/>
    <x v="3"/>
    <x v="26"/>
    <m/>
    <n v="1"/>
    <n v="2"/>
    <n v="2"/>
    <n v="2"/>
    <n v="0"/>
    <d v="2016-06-23T00:00:00"/>
    <m/>
    <m/>
    <m/>
    <m/>
    <m/>
    <m/>
    <m/>
    <m/>
    <m/>
    <m/>
    <n v="1"/>
    <n v="2"/>
    <s v="OK"/>
    <n v="0"/>
    <s v="CNT Def - 2205"/>
    <d v="2016-06-30T00:00:00"/>
    <x v="3"/>
    <n v="8"/>
    <s v="OK"/>
    <s v="OK"/>
    <m/>
  </r>
  <r>
    <x v="1"/>
    <n v="2"/>
    <x v="109"/>
    <x v="13"/>
    <x v="26"/>
    <m/>
    <n v="2"/>
    <n v="214"/>
    <n v="214"/>
    <n v="214"/>
    <n v="0"/>
    <d v="2016-06-23T00:00:00"/>
    <m/>
    <m/>
    <m/>
    <m/>
    <m/>
    <m/>
    <m/>
    <m/>
    <m/>
    <m/>
    <n v="2"/>
    <n v="214"/>
    <s v="OK"/>
    <n v="0"/>
    <s v="Euronics - 2231"/>
    <d v="2016-07-04T00:00:00"/>
    <x v="110"/>
    <n v="12"/>
    <s v="OK"/>
    <s v="OK"/>
    <m/>
  </r>
  <r>
    <x v="1"/>
    <n v="3"/>
    <x v="110"/>
    <x v="10"/>
    <x v="26"/>
    <m/>
    <n v="3"/>
    <n v="90"/>
    <n v="90"/>
    <n v="90"/>
    <n v="0"/>
    <d v="2016-06-23T00:00:00"/>
    <m/>
    <m/>
    <m/>
    <m/>
    <m/>
    <m/>
    <m/>
    <m/>
    <m/>
    <m/>
    <n v="3"/>
    <n v="90"/>
    <s v="OK"/>
    <n v="0"/>
    <s v="Salvador Caetano - 2879"/>
    <d v="2016-06-30T00:00:00"/>
    <x v="111"/>
    <n v="8"/>
    <s v="OK"/>
    <s v="OK"/>
    <m/>
  </r>
  <r>
    <x v="1"/>
    <n v="4"/>
    <x v="111"/>
    <x v="2"/>
    <x v="26"/>
    <m/>
    <n v="4"/>
    <n v="731"/>
    <n v="731"/>
    <n v="731"/>
    <n v="0"/>
    <d v="2016-06-23T00:00:00"/>
    <m/>
    <m/>
    <m/>
    <m/>
    <m/>
    <m/>
    <m/>
    <m/>
    <m/>
    <m/>
    <n v="4"/>
    <n v="731"/>
    <s v="OK"/>
    <n v="0"/>
    <s v="RP Def - 3173"/>
    <d v="2016-06-30T00:00:00"/>
    <x v="112"/>
    <n v="8"/>
    <s v="OK"/>
    <s v="OK"/>
    <m/>
  </r>
  <r>
    <x v="1"/>
    <n v="5"/>
    <x v="108"/>
    <x v="8"/>
    <x v="26"/>
    <m/>
    <n v="5"/>
    <n v="35"/>
    <n v="35"/>
    <n v="35"/>
    <n v="0"/>
    <d v="2016-06-23T00:00:00"/>
    <m/>
    <m/>
    <m/>
    <m/>
    <m/>
    <m/>
    <m/>
    <m/>
    <m/>
    <m/>
    <n v="5"/>
    <n v="35"/>
    <s v="OK"/>
    <n v="0"/>
    <s v="CTT Standard - 4091"/>
    <d v="2016-07-12T00:00:00"/>
    <x v="61"/>
    <n v="20"/>
    <s v="OK"/>
    <s v="OK"/>
    <m/>
  </r>
  <r>
    <x v="1"/>
    <n v="6"/>
    <x v="112"/>
    <x v="9"/>
    <x v="26"/>
    <m/>
    <n v="6"/>
    <n v="25"/>
    <n v="25"/>
    <n v="25"/>
    <n v="0"/>
    <d v="2016-06-23T00:00:00"/>
    <m/>
    <m/>
    <m/>
    <m/>
    <m/>
    <m/>
    <m/>
    <m/>
    <m/>
    <m/>
    <n v="6"/>
    <n v="25"/>
    <s v="OK"/>
    <n v="0"/>
    <s v="JOM - 4327"/>
    <d v="2016-07-01T00:00:00"/>
    <x v="113"/>
    <n v="9"/>
    <s v="OK"/>
    <s v="OK"/>
    <m/>
  </r>
  <r>
    <x v="1"/>
    <n v="7"/>
    <x v="80"/>
    <x v="5"/>
    <x v="26"/>
    <m/>
    <n v="7"/>
    <n v="3"/>
    <n v="3"/>
    <n v="3"/>
    <n v="0"/>
    <d v="2016-06-23T00:00:00"/>
    <m/>
    <m/>
    <m/>
    <m/>
    <m/>
    <m/>
    <m/>
    <m/>
    <m/>
    <m/>
    <n v="7"/>
    <n v="3"/>
    <s v="OK"/>
    <n v="0"/>
    <s v="SZ Def - 6508"/>
    <d v="2016-06-30T00:00:00"/>
    <x v="82"/>
    <n v="8"/>
    <s v="OK"/>
    <s v="OK"/>
    <m/>
  </r>
  <r>
    <x v="1"/>
    <n v="8"/>
    <x v="113"/>
    <x v="6"/>
    <x v="26"/>
    <m/>
    <n v="8"/>
    <n v="386"/>
    <n v="386"/>
    <n v="386"/>
    <n v="0"/>
    <d v="2016-06-23T00:00:00"/>
    <m/>
    <m/>
    <m/>
    <m/>
    <m/>
    <m/>
    <m/>
    <m/>
    <m/>
    <m/>
    <n v="8"/>
    <n v="386"/>
    <s v="OK"/>
    <n v="0"/>
    <s v="Worten def - 6806"/>
    <d v="2016-06-30T00:00:00"/>
    <x v="114"/>
    <n v="8"/>
    <s v="OK"/>
    <s v="OK"/>
    <m/>
  </r>
  <r>
    <x v="1"/>
    <n v="9"/>
    <x v="3"/>
    <x v="7"/>
    <x v="26"/>
    <m/>
    <n v="9"/>
    <n v="2"/>
    <n v="2"/>
    <n v="2"/>
    <n v="0"/>
    <d v="2016-06-23T00:00:00"/>
    <m/>
    <m/>
    <m/>
    <m/>
    <m/>
    <m/>
    <m/>
    <m/>
    <m/>
    <m/>
    <n v="17"/>
    <n v="2"/>
    <s v="OK"/>
    <n v="0"/>
    <s v="Vobis -6843"/>
    <d v="2016-06-30T00:00:00"/>
    <x v="3"/>
    <n v="8"/>
    <s v="OK"/>
    <s v="OK"/>
    <m/>
  </r>
  <r>
    <x v="1"/>
    <n v="1"/>
    <x v="114"/>
    <x v="17"/>
    <x v="28"/>
    <m/>
    <n v="1"/>
    <n v="7"/>
    <n v="7"/>
    <n v="7"/>
    <n v="0"/>
    <d v="2016-06-30T00:00:00"/>
    <m/>
    <m/>
    <m/>
    <m/>
    <m/>
    <m/>
    <m/>
    <m/>
    <m/>
    <m/>
    <n v="1"/>
    <n v="7"/>
    <s v="OK"/>
    <n v="0"/>
    <s v="White - 2213"/>
    <d v="2016-07-07T00:00:00"/>
    <x v="115"/>
    <n v="8"/>
    <s v="OK"/>
    <s v="OK"/>
    <m/>
  </r>
  <r>
    <x v="1"/>
    <n v="2"/>
    <x v="31"/>
    <x v="11"/>
    <x v="28"/>
    <m/>
    <n v="2"/>
    <n v="22"/>
    <n v="22"/>
    <n v="22"/>
    <n v="0"/>
    <d v="2016-06-30T00:00:00"/>
    <m/>
    <m/>
    <m/>
    <m/>
    <m/>
    <m/>
    <m/>
    <m/>
    <m/>
    <m/>
    <n v="2"/>
    <n v="22"/>
    <s v="OK"/>
    <n v="0"/>
    <s v="Black - 2215"/>
    <d v="2016-07-07T00:00:00"/>
    <x v="31"/>
    <n v="8"/>
    <s v="OK"/>
    <s v="OK"/>
    <m/>
  </r>
  <r>
    <x v="1"/>
    <n v="3"/>
    <x v="72"/>
    <x v="20"/>
    <x v="28"/>
    <m/>
    <n v="3"/>
    <n v="4"/>
    <n v="4"/>
    <n v="4"/>
    <n v="0"/>
    <d v="2016-06-30T00:00:00"/>
    <m/>
    <m/>
    <m/>
    <m/>
    <m/>
    <m/>
    <m/>
    <m/>
    <m/>
    <m/>
    <n v="3"/>
    <n v="4"/>
    <s v="OK"/>
    <n v="0"/>
    <s v="Moviflor - 2229"/>
    <d v="2016-07-07T00:00:00"/>
    <x v="74"/>
    <n v="8"/>
    <s v="OK"/>
    <s v="OK"/>
    <m/>
  </r>
  <r>
    <x v="1"/>
    <n v="4"/>
    <x v="74"/>
    <x v="13"/>
    <x v="28"/>
    <m/>
    <n v="4"/>
    <n v="10"/>
    <n v="10"/>
    <n v="10"/>
    <n v="0"/>
    <d v="2016-06-30T00:00:00"/>
    <m/>
    <m/>
    <m/>
    <m/>
    <m/>
    <m/>
    <m/>
    <m/>
    <m/>
    <m/>
    <n v="4"/>
    <n v="10"/>
    <s v="OK"/>
    <n v="0"/>
    <s v="Euronics - 2231"/>
    <d v="2016-07-07T00:00:00"/>
    <x v="76"/>
    <n v="8"/>
    <s v="OK"/>
    <s v="OK"/>
    <m/>
  </r>
  <r>
    <x v="1"/>
    <n v="5"/>
    <x v="24"/>
    <x v="14"/>
    <x v="28"/>
    <m/>
    <n v="5"/>
    <n v="8"/>
    <n v="8"/>
    <n v="8"/>
    <n v="0"/>
    <d v="2016-06-30T00:00:00"/>
    <m/>
    <m/>
    <m/>
    <m/>
    <m/>
    <m/>
    <m/>
    <m/>
    <m/>
    <m/>
    <n v="5"/>
    <n v="8"/>
    <s v="OK"/>
    <n v="0"/>
    <s v="Tien 21 - 2232"/>
    <d v="2016-07-07T00:00:00"/>
    <x v="24"/>
    <n v="8"/>
    <s v="OK"/>
    <s v="OK"/>
    <m/>
  </r>
  <r>
    <x v="1"/>
    <n v="6"/>
    <x v="80"/>
    <x v="15"/>
    <x v="28"/>
    <m/>
    <n v="6"/>
    <n v="3"/>
    <n v="3"/>
    <n v="3"/>
    <n v="0"/>
    <d v="2016-06-30T00:00:00"/>
    <m/>
    <m/>
    <m/>
    <m/>
    <m/>
    <m/>
    <m/>
    <m/>
    <m/>
    <m/>
    <n v="6"/>
    <n v="3"/>
    <s v="OK"/>
    <n v="0"/>
    <s v="Confort - 2233"/>
    <d v="2016-07-07T00:00:00"/>
    <x v="82"/>
    <n v="8"/>
    <s v="OK"/>
    <s v="OK"/>
    <m/>
  </r>
  <r>
    <x v="1"/>
    <n v="7"/>
    <x v="115"/>
    <x v="10"/>
    <x v="28"/>
    <m/>
    <n v="7"/>
    <n v="77"/>
    <n v="77"/>
    <n v="77"/>
    <n v="0"/>
    <d v="2016-06-30T00:00:00"/>
    <m/>
    <m/>
    <m/>
    <m/>
    <m/>
    <m/>
    <m/>
    <m/>
    <m/>
    <m/>
    <n v="7"/>
    <n v="77"/>
    <s v="OK"/>
    <n v="0"/>
    <s v="Salvador Caetano - 2879"/>
    <d v="2016-07-08T00:00:00"/>
    <x v="116"/>
    <n v="9"/>
    <s v="OK"/>
    <s v="OK"/>
    <m/>
  </r>
  <r>
    <x v="1"/>
    <n v="8"/>
    <x v="100"/>
    <x v="8"/>
    <x v="28"/>
    <m/>
    <n v="8"/>
    <n v="23"/>
    <n v="23"/>
    <n v="23"/>
    <n v="0"/>
    <d v="2016-06-30T00:00:00"/>
    <m/>
    <m/>
    <m/>
    <m/>
    <m/>
    <m/>
    <m/>
    <m/>
    <m/>
    <m/>
    <n v="8"/>
    <n v="23"/>
    <s v="OK"/>
    <n v="0"/>
    <s v="CTT Standard - 4091"/>
    <d v="2016-07-08T00:00:00"/>
    <x v="103"/>
    <n v="9"/>
    <s v="OK"/>
    <s v="OK"/>
    <m/>
  </r>
  <r>
    <x v="1"/>
    <n v="9"/>
    <x v="97"/>
    <x v="9"/>
    <x v="28"/>
    <m/>
    <n v="9"/>
    <n v="13"/>
    <n v="13"/>
    <n v="13"/>
    <n v="0"/>
    <d v="2016-06-30T00:00:00"/>
    <m/>
    <m/>
    <m/>
    <m/>
    <m/>
    <m/>
    <m/>
    <m/>
    <m/>
    <m/>
    <n v="9"/>
    <n v="13"/>
    <s v="OK"/>
    <n v="0"/>
    <s v="JOM - 4327"/>
    <d v="2016-07-07T00:00:00"/>
    <x v="38"/>
    <n v="8"/>
    <s v="OK"/>
    <s v="OK"/>
    <m/>
  </r>
  <r>
    <x v="1"/>
    <n v="10"/>
    <x v="4"/>
    <x v="5"/>
    <x v="28"/>
    <m/>
    <n v="10"/>
    <n v="1"/>
    <n v="1"/>
    <n v="1"/>
    <n v="0"/>
    <d v="2016-06-30T00:00:00"/>
    <m/>
    <m/>
    <m/>
    <m/>
    <m/>
    <m/>
    <m/>
    <m/>
    <m/>
    <m/>
    <n v="10"/>
    <n v="1"/>
    <s v="OK"/>
    <n v="0"/>
    <s v="SZ Def - 6508"/>
    <d v="2016-07-08T00:00:00"/>
    <x v="4"/>
    <n v="9"/>
    <s v="OK"/>
    <s v="OK"/>
    <m/>
  </r>
  <r>
    <x v="1"/>
    <n v="11"/>
    <x v="116"/>
    <x v="0"/>
    <x v="29"/>
    <m/>
    <n v="11"/>
    <n v="235"/>
    <n v="235"/>
    <n v="235"/>
    <n v="0"/>
    <d v="2016-07-07T00:00:00"/>
    <m/>
    <m/>
    <m/>
    <m/>
    <m/>
    <m/>
    <m/>
    <m/>
    <m/>
    <m/>
    <n v="11"/>
    <n v="235"/>
    <s v="OK"/>
    <n v="0"/>
    <s v="Ikea - 2228"/>
    <d v="2016-07-14T00:00:00"/>
    <x v="117"/>
    <n v="8"/>
    <s v="OK"/>
    <s v="OK"/>
    <m/>
  </r>
  <r>
    <x v="1"/>
    <n v="12"/>
    <x v="117"/>
    <x v="16"/>
    <x v="29"/>
    <m/>
    <n v="12"/>
    <n v="308"/>
    <n v="308"/>
    <n v="308"/>
    <n v="0"/>
    <d v="2016-07-07T00:00:00"/>
    <m/>
    <m/>
    <m/>
    <m/>
    <m/>
    <m/>
    <m/>
    <m/>
    <m/>
    <m/>
    <n v="12"/>
    <n v="308"/>
    <s v="OK"/>
    <n v="0"/>
    <s v="MC FNAC- 2370"/>
    <d v="2016-07-18T00:00:00"/>
    <x v="118"/>
    <n v="12"/>
    <s v="OK"/>
    <s v="OK"/>
    <m/>
  </r>
  <r>
    <x v="1"/>
    <n v="13"/>
    <x v="118"/>
    <x v="2"/>
    <x v="29"/>
    <m/>
    <n v="13"/>
    <n v="320"/>
    <n v="320"/>
    <n v="320"/>
    <n v="0"/>
    <d v="2016-07-07T00:00:00"/>
    <m/>
    <m/>
    <m/>
    <m/>
    <m/>
    <m/>
    <m/>
    <m/>
    <m/>
    <m/>
    <n v="13"/>
    <n v="320"/>
    <s v="OK"/>
    <n v="0"/>
    <s v="RP Def - 3173"/>
    <d v="2016-08-19T00:00:00"/>
    <x v="119"/>
    <n v="43"/>
    <s v="OK"/>
    <s v="OK"/>
    <m/>
  </r>
  <r>
    <x v="1"/>
    <n v="14"/>
    <x v="68"/>
    <x v="7"/>
    <x v="29"/>
    <m/>
    <n v="14"/>
    <n v="6"/>
    <n v="6"/>
    <n v="6"/>
    <n v="0"/>
    <d v="2016-07-07T00:00:00"/>
    <m/>
    <m/>
    <m/>
    <m/>
    <m/>
    <m/>
    <m/>
    <m/>
    <m/>
    <m/>
    <n v="14"/>
    <n v="6"/>
    <s v="OK"/>
    <n v="0"/>
    <s v="Vobis -6843"/>
    <d v="2016-07-21T00:00:00"/>
    <x v="68"/>
    <n v="15"/>
    <s v="OK"/>
    <s v="OK"/>
    <m/>
  </r>
  <r>
    <x v="0"/>
    <n v="1"/>
    <x v="119"/>
    <x v="17"/>
    <x v="30"/>
    <m/>
    <n v="1"/>
    <n v="414"/>
    <n v="414"/>
    <n v="225"/>
    <n v="189"/>
    <m/>
    <m/>
    <m/>
    <m/>
    <m/>
    <m/>
    <m/>
    <m/>
    <m/>
    <m/>
    <m/>
    <n v="1"/>
    <n v="225"/>
    <s v="ERRO"/>
    <n v="189"/>
    <s v="White - 2213"/>
    <d v="2016-08-08T00:00:00"/>
    <x v="120"/>
    <n v="26"/>
    <s v="OK"/>
    <s v="OK"/>
    <m/>
  </r>
  <r>
    <x v="0"/>
    <n v="2"/>
    <x v="120"/>
    <x v="18"/>
    <x v="30"/>
    <m/>
    <n v="2"/>
    <n v="41"/>
    <n v="41"/>
    <n v="28"/>
    <n v="13"/>
    <m/>
    <m/>
    <m/>
    <m/>
    <m/>
    <m/>
    <m/>
    <m/>
    <m/>
    <m/>
    <m/>
    <n v="2"/>
    <n v="28"/>
    <s v="ERRO"/>
    <n v="13"/>
    <s v="Green - 2214"/>
    <d v="2016-07-25T00:00:00"/>
    <x v="121"/>
    <n v="13"/>
    <s v="OK"/>
    <s v="OK"/>
    <m/>
  </r>
  <r>
    <x v="0"/>
    <n v="3"/>
    <x v="121"/>
    <x v="11"/>
    <x v="30"/>
    <m/>
    <n v="3"/>
    <n v="66"/>
    <n v="66"/>
    <n v="56"/>
    <n v="10"/>
    <m/>
    <m/>
    <m/>
    <m/>
    <m/>
    <m/>
    <m/>
    <m/>
    <m/>
    <m/>
    <m/>
    <n v="3"/>
    <n v="56"/>
    <s v="ERRO"/>
    <n v="10"/>
    <s v="Black - 2215"/>
    <d v="2016-07-25T00:00:00"/>
    <x v="122"/>
    <n v="13"/>
    <s v="OK"/>
    <s v="OK"/>
    <m/>
  </r>
  <r>
    <x v="0"/>
    <n v="4"/>
    <x v="122"/>
    <x v="19"/>
    <x v="30"/>
    <m/>
    <n v="4"/>
    <n v="228"/>
    <n v="228"/>
    <n v="187"/>
    <n v="41"/>
    <m/>
    <m/>
    <m/>
    <m/>
    <m/>
    <m/>
    <m/>
    <m/>
    <m/>
    <m/>
    <m/>
    <n v="4"/>
    <n v="187"/>
    <s v="ERRO"/>
    <n v="41"/>
    <s v="Credial - 2227"/>
    <d v="2016-08-19T00:00:00"/>
    <x v="123"/>
    <n v="37"/>
    <s v="OK"/>
    <s v="OK"/>
    <m/>
  </r>
  <r>
    <x v="0"/>
    <n v="5"/>
    <x v="63"/>
    <x v="0"/>
    <x v="30"/>
    <m/>
    <n v="5"/>
    <n v="2000"/>
    <n v="2000"/>
    <n v="1875"/>
    <n v="125"/>
    <m/>
    <m/>
    <m/>
    <m/>
    <m/>
    <m/>
    <m/>
    <m/>
    <m/>
    <m/>
    <m/>
    <n v="5"/>
    <n v="1875"/>
    <s v="ERRO"/>
    <n v="125"/>
    <s v="Ikea - 2228"/>
    <d v="2016-08-04T00:00:00"/>
    <x v="124"/>
    <n v="22"/>
    <s v="OK"/>
    <s v="OK"/>
    <m/>
  </r>
  <r>
    <x v="0"/>
    <n v="6"/>
    <x v="123"/>
    <x v="0"/>
    <x v="30"/>
    <m/>
    <n v="6"/>
    <n v="1983"/>
    <n v="1983"/>
    <n v="1905"/>
    <n v="78"/>
    <m/>
    <m/>
    <m/>
    <m/>
    <m/>
    <m/>
    <m/>
    <m/>
    <m/>
    <m/>
    <m/>
    <n v="6"/>
    <n v="1905"/>
    <s v="ERRO"/>
    <n v="78"/>
    <s v="Ikea - 2228"/>
    <d v="2016-08-04T00:00:00"/>
    <x v="125"/>
    <n v="22"/>
    <s v="OK"/>
    <s v="OK"/>
    <m/>
  </r>
  <r>
    <x v="0"/>
    <n v="7"/>
    <x v="124"/>
    <x v="20"/>
    <x v="30"/>
    <m/>
    <n v="7"/>
    <n v="433"/>
    <n v="433"/>
    <n v="240"/>
    <n v="193"/>
    <m/>
    <m/>
    <m/>
    <m/>
    <m/>
    <m/>
    <m/>
    <m/>
    <m/>
    <m/>
    <m/>
    <n v="7"/>
    <n v="240"/>
    <s v="ERRO"/>
    <n v="193"/>
    <s v="Moviflor - 2229"/>
    <d v="2016-07-25T00:00:00"/>
    <x v="126"/>
    <n v="13"/>
    <s v="OK"/>
    <s v="OK"/>
    <m/>
  </r>
  <r>
    <x v="0"/>
    <n v="8"/>
    <x v="125"/>
    <x v="12"/>
    <x v="30"/>
    <m/>
    <n v="8"/>
    <n v="1128"/>
    <n v="1128"/>
    <n v="1042"/>
    <n v="86"/>
    <m/>
    <m/>
    <m/>
    <m/>
    <m/>
    <m/>
    <m/>
    <m/>
    <m/>
    <m/>
    <m/>
    <n v="8"/>
    <n v="1042"/>
    <s v="ERRO"/>
    <n v="86"/>
    <s v="Conforama - 2230"/>
    <d v="2016-08-19T00:00:00"/>
    <x v="127"/>
    <n v="37"/>
    <s v="OK"/>
    <s v="OK"/>
    <m/>
  </r>
  <r>
    <x v="0"/>
    <n v="9"/>
    <x v="126"/>
    <x v="13"/>
    <x v="30"/>
    <m/>
    <n v="9"/>
    <n v="83"/>
    <n v="83"/>
    <n v="78"/>
    <n v="5"/>
    <m/>
    <m/>
    <m/>
    <m/>
    <m/>
    <m/>
    <m/>
    <m/>
    <m/>
    <m/>
    <m/>
    <n v="9"/>
    <n v="78"/>
    <s v="ERRO"/>
    <n v="5"/>
    <s v="Euronics - 2231"/>
    <d v="2016-07-25T00:00:00"/>
    <x v="128"/>
    <n v="13"/>
    <s v="OK"/>
    <s v="OK"/>
    <m/>
  </r>
  <r>
    <x v="0"/>
    <n v="10"/>
    <x v="127"/>
    <x v="14"/>
    <x v="30"/>
    <m/>
    <n v="10"/>
    <n v="47"/>
    <n v="47"/>
    <n v="35"/>
    <n v="12"/>
    <m/>
    <m/>
    <m/>
    <m/>
    <m/>
    <m/>
    <m/>
    <m/>
    <m/>
    <m/>
    <m/>
    <n v="10"/>
    <n v="35"/>
    <s v="ERRO"/>
    <n v="12"/>
    <s v="Tien 21 - 2232"/>
    <d v="2016-07-25T00:00:00"/>
    <x v="61"/>
    <n v="13"/>
    <s v="OK"/>
    <s v="OK"/>
    <m/>
  </r>
  <r>
    <x v="0"/>
    <n v="11"/>
    <x v="112"/>
    <x v="15"/>
    <x v="30"/>
    <m/>
    <n v="11"/>
    <n v="25"/>
    <n v="25"/>
    <n v="22"/>
    <n v="3"/>
    <m/>
    <m/>
    <m/>
    <m/>
    <m/>
    <m/>
    <m/>
    <m/>
    <m/>
    <m/>
    <m/>
    <n v="11"/>
    <n v="22"/>
    <s v="ERRO"/>
    <n v="3"/>
    <s v="Confort - 2233"/>
    <d v="2016-07-25T00:00:00"/>
    <x v="31"/>
    <n v="13"/>
    <s v="OK"/>
    <s v="OK"/>
    <m/>
  </r>
  <r>
    <x v="0"/>
    <n v="12"/>
    <x v="63"/>
    <x v="16"/>
    <x v="30"/>
    <m/>
    <n v="12"/>
    <n v="2000"/>
    <n v="2000"/>
    <n v="1915"/>
    <n v="85"/>
    <m/>
    <m/>
    <m/>
    <m/>
    <m/>
    <m/>
    <m/>
    <m/>
    <m/>
    <m/>
    <m/>
    <n v="12"/>
    <n v="1915"/>
    <s v="ERRO"/>
    <n v="85"/>
    <s v="MC FNAC- 2370"/>
    <d v="2016-07-29T00:00:00"/>
    <x v="129"/>
    <n v="17"/>
    <s v="OK"/>
    <s v="OK"/>
    <m/>
  </r>
  <r>
    <x v="0"/>
    <n v="13"/>
    <x v="63"/>
    <x v="16"/>
    <x v="30"/>
    <m/>
    <n v="13"/>
    <n v="2000"/>
    <n v="2000"/>
    <n v="2000"/>
    <n v="0"/>
    <m/>
    <m/>
    <m/>
    <m/>
    <m/>
    <m/>
    <m/>
    <m/>
    <m/>
    <m/>
    <m/>
    <n v="13"/>
    <n v="2000"/>
    <s v="OK"/>
    <n v="0"/>
    <s v="MC FNAC- 2370"/>
    <d v="2016-07-29T00:00:00"/>
    <x v="130"/>
    <n v="17"/>
    <s v="OK"/>
    <s v="OK"/>
    <m/>
  </r>
  <r>
    <x v="0"/>
    <n v="14"/>
    <x v="128"/>
    <x v="16"/>
    <x v="30"/>
    <m/>
    <n v="14"/>
    <n v="302"/>
    <n v="302"/>
    <n v="301"/>
    <n v="1"/>
    <m/>
    <m/>
    <m/>
    <m/>
    <m/>
    <m/>
    <m/>
    <m/>
    <m/>
    <m/>
    <m/>
    <n v="14"/>
    <n v="301"/>
    <s v="ERRO"/>
    <n v="1"/>
    <s v="MC FNAC- 2370"/>
    <d v="2016-07-29T00:00:00"/>
    <x v="131"/>
    <n v="17"/>
    <s v="OK"/>
    <s v="OK"/>
    <m/>
  </r>
  <r>
    <x v="0"/>
    <n v="15"/>
    <x v="129"/>
    <x v="10"/>
    <x v="30"/>
    <m/>
    <n v="15"/>
    <n v="888"/>
    <n v="888"/>
    <n v="860"/>
    <n v="28"/>
    <m/>
    <m/>
    <m/>
    <m/>
    <m/>
    <m/>
    <m/>
    <m/>
    <m/>
    <m/>
    <m/>
    <n v="15"/>
    <n v="860"/>
    <s v="ERRO"/>
    <n v="28"/>
    <s v="Salvador Caetano - 2879"/>
    <d v="2016-08-08T00:00:00"/>
    <x v="132"/>
    <n v="26"/>
    <s v="OK"/>
    <s v="OK"/>
    <m/>
  </r>
  <r>
    <x v="0"/>
    <n v="16"/>
    <x v="63"/>
    <x v="2"/>
    <x v="30"/>
    <m/>
    <n v="16"/>
    <n v="2000"/>
    <n v="2000"/>
    <n v="1915"/>
    <n v="85"/>
    <m/>
    <m/>
    <m/>
    <m/>
    <m/>
    <m/>
    <m/>
    <m/>
    <m/>
    <m/>
    <m/>
    <n v="16"/>
    <n v="1915"/>
    <s v="ERRO"/>
    <n v="85"/>
    <s v="RP Def - 3173"/>
    <d v="2016-07-29T00:00:00"/>
    <x v="129"/>
    <n v="17"/>
    <s v="OK"/>
    <s v="OK"/>
    <m/>
  </r>
  <r>
    <x v="0"/>
    <n v="17"/>
    <x v="63"/>
    <x v="2"/>
    <x v="30"/>
    <m/>
    <n v="17"/>
    <n v="2000"/>
    <n v="2000"/>
    <n v="2000"/>
    <n v="0"/>
    <m/>
    <m/>
    <m/>
    <m/>
    <m/>
    <m/>
    <m/>
    <m/>
    <m/>
    <m/>
    <m/>
    <n v="17"/>
    <n v="2000"/>
    <s v="OK"/>
    <n v="0"/>
    <s v="RP Def - 3173"/>
    <d v="2016-07-29T00:00:00"/>
    <x v="130"/>
    <n v="17"/>
    <s v="OK"/>
    <s v="OK"/>
    <m/>
  </r>
  <r>
    <x v="0"/>
    <n v="18"/>
    <x v="130"/>
    <x v="2"/>
    <x v="30"/>
    <m/>
    <n v="18"/>
    <n v="781"/>
    <n v="781"/>
    <n v="781"/>
    <n v="0"/>
    <m/>
    <m/>
    <m/>
    <m/>
    <m/>
    <m/>
    <m/>
    <m/>
    <m/>
    <m/>
    <m/>
    <n v="18"/>
    <n v="781"/>
    <s v="OK"/>
    <n v="0"/>
    <s v="RP Def - 3173"/>
    <d v="2016-07-29T00:00:00"/>
    <x v="133"/>
    <n v="17"/>
    <s v="OK"/>
    <s v="OK"/>
    <m/>
  </r>
  <r>
    <x v="0"/>
    <n v="19"/>
    <x v="63"/>
    <x v="6"/>
    <x v="30"/>
    <m/>
    <n v="19"/>
    <n v="2000"/>
    <n v="2000"/>
    <n v="162"/>
    <n v="1838"/>
    <m/>
    <m/>
    <m/>
    <m/>
    <m/>
    <m/>
    <m/>
    <m/>
    <m/>
    <m/>
    <m/>
    <n v="19"/>
    <n v="162"/>
    <s v="ERRO"/>
    <n v="1838"/>
    <s v="Worten def - 6806"/>
    <d v="2016-09-02T00:00:00"/>
    <x v="134"/>
    <n v="50"/>
    <s v="OK"/>
    <s v="OK"/>
    <m/>
  </r>
  <r>
    <x v="0"/>
    <n v="20"/>
    <x v="131"/>
    <x v="6"/>
    <x v="30"/>
    <m/>
    <n v="20"/>
    <n v="314"/>
    <n v="314"/>
    <n v="314"/>
    <n v="0"/>
    <m/>
    <m/>
    <m/>
    <m/>
    <m/>
    <m/>
    <m/>
    <m/>
    <m/>
    <m/>
    <m/>
    <n v="20"/>
    <n v="314"/>
    <s v="OK"/>
    <n v="0"/>
    <s v="Worten def - 6806"/>
    <d v="2016-09-05T00:00:00"/>
    <x v="135"/>
    <n v="53"/>
    <s v="OK"/>
    <s v="OK"/>
    <m/>
  </r>
  <r>
    <x v="1"/>
    <n v="21"/>
    <x v="132"/>
    <x v="2"/>
    <x v="31"/>
    <m/>
    <n v="21"/>
    <n v="619"/>
    <n v="619"/>
    <n v="619"/>
    <n v="0"/>
    <d v="2016-07-14T00:00:00"/>
    <m/>
    <m/>
    <m/>
    <m/>
    <m/>
    <m/>
    <m/>
    <m/>
    <m/>
    <m/>
    <n v="21"/>
    <n v="619"/>
    <s v="OK"/>
    <n v="0"/>
    <s v="RP Def - 3173"/>
    <d v="2016-08-19T00:00:00"/>
    <x v="136"/>
    <n v="36"/>
    <s v="OK"/>
    <s v="OK"/>
    <m/>
  </r>
  <r>
    <x v="1"/>
    <n v="22"/>
    <x v="4"/>
    <x v="16"/>
    <x v="31"/>
    <m/>
    <n v="22"/>
    <n v="1"/>
    <n v="1"/>
    <n v="1"/>
    <n v="0"/>
    <d v="2016-07-14T00:00:00"/>
    <m/>
    <m/>
    <m/>
    <m/>
    <m/>
    <m/>
    <m/>
    <m/>
    <m/>
    <m/>
    <n v="22"/>
    <n v="1"/>
    <s v="OK"/>
    <n v="0"/>
    <s v="MC FNAC- 2370"/>
    <d v="2016-07-26T00:00:00"/>
    <x v="4"/>
    <n v="13"/>
    <s v="OK"/>
    <s v="OK"/>
    <m/>
  </r>
  <r>
    <x v="1"/>
    <n v="23"/>
    <x v="128"/>
    <x v="12"/>
    <x v="32"/>
    <m/>
    <n v="23"/>
    <n v="302"/>
    <n v="302"/>
    <n v="302"/>
    <n v="0"/>
    <d v="2016-07-21T00:00:00"/>
    <m/>
    <m/>
    <m/>
    <m/>
    <m/>
    <m/>
    <m/>
    <m/>
    <m/>
    <m/>
    <n v="23"/>
    <n v="302"/>
    <s v="OK"/>
    <n v="0"/>
    <s v="Conforama - 2230"/>
    <d v="2016-08-02T00:00:00"/>
    <x v="137"/>
    <n v="12"/>
    <s v="OK"/>
    <s v="OK"/>
    <m/>
  </r>
  <r>
    <x v="1"/>
    <n v="24"/>
    <x v="133"/>
    <x v="2"/>
    <x v="32"/>
    <m/>
    <n v="24"/>
    <n v="507"/>
    <n v="507"/>
    <n v="507"/>
    <n v="0"/>
    <d v="2016-07-21T00:00:00"/>
    <m/>
    <m/>
    <m/>
    <m/>
    <m/>
    <m/>
    <m/>
    <m/>
    <m/>
    <m/>
    <n v="24"/>
    <n v="507"/>
    <s v="OK"/>
    <n v="0"/>
    <s v="RP Def - 3173"/>
    <d v="2016-08-19T00:00:00"/>
    <x v="138"/>
    <n v="29"/>
    <s v="OK"/>
    <s v="OK"/>
    <m/>
  </r>
  <r>
    <x v="1"/>
    <n v="25"/>
    <x v="62"/>
    <x v="9"/>
    <x v="32"/>
    <m/>
    <n v="25"/>
    <n v="21"/>
    <n v="21"/>
    <n v="21"/>
    <n v="0"/>
    <d v="2016-07-21T00:00:00"/>
    <m/>
    <m/>
    <m/>
    <m/>
    <m/>
    <m/>
    <m/>
    <m/>
    <m/>
    <m/>
    <n v="25"/>
    <n v="21"/>
    <s v="OK"/>
    <n v="0"/>
    <s v="JOM - 4327"/>
    <d v="2016-08-01T00:00:00"/>
    <x v="56"/>
    <n v="11"/>
    <s v="OK"/>
    <s v="OK"/>
    <m/>
  </r>
  <r>
    <x v="1"/>
    <n v="26"/>
    <x v="134"/>
    <x v="12"/>
    <x v="33"/>
    <m/>
    <n v="26"/>
    <n v="366"/>
    <n v="366"/>
    <n v="366"/>
    <n v="0"/>
    <d v="2016-07-28T00:00:00"/>
    <m/>
    <m/>
    <m/>
    <m/>
    <m/>
    <m/>
    <m/>
    <m/>
    <m/>
    <m/>
    <n v="26"/>
    <n v="366"/>
    <s v="OK"/>
    <n v="0"/>
    <s v="Conforama - 2230"/>
    <d v="2016-08-19T00:00:00"/>
    <x v="139"/>
    <n v="22"/>
    <s v="OK"/>
    <s v="OK"/>
    <m/>
  </r>
  <r>
    <x v="1"/>
    <n v="27"/>
    <x v="135"/>
    <x v="2"/>
    <x v="33"/>
    <m/>
    <n v="27"/>
    <n v="533"/>
    <n v="533"/>
    <n v="533"/>
    <n v="0"/>
    <d v="2016-07-28T00:00:00"/>
    <m/>
    <m/>
    <m/>
    <m/>
    <m/>
    <m/>
    <m/>
    <m/>
    <m/>
    <m/>
    <n v="27"/>
    <n v="533"/>
    <s v="OK"/>
    <n v="0"/>
    <s v="RP Def - 3173"/>
    <d v="2016-08-19T00:00:00"/>
    <x v="140"/>
    <n v="22"/>
    <s v="OK"/>
    <s v="OK"/>
    <m/>
  </r>
  <r>
    <x v="1"/>
    <n v="28"/>
    <x v="136"/>
    <x v="6"/>
    <x v="33"/>
    <m/>
    <n v="28"/>
    <n v="113"/>
    <n v="113"/>
    <n v="113"/>
    <n v="0"/>
    <d v="2016-07-28T00:00:00"/>
    <m/>
    <m/>
    <m/>
    <m/>
    <m/>
    <m/>
    <m/>
    <m/>
    <m/>
    <m/>
    <n v="28"/>
    <n v="113"/>
    <s v="OK"/>
    <n v="0"/>
    <s v="Worten def - 6806"/>
    <d v="2016-08-24T00:00:00"/>
    <x v="141"/>
    <n v="27"/>
    <s v="OK"/>
    <s v="OK"/>
    <m/>
  </r>
  <r>
    <x v="1"/>
    <n v="29"/>
    <x v="4"/>
    <x v="7"/>
    <x v="33"/>
    <m/>
    <n v="29"/>
    <n v="1"/>
    <n v="1"/>
    <n v="1"/>
    <n v="0"/>
    <d v="2016-07-28T00:00:00"/>
    <m/>
    <m/>
    <m/>
    <m/>
    <m/>
    <m/>
    <m/>
    <m/>
    <m/>
    <m/>
    <n v="29"/>
    <n v="1"/>
    <s v="OK"/>
    <n v="0"/>
    <s v="Vobis -6843"/>
    <d v="2016-08-24T00:00:00"/>
    <x v="4"/>
    <n v="27"/>
    <s v="OK"/>
    <s v="OK"/>
    <m/>
  </r>
  <r>
    <x v="1"/>
    <n v="1"/>
    <x v="1"/>
    <x v="1"/>
    <x v="34"/>
    <m/>
    <n v="1"/>
    <m/>
    <n v="200"/>
    <n v="200"/>
    <n v="0"/>
    <d v="2016-08-03T00:00:00"/>
    <m/>
    <m/>
    <m/>
    <m/>
    <m/>
    <m/>
    <m/>
    <m/>
    <m/>
    <m/>
    <n v="1"/>
    <n v="200"/>
    <s v="OK"/>
    <n v="0"/>
    <s v="RP Provisorio - 3172"/>
    <d v="2016-08-09T00:00:00"/>
    <x v="1"/>
    <n v="8"/>
    <s v="OK"/>
    <s v="OK"/>
    <m/>
  </r>
  <r>
    <x v="0"/>
    <n v="2"/>
    <x v="1"/>
    <x v="17"/>
    <x v="34"/>
    <m/>
    <n v="2"/>
    <n v="200"/>
    <n v="200"/>
    <n v="22"/>
    <n v="178"/>
    <d v="2016-08-03T00:00:00"/>
    <m/>
    <m/>
    <m/>
    <m/>
    <m/>
    <m/>
    <m/>
    <m/>
    <m/>
    <m/>
    <n v="2"/>
    <n v="22"/>
    <s v="ERRO"/>
    <n v="178"/>
    <s v="White - 2213"/>
    <d v="2016-08-19T00:00:00"/>
    <x v="31"/>
    <n v="18"/>
    <s v="OK"/>
    <s v="OK"/>
    <m/>
  </r>
  <r>
    <x v="0"/>
    <n v="3"/>
    <x v="83"/>
    <x v="18"/>
    <x v="34"/>
    <m/>
    <n v="3"/>
    <n v="12"/>
    <n v="12"/>
    <n v="1"/>
    <n v="11"/>
    <d v="2016-08-03T00:00:00"/>
    <m/>
    <m/>
    <m/>
    <m/>
    <m/>
    <m/>
    <m/>
    <m/>
    <m/>
    <m/>
    <n v="3"/>
    <n v="1"/>
    <s v="ERRO"/>
    <n v="11"/>
    <s v="Green - 2214"/>
    <d v="2016-08-18T00:00:00"/>
    <x v="4"/>
    <n v="17"/>
    <s v="OK"/>
    <s v="OK"/>
    <m/>
  </r>
  <r>
    <x v="0"/>
    <n v="4"/>
    <x v="137"/>
    <x v="19"/>
    <x v="34"/>
    <m/>
    <n v="4"/>
    <n v="61"/>
    <n v="61"/>
    <n v="20"/>
    <n v="41"/>
    <d v="2016-08-03T00:00:00"/>
    <m/>
    <m/>
    <m/>
    <m/>
    <m/>
    <m/>
    <m/>
    <m/>
    <m/>
    <m/>
    <n v="4"/>
    <n v="20"/>
    <s v="ERRO"/>
    <n v="41"/>
    <s v="Credial - 2227"/>
    <d v="2016-08-18T00:00:00"/>
    <x v="27"/>
    <n v="17"/>
    <s v="OK"/>
    <s v="OK"/>
    <m/>
  </r>
  <r>
    <x v="0"/>
    <n v="5"/>
    <x v="138"/>
    <x v="0"/>
    <x v="34"/>
    <m/>
    <n v="5"/>
    <n v="387"/>
    <n v="387"/>
    <n v="152"/>
    <n v="235"/>
    <d v="2016-08-03T00:00:00"/>
    <m/>
    <m/>
    <m/>
    <m/>
    <m/>
    <m/>
    <m/>
    <m/>
    <m/>
    <m/>
    <n v="5"/>
    <n v="152"/>
    <s v="ERRO"/>
    <n v="235"/>
    <s v="Ikea - 2228"/>
    <d v="2016-09-28T00:00:00"/>
    <x v="142"/>
    <n v="57"/>
    <s v="OK"/>
    <s v="OK"/>
    <m/>
  </r>
  <r>
    <x v="0"/>
    <n v="6"/>
    <x v="139"/>
    <x v="20"/>
    <x v="34"/>
    <m/>
    <n v="6"/>
    <n v="267"/>
    <n v="267"/>
    <n v="91"/>
    <n v="176"/>
    <d v="2016-08-03T00:00:00"/>
    <m/>
    <m/>
    <m/>
    <m/>
    <m/>
    <m/>
    <m/>
    <m/>
    <m/>
    <m/>
    <n v="6"/>
    <n v="91"/>
    <s v="ERRO"/>
    <n v="176"/>
    <s v="Moviflor - 2229"/>
    <d v="2016-08-19T00:00:00"/>
    <x v="143"/>
    <n v="18"/>
    <s v="OK"/>
    <s v="OK"/>
    <m/>
  </r>
  <r>
    <x v="0"/>
    <n v="7"/>
    <x v="140"/>
    <x v="12"/>
    <x v="34"/>
    <m/>
    <n v="7"/>
    <n v="190"/>
    <n v="190"/>
    <n v="78"/>
    <n v="112"/>
    <d v="2016-08-03T00:00:00"/>
    <m/>
    <m/>
    <m/>
    <m/>
    <m/>
    <m/>
    <m/>
    <m/>
    <m/>
    <m/>
    <n v="7"/>
    <n v="78"/>
    <s v="ERRO"/>
    <n v="112"/>
    <s v="Conforama - 2230"/>
    <d v="2016-08-19T00:00:00"/>
    <x v="128"/>
    <n v="18"/>
    <s v="OK"/>
    <s v="OK"/>
    <m/>
  </r>
  <r>
    <x v="0"/>
    <n v="8"/>
    <x v="9"/>
    <x v="13"/>
    <x v="34"/>
    <m/>
    <n v="8"/>
    <n v="14"/>
    <n v="14"/>
    <n v="5"/>
    <n v="9"/>
    <d v="2016-08-03T00:00:00"/>
    <m/>
    <m/>
    <m/>
    <m/>
    <m/>
    <m/>
    <m/>
    <m/>
    <m/>
    <m/>
    <n v="8"/>
    <n v="5"/>
    <s v="ERRO"/>
    <n v="9"/>
    <s v="Euronics - 2231"/>
    <d v="2016-08-18T00:00:00"/>
    <x v="72"/>
    <n v="17"/>
    <s v="OK"/>
    <s v="OK"/>
    <m/>
  </r>
  <r>
    <x v="0"/>
    <n v="9"/>
    <x v="74"/>
    <x v="14"/>
    <x v="34"/>
    <m/>
    <n v="9"/>
    <n v="10"/>
    <n v="10"/>
    <n v="2"/>
    <n v="8"/>
    <d v="2016-08-03T00:00:00"/>
    <m/>
    <m/>
    <m/>
    <m/>
    <m/>
    <m/>
    <m/>
    <m/>
    <m/>
    <m/>
    <n v="9"/>
    <n v="2"/>
    <s v="ERRO"/>
    <n v="8"/>
    <s v="Tien 21 - 2232"/>
    <d v="2016-08-18T00:00:00"/>
    <x v="3"/>
    <n v="17"/>
    <s v="OK"/>
    <s v="OK"/>
    <m/>
  </r>
  <r>
    <x v="0"/>
    <n v="10"/>
    <x v="75"/>
    <x v="15"/>
    <x v="34"/>
    <m/>
    <n v="10"/>
    <n v="11"/>
    <n v="11"/>
    <n v="2"/>
    <n v="9"/>
    <d v="2016-08-03T00:00:00"/>
    <m/>
    <m/>
    <m/>
    <m/>
    <m/>
    <m/>
    <m/>
    <m/>
    <m/>
    <m/>
    <n v="10"/>
    <n v="2"/>
    <s v="ERRO"/>
    <n v="9"/>
    <s v="Confort - 2233"/>
    <d v="2016-08-19T00:00:00"/>
    <x v="3"/>
    <n v="18"/>
    <s v="OK"/>
    <s v="OK"/>
    <m/>
  </r>
  <r>
    <x v="0"/>
    <n v="11"/>
    <x v="141"/>
    <x v="16"/>
    <x v="34"/>
    <m/>
    <n v="11"/>
    <n v="168"/>
    <n v="168"/>
    <n v="84"/>
    <n v="84"/>
    <d v="2016-08-03T00:00:00"/>
    <m/>
    <m/>
    <m/>
    <m/>
    <m/>
    <m/>
    <m/>
    <m/>
    <m/>
    <m/>
    <n v="11"/>
    <n v="84"/>
    <s v="ERRO"/>
    <n v="84"/>
    <s v="MC FNAC- 2370"/>
    <d v="2016-08-19T00:00:00"/>
    <x v="144"/>
    <n v="18"/>
    <s v="OK"/>
    <s v="OK"/>
    <m/>
  </r>
  <r>
    <x v="0"/>
    <n v="12"/>
    <x v="12"/>
    <x v="10"/>
    <x v="34"/>
    <m/>
    <n v="12"/>
    <n v="45"/>
    <n v="45"/>
    <n v="26"/>
    <n v="19"/>
    <d v="2016-08-03T00:00:00"/>
    <m/>
    <m/>
    <m/>
    <m/>
    <m/>
    <m/>
    <m/>
    <m/>
    <m/>
    <m/>
    <n v="12"/>
    <n v="26"/>
    <s v="ERRO"/>
    <n v="19"/>
    <s v="Salvador Caetano - 2879"/>
    <d v="2016-08-19T00:00:00"/>
    <x v="145"/>
    <n v="18"/>
    <s v="OK"/>
    <s v="OK"/>
    <m/>
  </r>
  <r>
    <x v="0"/>
    <n v="13"/>
    <x v="142"/>
    <x v="2"/>
    <x v="34"/>
    <m/>
    <n v="13"/>
    <n v="150"/>
    <n v="150"/>
    <n v="83"/>
    <n v="67"/>
    <d v="2016-08-03T00:00:00"/>
    <m/>
    <m/>
    <m/>
    <m/>
    <m/>
    <m/>
    <m/>
    <m/>
    <m/>
    <m/>
    <n v="13"/>
    <n v="83"/>
    <s v="ERRO"/>
    <n v="67"/>
    <s v="RP Def - 3173"/>
    <d v="2016-08-19T00:00:00"/>
    <x v="146"/>
    <n v="18"/>
    <s v="OK"/>
    <s v="OK"/>
    <m/>
  </r>
  <r>
    <x v="0"/>
    <n v="14"/>
    <x v="108"/>
    <x v="7"/>
    <x v="34"/>
    <m/>
    <n v="14"/>
    <n v="35"/>
    <n v="35"/>
    <n v="31"/>
    <n v="4"/>
    <d v="2016-08-03T00:00:00"/>
    <m/>
    <m/>
    <m/>
    <m/>
    <m/>
    <m/>
    <m/>
    <m/>
    <m/>
    <m/>
    <n v="14"/>
    <n v="31"/>
    <s v="ERRO"/>
    <n v="4"/>
    <s v="Vobis -6843"/>
    <d v="2016-08-19T00:00:00"/>
    <x v="147"/>
    <n v="18"/>
    <s v="OK"/>
    <s v="OK"/>
    <m/>
  </r>
  <r>
    <x v="1"/>
    <n v="15"/>
    <x v="86"/>
    <x v="12"/>
    <x v="35"/>
    <m/>
    <n v="15"/>
    <n v="369"/>
    <n v="369"/>
    <n v="369"/>
    <n v="0"/>
    <d v="2016-08-04T00:00:00"/>
    <m/>
    <m/>
    <m/>
    <m/>
    <m/>
    <m/>
    <m/>
    <m/>
    <m/>
    <m/>
    <n v="15"/>
    <n v="369"/>
    <s v="OK"/>
    <n v="0"/>
    <s v="Conforama - 2230"/>
    <d v="2016-09-05T00:00:00"/>
    <x v="89"/>
    <n v="32"/>
    <s v="OK"/>
    <s v="OK"/>
    <m/>
  </r>
  <r>
    <x v="1"/>
    <n v="16"/>
    <x v="143"/>
    <x v="2"/>
    <x v="35"/>
    <m/>
    <n v="16"/>
    <n v="582"/>
    <n v="582"/>
    <n v="582"/>
    <n v="0"/>
    <d v="2016-08-04T00:00:00"/>
    <m/>
    <m/>
    <m/>
    <m/>
    <m/>
    <m/>
    <m/>
    <m/>
    <m/>
    <m/>
    <n v="16"/>
    <n v="582"/>
    <s v="OK"/>
    <n v="0"/>
    <s v="RP Def - 3173"/>
    <d v="2016-09-02T00:00:00"/>
    <x v="148"/>
    <n v="29"/>
    <s v="OK"/>
    <s v="OK"/>
    <m/>
  </r>
  <r>
    <x v="1"/>
    <n v="17"/>
    <x v="144"/>
    <x v="9"/>
    <x v="35"/>
    <m/>
    <n v="17"/>
    <n v="28"/>
    <n v="28"/>
    <n v="28"/>
    <n v="0"/>
    <d v="2016-08-04T00:00:00"/>
    <m/>
    <m/>
    <m/>
    <m/>
    <m/>
    <m/>
    <m/>
    <m/>
    <m/>
    <m/>
    <n v="17"/>
    <n v="28"/>
    <s v="OK"/>
    <n v="0"/>
    <s v="JOM - 4327"/>
    <d v="2016-08-18T00:00:00"/>
    <x v="121"/>
    <n v="15"/>
    <s v="OK"/>
    <s v="OK"/>
    <m/>
  </r>
  <r>
    <x v="1"/>
    <n v="18"/>
    <x v="4"/>
    <x v="5"/>
    <x v="35"/>
    <m/>
    <n v="18"/>
    <n v="1"/>
    <n v="1"/>
    <n v="1"/>
    <n v="0"/>
    <d v="2016-08-04T00:00:00"/>
    <m/>
    <m/>
    <m/>
    <m/>
    <m/>
    <m/>
    <m/>
    <m/>
    <m/>
    <m/>
    <n v="18"/>
    <n v="1"/>
    <s v="OK"/>
    <n v="0"/>
    <s v="SZ Def - 6508"/>
    <d v="2016-09-02T00:00:00"/>
    <x v="4"/>
    <n v="29"/>
    <s v="OK"/>
    <s v="OK"/>
    <m/>
  </r>
  <r>
    <x v="1"/>
    <n v="19"/>
    <x v="145"/>
    <x v="6"/>
    <x v="35"/>
    <m/>
    <n v="19"/>
    <n v="148"/>
    <n v="148"/>
    <n v="148"/>
    <n v="0"/>
    <d v="2016-08-04T00:00:00"/>
    <m/>
    <m/>
    <m/>
    <m/>
    <m/>
    <m/>
    <m/>
    <m/>
    <m/>
    <m/>
    <n v="19"/>
    <n v="148"/>
    <s v="OK"/>
    <n v="0"/>
    <s v="Worten def - 6806"/>
    <d v="2016-08-24T00:00:00"/>
    <x v="149"/>
    <n v="21"/>
    <s v="OK"/>
    <s v="OK"/>
    <m/>
  </r>
  <r>
    <x v="1"/>
    <n v="20"/>
    <x v="68"/>
    <x v="7"/>
    <x v="35"/>
    <m/>
    <n v="20"/>
    <n v="6"/>
    <n v="6"/>
    <n v="6"/>
    <n v="0"/>
    <d v="2016-08-04T00:00:00"/>
    <m/>
    <m/>
    <m/>
    <m/>
    <m/>
    <m/>
    <m/>
    <m/>
    <m/>
    <m/>
    <n v="20"/>
    <n v="6"/>
    <s v="OK"/>
    <n v="0"/>
    <s v="Vobis -6843"/>
    <d v="2016-08-24T00:00:00"/>
    <x v="68"/>
    <n v="21"/>
    <s v="OK"/>
    <s v="OK"/>
    <m/>
  </r>
  <r>
    <x v="1"/>
    <n v="1"/>
    <x v="1"/>
    <x v="1"/>
    <x v="36"/>
    <m/>
    <n v="1"/>
    <n v="200"/>
    <n v="200"/>
    <n v="200"/>
    <n v="0"/>
    <d v="2016-08-09T00:00:00"/>
    <m/>
    <m/>
    <m/>
    <m/>
    <m/>
    <m/>
    <m/>
    <m/>
    <m/>
    <m/>
    <n v="1"/>
    <n v="200"/>
    <s v="OK"/>
    <n v="0"/>
    <s v="RP Provisorio - 3172"/>
    <d v="2016-08-16T00:00:00"/>
    <x v="1"/>
    <n v="8"/>
    <s v="OK"/>
    <s v="OK"/>
    <m/>
  </r>
  <r>
    <x v="1"/>
    <n v="1"/>
    <x v="3"/>
    <x v="3"/>
    <x v="37"/>
    <m/>
    <n v="1"/>
    <n v="2"/>
    <n v="2"/>
    <n v="2"/>
    <n v="0"/>
    <d v="2016-08-11T00:00:00"/>
    <m/>
    <m/>
    <m/>
    <m/>
    <m/>
    <m/>
    <m/>
    <m/>
    <m/>
    <m/>
    <n v="1"/>
    <n v="2"/>
    <s v="OK"/>
    <n v="0"/>
    <s v="CNT Def - 2205"/>
    <d v="2016-08-22T00:00:00"/>
    <x v="3"/>
    <n v="12"/>
    <s v="OK"/>
    <s v="OK"/>
    <m/>
  </r>
  <r>
    <x v="1"/>
    <n v="2"/>
    <x v="72"/>
    <x v="17"/>
    <x v="37"/>
    <m/>
    <n v="2"/>
    <n v="4"/>
    <n v="4"/>
    <n v="4"/>
    <n v="0"/>
    <d v="2016-08-11T00:00:00"/>
    <m/>
    <m/>
    <m/>
    <m/>
    <m/>
    <m/>
    <m/>
    <m/>
    <m/>
    <m/>
    <n v="2"/>
    <n v="4"/>
    <s v="OK"/>
    <n v="0"/>
    <s v="White - 2213"/>
    <d v="2016-08-22T00:00:00"/>
    <x v="74"/>
    <n v="12"/>
    <s v="OK"/>
    <s v="OK"/>
    <m/>
  </r>
  <r>
    <x v="1"/>
    <n v="3"/>
    <x v="60"/>
    <x v="11"/>
    <x v="37"/>
    <m/>
    <n v="3"/>
    <n v="36"/>
    <n v="36"/>
    <n v="36"/>
    <n v="0"/>
    <d v="2016-08-11T00:00:00"/>
    <m/>
    <m/>
    <m/>
    <m/>
    <m/>
    <m/>
    <m/>
    <m/>
    <m/>
    <m/>
    <n v="3"/>
    <n v="36"/>
    <s v="OK"/>
    <n v="0"/>
    <s v="Black - 2215"/>
    <d v="2016-08-22T00:00:00"/>
    <x v="73"/>
    <n v="12"/>
    <s v="OK"/>
    <s v="OK"/>
    <m/>
  </r>
  <r>
    <x v="1"/>
    <n v="4"/>
    <x v="3"/>
    <x v="19"/>
    <x v="37"/>
    <m/>
    <n v="4"/>
    <n v="2"/>
    <n v="2"/>
    <n v="2"/>
    <n v="0"/>
    <d v="2016-08-11T00:00:00"/>
    <m/>
    <m/>
    <m/>
    <m/>
    <m/>
    <m/>
    <m/>
    <m/>
    <m/>
    <m/>
    <n v="4"/>
    <n v="2"/>
    <s v="OK"/>
    <n v="0"/>
    <s v="Credial - 2227"/>
    <d v="2016-08-22T00:00:00"/>
    <x v="3"/>
    <n v="12"/>
    <s v="OK"/>
    <s v="OK"/>
    <m/>
  </r>
  <r>
    <x v="1"/>
    <n v="5"/>
    <x v="146"/>
    <x v="0"/>
    <x v="37"/>
    <m/>
    <n v="5"/>
    <n v="594"/>
    <n v="594"/>
    <n v="594"/>
    <n v="0"/>
    <d v="2016-08-11T00:00:00"/>
    <m/>
    <m/>
    <m/>
    <m/>
    <m/>
    <m/>
    <m/>
    <m/>
    <m/>
    <m/>
    <n v="5"/>
    <n v="594"/>
    <s v="OK"/>
    <n v="0"/>
    <s v="Ikea - 2228"/>
    <d v="2016-09-26T00:00:00"/>
    <x v="150"/>
    <n v="46"/>
    <s v="OK"/>
    <s v="OK"/>
    <m/>
  </r>
  <r>
    <x v="1"/>
    <n v="6"/>
    <x v="72"/>
    <x v="20"/>
    <x v="37"/>
    <m/>
    <n v="6"/>
    <n v="4"/>
    <n v="4"/>
    <n v="4"/>
    <n v="0"/>
    <d v="2016-08-11T00:00:00"/>
    <m/>
    <m/>
    <m/>
    <m/>
    <m/>
    <m/>
    <m/>
    <m/>
    <m/>
    <m/>
    <n v="6"/>
    <n v="4"/>
    <s v="OK"/>
    <n v="0"/>
    <s v="Moviflor - 2229"/>
    <d v="2016-08-22T00:00:00"/>
    <x v="74"/>
    <n v="12"/>
    <s v="OK"/>
    <s v="OK"/>
    <m/>
  </r>
  <r>
    <x v="1"/>
    <n v="7"/>
    <x v="147"/>
    <x v="13"/>
    <x v="37"/>
    <m/>
    <n v="7"/>
    <n v="15"/>
    <n v="15"/>
    <n v="15"/>
    <n v="0"/>
    <d v="2016-08-11T00:00:00"/>
    <m/>
    <m/>
    <m/>
    <m/>
    <m/>
    <m/>
    <m/>
    <m/>
    <m/>
    <m/>
    <n v="7"/>
    <n v="15"/>
    <s v="OK"/>
    <n v="0"/>
    <s v="Euronics - 2231"/>
    <d v="2016-08-22T00:00:00"/>
    <x v="151"/>
    <n v="12"/>
    <s v="OK"/>
    <s v="OK"/>
    <m/>
  </r>
  <r>
    <x v="1"/>
    <n v="8"/>
    <x v="38"/>
    <x v="14"/>
    <x v="37"/>
    <m/>
    <n v="8"/>
    <n v="17"/>
    <n v="17"/>
    <n v="17"/>
    <n v="0"/>
    <d v="2016-08-11T00:00:00"/>
    <m/>
    <m/>
    <m/>
    <m/>
    <m/>
    <m/>
    <m/>
    <m/>
    <m/>
    <m/>
    <n v="8"/>
    <n v="17"/>
    <s v="OK"/>
    <n v="0"/>
    <s v="Tien 21 - 2232"/>
    <d v="2016-08-22T00:00:00"/>
    <x v="62"/>
    <n v="12"/>
    <s v="OK"/>
    <s v="OK"/>
    <m/>
  </r>
  <r>
    <x v="1"/>
    <n v="9"/>
    <x v="71"/>
    <x v="15"/>
    <x v="37"/>
    <m/>
    <n v="9"/>
    <n v="5"/>
    <n v="5"/>
    <n v="5"/>
    <n v="0"/>
    <d v="2016-08-11T00:00:00"/>
    <m/>
    <m/>
    <m/>
    <m/>
    <m/>
    <m/>
    <m/>
    <m/>
    <m/>
    <m/>
    <n v="9"/>
    <n v="5"/>
    <s v="OK"/>
    <n v="0"/>
    <s v="Confort - 2233"/>
    <d v="2016-08-22T00:00:00"/>
    <x v="72"/>
    <n v="12"/>
    <s v="OK"/>
    <s v="OK"/>
    <m/>
  </r>
  <r>
    <x v="1"/>
    <n v="10"/>
    <x v="148"/>
    <x v="16"/>
    <x v="37"/>
    <m/>
    <n v="10"/>
    <n v="443"/>
    <n v="443"/>
    <n v="443"/>
    <n v="0"/>
    <d v="2016-08-11T00:00:00"/>
    <m/>
    <m/>
    <m/>
    <m/>
    <m/>
    <m/>
    <m/>
    <m/>
    <m/>
    <m/>
    <n v="10"/>
    <n v="443"/>
    <s v="OK"/>
    <n v="0"/>
    <s v="MC FNAC- 2370"/>
    <d v="2016-09-02T00:00:00"/>
    <x v="152"/>
    <n v="22"/>
    <s v="OK"/>
    <s v="OK"/>
    <m/>
  </r>
  <r>
    <x v="1"/>
    <n v="11"/>
    <x v="55"/>
    <x v="10"/>
    <x v="37"/>
    <m/>
    <n v="11"/>
    <n v="52"/>
    <n v="52"/>
    <n v="52"/>
    <n v="0"/>
    <d v="2016-08-11T00:00:00"/>
    <m/>
    <m/>
    <m/>
    <m/>
    <m/>
    <m/>
    <m/>
    <m/>
    <m/>
    <m/>
    <n v="11"/>
    <n v="52"/>
    <s v="OK"/>
    <n v="0"/>
    <s v="Salvador Caetano - 2879"/>
    <d v="2016-08-22T00:00:00"/>
    <x v="153"/>
    <n v="12"/>
    <s v="OK"/>
    <s v="OK"/>
    <m/>
  </r>
  <r>
    <x v="1"/>
    <n v="12"/>
    <x v="149"/>
    <x v="2"/>
    <x v="37"/>
    <m/>
    <n v="12"/>
    <n v="406"/>
    <n v="406"/>
    <n v="406"/>
    <n v="0"/>
    <d v="2016-08-11T00:00:00"/>
    <m/>
    <m/>
    <m/>
    <m/>
    <m/>
    <m/>
    <m/>
    <m/>
    <m/>
    <m/>
    <n v="12"/>
    <n v="406"/>
    <s v="OK"/>
    <n v="0"/>
    <s v="RP Def - 3173"/>
    <d v="2016-08-19T00:00:00"/>
    <x v="154"/>
    <n v="9"/>
    <s v="OK"/>
    <s v="OK"/>
    <m/>
  </r>
  <r>
    <x v="1"/>
    <n v="13"/>
    <x v="23"/>
    <x v="8"/>
    <x v="37"/>
    <m/>
    <n v="13"/>
    <n v="18"/>
    <n v="18"/>
    <n v="18"/>
    <n v="0"/>
    <d v="2016-08-11T00:00:00"/>
    <m/>
    <m/>
    <m/>
    <m/>
    <m/>
    <m/>
    <m/>
    <m/>
    <m/>
    <m/>
    <n v="13"/>
    <n v="18"/>
    <s v="OK"/>
    <n v="0"/>
    <s v="CTT Standard - 4091"/>
    <d v="2016-08-22T00:00:00"/>
    <x v="23"/>
    <n v="12"/>
    <s v="OK"/>
    <s v="OK"/>
    <m/>
  </r>
  <r>
    <x v="1"/>
    <n v="14"/>
    <x v="10"/>
    <x v="9"/>
    <x v="37"/>
    <m/>
    <n v="14"/>
    <n v="34"/>
    <n v="34"/>
    <n v="34"/>
    <n v="0"/>
    <d v="2016-08-11T00:00:00"/>
    <m/>
    <m/>
    <m/>
    <m/>
    <m/>
    <m/>
    <m/>
    <m/>
    <m/>
    <m/>
    <n v="14"/>
    <n v="34"/>
    <s v="OK"/>
    <n v="0"/>
    <s v="JOM - 4327"/>
    <d v="2016-08-22T00:00:00"/>
    <x v="10"/>
    <n v="12"/>
    <s v="OK"/>
    <s v="OK"/>
    <m/>
  </r>
  <r>
    <x v="1"/>
    <n v="15"/>
    <x v="150"/>
    <x v="6"/>
    <x v="37"/>
    <m/>
    <n v="15"/>
    <n v="130"/>
    <n v="130"/>
    <n v="130"/>
    <n v="0"/>
    <d v="2016-08-11T00:00:00"/>
    <m/>
    <m/>
    <m/>
    <m/>
    <m/>
    <m/>
    <m/>
    <m/>
    <m/>
    <m/>
    <n v="15"/>
    <n v="130"/>
    <s v="OK"/>
    <n v="0"/>
    <s v="Worten def - 6806"/>
    <d v="2016-08-24T00:00:00"/>
    <x v="155"/>
    <n v="14"/>
    <s v="OK"/>
    <s v="OK"/>
    <m/>
  </r>
  <r>
    <x v="1"/>
    <n v="16"/>
    <x v="4"/>
    <x v="7"/>
    <x v="37"/>
    <m/>
    <n v="16"/>
    <n v="1"/>
    <n v="1"/>
    <n v="1"/>
    <n v="0"/>
    <d v="2016-08-11T00:00:00"/>
    <m/>
    <m/>
    <m/>
    <m/>
    <m/>
    <m/>
    <m/>
    <m/>
    <m/>
    <m/>
    <n v="16"/>
    <n v="1"/>
    <s v="OK"/>
    <n v="0"/>
    <s v="Vobis -6843"/>
    <d v="2016-08-24T00:00:00"/>
    <x v="4"/>
    <n v="14"/>
    <s v="OK"/>
    <s v="OK"/>
    <m/>
  </r>
  <r>
    <x v="1"/>
    <n v="1"/>
    <x v="4"/>
    <x v="3"/>
    <x v="38"/>
    <m/>
    <n v="1"/>
    <n v="1"/>
    <n v="1"/>
    <n v="1"/>
    <n v="0"/>
    <s v="18-08--2016"/>
    <m/>
    <m/>
    <m/>
    <m/>
    <m/>
    <m/>
    <m/>
    <m/>
    <m/>
    <m/>
    <n v="1"/>
    <n v="1"/>
    <s v="OK"/>
    <n v="0"/>
    <s v="CNT Def - 2205"/>
    <d v="2016-08-29T00:00:00"/>
    <x v="4"/>
    <n v="12"/>
    <s v="OK"/>
    <s v="OK"/>
    <m/>
  </r>
  <r>
    <x v="1"/>
    <n v="2"/>
    <x v="68"/>
    <x v="17"/>
    <x v="38"/>
    <m/>
    <n v="2"/>
    <n v="6"/>
    <n v="6"/>
    <n v="6"/>
    <n v="0"/>
    <s v="18-08--2016"/>
    <m/>
    <m/>
    <m/>
    <m/>
    <m/>
    <m/>
    <m/>
    <m/>
    <m/>
    <m/>
    <n v="2"/>
    <n v="6"/>
    <s v="OK"/>
    <n v="0"/>
    <s v="White - 2213"/>
    <d v="2016-08-29T00:00:00"/>
    <x v="68"/>
    <n v="12"/>
    <s v="OK"/>
    <s v="OK"/>
    <m/>
  </r>
  <r>
    <x v="1"/>
    <n v="3"/>
    <x v="44"/>
    <x v="11"/>
    <x v="38"/>
    <m/>
    <n v="3"/>
    <n v="31"/>
    <n v="31"/>
    <n v="31"/>
    <n v="0"/>
    <s v="18-08--2016"/>
    <m/>
    <m/>
    <m/>
    <m/>
    <m/>
    <m/>
    <m/>
    <m/>
    <m/>
    <m/>
    <n v="3"/>
    <n v="31"/>
    <s v="OK"/>
    <n v="0"/>
    <s v="Black - 2215"/>
    <d v="2016-08-29T00:00:00"/>
    <x v="147"/>
    <n v="12"/>
    <s v="OK"/>
    <s v="OK"/>
    <m/>
  </r>
  <r>
    <x v="1"/>
    <n v="4"/>
    <x v="151"/>
    <x v="0"/>
    <x v="38"/>
    <m/>
    <n v="4"/>
    <n v="516"/>
    <n v="516"/>
    <n v="516"/>
    <n v="0"/>
    <s v="18-08--2016"/>
    <m/>
    <m/>
    <m/>
    <m/>
    <m/>
    <m/>
    <m/>
    <m/>
    <m/>
    <m/>
    <n v="4"/>
    <n v="516"/>
    <s v="OK"/>
    <n v="0"/>
    <s v="Ikea - 2228"/>
    <d v="2016-09-26T00:00:00"/>
    <x v="156"/>
    <n v="39"/>
    <s v="OK"/>
    <s v="OK"/>
    <m/>
  </r>
  <r>
    <x v="1"/>
    <n v="5"/>
    <x v="80"/>
    <x v="20"/>
    <x v="38"/>
    <m/>
    <n v="5"/>
    <n v="3"/>
    <n v="3"/>
    <n v="3"/>
    <n v="0"/>
    <s v="18-08--2016"/>
    <m/>
    <m/>
    <m/>
    <m/>
    <m/>
    <m/>
    <m/>
    <m/>
    <m/>
    <m/>
    <n v="5"/>
    <n v="3"/>
    <s v="OK"/>
    <n v="0"/>
    <s v="Moviflor - 2229"/>
    <d v="2016-08-29T00:00:00"/>
    <x v="82"/>
    <n v="12"/>
    <s v="OK"/>
    <s v="OK"/>
    <m/>
  </r>
  <r>
    <x v="1"/>
    <n v="6"/>
    <x v="152"/>
    <x v="12"/>
    <x v="38"/>
    <m/>
    <n v="6"/>
    <n v="428"/>
    <n v="428"/>
    <n v="428"/>
    <n v="0"/>
    <s v="18-08--2016"/>
    <m/>
    <m/>
    <m/>
    <m/>
    <m/>
    <m/>
    <m/>
    <m/>
    <m/>
    <m/>
    <n v="6"/>
    <n v="428"/>
    <s v="OK"/>
    <n v="0"/>
    <s v="Conforama - 2230"/>
    <d v="2016-10-17T00:00:00"/>
    <x v="157"/>
    <n v="60"/>
    <s v="OK"/>
    <s v="OK"/>
    <m/>
  </r>
  <r>
    <x v="1"/>
    <n v="7"/>
    <x v="44"/>
    <x v="13"/>
    <x v="38"/>
    <m/>
    <n v="7"/>
    <n v="31"/>
    <n v="31"/>
    <n v="31"/>
    <n v="0"/>
    <s v="18-08--2016"/>
    <m/>
    <m/>
    <m/>
    <m/>
    <m/>
    <m/>
    <m/>
    <m/>
    <m/>
    <m/>
    <n v="7"/>
    <n v="31"/>
    <s v="OK"/>
    <n v="0"/>
    <s v="Euronics - 2231"/>
    <d v="2016-08-29T00:00:00"/>
    <x v="147"/>
    <n v="12"/>
    <s v="OK"/>
    <s v="OK"/>
    <m/>
  </r>
  <r>
    <x v="1"/>
    <n v="8"/>
    <x v="147"/>
    <x v="14"/>
    <x v="38"/>
    <m/>
    <n v="8"/>
    <n v="15"/>
    <n v="15"/>
    <n v="15"/>
    <n v="0"/>
    <s v="18-08--2016"/>
    <m/>
    <m/>
    <m/>
    <m/>
    <m/>
    <m/>
    <m/>
    <m/>
    <m/>
    <m/>
    <n v="8"/>
    <n v="15"/>
    <s v="OK"/>
    <n v="0"/>
    <s v="Tien 21 - 2232"/>
    <d v="2016-08-29T00:00:00"/>
    <x v="151"/>
    <n v="12"/>
    <s v="OK"/>
    <s v="OK"/>
    <m/>
  </r>
  <r>
    <x v="1"/>
    <n v="9"/>
    <x v="24"/>
    <x v="15"/>
    <x v="38"/>
    <m/>
    <n v="9"/>
    <n v="8"/>
    <n v="8"/>
    <n v="8"/>
    <n v="0"/>
    <s v="18-08--2016"/>
    <m/>
    <m/>
    <m/>
    <m/>
    <m/>
    <m/>
    <m/>
    <m/>
    <m/>
    <m/>
    <n v="9"/>
    <n v="8"/>
    <s v="OK"/>
    <n v="0"/>
    <s v="Confort - 2233"/>
    <d v="2016-08-29T00:00:00"/>
    <x v="24"/>
    <n v="12"/>
    <s v="OK"/>
    <s v="OK"/>
    <m/>
  </r>
  <r>
    <x v="1"/>
    <n v="10"/>
    <x v="153"/>
    <x v="16"/>
    <x v="38"/>
    <m/>
    <n v="10"/>
    <n v="450"/>
    <n v="450"/>
    <n v="450"/>
    <n v="0"/>
    <s v="18-08--2016"/>
    <m/>
    <m/>
    <m/>
    <m/>
    <m/>
    <m/>
    <m/>
    <m/>
    <m/>
    <m/>
    <n v="10"/>
    <n v="450"/>
    <s v="OK"/>
    <n v="0"/>
    <s v="MC FNAC- 2370"/>
    <d v="2016-09-02T00:00:00"/>
    <x v="158"/>
    <n v="15"/>
    <s v="OK"/>
    <s v="OK"/>
    <m/>
  </r>
  <r>
    <x v="1"/>
    <n v="11"/>
    <x v="154"/>
    <x v="10"/>
    <x v="38"/>
    <m/>
    <n v="11"/>
    <n v="78"/>
    <n v="78"/>
    <n v="78"/>
    <n v="0"/>
    <s v="18-08--2016"/>
    <m/>
    <m/>
    <m/>
    <m/>
    <m/>
    <m/>
    <m/>
    <m/>
    <m/>
    <m/>
    <n v="11"/>
    <n v="78"/>
    <s v="OK"/>
    <n v="0"/>
    <s v="Salvador Caetano - 2879"/>
    <d v="2016-08-29T00:00:00"/>
    <x v="128"/>
    <n v="12"/>
    <s v="OK"/>
    <s v="OK"/>
    <m/>
  </r>
  <r>
    <x v="1"/>
    <n v="12"/>
    <x v="155"/>
    <x v="2"/>
    <x v="38"/>
    <m/>
    <n v="12"/>
    <n v="574"/>
    <n v="574"/>
    <n v="574"/>
    <n v="0"/>
    <s v="18-08--2016"/>
    <m/>
    <m/>
    <m/>
    <m/>
    <m/>
    <m/>
    <m/>
    <m/>
    <m/>
    <m/>
    <n v="12"/>
    <n v="574"/>
    <s v="OK"/>
    <n v="0"/>
    <s v="RP Def - 3173"/>
    <d v="2016-09-01T00:00:00"/>
    <x v="159"/>
    <n v="14"/>
    <s v="OK"/>
    <s v="OK"/>
    <m/>
  </r>
  <r>
    <x v="1"/>
    <n v="13"/>
    <x v="100"/>
    <x v="8"/>
    <x v="38"/>
    <m/>
    <n v="13"/>
    <n v="23"/>
    <n v="23"/>
    <n v="23"/>
    <n v="0"/>
    <s v="18-08--2016"/>
    <m/>
    <m/>
    <m/>
    <m/>
    <m/>
    <m/>
    <m/>
    <m/>
    <m/>
    <m/>
    <n v="13"/>
    <n v="23"/>
    <s v="OK"/>
    <n v="0"/>
    <s v="CTT Standard - 4091"/>
    <d v="2016-08-29T00:00:00"/>
    <x v="103"/>
    <n v="12"/>
    <s v="OK"/>
    <s v="OK"/>
    <m/>
  </r>
  <r>
    <x v="1"/>
    <n v="14"/>
    <x v="61"/>
    <x v="9"/>
    <x v="38"/>
    <m/>
    <n v="14"/>
    <n v="33"/>
    <n v="33"/>
    <n v="33"/>
    <n v="0"/>
    <s v="18-08--2016"/>
    <m/>
    <m/>
    <m/>
    <m/>
    <m/>
    <m/>
    <m/>
    <m/>
    <m/>
    <m/>
    <n v="14"/>
    <n v="33"/>
    <s v="OK"/>
    <n v="0"/>
    <s v="JOM - 4327"/>
    <d v="2016-08-29T00:00:00"/>
    <x v="69"/>
    <n v="12"/>
    <s v="OK"/>
    <s v="OK"/>
    <m/>
  </r>
  <r>
    <x v="1"/>
    <n v="15"/>
    <x v="4"/>
    <x v="5"/>
    <x v="38"/>
    <m/>
    <n v="15"/>
    <n v="1"/>
    <n v="1"/>
    <n v="1"/>
    <n v="0"/>
    <s v="18-08--2016"/>
    <m/>
    <m/>
    <m/>
    <m/>
    <m/>
    <m/>
    <m/>
    <m/>
    <m/>
    <m/>
    <n v="15"/>
    <n v="1"/>
    <s v="OK"/>
    <n v="0"/>
    <s v="SZ Def - 6508"/>
    <d v="2016-08-29T00:00:00"/>
    <x v="4"/>
    <n v="12"/>
    <s v="OK"/>
    <s v="OK"/>
    <m/>
  </r>
  <r>
    <x v="1"/>
    <n v="16"/>
    <x v="156"/>
    <x v="6"/>
    <x v="38"/>
    <m/>
    <n v="16"/>
    <n v="70"/>
    <n v="70"/>
    <n v="70"/>
    <n v="0"/>
    <s v="18-08--2016"/>
    <m/>
    <m/>
    <m/>
    <m/>
    <m/>
    <m/>
    <m/>
    <m/>
    <m/>
    <m/>
    <n v="16"/>
    <n v="70"/>
    <s v="OK"/>
    <n v="0"/>
    <s v="Worten def - 6806"/>
    <d v="2016-08-29T00:00:00"/>
    <x v="160"/>
    <n v="12"/>
    <s v="OK"/>
    <s v="OK"/>
    <m/>
  </r>
  <r>
    <x v="1"/>
    <n v="17"/>
    <x v="4"/>
    <x v="7"/>
    <x v="38"/>
    <m/>
    <n v="17"/>
    <n v="1"/>
    <n v="1"/>
    <n v="1"/>
    <n v="0"/>
    <s v="18-08--2016"/>
    <m/>
    <m/>
    <m/>
    <m/>
    <m/>
    <m/>
    <m/>
    <m/>
    <m/>
    <m/>
    <n v="17"/>
    <n v="1"/>
    <s v="OK"/>
    <n v="0"/>
    <s v="Vobis -6843"/>
    <d v="2016-08-29T00:00:00"/>
    <x v="4"/>
    <n v="12"/>
    <s v="OK"/>
    <s v="OK"/>
    <m/>
  </r>
  <r>
    <x v="1"/>
    <n v="18"/>
    <x v="157"/>
    <x v="1"/>
    <x v="39"/>
    <m/>
    <n v="18"/>
    <n v="300"/>
    <n v="300"/>
    <n v="300"/>
    <n v="0"/>
    <d v="2016-08-24T00:00:00"/>
    <m/>
    <m/>
    <m/>
    <m/>
    <m/>
    <m/>
    <m/>
    <m/>
    <m/>
    <m/>
    <n v="18"/>
    <n v="300"/>
    <s v="OK"/>
    <n v="0"/>
    <s v="RP Provisorio - 3172"/>
    <d v="2016-09-01T00:00:00"/>
    <x v="161"/>
    <n v="8"/>
    <s v="OK"/>
    <s v="OK"/>
    <m/>
  </r>
  <r>
    <x v="1"/>
    <n v="19"/>
    <x v="5"/>
    <x v="12"/>
    <x v="40"/>
    <m/>
    <n v="19"/>
    <n v="451"/>
    <n v="451"/>
    <n v="451"/>
    <n v="0"/>
    <d v="2016-08-25T00:00:00"/>
    <m/>
    <m/>
    <m/>
    <m/>
    <m/>
    <m/>
    <m/>
    <m/>
    <m/>
    <m/>
    <n v="19"/>
    <n v="451"/>
    <s v="OK"/>
    <n v="0"/>
    <s v="Conforama - 2230"/>
    <d v="2016-10-17T00:00:00"/>
    <x v="5"/>
    <n v="53"/>
    <s v="OK"/>
    <s v="OK"/>
    <m/>
  </r>
  <r>
    <x v="1"/>
    <n v="20"/>
    <x v="158"/>
    <x v="16"/>
    <x v="40"/>
    <m/>
    <n v="20"/>
    <n v="458"/>
    <n v="458"/>
    <n v="458"/>
    <n v="0"/>
    <d v="2016-08-25T00:00:00"/>
    <m/>
    <m/>
    <m/>
    <m/>
    <m/>
    <m/>
    <m/>
    <m/>
    <m/>
    <m/>
    <n v="20"/>
    <n v="458"/>
    <s v="OK"/>
    <n v="0"/>
    <s v="MC FNAC- 2370"/>
    <d v="2016-09-05T00:00:00"/>
    <x v="162"/>
    <n v="11"/>
    <s v="OK"/>
    <s v="OK"/>
    <m/>
  </r>
  <r>
    <x v="1"/>
    <n v="21"/>
    <x v="159"/>
    <x v="2"/>
    <x v="40"/>
    <m/>
    <n v="21"/>
    <n v="723"/>
    <n v="723"/>
    <n v="723"/>
    <n v="0"/>
    <d v="2016-08-25T00:00:00"/>
    <m/>
    <m/>
    <m/>
    <m/>
    <m/>
    <m/>
    <m/>
    <m/>
    <m/>
    <m/>
    <n v="21"/>
    <n v="723"/>
    <s v="OK"/>
    <n v="0"/>
    <s v="RP Def - 3173"/>
    <d v="2016-09-02T00:00:00"/>
    <x v="163"/>
    <n v="8"/>
    <s v="OK"/>
    <s v="OK"/>
    <m/>
  </r>
  <r>
    <x v="1"/>
    <n v="22"/>
    <x v="160"/>
    <x v="0"/>
    <x v="41"/>
    <m/>
    <n v="22"/>
    <n v="600"/>
    <n v="600"/>
    <n v="600"/>
    <n v="0"/>
    <d v="2016-09-01T00:00:00"/>
    <m/>
    <m/>
    <m/>
    <m/>
    <m/>
    <m/>
    <m/>
    <m/>
    <m/>
    <m/>
    <n v="22"/>
    <n v="600"/>
    <s v="OK"/>
    <n v="0"/>
    <s v="Ikea - 2228"/>
    <d v="2016-09-26T00:00:00"/>
    <x v="164"/>
    <n v="26"/>
    <s v="OK"/>
    <s v="OK"/>
    <m/>
  </r>
  <r>
    <x v="1"/>
    <n v="23"/>
    <x v="161"/>
    <x v="12"/>
    <x v="41"/>
    <m/>
    <n v="23"/>
    <n v="477"/>
    <n v="477"/>
    <n v="477"/>
    <n v="0"/>
    <d v="2016-09-01T00:00:00"/>
    <m/>
    <m/>
    <m/>
    <m/>
    <m/>
    <m/>
    <m/>
    <m/>
    <m/>
    <m/>
    <n v="23"/>
    <n v="477"/>
    <s v="OK"/>
    <n v="0"/>
    <s v="Conforama - 2230"/>
    <d v="2016-10-17T00:00:00"/>
    <x v="165"/>
    <n v="47"/>
    <s v="OK"/>
    <s v="OK"/>
    <m/>
  </r>
  <r>
    <x v="1"/>
    <n v="24"/>
    <x v="162"/>
    <x v="16"/>
    <x v="41"/>
    <m/>
    <n v="24"/>
    <n v="588"/>
    <n v="588"/>
    <n v="588"/>
    <n v="0"/>
    <d v="2016-09-01T00:00:00"/>
    <m/>
    <m/>
    <m/>
    <m/>
    <m/>
    <m/>
    <m/>
    <m/>
    <m/>
    <m/>
    <n v="24"/>
    <n v="588"/>
    <s v="OK"/>
    <n v="0"/>
    <s v="MC FNAC- 2370"/>
    <d v="2016-09-08T00:00:00"/>
    <x v="166"/>
    <n v="8"/>
    <s v="OK"/>
    <s v="OK"/>
    <m/>
  </r>
  <r>
    <x v="1"/>
    <n v="25"/>
    <x v="163"/>
    <x v="2"/>
    <x v="41"/>
    <m/>
    <n v="25"/>
    <n v="485"/>
    <n v="485"/>
    <n v="485"/>
    <n v="0"/>
    <d v="2016-09-01T00:00:00"/>
    <m/>
    <m/>
    <m/>
    <m/>
    <m/>
    <m/>
    <m/>
    <m/>
    <m/>
    <m/>
    <n v="25"/>
    <n v="485"/>
    <s v="OK"/>
    <n v="0"/>
    <s v="RP Def - 3173"/>
    <d v="2016-09-08T00:00:00"/>
    <x v="167"/>
    <n v="8"/>
    <s v="OK"/>
    <s v="OK"/>
    <m/>
  </r>
  <r>
    <x v="1"/>
    <n v="26"/>
    <x v="1"/>
    <x v="1"/>
    <x v="42"/>
    <m/>
    <n v="26"/>
    <n v="200"/>
    <n v="200"/>
    <n v="200"/>
    <n v="0"/>
    <d v="2016-09-06T00:00:00"/>
    <m/>
    <m/>
    <m/>
    <m/>
    <m/>
    <m/>
    <m/>
    <m/>
    <m/>
    <m/>
    <n v="26"/>
    <n v="200"/>
    <s v="OK"/>
    <n v="0"/>
    <s v="RP Provisorio - 3172"/>
    <d v="2016-09-15T00:00:00"/>
    <x v="1"/>
    <n v="10"/>
    <s v="OK"/>
    <s v="OK"/>
    <m/>
  </r>
  <r>
    <x v="1"/>
    <n v="1"/>
    <x v="4"/>
    <x v="3"/>
    <x v="43"/>
    <m/>
    <n v="1"/>
    <n v="1"/>
    <n v="1"/>
    <n v="1"/>
    <n v="0"/>
    <d v="2016-09-08T00:00:00"/>
    <m/>
    <m/>
    <m/>
    <m/>
    <m/>
    <m/>
    <m/>
    <m/>
    <m/>
    <m/>
    <n v="1"/>
    <n v="1"/>
    <s v="OK"/>
    <n v="0"/>
    <s v="CNT Def - 2205"/>
    <d v="2016-09-16T00:00:00"/>
    <x v="4"/>
    <n v="9"/>
    <s v="OK"/>
    <s v="OK"/>
    <m/>
  </r>
  <r>
    <x v="1"/>
    <n v="2"/>
    <x v="107"/>
    <x v="11"/>
    <x v="43"/>
    <m/>
    <n v="2"/>
    <n v="27"/>
    <n v="27"/>
    <n v="27"/>
    <n v="0"/>
    <d v="2016-09-08T00:00:00"/>
    <m/>
    <m/>
    <m/>
    <m/>
    <m/>
    <m/>
    <m/>
    <m/>
    <m/>
    <m/>
    <n v="2"/>
    <n v="27"/>
    <s v="OK"/>
    <n v="0"/>
    <s v="Black - 2215"/>
    <d v="2016-09-15T00:00:00"/>
    <x v="39"/>
    <n v="8"/>
    <s v="OK"/>
    <s v="OK"/>
    <m/>
  </r>
  <r>
    <x v="1"/>
    <n v="3"/>
    <x v="164"/>
    <x v="0"/>
    <x v="43"/>
    <m/>
    <n v="3"/>
    <n v="350"/>
    <n v="350"/>
    <n v="350"/>
    <n v="0"/>
    <d v="2016-09-08T00:00:00"/>
    <m/>
    <m/>
    <m/>
    <m/>
    <m/>
    <m/>
    <m/>
    <m/>
    <m/>
    <m/>
    <n v="3"/>
    <n v="350"/>
    <s v="OK"/>
    <n v="0"/>
    <s v="Ikea - 2228"/>
    <d v="2016-09-21T00:00:00"/>
    <x v="168"/>
    <n v="14"/>
    <s v="OK"/>
    <s v="OK"/>
    <m/>
  </r>
  <r>
    <x v="1"/>
    <n v="4"/>
    <x v="80"/>
    <x v="20"/>
    <x v="43"/>
    <m/>
    <n v="4"/>
    <n v="3"/>
    <n v="3"/>
    <n v="3"/>
    <n v="0"/>
    <d v="2016-09-08T00:00:00"/>
    <m/>
    <m/>
    <m/>
    <m/>
    <m/>
    <m/>
    <m/>
    <m/>
    <m/>
    <m/>
    <n v="4"/>
    <n v="3"/>
    <s v="OK"/>
    <n v="0"/>
    <s v="Moviflor - 2229"/>
    <d v="2016-09-19T00:00:00"/>
    <x v="82"/>
    <n v="12"/>
    <s v="OK"/>
    <s v="OK"/>
    <m/>
  </r>
  <r>
    <x v="1"/>
    <n v="5"/>
    <x v="165"/>
    <x v="12"/>
    <x v="43"/>
    <m/>
    <n v="5"/>
    <n v="263"/>
    <n v="263"/>
    <n v="263"/>
    <n v="0"/>
    <d v="2016-09-08T00:00:00"/>
    <m/>
    <m/>
    <m/>
    <m/>
    <m/>
    <m/>
    <m/>
    <m/>
    <m/>
    <m/>
    <n v="5"/>
    <n v="263"/>
    <s v="OK"/>
    <n v="0"/>
    <s v="Conforama - 2230"/>
    <d v="2016-10-17T00:00:00"/>
    <x v="169"/>
    <n v="40"/>
    <s v="OK"/>
    <s v="OK"/>
    <m/>
  </r>
  <r>
    <x v="1"/>
    <n v="6"/>
    <x v="166"/>
    <x v="13"/>
    <x v="43"/>
    <m/>
    <n v="6"/>
    <n v="26"/>
    <n v="26"/>
    <n v="26"/>
    <n v="0"/>
    <d v="2016-09-08T00:00:00"/>
    <m/>
    <m/>
    <m/>
    <m/>
    <m/>
    <m/>
    <m/>
    <m/>
    <m/>
    <m/>
    <n v="6"/>
    <n v="26"/>
    <s v="OK"/>
    <n v="0"/>
    <s v="Euronics - 2231"/>
    <d v="2016-09-15T00:00:00"/>
    <x v="145"/>
    <n v="8"/>
    <s v="OK"/>
    <s v="OK"/>
    <m/>
  </r>
  <r>
    <x v="1"/>
    <n v="7"/>
    <x v="74"/>
    <x v="14"/>
    <x v="43"/>
    <m/>
    <n v="7"/>
    <n v="10"/>
    <n v="10"/>
    <n v="10"/>
    <n v="0"/>
    <d v="2016-09-08T00:00:00"/>
    <m/>
    <m/>
    <m/>
    <m/>
    <m/>
    <m/>
    <m/>
    <m/>
    <m/>
    <m/>
    <n v="7"/>
    <n v="10"/>
    <s v="OK"/>
    <n v="0"/>
    <s v="Tien 21 - 2232"/>
    <d v="2016-09-15T00:00:00"/>
    <x v="76"/>
    <n v="8"/>
    <s v="OK"/>
    <s v="OK"/>
    <m/>
  </r>
  <r>
    <x v="1"/>
    <n v="8"/>
    <x v="71"/>
    <x v="15"/>
    <x v="43"/>
    <m/>
    <n v="8"/>
    <n v="5"/>
    <n v="5"/>
    <n v="5"/>
    <n v="0"/>
    <d v="2016-09-08T00:00:00"/>
    <m/>
    <m/>
    <m/>
    <m/>
    <m/>
    <m/>
    <m/>
    <m/>
    <m/>
    <m/>
    <n v="8"/>
    <n v="5"/>
    <s v="OK"/>
    <n v="0"/>
    <s v="Confort - 2233"/>
    <d v="2016-09-15T00:00:00"/>
    <x v="72"/>
    <n v="8"/>
    <s v="OK"/>
    <s v="OK"/>
    <m/>
  </r>
  <r>
    <x v="1"/>
    <n v="9"/>
    <x v="167"/>
    <x v="16"/>
    <x v="43"/>
    <m/>
    <n v="9"/>
    <n v="537"/>
    <n v="537"/>
    <n v="537"/>
    <n v="0"/>
    <d v="2016-09-08T00:00:00"/>
    <m/>
    <m/>
    <m/>
    <m/>
    <m/>
    <m/>
    <m/>
    <m/>
    <m/>
    <m/>
    <n v="9"/>
    <n v="537"/>
    <s v="OK"/>
    <n v="0"/>
    <s v="MC FNAC- 2370"/>
    <d v="2016-09-26T00:00:00"/>
    <x v="170"/>
    <n v="19"/>
    <s v="OK"/>
    <s v="OK"/>
    <m/>
  </r>
  <r>
    <x v="1"/>
    <n v="10"/>
    <x v="61"/>
    <x v="10"/>
    <x v="43"/>
    <m/>
    <n v="10"/>
    <n v="33"/>
    <n v="33"/>
    <n v="33"/>
    <n v="0"/>
    <d v="2016-09-08T00:00:00"/>
    <m/>
    <m/>
    <m/>
    <m/>
    <m/>
    <m/>
    <m/>
    <m/>
    <m/>
    <m/>
    <n v="10"/>
    <n v="33"/>
    <s v="OK"/>
    <n v="0"/>
    <s v="Salvador Caetano - 2879"/>
    <d v="2016-09-27T00:00:00"/>
    <x v="69"/>
    <n v="20"/>
    <s v="OK"/>
    <s v="OK"/>
    <m/>
  </r>
  <r>
    <x v="1"/>
    <n v="11"/>
    <x v="166"/>
    <x v="9"/>
    <x v="43"/>
    <m/>
    <n v="11"/>
    <n v="26"/>
    <n v="26"/>
    <n v="26"/>
    <n v="0"/>
    <d v="2016-09-08T00:00:00"/>
    <m/>
    <m/>
    <m/>
    <m/>
    <m/>
    <m/>
    <m/>
    <m/>
    <m/>
    <m/>
    <n v="11"/>
    <n v="26"/>
    <s v="OK"/>
    <n v="0"/>
    <s v="JOM - 4327"/>
    <d v="2016-09-15T00:00:00"/>
    <x v="145"/>
    <n v="8"/>
    <s v="OK"/>
    <s v="OK"/>
    <m/>
  </r>
  <r>
    <x v="1"/>
    <n v="12"/>
    <x v="3"/>
    <x v="5"/>
    <x v="43"/>
    <m/>
    <n v="12"/>
    <n v="2"/>
    <n v="2"/>
    <n v="2"/>
    <n v="0"/>
    <d v="2016-09-08T00:00:00"/>
    <m/>
    <m/>
    <m/>
    <m/>
    <m/>
    <m/>
    <m/>
    <m/>
    <m/>
    <m/>
    <n v="12"/>
    <n v="2"/>
    <s v="OK"/>
    <n v="0"/>
    <s v="SZ Def - 6508"/>
    <d v="2016-09-16T00:00:00"/>
    <x v="3"/>
    <n v="9"/>
    <s v="OK"/>
    <s v="OK"/>
    <m/>
  </r>
  <r>
    <x v="1"/>
    <n v="13"/>
    <x v="110"/>
    <x v="6"/>
    <x v="43"/>
    <m/>
    <n v="13"/>
    <n v="90"/>
    <n v="90"/>
    <n v="90"/>
    <n v="0"/>
    <d v="2016-09-08T00:00:00"/>
    <m/>
    <m/>
    <m/>
    <m/>
    <m/>
    <m/>
    <m/>
    <m/>
    <m/>
    <m/>
    <n v="13"/>
    <n v="90"/>
    <s v="OK"/>
    <n v="0"/>
    <s v="Worten def - 6806"/>
    <d v="2016-09-16T00:00:00"/>
    <x v="111"/>
    <n v="9"/>
    <s v="OK"/>
    <s v="OK"/>
    <m/>
  </r>
  <r>
    <x v="1"/>
    <n v="14"/>
    <x v="72"/>
    <x v="7"/>
    <x v="43"/>
    <m/>
    <n v="14"/>
    <n v="4"/>
    <n v="4"/>
    <n v="4"/>
    <n v="0"/>
    <d v="2016-09-08T00:00:00"/>
    <m/>
    <m/>
    <m/>
    <m/>
    <m/>
    <m/>
    <m/>
    <m/>
    <m/>
    <m/>
    <n v="14"/>
    <n v="4"/>
    <s v="OK"/>
    <n v="0"/>
    <s v="Vobis -6843"/>
    <d v="2016-09-16T00:00:00"/>
    <x v="74"/>
    <n v="9"/>
    <s v="OK"/>
    <s v="OK"/>
    <m/>
  </r>
  <r>
    <x v="0"/>
    <n v="15"/>
    <x v="154"/>
    <x v="11"/>
    <x v="44"/>
    <m/>
    <n v="15"/>
    <n v="78"/>
    <n v="78"/>
    <n v="69"/>
    <n v="9"/>
    <d v="2016-09-12T00:00:00"/>
    <m/>
    <m/>
    <m/>
    <m/>
    <m/>
    <m/>
    <m/>
    <m/>
    <m/>
    <m/>
    <n v="15"/>
    <n v="69"/>
    <s v="ERRO"/>
    <n v="9"/>
    <s v="Black - 2215"/>
    <d v="2016-09-19T00:00:00"/>
    <x v="28"/>
    <n v="10"/>
    <s v="OK"/>
    <s v="OK"/>
    <m/>
  </r>
  <r>
    <x v="0"/>
    <n v="16"/>
    <x v="63"/>
    <x v="0"/>
    <x v="44"/>
    <m/>
    <n v="16"/>
    <n v="2000"/>
    <n v="2000"/>
    <n v="1798"/>
    <n v="202"/>
    <d v="2016-09-12T00:00:00"/>
    <m/>
    <m/>
    <m/>
    <m/>
    <m/>
    <m/>
    <m/>
    <m/>
    <m/>
    <m/>
    <n v="16"/>
    <n v="1798"/>
    <s v="ERRO"/>
    <n v="202"/>
    <s v="Ikea - 2228"/>
    <d v="2016-09-28T00:00:00"/>
    <x v="171"/>
    <n v="19"/>
    <s v="OK"/>
    <s v="OK"/>
    <m/>
  </r>
  <r>
    <x v="0"/>
    <n v="17"/>
    <x v="136"/>
    <x v="0"/>
    <x v="44"/>
    <m/>
    <n v="17"/>
    <n v="113"/>
    <n v="113"/>
    <n v="113"/>
    <n v="0"/>
    <d v="2016-09-12T00:00:00"/>
    <m/>
    <m/>
    <m/>
    <m/>
    <m/>
    <m/>
    <m/>
    <m/>
    <m/>
    <m/>
    <n v="17"/>
    <n v="113"/>
    <s v="OK"/>
    <n v="0"/>
    <s v="Ikea - 2228"/>
    <d v="2016-09-19T00:00:00"/>
    <x v="141"/>
    <n v="10"/>
    <s v="OK"/>
    <s v="OK"/>
    <m/>
  </r>
  <r>
    <x v="0"/>
    <n v="18"/>
    <x v="168"/>
    <x v="20"/>
    <x v="44"/>
    <m/>
    <n v="18"/>
    <n v="478"/>
    <n v="478"/>
    <n v="264"/>
    <n v="214"/>
    <d v="2016-09-12T00:00:00"/>
    <m/>
    <m/>
    <m/>
    <m/>
    <m/>
    <m/>
    <m/>
    <m/>
    <m/>
    <m/>
    <n v="18"/>
    <n v="264"/>
    <s v="ERRO"/>
    <n v="214"/>
    <s v="Moviflor - 2229"/>
    <d v="2016-09-19T00:00:00"/>
    <x v="172"/>
    <n v="10"/>
    <s v="OK"/>
    <s v="OK"/>
    <m/>
  </r>
  <r>
    <x v="0"/>
    <n v="19"/>
    <x v="137"/>
    <x v="13"/>
    <x v="44"/>
    <m/>
    <n v="19"/>
    <n v="61"/>
    <n v="61"/>
    <n v="58"/>
    <n v="3"/>
    <d v="2016-09-12T00:00:00"/>
    <m/>
    <m/>
    <m/>
    <m/>
    <m/>
    <m/>
    <m/>
    <m/>
    <m/>
    <m/>
    <n v="19"/>
    <n v="58"/>
    <s v="ERRO"/>
    <n v="3"/>
    <s v="Euronics - 2231"/>
    <d v="2016-09-27T00:00:00"/>
    <x v="98"/>
    <n v="18"/>
    <s v="OK"/>
    <s v="OK"/>
    <m/>
  </r>
  <r>
    <x v="0"/>
    <n v="20"/>
    <x v="60"/>
    <x v="14"/>
    <x v="44"/>
    <m/>
    <n v="20"/>
    <n v="36"/>
    <n v="36"/>
    <n v="25"/>
    <n v="11"/>
    <d v="2016-09-12T00:00:00"/>
    <m/>
    <m/>
    <m/>
    <m/>
    <m/>
    <m/>
    <m/>
    <m/>
    <m/>
    <m/>
    <n v="20"/>
    <n v="25"/>
    <s v="ERRO"/>
    <n v="11"/>
    <s v="Tien 21 - 2232"/>
    <d v="2016-09-20T00:00:00"/>
    <x v="113"/>
    <n v="11"/>
    <s v="OK"/>
    <s v="OK"/>
    <m/>
  </r>
  <r>
    <x v="0"/>
    <n v="21"/>
    <x v="100"/>
    <x v="15"/>
    <x v="44"/>
    <m/>
    <n v="21"/>
    <n v="23"/>
    <n v="23"/>
    <n v="18"/>
    <n v="5"/>
    <d v="2016-09-12T00:00:00"/>
    <m/>
    <m/>
    <m/>
    <m/>
    <m/>
    <m/>
    <m/>
    <m/>
    <m/>
    <m/>
    <n v="21"/>
    <n v="18"/>
    <s v="ERRO"/>
    <n v="5"/>
    <s v="Confort - 2233"/>
    <d v="2016-09-19T00:00:00"/>
    <x v="23"/>
    <n v="10"/>
    <s v="OK"/>
    <s v="OK"/>
    <m/>
  </r>
  <r>
    <x v="0"/>
    <n v="22"/>
    <x v="169"/>
    <x v="16"/>
    <x v="44"/>
    <m/>
    <n v="22"/>
    <n v="1653"/>
    <n v="1653"/>
    <n v="1582"/>
    <n v="71"/>
    <d v="2016-09-12T00:00:00"/>
    <m/>
    <m/>
    <m/>
    <m/>
    <m/>
    <m/>
    <m/>
    <m/>
    <m/>
    <m/>
    <n v="22"/>
    <n v="1582"/>
    <s v="ERRO"/>
    <n v="71"/>
    <s v="MC FNAC- 2370"/>
    <d v="2016-09-27T00:00:00"/>
    <x v="173"/>
    <n v="18"/>
    <s v="OK"/>
    <s v="OK"/>
    <m/>
  </r>
  <r>
    <x v="0"/>
    <n v="23"/>
    <x v="170"/>
    <x v="10"/>
    <x v="44"/>
    <m/>
    <n v="23"/>
    <n v="1023"/>
    <n v="1023"/>
    <n v="990"/>
    <n v="33"/>
    <d v="2016-09-12T00:00:00"/>
    <m/>
    <m/>
    <m/>
    <m/>
    <m/>
    <m/>
    <m/>
    <m/>
    <m/>
    <m/>
    <n v="23"/>
    <n v="990"/>
    <s v="ERRO"/>
    <n v="33"/>
    <s v="Salvador Caetano - 2879"/>
    <d v="2016-09-26T00:00:00"/>
    <x v="174"/>
    <n v="17"/>
    <s v="OK"/>
    <s v="OK"/>
    <m/>
  </r>
  <r>
    <x v="0"/>
    <n v="24"/>
    <x v="4"/>
    <x v="21"/>
    <x v="44"/>
    <m/>
    <n v="24"/>
    <n v="1"/>
    <n v="1"/>
    <n v="1"/>
    <n v="0"/>
    <d v="2016-09-12T00:00:00"/>
    <m/>
    <m/>
    <m/>
    <m/>
    <m/>
    <m/>
    <m/>
    <m/>
    <m/>
    <m/>
    <n v="24"/>
    <n v="1"/>
    <s v="OK"/>
    <n v="0"/>
    <s v="Renault MCI - 3135"/>
    <d v="2016-09-20T00:00:00"/>
    <x v="4"/>
    <n v="11"/>
    <s v="OK"/>
    <s v="OK"/>
    <m/>
  </r>
  <r>
    <x v="0"/>
    <n v="25"/>
    <x v="63"/>
    <x v="6"/>
    <x v="44"/>
    <m/>
    <n v="25"/>
    <n v="2000"/>
    <n v="2000"/>
    <n v="1906"/>
    <n v="94"/>
    <d v="2016-09-12T00:00:00"/>
    <m/>
    <m/>
    <m/>
    <m/>
    <m/>
    <m/>
    <m/>
    <m/>
    <m/>
    <m/>
    <n v="25"/>
    <n v="1906"/>
    <s v="ERRO"/>
    <n v="94"/>
    <s v="Worten def - 6806"/>
    <d v="2016-09-26T00:00:00"/>
    <x v="175"/>
    <n v="17"/>
    <s v="OK"/>
    <s v="OK"/>
    <m/>
  </r>
  <r>
    <x v="0"/>
    <n v="26"/>
    <x v="53"/>
    <x v="6"/>
    <x v="44"/>
    <m/>
    <n v="26"/>
    <n v="204"/>
    <n v="204"/>
    <n v="204"/>
    <n v="0"/>
    <d v="2016-09-12T00:00:00"/>
    <m/>
    <m/>
    <m/>
    <m/>
    <m/>
    <m/>
    <m/>
    <m/>
    <m/>
    <m/>
    <n v="26"/>
    <n v="204"/>
    <s v="OK"/>
    <n v="0"/>
    <s v="Worten def - 6806"/>
    <d v="2016-09-20T00:00:00"/>
    <x v="53"/>
    <n v="11"/>
    <s v="OK"/>
    <s v="OK"/>
    <m/>
  </r>
  <r>
    <x v="0"/>
    <n v="27"/>
    <x v="171"/>
    <x v="7"/>
    <x v="44"/>
    <m/>
    <n v="27"/>
    <n v="102"/>
    <n v="102"/>
    <n v="101"/>
    <n v="1"/>
    <d v="2016-09-12T00:00:00"/>
    <m/>
    <m/>
    <m/>
    <m/>
    <m/>
    <m/>
    <m/>
    <m/>
    <m/>
    <m/>
    <n v="27"/>
    <n v="101"/>
    <s v="ERRO"/>
    <n v="1"/>
    <s v="Vobis -6843"/>
    <d v="2016-09-22T00:00:00"/>
    <x v="176"/>
    <n v="13"/>
    <s v="OK"/>
    <s v="OK"/>
    <m/>
  </r>
  <r>
    <x v="1"/>
    <n v="1"/>
    <x v="4"/>
    <x v="4"/>
    <x v="45"/>
    <m/>
    <n v="1"/>
    <n v="1"/>
    <n v="1"/>
    <n v="1"/>
    <n v="0"/>
    <d v="2016-09-15T00:00:00"/>
    <m/>
    <m/>
    <m/>
    <m/>
    <m/>
    <m/>
    <m/>
    <m/>
    <m/>
    <m/>
    <n v="1"/>
    <n v="1"/>
    <s v="OK"/>
    <n v="0"/>
    <s v="MDL Def - 2208"/>
    <d v="2016-09-22T00:00:00"/>
    <x v="4"/>
    <n v="8"/>
    <s v="OK"/>
    <s v="OK"/>
    <m/>
  </r>
  <r>
    <x v="1"/>
    <n v="2"/>
    <x v="172"/>
    <x v="11"/>
    <x v="45"/>
    <m/>
    <n v="2"/>
    <n v="24"/>
    <n v="24"/>
    <n v="24"/>
    <n v="0"/>
    <d v="2016-09-15T00:00:00"/>
    <m/>
    <m/>
    <m/>
    <m/>
    <m/>
    <m/>
    <m/>
    <m/>
    <m/>
    <m/>
    <n v="2"/>
    <n v="24"/>
    <s v="OK"/>
    <n v="0"/>
    <s v="Black - 2215"/>
    <d v="2016-09-22T00:00:00"/>
    <x v="44"/>
    <n v="8"/>
    <s v="OK"/>
    <s v="OK"/>
    <m/>
  </r>
  <r>
    <x v="1"/>
    <n v="3"/>
    <x v="173"/>
    <x v="0"/>
    <x v="45"/>
    <m/>
    <n v="3"/>
    <n v="402"/>
    <n v="402"/>
    <n v="402"/>
    <n v="0"/>
    <d v="2016-09-15T00:00:00"/>
    <m/>
    <m/>
    <m/>
    <m/>
    <m/>
    <m/>
    <m/>
    <m/>
    <m/>
    <m/>
    <n v="3"/>
    <n v="402"/>
    <s v="OK"/>
    <n v="0"/>
    <s v="Ikea - 2228"/>
    <d v="2016-09-22T00:00:00"/>
    <x v="177"/>
    <n v="8"/>
    <s v="OK"/>
    <s v="OK"/>
    <m/>
  </r>
  <r>
    <x v="1"/>
    <n v="4"/>
    <x v="80"/>
    <x v="20"/>
    <x v="45"/>
    <m/>
    <n v="4"/>
    <n v="3"/>
    <n v="3"/>
    <n v="3"/>
    <n v="227"/>
    <d v="2016-09-15T00:00:00"/>
    <m/>
    <m/>
    <m/>
    <m/>
    <m/>
    <m/>
    <m/>
    <m/>
    <m/>
    <m/>
    <n v="4"/>
    <n v="3"/>
    <s v="OK"/>
    <n v="0"/>
    <s v="Moviflor - 2229"/>
    <d v="2016-09-22T00:00:00"/>
    <x v="82"/>
    <n v="8"/>
    <s v="OK"/>
    <s v="OK"/>
    <m/>
  </r>
  <r>
    <x v="1"/>
    <n v="5"/>
    <x v="174"/>
    <x v="12"/>
    <x v="45"/>
    <m/>
    <n v="5"/>
    <n v="389"/>
    <n v="389"/>
    <n v="389"/>
    <n v="8"/>
    <d v="2016-09-15T00:00:00"/>
    <m/>
    <m/>
    <m/>
    <m/>
    <m/>
    <m/>
    <m/>
    <m/>
    <m/>
    <m/>
    <n v="5"/>
    <n v="389"/>
    <s v="OK"/>
    <n v="0"/>
    <s v="Conforama - 2230"/>
    <d v="2016-10-20T00:00:00"/>
    <x v="178"/>
    <n v="36"/>
    <s v="OK"/>
    <s v="OK"/>
    <m/>
  </r>
  <r>
    <x v="1"/>
    <n v="6"/>
    <x v="166"/>
    <x v="13"/>
    <x v="45"/>
    <m/>
    <n v="6"/>
    <n v="26"/>
    <n v="26"/>
    <n v="26"/>
    <n v="13"/>
    <d v="2016-09-15T00:00:00"/>
    <m/>
    <m/>
    <m/>
    <m/>
    <m/>
    <m/>
    <m/>
    <m/>
    <m/>
    <m/>
    <n v="6"/>
    <n v="26"/>
    <s v="OK"/>
    <n v="0"/>
    <s v="Euronics - 2231"/>
    <d v="2016-09-22T00:00:00"/>
    <x v="145"/>
    <n v="8"/>
    <s v="OK"/>
    <s v="OK"/>
    <m/>
  </r>
  <r>
    <x v="1"/>
    <n v="7"/>
    <x v="83"/>
    <x v="14"/>
    <x v="45"/>
    <m/>
    <n v="7"/>
    <n v="12"/>
    <n v="12"/>
    <n v="12"/>
    <n v="40"/>
    <d v="2016-09-15T00:00:00"/>
    <m/>
    <m/>
    <m/>
    <m/>
    <m/>
    <m/>
    <m/>
    <m/>
    <m/>
    <m/>
    <n v="7"/>
    <n v="12"/>
    <s v="OK"/>
    <n v="0"/>
    <s v="Tien 21 - 2232"/>
    <d v="2016-09-22T00:00:00"/>
    <x v="85"/>
    <n v="8"/>
    <s v="OK"/>
    <s v="OK"/>
    <m/>
  </r>
  <r>
    <x v="1"/>
    <n v="8"/>
    <x v="33"/>
    <x v="15"/>
    <x v="45"/>
    <m/>
    <n v="8"/>
    <n v="9"/>
    <n v="9"/>
    <n v="9"/>
    <n v="147"/>
    <d v="2016-09-15T00:00:00"/>
    <m/>
    <m/>
    <m/>
    <m/>
    <m/>
    <m/>
    <m/>
    <m/>
    <m/>
    <m/>
    <n v="8"/>
    <n v="9"/>
    <s v="OK"/>
    <n v="0"/>
    <s v="Confort - 2233"/>
    <d v="2016-09-22T00:00:00"/>
    <x v="33"/>
    <n v="8"/>
    <s v="OK"/>
    <s v="OK"/>
    <m/>
  </r>
  <r>
    <x v="1"/>
    <n v="9"/>
    <x v="175"/>
    <x v="16"/>
    <x v="45"/>
    <m/>
    <n v="9"/>
    <n v="904"/>
    <n v="904"/>
    <n v="904"/>
    <n v="170"/>
    <d v="2016-09-15T00:00:00"/>
    <m/>
    <m/>
    <m/>
    <m/>
    <m/>
    <m/>
    <m/>
    <m/>
    <m/>
    <m/>
    <n v="9"/>
    <n v="904"/>
    <s v="OK"/>
    <n v="0"/>
    <s v="MC FNAC- 2370"/>
    <d v="2016-09-26T00:00:00"/>
    <x v="179"/>
    <n v="12"/>
    <s v="OK"/>
    <s v="OK"/>
    <m/>
  </r>
  <r>
    <x v="1"/>
    <n v="10"/>
    <x v="176"/>
    <x v="10"/>
    <x v="45"/>
    <m/>
    <n v="10"/>
    <n v="57"/>
    <n v="57"/>
    <n v="57"/>
    <n v="62"/>
    <d v="2016-09-15T00:00:00"/>
    <m/>
    <m/>
    <m/>
    <m/>
    <m/>
    <m/>
    <m/>
    <m/>
    <m/>
    <m/>
    <n v="10"/>
    <n v="57"/>
    <s v="OK"/>
    <n v="0"/>
    <s v="Salvador Caetano - 2879"/>
    <d v="2016-09-22T00:00:00"/>
    <x v="180"/>
    <n v="8"/>
    <s v="OK"/>
    <s v="OK"/>
    <m/>
  </r>
  <r>
    <x v="1"/>
    <n v="11"/>
    <x v="177"/>
    <x v="2"/>
    <x v="45"/>
    <m/>
    <n v="11"/>
    <n v="500"/>
    <n v="500"/>
    <n v="500"/>
    <n v="1"/>
    <d v="2016-09-15T00:00:00"/>
    <m/>
    <m/>
    <m/>
    <m/>
    <m/>
    <m/>
    <m/>
    <m/>
    <m/>
    <m/>
    <n v="11"/>
    <n v="500"/>
    <s v="OK"/>
    <n v="0"/>
    <s v="RP Def - 3173"/>
    <d v="2016-09-26T00:00:00"/>
    <x v="181"/>
    <n v="12"/>
    <s v="OK"/>
    <s v="OK"/>
    <m/>
  </r>
  <r>
    <x v="1"/>
    <n v="12"/>
    <x v="50"/>
    <x v="9"/>
    <x v="45"/>
    <m/>
    <n v="12"/>
    <n v="30"/>
    <n v="30"/>
    <n v="30"/>
    <n v="12"/>
    <d v="2016-09-15T00:00:00"/>
    <m/>
    <m/>
    <m/>
    <m/>
    <m/>
    <m/>
    <m/>
    <m/>
    <m/>
    <m/>
    <n v="12"/>
    <n v="30"/>
    <s v="OK"/>
    <n v="0"/>
    <s v="JOM - 4327"/>
    <d v="2016-09-22T00:00:00"/>
    <x v="50"/>
    <n v="8"/>
    <s v="OK"/>
    <s v="OK"/>
    <m/>
  </r>
  <r>
    <x v="1"/>
    <n v="13"/>
    <x v="3"/>
    <x v="5"/>
    <x v="45"/>
    <m/>
    <n v="13"/>
    <n v="2"/>
    <n v="2"/>
    <n v="2"/>
    <n v="4"/>
    <d v="2016-09-15T00:00:00"/>
    <m/>
    <m/>
    <m/>
    <m/>
    <m/>
    <m/>
    <m/>
    <m/>
    <m/>
    <m/>
    <n v="13"/>
    <n v="2"/>
    <s v="OK"/>
    <n v="0"/>
    <s v="SZ Def - 6508"/>
    <d v="2016-09-22T00:00:00"/>
    <x v="3"/>
    <n v="8"/>
    <s v="OK"/>
    <s v="OK"/>
    <m/>
  </r>
  <r>
    <x v="1"/>
    <n v="14"/>
    <x v="154"/>
    <x v="6"/>
    <x v="45"/>
    <m/>
    <n v="14"/>
    <n v="78"/>
    <n v="78"/>
    <n v="78"/>
    <n v="77"/>
    <d v="2016-09-15T00:00:00"/>
    <m/>
    <m/>
    <m/>
    <m/>
    <m/>
    <m/>
    <m/>
    <m/>
    <m/>
    <m/>
    <n v="14"/>
    <n v="78"/>
    <s v="OK"/>
    <n v="0"/>
    <s v="Worten def - 6806"/>
    <d v="2016-09-22T00:00:00"/>
    <x v="128"/>
    <n v="8"/>
    <s v="OK"/>
    <s v="OK"/>
    <m/>
  </r>
  <r>
    <x v="1"/>
    <n v="15"/>
    <x v="3"/>
    <x v="7"/>
    <x v="45"/>
    <m/>
    <n v="15"/>
    <n v="2"/>
    <n v="2"/>
    <n v="2"/>
    <n v="0"/>
    <d v="2016-09-15T00:00:00"/>
    <m/>
    <m/>
    <m/>
    <m/>
    <m/>
    <m/>
    <m/>
    <m/>
    <m/>
    <m/>
    <n v="15"/>
    <n v="2"/>
    <s v="OK"/>
    <n v="0"/>
    <s v="Vobis -6843"/>
    <d v="2016-09-22T00:00:00"/>
    <x v="3"/>
    <n v="8"/>
    <s v="OK"/>
    <s v="OK"/>
    <m/>
  </r>
  <r>
    <x v="1"/>
    <n v="1"/>
    <x v="142"/>
    <x v="1"/>
    <x v="46"/>
    <m/>
    <n v="1"/>
    <n v="150"/>
    <n v="150"/>
    <n v="150"/>
    <n v="0"/>
    <d v="2016-09-19T00:00:00"/>
    <m/>
    <m/>
    <m/>
    <m/>
    <m/>
    <m/>
    <m/>
    <m/>
    <m/>
    <m/>
    <n v="1"/>
    <n v="150"/>
    <s v="OK"/>
    <n v="0"/>
    <s v="RP Provisorio - 3172"/>
    <d v="2016-09-24T00:00:00"/>
    <x v="182"/>
    <n v="8"/>
    <s v="OK"/>
    <s v="OK"/>
    <m/>
  </r>
  <r>
    <x v="1"/>
    <n v="1"/>
    <x v="4"/>
    <x v="3"/>
    <x v="47"/>
    <m/>
    <n v="1"/>
    <n v="1"/>
    <n v="1"/>
    <n v="1"/>
    <n v="0"/>
    <d v="2016-09-22T00:00:00"/>
    <m/>
    <m/>
    <m/>
    <m/>
    <m/>
    <m/>
    <m/>
    <m/>
    <m/>
    <m/>
    <n v="1"/>
    <n v="1"/>
    <s v="OK"/>
    <n v="0"/>
    <s v="CNT Def - 2205"/>
    <d v="2016-09-29T00:00:00"/>
    <x v="4"/>
    <n v="8"/>
    <s v="OK"/>
    <s v="OK"/>
    <m/>
  </r>
  <r>
    <x v="1"/>
    <n v="2"/>
    <x v="178"/>
    <x v="12"/>
    <x v="47"/>
    <m/>
    <n v="2"/>
    <n v="457"/>
    <n v="457"/>
    <n v="457"/>
    <n v="0"/>
    <d v="2016-09-22T00:00:00"/>
    <m/>
    <m/>
    <m/>
    <m/>
    <m/>
    <m/>
    <m/>
    <m/>
    <m/>
    <m/>
    <n v="2"/>
    <n v="457"/>
    <s v="OK"/>
    <n v="0"/>
    <s v="Conforama - 2230"/>
    <d v="2016-10-20T00:00:00"/>
    <x v="183"/>
    <n v="29"/>
    <s v="OK"/>
    <s v="OK"/>
    <m/>
  </r>
  <r>
    <x v="1"/>
    <n v="3"/>
    <x v="4"/>
    <x v="5"/>
    <x v="47"/>
    <m/>
    <n v="3"/>
    <n v="1"/>
    <n v="1"/>
    <n v="1"/>
    <n v="0"/>
    <d v="2016-09-22T00:00:00"/>
    <m/>
    <m/>
    <m/>
    <m/>
    <m/>
    <m/>
    <m/>
    <m/>
    <m/>
    <m/>
    <n v="3"/>
    <n v="1"/>
    <s v="OK"/>
    <n v="0"/>
    <s v="SZ Def - 6508"/>
    <d v="2016-09-29T00:00:00"/>
    <x v="4"/>
    <n v="8"/>
    <s v="OK"/>
    <s v="OK"/>
    <m/>
  </r>
  <r>
    <x v="1"/>
    <n v="4"/>
    <x v="179"/>
    <x v="6"/>
    <x v="47"/>
    <m/>
    <n v="4"/>
    <n v="68"/>
    <n v="68"/>
    <n v="68"/>
    <n v="0"/>
    <d v="2016-09-22T00:00:00"/>
    <m/>
    <m/>
    <m/>
    <m/>
    <m/>
    <m/>
    <m/>
    <m/>
    <m/>
    <m/>
    <n v="4"/>
    <n v="68"/>
    <s v="OK"/>
    <n v="0"/>
    <s v="Worten def - 6806"/>
    <d v="2016-09-29T00:00:00"/>
    <x v="184"/>
    <n v="8"/>
    <s v="OK"/>
    <s v="OK"/>
    <m/>
  </r>
  <r>
    <x v="1"/>
    <n v="5"/>
    <x v="4"/>
    <x v="7"/>
    <x v="47"/>
    <m/>
    <n v="5"/>
    <n v="1"/>
    <n v="1"/>
    <n v="1"/>
    <n v="0"/>
    <d v="2016-09-22T00:00:00"/>
    <m/>
    <m/>
    <m/>
    <m/>
    <m/>
    <m/>
    <m/>
    <m/>
    <m/>
    <m/>
    <n v="5"/>
    <n v="1"/>
    <s v="OK"/>
    <n v="0"/>
    <s v="Vobis -6843"/>
    <d v="2016-09-29T00:00:00"/>
    <x v="4"/>
    <n v="8"/>
    <s v="OK"/>
    <s v="OK"/>
    <m/>
  </r>
  <r>
    <x v="1"/>
    <n v="6"/>
    <x v="29"/>
    <x v="12"/>
    <x v="48"/>
    <m/>
    <n v="6"/>
    <n v="258"/>
    <n v="258"/>
    <n v="258"/>
    <n v="0"/>
    <d v="2016-09-27T00:00:00"/>
    <m/>
    <m/>
    <m/>
    <m/>
    <m/>
    <m/>
    <m/>
    <m/>
    <m/>
    <m/>
    <n v="6"/>
    <n v="258"/>
    <s v="OK"/>
    <n v="0"/>
    <s v="Conforama - 2230"/>
    <d v="2016-10-20T00:00:00"/>
    <x v="29"/>
    <n v="24"/>
    <s v="OK"/>
    <s v="OK"/>
    <m/>
  </r>
  <r>
    <x v="1"/>
    <n v="7"/>
    <x v="177"/>
    <x v="1"/>
    <x v="48"/>
    <m/>
    <n v="7"/>
    <n v="500"/>
    <n v="500"/>
    <n v="500"/>
    <n v="0"/>
    <d v="2016-09-27T00:00:00"/>
    <m/>
    <m/>
    <m/>
    <m/>
    <m/>
    <m/>
    <m/>
    <m/>
    <m/>
    <m/>
    <n v="7"/>
    <n v="500"/>
    <s v="OK"/>
    <n v="0"/>
    <s v="RP Provisorio - 3172"/>
    <d v="2016-10-05T00:00:00"/>
    <x v="181"/>
    <n v="9"/>
    <s v="OK"/>
    <s v="OK"/>
    <m/>
  </r>
  <r>
    <x v="1"/>
    <n v="8"/>
    <x v="180"/>
    <x v="8"/>
    <x v="48"/>
    <m/>
    <n v="8"/>
    <n v="117"/>
    <n v="117"/>
    <n v="117"/>
    <n v="0"/>
    <d v="2016-09-27T00:00:00"/>
    <m/>
    <m/>
    <m/>
    <m/>
    <m/>
    <m/>
    <m/>
    <m/>
    <m/>
    <m/>
    <n v="8"/>
    <n v="117"/>
    <s v="OK"/>
    <n v="0"/>
    <s v="CTT Standard - 4091"/>
    <d v="2016-10-14T00:00:00"/>
    <x v="185"/>
    <n v="18"/>
    <s v="OK"/>
    <s v="OK"/>
    <m/>
  </r>
  <r>
    <x v="1"/>
    <n v="9"/>
    <x v="31"/>
    <x v="8"/>
    <x v="49"/>
    <m/>
    <n v="9"/>
    <n v="22"/>
    <n v="22"/>
    <n v="22"/>
    <n v="0"/>
    <d v="2016-09-30T00:00:00"/>
    <m/>
    <m/>
    <m/>
    <m/>
    <m/>
    <m/>
    <m/>
    <m/>
    <m/>
    <m/>
    <n v="9"/>
    <n v="22"/>
    <s v="OK"/>
    <n v="0"/>
    <s v="CTT Standard - 4091"/>
    <d v="2016-10-18T00:00:00"/>
    <x v="31"/>
    <n v="19"/>
    <s v="OK"/>
    <s v="OK"/>
    <m/>
  </r>
  <r>
    <x v="0"/>
    <n v="10"/>
    <x v="181"/>
    <x v="17"/>
    <x v="50"/>
    <m/>
    <n v="10"/>
    <n v="376"/>
    <n v="376"/>
    <n v="253"/>
    <n v="123"/>
    <d v="2016-10-04T00:00:00"/>
    <m/>
    <m/>
    <m/>
    <m/>
    <m/>
    <m/>
    <m/>
    <m/>
    <m/>
    <m/>
    <n v="10"/>
    <n v="253"/>
    <s v="ERRO"/>
    <n v="123"/>
    <s v="White - 2213"/>
    <d v="2016-10-21T00:00:00"/>
    <x v="186"/>
    <n v="18"/>
    <s v="OK"/>
    <s v="OK"/>
    <m/>
  </r>
  <r>
    <x v="0"/>
    <n v="11"/>
    <x v="81"/>
    <x v="11"/>
    <x v="50"/>
    <m/>
    <n v="11"/>
    <n v="128"/>
    <n v="128"/>
    <n v="115"/>
    <n v="13"/>
    <d v="2016-10-04T00:00:00"/>
    <m/>
    <m/>
    <m/>
    <m/>
    <m/>
    <m/>
    <m/>
    <m/>
    <m/>
    <m/>
    <n v="11"/>
    <n v="115"/>
    <s v="ERRO"/>
    <n v="13"/>
    <s v="Black - 2215"/>
    <d v="2016-10-18T00:00:00"/>
    <x v="187"/>
    <n v="15"/>
    <s v="OK"/>
    <s v="OK"/>
    <m/>
  </r>
  <r>
    <x v="0"/>
    <n v="12"/>
    <x v="63"/>
    <x v="0"/>
    <x v="50"/>
    <m/>
    <n v="12"/>
    <n v="2000"/>
    <n v="2000"/>
    <n v="1782"/>
    <n v="218"/>
    <d v="2016-10-04T00:00:00"/>
    <m/>
    <m/>
    <m/>
    <m/>
    <m/>
    <m/>
    <m/>
    <m/>
    <m/>
    <m/>
    <n v="12"/>
    <n v="1782"/>
    <s v="ERRO"/>
    <n v="218"/>
    <s v="Ikea - 2228"/>
    <d v="2016-10-21T00:00:00"/>
    <x v="188"/>
    <n v="18"/>
    <s v="OK"/>
    <s v="OK"/>
    <m/>
  </r>
  <r>
    <x v="0"/>
    <n v="13"/>
    <x v="182"/>
    <x v="0"/>
    <x v="50"/>
    <m/>
    <n v="13"/>
    <n v="558"/>
    <n v="558"/>
    <n v="558"/>
    <n v="0"/>
    <d v="2016-10-04T00:00:00"/>
    <m/>
    <m/>
    <m/>
    <m/>
    <m/>
    <m/>
    <m/>
    <m/>
    <m/>
    <m/>
    <n v="13"/>
    <n v="558"/>
    <s v="OK"/>
    <n v="0"/>
    <s v="Ikea - 2228"/>
    <d v="2016-10-17T00:00:00"/>
    <x v="189"/>
    <n v="14"/>
    <s v="OK"/>
    <s v="OK"/>
    <m/>
  </r>
  <r>
    <x v="0"/>
    <n v="14"/>
    <x v="183"/>
    <x v="20"/>
    <x v="50"/>
    <m/>
    <n v="14"/>
    <n v="469"/>
    <n v="469"/>
    <n v="300"/>
    <n v="169"/>
    <d v="2016-10-04T00:00:00"/>
    <m/>
    <m/>
    <m/>
    <m/>
    <m/>
    <m/>
    <m/>
    <m/>
    <m/>
    <m/>
    <n v="14"/>
    <n v="300"/>
    <s v="ERRO"/>
    <n v="169"/>
    <s v="Moviflor - 2229"/>
    <d v="2016-10-21T00:00:00"/>
    <x v="161"/>
    <n v="18"/>
    <s v="OK"/>
    <s v="OK"/>
    <m/>
  </r>
  <r>
    <x v="0"/>
    <n v="15"/>
    <x v="88"/>
    <x v="13"/>
    <x v="50"/>
    <m/>
    <n v="15"/>
    <n v="53"/>
    <n v="53"/>
    <n v="49"/>
    <n v="4"/>
    <d v="2016-10-04T00:00:00"/>
    <m/>
    <m/>
    <m/>
    <m/>
    <m/>
    <m/>
    <m/>
    <m/>
    <m/>
    <m/>
    <n v="15"/>
    <n v="49"/>
    <s v="ERRO"/>
    <n v="4"/>
    <s v="Euronics - 2231"/>
    <d v="2016-10-18T00:00:00"/>
    <x v="190"/>
    <n v="15"/>
    <s v="OK"/>
    <s v="OK"/>
    <m/>
  </r>
  <r>
    <x v="0"/>
    <n v="16"/>
    <x v="112"/>
    <x v="14"/>
    <x v="50"/>
    <m/>
    <n v="16"/>
    <n v="25"/>
    <n v="25"/>
    <n v="18"/>
    <n v="7"/>
    <d v="2016-10-04T00:00:00"/>
    <m/>
    <m/>
    <m/>
    <m/>
    <m/>
    <m/>
    <m/>
    <m/>
    <m/>
    <m/>
    <n v="16"/>
    <n v="18"/>
    <s v="ERRO"/>
    <n v="7"/>
    <s v="Tien 21 - 2232"/>
    <d v="2016-10-18T00:00:00"/>
    <x v="23"/>
    <n v="15"/>
    <s v="OK"/>
    <s v="OK"/>
    <m/>
  </r>
  <r>
    <x v="0"/>
    <n v="17"/>
    <x v="50"/>
    <x v="15"/>
    <x v="50"/>
    <m/>
    <n v="17"/>
    <n v="30"/>
    <n v="30"/>
    <n v="28"/>
    <n v="2"/>
    <d v="2016-10-04T00:00:00"/>
    <m/>
    <m/>
    <m/>
    <m/>
    <m/>
    <m/>
    <m/>
    <m/>
    <m/>
    <m/>
    <n v="17"/>
    <n v="28"/>
    <s v="ERRO"/>
    <n v="2"/>
    <s v="Confort - 2233"/>
    <d v="2016-10-18T00:00:00"/>
    <x v="121"/>
    <n v="15"/>
    <s v="OK"/>
    <s v="OK"/>
    <m/>
  </r>
  <r>
    <x v="0"/>
    <n v="18"/>
    <x v="63"/>
    <x v="16"/>
    <x v="50"/>
    <m/>
    <n v="18"/>
    <n v="2000"/>
    <n v="2000"/>
    <n v="1919"/>
    <n v="81"/>
    <d v="2016-10-04T00:00:00"/>
    <m/>
    <m/>
    <m/>
    <m/>
    <m/>
    <m/>
    <m/>
    <m/>
    <m/>
    <m/>
    <n v="18"/>
    <n v="1919"/>
    <s v="ERRO"/>
    <n v="81"/>
    <s v="MC FNAC- 2370"/>
    <d v="2016-10-21T00:00:00"/>
    <x v="191"/>
    <n v="18"/>
    <s v="OK"/>
    <s v="OK"/>
    <m/>
  </r>
  <r>
    <x v="0"/>
    <n v="19"/>
    <x v="139"/>
    <x v="16"/>
    <x v="50"/>
    <m/>
    <n v="19"/>
    <n v="267"/>
    <n v="267"/>
    <n v="267"/>
    <n v="0"/>
    <d v="2016-10-04T00:00:00"/>
    <m/>
    <m/>
    <m/>
    <m/>
    <m/>
    <m/>
    <m/>
    <m/>
    <m/>
    <m/>
    <n v="19"/>
    <n v="267"/>
    <s v="OK"/>
    <n v="0"/>
    <s v="MC FNAC- 2370"/>
    <d v="2016-10-21T00:00:00"/>
    <x v="43"/>
    <n v="18"/>
    <s v="OK"/>
    <s v="OK"/>
    <m/>
  </r>
  <r>
    <x v="0"/>
    <n v="20"/>
    <x v="184"/>
    <x v="10"/>
    <x v="50"/>
    <m/>
    <n v="1328"/>
    <n v="1328"/>
    <n v="1328"/>
    <n v="1306"/>
    <n v="22"/>
    <d v="2016-10-04T00:00:00"/>
    <m/>
    <m/>
    <m/>
    <m/>
    <m/>
    <m/>
    <m/>
    <m/>
    <m/>
    <m/>
    <n v="20"/>
    <n v="1306"/>
    <s v="ERRO"/>
    <n v="22"/>
    <s v="Salvador Caetano - 2879"/>
    <d v="2016-10-20T00:00:00"/>
    <x v="192"/>
    <n v="17"/>
    <s v="OK"/>
    <s v="OK"/>
    <m/>
  </r>
  <r>
    <x v="0"/>
    <n v="21"/>
    <x v="185"/>
    <x v="2"/>
    <x v="50"/>
    <m/>
    <n v="21"/>
    <n v="1900"/>
    <n v="1900"/>
    <n v="1823"/>
    <n v="77"/>
    <d v="2016-10-04T00:00:00"/>
    <m/>
    <m/>
    <m/>
    <m/>
    <m/>
    <m/>
    <m/>
    <m/>
    <m/>
    <m/>
    <n v="21"/>
    <n v="1823"/>
    <s v="ERRO"/>
    <n v="77"/>
    <s v="RP Def - 3173"/>
    <d v="2016-10-21T00:00:00"/>
    <x v="193"/>
    <n v="18"/>
    <s v="OK"/>
    <s v="OK"/>
    <m/>
  </r>
  <r>
    <x v="0"/>
    <n v="22"/>
    <x v="4"/>
    <x v="5"/>
    <x v="50"/>
    <m/>
    <n v="22"/>
    <n v="1"/>
    <n v="1"/>
    <n v="1"/>
    <n v="0"/>
    <d v="2016-10-04T00:00:00"/>
    <m/>
    <m/>
    <m/>
    <m/>
    <m/>
    <m/>
    <m/>
    <m/>
    <m/>
    <m/>
    <n v="22"/>
    <n v="1"/>
    <s v="OK"/>
    <n v="0"/>
    <s v="SZ Def - 6508"/>
    <d v="2016-10-18T00:00:00"/>
    <x v="4"/>
    <n v="15"/>
    <s v="OK"/>
    <s v="OK"/>
    <m/>
  </r>
  <r>
    <x v="0"/>
    <n v="23"/>
    <x v="154"/>
    <x v="7"/>
    <x v="50"/>
    <m/>
    <n v="23"/>
    <n v="78"/>
    <n v="78"/>
    <n v="76"/>
    <n v="2"/>
    <d v="2016-10-04T00:00:00"/>
    <m/>
    <m/>
    <m/>
    <m/>
    <m/>
    <m/>
    <m/>
    <m/>
    <m/>
    <m/>
    <n v="23"/>
    <n v="76"/>
    <s v="ERRO"/>
    <n v="2"/>
    <s v="Vobis -6843"/>
    <d v="2016-10-18T00:00:00"/>
    <x v="194"/>
    <n v="15"/>
    <s v="OK"/>
    <s v="OK"/>
    <m/>
  </r>
  <r>
    <x v="1"/>
    <n v="24"/>
    <x v="52"/>
    <x v="0"/>
    <x v="51"/>
    <m/>
    <n v="24"/>
    <n v="346"/>
    <n v="346"/>
    <n v="346"/>
    <n v="0"/>
    <d v="2016-10-07T00:00:00"/>
    <m/>
    <m/>
    <m/>
    <m/>
    <m/>
    <m/>
    <m/>
    <m/>
    <m/>
    <m/>
    <n v="24"/>
    <n v="346"/>
    <s v="OK"/>
    <n v="0"/>
    <s v="Ikea - 2228"/>
    <d v="2016-10-14T00:00:00"/>
    <x v="52"/>
    <n v="8"/>
    <s v="OK"/>
    <s v="OK"/>
    <m/>
  </r>
  <r>
    <x v="1"/>
    <n v="25"/>
    <x v="186"/>
    <x v="12"/>
    <x v="51"/>
    <m/>
    <n v="25"/>
    <n v="183"/>
    <n v="183"/>
    <n v="183"/>
    <n v="0"/>
    <d v="2016-10-07T00:00:00"/>
    <m/>
    <m/>
    <m/>
    <m/>
    <m/>
    <m/>
    <m/>
    <m/>
    <m/>
    <m/>
    <n v="25"/>
    <n v="183"/>
    <s v="OK"/>
    <n v="0"/>
    <s v="Conforama - 2230"/>
    <d v="2016-10-20T00:00:00"/>
    <x v="195"/>
    <n v="14"/>
    <s v="OK"/>
    <s v="OK"/>
    <m/>
  </r>
  <r>
    <x v="1"/>
    <n v="2"/>
    <x v="4"/>
    <x v="22"/>
    <x v="52"/>
    <m/>
    <n v="2"/>
    <n v="1"/>
    <n v="1"/>
    <n v="1"/>
    <n v="0"/>
    <d v="2016-10-08T00:00:00"/>
    <m/>
    <m/>
    <m/>
    <m/>
    <m/>
    <m/>
    <m/>
    <m/>
    <m/>
    <m/>
    <n v="2"/>
    <n v="1"/>
    <s v="OK"/>
    <n v="0"/>
    <s v="Decathlon-6947"/>
    <d v="2016-10-19T00:00:00"/>
    <x v="4"/>
    <n v="12"/>
    <s v="OK"/>
    <s v="OK"/>
    <m/>
  </r>
  <r>
    <x v="1"/>
    <n v="3"/>
    <x v="176"/>
    <x v="11"/>
    <x v="53"/>
    <m/>
    <n v="3"/>
    <n v="57"/>
    <n v="57"/>
    <n v="57"/>
    <n v="0"/>
    <d v="2016-10-14T00:00:00"/>
    <m/>
    <m/>
    <m/>
    <m/>
    <m/>
    <m/>
    <m/>
    <m/>
    <m/>
    <m/>
    <n v="3"/>
    <n v="57"/>
    <s v="OK"/>
    <n v="0"/>
    <s v="Black - 2215"/>
    <d v="2016-10-21T00:00:00"/>
    <x v="180"/>
    <n v="8"/>
    <s v="OK"/>
    <s v="OK"/>
    <m/>
  </r>
  <r>
    <x v="1"/>
    <n v="4"/>
    <x v="187"/>
    <x v="0"/>
    <x v="53"/>
    <m/>
    <n v="4"/>
    <n v="569"/>
    <n v="569"/>
    <n v="569"/>
    <n v="0"/>
    <d v="2016-10-14T00:00:00"/>
    <m/>
    <m/>
    <m/>
    <m/>
    <m/>
    <m/>
    <m/>
    <m/>
    <m/>
    <m/>
    <n v="4"/>
    <n v="569"/>
    <s v="OK"/>
    <n v="0"/>
    <s v="Ikea - 2228"/>
    <d v="2016-10-21T00:00:00"/>
    <x v="196"/>
    <n v="8"/>
    <s v="OK"/>
    <s v="OK"/>
    <m/>
  </r>
  <r>
    <x v="1"/>
    <n v="5"/>
    <x v="3"/>
    <x v="20"/>
    <x v="53"/>
    <m/>
    <n v="5"/>
    <n v="2"/>
    <n v="2"/>
    <n v="2"/>
    <n v="0"/>
    <d v="2016-10-14T00:00:00"/>
    <m/>
    <m/>
    <m/>
    <m/>
    <m/>
    <m/>
    <m/>
    <m/>
    <m/>
    <m/>
    <n v="5"/>
    <n v="2"/>
    <s v="OK"/>
    <n v="0"/>
    <s v="Moviflor - 2229"/>
    <d v="2016-10-21T00:00:00"/>
    <x v="3"/>
    <n v="8"/>
    <s v="OK"/>
    <s v="OK"/>
    <m/>
  </r>
  <r>
    <x v="1"/>
    <n v="6"/>
    <x v="9"/>
    <x v="13"/>
    <x v="53"/>
    <m/>
    <n v="6"/>
    <n v="14"/>
    <n v="14"/>
    <n v="14"/>
    <n v="0"/>
    <d v="2016-10-14T00:00:00"/>
    <m/>
    <m/>
    <m/>
    <m/>
    <m/>
    <m/>
    <m/>
    <m/>
    <m/>
    <m/>
    <n v="6"/>
    <n v="14"/>
    <s v="OK"/>
    <n v="0"/>
    <s v="Euronics - 2231"/>
    <d v="2016-10-21T00:00:00"/>
    <x v="9"/>
    <n v="8"/>
    <s v="OK"/>
    <s v="OK"/>
    <m/>
  </r>
  <r>
    <x v="1"/>
    <n v="7"/>
    <x v="72"/>
    <x v="14"/>
    <x v="53"/>
    <m/>
    <n v="7"/>
    <n v="4"/>
    <n v="4"/>
    <n v="4"/>
    <n v="0"/>
    <d v="2016-10-14T00:00:00"/>
    <m/>
    <m/>
    <m/>
    <m/>
    <m/>
    <m/>
    <m/>
    <m/>
    <m/>
    <m/>
    <n v="7"/>
    <n v="4"/>
    <s v="OK"/>
    <n v="0"/>
    <s v="Tien 21 - 2232"/>
    <d v="2016-10-21T00:00:00"/>
    <x v="74"/>
    <n v="8"/>
    <s v="OK"/>
    <s v="OK"/>
    <m/>
  </r>
  <r>
    <x v="1"/>
    <n v="8"/>
    <x v="4"/>
    <x v="15"/>
    <x v="53"/>
    <m/>
    <n v="8"/>
    <n v="1"/>
    <n v="1"/>
    <n v="1"/>
    <n v="0"/>
    <d v="2016-10-14T00:00:00"/>
    <m/>
    <m/>
    <m/>
    <m/>
    <m/>
    <m/>
    <m/>
    <m/>
    <m/>
    <m/>
    <n v="8"/>
    <n v="1"/>
    <s v="OK"/>
    <n v="0"/>
    <s v="Confort - 2233"/>
    <d v="2016-10-21T00:00:00"/>
    <x v="4"/>
    <n v="8"/>
    <s v="OK"/>
    <s v="OK"/>
    <m/>
  </r>
  <r>
    <x v="1"/>
    <n v="9"/>
    <x v="151"/>
    <x v="16"/>
    <x v="53"/>
    <m/>
    <n v="9"/>
    <n v="516"/>
    <n v="516"/>
    <n v="516"/>
    <n v="0"/>
    <d v="2016-10-14T00:00:00"/>
    <m/>
    <m/>
    <m/>
    <m/>
    <m/>
    <m/>
    <m/>
    <m/>
    <m/>
    <m/>
    <n v="9"/>
    <n v="516"/>
    <s v="OK"/>
    <n v="0"/>
    <s v="MC FNAC- 2370"/>
    <d v="2016-10-21T00:00:00"/>
    <x v="156"/>
    <n v="8"/>
    <s v="OK"/>
    <s v="OK"/>
    <m/>
  </r>
  <r>
    <x v="1"/>
    <n v="10"/>
    <x v="102"/>
    <x v="10"/>
    <x v="53"/>
    <m/>
    <n v="10"/>
    <n v="73"/>
    <n v="73"/>
    <n v="73"/>
    <n v="0"/>
    <d v="2016-10-14T00:00:00"/>
    <m/>
    <m/>
    <m/>
    <m/>
    <m/>
    <m/>
    <m/>
    <m/>
    <m/>
    <m/>
    <n v="10"/>
    <n v="73"/>
    <s v="OK"/>
    <n v="0"/>
    <s v="Salvador Caetano - 2879"/>
    <d v="2016-10-21T00:00:00"/>
    <x v="105"/>
    <n v="8"/>
    <s v="OK"/>
    <s v="OK"/>
    <m/>
  </r>
  <r>
    <x v="1"/>
    <n v="11"/>
    <x v="162"/>
    <x v="2"/>
    <x v="53"/>
    <m/>
    <n v="11"/>
    <n v="588"/>
    <n v="588"/>
    <n v="588"/>
    <n v="0"/>
    <d v="2016-10-14T00:00:00"/>
    <m/>
    <m/>
    <m/>
    <m/>
    <m/>
    <m/>
    <m/>
    <m/>
    <m/>
    <m/>
    <n v="11"/>
    <n v="588"/>
    <s v="OK"/>
    <n v="0"/>
    <s v="RP Def - 3173"/>
    <d v="2016-10-21T00:00:00"/>
    <x v="166"/>
    <n v="8"/>
    <s v="OK"/>
    <s v="OK"/>
    <m/>
  </r>
  <r>
    <x v="1"/>
    <n v="12"/>
    <x v="188"/>
    <x v="8"/>
    <x v="53"/>
    <m/>
    <n v="12"/>
    <n v="181"/>
    <n v="181"/>
    <n v="181"/>
    <n v="0"/>
    <d v="2016-10-14T00:00:00"/>
    <m/>
    <m/>
    <m/>
    <m/>
    <m/>
    <m/>
    <m/>
    <m/>
    <m/>
    <m/>
    <n v="12"/>
    <n v="181"/>
    <s v="OK"/>
    <n v="0"/>
    <s v="CTT Standard - 4091"/>
    <d v="2016-10-21T00:00:00"/>
    <x v="197"/>
    <n v="8"/>
    <s v="OK"/>
    <s v="OK"/>
    <m/>
  </r>
  <r>
    <x v="1"/>
    <n v="13"/>
    <x v="31"/>
    <x v="9"/>
    <x v="53"/>
    <m/>
    <n v="13"/>
    <n v="22"/>
    <n v="22"/>
    <n v="22"/>
    <n v="0"/>
    <d v="2016-10-14T00:00:00"/>
    <m/>
    <m/>
    <m/>
    <m/>
    <m/>
    <m/>
    <m/>
    <m/>
    <m/>
    <m/>
    <n v="13"/>
    <n v="22"/>
    <s v="OK"/>
    <n v="0"/>
    <s v="JOM - 4327"/>
    <d v="2016-10-21T00:00:00"/>
    <x v="31"/>
    <n v="8"/>
    <s v="OK"/>
    <s v="OK"/>
    <m/>
  </r>
  <r>
    <x v="1"/>
    <n v="14"/>
    <x v="80"/>
    <x v="5"/>
    <x v="53"/>
    <m/>
    <n v="14"/>
    <n v="3"/>
    <n v="3"/>
    <n v="3"/>
    <n v="0"/>
    <d v="2016-10-14T00:00:00"/>
    <m/>
    <m/>
    <m/>
    <m/>
    <m/>
    <m/>
    <m/>
    <m/>
    <m/>
    <m/>
    <n v="14"/>
    <n v="3"/>
    <s v="OK"/>
    <n v="0"/>
    <s v="SZ Def - 6508"/>
    <d v="2016-10-21T00:00:00"/>
    <x v="82"/>
    <n v="8"/>
    <s v="OK"/>
    <s v="OK"/>
    <m/>
  </r>
  <r>
    <x v="1"/>
    <n v="15"/>
    <x v="189"/>
    <x v="6"/>
    <x v="53"/>
    <m/>
    <n v="15"/>
    <n v="144"/>
    <n v="144"/>
    <n v="144"/>
    <n v="0"/>
    <d v="2016-10-14T00:00:00"/>
    <m/>
    <m/>
    <m/>
    <m/>
    <m/>
    <m/>
    <m/>
    <m/>
    <m/>
    <m/>
    <n v="15"/>
    <n v="144"/>
    <s v="OK"/>
    <n v="0"/>
    <s v="Worten def - 6806"/>
    <d v="2016-10-21T00:00:00"/>
    <x v="198"/>
    <n v="8"/>
    <s v="OK"/>
    <s v="OK"/>
    <m/>
  </r>
  <r>
    <x v="1"/>
    <n v="16"/>
    <x v="4"/>
    <x v="7"/>
    <x v="53"/>
    <m/>
    <n v="16"/>
    <n v="1"/>
    <n v="1"/>
    <n v="1"/>
    <n v="0"/>
    <d v="2016-10-14T00:00:00"/>
    <m/>
    <m/>
    <m/>
    <m/>
    <m/>
    <m/>
    <m/>
    <m/>
    <m/>
    <m/>
    <n v="16"/>
    <n v="1"/>
    <s v="OK"/>
    <n v="0"/>
    <s v="Vobis -6843"/>
    <d v="2016-10-21T00:00:00"/>
    <x v="4"/>
    <n v="8"/>
    <s v="OK"/>
    <s v="OK"/>
    <m/>
  </r>
  <r>
    <x v="0"/>
    <n v="1"/>
    <x v="190"/>
    <x v="23"/>
    <x v="54"/>
    <m/>
    <n v="1"/>
    <n v="1000"/>
    <n v="1000"/>
    <n v="1000"/>
    <n v="0"/>
    <d v="2016-01-05T00:00:00"/>
    <m/>
    <n v="1"/>
    <m/>
    <m/>
    <m/>
    <m/>
    <m/>
    <m/>
    <d v="2016-11-05T00:00:00"/>
    <m/>
    <n v="1"/>
    <n v="1000"/>
    <s v="OK"/>
    <n v="0"/>
    <s v="FNAC prov- 2369"/>
    <d v="2016-01-07T00:00:00"/>
    <x v="199"/>
    <n v="-297"/>
    <s v="OK"/>
    <s v="OK"/>
    <m/>
  </r>
  <r>
    <x v="0"/>
    <n v="2"/>
    <x v="160"/>
    <x v="1"/>
    <x v="54"/>
    <m/>
    <n v="2"/>
    <n v="600"/>
    <n v="600"/>
    <n v="600"/>
    <n v="0"/>
    <d v="2016-01-05T00:00:00"/>
    <m/>
    <m/>
    <m/>
    <m/>
    <m/>
    <m/>
    <m/>
    <m/>
    <m/>
    <m/>
    <n v="2"/>
    <n v="600"/>
    <s v="OK"/>
    <n v="0"/>
    <s v="RP Provisorio - 3172"/>
    <d v="2016-01-07T00:00:00"/>
    <x v="164"/>
    <n v="-297"/>
    <s v="OK"/>
    <s v="OK"/>
    <m/>
  </r>
  <r>
    <x v="0"/>
    <n v="3"/>
    <x v="191"/>
    <x v="17"/>
    <x v="54"/>
    <m/>
    <n v="3"/>
    <n v="630"/>
    <n v="630"/>
    <n v="443"/>
    <n v="187"/>
    <d v="2016-01-05T00:00:00"/>
    <m/>
    <m/>
    <m/>
    <m/>
    <m/>
    <m/>
    <m/>
    <m/>
    <m/>
    <m/>
    <n v="3"/>
    <n v="443"/>
    <s v="ERRO"/>
    <n v="187"/>
    <s v="White - 2213"/>
    <d v="2016-01-07T00:00:00"/>
    <x v="152"/>
    <n v="-297"/>
    <s v="OK"/>
    <s v="OK"/>
    <m/>
  </r>
  <r>
    <x v="0"/>
    <n v="4"/>
    <x v="23"/>
    <x v="18"/>
    <x v="54"/>
    <m/>
    <n v="4"/>
    <n v="18"/>
    <n v="18"/>
    <n v="15"/>
    <n v="3"/>
    <d v="2016-01-05T00:00:00"/>
    <m/>
    <m/>
    <m/>
    <m/>
    <m/>
    <m/>
    <m/>
    <m/>
    <m/>
    <m/>
    <n v="4"/>
    <n v="15"/>
    <s v="ERRO"/>
    <n v="3"/>
    <s v="Green - 2214"/>
    <d v="2016-01-07T00:00:00"/>
    <x v="151"/>
    <n v="-297"/>
    <s v="OK"/>
    <s v="OK"/>
    <m/>
  </r>
  <r>
    <x v="0"/>
    <n v="5"/>
    <x v="192"/>
    <x v="11"/>
    <x v="54"/>
    <m/>
    <n v="5"/>
    <n v="50"/>
    <n v="50"/>
    <n v="42"/>
    <n v="8"/>
    <d v="2016-01-05T00:00:00"/>
    <m/>
    <m/>
    <m/>
    <m/>
    <m/>
    <m/>
    <m/>
    <m/>
    <m/>
    <m/>
    <n v="5"/>
    <n v="42"/>
    <s v="ERRO"/>
    <n v="8"/>
    <s v="Black - 2215"/>
    <d v="2016-01-07T00:00:00"/>
    <x v="200"/>
    <n v="-297"/>
    <s v="OK"/>
    <s v="OK"/>
    <m/>
  </r>
  <r>
    <x v="0"/>
    <n v="6"/>
    <x v="193"/>
    <x v="19"/>
    <x v="54"/>
    <m/>
    <n v="6"/>
    <n v="59"/>
    <n v="59"/>
    <n v="41"/>
    <n v="18"/>
    <d v="2016-01-05T00:00:00"/>
    <m/>
    <m/>
    <m/>
    <m/>
    <m/>
    <m/>
    <m/>
    <m/>
    <m/>
    <m/>
    <n v="6"/>
    <n v="41"/>
    <s v="ERRO"/>
    <n v="18"/>
    <s v="Credial - 2227"/>
    <d v="2016-01-07T00:00:00"/>
    <x v="201"/>
    <n v="-297"/>
    <s v="OK"/>
    <s v="OK"/>
    <m/>
  </r>
  <r>
    <x v="0"/>
    <n v="7"/>
    <x v="194"/>
    <x v="20"/>
    <x v="54"/>
    <m/>
    <n v="7"/>
    <n v="430"/>
    <n v="430"/>
    <n v="320"/>
    <n v="110"/>
    <d v="2016-01-05T00:00:00"/>
    <m/>
    <m/>
    <m/>
    <m/>
    <m/>
    <m/>
    <m/>
    <m/>
    <m/>
    <m/>
    <n v="7"/>
    <n v="320"/>
    <s v="ERRO"/>
    <n v="110"/>
    <s v="Moviflor - 2229"/>
    <d v="2016-01-07T00:00:00"/>
    <x v="119"/>
    <n v="-297"/>
    <s v="OK"/>
    <s v="OK"/>
    <m/>
  </r>
  <r>
    <x v="0"/>
    <n v="8"/>
    <x v="195"/>
    <x v="12"/>
    <x v="54"/>
    <m/>
    <n v="8"/>
    <n v="344"/>
    <n v="344"/>
    <n v="269"/>
    <n v="75"/>
    <d v="2016-01-05T00:00:00"/>
    <m/>
    <m/>
    <m/>
    <m/>
    <m/>
    <m/>
    <m/>
    <m/>
    <m/>
    <m/>
    <n v="8"/>
    <n v="269"/>
    <s v="ERRO"/>
    <n v="75"/>
    <s v="Conforama - 2230"/>
    <d v="2016-01-07T00:00:00"/>
    <x v="202"/>
    <n v="-297"/>
    <s v="OK"/>
    <s v="OK"/>
    <m/>
  </r>
  <r>
    <x v="0"/>
    <n v="9"/>
    <x v="147"/>
    <x v="13"/>
    <x v="54"/>
    <m/>
    <n v="9"/>
    <n v="15"/>
    <n v="15"/>
    <n v="11"/>
    <n v="4"/>
    <d v="2016-01-05T00:00:00"/>
    <m/>
    <m/>
    <m/>
    <m/>
    <m/>
    <m/>
    <m/>
    <m/>
    <m/>
    <m/>
    <n v="9"/>
    <n v="11"/>
    <s v="ERRO"/>
    <n v="4"/>
    <s v="Euronics - 2231"/>
    <d v="2016-01-07T00:00:00"/>
    <x v="77"/>
    <n v="-297"/>
    <s v="OK"/>
    <s v="OK"/>
    <m/>
  </r>
  <r>
    <x v="0"/>
    <n v="10"/>
    <x v="192"/>
    <x v="14"/>
    <x v="54"/>
    <m/>
    <n v="10"/>
    <n v="50"/>
    <n v="50"/>
    <n v="36"/>
    <n v="14"/>
    <d v="2016-01-05T00:00:00"/>
    <m/>
    <m/>
    <m/>
    <m/>
    <m/>
    <m/>
    <m/>
    <m/>
    <m/>
    <m/>
    <n v="10"/>
    <n v="36"/>
    <s v="ERRO"/>
    <n v="14"/>
    <s v="Tien 21 - 2232"/>
    <d v="2016-01-07T00:00:00"/>
    <x v="73"/>
    <n v="-297"/>
    <s v="OK"/>
    <s v="OK"/>
    <m/>
  </r>
  <r>
    <x v="0"/>
    <n v="11"/>
    <x v="62"/>
    <x v="15"/>
    <x v="54"/>
    <m/>
    <n v="11"/>
    <n v="21"/>
    <n v="21"/>
    <n v="18"/>
    <n v="3"/>
    <d v="2016-01-05T00:00:00"/>
    <m/>
    <m/>
    <m/>
    <m/>
    <m/>
    <m/>
    <m/>
    <m/>
    <m/>
    <m/>
    <n v="11"/>
    <n v="18"/>
    <s v="ERRO"/>
    <n v="3"/>
    <s v="Confort - 2233"/>
    <d v="2016-01-07T00:00:00"/>
    <x v="23"/>
    <n v="-297"/>
    <s v="OK"/>
    <s v="OK"/>
    <m/>
  </r>
  <r>
    <x v="0"/>
    <n v="12"/>
    <x v="196"/>
    <x v="16"/>
    <x v="54"/>
    <m/>
    <n v="12"/>
    <n v="1792"/>
    <n v="1792"/>
    <n v="1742"/>
    <n v="50"/>
    <d v="2016-01-05T00:00:00"/>
    <m/>
    <m/>
    <m/>
    <m/>
    <m/>
    <m/>
    <m/>
    <m/>
    <m/>
    <m/>
    <n v="12"/>
    <n v="1742"/>
    <s v="ERRO"/>
    <n v="50"/>
    <s v="MC FNAC- 2370"/>
    <d v="2016-01-07T00:00:00"/>
    <x v="203"/>
    <n v="-297"/>
    <s v="OK"/>
    <s v="OK"/>
    <m/>
  </r>
  <r>
    <x v="0"/>
    <n v="13"/>
    <x v="187"/>
    <x v="10"/>
    <x v="54"/>
    <m/>
    <n v="13"/>
    <n v="569"/>
    <n v="569"/>
    <n v="558"/>
    <n v="11"/>
    <d v="2016-01-05T00:00:00"/>
    <m/>
    <m/>
    <m/>
    <m/>
    <m/>
    <m/>
    <m/>
    <m/>
    <m/>
    <m/>
    <n v="13"/>
    <n v="558"/>
    <s v="ERRO"/>
    <n v="11"/>
    <s v="Salvador Caetano - 2879"/>
    <d v="2016-01-07T00:00:00"/>
    <x v="189"/>
    <n v="-297"/>
    <s v="OK"/>
    <s v="OK"/>
    <m/>
  </r>
  <r>
    <x v="0"/>
    <n v="14"/>
    <x v="197"/>
    <x v="2"/>
    <x v="54"/>
    <m/>
    <n v="14"/>
    <n v="1439"/>
    <n v="1439"/>
    <n v="1359"/>
    <n v="80"/>
    <d v="2016-01-05T00:00:00"/>
    <m/>
    <m/>
    <m/>
    <m/>
    <m/>
    <m/>
    <m/>
    <m/>
    <m/>
    <m/>
    <n v="14"/>
    <n v="1359"/>
    <s v="ERRO"/>
    <n v="80"/>
    <s v="RP Def - 3173"/>
    <d v="2016-01-07T00:00:00"/>
    <x v="204"/>
    <n v="-297"/>
    <s v="OK"/>
    <s v="OK"/>
    <m/>
  </r>
  <r>
    <x v="1"/>
    <n v="1"/>
    <x v="4"/>
    <x v="4"/>
    <x v="55"/>
    <m/>
    <n v="1"/>
    <n v="1"/>
    <n v="1"/>
    <n v="1"/>
    <n v="0"/>
    <d v="2016-01-07T00:00:00"/>
    <m/>
    <m/>
    <m/>
    <m/>
    <m/>
    <m/>
    <m/>
    <m/>
    <m/>
    <m/>
    <n v="1"/>
    <n v="1"/>
    <s v="OK"/>
    <n v="0"/>
    <s v="MDL Def - 2208"/>
    <d v="2016-01-11T00:00:00"/>
    <x v="4"/>
    <n v="5"/>
    <s v="OK"/>
    <s v="OK"/>
    <m/>
  </r>
  <r>
    <x v="1"/>
    <n v="2"/>
    <x v="71"/>
    <x v="17"/>
    <x v="55"/>
    <m/>
    <n v="2"/>
    <n v="5"/>
    <n v="5"/>
    <n v="5"/>
    <n v="0"/>
    <d v="2016-01-07T00:00:00"/>
    <m/>
    <m/>
    <m/>
    <m/>
    <m/>
    <m/>
    <m/>
    <m/>
    <m/>
    <m/>
    <n v="2"/>
    <n v="5"/>
    <s v="OK"/>
    <n v="0"/>
    <s v="White - 2213"/>
    <d v="2016-01-07T00:00:00"/>
    <x v="72"/>
    <n v="1"/>
    <s v="OK"/>
    <s v="OK"/>
    <m/>
  </r>
  <r>
    <x v="1"/>
    <n v="3"/>
    <x v="83"/>
    <x v="11"/>
    <x v="55"/>
    <m/>
    <n v="3"/>
    <n v="12"/>
    <n v="12"/>
    <n v="12"/>
    <n v="0"/>
    <d v="2016-01-07T00:00:00"/>
    <m/>
    <m/>
    <m/>
    <m/>
    <m/>
    <m/>
    <m/>
    <m/>
    <m/>
    <m/>
    <n v="3"/>
    <n v="12"/>
    <s v="OK"/>
    <n v="0"/>
    <s v="Black - 2215"/>
    <d v="2016-01-07T00:00:00"/>
    <x v="85"/>
    <n v="1"/>
    <s v="OK"/>
    <s v="OK"/>
    <m/>
  </r>
  <r>
    <x v="1"/>
    <n v="4"/>
    <x v="80"/>
    <x v="19"/>
    <x v="55"/>
    <m/>
    <n v="4"/>
    <n v="3"/>
    <n v="3"/>
    <n v="3"/>
    <n v="0"/>
    <d v="2016-01-07T00:00:00"/>
    <m/>
    <m/>
    <m/>
    <m/>
    <m/>
    <m/>
    <m/>
    <m/>
    <m/>
    <m/>
    <n v="4"/>
    <n v="3"/>
    <s v="OK"/>
    <n v="0"/>
    <s v="Credial - 2227"/>
    <d v="2016-01-07T00:00:00"/>
    <x v="82"/>
    <n v="1"/>
    <s v="OK"/>
    <s v="OK"/>
    <m/>
  </r>
  <r>
    <x v="1"/>
    <n v="5"/>
    <x v="198"/>
    <x v="0"/>
    <x v="55"/>
    <m/>
    <n v="5"/>
    <n v="310"/>
    <n v="310"/>
    <n v="310"/>
    <n v="0"/>
    <d v="2016-01-07T00:00:00"/>
    <m/>
    <m/>
    <m/>
    <m/>
    <m/>
    <m/>
    <m/>
    <m/>
    <m/>
    <m/>
    <n v="5"/>
    <n v="310"/>
    <s v="OK"/>
    <n v="0"/>
    <s v="Ikea - 2228"/>
    <d v="2016-01-07T00:00:00"/>
    <x v="205"/>
    <n v="1"/>
    <s v="OK"/>
    <s v="OK"/>
    <m/>
  </r>
  <r>
    <x v="1"/>
    <n v="6"/>
    <x v="4"/>
    <x v="20"/>
    <x v="55"/>
    <m/>
    <n v="6"/>
    <n v="1"/>
    <n v="1"/>
    <n v="1"/>
    <n v="0"/>
    <d v="2016-01-07T00:00:00"/>
    <m/>
    <m/>
    <m/>
    <m/>
    <m/>
    <m/>
    <m/>
    <m/>
    <m/>
    <m/>
    <n v="6"/>
    <n v="1"/>
    <s v="OK"/>
    <n v="0"/>
    <s v="Moviflor - 2229"/>
    <d v="2016-01-07T00:00:00"/>
    <x v="4"/>
    <n v="1"/>
    <s v="OK"/>
    <s v="OK"/>
    <m/>
  </r>
  <r>
    <x v="1"/>
    <n v="7"/>
    <x v="199"/>
    <x v="12"/>
    <x v="55"/>
    <m/>
    <n v="7"/>
    <n v="203"/>
    <n v="203"/>
    <n v="203"/>
    <n v="0"/>
    <d v="2016-01-07T00:00:00"/>
    <m/>
    <m/>
    <m/>
    <m/>
    <m/>
    <m/>
    <m/>
    <m/>
    <m/>
    <m/>
    <n v="7"/>
    <n v="203"/>
    <s v="OK"/>
    <n v="0"/>
    <s v="Conforama - 2230"/>
    <d v="2016-01-07T00:00:00"/>
    <x v="206"/>
    <n v="1"/>
    <s v="OK"/>
    <s v="OK"/>
    <m/>
  </r>
  <r>
    <x v="1"/>
    <n v="8"/>
    <x v="50"/>
    <x v="13"/>
    <x v="55"/>
    <m/>
    <n v="8"/>
    <n v="30"/>
    <n v="30"/>
    <n v="30"/>
    <n v="0"/>
    <d v="2016-01-07T00:00:00"/>
    <m/>
    <m/>
    <m/>
    <m/>
    <m/>
    <m/>
    <m/>
    <m/>
    <m/>
    <m/>
    <n v="8"/>
    <n v="30"/>
    <s v="OK"/>
    <n v="0"/>
    <s v="Euronics - 2231"/>
    <d v="2016-01-07T00:00:00"/>
    <x v="50"/>
    <n v="1"/>
    <s v="OK"/>
    <s v="OK"/>
    <m/>
  </r>
  <r>
    <x v="1"/>
    <n v="9"/>
    <x v="38"/>
    <x v="14"/>
    <x v="55"/>
    <m/>
    <n v="9"/>
    <n v="17"/>
    <n v="17"/>
    <n v="17"/>
    <n v="0"/>
    <d v="2016-01-07T00:00:00"/>
    <m/>
    <m/>
    <m/>
    <m/>
    <m/>
    <m/>
    <m/>
    <m/>
    <m/>
    <m/>
    <n v="9"/>
    <n v="17"/>
    <s v="OK"/>
    <n v="0"/>
    <s v="Tien 21 - 2232"/>
    <d v="2016-01-07T00:00:00"/>
    <x v="62"/>
    <n v="1"/>
    <s v="OK"/>
    <s v="OK"/>
    <m/>
  </r>
  <r>
    <x v="1"/>
    <n v="10"/>
    <x v="74"/>
    <x v="15"/>
    <x v="55"/>
    <m/>
    <n v="10"/>
    <n v="10"/>
    <n v="10"/>
    <n v="10"/>
    <n v="0"/>
    <d v="2016-01-07T00:00:00"/>
    <m/>
    <m/>
    <m/>
    <m/>
    <m/>
    <m/>
    <m/>
    <m/>
    <m/>
    <m/>
    <n v="10"/>
    <n v="10"/>
    <s v="OK"/>
    <n v="0"/>
    <s v="Confort - 2233"/>
    <d v="2016-01-07T00:00:00"/>
    <x v="76"/>
    <n v="1"/>
    <s v="OK"/>
    <s v="OK"/>
    <m/>
  </r>
  <r>
    <x v="1"/>
    <n v="11"/>
    <x v="200"/>
    <x v="16"/>
    <x v="55"/>
    <m/>
    <n v="11"/>
    <n v="698"/>
    <n v="698"/>
    <n v="698"/>
    <n v="0"/>
    <d v="2016-01-07T00:00:00"/>
    <m/>
    <m/>
    <m/>
    <m/>
    <m/>
    <m/>
    <m/>
    <m/>
    <m/>
    <m/>
    <n v="11"/>
    <n v="698"/>
    <s v="OK"/>
    <n v="0"/>
    <s v="MC FNAC- 2370"/>
    <d v="2016-01-08T00:00:00"/>
    <x v="207"/>
    <n v="2"/>
    <s v="OK"/>
    <s v="OK"/>
    <m/>
  </r>
  <r>
    <x v="1"/>
    <n v="12"/>
    <x v="201"/>
    <x v="10"/>
    <x v="55"/>
    <m/>
    <n v="12"/>
    <n v="91"/>
    <n v="91"/>
    <n v="91"/>
    <n v="0"/>
    <d v="2016-01-07T00:00:00"/>
    <m/>
    <m/>
    <m/>
    <m/>
    <m/>
    <m/>
    <m/>
    <m/>
    <m/>
    <m/>
    <n v="12"/>
    <n v="91"/>
    <s v="OK"/>
    <n v="0"/>
    <s v="Salvador Caetano - 2879"/>
    <d v="2016-01-07T00:00:00"/>
    <x v="143"/>
    <n v="1"/>
    <s v="OK"/>
    <s v="OK"/>
    <m/>
  </r>
  <r>
    <x v="1"/>
    <n v="13"/>
    <x v="202"/>
    <x v="2"/>
    <x v="55"/>
    <m/>
    <n v="13"/>
    <n v="725"/>
    <n v="725"/>
    <n v="725"/>
    <n v="0"/>
    <d v="2016-01-07T00:00:00"/>
    <m/>
    <m/>
    <m/>
    <m/>
    <m/>
    <m/>
    <m/>
    <m/>
    <m/>
    <m/>
    <n v="13"/>
    <n v="725"/>
    <s v="OK"/>
    <n v="0"/>
    <s v="RP Def - 3173"/>
    <d v="2016-01-08T00:00:00"/>
    <x v="208"/>
    <n v="2"/>
    <s v="OK"/>
    <s v="OK"/>
    <m/>
  </r>
  <r>
    <x v="1"/>
    <n v="14"/>
    <x v="80"/>
    <x v="8"/>
    <x v="55"/>
    <m/>
    <n v="14"/>
    <n v="3"/>
    <n v="3"/>
    <n v="3"/>
    <n v="0"/>
    <d v="2016-01-07T00:00:00"/>
    <m/>
    <m/>
    <m/>
    <m/>
    <m/>
    <m/>
    <m/>
    <m/>
    <m/>
    <m/>
    <n v="14"/>
    <n v="3"/>
    <s v="OK"/>
    <n v="0"/>
    <s v="CTT Standard - 4091"/>
    <d v="2016-01-07T00:00:00"/>
    <x v="82"/>
    <n v="1"/>
    <s v="OK"/>
    <s v="OK"/>
    <m/>
  </r>
  <r>
    <x v="1"/>
    <n v="15"/>
    <x v="84"/>
    <x v="9"/>
    <x v="55"/>
    <m/>
    <n v="15"/>
    <n v="43"/>
    <n v="43"/>
    <n v="43"/>
    <n v="0"/>
    <d v="2016-01-07T00:00:00"/>
    <m/>
    <m/>
    <m/>
    <m/>
    <m/>
    <m/>
    <m/>
    <m/>
    <m/>
    <m/>
    <n v="15"/>
    <n v="43"/>
    <s v="OK"/>
    <n v="0"/>
    <s v="JOM - 4327"/>
    <d v="2016-01-12T00:00:00"/>
    <x v="86"/>
    <n v="6"/>
    <s v="OK"/>
    <s v="OK"/>
    <m/>
  </r>
  <r>
    <x v="1"/>
    <n v="16"/>
    <x v="3"/>
    <x v="5"/>
    <x v="55"/>
    <m/>
    <n v="16"/>
    <n v="2"/>
    <n v="2"/>
    <n v="2"/>
    <n v="0"/>
    <d v="2016-01-07T00:00:00"/>
    <m/>
    <m/>
    <m/>
    <m/>
    <m/>
    <m/>
    <m/>
    <m/>
    <m/>
    <m/>
    <n v="16"/>
    <n v="2"/>
    <s v="OK"/>
    <n v="0"/>
    <s v="SZ Def - 6508"/>
    <d v="2016-01-11T00:00:00"/>
    <x v="3"/>
    <n v="5"/>
    <s v="OK"/>
    <s v="OK"/>
    <m/>
  </r>
  <r>
    <x v="1"/>
    <n v="17"/>
    <x v="203"/>
    <x v="6"/>
    <x v="55"/>
    <m/>
    <n v="17"/>
    <n v="141"/>
    <n v="141"/>
    <n v="141"/>
    <n v="0"/>
    <d v="2016-01-07T00:00:00"/>
    <m/>
    <m/>
    <m/>
    <m/>
    <m/>
    <m/>
    <m/>
    <m/>
    <m/>
    <m/>
    <n v="17"/>
    <n v="141"/>
    <s v="OK"/>
    <n v="0"/>
    <s v="Worten def - 6806"/>
    <d v="2016-01-11T00:00:00"/>
    <x v="209"/>
    <n v="5"/>
    <s v="OK"/>
    <s v="OK"/>
    <m/>
  </r>
  <r>
    <x v="1"/>
    <n v="18"/>
    <x v="80"/>
    <x v="7"/>
    <x v="55"/>
    <m/>
    <n v="18"/>
    <n v="3"/>
    <n v="3"/>
    <n v="3"/>
    <n v="0"/>
    <d v="2016-01-07T00:00:00"/>
    <m/>
    <m/>
    <m/>
    <m/>
    <m/>
    <m/>
    <m/>
    <m/>
    <m/>
    <m/>
    <n v="18"/>
    <n v="3"/>
    <s v="OK"/>
    <n v="0"/>
    <s v="Vobis -6843"/>
    <d v="2016-01-11T00:00:00"/>
    <x v="82"/>
    <n v="5"/>
    <s v="OK"/>
    <s v="OK"/>
    <m/>
  </r>
  <r>
    <x v="1"/>
    <n v="1"/>
    <x v="157"/>
    <x v="1"/>
    <x v="56"/>
    <m/>
    <n v="1"/>
    <n v="300"/>
    <n v="300"/>
    <n v="300"/>
    <n v="0"/>
    <d v="2016-01-08T00:00:00"/>
    <m/>
    <m/>
    <m/>
    <m/>
    <m/>
    <m/>
    <m/>
    <m/>
    <m/>
    <m/>
    <n v="1"/>
    <n v="300"/>
    <s v="OK"/>
    <n v="0"/>
    <s v="RP Provisorio - 3172"/>
    <d v="2016-01-13T00:00:00"/>
    <x v="161"/>
    <n v="6"/>
    <s v="OK"/>
    <s v="OK"/>
    <m/>
  </r>
  <r>
    <x v="1"/>
    <n v="1"/>
    <x v="8"/>
    <x v="23"/>
    <x v="57"/>
    <m/>
    <n v="1"/>
    <n v="250"/>
    <n v="250"/>
    <n v="250"/>
    <n v="0"/>
    <d v="2016-01-11T00:00:00"/>
    <m/>
    <m/>
    <m/>
    <m/>
    <m/>
    <m/>
    <m/>
    <m/>
    <m/>
    <m/>
    <n v="1"/>
    <n v="250"/>
    <s v="OK"/>
    <n v="0"/>
    <s v="FNAC prov- 2369"/>
    <d v="2016-01-13T00:00:00"/>
    <x v="8"/>
    <n v="5"/>
    <s v="OK"/>
    <s v="OK"/>
    <m/>
  </r>
  <r>
    <x v="1"/>
    <n v="1"/>
    <x v="142"/>
    <x v="1"/>
    <x v="58"/>
    <m/>
    <n v="1"/>
    <n v="150"/>
    <n v="150"/>
    <n v="150"/>
    <n v="0"/>
    <d v="2016-01-12T00:00:00"/>
    <m/>
    <m/>
    <m/>
    <m/>
    <m/>
    <m/>
    <m/>
    <m/>
    <m/>
    <m/>
    <n v="1"/>
    <n v="150"/>
    <s v="OK"/>
    <n v="0"/>
    <s v="RP Provisorio - 3172"/>
    <d v="2016-01-13T00:00:00"/>
    <x v="182"/>
    <n v="2"/>
    <s v="OK"/>
    <s v="OK"/>
    <m/>
  </r>
  <r>
    <x v="1"/>
    <n v="2"/>
    <x v="204"/>
    <x v="24"/>
    <x v="58"/>
    <m/>
    <n v="2"/>
    <n v="100"/>
    <n v="100"/>
    <n v="100"/>
    <n v="0"/>
    <d v="2016-01-12T00:00:00"/>
    <m/>
    <m/>
    <m/>
    <m/>
    <m/>
    <m/>
    <m/>
    <m/>
    <m/>
    <m/>
    <n v="2"/>
    <n v="100"/>
    <s v="OK"/>
    <n v="0"/>
    <s v="Worten prov - 6804"/>
    <d v="2016-01-13T00:00:00"/>
    <x v="210"/>
    <n v="2"/>
    <s v="OK"/>
    <s v="OK"/>
    <m/>
  </r>
  <r>
    <x v="1"/>
    <n v="1"/>
    <x v="1"/>
    <x v="1"/>
    <x v="59"/>
    <m/>
    <n v="1"/>
    <n v="200"/>
    <n v="200"/>
    <n v="200"/>
    <n v="0"/>
    <d v="2016-01-13T00:00:00"/>
    <m/>
    <m/>
    <m/>
    <m/>
    <m/>
    <m/>
    <m/>
    <m/>
    <m/>
    <m/>
    <n v="1"/>
    <n v="200"/>
    <s v="OK"/>
    <n v="0"/>
    <s v="RP Provisorio - 3172"/>
    <d v="2016-01-18T00:00:00"/>
    <x v="1"/>
    <n v="6"/>
    <s v="OK"/>
    <s v="OK"/>
    <m/>
  </r>
  <r>
    <x v="1"/>
    <n v="1"/>
    <x v="4"/>
    <x v="3"/>
    <x v="60"/>
    <m/>
    <n v="1"/>
    <n v="1"/>
    <n v="1"/>
    <n v="1"/>
    <n v="0"/>
    <d v="2016-01-14T00:00:00"/>
    <m/>
    <m/>
    <m/>
    <m/>
    <m/>
    <m/>
    <m/>
    <m/>
    <m/>
    <m/>
    <n v="1"/>
    <n v="1"/>
    <s v="OK"/>
    <n v="0"/>
    <s v="CNT Def - 2205"/>
    <d v="2016-01-15T00:00:00"/>
    <x v="4"/>
    <n v="2"/>
    <s v="OK"/>
    <s v="OK"/>
    <m/>
  </r>
  <r>
    <x v="1"/>
    <n v="2"/>
    <x v="4"/>
    <x v="4"/>
    <x v="60"/>
    <m/>
    <n v="2"/>
    <n v="1"/>
    <n v="1"/>
    <n v="1"/>
    <n v="0"/>
    <d v="2016-01-14T00:00:00"/>
    <m/>
    <m/>
    <m/>
    <m/>
    <m/>
    <m/>
    <m/>
    <m/>
    <m/>
    <m/>
    <n v="2"/>
    <n v="1"/>
    <s v="OK"/>
    <n v="0"/>
    <s v="MDL Def - 2208"/>
    <d v="2016-01-15T00:00:00"/>
    <x v="4"/>
    <n v="2"/>
    <s v="OK"/>
    <s v="OK"/>
    <m/>
  </r>
  <r>
    <x v="1"/>
    <n v="3"/>
    <x v="75"/>
    <x v="17"/>
    <x v="60"/>
    <m/>
    <n v="3"/>
    <n v="11"/>
    <n v="11"/>
    <n v="11"/>
    <n v="0"/>
    <d v="2016-01-14T00:00:00"/>
    <m/>
    <m/>
    <m/>
    <m/>
    <m/>
    <m/>
    <m/>
    <m/>
    <m/>
    <m/>
    <n v="3"/>
    <n v="11"/>
    <s v="OK"/>
    <n v="0"/>
    <s v="White - 2213"/>
    <d v="2016-01-15T00:00:00"/>
    <x v="77"/>
    <n v="2"/>
    <s v="OK"/>
    <s v="OK"/>
    <m/>
  </r>
  <r>
    <x v="1"/>
    <n v="4"/>
    <x v="144"/>
    <x v="11"/>
    <x v="60"/>
    <m/>
    <n v="4"/>
    <n v="28"/>
    <n v="28"/>
    <n v="28"/>
    <n v="0"/>
    <d v="2016-01-14T00:00:00"/>
    <m/>
    <m/>
    <m/>
    <m/>
    <m/>
    <m/>
    <m/>
    <m/>
    <m/>
    <m/>
    <n v="4"/>
    <n v="28"/>
    <s v="OK"/>
    <n v="0"/>
    <s v="Black - 2215"/>
    <d v="2016-01-15T00:00:00"/>
    <x v="121"/>
    <n v="2"/>
    <s v="OK"/>
    <s v="OK"/>
    <m/>
  </r>
  <r>
    <x v="1"/>
    <n v="5"/>
    <x v="205"/>
    <x v="0"/>
    <x v="60"/>
    <m/>
    <n v="5"/>
    <n v="311"/>
    <n v="311"/>
    <n v="311"/>
    <n v="0"/>
    <d v="2016-01-14T00:00:00"/>
    <m/>
    <m/>
    <m/>
    <m/>
    <m/>
    <m/>
    <m/>
    <m/>
    <m/>
    <m/>
    <n v="5"/>
    <n v="311"/>
    <s v="OK"/>
    <n v="0"/>
    <s v="Ikea - 2228"/>
    <d v="2016-01-15T00:00:00"/>
    <x v="211"/>
    <n v="2"/>
    <s v="OK"/>
    <s v="OK"/>
    <m/>
  </r>
  <r>
    <x v="1"/>
    <n v="6"/>
    <x v="68"/>
    <x v="20"/>
    <x v="60"/>
    <m/>
    <n v="6"/>
    <n v="6"/>
    <n v="6"/>
    <n v="6"/>
    <n v="0"/>
    <d v="2016-01-14T00:00:00"/>
    <m/>
    <m/>
    <m/>
    <m/>
    <m/>
    <m/>
    <m/>
    <m/>
    <m/>
    <m/>
    <n v="6"/>
    <n v="6"/>
    <s v="OK"/>
    <n v="0"/>
    <s v="Moviflor - 2229"/>
    <d v="2016-01-19T00:00:00"/>
    <x v="68"/>
    <n v="6"/>
    <s v="OK"/>
    <s v="OK"/>
    <m/>
  </r>
  <r>
    <x v="1"/>
    <n v="7"/>
    <x v="206"/>
    <x v="12"/>
    <x v="60"/>
    <m/>
    <n v="7"/>
    <n v="271"/>
    <n v="271"/>
    <n v="271"/>
    <n v="0"/>
    <d v="2016-01-14T00:00:00"/>
    <m/>
    <m/>
    <m/>
    <m/>
    <m/>
    <m/>
    <m/>
    <m/>
    <m/>
    <m/>
    <n v="7"/>
    <n v="271"/>
    <s v="OK"/>
    <n v="0"/>
    <s v="Conforama - 2230"/>
    <d v="2016-01-15T00:00:00"/>
    <x v="212"/>
    <n v="2"/>
    <s v="OK"/>
    <s v="OK"/>
    <m/>
  </r>
  <r>
    <x v="1"/>
    <n v="8"/>
    <x v="84"/>
    <x v="13"/>
    <x v="60"/>
    <m/>
    <n v="8"/>
    <n v="43"/>
    <n v="43"/>
    <n v="43"/>
    <n v="0"/>
    <d v="2016-01-14T00:00:00"/>
    <m/>
    <m/>
    <m/>
    <m/>
    <m/>
    <m/>
    <m/>
    <m/>
    <m/>
    <m/>
    <n v="8"/>
    <n v="43"/>
    <s v="OK"/>
    <n v="0"/>
    <s v="Euronics - 2231"/>
    <d v="2016-01-15T00:00:00"/>
    <x v="86"/>
    <n v="2"/>
    <s v="OK"/>
    <s v="OK"/>
    <m/>
  </r>
  <r>
    <x v="1"/>
    <n v="9"/>
    <x v="71"/>
    <x v="14"/>
    <x v="60"/>
    <m/>
    <n v="9"/>
    <n v="5"/>
    <n v="5"/>
    <n v="5"/>
    <n v="0"/>
    <d v="2016-01-14T00:00:00"/>
    <m/>
    <m/>
    <m/>
    <m/>
    <m/>
    <m/>
    <m/>
    <m/>
    <m/>
    <m/>
    <n v="9"/>
    <n v="5"/>
    <s v="OK"/>
    <n v="0"/>
    <s v="Tien 21 - 2232"/>
    <d v="2016-01-15T00:00:00"/>
    <x v="72"/>
    <n v="2"/>
    <s v="OK"/>
    <s v="OK"/>
    <m/>
  </r>
  <r>
    <x v="1"/>
    <n v="10"/>
    <x v="71"/>
    <x v="15"/>
    <x v="60"/>
    <m/>
    <n v="10"/>
    <n v="5"/>
    <n v="5"/>
    <n v="5"/>
    <n v="0"/>
    <d v="2016-01-14T00:00:00"/>
    <m/>
    <m/>
    <m/>
    <m/>
    <m/>
    <m/>
    <m/>
    <m/>
    <m/>
    <m/>
    <n v="10"/>
    <n v="5"/>
    <s v="OK"/>
    <n v="0"/>
    <s v="Confort - 2233"/>
    <d v="2016-01-15T00:00:00"/>
    <x v="72"/>
    <n v="2"/>
    <s v="OK"/>
    <s v="OK"/>
    <m/>
  </r>
  <r>
    <x v="1"/>
    <n v="11"/>
    <x v="207"/>
    <x v="16"/>
    <x v="60"/>
    <m/>
    <n v="11"/>
    <n v="709"/>
    <n v="709"/>
    <n v="709"/>
    <n v="0"/>
    <d v="2016-01-14T00:00:00"/>
    <m/>
    <m/>
    <m/>
    <m/>
    <m/>
    <m/>
    <m/>
    <m/>
    <m/>
    <m/>
    <n v="11"/>
    <n v="709"/>
    <s v="OK"/>
    <n v="0"/>
    <s v="MC FNAC- 2370"/>
    <d v="2016-01-15T00:00:00"/>
    <x v="213"/>
    <n v="2"/>
    <s v="OK"/>
    <s v="OK"/>
    <m/>
  </r>
  <r>
    <x v="1"/>
    <n v="12"/>
    <x v="208"/>
    <x v="10"/>
    <x v="60"/>
    <m/>
    <n v="12"/>
    <n v="123"/>
    <n v="123"/>
    <n v="123"/>
    <n v="0"/>
    <d v="2016-01-14T00:00:00"/>
    <m/>
    <m/>
    <m/>
    <m/>
    <m/>
    <m/>
    <m/>
    <m/>
    <m/>
    <m/>
    <n v="12"/>
    <n v="123"/>
    <s v="OK"/>
    <n v="0"/>
    <s v="Salvador Caetano - 2879"/>
    <d v="2016-01-15T00:00:00"/>
    <x v="96"/>
    <n v="2"/>
    <s v="OK"/>
    <s v="OK"/>
    <m/>
  </r>
  <r>
    <x v="1"/>
    <n v="13"/>
    <x v="209"/>
    <x v="2"/>
    <x v="60"/>
    <m/>
    <n v="13"/>
    <n v="829"/>
    <n v="829"/>
    <n v="829"/>
    <n v="0"/>
    <d v="2016-01-14T00:00:00"/>
    <m/>
    <m/>
    <m/>
    <m/>
    <m/>
    <m/>
    <m/>
    <m/>
    <m/>
    <m/>
    <n v="13"/>
    <n v="829"/>
    <s v="OK"/>
    <n v="0"/>
    <s v="RP Def - 3173"/>
    <d v="2016-01-15T00:00:00"/>
    <x v="214"/>
    <n v="2"/>
    <s v="OK"/>
    <s v="OK"/>
    <m/>
  </r>
  <r>
    <x v="1"/>
    <n v="14"/>
    <x v="68"/>
    <x v="8"/>
    <x v="60"/>
    <m/>
    <n v="14"/>
    <n v="6"/>
    <n v="6"/>
    <n v="6"/>
    <n v="0"/>
    <d v="2016-01-14T00:00:00"/>
    <m/>
    <m/>
    <m/>
    <m/>
    <m/>
    <m/>
    <m/>
    <m/>
    <m/>
    <m/>
    <n v="14"/>
    <n v="6"/>
    <s v="OK"/>
    <n v="0"/>
    <s v="CTT Standard - 4091"/>
    <d v="2016-01-19T00:00:00"/>
    <x v="68"/>
    <n v="6"/>
    <s v="OK"/>
    <s v="OK"/>
    <m/>
  </r>
  <r>
    <x v="1"/>
    <n v="15"/>
    <x v="50"/>
    <x v="9"/>
    <x v="60"/>
    <m/>
    <n v="15"/>
    <n v="30"/>
    <n v="30"/>
    <n v="30"/>
    <n v="0"/>
    <d v="2016-01-14T00:00:00"/>
    <m/>
    <m/>
    <m/>
    <m/>
    <m/>
    <m/>
    <m/>
    <m/>
    <m/>
    <m/>
    <n v="15"/>
    <n v="30"/>
    <s v="OK"/>
    <n v="0"/>
    <s v="JOM - 4327"/>
    <d v="2016-01-19T00:00:00"/>
    <x v="50"/>
    <n v="6"/>
    <s v="OK"/>
    <s v="OK"/>
    <m/>
  </r>
  <r>
    <x v="1"/>
    <n v="16"/>
    <x v="210"/>
    <x v="6"/>
    <x v="60"/>
    <m/>
    <n v="16"/>
    <n v="213"/>
    <n v="213"/>
    <n v="213"/>
    <n v="0"/>
    <d v="2016-01-14T00:00:00"/>
    <m/>
    <m/>
    <m/>
    <m/>
    <m/>
    <m/>
    <m/>
    <m/>
    <m/>
    <m/>
    <n v="16"/>
    <n v="213"/>
    <s v="OK"/>
    <n v="0"/>
    <s v="Worten def - 6806"/>
    <d v="2016-01-15T00:00:00"/>
    <x v="215"/>
    <n v="2"/>
    <s v="OK"/>
    <s v="OK"/>
    <m/>
  </r>
  <r>
    <x v="1"/>
    <n v="17"/>
    <x v="71"/>
    <x v="7"/>
    <x v="60"/>
    <m/>
    <n v="17"/>
    <n v="5"/>
    <n v="5"/>
    <n v="5"/>
    <n v="0"/>
    <d v="2016-01-14T00:00:00"/>
    <m/>
    <m/>
    <m/>
    <m/>
    <m/>
    <m/>
    <m/>
    <m/>
    <m/>
    <m/>
    <n v="17"/>
    <n v="5"/>
    <s v="OK"/>
    <n v="0"/>
    <s v="Vobis -6843"/>
    <d v="2016-01-15T00:00:00"/>
    <x v="72"/>
    <n v="2"/>
    <s v="OK"/>
    <s v="OK"/>
    <m/>
  </r>
  <r>
    <x v="1"/>
    <n v="1"/>
    <x v="211"/>
    <x v="23"/>
    <x v="61"/>
    <m/>
    <n v="1"/>
    <n v="1500"/>
    <n v="1500"/>
    <n v="1500"/>
    <n v="0"/>
    <d v="2016-01-15T00:00:00"/>
    <m/>
    <m/>
    <m/>
    <m/>
    <m/>
    <m/>
    <m/>
    <m/>
    <m/>
    <m/>
    <n v="1"/>
    <n v="1500"/>
    <s v="OK"/>
    <n v="0"/>
    <s v="FNAC prov- 2369"/>
    <d v="2016-01-18T00:00:00"/>
    <x v="216"/>
    <n v="4"/>
    <s v="OK"/>
    <s v="OK"/>
    <m/>
  </r>
  <r>
    <x v="1"/>
    <n v="2"/>
    <x v="153"/>
    <x v="1"/>
    <x v="61"/>
    <m/>
    <n v="2"/>
    <n v="450"/>
    <n v="450"/>
    <n v="450"/>
    <n v="0"/>
    <d v="2016-01-15T00:00:00"/>
    <m/>
    <m/>
    <m/>
    <m/>
    <m/>
    <m/>
    <m/>
    <m/>
    <m/>
    <m/>
    <n v="2"/>
    <n v="450"/>
    <s v="OK"/>
    <n v="0"/>
    <s v="RP Provisorio - 3172"/>
    <d v="2016-01-18T00:00:00"/>
    <x v="158"/>
    <n v="4"/>
    <s v="OK"/>
    <s v="OK"/>
    <m/>
  </r>
  <r>
    <x v="1"/>
    <n v="3"/>
    <x v="204"/>
    <x v="24"/>
    <x v="61"/>
    <m/>
    <n v="3"/>
    <n v="100"/>
    <n v="100"/>
    <n v="100"/>
    <n v="0"/>
    <d v="2016-01-15T00:00:00"/>
    <m/>
    <m/>
    <m/>
    <m/>
    <m/>
    <m/>
    <m/>
    <m/>
    <m/>
    <m/>
    <n v="3"/>
    <n v="100"/>
    <s v="OK"/>
    <n v="0"/>
    <s v="Worten prov - 6804"/>
    <d v="2016-01-18T00:00:00"/>
    <x v="210"/>
    <n v="4"/>
    <s v="OK"/>
    <s v="OK"/>
    <m/>
  </r>
  <r>
    <x v="1"/>
    <n v="1"/>
    <x v="212"/>
    <x v="25"/>
    <x v="1"/>
    <m/>
    <n v="1"/>
    <n v="1400"/>
    <n v="1400"/>
    <n v="1400"/>
    <n v="0"/>
    <d v="2016-01-19T00:00:00"/>
    <m/>
    <m/>
    <m/>
    <m/>
    <m/>
    <m/>
    <m/>
    <m/>
    <m/>
    <m/>
    <n v="1"/>
    <n v="1400"/>
    <s v="OK"/>
    <n v="0"/>
    <s v="Ikea prov - 2835"/>
    <d v="2016-01-19T00:00:00"/>
    <x v="217"/>
    <n v="1"/>
    <s v="OK"/>
    <s v="OK"/>
    <m/>
  </r>
  <r>
    <x v="1"/>
    <n v="1"/>
    <x v="24"/>
    <x v="17"/>
    <x v="2"/>
    <m/>
    <n v="1"/>
    <n v="8"/>
    <n v="8"/>
    <n v="8"/>
    <n v="0"/>
    <d v="2016-01-21T00:00:00"/>
    <m/>
    <m/>
    <m/>
    <m/>
    <m/>
    <m/>
    <m/>
    <m/>
    <m/>
    <m/>
    <n v="1"/>
    <n v="8"/>
    <s v="OK"/>
    <n v="0"/>
    <s v="White - 2213"/>
    <d v="2016-01-22T00:00:00"/>
    <x v="24"/>
    <n v="2"/>
    <s v="OK"/>
    <s v="OK"/>
    <m/>
  </r>
  <r>
    <x v="1"/>
    <n v="2"/>
    <x v="4"/>
    <x v="18"/>
    <x v="2"/>
    <m/>
    <n v="2"/>
    <n v="1"/>
    <n v="1"/>
    <n v="1"/>
    <n v="0"/>
    <d v="2016-01-21T00:00:00"/>
    <m/>
    <m/>
    <m/>
    <m/>
    <m/>
    <m/>
    <m/>
    <m/>
    <m/>
    <m/>
    <n v="2"/>
    <n v="1"/>
    <s v="OK"/>
    <n v="0"/>
    <s v="Green - 2214"/>
    <d v="2016-01-22T00:00:00"/>
    <x v="4"/>
    <n v="2"/>
    <s v="OK"/>
    <s v="OK"/>
    <m/>
  </r>
  <r>
    <x v="1"/>
    <n v="3"/>
    <x v="44"/>
    <x v="11"/>
    <x v="2"/>
    <m/>
    <n v="3"/>
    <n v="31"/>
    <n v="31"/>
    <n v="31"/>
    <n v="0"/>
    <d v="2016-01-21T00:00:00"/>
    <m/>
    <m/>
    <m/>
    <m/>
    <m/>
    <m/>
    <m/>
    <m/>
    <m/>
    <m/>
    <n v="3"/>
    <n v="31"/>
    <s v="OK"/>
    <n v="0"/>
    <s v="Black - 2215"/>
    <d v="2016-01-22T00:00:00"/>
    <x v="147"/>
    <n v="2"/>
    <s v="OK"/>
    <s v="OK"/>
    <m/>
  </r>
  <r>
    <x v="1"/>
    <n v="4"/>
    <x v="213"/>
    <x v="0"/>
    <x v="2"/>
    <m/>
    <n v="4"/>
    <n v="238"/>
    <n v="238"/>
    <n v="238"/>
    <n v="0"/>
    <d v="2016-01-21T00:00:00"/>
    <m/>
    <m/>
    <m/>
    <m/>
    <m/>
    <m/>
    <m/>
    <m/>
    <m/>
    <m/>
    <n v="4"/>
    <n v="238"/>
    <s v="OK"/>
    <n v="0"/>
    <s v="Ikea - 2228"/>
    <d v="2016-01-22T00:00:00"/>
    <x v="218"/>
    <n v="2"/>
    <s v="OK"/>
    <s v="OK"/>
    <m/>
  </r>
  <r>
    <x v="1"/>
    <n v="5"/>
    <x v="71"/>
    <x v="20"/>
    <x v="2"/>
    <m/>
    <n v="5"/>
    <n v="5"/>
    <n v="5"/>
    <n v="5"/>
    <n v="0"/>
    <d v="2016-01-21T00:00:00"/>
    <m/>
    <m/>
    <m/>
    <m/>
    <m/>
    <m/>
    <m/>
    <m/>
    <m/>
    <m/>
    <n v="5"/>
    <n v="5"/>
    <s v="OK"/>
    <n v="0"/>
    <s v="Moviflor - 2229"/>
    <d v="2016-01-22T00:00:00"/>
    <x v="72"/>
    <n v="2"/>
    <s v="OK"/>
    <s v="OK"/>
    <m/>
  </r>
  <r>
    <x v="1"/>
    <n v="6"/>
    <x v="18"/>
    <x v="12"/>
    <x v="2"/>
    <m/>
    <n v="6"/>
    <n v="313"/>
    <n v="313"/>
    <n v="313"/>
    <n v="0"/>
    <d v="2016-01-21T00:00:00"/>
    <m/>
    <m/>
    <m/>
    <m/>
    <m/>
    <m/>
    <m/>
    <m/>
    <m/>
    <m/>
    <n v="6"/>
    <n v="313"/>
    <s v="OK"/>
    <n v="0"/>
    <s v="Conforama - 2230"/>
    <d v="2016-01-22T00:00:00"/>
    <x v="18"/>
    <n v="2"/>
    <s v="OK"/>
    <s v="OK"/>
    <m/>
  </r>
  <r>
    <x v="1"/>
    <n v="7"/>
    <x v="214"/>
    <x v="13"/>
    <x v="2"/>
    <m/>
    <n v="7"/>
    <n v="38"/>
    <n v="38"/>
    <n v="38"/>
    <n v="0"/>
    <d v="2016-01-21T00:00:00"/>
    <m/>
    <m/>
    <m/>
    <m/>
    <m/>
    <m/>
    <m/>
    <m/>
    <m/>
    <m/>
    <n v="7"/>
    <n v="38"/>
    <s v="OK"/>
    <n v="0"/>
    <s v="Euronics - 2231"/>
    <d v="2016-01-22T00:00:00"/>
    <x v="91"/>
    <n v="2"/>
    <s v="OK"/>
    <s v="OK"/>
    <m/>
  </r>
  <r>
    <x v="1"/>
    <n v="8"/>
    <x v="72"/>
    <x v="14"/>
    <x v="2"/>
    <m/>
    <n v="8"/>
    <n v="4"/>
    <n v="4"/>
    <n v="4"/>
    <n v="0"/>
    <d v="2016-01-21T00:00:00"/>
    <m/>
    <m/>
    <m/>
    <m/>
    <m/>
    <m/>
    <m/>
    <m/>
    <m/>
    <m/>
    <n v="8"/>
    <n v="4"/>
    <s v="OK"/>
    <n v="0"/>
    <s v="Tien 21 - 2232"/>
    <d v="2016-01-22T00:00:00"/>
    <x v="74"/>
    <n v="2"/>
    <s v="OK"/>
    <s v="OK"/>
    <m/>
  </r>
  <r>
    <x v="1"/>
    <n v="9"/>
    <x v="33"/>
    <x v="15"/>
    <x v="2"/>
    <m/>
    <n v="9"/>
    <n v="9"/>
    <n v="9"/>
    <n v="9"/>
    <n v="0"/>
    <d v="2016-01-21T00:00:00"/>
    <m/>
    <m/>
    <m/>
    <m/>
    <m/>
    <m/>
    <m/>
    <m/>
    <m/>
    <m/>
    <n v="9"/>
    <n v="9"/>
    <s v="OK"/>
    <n v="0"/>
    <s v="Confort - 2233"/>
    <d v="2016-01-22T00:00:00"/>
    <x v="33"/>
    <n v="2"/>
    <s v="OK"/>
    <s v="OK"/>
    <m/>
  </r>
  <r>
    <x v="1"/>
    <n v="10"/>
    <x v="215"/>
    <x v="16"/>
    <x v="2"/>
    <m/>
    <n v="10"/>
    <n v="488"/>
    <n v="488"/>
    <n v="488"/>
    <n v="0"/>
    <d v="2016-01-21T00:00:00"/>
    <m/>
    <m/>
    <m/>
    <m/>
    <m/>
    <m/>
    <m/>
    <m/>
    <m/>
    <m/>
    <n v="10"/>
    <n v="488"/>
    <s v="OK"/>
    <n v="0"/>
    <s v="MC FNAC- 2370"/>
    <d v="2016-01-22T00:00:00"/>
    <x v="219"/>
    <n v="2"/>
    <s v="OK"/>
    <s v="OK"/>
    <m/>
  </r>
  <r>
    <x v="1"/>
    <n v="11"/>
    <x v="216"/>
    <x v="10"/>
    <x v="2"/>
    <m/>
    <n v="11"/>
    <n v="110"/>
    <n v="110"/>
    <n v="110"/>
    <n v="0"/>
    <d v="2016-01-21T00:00:00"/>
    <m/>
    <m/>
    <m/>
    <m/>
    <m/>
    <m/>
    <m/>
    <m/>
    <m/>
    <m/>
    <n v="11"/>
    <n v="110"/>
    <s v="OK"/>
    <n v="0"/>
    <s v="Salvador Caetano - 2879"/>
    <d v="2016-01-22T00:00:00"/>
    <x v="220"/>
    <n v="2"/>
    <s v="OK"/>
    <s v="OK"/>
    <m/>
  </r>
  <r>
    <x v="1"/>
    <n v="12"/>
    <x v="114"/>
    <x v="8"/>
    <x v="2"/>
    <m/>
    <n v="12"/>
    <n v="7"/>
    <n v="7"/>
    <n v="7"/>
    <n v="0"/>
    <d v="2016-01-21T00:00:00"/>
    <m/>
    <m/>
    <m/>
    <m/>
    <m/>
    <m/>
    <m/>
    <m/>
    <m/>
    <m/>
    <n v="12"/>
    <n v="7"/>
    <s v="OK"/>
    <n v="0"/>
    <s v="CTT Standard - 4091"/>
    <d v="2016-01-22T00:00:00"/>
    <x v="115"/>
    <n v="2"/>
    <s v="OK"/>
    <s v="OK"/>
    <m/>
  </r>
  <r>
    <x v="1"/>
    <n v="13"/>
    <x v="217"/>
    <x v="9"/>
    <x v="2"/>
    <m/>
    <n v="13"/>
    <n v="44"/>
    <n v="44"/>
    <n v="44"/>
    <n v="0"/>
    <d v="2016-01-21T00:00:00"/>
    <m/>
    <m/>
    <m/>
    <m/>
    <m/>
    <m/>
    <m/>
    <m/>
    <m/>
    <m/>
    <n v="13"/>
    <n v="44"/>
    <s v="OK"/>
    <n v="0"/>
    <s v="JOM - 4327"/>
    <d v="2016-01-22T00:00:00"/>
    <x v="55"/>
    <n v="2"/>
    <s v="OK"/>
    <s v="OK"/>
    <m/>
  </r>
  <r>
    <x v="1"/>
    <n v="14"/>
    <x v="4"/>
    <x v="5"/>
    <x v="2"/>
    <m/>
    <n v="14"/>
    <n v="1"/>
    <n v="1"/>
    <n v="1"/>
    <n v="0"/>
    <d v="2016-01-21T00:00:00"/>
    <m/>
    <m/>
    <m/>
    <m/>
    <m/>
    <m/>
    <m/>
    <m/>
    <m/>
    <m/>
    <n v="14"/>
    <n v="1"/>
    <s v="OK"/>
    <n v="0"/>
    <s v="SZ Def - 6508"/>
    <d v="2016-01-22T00:00:00"/>
    <x v="4"/>
    <n v="2"/>
    <s v="OK"/>
    <s v="OK"/>
    <m/>
  </r>
  <r>
    <x v="1"/>
    <n v="15"/>
    <x v="218"/>
    <x v="6"/>
    <x v="2"/>
    <m/>
    <n v="15"/>
    <n v="184"/>
    <n v="184"/>
    <n v="184"/>
    <n v="0"/>
    <d v="2016-01-21T00:00:00"/>
    <m/>
    <m/>
    <m/>
    <m/>
    <m/>
    <m/>
    <m/>
    <m/>
    <m/>
    <m/>
    <n v="15"/>
    <n v="184"/>
    <s v="OK"/>
    <n v="0"/>
    <s v="Worten def - 6806"/>
    <d v="2016-01-22T00:00:00"/>
    <x v="221"/>
    <n v="2"/>
    <s v="OK"/>
    <s v="OK"/>
    <m/>
  </r>
  <r>
    <x v="1"/>
    <n v="16"/>
    <x v="72"/>
    <x v="7"/>
    <x v="2"/>
    <m/>
    <n v="16"/>
    <n v="4"/>
    <n v="4"/>
    <n v="4"/>
    <n v="0"/>
    <d v="2016-01-21T00:00:00"/>
    <m/>
    <m/>
    <m/>
    <m/>
    <m/>
    <m/>
    <m/>
    <m/>
    <m/>
    <m/>
    <n v="16"/>
    <n v="4"/>
    <s v="OK"/>
    <n v="0"/>
    <s v="Vobis -6843"/>
    <d v="2016-01-22T00:00:00"/>
    <x v="74"/>
    <n v="2"/>
    <s v="OK"/>
    <s v="OK"/>
    <m/>
  </r>
  <r>
    <x v="1"/>
    <n v="1"/>
    <x v="142"/>
    <x v="1"/>
    <x v="62"/>
    <m/>
    <n v="1"/>
    <n v="150"/>
    <n v="150"/>
    <n v="150"/>
    <n v="0"/>
    <d v="2016-01-25T00:00:00"/>
    <m/>
    <m/>
    <m/>
    <m/>
    <m/>
    <m/>
    <m/>
    <m/>
    <m/>
    <m/>
    <n v="1"/>
    <n v="150"/>
    <s v="OK"/>
    <n v="0"/>
    <s v="RP Provisorio - 3172"/>
    <d v="2016-01-26T00:00:00"/>
    <x v="182"/>
    <n v="4"/>
    <s v="OK"/>
    <s v="OK"/>
    <m/>
  </r>
  <r>
    <x v="1"/>
    <n v="1"/>
    <x v="157"/>
    <x v="1"/>
    <x v="63"/>
    <m/>
    <n v="1"/>
    <n v="300"/>
    <n v="300"/>
    <n v="300"/>
    <n v="0"/>
    <d v="2016-01-26T00:00:00"/>
    <m/>
    <m/>
    <m/>
    <m/>
    <m/>
    <m/>
    <m/>
    <m/>
    <m/>
    <m/>
    <n v="1"/>
    <n v="300"/>
    <s v="OK"/>
    <n v="0"/>
    <s v="RP Provisorio - 3172"/>
    <d v="2016-01-27T00:00:00"/>
    <x v="161"/>
    <n v="2"/>
    <s v="OK"/>
    <s v="OK"/>
    <m/>
  </r>
  <r>
    <x v="1"/>
    <n v="2"/>
    <x v="97"/>
    <x v="17"/>
    <x v="3"/>
    <m/>
    <n v="2"/>
    <n v="13"/>
    <n v="13"/>
    <n v="13"/>
    <n v="0"/>
    <d v="2016-01-28T00:00:00"/>
    <m/>
    <m/>
    <m/>
    <m/>
    <m/>
    <m/>
    <m/>
    <m/>
    <m/>
    <m/>
    <n v="2"/>
    <n v="13"/>
    <s v="OK"/>
    <n v="0"/>
    <s v="White - 2213"/>
    <d v="2016-01-29T00:00:00"/>
    <x v="38"/>
    <n v="2"/>
    <s v="OK"/>
    <s v="OK"/>
    <m/>
  </r>
  <r>
    <x v="1"/>
    <n v="3"/>
    <x v="4"/>
    <x v="18"/>
    <x v="3"/>
    <m/>
    <n v="3"/>
    <n v="1"/>
    <n v="1"/>
    <n v="1"/>
    <n v="0"/>
    <d v="2016-01-28T00:00:00"/>
    <m/>
    <m/>
    <m/>
    <m/>
    <m/>
    <m/>
    <m/>
    <m/>
    <m/>
    <m/>
    <n v="3"/>
    <n v="1"/>
    <s v="OK"/>
    <n v="0"/>
    <s v="Green - 2214"/>
    <d v="2016-01-29T00:00:00"/>
    <x v="4"/>
    <n v="2"/>
    <s v="OK"/>
    <s v="OK"/>
    <m/>
  </r>
  <r>
    <x v="1"/>
    <n v="4"/>
    <x v="144"/>
    <x v="11"/>
    <x v="3"/>
    <m/>
    <n v="4"/>
    <n v="28"/>
    <n v="28"/>
    <n v="28"/>
    <n v="0"/>
    <d v="2016-01-28T00:00:00"/>
    <m/>
    <m/>
    <m/>
    <m/>
    <m/>
    <m/>
    <m/>
    <m/>
    <m/>
    <m/>
    <n v="4"/>
    <n v="28"/>
    <s v="OK"/>
    <n v="0"/>
    <s v="Black - 2215"/>
    <d v="2016-01-29T00:00:00"/>
    <x v="121"/>
    <n v="2"/>
    <s v="OK"/>
    <s v="OK"/>
    <m/>
  </r>
  <r>
    <x v="1"/>
    <n v="5"/>
    <x v="80"/>
    <x v="19"/>
    <x v="3"/>
    <m/>
    <n v="5"/>
    <n v="3"/>
    <n v="3"/>
    <n v="3"/>
    <n v="0"/>
    <d v="2016-01-28T00:00:00"/>
    <m/>
    <m/>
    <m/>
    <m/>
    <m/>
    <m/>
    <m/>
    <m/>
    <m/>
    <m/>
    <n v="5"/>
    <n v="3"/>
    <s v="OK"/>
    <n v="0"/>
    <s v="Credial - 2227"/>
    <d v="2016-01-29T00:00:00"/>
    <x v="82"/>
    <n v="2"/>
    <s v="OK"/>
    <s v="OK"/>
    <m/>
  </r>
  <r>
    <x v="1"/>
    <n v="6"/>
    <x v="206"/>
    <x v="0"/>
    <x v="3"/>
    <m/>
    <n v="6"/>
    <n v="271"/>
    <n v="271"/>
    <n v="271"/>
    <n v="0"/>
    <d v="2016-01-28T00:00:00"/>
    <m/>
    <m/>
    <m/>
    <m/>
    <m/>
    <m/>
    <m/>
    <m/>
    <m/>
    <m/>
    <n v="6"/>
    <n v="271"/>
    <s v="OK"/>
    <n v="0"/>
    <s v="Ikea - 2228"/>
    <d v="2016-01-29T00:00:00"/>
    <x v="212"/>
    <n v="2"/>
    <s v="OK"/>
    <s v="OK"/>
    <m/>
  </r>
  <r>
    <x v="1"/>
    <n v="7"/>
    <x v="4"/>
    <x v="20"/>
    <x v="3"/>
    <m/>
    <n v="7"/>
    <n v="1"/>
    <n v="1"/>
    <n v="1"/>
    <n v="0"/>
    <d v="2016-01-28T00:00:00"/>
    <m/>
    <m/>
    <m/>
    <m/>
    <m/>
    <m/>
    <m/>
    <m/>
    <m/>
    <m/>
    <n v="7"/>
    <n v="1"/>
    <s v="OK"/>
    <n v="0"/>
    <s v="Moviflor - 2229"/>
    <d v="2016-01-29T00:00:00"/>
    <x v="4"/>
    <n v="2"/>
    <s v="OK"/>
    <s v="OK"/>
    <m/>
  </r>
  <r>
    <x v="1"/>
    <n v="8"/>
    <x v="219"/>
    <x v="12"/>
    <x v="3"/>
    <m/>
    <n v="8"/>
    <n v="312"/>
    <n v="312"/>
    <n v="312"/>
    <n v="0"/>
    <d v="2016-01-28T00:00:00"/>
    <m/>
    <m/>
    <m/>
    <m/>
    <m/>
    <m/>
    <m/>
    <m/>
    <m/>
    <m/>
    <n v="8"/>
    <n v="312"/>
    <s v="OK"/>
    <n v="0"/>
    <s v="Conforama - 2230"/>
    <d v="2016-01-29T00:00:00"/>
    <x v="222"/>
    <n v="2"/>
    <s v="OK"/>
    <s v="OK"/>
    <m/>
  </r>
  <r>
    <x v="1"/>
    <n v="9"/>
    <x v="100"/>
    <x v="13"/>
    <x v="3"/>
    <m/>
    <n v="9"/>
    <n v="23"/>
    <n v="23"/>
    <n v="23"/>
    <n v="0"/>
    <d v="2016-01-28T00:00:00"/>
    <m/>
    <m/>
    <m/>
    <m/>
    <m/>
    <m/>
    <m/>
    <m/>
    <m/>
    <m/>
    <n v="9"/>
    <n v="23"/>
    <s v="OK"/>
    <n v="0"/>
    <s v="Euronics - 2231"/>
    <d v="2016-01-29T00:00:00"/>
    <x v="103"/>
    <n v="2"/>
    <s v="OK"/>
    <s v="OK"/>
    <m/>
  </r>
  <r>
    <x v="1"/>
    <n v="10"/>
    <x v="23"/>
    <x v="14"/>
    <x v="3"/>
    <m/>
    <n v="10"/>
    <n v="18"/>
    <n v="18"/>
    <n v="18"/>
    <n v="0"/>
    <d v="2016-01-28T00:00:00"/>
    <m/>
    <m/>
    <m/>
    <m/>
    <m/>
    <m/>
    <m/>
    <m/>
    <m/>
    <m/>
    <n v="10"/>
    <n v="18"/>
    <s v="OK"/>
    <n v="0"/>
    <s v="Tien 21 - 2232"/>
    <d v="2016-01-29T00:00:00"/>
    <x v="23"/>
    <n v="2"/>
    <s v="OK"/>
    <s v="OK"/>
    <m/>
  </r>
  <r>
    <x v="1"/>
    <n v="11"/>
    <x v="74"/>
    <x v="15"/>
    <x v="3"/>
    <m/>
    <n v="11"/>
    <n v="10"/>
    <n v="10"/>
    <n v="10"/>
    <n v="0"/>
    <d v="2016-01-28T00:00:00"/>
    <m/>
    <m/>
    <m/>
    <m/>
    <m/>
    <m/>
    <m/>
    <m/>
    <m/>
    <m/>
    <n v="11"/>
    <n v="10"/>
    <s v="OK"/>
    <n v="0"/>
    <s v="Confort - 2233"/>
    <d v="2016-01-29T00:00:00"/>
    <x v="76"/>
    <n v="2"/>
    <s v="OK"/>
    <s v="OK"/>
    <m/>
  </r>
  <r>
    <x v="1"/>
    <n v="12"/>
    <x v="157"/>
    <x v="16"/>
    <x v="3"/>
    <m/>
    <n v="12"/>
    <n v="300"/>
    <n v="300"/>
    <n v="300"/>
    <n v="0"/>
    <d v="2016-01-28T00:00:00"/>
    <m/>
    <m/>
    <m/>
    <m/>
    <m/>
    <m/>
    <m/>
    <m/>
    <m/>
    <m/>
    <n v="12"/>
    <n v="300"/>
    <s v="OK"/>
    <n v="0"/>
    <s v="MC FNAC- 2370"/>
    <d v="2016-01-29T00:00:00"/>
    <x v="161"/>
    <n v="2"/>
    <s v="OK"/>
    <s v="OK"/>
    <m/>
  </r>
  <r>
    <x v="1"/>
    <n v="13"/>
    <x v="220"/>
    <x v="10"/>
    <x v="3"/>
    <m/>
    <n v="13"/>
    <n v="167"/>
    <n v="167"/>
    <n v="167"/>
    <n v="0"/>
    <d v="2016-01-28T00:00:00"/>
    <m/>
    <m/>
    <m/>
    <m/>
    <m/>
    <m/>
    <m/>
    <m/>
    <m/>
    <m/>
    <n v="13"/>
    <n v="167"/>
    <s v="OK"/>
    <n v="0"/>
    <s v="Salvador Caetano - 2879"/>
    <d v="2016-01-29T00:00:00"/>
    <x v="223"/>
    <n v="2"/>
    <s v="OK"/>
    <s v="OK"/>
    <m/>
  </r>
  <r>
    <x v="1"/>
    <n v="14"/>
    <x v="75"/>
    <x v="8"/>
    <x v="3"/>
    <m/>
    <n v="14"/>
    <n v="11"/>
    <n v="11"/>
    <n v="11"/>
    <n v="0"/>
    <d v="2016-01-28T00:00:00"/>
    <m/>
    <m/>
    <m/>
    <m/>
    <m/>
    <m/>
    <m/>
    <m/>
    <m/>
    <m/>
    <n v="14"/>
    <n v="11"/>
    <s v="OK"/>
    <n v="0"/>
    <s v="CTT Standard - 4091"/>
    <d v="2016-01-29T00:00:00"/>
    <x v="77"/>
    <n v="2"/>
    <s v="OK"/>
    <s v="OK"/>
    <m/>
  </r>
  <r>
    <x v="1"/>
    <n v="15"/>
    <x v="221"/>
    <x v="9"/>
    <x v="3"/>
    <m/>
    <n v="15"/>
    <n v="49"/>
    <n v="49"/>
    <n v="49"/>
    <n v="0"/>
    <d v="2016-01-28T00:00:00"/>
    <m/>
    <m/>
    <m/>
    <m/>
    <m/>
    <m/>
    <m/>
    <m/>
    <m/>
    <m/>
    <n v="15"/>
    <n v="49"/>
    <s v="OK"/>
    <n v="0"/>
    <s v="JOM - 4327"/>
    <d v="2016-01-29T00:00:00"/>
    <x v="190"/>
    <n v="2"/>
    <s v="OK"/>
    <s v="OK"/>
    <m/>
  </r>
  <r>
    <x v="1"/>
    <n v="1"/>
    <x v="63"/>
    <x v="23"/>
    <x v="64"/>
    <m/>
    <n v="1"/>
    <n v="2000"/>
    <n v="2000"/>
    <n v="2000"/>
    <n v="0"/>
    <d v="2016-01-29T00:00:00"/>
    <m/>
    <m/>
    <m/>
    <m/>
    <m/>
    <m/>
    <m/>
    <m/>
    <m/>
    <m/>
    <n v="1"/>
    <n v="2000"/>
    <s v="OK"/>
    <n v="0"/>
    <s v="FNAC prov- 2369"/>
    <d v="2016-02-01T00:00:00"/>
    <x v="130"/>
    <n v="3"/>
    <s v="OK"/>
    <s v="OK"/>
    <m/>
  </r>
  <r>
    <x v="1"/>
    <n v="2"/>
    <x v="190"/>
    <x v="23"/>
    <x v="64"/>
    <m/>
    <n v="2"/>
    <n v="1000"/>
    <n v="1000"/>
    <n v="1000"/>
    <n v="0"/>
    <d v="2016-01-29T00:00:00"/>
    <m/>
    <m/>
    <m/>
    <m/>
    <m/>
    <m/>
    <m/>
    <m/>
    <m/>
    <m/>
    <n v="2"/>
    <n v="1000"/>
    <s v="OK"/>
    <n v="0"/>
    <s v="FNAC prov- 2369"/>
    <d v="2016-02-01T00:00:00"/>
    <x v="199"/>
    <n v="3"/>
    <s v="OK"/>
    <s v="OK"/>
    <m/>
  </r>
  <r>
    <x v="1"/>
    <n v="3"/>
    <x v="222"/>
    <x v="25"/>
    <x v="64"/>
    <m/>
    <n v="3"/>
    <n v="1100"/>
    <n v="1100"/>
    <n v="1100"/>
    <n v="0"/>
    <d v="2016-01-29T00:00:00"/>
    <m/>
    <m/>
    <m/>
    <m/>
    <m/>
    <m/>
    <m/>
    <m/>
    <m/>
    <m/>
    <n v="3"/>
    <n v="1100"/>
    <s v="OK"/>
    <n v="0"/>
    <s v="Ikea prov - 2835"/>
    <d v="2016-01-29T00:00:00"/>
    <x v="224"/>
    <n v="1"/>
    <s v="OK"/>
    <s v="OK"/>
    <m/>
  </r>
  <r>
    <x v="1"/>
    <n v="1"/>
    <x v="204"/>
    <x v="24"/>
    <x v="65"/>
    <m/>
    <n v="1"/>
    <n v="100"/>
    <n v="100"/>
    <n v="100"/>
    <n v="0"/>
    <d v="2016-02-01T00:00:00"/>
    <m/>
    <m/>
    <m/>
    <m/>
    <m/>
    <m/>
    <m/>
    <m/>
    <m/>
    <m/>
    <n v="1"/>
    <n v="100"/>
    <s v="OK"/>
    <n v="0"/>
    <s v="Worten prov - 6804"/>
    <d v="2016-02-03T00:00:00"/>
    <x v="210"/>
    <n v="4"/>
    <s v="OK"/>
    <s v="OK"/>
    <m/>
  </r>
  <r>
    <x v="1"/>
    <n v="1"/>
    <x v="164"/>
    <x v="1"/>
    <x v="4"/>
    <m/>
    <n v="1"/>
    <n v="350"/>
    <n v="350"/>
    <n v="350"/>
    <n v="0"/>
    <d v="2016-02-02T00:00:00"/>
    <m/>
    <m/>
    <m/>
    <m/>
    <m/>
    <m/>
    <m/>
    <m/>
    <m/>
    <m/>
    <n v="1"/>
    <n v="350"/>
    <s v="OK"/>
    <n v="0"/>
    <s v="RP Provisorio - 3172"/>
    <d v="2016-02-03T00:00:00"/>
    <x v="168"/>
    <n v="2"/>
    <s v="OK"/>
    <s v="OK"/>
    <m/>
  </r>
  <r>
    <x v="1"/>
    <n v="2"/>
    <x v="204"/>
    <x v="24"/>
    <x v="4"/>
    <m/>
    <n v="2"/>
    <n v="100"/>
    <n v="100"/>
    <n v="100"/>
    <n v="0"/>
    <d v="2016-02-02T00:00:00"/>
    <m/>
    <m/>
    <m/>
    <m/>
    <m/>
    <m/>
    <m/>
    <m/>
    <m/>
    <m/>
    <n v="2"/>
    <n v="100"/>
    <s v="OK"/>
    <n v="0"/>
    <s v="Worten prov - 6804"/>
    <d v="2016-02-03T00:00:00"/>
    <x v="210"/>
    <n v="2"/>
    <s v="OK"/>
    <s v="OK"/>
    <m/>
  </r>
  <r>
    <x v="0"/>
    <n v="3"/>
    <x v="223"/>
    <x v="17"/>
    <x v="4"/>
    <m/>
    <n v="3"/>
    <n v="575"/>
    <n v="575"/>
    <n v="332"/>
    <n v="242"/>
    <d v="2016-02-02T00:00:00"/>
    <m/>
    <m/>
    <m/>
    <m/>
    <m/>
    <m/>
    <m/>
    <m/>
    <m/>
    <m/>
    <n v="3"/>
    <n v="332"/>
    <s v="ERRO"/>
    <n v="243"/>
    <s v="White - 2213"/>
    <d v="2016-02-03T00:00:00"/>
    <x v="225"/>
    <n v="2"/>
    <s v="OK"/>
    <s v="OK"/>
    <m/>
  </r>
  <r>
    <x v="0"/>
    <n v="4"/>
    <x v="38"/>
    <x v="18"/>
    <x v="4"/>
    <m/>
    <n v="4"/>
    <n v="17"/>
    <n v="17"/>
    <n v="13"/>
    <n v="4"/>
    <d v="2016-02-02T00:00:00"/>
    <m/>
    <m/>
    <m/>
    <m/>
    <m/>
    <m/>
    <m/>
    <m/>
    <m/>
    <m/>
    <n v="4"/>
    <n v="13"/>
    <s v="ERRO"/>
    <n v="4"/>
    <s v="Green - 2214"/>
    <d v="2016-02-03T00:00:00"/>
    <x v="38"/>
    <n v="2"/>
    <s v="OK"/>
    <s v="OK"/>
    <m/>
  </r>
  <r>
    <x v="0"/>
    <n v="5"/>
    <x v="224"/>
    <x v="11"/>
    <x v="4"/>
    <m/>
    <n v="5"/>
    <n v="56"/>
    <n v="56"/>
    <n v="52"/>
    <n v="4"/>
    <d v="2016-02-02T00:00:00"/>
    <m/>
    <m/>
    <m/>
    <m/>
    <m/>
    <m/>
    <m/>
    <m/>
    <m/>
    <m/>
    <n v="5"/>
    <n v="52"/>
    <s v="ERRO"/>
    <n v="4"/>
    <s v="Black - 2215"/>
    <d v="2016-02-03T00:00:00"/>
    <x v="153"/>
    <n v="2"/>
    <s v="OK"/>
    <s v="OK"/>
    <m/>
  </r>
  <r>
    <x v="0"/>
    <n v="6"/>
    <x v="225"/>
    <x v="19"/>
    <x v="4"/>
    <m/>
    <n v="6"/>
    <n v="99"/>
    <n v="99"/>
    <n v="83"/>
    <n v="16"/>
    <d v="2016-02-02T00:00:00"/>
    <m/>
    <m/>
    <m/>
    <m/>
    <m/>
    <m/>
    <m/>
    <m/>
    <m/>
    <m/>
    <n v="6"/>
    <n v="83"/>
    <s v="ERRO"/>
    <n v="16"/>
    <s v="Credial - 2227"/>
    <d v="2016-02-03T00:00:00"/>
    <x v="146"/>
    <n v="2"/>
    <s v="OK"/>
    <s v="OK"/>
    <m/>
  </r>
  <r>
    <x v="0"/>
    <n v="7"/>
    <x v="226"/>
    <x v="20"/>
    <x v="4"/>
    <m/>
    <n v="7"/>
    <n v="329"/>
    <n v="329"/>
    <n v="246"/>
    <n v="83"/>
    <d v="2016-02-02T00:00:00"/>
    <m/>
    <m/>
    <m/>
    <m/>
    <m/>
    <m/>
    <m/>
    <m/>
    <m/>
    <m/>
    <n v="7"/>
    <n v="246"/>
    <s v="ERRO"/>
    <n v="83"/>
    <s v="Moviflor - 2229"/>
    <d v="2016-02-03T00:00:00"/>
    <x v="226"/>
    <n v="2"/>
    <s v="OK"/>
    <s v="OK"/>
    <m/>
  </r>
  <r>
    <x v="0"/>
    <n v="8"/>
    <x v="227"/>
    <x v="12"/>
    <x v="4"/>
    <m/>
    <n v="8"/>
    <n v="357"/>
    <n v="357"/>
    <n v="301"/>
    <n v="56"/>
    <d v="2016-02-02T00:00:00"/>
    <m/>
    <m/>
    <m/>
    <m/>
    <m/>
    <m/>
    <m/>
    <m/>
    <m/>
    <m/>
    <n v="8"/>
    <n v="301"/>
    <s v="ERRO"/>
    <n v="56"/>
    <s v="Conforama - 2230"/>
    <d v="2016-02-08T00:00:00"/>
    <x v="131"/>
    <n v="7"/>
    <s v="OK"/>
    <s v="OK"/>
    <m/>
  </r>
  <r>
    <x v="0"/>
    <n v="9"/>
    <x v="147"/>
    <x v="13"/>
    <x v="4"/>
    <m/>
    <n v="9"/>
    <n v="15"/>
    <n v="15"/>
    <n v="11"/>
    <n v="4"/>
    <d v="2016-02-02T00:00:00"/>
    <m/>
    <m/>
    <m/>
    <m/>
    <m/>
    <m/>
    <m/>
    <m/>
    <m/>
    <m/>
    <n v="9"/>
    <n v="11"/>
    <s v="ERRO"/>
    <n v="4"/>
    <s v="Euronics - 2231"/>
    <d v="2016-02-03T00:00:00"/>
    <x v="77"/>
    <n v="2"/>
    <s v="OK"/>
    <s v="OK"/>
    <m/>
  </r>
  <r>
    <x v="0"/>
    <n v="10"/>
    <x v="44"/>
    <x v="14"/>
    <x v="4"/>
    <m/>
    <n v="10"/>
    <n v="31"/>
    <n v="31"/>
    <n v="23"/>
    <n v="8"/>
    <d v="2016-02-02T00:00:00"/>
    <m/>
    <m/>
    <m/>
    <m/>
    <m/>
    <m/>
    <m/>
    <m/>
    <m/>
    <m/>
    <n v="10"/>
    <n v="23"/>
    <s v="ERRO"/>
    <n v="8"/>
    <s v="Tien 21 - 2232"/>
    <d v="2016-02-03T00:00:00"/>
    <x v="103"/>
    <n v="2"/>
    <s v="OK"/>
    <s v="OK"/>
    <m/>
  </r>
  <r>
    <x v="0"/>
    <n v="11"/>
    <x v="23"/>
    <x v="15"/>
    <x v="4"/>
    <m/>
    <n v="11"/>
    <n v="18"/>
    <n v="18"/>
    <n v="14"/>
    <n v="4"/>
    <d v="2016-02-02T00:00:00"/>
    <m/>
    <m/>
    <m/>
    <m/>
    <m/>
    <m/>
    <m/>
    <m/>
    <m/>
    <m/>
    <n v="11"/>
    <n v="14"/>
    <s v="ERRO"/>
    <n v="4"/>
    <s v="Confort - 2233"/>
    <d v="2016-02-05T00:00:00"/>
    <x v="9"/>
    <n v="4"/>
    <s v="OK"/>
    <s v="OK"/>
    <m/>
  </r>
  <r>
    <x v="0"/>
    <n v="12"/>
    <x v="228"/>
    <x v="16"/>
    <x v="4"/>
    <m/>
    <n v="12"/>
    <n v="1976"/>
    <n v="1976"/>
    <n v="1925"/>
    <n v="51"/>
    <d v="2016-02-02T00:00:00"/>
    <m/>
    <m/>
    <m/>
    <m/>
    <m/>
    <m/>
    <m/>
    <m/>
    <m/>
    <m/>
    <n v="12"/>
    <n v="1925"/>
    <s v="ERRO"/>
    <n v="51"/>
    <s v="MC FNAC- 2370"/>
    <d v="2016-02-03T00:00:00"/>
    <x v="227"/>
    <n v="2"/>
    <s v="OK"/>
    <s v="OK"/>
    <m/>
  </r>
  <r>
    <x v="0"/>
    <n v="13"/>
    <x v="229"/>
    <x v="10"/>
    <x v="4"/>
    <m/>
    <n v="13"/>
    <n v="521"/>
    <n v="521"/>
    <n v="505"/>
    <n v="16"/>
    <d v="2016-02-02T00:00:00"/>
    <m/>
    <m/>
    <m/>
    <m/>
    <m/>
    <m/>
    <m/>
    <m/>
    <m/>
    <m/>
    <n v="13"/>
    <n v="505"/>
    <s v="ERRO"/>
    <n v="16"/>
    <s v="Salvador Caetano - 2879"/>
    <d v="2016-02-04T00:00:00"/>
    <x v="228"/>
    <n v="3"/>
    <s v="OK"/>
    <s v="OK"/>
    <m/>
  </r>
  <r>
    <x v="0"/>
    <n v="14"/>
    <x v="66"/>
    <x v="2"/>
    <x v="4"/>
    <m/>
    <n v="14"/>
    <n v="1477"/>
    <n v="1477"/>
    <n v="1413"/>
    <n v="64"/>
    <d v="2016-02-02T00:00:00"/>
    <m/>
    <m/>
    <m/>
    <m/>
    <m/>
    <m/>
    <m/>
    <m/>
    <m/>
    <m/>
    <n v="14"/>
    <n v="1413"/>
    <s v="ERRO"/>
    <n v="64"/>
    <s v="RP Def - 3173"/>
    <d v="2016-02-05T00:00:00"/>
    <x v="229"/>
    <n v="4"/>
    <s v="OK"/>
    <s v="OK"/>
    <m/>
  </r>
  <r>
    <x v="1"/>
    <n v="1"/>
    <x v="142"/>
    <x v="1"/>
    <x v="66"/>
    <m/>
    <n v="1"/>
    <n v="150"/>
    <n v="150"/>
    <n v="150"/>
    <n v="0"/>
    <d v="2016-02-03T00:00:00"/>
    <m/>
    <m/>
    <m/>
    <m/>
    <m/>
    <m/>
    <m/>
    <m/>
    <m/>
    <m/>
    <n v="1"/>
    <n v="150"/>
    <s v="OK"/>
    <n v="0"/>
    <s v="RP Provisorio - 3172"/>
    <d v="2016-02-04T00:00:00"/>
    <x v="182"/>
    <n v="2"/>
    <s v="OK"/>
    <s v="OK"/>
    <m/>
  </r>
  <r>
    <x v="1"/>
    <n v="1"/>
    <x v="4"/>
    <x v="3"/>
    <x v="5"/>
    <m/>
    <n v="1"/>
    <n v="1"/>
    <n v="1"/>
    <n v="1"/>
    <n v="0"/>
    <d v="2016-02-04T00:00:00"/>
    <m/>
    <m/>
    <m/>
    <m/>
    <m/>
    <m/>
    <m/>
    <m/>
    <m/>
    <m/>
    <n v="1"/>
    <n v="1"/>
    <s v="OK"/>
    <n v="0"/>
    <s v="CNT Def - 2205"/>
    <d v="2016-02-08T00:00:00"/>
    <x v="4"/>
    <n v="5"/>
    <s v="OK"/>
    <s v="OK"/>
    <m/>
  </r>
  <r>
    <x v="1"/>
    <n v="2"/>
    <x v="230"/>
    <x v="17"/>
    <x v="5"/>
    <m/>
    <n v="2"/>
    <n v="16"/>
    <n v="16"/>
    <n v="16"/>
    <n v="0"/>
    <d v="2016-02-04T00:00:00"/>
    <m/>
    <m/>
    <m/>
    <m/>
    <m/>
    <m/>
    <m/>
    <m/>
    <m/>
    <m/>
    <n v="2"/>
    <n v="16"/>
    <s v="OK"/>
    <n v="0"/>
    <s v="White - 2213"/>
    <d v="2016-02-05T00:00:00"/>
    <x v="230"/>
    <n v="2"/>
    <s v="OK"/>
    <s v="OK"/>
    <m/>
  </r>
  <r>
    <x v="1"/>
    <n v="3"/>
    <x v="73"/>
    <x v="11"/>
    <x v="5"/>
    <m/>
    <n v="3"/>
    <n v="32"/>
    <n v="32"/>
    <n v="32"/>
    <n v="0"/>
    <d v="2016-02-04T00:00:00"/>
    <m/>
    <m/>
    <m/>
    <m/>
    <m/>
    <m/>
    <m/>
    <m/>
    <m/>
    <m/>
    <n v="3"/>
    <n v="32"/>
    <s v="OK"/>
    <n v="0"/>
    <s v="Black - 2215"/>
    <d v="2016-02-05T00:00:00"/>
    <x v="75"/>
    <n v="2"/>
    <s v="OK"/>
    <s v="OK"/>
    <m/>
  </r>
  <r>
    <x v="1"/>
    <n v="4"/>
    <x v="71"/>
    <x v="19"/>
    <x v="5"/>
    <m/>
    <n v="4"/>
    <n v="5"/>
    <n v="5"/>
    <n v="5"/>
    <n v="0"/>
    <d v="2016-02-04T00:00:00"/>
    <m/>
    <m/>
    <m/>
    <m/>
    <m/>
    <m/>
    <m/>
    <m/>
    <m/>
    <m/>
    <n v="4"/>
    <n v="5"/>
    <s v="OK"/>
    <n v="0"/>
    <s v="Credial - 2227"/>
    <d v="2016-02-05T00:00:00"/>
    <x v="72"/>
    <n v="2"/>
    <s v="OK"/>
    <s v="OK"/>
    <m/>
  </r>
  <r>
    <x v="1"/>
    <n v="5"/>
    <x v="13"/>
    <x v="0"/>
    <x v="5"/>
    <m/>
    <n v="5"/>
    <n v="279"/>
    <n v="279"/>
    <n v="279"/>
    <n v="0"/>
    <d v="2016-02-04T00:00:00"/>
    <m/>
    <m/>
    <m/>
    <m/>
    <m/>
    <m/>
    <m/>
    <m/>
    <m/>
    <m/>
    <n v="5"/>
    <n v="279"/>
    <s v="OK"/>
    <n v="0"/>
    <s v="Ikea - 2228"/>
    <d v="2016-02-05T00:00:00"/>
    <x v="13"/>
    <n v="2"/>
    <s v="OK"/>
    <s v="OK"/>
    <m/>
  </r>
  <r>
    <x v="1"/>
    <n v="6"/>
    <x v="4"/>
    <x v="20"/>
    <x v="5"/>
    <m/>
    <n v="6"/>
    <n v="1"/>
    <n v="1"/>
    <n v="1"/>
    <n v="0"/>
    <d v="2016-02-04T00:00:00"/>
    <m/>
    <m/>
    <m/>
    <m/>
    <m/>
    <m/>
    <m/>
    <m/>
    <m/>
    <m/>
    <n v="6"/>
    <n v="1"/>
    <s v="OK"/>
    <n v="0"/>
    <s v="Moviflor - 2229"/>
    <d v="2016-02-08T00:00:00"/>
    <x v="4"/>
    <n v="5"/>
    <s v="OK"/>
    <s v="OK"/>
    <m/>
  </r>
  <r>
    <x v="1"/>
    <n v="7"/>
    <x v="226"/>
    <x v="12"/>
    <x v="5"/>
    <m/>
    <n v="7"/>
    <n v="329"/>
    <n v="329"/>
    <n v="329"/>
    <n v="0"/>
    <d v="2016-02-04T00:00:00"/>
    <m/>
    <m/>
    <m/>
    <m/>
    <m/>
    <m/>
    <m/>
    <m/>
    <m/>
    <m/>
    <n v="7"/>
    <n v="329"/>
    <s v="OK"/>
    <n v="0"/>
    <s v="Conforama - 2230"/>
    <d v="2016-02-08T00:00:00"/>
    <x v="231"/>
    <n v="5"/>
    <s v="OK"/>
    <s v="OK"/>
    <m/>
  </r>
  <r>
    <x v="1"/>
    <n v="8"/>
    <x v="108"/>
    <x v="13"/>
    <x v="5"/>
    <m/>
    <n v="8"/>
    <n v="35"/>
    <n v="35"/>
    <n v="35"/>
    <n v="0"/>
    <d v="2016-02-04T00:00:00"/>
    <m/>
    <m/>
    <m/>
    <m/>
    <m/>
    <m/>
    <m/>
    <m/>
    <m/>
    <m/>
    <n v="8"/>
    <n v="35"/>
    <s v="OK"/>
    <n v="0"/>
    <s v="Euronics - 2231"/>
    <d v="2016-02-05T00:00:00"/>
    <x v="61"/>
    <n v="2"/>
    <s v="OK"/>
    <s v="OK"/>
    <m/>
  </r>
  <r>
    <x v="1"/>
    <n v="9"/>
    <x v="62"/>
    <x v="14"/>
    <x v="5"/>
    <m/>
    <n v="9"/>
    <n v="21"/>
    <n v="21"/>
    <n v="21"/>
    <n v="0"/>
    <d v="2016-02-04T00:00:00"/>
    <m/>
    <m/>
    <m/>
    <m/>
    <m/>
    <m/>
    <m/>
    <m/>
    <m/>
    <m/>
    <n v="9"/>
    <n v="21"/>
    <s v="OK"/>
    <n v="0"/>
    <s v="Tien 21 - 2232"/>
    <d v="2016-02-05T00:00:00"/>
    <x v="56"/>
    <n v="2"/>
    <s v="OK"/>
    <s v="OK"/>
    <m/>
  </r>
  <r>
    <x v="1"/>
    <n v="10"/>
    <x v="97"/>
    <x v="15"/>
    <x v="5"/>
    <m/>
    <n v="10"/>
    <n v="13"/>
    <n v="13"/>
    <n v="13"/>
    <n v="0"/>
    <d v="2016-02-04T00:00:00"/>
    <m/>
    <m/>
    <m/>
    <m/>
    <m/>
    <m/>
    <m/>
    <m/>
    <m/>
    <m/>
    <n v="10"/>
    <n v="13"/>
    <s v="OK"/>
    <n v="0"/>
    <s v="Confort - 2233"/>
    <d v="2016-02-05T00:00:00"/>
    <x v="38"/>
    <n v="2"/>
    <s v="OK"/>
    <s v="OK"/>
    <m/>
  </r>
  <r>
    <x v="1"/>
    <n v="11"/>
    <x v="162"/>
    <x v="16"/>
    <x v="5"/>
    <m/>
    <n v="11"/>
    <n v="588"/>
    <n v="588"/>
    <n v="588"/>
    <n v="0"/>
    <d v="2016-02-04T00:00:00"/>
    <m/>
    <m/>
    <m/>
    <m/>
    <m/>
    <m/>
    <m/>
    <m/>
    <m/>
    <m/>
    <n v="11"/>
    <n v="588"/>
    <s v="OK"/>
    <n v="0"/>
    <s v="MC FNAC- 2370"/>
    <d v="2016-02-05T00:00:00"/>
    <x v="166"/>
    <n v="2"/>
    <s v="OK"/>
    <s v="OK"/>
    <m/>
  </r>
  <r>
    <x v="1"/>
    <n v="12"/>
    <x v="231"/>
    <x v="10"/>
    <x v="5"/>
    <m/>
    <n v="12"/>
    <n v="196"/>
    <n v="196"/>
    <n v="196"/>
    <n v="0"/>
    <d v="2016-02-04T00:00:00"/>
    <m/>
    <m/>
    <m/>
    <m/>
    <m/>
    <m/>
    <m/>
    <m/>
    <m/>
    <m/>
    <n v="12"/>
    <n v="196"/>
    <s v="OK"/>
    <n v="0"/>
    <s v="Salvador Caetano - 2879"/>
    <d v="2016-02-05T00:00:00"/>
    <x v="92"/>
    <n v="2"/>
    <s v="OK"/>
    <s v="OK"/>
    <m/>
  </r>
  <r>
    <x v="1"/>
    <n v="13"/>
    <x v="232"/>
    <x v="2"/>
    <x v="5"/>
    <m/>
    <n v="13"/>
    <n v="710"/>
    <n v="710"/>
    <n v="710"/>
    <n v="0"/>
    <d v="2016-02-04T00:00:00"/>
    <m/>
    <m/>
    <m/>
    <m/>
    <m/>
    <m/>
    <m/>
    <m/>
    <m/>
    <m/>
    <n v="13"/>
    <n v="710"/>
    <s v="OK"/>
    <n v="0"/>
    <s v="RP Def - 3173"/>
    <d v="2016-02-05T00:00:00"/>
    <x v="232"/>
    <n v="2"/>
    <s v="OK"/>
    <s v="OK"/>
    <m/>
  </r>
  <r>
    <x v="1"/>
    <n v="14"/>
    <x v="233"/>
    <x v="6"/>
    <x v="5"/>
    <m/>
    <n v="14"/>
    <n v="231"/>
    <n v="231"/>
    <n v="231"/>
    <n v="0"/>
    <d v="2016-02-04T00:00:00"/>
    <m/>
    <m/>
    <m/>
    <m/>
    <m/>
    <m/>
    <m/>
    <m/>
    <m/>
    <m/>
    <n v="14"/>
    <n v="231"/>
    <s v="OK"/>
    <n v="0"/>
    <s v="Worten def - 6806"/>
    <d v="2016-02-05T00:00:00"/>
    <x v="233"/>
    <n v="2"/>
    <s v="OK"/>
    <s v="OK"/>
    <m/>
  </r>
  <r>
    <x v="1"/>
    <n v="15"/>
    <x v="3"/>
    <x v="7"/>
    <x v="5"/>
    <m/>
    <n v="15"/>
    <n v="2"/>
    <n v="2"/>
    <n v="2"/>
    <n v="0"/>
    <d v="2016-02-04T00:00:00"/>
    <m/>
    <m/>
    <m/>
    <m/>
    <m/>
    <m/>
    <m/>
    <m/>
    <m/>
    <m/>
    <n v="15"/>
    <n v="2"/>
    <s v="OK"/>
    <n v="0"/>
    <s v="Vobis -6843"/>
    <d v="2016-02-05T00:00:00"/>
    <x v="3"/>
    <n v="2"/>
    <s v="OK"/>
    <s v="OK"/>
    <m/>
  </r>
  <r>
    <x v="1"/>
    <n v="1"/>
    <x v="63"/>
    <x v="23"/>
    <x v="67"/>
    <m/>
    <n v="1"/>
    <n v="2000"/>
    <n v="2000"/>
    <n v="2000"/>
    <n v="0"/>
    <d v="2016-02-09T00:00:00"/>
    <m/>
    <m/>
    <m/>
    <m/>
    <m/>
    <m/>
    <m/>
    <m/>
    <m/>
    <m/>
    <n v="1"/>
    <n v="2000"/>
    <s v="OK"/>
    <n v="0"/>
    <s v="FNAC prov- 2369"/>
    <d v="2016-02-12T00:00:00"/>
    <x v="130"/>
    <n v="4"/>
    <s v="OK"/>
    <s v="OK"/>
    <m/>
  </r>
  <r>
    <x v="1"/>
    <n v="2"/>
    <x v="164"/>
    <x v="1"/>
    <x v="67"/>
    <m/>
    <n v="2"/>
    <n v="350"/>
    <n v="350"/>
    <n v="350"/>
    <n v="0"/>
    <d v="2016-02-09T00:00:00"/>
    <m/>
    <m/>
    <m/>
    <m/>
    <m/>
    <m/>
    <m/>
    <m/>
    <m/>
    <m/>
    <n v="2"/>
    <n v="350"/>
    <s v="OK"/>
    <n v="0"/>
    <s v="RP Provisorio - 3172"/>
    <d v="2016-02-12T00:00:00"/>
    <x v="168"/>
    <n v="4"/>
    <s v="OK"/>
    <s v="OK"/>
    <m/>
  </r>
  <r>
    <x v="1"/>
    <n v="1"/>
    <x v="222"/>
    <x v="25"/>
    <x v="68"/>
    <m/>
    <n v="1"/>
    <n v="1100"/>
    <n v="1100"/>
    <n v="1100"/>
    <n v="0"/>
    <d v="2016-02-10T00:00:00"/>
    <m/>
    <m/>
    <m/>
    <m/>
    <m/>
    <m/>
    <m/>
    <m/>
    <m/>
    <m/>
    <n v="1"/>
    <n v="1100"/>
    <s v="OK"/>
    <n v="0"/>
    <s v="Ikea prov - 2835"/>
    <d v="2016-02-11T00:00:00"/>
    <x v="224"/>
    <n v="2"/>
    <s v="OK"/>
    <s v="OK"/>
    <m/>
  </r>
  <r>
    <x v="1"/>
    <n v="2"/>
    <x v="8"/>
    <x v="1"/>
    <x v="68"/>
    <m/>
    <n v="2"/>
    <n v="250"/>
    <n v="250"/>
    <n v="250"/>
    <n v="0"/>
    <d v="2016-02-10T00:00:00"/>
    <m/>
    <m/>
    <m/>
    <m/>
    <m/>
    <m/>
    <m/>
    <m/>
    <m/>
    <m/>
    <n v="2"/>
    <n v="250"/>
    <s v="OK"/>
    <n v="0"/>
    <s v="RP Provisorio - 3172"/>
    <d v="2016-02-12T00:00:00"/>
    <x v="8"/>
    <n v="3"/>
    <s v="OK"/>
    <s v="OK"/>
    <m/>
  </r>
  <r>
    <x v="1"/>
    <n v="1"/>
    <x v="75"/>
    <x v="17"/>
    <x v="6"/>
    <m/>
    <n v="1"/>
    <n v="11"/>
    <n v="11"/>
    <n v="11"/>
    <n v="0"/>
    <d v="2016-02-11T00:00:00"/>
    <m/>
    <m/>
    <m/>
    <m/>
    <m/>
    <m/>
    <m/>
    <m/>
    <m/>
    <m/>
    <n v="1"/>
    <n v="11"/>
    <s v="OK"/>
    <n v="0"/>
    <s v="White - 2213"/>
    <d v="2016-02-16T00:00:00"/>
    <x v="77"/>
    <n v="6"/>
    <s v="OK"/>
    <s v="OK"/>
    <m/>
  </r>
  <r>
    <x v="1"/>
    <n v="2"/>
    <x v="166"/>
    <x v="11"/>
    <x v="6"/>
    <m/>
    <n v="2"/>
    <n v="26"/>
    <n v="26"/>
    <n v="26"/>
    <n v="0"/>
    <d v="2016-02-11T00:00:00"/>
    <m/>
    <m/>
    <m/>
    <m/>
    <m/>
    <m/>
    <m/>
    <m/>
    <m/>
    <m/>
    <n v="2"/>
    <n v="26"/>
    <s v="OK"/>
    <n v="0"/>
    <s v="Black - 2215"/>
    <d v="2016-02-16T00:00:00"/>
    <x v="145"/>
    <n v="6"/>
    <s v="OK"/>
    <s v="OK"/>
    <m/>
  </r>
  <r>
    <x v="1"/>
    <n v="3"/>
    <x v="72"/>
    <x v="19"/>
    <x v="6"/>
    <m/>
    <n v="3"/>
    <n v="4"/>
    <n v="4"/>
    <n v="4"/>
    <n v="0"/>
    <d v="2016-02-11T00:00:00"/>
    <m/>
    <m/>
    <m/>
    <m/>
    <m/>
    <m/>
    <m/>
    <m/>
    <m/>
    <m/>
    <n v="3"/>
    <n v="4"/>
    <s v="OK"/>
    <n v="0"/>
    <s v="Credial - 2227"/>
    <d v="2016-02-16T00:00:00"/>
    <x v="74"/>
    <n v="6"/>
    <s v="OK"/>
    <s v="OK"/>
    <m/>
  </r>
  <r>
    <x v="1"/>
    <n v="4"/>
    <x v="3"/>
    <x v="20"/>
    <x v="6"/>
    <m/>
    <n v="4"/>
    <n v="2"/>
    <n v="2"/>
    <n v="2"/>
    <n v="0"/>
    <d v="2016-02-11T00:00:00"/>
    <m/>
    <m/>
    <m/>
    <m/>
    <m/>
    <m/>
    <m/>
    <m/>
    <m/>
    <m/>
    <n v="4"/>
    <n v="2"/>
    <s v="OK"/>
    <n v="0"/>
    <s v="Moviflor - 2229"/>
    <d v="2016-02-16T00:00:00"/>
    <x v="3"/>
    <n v="6"/>
    <s v="OK"/>
    <s v="OK"/>
    <m/>
  </r>
  <r>
    <x v="1"/>
    <n v="5"/>
    <x v="234"/>
    <x v="12"/>
    <x v="6"/>
    <m/>
    <n v="5"/>
    <n v="224"/>
    <n v="224"/>
    <n v="224"/>
    <n v="0"/>
    <d v="2016-02-11T00:00:00"/>
    <m/>
    <m/>
    <m/>
    <m/>
    <m/>
    <m/>
    <m/>
    <m/>
    <m/>
    <m/>
    <n v="5"/>
    <n v="224"/>
    <s v="OK"/>
    <n v="0"/>
    <s v="Conforama - 2230"/>
    <d v="2016-02-12T00:00:00"/>
    <x v="234"/>
    <n v="2"/>
    <s v="OK"/>
    <s v="OK"/>
    <m/>
  </r>
  <r>
    <x v="1"/>
    <n v="6"/>
    <x v="100"/>
    <x v="13"/>
    <x v="6"/>
    <m/>
    <n v="6"/>
    <n v="23"/>
    <n v="23"/>
    <n v="23"/>
    <n v="0"/>
    <d v="2016-02-11T00:00:00"/>
    <m/>
    <m/>
    <m/>
    <m/>
    <m/>
    <m/>
    <m/>
    <m/>
    <m/>
    <m/>
    <n v="6"/>
    <n v="23"/>
    <s v="OK"/>
    <n v="0"/>
    <s v="Euronics - 2231"/>
    <d v="2016-02-16T00:00:00"/>
    <x v="103"/>
    <n v="6"/>
    <s v="OK"/>
    <s v="OK"/>
    <m/>
  </r>
  <r>
    <x v="1"/>
    <n v="7"/>
    <x v="83"/>
    <x v="14"/>
    <x v="6"/>
    <m/>
    <n v="7"/>
    <n v="12"/>
    <n v="12"/>
    <n v="12"/>
    <n v="0"/>
    <d v="2016-02-11T00:00:00"/>
    <m/>
    <m/>
    <m/>
    <m/>
    <m/>
    <m/>
    <m/>
    <m/>
    <m/>
    <m/>
    <n v="7"/>
    <n v="12"/>
    <s v="OK"/>
    <n v="0"/>
    <s v="Tien 21 - 2232"/>
    <d v="2016-02-16T00:00:00"/>
    <x v="85"/>
    <n v="6"/>
    <s v="OK"/>
    <s v="OK"/>
    <m/>
  </r>
  <r>
    <x v="1"/>
    <n v="8"/>
    <x v="4"/>
    <x v="15"/>
    <x v="6"/>
    <m/>
    <n v="8"/>
    <n v="1"/>
    <n v="1"/>
    <n v="1"/>
    <n v="0"/>
    <d v="2016-02-11T00:00:00"/>
    <m/>
    <m/>
    <m/>
    <m/>
    <m/>
    <m/>
    <m/>
    <m/>
    <m/>
    <m/>
    <n v="8"/>
    <n v="1"/>
    <s v="OK"/>
    <n v="0"/>
    <s v="Confort - 2233"/>
    <d v="2016-02-16T00:00:00"/>
    <x v="4"/>
    <n v="6"/>
    <s v="OK"/>
    <s v="OK"/>
    <m/>
  </r>
  <r>
    <x v="1"/>
    <n v="9"/>
    <x v="235"/>
    <x v="16"/>
    <x v="6"/>
    <m/>
    <n v="9"/>
    <n v="403"/>
    <n v="403"/>
    <n v="403"/>
    <n v="0"/>
    <d v="2016-02-11T00:00:00"/>
    <m/>
    <m/>
    <m/>
    <m/>
    <m/>
    <m/>
    <m/>
    <m/>
    <m/>
    <m/>
    <n v="9"/>
    <n v="403"/>
    <s v="OK"/>
    <n v="0"/>
    <s v="MC FNAC- 2370"/>
    <d v="2016-02-12T00:00:00"/>
    <x v="235"/>
    <n v="2"/>
    <s v="OK"/>
    <s v="OK"/>
    <m/>
  </r>
  <r>
    <x v="1"/>
    <n v="10"/>
    <x v="225"/>
    <x v="10"/>
    <x v="6"/>
    <m/>
    <n v="10"/>
    <n v="99"/>
    <n v="99"/>
    <n v="99"/>
    <n v="0"/>
    <d v="2016-02-11T00:00:00"/>
    <m/>
    <m/>
    <m/>
    <m/>
    <m/>
    <m/>
    <m/>
    <m/>
    <m/>
    <m/>
    <n v="10"/>
    <n v="99"/>
    <s v="OK"/>
    <n v="0"/>
    <s v="Salvador Caetano - 2879"/>
    <d v="2016-02-16T00:00:00"/>
    <x v="236"/>
    <n v="6"/>
    <s v="OK"/>
    <s v="OK"/>
    <m/>
  </r>
  <r>
    <x v="1"/>
    <n v="11"/>
    <x v="236"/>
    <x v="2"/>
    <x v="6"/>
    <m/>
    <n v="11"/>
    <n v="628"/>
    <n v="628"/>
    <n v="628"/>
    <n v="0"/>
    <d v="2016-02-11T00:00:00"/>
    <m/>
    <m/>
    <m/>
    <m/>
    <m/>
    <m/>
    <m/>
    <m/>
    <m/>
    <m/>
    <n v="11"/>
    <n v="628"/>
    <s v="OK"/>
    <n v="0"/>
    <s v="RP Def - 3173"/>
    <d v="2016-02-12T00:00:00"/>
    <x v="237"/>
    <n v="2"/>
    <s v="OK"/>
    <s v="OK"/>
    <m/>
  </r>
  <r>
    <x v="1"/>
    <n v="12"/>
    <x v="75"/>
    <x v="8"/>
    <x v="6"/>
    <m/>
    <n v="12"/>
    <n v="11"/>
    <n v="11"/>
    <n v="11"/>
    <n v="0"/>
    <d v="2016-02-11T00:00:00"/>
    <m/>
    <m/>
    <m/>
    <m/>
    <m/>
    <m/>
    <m/>
    <m/>
    <m/>
    <m/>
    <n v="12"/>
    <n v="11"/>
    <s v="OK"/>
    <n v="0"/>
    <s v="CTT Standard - 4091"/>
    <d v="2016-02-17T00:00:00"/>
    <x v="77"/>
    <n v="7"/>
    <s v="OK"/>
    <s v="OK"/>
    <m/>
  </r>
  <r>
    <x v="1"/>
    <n v="13"/>
    <x v="172"/>
    <x v="9"/>
    <x v="6"/>
    <m/>
    <n v="13"/>
    <n v="24"/>
    <n v="24"/>
    <n v="24"/>
    <n v="0"/>
    <d v="2016-02-11T00:00:00"/>
    <m/>
    <m/>
    <m/>
    <m/>
    <m/>
    <m/>
    <m/>
    <m/>
    <m/>
    <m/>
    <n v="13"/>
    <n v="24"/>
    <s v="OK"/>
    <n v="0"/>
    <s v="JOM - 4327"/>
    <d v="2016-02-17T00:00:00"/>
    <x v="44"/>
    <n v="7"/>
    <s v="OK"/>
    <s v="OK"/>
    <m/>
  </r>
  <r>
    <x v="1"/>
    <n v="14"/>
    <x v="237"/>
    <x v="6"/>
    <x v="6"/>
    <m/>
    <n v="14"/>
    <n v="225"/>
    <n v="225"/>
    <n v="225"/>
    <n v="0"/>
    <d v="2016-02-11T00:00:00"/>
    <m/>
    <m/>
    <m/>
    <m/>
    <m/>
    <m/>
    <m/>
    <m/>
    <m/>
    <m/>
    <n v="14"/>
    <n v="225"/>
    <s v="OK"/>
    <n v="0"/>
    <s v="Worten def - 6806"/>
    <d v="2016-02-12T00:00:00"/>
    <x v="120"/>
    <n v="2"/>
    <s v="OK"/>
    <s v="OK"/>
    <m/>
  </r>
  <r>
    <x v="1"/>
    <n v="1"/>
    <x v="211"/>
    <x v="23"/>
    <x v="69"/>
    <m/>
    <n v="1"/>
    <n v="1500"/>
    <n v="1500"/>
    <n v="1500"/>
    <n v="0"/>
    <d v="2016-02-12T00:00:00"/>
    <m/>
    <m/>
    <m/>
    <m/>
    <m/>
    <m/>
    <m/>
    <m/>
    <m/>
    <m/>
    <n v="1"/>
    <n v="1500"/>
    <s v="OK"/>
    <n v="0"/>
    <s v="FNAC prov- 2369"/>
    <d v="2016-02-18T00:00:00"/>
    <x v="216"/>
    <n v="7"/>
    <s v="OK"/>
    <s v="OK"/>
    <m/>
  </r>
  <r>
    <x v="1"/>
    <n v="1"/>
    <x v="4"/>
    <x v="3"/>
    <x v="7"/>
    <m/>
    <n v="1"/>
    <n v="1"/>
    <n v="1"/>
    <n v="1"/>
    <n v="0"/>
    <d v="2016-02-18T00:00:00"/>
    <m/>
    <m/>
    <m/>
    <m/>
    <m/>
    <m/>
    <m/>
    <m/>
    <m/>
    <m/>
    <n v="1"/>
    <n v="1"/>
    <s v="OK"/>
    <n v="0"/>
    <s v="CNT Def - 2205"/>
    <d v="2016-02-22T00:00:00"/>
    <x v="4"/>
    <n v="5"/>
    <s v="OK"/>
    <s v="OK"/>
    <m/>
  </r>
  <r>
    <x v="1"/>
    <n v="2"/>
    <x v="4"/>
    <x v="4"/>
    <x v="7"/>
    <m/>
    <n v="2"/>
    <n v="1"/>
    <n v="1"/>
    <n v="1"/>
    <n v="0"/>
    <d v="2016-02-18T00:00:00"/>
    <m/>
    <m/>
    <m/>
    <m/>
    <m/>
    <m/>
    <m/>
    <m/>
    <m/>
    <m/>
    <n v="2"/>
    <n v="1"/>
    <s v="OK"/>
    <n v="0"/>
    <s v="MDL Def - 2208"/>
    <d v="2016-02-22T00:00:00"/>
    <x v="4"/>
    <n v="5"/>
    <s v="OK"/>
    <s v="OK"/>
    <m/>
  </r>
  <r>
    <x v="1"/>
    <n v="3"/>
    <x v="24"/>
    <x v="17"/>
    <x v="7"/>
    <m/>
    <n v="3"/>
    <n v="8"/>
    <n v="8"/>
    <n v="8"/>
    <n v="0"/>
    <d v="2016-02-18T00:00:00"/>
    <m/>
    <m/>
    <m/>
    <m/>
    <m/>
    <m/>
    <m/>
    <m/>
    <m/>
    <m/>
    <n v="3"/>
    <m/>
    <s v="KO"/>
    <s v=""/>
    <s v="White - 2213"/>
    <m/>
    <x v="238"/>
    <n v="-41807"/>
    <s v="Pendente"/>
    <s v="-"/>
    <m/>
  </r>
  <r>
    <x v="1"/>
    <n v="4"/>
    <x v="217"/>
    <x v="11"/>
    <x v="7"/>
    <m/>
    <n v="4"/>
    <n v="44"/>
    <n v="44"/>
    <n v="44"/>
    <n v="0"/>
    <d v="2016-02-18T00:00:00"/>
    <m/>
    <m/>
    <m/>
    <m/>
    <m/>
    <m/>
    <m/>
    <m/>
    <m/>
    <m/>
    <n v="4"/>
    <n v="44"/>
    <s v="OK"/>
    <n v="0"/>
    <s v="Black - 2215"/>
    <d v="2016-02-19T00:00:00"/>
    <x v="55"/>
    <n v="2"/>
    <s v="OK"/>
    <s v="OK"/>
    <m/>
  </r>
  <r>
    <x v="1"/>
    <n v="5"/>
    <x v="68"/>
    <x v="19"/>
    <x v="7"/>
    <m/>
    <n v="5"/>
    <n v="6"/>
    <n v="6"/>
    <n v="6"/>
    <n v="0"/>
    <d v="2016-02-18T00:00:00"/>
    <m/>
    <m/>
    <m/>
    <m/>
    <m/>
    <m/>
    <m/>
    <m/>
    <m/>
    <m/>
    <n v="5"/>
    <n v="6"/>
    <s v="OK"/>
    <n v="0"/>
    <s v="Credial - 2227"/>
    <d v="2016-02-19T00:00:00"/>
    <x v="68"/>
    <n v="2"/>
    <s v="OK"/>
    <s v="OK"/>
    <m/>
  </r>
  <r>
    <x v="1"/>
    <n v="6"/>
    <x v="238"/>
    <x v="0"/>
    <x v="7"/>
    <m/>
    <n v="6"/>
    <n v="318"/>
    <n v="318"/>
    <n v="318"/>
    <n v="0"/>
    <d v="2016-02-18T00:00:00"/>
    <m/>
    <m/>
    <m/>
    <m/>
    <m/>
    <m/>
    <m/>
    <m/>
    <m/>
    <m/>
    <n v="6"/>
    <n v="318"/>
    <s v="OK"/>
    <n v="0"/>
    <s v="Ikea - 2228"/>
    <d v="2016-02-19T00:00:00"/>
    <x v="239"/>
    <n v="2"/>
    <s v="OK"/>
    <s v="OK"/>
    <m/>
  </r>
  <r>
    <x v="1"/>
    <n v="7"/>
    <x v="3"/>
    <x v="20"/>
    <x v="7"/>
    <m/>
    <n v="7"/>
    <n v="2"/>
    <n v="2"/>
    <n v="2"/>
    <n v="0"/>
    <d v="2016-02-18T00:00:00"/>
    <m/>
    <m/>
    <m/>
    <m/>
    <m/>
    <m/>
    <m/>
    <m/>
    <m/>
    <m/>
    <n v="7"/>
    <n v="2"/>
    <s v="OK"/>
    <n v="0"/>
    <s v="Moviflor - 2229"/>
    <d v="2016-02-19T00:00:00"/>
    <x v="3"/>
    <n v="2"/>
    <s v="OK"/>
    <s v="OK"/>
    <m/>
  </r>
  <r>
    <x v="1"/>
    <n v="8"/>
    <x v="239"/>
    <x v="12"/>
    <x v="7"/>
    <m/>
    <n v="8"/>
    <n v="247"/>
    <n v="247"/>
    <n v="247"/>
    <n v="0"/>
    <d v="2016-02-18T00:00:00"/>
    <m/>
    <m/>
    <m/>
    <m/>
    <m/>
    <m/>
    <m/>
    <m/>
    <m/>
    <m/>
    <n v="8"/>
    <n v="247"/>
    <s v="OK"/>
    <n v="0"/>
    <s v="Conforama - 2230"/>
    <d v="2016-02-19T00:00:00"/>
    <x v="240"/>
    <n v="2"/>
    <s v="OK"/>
    <s v="OK"/>
    <m/>
  </r>
  <r>
    <x v="1"/>
    <n v="9"/>
    <x v="112"/>
    <x v="13"/>
    <x v="7"/>
    <m/>
    <n v="9"/>
    <n v="25"/>
    <n v="25"/>
    <n v="25"/>
    <n v="0"/>
    <d v="2016-02-18T00:00:00"/>
    <m/>
    <m/>
    <m/>
    <m/>
    <m/>
    <m/>
    <m/>
    <m/>
    <m/>
    <m/>
    <n v="9"/>
    <n v="25"/>
    <s v="OK"/>
    <n v="0"/>
    <s v="Euronics - 2231"/>
    <d v="2016-02-19T00:00:00"/>
    <x v="113"/>
    <n v="2"/>
    <s v="OK"/>
    <s v="OK"/>
    <m/>
  </r>
  <r>
    <x v="1"/>
    <n v="10"/>
    <x v="62"/>
    <x v="14"/>
    <x v="7"/>
    <m/>
    <n v="10"/>
    <n v="21"/>
    <n v="21"/>
    <n v="21"/>
    <n v="0"/>
    <d v="2016-02-18T00:00:00"/>
    <m/>
    <m/>
    <m/>
    <m/>
    <m/>
    <m/>
    <m/>
    <m/>
    <m/>
    <m/>
    <n v="10"/>
    <n v="21"/>
    <s v="OK"/>
    <n v="0"/>
    <s v="Tien 21 - 2232"/>
    <d v="2016-02-19T00:00:00"/>
    <x v="56"/>
    <n v="2"/>
    <s v="OK"/>
    <s v="OK"/>
    <m/>
  </r>
  <r>
    <x v="1"/>
    <n v="11"/>
    <x v="71"/>
    <x v="15"/>
    <x v="7"/>
    <m/>
    <n v="11"/>
    <n v="5"/>
    <n v="5"/>
    <n v="5"/>
    <n v="0"/>
    <d v="2016-02-18T00:00:00"/>
    <m/>
    <m/>
    <m/>
    <m/>
    <m/>
    <m/>
    <m/>
    <m/>
    <m/>
    <m/>
    <n v="11"/>
    <n v="5"/>
    <s v="OK"/>
    <n v="0"/>
    <s v="Confort - 2233"/>
    <d v="2016-02-22T00:00:00"/>
    <x v="72"/>
    <n v="5"/>
    <s v="OK"/>
    <s v="OK"/>
    <m/>
  </r>
  <r>
    <x v="1"/>
    <n v="12"/>
    <x v="240"/>
    <x v="16"/>
    <x v="7"/>
    <m/>
    <n v="12"/>
    <n v="416"/>
    <n v="416"/>
    <n v="416"/>
    <n v="0"/>
    <d v="2016-02-18T00:00:00"/>
    <m/>
    <m/>
    <m/>
    <m/>
    <m/>
    <m/>
    <m/>
    <m/>
    <m/>
    <m/>
    <n v="12"/>
    <n v="416"/>
    <s v="OK"/>
    <n v="0"/>
    <s v="MC FNAC- 2370"/>
    <d v="2016-02-19T00:00:00"/>
    <x v="241"/>
    <n v="2"/>
    <s v="OK"/>
    <s v="OK"/>
    <m/>
  </r>
  <r>
    <x v="1"/>
    <n v="13"/>
    <x v="241"/>
    <x v="10"/>
    <x v="7"/>
    <m/>
    <n v="13"/>
    <n v="127"/>
    <n v="127"/>
    <n v="127"/>
    <n v="0"/>
    <d v="2016-02-18T00:00:00"/>
    <m/>
    <m/>
    <m/>
    <m/>
    <m/>
    <m/>
    <m/>
    <m/>
    <m/>
    <m/>
    <n v="13"/>
    <n v="127"/>
    <s v="OK"/>
    <n v="0"/>
    <s v="Salvador Caetano - 2879"/>
    <d v="2016-02-19T00:00:00"/>
    <x v="242"/>
    <n v="2"/>
    <s v="OK"/>
    <s v="OK"/>
    <m/>
  </r>
  <r>
    <x v="1"/>
    <n v="14"/>
    <x v="4"/>
    <x v="21"/>
    <x v="7"/>
    <m/>
    <n v="14"/>
    <n v="1"/>
    <n v="1"/>
    <n v="1"/>
    <n v="0"/>
    <d v="2016-02-18T00:00:00"/>
    <m/>
    <m/>
    <m/>
    <m/>
    <m/>
    <m/>
    <m/>
    <m/>
    <m/>
    <m/>
    <n v="14"/>
    <n v="1"/>
    <s v="OK"/>
    <n v="0"/>
    <s v="Renault MCI - 3135"/>
    <d v="2016-02-19T00:00:00"/>
    <x v="4"/>
    <n v="2"/>
    <s v="OK"/>
    <s v="OK"/>
    <m/>
  </r>
  <r>
    <x v="1"/>
    <n v="15"/>
    <x v="242"/>
    <x v="2"/>
    <x v="7"/>
    <m/>
    <n v="15"/>
    <n v="756"/>
    <n v="756"/>
    <n v="756"/>
    <n v="0"/>
    <d v="2016-02-18T00:00:00"/>
    <m/>
    <m/>
    <m/>
    <m/>
    <m/>
    <m/>
    <m/>
    <m/>
    <m/>
    <m/>
    <n v="15"/>
    <n v="756"/>
    <s v="OK"/>
    <n v="0"/>
    <s v="RP Def - 3173"/>
    <d v="2016-02-19T00:00:00"/>
    <x v="243"/>
    <n v="2"/>
    <s v="OK"/>
    <s v="OK"/>
    <m/>
  </r>
  <r>
    <x v="1"/>
    <n v="16"/>
    <x v="33"/>
    <x v="8"/>
    <x v="7"/>
    <m/>
    <n v="16"/>
    <n v="9"/>
    <n v="9"/>
    <n v="9"/>
    <n v="0"/>
    <d v="2016-02-18T00:00:00"/>
    <m/>
    <m/>
    <m/>
    <m/>
    <m/>
    <m/>
    <m/>
    <m/>
    <m/>
    <m/>
    <n v="16"/>
    <n v="9"/>
    <s v="OK"/>
    <n v="0"/>
    <s v="CTT Standard - 4091"/>
    <d v="2016-02-19T00:00:00"/>
    <x v="33"/>
    <n v="2"/>
    <s v="OK"/>
    <s v="OK"/>
    <m/>
  </r>
  <r>
    <x v="1"/>
    <n v="17"/>
    <x v="4"/>
    <x v="5"/>
    <x v="7"/>
    <m/>
    <n v="17"/>
    <n v="1"/>
    <n v="1"/>
    <n v="1"/>
    <n v="0"/>
    <d v="2016-02-18T00:00:00"/>
    <m/>
    <m/>
    <m/>
    <m/>
    <m/>
    <m/>
    <m/>
    <m/>
    <m/>
    <m/>
    <n v="17"/>
    <n v="1"/>
    <s v="OK"/>
    <n v="0"/>
    <s v="SZ Def - 6508"/>
    <d v="2016-02-19T00:00:00"/>
    <x v="4"/>
    <n v="2"/>
    <s v="OK"/>
    <s v="OK"/>
    <m/>
  </r>
  <r>
    <x v="1"/>
    <n v="18"/>
    <x v="243"/>
    <x v="6"/>
    <x v="7"/>
    <m/>
    <n v="18"/>
    <n v="274"/>
    <n v="274"/>
    <n v="274"/>
    <n v="0"/>
    <d v="2016-02-18T00:00:00"/>
    <m/>
    <m/>
    <m/>
    <m/>
    <m/>
    <m/>
    <m/>
    <m/>
    <m/>
    <m/>
    <n v="18"/>
    <n v="274"/>
    <s v="OK"/>
    <n v="0"/>
    <s v="Worten def - 6806"/>
    <d v="2016-02-19T00:00:00"/>
    <x v="244"/>
    <n v="2"/>
    <s v="OK"/>
    <s v="OK"/>
    <m/>
  </r>
  <r>
    <x v="1"/>
    <n v="19"/>
    <x v="4"/>
    <x v="7"/>
    <x v="7"/>
    <m/>
    <n v="19"/>
    <n v="1"/>
    <n v="1"/>
    <n v="1"/>
    <n v="0"/>
    <d v="2016-02-18T00:00:00"/>
    <m/>
    <m/>
    <m/>
    <m/>
    <m/>
    <m/>
    <m/>
    <m/>
    <m/>
    <m/>
    <n v="19"/>
    <n v="1"/>
    <s v="OK"/>
    <n v="0"/>
    <s v="Vobis -6843"/>
    <d v="2016-02-19T00:00:00"/>
    <x v="4"/>
    <n v="2"/>
    <s v="OK"/>
    <s v="OK"/>
    <m/>
  </r>
  <r>
    <x v="1"/>
    <n v="1"/>
    <x v="1"/>
    <x v="1"/>
    <x v="70"/>
    <m/>
    <n v="1"/>
    <n v="200"/>
    <n v="200"/>
    <n v="200"/>
    <n v="0"/>
    <d v="2016-02-19T00:00:00"/>
    <m/>
    <m/>
    <m/>
    <m/>
    <m/>
    <m/>
    <m/>
    <m/>
    <m/>
    <m/>
    <n v="1"/>
    <n v="200"/>
    <s v="OK"/>
    <n v="0"/>
    <s v="RP Provisorio - 3172"/>
    <d v="2016-02-24T00:00:00"/>
    <x v="1"/>
    <n v="6"/>
    <s v="OK"/>
    <s v="OK"/>
    <m/>
  </r>
  <r>
    <x v="1"/>
    <n v="1"/>
    <x v="63"/>
    <x v="23"/>
    <x v="71"/>
    <m/>
    <n v="1"/>
    <n v="2000"/>
    <n v="2000"/>
    <n v="2000"/>
    <n v="0"/>
    <d v="2016-02-23T00:00:00"/>
    <m/>
    <m/>
    <m/>
    <m/>
    <m/>
    <m/>
    <m/>
    <m/>
    <m/>
    <m/>
    <n v="1"/>
    <m/>
    <s v="KO"/>
    <m/>
    <s v="FNAC prov- 2369"/>
    <m/>
    <x v="238"/>
    <n v="-41810"/>
    <s v="Pendente"/>
    <s v="-"/>
    <m/>
  </r>
  <r>
    <x v="1"/>
    <n v="2"/>
    <x v="8"/>
    <x v="1"/>
    <x v="71"/>
    <m/>
    <n v="2"/>
    <n v="250"/>
    <n v="250"/>
    <n v="250"/>
    <n v="0"/>
    <d v="2016-02-23T00:00:00"/>
    <m/>
    <m/>
    <m/>
    <m/>
    <m/>
    <m/>
    <m/>
    <m/>
    <m/>
    <m/>
    <n v="2"/>
    <n v="250"/>
    <s v="OK"/>
    <n v="0"/>
    <s v="RP Provisorio - 3172"/>
    <d v="2016-02-25T00:00:00"/>
    <x v="8"/>
    <n v="5"/>
    <s v="OK"/>
    <s v="OK"/>
    <m/>
  </r>
  <r>
    <x v="1"/>
    <n v="3"/>
    <x v="244"/>
    <x v="24"/>
    <x v="71"/>
    <m/>
    <n v="3"/>
    <n v="75"/>
    <n v="75"/>
    <n v="75"/>
    <n v="0"/>
    <d v="2016-02-23T00:00:00"/>
    <m/>
    <m/>
    <m/>
    <m/>
    <m/>
    <m/>
    <m/>
    <m/>
    <m/>
    <m/>
    <n v="3"/>
    <n v="75"/>
    <s v="OK"/>
    <n v="0"/>
    <s v="Worten prov - 6804"/>
    <d v="2016-02-25T00:00:00"/>
    <x v="245"/>
    <n v="5"/>
    <s v="OK"/>
    <s v="OK"/>
    <m/>
  </r>
  <r>
    <x v="1"/>
    <n v="1"/>
    <x v="1"/>
    <x v="1"/>
    <x v="72"/>
    <m/>
    <n v="1"/>
    <n v="200"/>
    <n v="200"/>
    <n v="200"/>
    <n v="0"/>
    <d v="2016-02-24T00:00:00"/>
    <m/>
    <m/>
    <m/>
    <m/>
    <m/>
    <m/>
    <m/>
    <m/>
    <m/>
    <m/>
    <n v="1"/>
    <n v="200"/>
    <s v="OK"/>
    <n v="0"/>
    <s v="RP Provisorio - 3172"/>
    <d v="2016-02-25T00:00:00"/>
    <x v="1"/>
    <n v="2"/>
    <s v="OK"/>
    <s v="OK"/>
    <m/>
  </r>
  <r>
    <x v="1"/>
    <n v="1"/>
    <x v="3"/>
    <x v="4"/>
    <x v="8"/>
    <m/>
    <n v="1"/>
    <n v="2"/>
    <n v="2"/>
    <n v="2"/>
    <n v="0"/>
    <d v="2016-02-25T00:00:00"/>
    <m/>
    <m/>
    <m/>
    <m/>
    <m/>
    <m/>
    <m/>
    <m/>
    <m/>
    <m/>
    <n v="1"/>
    <m/>
    <s v="KO"/>
    <s v=""/>
    <s v="MDL Def - 2208"/>
    <m/>
    <x v="238"/>
    <n v="-41814"/>
    <s v="Pendente"/>
    <s v="-"/>
    <m/>
  </r>
  <r>
    <x v="1"/>
    <n v="2"/>
    <x v="75"/>
    <x v="17"/>
    <x v="8"/>
    <m/>
    <n v="2"/>
    <n v="11"/>
    <n v="11"/>
    <n v="11"/>
    <n v="0"/>
    <d v="2016-02-25T00:00:00"/>
    <m/>
    <m/>
    <m/>
    <m/>
    <m/>
    <m/>
    <m/>
    <m/>
    <m/>
    <m/>
    <n v="2"/>
    <n v="11"/>
    <s v="OK"/>
    <n v="0"/>
    <s v="White - 2213"/>
    <d v="2016-02-26T00:00:00"/>
    <x v="77"/>
    <n v="2"/>
    <s v="OK"/>
    <s v="OK"/>
    <m/>
  </r>
  <r>
    <x v="1"/>
    <n v="3"/>
    <x v="88"/>
    <x v="11"/>
    <x v="8"/>
    <m/>
    <n v="3"/>
    <n v="53"/>
    <n v="53"/>
    <n v="53"/>
    <n v="0"/>
    <d v="2016-02-25T00:00:00"/>
    <m/>
    <m/>
    <m/>
    <m/>
    <m/>
    <m/>
    <m/>
    <m/>
    <m/>
    <m/>
    <n v="3"/>
    <n v="53"/>
    <s v="OK"/>
    <n v="0"/>
    <s v="Black - 2215"/>
    <d v="2016-02-26T00:00:00"/>
    <x v="246"/>
    <n v="2"/>
    <s v="OK"/>
    <s v="OK"/>
    <m/>
  </r>
  <r>
    <x v="1"/>
    <n v="4"/>
    <x v="71"/>
    <x v="19"/>
    <x v="8"/>
    <m/>
    <n v="4"/>
    <n v="5"/>
    <n v="5"/>
    <n v="5"/>
    <n v="0"/>
    <d v="2016-02-25T00:00:00"/>
    <m/>
    <m/>
    <m/>
    <m/>
    <m/>
    <m/>
    <m/>
    <m/>
    <m/>
    <m/>
    <n v="4"/>
    <n v="5"/>
    <s v="OK"/>
    <n v="0"/>
    <s v="Credial - 2227"/>
    <d v="2016-02-26T00:00:00"/>
    <x v="72"/>
    <n v="2"/>
    <s v="OK"/>
    <s v="OK"/>
    <m/>
  </r>
  <r>
    <x v="1"/>
    <n v="5"/>
    <x v="72"/>
    <x v="20"/>
    <x v="8"/>
    <m/>
    <n v="5"/>
    <n v="4"/>
    <n v="4"/>
    <n v="4"/>
    <n v="0"/>
    <d v="2016-02-25T00:00:00"/>
    <m/>
    <m/>
    <m/>
    <m/>
    <m/>
    <m/>
    <m/>
    <m/>
    <m/>
    <m/>
    <n v="5"/>
    <n v="4"/>
    <s v="OK"/>
    <n v="0"/>
    <s v="Moviflor - 2229"/>
    <d v="2016-02-26T00:00:00"/>
    <x v="74"/>
    <n v="2"/>
    <s v="OK"/>
    <s v="OK"/>
    <m/>
  </r>
  <r>
    <x v="1"/>
    <n v="6"/>
    <x v="245"/>
    <x v="12"/>
    <x v="8"/>
    <m/>
    <n v="6"/>
    <n v="215"/>
    <n v="215"/>
    <n v="215"/>
    <n v="0"/>
    <d v="2016-02-25T00:00:00"/>
    <m/>
    <m/>
    <m/>
    <m/>
    <m/>
    <m/>
    <m/>
    <m/>
    <m/>
    <m/>
    <n v="6"/>
    <n v="215"/>
    <s v="OK"/>
    <n v="0"/>
    <s v="Conforama - 2230"/>
    <d v="2016-02-26T00:00:00"/>
    <x v="247"/>
    <n v="2"/>
    <s v="OK"/>
    <s v="OK"/>
    <m/>
  </r>
  <r>
    <x v="1"/>
    <n v="7"/>
    <x v="50"/>
    <x v="13"/>
    <x v="8"/>
    <m/>
    <n v="7"/>
    <n v="30"/>
    <n v="30"/>
    <n v="30"/>
    <n v="0"/>
    <d v="2016-02-25T00:00:00"/>
    <m/>
    <m/>
    <m/>
    <m/>
    <m/>
    <m/>
    <m/>
    <m/>
    <m/>
    <m/>
    <n v="7"/>
    <n v="30"/>
    <s v="OK"/>
    <n v="0"/>
    <s v="Euronics - 2231"/>
    <d v="2016-02-26T00:00:00"/>
    <x v="50"/>
    <n v="2"/>
    <s v="OK"/>
    <s v="OK"/>
    <m/>
  </r>
  <r>
    <x v="1"/>
    <n v="8"/>
    <x v="33"/>
    <x v="14"/>
    <x v="8"/>
    <m/>
    <n v="8"/>
    <n v="9"/>
    <n v="9"/>
    <n v="9"/>
    <n v="0"/>
    <d v="2016-02-25T00:00:00"/>
    <m/>
    <m/>
    <m/>
    <m/>
    <m/>
    <m/>
    <m/>
    <m/>
    <m/>
    <m/>
    <n v="8"/>
    <n v="9"/>
    <s v="OK"/>
    <n v="0"/>
    <s v="Tien 21 - 2232"/>
    <d v="2016-02-26T00:00:00"/>
    <x v="33"/>
    <n v="2"/>
    <s v="OK"/>
    <s v="OK"/>
    <m/>
  </r>
  <r>
    <x v="1"/>
    <n v="9"/>
    <x v="68"/>
    <x v="15"/>
    <x v="8"/>
    <m/>
    <n v="9"/>
    <n v="6"/>
    <n v="6"/>
    <n v="6"/>
    <n v="0"/>
    <d v="2016-02-25T00:00:00"/>
    <m/>
    <m/>
    <m/>
    <m/>
    <m/>
    <m/>
    <m/>
    <m/>
    <m/>
    <m/>
    <n v="9"/>
    <n v="6"/>
    <s v="OK"/>
    <n v="0"/>
    <s v="Confort - 2233"/>
    <d v="2016-02-26T00:00:00"/>
    <x v="68"/>
    <n v="2"/>
    <s v="OK"/>
    <s v="OK"/>
    <m/>
  </r>
  <r>
    <x v="1"/>
    <n v="10"/>
    <x v="183"/>
    <x v="16"/>
    <x v="8"/>
    <m/>
    <n v="10"/>
    <n v="469"/>
    <n v="469"/>
    <n v="469"/>
    <n v="0"/>
    <d v="2016-02-25T00:00:00"/>
    <m/>
    <m/>
    <m/>
    <m/>
    <m/>
    <m/>
    <m/>
    <m/>
    <m/>
    <m/>
    <n v="10"/>
    <n v="469"/>
    <s v="OK"/>
    <n v="0"/>
    <s v="MC FNAC- 2370"/>
    <d v="2016-02-26T00:00:00"/>
    <x v="248"/>
    <n v="2"/>
    <s v="OK"/>
    <s v="OK"/>
    <m/>
  </r>
  <r>
    <x v="1"/>
    <n v="11"/>
    <x v="246"/>
    <x v="10"/>
    <x v="8"/>
    <m/>
    <n v="11"/>
    <n v="166"/>
    <n v="166"/>
    <n v="166"/>
    <n v="0"/>
    <d v="2016-02-25T00:00:00"/>
    <m/>
    <m/>
    <m/>
    <m/>
    <m/>
    <m/>
    <m/>
    <m/>
    <m/>
    <m/>
    <n v="11"/>
    <n v="166"/>
    <s v="OK"/>
    <n v="0"/>
    <s v="Salvador Caetano - 2879"/>
    <d v="2016-02-26T00:00:00"/>
    <x v="249"/>
    <n v="2"/>
    <s v="OK"/>
    <s v="OK"/>
    <m/>
  </r>
  <r>
    <x v="1"/>
    <n v="12"/>
    <x v="247"/>
    <x v="2"/>
    <x v="8"/>
    <m/>
    <n v="12"/>
    <n v="670"/>
    <n v="670"/>
    <n v="670"/>
    <n v="0"/>
    <d v="2016-02-25T00:00:00"/>
    <m/>
    <m/>
    <m/>
    <m/>
    <m/>
    <m/>
    <m/>
    <m/>
    <m/>
    <m/>
    <n v="12"/>
    <n v="670"/>
    <s v="OK"/>
    <n v="0"/>
    <s v="RP Def - 3173"/>
    <d v="2016-02-26T00:00:00"/>
    <x v="250"/>
    <n v="2"/>
    <s v="OK"/>
    <s v="OK"/>
    <m/>
  </r>
  <r>
    <x v="1"/>
    <n v="13"/>
    <x v="100"/>
    <x v="8"/>
    <x v="8"/>
    <m/>
    <n v="13"/>
    <n v="23"/>
    <n v="23"/>
    <n v="23"/>
    <n v="0"/>
    <d v="2016-02-25T00:00:00"/>
    <m/>
    <m/>
    <m/>
    <m/>
    <m/>
    <m/>
    <m/>
    <m/>
    <m/>
    <m/>
    <n v="13"/>
    <n v="23"/>
    <s v="OK"/>
    <n v="0"/>
    <s v="CTT Standard - 4091"/>
    <d v="2016-02-26T00:00:00"/>
    <x v="103"/>
    <n v="2"/>
    <s v="OK"/>
    <s v="OK"/>
    <m/>
  </r>
  <r>
    <x v="1"/>
    <n v="14"/>
    <x v="217"/>
    <x v="9"/>
    <x v="8"/>
    <m/>
    <n v="14"/>
    <n v="44"/>
    <n v="44"/>
    <n v="44"/>
    <n v="0"/>
    <d v="2016-02-25T00:00:00"/>
    <m/>
    <m/>
    <m/>
    <m/>
    <m/>
    <m/>
    <m/>
    <m/>
    <m/>
    <m/>
    <n v="14"/>
    <n v="44"/>
    <s v="OK"/>
    <n v="0"/>
    <s v="JOM - 4327"/>
    <d v="2016-02-26T00:00:00"/>
    <x v="55"/>
    <n v="2"/>
    <s v="OK"/>
    <s v="OK"/>
    <m/>
  </r>
  <r>
    <x v="1"/>
    <n v="15"/>
    <x v="13"/>
    <x v="6"/>
    <x v="8"/>
    <m/>
    <n v="15"/>
    <n v="279"/>
    <n v="279"/>
    <n v="279"/>
    <n v="0"/>
    <d v="2016-02-25T00:00:00"/>
    <m/>
    <m/>
    <m/>
    <m/>
    <m/>
    <m/>
    <m/>
    <m/>
    <m/>
    <m/>
    <n v="15"/>
    <n v="279"/>
    <s v="OK"/>
    <n v="0"/>
    <s v="Worten def - 6806"/>
    <d v="2016-02-26T00:00:00"/>
    <x v="13"/>
    <n v="2"/>
    <s v="OK"/>
    <s v="OK"/>
    <m/>
  </r>
  <r>
    <x v="1"/>
    <n v="16"/>
    <x v="71"/>
    <x v="7"/>
    <x v="8"/>
    <m/>
    <n v="16"/>
    <n v="5"/>
    <n v="5"/>
    <n v="5"/>
    <n v="0"/>
    <d v="2016-02-25T00:00:00"/>
    <m/>
    <m/>
    <m/>
    <m/>
    <m/>
    <m/>
    <m/>
    <m/>
    <m/>
    <m/>
    <n v="16"/>
    <n v="5"/>
    <s v="OK"/>
    <n v="0"/>
    <s v="Vobis -6843"/>
    <d v="2016-02-26T00:00:00"/>
    <x v="72"/>
    <n v="2"/>
    <s v="OK"/>
    <s v="OK"/>
    <m/>
  </r>
  <r>
    <x v="1"/>
    <n v="1"/>
    <x v="211"/>
    <x v="23"/>
    <x v="73"/>
    <m/>
    <n v="1"/>
    <n v="1500"/>
    <n v="1500"/>
    <n v="1500"/>
    <n v="0"/>
    <d v="2016-01-29T00:00:00"/>
    <m/>
    <m/>
    <m/>
    <m/>
    <m/>
    <m/>
    <m/>
    <m/>
    <m/>
    <m/>
    <n v="1"/>
    <n v="1500"/>
    <s v="OK"/>
    <n v="0"/>
    <s v="FNAC prov- 2369"/>
    <d v="2016-03-01T00:00:00"/>
    <x v="216"/>
    <n v="5"/>
    <s v="OK"/>
    <s v="OK"/>
    <m/>
  </r>
  <r>
    <x v="1"/>
    <n v="2"/>
    <x v="164"/>
    <x v="1"/>
    <x v="73"/>
    <m/>
    <n v="2"/>
    <n v="350"/>
    <n v="350"/>
    <n v="350"/>
    <n v="0"/>
    <d v="2016-01-29T00:00:00"/>
    <m/>
    <m/>
    <m/>
    <m/>
    <m/>
    <m/>
    <m/>
    <m/>
    <m/>
    <m/>
    <n v="2"/>
    <n v="350"/>
    <s v="OK"/>
    <n v="0"/>
    <s v="RP Provisorio - 3172"/>
    <d v="2016-03-01T00:00:00"/>
    <x v="168"/>
    <n v="5"/>
    <s v="OK"/>
    <s v="OK"/>
    <m/>
  </r>
  <r>
    <x v="1"/>
    <n v="1"/>
    <x v="153"/>
    <x v="1"/>
    <x v="74"/>
    <m/>
    <n v="1"/>
    <n v="450"/>
    <n v="450"/>
    <n v="450"/>
    <n v="0"/>
    <d v="2016-02-01T00:00:00"/>
    <m/>
    <m/>
    <m/>
    <m/>
    <m/>
    <m/>
    <m/>
    <m/>
    <m/>
    <m/>
    <n v="1"/>
    <n v="450"/>
    <s v="OK"/>
    <n v="0"/>
    <s v="RP Provisorio - 3172"/>
    <d v="2016-03-03T00:00:00"/>
    <x v="158"/>
    <n v="3"/>
    <s v="OK"/>
    <s v="OK"/>
    <m/>
  </r>
  <r>
    <x v="0"/>
    <n v="1"/>
    <x v="163"/>
    <x v="17"/>
    <x v="9"/>
    <m/>
    <n v="1"/>
    <n v="485"/>
    <n v="485"/>
    <n v="273"/>
    <n v="212"/>
    <d v="2016-03-02T00:00:00"/>
    <m/>
    <m/>
    <m/>
    <m/>
    <m/>
    <m/>
    <m/>
    <m/>
    <m/>
    <m/>
    <n v="1"/>
    <n v="273"/>
    <s v="ERRO"/>
    <n v="212"/>
    <s v="White - 2213"/>
    <d v="2016-03-02T00:00:00"/>
    <x v="251"/>
    <n v="1"/>
    <s v="OK"/>
    <s v="OK"/>
    <m/>
  </r>
  <r>
    <x v="0"/>
    <n v="2"/>
    <x v="100"/>
    <x v="18"/>
    <x v="9"/>
    <m/>
    <n v="2"/>
    <n v="23"/>
    <n v="23"/>
    <n v="17"/>
    <n v="6"/>
    <d v="2016-03-02T00:00:00"/>
    <m/>
    <m/>
    <m/>
    <m/>
    <m/>
    <m/>
    <m/>
    <m/>
    <m/>
    <m/>
    <n v="2"/>
    <n v="17"/>
    <s v="ERRO"/>
    <n v="6"/>
    <s v="Green - 2214"/>
    <d v="2016-03-02T00:00:00"/>
    <x v="62"/>
    <n v="1"/>
    <s v="OK"/>
    <s v="OK"/>
    <m/>
  </r>
  <r>
    <x v="0"/>
    <n v="3"/>
    <x v="84"/>
    <x v="11"/>
    <x v="9"/>
    <m/>
    <n v="3"/>
    <n v="43"/>
    <n v="43"/>
    <n v="36"/>
    <n v="7"/>
    <d v="2016-03-02T00:00:00"/>
    <m/>
    <m/>
    <m/>
    <m/>
    <m/>
    <m/>
    <m/>
    <m/>
    <m/>
    <m/>
    <n v="3"/>
    <n v="36"/>
    <s v="ERRO"/>
    <n v="7"/>
    <s v="Black - 2215"/>
    <d v="2016-03-02T00:00:00"/>
    <x v="73"/>
    <n v="1"/>
    <s v="OK"/>
    <s v="OK"/>
    <m/>
  </r>
  <r>
    <x v="0"/>
    <n v="4"/>
    <x v="126"/>
    <x v="19"/>
    <x v="9"/>
    <m/>
    <n v="4"/>
    <n v="83"/>
    <n v="83"/>
    <n v="64"/>
    <n v="19"/>
    <d v="2016-03-02T00:00:00"/>
    <m/>
    <m/>
    <m/>
    <m/>
    <m/>
    <m/>
    <m/>
    <m/>
    <m/>
    <m/>
    <n v="4"/>
    <n v="64"/>
    <s v="ERRO"/>
    <n v="19"/>
    <s v="Credial - 2227"/>
    <d v="2016-03-02T00:00:00"/>
    <x v="252"/>
    <n v="1"/>
    <s v="OK"/>
    <s v="OK"/>
    <m/>
  </r>
  <r>
    <x v="0"/>
    <n v="5"/>
    <x v="248"/>
    <x v="20"/>
    <x v="9"/>
    <m/>
    <n v="5"/>
    <n v="388"/>
    <n v="388"/>
    <n v="254"/>
    <n v="134"/>
    <d v="2016-03-02T00:00:00"/>
    <m/>
    <m/>
    <m/>
    <m/>
    <m/>
    <m/>
    <m/>
    <m/>
    <m/>
    <m/>
    <n v="5"/>
    <n v="254"/>
    <s v="ERRO"/>
    <n v="134"/>
    <s v="Moviflor - 2229"/>
    <d v="2016-03-02T00:00:00"/>
    <x v="253"/>
    <n v="1"/>
    <s v="OK"/>
    <s v="OK"/>
    <m/>
  </r>
  <r>
    <x v="0"/>
    <n v="6"/>
    <x v="249"/>
    <x v="12"/>
    <x v="9"/>
    <m/>
    <n v="6"/>
    <n v="309"/>
    <n v="309"/>
    <n v="281"/>
    <n v="28"/>
    <d v="2016-03-02T00:00:00"/>
    <m/>
    <m/>
    <m/>
    <m/>
    <m/>
    <m/>
    <m/>
    <m/>
    <m/>
    <m/>
    <n v="6"/>
    <m/>
    <s v="KO"/>
    <s v=""/>
    <s v="Conforama - 2230"/>
    <m/>
    <x v="238"/>
    <n v="-41821"/>
    <s v="Pendente"/>
    <s v="-"/>
    <m/>
  </r>
  <r>
    <x v="0"/>
    <n v="7"/>
    <x v="74"/>
    <x v="13"/>
    <x v="9"/>
    <m/>
    <n v="7"/>
    <n v="10"/>
    <n v="10"/>
    <n v="8"/>
    <n v="2"/>
    <d v="2016-03-02T00:00:00"/>
    <m/>
    <m/>
    <m/>
    <m/>
    <m/>
    <m/>
    <m/>
    <m/>
    <m/>
    <m/>
    <n v="7"/>
    <n v="8"/>
    <s v="ERRO"/>
    <n v="2"/>
    <s v="Euronics - 2231"/>
    <d v="2016-03-02T00:00:00"/>
    <x v="24"/>
    <n v="1"/>
    <s v="OK"/>
    <s v="OK"/>
    <m/>
  </r>
  <r>
    <x v="0"/>
    <n v="8"/>
    <x v="82"/>
    <x v="14"/>
    <x v="9"/>
    <m/>
    <n v="8"/>
    <n v="29"/>
    <n v="29"/>
    <n v="18"/>
    <n v="11"/>
    <d v="2016-03-02T00:00:00"/>
    <m/>
    <m/>
    <m/>
    <m/>
    <m/>
    <m/>
    <m/>
    <m/>
    <m/>
    <m/>
    <n v="8"/>
    <n v="18"/>
    <s v="ERRO"/>
    <n v="11"/>
    <s v="Tien 21 - 2232"/>
    <d v="2016-03-02T00:00:00"/>
    <x v="23"/>
    <n v="1"/>
    <s v="OK"/>
    <s v="OK"/>
    <m/>
  </r>
  <r>
    <x v="0"/>
    <n v="9"/>
    <x v="166"/>
    <x v="15"/>
    <x v="9"/>
    <m/>
    <n v="9"/>
    <n v="26"/>
    <n v="26"/>
    <n v="22"/>
    <n v="4"/>
    <d v="2016-03-02T00:00:00"/>
    <m/>
    <m/>
    <m/>
    <m/>
    <m/>
    <m/>
    <m/>
    <m/>
    <m/>
    <m/>
    <n v="9"/>
    <n v="22"/>
    <s v="ERRO"/>
    <n v="4"/>
    <s v="Confort - 2233"/>
    <d v="2016-03-02T00:00:00"/>
    <x v="31"/>
    <n v="1"/>
    <s v="OK"/>
    <s v="OK"/>
    <m/>
  </r>
  <r>
    <x v="0"/>
    <n v="10"/>
    <x v="250"/>
    <x v="16"/>
    <x v="9"/>
    <m/>
    <n v="10"/>
    <n v="1761"/>
    <n v="1761"/>
    <n v="1722"/>
    <n v="39"/>
    <d v="2016-03-02T00:00:00"/>
    <m/>
    <m/>
    <m/>
    <m/>
    <m/>
    <m/>
    <m/>
    <m/>
    <m/>
    <m/>
    <n v="10"/>
    <n v="1722"/>
    <s v="ERRO"/>
    <n v="39"/>
    <s v="MC FNAC- 2370"/>
    <d v="2016-03-03T00:00:00"/>
    <x v="254"/>
    <n v="2"/>
    <s v="OK"/>
    <s v="OK"/>
    <m/>
  </r>
  <r>
    <x v="1"/>
    <n v="1"/>
    <x v="3"/>
    <x v="3"/>
    <x v="10"/>
    <m/>
    <n v="1"/>
    <n v="2"/>
    <n v="2"/>
    <n v="2"/>
    <n v="0"/>
    <d v="2016-03-03T00:00:00"/>
    <m/>
    <m/>
    <m/>
    <m/>
    <m/>
    <m/>
    <m/>
    <m/>
    <m/>
    <m/>
    <n v="1"/>
    <n v="2"/>
    <s v="OK"/>
    <n v="0"/>
    <s v="CNT Def - 2205"/>
    <d v="2016-03-04T00:00:00"/>
    <x v="3"/>
    <n v="2"/>
    <s v="OK"/>
    <s v="OK"/>
    <m/>
  </r>
  <r>
    <x v="1"/>
    <n v="2"/>
    <x v="3"/>
    <x v="4"/>
    <x v="10"/>
    <m/>
    <n v="2"/>
    <n v="2"/>
    <n v="2"/>
    <n v="2"/>
    <n v="0"/>
    <d v="2016-03-03T00:00:00"/>
    <m/>
    <m/>
    <m/>
    <m/>
    <m/>
    <m/>
    <m/>
    <m/>
    <m/>
    <m/>
    <n v="2"/>
    <n v="2"/>
    <s v="OK"/>
    <n v="0"/>
    <s v="MDL Def - 2208"/>
    <d v="2016-03-04T00:00:00"/>
    <x v="3"/>
    <n v="2"/>
    <s v="OK"/>
    <s v="OK"/>
    <m/>
  </r>
  <r>
    <x v="1"/>
    <n v="3"/>
    <x v="75"/>
    <x v="17"/>
    <x v="10"/>
    <m/>
    <n v="3"/>
    <n v="11"/>
    <n v="11"/>
    <n v="11"/>
    <n v="0"/>
    <d v="2016-03-03T00:00:00"/>
    <m/>
    <m/>
    <m/>
    <m/>
    <m/>
    <m/>
    <m/>
    <m/>
    <m/>
    <m/>
    <n v="3"/>
    <n v="11"/>
    <s v="OK"/>
    <n v="0"/>
    <s v="White - 2213"/>
    <d v="2016-03-04T00:00:00"/>
    <x v="77"/>
    <n v="2"/>
    <s v="OK"/>
    <s v="OK"/>
    <m/>
  </r>
  <r>
    <x v="1"/>
    <n v="4"/>
    <x v="4"/>
    <x v="18"/>
    <x v="10"/>
    <m/>
    <n v="4"/>
    <n v="1"/>
    <n v="1"/>
    <n v="1"/>
    <n v="0"/>
    <d v="2016-03-03T00:00:00"/>
    <m/>
    <m/>
    <m/>
    <m/>
    <m/>
    <m/>
    <m/>
    <m/>
    <m/>
    <m/>
    <n v="4"/>
    <n v="1"/>
    <s v="OK"/>
    <n v="0"/>
    <s v="Green - 2214"/>
    <d v="2016-03-04T00:00:00"/>
    <x v="4"/>
    <n v="2"/>
    <s v="OK"/>
    <s v="OK"/>
    <m/>
  </r>
  <r>
    <x v="1"/>
    <n v="5"/>
    <x v="214"/>
    <x v="11"/>
    <x v="10"/>
    <m/>
    <n v="5"/>
    <n v="38"/>
    <n v="38"/>
    <n v="38"/>
    <n v="0"/>
    <d v="2016-03-03T00:00:00"/>
    <m/>
    <m/>
    <m/>
    <m/>
    <m/>
    <m/>
    <m/>
    <m/>
    <m/>
    <m/>
    <n v="5"/>
    <n v="38"/>
    <s v="OK"/>
    <n v="0"/>
    <s v="Black - 2215"/>
    <d v="2016-03-04T00:00:00"/>
    <x v="91"/>
    <n v="2"/>
    <s v="OK"/>
    <s v="OK"/>
    <m/>
  </r>
  <r>
    <x v="1"/>
    <n v="6"/>
    <x v="72"/>
    <x v="19"/>
    <x v="10"/>
    <m/>
    <n v="6"/>
    <n v="4"/>
    <n v="4"/>
    <n v="4"/>
    <n v="0"/>
    <d v="2016-03-03T00:00:00"/>
    <m/>
    <m/>
    <m/>
    <m/>
    <m/>
    <m/>
    <m/>
    <m/>
    <m/>
    <m/>
    <n v="6"/>
    <n v="4"/>
    <s v="OK"/>
    <n v="0"/>
    <s v="Credial - 2227"/>
    <d v="2016-03-04T00:00:00"/>
    <x v="74"/>
    <n v="2"/>
    <s v="OK"/>
    <s v="OK"/>
    <m/>
  </r>
  <r>
    <x v="1"/>
    <n v="7"/>
    <x v="71"/>
    <x v="20"/>
    <x v="10"/>
    <m/>
    <n v="7"/>
    <n v="5"/>
    <n v="5"/>
    <n v="5"/>
    <n v="0"/>
    <d v="2016-03-03T00:00:00"/>
    <m/>
    <m/>
    <m/>
    <m/>
    <m/>
    <m/>
    <m/>
    <m/>
    <m/>
    <m/>
    <n v="7"/>
    <n v="5"/>
    <s v="OK"/>
    <n v="0"/>
    <s v="Moviflor - 2229"/>
    <d v="2016-03-04T00:00:00"/>
    <x v="72"/>
    <n v="2"/>
    <s v="OK"/>
    <s v="OK"/>
    <m/>
  </r>
  <r>
    <x v="1"/>
    <n v="8"/>
    <x v="251"/>
    <x v="12"/>
    <x v="10"/>
    <m/>
    <n v="8"/>
    <n v="356"/>
    <n v="356"/>
    <n v="356"/>
    <n v="0"/>
    <d v="2016-03-03T00:00:00"/>
    <m/>
    <m/>
    <m/>
    <m/>
    <m/>
    <m/>
    <m/>
    <m/>
    <m/>
    <m/>
    <n v="8"/>
    <n v="356"/>
    <s v="OK"/>
    <n v="0"/>
    <s v="Conforama - 2230"/>
    <d v="2016-03-04T00:00:00"/>
    <x v="255"/>
    <n v="2"/>
    <s v="OK"/>
    <s v="OK"/>
    <m/>
  </r>
  <r>
    <x v="1"/>
    <n v="9"/>
    <x v="144"/>
    <x v="13"/>
    <x v="10"/>
    <m/>
    <n v="9"/>
    <n v="28"/>
    <n v="28"/>
    <n v="28"/>
    <n v="0"/>
    <d v="2016-03-03T00:00:00"/>
    <m/>
    <m/>
    <m/>
    <m/>
    <m/>
    <m/>
    <m/>
    <m/>
    <m/>
    <m/>
    <n v="9"/>
    <n v="28"/>
    <s v="OK"/>
    <n v="0"/>
    <s v="Euronics - 2231"/>
    <d v="2016-03-04T00:00:00"/>
    <x v="121"/>
    <n v="2"/>
    <s v="OK"/>
    <s v="OK"/>
    <m/>
  </r>
  <r>
    <x v="1"/>
    <n v="10"/>
    <x v="97"/>
    <x v="14"/>
    <x v="10"/>
    <m/>
    <n v="10"/>
    <n v="13"/>
    <n v="13"/>
    <n v="13"/>
    <n v="0"/>
    <d v="2016-03-03T00:00:00"/>
    <m/>
    <m/>
    <m/>
    <m/>
    <m/>
    <m/>
    <m/>
    <m/>
    <m/>
    <m/>
    <n v="10"/>
    <n v="13"/>
    <s v="OK"/>
    <n v="0"/>
    <s v="Tien 21 - 2232"/>
    <d v="2016-03-04T00:00:00"/>
    <x v="38"/>
    <n v="2"/>
    <s v="OK"/>
    <s v="OK"/>
    <m/>
  </r>
  <r>
    <x v="1"/>
    <n v="11"/>
    <x v="71"/>
    <x v="15"/>
    <x v="10"/>
    <m/>
    <n v="11"/>
    <n v="5"/>
    <n v="5"/>
    <n v="5"/>
    <n v="0"/>
    <d v="2016-03-03T00:00:00"/>
    <m/>
    <m/>
    <m/>
    <m/>
    <m/>
    <m/>
    <m/>
    <m/>
    <m/>
    <m/>
    <n v="11"/>
    <n v="5"/>
    <s v="OK"/>
    <n v="0"/>
    <s v="Confort - 2233"/>
    <d v="2016-03-04T00:00:00"/>
    <x v="72"/>
    <n v="2"/>
    <s v="OK"/>
    <s v="OK"/>
    <m/>
  </r>
  <r>
    <x v="1"/>
    <n v="12"/>
    <x v="252"/>
    <x v="16"/>
    <x v="10"/>
    <m/>
    <n v="12"/>
    <n v="242"/>
    <n v="242"/>
    <n v="242"/>
    <n v="0"/>
    <d v="2016-03-03T00:00:00"/>
    <m/>
    <m/>
    <m/>
    <m/>
    <m/>
    <m/>
    <m/>
    <m/>
    <m/>
    <m/>
    <n v="12"/>
    <n v="242"/>
    <s v="OK"/>
    <n v="0"/>
    <s v="MC FNAC- 2370"/>
    <d v="2016-03-04T00:00:00"/>
    <x v="256"/>
    <n v="2"/>
    <s v="OK"/>
    <s v="OK"/>
    <m/>
  </r>
  <r>
    <x v="1"/>
    <n v="13"/>
    <x v="253"/>
    <x v="10"/>
    <x v="10"/>
    <m/>
    <n v="13"/>
    <n v="153"/>
    <n v="153"/>
    <n v="153"/>
    <n v="0"/>
    <d v="2016-03-03T00:00:00"/>
    <m/>
    <m/>
    <m/>
    <m/>
    <m/>
    <m/>
    <m/>
    <m/>
    <m/>
    <m/>
    <n v="13"/>
    <n v="153"/>
    <s v="OK"/>
    <n v="0"/>
    <s v="Salvador Caetano - 2879"/>
    <d v="2016-03-04T00:00:00"/>
    <x v="257"/>
    <n v="2"/>
    <s v="OK"/>
    <s v="OK"/>
    <m/>
  </r>
  <r>
    <x v="1"/>
    <n v="14"/>
    <x v="254"/>
    <x v="2"/>
    <x v="10"/>
    <m/>
    <n v="14"/>
    <n v="353"/>
    <n v="353"/>
    <n v="353"/>
    <n v="0"/>
    <d v="2016-03-03T00:00:00"/>
    <m/>
    <m/>
    <m/>
    <m/>
    <m/>
    <m/>
    <m/>
    <m/>
    <m/>
    <m/>
    <n v="14"/>
    <n v="353"/>
    <s v="OK"/>
    <n v="0"/>
    <s v="RP Def - 3173"/>
    <d v="2016-03-04T00:00:00"/>
    <x v="258"/>
    <n v="2"/>
    <s v="OK"/>
    <s v="OK"/>
    <m/>
  </r>
  <r>
    <x v="1"/>
    <n v="15"/>
    <x v="83"/>
    <x v="8"/>
    <x v="10"/>
    <m/>
    <n v="15"/>
    <n v="12"/>
    <n v="12"/>
    <n v="12"/>
    <n v="0"/>
    <d v="2016-03-03T00:00:00"/>
    <m/>
    <m/>
    <m/>
    <m/>
    <m/>
    <m/>
    <m/>
    <m/>
    <m/>
    <m/>
    <n v="15"/>
    <n v="12"/>
    <s v="OK"/>
    <n v="0"/>
    <s v="CTT Standard - 4091"/>
    <d v="2016-03-04T00:00:00"/>
    <x v="85"/>
    <n v="2"/>
    <s v="OK"/>
    <s v="OK"/>
    <m/>
  </r>
  <r>
    <x v="1"/>
    <n v="16"/>
    <x v="255"/>
    <x v="9"/>
    <x v="10"/>
    <m/>
    <n v="16"/>
    <n v="42"/>
    <n v="42"/>
    <n v="42"/>
    <n v="0"/>
    <d v="2016-03-03T00:00:00"/>
    <m/>
    <m/>
    <m/>
    <m/>
    <m/>
    <m/>
    <m/>
    <m/>
    <m/>
    <m/>
    <n v="16"/>
    <n v="42"/>
    <s v="OK"/>
    <n v="0"/>
    <s v="JOM - 4327"/>
    <d v="2016-03-04T00:00:00"/>
    <x v="200"/>
    <n v="2"/>
    <s v="OK"/>
    <s v="OK"/>
    <m/>
  </r>
  <r>
    <x v="1"/>
    <n v="17"/>
    <x v="256"/>
    <x v="6"/>
    <x v="10"/>
    <m/>
    <n v="17"/>
    <n v="285"/>
    <n v="285"/>
    <n v="285"/>
    <n v="0"/>
    <d v="2016-03-03T00:00:00"/>
    <m/>
    <m/>
    <m/>
    <m/>
    <m/>
    <m/>
    <m/>
    <m/>
    <m/>
    <m/>
    <n v="17"/>
    <n v="285"/>
    <s v="OK"/>
    <n v="0"/>
    <s v="Worten def - 6806"/>
    <d v="2016-03-04T00:00:00"/>
    <x v="259"/>
    <n v="2"/>
    <s v="OK"/>
    <s v="OK"/>
    <m/>
  </r>
  <r>
    <x v="1"/>
    <n v="18"/>
    <x v="80"/>
    <x v="7"/>
    <x v="10"/>
    <m/>
    <n v="18"/>
    <n v="3"/>
    <n v="3"/>
    <n v="3"/>
    <n v="0"/>
    <d v="2016-03-03T00:00:00"/>
    <m/>
    <m/>
    <m/>
    <m/>
    <m/>
    <m/>
    <m/>
    <m/>
    <m/>
    <m/>
    <n v="18"/>
    <n v="3"/>
    <s v="OK"/>
    <n v="0"/>
    <s v="Vobis -6843"/>
    <d v="2016-03-04T00:00:00"/>
    <x v="82"/>
    <n v="2"/>
    <s v="OK"/>
    <s v="OK"/>
    <m/>
  </r>
  <r>
    <x v="1"/>
    <n v="1"/>
    <x v="190"/>
    <x v="23"/>
    <x v="75"/>
    <m/>
    <n v="1"/>
    <n v="1000"/>
    <n v="1000"/>
    <n v="1000"/>
    <n v="0"/>
    <d v="2016-03-04T00:00:00"/>
    <m/>
    <m/>
    <m/>
    <m/>
    <m/>
    <m/>
    <m/>
    <m/>
    <m/>
    <m/>
    <n v="1"/>
    <n v="1000"/>
    <s v="OK"/>
    <n v="0"/>
    <s v="FNAC prov- 2369"/>
    <d v="2016-03-08T00:00:00"/>
    <x v="199"/>
    <n v="5"/>
    <s v="OK"/>
    <s v="OK"/>
    <m/>
  </r>
  <r>
    <x v="1"/>
    <n v="2"/>
    <x v="156"/>
    <x v="24"/>
    <x v="75"/>
    <m/>
    <n v="2"/>
    <n v="70"/>
    <n v="70"/>
    <n v="70"/>
    <n v="0"/>
    <d v="2016-03-04T00:00:00"/>
    <m/>
    <m/>
    <m/>
    <m/>
    <m/>
    <m/>
    <m/>
    <m/>
    <m/>
    <m/>
    <n v="2"/>
    <n v="70"/>
    <s v="OK"/>
    <n v="0"/>
    <s v="Worten prov - 6804"/>
    <d v="2016-03-08T00:00:00"/>
    <x v="160"/>
    <n v="5"/>
    <s v="OK"/>
    <s v="OK"/>
    <m/>
  </r>
  <r>
    <x v="1"/>
    <n v="1"/>
    <x v="257"/>
    <x v="1"/>
    <x v="76"/>
    <m/>
    <n v="1"/>
    <n v="550"/>
    <n v="550"/>
    <n v="550"/>
    <n v="0"/>
    <d v="2016-03-08T00:00:00"/>
    <m/>
    <m/>
    <m/>
    <m/>
    <m/>
    <m/>
    <m/>
    <m/>
    <m/>
    <m/>
    <n v="1"/>
    <n v="550"/>
    <s v="OK"/>
    <n v="0"/>
    <s v="RP Provisorio - 3172"/>
    <d v="2016-03-09T00:00:00"/>
    <x v="260"/>
    <n v="2"/>
    <s v="OK"/>
    <s v="OK"/>
    <m/>
  </r>
  <r>
    <x v="1"/>
    <n v="2"/>
    <x v="104"/>
    <x v="24"/>
    <x v="77"/>
    <m/>
    <n v="2"/>
    <n v="40"/>
    <n v="40"/>
    <n v="40"/>
    <n v="0"/>
    <d v="2016-03-09T00:00:00"/>
    <m/>
    <m/>
    <m/>
    <m/>
    <m/>
    <m/>
    <m/>
    <m/>
    <m/>
    <m/>
    <n v="2"/>
    <n v="40"/>
    <s v="OK"/>
    <n v="0"/>
    <s v="Worten prov - 6804"/>
    <d v="2016-03-10T00:00:00"/>
    <x v="107"/>
    <n v="2"/>
    <s v="OK"/>
    <s v="OK"/>
    <m/>
  </r>
  <r>
    <x v="1"/>
    <n v="1"/>
    <x v="3"/>
    <x v="4"/>
    <x v="11"/>
    <m/>
    <n v="1"/>
    <n v="2"/>
    <n v="2"/>
    <n v="2"/>
    <n v="0"/>
    <d v="2016-03-10T00:00:00"/>
    <m/>
    <m/>
    <m/>
    <m/>
    <m/>
    <m/>
    <m/>
    <m/>
    <m/>
    <m/>
    <n v="1"/>
    <n v="2"/>
    <s v="OK"/>
    <n v="0"/>
    <s v="MDL Def - 2208"/>
    <d v="2016-03-15T00:00:00"/>
    <x v="3"/>
    <n v="6"/>
    <s v="OK"/>
    <s v="OK"/>
    <m/>
  </r>
  <r>
    <x v="1"/>
    <n v="2"/>
    <x v="97"/>
    <x v="17"/>
    <x v="11"/>
    <m/>
    <n v="2"/>
    <n v="13"/>
    <n v="13"/>
    <n v="13"/>
    <n v="0"/>
    <d v="2016-03-10T00:00:00"/>
    <m/>
    <m/>
    <m/>
    <m/>
    <m/>
    <m/>
    <m/>
    <m/>
    <m/>
    <m/>
    <n v="2"/>
    <n v="13"/>
    <s v="OK"/>
    <n v="0"/>
    <s v="White - 2213"/>
    <d v="2016-03-11T00:00:00"/>
    <x v="38"/>
    <n v="2"/>
    <s v="OK"/>
    <s v="OK"/>
    <m/>
  </r>
  <r>
    <x v="1"/>
    <n v="3"/>
    <x v="193"/>
    <x v="11"/>
    <x v="11"/>
    <m/>
    <n v="3"/>
    <n v="59"/>
    <n v="59"/>
    <n v="59"/>
    <n v="0"/>
    <d v="2016-03-10T00:00:00"/>
    <m/>
    <m/>
    <m/>
    <m/>
    <m/>
    <m/>
    <m/>
    <m/>
    <m/>
    <m/>
    <n v="3"/>
    <n v="59"/>
    <s v="OK"/>
    <n v="0"/>
    <s v="Black - 2215"/>
    <d v="2016-03-11T00:00:00"/>
    <x v="40"/>
    <n v="2"/>
    <s v="OK"/>
    <s v="OK"/>
    <m/>
  </r>
  <r>
    <x v="1"/>
    <n v="4"/>
    <x v="80"/>
    <x v="19"/>
    <x v="11"/>
    <m/>
    <n v="4"/>
    <n v="3"/>
    <n v="3"/>
    <n v="3"/>
    <n v="0"/>
    <d v="2016-03-10T00:00:00"/>
    <m/>
    <m/>
    <m/>
    <m/>
    <m/>
    <m/>
    <m/>
    <m/>
    <m/>
    <m/>
    <n v="4"/>
    <n v="3"/>
    <s v="OK"/>
    <n v="0"/>
    <s v="Credial - 2227"/>
    <d v="2016-03-11T00:00:00"/>
    <x v="82"/>
    <n v="2"/>
    <s v="OK"/>
    <s v="OK"/>
    <m/>
  </r>
  <r>
    <x v="1"/>
    <n v="5"/>
    <x v="68"/>
    <x v="20"/>
    <x v="11"/>
    <m/>
    <n v="5"/>
    <n v="6"/>
    <n v="6"/>
    <n v="6"/>
    <n v="0"/>
    <d v="2016-03-10T00:00:00"/>
    <m/>
    <m/>
    <m/>
    <m/>
    <m/>
    <m/>
    <m/>
    <m/>
    <m/>
    <m/>
    <n v="5"/>
    <n v="6"/>
    <s v="OK"/>
    <n v="0"/>
    <s v="Moviflor - 2229"/>
    <d v="2016-03-11T00:00:00"/>
    <x v="68"/>
    <n v="2"/>
    <s v="OK"/>
    <s v="OK"/>
    <m/>
  </r>
  <r>
    <x v="1"/>
    <n v="6"/>
    <x v="258"/>
    <x v="12"/>
    <x v="11"/>
    <m/>
    <n v="6"/>
    <n v="122"/>
    <n v="122"/>
    <n v="122"/>
    <n v="0"/>
    <d v="2016-03-10T00:00:00"/>
    <m/>
    <m/>
    <m/>
    <m/>
    <m/>
    <m/>
    <m/>
    <m/>
    <m/>
    <m/>
    <n v="6"/>
    <n v="122"/>
    <s v="OK"/>
    <n v="0"/>
    <s v="Conforama - 2230"/>
    <d v="2016-03-11T00:00:00"/>
    <x v="261"/>
    <n v="2"/>
    <s v="OK"/>
    <s v="OK"/>
    <m/>
  </r>
  <r>
    <x v="1"/>
    <n v="7"/>
    <x v="112"/>
    <x v="13"/>
    <x v="11"/>
    <m/>
    <n v="7"/>
    <n v="25"/>
    <n v="25"/>
    <n v="25"/>
    <n v="0"/>
    <d v="2016-03-10T00:00:00"/>
    <m/>
    <m/>
    <m/>
    <m/>
    <m/>
    <m/>
    <m/>
    <m/>
    <m/>
    <m/>
    <n v="7"/>
    <n v="25"/>
    <s v="OK"/>
    <n v="0"/>
    <s v="Euronics - 2231"/>
    <d v="2016-03-11T00:00:00"/>
    <x v="113"/>
    <n v="2"/>
    <s v="OK"/>
    <s v="OK"/>
    <m/>
  </r>
  <r>
    <x v="1"/>
    <n v="8"/>
    <x v="83"/>
    <x v="14"/>
    <x v="11"/>
    <m/>
    <n v="8"/>
    <n v="12"/>
    <n v="12"/>
    <n v="12"/>
    <n v="0"/>
    <d v="2016-03-10T00:00:00"/>
    <m/>
    <m/>
    <m/>
    <m/>
    <m/>
    <m/>
    <m/>
    <m/>
    <m/>
    <m/>
    <n v="8"/>
    <n v="12"/>
    <s v="OK"/>
    <n v="0"/>
    <s v="Tien 21 - 2232"/>
    <d v="2016-03-11T00:00:00"/>
    <x v="85"/>
    <n v="2"/>
    <s v="OK"/>
    <s v="OK"/>
    <m/>
  </r>
  <r>
    <x v="1"/>
    <n v="9"/>
    <x v="24"/>
    <x v="15"/>
    <x v="11"/>
    <m/>
    <n v="9"/>
    <n v="8"/>
    <n v="8"/>
    <n v="8"/>
    <n v="0"/>
    <d v="2016-03-10T00:00:00"/>
    <m/>
    <m/>
    <m/>
    <m/>
    <m/>
    <m/>
    <m/>
    <m/>
    <m/>
    <m/>
    <n v="9"/>
    <n v="8"/>
    <s v="OK"/>
    <n v="0"/>
    <s v="Confort - 2233"/>
    <d v="2016-03-11T00:00:00"/>
    <x v="24"/>
    <n v="2"/>
    <s v="OK"/>
    <s v="OK"/>
    <m/>
  </r>
  <r>
    <x v="1"/>
    <n v="10"/>
    <x v="259"/>
    <x v="16"/>
    <x v="11"/>
    <m/>
    <n v="10"/>
    <n v="592"/>
    <n v="592"/>
    <n v="592"/>
    <n v="0"/>
    <d v="2016-03-10T00:00:00"/>
    <m/>
    <m/>
    <m/>
    <m/>
    <m/>
    <m/>
    <m/>
    <m/>
    <m/>
    <m/>
    <n v="10"/>
    <n v="592"/>
    <s v="OK"/>
    <n v="0"/>
    <s v="MC FNAC- 2370"/>
    <d v="2016-03-11T00:00:00"/>
    <x v="262"/>
    <n v="2"/>
    <s v="OK"/>
    <s v="OK"/>
    <m/>
  </r>
  <r>
    <x v="1"/>
    <n v="11"/>
    <x v="246"/>
    <x v="10"/>
    <x v="11"/>
    <m/>
    <n v="11"/>
    <n v="166"/>
    <n v="166"/>
    <n v="166"/>
    <n v="0"/>
    <d v="2016-03-10T00:00:00"/>
    <m/>
    <m/>
    <m/>
    <m/>
    <m/>
    <m/>
    <m/>
    <m/>
    <m/>
    <m/>
    <n v="11"/>
    <n v="166"/>
    <s v="OK"/>
    <n v="0"/>
    <s v="Salvador Caetano - 2879"/>
    <d v="2016-03-11T00:00:00"/>
    <x v="249"/>
    <n v="2"/>
    <s v="OK"/>
    <s v="OK"/>
    <m/>
  </r>
  <r>
    <x v="1"/>
    <n v="12"/>
    <x v="75"/>
    <x v="8"/>
    <x v="11"/>
    <m/>
    <n v="12"/>
    <n v="11"/>
    <n v="11"/>
    <n v="11"/>
    <n v="0"/>
    <d v="2016-03-10T00:00:00"/>
    <m/>
    <m/>
    <m/>
    <m/>
    <m/>
    <m/>
    <m/>
    <m/>
    <m/>
    <m/>
    <n v="12"/>
    <n v="11"/>
    <s v="OK"/>
    <n v="0"/>
    <s v="CTT Standard - 4091"/>
    <d v="2016-03-11T00:00:00"/>
    <x v="77"/>
    <n v="2"/>
    <s v="OK"/>
    <s v="OK"/>
    <m/>
  </r>
  <r>
    <x v="1"/>
    <n v="13"/>
    <x v="36"/>
    <x v="9"/>
    <x v="11"/>
    <m/>
    <n v="13"/>
    <n v="39"/>
    <n v="39"/>
    <n v="39"/>
    <n v="0"/>
    <d v="2016-03-10T00:00:00"/>
    <m/>
    <m/>
    <m/>
    <m/>
    <m/>
    <m/>
    <m/>
    <m/>
    <m/>
    <m/>
    <n v="13"/>
    <n v="39"/>
    <s v="OK"/>
    <n v="0"/>
    <s v="JOM - 4327"/>
    <d v="2016-03-11T00:00:00"/>
    <x v="36"/>
    <n v="2"/>
    <s v="OK"/>
    <s v="OK"/>
    <m/>
  </r>
  <r>
    <x v="1"/>
    <n v="14"/>
    <x v="3"/>
    <x v="5"/>
    <x v="11"/>
    <m/>
    <n v="14"/>
    <n v="2"/>
    <n v="2"/>
    <n v="2"/>
    <n v="0"/>
    <d v="2016-03-10T00:00:00"/>
    <m/>
    <m/>
    <m/>
    <m/>
    <m/>
    <m/>
    <m/>
    <m/>
    <m/>
    <m/>
    <n v="14"/>
    <n v="2"/>
    <s v="OK"/>
    <n v="0"/>
    <s v="SZ Def - 6508"/>
    <d v="2016-03-11T00:00:00"/>
    <x v="3"/>
    <n v="2"/>
    <s v="OK"/>
    <s v="OK"/>
    <m/>
  </r>
  <r>
    <x v="1"/>
    <n v="15"/>
    <x v="29"/>
    <x v="6"/>
    <x v="11"/>
    <m/>
    <n v="15"/>
    <n v="258"/>
    <n v="258"/>
    <n v="258"/>
    <n v="0"/>
    <d v="2016-03-10T00:00:00"/>
    <m/>
    <m/>
    <m/>
    <m/>
    <m/>
    <m/>
    <m/>
    <m/>
    <m/>
    <m/>
    <n v="15"/>
    <n v="258"/>
    <s v="OK"/>
    <n v="0"/>
    <s v="Worten def - 6806"/>
    <d v="2016-03-11T00:00:00"/>
    <x v="29"/>
    <n v="2"/>
    <s v="OK"/>
    <s v="OK"/>
    <m/>
  </r>
  <r>
    <x v="1"/>
    <n v="16"/>
    <x v="71"/>
    <x v="7"/>
    <x v="11"/>
    <m/>
    <n v="16"/>
    <n v="5"/>
    <n v="5"/>
    <n v="5"/>
    <n v="0"/>
    <d v="2016-03-10T00:00:00"/>
    <m/>
    <m/>
    <m/>
    <m/>
    <m/>
    <m/>
    <m/>
    <m/>
    <m/>
    <m/>
    <n v="16"/>
    <n v="5"/>
    <s v="OK"/>
    <n v="0"/>
    <s v="Vobis -6843"/>
    <d v="2016-03-11T00:00:00"/>
    <x v="72"/>
    <n v="2"/>
    <s v="OK"/>
    <s v="OK"/>
    <m/>
  </r>
  <r>
    <x v="1"/>
    <n v="1"/>
    <x v="142"/>
    <x v="1"/>
    <x v="78"/>
    <m/>
    <n v="1"/>
    <n v="150"/>
    <n v="150"/>
    <n v="150"/>
    <n v="0"/>
    <d v="2016-03-14T00:00:00"/>
    <m/>
    <m/>
    <m/>
    <m/>
    <m/>
    <m/>
    <m/>
    <m/>
    <m/>
    <m/>
    <n v="1"/>
    <n v="150"/>
    <s v="OK"/>
    <n v="0"/>
    <s v="RP Provisorio - 3172"/>
    <d v="2016-03-18T00:00:00"/>
    <x v="182"/>
    <n v="7"/>
    <s v="OK"/>
    <s v="OK"/>
    <m/>
  </r>
  <r>
    <x v="1"/>
    <n v="1"/>
    <x v="204"/>
    <x v="1"/>
    <x v="79"/>
    <m/>
    <n v="1"/>
    <n v="100"/>
    <n v="100"/>
    <n v="100"/>
    <n v="0"/>
    <d v="2016-03-15T00:00:00"/>
    <m/>
    <m/>
    <m/>
    <m/>
    <m/>
    <m/>
    <m/>
    <m/>
    <m/>
    <m/>
    <n v="1"/>
    <n v="100"/>
    <s v="OK"/>
    <n v="0"/>
    <s v="RP Provisorio - 3172"/>
    <d v="2016-03-18T00:00:00"/>
    <x v="210"/>
    <n v="4"/>
    <s v="OK"/>
    <s v="OK"/>
    <m/>
  </r>
  <r>
    <x v="1"/>
    <n v="1"/>
    <x v="4"/>
    <x v="4"/>
    <x v="12"/>
    <m/>
    <n v="1"/>
    <n v="1"/>
    <n v="1"/>
    <n v="1"/>
    <n v="0"/>
    <d v="2016-03-17T00:00:00"/>
    <m/>
    <m/>
    <m/>
    <m/>
    <m/>
    <m/>
    <m/>
    <m/>
    <m/>
    <m/>
    <n v="1"/>
    <n v="1"/>
    <s v="OK"/>
    <n v="0"/>
    <s v="MDL Def - 2208"/>
    <d v="2016-03-17T00:00:00"/>
    <x v="4"/>
    <n v="1"/>
    <s v="OK"/>
    <s v="OK"/>
    <m/>
  </r>
  <r>
    <x v="1"/>
    <n v="2"/>
    <x v="83"/>
    <x v="17"/>
    <x v="12"/>
    <m/>
    <n v="2"/>
    <n v="12"/>
    <n v="12"/>
    <n v="12"/>
    <n v="0"/>
    <d v="2016-03-17T00:00:00"/>
    <m/>
    <m/>
    <m/>
    <m/>
    <m/>
    <m/>
    <m/>
    <m/>
    <m/>
    <m/>
    <n v="2"/>
    <n v="12"/>
    <s v="OK"/>
    <n v="0"/>
    <s v="White - 2213"/>
    <d v="2016-03-17T00:00:00"/>
    <x v="85"/>
    <n v="1"/>
    <s v="OK"/>
    <s v="OK"/>
    <m/>
  </r>
  <r>
    <x v="1"/>
    <n v="3"/>
    <x v="4"/>
    <x v="19"/>
    <x v="12"/>
    <m/>
    <n v="3"/>
    <n v="1"/>
    <n v="1"/>
    <n v="1"/>
    <n v="0"/>
    <d v="2016-03-17T00:00:00"/>
    <m/>
    <m/>
    <m/>
    <m/>
    <m/>
    <m/>
    <m/>
    <m/>
    <m/>
    <m/>
    <n v="3"/>
    <n v="1"/>
    <s v="OK"/>
    <n v="0"/>
    <s v="Credial - 2227"/>
    <d v="2016-03-17T00:00:00"/>
    <x v="4"/>
    <n v="1"/>
    <s v="OK"/>
    <s v="OK"/>
    <m/>
  </r>
  <r>
    <x v="1"/>
    <n v="4"/>
    <x v="4"/>
    <x v="20"/>
    <x v="12"/>
    <m/>
    <n v="4"/>
    <n v="1"/>
    <n v="1"/>
    <n v="1"/>
    <n v="0"/>
    <d v="2016-03-17T00:00:00"/>
    <m/>
    <m/>
    <m/>
    <m/>
    <m/>
    <m/>
    <m/>
    <m/>
    <m/>
    <m/>
    <n v="4"/>
    <n v="1"/>
    <s v="OK"/>
    <n v="0"/>
    <s v="Moviflor - 2229"/>
    <d v="2016-03-17T00:00:00"/>
    <x v="4"/>
    <n v="1"/>
    <s v="OK"/>
    <s v="OK"/>
    <m/>
  </r>
  <r>
    <x v="1"/>
    <n v="5"/>
    <x v="260"/>
    <x v="10"/>
    <x v="12"/>
    <m/>
    <n v="5"/>
    <n v="138"/>
    <n v="138"/>
    <n v="138"/>
    <n v="0"/>
    <d v="2016-03-17T00:00:00"/>
    <m/>
    <m/>
    <m/>
    <m/>
    <m/>
    <m/>
    <m/>
    <m/>
    <m/>
    <m/>
    <n v="5"/>
    <n v="138"/>
    <s v="OK"/>
    <n v="0"/>
    <s v="Salvador Caetano - 2879"/>
    <d v="2016-03-18T00:00:00"/>
    <x v="263"/>
    <n v="2"/>
    <s v="OK"/>
    <s v="OK"/>
    <m/>
  </r>
  <r>
    <x v="1"/>
    <n v="6"/>
    <x v="4"/>
    <x v="5"/>
    <x v="12"/>
    <m/>
    <n v="6"/>
    <n v="1"/>
    <n v="1"/>
    <n v="1"/>
    <n v="0"/>
    <d v="2016-03-17T00:00:00"/>
    <m/>
    <m/>
    <m/>
    <m/>
    <m/>
    <m/>
    <m/>
    <m/>
    <m/>
    <m/>
    <n v="6"/>
    <n v="1"/>
    <s v="OK"/>
    <n v="0"/>
    <s v="SZ Def - 6508"/>
    <d v="2016-03-17T00:00:00"/>
    <x v="4"/>
    <n v="1"/>
    <s v="OK"/>
    <s v="OK"/>
    <m/>
  </r>
  <r>
    <x v="1"/>
    <n v="7"/>
    <x v="261"/>
    <x v="6"/>
    <x v="12"/>
    <m/>
    <n v="7"/>
    <n v="234"/>
    <n v="234"/>
    <n v="234"/>
    <n v="0"/>
    <d v="2016-03-17T00:00:00"/>
    <m/>
    <m/>
    <m/>
    <m/>
    <m/>
    <m/>
    <m/>
    <m/>
    <m/>
    <m/>
    <n v="7"/>
    <n v="234"/>
    <s v="OK"/>
    <n v="0"/>
    <s v="Worten def - 6806"/>
    <d v="2016-03-17T00:00:00"/>
    <x v="264"/>
    <n v="1"/>
    <s v="OK"/>
    <s v="OK"/>
    <m/>
  </r>
  <r>
    <x v="1"/>
    <n v="8"/>
    <x v="80"/>
    <x v="7"/>
    <x v="12"/>
    <m/>
    <n v="8"/>
    <n v="3"/>
    <n v="3"/>
    <n v="3"/>
    <n v="0"/>
    <d v="2016-03-17T00:00:00"/>
    <m/>
    <m/>
    <m/>
    <m/>
    <m/>
    <m/>
    <m/>
    <m/>
    <m/>
    <m/>
    <n v="8"/>
    <n v="3"/>
    <s v="OK"/>
    <n v="0"/>
    <s v="Vobis -6843"/>
    <d v="2016-03-17T00:00:00"/>
    <x v="82"/>
    <n v="1"/>
    <s v="OK"/>
    <s v="OK"/>
    <m/>
  </r>
  <r>
    <x v="1"/>
    <n v="1"/>
    <x v="63"/>
    <x v="23"/>
    <x v="80"/>
    <m/>
    <n v="1"/>
    <n v="2000"/>
    <n v="2000"/>
    <n v="2000"/>
    <n v="0"/>
    <d v="2016-03-21T00:00:00"/>
    <m/>
    <m/>
    <m/>
    <m/>
    <m/>
    <m/>
    <m/>
    <m/>
    <m/>
    <m/>
    <n v="1"/>
    <n v="2000"/>
    <s v="OK"/>
    <n v="0"/>
    <s v="FNAC prov- 2369"/>
    <d v="2016-03-22T00:00:00"/>
    <x v="130"/>
    <n v="4"/>
    <s v="OK"/>
    <s v="OK"/>
    <m/>
  </r>
  <r>
    <x v="1"/>
    <n v="1"/>
    <x v="1"/>
    <x v="1"/>
    <x v="81"/>
    <m/>
    <n v="1"/>
    <n v="200"/>
    <n v="200"/>
    <n v="200"/>
    <n v="0"/>
    <d v="2016-03-22T00:00:00"/>
    <m/>
    <m/>
    <m/>
    <m/>
    <m/>
    <m/>
    <m/>
    <m/>
    <m/>
    <m/>
    <n v="1"/>
    <n v="200"/>
    <s v="OK"/>
    <n v="0"/>
    <s v="RP Provisorio - 3172"/>
    <d v="2016-03-23T00:00:00"/>
    <x v="1"/>
    <n v="2"/>
    <s v="OK"/>
    <s v="OK"/>
    <m/>
  </r>
  <r>
    <x v="1"/>
    <n v="1"/>
    <x v="4"/>
    <x v="4"/>
    <x v="13"/>
    <m/>
    <n v="1"/>
    <n v="1"/>
    <n v="1"/>
    <n v="1"/>
    <n v="0"/>
    <d v="2016-03-24T00:00:00"/>
    <m/>
    <m/>
    <m/>
    <m/>
    <m/>
    <m/>
    <m/>
    <m/>
    <m/>
    <m/>
    <n v="1"/>
    <n v="1"/>
    <s v="OK"/>
    <n v="0"/>
    <s v="MDL Def - 2208"/>
    <d v="2016-03-29T00:00:00"/>
    <x v="4"/>
    <n v="6"/>
    <s v="OK"/>
    <s v="OK"/>
    <m/>
  </r>
  <r>
    <x v="1"/>
    <n v="2"/>
    <x v="147"/>
    <x v="17"/>
    <x v="13"/>
    <m/>
    <n v="2"/>
    <n v="15"/>
    <n v="15"/>
    <n v="15"/>
    <n v="0"/>
    <d v="2016-03-24T00:00:00"/>
    <m/>
    <m/>
    <m/>
    <m/>
    <m/>
    <m/>
    <m/>
    <m/>
    <m/>
    <m/>
    <n v="2"/>
    <n v="15"/>
    <s v="OK"/>
    <n v="0"/>
    <s v="White - 2213"/>
    <d v="2016-03-29T00:00:00"/>
    <x v="151"/>
    <n v="6"/>
    <s v="OK"/>
    <s v="OK"/>
    <m/>
  </r>
  <r>
    <x v="1"/>
    <n v="3"/>
    <x v="3"/>
    <x v="19"/>
    <x v="13"/>
    <m/>
    <n v="3"/>
    <n v="2"/>
    <n v="2"/>
    <n v="2"/>
    <n v="0"/>
    <d v="2016-03-24T00:00:00"/>
    <m/>
    <m/>
    <m/>
    <m/>
    <m/>
    <m/>
    <m/>
    <m/>
    <m/>
    <m/>
    <n v="3"/>
    <n v="2"/>
    <s v="OK"/>
    <n v="0"/>
    <s v="Credial - 2227"/>
    <d v="2016-03-29T00:00:00"/>
    <x v="3"/>
    <n v="6"/>
    <s v="OK"/>
    <s v="OK"/>
    <m/>
  </r>
  <r>
    <x v="1"/>
    <n v="4"/>
    <x v="71"/>
    <x v="20"/>
    <x v="13"/>
    <m/>
    <n v="4"/>
    <n v="5"/>
    <n v="5"/>
    <n v="5"/>
    <n v="0"/>
    <d v="2016-03-24T00:00:00"/>
    <m/>
    <m/>
    <m/>
    <m/>
    <m/>
    <m/>
    <m/>
    <m/>
    <m/>
    <m/>
    <n v="4"/>
    <n v="5"/>
    <s v="OK"/>
    <n v="0"/>
    <s v="Moviflor - 2229"/>
    <d v="2016-03-29T00:00:00"/>
    <x v="72"/>
    <n v="6"/>
    <s v="OK"/>
    <s v="OK"/>
    <m/>
  </r>
  <r>
    <x v="1"/>
    <n v="5"/>
    <x v="262"/>
    <x v="10"/>
    <x v="13"/>
    <m/>
    <n v="5"/>
    <n v="139"/>
    <n v="139"/>
    <n v="139"/>
    <n v="0"/>
    <d v="2016-03-24T00:00:00"/>
    <m/>
    <m/>
    <m/>
    <m/>
    <m/>
    <m/>
    <m/>
    <m/>
    <m/>
    <m/>
    <n v="5"/>
    <n v="139"/>
    <s v="OK"/>
    <n v="0"/>
    <s v="Salvador Caetano - 2879"/>
    <d v="2016-03-29T00:00:00"/>
    <x v="265"/>
    <n v="6"/>
    <s v="OK"/>
    <s v="OK"/>
    <m/>
  </r>
  <r>
    <x v="1"/>
    <n v="6"/>
    <x v="3"/>
    <x v="5"/>
    <x v="13"/>
    <m/>
    <n v="6"/>
    <n v="2"/>
    <n v="2"/>
    <n v="2"/>
    <n v="0"/>
    <d v="2016-03-24T00:00:00"/>
    <m/>
    <m/>
    <m/>
    <m/>
    <m/>
    <m/>
    <m/>
    <m/>
    <m/>
    <m/>
    <n v="6"/>
    <n v="2"/>
    <s v="OK"/>
    <n v="0"/>
    <s v="SZ Def - 6508"/>
    <d v="2016-03-30T00:00:00"/>
    <x v="3"/>
    <n v="7"/>
    <s v="OK"/>
    <s v="OK"/>
    <m/>
  </r>
  <r>
    <x v="1"/>
    <n v="7"/>
    <x v="128"/>
    <x v="6"/>
    <x v="13"/>
    <m/>
    <n v="7"/>
    <n v="302"/>
    <n v="302"/>
    <n v="302"/>
    <n v="0"/>
    <d v="2016-03-24T00:00:00"/>
    <m/>
    <m/>
    <m/>
    <m/>
    <m/>
    <m/>
    <m/>
    <m/>
    <m/>
    <m/>
    <n v="7"/>
    <n v="302"/>
    <s v="OK"/>
    <n v="0"/>
    <s v="Worten def - 6806"/>
    <d v="2016-03-30T00:00:00"/>
    <x v="137"/>
    <n v="7"/>
    <s v="OK"/>
    <s v="OK"/>
    <m/>
  </r>
  <r>
    <x v="1"/>
    <n v="8"/>
    <x v="72"/>
    <x v="7"/>
    <x v="13"/>
    <m/>
    <n v="8"/>
    <n v="4"/>
    <n v="4"/>
    <n v="4"/>
    <n v="0"/>
    <d v="2016-03-24T00:00:00"/>
    <m/>
    <m/>
    <m/>
    <m/>
    <m/>
    <m/>
    <m/>
    <m/>
    <m/>
    <m/>
    <n v="8"/>
    <n v="4"/>
    <s v="OK"/>
    <n v="0"/>
    <s v="Vobis -6843"/>
    <d v="2016-03-30T00:00:00"/>
    <x v="74"/>
    <n v="7"/>
    <s v="OK"/>
    <s v="OK"/>
    <m/>
  </r>
  <r>
    <x v="1"/>
    <n v="1"/>
    <x v="8"/>
    <x v="1"/>
    <x v="82"/>
    <m/>
    <n v="1"/>
    <n v="250"/>
    <n v="250"/>
    <n v="250"/>
    <n v="0"/>
    <d v="2016-03-25T00:00:00"/>
    <m/>
    <m/>
    <m/>
    <m/>
    <m/>
    <m/>
    <m/>
    <m/>
    <m/>
    <m/>
    <n v="1"/>
    <n v="250"/>
    <s v="OK"/>
    <n v="0"/>
    <s v="RP Provisorio - 3172"/>
    <d v="2016-03-31T00:00:00"/>
    <x v="8"/>
    <n v="7"/>
    <s v="OK"/>
    <s v="OK"/>
    <m/>
  </r>
  <r>
    <x v="1"/>
    <n v="1"/>
    <x v="157"/>
    <x v="1"/>
    <x v="83"/>
    <m/>
    <n v="1"/>
    <n v="300"/>
    <n v="300"/>
    <n v="300"/>
    <n v="0"/>
    <d v="2016-03-29T00:00:00"/>
    <m/>
    <m/>
    <m/>
    <m/>
    <m/>
    <m/>
    <m/>
    <m/>
    <m/>
    <m/>
    <n v="1"/>
    <n v="300"/>
    <s v="OK"/>
    <n v="0"/>
    <s v="RP Provisorio - 3172"/>
    <d v="2016-03-31T00:00:00"/>
    <x v="161"/>
    <n v="3"/>
    <s v="OK"/>
    <s v="OK"/>
    <m/>
  </r>
  <r>
    <x v="1"/>
    <n v="2"/>
    <x v="142"/>
    <x v="1"/>
    <x v="84"/>
    <m/>
    <n v="2"/>
    <n v="150"/>
    <n v="150"/>
    <n v="150"/>
    <n v="0"/>
    <d v="2016-03-30T00:00:00"/>
    <m/>
    <m/>
    <m/>
    <m/>
    <m/>
    <m/>
    <m/>
    <m/>
    <m/>
    <m/>
    <n v="2"/>
    <n v="150"/>
    <s v="OK"/>
    <n v="0"/>
    <s v="RP Provisorio - 3172"/>
    <d v="2016-03-31T00:00:00"/>
    <x v="182"/>
    <n v="2"/>
    <s v="OK"/>
    <s v="OK"/>
    <m/>
  </r>
  <r>
    <x v="1"/>
    <n v="1"/>
    <x v="4"/>
    <x v="4"/>
    <x v="85"/>
    <m/>
    <n v="1"/>
    <n v="1"/>
    <n v="1"/>
    <n v="1"/>
    <n v="0"/>
    <d v="2016-03-31T00:00:00"/>
    <m/>
    <m/>
    <m/>
    <m/>
    <m/>
    <m/>
    <m/>
    <m/>
    <m/>
    <m/>
    <n v="1"/>
    <n v="1"/>
    <s v="OK"/>
    <n v="0"/>
    <s v="MDL Def - 2208"/>
    <d v="2016-04-04T00:00:00"/>
    <x v="4"/>
    <n v="4"/>
    <s v="OK"/>
    <s v="OK"/>
    <m/>
  </r>
  <r>
    <x v="1"/>
    <n v="2"/>
    <x v="68"/>
    <x v="17"/>
    <x v="85"/>
    <m/>
    <n v="2"/>
    <n v="6"/>
    <n v="6"/>
    <n v="6"/>
    <n v="0"/>
    <d v="2016-03-31T00:00:00"/>
    <m/>
    <m/>
    <m/>
    <m/>
    <m/>
    <m/>
    <m/>
    <m/>
    <m/>
    <m/>
    <n v="2"/>
    <n v="6"/>
    <s v="OK"/>
    <n v="0"/>
    <s v="White - 2213"/>
    <d v="2016-03-31T00:00:00"/>
    <x v="68"/>
    <n v="0"/>
    <s v="OK"/>
    <s v="OK"/>
    <m/>
  </r>
  <r>
    <x v="1"/>
    <n v="3"/>
    <x v="121"/>
    <x v="11"/>
    <x v="85"/>
    <m/>
    <n v="3"/>
    <n v="66"/>
    <n v="66"/>
    <n v="66"/>
    <n v="0"/>
    <d v="2016-03-31T00:00:00"/>
    <m/>
    <m/>
    <m/>
    <m/>
    <m/>
    <m/>
    <m/>
    <m/>
    <m/>
    <m/>
    <n v="3"/>
    <n v="66"/>
    <s v="OK"/>
    <n v="0"/>
    <s v="Black - 2215"/>
    <d v="2016-03-31T00:00:00"/>
    <x v="266"/>
    <n v="0"/>
    <s v="OK"/>
    <s v="OK"/>
    <m/>
  </r>
  <r>
    <x v="1"/>
    <n v="4"/>
    <x v="4"/>
    <x v="19"/>
    <x v="85"/>
    <m/>
    <n v="4"/>
    <n v="1"/>
    <n v="1"/>
    <n v="1"/>
    <n v="0"/>
    <d v="2016-03-31T00:00:00"/>
    <m/>
    <m/>
    <m/>
    <m/>
    <m/>
    <m/>
    <m/>
    <m/>
    <m/>
    <m/>
    <n v="4"/>
    <n v="1"/>
    <s v="OK"/>
    <n v="0"/>
    <s v="Credial - 2227"/>
    <d v="2016-03-31T00:00:00"/>
    <x v="4"/>
    <n v="0"/>
    <s v="OK"/>
    <s v="OK"/>
    <m/>
  </r>
  <r>
    <x v="1"/>
    <n v="5"/>
    <x v="263"/>
    <x v="0"/>
    <x v="85"/>
    <m/>
    <n v="5"/>
    <n v="351"/>
    <n v="351"/>
    <n v="351"/>
    <n v="0"/>
    <d v="2016-03-31T00:00:00"/>
    <m/>
    <m/>
    <m/>
    <m/>
    <m/>
    <m/>
    <m/>
    <m/>
    <m/>
    <m/>
    <n v="5"/>
    <n v="351"/>
    <s v="OK"/>
    <n v="0"/>
    <s v="Ikea - 2228"/>
    <d v="2016-04-01T00:00:00"/>
    <x v="267"/>
    <n v="1"/>
    <s v="OK"/>
    <s v="OK"/>
    <m/>
  </r>
  <r>
    <x v="1"/>
    <n v="6"/>
    <x v="4"/>
    <x v="20"/>
    <x v="85"/>
    <m/>
    <n v="6"/>
    <n v="1"/>
    <n v="1"/>
    <n v="1"/>
    <n v="0"/>
    <d v="2016-03-31T00:00:00"/>
    <m/>
    <m/>
    <m/>
    <m/>
    <m/>
    <m/>
    <m/>
    <m/>
    <m/>
    <m/>
    <n v="6"/>
    <n v="1"/>
    <s v="OK"/>
    <n v="0"/>
    <s v="Moviflor - 2229"/>
    <d v="2016-03-31T00:00:00"/>
    <x v="4"/>
    <n v="0"/>
    <s v="OK"/>
    <s v="OK"/>
    <m/>
  </r>
  <r>
    <x v="1"/>
    <n v="7"/>
    <x v="18"/>
    <x v="12"/>
    <x v="85"/>
    <m/>
    <n v="7"/>
    <n v="313"/>
    <n v="313"/>
    <n v="313"/>
    <n v="0"/>
    <d v="2016-03-31T00:00:00"/>
    <m/>
    <m/>
    <m/>
    <m/>
    <m/>
    <m/>
    <m/>
    <m/>
    <m/>
    <m/>
    <n v="7"/>
    <n v="313"/>
    <s v="OK"/>
    <n v="0"/>
    <s v="Conforama - 2230"/>
    <d v="2016-03-31T00:00:00"/>
    <x v="18"/>
    <n v="0"/>
    <s v="OK"/>
    <s v="OK"/>
    <m/>
  </r>
  <r>
    <x v="1"/>
    <n v="8"/>
    <x v="32"/>
    <x v="13"/>
    <x v="85"/>
    <m/>
    <n v="8"/>
    <n v="19"/>
    <n v="19"/>
    <n v="19"/>
    <n v="0"/>
    <d v="2016-03-31T00:00:00"/>
    <m/>
    <m/>
    <m/>
    <m/>
    <m/>
    <m/>
    <m/>
    <m/>
    <m/>
    <m/>
    <n v="8"/>
    <n v="19"/>
    <s v="OK"/>
    <n v="0"/>
    <s v="Euronics - 2231"/>
    <d v="2016-03-31T00:00:00"/>
    <x v="32"/>
    <n v="0"/>
    <s v="OK"/>
    <s v="OK"/>
    <m/>
  </r>
  <r>
    <x v="1"/>
    <n v="9"/>
    <x v="74"/>
    <x v="14"/>
    <x v="85"/>
    <m/>
    <n v="9"/>
    <n v="10"/>
    <n v="10"/>
    <n v="10"/>
    <n v="0"/>
    <d v="2016-03-31T00:00:00"/>
    <m/>
    <m/>
    <m/>
    <m/>
    <m/>
    <m/>
    <m/>
    <m/>
    <m/>
    <m/>
    <n v="9"/>
    <n v="10"/>
    <s v="OK"/>
    <n v="0"/>
    <s v="Tien 21 - 2232"/>
    <d v="2016-03-31T00:00:00"/>
    <x v="76"/>
    <n v="0"/>
    <s v="OK"/>
    <s v="OK"/>
    <m/>
  </r>
  <r>
    <x v="1"/>
    <n v="10"/>
    <x v="80"/>
    <x v="15"/>
    <x v="85"/>
    <m/>
    <n v="10"/>
    <n v="3"/>
    <n v="3"/>
    <n v="3"/>
    <n v="0"/>
    <d v="2016-03-31T00:00:00"/>
    <m/>
    <m/>
    <m/>
    <m/>
    <m/>
    <m/>
    <m/>
    <m/>
    <m/>
    <m/>
    <n v="10"/>
    <n v="3"/>
    <s v="OK"/>
    <n v="0"/>
    <s v="Confort - 2233"/>
    <d v="2016-03-31T00:00:00"/>
    <x v="82"/>
    <n v="0"/>
    <s v="OK"/>
    <s v="OK"/>
    <m/>
  </r>
  <r>
    <x v="1"/>
    <n v="11"/>
    <x v="264"/>
    <x v="16"/>
    <x v="85"/>
    <m/>
    <n v="11"/>
    <n v="289"/>
    <n v="289"/>
    <n v="289"/>
    <n v="0"/>
    <d v="2016-03-31T00:00:00"/>
    <m/>
    <m/>
    <m/>
    <m/>
    <m/>
    <m/>
    <m/>
    <m/>
    <m/>
    <m/>
    <n v="11"/>
    <n v="289"/>
    <s v="OK"/>
    <n v="0"/>
    <s v="MC FNAC- 2370"/>
    <d v="2016-04-01T00:00:00"/>
    <x v="268"/>
    <n v="1"/>
    <s v="OK"/>
    <s v="OK"/>
    <m/>
  </r>
  <r>
    <x v="1"/>
    <n v="12"/>
    <x v="136"/>
    <x v="10"/>
    <x v="85"/>
    <m/>
    <n v="12"/>
    <n v="113"/>
    <n v="113"/>
    <n v="113"/>
    <n v="0"/>
    <d v="2016-03-31T00:00:00"/>
    <m/>
    <m/>
    <m/>
    <m/>
    <m/>
    <m/>
    <m/>
    <m/>
    <m/>
    <m/>
    <n v="12"/>
    <n v="113"/>
    <s v="OK"/>
    <n v="0"/>
    <s v="Salvador Caetano - 2879"/>
    <d v="2016-03-31T00:00:00"/>
    <x v="141"/>
    <n v="0"/>
    <s v="OK"/>
    <s v="OK"/>
    <m/>
  </r>
  <r>
    <x v="1"/>
    <n v="13"/>
    <x v="265"/>
    <x v="2"/>
    <x v="85"/>
    <m/>
    <n v="13"/>
    <n v="464"/>
    <n v="464"/>
    <n v="464"/>
    <n v="0"/>
    <d v="2016-03-31T00:00:00"/>
    <m/>
    <m/>
    <m/>
    <m/>
    <m/>
    <m/>
    <m/>
    <m/>
    <m/>
    <m/>
    <n v="13"/>
    <n v="464"/>
    <s v="OK"/>
    <n v="0"/>
    <s v="RP Def - 3173"/>
    <d v="2016-04-01T00:00:00"/>
    <x v="269"/>
    <n v="1"/>
    <s v="OK"/>
    <s v="OK"/>
    <m/>
  </r>
  <r>
    <x v="1"/>
    <n v="14"/>
    <x v="114"/>
    <x v="8"/>
    <x v="85"/>
    <m/>
    <n v="14"/>
    <n v="7"/>
    <n v="7"/>
    <n v="7"/>
    <n v="0"/>
    <d v="2016-03-31T00:00:00"/>
    <m/>
    <m/>
    <m/>
    <m/>
    <m/>
    <m/>
    <m/>
    <m/>
    <m/>
    <m/>
    <n v="14"/>
    <n v="7"/>
    <s v="OK"/>
    <n v="0"/>
    <s v="CTT Standard - 4091"/>
    <d v="2016-04-05T00:00:00"/>
    <x v="115"/>
    <n v="5"/>
    <s v="OK"/>
    <s v="OK"/>
    <m/>
  </r>
  <r>
    <x v="1"/>
    <n v="15"/>
    <x v="120"/>
    <x v="9"/>
    <x v="85"/>
    <m/>
    <n v="15"/>
    <n v="41"/>
    <n v="41"/>
    <n v="41"/>
    <n v="0"/>
    <d v="2016-03-31T00:00:00"/>
    <m/>
    <m/>
    <m/>
    <m/>
    <m/>
    <m/>
    <m/>
    <m/>
    <m/>
    <m/>
    <n v="15"/>
    <n v="41"/>
    <s v="OK"/>
    <n v="0"/>
    <s v="JOM - 4327"/>
    <d v="2016-03-31T00:00:00"/>
    <x v="201"/>
    <n v="0"/>
    <s v="OK"/>
    <s v="OK"/>
    <m/>
  </r>
  <r>
    <x v="1"/>
    <n v="16"/>
    <x v="266"/>
    <x v="6"/>
    <x v="85"/>
    <m/>
    <n v="16"/>
    <n v="206"/>
    <n v="206"/>
    <n v="206"/>
    <n v="0"/>
    <d v="2016-03-31T00:00:00"/>
    <m/>
    <m/>
    <m/>
    <m/>
    <m/>
    <m/>
    <m/>
    <m/>
    <m/>
    <m/>
    <n v="16"/>
    <n v="206"/>
    <s v="OK"/>
    <n v="0"/>
    <s v="Worten def - 6806"/>
    <d v="2016-04-06T00:00:00"/>
    <x v="270"/>
    <n v="6"/>
    <s v="OK"/>
    <s v="OK"/>
    <m/>
  </r>
  <r>
    <x v="1"/>
    <n v="1"/>
    <x v="8"/>
    <x v="1"/>
    <x v="86"/>
    <m/>
    <n v="1"/>
    <n v="250"/>
    <n v="250"/>
    <n v="250"/>
    <n v="0"/>
    <d v="2016-04-01T00:00:00"/>
    <m/>
    <m/>
    <m/>
    <m/>
    <m/>
    <m/>
    <m/>
    <m/>
    <m/>
    <m/>
    <n v="1"/>
    <n v="250"/>
    <s v="OK"/>
    <n v="0"/>
    <s v="RP Provisorio - 3172"/>
    <d v="2016-04-06T00:00:00"/>
    <x v="8"/>
    <n v="6"/>
    <s v="OK"/>
    <s v="OK"/>
    <m/>
  </r>
  <r>
    <x v="1"/>
    <n v="1"/>
    <x v="267"/>
    <x v="23"/>
    <x v="14"/>
    <m/>
    <n v="1"/>
    <n v="1800"/>
    <n v="1800"/>
    <n v="1800"/>
    <n v="0"/>
    <d v="2016-04-04T00:00:00"/>
    <m/>
    <m/>
    <m/>
    <m/>
    <m/>
    <m/>
    <m/>
    <m/>
    <m/>
    <m/>
    <n v="1"/>
    <n v="1800"/>
    <s v="OK"/>
    <n v="0"/>
    <s v="FNAC prov- 2369"/>
    <d v="2016-04-06T00:00:00"/>
    <x v="271"/>
    <n v="5"/>
    <s v="OK"/>
    <s v="OK"/>
    <m/>
  </r>
  <r>
    <x v="1"/>
    <n v="2"/>
    <x v="268"/>
    <x v="25"/>
    <x v="14"/>
    <m/>
    <n v="2"/>
    <n v="1200"/>
    <n v="1200"/>
    <n v="1200"/>
    <n v="0"/>
    <d v="2016-04-04T00:00:00"/>
    <m/>
    <m/>
    <m/>
    <m/>
    <m/>
    <m/>
    <m/>
    <m/>
    <m/>
    <m/>
    <n v="2"/>
    <n v="1200"/>
    <s v="OK"/>
    <n v="0"/>
    <s v="Ikea prov - 2835"/>
    <d v="2016-04-04T00:00:00"/>
    <x v="272"/>
    <n v="3"/>
    <s v="OK"/>
    <s v="OK"/>
    <m/>
  </r>
  <r>
    <x v="1"/>
    <n v="1"/>
    <x v="269"/>
    <x v="1"/>
    <x v="87"/>
    <m/>
    <n v="1"/>
    <n v="930"/>
    <n v="930"/>
    <n v="930"/>
    <n v="0"/>
    <d v="2016-04-05T00:00:00"/>
    <m/>
    <m/>
    <m/>
    <m/>
    <m/>
    <m/>
    <m/>
    <m/>
    <m/>
    <m/>
    <n v="1"/>
    <n v="930"/>
    <s v="OK"/>
    <n v="0"/>
    <s v="RP Provisorio - 3172"/>
    <d v="2016-04-06T00:00:00"/>
    <x v="273"/>
    <n v="2"/>
    <s v="OK"/>
    <s v="OK"/>
    <m/>
  </r>
  <r>
    <x v="1"/>
    <n v="1"/>
    <x v="4"/>
    <x v="3"/>
    <x v="88"/>
    <m/>
    <n v="1"/>
    <n v="1"/>
    <n v="1"/>
    <n v="1"/>
    <n v="0"/>
    <d v="2016-04-07T00:00:00"/>
    <m/>
    <m/>
    <m/>
    <m/>
    <m/>
    <m/>
    <m/>
    <m/>
    <m/>
    <m/>
    <n v="1"/>
    <n v="1"/>
    <s v="OK"/>
    <n v="0"/>
    <s v="CNT Def - 2205"/>
    <d v="2016-04-11T00:00:00"/>
    <x v="4"/>
    <n v="5"/>
    <s v="OK"/>
    <s v="OK"/>
    <m/>
  </r>
  <r>
    <x v="1"/>
    <n v="2"/>
    <x v="97"/>
    <x v="17"/>
    <x v="88"/>
    <m/>
    <n v="2"/>
    <n v="13"/>
    <n v="13"/>
    <n v="13"/>
    <n v="0"/>
    <d v="2016-04-07T00:00:00"/>
    <m/>
    <m/>
    <m/>
    <m/>
    <m/>
    <m/>
    <m/>
    <m/>
    <m/>
    <m/>
    <n v="2"/>
    <n v="13"/>
    <s v="OK"/>
    <n v="0"/>
    <s v="White - 2213"/>
    <d v="2016-04-08T00:00:00"/>
    <x v="38"/>
    <n v="2"/>
    <s v="OK"/>
    <s v="OK"/>
    <m/>
  </r>
  <r>
    <x v="1"/>
    <n v="3"/>
    <x v="270"/>
    <x v="11"/>
    <x v="88"/>
    <m/>
    <n v="3"/>
    <n v="72"/>
    <n v="72"/>
    <n v="72"/>
    <n v="0"/>
    <d v="2016-04-07T00:00:00"/>
    <m/>
    <m/>
    <m/>
    <m/>
    <m/>
    <m/>
    <m/>
    <m/>
    <m/>
    <m/>
    <n v="3"/>
    <n v="72"/>
    <s v="OK"/>
    <n v="0"/>
    <s v="Black - 2215"/>
    <d v="2016-04-08T00:00:00"/>
    <x v="274"/>
    <n v="2"/>
    <s v="OK"/>
    <s v="OK"/>
    <m/>
  </r>
  <r>
    <x v="1"/>
    <n v="4"/>
    <x v="4"/>
    <x v="19"/>
    <x v="88"/>
    <m/>
    <n v="4"/>
    <n v="1"/>
    <n v="1"/>
    <n v="1"/>
    <n v="0"/>
    <d v="2016-04-07T00:00:00"/>
    <m/>
    <m/>
    <m/>
    <m/>
    <m/>
    <m/>
    <m/>
    <m/>
    <m/>
    <m/>
    <n v="4"/>
    <n v="1"/>
    <s v="OK"/>
    <n v="0"/>
    <s v="Credial - 2227"/>
    <d v="2016-04-08T00:00:00"/>
    <x v="4"/>
    <n v="2"/>
    <s v="OK"/>
    <s v="OK"/>
    <m/>
  </r>
  <r>
    <x v="1"/>
    <n v="5"/>
    <x v="271"/>
    <x v="0"/>
    <x v="88"/>
    <m/>
    <n v="5"/>
    <n v="337"/>
    <n v="337"/>
    <n v="337"/>
    <n v="0"/>
    <d v="2016-04-07T00:00:00"/>
    <m/>
    <m/>
    <m/>
    <m/>
    <m/>
    <m/>
    <m/>
    <m/>
    <m/>
    <m/>
    <n v="5"/>
    <n v="337"/>
    <s v="OK"/>
    <n v="0"/>
    <s v="Ikea - 2228"/>
    <d v="2016-04-11T00:00:00"/>
    <x v="275"/>
    <n v="5"/>
    <s v="OK"/>
    <s v="OK"/>
    <m/>
  </r>
  <r>
    <x v="1"/>
    <n v="6"/>
    <x v="72"/>
    <x v="20"/>
    <x v="88"/>
    <m/>
    <n v="6"/>
    <n v="4"/>
    <n v="4"/>
    <n v="4"/>
    <n v="0"/>
    <d v="2016-04-07T00:00:00"/>
    <m/>
    <m/>
    <m/>
    <m/>
    <m/>
    <m/>
    <m/>
    <m/>
    <m/>
    <m/>
    <n v="6"/>
    <n v="4"/>
    <s v="OK"/>
    <n v="0"/>
    <s v="Moviflor - 2229"/>
    <d v="2016-04-08T00:00:00"/>
    <x v="74"/>
    <n v="2"/>
    <s v="OK"/>
    <s v="OK"/>
    <m/>
  </r>
  <r>
    <x v="1"/>
    <n v="7"/>
    <x v="186"/>
    <x v="12"/>
    <x v="88"/>
    <m/>
    <n v="7"/>
    <n v="183"/>
    <n v="183"/>
    <n v="183"/>
    <n v="0"/>
    <d v="2016-04-07T00:00:00"/>
    <m/>
    <m/>
    <m/>
    <m/>
    <m/>
    <m/>
    <m/>
    <m/>
    <m/>
    <m/>
    <n v="7"/>
    <n v="183"/>
    <s v="OK"/>
    <n v="0"/>
    <s v="Conforama - 2230"/>
    <d v="2016-04-11T00:00:00"/>
    <x v="195"/>
    <n v="5"/>
    <s v="OK"/>
    <s v="OK"/>
    <m/>
  </r>
  <r>
    <x v="1"/>
    <n v="8"/>
    <x v="144"/>
    <x v="13"/>
    <x v="88"/>
    <m/>
    <n v="8"/>
    <n v="28"/>
    <n v="28"/>
    <n v="28"/>
    <n v="0"/>
    <d v="2016-04-07T00:00:00"/>
    <m/>
    <m/>
    <m/>
    <m/>
    <m/>
    <m/>
    <m/>
    <m/>
    <m/>
    <m/>
    <n v="8"/>
    <n v="28"/>
    <s v="OK"/>
    <n v="0"/>
    <s v="Euronics - 2231"/>
    <d v="2016-04-08T00:00:00"/>
    <x v="121"/>
    <n v="2"/>
    <s v="OK"/>
    <s v="OK"/>
    <m/>
  </r>
  <r>
    <x v="1"/>
    <n v="9"/>
    <x v="97"/>
    <x v="14"/>
    <x v="88"/>
    <m/>
    <n v="9"/>
    <n v="13"/>
    <n v="13"/>
    <n v="13"/>
    <n v="0"/>
    <d v="2016-04-07T00:00:00"/>
    <m/>
    <m/>
    <m/>
    <m/>
    <m/>
    <m/>
    <m/>
    <m/>
    <m/>
    <m/>
    <n v="9"/>
    <n v="13"/>
    <s v="OK"/>
    <n v="0"/>
    <s v="Tien 21 - 2232"/>
    <d v="2016-04-08T00:00:00"/>
    <x v="38"/>
    <n v="2"/>
    <s v="OK"/>
    <s v="OK"/>
    <m/>
  </r>
  <r>
    <x v="1"/>
    <n v="10"/>
    <x v="72"/>
    <x v="15"/>
    <x v="88"/>
    <m/>
    <n v="10"/>
    <n v="4"/>
    <n v="4"/>
    <n v="4"/>
    <n v="0"/>
    <d v="2016-04-07T00:00:00"/>
    <m/>
    <m/>
    <m/>
    <m/>
    <m/>
    <m/>
    <m/>
    <m/>
    <m/>
    <m/>
    <n v="10"/>
    <n v="4"/>
    <s v="OK"/>
    <n v="0"/>
    <s v="Confort - 2233"/>
    <d v="2016-04-08T00:00:00"/>
    <x v="74"/>
    <n v="2"/>
    <s v="OK"/>
    <s v="OK"/>
    <m/>
  </r>
  <r>
    <x v="1"/>
    <n v="11"/>
    <x v="267"/>
    <x v="23"/>
    <x v="88"/>
    <m/>
    <n v="11"/>
    <n v="1800"/>
    <n v="1800"/>
    <n v="1800"/>
    <n v="0"/>
    <d v="2016-04-07T00:00:00"/>
    <m/>
    <m/>
    <m/>
    <m/>
    <m/>
    <m/>
    <m/>
    <m/>
    <m/>
    <m/>
    <n v="11"/>
    <m/>
    <s v="KO"/>
    <s v=""/>
    <s v="FNAC prov- 2369"/>
    <m/>
    <x v="238"/>
    <n v="-41856"/>
    <s v="Pendente"/>
    <s v="-"/>
    <m/>
  </r>
  <r>
    <x v="1"/>
    <n v="12"/>
    <x v="223"/>
    <x v="16"/>
    <x v="88"/>
    <m/>
    <n v="12"/>
    <n v="575"/>
    <n v="575"/>
    <n v="575"/>
    <n v="0"/>
    <d v="2016-04-07T00:00:00"/>
    <m/>
    <m/>
    <m/>
    <m/>
    <m/>
    <m/>
    <m/>
    <m/>
    <m/>
    <m/>
    <n v="12"/>
    <n v="575"/>
    <s v="OK"/>
    <n v="0"/>
    <s v="MC FNAC- 2370"/>
    <d v="2016-04-11T00:00:00"/>
    <x v="276"/>
    <n v="5"/>
    <s v="OK"/>
    <s v="OK"/>
    <m/>
  </r>
  <r>
    <x v="1"/>
    <n v="13"/>
    <x v="272"/>
    <x v="10"/>
    <x v="88"/>
    <m/>
    <n v="13"/>
    <n v="170"/>
    <n v="170"/>
    <n v="170"/>
    <n v="0"/>
    <d v="2016-04-07T00:00:00"/>
    <m/>
    <m/>
    <m/>
    <m/>
    <m/>
    <m/>
    <m/>
    <m/>
    <m/>
    <m/>
    <n v="13"/>
    <n v="170"/>
    <s v="OK"/>
    <n v="0"/>
    <s v="Salvador Caetano - 2879"/>
    <d v="2016-04-11T00:00:00"/>
    <x v="277"/>
    <n v="5"/>
    <s v="OK"/>
    <s v="OK"/>
    <m/>
  </r>
  <r>
    <x v="1"/>
    <n v="14"/>
    <x v="157"/>
    <x v="1"/>
    <x v="88"/>
    <m/>
    <n v="14"/>
    <n v="300"/>
    <n v="300"/>
    <n v="300"/>
    <n v="0"/>
    <d v="2016-04-07T00:00:00"/>
    <m/>
    <m/>
    <m/>
    <m/>
    <m/>
    <m/>
    <m/>
    <m/>
    <m/>
    <m/>
    <n v="14"/>
    <n v="300"/>
    <s v="OK"/>
    <n v="0"/>
    <s v="RP Provisorio - 3172"/>
    <d v="2016-04-11T00:00:00"/>
    <x v="161"/>
    <n v="5"/>
    <s v="OK"/>
    <s v="OK"/>
    <m/>
  </r>
  <r>
    <x v="1"/>
    <n v="15"/>
    <x v="273"/>
    <x v="2"/>
    <x v="88"/>
    <m/>
    <n v="15"/>
    <n v="567"/>
    <n v="567"/>
    <n v="567"/>
    <n v="0"/>
    <d v="2016-04-07T00:00:00"/>
    <m/>
    <m/>
    <m/>
    <m/>
    <m/>
    <m/>
    <m/>
    <m/>
    <m/>
    <m/>
    <n v="15"/>
    <n v="567"/>
    <s v="OK"/>
    <n v="0"/>
    <s v="RP Def - 3173"/>
    <d v="2016-04-11T00:00:00"/>
    <x v="278"/>
    <n v="5"/>
    <s v="OK"/>
    <s v="OK"/>
    <m/>
  </r>
  <r>
    <x v="1"/>
    <n v="16"/>
    <x v="83"/>
    <x v="8"/>
    <x v="88"/>
    <m/>
    <n v="16"/>
    <n v="12"/>
    <n v="12"/>
    <n v="12"/>
    <n v="0"/>
    <d v="2016-04-07T00:00:00"/>
    <m/>
    <m/>
    <m/>
    <m/>
    <m/>
    <m/>
    <m/>
    <m/>
    <m/>
    <m/>
    <n v="16"/>
    <n v="12"/>
    <s v="OK"/>
    <n v="0"/>
    <s v="CTT Standard - 4091"/>
    <d v="2016-04-08T00:00:00"/>
    <x v="85"/>
    <n v="2"/>
    <s v="OK"/>
    <s v="OK"/>
    <m/>
  </r>
  <r>
    <x v="1"/>
    <n v="17"/>
    <x v="82"/>
    <x v="9"/>
    <x v="88"/>
    <m/>
    <n v="17"/>
    <n v="29"/>
    <n v="29"/>
    <n v="29"/>
    <n v="0"/>
    <d v="2016-04-07T00:00:00"/>
    <m/>
    <m/>
    <m/>
    <m/>
    <m/>
    <m/>
    <m/>
    <m/>
    <m/>
    <m/>
    <n v="17"/>
    <n v="29"/>
    <s v="OK"/>
    <n v="0"/>
    <s v="JOM - 4327"/>
    <d v="2016-04-08T00:00:00"/>
    <x v="84"/>
    <n v="2"/>
    <s v="OK"/>
    <s v="OK"/>
    <m/>
  </r>
  <r>
    <x v="1"/>
    <n v="18"/>
    <x v="4"/>
    <x v="5"/>
    <x v="88"/>
    <m/>
    <n v="18"/>
    <n v="1"/>
    <n v="1"/>
    <n v="1"/>
    <n v="0"/>
    <d v="2016-04-07T00:00:00"/>
    <m/>
    <m/>
    <m/>
    <m/>
    <m/>
    <m/>
    <m/>
    <m/>
    <m/>
    <m/>
    <n v="18"/>
    <n v="1"/>
    <s v="OK"/>
    <n v="0"/>
    <s v="SZ Def - 6508"/>
    <d v="2016-04-11T00:00:00"/>
    <x v="4"/>
    <n v="5"/>
    <s v="OK"/>
    <s v="OK"/>
    <m/>
  </r>
  <r>
    <x v="1"/>
    <n v="19"/>
    <x v="274"/>
    <x v="6"/>
    <x v="88"/>
    <m/>
    <n v="19"/>
    <n v="317"/>
    <n v="317"/>
    <n v="317"/>
    <n v="0"/>
    <d v="2016-04-07T00:00:00"/>
    <m/>
    <m/>
    <m/>
    <m/>
    <m/>
    <m/>
    <m/>
    <m/>
    <m/>
    <m/>
    <n v="19"/>
    <n v="317"/>
    <s v="OK"/>
    <n v="0"/>
    <s v="Worten def - 6806"/>
    <d v="2016-04-11T00:00:00"/>
    <x v="279"/>
    <n v="5"/>
    <s v="OK"/>
    <s v="OK"/>
    <m/>
  </r>
  <r>
    <x v="1"/>
    <n v="20"/>
    <x v="80"/>
    <x v="7"/>
    <x v="88"/>
    <m/>
    <n v="20"/>
    <n v="3"/>
    <n v="3"/>
    <n v="3"/>
    <n v="0"/>
    <d v="2016-04-07T00:00:00"/>
    <m/>
    <m/>
    <m/>
    <m/>
    <m/>
    <m/>
    <m/>
    <m/>
    <m/>
    <m/>
    <n v="20"/>
    <n v="3"/>
    <s v="OK"/>
    <n v="0"/>
    <s v="Vobis -6843"/>
    <d v="2016-04-11T00:00:00"/>
    <x v="82"/>
    <n v="5"/>
    <s v="OK"/>
    <s v="OK"/>
    <m/>
  </r>
  <r>
    <x v="1"/>
    <n v="1"/>
    <x v="4"/>
    <x v="3"/>
    <x v="89"/>
    <m/>
    <n v="1"/>
    <n v="1"/>
    <n v="1"/>
    <n v="1"/>
    <n v="0"/>
    <d v="2016-04-14T00:00:00"/>
    <m/>
    <m/>
    <m/>
    <m/>
    <m/>
    <m/>
    <m/>
    <m/>
    <m/>
    <m/>
    <n v="1"/>
    <n v="1"/>
    <s v="OK"/>
    <n v="0"/>
    <s v="CNT Def - 2205"/>
    <d v="2016-04-15T00:00:00"/>
    <x v="4"/>
    <n v="2"/>
    <s v="OK"/>
    <s v="OK"/>
    <m/>
  </r>
  <r>
    <x v="1"/>
    <n v="2"/>
    <x v="3"/>
    <x v="4"/>
    <x v="89"/>
    <m/>
    <n v="2"/>
    <n v="2"/>
    <n v="2"/>
    <n v="2"/>
    <n v="0"/>
    <d v="2016-04-14T00:00:00"/>
    <m/>
    <m/>
    <m/>
    <m/>
    <m/>
    <m/>
    <m/>
    <m/>
    <m/>
    <m/>
    <n v="2"/>
    <n v="2"/>
    <s v="OK"/>
    <n v="0"/>
    <s v="MDL Def - 2208"/>
    <d v="2016-04-15T00:00:00"/>
    <x v="3"/>
    <n v="2"/>
    <s v="OK"/>
    <s v="OK"/>
    <m/>
  </r>
  <r>
    <x v="1"/>
    <n v="3"/>
    <x v="74"/>
    <x v="17"/>
    <x v="89"/>
    <m/>
    <n v="3"/>
    <n v="10"/>
    <n v="10"/>
    <n v="10"/>
    <n v="0"/>
    <d v="2016-04-14T00:00:00"/>
    <m/>
    <m/>
    <m/>
    <m/>
    <m/>
    <m/>
    <m/>
    <m/>
    <m/>
    <m/>
    <n v="3"/>
    <n v="10"/>
    <s v="OK"/>
    <n v="0"/>
    <s v="White - 2213"/>
    <d v="2016-04-14T00:00:00"/>
    <x v="76"/>
    <n v="1"/>
    <s v="OK"/>
    <s v="OK"/>
    <m/>
  </r>
  <r>
    <x v="1"/>
    <n v="4"/>
    <x v="4"/>
    <x v="18"/>
    <x v="89"/>
    <m/>
    <n v="4"/>
    <n v="1"/>
    <n v="1"/>
    <n v="1"/>
    <n v="0"/>
    <d v="2016-04-14T00:00:00"/>
    <m/>
    <m/>
    <m/>
    <m/>
    <m/>
    <m/>
    <m/>
    <m/>
    <m/>
    <m/>
    <n v="4"/>
    <n v="1"/>
    <s v="OK"/>
    <n v="0"/>
    <s v="Green - 2214"/>
    <d v="2016-04-14T00:00:00"/>
    <x v="4"/>
    <n v="1"/>
    <s v="OK"/>
    <s v="OK"/>
    <m/>
  </r>
  <r>
    <x v="1"/>
    <n v="5"/>
    <x v="104"/>
    <x v="11"/>
    <x v="89"/>
    <m/>
    <n v="5"/>
    <n v="40"/>
    <n v="40"/>
    <n v="40"/>
    <n v="0"/>
    <d v="2016-04-14T00:00:00"/>
    <m/>
    <m/>
    <m/>
    <m/>
    <m/>
    <m/>
    <m/>
    <m/>
    <m/>
    <m/>
    <n v="5"/>
    <n v="40"/>
    <s v="OK"/>
    <n v="0"/>
    <s v="Black - 2215"/>
    <d v="2016-04-14T00:00:00"/>
    <x v="107"/>
    <n v="1"/>
    <s v="OK"/>
    <s v="OK"/>
    <m/>
  </r>
  <r>
    <x v="1"/>
    <n v="6"/>
    <x v="3"/>
    <x v="19"/>
    <x v="89"/>
    <m/>
    <n v="6"/>
    <n v="2"/>
    <n v="2"/>
    <n v="2"/>
    <n v="0"/>
    <d v="2016-04-14T00:00:00"/>
    <m/>
    <m/>
    <m/>
    <m/>
    <m/>
    <m/>
    <m/>
    <m/>
    <m/>
    <m/>
    <n v="6"/>
    <n v="2"/>
    <s v="OK"/>
    <n v="0"/>
    <s v="Credial - 2227"/>
    <d v="2016-04-14T00:00:00"/>
    <x v="3"/>
    <n v="1"/>
    <s v="OK"/>
    <s v="OK"/>
    <m/>
  </r>
  <r>
    <x v="1"/>
    <n v="7"/>
    <x v="275"/>
    <x v="0"/>
    <x v="89"/>
    <m/>
    <n v="7"/>
    <n v="636"/>
    <n v="636"/>
    <n v="636"/>
    <n v="0"/>
    <d v="2016-04-14T00:00:00"/>
    <m/>
    <m/>
    <m/>
    <m/>
    <m/>
    <m/>
    <m/>
    <m/>
    <m/>
    <m/>
    <n v="7"/>
    <n v="636"/>
    <s v="OK"/>
    <n v="0"/>
    <s v="Ikea - 2228"/>
    <d v="2016-04-14T00:00:00"/>
    <x v="280"/>
    <n v="1"/>
    <s v="OK"/>
    <s v="OK"/>
    <m/>
  </r>
  <r>
    <x v="1"/>
    <n v="8"/>
    <x v="6"/>
    <x v="12"/>
    <x v="89"/>
    <m/>
    <n v="8"/>
    <n v="205"/>
    <n v="205"/>
    <n v="205"/>
    <n v="0"/>
    <d v="2016-04-14T00:00:00"/>
    <m/>
    <m/>
    <m/>
    <m/>
    <m/>
    <m/>
    <m/>
    <m/>
    <m/>
    <m/>
    <n v="8"/>
    <n v="205"/>
    <s v="OK"/>
    <n v="0"/>
    <s v="Conforama - 2230"/>
    <d v="2016-04-15T00:00:00"/>
    <x v="6"/>
    <n v="2"/>
    <s v="OK"/>
    <s v="OK"/>
    <m/>
  </r>
  <r>
    <x v="1"/>
    <n v="9"/>
    <x v="172"/>
    <x v="13"/>
    <x v="89"/>
    <m/>
    <n v="9"/>
    <n v="24"/>
    <n v="24"/>
    <n v="24"/>
    <n v="0"/>
    <d v="2016-04-14T00:00:00"/>
    <m/>
    <m/>
    <m/>
    <m/>
    <m/>
    <m/>
    <m/>
    <m/>
    <m/>
    <m/>
    <n v="9"/>
    <n v="24"/>
    <s v="OK"/>
    <n v="0"/>
    <s v="Euronics - 2231"/>
    <d v="2016-04-14T00:00:00"/>
    <x v="44"/>
    <n v="1"/>
    <s v="OK"/>
    <s v="OK"/>
    <m/>
  </r>
  <r>
    <x v="1"/>
    <n v="10"/>
    <x v="147"/>
    <x v="14"/>
    <x v="89"/>
    <m/>
    <n v="10"/>
    <n v="15"/>
    <n v="15"/>
    <n v="15"/>
    <n v="0"/>
    <d v="2016-04-14T00:00:00"/>
    <m/>
    <m/>
    <m/>
    <m/>
    <m/>
    <m/>
    <m/>
    <m/>
    <m/>
    <m/>
    <n v="10"/>
    <n v="15"/>
    <s v="OK"/>
    <n v="0"/>
    <s v="Tien 21 - 2232"/>
    <d v="2016-04-15T00:00:00"/>
    <x v="151"/>
    <n v="2"/>
    <s v="OK"/>
    <s v="OK"/>
    <m/>
  </r>
  <r>
    <x v="1"/>
    <n v="11"/>
    <x v="72"/>
    <x v="15"/>
    <x v="89"/>
    <m/>
    <n v="11"/>
    <n v="4"/>
    <n v="4"/>
    <n v="4"/>
    <n v="0"/>
    <d v="2016-04-14T00:00:00"/>
    <m/>
    <m/>
    <m/>
    <m/>
    <m/>
    <m/>
    <m/>
    <m/>
    <m/>
    <m/>
    <n v="11"/>
    <n v="4"/>
    <s v="OK"/>
    <n v="0"/>
    <s v="Confort - 2233"/>
    <d v="2016-04-14T00:00:00"/>
    <x v="74"/>
    <n v="1"/>
    <s v="OK"/>
    <s v="OK"/>
    <m/>
  </r>
  <r>
    <x v="1"/>
    <n v="12"/>
    <x v="25"/>
    <x v="16"/>
    <x v="89"/>
    <m/>
    <n v="12"/>
    <n v="438"/>
    <n v="438"/>
    <n v="438"/>
    <n v="0"/>
    <d v="2016-04-14T00:00:00"/>
    <m/>
    <m/>
    <m/>
    <m/>
    <m/>
    <m/>
    <m/>
    <m/>
    <m/>
    <m/>
    <n v="12"/>
    <n v="438"/>
    <s v="OK"/>
    <n v="0"/>
    <s v="MC FNAC- 2370"/>
    <d v="2016-04-14T00:00:00"/>
    <x v="25"/>
    <n v="1"/>
    <s v="OK"/>
    <s v="OK"/>
    <m/>
  </r>
  <r>
    <x v="1"/>
    <n v="13"/>
    <x v="276"/>
    <x v="10"/>
    <x v="89"/>
    <m/>
    <n v="13"/>
    <n v="103"/>
    <n v="103"/>
    <n v="103"/>
    <n v="0"/>
    <d v="2016-04-14T00:00:00"/>
    <m/>
    <m/>
    <m/>
    <m/>
    <m/>
    <m/>
    <m/>
    <m/>
    <m/>
    <m/>
    <n v="13"/>
    <n v="103"/>
    <s v="OK"/>
    <n v="0"/>
    <s v="Salvador Caetano - 2879"/>
    <d v="2016-04-15T00:00:00"/>
    <x v="281"/>
    <n v="2"/>
    <s v="OK"/>
    <s v="OK"/>
    <m/>
  </r>
  <r>
    <x v="1"/>
    <n v="14"/>
    <x v="142"/>
    <x v="1"/>
    <x v="89"/>
    <m/>
    <n v="14"/>
    <n v="150"/>
    <n v="150"/>
    <n v="150"/>
    <n v="0"/>
    <d v="2016-04-14T00:00:00"/>
    <m/>
    <m/>
    <m/>
    <m/>
    <m/>
    <m/>
    <m/>
    <m/>
    <m/>
    <m/>
    <n v="14"/>
    <n v="150"/>
    <s v="OK"/>
    <n v="0"/>
    <s v="RP Provisorio - 3172"/>
    <d v="2016-04-19T00:00:00"/>
    <x v="182"/>
    <n v="6"/>
    <s v="OK"/>
    <s v="OK"/>
    <m/>
  </r>
  <r>
    <x v="1"/>
    <n v="15"/>
    <x v="277"/>
    <x v="2"/>
    <x v="89"/>
    <m/>
    <n v="15"/>
    <n v="532"/>
    <n v="532"/>
    <n v="532"/>
    <n v="0"/>
    <d v="2016-04-14T00:00:00"/>
    <m/>
    <m/>
    <m/>
    <m/>
    <m/>
    <m/>
    <m/>
    <m/>
    <m/>
    <m/>
    <n v="15"/>
    <n v="532"/>
    <s v="OK"/>
    <n v="0"/>
    <s v="RP Def - 3173"/>
    <d v="2016-04-15T00:00:00"/>
    <x v="282"/>
    <n v="2"/>
    <s v="OK"/>
    <s v="OK"/>
    <m/>
  </r>
  <r>
    <x v="1"/>
    <n v="16"/>
    <x v="100"/>
    <x v="8"/>
    <x v="89"/>
    <m/>
    <n v="16"/>
    <n v="23"/>
    <n v="23"/>
    <n v="23"/>
    <n v="0"/>
    <d v="2016-04-14T00:00:00"/>
    <m/>
    <m/>
    <m/>
    <m/>
    <m/>
    <m/>
    <m/>
    <m/>
    <m/>
    <m/>
    <n v="16"/>
    <n v="23"/>
    <s v="OK"/>
    <n v="0"/>
    <s v="CTT Standard - 4091"/>
    <d v="2016-04-14T00:00:00"/>
    <x v="103"/>
    <n v="1"/>
    <s v="OK"/>
    <s v="OK"/>
    <m/>
  </r>
  <r>
    <x v="1"/>
    <n v="17"/>
    <x v="278"/>
    <x v="9"/>
    <x v="89"/>
    <m/>
    <n v="17"/>
    <n v="60"/>
    <n v="60"/>
    <n v="60"/>
    <n v="0"/>
    <d v="2016-04-14T00:00:00"/>
    <m/>
    <m/>
    <m/>
    <m/>
    <m/>
    <m/>
    <m/>
    <m/>
    <m/>
    <m/>
    <n v="17"/>
    <n v="60"/>
    <s v="OK"/>
    <n v="0"/>
    <s v="JOM - 4327"/>
    <d v="2016-04-18T00:00:00"/>
    <x v="283"/>
    <n v="5"/>
    <s v="OK"/>
    <s v="OK"/>
    <m/>
  </r>
  <r>
    <x v="1"/>
    <n v="18"/>
    <x v="3"/>
    <x v="5"/>
    <x v="89"/>
    <m/>
    <n v="18"/>
    <n v="2"/>
    <n v="2"/>
    <n v="2"/>
    <n v="0"/>
    <d v="2016-04-14T00:00:00"/>
    <m/>
    <m/>
    <m/>
    <m/>
    <m/>
    <m/>
    <m/>
    <m/>
    <m/>
    <m/>
    <n v="18"/>
    <n v="2"/>
    <s v="OK"/>
    <n v="0"/>
    <s v="SZ Def - 6508"/>
    <d v="2016-04-15T00:00:00"/>
    <x v="3"/>
    <n v="2"/>
    <s v="OK"/>
    <s v="OK"/>
    <m/>
  </r>
  <r>
    <x v="1"/>
    <n v="19"/>
    <x v="29"/>
    <x v="6"/>
    <x v="89"/>
    <m/>
    <n v="19"/>
    <n v="258"/>
    <n v="258"/>
    <n v="258"/>
    <n v="0"/>
    <d v="2016-04-14T00:00:00"/>
    <m/>
    <m/>
    <m/>
    <m/>
    <m/>
    <m/>
    <m/>
    <m/>
    <m/>
    <m/>
    <n v="19"/>
    <n v="258"/>
    <s v="OK"/>
    <n v="0"/>
    <s v="Worten def - 6806"/>
    <d v="2016-04-15T00:00:00"/>
    <x v="29"/>
    <n v="2"/>
    <s v="OK"/>
    <s v="OK"/>
    <m/>
  </r>
  <r>
    <x v="1"/>
    <n v="20"/>
    <x v="80"/>
    <x v="7"/>
    <x v="89"/>
    <m/>
    <n v="20"/>
    <n v="3"/>
    <n v="3"/>
    <n v="3"/>
    <n v="0"/>
    <d v="2016-04-14T00:00:00"/>
    <m/>
    <m/>
    <m/>
    <m/>
    <m/>
    <m/>
    <m/>
    <m/>
    <m/>
    <m/>
    <n v="20"/>
    <n v="3"/>
    <s v="OK"/>
    <n v="0"/>
    <s v="Vobis -6843"/>
    <d v="2016-04-15T00:00:00"/>
    <x v="82"/>
    <n v="2"/>
    <s v="OK"/>
    <s v="OK"/>
    <m/>
  </r>
  <r>
    <x v="1"/>
    <n v="1"/>
    <x v="1"/>
    <x v="1"/>
    <x v="90"/>
    <m/>
    <n v="1"/>
    <n v="200"/>
    <n v="200"/>
    <n v="200"/>
    <n v="0"/>
    <d v="2016-04-15T00:00:00"/>
    <m/>
    <m/>
    <m/>
    <m/>
    <m/>
    <m/>
    <m/>
    <m/>
    <m/>
    <m/>
    <n v="1"/>
    <n v="200"/>
    <s v="OK"/>
    <n v="0"/>
    <s v="RP Provisorio - 3172"/>
    <d v="2016-04-19T00:00:00"/>
    <x v="1"/>
    <n v="5"/>
    <s v="OK"/>
    <s v="OK"/>
    <m/>
  </r>
  <r>
    <x v="1"/>
    <n v="1"/>
    <x v="8"/>
    <x v="1"/>
    <x v="91"/>
    <m/>
    <n v="1"/>
    <n v="250"/>
    <n v="250"/>
    <n v="250"/>
    <n v="0"/>
    <d v="2016-04-16T00:00:00"/>
    <m/>
    <m/>
    <m/>
    <m/>
    <m/>
    <m/>
    <m/>
    <m/>
    <m/>
    <m/>
    <n v="1"/>
    <n v="250"/>
    <s v="OK"/>
    <n v="0"/>
    <s v="RP Provisorio - 3172"/>
    <d v="2016-04-19T00:00:00"/>
    <x v="8"/>
    <n v="4"/>
    <s v="OK"/>
    <s v="OK"/>
    <m/>
  </r>
  <r>
    <x v="1"/>
    <n v="1"/>
    <x v="63"/>
    <x v="23"/>
    <x v="92"/>
    <m/>
    <n v="1"/>
    <n v="2000"/>
    <n v="2000"/>
    <n v="2000"/>
    <n v="0"/>
    <d v="2016-04-19T00:00:00"/>
    <m/>
    <m/>
    <m/>
    <m/>
    <m/>
    <m/>
    <m/>
    <m/>
    <m/>
    <m/>
    <n v="1"/>
    <n v="2000"/>
    <s v="OK"/>
    <n v="0"/>
    <s v="FNAC prov- 2369"/>
    <d v="2016-04-21T00:00:00"/>
    <x v="130"/>
    <n v="3"/>
    <s v="OK"/>
    <s v="OK"/>
    <m/>
  </r>
  <r>
    <x v="1"/>
    <n v="2"/>
    <x v="1"/>
    <x v="23"/>
    <x v="92"/>
    <m/>
    <n v="2"/>
    <n v="200"/>
    <n v="200"/>
    <n v="200"/>
    <n v="0"/>
    <d v="2016-04-19T00:00:00"/>
    <m/>
    <m/>
    <m/>
    <m/>
    <m/>
    <m/>
    <m/>
    <m/>
    <m/>
    <m/>
    <n v="2"/>
    <n v="200"/>
    <s v="OK"/>
    <n v="0"/>
    <s v="FNAC prov- 2369"/>
    <d v="2016-04-21T00:00:00"/>
    <x v="1"/>
    <n v="3"/>
    <s v="OK"/>
    <s v="OK"/>
    <m/>
  </r>
  <r>
    <x v="1"/>
    <n v="3"/>
    <x v="160"/>
    <x v="1"/>
    <x v="92"/>
    <m/>
    <n v="3"/>
    <n v="600"/>
    <n v="600"/>
    <n v="600"/>
    <n v="0"/>
    <d v="2016-04-19T00:00:00"/>
    <m/>
    <m/>
    <m/>
    <m/>
    <m/>
    <m/>
    <m/>
    <m/>
    <m/>
    <m/>
    <n v="3"/>
    <n v="600"/>
    <s v="OK"/>
    <n v="0"/>
    <s v="RP Provisorio - 3172"/>
    <d v="2016-04-21T00:00:00"/>
    <x v="164"/>
    <n v="3"/>
    <s v="OK"/>
    <s v="OK"/>
    <m/>
  </r>
  <r>
    <x v="1"/>
    <n v="1"/>
    <x v="142"/>
    <x v="1"/>
    <x v="93"/>
    <m/>
    <n v="1"/>
    <n v="150"/>
    <n v="150"/>
    <n v="150"/>
    <n v="0"/>
    <d v="2016-04-20T00:00:00"/>
    <m/>
    <m/>
    <m/>
    <m/>
    <m/>
    <m/>
    <m/>
    <m/>
    <m/>
    <m/>
    <n v="1"/>
    <n v="150"/>
    <s v="OK"/>
    <n v="0"/>
    <s v="RP Provisorio - 3172"/>
    <d v="2016-04-21T00:00:00"/>
    <x v="182"/>
    <n v="2"/>
    <s v="OK"/>
    <s v="OK"/>
    <m/>
  </r>
  <r>
    <x v="1"/>
    <n v="1"/>
    <x v="4"/>
    <x v="4"/>
    <x v="15"/>
    <m/>
    <n v="1"/>
    <n v="1"/>
    <n v="1"/>
    <n v="1"/>
    <n v="0"/>
    <d v="2016-04-21T00:00:00"/>
    <m/>
    <m/>
    <m/>
    <m/>
    <m/>
    <m/>
    <m/>
    <m/>
    <m/>
    <m/>
    <n v="1"/>
    <n v="1"/>
    <s v="OK"/>
    <n v="0"/>
    <s v="MDL Def - 2208"/>
    <d v="2016-04-27T00:00:00"/>
    <x v="4"/>
    <n v="7"/>
    <s v="OK"/>
    <s v="OK"/>
    <m/>
  </r>
  <r>
    <x v="1"/>
    <n v="2"/>
    <x v="97"/>
    <x v="17"/>
    <x v="15"/>
    <m/>
    <n v="2"/>
    <n v="13"/>
    <n v="13"/>
    <n v="13"/>
    <n v="0"/>
    <d v="2016-04-21T00:00:00"/>
    <m/>
    <m/>
    <m/>
    <m/>
    <m/>
    <m/>
    <m/>
    <m/>
    <m/>
    <m/>
    <n v="2"/>
    <n v="13"/>
    <s v="OK"/>
    <n v="0"/>
    <s v="White - 2213"/>
    <d v="2016-04-27T00:00:00"/>
    <x v="38"/>
    <n v="7"/>
    <s v="OK"/>
    <s v="OK"/>
    <m/>
  </r>
  <r>
    <x v="1"/>
    <n v="3"/>
    <x v="4"/>
    <x v="18"/>
    <x v="15"/>
    <m/>
    <n v="3"/>
    <n v="1"/>
    <n v="1"/>
    <n v="1"/>
    <n v="0"/>
    <d v="2016-04-21T00:00:00"/>
    <m/>
    <m/>
    <m/>
    <m/>
    <m/>
    <m/>
    <m/>
    <m/>
    <m/>
    <m/>
    <n v="3"/>
    <n v="1"/>
    <s v="OK"/>
    <n v="0"/>
    <s v="Green - 2214"/>
    <d v="2016-04-27T00:00:00"/>
    <x v="4"/>
    <n v="7"/>
    <s v="OK"/>
    <s v="OK"/>
    <m/>
  </r>
  <r>
    <x v="1"/>
    <n v="4"/>
    <x v="278"/>
    <x v="11"/>
    <x v="15"/>
    <m/>
    <n v="4"/>
    <n v="60"/>
    <n v="60"/>
    <n v="60"/>
    <n v="0"/>
    <d v="2016-04-21T00:00:00"/>
    <m/>
    <m/>
    <m/>
    <m/>
    <m/>
    <m/>
    <m/>
    <m/>
    <m/>
    <m/>
    <n v="4"/>
    <n v="60"/>
    <s v="OK"/>
    <n v="0"/>
    <s v="Black - 2215"/>
    <d v="2016-04-27T00:00:00"/>
    <x v="283"/>
    <n v="7"/>
    <s v="OK"/>
    <s v="OK"/>
    <m/>
  </r>
  <r>
    <x v="1"/>
    <n v="5"/>
    <x v="71"/>
    <x v="19"/>
    <x v="15"/>
    <m/>
    <n v="5"/>
    <n v="5"/>
    <n v="5"/>
    <n v="5"/>
    <n v="0"/>
    <d v="2016-04-21T00:00:00"/>
    <m/>
    <m/>
    <m/>
    <m/>
    <m/>
    <m/>
    <m/>
    <m/>
    <m/>
    <m/>
    <n v="5"/>
    <n v="5"/>
    <s v="OK"/>
    <n v="0"/>
    <s v="Credial - 2227"/>
    <d v="2016-04-27T00:00:00"/>
    <x v="72"/>
    <n v="7"/>
    <s v="OK"/>
    <s v="OK"/>
    <m/>
  </r>
  <r>
    <x v="1"/>
    <n v="6"/>
    <x v="205"/>
    <x v="0"/>
    <x v="15"/>
    <m/>
    <n v="6"/>
    <n v="311"/>
    <n v="311"/>
    <n v="311"/>
    <n v="0"/>
    <d v="2016-04-21T00:00:00"/>
    <m/>
    <m/>
    <m/>
    <m/>
    <m/>
    <m/>
    <m/>
    <m/>
    <m/>
    <m/>
    <n v="6"/>
    <n v="311"/>
    <s v="OK"/>
    <n v="0"/>
    <s v="Ikea - 2228"/>
    <d v="2016-04-27T00:00:00"/>
    <x v="211"/>
    <n v="7"/>
    <s v="OK"/>
    <s v="OK"/>
    <m/>
  </r>
  <r>
    <x v="1"/>
    <n v="7"/>
    <x v="72"/>
    <x v="20"/>
    <x v="15"/>
    <m/>
    <n v="7"/>
    <n v="4"/>
    <n v="4"/>
    <n v="4"/>
    <n v="0"/>
    <d v="2016-04-21T00:00:00"/>
    <m/>
    <m/>
    <m/>
    <m/>
    <m/>
    <m/>
    <m/>
    <m/>
    <m/>
    <m/>
    <n v="7"/>
    <n v="4"/>
    <s v="OK"/>
    <n v="0"/>
    <s v="Moviflor - 2229"/>
    <d v="2016-04-27T00:00:00"/>
    <x v="74"/>
    <n v="7"/>
    <s v="OK"/>
    <s v="OK"/>
    <m/>
  </r>
  <r>
    <x v="1"/>
    <n v="8"/>
    <x v="213"/>
    <x v="12"/>
    <x v="15"/>
    <m/>
    <n v="8"/>
    <n v="238"/>
    <n v="238"/>
    <n v="238"/>
    <n v="0"/>
    <d v="2016-04-21T00:00:00"/>
    <m/>
    <m/>
    <m/>
    <m/>
    <m/>
    <m/>
    <m/>
    <m/>
    <m/>
    <m/>
    <n v="8"/>
    <n v="238"/>
    <s v="OK"/>
    <n v="0"/>
    <s v="Conforama - 2230"/>
    <d v="2016-04-27T00:00:00"/>
    <x v="218"/>
    <n v="7"/>
    <s v="OK"/>
    <s v="OK"/>
    <m/>
  </r>
  <r>
    <x v="1"/>
    <n v="9"/>
    <x v="73"/>
    <x v="13"/>
    <x v="15"/>
    <m/>
    <n v="9"/>
    <n v="32"/>
    <n v="32"/>
    <n v="32"/>
    <n v="0"/>
    <d v="2016-04-21T00:00:00"/>
    <m/>
    <m/>
    <m/>
    <m/>
    <m/>
    <m/>
    <m/>
    <m/>
    <m/>
    <m/>
    <n v="9"/>
    <n v="32"/>
    <s v="OK"/>
    <n v="0"/>
    <s v="Euronics - 2231"/>
    <d v="2016-04-27T00:00:00"/>
    <x v="75"/>
    <n v="7"/>
    <s v="OK"/>
    <s v="OK"/>
    <m/>
  </r>
  <r>
    <x v="1"/>
    <n v="10"/>
    <x v="114"/>
    <x v="14"/>
    <x v="15"/>
    <m/>
    <n v="10"/>
    <n v="7"/>
    <n v="7"/>
    <n v="7"/>
    <n v="0"/>
    <d v="2016-04-21T00:00:00"/>
    <m/>
    <m/>
    <m/>
    <m/>
    <m/>
    <m/>
    <m/>
    <m/>
    <m/>
    <m/>
    <n v="10"/>
    <n v="7"/>
    <s v="OK"/>
    <n v="0"/>
    <s v="Tien 21 - 2232"/>
    <d v="2016-04-27T00:00:00"/>
    <x v="115"/>
    <n v="7"/>
    <s v="OK"/>
    <s v="OK"/>
    <m/>
  </r>
  <r>
    <x v="1"/>
    <n v="11"/>
    <x v="114"/>
    <x v="15"/>
    <x v="15"/>
    <m/>
    <n v="11"/>
    <n v="7"/>
    <n v="7"/>
    <n v="7"/>
    <n v="0"/>
    <d v="2016-04-21T00:00:00"/>
    <m/>
    <m/>
    <m/>
    <m/>
    <m/>
    <m/>
    <m/>
    <m/>
    <m/>
    <m/>
    <n v="11"/>
    <n v="7"/>
    <s v="OK"/>
    <n v="0"/>
    <s v="Confort - 2233"/>
    <d v="2016-04-27T00:00:00"/>
    <x v="115"/>
    <n v="7"/>
    <s v="OK"/>
    <s v="OK"/>
    <m/>
  </r>
  <r>
    <x v="1"/>
    <n v="12"/>
    <x v="279"/>
    <x v="16"/>
    <x v="15"/>
    <m/>
    <n v="12"/>
    <n v="409"/>
    <n v="409"/>
    <n v="409"/>
    <n v="0"/>
    <d v="2016-04-21T00:00:00"/>
    <m/>
    <m/>
    <m/>
    <m/>
    <m/>
    <m/>
    <m/>
    <m/>
    <m/>
    <m/>
    <n v="12"/>
    <n v="409"/>
    <s v="OK"/>
    <n v="0"/>
    <s v="MC FNAC- 2370"/>
    <d v="2016-04-27T00:00:00"/>
    <x v="284"/>
    <n v="7"/>
    <s v="OK"/>
    <s v="OK"/>
    <m/>
  </r>
  <r>
    <x v="1"/>
    <n v="13"/>
    <x v="276"/>
    <x v="10"/>
    <x v="15"/>
    <m/>
    <n v="13"/>
    <n v="103"/>
    <n v="103"/>
    <n v="103"/>
    <n v="0"/>
    <d v="2016-04-21T00:00:00"/>
    <m/>
    <m/>
    <m/>
    <m/>
    <m/>
    <m/>
    <m/>
    <m/>
    <m/>
    <m/>
    <n v="13"/>
    <n v="103"/>
    <s v="OK"/>
    <n v="0"/>
    <s v="Salvador Caetano - 2879"/>
    <d v="2016-04-27T00:00:00"/>
    <x v="281"/>
    <n v="7"/>
    <s v="OK"/>
    <s v="OK"/>
    <m/>
  </r>
  <r>
    <x v="1"/>
    <n v="14"/>
    <x v="280"/>
    <x v="2"/>
    <x v="15"/>
    <m/>
    <n v="14"/>
    <n v="570"/>
    <n v="570"/>
    <n v="570"/>
    <n v="0"/>
    <d v="2016-04-21T00:00:00"/>
    <m/>
    <m/>
    <m/>
    <m/>
    <m/>
    <m/>
    <m/>
    <m/>
    <m/>
    <m/>
    <n v="14"/>
    <n v="570"/>
    <s v="OK"/>
    <n v="0"/>
    <s v="RP Def - 3173"/>
    <d v="2016-04-27T00:00:00"/>
    <x v="285"/>
    <n v="7"/>
    <s v="OK"/>
    <s v="OK"/>
    <m/>
  </r>
  <r>
    <x v="1"/>
    <n v="15"/>
    <x v="55"/>
    <x v="8"/>
    <x v="15"/>
    <m/>
    <n v="15"/>
    <n v="52"/>
    <n v="52"/>
    <n v="52"/>
    <n v="0"/>
    <d v="2016-04-21T00:00:00"/>
    <m/>
    <m/>
    <m/>
    <m/>
    <m/>
    <m/>
    <m/>
    <m/>
    <m/>
    <m/>
    <n v="15"/>
    <n v="52"/>
    <s v="OK"/>
    <n v="0"/>
    <s v="CTT Standard - 4091"/>
    <d v="2016-04-27T00:00:00"/>
    <x v="153"/>
    <n v="7"/>
    <s v="OK"/>
    <s v="OK"/>
    <m/>
  </r>
  <r>
    <x v="1"/>
    <n v="16"/>
    <x v="3"/>
    <x v="5"/>
    <x v="15"/>
    <m/>
    <n v="16"/>
    <n v="2"/>
    <n v="2"/>
    <n v="2"/>
    <n v="0"/>
    <d v="2016-04-21T00:00:00"/>
    <m/>
    <m/>
    <m/>
    <m/>
    <m/>
    <m/>
    <m/>
    <m/>
    <m/>
    <m/>
    <n v="16"/>
    <n v="2"/>
    <s v="OK"/>
    <n v="0"/>
    <s v="SZ Def - 6508"/>
    <d v="2016-04-27T00:00:00"/>
    <x v="3"/>
    <n v="7"/>
    <s v="OK"/>
    <s v="OK"/>
    <m/>
  </r>
  <r>
    <x v="1"/>
    <n v="17"/>
    <x v="281"/>
    <x v="6"/>
    <x v="15"/>
    <m/>
    <n v="17"/>
    <n v="291"/>
    <n v="291"/>
    <n v="291"/>
    <n v="0"/>
    <d v="2016-04-21T00:00:00"/>
    <m/>
    <m/>
    <m/>
    <m/>
    <m/>
    <m/>
    <m/>
    <m/>
    <m/>
    <m/>
    <n v="17"/>
    <n v="291"/>
    <s v="OK"/>
    <n v="0"/>
    <s v="Worten def - 6806"/>
    <d v="2016-04-27T00:00:00"/>
    <x v="286"/>
    <n v="7"/>
    <s v="OK"/>
    <s v="OK"/>
    <m/>
  </r>
  <r>
    <x v="1"/>
    <n v="18"/>
    <x v="3"/>
    <x v="7"/>
    <x v="15"/>
    <m/>
    <n v="18"/>
    <n v="2"/>
    <n v="2"/>
    <n v="2"/>
    <n v="0"/>
    <d v="2016-04-21T00:00:00"/>
    <m/>
    <m/>
    <m/>
    <m/>
    <m/>
    <m/>
    <m/>
    <m/>
    <m/>
    <m/>
    <n v="18"/>
    <n v="2"/>
    <s v="OK"/>
    <n v="0"/>
    <s v="Vobis -6843"/>
    <d v="2016-04-27T00:00:00"/>
    <x v="3"/>
    <n v="7"/>
    <s v="OK"/>
    <s v="OK"/>
    <m/>
  </r>
  <r>
    <x v="1"/>
    <n v="1"/>
    <x v="282"/>
    <x v="23"/>
    <x v="94"/>
    <m/>
    <n v="1"/>
    <n v="400"/>
    <n v="400"/>
    <n v="400"/>
    <n v="0"/>
    <d v="2016-04-27T00:00:00"/>
    <m/>
    <m/>
    <m/>
    <m/>
    <m/>
    <m/>
    <m/>
    <m/>
    <m/>
    <m/>
    <n v="1"/>
    <n v="400"/>
    <s v="OK"/>
    <n v="0"/>
    <s v="FNAC prov- 2369"/>
    <d v="2016-05-03T00:00:00"/>
    <x v="287"/>
    <n v="7"/>
    <s v="OK"/>
    <s v="OK"/>
    <m/>
  </r>
  <r>
    <x v="1"/>
    <n v="2"/>
    <x v="1"/>
    <x v="1"/>
    <x v="94"/>
    <m/>
    <n v="2"/>
    <n v="200"/>
    <n v="200"/>
    <n v="200"/>
    <n v="0"/>
    <d v="2016-04-27T00:00:00"/>
    <m/>
    <m/>
    <m/>
    <m/>
    <m/>
    <m/>
    <m/>
    <m/>
    <m/>
    <m/>
    <n v="2"/>
    <n v="200"/>
    <s v="OK"/>
    <n v="0"/>
    <s v="RP Provisorio - 3172"/>
    <d v="2016-05-03T00:00:00"/>
    <x v="1"/>
    <n v="7"/>
    <s v="OK"/>
    <s v="OK"/>
    <m/>
  </r>
  <r>
    <x v="1"/>
    <n v="1"/>
    <x v="24"/>
    <x v="17"/>
    <x v="16"/>
    <m/>
    <n v="1"/>
    <n v="8"/>
    <n v="8"/>
    <n v="8"/>
    <n v="0"/>
    <d v="2016-04-28T00:00:00"/>
    <m/>
    <m/>
    <m/>
    <m/>
    <m/>
    <m/>
    <m/>
    <m/>
    <m/>
    <m/>
    <n v="1"/>
    <n v="8"/>
    <s v="OK"/>
    <n v="0"/>
    <s v="White - 2213"/>
    <d v="2016-05-03T00:00:00"/>
    <x v="24"/>
    <n v="6"/>
    <s v="OK"/>
    <s v="OK"/>
    <m/>
  </r>
  <r>
    <x v="1"/>
    <n v="2"/>
    <x v="217"/>
    <x v="11"/>
    <x v="16"/>
    <m/>
    <n v="2"/>
    <n v="44"/>
    <n v="44"/>
    <n v="44"/>
    <n v="0"/>
    <d v="2016-04-28T00:00:00"/>
    <m/>
    <m/>
    <m/>
    <m/>
    <m/>
    <m/>
    <m/>
    <m/>
    <m/>
    <m/>
    <n v="2"/>
    <n v="44"/>
    <s v="OK"/>
    <n v="0"/>
    <s v="Black - 2215"/>
    <d v="2016-05-03T00:00:00"/>
    <x v="55"/>
    <n v="6"/>
    <s v="OK"/>
    <s v="OK"/>
    <m/>
  </r>
  <r>
    <x v="1"/>
    <n v="3"/>
    <x v="71"/>
    <x v="20"/>
    <x v="16"/>
    <m/>
    <n v="3"/>
    <n v="5"/>
    <n v="5"/>
    <n v="5"/>
    <n v="0"/>
    <d v="2016-04-28T00:00:00"/>
    <m/>
    <m/>
    <m/>
    <m/>
    <m/>
    <m/>
    <m/>
    <m/>
    <m/>
    <m/>
    <n v="3"/>
    <n v="5"/>
    <s v="OK"/>
    <n v="0"/>
    <s v="Moviflor - 2229"/>
    <d v="2016-05-04T00:00:00"/>
    <x v="72"/>
    <n v="7"/>
    <s v="OK"/>
    <s v="OK"/>
    <m/>
  </r>
  <r>
    <x v="1"/>
    <n v="4"/>
    <x v="9"/>
    <x v="14"/>
    <x v="16"/>
    <m/>
    <n v="4"/>
    <n v="14"/>
    <n v="14"/>
    <n v="14"/>
    <n v="0"/>
    <d v="2016-04-28T00:00:00"/>
    <m/>
    <m/>
    <m/>
    <m/>
    <m/>
    <m/>
    <m/>
    <m/>
    <m/>
    <m/>
    <n v="4"/>
    <n v="14"/>
    <s v="OK"/>
    <n v="0"/>
    <s v="Tien 21 - 2232"/>
    <d v="2016-05-03T00:00:00"/>
    <x v="9"/>
    <n v="6"/>
    <s v="OK"/>
    <s v="OK"/>
    <m/>
  </r>
  <r>
    <x v="1"/>
    <n v="5"/>
    <x v="74"/>
    <x v="15"/>
    <x v="16"/>
    <m/>
    <n v="5"/>
    <n v="10"/>
    <n v="10"/>
    <n v="10"/>
    <n v="0"/>
    <d v="2016-04-28T00:00:00"/>
    <m/>
    <m/>
    <m/>
    <m/>
    <m/>
    <m/>
    <m/>
    <m/>
    <m/>
    <m/>
    <n v="5"/>
    <n v="10"/>
    <s v="OK"/>
    <n v="0"/>
    <s v="Confort - 2233"/>
    <d v="2016-05-03T00:00:00"/>
    <x v="76"/>
    <n v="6"/>
    <s v="OK"/>
    <s v="OK"/>
    <m/>
  </r>
  <r>
    <x v="1"/>
    <n v="6"/>
    <x v="136"/>
    <x v="10"/>
    <x v="16"/>
    <m/>
    <n v="6"/>
    <n v="113"/>
    <n v="113"/>
    <n v="113"/>
    <n v="0"/>
    <d v="2016-04-28T00:00:00"/>
    <m/>
    <m/>
    <m/>
    <m/>
    <m/>
    <m/>
    <m/>
    <m/>
    <m/>
    <m/>
    <n v="6"/>
    <n v="113"/>
    <s v="OK"/>
    <n v="0"/>
    <s v="Salvador Caetano - 2879"/>
    <d v="2016-05-04T00:00:00"/>
    <x v="141"/>
    <n v="7"/>
    <s v="OK"/>
    <s v="OK"/>
    <m/>
  </r>
  <r>
    <x v="1"/>
    <n v="7"/>
    <x v="283"/>
    <x v="8"/>
    <x v="16"/>
    <m/>
    <n v="7"/>
    <n v="62"/>
    <n v="62"/>
    <n v="62"/>
    <n v="0"/>
    <d v="2016-04-28T00:00:00"/>
    <m/>
    <m/>
    <m/>
    <m/>
    <m/>
    <m/>
    <m/>
    <m/>
    <m/>
    <m/>
    <n v="7"/>
    <n v="62"/>
    <s v="OK"/>
    <n v="0"/>
    <s v="CTT Standard - 4091"/>
    <d v="2016-05-04T00:00:00"/>
    <x v="288"/>
    <n v="7"/>
    <s v="OK"/>
    <s v="OK"/>
    <m/>
  </r>
  <r>
    <x v="1"/>
    <n v="8"/>
    <x v="75"/>
    <x v="9"/>
    <x v="16"/>
    <m/>
    <n v="8"/>
    <n v="11"/>
    <n v="11"/>
    <n v="11"/>
    <n v="0"/>
    <d v="2016-04-28T00:00:00"/>
    <m/>
    <m/>
    <m/>
    <m/>
    <m/>
    <m/>
    <m/>
    <m/>
    <m/>
    <m/>
    <n v="8"/>
    <n v="11"/>
    <s v="OK"/>
    <n v="0"/>
    <s v="JOM - 4327"/>
    <d v="2016-05-03T00:00:00"/>
    <x v="77"/>
    <n v="6"/>
    <s v="OK"/>
    <s v="OK"/>
    <m/>
  </r>
  <r>
    <x v="1"/>
    <n v="1"/>
    <x v="8"/>
    <x v="1"/>
    <x v="17"/>
    <m/>
    <n v="1"/>
    <n v="250"/>
    <n v="250"/>
    <n v="250"/>
    <n v="0"/>
    <d v="2016-05-03T00:00:00"/>
    <m/>
    <m/>
    <m/>
    <m/>
    <m/>
    <m/>
    <m/>
    <m/>
    <m/>
    <m/>
    <n v="1"/>
    <n v="250"/>
    <s v="OK"/>
    <n v="0"/>
    <s v="RP Provisorio - 3172"/>
    <d v="2016-05-06T00:00:00"/>
    <x v="8"/>
    <n v="4"/>
    <s v="OK"/>
    <s v="OK"/>
    <m/>
  </r>
  <r>
    <x v="0"/>
    <n v="2"/>
    <x v="4"/>
    <x v="21"/>
    <x v="17"/>
    <m/>
    <n v="2"/>
    <n v="1"/>
    <n v="1"/>
    <n v="0"/>
    <n v="1"/>
    <d v="2016-05-03T00:00:00"/>
    <m/>
    <m/>
    <m/>
    <m/>
    <m/>
    <m/>
    <m/>
    <m/>
    <m/>
    <m/>
    <n v="2"/>
    <m/>
    <s v="ERRO"/>
    <s v=""/>
    <s v="Renault MCI - 3135"/>
    <m/>
    <x v="238"/>
    <n v="-41882"/>
    <s v="Pendente"/>
    <s v="-"/>
    <m/>
  </r>
  <r>
    <x v="1"/>
    <n v="1"/>
    <x v="80"/>
    <x v="3"/>
    <x v="19"/>
    <m/>
    <n v="1"/>
    <n v="3"/>
    <n v="3"/>
    <n v="3"/>
    <n v="0"/>
    <d v="2016-05-05T00:00:00"/>
    <m/>
    <m/>
    <m/>
    <m/>
    <m/>
    <m/>
    <m/>
    <m/>
    <m/>
    <m/>
    <n v="1"/>
    <n v="3"/>
    <s v="OK"/>
    <n v="0"/>
    <s v="CNT Def - 2205"/>
    <d v="2016-05-11T00:00:00"/>
    <x v="82"/>
    <n v="7"/>
    <s v="OK"/>
    <s v="OK"/>
    <m/>
  </r>
  <r>
    <x v="1"/>
    <n v="2"/>
    <x v="75"/>
    <x v="17"/>
    <x v="19"/>
    <m/>
    <n v="2"/>
    <n v="11"/>
    <n v="11"/>
    <n v="11"/>
    <n v="0"/>
    <d v="2016-05-05T00:00:00"/>
    <m/>
    <m/>
    <m/>
    <m/>
    <m/>
    <m/>
    <m/>
    <m/>
    <m/>
    <m/>
    <n v="2"/>
    <n v="11"/>
    <s v="OK"/>
    <n v="0"/>
    <s v="White - 2213"/>
    <d v="2016-05-09T00:00:00"/>
    <x v="77"/>
    <n v="5"/>
    <s v="OK"/>
    <s v="OK"/>
    <m/>
  </r>
  <r>
    <x v="1"/>
    <n v="3"/>
    <x v="4"/>
    <x v="18"/>
    <x v="19"/>
    <m/>
    <n v="3"/>
    <n v="1"/>
    <n v="1"/>
    <n v="1"/>
    <n v="0"/>
    <d v="2016-05-05T00:00:00"/>
    <m/>
    <m/>
    <m/>
    <m/>
    <m/>
    <m/>
    <m/>
    <m/>
    <m/>
    <m/>
    <n v="3"/>
    <n v="1"/>
    <s v="OK"/>
    <n v="0"/>
    <s v="Green - 2214"/>
    <d v="2016-05-09T00:00:00"/>
    <x v="4"/>
    <n v="5"/>
    <s v="OK"/>
    <s v="OK"/>
    <m/>
  </r>
  <r>
    <x v="1"/>
    <n v="4"/>
    <x v="214"/>
    <x v="11"/>
    <x v="19"/>
    <m/>
    <n v="4"/>
    <n v="38"/>
    <n v="38"/>
    <n v="38"/>
    <n v="0"/>
    <d v="2016-05-05T00:00:00"/>
    <m/>
    <m/>
    <m/>
    <m/>
    <m/>
    <m/>
    <m/>
    <m/>
    <m/>
    <m/>
    <n v="4"/>
    <n v="38"/>
    <s v="OK"/>
    <n v="0"/>
    <s v="Black - 2215"/>
    <d v="2016-05-09T00:00:00"/>
    <x v="91"/>
    <n v="5"/>
    <s v="OK"/>
    <s v="OK"/>
    <m/>
  </r>
  <r>
    <x v="1"/>
    <n v="5"/>
    <x v="72"/>
    <x v="19"/>
    <x v="19"/>
    <m/>
    <n v="5"/>
    <n v="4"/>
    <n v="4"/>
    <n v="4"/>
    <n v="0"/>
    <d v="2016-05-05T00:00:00"/>
    <m/>
    <m/>
    <m/>
    <m/>
    <m/>
    <m/>
    <m/>
    <m/>
    <m/>
    <m/>
    <n v="5"/>
    <n v="4"/>
    <s v="OK"/>
    <n v="0"/>
    <s v="Credial - 2227"/>
    <d v="2016-05-09T00:00:00"/>
    <x v="74"/>
    <n v="5"/>
    <s v="OK"/>
    <s v="OK"/>
    <m/>
  </r>
  <r>
    <x v="1"/>
    <n v="6"/>
    <x v="284"/>
    <x v="0"/>
    <x v="19"/>
    <m/>
    <n v="6"/>
    <n v="288"/>
    <n v="288"/>
    <n v="288"/>
    <n v="0"/>
    <d v="2016-05-05T00:00:00"/>
    <m/>
    <m/>
    <m/>
    <m/>
    <m/>
    <m/>
    <m/>
    <m/>
    <m/>
    <m/>
    <n v="6"/>
    <n v="288"/>
    <s v="OK"/>
    <n v="0"/>
    <s v="Ikea - 2228"/>
    <d v="2016-05-09T00:00:00"/>
    <x v="289"/>
    <n v="5"/>
    <s v="OK"/>
    <s v="OK"/>
    <m/>
  </r>
  <r>
    <x v="1"/>
    <n v="7"/>
    <x v="72"/>
    <x v="20"/>
    <x v="19"/>
    <m/>
    <n v="7"/>
    <n v="4"/>
    <n v="4"/>
    <n v="4"/>
    <n v="0"/>
    <d v="2016-05-05T00:00:00"/>
    <m/>
    <m/>
    <m/>
    <m/>
    <m/>
    <m/>
    <m/>
    <m/>
    <m/>
    <m/>
    <n v="7"/>
    <n v="4"/>
    <s v="OK"/>
    <n v="0"/>
    <s v="Moviflor - 2229"/>
    <d v="2016-05-09T00:00:00"/>
    <x v="74"/>
    <n v="5"/>
    <s v="OK"/>
    <s v="OK"/>
    <m/>
  </r>
  <r>
    <x v="1"/>
    <n v="8"/>
    <x v="122"/>
    <x v="12"/>
    <x v="19"/>
    <m/>
    <n v="8"/>
    <n v="228"/>
    <n v="228"/>
    <n v="228"/>
    <n v="0"/>
    <d v="2016-05-05T00:00:00"/>
    <m/>
    <m/>
    <m/>
    <m/>
    <m/>
    <m/>
    <m/>
    <m/>
    <m/>
    <m/>
    <n v="8"/>
    <n v="228"/>
    <s v="OK"/>
    <n v="0"/>
    <s v="Conforama - 2230"/>
    <d v="2016-05-09T00:00:00"/>
    <x v="290"/>
    <n v="5"/>
    <s v="OK"/>
    <s v="OK"/>
    <m/>
  </r>
  <r>
    <x v="1"/>
    <n v="9"/>
    <x v="285"/>
    <x v="16"/>
    <x v="19"/>
    <m/>
    <n v="9"/>
    <n v="510"/>
    <n v="510"/>
    <n v="510"/>
    <n v="0"/>
    <d v="2016-05-05T00:00:00"/>
    <m/>
    <m/>
    <m/>
    <m/>
    <m/>
    <m/>
    <m/>
    <m/>
    <m/>
    <m/>
    <n v="9"/>
    <n v="510"/>
    <s v="OK"/>
    <n v="0"/>
    <s v="MC FNAC- 2370"/>
    <d v="2016-05-10T00:00:00"/>
    <x v="291"/>
    <n v="6"/>
    <s v="OK"/>
    <s v="OK"/>
    <m/>
  </r>
  <r>
    <x v="1"/>
    <n v="10"/>
    <x v="286"/>
    <x v="10"/>
    <x v="19"/>
    <m/>
    <n v="10"/>
    <n v="145"/>
    <n v="145"/>
    <n v="145"/>
    <n v="0"/>
    <d v="2016-05-05T00:00:00"/>
    <m/>
    <m/>
    <m/>
    <m/>
    <m/>
    <m/>
    <m/>
    <m/>
    <m/>
    <m/>
    <n v="10"/>
    <n v="145"/>
    <s v="OK"/>
    <n v="0"/>
    <s v="Salvador Caetano - 2879"/>
    <d v="2016-05-10T00:00:00"/>
    <x v="292"/>
    <n v="6"/>
    <s v="OK"/>
    <s v="OK"/>
    <m/>
  </r>
  <r>
    <x v="1"/>
    <n v="11"/>
    <x v="287"/>
    <x v="2"/>
    <x v="19"/>
    <m/>
    <n v="11"/>
    <n v="700"/>
    <n v="700"/>
    <n v="700"/>
    <n v="0"/>
    <d v="2016-05-05T00:00:00"/>
    <m/>
    <m/>
    <m/>
    <m/>
    <m/>
    <m/>
    <m/>
    <m/>
    <m/>
    <m/>
    <n v="11"/>
    <n v="700"/>
    <s v="OK"/>
    <n v="0"/>
    <s v="RP Def - 3173"/>
    <d v="2016-05-09T00:00:00"/>
    <x v="293"/>
    <n v="5"/>
    <s v="OK"/>
    <s v="OK"/>
    <m/>
  </r>
  <r>
    <x v="1"/>
    <n v="12"/>
    <x v="283"/>
    <x v="8"/>
    <x v="19"/>
    <m/>
    <n v="12"/>
    <n v="62"/>
    <n v="62"/>
    <n v="62"/>
    <n v="0"/>
    <d v="2016-05-05T00:00:00"/>
    <m/>
    <m/>
    <m/>
    <m/>
    <m/>
    <m/>
    <m/>
    <m/>
    <m/>
    <m/>
    <n v="12"/>
    <n v="62"/>
    <s v="OK"/>
    <n v="0"/>
    <s v="CTT Standard - 4091"/>
    <d v="2016-05-10T00:00:00"/>
    <x v="288"/>
    <n v="6"/>
    <s v="OK"/>
    <s v="OK"/>
    <m/>
  </r>
  <r>
    <x v="1"/>
    <n v="13"/>
    <x v="4"/>
    <x v="5"/>
    <x v="19"/>
    <m/>
    <n v="13"/>
    <n v="1"/>
    <n v="1"/>
    <n v="1"/>
    <n v="0"/>
    <d v="2016-05-05T00:00:00"/>
    <m/>
    <m/>
    <m/>
    <m/>
    <m/>
    <m/>
    <m/>
    <m/>
    <m/>
    <m/>
    <n v="13"/>
    <n v="1"/>
    <s v="OK"/>
    <n v="0"/>
    <s v="SZ Def - 6508"/>
    <d v="2016-05-11T00:00:00"/>
    <x v="4"/>
    <n v="7"/>
    <s v="OK"/>
    <s v="OK"/>
    <m/>
  </r>
  <r>
    <x v="1"/>
    <n v="14"/>
    <x v="288"/>
    <x v="6"/>
    <x v="19"/>
    <m/>
    <n v="14"/>
    <n v="281"/>
    <n v="281"/>
    <n v="281"/>
    <n v="0"/>
    <d v="2016-05-05T00:00:00"/>
    <m/>
    <m/>
    <m/>
    <m/>
    <m/>
    <m/>
    <m/>
    <m/>
    <m/>
    <m/>
    <n v="14"/>
    <n v="281"/>
    <s v="OK"/>
    <n v="0"/>
    <s v="Worten def - 6806"/>
    <d v="2016-05-11T00:00:00"/>
    <x v="294"/>
    <n v="7"/>
    <s v="OK"/>
    <s v="OK"/>
    <m/>
  </r>
  <r>
    <x v="1"/>
    <n v="15"/>
    <x v="4"/>
    <x v="7"/>
    <x v="19"/>
    <m/>
    <n v="15"/>
    <n v="1"/>
    <n v="1"/>
    <n v="1"/>
    <n v="0"/>
    <d v="2016-05-05T00:00:00"/>
    <m/>
    <m/>
    <m/>
    <m/>
    <m/>
    <m/>
    <m/>
    <m/>
    <m/>
    <m/>
    <n v="19"/>
    <n v="1"/>
    <s v="OK"/>
    <n v="0"/>
    <s v="Vobis -6843"/>
    <d v="2016-05-11T00:00:00"/>
    <x v="4"/>
    <n v="7"/>
    <s v="OK"/>
    <s v="OK"/>
    <m/>
  </r>
  <r>
    <x v="1"/>
    <n v="1"/>
    <x v="157"/>
    <x v="1"/>
    <x v="95"/>
    <m/>
    <n v="1"/>
    <n v="300"/>
    <n v="300"/>
    <n v="300"/>
    <n v="0"/>
    <d v="2016-05-07T00:00:00"/>
    <m/>
    <m/>
    <m/>
    <m/>
    <m/>
    <m/>
    <m/>
    <m/>
    <m/>
    <m/>
    <n v="1"/>
    <n v="300"/>
    <s v="OK"/>
    <n v="0"/>
    <s v="RP Provisorio - 3172"/>
    <d v="2016-05-10T00:00:00"/>
    <x v="161"/>
    <n v="4"/>
    <s v="OK"/>
    <s v="OK"/>
    <m/>
  </r>
  <r>
    <x v="1"/>
    <n v="1"/>
    <x v="142"/>
    <x v="1"/>
    <x v="96"/>
    <m/>
    <n v="1"/>
    <n v="150"/>
    <n v="150"/>
    <n v="150"/>
    <n v="0"/>
    <d v="2016-05-10T00:00:00"/>
    <m/>
    <m/>
    <m/>
    <m/>
    <m/>
    <m/>
    <m/>
    <m/>
    <m/>
    <m/>
    <n v="1"/>
    <n v="150"/>
    <s v="OK"/>
    <n v="0"/>
    <s v="RP Provisorio - 3172"/>
    <d v="2016-05-13T00:00:00"/>
    <x v="182"/>
    <n v="4"/>
    <s v="OK"/>
    <s v="OK"/>
    <m/>
  </r>
  <r>
    <x v="1"/>
    <n v="1"/>
    <x v="212"/>
    <x v="25"/>
    <x v="97"/>
    <m/>
    <n v="1"/>
    <n v="1400"/>
    <n v="1400"/>
    <n v="1400"/>
    <n v="0"/>
    <d v="2016-05-11T00:00:00"/>
    <m/>
    <m/>
    <m/>
    <m/>
    <m/>
    <m/>
    <m/>
    <m/>
    <m/>
    <m/>
    <n v="1"/>
    <n v="1400"/>
    <s v="OK"/>
    <n v="0"/>
    <s v="Ikea prov - 2835"/>
    <d v="2016-05-12T00:00:00"/>
    <x v="217"/>
    <n v="2"/>
    <s v="OK"/>
    <s v="OK"/>
    <m/>
  </r>
  <r>
    <x v="1"/>
    <n v="2"/>
    <x v="1"/>
    <x v="1"/>
    <x v="97"/>
    <m/>
    <n v="2"/>
    <n v="200"/>
    <n v="200"/>
    <n v="200"/>
    <n v="0"/>
    <d v="2016-05-11T00:00:00"/>
    <m/>
    <m/>
    <m/>
    <m/>
    <m/>
    <m/>
    <m/>
    <m/>
    <m/>
    <m/>
    <n v="2"/>
    <n v="200"/>
    <s v="OK"/>
    <n v="0"/>
    <s v="RP Provisorio - 3172"/>
    <d v="2016-05-13T00:00:00"/>
    <x v="1"/>
    <n v="3"/>
    <s v="OK"/>
    <s v="OK"/>
    <m/>
  </r>
  <r>
    <x v="1"/>
    <n v="1"/>
    <x v="75"/>
    <x v="17"/>
    <x v="20"/>
    <m/>
    <n v="1"/>
    <n v="11"/>
    <n v="11"/>
    <n v="11"/>
    <n v="0"/>
    <d v="2016-05-12T00:00:00"/>
    <m/>
    <m/>
    <m/>
    <m/>
    <m/>
    <m/>
    <m/>
    <m/>
    <m/>
    <m/>
    <n v="1"/>
    <n v="11"/>
    <s v="OK"/>
    <n v="0"/>
    <s v="White - 2213"/>
    <d v="2016-05-17T00:00:00"/>
    <x v="77"/>
    <n v="6"/>
    <s v="OK"/>
    <s v="OK"/>
    <m/>
  </r>
  <r>
    <x v="1"/>
    <n v="2"/>
    <x v="289"/>
    <x v="11"/>
    <x v="20"/>
    <m/>
    <n v="2"/>
    <n v="46"/>
    <n v="46"/>
    <n v="46"/>
    <n v="0"/>
    <d v="2016-05-12T00:00:00"/>
    <m/>
    <m/>
    <m/>
    <m/>
    <m/>
    <m/>
    <m/>
    <m/>
    <m/>
    <m/>
    <n v="2"/>
    <n v="46"/>
    <s v="OK"/>
    <n v="0"/>
    <s v="Black - 2215"/>
    <d v="2016-05-17T00:00:00"/>
    <x v="295"/>
    <n v="6"/>
    <s v="OK"/>
    <s v="OK"/>
    <m/>
  </r>
  <r>
    <x v="1"/>
    <n v="3"/>
    <x v="4"/>
    <x v="19"/>
    <x v="20"/>
    <m/>
    <n v="3"/>
    <n v="1"/>
    <n v="1"/>
    <n v="1"/>
    <n v="0"/>
    <d v="2016-05-12T00:00:00"/>
    <m/>
    <m/>
    <m/>
    <m/>
    <m/>
    <m/>
    <m/>
    <m/>
    <m/>
    <m/>
    <n v="3"/>
    <n v="1"/>
    <s v="OK"/>
    <n v="0"/>
    <s v="Credial - 2227"/>
    <d v="2016-05-17T00:00:00"/>
    <x v="4"/>
    <n v="6"/>
    <s v="OK"/>
    <s v="OK"/>
    <m/>
  </r>
  <r>
    <x v="1"/>
    <n v="4"/>
    <x v="80"/>
    <x v="20"/>
    <x v="20"/>
    <m/>
    <n v="4"/>
    <n v="3"/>
    <n v="3"/>
    <n v="3"/>
    <n v="0"/>
    <d v="2016-05-12T00:00:00"/>
    <m/>
    <m/>
    <m/>
    <m/>
    <m/>
    <m/>
    <m/>
    <m/>
    <m/>
    <m/>
    <n v="4"/>
    <n v="3"/>
    <s v="OK"/>
    <n v="0"/>
    <s v="Moviflor - 2229"/>
    <d v="2016-05-17T00:00:00"/>
    <x v="82"/>
    <n v="6"/>
    <s v="OK"/>
    <s v="OK"/>
    <m/>
  </r>
  <r>
    <x v="1"/>
    <n v="5"/>
    <x v="290"/>
    <x v="12"/>
    <x v="20"/>
    <m/>
    <n v="5"/>
    <n v="160"/>
    <n v="160"/>
    <n v="160"/>
    <n v="0"/>
    <d v="2016-05-12T00:00:00"/>
    <m/>
    <m/>
    <m/>
    <m/>
    <m/>
    <m/>
    <m/>
    <m/>
    <m/>
    <m/>
    <n v="5"/>
    <n v="160"/>
    <s v="OK"/>
    <n v="0"/>
    <s v="Conforama - 2230"/>
    <d v="2016-05-17T00:00:00"/>
    <x v="296"/>
    <n v="6"/>
    <s v="OK"/>
    <s v="OK"/>
    <m/>
  </r>
  <r>
    <x v="1"/>
    <n v="6"/>
    <x v="252"/>
    <x v="16"/>
    <x v="20"/>
    <m/>
    <n v="6"/>
    <n v="242"/>
    <n v="242"/>
    <n v="242"/>
    <n v="0"/>
    <d v="2016-05-12T00:00:00"/>
    <m/>
    <m/>
    <m/>
    <m/>
    <m/>
    <m/>
    <m/>
    <m/>
    <m/>
    <m/>
    <n v="6"/>
    <n v="242"/>
    <s v="OK"/>
    <n v="0"/>
    <s v="MC FNAC- 2370"/>
    <d v="2016-05-17T00:00:00"/>
    <x v="256"/>
    <n v="6"/>
    <s v="OK"/>
    <s v="OK"/>
    <m/>
  </r>
  <r>
    <x v="1"/>
    <n v="7"/>
    <x v="171"/>
    <x v="10"/>
    <x v="20"/>
    <m/>
    <n v="7"/>
    <n v="102"/>
    <n v="102"/>
    <n v="102"/>
    <n v="0"/>
    <d v="2016-05-12T00:00:00"/>
    <m/>
    <m/>
    <m/>
    <m/>
    <m/>
    <m/>
    <m/>
    <m/>
    <m/>
    <m/>
    <n v="7"/>
    <n v="102"/>
    <s v="OK"/>
    <n v="0"/>
    <s v="Salvador Caetano - 2879"/>
    <d v="2016-05-17T00:00:00"/>
    <x v="297"/>
    <n v="6"/>
    <s v="OK"/>
    <s v="OK"/>
    <m/>
  </r>
  <r>
    <x v="1"/>
    <n v="8"/>
    <x v="67"/>
    <x v="8"/>
    <x v="20"/>
    <m/>
    <n v="8"/>
    <n v="55"/>
    <n v="55"/>
    <n v="55"/>
    <n v="0"/>
    <d v="2016-05-12T00:00:00"/>
    <m/>
    <m/>
    <m/>
    <m/>
    <m/>
    <m/>
    <m/>
    <m/>
    <m/>
    <m/>
    <n v="8"/>
    <n v="55"/>
    <s v="OK"/>
    <n v="0"/>
    <s v="CTT Standard - 4091"/>
    <d v="2016-05-17T00:00:00"/>
    <x v="67"/>
    <n v="6"/>
    <s v="OK"/>
    <s v="OK"/>
    <m/>
  </r>
  <r>
    <x v="1"/>
    <n v="9"/>
    <x v="39"/>
    <x v="9"/>
    <x v="20"/>
    <m/>
    <n v="9"/>
    <n v="37"/>
    <n v="37"/>
    <n v="37"/>
    <n v="0"/>
    <d v="2016-05-12T00:00:00"/>
    <m/>
    <m/>
    <m/>
    <m/>
    <m/>
    <m/>
    <m/>
    <m/>
    <m/>
    <m/>
    <n v="9"/>
    <n v="37"/>
    <s v="OK"/>
    <n v="0"/>
    <s v="JOM - 4327"/>
    <d v="2016-05-17T00:00:00"/>
    <x v="88"/>
    <n v="6"/>
    <s v="OK"/>
    <s v="OK"/>
    <m/>
  </r>
  <r>
    <x v="1"/>
    <n v="10"/>
    <x v="4"/>
    <x v="5"/>
    <x v="20"/>
    <m/>
    <n v="10"/>
    <n v="1"/>
    <n v="1"/>
    <n v="1"/>
    <n v="0"/>
    <d v="2016-05-12T00:00:00"/>
    <m/>
    <m/>
    <m/>
    <m/>
    <m/>
    <m/>
    <m/>
    <m/>
    <m/>
    <m/>
    <n v="10"/>
    <n v="1"/>
    <s v="OK"/>
    <n v="0"/>
    <s v="SZ Def - 6508"/>
    <d v="2016-05-18T00:00:00"/>
    <x v="4"/>
    <n v="7"/>
    <s v="OK"/>
    <s v="OK"/>
    <m/>
  </r>
  <r>
    <x v="1"/>
    <n v="11"/>
    <x v="291"/>
    <x v="6"/>
    <x v="20"/>
    <m/>
    <n v="11"/>
    <n v="307"/>
    <n v="307"/>
    <n v="307"/>
    <n v="0"/>
    <d v="2016-05-12T00:00:00"/>
    <m/>
    <m/>
    <m/>
    <m/>
    <m/>
    <m/>
    <m/>
    <m/>
    <m/>
    <m/>
    <n v="11"/>
    <n v="307"/>
    <s v="OK"/>
    <n v="0"/>
    <s v="Worten def - 6806"/>
    <d v="2016-05-17T00:00:00"/>
    <x v="298"/>
    <n v="6"/>
    <s v="OK"/>
    <s v="OK"/>
    <m/>
  </r>
  <r>
    <x v="1"/>
    <n v="12"/>
    <x v="80"/>
    <x v="7"/>
    <x v="20"/>
    <m/>
    <n v="12"/>
    <n v="3"/>
    <n v="3"/>
    <n v="3"/>
    <n v="0"/>
    <d v="2016-05-12T00:00:00"/>
    <m/>
    <m/>
    <m/>
    <m/>
    <m/>
    <m/>
    <m/>
    <m/>
    <m/>
    <m/>
    <n v="17"/>
    <n v="3"/>
    <s v="OK"/>
    <n v="0"/>
    <s v="Vobis -6843"/>
    <d v="2016-05-17T00:00:00"/>
    <x v="82"/>
    <n v="6"/>
    <s v="OK"/>
    <s v="OK"/>
    <m/>
  </r>
  <r>
    <x v="1"/>
    <n v="1"/>
    <x v="222"/>
    <x v="25"/>
    <x v="98"/>
    <m/>
    <n v="1"/>
    <n v="1100"/>
    <n v="1100"/>
    <n v="1100"/>
    <n v="0"/>
    <d v="2016-05-17T00:00:00"/>
    <m/>
    <m/>
    <m/>
    <m/>
    <m/>
    <m/>
    <m/>
    <m/>
    <m/>
    <m/>
    <n v="1"/>
    <n v="1100"/>
    <s v="OK"/>
    <n v="0"/>
    <s v="Ikea prov - 2835"/>
    <d v="2016-05-17T00:00:00"/>
    <x v="224"/>
    <n v="1"/>
    <s v="OK"/>
    <s v="OK"/>
    <m/>
  </r>
  <r>
    <x v="1"/>
    <n v="2"/>
    <x v="142"/>
    <x v="1"/>
    <x v="98"/>
    <m/>
    <n v="2"/>
    <n v="150"/>
    <n v="150"/>
    <n v="150"/>
    <n v="0"/>
    <d v="2016-05-17T00:00:00"/>
    <m/>
    <m/>
    <m/>
    <m/>
    <m/>
    <m/>
    <m/>
    <m/>
    <m/>
    <m/>
    <n v="2"/>
    <n v="150"/>
    <s v="OK"/>
    <n v="0"/>
    <s v="RP Provisorio - 3172"/>
    <d v="2016-05-19T00:00:00"/>
    <x v="182"/>
    <n v="3"/>
    <s v="OK"/>
    <s v="OK"/>
    <m/>
  </r>
  <r>
    <x v="1"/>
    <n v="1"/>
    <x v="4"/>
    <x v="4"/>
    <x v="21"/>
    <m/>
    <n v="1"/>
    <n v="1"/>
    <n v="1"/>
    <n v="1"/>
    <n v="0"/>
    <d v="2016-05-19T00:00:00"/>
    <m/>
    <m/>
    <m/>
    <m/>
    <m/>
    <m/>
    <m/>
    <m/>
    <m/>
    <m/>
    <n v="1"/>
    <n v="1"/>
    <s v="OK"/>
    <n v="0"/>
    <s v="MDL Def - 2208"/>
    <d v="2016-05-23T00:00:00"/>
    <x v="4"/>
    <n v="5"/>
    <s v="OK"/>
    <s v="OK"/>
    <m/>
  </r>
  <r>
    <x v="1"/>
    <n v="2"/>
    <x v="282"/>
    <x v="0"/>
    <x v="21"/>
    <m/>
    <n v="2"/>
    <n v="400"/>
    <n v="400"/>
    <n v="400"/>
    <n v="0"/>
    <d v="2016-05-19T00:00:00"/>
    <m/>
    <m/>
    <m/>
    <m/>
    <m/>
    <m/>
    <m/>
    <m/>
    <m/>
    <m/>
    <n v="2"/>
    <n v="400"/>
    <s v="OK"/>
    <n v="0"/>
    <s v="Ikea - 2228"/>
    <d v="2016-05-25T00:00:00"/>
    <x v="287"/>
    <n v="7"/>
    <s v="OK"/>
    <s v="OK"/>
    <m/>
  </r>
  <r>
    <x v="1"/>
    <n v="3"/>
    <x v="1"/>
    <x v="12"/>
    <x v="21"/>
    <m/>
    <n v="3"/>
    <n v="200"/>
    <n v="200"/>
    <n v="200"/>
    <n v="0"/>
    <d v="2016-05-19T00:00:00"/>
    <m/>
    <m/>
    <m/>
    <m/>
    <m/>
    <m/>
    <m/>
    <m/>
    <m/>
    <m/>
    <n v="3"/>
    <n v="200"/>
    <s v="OK"/>
    <n v="0"/>
    <s v="Conforama - 2230"/>
    <d v="2016-05-23T00:00:00"/>
    <x v="1"/>
    <n v="5"/>
    <s v="OK"/>
    <s v="OK"/>
    <m/>
  </r>
  <r>
    <x v="1"/>
    <n v="4"/>
    <x v="292"/>
    <x v="16"/>
    <x v="21"/>
    <m/>
    <n v="4"/>
    <n v="358"/>
    <n v="358"/>
    <n v="358"/>
    <n v="0"/>
    <d v="2016-05-19T00:00:00"/>
    <m/>
    <m/>
    <m/>
    <m/>
    <m/>
    <m/>
    <m/>
    <m/>
    <m/>
    <m/>
    <n v="4"/>
    <n v="358"/>
    <s v="OK"/>
    <n v="0"/>
    <s v="MC FNAC- 2370"/>
    <d v="2016-05-24T00:00:00"/>
    <x v="299"/>
    <n v="6"/>
    <s v="OK"/>
    <s v="OK"/>
    <m/>
  </r>
  <r>
    <x v="1"/>
    <n v="5"/>
    <x v="293"/>
    <x v="10"/>
    <x v="21"/>
    <m/>
    <n v="5"/>
    <n v="151"/>
    <n v="151"/>
    <n v="151"/>
    <n v="0"/>
    <d v="2016-05-19T00:00:00"/>
    <m/>
    <m/>
    <m/>
    <m/>
    <m/>
    <m/>
    <m/>
    <m/>
    <m/>
    <m/>
    <n v="5"/>
    <n v="151"/>
    <s v="OK"/>
    <n v="0"/>
    <s v="Salvador Caetano - 2879"/>
    <d v="2016-05-23T00:00:00"/>
    <x v="300"/>
    <n v="5"/>
    <s v="OK"/>
    <s v="OK"/>
    <m/>
  </r>
  <r>
    <x v="1"/>
    <n v="6"/>
    <x v="294"/>
    <x v="2"/>
    <x v="21"/>
    <m/>
    <n v="6"/>
    <n v="505"/>
    <n v="505"/>
    <n v="505"/>
    <n v="0"/>
    <d v="2016-05-19T00:00:00"/>
    <m/>
    <m/>
    <m/>
    <m/>
    <m/>
    <m/>
    <m/>
    <m/>
    <m/>
    <m/>
    <n v="6"/>
    <n v="505"/>
    <s v="OK"/>
    <n v="0"/>
    <s v="RP Def - 3173"/>
    <d v="2016-05-23T00:00:00"/>
    <x v="228"/>
    <n v="5"/>
    <s v="OK"/>
    <s v="OK"/>
    <m/>
  </r>
  <r>
    <x v="1"/>
    <n v="7"/>
    <x v="179"/>
    <x v="8"/>
    <x v="21"/>
    <m/>
    <n v="7"/>
    <n v="68"/>
    <n v="68"/>
    <n v="68"/>
    <n v="0"/>
    <d v="2016-05-19T00:00:00"/>
    <m/>
    <m/>
    <m/>
    <m/>
    <m/>
    <m/>
    <m/>
    <m/>
    <m/>
    <m/>
    <n v="7"/>
    <n v="68"/>
    <s v="OK"/>
    <n v="0"/>
    <s v="CTT Standard - 4091"/>
    <d v="2016-05-23T00:00:00"/>
    <x v="184"/>
    <n v="5"/>
    <s v="OK"/>
    <s v="OK"/>
    <m/>
  </r>
  <r>
    <x v="1"/>
    <n v="8"/>
    <x v="44"/>
    <x v="9"/>
    <x v="21"/>
    <m/>
    <n v="8"/>
    <n v="31"/>
    <n v="31"/>
    <n v="31"/>
    <n v="0"/>
    <d v="2016-05-19T00:00:00"/>
    <m/>
    <m/>
    <m/>
    <m/>
    <m/>
    <m/>
    <m/>
    <m/>
    <m/>
    <m/>
    <n v="8"/>
    <n v="31"/>
    <s v="OK"/>
    <n v="0"/>
    <s v="JOM - 4327"/>
    <d v="2016-05-23T00:00:00"/>
    <x v="147"/>
    <n v="5"/>
    <s v="OK"/>
    <s v="OK"/>
    <m/>
  </r>
  <r>
    <x v="1"/>
    <n v="9"/>
    <x v="4"/>
    <x v="5"/>
    <x v="21"/>
    <m/>
    <n v="9"/>
    <n v="1"/>
    <n v="1"/>
    <n v="1"/>
    <n v="0"/>
    <d v="2016-05-19T00:00:00"/>
    <m/>
    <m/>
    <m/>
    <m/>
    <m/>
    <m/>
    <m/>
    <m/>
    <m/>
    <m/>
    <n v="9"/>
    <n v="1"/>
    <s v="OK"/>
    <n v="0"/>
    <s v="SZ Def - 6508"/>
    <d v="2016-05-23T00:00:00"/>
    <x v="4"/>
    <n v="5"/>
    <s v="OK"/>
    <s v="OK"/>
    <m/>
  </r>
  <r>
    <x v="1"/>
    <n v="1"/>
    <x v="157"/>
    <x v="1"/>
    <x v="99"/>
    <m/>
    <n v="1"/>
    <n v="300"/>
    <n v="300"/>
    <n v="300"/>
    <n v="0"/>
    <d v="2016-05-24T00:00:00"/>
    <m/>
    <m/>
    <m/>
    <m/>
    <m/>
    <m/>
    <m/>
    <m/>
    <m/>
    <m/>
    <n v="1"/>
    <n v="300"/>
    <s v="OK"/>
    <n v="0"/>
    <s v="RP Provisorio - 3172"/>
    <d v="2016-05-24T00:00:00"/>
    <x v="161"/>
    <n v="1"/>
    <s v="OK"/>
    <s v="OK"/>
    <m/>
  </r>
  <r>
    <x v="1"/>
    <n v="1"/>
    <x v="114"/>
    <x v="17"/>
    <x v="22"/>
    <m/>
    <n v="1"/>
    <n v="7"/>
    <n v="7"/>
    <n v="7"/>
    <n v="0"/>
    <d v="2016-05-26T00:00:00"/>
    <m/>
    <m/>
    <m/>
    <m/>
    <m/>
    <m/>
    <m/>
    <m/>
    <m/>
    <m/>
    <n v="1"/>
    <n v="7"/>
    <s v="OK"/>
    <n v="0"/>
    <s v="White - 2213"/>
    <d v="2016-06-02T00:00:00"/>
    <x v="115"/>
    <n v="7"/>
    <s v="OK"/>
    <s v="OK"/>
    <m/>
  </r>
  <r>
    <x v="1"/>
    <n v="2"/>
    <x v="217"/>
    <x v="11"/>
    <x v="22"/>
    <m/>
    <n v="2"/>
    <n v="44"/>
    <n v="44"/>
    <n v="44"/>
    <n v="0"/>
    <d v="2016-05-26T00:00:00"/>
    <m/>
    <m/>
    <m/>
    <m/>
    <m/>
    <m/>
    <m/>
    <m/>
    <m/>
    <m/>
    <n v="2"/>
    <n v="44"/>
    <s v="OK"/>
    <n v="0"/>
    <s v="Black - 2215"/>
    <d v="2016-06-02T00:00:00"/>
    <x v="55"/>
    <n v="7"/>
    <s v="OK"/>
    <s v="OK"/>
    <m/>
  </r>
  <r>
    <x v="1"/>
    <n v="3"/>
    <x v="295"/>
    <x v="0"/>
    <x v="22"/>
    <m/>
    <n v="3"/>
    <n v="273"/>
    <n v="273"/>
    <n v="273"/>
    <n v="0"/>
    <d v="2016-05-26T00:00:00"/>
    <m/>
    <m/>
    <m/>
    <m/>
    <m/>
    <m/>
    <m/>
    <m/>
    <m/>
    <m/>
    <n v="3"/>
    <n v="273"/>
    <s v="OK"/>
    <n v="0"/>
    <s v="Ikea - 2228"/>
    <d v="2016-06-02T00:00:00"/>
    <x v="251"/>
    <n v="7"/>
    <s v="OK"/>
    <s v="OK"/>
    <m/>
  </r>
  <r>
    <x v="1"/>
    <n v="4"/>
    <x v="3"/>
    <x v="20"/>
    <x v="22"/>
    <m/>
    <n v="4"/>
    <n v="2"/>
    <n v="2"/>
    <n v="2"/>
    <n v="0"/>
    <d v="2016-05-26T00:00:00"/>
    <m/>
    <m/>
    <m/>
    <m/>
    <m/>
    <m/>
    <m/>
    <m/>
    <m/>
    <m/>
    <n v="4"/>
    <n v="2"/>
    <s v="OK"/>
    <n v="0"/>
    <s v="Moviflor - 2229"/>
    <d v="2016-06-02T00:00:00"/>
    <x v="3"/>
    <n v="7"/>
    <s v="OK"/>
    <s v="OK"/>
    <m/>
  </r>
  <r>
    <x v="1"/>
    <n v="5"/>
    <x v="296"/>
    <x v="12"/>
    <x v="22"/>
    <m/>
    <n v="5"/>
    <n v="256"/>
    <n v="256"/>
    <n v="256"/>
    <n v="0"/>
    <d v="2016-05-26T00:00:00"/>
    <m/>
    <m/>
    <m/>
    <m/>
    <m/>
    <m/>
    <m/>
    <m/>
    <m/>
    <m/>
    <n v="5"/>
    <n v="256"/>
    <s v="OK"/>
    <n v="0"/>
    <s v="Conforama - 2230"/>
    <d v="2016-06-02T00:00:00"/>
    <x v="301"/>
    <n v="7"/>
    <s v="OK"/>
    <s v="OK"/>
    <m/>
  </r>
  <r>
    <x v="1"/>
    <n v="6"/>
    <x v="32"/>
    <x v="13"/>
    <x v="22"/>
    <m/>
    <n v="6"/>
    <n v="19"/>
    <n v="19"/>
    <n v="19"/>
    <n v="0"/>
    <d v="2016-05-26T00:00:00"/>
    <m/>
    <m/>
    <m/>
    <m/>
    <m/>
    <m/>
    <m/>
    <m/>
    <m/>
    <m/>
    <n v="6"/>
    <n v="19"/>
    <s v="OK"/>
    <n v="0"/>
    <s v="Euronics - 2231"/>
    <d v="2016-06-02T00:00:00"/>
    <x v="32"/>
    <n v="7"/>
    <s v="OK"/>
    <s v="OK"/>
    <m/>
  </r>
  <r>
    <x v="1"/>
    <n v="7"/>
    <x v="38"/>
    <x v="14"/>
    <x v="22"/>
    <m/>
    <n v="7"/>
    <n v="17"/>
    <n v="17"/>
    <n v="17"/>
    <n v="0"/>
    <d v="2016-05-26T00:00:00"/>
    <m/>
    <m/>
    <m/>
    <m/>
    <m/>
    <m/>
    <m/>
    <m/>
    <m/>
    <m/>
    <n v="7"/>
    <n v="17"/>
    <s v="OK"/>
    <n v="0"/>
    <s v="Tien 21 - 2232"/>
    <d v="2016-06-02T00:00:00"/>
    <x v="62"/>
    <n v="7"/>
    <s v="OK"/>
    <s v="OK"/>
    <m/>
  </r>
  <r>
    <x v="1"/>
    <n v="8"/>
    <x v="3"/>
    <x v="15"/>
    <x v="22"/>
    <m/>
    <n v="8"/>
    <n v="2"/>
    <n v="2"/>
    <n v="2"/>
    <n v="0"/>
    <d v="2016-05-26T00:00:00"/>
    <m/>
    <m/>
    <m/>
    <m/>
    <m/>
    <m/>
    <m/>
    <m/>
    <m/>
    <m/>
    <n v="8"/>
    <n v="2"/>
    <s v="OK"/>
    <n v="0"/>
    <s v="Confort - 2233"/>
    <d v="2016-06-02T00:00:00"/>
    <x v="3"/>
    <n v="7"/>
    <s v="OK"/>
    <s v="OK"/>
    <m/>
  </r>
  <r>
    <x v="1"/>
    <n v="9"/>
    <x v="134"/>
    <x v="16"/>
    <x v="22"/>
    <m/>
    <n v="9"/>
    <n v="366"/>
    <n v="366"/>
    <n v="366"/>
    <n v="0"/>
    <d v="2016-05-26T00:00:00"/>
    <m/>
    <m/>
    <m/>
    <m/>
    <m/>
    <m/>
    <m/>
    <m/>
    <m/>
    <m/>
    <n v="9"/>
    <n v="366"/>
    <s v="OK"/>
    <n v="0"/>
    <s v="MC FNAC- 2370"/>
    <d v="2016-06-02T00:00:00"/>
    <x v="139"/>
    <n v="7"/>
    <s v="OK"/>
    <s v="OK"/>
    <m/>
  </r>
  <r>
    <x v="1"/>
    <n v="10"/>
    <x v="297"/>
    <x v="10"/>
    <x v="22"/>
    <m/>
    <n v="10"/>
    <n v="106"/>
    <n v="106"/>
    <n v="106"/>
    <n v="0"/>
    <d v="2016-05-26T00:00:00"/>
    <m/>
    <m/>
    <m/>
    <m/>
    <m/>
    <m/>
    <m/>
    <m/>
    <m/>
    <m/>
    <n v="10"/>
    <n v="106"/>
    <s v="OK"/>
    <n v="0"/>
    <s v="Salvador Caetano - 2879"/>
    <d v="2016-06-02T00:00:00"/>
    <x v="302"/>
    <n v="7"/>
    <s v="OK"/>
    <s v="OK"/>
    <m/>
  </r>
  <r>
    <x v="1"/>
    <n v="11"/>
    <x v="153"/>
    <x v="1"/>
    <x v="22"/>
    <m/>
    <n v="11"/>
    <n v="450"/>
    <n v="450"/>
    <n v="450"/>
    <n v="0"/>
    <d v="2016-05-26T00:00:00"/>
    <m/>
    <m/>
    <m/>
    <m/>
    <m/>
    <m/>
    <m/>
    <m/>
    <m/>
    <m/>
    <n v="11"/>
    <n v="450"/>
    <s v="OK"/>
    <n v="0"/>
    <s v="RP Provisorio - 3172"/>
    <d v="2016-05-27T00:00:00"/>
    <x v="303"/>
    <n v="2"/>
    <s v="OK"/>
    <m/>
    <m/>
  </r>
  <r>
    <x v="1"/>
    <n v="12"/>
    <x v="298"/>
    <x v="2"/>
    <x v="22"/>
    <m/>
    <n v="12"/>
    <n v="237"/>
    <n v="237"/>
    <n v="237"/>
    <n v="0"/>
    <d v="2016-05-26T00:00:00"/>
    <m/>
    <m/>
    <m/>
    <m/>
    <m/>
    <m/>
    <m/>
    <m/>
    <m/>
    <m/>
    <n v="12"/>
    <n v="237"/>
    <s v="OK"/>
    <n v="0"/>
    <s v="RP Def - 3173"/>
    <d v="2016-06-02T00:00:00"/>
    <x v="304"/>
    <n v="7"/>
    <s v="OK"/>
    <s v="OK"/>
    <m/>
  </r>
  <r>
    <x v="1"/>
    <n v="13"/>
    <x v="88"/>
    <x v="8"/>
    <x v="22"/>
    <m/>
    <n v="13"/>
    <n v="53"/>
    <n v="53"/>
    <n v="53"/>
    <n v="0"/>
    <d v="2016-05-26T00:00:00"/>
    <m/>
    <m/>
    <m/>
    <m/>
    <m/>
    <m/>
    <m/>
    <m/>
    <m/>
    <m/>
    <n v="13"/>
    <n v="53"/>
    <s v="OK"/>
    <n v="0"/>
    <s v="CTT Standard - 4091"/>
    <d v="2016-06-02T00:00:00"/>
    <x v="246"/>
    <n v="7"/>
    <s v="OK"/>
    <s v="OK"/>
    <m/>
  </r>
  <r>
    <x v="1"/>
    <n v="14"/>
    <x v="3"/>
    <x v="5"/>
    <x v="22"/>
    <m/>
    <n v="14"/>
    <n v="2"/>
    <n v="2"/>
    <n v="2"/>
    <n v="0"/>
    <d v="2016-05-26T00:00:00"/>
    <m/>
    <m/>
    <m/>
    <m/>
    <m/>
    <m/>
    <m/>
    <m/>
    <m/>
    <m/>
    <n v="14"/>
    <n v="2"/>
    <s v="OK"/>
    <n v="0"/>
    <s v="SZ Def - 6508"/>
    <d v="2016-06-01T00:00:00"/>
    <x v="3"/>
    <n v="4"/>
    <s v="OK"/>
    <s v="OK"/>
    <m/>
  </r>
  <r>
    <x v="1"/>
    <n v="1"/>
    <x v="8"/>
    <x v="1"/>
    <x v="100"/>
    <m/>
    <n v="1"/>
    <n v="250"/>
    <n v="250"/>
    <n v="250"/>
    <n v="0"/>
    <d v="2016-05-28T00:00:00"/>
    <m/>
    <m/>
    <m/>
    <m/>
    <m/>
    <m/>
    <m/>
    <m/>
    <m/>
    <m/>
    <n v="1"/>
    <n v="250"/>
    <s v="OK"/>
    <n v="0"/>
    <s v="RP Provisorio - 3172"/>
    <d v="2016-06-01T00:00:00"/>
    <x v="8"/>
    <n v="4"/>
    <s v="OK"/>
    <s v="OK"/>
    <m/>
  </r>
  <r>
    <x v="1"/>
    <n v="1"/>
    <x v="63"/>
    <x v="23"/>
    <x v="101"/>
    <m/>
    <n v="1"/>
    <n v="2000"/>
    <n v="2000"/>
    <n v="2000"/>
    <n v="0"/>
    <d v="2016-05-31T00:00:00"/>
    <m/>
    <m/>
    <m/>
    <m/>
    <m/>
    <m/>
    <m/>
    <m/>
    <m/>
    <m/>
    <n v="1"/>
    <n v="2000"/>
    <s v="OK"/>
    <n v="0"/>
    <s v="FNAC prov- 2369"/>
    <d v="2016-06-01T00:00:00"/>
    <x v="130"/>
    <n v="1"/>
    <s v="OK"/>
    <s v="OK"/>
    <m/>
  </r>
  <r>
    <x v="1"/>
    <n v="2"/>
    <x v="164"/>
    <x v="1"/>
    <x v="101"/>
    <m/>
    <n v="2"/>
    <n v="350"/>
    <n v="350"/>
    <n v="350"/>
    <n v="0"/>
    <d v="2016-05-31T00:00:00"/>
    <m/>
    <m/>
    <m/>
    <m/>
    <m/>
    <m/>
    <m/>
    <m/>
    <m/>
    <m/>
    <n v="2"/>
    <n v="350"/>
    <s v="OK"/>
    <n v="0"/>
    <s v="RP Provisorio - 3172"/>
    <d v="2016-06-01T00:00:00"/>
    <x v="168"/>
    <n v="1"/>
    <s v="OK"/>
    <s v="OK"/>
    <m/>
  </r>
  <r>
    <x v="1"/>
    <n v="1"/>
    <x v="8"/>
    <x v="1"/>
    <x v="102"/>
    <m/>
    <n v="1"/>
    <n v="250"/>
    <n v="250"/>
    <n v="250"/>
    <n v="0"/>
    <d v="2016-06-01T00:00:00"/>
    <m/>
    <m/>
    <m/>
    <m/>
    <m/>
    <m/>
    <m/>
    <m/>
    <m/>
    <m/>
    <n v="1"/>
    <n v="250"/>
    <s v="OK"/>
    <n v="0"/>
    <s v="RP Provisorio - 3172"/>
    <d v="2016-06-03T00:00:00"/>
    <x v="8"/>
    <n v="3"/>
    <s v="OK"/>
    <s v="OK"/>
    <m/>
  </r>
  <r>
    <x v="1"/>
    <n v="1"/>
    <x v="3"/>
    <x v="16"/>
    <x v="103"/>
    <m/>
    <n v="1"/>
    <n v="2"/>
    <n v="2"/>
    <n v="0"/>
    <n v="2"/>
    <d v="2016-06-03T00:00:00"/>
    <m/>
    <m/>
    <m/>
    <m/>
    <m/>
    <m/>
    <m/>
    <m/>
    <m/>
    <m/>
    <n v="1"/>
    <m/>
    <s v="ERRO"/>
    <s v=""/>
    <s v="MC FNAC- 2370"/>
    <m/>
    <x v="238"/>
    <n v="-41912"/>
    <s v="Pendente"/>
    <s v="-"/>
    <m/>
  </r>
  <r>
    <x v="1"/>
    <n v="1"/>
    <x v="282"/>
    <x v="1"/>
    <x v="104"/>
    <m/>
    <n v="1"/>
    <n v="400"/>
    <n v="400"/>
    <n v="400"/>
    <n v="0"/>
    <d v="2016-06-04T00:00:00"/>
    <m/>
    <m/>
    <m/>
    <m/>
    <m/>
    <m/>
    <m/>
    <m/>
    <m/>
    <m/>
    <n v="1"/>
    <n v="400"/>
    <s v="OK"/>
    <n v="0"/>
    <s v="RP Provisorio - 3172"/>
    <d v="2016-06-08T00:00:00"/>
    <x v="287"/>
    <n v="5"/>
    <s v="OK"/>
    <s v="OK"/>
    <m/>
  </r>
  <r>
    <x v="1"/>
    <n v="2"/>
    <x v="80"/>
    <x v="19"/>
    <x v="24"/>
    <m/>
    <n v="2"/>
    <n v="3"/>
    <n v="3"/>
    <n v="3"/>
    <n v="0"/>
    <d v="2016-06-09T00:00:00"/>
    <m/>
    <m/>
    <m/>
    <m/>
    <m/>
    <m/>
    <m/>
    <m/>
    <m/>
    <m/>
    <n v="2"/>
    <m/>
    <s v="KO"/>
    <s v=""/>
    <s v="Credial - 2227"/>
    <m/>
    <x v="238"/>
    <n v="-41918"/>
    <s v="Pendente"/>
    <s v="-"/>
    <m/>
  </r>
  <r>
    <x v="1"/>
    <n v="1"/>
    <x v="1"/>
    <x v="1"/>
    <x v="105"/>
    <m/>
    <n v="1"/>
    <n v="200"/>
    <n v="200"/>
    <n v="200"/>
    <n v="0"/>
    <d v="2016-06-15T00:00:00"/>
    <m/>
    <m/>
    <m/>
    <m/>
    <m/>
    <m/>
    <m/>
    <m/>
    <m/>
    <m/>
    <n v="1"/>
    <n v="200"/>
    <s v="OK"/>
    <n v="0"/>
    <s v="RP Provisorio - 3172"/>
    <d v="2016-06-18T00:00:00"/>
    <x v="1"/>
    <n v="4"/>
    <s v="OK"/>
    <s v="OK"/>
    <m/>
  </r>
  <r>
    <x v="1"/>
    <n v="1"/>
    <x v="33"/>
    <x v="17"/>
    <x v="25"/>
    <m/>
    <n v="1"/>
    <n v="9"/>
    <n v="9"/>
    <n v="9"/>
    <n v="0"/>
    <d v="2016-06-16T00:00:00"/>
    <m/>
    <m/>
    <m/>
    <m/>
    <m/>
    <m/>
    <m/>
    <m/>
    <m/>
    <m/>
    <n v="1"/>
    <n v="9"/>
    <s v="OK"/>
    <n v="0"/>
    <s v="White - 2213"/>
    <d v="2016-06-20T00:00:00"/>
    <x v="33"/>
    <n v="5"/>
    <s v="OK"/>
    <s v="OK"/>
    <m/>
  </r>
  <r>
    <x v="1"/>
    <n v="2"/>
    <x v="31"/>
    <x v="11"/>
    <x v="25"/>
    <m/>
    <n v="2"/>
    <n v="22"/>
    <n v="22"/>
    <n v="22"/>
    <n v="0"/>
    <d v="2016-06-16T00:00:00"/>
    <m/>
    <m/>
    <m/>
    <m/>
    <m/>
    <m/>
    <m/>
    <m/>
    <m/>
    <m/>
    <n v="2"/>
    <n v="22"/>
    <s v="OK"/>
    <n v="0"/>
    <s v="Black - 2215"/>
    <d v="2016-06-20T00:00:00"/>
    <x v="31"/>
    <n v="5"/>
    <s v="OK"/>
    <s v="OK"/>
    <m/>
  </r>
  <r>
    <x v="1"/>
    <n v="3"/>
    <x v="80"/>
    <x v="19"/>
    <x v="25"/>
    <m/>
    <n v="3"/>
    <n v="3"/>
    <n v="3"/>
    <n v="3"/>
    <n v="0"/>
    <d v="2016-06-16T00:00:00"/>
    <m/>
    <m/>
    <m/>
    <m/>
    <m/>
    <m/>
    <m/>
    <m/>
    <m/>
    <m/>
    <n v="3"/>
    <n v="3"/>
    <s v="OK"/>
    <n v="0"/>
    <s v="Credial - 2227"/>
    <d v="2016-06-20T00:00:00"/>
    <x v="82"/>
    <n v="5"/>
    <s v="OK"/>
    <s v="OK"/>
    <m/>
  </r>
  <r>
    <x v="1"/>
    <n v="4"/>
    <x v="288"/>
    <x v="0"/>
    <x v="25"/>
    <m/>
    <n v="4"/>
    <n v="281"/>
    <n v="281"/>
    <n v="281"/>
    <n v="0"/>
    <d v="2016-06-16T00:00:00"/>
    <m/>
    <m/>
    <m/>
    <m/>
    <m/>
    <m/>
    <m/>
    <m/>
    <m/>
    <m/>
    <n v="4"/>
    <n v="281"/>
    <s v="OK"/>
    <n v="0"/>
    <s v="Ikea - 2228"/>
    <d v="2016-06-20T00:00:00"/>
    <x v="294"/>
    <n v="5"/>
    <s v="OK"/>
    <s v="OK"/>
    <m/>
  </r>
  <r>
    <x v="1"/>
    <n v="5"/>
    <x v="72"/>
    <x v="20"/>
    <x v="25"/>
    <m/>
    <n v="5"/>
    <n v="4"/>
    <n v="4"/>
    <n v="4"/>
    <n v="0"/>
    <d v="2016-06-16T00:00:00"/>
    <m/>
    <m/>
    <m/>
    <m/>
    <m/>
    <m/>
    <m/>
    <m/>
    <m/>
    <m/>
    <n v="5"/>
    <n v="4"/>
    <s v="OK"/>
    <n v="0"/>
    <s v="Moviflor - 2229"/>
    <d v="2016-06-20T00:00:00"/>
    <x v="74"/>
    <n v="5"/>
    <s v="OK"/>
    <s v="OK"/>
    <m/>
  </r>
  <r>
    <x v="1"/>
    <n v="6"/>
    <x v="75"/>
    <x v="13"/>
    <x v="25"/>
    <m/>
    <n v="6"/>
    <n v="11"/>
    <n v="11"/>
    <n v="11"/>
    <n v="0"/>
    <d v="2016-06-16T00:00:00"/>
    <m/>
    <m/>
    <m/>
    <m/>
    <m/>
    <m/>
    <m/>
    <m/>
    <m/>
    <m/>
    <n v="6"/>
    <n v="11"/>
    <s v="OK"/>
    <n v="0"/>
    <s v="Euronics - 2231"/>
    <d v="2016-06-20T00:00:00"/>
    <x v="77"/>
    <n v="5"/>
    <s v="OK"/>
    <s v="OK"/>
    <m/>
  </r>
  <r>
    <x v="1"/>
    <n v="7"/>
    <x v="31"/>
    <x v="14"/>
    <x v="25"/>
    <m/>
    <n v="7"/>
    <n v="22"/>
    <n v="22"/>
    <n v="22"/>
    <n v="0"/>
    <d v="2016-06-16T00:00:00"/>
    <m/>
    <m/>
    <m/>
    <m/>
    <m/>
    <m/>
    <m/>
    <m/>
    <m/>
    <m/>
    <n v="7"/>
    <n v="22"/>
    <s v="OK"/>
    <n v="0"/>
    <s v="Tien 21 - 2232"/>
    <d v="2016-06-20T00:00:00"/>
    <x v="31"/>
    <n v="5"/>
    <s v="OK"/>
    <s v="OK"/>
    <m/>
  </r>
  <r>
    <x v="1"/>
    <n v="8"/>
    <x v="83"/>
    <x v="15"/>
    <x v="25"/>
    <m/>
    <n v="8"/>
    <n v="12"/>
    <n v="12"/>
    <n v="12"/>
    <n v="0"/>
    <d v="2016-06-16T00:00:00"/>
    <m/>
    <m/>
    <m/>
    <m/>
    <m/>
    <m/>
    <m/>
    <m/>
    <m/>
    <m/>
    <n v="8"/>
    <n v="12"/>
    <s v="OK"/>
    <n v="0"/>
    <s v="Confort - 2233"/>
    <d v="2016-06-20T00:00:00"/>
    <x v="85"/>
    <n v="5"/>
    <s v="OK"/>
    <s v="OK"/>
    <m/>
  </r>
  <r>
    <x v="1"/>
    <n v="9"/>
    <x v="299"/>
    <x v="16"/>
    <x v="25"/>
    <m/>
    <n v="9"/>
    <n v="456"/>
    <n v="456"/>
    <n v="456"/>
    <n v="0"/>
    <d v="2016-06-16T00:00:00"/>
    <m/>
    <m/>
    <m/>
    <m/>
    <m/>
    <m/>
    <m/>
    <m/>
    <m/>
    <m/>
    <n v="9"/>
    <n v="456"/>
    <s v="OK"/>
    <n v="0"/>
    <s v="MC FNAC- 2370"/>
    <d v="2016-06-20T00:00:00"/>
    <x v="305"/>
    <n v="5"/>
    <s v="OK"/>
    <s v="OK"/>
    <m/>
  </r>
  <r>
    <x v="1"/>
    <n v="10"/>
    <x v="121"/>
    <x v="10"/>
    <x v="25"/>
    <m/>
    <n v="10"/>
    <n v="66"/>
    <n v="66"/>
    <n v="66"/>
    <n v="0"/>
    <d v="2016-06-16T00:00:00"/>
    <m/>
    <m/>
    <m/>
    <m/>
    <m/>
    <m/>
    <m/>
    <m/>
    <m/>
    <m/>
    <n v="10"/>
    <n v="66"/>
    <s v="OK"/>
    <n v="0"/>
    <s v="Salvador Caetano - 2879"/>
    <d v="2016-06-20T00:00:00"/>
    <x v="266"/>
    <n v="5"/>
    <s v="OK"/>
    <s v="OK"/>
    <m/>
  </r>
  <r>
    <x v="1"/>
    <n v="11"/>
    <x v="8"/>
    <x v="1"/>
    <x v="25"/>
    <m/>
    <n v="11"/>
    <n v="250"/>
    <n v="250"/>
    <n v="250"/>
    <n v="0"/>
    <d v="2016-06-16T00:00:00"/>
    <m/>
    <m/>
    <m/>
    <m/>
    <m/>
    <m/>
    <m/>
    <m/>
    <m/>
    <m/>
    <n v="11"/>
    <n v="250"/>
    <s v="OK"/>
    <n v="0"/>
    <s v="RP Provisorio - 3172"/>
    <d v="2016-06-18T00:00:00"/>
    <x v="8"/>
    <n v="3"/>
    <s v="OK"/>
    <s v="OK"/>
    <m/>
  </r>
  <r>
    <x v="1"/>
    <n v="12"/>
    <x v="300"/>
    <x v="2"/>
    <x v="25"/>
    <m/>
    <n v="12"/>
    <n v="497"/>
    <n v="497"/>
    <n v="497"/>
    <n v="0"/>
    <d v="2016-06-16T00:00:00"/>
    <m/>
    <m/>
    <m/>
    <m/>
    <m/>
    <m/>
    <m/>
    <m/>
    <m/>
    <m/>
    <n v="12"/>
    <n v="497"/>
    <s v="OK"/>
    <n v="0"/>
    <s v="RP Def - 3173"/>
    <d v="2016-06-20T00:00:00"/>
    <x v="306"/>
    <n v="5"/>
    <s v="OK"/>
    <s v="OK"/>
    <m/>
  </r>
  <r>
    <x v="1"/>
    <n v="13"/>
    <x v="3"/>
    <x v="5"/>
    <x v="25"/>
    <m/>
    <n v="13"/>
    <n v="2"/>
    <n v="2"/>
    <n v="2"/>
    <n v="0"/>
    <d v="2016-06-16T00:00:00"/>
    <m/>
    <m/>
    <m/>
    <m/>
    <m/>
    <m/>
    <m/>
    <m/>
    <m/>
    <m/>
    <n v="13"/>
    <n v="2"/>
    <s v="OK"/>
    <n v="0"/>
    <s v="SZ Def - 6508"/>
    <d v="2016-06-20T00:00:00"/>
    <x v="3"/>
    <n v="5"/>
    <s v="OK"/>
    <s v="OK"/>
    <m/>
  </r>
  <r>
    <x v="1"/>
    <n v="14"/>
    <x v="256"/>
    <x v="6"/>
    <x v="25"/>
    <m/>
    <n v="14"/>
    <n v="285"/>
    <n v="285"/>
    <n v="285"/>
    <n v="0"/>
    <d v="2016-06-16T00:00:00"/>
    <m/>
    <m/>
    <m/>
    <m/>
    <m/>
    <m/>
    <m/>
    <m/>
    <m/>
    <m/>
    <n v="14"/>
    <n v="285"/>
    <s v="OK"/>
    <n v="0"/>
    <s v="Worten def - 6806"/>
    <d v="2016-06-20T00:00:00"/>
    <x v="259"/>
    <n v="5"/>
    <s v="OK"/>
    <s v="OK"/>
    <m/>
  </r>
  <r>
    <x v="1"/>
    <n v="15"/>
    <x v="3"/>
    <x v="7"/>
    <x v="25"/>
    <m/>
    <n v="15"/>
    <n v="2"/>
    <n v="2"/>
    <n v="2"/>
    <n v="0"/>
    <d v="2016-06-16T00:00:00"/>
    <m/>
    <m/>
    <m/>
    <m/>
    <m/>
    <m/>
    <m/>
    <m/>
    <m/>
    <m/>
    <n v="18"/>
    <n v="2"/>
    <s v="OK"/>
    <n v="0"/>
    <s v="Vobis -6843"/>
    <d v="2016-06-20T00:00:00"/>
    <x v="3"/>
    <n v="5"/>
    <s v="OK"/>
    <s v="OK"/>
    <m/>
  </r>
  <r>
    <x v="1"/>
    <n v="1"/>
    <x v="142"/>
    <x v="1"/>
    <x v="106"/>
    <m/>
    <n v="1"/>
    <n v="150"/>
    <n v="150"/>
    <n v="150"/>
    <n v="0"/>
    <d v="2016-06-18T00:00:00"/>
    <m/>
    <m/>
    <m/>
    <m/>
    <m/>
    <m/>
    <m/>
    <m/>
    <m/>
    <m/>
    <n v="1"/>
    <n v="150"/>
    <s v="OK"/>
    <n v="0"/>
    <s v="RP Provisorio - 3172"/>
    <d v="2016-06-21T00:00:00"/>
    <x v="182"/>
    <n v="4"/>
    <s v="OK"/>
    <s v="OK"/>
    <m/>
  </r>
  <r>
    <x v="1"/>
    <n v="2"/>
    <x v="80"/>
    <x v="7"/>
    <x v="22"/>
    <m/>
    <n v="2"/>
    <n v="3"/>
    <n v="3"/>
    <n v="3"/>
    <n v="0"/>
    <d v="2016-05-26T00:00:00"/>
    <m/>
    <m/>
    <m/>
    <m/>
    <m/>
    <m/>
    <m/>
    <m/>
    <m/>
    <m/>
    <n v="18"/>
    <n v="3"/>
    <s v="OK"/>
    <n v="0"/>
    <s v="Vobis -6843"/>
    <d v="2016-06-01T00:00:00"/>
    <x v="82"/>
    <n v="6"/>
    <s v="OK"/>
    <s v="OK"/>
    <m/>
  </r>
  <r>
    <x v="1"/>
    <n v="3"/>
    <x v="83"/>
    <x v="17"/>
    <x v="26"/>
    <m/>
    <n v="3"/>
    <n v="12"/>
    <n v="12"/>
    <n v="12"/>
    <n v="0"/>
    <d v="2016-06-23T00:00:00"/>
    <m/>
    <m/>
    <m/>
    <m/>
    <m/>
    <m/>
    <m/>
    <m/>
    <m/>
    <m/>
    <n v="3"/>
    <n v="12"/>
    <s v="OK"/>
    <n v="0"/>
    <s v="White - 2213"/>
    <d v="2016-06-29T00:00:00"/>
    <x v="85"/>
    <n v="7"/>
    <s v="OK"/>
    <s v="OK"/>
    <m/>
  </r>
  <r>
    <x v="1"/>
    <n v="4"/>
    <x v="112"/>
    <x v="11"/>
    <x v="26"/>
    <m/>
    <n v="4"/>
    <n v="25"/>
    <n v="25"/>
    <n v="25"/>
    <n v="0"/>
    <d v="2016-06-23T00:00:00"/>
    <m/>
    <m/>
    <m/>
    <m/>
    <m/>
    <m/>
    <m/>
    <m/>
    <m/>
    <m/>
    <n v="4"/>
    <n v="25"/>
    <s v="OK"/>
    <n v="0"/>
    <s v="Black - 2215"/>
    <d v="2016-06-29T00:00:00"/>
    <x v="113"/>
    <n v="7"/>
    <s v="OK"/>
    <s v="OK"/>
    <m/>
  </r>
  <r>
    <x v="1"/>
    <n v="5"/>
    <x v="301"/>
    <x v="0"/>
    <x v="26"/>
    <m/>
    <n v="5"/>
    <n v="284"/>
    <n v="284"/>
    <n v="284"/>
    <n v="0"/>
    <d v="2016-06-23T00:00:00"/>
    <m/>
    <m/>
    <m/>
    <m/>
    <m/>
    <m/>
    <m/>
    <m/>
    <m/>
    <m/>
    <n v="5"/>
    <n v="284"/>
    <s v="OK"/>
    <n v="0"/>
    <s v="Ikea - 2228"/>
    <d v="2016-06-29T00:00:00"/>
    <x v="307"/>
    <n v="7"/>
    <s v="OK"/>
    <s v="OK"/>
    <m/>
  </r>
  <r>
    <x v="1"/>
    <n v="6"/>
    <x v="27"/>
    <x v="13"/>
    <x v="26"/>
    <m/>
    <n v="6"/>
    <n v="20"/>
    <n v="20"/>
    <n v="20"/>
    <n v="0"/>
    <d v="2016-06-23T00:00:00"/>
    <m/>
    <m/>
    <m/>
    <m/>
    <m/>
    <m/>
    <m/>
    <m/>
    <m/>
    <m/>
    <n v="6"/>
    <n v="20"/>
    <s v="OK"/>
    <n v="0"/>
    <s v="Euronics - 2231"/>
    <d v="2016-06-29T00:00:00"/>
    <x v="27"/>
    <n v="7"/>
    <s v="OK"/>
    <s v="OK"/>
    <m/>
  </r>
  <r>
    <x v="1"/>
    <n v="7"/>
    <x v="38"/>
    <x v="14"/>
    <x v="26"/>
    <m/>
    <n v="7"/>
    <n v="17"/>
    <n v="17"/>
    <n v="17"/>
    <n v="0"/>
    <d v="2016-06-23T00:00:00"/>
    <m/>
    <m/>
    <m/>
    <m/>
    <m/>
    <m/>
    <m/>
    <m/>
    <m/>
    <m/>
    <n v="7"/>
    <n v="17"/>
    <s v="OK"/>
    <n v="0"/>
    <s v="Tien 21 - 2232"/>
    <d v="2016-06-29T00:00:00"/>
    <x v="62"/>
    <n v="7"/>
    <s v="OK"/>
    <s v="OK"/>
    <m/>
  </r>
  <r>
    <x v="1"/>
    <n v="8"/>
    <x v="83"/>
    <x v="15"/>
    <x v="26"/>
    <m/>
    <n v="8"/>
    <n v="12"/>
    <n v="12"/>
    <n v="12"/>
    <n v="0"/>
    <d v="2016-06-23T00:00:00"/>
    <m/>
    <m/>
    <m/>
    <m/>
    <m/>
    <m/>
    <m/>
    <m/>
    <m/>
    <m/>
    <n v="8"/>
    <n v="12"/>
    <s v="OK"/>
    <n v="0"/>
    <s v="Confort - 2233"/>
    <d v="2016-06-29T00:00:00"/>
    <x v="85"/>
    <n v="7"/>
    <s v="OK"/>
    <s v="OK"/>
    <m/>
  </r>
  <r>
    <x v="1"/>
    <n v="9"/>
    <x v="302"/>
    <x v="16"/>
    <x v="26"/>
    <m/>
    <n v="9"/>
    <n v="819"/>
    <n v="819"/>
    <n v="819"/>
    <n v="0"/>
    <d v="2016-06-23T00:00:00"/>
    <m/>
    <m/>
    <m/>
    <m/>
    <m/>
    <m/>
    <m/>
    <m/>
    <m/>
    <m/>
    <n v="9"/>
    <n v="819"/>
    <s v="OK"/>
    <n v="0"/>
    <s v="MC FNAC- 2370"/>
    <d v="2016-06-29T00:00:00"/>
    <x v="308"/>
    <n v="7"/>
    <s v="OK"/>
    <s v="OK"/>
    <m/>
  </r>
  <r>
    <x v="1"/>
    <n v="1"/>
    <x v="1"/>
    <x v="1"/>
    <x v="107"/>
    <m/>
    <n v="1"/>
    <n v="200"/>
    <n v="200"/>
    <n v="200"/>
    <n v="0"/>
    <d v="2016-06-28T00:00:00"/>
    <m/>
    <m/>
    <m/>
    <m/>
    <m/>
    <m/>
    <m/>
    <m/>
    <m/>
    <m/>
    <n v="1"/>
    <n v="200"/>
    <s v="OK"/>
    <n v="0"/>
    <s v="RP Provisorio - 3172"/>
    <d v="2016-06-29T00:00:00"/>
    <x v="1"/>
    <n v="2"/>
    <s v="OK"/>
    <s v="OK"/>
    <m/>
  </r>
  <r>
    <x v="1"/>
    <n v="2"/>
    <x v="303"/>
    <x v="0"/>
    <x v="28"/>
    <m/>
    <n v="2"/>
    <n v="243"/>
    <n v="243"/>
    <n v="243"/>
    <n v="0"/>
    <d v="2016-06-30T00:00:00"/>
    <m/>
    <m/>
    <m/>
    <m/>
    <m/>
    <m/>
    <m/>
    <m/>
    <m/>
    <m/>
    <n v="2"/>
    <n v="243"/>
    <s v="OK"/>
    <n v="0"/>
    <s v="Ikea - 2228"/>
    <d v="2016-07-04T00:00:00"/>
    <x v="309"/>
    <n v="5"/>
    <s v="OK"/>
    <s v="OK"/>
    <m/>
  </r>
  <r>
    <x v="1"/>
    <n v="3"/>
    <x v="304"/>
    <x v="12"/>
    <x v="28"/>
    <m/>
    <n v="3"/>
    <n v="264"/>
    <n v="264"/>
    <n v="264"/>
    <n v="0"/>
    <d v="2016-06-30T00:00:00"/>
    <m/>
    <m/>
    <m/>
    <m/>
    <m/>
    <m/>
    <m/>
    <m/>
    <m/>
    <m/>
    <n v="3"/>
    <n v="264"/>
    <s v="OK"/>
    <n v="0"/>
    <s v="Conforama - 2230"/>
    <d v="2016-07-04T00:00:00"/>
    <x v="172"/>
    <n v="5"/>
    <s v="OK"/>
    <s v="OK"/>
    <m/>
  </r>
  <r>
    <x v="1"/>
    <n v="4"/>
    <x v="63"/>
    <x v="23"/>
    <x v="28"/>
    <m/>
    <n v="4"/>
    <n v="2000"/>
    <n v="2000"/>
    <n v="2000"/>
    <n v="0"/>
    <d v="2016-06-30T00:00:00"/>
    <m/>
    <m/>
    <m/>
    <m/>
    <m/>
    <m/>
    <m/>
    <m/>
    <m/>
    <m/>
    <n v="4"/>
    <n v="2000"/>
    <s v="OK"/>
    <n v="0"/>
    <s v="FNAC prov- 2369"/>
    <d v="2016-07-04T00:00:00"/>
    <x v="130"/>
    <n v="5"/>
    <s v="OK"/>
    <s v="OK"/>
    <m/>
  </r>
  <r>
    <x v="1"/>
    <n v="5"/>
    <x v="305"/>
    <x v="16"/>
    <x v="28"/>
    <m/>
    <n v="5"/>
    <n v="541"/>
    <n v="541"/>
    <n v="541"/>
    <n v="0"/>
    <d v="2016-06-30T00:00:00"/>
    <m/>
    <m/>
    <m/>
    <m/>
    <m/>
    <m/>
    <m/>
    <m/>
    <m/>
    <m/>
    <n v="5"/>
    <n v="541"/>
    <s v="OK"/>
    <n v="0"/>
    <s v="MC FNAC- 2370"/>
    <d v="2016-07-05T00:00:00"/>
    <x v="310"/>
    <n v="6"/>
    <s v="OK"/>
    <s v="OK"/>
    <m/>
  </r>
  <r>
    <x v="1"/>
    <n v="6"/>
    <x v="306"/>
    <x v="2"/>
    <x v="28"/>
    <m/>
    <n v="6"/>
    <n v="479"/>
    <n v="479"/>
    <n v="479"/>
    <n v="0"/>
    <d v="2016-06-30T00:00:00"/>
    <m/>
    <m/>
    <m/>
    <m/>
    <m/>
    <m/>
    <m/>
    <m/>
    <m/>
    <m/>
    <n v="6"/>
    <n v="479"/>
    <s v="OK"/>
    <n v="0"/>
    <s v="RP Def - 3173"/>
    <d v="2016-07-05T00:00:00"/>
    <x v="311"/>
    <n v="6"/>
    <s v="OK"/>
    <s v="OK"/>
    <m/>
  </r>
  <r>
    <x v="1"/>
    <n v="7"/>
    <x v="263"/>
    <x v="6"/>
    <x v="28"/>
    <m/>
    <n v="7"/>
    <n v="351"/>
    <n v="351"/>
    <n v="351"/>
    <n v="0"/>
    <d v="2016-06-30T00:00:00"/>
    <m/>
    <m/>
    <m/>
    <m/>
    <m/>
    <m/>
    <m/>
    <m/>
    <m/>
    <m/>
    <n v="7"/>
    <n v="351"/>
    <s v="OK"/>
    <n v="0"/>
    <s v="Worten def - 6806"/>
    <d v="2016-07-04T00:00:00"/>
    <x v="267"/>
    <n v="5"/>
    <s v="OK"/>
    <s v="OK"/>
    <m/>
  </r>
  <r>
    <x v="1"/>
    <n v="8"/>
    <x v="68"/>
    <x v="7"/>
    <x v="28"/>
    <m/>
    <n v="8"/>
    <n v="6"/>
    <n v="6"/>
    <n v="6"/>
    <n v="0"/>
    <d v="2016-06-30T00:00:00"/>
    <m/>
    <m/>
    <m/>
    <m/>
    <m/>
    <m/>
    <m/>
    <m/>
    <m/>
    <m/>
    <n v="8"/>
    <n v="6"/>
    <s v="OK"/>
    <n v="0"/>
    <s v="Vobis -6843"/>
    <d v="2016-07-04T00:00:00"/>
    <x v="68"/>
    <n v="5"/>
    <s v="OK"/>
    <s v="OK"/>
    <m/>
  </r>
  <r>
    <x v="1"/>
    <n v="1"/>
    <x v="204"/>
    <x v="1"/>
    <x v="108"/>
    <m/>
    <n v="1"/>
    <n v="100"/>
    <n v="100"/>
    <n v="100"/>
    <n v="0"/>
    <d v="2016-07-01T00:00:00"/>
    <m/>
    <m/>
    <m/>
    <m/>
    <m/>
    <m/>
    <m/>
    <m/>
    <m/>
    <m/>
    <n v="1"/>
    <n v="100"/>
    <s v="OK"/>
    <n v="0"/>
    <s v="RP Provisorio - 3172"/>
    <d v="2016-07-04T00:00:00"/>
    <x v="210"/>
    <n v="4"/>
    <s v="OK"/>
    <s v="OK"/>
    <m/>
  </r>
  <r>
    <x v="1"/>
    <n v="1"/>
    <x v="157"/>
    <x v="1"/>
    <x v="109"/>
    <m/>
    <n v="1"/>
    <n v="300"/>
    <n v="300"/>
    <n v="300"/>
    <n v="0"/>
    <d v="2016-07-02T00:00:00"/>
    <m/>
    <m/>
    <m/>
    <m/>
    <m/>
    <m/>
    <m/>
    <m/>
    <m/>
    <m/>
    <n v="1"/>
    <n v="300"/>
    <s v="OK"/>
    <n v="0"/>
    <s v="RP Provisorio - 3172"/>
    <d v="2016-07-04T00:00:00"/>
    <x v="161"/>
    <n v="3"/>
    <s v="OK"/>
    <s v="OK"/>
    <m/>
  </r>
  <r>
    <x v="1"/>
    <n v="1"/>
    <x v="63"/>
    <x v="23"/>
    <x v="110"/>
    <m/>
    <n v="1"/>
    <n v="2000"/>
    <n v="2000"/>
    <n v="2000"/>
    <n v="0"/>
    <d v="2016-07-05T00:00:00"/>
    <m/>
    <m/>
    <m/>
    <m/>
    <m/>
    <m/>
    <m/>
    <m/>
    <m/>
    <m/>
    <n v="1"/>
    <m/>
    <s v="KO"/>
    <s v=""/>
    <s v="FNAC prov- 2369"/>
    <m/>
    <x v="238"/>
    <n v="-41944"/>
    <s v="Pendente"/>
    <s v="-"/>
    <m/>
  </r>
  <r>
    <x v="1"/>
    <n v="2"/>
    <x v="190"/>
    <x v="23"/>
    <x v="110"/>
    <m/>
    <n v="2"/>
    <n v="1000"/>
    <n v="1000"/>
    <n v="1000"/>
    <n v="0"/>
    <d v="2016-07-05T00:00:00"/>
    <m/>
    <m/>
    <m/>
    <m/>
    <m/>
    <m/>
    <m/>
    <m/>
    <m/>
    <m/>
    <n v="2"/>
    <m/>
    <s v="KO"/>
    <s v=""/>
    <s v="FNAC prov- 2369"/>
    <m/>
    <x v="238"/>
    <n v="-41944"/>
    <s v="Pendente"/>
    <s v="-"/>
    <m/>
  </r>
  <r>
    <x v="1"/>
    <n v="1"/>
    <x v="4"/>
    <x v="3"/>
    <x v="29"/>
    <m/>
    <n v="1"/>
    <n v="1"/>
    <n v="1"/>
    <n v="1"/>
    <n v="0"/>
    <d v="2016-07-07T00:00:00"/>
    <m/>
    <m/>
    <m/>
    <m/>
    <m/>
    <m/>
    <m/>
    <m/>
    <m/>
    <m/>
    <n v="1"/>
    <n v="1"/>
    <s v="OK"/>
    <n v="0"/>
    <s v="CNT Def - 2205"/>
    <d v="2016-07-08T00:00:00"/>
    <x v="4"/>
    <n v="2"/>
    <s v="OK"/>
    <s v="OK"/>
    <m/>
  </r>
  <r>
    <x v="1"/>
    <n v="2"/>
    <x v="4"/>
    <x v="4"/>
    <x v="29"/>
    <m/>
    <n v="2"/>
    <n v="1"/>
    <n v="1"/>
    <n v="1"/>
    <n v="0"/>
    <d v="2016-07-07T00:00:00"/>
    <m/>
    <m/>
    <m/>
    <m/>
    <m/>
    <m/>
    <m/>
    <m/>
    <m/>
    <m/>
    <n v="2"/>
    <n v="1"/>
    <s v="OK"/>
    <n v="0"/>
    <s v="MDL Def - 2208"/>
    <d v="2016-07-08T00:00:00"/>
    <x v="4"/>
    <n v="2"/>
    <s v="OK"/>
    <s v="OK"/>
    <m/>
  </r>
  <r>
    <x v="1"/>
    <n v="3"/>
    <x v="33"/>
    <x v="17"/>
    <x v="29"/>
    <m/>
    <n v="3"/>
    <n v="9"/>
    <n v="9"/>
    <n v="9"/>
    <n v="0"/>
    <d v="2016-07-07T00:00:00"/>
    <m/>
    <m/>
    <m/>
    <m/>
    <m/>
    <m/>
    <m/>
    <m/>
    <m/>
    <m/>
    <n v="3"/>
    <n v="9"/>
    <s v="OK"/>
    <n v="0"/>
    <s v="White - 2213"/>
    <d v="2016-07-08T00:00:00"/>
    <x v="33"/>
    <n v="2"/>
    <s v="OK"/>
    <s v="OK"/>
    <m/>
  </r>
  <r>
    <x v="1"/>
    <n v="4"/>
    <x v="147"/>
    <x v="11"/>
    <x v="29"/>
    <m/>
    <n v="4"/>
    <n v="15"/>
    <n v="15"/>
    <n v="15"/>
    <n v="0"/>
    <d v="2016-07-07T00:00:00"/>
    <m/>
    <m/>
    <m/>
    <m/>
    <m/>
    <m/>
    <m/>
    <m/>
    <m/>
    <m/>
    <n v="4"/>
    <n v="15"/>
    <s v="OK"/>
    <n v="0"/>
    <s v="Black - 2215"/>
    <d v="2016-07-08T00:00:00"/>
    <x v="151"/>
    <n v="2"/>
    <s v="OK"/>
    <s v="OK"/>
    <m/>
  </r>
  <r>
    <x v="1"/>
    <n v="5"/>
    <x v="3"/>
    <x v="19"/>
    <x v="29"/>
    <m/>
    <n v="5"/>
    <n v="2"/>
    <n v="2"/>
    <n v="2"/>
    <n v="0"/>
    <d v="2016-07-07T00:00:00"/>
    <m/>
    <m/>
    <m/>
    <m/>
    <m/>
    <m/>
    <m/>
    <m/>
    <m/>
    <m/>
    <n v="5"/>
    <n v="2"/>
    <s v="OK"/>
    <n v="0"/>
    <s v="Credial - 2227"/>
    <d v="2016-07-08T00:00:00"/>
    <x v="3"/>
    <n v="2"/>
    <s v="OK"/>
    <s v="OK"/>
    <m/>
  </r>
  <r>
    <x v="1"/>
    <n v="6"/>
    <x v="114"/>
    <x v="20"/>
    <x v="29"/>
    <m/>
    <n v="6"/>
    <n v="7"/>
    <n v="7"/>
    <n v="7"/>
    <n v="0"/>
    <d v="2016-07-07T00:00:00"/>
    <m/>
    <m/>
    <m/>
    <m/>
    <m/>
    <m/>
    <m/>
    <m/>
    <m/>
    <m/>
    <n v="6"/>
    <n v="7"/>
    <s v="OK"/>
    <n v="0"/>
    <s v="Moviflor - 2229"/>
    <d v="2016-07-08T00:00:00"/>
    <x v="115"/>
    <n v="2"/>
    <s v="OK"/>
    <s v="OK"/>
    <m/>
  </r>
  <r>
    <x v="1"/>
    <n v="7"/>
    <x v="307"/>
    <x v="12"/>
    <x v="29"/>
    <m/>
    <n v="7"/>
    <n v="199"/>
    <n v="199"/>
    <n v="199"/>
    <n v="0"/>
    <d v="2016-07-07T00:00:00"/>
    <m/>
    <m/>
    <m/>
    <m/>
    <m/>
    <m/>
    <m/>
    <m/>
    <m/>
    <m/>
    <n v="7"/>
    <n v="199"/>
    <s v="OK"/>
    <n v="0"/>
    <s v="Conforama - 2230"/>
    <d v="2016-07-12T00:00:00"/>
    <x v="312"/>
    <n v="6"/>
    <s v="OK"/>
    <s v="OK"/>
    <m/>
  </r>
  <r>
    <x v="1"/>
    <n v="8"/>
    <x v="38"/>
    <x v="13"/>
    <x v="29"/>
    <m/>
    <n v="8"/>
    <n v="17"/>
    <n v="17"/>
    <n v="17"/>
    <n v="0"/>
    <d v="2016-07-07T00:00:00"/>
    <m/>
    <m/>
    <m/>
    <m/>
    <m/>
    <m/>
    <m/>
    <m/>
    <m/>
    <m/>
    <n v="8"/>
    <n v="17"/>
    <s v="OK"/>
    <n v="0"/>
    <s v="Euronics - 2231"/>
    <d v="2016-07-08T00:00:00"/>
    <x v="62"/>
    <n v="2"/>
    <s v="OK"/>
    <s v="OK"/>
    <m/>
  </r>
  <r>
    <x v="1"/>
    <n v="9"/>
    <x v="24"/>
    <x v="14"/>
    <x v="29"/>
    <m/>
    <n v="9"/>
    <n v="8"/>
    <n v="8"/>
    <n v="8"/>
    <n v="0"/>
    <d v="2016-07-07T00:00:00"/>
    <m/>
    <m/>
    <m/>
    <m/>
    <m/>
    <m/>
    <m/>
    <m/>
    <m/>
    <m/>
    <n v="9"/>
    <n v="8"/>
    <s v="OK"/>
    <n v="0"/>
    <s v="Tien 21 - 2232"/>
    <d v="2016-07-08T00:00:00"/>
    <x v="24"/>
    <n v="2"/>
    <s v="OK"/>
    <s v="OK"/>
    <m/>
  </r>
  <r>
    <x v="1"/>
    <n v="10"/>
    <x v="72"/>
    <x v="15"/>
    <x v="29"/>
    <m/>
    <n v="10"/>
    <n v="4"/>
    <n v="4"/>
    <n v="4"/>
    <n v="0"/>
    <d v="2016-07-07T00:00:00"/>
    <m/>
    <m/>
    <m/>
    <m/>
    <m/>
    <m/>
    <m/>
    <m/>
    <m/>
    <m/>
    <n v="10"/>
    <n v="4"/>
    <s v="OK"/>
    <n v="0"/>
    <s v="Confort - 2233"/>
    <d v="2016-07-08T00:00:00"/>
    <x v="74"/>
    <n v="2"/>
    <s v="OK"/>
    <s v="OK"/>
    <m/>
  </r>
  <r>
    <x v="1"/>
    <n v="11"/>
    <x v="308"/>
    <x v="10"/>
    <x v="29"/>
    <m/>
    <n v="11"/>
    <n v="80"/>
    <n v="80"/>
    <n v="80"/>
    <n v="0"/>
    <d v="2016-07-07T00:00:00"/>
    <m/>
    <m/>
    <m/>
    <m/>
    <m/>
    <m/>
    <m/>
    <m/>
    <m/>
    <m/>
    <n v="11"/>
    <n v="80"/>
    <s v="OK"/>
    <n v="0"/>
    <s v="Salvador Caetano - 2879"/>
    <d v="2016-07-11T00:00:00"/>
    <x v="313"/>
    <n v="5"/>
    <s v="OK"/>
    <s v="OK"/>
    <m/>
  </r>
  <r>
    <x v="1"/>
    <n v="12"/>
    <x v="8"/>
    <x v="1"/>
    <x v="29"/>
    <m/>
    <n v="12"/>
    <n v="250"/>
    <n v="250"/>
    <n v="250"/>
    <n v="0"/>
    <d v="2016-07-07T00:00:00"/>
    <m/>
    <m/>
    <m/>
    <m/>
    <m/>
    <m/>
    <m/>
    <m/>
    <m/>
    <m/>
    <n v="12"/>
    <n v="250"/>
    <s v="OK"/>
    <n v="0"/>
    <s v="RP Provisorio - 3172"/>
    <d v="2016-07-08T00:00:00"/>
    <x v="8"/>
    <n v="2"/>
    <s v="OK"/>
    <s v="OK"/>
    <m/>
  </r>
  <r>
    <x v="1"/>
    <n v="13"/>
    <x v="89"/>
    <x v="8"/>
    <x v="29"/>
    <m/>
    <n v="13"/>
    <n v="51"/>
    <n v="51"/>
    <n v="51"/>
    <n v="0"/>
    <d v="2016-07-07T00:00:00"/>
    <m/>
    <m/>
    <m/>
    <m/>
    <m/>
    <m/>
    <m/>
    <m/>
    <m/>
    <m/>
    <n v="13"/>
    <n v="51"/>
    <s v="OK"/>
    <n v="0"/>
    <s v="CTT Standard - 4091"/>
    <d v="2016-07-12T00:00:00"/>
    <x v="314"/>
    <n v="6"/>
    <s v="OK"/>
    <s v="OK"/>
    <m/>
  </r>
  <r>
    <x v="1"/>
    <n v="14"/>
    <x v="38"/>
    <x v="9"/>
    <x v="29"/>
    <m/>
    <n v="14"/>
    <n v="17"/>
    <n v="17"/>
    <n v="17"/>
    <n v="0"/>
    <d v="2016-07-07T00:00:00"/>
    <m/>
    <m/>
    <m/>
    <m/>
    <m/>
    <m/>
    <m/>
    <m/>
    <m/>
    <m/>
    <n v="14"/>
    <n v="17"/>
    <s v="OK"/>
    <n v="0"/>
    <s v="JOM - 4327"/>
    <d v="2016-07-08T00:00:00"/>
    <x v="62"/>
    <n v="2"/>
    <s v="OK"/>
    <s v="OK"/>
    <m/>
  </r>
  <r>
    <x v="1"/>
    <n v="15"/>
    <x v="309"/>
    <x v="6"/>
    <x v="29"/>
    <m/>
    <n v="15"/>
    <n v="327"/>
    <n v="327"/>
    <n v="327"/>
    <n v="0"/>
    <d v="2016-07-07T00:00:00"/>
    <m/>
    <m/>
    <m/>
    <m/>
    <m/>
    <m/>
    <m/>
    <m/>
    <m/>
    <m/>
    <n v="15"/>
    <n v="327"/>
    <s v="OK"/>
    <n v="0"/>
    <s v="Worten def - 6806"/>
    <d v="2016-07-11T00:00:00"/>
    <x v="315"/>
    <n v="5"/>
    <s v="OK"/>
    <s v="OK"/>
    <m/>
  </r>
  <r>
    <x v="1"/>
    <n v="1"/>
    <x v="142"/>
    <x v="1"/>
    <x v="111"/>
    <m/>
    <n v="1"/>
    <n v="150"/>
    <n v="150"/>
    <n v="150"/>
    <n v="0"/>
    <d v="2016-07-09T00:00:00"/>
    <m/>
    <m/>
    <m/>
    <m/>
    <m/>
    <m/>
    <m/>
    <m/>
    <m/>
    <m/>
    <n v="1"/>
    <n v="150"/>
    <s v="OK"/>
    <n v="0"/>
    <s v="RP Provisorio - 3172"/>
    <d v="2016-07-12T00:00:00"/>
    <x v="182"/>
    <n v="4"/>
    <s v="OK"/>
    <s v="OK"/>
    <m/>
  </r>
  <r>
    <x v="1"/>
    <n v="1"/>
    <x v="222"/>
    <x v="25"/>
    <x v="112"/>
    <m/>
    <n v="1"/>
    <n v="1100"/>
    <n v="1100"/>
    <n v="1100"/>
    <n v="0"/>
    <d v="2016-07-12T00:00:00"/>
    <m/>
    <m/>
    <m/>
    <m/>
    <m/>
    <m/>
    <m/>
    <m/>
    <m/>
    <m/>
    <n v="1"/>
    <n v="1100"/>
    <s v="OK"/>
    <n v="0"/>
    <s v="Ikea prov - 2835"/>
    <d v="2016-07-12T00:00:00"/>
    <x v="224"/>
    <n v="1"/>
    <s v="OK"/>
    <s v="OK"/>
    <m/>
  </r>
  <r>
    <x v="1"/>
    <n v="2"/>
    <x v="8"/>
    <x v="1"/>
    <x v="112"/>
    <m/>
    <n v="2"/>
    <n v="250"/>
    <n v="250"/>
    <n v="250"/>
    <n v="0"/>
    <d v="2016-07-12T00:00:00"/>
    <m/>
    <m/>
    <m/>
    <m/>
    <m/>
    <m/>
    <m/>
    <m/>
    <m/>
    <m/>
    <n v="2"/>
    <n v="250"/>
    <s v="OK"/>
    <n v="0"/>
    <s v="RP Provisorio - 3172"/>
    <d v="2016-07-12T00:00:00"/>
    <x v="8"/>
    <n v="1"/>
    <s v="OK"/>
    <s v="OK"/>
    <m/>
  </r>
  <r>
    <x v="0"/>
    <n v="3"/>
    <x v="63"/>
    <x v="6"/>
    <x v="30"/>
    <m/>
    <n v="3"/>
    <n v="2000"/>
    <n v="2000"/>
    <n v="2000"/>
    <n v="0"/>
    <m/>
    <m/>
    <m/>
    <m/>
    <m/>
    <m/>
    <m/>
    <m/>
    <m/>
    <m/>
    <m/>
    <n v="3"/>
    <m/>
    <s v="KO"/>
    <s v=""/>
    <s v="Worten def - 6806"/>
    <m/>
    <x v="238"/>
    <n v="-41952"/>
    <s v="Pendente"/>
    <s v="-"/>
    <m/>
  </r>
  <r>
    <x v="0"/>
    <n v="4"/>
    <x v="63"/>
    <x v="6"/>
    <x v="30"/>
    <m/>
    <n v="4"/>
    <n v="2000"/>
    <n v="2000"/>
    <n v="2000"/>
    <n v="0"/>
    <m/>
    <m/>
    <m/>
    <m/>
    <m/>
    <m/>
    <m/>
    <m/>
    <m/>
    <m/>
    <m/>
    <n v="4"/>
    <m/>
    <s v="KO"/>
    <s v=""/>
    <s v="Worten def - 6806"/>
    <m/>
    <x v="238"/>
    <n v="-41952"/>
    <s v="Pendente"/>
    <s v="-"/>
    <m/>
  </r>
  <r>
    <x v="0"/>
    <n v="5"/>
    <x v="63"/>
    <x v="6"/>
    <x v="30"/>
    <m/>
    <n v="5"/>
    <n v="2000"/>
    <n v="2000"/>
    <n v="2000"/>
    <n v="0"/>
    <m/>
    <m/>
    <m/>
    <m/>
    <m/>
    <m/>
    <m/>
    <m/>
    <m/>
    <m/>
    <m/>
    <n v="5"/>
    <m/>
    <s v="KO"/>
    <s v=""/>
    <s v="Worten def - 6806"/>
    <m/>
    <x v="238"/>
    <n v="-41952"/>
    <s v="Pendente"/>
    <s v="-"/>
    <m/>
  </r>
  <r>
    <x v="0"/>
    <n v="6"/>
    <x v="63"/>
    <x v="6"/>
    <x v="30"/>
    <m/>
    <n v="6"/>
    <n v="2000"/>
    <n v="2000"/>
    <n v="2000"/>
    <n v="0"/>
    <m/>
    <m/>
    <m/>
    <m/>
    <m/>
    <m/>
    <m/>
    <m/>
    <m/>
    <m/>
    <m/>
    <n v="6"/>
    <m/>
    <s v="KO"/>
    <s v=""/>
    <s v="Worten def - 6806"/>
    <m/>
    <x v="238"/>
    <n v="-41952"/>
    <s v="Pendente"/>
    <s v="-"/>
    <m/>
  </r>
  <r>
    <x v="0"/>
    <n v="7"/>
    <x v="63"/>
    <x v="6"/>
    <x v="30"/>
    <m/>
    <n v="7"/>
    <n v="2000"/>
    <n v="2000"/>
    <n v="2000"/>
    <n v="0"/>
    <m/>
    <m/>
    <m/>
    <m/>
    <m/>
    <m/>
    <m/>
    <m/>
    <m/>
    <m/>
    <m/>
    <n v="7"/>
    <m/>
    <s v="KO"/>
    <s v=""/>
    <s v="Worten def - 6806"/>
    <m/>
    <x v="238"/>
    <n v="-41952"/>
    <s v="Pendente"/>
    <s v="-"/>
    <m/>
  </r>
  <r>
    <x v="0"/>
    <n v="8"/>
    <x v="63"/>
    <x v="6"/>
    <x v="30"/>
    <m/>
    <n v="8"/>
    <n v="2000"/>
    <n v="2000"/>
    <n v="2000"/>
    <n v="0"/>
    <m/>
    <m/>
    <m/>
    <m/>
    <m/>
    <m/>
    <m/>
    <m/>
    <m/>
    <m/>
    <m/>
    <n v="8"/>
    <m/>
    <s v="KO"/>
    <s v=""/>
    <s v="Worten def - 6806"/>
    <m/>
    <x v="238"/>
    <n v="-41952"/>
    <s v="Pendente"/>
    <s v="-"/>
    <m/>
  </r>
  <r>
    <x v="0"/>
    <n v="9"/>
    <x v="63"/>
    <x v="6"/>
    <x v="30"/>
    <m/>
    <n v="9"/>
    <n v="2000"/>
    <n v="2000"/>
    <n v="2000"/>
    <n v="0"/>
    <m/>
    <m/>
    <m/>
    <m/>
    <m/>
    <m/>
    <m/>
    <m/>
    <m/>
    <m/>
    <m/>
    <n v="9"/>
    <m/>
    <s v="KO"/>
    <s v=""/>
    <s v="Worten def - 6806"/>
    <m/>
    <x v="238"/>
    <n v="-41952"/>
    <s v="Pendente"/>
    <s v="-"/>
    <m/>
  </r>
  <r>
    <x v="0"/>
    <n v="10"/>
    <x v="63"/>
    <x v="6"/>
    <x v="30"/>
    <m/>
    <n v="10"/>
    <n v="2000"/>
    <n v="2000"/>
    <n v="2000"/>
    <n v="0"/>
    <m/>
    <m/>
    <m/>
    <m/>
    <m/>
    <m/>
    <m/>
    <m/>
    <m/>
    <m/>
    <m/>
    <n v="10"/>
    <m/>
    <s v="KO"/>
    <s v=""/>
    <s v="Worten def - 6806"/>
    <m/>
    <x v="238"/>
    <n v="-41952"/>
    <s v="Pendente"/>
    <s v="-"/>
    <m/>
  </r>
  <r>
    <x v="0"/>
    <n v="11"/>
    <x v="63"/>
    <x v="6"/>
    <x v="30"/>
    <m/>
    <n v="11"/>
    <n v="2000"/>
    <n v="2000"/>
    <n v="2000"/>
    <n v="0"/>
    <m/>
    <m/>
    <m/>
    <m/>
    <m/>
    <m/>
    <m/>
    <m/>
    <m/>
    <m/>
    <m/>
    <n v="11"/>
    <m/>
    <s v="KO"/>
    <s v=""/>
    <s v="Worten def - 6806"/>
    <m/>
    <x v="238"/>
    <n v="-41952"/>
    <s v="Pendente"/>
    <s v="-"/>
    <m/>
  </r>
  <r>
    <x v="0"/>
    <n v="12"/>
    <x v="63"/>
    <x v="6"/>
    <x v="30"/>
    <m/>
    <n v="12"/>
    <n v="2000"/>
    <n v="2000"/>
    <n v="2000"/>
    <n v="0"/>
    <m/>
    <m/>
    <m/>
    <m/>
    <m/>
    <m/>
    <m/>
    <m/>
    <m/>
    <m/>
    <m/>
    <n v="12"/>
    <m/>
    <s v="KO"/>
    <s v=""/>
    <s v="Worten def - 6806"/>
    <m/>
    <x v="238"/>
    <n v="-41952"/>
    <s v="Pendente"/>
    <s v="-"/>
    <m/>
  </r>
  <r>
    <x v="0"/>
    <n v="13"/>
    <x v="63"/>
    <x v="6"/>
    <x v="30"/>
    <m/>
    <n v="13"/>
    <n v="2000"/>
    <n v="2000"/>
    <n v="2000"/>
    <n v="0"/>
    <m/>
    <m/>
    <m/>
    <m/>
    <m/>
    <m/>
    <m/>
    <m/>
    <m/>
    <m/>
    <m/>
    <n v="13"/>
    <m/>
    <s v="KO"/>
    <s v=""/>
    <s v="Worten def - 6806"/>
    <m/>
    <x v="238"/>
    <n v="-41952"/>
    <s v="Pendente"/>
    <s v="-"/>
    <m/>
  </r>
  <r>
    <x v="0"/>
    <n v="14"/>
    <x v="63"/>
    <x v="6"/>
    <x v="30"/>
    <m/>
    <n v="14"/>
    <n v="2000"/>
    <n v="2000"/>
    <n v="2000"/>
    <n v="0"/>
    <m/>
    <m/>
    <m/>
    <m/>
    <m/>
    <m/>
    <m/>
    <m/>
    <m/>
    <m/>
    <m/>
    <n v="14"/>
    <m/>
    <s v="KO"/>
    <s v=""/>
    <s v="Worten def - 6806"/>
    <m/>
    <x v="238"/>
    <n v="-41952"/>
    <s v="Pendente"/>
    <s v="-"/>
    <m/>
  </r>
  <r>
    <x v="0"/>
    <n v="15"/>
    <x v="63"/>
    <x v="6"/>
    <x v="30"/>
    <m/>
    <n v="15"/>
    <n v="2000"/>
    <n v="2000"/>
    <n v="2000"/>
    <n v="0"/>
    <m/>
    <m/>
    <m/>
    <m/>
    <m/>
    <m/>
    <m/>
    <m/>
    <m/>
    <m/>
    <m/>
    <n v="15"/>
    <m/>
    <s v="KO"/>
    <s v=""/>
    <s v="Worten def - 6806"/>
    <m/>
    <x v="238"/>
    <n v="-41952"/>
    <s v="Pendente"/>
    <s v="-"/>
    <m/>
  </r>
  <r>
    <x v="0"/>
    <n v="16"/>
    <x v="63"/>
    <x v="6"/>
    <x v="30"/>
    <m/>
    <n v="16"/>
    <n v="2000"/>
    <n v="2000"/>
    <n v="2000"/>
    <n v="0"/>
    <m/>
    <m/>
    <m/>
    <m/>
    <m/>
    <m/>
    <m/>
    <m/>
    <m/>
    <m/>
    <m/>
    <n v="16"/>
    <m/>
    <s v="KO"/>
    <s v=""/>
    <s v="Worten def - 6806"/>
    <m/>
    <x v="238"/>
    <n v="-41952"/>
    <s v="Pendente"/>
    <s v="-"/>
    <m/>
  </r>
  <r>
    <x v="0"/>
    <n v="17"/>
    <x v="63"/>
    <x v="6"/>
    <x v="30"/>
    <m/>
    <n v="17"/>
    <n v="2000"/>
    <n v="2000"/>
    <n v="2000"/>
    <n v="0"/>
    <m/>
    <m/>
    <m/>
    <m/>
    <m/>
    <m/>
    <m/>
    <m/>
    <m/>
    <m/>
    <m/>
    <n v="17"/>
    <m/>
    <s v="KO"/>
    <s v=""/>
    <s v="Worten def - 6806"/>
    <m/>
    <x v="238"/>
    <n v="-41952"/>
    <s v="Pendente"/>
    <s v="-"/>
    <m/>
  </r>
  <r>
    <x v="0"/>
    <n v="18"/>
    <x v="63"/>
    <x v="6"/>
    <x v="30"/>
    <m/>
    <n v="18"/>
    <n v="2000"/>
    <n v="2000"/>
    <n v="2000"/>
    <n v="0"/>
    <m/>
    <m/>
    <m/>
    <m/>
    <m/>
    <m/>
    <m/>
    <m/>
    <m/>
    <m/>
    <m/>
    <n v="18"/>
    <m/>
    <s v="KO"/>
    <s v=""/>
    <s v="Worten def - 6806"/>
    <m/>
    <x v="238"/>
    <n v="-41952"/>
    <s v="Pendente"/>
    <s v="-"/>
    <m/>
  </r>
  <r>
    <x v="0"/>
    <n v="19"/>
    <x v="63"/>
    <x v="6"/>
    <x v="30"/>
    <m/>
    <n v="19"/>
    <n v="2000"/>
    <n v="2000"/>
    <n v="2000"/>
    <n v="0"/>
    <m/>
    <m/>
    <m/>
    <m/>
    <m/>
    <m/>
    <m/>
    <m/>
    <m/>
    <m/>
    <m/>
    <n v="19"/>
    <m/>
    <s v="KO"/>
    <s v=""/>
    <s v="Worten def - 6806"/>
    <m/>
    <x v="238"/>
    <n v="-41952"/>
    <s v="Pendente"/>
    <s v="-"/>
    <m/>
  </r>
  <r>
    <x v="0"/>
    <n v="20"/>
    <x v="63"/>
    <x v="6"/>
    <x v="30"/>
    <m/>
    <n v="20"/>
    <n v="2000"/>
    <n v="2000"/>
    <n v="2000"/>
    <n v="0"/>
    <m/>
    <m/>
    <m/>
    <m/>
    <m/>
    <m/>
    <m/>
    <m/>
    <m/>
    <m/>
    <m/>
    <n v="20"/>
    <m/>
    <s v="KO"/>
    <s v=""/>
    <s v="Worten def - 6806"/>
    <m/>
    <x v="238"/>
    <n v="-41952"/>
    <s v="Pendente"/>
    <s v="-"/>
    <m/>
  </r>
  <r>
    <x v="0"/>
    <n v="21"/>
    <x v="63"/>
    <x v="6"/>
    <x v="30"/>
    <m/>
    <n v="21"/>
    <n v="2000"/>
    <n v="2000"/>
    <n v="2000"/>
    <n v="0"/>
    <m/>
    <m/>
    <m/>
    <m/>
    <m/>
    <m/>
    <m/>
    <m/>
    <m/>
    <m/>
    <m/>
    <n v="21"/>
    <m/>
    <s v="KO"/>
    <s v=""/>
    <s v="Worten def - 6806"/>
    <m/>
    <x v="238"/>
    <n v="-41952"/>
    <s v="Pendente"/>
    <s v="-"/>
    <m/>
  </r>
  <r>
    <x v="0"/>
    <n v="22"/>
    <x v="63"/>
    <x v="6"/>
    <x v="30"/>
    <m/>
    <n v="22"/>
    <n v="2000"/>
    <n v="2000"/>
    <n v="2000"/>
    <n v="0"/>
    <m/>
    <m/>
    <m/>
    <m/>
    <m/>
    <m/>
    <m/>
    <m/>
    <m/>
    <m/>
    <m/>
    <n v="22"/>
    <m/>
    <s v="KO"/>
    <s v=""/>
    <s v="Worten def - 6806"/>
    <m/>
    <x v="238"/>
    <n v="-41952"/>
    <s v="Pendente"/>
    <s v="-"/>
    <m/>
  </r>
  <r>
    <x v="0"/>
    <n v="23"/>
    <x v="63"/>
    <x v="6"/>
    <x v="30"/>
    <m/>
    <n v="23"/>
    <n v="2000"/>
    <n v="2000"/>
    <n v="2000"/>
    <n v="0"/>
    <m/>
    <m/>
    <m/>
    <m/>
    <m/>
    <m/>
    <m/>
    <m/>
    <m/>
    <m/>
    <m/>
    <n v="23"/>
    <m/>
    <s v="KO"/>
    <s v=""/>
    <s v="Worten def - 6806"/>
    <m/>
    <x v="238"/>
    <n v="-41952"/>
    <s v="Pendente"/>
    <s v="-"/>
    <m/>
  </r>
  <r>
    <x v="0"/>
    <n v="24"/>
    <x v="63"/>
    <x v="6"/>
    <x v="30"/>
    <m/>
    <n v="24"/>
    <n v="2000"/>
    <n v="2000"/>
    <n v="2000"/>
    <n v="0"/>
    <m/>
    <m/>
    <m/>
    <m/>
    <m/>
    <m/>
    <m/>
    <m/>
    <m/>
    <m/>
    <m/>
    <n v="24"/>
    <m/>
    <s v="KO"/>
    <s v=""/>
    <s v="Worten def - 6806"/>
    <m/>
    <x v="238"/>
    <n v="-41952"/>
    <s v="Pendente"/>
    <s v="-"/>
    <m/>
  </r>
  <r>
    <x v="0"/>
    <n v="25"/>
    <x v="63"/>
    <x v="6"/>
    <x v="30"/>
    <m/>
    <n v="25"/>
    <n v="2000"/>
    <n v="2000"/>
    <n v="2000"/>
    <n v="0"/>
    <m/>
    <m/>
    <m/>
    <m/>
    <m/>
    <m/>
    <m/>
    <m/>
    <m/>
    <m/>
    <m/>
    <n v="25"/>
    <m/>
    <s v="KO"/>
    <s v=""/>
    <s v="Worten def - 6806"/>
    <m/>
    <x v="238"/>
    <n v="-41952"/>
    <s v="Pendente"/>
    <s v="-"/>
    <m/>
  </r>
  <r>
    <x v="0"/>
    <n v="26"/>
    <x v="63"/>
    <x v="6"/>
    <x v="30"/>
    <m/>
    <n v="26"/>
    <n v="2000"/>
    <n v="2000"/>
    <n v="2000"/>
    <n v="0"/>
    <m/>
    <m/>
    <m/>
    <m/>
    <m/>
    <m/>
    <m/>
    <m/>
    <m/>
    <m/>
    <m/>
    <n v="26"/>
    <m/>
    <s v="KO"/>
    <s v=""/>
    <s v="Worten def - 6806"/>
    <m/>
    <x v="238"/>
    <n v="-41952"/>
    <s v="Pendente"/>
    <s v="-"/>
    <m/>
  </r>
  <r>
    <x v="0"/>
    <n v="27"/>
    <x v="63"/>
    <x v="6"/>
    <x v="30"/>
    <m/>
    <n v="27"/>
    <n v="2000"/>
    <n v="2000"/>
    <n v="2000"/>
    <n v="0"/>
    <m/>
    <m/>
    <m/>
    <m/>
    <m/>
    <m/>
    <m/>
    <m/>
    <m/>
    <m/>
    <m/>
    <n v="27"/>
    <m/>
    <s v="KO"/>
    <s v=""/>
    <s v="Worten def - 6806"/>
    <m/>
    <x v="238"/>
    <n v="-41952"/>
    <s v="Pendente"/>
    <s v="-"/>
    <m/>
  </r>
  <r>
    <x v="0"/>
    <n v="28"/>
    <x v="63"/>
    <x v="6"/>
    <x v="30"/>
    <m/>
    <n v="28"/>
    <n v="2000"/>
    <n v="2000"/>
    <n v="2000"/>
    <n v="0"/>
    <m/>
    <m/>
    <m/>
    <m/>
    <m/>
    <m/>
    <m/>
    <m/>
    <m/>
    <m/>
    <m/>
    <n v="28"/>
    <m/>
    <s v="KO"/>
    <s v=""/>
    <s v="Worten def - 6806"/>
    <m/>
    <x v="238"/>
    <n v="-41952"/>
    <s v="Pendente"/>
    <s v="-"/>
    <m/>
  </r>
  <r>
    <x v="0"/>
    <n v="29"/>
    <x v="63"/>
    <x v="6"/>
    <x v="30"/>
    <m/>
    <n v="29"/>
    <n v="2000"/>
    <n v="2000"/>
    <n v="2000"/>
    <n v="0"/>
    <m/>
    <m/>
    <m/>
    <m/>
    <m/>
    <m/>
    <m/>
    <m/>
    <m/>
    <m/>
    <m/>
    <n v="29"/>
    <m/>
    <s v="KO"/>
    <s v=""/>
    <s v="Worten def - 6806"/>
    <m/>
    <x v="238"/>
    <n v="-41952"/>
    <s v="Pendente"/>
    <s v="-"/>
    <m/>
  </r>
  <r>
    <x v="0"/>
    <n v="30"/>
    <x v="63"/>
    <x v="6"/>
    <x v="30"/>
    <m/>
    <n v="30"/>
    <n v="2000"/>
    <n v="2000"/>
    <n v="2000"/>
    <n v="0"/>
    <m/>
    <m/>
    <m/>
    <m/>
    <m/>
    <m/>
    <m/>
    <m/>
    <m/>
    <m/>
    <m/>
    <n v="30"/>
    <m/>
    <s v="KO"/>
    <s v=""/>
    <s v="Worten def - 6806"/>
    <m/>
    <x v="238"/>
    <n v="-41952"/>
    <s v="Pendente"/>
    <s v="-"/>
    <m/>
  </r>
  <r>
    <x v="0"/>
    <n v="31"/>
    <x v="63"/>
    <x v="6"/>
    <x v="30"/>
    <m/>
    <n v="31"/>
    <n v="2000"/>
    <n v="2000"/>
    <n v="2000"/>
    <n v="0"/>
    <m/>
    <m/>
    <m/>
    <m/>
    <m/>
    <m/>
    <m/>
    <m/>
    <m/>
    <m/>
    <m/>
    <n v="31"/>
    <m/>
    <s v="KO"/>
    <s v=""/>
    <s v="Worten def - 6806"/>
    <m/>
    <x v="238"/>
    <n v="-41952"/>
    <s v="Pendente"/>
    <s v="-"/>
    <m/>
  </r>
  <r>
    <x v="0"/>
    <n v="32"/>
    <x v="63"/>
    <x v="6"/>
    <x v="30"/>
    <m/>
    <n v="32"/>
    <n v="2000"/>
    <n v="2000"/>
    <n v="2000"/>
    <n v="0"/>
    <m/>
    <m/>
    <m/>
    <m/>
    <m/>
    <m/>
    <m/>
    <m/>
    <m/>
    <m/>
    <m/>
    <n v="32"/>
    <m/>
    <s v="KO"/>
    <s v=""/>
    <s v="Worten def - 6806"/>
    <m/>
    <x v="238"/>
    <n v="-41952"/>
    <s v="Pendente"/>
    <s v="-"/>
    <m/>
  </r>
  <r>
    <x v="0"/>
    <n v="33"/>
    <x v="63"/>
    <x v="6"/>
    <x v="30"/>
    <m/>
    <n v="33"/>
    <n v="2000"/>
    <n v="2000"/>
    <n v="2000"/>
    <n v="0"/>
    <m/>
    <m/>
    <m/>
    <m/>
    <m/>
    <m/>
    <m/>
    <m/>
    <m/>
    <m/>
    <m/>
    <n v="33"/>
    <m/>
    <s v="KO"/>
    <s v=""/>
    <s v="Worten def - 6806"/>
    <m/>
    <x v="238"/>
    <n v="-41952"/>
    <s v="Pendente"/>
    <s v="-"/>
    <m/>
  </r>
  <r>
    <x v="0"/>
    <n v="34"/>
    <x v="63"/>
    <x v="6"/>
    <x v="30"/>
    <m/>
    <n v="34"/>
    <n v="2000"/>
    <n v="2000"/>
    <n v="2000"/>
    <n v="0"/>
    <m/>
    <m/>
    <m/>
    <m/>
    <m/>
    <m/>
    <m/>
    <m/>
    <m/>
    <m/>
    <m/>
    <n v="34"/>
    <m/>
    <s v="KO"/>
    <s v=""/>
    <s v="Worten def - 6806"/>
    <m/>
    <x v="238"/>
    <n v="-41952"/>
    <s v="Pendente"/>
    <s v="-"/>
    <m/>
  </r>
  <r>
    <x v="0"/>
    <n v="35"/>
    <x v="63"/>
    <x v="6"/>
    <x v="30"/>
    <m/>
    <n v="35"/>
    <n v="2000"/>
    <n v="2000"/>
    <n v="2000"/>
    <n v="0"/>
    <m/>
    <m/>
    <m/>
    <m/>
    <m/>
    <m/>
    <m/>
    <m/>
    <m/>
    <m/>
    <m/>
    <n v="35"/>
    <m/>
    <s v="KO"/>
    <s v=""/>
    <s v="Worten def - 6806"/>
    <m/>
    <x v="238"/>
    <n v="-41952"/>
    <s v="Pendente"/>
    <s v="-"/>
    <m/>
  </r>
  <r>
    <x v="0"/>
    <n v="36"/>
    <x v="63"/>
    <x v="6"/>
    <x v="30"/>
    <m/>
    <n v="36"/>
    <n v="2000"/>
    <n v="2000"/>
    <n v="2000"/>
    <n v="0"/>
    <m/>
    <m/>
    <m/>
    <m/>
    <m/>
    <m/>
    <m/>
    <m/>
    <m/>
    <m/>
    <m/>
    <n v="36"/>
    <m/>
    <s v="KO"/>
    <s v=""/>
    <s v="Worten def - 6806"/>
    <m/>
    <x v="238"/>
    <n v="-41952"/>
    <s v="Pendente"/>
    <s v="-"/>
    <m/>
  </r>
  <r>
    <x v="0"/>
    <n v="37"/>
    <x v="63"/>
    <x v="6"/>
    <x v="30"/>
    <m/>
    <n v="37"/>
    <n v="2000"/>
    <n v="2000"/>
    <n v="2000"/>
    <n v="0"/>
    <m/>
    <m/>
    <m/>
    <m/>
    <m/>
    <m/>
    <m/>
    <m/>
    <m/>
    <m/>
    <m/>
    <n v="37"/>
    <m/>
    <s v="KO"/>
    <s v=""/>
    <s v="Worten def - 6806"/>
    <m/>
    <x v="238"/>
    <n v="-41952"/>
    <s v="Pendente"/>
    <s v="-"/>
    <m/>
  </r>
  <r>
    <x v="0"/>
    <n v="38"/>
    <x v="63"/>
    <x v="6"/>
    <x v="30"/>
    <m/>
    <n v="38"/>
    <n v="2000"/>
    <n v="2000"/>
    <n v="2000"/>
    <n v="0"/>
    <m/>
    <m/>
    <m/>
    <m/>
    <m/>
    <m/>
    <m/>
    <m/>
    <m/>
    <m/>
    <m/>
    <n v="38"/>
    <m/>
    <s v="KO"/>
    <s v=""/>
    <s v="Worten def - 6806"/>
    <m/>
    <x v="238"/>
    <n v="-41952"/>
    <s v="Pendente"/>
    <s v="-"/>
    <m/>
  </r>
  <r>
    <x v="0"/>
    <n v="39"/>
    <x v="63"/>
    <x v="6"/>
    <x v="30"/>
    <m/>
    <n v="39"/>
    <n v="2000"/>
    <n v="2000"/>
    <n v="2000"/>
    <n v="0"/>
    <m/>
    <m/>
    <m/>
    <m/>
    <m/>
    <m/>
    <m/>
    <m/>
    <m/>
    <m/>
    <m/>
    <n v="39"/>
    <m/>
    <s v="KO"/>
    <s v=""/>
    <s v="Worten def - 6806"/>
    <m/>
    <x v="238"/>
    <n v="-41952"/>
    <s v="Pendente"/>
    <s v="-"/>
    <m/>
  </r>
  <r>
    <x v="0"/>
    <n v="40"/>
    <x v="63"/>
    <x v="6"/>
    <x v="30"/>
    <m/>
    <n v="40"/>
    <n v="2000"/>
    <n v="2000"/>
    <n v="2000"/>
    <n v="0"/>
    <m/>
    <m/>
    <m/>
    <m/>
    <m/>
    <m/>
    <m/>
    <m/>
    <m/>
    <m/>
    <m/>
    <n v="40"/>
    <m/>
    <s v="KO"/>
    <s v=""/>
    <s v="Worten def - 6806"/>
    <m/>
    <x v="238"/>
    <n v="-41952"/>
    <s v="Pendente"/>
    <s v="-"/>
    <m/>
  </r>
  <r>
    <x v="0"/>
    <n v="41"/>
    <x v="63"/>
    <x v="6"/>
    <x v="30"/>
    <m/>
    <n v="41"/>
    <n v="2000"/>
    <n v="2000"/>
    <n v="2000"/>
    <n v="0"/>
    <m/>
    <m/>
    <m/>
    <m/>
    <m/>
    <m/>
    <m/>
    <m/>
    <m/>
    <m/>
    <m/>
    <n v="41"/>
    <m/>
    <s v="KO"/>
    <s v=""/>
    <s v="Worten def - 6806"/>
    <m/>
    <x v="238"/>
    <n v="-41952"/>
    <s v="Pendente"/>
    <s v="-"/>
    <m/>
  </r>
  <r>
    <x v="0"/>
    <n v="42"/>
    <x v="63"/>
    <x v="6"/>
    <x v="30"/>
    <m/>
    <n v="42"/>
    <n v="2000"/>
    <n v="2000"/>
    <n v="2000"/>
    <n v="0"/>
    <m/>
    <m/>
    <m/>
    <m/>
    <m/>
    <m/>
    <m/>
    <m/>
    <m/>
    <m/>
    <m/>
    <n v="42"/>
    <m/>
    <s v="KO"/>
    <s v=""/>
    <s v="Worten def - 6806"/>
    <m/>
    <x v="238"/>
    <n v="-41952"/>
    <s v="Pendente"/>
    <s v="-"/>
    <m/>
  </r>
  <r>
    <x v="0"/>
    <n v="43"/>
    <x v="63"/>
    <x v="6"/>
    <x v="30"/>
    <m/>
    <n v="43"/>
    <n v="2000"/>
    <n v="2000"/>
    <n v="2000"/>
    <n v="0"/>
    <m/>
    <m/>
    <m/>
    <m/>
    <m/>
    <m/>
    <m/>
    <m/>
    <m/>
    <m/>
    <m/>
    <n v="43"/>
    <m/>
    <s v="KO"/>
    <s v=""/>
    <s v="Worten def - 6806"/>
    <m/>
    <x v="238"/>
    <n v="-41952"/>
    <s v="Pendente"/>
    <s v="-"/>
    <m/>
  </r>
  <r>
    <x v="0"/>
    <n v="44"/>
    <x v="63"/>
    <x v="6"/>
    <x v="30"/>
    <m/>
    <n v="44"/>
    <n v="2000"/>
    <n v="2000"/>
    <n v="2000"/>
    <n v="0"/>
    <m/>
    <m/>
    <m/>
    <m/>
    <m/>
    <m/>
    <m/>
    <m/>
    <m/>
    <m/>
    <m/>
    <n v="44"/>
    <m/>
    <s v="KO"/>
    <s v=""/>
    <s v="Worten def - 6806"/>
    <m/>
    <x v="238"/>
    <n v="-41952"/>
    <s v="Pendente"/>
    <s v="-"/>
    <m/>
  </r>
  <r>
    <x v="0"/>
    <n v="45"/>
    <x v="63"/>
    <x v="6"/>
    <x v="30"/>
    <m/>
    <n v="45"/>
    <n v="2000"/>
    <n v="2000"/>
    <n v="2000"/>
    <n v="0"/>
    <m/>
    <m/>
    <m/>
    <m/>
    <m/>
    <m/>
    <m/>
    <m/>
    <m/>
    <m/>
    <m/>
    <n v="45"/>
    <m/>
    <s v="KO"/>
    <s v=""/>
    <s v="Worten def - 6806"/>
    <m/>
    <x v="238"/>
    <n v="-41952"/>
    <s v="Pendente"/>
    <s v="-"/>
    <m/>
  </r>
  <r>
    <x v="0"/>
    <n v="46"/>
    <x v="63"/>
    <x v="6"/>
    <x v="30"/>
    <m/>
    <n v="46"/>
    <n v="2000"/>
    <n v="2000"/>
    <n v="2000"/>
    <n v="0"/>
    <m/>
    <m/>
    <m/>
    <m/>
    <m/>
    <m/>
    <m/>
    <m/>
    <m/>
    <m/>
    <m/>
    <n v="46"/>
    <m/>
    <s v="KO"/>
    <s v=""/>
    <s v="Worten def - 6806"/>
    <m/>
    <x v="238"/>
    <n v="-41952"/>
    <s v="Pendente"/>
    <s v="-"/>
    <m/>
  </r>
  <r>
    <x v="0"/>
    <n v="47"/>
    <x v="63"/>
    <x v="6"/>
    <x v="30"/>
    <m/>
    <n v="47"/>
    <n v="2000"/>
    <n v="2000"/>
    <n v="2000"/>
    <n v="0"/>
    <m/>
    <m/>
    <m/>
    <m/>
    <m/>
    <m/>
    <m/>
    <m/>
    <m/>
    <m/>
    <m/>
    <n v="47"/>
    <m/>
    <s v="KO"/>
    <s v=""/>
    <s v="Worten def - 6806"/>
    <m/>
    <x v="238"/>
    <n v="-41952"/>
    <s v="Pendente"/>
    <s v="-"/>
    <m/>
  </r>
  <r>
    <x v="0"/>
    <n v="48"/>
    <x v="63"/>
    <x v="6"/>
    <x v="30"/>
    <m/>
    <n v="48"/>
    <n v="2000"/>
    <n v="2000"/>
    <n v="2000"/>
    <n v="0"/>
    <m/>
    <m/>
    <m/>
    <m/>
    <m/>
    <m/>
    <m/>
    <m/>
    <m/>
    <m/>
    <m/>
    <n v="48"/>
    <m/>
    <s v="KO"/>
    <s v=""/>
    <s v="Worten def - 6806"/>
    <m/>
    <x v="238"/>
    <n v="-41952"/>
    <s v="Pendente"/>
    <s v="-"/>
    <m/>
  </r>
  <r>
    <x v="0"/>
    <n v="49"/>
    <x v="63"/>
    <x v="6"/>
    <x v="30"/>
    <m/>
    <n v="49"/>
    <n v="2000"/>
    <n v="2000"/>
    <n v="2000"/>
    <n v="0"/>
    <m/>
    <m/>
    <m/>
    <m/>
    <m/>
    <m/>
    <m/>
    <m/>
    <m/>
    <m/>
    <m/>
    <n v="49"/>
    <m/>
    <s v="KO"/>
    <s v=""/>
    <s v="Worten def - 6806"/>
    <m/>
    <x v="238"/>
    <n v="-41952"/>
    <s v="Pendente"/>
    <s v="-"/>
    <m/>
  </r>
  <r>
    <x v="0"/>
    <n v="50"/>
    <x v="63"/>
    <x v="6"/>
    <x v="30"/>
    <m/>
    <n v="50"/>
    <n v="2000"/>
    <n v="2000"/>
    <n v="2000"/>
    <n v="0"/>
    <m/>
    <m/>
    <m/>
    <m/>
    <m/>
    <m/>
    <m/>
    <m/>
    <m/>
    <m/>
    <m/>
    <n v="50"/>
    <m/>
    <s v="KO"/>
    <s v=""/>
    <s v="Worten def - 6806"/>
    <m/>
    <x v="238"/>
    <n v="-41952"/>
    <s v="Pendente"/>
    <s v="-"/>
    <m/>
  </r>
  <r>
    <x v="0"/>
    <n v="51"/>
    <x v="63"/>
    <x v="6"/>
    <x v="30"/>
    <m/>
    <n v="51"/>
    <n v="2000"/>
    <n v="2000"/>
    <n v="2000"/>
    <n v="0"/>
    <m/>
    <m/>
    <m/>
    <m/>
    <m/>
    <m/>
    <m/>
    <m/>
    <m/>
    <m/>
    <m/>
    <n v="51"/>
    <m/>
    <s v="KO"/>
    <s v=""/>
    <s v="Worten def - 6806"/>
    <m/>
    <x v="238"/>
    <n v="-41952"/>
    <s v="Pendente"/>
    <s v="-"/>
    <m/>
  </r>
  <r>
    <x v="0"/>
    <n v="52"/>
    <x v="63"/>
    <x v="6"/>
    <x v="30"/>
    <m/>
    <n v="52"/>
    <n v="2000"/>
    <n v="2000"/>
    <n v="1992"/>
    <n v="8"/>
    <m/>
    <m/>
    <m/>
    <m/>
    <m/>
    <m/>
    <m/>
    <m/>
    <m/>
    <m/>
    <m/>
    <n v="52"/>
    <m/>
    <s v="KO"/>
    <s v=""/>
    <s v="Worten def - 6806"/>
    <m/>
    <x v="238"/>
    <n v="-41952"/>
    <s v="Pendente"/>
    <s v="-"/>
    <m/>
  </r>
  <r>
    <x v="0"/>
    <n v="53"/>
    <x v="63"/>
    <x v="6"/>
    <x v="30"/>
    <m/>
    <n v="53"/>
    <n v="2000"/>
    <n v="2000"/>
    <n v="1977"/>
    <n v="23"/>
    <m/>
    <m/>
    <m/>
    <m/>
    <m/>
    <m/>
    <m/>
    <m/>
    <m/>
    <m/>
    <m/>
    <n v="53"/>
    <m/>
    <s v="KO"/>
    <s v=""/>
    <s v="Worten def - 6806"/>
    <m/>
    <x v="238"/>
    <n v="-41952"/>
    <s v="Pendente"/>
    <s v="-"/>
    <m/>
  </r>
  <r>
    <x v="0"/>
    <n v="54"/>
    <x v="63"/>
    <x v="6"/>
    <x v="30"/>
    <m/>
    <n v="54"/>
    <n v="2000"/>
    <n v="2000"/>
    <n v="1977"/>
    <n v="23"/>
    <m/>
    <m/>
    <m/>
    <m/>
    <m/>
    <m/>
    <m/>
    <m/>
    <m/>
    <m/>
    <m/>
    <n v="54"/>
    <m/>
    <s v="KO"/>
    <s v=""/>
    <s v="Worten def - 6806"/>
    <m/>
    <x v="238"/>
    <n v="-41952"/>
    <s v="Pendente"/>
    <s v="-"/>
    <m/>
  </r>
  <r>
    <x v="0"/>
    <n v="55"/>
    <x v="63"/>
    <x v="6"/>
    <x v="30"/>
    <m/>
    <n v="55"/>
    <n v="2000"/>
    <n v="2000"/>
    <n v="1964"/>
    <n v="36"/>
    <m/>
    <m/>
    <m/>
    <m/>
    <m/>
    <m/>
    <m/>
    <m/>
    <m/>
    <m/>
    <m/>
    <n v="55"/>
    <m/>
    <s v="KO"/>
    <s v=""/>
    <s v="Worten def - 6806"/>
    <m/>
    <x v="238"/>
    <n v="-41952"/>
    <s v="Pendente"/>
    <s v="-"/>
    <m/>
  </r>
  <r>
    <x v="0"/>
    <n v="56"/>
    <x v="63"/>
    <x v="6"/>
    <x v="30"/>
    <m/>
    <n v="56"/>
    <n v="2000"/>
    <n v="2000"/>
    <n v="1971"/>
    <n v="29"/>
    <m/>
    <m/>
    <m/>
    <m/>
    <m/>
    <m/>
    <m/>
    <m/>
    <m/>
    <m/>
    <m/>
    <n v="56"/>
    <m/>
    <s v="KO"/>
    <s v=""/>
    <s v="Worten def - 6806"/>
    <m/>
    <x v="238"/>
    <n v="-41952"/>
    <s v="Pendente"/>
    <s v="-"/>
    <m/>
  </r>
  <r>
    <x v="0"/>
    <n v="57"/>
    <x v="63"/>
    <x v="6"/>
    <x v="30"/>
    <m/>
    <n v="57"/>
    <n v="2000"/>
    <n v="2000"/>
    <n v="1960"/>
    <n v="40"/>
    <m/>
    <m/>
    <m/>
    <m/>
    <m/>
    <m/>
    <m/>
    <m/>
    <m/>
    <m/>
    <m/>
    <n v="57"/>
    <m/>
    <s v="KO"/>
    <s v=""/>
    <s v="Worten def - 6806"/>
    <m/>
    <x v="238"/>
    <n v="-41952"/>
    <s v="Pendente"/>
    <s v="-"/>
    <m/>
  </r>
  <r>
    <x v="0"/>
    <n v="58"/>
    <x v="63"/>
    <x v="6"/>
    <x v="30"/>
    <m/>
    <n v="58"/>
    <n v="2000"/>
    <n v="2000"/>
    <n v="1964"/>
    <n v="36"/>
    <m/>
    <m/>
    <m/>
    <m/>
    <m/>
    <m/>
    <m/>
    <m/>
    <m/>
    <m/>
    <m/>
    <n v="58"/>
    <m/>
    <s v="KO"/>
    <s v=""/>
    <s v="Worten def - 6806"/>
    <m/>
    <x v="238"/>
    <n v="-41952"/>
    <s v="Pendente"/>
    <s v="-"/>
    <m/>
  </r>
  <r>
    <x v="0"/>
    <n v="59"/>
    <x v="63"/>
    <x v="6"/>
    <x v="30"/>
    <m/>
    <n v="59"/>
    <n v="2000"/>
    <n v="2000"/>
    <n v="1963"/>
    <n v="37"/>
    <m/>
    <m/>
    <m/>
    <m/>
    <m/>
    <m/>
    <m/>
    <m/>
    <m/>
    <m/>
    <m/>
    <n v="59"/>
    <m/>
    <s v="KO"/>
    <s v=""/>
    <s v="Worten def - 6806"/>
    <m/>
    <x v="238"/>
    <n v="-41952"/>
    <s v="Pendente"/>
    <s v="-"/>
    <m/>
  </r>
  <r>
    <x v="0"/>
    <n v="60"/>
    <x v="63"/>
    <x v="6"/>
    <x v="30"/>
    <m/>
    <n v="60"/>
    <n v="2000"/>
    <n v="2000"/>
    <n v="1963"/>
    <n v="0"/>
    <m/>
    <m/>
    <m/>
    <m/>
    <m/>
    <m/>
    <m/>
    <m/>
    <m/>
    <m/>
    <m/>
    <n v="60"/>
    <m/>
    <s v="KO"/>
    <s v=""/>
    <s v="Worten def - 6806"/>
    <m/>
    <x v="238"/>
    <n v="-41952"/>
    <s v="Pendente"/>
    <s v="-"/>
    <m/>
  </r>
  <r>
    <x v="0"/>
    <n v="61"/>
    <x v="63"/>
    <x v="6"/>
    <x v="30"/>
    <m/>
    <n v="61"/>
    <n v="2000"/>
    <n v="2000"/>
    <n v="1976"/>
    <n v="24"/>
    <m/>
    <m/>
    <m/>
    <m/>
    <m/>
    <m/>
    <m/>
    <m/>
    <m/>
    <m/>
    <m/>
    <n v="61"/>
    <m/>
    <s v="KO"/>
    <s v=""/>
    <s v="Worten def - 6806"/>
    <m/>
    <x v="238"/>
    <n v="-41952"/>
    <s v="Pendente"/>
    <s v="-"/>
    <m/>
  </r>
  <r>
    <x v="0"/>
    <n v="62"/>
    <x v="63"/>
    <x v="6"/>
    <x v="30"/>
    <m/>
    <n v="62"/>
    <n v="2000"/>
    <n v="2000"/>
    <n v="1961"/>
    <n v="39"/>
    <m/>
    <m/>
    <m/>
    <m/>
    <m/>
    <m/>
    <m/>
    <m/>
    <m/>
    <m/>
    <m/>
    <n v="62"/>
    <m/>
    <s v="KO"/>
    <s v=""/>
    <s v="Worten def - 6806"/>
    <m/>
    <x v="238"/>
    <n v="-41952"/>
    <s v="Pendente"/>
    <s v="-"/>
    <m/>
  </r>
  <r>
    <x v="0"/>
    <n v="63"/>
    <x v="63"/>
    <x v="6"/>
    <x v="30"/>
    <m/>
    <n v="63"/>
    <n v="2000"/>
    <n v="2000"/>
    <n v="1961"/>
    <n v="39"/>
    <m/>
    <m/>
    <m/>
    <m/>
    <m/>
    <m/>
    <m/>
    <m/>
    <m/>
    <m/>
    <m/>
    <n v="63"/>
    <m/>
    <s v="KO"/>
    <s v=""/>
    <s v="Worten def - 6806"/>
    <m/>
    <x v="238"/>
    <n v="-41952"/>
    <s v="Pendente"/>
    <s v="-"/>
    <m/>
  </r>
  <r>
    <x v="0"/>
    <n v="64"/>
    <x v="63"/>
    <x v="6"/>
    <x v="30"/>
    <m/>
    <n v="64"/>
    <n v="2000"/>
    <n v="2000"/>
    <n v="1717"/>
    <n v="283"/>
    <m/>
    <m/>
    <m/>
    <m/>
    <m/>
    <m/>
    <m/>
    <m/>
    <m/>
    <m/>
    <m/>
    <n v="64"/>
    <m/>
    <s v="KO"/>
    <s v=""/>
    <s v="Worten def - 6806"/>
    <m/>
    <x v="238"/>
    <n v="-41952"/>
    <s v="Pendente"/>
    <s v="-"/>
    <m/>
  </r>
  <r>
    <x v="0"/>
    <n v="65"/>
    <x v="63"/>
    <x v="6"/>
    <x v="30"/>
    <m/>
    <n v="65"/>
    <n v="2000"/>
    <n v="2000"/>
    <n v="0"/>
    <n v="2000"/>
    <m/>
    <m/>
    <m/>
    <m/>
    <m/>
    <m/>
    <m/>
    <m/>
    <m/>
    <m/>
    <m/>
    <n v="65"/>
    <m/>
    <s v="ERRO"/>
    <s v=""/>
    <s v="Worten def - 6806"/>
    <m/>
    <x v="238"/>
    <n v="-41952"/>
    <s v="Pendente"/>
    <s v="-"/>
    <m/>
  </r>
  <r>
    <x v="0"/>
    <n v="66"/>
    <x v="63"/>
    <x v="6"/>
    <x v="30"/>
    <m/>
    <n v="66"/>
    <n v="2000"/>
    <n v="2000"/>
    <n v="0"/>
    <n v="2000"/>
    <m/>
    <m/>
    <m/>
    <m/>
    <m/>
    <m/>
    <m/>
    <m/>
    <m/>
    <m/>
    <m/>
    <n v="66"/>
    <m/>
    <s v="ERRO"/>
    <s v=""/>
    <s v="Worten def - 6806"/>
    <m/>
    <x v="238"/>
    <n v="-41952"/>
    <s v="Pendente"/>
    <s v="-"/>
    <m/>
  </r>
  <r>
    <x v="0"/>
    <n v="67"/>
    <x v="63"/>
    <x v="6"/>
    <x v="30"/>
    <m/>
    <n v="67"/>
    <n v="2000"/>
    <n v="2000"/>
    <n v="0"/>
    <n v="2000"/>
    <m/>
    <m/>
    <m/>
    <m/>
    <m/>
    <m/>
    <m/>
    <m/>
    <m/>
    <m/>
    <m/>
    <n v="67"/>
    <m/>
    <s v="ERRO"/>
    <s v=""/>
    <s v="Worten def - 6806"/>
    <m/>
    <x v="238"/>
    <n v="-41952"/>
    <s v="Pendente"/>
    <s v="-"/>
    <m/>
  </r>
  <r>
    <x v="0"/>
    <n v="68"/>
    <x v="63"/>
    <x v="6"/>
    <x v="30"/>
    <m/>
    <n v="68"/>
    <n v="2000"/>
    <n v="2000"/>
    <n v="0"/>
    <n v="2000"/>
    <m/>
    <m/>
    <m/>
    <m/>
    <m/>
    <m/>
    <m/>
    <m/>
    <m/>
    <m/>
    <m/>
    <n v="68"/>
    <m/>
    <s v="ERRO"/>
    <s v=""/>
    <s v="Worten def - 6806"/>
    <m/>
    <x v="238"/>
    <n v="-41952"/>
    <s v="Pendente"/>
    <s v="-"/>
    <m/>
  </r>
  <r>
    <x v="0"/>
    <n v="69"/>
    <x v="63"/>
    <x v="6"/>
    <x v="30"/>
    <m/>
    <n v="69"/>
    <n v="2000"/>
    <n v="2000"/>
    <n v="2000"/>
    <n v="0"/>
    <m/>
    <m/>
    <m/>
    <m/>
    <m/>
    <m/>
    <m/>
    <m/>
    <m/>
    <m/>
    <m/>
    <n v="69"/>
    <m/>
    <s v="KO"/>
    <s v=""/>
    <s v="Worten def - 6806"/>
    <m/>
    <x v="238"/>
    <n v="-41952"/>
    <s v="Pendente"/>
    <s v="-"/>
    <m/>
  </r>
  <r>
    <x v="0"/>
    <n v="70"/>
    <x v="63"/>
    <x v="6"/>
    <x v="30"/>
    <m/>
    <n v="70"/>
    <n v="2000"/>
    <n v="2000"/>
    <n v="2000"/>
    <n v="0"/>
    <m/>
    <m/>
    <m/>
    <m/>
    <m/>
    <m/>
    <m/>
    <m/>
    <m/>
    <m/>
    <m/>
    <n v="70"/>
    <m/>
    <s v="KO"/>
    <s v=""/>
    <s v="Worten def - 6806"/>
    <m/>
    <x v="238"/>
    <n v="-41952"/>
    <s v="Pendente"/>
    <s v="-"/>
    <m/>
  </r>
  <r>
    <x v="0"/>
    <n v="71"/>
    <x v="63"/>
    <x v="6"/>
    <x v="30"/>
    <m/>
    <n v="71"/>
    <n v="2000"/>
    <n v="2000"/>
    <n v="2000"/>
    <n v="0"/>
    <m/>
    <m/>
    <m/>
    <m/>
    <m/>
    <m/>
    <m/>
    <m/>
    <m/>
    <m/>
    <m/>
    <n v="71"/>
    <m/>
    <s v="KO"/>
    <s v=""/>
    <s v="Worten def - 6806"/>
    <m/>
    <x v="238"/>
    <n v="-41952"/>
    <s v="Pendente"/>
    <s v="-"/>
    <m/>
  </r>
  <r>
    <x v="0"/>
    <n v="72"/>
    <x v="63"/>
    <x v="6"/>
    <x v="30"/>
    <m/>
    <n v="72"/>
    <n v="2000"/>
    <n v="2000"/>
    <n v="2000"/>
    <n v="0"/>
    <m/>
    <m/>
    <m/>
    <m/>
    <m/>
    <m/>
    <m/>
    <m/>
    <m/>
    <m/>
    <m/>
    <n v="72"/>
    <m/>
    <s v="KO"/>
    <s v=""/>
    <s v="Worten def - 6806"/>
    <m/>
    <x v="238"/>
    <n v="-41952"/>
    <s v="Pendente"/>
    <s v="-"/>
    <m/>
  </r>
  <r>
    <x v="0"/>
    <n v="73"/>
    <x v="63"/>
    <x v="6"/>
    <x v="30"/>
    <m/>
    <n v="73"/>
    <n v="2000"/>
    <n v="2000"/>
    <n v="2000"/>
    <n v="0"/>
    <m/>
    <m/>
    <m/>
    <m/>
    <m/>
    <m/>
    <m/>
    <m/>
    <m/>
    <m/>
    <m/>
    <n v="73"/>
    <m/>
    <s v="KO"/>
    <s v=""/>
    <s v="Worten def - 6806"/>
    <m/>
    <x v="238"/>
    <n v="-41952"/>
    <s v="Pendente"/>
    <s v="-"/>
    <m/>
  </r>
  <r>
    <x v="0"/>
    <n v="74"/>
    <x v="63"/>
    <x v="6"/>
    <x v="30"/>
    <m/>
    <n v="74"/>
    <n v="2000"/>
    <n v="2000"/>
    <n v="2000"/>
    <n v="0"/>
    <m/>
    <m/>
    <m/>
    <m/>
    <m/>
    <m/>
    <m/>
    <m/>
    <m/>
    <m/>
    <m/>
    <n v="74"/>
    <m/>
    <s v="KO"/>
    <s v=""/>
    <s v="Worten def - 6806"/>
    <m/>
    <x v="238"/>
    <n v="-41952"/>
    <s v="Pendente"/>
    <s v="-"/>
    <m/>
  </r>
  <r>
    <x v="0"/>
    <n v="75"/>
    <x v="63"/>
    <x v="6"/>
    <x v="30"/>
    <m/>
    <n v="75"/>
    <n v="2000"/>
    <n v="2000"/>
    <n v="2000"/>
    <n v="0"/>
    <m/>
    <m/>
    <m/>
    <m/>
    <m/>
    <m/>
    <m/>
    <m/>
    <m/>
    <m/>
    <m/>
    <n v="75"/>
    <m/>
    <s v="KO"/>
    <s v=""/>
    <s v="Worten def - 6806"/>
    <m/>
    <x v="238"/>
    <n v="-41952"/>
    <s v="Pendente"/>
    <s v="-"/>
    <m/>
  </r>
  <r>
    <x v="0"/>
    <n v="76"/>
    <x v="63"/>
    <x v="6"/>
    <x v="30"/>
    <m/>
    <n v="76"/>
    <n v="2000"/>
    <n v="2000"/>
    <n v="2000"/>
    <n v="0"/>
    <m/>
    <m/>
    <m/>
    <m/>
    <m/>
    <m/>
    <m/>
    <m/>
    <m/>
    <m/>
    <m/>
    <n v="76"/>
    <m/>
    <s v="KO"/>
    <s v=""/>
    <s v="Worten def - 6806"/>
    <m/>
    <x v="238"/>
    <n v="-41952"/>
    <s v="Pendente"/>
    <s v="-"/>
    <m/>
  </r>
  <r>
    <x v="0"/>
    <n v="77"/>
    <x v="63"/>
    <x v="6"/>
    <x v="30"/>
    <m/>
    <n v="77"/>
    <n v="2000"/>
    <n v="2000"/>
    <n v="2000"/>
    <n v="0"/>
    <m/>
    <m/>
    <m/>
    <m/>
    <m/>
    <m/>
    <m/>
    <m/>
    <m/>
    <m/>
    <m/>
    <n v="77"/>
    <m/>
    <s v="KO"/>
    <s v=""/>
    <s v="Worten def - 6806"/>
    <m/>
    <x v="238"/>
    <n v="-41952"/>
    <s v="Pendente"/>
    <s v="-"/>
    <m/>
  </r>
  <r>
    <x v="0"/>
    <n v="78"/>
    <x v="63"/>
    <x v="6"/>
    <x v="30"/>
    <m/>
    <n v="78"/>
    <n v="2000"/>
    <n v="2000"/>
    <n v="2000"/>
    <n v="0"/>
    <m/>
    <m/>
    <m/>
    <m/>
    <m/>
    <m/>
    <m/>
    <m/>
    <m/>
    <m/>
    <m/>
    <n v="78"/>
    <m/>
    <s v="KO"/>
    <s v=""/>
    <s v="Worten def - 6806"/>
    <m/>
    <x v="238"/>
    <n v="-41952"/>
    <s v="Pendente"/>
    <s v="-"/>
    <m/>
  </r>
  <r>
    <x v="0"/>
    <n v="79"/>
    <x v="63"/>
    <x v="6"/>
    <x v="30"/>
    <m/>
    <n v="79"/>
    <n v="2000"/>
    <n v="2000"/>
    <n v="2000"/>
    <n v="0"/>
    <m/>
    <m/>
    <m/>
    <m/>
    <m/>
    <m/>
    <m/>
    <m/>
    <m/>
    <m/>
    <m/>
    <n v="79"/>
    <m/>
    <s v="KO"/>
    <s v=""/>
    <s v="Worten def - 6806"/>
    <m/>
    <x v="238"/>
    <n v="-41952"/>
    <s v="Pendente"/>
    <s v="-"/>
    <m/>
  </r>
  <r>
    <x v="0"/>
    <n v="80"/>
    <x v="63"/>
    <x v="6"/>
    <x v="30"/>
    <m/>
    <n v="80"/>
    <n v="2000"/>
    <n v="2000"/>
    <n v="2000"/>
    <n v="0"/>
    <m/>
    <m/>
    <m/>
    <m/>
    <m/>
    <m/>
    <m/>
    <m/>
    <m/>
    <m/>
    <m/>
    <n v="80"/>
    <m/>
    <s v="KO"/>
    <s v=""/>
    <s v="Worten def - 6806"/>
    <m/>
    <x v="238"/>
    <n v="-41952"/>
    <s v="Pendente"/>
    <s v="-"/>
    <m/>
  </r>
  <r>
    <x v="0"/>
    <n v="81"/>
    <x v="63"/>
    <x v="6"/>
    <x v="30"/>
    <m/>
    <n v="81"/>
    <n v="2000"/>
    <n v="2000"/>
    <n v="2000"/>
    <n v="0"/>
    <m/>
    <m/>
    <m/>
    <m/>
    <m/>
    <m/>
    <m/>
    <m/>
    <m/>
    <m/>
    <m/>
    <n v="81"/>
    <m/>
    <s v="KO"/>
    <s v=""/>
    <s v="Worten def - 6806"/>
    <m/>
    <x v="238"/>
    <n v="-41952"/>
    <s v="Pendente"/>
    <s v="-"/>
    <m/>
  </r>
  <r>
    <x v="0"/>
    <n v="82"/>
    <x v="63"/>
    <x v="6"/>
    <x v="30"/>
    <m/>
    <n v="82"/>
    <n v="2000"/>
    <n v="2000"/>
    <n v="2000"/>
    <n v="0"/>
    <m/>
    <m/>
    <m/>
    <m/>
    <m/>
    <m/>
    <m/>
    <m/>
    <m/>
    <m/>
    <m/>
    <n v="82"/>
    <m/>
    <s v="KO"/>
    <s v=""/>
    <s v="Worten def - 6806"/>
    <m/>
    <x v="238"/>
    <n v="-41952"/>
    <s v="Pendente"/>
    <s v="-"/>
    <m/>
  </r>
  <r>
    <x v="0"/>
    <n v="83"/>
    <x v="63"/>
    <x v="6"/>
    <x v="30"/>
    <m/>
    <n v="83"/>
    <n v="2000"/>
    <n v="2000"/>
    <n v="2000"/>
    <n v="0"/>
    <m/>
    <m/>
    <m/>
    <m/>
    <m/>
    <m/>
    <m/>
    <m/>
    <m/>
    <m/>
    <m/>
    <n v="83"/>
    <m/>
    <s v="KO"/>
    <s v=""/>
    <s v="Worten def - 6806"/>
    <m/>
    <x v="238"/>
    <n v="-41952"/>
    <s v="Pendente"/>
    <s v="-"/>
    <m/>
  </r>
  <r>
    <x v="0"/>
    <n v="84"/>
    <x v="63"/>
    <x v="6"/>
    <x v="30"/>
    <m/>
    <n v="84"/>
    <n v="2000"/>
    <n v="2000"/>
    <n v="2000"/>
    <n v="0"/>
    <m/>
    <m/>
    <m/>
    <m/>
    <m/>
    <m/>
    <m/>
    <m/>
    <m/>
    <m/>
    <m/>
    <n v="84"/>
    <m/>
    <s v="KO"/>
    <s v=""/>
    <s v="Worten def - 6806"/>
    <m/>
    <x v="238"/>
    <n v="-41952"/>
    <s v="Pendente"/>
    <s v="-"/>
    <m/>
  </r>
  <r>
    <x v="0"/>
    <n v="85"/>
    <x v="63"/>
    <x v="6"/>
    <x v="30"/>
    <m/>
    <n v="85"/>
    <n v="2000"/>
    <n v="2000"/>
    <n v="2000"/>
    <n v="0"/>
    <m/>
    <m/>
    <m/>
    <m/>
    <m/>
    <m/>
    <m/>
    <m/>
    <m/>
    <m/>
    <m/>
    <n v="85"/>
    <m/>
    <s v="KO"/>
    <s v=""/>
    <s v="Worten def - 6806"/>
    <m/>
    <x v="238"/>
    <n v="-41952"/>
    <s v="Pendente"/>
    <s v="-"/>
    <m/>
  </r>
  <r>
    <x v="0"/>
    <n v="86"/>
    <x v="63"/>
    <x v="6"/>
    <x v="30"/>
    <m/>
    <n v="86"/>
    <n v="2000"/>
    <n v="2000"/>
    <n v="2000"/>
    <n v="0"/>
    <m/>
    <m/>
    <m/>
    <m/>
    <m/>
    <m/>
    <m/>
    <m/>
    <m/>
    <m/>
    <m/>
    <n v="86"/>
    <m/>
    <s v="KO"/>
    <s v=""/>
    <s v="Worten def - 6806"/>
    <m/>
    <x v="238"/>
    <n v="-41952"/>
    <s v="Pendente"/>
    <s v="-"/>
    <m/>
  </r>
  <r>
    <x v="0"/>
    <n v="87"/>
    <x v="63"/>
    <x v="6"/>
    <x v="30"/>
    <m/>
    <n v="87"/>
    <n v="2000"/>
    <n v="2000"/>
    <n v="2000"/>
    <n v="0"/>
    <m/>
    <m/>
    <m/>
    <m/>
    <m/>
    <m/>
    <m/>
    <m/>
    <m/>
    <m/>
    <m/>
    <n v="87"/>
    <m/>
    <s v="KO"/>
    <s v=""/>
    <s v="Worten def - 6806"/>
    <m/>
    <x v="238"/>
    <n v="-41952"/>
    <s v="Pendente"/>
    <s v="-"/>
    <m/>
  </r>
  <r>
    <x v="0"/>
    <n v="88"/>
    <x v="63"/>
    <x v="6"/>
    <x v="30"/>
    <m/>
    <n v="88"/>
    <n v="2000"/>
    <n v="2000"/>
    <n v="2000"/>
    <n v="0"/>
    <m/>
    <m/>
    <m/>
    <m/>
    <m/>
    <m/>
    <m/>
    <m/>
    <m/>
    <m/>
    <m/>
    <n v="88"/>
    <m/>
    <s v="KO"/>
    <s v=""/>
    <s v="Worten def - 6806"/>
    <m/>
    <x v="238"/>
    <n v="-41952"/>
    <s v="Pendente"/>
    <s v="-"/>
    <m/>
  </r>
  <r>
    <x v="0"/>
    <n v="89"/>
    <x v="310"/>
    <x v="7"/>
    <x v="30"/>
    <m/>
    <n v="89"/>
    <n v="730"/>
    <n v="730"/>
    <n v="683"/>
    <n v="47"/>
    <m/>
    <m/>
    <m/>
    <m/>
    <m/>
    <m/>
    <m/>
    <m/>
    <m/>
    <m/>
    <m/>
    <n v="89"/>
    <m/>
    <s v="KO"/>
    <s v=""/>
    <s v="Vobis -6843"/>
    <m/>
    <x v="238"/>
    <n v="-41952"/>
    <s v="Pendente"/>
    <s v="-"/>
    <m/>
  </r>
  <r>
    <x v="1"/>
    <n v="1"/>
    <x v="24"/>
    <x v="17"/>
    <x v="31"/>
    <m/>
    <n v="1"/>
    <n v="8"/>
    <n v="8"/>
    <n v="8"/>
    <n v="0"/>
    <d v="2016-07-14T00:00:00"/>
    <m/>
    <m/>
    <m/>
    <m/>
    <m/>
    <m/>
    <m/>
    <m/>
    <m/>
    <m/>
    <n v="1"/>
    <n v="8"/>
    <s v="OK"/>
    <n v="0"/>
    <s v="White - 2213"/>
    <d v="2016-07-19T00:00:00"/>
    <x v="24"/>
    <n v="6"/>
    <s v="OK"/>
    <s v="OK"/>
    <m/>
  </r>
  <r>
    <x v="1"/>
    <n v="2"/>
    <x v="4"/>
    <x v="18"/>
    <x v="31"/>
    <m/>
    <n v="2"/>
    <n v="1"/>
    <n v="1"/>
    <n v="1"/>
    <n v="0"/>
    <d v="2016-07-14T00:00:00"/>
    <m/>
    <m/>
    <m/>
    <m/>
    <m/>
    <m/>
    <m/>
    <m/>
    <m/>
    <m/>
    <n v="2"/>
    <n v="1"/>
    <s v="OK"/>
    <n v="0"/>
    <s v="Green - 2214"/>
    <d v="2016-07-19T00:00:00"/>
    <x v="4"/>
    <n v="6"/>
    <s v="OK"/>
    <s v="OK"/>
    <m/>
  </r>
  <r>
    <x v="1"/>
    <n v="3"/>
    <x v="83"/>
    <x v="11"/>
    <x v="31"/>
    <m/>
    <n v="3"/>
    <n v="12"/>
    <n v="12"/>
    <n v="12"/>
    <n v="0"/>
    <d v="2016-07-14T00:00:00"/>
    <m/>
    <m/>
    <m/>
    <m/>
    <m/>
    <m/>
    <m/>
    <m/>
    <m/>
    <m/>
    <n v="3"/>
    <n v="12"/>
    <s v="OK"/>
    <n v="0"/>
    <s v="Black - 2215"/>
    <d v="2016-07-19T00:00:00"/>
    <x v="85"/>
    <n v="6"/>
    <s v="OK"/>
    <s v="OK"/>
    <m/>
  </r>
  <r>
    <x v="1"/>
    <n v="4"/>
    <x v="3"/>
    <x v="19"/>
    <x v="31"/>
    <m/>
    <n v="4"/>
    <n v="2"/>
    <n v="2"/>
    <n v="2"/>
    <n v="0"/>
    <d v="2016-07-14T00:00:00"/>
    <m/>
    <m/>
    <m/>
    <m/>
    <m/>
    <m/>
    <m/>
    <m/>
    <m/>
    <m/>
    <n v="4"/>
    <n v="2"/>
    <s v="OK"/>
    <n v="0"/>
    <s v="Credial - 2227"/>
    <d v="2016-07-19T00:00:00"/>
    <x v="3"/>
    <n v="6"/>
    <s v="OK"/>
    <s v="OK"/>
    <m/>
  </r>
  <r>
    <x v="1"/>
    <n v="5"/>
    <x v="311"/>
    <x v="0"/>
    <x v="31"/>
    <m/>
    <n v="5"/>
    <n v="367"/>
    <n v="367"/>
    <n v="367"/>
    <n v="0"/>
    <d v="2016-07-14T00:00:00"/>
    <m/>
    <m/>
    <m/>
    <m/>
    <m/>
    <m/>
    <m/>
    <m/>
    <m/>
    <m/>
    <n v="5"/>
    <n v="367"/>
    <s v="OK"/>
    <n v="0"/>
    <s v="Ikea - 2228"/>
    <d v="2016-07-20T00:00:00"/>
    <x v="316"/>
    <n v="7"/>
    <s v="OK"/>
    <s v="OK"/>
    <m/>
  </r>
  <r>
    <x v="1"/>
    <n v="6"/>
    <x v="68"/>
    <x v="20"/>
    <x v="31"/>
    <m/>
    <n v="6"/>
    <n v="6"/>
    <n v="6"/>
    <n v="6"/>
    <n v="0"/>
    <d v="2016-07-14T00:00:00"/>
    <m/>
    <m/>
    <m/>
    <m/>
    <m/>
    <m/>
    <m/>
    <m/>
    <m/>
    <m/>
    <n v="6"/>
    <n v="6"/>
    <s v="OK"/>
    <n v="0"/>
    <s v="Moviflor - 2229"/>
    <d v="2016-07-19T00:00:00"/>
    <x v="68"/>
    <n v="6"/>
    <s v="OK"/>
    <s v="OK"/>
    <m/>
  </r>
  <r>
    <x v="1"/>
    <n v="7"/>
    <x v="312"/>
    <x v="13"/>
    <x v="31"/>
    <m/>
    <n v="7"/>
    <n v="249"/>
    <n v="249"/>
    <n v="249"/>
    <n v="0"/>
    <d v="2016-07-14T00:00:00"/>
    <m/>
    <m/>
    <m/>
    <m/>
    <m/>
    <m/>
    <m/>
    <m/>
    <m/>
    <m/>
    <n v="7"/>
    <n v="249"/>
    <s v="OK"/>
    <n v="0"/>
    <s v="Euronics - 2231"/>
    <d v="2016-07-20T00:00:00"/>
    <x v="317"/>
    <n v="7"/>
    <s v="OK"/>
    <s v="OK"/>
    <m/>
  </r>
  <r>
    <x v="1"/>
    <n v="8"/>
    <x v="230"/>
    <x v="13"/>
    <x v="31"/>
    <m/>
    <n v="8"/>
    <n v="16"/>
    <n v="16"/>
    <n v="16"/>
    <n v="0"/>
    <d v="2016-07-14T00:00:00"/>
    <m/>
    <m/>
    <m/>
    <m/>
    <m/>
    <m/>
    <m/>
    <m/>
    <m/>
    <m/>
    <n v="8"/>
    <n v="16"/>
    <s v="OK"/>
    <n v="0"/>
    <s v="Euronics - 2231"/>
    <d v="2016-07-19T00:00:00"/>
    <x v="230"/>
    <n v="6"/>
    <s v="OK"/>
    <s v="OK"/>
    <m/>
  </r>
  <r>
    <x v="1"/>
    <n v="9"/>
    <x v="68"/>
    <x v="14"/>
    <x v="31"/>
    <m/>
    <n v="9"/>
    <n v="6"/>
    <n v="6"/>
    <n v="6"/>
    <n v="0"/>
    <d v="2016-07-14T00:00:00"/>
    <m/>
    <m/>
    <m/>
    <m/>
    <m/>
    <m/>
    <m/>
    <m/>
    <m/>
    <m/>
    <n v="9"/>
    <n v="6"/>
    <s v="OK"/>
    <n v="0"/>
    <s v="Tien 21 - 2232"/>
    <d v="2016-07-19T00:00:00"/>
    <x v="68"/>
    <n v="6"/>
    <s v="OK"/>
    <s v="OK"/>
    <m/>
  </r>
  <r>
    <x v="1"/>
    <n v="10"/>
    <x v="97"/>
    <x v="15"/>
    <x v="31"/>
    <m/>
    <n v="10"/>
    <n v="13"/>
    <n v="13"/>
    <n v="13"/>
    <n v="0"/>
    <d v="2016-07-14T00:00:00"/>
    <m/>
    <m/>
    <m/>
    <m/>
    <m/>
    <m/>
    <m/>
    <m/>
    <m/>
    <m/>
    <n v="10"/>
    <n v="13"/>
    <s v="OK"/>
    <n v="0"/>
    <s v="Confort - 2233"/>
    <d v="2016-07-19T00:00:00"/>
    <x v="38"/>
    <n v="6"/>
    <s v="OK"/>
    <s v="OK"/>
    <m/>
  </r>
  <r>
    <x v="1"/>
    <n v="11"/>
    <x v="313"/>
    <x v="16"/>
    <x v="31"/>
    <m/>
    <n v="11"/>
    <n v="297"/>
    <n v="297"/>
    <n v="297"/>
    <n v="0"/>
    <d v="2016-07-14T00:00:00"/>
    <m/>
    <m/>
    <m/>
    <m/>
    <m/>
    <m/>
    <m/>
    <m/>
    <m/>
    <m/>
    <n v="11"/>
    <n v="297"/>
    <s v="OK"/>
    <n v="0"/>
    <s v="MC FNAC- 2370"/>
    <d v="2016-07-20T00:00:00"/>
    <x v="318"/>
    <n v="7"/>
    <s v="OK"/>
    <s v="OK"/>
    <m/>
  </r>
  <r>
    <x v="1"/>
    <n v="12"/>
    <x v="224"/>
    <x v="10"/>
    <x v="31"/>
    <m/>
    <n v="12"/>
    <n v="56"/>
    <n v="56"/>
    <n v="56"/>
    <n v="0"/>
    <d v="2016-07-14T00:00:00"/>
    <m/>
    <m/>
    <m/>
    <m/>
    <m/>
    <m/>
    <m/>
    <m/>
    <m/>
    <m/>
    <n v="12"/>
    <n v="56"/>
    <s v="OK"/>
    <n v="0"/>
    <s v="Salvador Caetano - 2879"/>
    <d v="2016-07-19T00:00:00"/>
    <x v="122"/>
    <n v="6"/>
    <s v="OK"/>
    <s v="OK"/>
    <m/>
  </r>
  <r>
    <x v="1"/>
    <n v="13"/>
    <x v="32"/>
    <x v="8"/>
    <x v="31"/>
    <m/>
    <n v="13"/>
    <n v="19"/>
    <n v="19"/>
    <n v="19"/>
    <n v="0"/>
    <d v="2016-07-14T00:00:00"/>
    <m/>
    <m/>
    <m/>
    <m/>
    <m/>
    <m/>
    <m/>
    <m/>
    <m/>
    <m/>
    <n v="13"/>
    <n v="19"/>
    <s v="OK"/>
    <n v="0"/>
    <s v="CTT Standard - 4091"/>
    <d v="2016-09-20T00:00:00"/>
    <x v="32"/>
    <n v="67"/>
    <s v="OK"/>
    <s v="OK"/>
    <m/>
  </r>
  <r>
    <x v="1"/>
    <n v="14"/>
    <x v="172"/>
    <x v="9"/>
    <x v="31"/>
    <m/>
    <n v="14"/>
    <n v="24"/>
    <n v="24"/>
    <n v="24"/>
    <n v="0"/>
    <d v="2016-07-14T00:00:00"/>
    <m/>
    <m/>
    <m/>
    <m/>
    <m/>
    <m/>
    <m/>
    <m/>
    <m/>
    <m/>
    <n v="14"/>
    <n v="24"/>
    <s v="OK"/>
    <n v="0"/>
    <s v="JOM - 4327"/>
    <d v="2016-07-19T00:00:00"/>
    <x v="44"/>
    <n v="6"/>
    <s v="OK"/>
    <s v="OK"/>
    <m/>
  </r>
  <r>
    <x v="1"/>
    <n v="15"/>
    <x v="80"/>
    <x v="5"/>
    <x v="31"/>
    <m/>
    <n v="15"/>
    <n v="3"/>
    <n v="3"/>
    <n v="3"/>
    <n v="0"/>
    <d v="2016-07-14T00:00:00"/>
    <m/>
    <m/>
    <m/>
    <m/>
    <m/>
    <m/>
    <m/>
    <m/>
    <m/>
    <m/>
    <n v="15"/>
    <n v="3"/>
    <s v="OK"/>
    <n v="0"/>
    <s v="SZ Def - 6508"/>
    <d v="2016-06-20T00:00:00"/>
    <x v="82"/>
    <n v="-23"/>
    <s v="OK"/>
    <s v="OK"/>
    <m/>
  </r>
  <r>
    <x v="1"/>
    <n v="16"/>
    <x v="314"/>
    <x v="6"/>
    <x v="31"/>
    <m/>
    <n v="16"/>
    <n v="135"/>
    <n v="135"/>
    <n v="135"/>
    <n v="0"/>
    <d v="2016-07-14T00:00:00"/>
    <m/>
    <m/>
    <m/>
    <m/>
    <m/>
    <m/>
    <m/>
    <m/>
    <m/>
    <m/>
    <n v="16"/>
    <n v="135"/>
    <s v="OK"/>
    <n v="0"/>
    <s v="Worten def - 6806"/>
    <d v="2016-06-20T00:00:00"/>
    <x v="319"/>
    <n v="-23"/>
    <s v="OK"/>
    <s v="OK"/>
    <m/>
  </r>
  <r>
    <x v="1"/>
    <n v="17"/>
    <x v="3"/>
    <x v="7"/>
    <x v="31"/>
    <m/>
    <n v="17"/>
    <n v="2"/>
    <n v="2"/>
    <n v="2"/>
    <n v="0"/>
    <d v="2016-07-14T00:00:00"/>
    <m/>
    <m/>
    <m/>
    <m/>
    <m/>
    <m/>
    <m/>
    <m/>
    <m/>
    <m/>
    <n v="17"/>
    <n v="2"/>
    <s v="OK"/>
    <n v="0"/>
    <s v="Vobis -6843"/>
    <d v="2016-06-20T00:00:00"/>
    <x v="3"/>
    <n v="-23"/>
    <s v="OK"/>
    <s v="OK"/>
    <m/>
  </r>
  <r>
    <x v="1"/>
    <n v="1"/>
    <x v="190"/>
    <x v="23"/>
    <x v="113"/>
    <m/>
    <n v="1"/>
    <n v="1000"/>
    <n v="1000"/>
    <n v="1000"/>
    <n v="0"/>
    <d v="2016-07-15T00:00:00"/>
    <m/>
    <m/>
    <m/>
    <m/>
    <m/>
    <m/>
    <m/>
    <m/>
    <m/>
    <m/>
    <n v="1"/>
    <n v="1000"/>
    <s v="OK"/>
    <n v="0"/>
    <s v="FNAC prov- 2369"/>
    <d v="2016-07-18T00:00:00"/>
    <x v="199"/>
    <n v="4"/>
    <s v="OK"/>
    <s v="OK"/>
    <m/>
  </r>
  <r>
    <x v="1"/>
    <n v="2"/>
    <x v="142"/>
    <x v="1"/>
    <x v="113"/>
    <m/>
    <n v="2"/>
    <n v="150"/>
    <n v="150"/>
    <n v="150"/>
    <n v="0"/>
    <d v="2016-07-15T00:00:00"/>
    <m/>
    <m/>
    <m/>
    <m/>
    <m/>
    <m/>
    <m/>
    <m/>
    <m/>
    <m/>
    <n v="2"/>
    <n v="150"/>
    <s v="OK"/>
    <n v="0"/>
    <s v="RP Provisorio - 3172"/>
    <d v="2016-07-18T00:00:00"/>
    <x v="182"/>
    <n v="4"/>
    <s v="OK"/>
    <s v="OK"/>
    <m/>
  </r>
  <r>
    <x v="1"/>
    <n v="1"/>
    <x v="268"/>
    <x v="25"/>
    <x v="114"/>
    <m/>
    <n v="1"/>
    <n v="1200"/>
    <n v="1200"/>
    <n v="1200"/>
    <n v="0"/>
    <d v="2016-07-19T00:00:00"/>
    <m/>
    <m/>
    <m/>
    <m/>
    <m/>
    <m/>
    <m/>
    <m/>
    <m/>
    <m/>
    <n v="1"/>
    <n v="1200"/>
    <s v="OK"/>
    <n v="0"/>
    <s v="Ikea prov - 2835"/>
    <d v="2016-07-19T00:00:00"/>
    <x v="272"/>
    <n v="1"/>
    <s v="OK"/>
    <s v="OK"/>
    <m/>
  </r>
  <r>
    <x v="1"/>
    <n v="2"/>
    <x v="204"/>
    <x v="1"/>
    <x v="114"/>
    <m/>
    <n v="2"/>
    <n v="100"/>
    <n v="100"/>
    <n v="100"/>
    <n v="0"/>
    <d v="2016-07-19T00:00:00"/>
    <m/>
    <m/>
    <m/>
    <m/>
    <m/>
    <m/>
    <m/>
    <m/>
    <m/>
    <m/>
    <n v="2"/>
    <n v="100"/>
    <s v="OK"/>
    <n v="0"/>
    <s v="RP Provisorio - 3172"/>
    <d v="2016-07-19T00:00:00"/>
    <x v="210"/>
    <n v="1"/>
    <s v="OK"/>
    <s v="OK"/>
    <m/>
  </r>
  <r>
    <x v="1"/>
    <n v="1"/>
    <x v="72"/>
    <x v="17"/>
    <x v="32"/>
    <m/>
    <n v="1"/>
    <n v="4"/>
    <n v="4"/>
    <n v="4"/>
    <n v="0"/>
    <d v="2016-07-21T00:00:00"/>
    <m/>
    <m/>
    <m/>
    <m/>
    <m/>
    <m/>
    <m/>
    <m/>
    <m/>
    <m/>
    <n v="1"/>
    <n v="4"/>
    <s v="OK"/>
    <n v="0"/>
    <s v="White - 2213"/>
    <d v="2016-07-25T00:00:00"/>
    <x v="74"/>
    <n v="5"/>
    <s v="OK"/>
    <s v="OK"/>
    <m/>
  </r>
  <r>
    <x v="1"/>
    <n v="2"/>
    <x v="61"/>
    <x v="11"/>
    <x v="32"/>
    <m/>
    <n v="2"/>
    <n v="33"/>
    <n v="33"/>
    <n v="33"/>
    <n v="0"/>
    <d v="2016-07-21T00:00:00"/>
    <m/>
    <m/>
    <m/>
    <m/>
    <m/>
    <m/>
    <m/>
    <m/>
    <m/>
    <m/>
    <n v="2"/>
    <n v="33"/>
    <s v="OK"/>
    <n v="0"/>
    <s v="Black - 2215"/>
    <d v="2016-07-25T00:00:00"/>
    <x v="69"/>
    <n v="5"/>
    <s v="OK"/>
    <s v="OK"/>
    <m/>
  </r>
  <r>
    <x v="1"/>
    <n v="3"/>
    <x v="80"/>
    <x v="19"/>
    <x v="32"/>
    <m/>
    <n v="3"/>
    <n v="3"/>
    <n v="3"/>
    <n v="3"/>
    <n v="0"/>
    <d v="2016-07-21T00:00:00"/>
    <m/>
    <m/>
    <m/>
    <m/>
    <m/>
    <m/>
    <m/>
    <m/>
    <m/>
    <m/>
    <n v="3"/>
    <n v="3"/>
    <s v="OK"/>
    <n v="0"/>
    <s v="Credial - 2227"/>
    <d v="2016-07-25T00:00:00"/>
    <x v="82"/>
    <n v="5"/>
    <s v="OK"/>
    <s v="OK"/>
    <m/>
  </r>
  <r>
    <x v="1"/>
    <n v="4"/>
    <x v="315"/>
    <x v="0"/>
    <x v="32"/>
    <m/>
    <n v="4"/>
    <n v="325"/>
    <n v="325"/>
    <n v="325"/>
    <n v="0"/>
    <d v="2016-07-21T00:00:00"/>
    <m/>
    <m/>
    <m/>
    <m/>
    <m/>
    <m/>
    <m/>
    <m/>
    <m/>
    <m/>
    <n v="4"/>
    <n v="325"/>
    <s v="OK"/>
    <n v="0"/>
    <s v="Ikea - 2228"/>
    <d v="2016-07-25T00:00:00"/>
    <x v="320"/>
    <n v="5"/>
    <s v="OK"/>
    <s v="OK"/>
    <m/>
  </r>
  <r>
    <x v="1"/>
    <n v="5"/>
    <x v="74"/>
    <x v="13"/>
    <x v="32"/>
    <m/>
    <n v="5"/>
    <n v="10"/>
    <n v="10"/>
    <n v="10"/>
    <n v="0"/>
    <d v="2016-07-21T00:00:00"/>
    <m/>
    <m/>
    <m/>
    <m/>
    <m/>
    <m/>
    <m/>
    <m/>
    <m/>
    <m/>
    <n v="5"/>
    <n v="10"/>
    <s v="OK"/>
    <n v="0"/>
    <s v="Euronics - 2231"/>
    <d v="2016-07-25T00:00:00"/>
    <x v="76"/>
    <n v="5"/>
    <s v="OK"/>
    <s v="OK"/>
    <m/>
  </r>
  <r>
    <x v="1"/>
    <n v="6"/>
    <x v="9"/>
    <x v="14"/>
    <x v="32"/>
    <m/>
    <n v="6"/>
    <n v="14"/>
    <n v="14"/>
    <n v="14"/>
    <n v="0"/>
    <d v="2016-07-21T00:00:00"/>
    <m/>
    <m/>
    <m/>
    <m/>
    <m/>
    <m/>
    <m/>
    <m/>
    <m/>
    <m/>
    <n v="6"/>
    <n v="14"/>
    <s v="OK"/>
    <n v="0"/>
    <s v="Tien 21 - 2232"/>
    <d v="2016-07-25T00:00:00"/>
    <x v="9"/>
    <n v="5"/>
    <s v="OK"/>
    <s v="OK"/>
    <m/>
  </r>
  <r>
    <x v="1"/>
    <n v="7"/>
    <x v="33"/>
    <x v="15"/>
    <x v="32"/>
    <m/>
    <n v="7"/>
    <n v="9"/>
    <n v="9"/>
    <n v="9"/>
    <n v="0"/>
    <d v="2016-07-21T00:00:00"/>
    <m/>
    <m/>
    <m/>
    <m/>
    <m/>
    <m/>
    <m/>
    <m/>
    <m/>
    <m/>
    <n v="7"/>
    <n v="9"/>
    <s v="OK"/>
    <n v="0"/>
    <s v="Confort - 2233"/>
    <d v="2016-07-25T00:00:00"/>
    <x v="33"/>
    <n v="5"/>
    <s v="OK"/>
    <s v="OK"/>
    <m/>
  </r>
  <r>
    <x v="1"/>
    <n v="8"/>
    <x v="316"/>
    <x v="16"/>
    <x v="32"/>
    <m/>
    <n v="8"/>
    <n v="419"/>
    <n v="419"/>
    <n v="419"/>
    <n v="0"/>
    <d v="2016-07-21T00:00:00"/>
    <m/>
    <m/>
    <m/>
    <m/>
    <m/>
    <m/>
    <m/>
    <m/>
    <m/>
    <m/>
    <n v="8"/>
    <n v="419"/>
    <s v="OK"/>
    <n v="0"/>
    <s v="MC FNAC- 2370"/>
    <d v="2016-07-25T00:00:00"/>
    <x v="321"/>
    <n v="5"/>
    <s v="OK"/>
    <s v="OK"/>
    <m/>
  </r>
  <r>
    <x v="1"/>
    <n v="9"/>
    <x v="317"/>
    <x v="10"/>
    <x v="32"/>
    <m/>
    <n v="9"/>
    <n v="74"/>
    <n v="74"/>
    <n v="74"/>
    <n v="0"/>
    <d v="2016-07-21T00:00:00"/>
    <m/>
    <m/>
    <m/>
    <m/>
    <m/>
    <m/>
    <m/>
    <m/>
    <m/>
    <m/>
    <n v="9"/>
    <n v="74"/>
    <s v="OK"/>
    <n v="0"/>
    <s v="Salvador Caetano - 2879"/>
    <d v="2016-07-26T00:00:00"/>
    <x v="322"/>
    <n v="6"/>
    <s v="OK"/>
    <s v="OK"/>
    <m/>
  </r>
  <r>
    <x v="1"/>
    <n v="10"/>
    <x v="100"/>
    <x v="8"/>
    <x v="32"/>
    <m/>
    <n v="10"/>
    <n v="23"/>
    <n v="23"/>
    <n v="23"/>
    <n v="0"/>
    <d v="2016-07-21T00:00:00"/>
    <m/>
    <m/>
    <m/>
    <m/>
    <m/>
    <m/>
    <m/>
    <m/>
    <m/>
    <m/>
    <n v="10"/>
    <n v="23"/>
    <s v="OK"/>
    <n v="0"/>
    <s v="CTT Standard - 4091"/>
    <d v="2016-07-26T00:00:00"/>
    <x v="103"/>
    <n v="6"/>
    <s v="OK"/>
    <s v="OK"/>
    <m/>
  </r>
  <r>
    <x v="1"/>
    <n v="11"/>
    <x v="318"/>
    <x v="6"/>
    <x v="32"/>
    <m/>
    <n v="11"/>
    <n v="124"/>
    <n v="124"/>
    <n v="124"/>
    <n v="0"/>
    <d v="2016-07-21T00:00:00"/>
    <m/>
    <m/>
    <m/>
    <m/>
    <m/>
    <m/>
    <m/>
    <m/>
    <m/>
    <m/>
    <n v="11"/>
    <n v="124"/>
    <s v="OK"/>
    <n v="0"/>
    <s v="Worten def - 6806"/>
    <d v="2016-07-25T00:00:00"/>
    <x v="323"/>
    <n v="5"/>
    <s v="OK"/>
    <s v="OK"/>
    <m/>
  </r>
  <r>
    <x v="1"/>
    <n v="12"/>
    <x v="3"/>
    <x v="7"/>
    <x v="32"/>
    <m/>
    <n v="12"/>
    <n v="2"/>
    <n v="2"/>
    <n v="2"/>
    <n v="0"/>
    <d v="2016-07-21T00:00:00"/>
    <m/>
    <m/>
    <m/>
    <m/>
    <m/>
    <m/>
    <m/>
    <m/>
    <m/>
    <m/>
    <n v="12"/>
    <n v="2"/>
    <s v="OK"/>
    <n v="0"/>
    <s v="Vobis -6843"/>
    <d v="2016-07-25T00:00:00"/>
    <x v="3"/>
    <n v="5"/>
    <s v="OK"/>
    <s v="OK"/>
    <m/>
  </r>
  <r>
    <x v="1"/>
    <n v="1"/>
    <x v="190"/>
    <x v="23"/>
    <x v="115"/>
    <m/>
    <n v="1"/>
    <n v="1000"/>
    <n v="1000"/>
    <n v="1000"/>
    <n v="0"/>
    <d v="2016-07-22T00:00:00"/>
    <m/>
    <m/>
    <m/>
    <m/>
    <m/>
    <m/>
    <m/>
    <m/>
    <m/>
    <m/>
    <n v="1"/>
    <n v="1000"/>
    <s v="OK"/>
    <n v="0"/>
    <s v="FNAC prov- 2369"/>
    <d v="2016-07-25T00:00:00"/>
    <x v="199"/>
    <n v="4"/>
    <s v="OK"/>
    <s v="OK"/>
    <m/>
  </r>
  <r>
    <x v="1"/>
    <n v="2"/>
    <x v="142"/>
    <x v="1"/>
    <x v="115"/>
    <m/>
    <n v="2"/>
    <n v="150"/>
    <n v="150"/>
    <n v="150"/>
    <n v="0"/>
    <d v="2016-07-22T00:00:00"/>
    <m/>
    <m/>
    <m/>
    <m/>
    <m/>
    <m/>
    <m/>
    <m/>
    <m/>
    <m/>
    <n v="2"/>
    <n v="150"/>
    <s v="OK"/>
    <n v="0"/>
    <s v="RP Provisorio - 3172"/>
    <d v="2016-07-25T00:00:00"/>
    <x v="182"/>
    <n v="4"/>
    <s v="OK"/>
    <s v="OK"/>
    <m/>
  </r>
  <r>
    <x v="1"/>
    <n v="1"/>
    <x v="211"/>
    <x v="23"/>
    <x v="116"/>
    <m/>
    <n v="1"/>
    <n v="1500"/>
    <n v="1500"/>
    <n v="1500"/>
    <n v="0"/>
    <d v="2016-07-23T00:00:00"/>
    <m/>
    <m/>
    <m/>
    <m/>
    <m/>
    <m/>
    <m/>
    <m/>
    <m/>
    <m/>
    <n v="1"/>
    <n v="1500"/>
    <s v="OK"/>
    <n v="0"/>
    <s v="FNAC prov- 2369"/>
    <d v="2016-07-26T00:00:00"/>
    <x v="216"/>
    <n v="4"/>
    <s v="OK"/>
    <s v="OK"/>
    <m/>
  </r>
  <r>
    <x v="1"/>
    <n v="1"/>
    <x v="190"/>
    <x v="23"/>
    <x v="117"/>
    <m/>
    <n v="1"/>
    <n v="1000"/>
    <n v="1000"/>
    <n v="1000"/>
    <n v="0"/>
    <d v="2016-07-26T00:00:00"/>
    <m/>
    <m/>
    <m/>
    <m/>
    <m/>
    <m/>
    <m/>
    <m/>
    <m/>
    <m/>
    <n v="1"/>
    <n v="1000"/>
    <s v="OK"/>
    <n v="0"/>
    <s v="FNAC prov- 2369"/>
    <d v="2016-07-26T00:00:00"/>
    <x v="199"/>
    <n v="1"/>
    <s v="OK"/>
    <s v="OK"/>
    <m/>
  </r>
  <r>
    <x v="1"/>
    <n v="2"/>
    <x v="1"/>
    <x v="1"/>
    <x v="117"/>
    <m/>
    <n v="2"/>
    <n v="200"/>
    <n v="200"/>
    <n v="200"/>
    <n v="0"/>
    <d v="2016-07-26T00:00:00"/>
    <m/>
    <m/>
    <m/>
    <m/>
    <m/>
    <m/>
    <m/>
    <m/>
    <m/>
    <m/>
    <n v="2"/>
    <n v="200"/>
    <s v="OK"/>
    <n v="0"/>
    <s v="RP Provisorio - 3172"/>
    <d v="2016-07-26T00:00:00"/>
    <x v="1"/>
    <n v="1"/>
    <s v="OK"/>
    <s v="OK"/>
    <m/>
  </r>
  <r>
    <x v="1"/>
    <n v="1"/>
    <x v="4"/>
    <x v="3"/>
    <x v="33"/>
    <m/>
    <n v="1"/>
    <n v="1"/>
    <n v="1"/>
    <n v="1"/>
    <n v="0"/>
    <d v="2016-07-28T00:00:00"/>
    <m/>
    <m/>
    <m/>
    <m/>
    <m/>
    <m/>
    <m/>
    <m/>
    <m/>
    <m/>
    <n v="1"/>
    <n v="1"/>
    <s v="OK"/>
    <n v="0"/>
    <s v="CNT Def - 2205"/>
    <d v="2016-08-02T00:00:00"/>
    <x v="4"/>
    <n v="5"/>
    <s v="OK"/>
    <s v="OK"/>
    <m/>
  </r>
  <r>
    <x v="1"/>
    <n v="2"/>
    <x v="68"/>
    <x v="17"/>
    <x v="33"/>
    <m/>
    <n v="2"/>
    <n v="6"/>
    <n v="6"/>
    <n v="6"/>
    <n v="0"/>
    <d v="2016-07-28T00:00:00"/>
    <m/>
    <m/>
    <m/>
    <m/>
    <m/>
    <m/>
    <m/>
    <m/>
    <m/>
    <m/>
    <n v="2"/>
    <n v="6"/>
    <s v="OK"/>
    <n v="0"/>
    <s v="White - 2213"/>
    <d v="2016-08-01T00:00:00"/>
    <x v="68"/>
    <n v="4"/>
    <s v="OK"/>
    <s v="OK"/>
    <m/>
  </r>
  <r>
    <x v="1"/>
    <n v="3"/>
    <x v="4"/>
    <x v="18"/>
    <x v="33"/>
    <m/>
    <n v="3"/>
    <n v="1"/>
    <n v="1"/>
    <n v="1"/>
    <n v="0"/>
    <d v="2016-07-28T00:00:00"/>
    <m/>
    <m/>
    <m/>
    <m/>
    <m/>
    <m/>
    <m/>
    <m/>
    <m/>
    <m/>
    <n v="3"/>
    <n v="1"/>
    <s v="OK"/>
    <n v="0"/>
    <s v="Green - 2214"/>
    <d v="2016-08-01T00:00:00"/>
    <x v="4"/>
    <n v="4"/>
    <s v="OK"/>
    <s v="OK"/>
    <m/>
  </r>
  <r>
    <x v="1"/>
    <n v="4"/>
    <x v="104"/>
    <x v="11"/>
    <x v="33"/>
    <m/>
    <n v="4"/>
    <n v="40"/>
    <n v="40"/>
    <n v="40"/>
    <n v="0"/>
    <d v="2016-07-28T00:00:00"/>
    <m/>
    <m/>
    <m/>
    <m/>
    <m/>
    <m/>
    <m/>
    <m/>
    <m/>
    <m/>
    <n v="4"/>
    <n v="40"/>
    <s v="OK"/>
    <n v="0"/>
    <s v="Black - 2215"/>
    <d v="2016-08-01T00:00:00"/>
    <x v="107"/>
    <n v="4"/>
    <s v="OK"/>
    <s v="OK"/>
    <m/>
  </r>
  <r>
    <x v="1"/>
    <n v="5"/>
    <x v="319"/>
    <x v="0"/>
    <x v="33"/>
    <m/>
    <n v="5"/>
    <n v="393"/>
    <n v="393"/>
    <n v="393"/>
    <n v="0"/>
    <d v="2016-07-28T00:00:00"/>
    <m/>
    <m/>
    <m/>
    <m/>
    <m/>
    <m/>
    <m/>
    <m/>
    <m/>
    <m/>
    <n v="5"/>
    <n v="393"/>
    <s v="OK"/>
    <n v="0"/>
    <s v="Ikea - 2228"/>
    <d v="2016-08-02T00:00:00"/>
    <x v="324"/>
    <n v="5"/>
    <s v="OK"/>
    <s v="OK"/>
    <m/>
  </r>
  <r>
    <x v="1"/>
    <n v="6"/>
    <x v="80"/>
    <x v="20"/>
    <x v="33"/>
    <m/>
    <n v="6"/>
    <n v="3"/>
    <n v="3"/>
    <n v="3"/>
    <n v="0"/>
    <d v="2016-07-28T00:00:00"/>
    <m/>
    <m/>
    <m/>
    <m/>
    <m/>
    <m/>
    <m/>
    <m/>
    <m/>
    <m/>
    <n v="6"/>
    <n v="3"/>
    <s v="OK"/>
    <n v="0"/>
    <s v="Moviflor - 2229"/>
    <d v="2016-08-01T00:00:00"/>
    <x v="82"/>
    <n v="4"/>
    <s v="OK"/>
    <s v="OK"/>
    <m/>
  </r>
  <r>
    <x v="1"/>
    <n v="7"/>
    <x v="62"/>
    <x v="13"/>
    <x v="33"/>
    <m/>
    <n v="7"/>
    <n v="21"/>
    <n v="21"/>
    <n v="21"/>
    <n v="0"/>
    <d v="2016-07-28T00:00:00"/>
    <m/>
    <m/>
    <m/>
    <m/>
    <m/>
    <m/>
    <m/>
    <m/>
    <m/>
    <m/>
    <n v="7"/>
    <n v="21"/>
    <s v="OK"/>
    <n v="0"/>
    <s v="Euronics - 2231"/>
    <d v="2016-08-01T00:00:00"/>
    <x v="56"/>
    <n v="4"/>
    <s v="OK"/>
    <s v="OK"/>
    <m/>
  </r>
  <r>
    <x v="1"/>
    <n v="8"/>
    <x v="74"/>
    <x v="14"/>
    <x v="33"/>
    <m/>
    <n v="8"/>
    <n v="10"/>
    <n v="10"/>
    <n v="10"/>
    <n v="0"/>
    <d v="2016-07-28T00:00:00"/>
    <m/>
    <m/>
    <m/>
    <m/>
    <m/>
    <m/>
    <m/>
    <m/>
    <m/>
    <m/>
    <n v="8"/>
    <n v="10"/>
    <s v="OK"/>
    <n v="0"/>
    <s v="Tien 21 - 2232"/>
    <d v="2016-08-01T00:00:00"/>
    <x v="76"/>
    <n v="4"/>
    <s v="OK"/>
    <s v="OK"/>
    <m/>
  </r>
  <r>
    <x v="1"/>
    <n v="9"/>
    <x v="114"/>
    <x v="15"/>
    <x v="33"/>
    <m/>
    <n v="9"/>
    <n v="7"/>
    <n v="7"/>
    <n v="7"/>
    <n v="0"/>
    <d v="2016-07-28T00:00:00"/>
    <m/>
    <m/>
    <m/>
    <m/>
    <m/>
    <m/>
    <m/>
    <m/>
    <m/>
    <m/>
    <n v="9"/>
    <n v="7"/>
    <s v="OK"/>
    <n v="0"/>
    <s v="Confort - 2233"/>
    <d v="2016-08-01T00:00:00"/>
    <x v="115"/>
    <n v="4"/>
    <s v="OK"/>
    <s v="OK"/>
    <m/>
  </r>
  <r>
    <x v="1"/>
    <n v="10"/>
    <x v="320"/>
    <x v="16"/>
    <x v="33"/>
    <m/>
    <n v="10"/>
    <n v="345"/>
    <n v="345"/>
    <n v="345"/>
    <n v="0"/>
    <d v="2016-07-28T00:00:00"/>
    <m/>
    <m/>
    <m/>
    <m/>
    <m/>
    <m/>
    <m/>
    <m/>
    <m/>
    <m/>
    <n v="10"/>
    <n v="345"/>
    <s v="OK"/>
    <n v="0"/>
    <s v="MC FNAC- 2370"/>
    <d v="2016-08-02T00:00:00"/>
    <x v="325"/>
    <n v="5"/>
    <s v="OK"/>
    <s v="OK"/>
    <m/>
  </r>
  <r>
    <x v="1"/>
    <n v="11"/>
    <x v="321"/>
    <x v="10"/>
    <x v="33"/>
    <m/>
    <n v="11"/>
    <n v="105"/>
    <n v="105"/>
    <n v="105"/>
    <n v="0"/>
    <d v="2016-07-28T00:00:00"/>
    <m/>
    <m/>
    <m/>
    <m/>
    <m/>
    <m/>
    <m/>
    <m/>
    <m/>
    <m/>
    <n v="11"/>
    <n v="105"/>
    <s v="OK"/>
    <n v="0"/>
    <s v="Salvador Caetano - 2879"/>
    <d v="2016-08-02T00:00:00"/>
    <x v="326"/>
    <n v="5"/>
    <s v="OK"/>
    <s v="OK"/>
    <m/>
  </r>
  <r>
    <x v="1"/>
    <n v="12"/>
    <x v="153"/>
    <x v="1"/>
    <x v="33"/>
    <m/>
    <n v="12"/>
    <n v="450"/>
    <n v="450"/>
    <n v="450"/>
    <n v="0"/>
    <d v="2016-07-28T00:00:00"/>
    <m/>
    <m/>
    <m/>
    <m/>
    <m/>
    <m/>
    <m/>
    <m/>
    <m/>
    <m/>
    <n v="12"/>
    <n v="450"/>
    <s v="OK"/>
    <n v="0"/>
    <s v="RP Provisorio - 3172"/>
    <d v="2016-07-29T00:00:00"/>
    <x v="158"/>
    <n v="2"/>
    <s v="OK"/>
    <s v="OK"/>
    <m/>
  </r>
  <r>
    <x v="1"/>
    <n v="13"/>
    <x v="9"/>
    <x v="8"/>
    <x v="33"/>
    <m/>
    <n v="13"/>
    <n v="14"/>
    <n v="14"/>
    <n v="14"/>
    <n v="0"/>
    <d v="2016-07-28T00:00:00"/>
    <m/>
    <m/>
    <m/>
    <m/>
    <m/>
    <m/>
    <m/>
    <m/>
    <m/>
    <m/>
    <n v="13"/>
    <n v="14"/>
    <s v="OK"/>
    <n v="0"/>
    <s v="CTT Standard - 4091"/>
    <d v="2016-08-01T00:00:00"/>
    <x v="9"/>
    <n v="4"/>
    <s v="OK"/>
    <s v="OK"/>
    <m/>
  </r>
  <r>
    <x v="1"/>
    <n v="14"/>
    <x v="255"/>
    <x v="9"/>
    <x v="33"/>
    <m/>
    <n v="14"/>
    <n v="42"/>
    <n v="42"/>
    <n v="42"/>
    <n v="0"/>
    <d v="2016-07-28T00:00:00"/>
    <m/>
    <m/>
    <m/>
    <m/>
    <m/>
    <m/>
    <m/>
    <m/>
    <m/>
    <m/>
    <n v="14"/>
    <n v="42"/>
    <s v="OK"/>
    <n v="0"/>
    <s v="JOM - 4327"/>
    <d v="2016-08-02T00:00:00"/>
    <x v="200"/>
    <n v="5"/>
    <s v="OK"/>
    <s v="OK"/>
    <m/>
  </r>
  <r>
    <x v="0"/>
    <n v="15"/>
    <x v="230"/>
    <x v="11"/>
    <x v="34"/>
    <m/>
    <n v="15"/>
    <n v="16"/>
    <n v="16"/>
    <n v="0"/>
    <n v="16"/>
    <d v="2016-08-03T00:00:00"/>
    <m/>
    <m/>
    <m/>
    <m/>
    <m/>
    <m/>
    <m/>
    <m/>
    <m/>
    <m/>
    <n v="15"/>
    <m/>
    <s v="ERRO"/>
    <s v=""/>
    <s v="Black - 2215"/>
    <m/>
    <x v="238"/>
    <n v="-41971"/>
    <s v="Pendente"/>
    <s v="-"/>
    <m/>
  </r>
  <r>
    <x v="0"/>
    <n v="16"/>
    <x v="322"/>
    <x v="6"/>
    <x v="34"/>
    <m/>
    <n v="16"/>
    <n v="1959"/>
    <n v="1959"/>
    <n v="1647"/>
    <n v="312"/>
    <d v="2016-08-03T00:00:00"/>
    <m/>
    <m/>
    <m/>
    <m/>
    <m/>
    <m/>
    <m/>
    <m/>
    <m/>
    <m/>
    <n v="16"/>
    <m/>
    <s v="KO"/>
    <s v=""/>
    <s v="Worten def - 6806"/>
    <m/>
    <x v="238"/>
    <n v="-41971"/>
    <s v="Pendente"/>
    <s v="-"/>
    <m/>
  </r>
  <r>
    <x v="1"/>
    <n v="1"/>
    <x v="142"/>
    <x v="1"/>
    <x v="118"/>
    <m/>
    <n v="1"/>
    <n v="150"/>
    <n v="150"/>
    <n v="150"/>
    <n v="0"/>
    <d v="2016-08-03T00:00:00"/>
    <m/>
    <m/>
    <m/>
    <m/>
    <m/>
    <m/>
    <m/>
    <m/>
    <m/>
    <m/>
    <n v="1"/>
    <n v="150"/>
    <s v="OK"/>
    <n v="0"/>
    <s v="RP Provisorio - 3172"/>
    <d v="2016-08-09T00:00:00"/>
    <x v="182"/>
    <n v="7"/>
    <s v="OK"/>
    <s v="OK"/>
    <m/>
  </r>
  <r>
    <x v="1"/>
    <n v="1"/>
    <x v="3"/>
    <x v="4"/>
    <x v="35"/>
    <m/>
    <n v="1"/>
    <n v="2"/>
    <n v="2"/>
    <n v="2"/>
    <n v="0"/>
    <d v="2016-08-04T00:00:00"/>
    <m/>
    <m/>
    <m/>
    <m/>
    <m/>
    <m/>
    <m/>
    <m/>
    <m/>
    <m/>
    <n v="1"/>
    <n v="2"/>
    <s v="OK"/>
    <n v="0"/>
    <s v="MDL Def - 2208"/>
    <d v="2016-08-09T00:00:00"/>
    <x v="3"/>
    <n v="6"/>
    <s v="OK"/>
    <s v="OK"/>
    <m/>
  </r>
  <r>
    <x v="1"/>
    <n v="2"/>
    <x v="33"/>
    <x v="17"/>
    <x v="35"/>
    <m/>
    <n v="2"/>
    <n v="9"/>
    <n v="9"/>
    <n v="9"/>
    <n v="0"/>
    <d v="2016-08-04T00:00:00"/>
    <m/>
    <m/>
    <m/>
    <m/>
    <m/>
    <m/>
    <m/>
    <m/>
    <m/>
    <m/>
    <n v="2"/>
    <n v="9"/>
    <s v="OK"/>
    <n v="0"/>
    <s v="White - 2213"/>
    <d v="2016-08-09T00:00:00"/>
    <x v="33"/>
    <n v="6"/>
    <s v="OK"/>
    <s v="OK"/>
    <m/>
  </r>
  <r>
    <x v="1"/>
    <n v="3"/>
    <x v="60"/>
    <x v="11"/>
    <x v="35"/>
    <m/>
    <n v="3"/>
    <n v="36"/>
    <n v="36"/>
    <n v="36"/>
    <n v="0"/>
    <d v="2016-08-04T00:00:00"/>
    <m/>
    <m/>
    <m/>
    <m/>
    <m/>
    <m/>
    <m/>
    <m/>
    <m/>
    <m/>
    <n v="3"/>
    <n v="36"/>
    <s v="OK"/>
    <n v="0"/>
    <s v="Black - 2215"/>
    <d v="2016-08-09T00:00:00"/>
    <x v="73"/>
    <n v="6"/>
    <s v="OK"/>
    <s v="OK"/>
    <m/>
  </r>
  <r>
    <x v="1"/>
    <n v="4"/>
    <x v="3"/>
    <x v="19"/>
    <x v="35"/>
    <m/>
    <n v="4"/>
    <n v="2"/>
    <n v="2"/>
    <n v="2"/>
    <n v="0"/>
    <d v="2016-08-04T00:00:00"/>
    <m/>
    <m/>
    <m/>
    <m/>
    <m/>
    <m/>
    <m/>
    <m/>
    <m/>
    <m/>
    <n v="4"/>
    <n v="2"/>
    <s v="OK"/>
    <n v="0"/>
    <s v="Credial - 2227"/>
    <d v="2016-08-09T00:00:00"/>
    <x v="3"/>
    <n v="6"/>
    <s v="OK"/>
    <s v="OK"/>
    <m/>
  </r>
  <r>
    <x v="1"/>
    <n v="5"/>
    <x v="70"/>
    <x v="0"/>
    <x v="35"/>
    <m/>
    <n v="5"/>
    <n v="445"/>
    <n v="445"/>
    <n v="445"/>
    <n v="0"/>
    <d v="2016-08-04T00:00:00"/>
    <m/>
    <m/>
    <m/>
    <m/>
    <m/>
    <m/>
    <m/>
    <m/>
    <m/>
    <m/>
    <n v="5"/>
    <n v="445"/>
    <s v="OK"/>
    <n v="0"/>
    <s v="Ikea - 2228"/>
    <d v="2016-08-09T00:00:00"/>
    <x v="71"/>
    <n v="6"/>
    <s v="OK"/>
    <s v="OK"/>
    <m/>
  </r>
  <r>
    <x v="1"/>
    <n v="6"/>
    <x v="71"/>
    <x v="20"/>
    <x v="35"/>
    <m/>
    <n v="6"/>
    <n v="5"/>
    <n v="5"/>
    <n v="5"/>
    <n v="0"/>
    <d v="2016-08-04T00:00:00"/>
    <m/>
    <m/>
    <m/>
    <m/>
    <m/>
    <m/>
    <m/>
    <m/>
    <m/>
    <m/>
    <n v="6"/>
    <n v="5"/>
    <s v="OK"/>
    <n v="0"/>
    <s v="Moviflor - 2229"/>
    <d v="2016-08-09T00:00:00"/>
    <x v="72"/>
    <n v="6"/>
    <s v="OK"/>
    <s v="OK"/>
    <m/>
  </r>
  <r>
    <x v="1"/>
    <n v="7"/>
    <x v="112"/>
    <x v="13"/>
    <x v="35"/>
    <m/>
    <n v="7"/>
    <n v="25"/>
    <n v="25"/>
    <n v="25"/>
    <n v="0"/>
    <d v="2016-08-04T00:00:00"/>
    <m/>
    <m/>
    <m/>
    <m/>
    <m/>
    <m/>
    <m/>
    <m/>
    <m/>
    <m/>
    <n v="7"/>
    <n v="25"/>
    <s v="OK"/>
    <n v="0"/>
    <s v="Euronics - 2231"/>
    <d v="2016-08-09T00:00:00"/>
    <x v="113"/>
    <n v="6"/>
    <s v="OK"/>
    <s v="OK"/>
    <m/>
  </r>
  <r>
    <x v="1"/>
    <n v="8"/>
    <x v="83"/>
    <x v="14"/>
    <x v="35"/>
    <m/>
    <n v="8"/>
    <n v="12"/>
    <n v="12"/>
    <n v="12"/>
    <n v="0"/>
    <d v="2016-08-04T00:00:00"/>
    <m/>
    <m/>
    <m/>
    <m/>
    <m/>
    <m/>
    <m/>
    <m/>
    <m/>
    <m/>
    <n v="8"/>
    <n v="12"/>
    <s v="OK"/>
    <n v="0"/>
    <s v="Tien 21 - 2232"/>
    <d v="2016-08-09T00:00:00"/>
    <x v="85"/>
    <n v="6"/>
    <s v="OK"/>
    <s v="OK"/>
    <m/>
  </r>
  <r>
    <x v="1"/>
    <n v="9"/>
    <x v="83"/>
    <x v="15"/>
    <x v="35"/>
    <m/>
    <n v="9"/>
    <n v="12"/>
    <n v="12"/>
    <n v="12"/>
    <n v="0"/>
    <d v="2016-08-04T00:00:00"/>
    <m/>
    <m/>
    <m/>
    <m/>
    <m/>
    <m/>
    <m/>
    <m/>
    <m/>
    <m/>
    <n v="9"/>
    <n v="12"/>
    <s v="OK"/>
    <n v="0"/>
    <s v="Confort - 2233"/>
    <d v="2016-08-09T00:00:00"/>
    <x v="85"/>
    <n v="6"/>
    <s v="OK"/>
    <s v="OK"/>
    <m/>
  </r>
  <r>
    <x v="1"/>
    <n v="10"/>
    <x v="323"/>
    <x v="16"/>
    <x v="35"/>
    <m/>
    <n v="10"/>
    <n v="448"/>
    <n v="448"/>
    <n v="448"/>
    <n v="0"/>
    <d v="2016-08-04T00:00:00"/>
    <m/>
    <m/>
    <m/>
    <m/>
    <m/>
    <m/>
    <m/>
    <m/>
    <m/>
    <m/>
    <n v="10"/>
    <n v="448"/>
    <s v="OK"/>
    <n v="0"/>
    <s v="MC FNAC- 2370"/>
    <d v="2016-08-10T00:00:00"/>
    <x v="327"/>
    <n v="7"/>
    <s v="OK"/>
    <s v="OK"/>
    <m/>
  </r>
  <r>
    <x v="1"/>
    <n v="11"/>
    <x v="40"/>
    <x v="10"/>
    <x v="35"/>
    <m/>
    <n v="11"/>
    <n v="79"/>
    <n v="79"/>
    <n v="79"/>
    <n v="0"/>
    <d v="2016-08-04T00:00:00"/>
    <m/>
    <m/>
    <m/>
    <m/>
    <m/>
    <m/>
    <m/>
    <m/>
    <m/>
    <m/>
    <n v="11"/>
    <n v="79"/>
    <s v="OK"/>
    <n v="0"/>
    <s v="Salvador Caetano - 2879"/>
    <d v="2016-08-09T00:00:00"/>
    <x v="328"/>
    <n v="6"/>
    <s v="OK"/>
    <s v="OK"/>
    <m/>
  </r>
  <r>
    <x v="1"/>
    <n v="12"/>
    <x v="32"/>
    <x v="8"/>
    <x v="35"/>
    <m/>
    <n v="12"/>
    <n v="19"/>
    <n v="19"/>
    <n v="19"/>
    <n v="0"/>
    <d v="2016-08-04T00:00:00"/>
    <m/>
    <m/>
    <m/>
    <m/>
    <m/>
    <m/>
    <m/>
    <m/>
    <m/>
    <m/>
    <n v="12"/>
    <n v="19"/>
    <s v="OK"/>
    <n v="0"/>
    <s v="CTT Standard - 4091"/>
    <d v="2016-08-09T00:00:00"/>
    <x v="32"/>
    <n v="6"/>
    <s v="OK"/>
    <s v="OK"/>
    <m/>
  </r>
  <r>
    <x v="1"/>
    <n v="1"/>
    <x v="190"/>
    <x v="23"/>
    <x v="119"/>
    <m/>
    <n v="1"/>
    <n v="1000"/>
    <n v="1000"/>
    <n v="1000"/>
    <n v="0"/>
    <d v="2016-08-05T00:00:00"/>
    <m/>
    <m/>
    <m/>
    <m/>
    <m/>
    <m/>
    <m/>
    <m/>
    <m/>
    <m/>
    <n v="1"/>
    <n v="1000"/>
    <s v="OK"/>
    <n v="0"/>
    <s v="FNAC prov- 2369"/>
    <d v="2016-08-09T00:00:00"/>
    <x v="199"/>
    <n v="5"/>
    <s v="OK"/>
    <s v="OK"/>
    <m/>
  </r>
  <r>
    <x v="1"/>
    <n v="2"/>
    <x v="282"/>
    <x v="1"/>
    <x v="119"/>
    <m/>
    <n v="2"/>
    <n v="400"/>
    <n v="400"/>
    <n v="400"/>
    <n v="0"/>
    <d v="2016-08-05T00:00:00"/>
    <m/>
    <m/>
    <m/>
    <m/>
    <m/>
    <m/>
    <m/>
    <m/>
    <m/>
    <m/>
    <n v="2"/>
    <n v="400"/>
    <s v="OK"/>
    <n v="0"/>
    <s v="RP Provisorio - 3172"/>
    <d v="2016-08-09T00:00:00"/>
    <x v="287"/>
    <n v="5"/>
    <s v="OK"/>
    <s v="OK"/>
    <m/>
  </r>
  <r>
    <x v="1"/>
    <n v="1"/>
    <x v="142"/>
    <x v="1"/>
    <x v="120"/>
    <m/>
    <n v="1"/>
    <n v="150"/>
    <n v="150"/>
    <n v="150"/>
    <n v="0"/>
    <d v="2016-08-10T00:00:00"/>
    <m/>
    <m/>
    <m/>
    <m/>
    <m/>
    <m/>
    <m/>
    <m/>
    <m/>
    <m/>
    <n v="1"/>
    <n v="150"/>
    <s v="OK"/>
    <n v="0"/>
    <s v="RP Provisorio - 3172"/>
    <d v="2016-08-16T00:00:00"/>
    <x v="182"/>
    <n v="7"/>
    <s v="OK"/>
    <s v="OK"/>
    <m/>
  </r>
  <r>
    <x v="1"/>
    <n v="1"/>
    <x v="3"/>
    <x v="3"/>
    <x v="37"/>
    <m/>
    <n v="1"/>
    <n v="2"/>
    <n v="2"/>
    <n v="2"/>
    <n v="0"/>
    <d v="2016-10-11T00:00:00"/>
    <m/>
    <m/>
    <m/>
    <m/>
    <m/>
    <m/>
    <m/>
    <m/>
    <m/>
    <m/>
    <n v="1"/>
    <m/>
    <s v="KO"/>
    <s v=""/>
    <s v="CNT Def - 2205"/>
    <m/>
    <x v="238"/>
    <n v="-41980"/>
    <s v="Pendente"/>
    <s v="-"/>
    <m/>
  </r>
  <r>
    <x v="1"/>
    <n v="2"/>
    <x v="72"/>
    <x v="17"/>
    <x v="37"/>
    <m/>
    <n v="2"/>
    <n v="4"/>
    <n v="4"/>
    <n v="4"/>
    <n v="0"/>
    <d v="2016-10-11T00:00:00"/>
    <m/>
    <m/>
    <m/>
    <m/>
    <m/>
    <m/>
    <m/>
    <m/>
    <m/>
    <m/>
    <n v="2"/>
    <m/>
    <s v="KO"/>
    <s v=""/>
    <m/>
    <m/>
    <x v="303"/>
    <m/>
    <m/>
    <m/>
    <m/>
  </r>
  <r>
    <x v="1"/>
    <n v="3"/>
    <x v="60"/>
    <x v="11"/>
    <x v="37"/>
    <m/>
    <n v="3"/>
    <n v="36"/>
    <n v="36"/>
    <n v="36"/>
    <n v="0"/>
    <d v="2016-10-11T00:00:00"/>
    <m/>
    <m/>
    <m/>
    <m/>
    <m/>
    <m/>
    <m/>
    <m/>
    <m/>
    <m/>
    <n v="3"/>
    <m/>
    <s v="KO"/>
    <s v=""/>
    <m/>
    <m/>
    <x v="303"/>
    <m/>
    <m/>
    <m/>
    <m/>
  </r>
  <r>
    <x v="1"/>
    <n v="4"/>
    <x v="3"/>
    <x v="19"/>
    <x v="37"/>
    <m/>
    <n v="4"/>
    <n v="2"/>
    <n v="2"/>
    <n v="2"/>
    <n v="0"/>
    <d v="2016-10-11T00:00:00"/>
    <m/>
    <m/>
    <m/>
    <m/>
    <m/>
    <m/>
    <m/>
    <m/>
    <m/>
    <m/>
    <n v="4"/>
    <m/>
    <s v="KO"/>
    <s v=""/>
    <m/>
    <m/>
    <x v="303"/>
    <m/>
    <m/>
    <m/>
    <m/>
  </r>
  <r>
    <x v="1"/>
    <n v="5"/>
    <x v="146"/>
    <x v="0"/>
    <x v="37"/>
    <m/>
    <n v="5"/>
    <n v="594"/>
    <n v="594"/>
    <n v="594"/>
    <n v="0"/>
    <d v="2016-10-11T00:00:00"/>
    <m/>
    <m/>
    <m/>
    <m/>
    <m/>
    <m/>
    <m/>
    <m/>
    <m/>
    <m/>
    <n v="5"/>
    <m/>
    <s v="KO"/>
    <s v=""/>
    <m/>
    <m/>
    <x v="303"/>
    <m/>
    <m/>
    <m/>
    <m/>
  </r>
  <r>
    <x v="1"/>
    <n v="6"/>
    <x v="72"/>
    <x v="20"/>
    <x v="37"/>
    <m/>
    <n v="6"/>
    <n v="4"/>
    <n v="4"/>
    <n v="4"/>
    <n v="0"/>
    <d v="2016-10-11T00:00:00"/>
    <m/>
    <m/>
    <m/>
    <m/>
    <m/>
    <m/>
    <m/>
    <m/>
    <m/>
    <m/>
    <n v="6"/>
    <m/>
    <s v="KO"/>
    <s v=""/>
    <m/>
    <m/>
    <x v="303"/>
    <m/>
    <m/>
    <m/>
    <m/>
  </r>
  <r>
    <x v="1"/>
    <n v="7"/>
    <x v="21"/>
    <x v="12"/>
    <x v="37"/>
    <m/>
    <n v="7"/>
    <n v="239"/>
    <n v="239"/>
    <n v="239"/>
    <n v="0"/>
    <d v="2016-10-11T00:00:00"/>
    <m/>
    <m/>
    <m/>
    <m/>
    <m/>
    <m/>
    <m/>
    <m/>
    <m/>
    <m/>
    <n v="7"/>
    <n v="239"/>
    <s v="OK"/>
    <n v="0"/>
    <m/>
    <d v="2016-10-26T00:00:00"/>
    <x v="303"/>
    <m/>
    <m/>
    <m/>
    <m/>
  </r>
  <r>
    <x v="1"/>
    <n v="8"/>
    <x v="147"/>
    <x v="13"/>
    <x v="37"/>
    <m/>
    <n v="8"/>
    <n v="15"/>
    <n v="15"/>
    <n v="15"/>
    <n v="0"/>
    <d v="2016-10-11T00:00:00"/>
    <m/>
    <m/>
    <m/>
    <m/>
    <m/>
    <m/>
    <m/>
    <m/>
    <m/>
    <m/>
    <n v="8"/>
    <m/>
    <s v="KO"/>
    <s v=""/>
    <m/>
    <m/>
    <x v="303"/>
    <m/>
    <m/>
    <m/>
    <m/>
  </r>
  <r>
    <x v="1"/>
    <n v="9"/>
    <x v="38"/>
    <x v="14"/>
    <x v="37"/>
    <m/>
    <n v="9"/>
    <n v="17"/>
    <n v="17"/>
    <n v="17"/>
    <n v="0"/>
    <d v="2016-10-11T00:00:00"/>
    <m/>
    <m/>
    <m/>
    <m/>
    <m/>
    <m/>
    <m/>
    <m/>
    <m/>
    <m/>
    <n v="9"/>
    <m/>
    <s v="KO"/>
    <s v=""/>
    <m/>
    <m/>
    <x v="303"/>
    <m/>
    <m/>
    <m/>
    <m/>
  </r>
  <r>
    <x v="1"/>
    <n v="10"/>
    <x v="71"/>
    <x v="15"/>
    <x v="37"/>
    <m/>
    <n v="10"/>
    <n v="5"/>
    <n v="5"/>
    <n v="5"/>
    <n v="0"/>
    <d v="2016-10-11T00:00:00"/>
    <m/>
    <m/>
    <m/>
    <m/>
    <m/>
    <m/>
    <m/>
    <m/>
    <m/>
    <m/>
    <n v="10"/>
    <m/>
    <s v="KO"/>
    <s v=""/>
    <m/>
    <m/>
    <x v="303"/>
    <m/>
    <m/>
    <m/>
    <m/>
  </r>
  <r>
    <x v="1"/>
    <n v="11"/>
    <x v="148"/>
    <x v="16"/>
    <x v="37"/>
    <m/>
    <n v="11"/>
    <n v="443"/>
    <n v="443"/>
    <n v="443"/>
    <n v="0"/>
    <d v="2016-10-11T00:00:00"/>
    <m/>
    <m/>
    <m/>
    <m/>
    <m/>
    <m/>
    <m/>
    <m/>
    <m/>
    <m/>
    <n v="11"/>
    <m/>
    <s v="KO"/>
    <s v=""/>
    <m/>
    <m/>
    <x v="303"/>
    <m/>
    <m/>
    <m/>
    <m/>
  </r>
  <r>
    <x v="1"/>
    <n v="12"/>
    <x v="55"/>
    <x v="10"/>
    <x v="37"/>
    <m/>
    <n v="12"/>
    <n v="52"/>
    <n v="52"/>
    <n v="52"/>
    <n v="0"/>
    <d v="2016-10-11T00:00:00"/>
    <m/>
    <m/>
    <m/>
    <m/>
    <m/>
    <m/>
    <m/>
    <m/>
    <m/>
    <m/>
    <n v="12"/>
    <m/>
    <s v="KO"/>
    <s v=""/>
    <m/>
    <m/>
    <x v="303"/>
    <m/>
    <m/>
    <m/>
    <m/>
  </r>
  <r>
    <x v="1"/>
    <n v="13"/>
    <x v="149"/>
    <x v="2"/>
    <x v="37"/>
    <m/>
    <n v="13"/>
    <n v="406"/>
    <n v="406"/>
    <n v="406"/>
    <n v="0"/>
    <d v="2016-10-11T00:00:00"/>
    <m/>
    <m/>
    <m/>
    <m/>
    <m/>
    <m/>
    <m/>
    <m/>
    <m/>
    <m/>
    <n v="13"/>
    <m/>
    <s v="KO"/>
    <s v=""/>
    <m/>
    <m/>
    <x v="303"/>
    <m/>
    <m/>
    <m/>
    <m/>
  </r>
  <r>
    <x v="1"/>
    <n v="14"/>
    <x v="23"/>
    <x v="8"/>
    <x v="37"/>
    <m/>
    <n v="14"/>
    <n v="18"/>
    <n v="18"/>
    <n v="18"/>
    <n v="0"/>
    <d v="2016-10-11T00:00:00"/>
    <m/>
    <m/>
    <m/>
    <m/>
    <m/>
    <m/>
    <m/>
    <m/>
    <m/>
    <m/>
    <n v="14"/>
    <m/>
    <s v="KO"/>
    <s v=""/>
    <m/>
    <m/>
    <x v="303"/>
    <m/>
    <m/>
    <m/>
    <m/>
  </r>
  <r>
    <x v="1"/>
    <n v="15"/>
    <x v="10"/>
    <x v="9"/>
    <x v="37"/>
    <m/>
    <n v="15"/>
    <n v="34"/>
    <n v="34"/>
    <n v="34"/>
    <n v="0"/>
    <d v="2016-10-11T00:00:00"/>
    <m/>
    <m/>
    <m/>
    <m/>
    <m/>
    <m/>
    <m/>
    <m/>
    <m/>
    <m/>
    <n v="15"/>
    <m/>
    <s v="KO"/>
    <s v=""/>
    <m/>
    <m/>
    <x v="303"/>
    <m/>
    <m/>
    <m/>
    <m/>
  </r>
  <r>
    <x v="1"/>
    <n v="16"/>
    <x v="150"/>
    <x v="6"/>
    <x v="37"/>
    <m/>
    <n v="16"/>
    <n v="130"/>
    <n v="130"/>
    <n v="130"/>
    <n v="0"/>
    <d v="2016-10-11T00:00:00"/>
    <m/>
    <m/>
    <m/>
    <m/>
    <m/>
    <m/>
    <m/>
    <m/>
    <m/>
    <m/>
    <n v="16"/>
    <m/>
    <s v="KO"/>
    <s v=""/>
    <m/>
    <m/>
    <x v="303"/>
    <m/>
    <m/>
    <m/>
    <m/>
  </r>
  <r>
    <x v="1"/>
    <n v="17"/>
    <x v="4"/>
    <x v="7"/>
    <x v="37"/>
    <m/>
    <n v="17"/>
    <n v="1"/>
    <n v="1"/>
    <n v="1"/>
    <n v="0"/>
    <d v="2016-10-11T00:00:00"/>
    <m/>
    <m/>
    <m/>
    <m/>
    <m/>
    <m/>
    <m/>
    <m/>
    <m/>
    <m/>
    <n v="17"/>
    <m/>
    <s v="KO"/>
    <s v=""/>
    <m/>
    <m/>
    <x v="303"/>
    <m/>
    <m/>
    <m/>
    <m/>
  </r>
  <r>
    <x v="1"/>
    <n v="1"/>
    <x v="222"/>
    <x v="25"/>
    <x v="121"/>
    <m/>
    <n v="1"/>
    <n v="1100"/>
    <n v="1100"/>
    <n v="1100"/>
    <n v="0"/>
    <d v="2016-08-12T00:00:00"/>
    <m/>
    <m/>
    <m/>
    <m/>
    <m/>
    <m/>
    <m/>
    <m/>
    <m/>
    <m/>
    <n v="1"/>
    <n v="1100"/>
    <s v="OK"/>
    <n v="0"/>
    <s v="Ikea prov - 2835"/>
    <d v="2016-08-16T00:00:00"/>
    <x v="224"/>
    <n v="5"/>
    <s v="OK"/>
    <s v="OK"/>
    <m/>
  </r>
  <r>
    <x v="1"/>
    <n v="2"/>
    <x v="8"/>
    <x v="1"/>
    <x v="121"/>
    <m/>
    <n v="2"/>
    <n v="250"/>
    <n v="250"/>
    <n v="250"/>
    <n v="0"/>
    <d v="2016-08-12T00:00:00"/>
    <m/>
    <m/>
    <m/>
    <m/>
    <m/>
    <m/>
    <m/>
    <m/>
    <m/>
    <m/>
    <n v="2"/>
    <n v="250"/>
    <s v="OK"/>
    <n v="0"/>
    <s v="RP Provisorio - 3172"/>
    <d v="2016-08-16T00:00:00"/>
    <x v="8"/>
    <n v="5"/>
    <s v="OK"/>
    <s v="OK"/>
    <m/>
  </r>
  <r>
    <x v="1"/>
    <n v="1"/>
    <x v="212"/>
    <x v="25"/>
    <x v="122"/>
    <m/>
    <n v="1"/>
    <n v="1400"/>
    <n v="1400"/>
    <n v="1400"/>
    <n v="0"/>
    <d v="2016-08-17T00:00:00"/>
    <m/>
    <m/>
    <m/>
    <m/>
    <m/>
    <m/>
    <m/>
    <m/>
    <m/>
    <m/>
    <n v="1"/>
    <n v="1400"/>
    <s v="OK"/>
    <n v="0"/>
    <s v="Ikea prov - 2835"/>
    <d v="2016-08-17T00:00:00"/>
    <x v="217"/>
    <n v="1"/>
    <s v="OK"/>
    <s v="OK"/>
    <m/>
  </r>
  <r>
    <x v="1"/>
    <n v="2"/>
    <x v="164"/>
    <x v="1"/>
    <x v="122"/>
    <m/>
    <n v="2"/>
    <n v="350"/>
    <n v="350"/>
    <n v="350"/>
    <n v="0"/>
    <d v="2016-08-17T00:00:00"/>
    <m/>
    <m/>
    <m/>
    <m/>
    <m/>
    <m/>
    <m/>
    <m/>
    <m/>
    <m/>
    <n v="2"/>
    <n v="350"/>
    <s v="OK"/>
    <n v="0"/>
    <s v="RP Provisorio - 3172"/>
    <d v="2016-08-18T00:00:00"/>
    <x v="168"/>
    <n v="2"/>
    <s v="OK"/>
    <s v="OK"/>
    <m/>
  </r>
  <r>
    <x v="1"/>
    <n v="1"/>
    <x v="324"/>
    <x v="23"/>
    <x v="123"/>
    <m/>
    <n v="1"/>
    <n v="1300"/>
    <n v="1300"/>
    <n v="1300"/>
    <n v="0"/>
    <d v="2016-08-23T00:00:00"/>
    <m/>
    <m/>
    <m/>
    <m/>
    <m/>
    <m/>
    <m/>
    <m/>
    <m/>
    <m/>
    <n v="1"/>
    <n v="1300"/>
    <s v="OK"/>
    <n v="0"/>
    <s v="FNAC prov- 2369"/>
    <d v="2016-08-24T00:00:00"/>
    <x v="329"/>
    <n v="2"/>
    <s v="OK"/>
    <s v="OK"/>
    <m/>
  </r>
  <r>
    <x v="1"/>
    <n v="2"/>
    <x v="325"/>
    <x v="1"/>
    <x v="123"/>
    <m/>
    <n v="2"/>
    <n v="800"/>
    <n v="800"/>
    <n v="800"/>
    <n v="0"/>
    <d v="2016-08-23T00:00:00"/>
    <m/>
    <m/>
    <m/>
    <m/>
    <m/>
    <m/>
    <m/>
    <m/>
    <m/>
    <m/>
    <n v="2"/>
    <n v="800"/>
    <s v="OK"/>
    <n v="0"/>
    <s v="RP Provisorio - 3172"/>
    <d v="2016-08-24T00:00:00"/>
    <x v="330"/>
    <n v="2"/>
    <s v="OK"/>
    <s v="OK"/>
    <m/>
  </r>
  <r>
    <x v="1"/>
    <n v="1"/>
    <x v="211"/>
    <x v="23"/>
    <x v="39"/>
    <m/>
    <n v="1"/>
    <n v="1500"/>
    <n v="1500"/>
    <n v="1500"/>
    <n v="0"/>
    <d v="2016-08-24T00:00:00"/>
    <m/>
    <m/>
    <m/>
    <m/>
    <m/>
    <m/>
    <m/>
    <m/>
    <m/>
    <m/>
    <n v="1"/>
    <n v="1500"/>
    <s v="OK"/>
    <n v="0"/>
    <s v="FNAC prov- 2369"/>
    <d v="2016-08-26T00:00:00"/>
    <x v="216"/>
    <n v="3"/>
    <s v="OK"/>
    <s v="OK"/>
    <m/>
  </r>
  <r>
    <x v="1"/>
    <n v="1"/>
    <x v="4"/>
    <x v="4"/>
    <x v="40"/>
    <m/>
    <n v="1"/>
    <n v="1"/>
    <n v="1"/>
    <n v="1"/>
    <n v="0"/>
    <d v="2016-08-25T00:00:00"/>
    <m/>
    <m/>
    <m/>
    <m/>
    <m/>
    <m/>
    <m/>
    <m/>
    <m/>
    <m/>
    <n v="1"/>
    <n v="1"/>
    <s v="OK"/>
    <n v="0"/>
    <s v="MDL Def - 2208"/>
    <d v="2016-09-01T00:00:00"/>
    <x v="4"/>
    <n v="7"/>
    <s v="OK"/>
    <s v="OK"/>
    <m/>
  </r>
  <r>
    <x v="1"/>
    <n v="2"/>
    <x v="68"/>
    <x v="17"/>
    <x v="40"/>
    <m/>
    <n v="2"/>
    <n v="6"/>
    <n v="6"/>
    <n v="6"/>
    <n v="0"/>
    <d v="2016-08-25T00:00:00"/>
    <m/>
    <m/>
    <m/>
    <m/>
    <m/>
    <m/>
    <m/>
    <m/>
    <m/>
    <m/>
    <n v="2"/>
    <n v="6"/>
    <s v="OK"/>
    <n v="0"/>
    <s v="White - 2213"/>
    <d v="2016-08-31T00:00:00"/>
    <x v="68"/>
    <n v="7"/>
    <s v="OK"/>
    <s v="OK"/>
    <m/>
  </r>
  <r>
    <x v="1"/>
    <n v="3"/>
    <x v="192"/>
    <x v="11"/>
    <x v="40"/>
    <m/>
    <n v="3"/>
    <n v="50"/>
    <n v="50"/>
    <n v="50"/>
    <n v="0"/>
    <d v="2016-08-25T00:00:00"/>
    <m/>
    <m/>
    <m/>
    <m/>
    <m/>
    <m/>
    <m/>
    <m/>
    <m/>
    <m/>
    <n v="3"/>
    <n v="50"/>
    <s v="OK"/>
    <n v="0"/>
    <s v="Black - 2215"/>
    <d v="2016-09-01T00:00:00"/>
    <x v="331"/>
    <n v="7"/>
    <s v="OK"/>
    <s v="OK"/>
    <m/>
  </r>
  <r>
    <x v="1"/>
    <n v="4"/>
    <x v="72"/>
    <x v="19"/>
    <x v="40"/>
    <m/>
    <n v="4"/>
    <n v="4"/>
    <n v="4"/>
    <n v="4"/>
    <n v="0"/>
    <d v="2016-08-25T00:00:00"/>
    <m/>
    <m/>
    <m/>
    <m/>
    <m/>
    <m/>
    <m/>
    <m/>
    <m/>
    <m/>
    <n v="4"/>
    <n v="4"/>
    <s v="OK"/>
    <n v="0"/>
    <s v="Credial - 2227"/>
    <d v="2016-08-31T00:00:00"/>
    <x v="74"/>
    <n v="7"/>
    <s v="OK"/>
    <s v="OK"/>
    <m/>
  </r>
  <r>
    <x v="1"/>
    <n v="5"/>
    <x v="101"/>
    <x v="0"/>
    <x v="40"/>
    <m/>
    <n v="5"/>
    <n v="518"/>
    <n v="518"/>
    <n v="518"/>
    <n v="0"/>
    <d v="2016-08-25T00:00:00"/>
    <m/>
    <m/>
    <m/>
    <m/>
    <m/>
    <m/>
    <m/>
    <m/>
    <m/>
    <m/>
    <n v="5"/>
    <n v="518"/>
    <s v="OK"/>
    <n v="0"/>
    <s v="Ikea - 2228"/>
    <d v="2016-08-29T00:00:00"/>
    <x v="104"/>
    <n v="5"/>
    <s v="OK"/>
    <s v="OK"/>
    <m/>
  </r>
  <r>
    <x v="1"/>
    <n v="6"/>
    <x v="72"/>
    <x v="20"/>
    <x v="40"/>
    <m/>
    <n v="6"/>
    <n v="4"/>
    <n v="4"/>
    <n v="4"/>
    <n v="0"/>
    <d v="2016-08-25T00:00:00"/>
    <m/>
    <m/>
    <m/>
    <m/>
    <m/>
    <m/>
    <m/>
    <m/>
    <m/>
    <m/>
    <n v="6"/>
    <n v="4"/>
    <s v="OK"/>
    <n v="0"/>
    <s v="Moviflor - 2229"/>
    <d v="2016-08-31T00:00:00"/>
    <x v="74"/>
    <n v="7"/>
    <s v="OK"/>
    <s v="OK"/>
    <m/>
  </r>
  <r>
    <x v="1"/>
    <n v="7"/>
    <x v="61"/>
    <x v="13"/>
    <x v="40"/>
    <m/>
    <n v="7"/>
    <n v="33"/>
    <n v="33"/>
    <n v="33"/>
    <n v="0"/>
    <d v="2016-08-25T00:00:00"/>
    <m/>
    <m/>
    <m/>
    <m/>
    <m/>
    <m/>
    <m/>
    <m/>
    <m/>
    <m/>
    <n v="7"/>
    <n v="33"/>
    <s v="OK"/>
    <n v="0"/>
    <s v="Euronics - 2231"/>
    <d v="2016-08-31T00:00:00"/>
    <x v="69"/>
    <n v="7"/>
    <s v="OK"/>
    <s v="OK"/>
    <m/>
  </r>
  <r>
    <x v="1"/>
    <n v="8"/>
    <x v="68"/>
    <x v="14"/>
    <x v="40"/>
    <m/>
    <n v="8"/>
    <n v="6"/>
    <n v="6"/>
    <n v="6"/>
    <n v="0"/>
    <d v="2016-08-25T00:00:00"/>
    <m/>
    <m/>
    <m/>
    <m/>
    <m/>
    <m/>
    <m/>
    <m/>
    <m/>
    <m/>
    <n v="8"/>
    <n v="6"/>
    <s v="OK"/>
    <n v="0"/>
    <s v="Tien 21 - 2232"/>
    <d v="2016-08-31T00:00:00"/>
    <x v="68"/>
    <n v="7"/>
    <s v="OK"/>
    <s v="OK"/>
    <m/>
  </r>
  <r>
    <x v="1"/>
    <n v="9"/>
    <x v="33"/>
    <x v="15"/>
    <x v="40"/>
    <m/>
    <n v="9"/>
    <n v="9"/>
    <n v="9"/>
    <n v="9"/>
    <n v="0"/>
    <d v="2016-08-25T00:00:00"/>
    <m/>
    <m/>
    <m/>
    <m/>
    <m/>
    <m/>
    <m/>
    <m/>
    <m/>
    <m/>
    <n v="9"/>
    <n v="9"/>
    <s v="OK"/>
    <n v="0"/>
    <s v="Confort - 2233"/>
    <d v="2016-08-31T00:00:00"/>
    <x v="33"/>
    <n v="7"/>
    <s v="OK"/>
    <s v="OK"/>
    <m/>
  </r>
  <r>
    <x v="1"/>
    <n v="10"/>
    <x v="39"/>
    <x v="10"/>
    <x v="40"/>
    <m/>
    <n v="10"/>
    <n v="37"/>
    <n v="37"/>
    <n v="37"/>
    <n v="0"/>
    <d v="2016-08-25T00:00:00"/>
    <m/>
    <m/>
    <m/>
    <m/>
    <m/>
    <m/>
    <m/>
    <m/>
    <m/>
    <m/>
    <n v="10"/>
    <n v="37"/>
    <s v="OK"/>
    <n v="0"/>
    <s v="Salvador Caetano - 2879"/>
    <d v="2016-08-31T00:00:00"/>
    <x v="88"/>
    <n v="7"/>
    <s v="OK"/>
    <s v="OK"/>
    <m/>
  </r>
  <r>
    <x v="1"/>
    <n v="11"/>
    <x v="1"/>
    <x v="1"/>
    <x v="40"/>
    <m/>
    <n v="11"/>
    <n v="200"/>
    <n v="200"/>
    <n v="200"/>
    <n v="0"/>
    <d v="2016-08-25T00:00:00"/>
    <m/>
    <m/>
    <m/>
    <m/>
    <m/>
    <m/>
    <m/>
    <m/>
    <m/>
    <m/>
    <n v="11"/>
    <n v="200"/>
    <s v="OK"/>
    <n v="0"/>
    <s v="RP Provisorio - 3172"/>
    <d v="2016-09-01T00:00:00"/>
    <x v="1"/>
    <n v="7"/>
    <s v="OK"/>
    <s v="OK"/>
    <m/>
  </r>
  <r>
    <x v="1"/>
    <n v="12"/>
    <x v="82"/>
    <x v="8"/>
    <x v="40"/>
    <m/>
    <n v="12"/>
    <n v="29"/>
    <n v="29"/>
    <n v="29"/>
    <n v="0"/>
    <d v="2016-08-25T00:00:00"/>
    <m/>
    <m/>
    <m/>
    <m/>
    <m/>
    <m/>
    <m/>
    <m/>
    <m/>
    <m/>
    <n v="12"/>
    <n v="29"/>
    <s v="OK"/>
    <n v="0"/>
    <s v="CTT Standard - 4091"/>
    <d v="2016-09-01T00:00:00"/>
    <x v="84"/>
    <n v="7"/>
    <s v="OK"/>
    <s v="OK"/>
    <m/>
  </r>
  <r>
    <x v="1"/>
    <n v="13"/>
    <x v="217"/>
    <x v="9"/>
    <x v="40"/>
    <m/>
    <n v="13"/>
    <n v="44"/>
    <n v="44"/>
    <n v="44"/>
    <n v="0"/>
    <d v="2016-08-25T00:00:00"/>
    <m/>
    <m/>
    <m/>
    <m/>
    <m/>
    <m/>
    <m/>
    <m/>
    <m/>
    <m/>
    <n v="13"/>
    <n v="44"/>
    <s v="OK"/>
    <n v="0"/>
    <s v="JOM - 4327"/>
    <d v="2016-08-31T00:00:00"/>
    <x v="55"/>
    <n v="7"/>
    <s v="OK"/>
    <s v="OK"/>
    <m/>
  </r>
  <r>
    <x v="1"/>
    <n v="14"/>
    <x v="270"/>
    <x v="6"/>
    <x v="40"/>
    <m/>
    <n v="14"/>
    <n v="72"/>
    <n v="72"/>
    <n v="72"/>
    <n v="0"/>
    <d v="2016-08-25T00:00:00"/>
    <m/>
    <m/>
    <m/>
    <m/>
    <m/>
    <m/>
    <m/>
    <m/>
    <m/>
    <m/>
    <n v="14"/>
    <n v="72"/>
    <s v="OK"/>
    <n v="0"/>
    <s v="Worten def - 6806"/>
    <d v="2016-09-01T00:00:00"/>
    <x v="274"/>
    <n v="7"/>
    <s v="OK"/>
    <s v="OK"/>
    <m/>
  </r>
  <r>
    <x v="1"/>
    <n v="15"/>
    <x v="3"/>
    <x v="7"/>
    <x v="40"/>
    <m/>
    <n v="15"/>
    <n v="2"/>
    <n v="2"/>
    <n v="2"/>
    <n v="0"/>
    <d v="2016-08-25T00:00:00"/>
    <m/>
    <m/>
    <m/>
    <m/>
    <m/>
    <m/>
    <m/>
    <m/>
    <m/>
    <m/>
    <n v="15"/>
    <n v="2"/>
    <s v="OK"/>
    <n v="0"/>
    <s v="Vobis -6843"/>
    <d v="2016-09-01T00:00:00"/>
    <x v="3"/>
    <n v="7"/>
    <s v="OK"/>
    <s v="OK"/>
    <m/>
  </r>
  <r>
    <x v="1"/>
    <n v="1"/>
    <x v="190"/>
    <x v="23"/>
    <x v="124"/>
    <m/>
    <n v="1"/>
    <n v="1000"/>
    <n v="1000"/>
    <n v="1000"/>
    <n v="0"/>
    <d v="2016-08-26T00:00:00"/>
    <m/>
    <m/>
    <m/>
    <m/>
    <m/>
    <m/>
    <m/>
    <m/>
    <m/>
    <m/>
    <n v="1"/>
    <n v="1000"/>
    <s v="OK"/>
    <n v="0"/>
    <s v="FNAC prov- 2369"/>
    <d v="2016-09-01T00:00:00"/>
    <x v="199"/>
    <n v="6"/>
    <s v="OK"/>
    <s v="OK"/>
    <m/>
  </r>
  <r>
    <x v="1"/>
    <n v="1"/>
    <x v="164"/>
    <x v="1"/>
    <x v="125"/>
    <m/>
    <n v="1"/>
    <n v="350"/>
    <n v="350"/>
    <n v="350"/>
    <n v="0"/>
    <d v="2016-08-30T00:00:00"/>
    <m/>
    <m/>
    <m/>
    <m/>
    <m/>
    <m/>
    <m/>
    <m/>
    <m/>
    <m/>
    <n v="1"/>
    <n v="350"/>
    <s v="OK"/>
    <n v="0"/>
    <s v="RP Provisorio - 3172"/>
    <d v="2016-09-01T00:00:00"/>
    <x v="168"/>
    <n v="2"/>
    <s v="OK"/>
    <s v="OK"/>
    <m/>
  </r>
  <r>
    <x v="1"/>
    <n v="1"/>
    <x v="177"/>
    <x v="1"/>
    <x v="126"/>
    <m/>
    <n v="1"/>
    <n v="500"/>
    <n v="500"/>
    <n v="500"/>
    <n v="0"/>
    <d v="2016-08-31T00:00:00"/>
    <m/>
    <m/>
    <m/>
    <m/>
    <m/>
    <m/>
    <m/>
    <m/>
    <m/>
    <m/>
    <n v="1"/>
    <n v="500"/>
    <s v="OK"/>
    <n v="0"/>
    <s v="RP Provisorio - 3172"/>
    <d v="2016-09-01T00:00:00"/>
    <x v="181"/>
    <n v="1"/>
    <s v="OK"/>
    <s v="OK"/>
    <m/>
  </r>
  <r>
    <x v="1"/>
    <n v="1"/>
    <x v="4"/>
    <x v="3"/>
    <x v="41"/>
    <m/>
    <n v="1"/>
    <n v="1"/>
    <n v="1"/>
    <n v="1"/>
    <n v="0"/>
    <d v="2016-09-01T00:00:00"/>
    <m/>
    <m/>
    <m/>
    <m/>
    <m/>
    <m/>
    <m/>
    <m/>
    <m/>
    <m/>
    <n v="1"/>
    <m/>
    <s v="KO"/>
    <s v=""/>
    <s v="CNT Def - 2205"/>
    <m/>
    <x v="238"/>
    <n v="-42000"/>
    <s v="Pendente"/>
    <s v="-"/>
    <m/>
  </r>
  <r>
    <x v="1"/>
    <n v="2"/>
    <x v="3"/>
    <x v="17"/>
    <x v="41"/>
    <m/>
    <n v="2"/>
    <n v="2"/>
    <n v="2"/>
    <n v="2"/>
    <n v="0"/>
    <d v="2016-09-01T00:00:00"/>
    <m/>
    <m/>
    <m/>
    <m/>
    <m/>
    <m/>
    <m/>
    <m/>
    <m/>
    <m/>
    <n v="2"/>
    <n v="2"/>
    <s v="OK"/>
    <n v="0"/>
    <s v="White - 2213"/>
    <d v="2016-09-02T00:00:00"/>
    <x v="3"/>
    <n v="2"/>
    <s v="OK"/>
    <s v="OK"/>
    <m/>
  </r>
  <r>
    <x v="1"/>
    <n v="3"/>
    <x v="192"/>
    <x v="11"/>
    <x v="41"/>
    <m/>
    <n v="3"/>
    <n v="50"/>
    <n v="50"/>
    <n v="50"/>
    <n v="0"/>
    <d v="2016-09-01T00:00:00"/>
    <m/>
    <m/>
    <m/>
    <m/>
    <m/>
    <m/>
    <m/>
    <m/>
    <m/>
    <m/>
    <n v="3"/>
    <n v="50"/>
    <s v="OK"/>
    <n v="0"/>
    <s v="Black - 2215"/>
    <d v="2016-09-06T00:00:00"/>
    <x v="331"/>
    <n v="6"/>
    <s v="OK"/>
    <s v="OK"/>
    <m/>
  </r>
  <r>
    <x v="1"/>
    <n v="4"/>
    <x v="80"/>
    <x v="19"/>
    <x v="41"/>
    <m/>
    <n v="4"/>
    <n v="3"/>
    <n v="3"/>
    <n v="3"/>
    <n v="0"/>
    <d v="2016-09-01T00:00:00"/>
    <m/>
    <m/>
    <m/>
    <m/>
    <m/>
    <m/>
    <m/>
    <m/>
    <m/>
    <m/>
    <n v="4"/>
    <n v="3"/>
    <s v="OK"/>
    <n v="0"/>
    <s v="Credial - 2227"/>
    <d v="2016-09-02T00:00:00"/>
    <x v="82"/>
    <n v="2"/>
    <s v="OK"/>
    <s v="OK"/>
    <m/>
  </r>
  <r>
    <x v="1"/>
    <n v="5"/>
    <x v="80"/>
    <x v="20"/>
    <x v="41"/>
    <m/>
    <n v="5"/>
    <n v="3"/>
    <n v="3"/>
    <n v="3"/>
    <n v="0"/>
    <d v="2016-09-01T00:00:00"/>
    <m/>
    <m/>
    <m/>
    <m/>
    <m/>
    <m/>
    <m/>
    <m/>
    <m/>
    <m/>
    <n v="5"/>
    <n v="3"/>
    <s v="OK"/>
    <n v="0"/>
    <s v="Moviflor - 2229"/>
    <d v="2016-09-02T00:00:00"/>
    <x v="82"/>
    <n v="2"/>
    <s v="OK"/>
    <s v="OK"/>
    <m/>
  </r>
  <r>
    <x v="1"/>
    <n v="6"/>
    <x v="50"/>
    <x v="13"/>
    <x v="41"/>
    <m/>
    <n v="6"/>
    <n v="30"/>
    <n v="30"/>
    <n v="30"/>
    <n v="0"/>
    <d v="2016-09-01T00:00:00"/>
    <m/>
    <m/>
    <m/>
    <m/>
    <m/>
    <m/>
    <m/>
    <m/>
    <m/>
    <m/>
    <n v="6"/>
    <n v="30"/>
    <s v="OK"/>
    <n v="0"/>
    <s v="Euronics - 2231"/>
    <d v="2016-09-02T00:00:00"/>
    <x v="50"/>
    <n v="2"/>
    <s v="OK"/>
    <s v="OK"/>
    <m/>
  </r>
  <r>
    <x v="1"/>
    <n v="7"/>
    <x v="38"/>
    <x v="14"/>
    <x v="41"/>
    <m/>
    <n v="7"/>
    <n v="17"/>
    <n v="17"/>
    <n v="17"/>
    <n v="0"/>
    <d v="2016-09-01T00:00:00"/>
    <m/>
    <m/>
    <m/>
    <m/>
    <m/>
    <m/>
    <m/>
    <m/>
    <m/>
    <m/>
    <n v="7"/>
    <n v="17"/>
    <s v="OK"/>
    <n v="0"/>
    <s v="Tien 21 - 2232"/>
    <d v="2016-09-02T00:00:00"/>
    <x v="62"/>
    <n v="2"/>
    <s v="OK"/>
    <s v="OK"/>
    <m/>
  </r>
  <r>
    <x v="1"/>
    <n v="8"/>
    <x v="38"/>
    <x v="15"/>
    <x v="41"/>
    <m/>
    <n v="8"/>
    <n v="17"/>
    <n v="17"/>
    <n v="17"/>
    <n v="0"/>
    <d v="2016-09-01T00:00:00"/>
    <m/>
    <m/>
    <m/>
    <m/>
    <m/>
    <m/>
    <m/>
    <m/>
    <m/>
    <m/>
    <n v="8"/>
    <n v="17"/>
    <s v="OK"/>
    <n v="0"/>
    <s v="Confort - 2233"/>
    <d v="2016-09-02T00:00:00"/>
    <x v="62"/>
    <n v="2"/>
    <s v="OK"/>
    <s v="OK"/>
    <m/>
  </r>
  <r>
    <x v="1"/>
    <n v="9"/>
    <x v="318"/>
    <x v="10"/>
    <x v="41"/>
    <m/>
    <n v="9"/>
    <n v="124"/>
    <n v="124"/>
    <n v="124"/>
    <n v="0"/>
    <d v="2016-09-01T00:00:00"/>
    <m/>
    <m/>
    <m/>
    <m/>
    <m/>
    <m/>
    <m/>
    <m/>
    <m/>
    <m/>
    <n v="9"/>
    <n v="124"/>
    <s v="OK"/>
    <n v="0"/>
    <s v="Salvador Caetano - 2879"/>
    <d v="2016-09-02T00:00:00"/>
    <x v="323"/>
    <n v="2"/>
    <s v="OK"/>
    <s v="OK"/>
    <m/>
  </r>
  <r>
    <x v="1"/>
    <n v="10"/>
    <x v="23"/>
    <x v="8"/>
    <x v="41"/>
    <m/>
    <n v="10"/>
    <n v="18"/>
    <n v="18"/>
    <n v="18"/>
    <n v="0"/>
    <d v="2016-09-01T00:00:00"/>
    <m/>
    <m/>
    <m/>
    <m/>
    <m/>
    <m/>
    <m/>
    <m/>
    <m/>
    <m/>
    <n v="10"/>
    <n v="18"/>
    <s v="OK"/>
    <n v="0"/>
    <s v="CTT Standard - 4091"/>
    <d v="2016-09-02T00:00:00"/>
    <x v="23"/>
    <n v="2"/>
    <s v="OK"/>
    <s v="OK"/>
    <m/>
  </r>
  <r>
    <x v="1"/>
    <n v="11"/>
    <x v="89"/>
    <x v="9"/>
    <x v="41"/>
    <m/>
    <n v="11"/>
    <n v="51"/>
    <n v="51"/>
    <n v="51"/>
    <n v="0"/>
    <d v="2016-09-01T00:00:00"/>
    <m/>
    <m/>
    <m/>
    <m/>
    <m/>
    <m/>
    <m/>
    <m/>
    <m/>
    <m/>
    <n v="11"/>
    <n v="51"/>
    <s v="OK"/>
    <n v="0"/>
    <s v="JOM - 4327"/>
    <d v="2016-09-02T00:00:00"/>
    <x v="314"/>
    <n v="2"/>
    <s v="OK"/>
    <s v="OK"/>
    <m/>
  </r>
  <r>
    <x v="1"/>
    <n v="12"/>
    <x v="4"/>
    <x v="5"/>
    <x v="41"/>
    <m/>
    <n v="12"/>
    <n v="1"/>
    <n v="1"/>
    <n v="1"/>
    <n v="0"/>
    <d v="2016-09-01T00:00:00"/>
    <m/>
    <m/>
    <m/>
    <m/>
    <m/>
    <m/>
    <m/>
    <m/>
    <m/>
    <m/>
    <n v="12"/>
    <n v="1"/>
    <s v="OK"/>
    <n v="0"/>
    <s v="SZ Def - 6508"/>
    <d v="2016-09-02T00:00:00"/>
    <x v="4"/>
    <n v="2"/>
    <s v="OK"/>
    <s v="OK"/>
    <m/>
  </r>
  <r>
    <x v="1"/>
    <n v="13"/>
    <x v="115"/>
    <x v="6"/>
    <x v="41"/>
    <m/>
    <n v="13"/>
    <n v="77"/>
    <n v="77"/>
    <n v="77"/>
    <n v="0"/>
    <d v="2016-09-01T00:00:00"/>
    <m/>
    <m/>
    <m/>
    <m/>
    <m/>
    <m/>
    <m/>
    <m/>
    <m/>
    <m/>
    <n v="13"/>
    <n v="77"/>
    <s v="OK"/>
    <n v="0"/>
    <s v="Worten def - 6806"/>
    <d v="2016-09-02T00:00:00"/>
    <x v="116"/>
    <n v="2"/>
    <s v="OK"/>
    <s v="OK"/>
    <m/>
  </r>
  <r>
    <x v="1"/>
    <n v="1"/>
    <x v="8"/>
    <x v="1"/>
    <x v="127"/>
    <m/>
    <n v="1"/>
    <n v="250"/>
    <n v="250"/>
    <n v="250"/>
    <n v="0"/>
    <d v="2016-09-05T00:00:00"/>
    <m/>
    <m/>
    <m/>
    <m/>
    <m/>
    <m/>
    <m/>
    <m/>
    <m/>
    <m/>
    <n v="1"/>
    <n v="250"/>
    <s v="OK"/>
    <n v="0"/>
    <s v="RP Provisorio - 3172"/>
    <d v="2016-09-09T00:00:00"/>
    <x v="8"/>
    <n v="7"/>
    <s v="OK"/>
    <s v="OK"/>
    <m/>
  </r>
  <r>
    <x v="1"/>
    <n v="1"/>
    <x v="63"/>
    <x v="23"/>
    <x v="42"/>
    <m/>
    <n v="1"/>
    <n v="2000"/>
    <n v="2000"/>
    <n v="2000"/>
    <n v="0"/>
    <d v="2016-09-06T00:00:00"/>
    <m/>
    <m/>
    <m/>
    <m/>
    <m/>
    <m/>
    <m/>
    <m/>
    <m/>
    <m/>
    <n v="1"/>
    <n v="2000"/>
    <s v="OK"/>
    <n v="0"/>
    <s v="FNAC prov- 2369"/>
    <d v="2016-09-09T00:00:00"/>
    <x v="130"/>
    <n v="4"/>
    <s v="OK"/>
    <s v="OK"/>
    <m/>
  </r>
  <r>
    <x v="1"/>
    <n v="2"/>
    <x v="63"/>
    <x v="23"/>
    <x v="42"/>
    <m/>
    <n v="2"/>
    <n v="2000"/>
    <n v="2000"/>
    <n v="2000"/>
    <n v="0"/>
    <d v="2016-09-06T00:00:00"/>
    <m/>
    <m/>
    <m/>
    <m/>
    <m/>
    <m/>
    <m/>
    <m/>
    <m/>
    <m/>
    <n v="2"/>
    <n v="2000"/>
    <s v="OK"/>
    <n v="0"/>
    <s v="FNAC prov- 2369"/>
    <d v="2016-09-09T00:00:00"/>
    <x v="130"/>
    <n v="4"/>
    <s v="OK"/>
    <s v="OK"/>
    <m/>
  </r>
  <r>
    <x v="1"/>
    <n v="1"/>
    <x v="142"/>
    <x v="1"/>
    <x v="128"/>
    <m/>
    <n v="1"/>
    <n v="150"/>
    <n v="150"/>
    <n v="150"/>
    <n v="0"/>
    <d v="2016-09-07T00:00:00"/>
    <m/>
    <m/>
    <m/>
    <m/>
    <m/>
    <m/>
    <m/>
    <m/>
    <m/>
    <m/>
    <n v="1"/>
    <n v="150"/>
    <s v="OK"/>
    <n v="0"/>
    <s v="RP Provisorio - 3172"/>
    <d v="2016-09-09T00:00:00"/>
    <x v="182"/>
    <n v="3"/>
    <s v="OK"/>
    <s v="OK"/>
    <m/>
  </r>
  <r>
    <x v="1"/>
    <n v="1"/>
    <x v="4"/>
    <x v="3"/>
    <x v="43"/>
    <m/>
    <n v="1"/>
    <n v="1"/>
    <n v="1"/>
    <n v="1"/>
    <n v="0"/>
    <d v="2016-09-08T00:00:00"/>
    <m/>
    <m/>
    <m/>
    <m/>
    <m/>
    <m/>
    <m/>
    <m/>
    <m/>
    <m/>
    <n v="1"/>
    <m/>
    <s v="KO"/>
    <m/>
    <s v="CNT Def - 2205"/>
    <m/>
    <x v="303"/>
    <m/>
    <m/>
    <m/>
    <m/>
  </r>
  <r>
    <x v="1"/>
    <n v="2"/>
    <x v="114"/>
    <x v="17"/>
    <x v="43"/>
    <m/>
    <n v="2"/>
    <n v="7"/>
    <n v="7"/>
    <n v="7"/>
    <n v="0"/>
    <d v="2016-09-08T00:00:00"/>
    <m/>
    <m/>
    <m/>
    <m/>
    <m/>
    <m/>
    <m/>
    <m/>
    <m/>
    <m/>
    <n v="2"/>
    <n v="7"/>
    <s v="OK"/>
    <n v="0"/>
    <s v="White - 2213"/>
    <m/>
    <x v="115"/>
    <n v="-42007"/>
    <s v="Pendente"/>
    <s v="-"/>
    <m/>
  </r>
  <r>
    <x v="1"/>
    <n v="3"/>
    <x v="4"/>
    <x v="18"/>
    <x v="43"/>
    <m/>
    <n v="3"/>
    <n v="1"/>
    <n v="1"/>
    <n v="1"/>
    <n v="0"/>
    <d v="2016-09-08T00:00:00"/>
    <m/>
    <m/>
    <m/>
    <m/>
    <m/>
    <m/>
    <m/>
    <m/>
    <m/>
    <m/>
    <n v="3"/>
    <n v="1"/>
    <s v="OK"/>
    <n v="0"/>
    <s v="Green - 2214"/>
    <d v="2016-11-03T00:00:00"/>
    <x v="4"/>
    <n v="56"/>
    <s v="OK"/>
    <s v="OK"/>
    <m/>
  </r>
  <r>
    <x v="1"/>
    <n v="4"/>
    <x v="107"/>
    <x v="11"/>
    <x v="43"/>
    <m/>
    <n v="4"/>
    <n v="27"/>
    <n v="27"/>
    <n v="27"/>
    <n v="0"/>
    <d v="2016-09-08T00:00:00"/>
    <m/>
    <m/>
    <m/>
    <m/>
    <m/>
    <m/>
    <m/>
    <m/>
    <m/>
    <m/>
    <n v="4"/>
    <m/>
    <s v="KO"/>
    <m/>
    <s v="Black - 2215"/>
    <m/>
    <x v="303"/>
    <m/>
    <m/>
    <m/>
    <m/>
  </r>
  <r>
    <x v="1"/>
    <n v="5"/>
    <x v="68"/>
    <x v="19"/>
    <x v="43"/>
    <m/>
    <n v="5"/>
    <n v="6"/>
    <n v="6"/>
    <n v="6"/>
    <n v="0"/>
    <d v="2016-09-08T00:00:00"/>
    <m/>
    <m/>
    <m/>
    <m/>
    <m/>
    <m/>
    <m/>
    <m/>
    <m/>
    <m/>
    <n v="5"/>
    <n v="6"/>
    <s v="OK"/>
    <n v="0"/>
    <s v="Credial - 2227"/>
    <d v="2016-11-08T00:00:00"/>
    <x v="68"/>
    <n v="61"/>
    <s v="OK"/>
    <s v="OK"/>
    <m/>
  </r>
  <r>
    <x v="1"/>
    <n v="6"/>
    <x v="164"/>
    <x v="0"/>
    <x v="43"/>
    <m/>
    <n v="6"/>
    <n v="350"/>
    <n v="350"/>
    <n v="350"/>
    <n v="0"/>
    <d v="2016-09-08T00:00:00"/>
    <m/>
    <m/>
    <m/>
    <m/>
    <m/>
    <m/>
    <m/>
    <m/>
    <m/>
    <m/>
    <n v="6"/>
    <m/>
    <s v="KO"/>
    <m/>
    <s v="Ikea - 2228"/>
    <m/>
    <x v="303"/>
    <m/>
    <m/>
    <m/>
    <m/>
  </r>
  <r>
    <x v="1"/>
    <n v="7"/>
    <x v="80"/>
    <x v="20"/>
    <x v="43"/>
    <m/>
    <n v="7"/>
    <n v="3"/>
    <n v="3"/>
    <n v="3"/>
    <n v="0"/>
    <d v="2016-09-08T00:00:00"/>
    <m/>
    <m/>
    <m/>
    <m/>
    <m/>
    <m/>
    <m/>
    <m/>
    <m/>
    <m/>
    <n v="7"/>
    <m/>
    <s v="KO"/>
    <m/>
    <s v="Moviflor - 2229"/>
    <m/>
    <x v="303"/>
    <m/>
    <m/>
    <m/>
    <m/>
  </r>
  <r>
    <x v="1"/>
    <n v="8"/>
    <x v="165"/>
    <x v="12"/>
    <x v="43"/>
    <m/>
    <n v="8"/>
    <n v="263"/>
    <n v="263"/>
    <n v="263"/>
    <n v="0"/>
    <d v="2016-09-08T00:00:00"/>
    <m/>
    <m/>
    <m/>
    <m/>
    <m/>
    <m/>
    <m/>
    <m/>
    <m/>
    <m/>
    <n v="8"/>
    <m/>
    <s v="KO"/>
    <m/>
    <s v="Conforama - 2230"/>
    <m/>
    <x v="303"/>
    <m/>
    <m/>
    <m/>
    <m/>
  </r>
  <r>
    <x v="1"/>
    <n v="9"/>
    <x v="166"/>
    <x v="13"/>
    <x v="43"/>
    <m/>
    <n v="9"/>
    <n v="26"/>
    <n v="26"/>
    <n v="26"/>
    <n v="0"/>
    <d v="2016-09-08T00:00:00"/>
    <m/>
    <m/>
    <m/>
    <m/>
    <m/>
    <m/>
    <m/>
    <m/>
    <m/>
    <m/>
    <n v="9"/>
    <m/>
    <s v="KO"/>
    <m/>
    <s v="Euronics - 2231"/>
    <m/>
    <x v="303"/>
    <m/>
    <m/>
    <m/>
    <m/>
  </r>
  <r>
    <x v="1"/>
    <n v="10"/>
    <x v="74"/>
    <x v="14"/>
    <x v="43"/>
    <m/>
    <n v="10"/>
    <n v="10"/>
    <n v="10"/>
    <n v="10"/>
    <n v="0"/>
    <d v="2016-09-08T00:00:00"/>
    <m/>
    <m/>
    <m/>
    <m/>
    <m/>
    <m/>
    <m/>
    <m/>
    <m/>
    <m/>
    <n v="10"/>
    <m/>
    <s v="KO"/>
    <m/>
    <s v="Tien 21 - 2232"/>
    <m/>
    <x v="303"/>
    <m/>
    <m/>
    <m/>
    <m/>
  </r>
  <r>
    <x v="1"/>
    <n v="11"/>
    <x v="71"/>
    <x v="15"/>
    <x v="43"/>
    <m/>
    <n v="11"/>
    <n v="5"/>
    <n v="5"/>
    <n v="5"/>
    <n v="0"/>
    <d v="2016-09-08T00:00:00"/>
    <m/>
    <m/>
    <m/>
    <m/>
    <m/>
    <m/>
    <m/>
    <m/>
    <m/>
    <m/>
    <n v="11"/>
    <m/>
    <s v="KO"/>
    <m/>
    <s v="Confort - 2233"/>
    <m/>
    <x v="303"/>
    <m/>
    <m/>
    <m/>
    <m/>
  </r>
  <r>
    <x v="1"/>
    <n v="12"/>
    <x v="167"/>
    <x v="16"/>
    <x v="43"/>
    <m/>
    <n v="12"/>
    <n v="537"/>
    <n v="537"/>
    <n v="537"/>
    <n v="0"/>
    <d v="2016-09-08T00:00:00"/>
    <m/>
    <m/>
    <m/>
    <m/>
    <m/>
    <m/>
    <m/>
    <m/>
    <m/>
    <m/>
    <n v="12"/>
    <m/>
    <s v="KO"/>
    <m/>
    <s v="MC FNAC- 2370"/>
    <m/>
    <x v="303"/>
    <m/>
    <m/>
    <m/>
    <m/>
  </r>
  <r>
    <x v="1"/>
    <n v="13"/>
    <x v="61"/>
    <x v="10"/>
    <x v="43"/>
    <m/>
    <n v="13"/>
    <n v="33"/>
    <n v="33"/>
    <n v="33"/>
    <n v="0"/>
    <d v="2016-09-08T00:00:00"/>
    <m/>
    <m/>
    <m/>
    <m/>
    <m/>
    <m/>
    <m/>
    <m/>
    <m/>
    <m/>
    <n v="13"/>
    <m/>
    <s v="KO"/>
    <m/>
    <s v="Salvador Caetano - 2879"/>
    <m/>
    <x v="303"/>
    <m/>
    <m/>
    <m/>
    <m/>
  </r>
  <r>
    <x v="1"/>
    <n v="14"/>
    <x v="326"/>
    <x v="2"/>
    <x v="43"/>
    <m/>
    <n v="14"/>
    <n v="555"/>
    <n v="555"/>
    <n v="555"/>
    <n v="0"/>
    <d v="2016-09-08T00:00:00"/>
    <m/>
    <m/>
    <m/>
    <m/>
    <m/>
    <m/>
    <m/>
    <m/>
    <m/>
    <m/>
    <n v="14"/>
    <n v="555"/>
    <s v="OK"/>
    <n v="0"/>
    <s v="RP Def - 3173"/>
    <d v="2016-09-13T00:00:00"/>
    <x v="332"/>
    <n v="6"/>
    <s v="OK"/>
    <s v="OK"/>
    <m/>
  </r>
  <r>
    <x v="1"/>
    <n v="15"/>
    <x v="166"/>
    <x v="9"/>
    <x v="43"/>
    <m/>
    <n v="15"/>
    <n v="26"/>
    <n v="26"/>
    <n v="26"/>
    <n v="0"/>
    <d v="2016-09-08T00:00:00"/>
    <m/>
    <m/>
    <m/>
    <m/>
    <m/>
    <m/>
    <m/>
    <m/>
    <m/>
    <m/>
    <n v="15"/>
    <m/>
    <s v="KO"/>
    <m/>
    <s v="JOM - 4327"/>
    <m/>
    <x v="303"/>
    <m/>
    <m/>
    <m/>
    <m/>
  </r>
  <r>
    <x v="1"/>
    <n v="16"/>
    <x v="3"/>
    <x v="5"/>
    <x v="43"/>
    <m/>
    <n v="16"/>
    <n v="2"/>
    <n v="2"/>
    <n v="2"/>
    <n v="0"/>
    <d v="2016-09-08T00:00:00"/>
    <m/>
    <m/>
    <m/>
    <m/>
    <m/>
    <m/>
    <m/>
    <m/>
    <m/>
    <m/>
    <n v="16"/>
    <m/>
    <s v="KO"/>
    <m/>
    <s v="SZ Def - 6508"/>
    <m/>
    <x v="303"/>
    <m/>
    <m/>
    <m/>
    <m/>
  </r>
  <r>
    <x v="1"/>
    <n v="17"/>
    <x v="110"/>
    <x v="6"/>
    <x v="43"/>
    <m/>
    <n v="17"/>
    <n v="90"/>
    <n v="90"/>
    <n v="90"/>
    <n v="0"/>
    <d v="2016-09-08T00:00:00"/>
    <m/>
    <m/>
    <m/>
    <m/>
    <m/>
    <m/>
    <m/>
    <m/>
    <m/>
    <m/>
    <n v="17"/>
    <m/>
    <s v="KO"/>
    <m/>
    <s v="Worten def - 6806"/>
    <m/>
    <x v="303"/>
    <m/>
    <m/>
    <m/>
    <m/>
  </r>
  <r>
    <x v="1"/>
    <n v="18"/>
    <x v="72"/>
    <x v="7"/>
    <x v="43"/>
    <m/>
    <n v="18"/>
    <n v="4"/>
    <n v="4"/>
    <n v="4"/>
    <n v="0"/>
    <d v="2016-09-08T00:00:00"/>
    <m/>
    <m/>
    <m/>
    <m/>
    <m/>
    <m/>
    <m/>
    <m/>
    <m/>
    <m/>
    <n v="18"/>
    <m/>
    <s v="KO"/>
    <m/>
    <s v="Vobis -6843"/>
    <m/>
    <x v="303"/>
    <m/>
    <m/>
    <m/>
    <m/>
  </r>
  <r>
    <x v="0"/>
    <n v="1"/>
    <x v="327"/>
    <x v="17"/>
    <x v="44"/>
    <m/>
    <n v="1"/>
    <n v="383"/>
    <n v="383"/>
    <n v="239"/>
    <n v="144"/>
    <d v="2016-09-12T00:00:00"/>
    <m/>
    <m/>
    <m/>
    <m/>
    <m/>
    <m/>
    <m/>
    <m/>
    <m/>
    <m/>
    <n v="1"/>
    <n v="239"/>
    <s v="ERRO"/>
    <n v="144"/>
    <s v="White - 2213"/>
    <d v="2016-10-26T00:00:00"/>
    <x v="21"/>
    <n v="47"/>
    <s v="OK"/>
    <s v="OK"/>
    <m/>
  </r>
  <r>
    <x v="0"/>
    <n v="2"/>
    <x v="289"/>
    <x v="18"/>
    <x v="44"/>
    <m/>
    <n v="2"/>
    <n v="46"/>
    <n v="46"/>
    <n v="37"/>
    <n v="9"/>
    <d v="2016-09-12T00:00:00"/>
    <m/>
    <m/>
    <m/>
    <m/>
    <m/>
    <m/>
    <m/>
    <m/>
    <m/>
    <m/>
    <n v="2"/>
    <n v="37"/>
    <s v="ERRO"/>
    <n v="9"/>
    <s v="Green - 2214"/>
    <d v="2016-11-07T00:00:00"/>
    <x v="88"/>
    <n v="58"/>
    <s v="OK"/>
    <s v="OK"/>
    <m/>
  </r>
  <r>
    <x v="0"/>
    <n v="3"/>
    <x v="154"/>
    <x v="11"/>
    <x v="44"/>
    <m/>
    <n v="3"/>
    <n v="78"/>
    <n v="78"/>
    <n v="69"/>
    <m/>
    <d v="2016-09-12T00:00:00"/>
    <m/>
    <m/>
    <m/>
    <m/>
    <m/>
    <m/>
    <m/>
    <m/>
    <m/>
    <m/>
    <n v="3"/>
    <m/>
    <s v="KO"/>
    <s v=""/>
    <s v="Black - 2215"/>
    <m/>
    <x v="303"/>
    <n v="-42009"/>
    <m/>
    <m/>
    <m/>
  </r>
  <r>
    <x v="0"/>
    <n v="4"/>
    <x v="328"/>
    <x v="19"/>
    <x v="44"/>
    <m/>
    <n v="4"/>
    <n v="111"/>
    <n v="111"/>
    <n v="59"/>
    <n v="52"/>
    <d v="2016-09-12T00:00:00"/>
    <m/>
    <m/>
    <m/>
    <m/>
    <m/>
    <m/>
    <m/>
    <m/>
    <m/>
    <m/>
    <n v="4"/>
    <n v="59"/>
    <s v="ERRO"/>
    <n v="52"/>
    <s v="Credial - 2227"/>
    <d v="2016-11-08T00:00:00"/>
    <x v="40"/>
    <n v="59"/>
    <s v="OK"/>
    <s v="OK"/>
    <m/>
  </r>
  <r>
    <x v="0"/>
    <n v="5"/>
    <x v="63"/>
    <x v="0"/>
    <x v="44"/>
    <m/>
    <n v="5"/>
    <n v="2000"/>
    <n v="2000"/>
    <n v="1798"/>
    <m/>
    <d v="2016-09-12T00:00:00"/>
    <m/>
    <m/>
    <m/>
    <m/>
    <m/>
    <m/>
    <m/>
    <m/>
    <m/>
    <m/>
    <n v="5"/>
    <m/>
    <s v="KO"/>
    <s v=""/>
    <s v="Ikea - 2228"/>
    <m/>
    <x v="303"/>
    <m/>
    <m/>
    <m/>
    <m/>
  </r>
  <r>
    <x v="0"/>
    <n v="6"/>
    <x v="136"/>
    <x v="0"/>
    <x v="44"/>
    <m/>
    <n v="6"/>
    <n v="113"/>
    <n v="113"/>
    <n v="113"/>
    <m/>
    <d v="2016-09-12T00:00:00"/>
    <m/>
    <m/>
    <m/>
    <m/>
    <m/>
    <m/>
    <m/>
    <m/>
    <m/>
    <m/>
    <n v="6"/>
    <m/>
    <s v="KO"/>
    <s v=""/>
    <s v="Ikea - 2228"/>
    <m/>
    <x v="303"/>
    <m/>
    <m/>
    <m/>
    <m/>
  </r>
  <r>
    <x v="0"/>
    <n v="7"/>
    <x v="168"/>
    <x v="20"/>
    <x v="44"/>
    <m/>
    <n v="7"/>
    <n v="478"/>
    <n v="478"/>
    <n v="264"/>
    <m/>
    <d v="2016-09-12T00:00:00"/>
    <m/>
    <m/>
    <m/>
    <m/>
    <m/>
    <m/>
    <m/>
    <m/>
    <m/>
    <m/>
    <n v="7"/>
    <m/>
    <s v="KO"/>
    <s v=""/>
    <s v="Moviflor - 2229"/>
    <m/>
    <x v="303"/>
    <m/>
    <m/>
    <m/>
    <m/>
  </r>
  <r>
    <x v="0"/>
    <n v="8"/>
    <x v="329"/>
    <x v="12"/>
    <x v="44"/>
    <m/>
    <n v="8"/>
    <n v="689"/>
    <n v="689"/>
    <n v="626"/>
    <n v="63"/>
    <d v="2016-09-12T00:00:00"/>
    <m/>
    <m/>
    <m/>
    <m/>
    <m/>
    <m/>
    <m/>
    <m/>
    <m/>
    <m/>
    <n v="8"/>
    <n v="626"/>
    <s v="ERRO"/>
    <n v="63"/>
    <s v="Conforama - 2230"/>
    <d v="2016-11-04T00:00:00"/>
    <x v="333"/>
    <n v="55"/>
    <s v="OK"/>
    <s v="OK"/>
    <m/>
  </r>
  <r>
    <x v="0"/>
    <n v="9"/>
    <x v="137"/>
    <x v="13"/>
    <x v="44"/>
    <m/>
    <n v="9"/>
    <n v="61"/>
    <n v="61"/>
    <n v="58"/>
    <m/>
    <d v="2016-09-12T00:00:00"/>
    <m/>
    <m/>
    <m/>
    <m/>
    <m/>
    <m/>
    <m/>
    <m/>
    <m/>
    <m/>
    <n v="9"/>
    <m/>
    <s v="KO"/>
    <s v=""/>
    <s v="Euronics - 2231"/>
    <m/>
    <x v="303"/>
    <m/>
    <m/>
    <m/>
    <m/>
  </r>
  <r>
    <x v="0"/>
    <n v="10"/>
    <x v="60"/>
    <x v="14"/>
    <x v="44"/>
    <m/>
    <n v="10"/>
    <n v="36"/>
    <n v="36"/>
    <n v="25"/>
    <m/>
    <d v="2016-09-12T00:00:00"/>
    <m/>
    <m/>
    <m/>
    <m/>
    <m/>
    <m/>
    <m/>
    <m/>
    <m/>
    <m/>
    <n v="10"/>
    <m/>
    <s v="KO"/>
    <s v=""/>
    <s v="Tien 21 - 2232"/>
    <m/>
    <x v="303"/>
    <m/>
    <m/>
    <m/>
    <m/>
  </r>
  <r>
    <x v="0"/>
    <n v="11"/>
    <x v="100"/>
    <x v="15"/>
    <x v="44"/>
    <m/>
    <n v="11"/>
    <n v="23"/>
    <n v="23"/>
    <n v="18"/>
    <m/>
    <d v="2016-09-12T00:00:00"/>
    <m/>
    <m/>
    <m/>
    <m/>
    <m/>
    <m/>
    <m/>
    <m/>
    <m/>
    <m/>
    <n v="11"/>
    <m/>
    <s v="KO"/>
    <s v=""/>
    <s v="Confort - 2233"/>
    <m/>
    <x v="303"/>
    <m/>
    <m/>
    <m/>
    <m/>
  </r>
  <r>
    <x v="0"/>
    <n v="12"/>
    <x v="169"/>
    <x v="16"/>
    <x v="44"/>
    <m/>
    <n v="12"/>
    <n v="1653"/>
    <n v="1653"/>
    <n v="1582"/>
    <m/>
    <d v="2016-09-12T00:00:00"/>
    <m/>
    <m/>
    <m/>
    <m/>
    <m/>
    <m/>
    <m/>
    <m/>
    <m/>
    <m/>
    <n v="12"/>
    <m/>
    <s v="KO"/>
    <s v=""/>
    <s v="MC FNAC- 2370"/>
    <m/>
    <x v="303"/>
    <m/>
    <m/>
    <m/>
    <m/>
  </r>
  <r>
    <x v="0"/>
    <n v="13"/>
    <x v="170"/>
    <x v="10"/>
    <x v="44"/>
    <m/>
    <n v="13"/>
    <n v="1023"/>
    <n v="1023"/>
    <n v="990"/>
    <m/>
    <d v="2016-09-12T00:00:00"/>
    <m/>
    <m/>
    <m/>
    <m/>
    <m/>
    <m/>
    <m/>
    <m/>
    <m/>
    <m/>
    <n v="13"/>
    <m/>
    <s v="KO"/>
    <s v=""/>
    <s v="Salvador Caetano - 2879"/>
    <m/>
    <x v="303"/>
    <m/>
    <m/>
    <m/>
    <m/>
  </r>
  <r>
    <x v="0"/>
    <n v="14"/>
    <x v="4"/>
    <x v="21"/>
    <x v="44"/>
    <m/>
    <n v="14"/>
    <n v="1"/>
    <n v="1"/>
    <n v="1"/>
    <m/>
    <d v="2016-09-12T00:00:00"/>
    <m/>
    <m/>
    <m/>
    <m/>
    <m/>
    <m/>
    <m/>
    <m/>
    <m/>
    <m/>
    <n v="14"/>
    <m/>
    <s v="KO"/>
    <s v=""/>
    <s v="Renault MCI - 3135"/>
    <m/>
    <x v="303"/>
    <m/>
    <m/>
    <m/>
    <m/>
  </r>
  <r>
    <x v="0"/>
    <n v="15"/>
    <x v="63"/>
    <x v="2"/>
    <x v="44"/>
    <m/>
    <n v="15"/>
    <n v="2000"/>
    <n v="2000"/>
    <n v="1906"/>
    <m/>
    <d v="2016-09-12T00:00:00"/>
    <m/>
    <m/>
    <m/>
    <m/>
    <m/>
    <m/>
    <m/>
    <m/>
    <m/>
    <m/>
    <n v="15"/>
    <m/>
    <s v="KO"/>
    <s v=""/>
    <s v="RP Def - 3173"/>
    <m/>
    <x v="303"/>
    <m/>
    <m/>
    <m/>
    <m/>
  </r>
  <r>
    <x v="0"/>
    <n v="16"/>
    <x v="53"/>
    <x v="2"/>
    <x v="44"/>
    <m/>
    <n v="16"/>
    <n v="204"/>
    <n v="204"/>
    <n v="204"/>
    <m/>
    <d v="2016-09-12T00:00:00"/>
    <m/>
    <m/>
    <m/>
    <m/>
    <m/>
    <m/>
    <m/>
    <m/>
    <m/>
    <m/>
    <n v="16"/>
    <m/>
    <s v="KO"/>
    <s v=""/>
    <s v="RP Def - 3173"/>
    <m/>
    <x v="303"/>
    <m/>
    <m/>
    <m/>
    <m/>
  </r>
  <r>
    <x v="0"/>
    <n v="17"/>
    <x v="63"/>
    <x v="6"/>
    <x v="44"/>
    <m/>
    <n v="17"/>
    <n v="2000"/>
    <n v="2000"/>
    <n v="1943"/>
    <n v="57"/>
    <d v="2016-09-12T00:00:00"/>
    <m/>
    <m/>
    <m/>
    <m/>
    <m/>
    <m/>
    <m/>
    <m/>
    <m/>
    <m/>
    <n v="17"/>
    <m/>
    <s v="KO"/>
    <s v=""/>
    <s v="Worten def - 6806"/>
    <m/>
    <x v="238"/>
    <n v="-42009"/>
    <s v="Pendente"/>
    <s v="-"/>
    <m/>
  </r>
  <r>
    <x v="0"/>
    <n v="18"/>
    <x v="63"/>
    <x v="6"/>
    <x v="44"/>
    <m/>
    <n v="18"/>
    <n v="2000"/>
    <n v="2000"/>
    <n v="1992"/>
    <n v="8"/>
    <d v="2016-09-12T00:00:00"/>
    <m/>
    <m/>
    <m/>
    <m/>
    <m/>
    <m/>
    <m/>
    <m/>
    <m/>
    <m/>
    <n v="18"/>
    <m/>
    <s v="KO"/>
    <s v=""/>
    <s v="Worten def - 6806"/>
    <m/>
    <x v="238"/>
    <n v="-42009"/>
    <s v="Pendente"/>
    <s v="-"/>
    <m/>
  </r>
  <r>
    <x v="0"/>
    <n v="19"/>
    <x v="63"/>
    <x v="6"/>
    <x v="44"/>
    <m/>
    <n v="19"/>
    <n v="2000"/>
    <n v="2000"/>
    <n v="1978"/>
    <n v="22"/>
    <d v="2016-09-12T00:00:00"/>
    <m/>
    <m/>
    <m/>
    <m/>
    <m/>
    <m/>
    <m/>
    <m/>
    <m/>
    <m/>
    <n v="19"/>
    <m/>
    <s v="KO"/>
    <s v=""/>
    <s v="Worten def - 6806"/>
    <m/>
    <x v="238"/>
    <n v="-42009"/>
    <s v="Pendente"/>
    <s v="-"/>
    <m/>
  </r>
  <r>
    <x v="0"/>
    <n v="20"/>
    <x v="63"/>
    <x v="6"/>
    <x v="44"/>
    <m/>
    <n v="20"/>
    <n v="2000"/>
    <n v="2000"/>
    <n v="1979"/>
    <n v="21"/>
    <d v="2016-09-12T00:00:00"/>
    <m/>
    <m/>
    <m/>
    <m/>
    <m/>
    <m/>
    <m/>
    <m/>
    <m/>
    <m/>
    <n v="20"/>
    <m/>
    <s v="KO"/>
    <s v=""/>
    <s v="Worten def - 6806"/>
    <m/>
    <x v="238"/>
    <n v="-42009"/>
    <s v="Pendente"/>
    <s v="-"/>
    <m/>
  </r>
  <r>
    <x v="0"/>
    <n v="21"/>
    <x v="63"/>
    <x v="6"/>
    <x v="44"/>
    <m/>
    <n v="21"/>
    <n v="2000"/>
    <n v="2000"/>
    <n v="1989"/>
    <n v="11"/>
    <d v="2016-09-12T00:00:00"/>
    <m/>
    <m/>
    <m/>
    <m/>
    <m/>
    <m/>
    <m/>
    <m/>
    <m/>
    <m/>
    <n v="21"/>
    <m/>
    <s v="KO"/>
    <s v=""/>
    <s v="Worten def - 6806"/>
    <m/>
    <x v="238"/>
    <n v="-42009"/>
    <s v="Pendente"/>
    <s v="-"/>
    <m/>
  </r>
  <r>
    <x v="0"/>
    <n v="22"/>
    <x v="63"/>
    <x v="6"/>
    <x v="44"/>
    <m/>
    <n v="22"/>
    <n v="2000"/>
    <n v="2000"/>
    <n v="1986"/>
    <n v="14"/>
    <d v="2016-09-12T00:00:00"/>
    <m/>
    <m/>
    <m/>
    <m/>
    <m/>
    <m/>
    <m/>
    <m/>
    <m/>
    <m/>
    <n v="22"/>
    <m/>
    <s v="KO"/>
    <s v=""/>
    <s v="Worten def - 6806"/>
    <m/>
    <x v="238"/>
    <n v="-42009"/>
    <s v="Pendente"/>
    <s v="-"/>
    <m/>
  </r>
  <r>
    <x v="0"/>
    <n v="23"/>
    <x v="63"/>
    <x v="6"/>
    <x v="44"/>
    <m/>
    <n v="23"/>
    <n v="2000"/>
    <n v="2000"/>
    <n v="1963"/>
    <n v="37"/>
    <d v="2016-09-12T00:00:00"/>
    <m/>
    <m/>
    <m/>
    <m/>
    <m/>
    <m/>
    <m/>
    <m/>
    <m/>
    <m/>
    <n v="23"/>
    <m/>
    <s v="KO"/>
    <s v=""/>
    <s v="Worten def - 6806"/>
    <m/>
    <x v="238"/>
    <n v="-42009"/>
    <s v="Pendente"/>
    <s v="-"/>
    <m/>
  </r>
  <r>
    <x v="0"/>
    <n v="24"/>
    <x v="63"/>
    <x v="6"/>
    <x v="44"/>
    <m/>
    <n v="24"/>
    <n v="2000"/>
    <n v="2000"/>
    <n v="1906"/>
    <n v="94"/>
    <d v="2016-09-12T00:00:00"/>
    <m/>
    <m/>
    <m/>
    <m/>
    <m/>
    <m/>
    <m/>
    <m/>
    <m/>
    <m/>
    <n v="24"/>
    <m/>
    <s v="KO"/>
    <s v=""/>
    <s v="Worten def - 6806"/>
    <m/>
    <x v="238"/>
    <n v="-42009"/>
    <s v="Pendente"/>
    <s v="-"/>
    <m/>
  </r>
  <r>
    <x v="0"/>
    <n v="25"/>
    <x v="63"/>
    <x v="6"/>
    <x v="44"/>
    <m/>
    <n v="25"/>
    <n v="2000"/>
    <n v="2000"/>
    <n v="2000"/>
    <n v="0"/>
    <d v="2016-09-12T00:00:00"/>
    <m/>
    <m/>
    <m/>
    <m/>
    <m/>
    <m/>
    <m/>
    <m/>
    <m/>
    <m/>
    <n v="25"/>
    <m/>
    <s v="KO"/>
    <s v=""/>
    <s v="Worten def - 6806"/>
    <m/>
    <x v="238"/>
    <n v="-42009"/>
    <s v="Pendente"/>
    <s v="-"/>
    <m/>
  </r>
  <r>
    <x v="0"/>
    <n v="26"/>
    <x v="330"/>
    <x v="6"/>
    <x v="44"/>
    <m/>
    <n v="26"/>
    <n v="1282"/>
    <n v="1282"/>
    <n v="1282"/>
    <n v="0"/>
    <d v="2016-09-12T00:00:00"/>
    <m/>
    <m/>
    <m/>
    <m/>
    <m/>
    <m/>
    <m/>
    <m/>
    <m/>
    <m/>
    <n v="26"/>
    <m/>
    <s v="KO"/>
    <s v=""/>
    <s v="Worten def - 6806"/>
    <m/>
    <x v="303"/>
    <m/>
    <m/>
    <m/>
    <m/>
  </r>
  <r>
    <x v="0"/>
    <n v="27"/>
    <x v="171"/>
    <x v="7"/>
    <x v="44"/>
    <m/>
    <n v="27"/>
    <n v="102"/>
    <n v="102"/>
    <n v="101"/>
    <n v="1"/>
    <d v="2016-09-12T00:00:00"/>
    <m/>
    <m/>
    <m/>
    <m/>
    <m/>
    <m/>
    <m/>
    <m/>
    <m/>
    <m/>
    <n v="27"/>
    <m/>
    <s v="KO"/>
    <s v=""/>
    <s v="Vobis -6843"/>
    <m/>
    <x v="238"/>
    <n v="-42009"/>
    <s v="Pendente"/>
    <s v="-"/>
    <m/>
  </r>
  <r>
    <x v="1"/>
    <n v="1"/>
    <x v="211"/>
    <x v="23"/>
    <x v="129"/>
    <m/>
    <n v="1"/>
    <n v="1500"/>
    <n v="1500"/>
    <n v="1500"/>
    <n v="0"/>
    <d v="2016-09-13T00:00:00"/>
    <m/>
    <m/>
    <m/>
    <m/>
    <m/>
    <m/>
    <m/>
    <m/>
    <m/>
    <m/>
    <n v="1"/>
    <m/>
    <s v="KO"/>
    <s v=""/>
    <s v="FNAC prov- 2369"/>
    <m/>
    <x v="238"/>
    <n v="-42012"/>
    <s v="Pendente"/>
    <s v="-"/>
    <m/>
  </r>
  <r>
    <x v="1"/>
    <n v="1"/>
    <x v="63"/>
    <x v="23"/>
    <x v="130"/>
    <m/>
    <n v="1"/>
    <n v="2000"/>
    <n v="2000"/>
    <n v="2000"/>
    <n v="0"/>
    <d v="2016-09-14T00:00:00"/>
    <m/>
    <m/>
    <m/>
    <m/>
    <m/>
    <m/>
    <m/>
    <m/>
    <m/>
    <m/>
    <n v="1"/>
    <m/>
    <s v="KO"/>
    <s v=""/>
    <s v="FNAC prov- 2369"/>
    <m/>
    <x v="238"/>
    <n v="-42013"/>
    <s v="Pendente"/>
    <s v="-"/>
    <m/>
  </r>
  <r>
    <x v="1"/>
    <n v="1"/>
    <x v="4"/>
    <x v="4"/>
    <x v="45"/>
    <m/>
    <n v="1"/>
    <n v="1"/>
    <n v="1"/>
    <n v="1"/>
    <n v="0"/>
    <d v="2016-09-15T00:00:00"/>
    <m/>
    <m/>
    <m/>
    <m/>
    <m/>
    <m/>
    <m/>
    <m/>
    <m/>
    <m/>
    <n v="1"/>
    <m/>
    <s v="KO"/>
    <s v=""/>
    <s v="MDL Def - 2208"/>
    <m/>
    <x v="303"/>
    <n v="-42014"/>
    <m/>
    <m/>
    <m/>
  </r>
  <r>
    <x v="1"/>
    <n v="2"/>
    <x v="3"/>
    <x v="17"/>
    <x v="45"/>
    <m/>
    <n v="2"/>
    <n v="2"/>
    <n v="2"/>
    <n v="2"/>
    <n v="0"/>
    <d v="2016-09-15T00:00:00"/>
    <m/>
    <m/>
    <m/>
    <m/>
    <m/>
    <m/>
    <m/>
    <m/>
    <m/>
    <m/>
    <n v="2"/>
    <n v="2"/>
    <s v="OK"/>
    <n v="0"/>
    <s v="White - 2213"/>
    <m/>
    <x v="3"/>
    <n v="-42014"/>
    <s v="Pendente"/>
    <s v="-"/>
    <m/>
  </r>
  <r>
    <x v="1"/>
    <n v="3"/>
    <x v="4"/>
    <x v="18"/>
    <x v="45"/>
    <m/>
    <n v="3"/>
    <n v="1"/>
    <n v="1"/>
    <n v="1"/>
    <n v="0"/>
    <d v="2016-09-15T00:00:00"/>
    <m/>
    <m/>
    <m/>
    <m/>
    <m/>
    <m/>
    <m/>
    <m/>
    <m/>
    <m/>
    <n v="3"/>
    <n v="1"/>
    <s v="OK"/>
    <n v="0"/>
    <s v="Green - 2214"/>
    <d v="2016-11-03T00:00:00"/>
    <x v="4"/>
    <n v="49"/>
    <s v="OK"/>
    <s v="OK"/>
    <m/>
  </r>
  <r>
    <x v="1"/>
    <n v="4"/>
    <x v="172"/>
    <x v="11"/>
    <x v="45"/>
    <m/>
    <n v="4"/>
    <n v="24"/>
    <n v="24"/>
    <n v="24"/>
    <n v="0"/>
    <d v="2016-09-15T00:00:00"/>
    <m/>
    <m/>
    <m/>
    <m/>
    <m/>
    <m/>
    <m/>
    <m/>
    <m/>
    <m/>
    <n v="4"/>
    <m/>
    <s v="KO"/>
    <m/>
    <s v="Black - 2215"/>
    <m/>
    <x v="303"/>
    <m/>
    <m/>
    <m/>
    <m/>
  </r>
  <r>
    <x v="1"/>
    <n v="5"/>
    <x v="4"/>
    <x v="19"/>
    <x v="45"/>
    <m/>
    <n v="5"/>
    <n v="1"/>
    <n v="1"/>
    <n v="1"/>
    <n v="0"/>
    <d v="2016-09-15T00:00:00"/>
    <m/>
    <m/>
    <m/>
    <m/>
    <m/>
    <m/>
    <m/>
    <m/>
    <m/>
    <m/>
    <n v="5"/>
    <n v="1"/>
    <s v="OK"/>
    <n v="0"/>
    <s v="Credial - 2227"/>
    <d v="2016-11-08T00:00:00"/>
    <x v="4"/>
    <n v="54"/>
    <s v="OK"/>
    <s v="OK"/>
    <m/>
  </r>
  <r>
    <x v="1"/>
    <n v="6"/>
    <x v="173"/>
    <x v="0"/>
    <x v="45"/>
    <m/>
    <n v="6"/>
    <n v="402"/>
    <n v="402"/>
    <n v="402"/>
    <n v="0"/>
    <d v="2016-09-15T00:00:00"/>
    <m/>
    <m/>
    <m/>
    <m/>
    <m/>
    <m/>
    <m/>
    <m/>
    <m/>
    <m/>
    <n v="6"/>
    <m/>
    <s v="KO"/>
    <s v=""/>
    <s v="Ikea - 2228"/>
    <m/>
    <x v="303"/>
    <m/>
    <m/>
    <m/>
    <m/>
  </r>
  <r>
    <x v="1"/>
    <n v="7"/>
    <x v="80"/>
    <x v="20"/>
    <x v="45"/>
    <m/>
    <n v="7"/>
    <n v="3"/>
    <n v="3"/>
    <n v="3"/>
    <n v="0"/>
    <d v="2016-09-15T00:00:00"/>
    <m/>
    <m/>
    <m/>
    <m/>
    <m/>
    <m/>
    <m/>
    <m/>
    <m/>
    <m/>
    <n v="7"/>
    <m/>
    <s v="KO"/>
    <s v=""/>
    <s v="Moviflor - 2229"/>
    <m/>
    <x v="303"/>
    <m/>
    <m/>
    <m/>
    <m/>
  </r>
  <r>
    <x v="1"/>
    <n v="8"/>
    <x v="174"/>
    <x v="12"/>
    <x v="45"/>
    <m/>
    <n v="8"/>
    <n v="389"/>
    <n v="389"/>
    <n v="389"/>
    <n v="0"/>
    <d v="2016-09-15T00:00:00"/>
    <m/>
    <m/>
    <m/>
    <m/>
    <m/>
    <m/>
    <m/>
    <m/>
    <m/>
    <m/>
    <n v="8"/>
    <m/>
    <s v="KO"/>
    <s v=""/>
    <s v="Conforama - 2230"/>
    <m/>
    <x v="303"/>
    <m/>
    <m/>
    <m/>
    <m/>
  </r>
  <r>
    <x v="1"/>
    <n v="9"/>
    <x v="166"/>
    <x v="13"/>
    <x v="45"/>
    <m/>
    <n v="9"/>
    <n v="26"/>
    <n v="26"/>
    <n v="26"/>
    <n v="0"/>
    <d v="2016-09-15T00:00:00"/>
    <m/>
    <m/>
    <m/>
    <m/>
    <m/>
    <m/>
    <m/>
    <m/>
    <m/>
    <m/>
    <n v="9"/>
    <m/>
    <s v="KO"/>
    <s v=""/>
    <s v="Euronics - 2231"/>
    <m/>
    <x v="303"/>
    <m/>
    <m/>
    <m/>
    <m/>
  </r>
  <r>
    <x v="1"/>
    <n v="10"/>
    <x v="83"/>
    <x v="14"/>
    <x v="45"/>
    <m/>
    <n v="10"/>
    <n v="12"/>
    <n v="12"/>
    <n v="12"/>
    <n v="0"/>
    <d v="2016-09-15T00:00:00"/>
    <m/>
    <m/>
    <m/>
    <m/>
    <m/>
    <m/>
    <m/>
    <m/>
    <m/>
    <m/>
    <n v="10"/>
    <m/>
    <s v="KO"/>
    <s v=""/>
    <s v="Tien 21 - 2232"/>
    <m/>
    <x v="303"/>
    <m/>
    <m/>
    <m/>
    <m/>
  </r>
  <r>
    <x v="1"/>
    <n v="11"/>
    <x v="33"/>
    <x v="15"/>
    <x v="45"/>
    <m/>
    <n v="11"/>
    <n v="9"/>
    <n v="9"/>
    <n v="9"/>
    <n v="0"/>
    <d v="2016-09-15T00:00:00"/>
    <m/>
    <m/>
    <m/>
    <m/>
    <m/>
    <m/>
    <m/>
    <m/>
    <m/>
    <m/>
    <n v="11"/>
    <m/>
    <s v="KO"/>
    <s v=""/>
    <s v="Confort - 2233"/>
    <m/>
    <x v="303"/>
    <m/>
    <m/>
    <m/>
    <m/>
  </r>
  <r>
    <x v="1"/>
    <n v="12"/>
    <x v="175"/>
    <x v="16"/>
    <x v="45"/>
    <m/>
    <n v="12"/>
    <n v="904"/>
    <n v="904"/>
    <n v="904"/>
    <n v="0"/>
    <d v="2016-09-15T00:00:00"/>
    <m/>
    <m/>
    <m/>
    <m/>
    <m/>
    <m/>
    <m/>
    <m/>
    <m/>
    <m/>
    <n v="12"/>
    <m/>
    <s v="KO"/>
    <s v=""/>
    <s v="MC FNAC- 2370"/>
    <m/>
    <x v="303"/>
    <m/>
    <m/>
    <m/>
    <m/>
  </r>
  <r>
    <x v="1"/>
    <n v="13"/>
    <x v="268"/>
    <x v="25"/>
    <x v="45"/>
    <m/>
    <n v="13"/>
    <n v="1200"/>
    <n v="1200"/>
    <n v="1200"/>
    <n v="0"/>
    <d v="2016-09-15T00:00:00"/>
    <m/>
    <m/>
    <m/>
    <m/>
    <m/>
    <m/>
    <m/>
    <m/>
    <m/>
    <m/>
    <n v="13"/>
    <n v="1200"/>
    <s v="OK"/>
    <n v="0"/>
    <s v="Ikea prov - 2835"/>
    <d v="2016-09-16T00:00:00"/>
    <x v="272"/>
    <n v="2"/>
    <s v="OK"/>
    <s v="OK"/>
    <m/>
  </r>
  <r>
    <x v="1"/>
    <n v="14"/>
    <x v="176"/>
    <x v="10"/>
    <x v="45"/>
    <m/>
    <n v="14"/>
    <n v="57"/>
    <n v="57"/>
    <n v="57"/>
    <n v="0"/>
    <d v="2016-09-15T00:00:00"/>
    <m/>
    <m/>
    <m/>
    <m/>
    <m/>
    <m/>
    <m/>
    <m/>
    <m/>
    <m/>
    <n v="14"/>
    <m/>
    <m/>
    <m/>
    <s v="Salvador Caetano - 2879"/>
    <m/>
    <x v="303"/>
    <m/>
    <m/>
    <m/>
    <m/>
  </r>
  <r>
    <x v="1"/>
    <n v="15"/>
    <x v="177"/>
    <x v="2"/>
    <x v="45"/>
    <m/>
    <n v="15"/>
    <n v="500"/>
    <n v="500"/>
    <n v="500"/>
    <n v="0"/>
    <d v="2016-09-15T00:00:00"/>
    <m/>
    <m/>
    <m/>
    <m/>
    <m/>
    <m/>
    <m/>
    <m/>
    <m/>
    <m/>
    <n v="15"/>
    <m/>
    <m/>
    <m/>
    <s v="RP Def - 3173"/>
    <m/>
    <x v="303"/>
    <m/>
    <m/>
    <m/>
    <m/>
  </r>
  <r>
    <x v="1"/>
    <n v="16"/>
    <x v="50"/>
    <x v="9"/>
    <x v="45"/>
    <m/>
    <n v="16"/>
    <n v="30"/>
    <n v="30"/>
    <n v="30"/>
    <n v="0"/>
    <d v="2016-09-15T00:00:00"/>
    <m/>
    <m/>
    <m/>
    <m/>
    <m/>
    <m/>
    <m/>
    <m/>
    <m/>
    <m/>
    <n v="16"/>
    <m/>
    <m/>
    <m/>
    <s v="JOM - 4327"/>
    <m/>
    <x v="303"/>
    <m/>
    <m/>
    <m/>
    <m/>
  </r>
  <r>
    <x v="1"/>
    <n v="17"/>
    <x v="3"/>
    <x v="5"/>
    <x v="45"/>
    <m/>
    <n v="17"/>
    <n v="2"/>
    <n v="2"/>
    <n v="2"/>
    <n v="0"/>
    <d v="2016-09-15T00:00:00"/>
    <m/>
    <m/>
    <m/>
    <m/>
    <m/>
    <m/>
    <m/>
    <m/>
    <m/>
    <m/>
    <n v="17"/>
    <m/>
    <m/>
    <m/>
    <s v="SZ Def - 6508"/>
    <m/>
    <x v="303"/>
    <m/>
    <m/>
    <m/>
    <m/>
  </r>
  <r>
    <x v="1"/>
    <n v="18"/>
    <x v="154"/>
    <x v="6"/>
    <x v="45"/>
    <m/>
    <n v="18"/>
    <n v="78"/>
    <n v="78"/>
    <n v="78"/>
    <n v="0"/>
    <d v="2016-09-15T00:00:00"/>
    <m/>
    <m/>
    <m/>
    <m/>
    <m/>
    <m/>
    <m/>
    <m/>
    <m/>
    <m/>
    <n v="18"/>
    <m/>
    <m/>
    <m/>
    <s v="Worten def - 6806"/>
    <m/>
    <x v="303"/>
    <m/>
    <m/>
    <m/>
    <m/>
  </r>
  <r>
    <x v="1"/>
    <n v="19"/>
    <x v="3"/>
    <x v="7"/>
    <x v="45"/>
    <m/>
    <n v="19"/>
    <n v="2"/>
    <n v="2"/>
    <n v="2"/>
    <n v="0"/>
    <d v="2016-09-15T00:00:00"/>
    <m/>
    <m/>
    <m/>
    <m/>
    <m/>
    <m/>
    <m/>
    <m/>
    <m/>
    <m/>
    <n v="19"/>
    <m/>
    <m/>
    <m/>
    <s v="Vobis -6843"/>
    <m/>
    <x v="303"/>
    <m/>
    <m/>
    <m/>
    <m/>
  </r>
  <r>
    <x v="1"/>
    <n v="1"/>
    <x v="4"/>
    <x v="3"/>
    <x v="47"/>
    <m/>
    <n v="1"/>
    <n v="1"/>
    <n v="1"/>
    <n v="1"/>
    <n v="0"/>
    <d v="2016-09-21T00:00:00"/>
    <m/>
    <m/>
    <m/>
    <m/>
    <m/>
    <m/>
    <m/>
    <m/>
    <m/>
    <m/>
    <m/>
    <m/>
    <m/>
    <m/>
    <m/>
    <m/>
    <x v="303"/>
    <m/>
    <m/>
    <m/>
    <m/>
  </r>
  <r>
    <x v="1"/>
    <n v="2"/>
    <x v="75"/>
    <x v="17"/>
    <x v="47"/>
    <m/>
    <n v="2"/>
    <n v="11"/>
    <n v="11"/>
    <n v="11"/>
    <n v="0"/>
    <d v="2016-09-22T00:00:00"/>
    <m/>
    <m/>
    <m/>
    <m/>
    <m/>
    <m/>
    <m/>
    <m/>
    <m/>
    <m/>
    <n v="2"/>
    <n v="11"/>
    <s v="OK"/>
    <n v="0"/>
    <s v="White - 2213"/>
    <d v="2016-10-26T00:00:00"/>
    <x v="77"/>
    <n v="35"/>
    <s v="OK"/>
    <s v="OK"/>
    <m/>
  </r>
  <r>
    <x v="1"/>
    <n v="3"/>
    <x v="120"/>
    <x v="11"/>
    <x v="47"/>
    <m/>
    <n v="3"/>
    <n v="41"/>
    <n v="41"/>
    <n v="41"/>
    <n v="0"/>
    <d v="2016-09-22T00:00:00"/>
    <m/>
    <m/>
    <m/>
    <m/>
    <m/>
    <m/>
    <m/>
    <m/>
    <m/>
    <m/>
    <n v="3"/>
    <n v="41"/>
    <s v="OK"/>
    <n v="0"/>
    <s v="Black - 2215"/>
    <d v="2016-09-27T00:00:00"/>
    <x v="201"/>
    <n v="6"/>
    <s v="OK"/>
    <s v="OK"/>
    <m/>
  </r>
  <r>
    <x v="1"/>
    <n v="4"/>
    <x v="3"/>
    <x v="19"/>
    <x v="47"/>
    <m/>
    <n v="4"/>
    <n v="2"/>
    <n v="2"/>
    <n v="2"/>
    <n v="0"/>
    <d v="2016-09-22T00:00:00"/>
    <m/>
    <m/>
    <m/>
    <m/>
    <m/>
    <m/>
    <m/>
    <m/>
    <m/>
    <m/>
    <n v="4"/>
    <n v="2"/>
    <s v="OK"/>
    <n v="0"/>
    <s v="Credial - 2227"/>
    <d v="2016-10-26T00:00:00"/>
    <x v="3"/>
    <n v="35"/>
    <s v="OK"/>
    <s v="OK"/>
    <m/>
  </r>
  <r>
    <x v="1"/>
    <n v="5"/>
    <x v="173"/>
    <x v="0"/>
    <x v="47"/>
    <m/>
    <n v="5"/>
    <n v="402"/>
    <n v="402"/>
    <n v="402"/>
    <n v="0"/>
    <d v="2016-09-22T00:00:00"/>
    <m/>
    <m/>
    <m/>
    <m/>
    <m/>
    <m/>
    <m/>
    <m/>
    <m/>
    <m/>
    <n v="5"/>
    <n v="402"/>
    <s v="OK"/>
    <n v="0"/>
    <s v="Ikea - 2228"/>
    <d v="2016-09-26T00:00:00"/>
    <x v="177"/>
    <n v="5"/>
    <s v="OK"/>
    <s v="OK"/>
    <m/>
  </r>
  <r>
    <x v="1"/>
    <n v="6"/>
    <x v="4"/>
    <x v="20"/>
    <x v="47"/>
    <m/>
    <n v="6"/>
    <n v="1"/>
    <n v="1"/>
    <n v="1"/>
    <n v="0"/>
    <d v="2016-09-22T00:00:00"/>
    <m/>
    <m/>
    <m/>
    <m/>
    <m/>
    <m/>
    <m/>
    <m/>
    <m/>
    <m/>
    <n v="6"/>
    <n v="1"/>
    <s v="OK"/>
    <n v="0"/>
    <s v="Moviflor - 2229"/>
    <d v="2016-09-27T00:00:00"/>
    <x v="4"/>
    <n v="6"/>
    <s v="OK"/>
    <s v="OK"/>
    <m/>
  </r>
  <r>
    <x v="1"/>
    <n v="7"/>
    <x v="97"/>
    <x v="13"/>
    <x v="47"/>
    <m/>
    <n v="7"/>
    <n v="13"/>
    <n v="13"/>
    <n v="13"/>
    <n v="0"/>
    <d v="2016-09-22T00:00:00"/>
    <m/>
    <m/>
    <m/>
    <m/>
    <m/>
    <m/>
    <m/>
    <m/>
    <m/>
    <m/>
    <n v="7"/>
    <n v="13"/>
    <s v="OK"/>
    <n v="0"/>
    <s v="Euronics - 2231"/>
    <d v="2016-09-27T00:00:00"/>
    <x v="38"/>
    <n v="6"/>
    <s v="OK"/>
    <s v="OK"/>
    <m/>
  </r>
  <r>
    <x v="1"/>
    <n v="8"/>
    <x v="74"/>
    <x v="14"/>
    <x v="47"/>
    <m/>
    <n v="8"/>
    <n v="10"/>
    <n v="10"/>
    <n v="10"/>
    <n v="0"/>
    <d v="2016-09-22T00:00:00"/>
    <m/>
    <m/>
    <m/>
    <m/>
    <m/>
    <m/>
    <m/>
    <m/>
    <m/>
    <m/>
    <n v="8"/>
    <n v="10"/>
    <s v="OK"/>
    <n v="0"/>
    <s v="Tien 21 - 2232"/>
    <d v="2016-09-27T00:00:00"/>
    <x v="76"/>
    <n v="6"/>
    <s v="OK"/>
    <s v="OK"/>
    <m/>
  </r>
  <r>
    <x v="1"/>
    <n v="9"/>
    <x v="71"/>
    <x v="15"/>
    <x v="47"/>
    <m/>
    <n v="9"/>
    <n v="5"/>
    <n v="5"/>
    <n v="5"/>
    <n v="0"/>
    <d v="2016-09-22T00:00:00"/>
    <m/>
    <m/>
    <m/>
    <m/>
    <m/>
    <m/>
    <m/>
    <m/>
    <m/>
    <m/>
    <n v="9"/>
    <n v="5"/>
    <s v="OK"/>
    <n v="0"/>
    <s v="Confort - 2233"/>
    <d v="2016-09-27T00:00:00"/>
    <x v="72"/>
    <n v="6"/>
    <s v="OK"/>
    <s v="OK"/>
    <m/>
  </r>
  <r>
    <x v="1"/>
    <n v="10"/>
    <x v="331"/>
    <x v="16"/>
    <x v="47"/>
    <m/>
    <n v="10"/>
    <n v="617"/>
    <n v="617"/>
    <n v="617"/>
    <n v="0"/>
    <d v="2016-09-22T00:00:00"/>
    <m/>
    <m/>
    <m/>
    <m/>
    <m/>
    <m/>
    <m/>
    <m/>
    <m/>
    <m/>
    <n v="10"/>
    <n v="617"/>
    <s v="OK"/>
    <n v="0"/>
    <s v="MC FNAC- 2370"/>
    <d v="2016-09-26T00:00:00"/>
    <x v="334"/>
    <n v="5"/>
    <s v="OK"/>
    <s v="OK"/>
    <m/>
  </r>
  <r>
    <x v="1"/>
    <n v="11"/>
    <x v="332"/>
    <x v="10"/>
    <x v="47"/>
    <m/>
    <n v="11"/>
    <n v="71"/>
    <n v="71"/>
    <n v="71"/>
    <n v="0"/>
    <d v="2016-09-22T00:00:00"/>
    <m/>
    <m/>
    <m/>
    <m/>
    <m/>
    <m/>
    <m/>
    <m/>
    <m/>
    <m/>
    <n v="11"/>
    <n v="71"/>
    <s v="OK"/>
    <n v="0"/>
    <s v="Salvador Caetano - 2879"/>
    <d v="2016-09-27T00:00:00"/>
    <x v="335"/>
    <n v="6"/>
    <s v="OK"/>
    <s v="OK"/>
    <m/>
  </r>
  <r>
    <x v="1"/>
    <n v="12"/>
    <x v="333"/>
    <x v="2"/>
    <x v="47"/>
    <m/>
    <n v="12"/>
    <n v="677"/>
    <n v="677"/>
    <n v="677"/>
    <n v="0"/>
    <d v="2016-09-22T00:00:00"/>
    <m/>
    <m/>
    <m/>
    <m/>
    <m/>
    <m/>
    <m/>
    <m/>
    <m/>
    <m/>
    <n v="12"/>
    <n v="677"/>
    <s v="OK"/>
    <n v="0"/>
    <s v="RP Def - 3173"/>
    <d v="2016-09-26T00:00:00"/>
    <x v="336"/>
    <n v="5"/>
    <s v="OK"/>
    <s v="OK"/>
    <m/>
  </r>
  <r>
    <x v="1"/>
    <n v="13"/>
    <x v="166"/>
    <x v="9"/>
    <x v="47"/>
    <m/>
    <n v="13"/>
    <n v="26"/>
    <n v="26"/>
    <n v="26"/>
    <n v="0"/>
    <d v="2016-09-22T00:00:00"/>
    <m/>
    <m/>
    <m/>
    <m/>
    <m/>
    <m/>
    <m/>
    <m/>
    <m/>
    <m/>
    <n v="13"/>
    <n v="26"/>
    <s v="OK"/>
    <n v="0"/>
    <s v="JOM - 4327"/>
    <d v="2016-09-27T00:00:00"/>
    <x v="145"/>
    <n v="6"/>
    <s v="OK"/>
    <s v="OK"/>
    <m/>
  </r>
  <r>
    <x v="1"/>
    <n v="1"/>
    <x v="4"/>
    <x v="3"/>
    <x v="48"/>
    <m/>
    <n v="1"/>
    <n v="1"/>
    <n v="1"/>
    <n v="1"/>
    <n v="0"/>
    <d v="2016-09-27T00:00:00"/>
    <m/>
    <m/>
    <m/>
    <m/>
    <m/>
    <m/>
    <m/>
    <m/>
    <m/>
    <m/>
    <n v="1"/>
    <n v="1"/>
    <s v="OK"/>
    <n v="0"/>
    <s v="CNT Def - 2205"/>
    <d v="2016-10-03T00:00:00"/>
    <x v="4"/>
    <n v="7"/>
    <s v="OK"/>
    <s v="OK"/>
    <m/>
  </r>
  <r>
    <x v="1"/>
    <n v="2"/>
    <x v="4"/>
    <x v="4"/>
    <x v="48"/>
    <m/>
    <n v="2"/>
    <n v="1"/>
    <n v="1"/>
    <n v="1"/>
    <n v="0"/>
    <d v="2016-09-27T00:00:00"/>
    <m/>
    <m/>
    <m/>
    <m/>
    <m/>
    <m/>
    <m/>
    <m/>
    <m/>
    <m/>
    <n v="2"/>
    <n v="1"/>
    <s v="OK"/>
    <n v="0"/>
    <s v="MDL Def - 2208"/>
    <d v="2016-10-03T00:00:00"/>
    <x v="4"/>
    <n v="7"/>
    <s v="OK"/>
    <s v="OK"/>
    <m/>
  </r>
  <r>
    <x v="1"/>
    <n v="3"/>
    <x v="71"/>
    <x v="17"/>
    <x v="48"/>
    <m/>
    <n v="3"/>
    <n v="5"/>
    <n v="5"/>
    <n v="5"/>
    <n v="0"/>
    <d v="2016-09-27T00:00:00"/>
    <m/>
    <m/>
    <m/>
    <m/>
    <m/>
    <m/>
    <m/>
    <m/>
    <m/>
    <m/>
    <n v="3"/>
    <n v="5"/>
    <s v="OK"/>
    <n v="0"/>
    <s v="White - 2213"/>
    <d v="2016-10-26T00:00:00"/>
    <x v="72"/>
    <n v="30"/>
    <s v="OK"/>
    <s v="OK"/>
    <m/>
  </r>
  <r>
    <x v="1"/>
    <n v="4"/>
    <x v="61"/>
    <x v="11"/>
    <x v="48"/>
    <m/>
    <n v="4"/>
    <n v="33"/>
    <n v="33"/>
    <n v="33"/>
    <n v="0"/>
    <d v="2016-09-27T00:00:00"/>
    <m/>
    <m/>
    <m/>
    <m/>
    <m/>
    <m/>
    <m/>
    <m/>
    <m/>
    <m/>
    <n v="4"/>
    <n v="33"/>
    <s v="OK"/>
    <n v="0"/>
    <s v="Black - 2215"/>
    <d v="2016-09-29T00:00:00"/>
    <x v="69"/>
    <n v="3"/>
    <s v="OK"/>
    <s v="OK"/>
    <m/>
  </r>
  <r>
    <x v="1"/>
    <n v="5"/>
    <x v="334"/>
    <x v="0"/>
    <x v="48"/>
    <m/>
    <n v="5"/>
    <n v="182"/>
    <n v="182"/>
    <n v="182"/>
    <n v="0"/>
    <d v="2016-09-27T00:00:00"/>
    <m/>
    <m/>
    <m/>
    <m/>
    <m/>
    <m/>
    <m/>
    <m/>
    <m/>
    <m/>
    <n v="5"/>
    <n v="182"/>
    <s v="OK"/>
    <n v="0"/>
    <s v="Ikea - 2228"/>
    <d v="2016-09-29T00:00:00"/>
    <x v="337"/>
    <n v="3"/>
    <s v="OK"/>
    <s v="OK"/>
    <m/>
  </r>
  <r>
    <x v="1"/>
    <n v="6"/>
    <x v="3"/>
    <x v="20"/>
    <x v="48"/>
    <m/>
    <n v="6"/>
    <n v="2"/>
    <n v="2"/>
    <n v="2"/>
    <n v="0"/>
    <d v="2016-09-27T00:00:00"/>
    <m/>
    <m/>
    <m/>
    <m/>
    <m/>
    <m/>
    <m/>
    <m/>
    <m/>
    <m/>
    <n v="6"/>
    <n v="2"/>
    <s v="OK"/>
    <n v="0"/>
    <s v="Moviflor - 2229"/>
    <d v="2016-09-30T00:00:00"/>
    <x v="3"/>
    <n v="4"/>
    <s v="OK"/>
    <s v="OK"/>
    <m/>
  </r>
  <r>
    <x v="1"/>
    <n v="7"/>
    <x v="29"/>
    <x v="12"/>
    <x v="48"/>
    <m/>
    <n v="7"/>
    <n v="258"/>
    <n v="258"/>
    <n v="258"/>
    <n v="0"/>
    <d v="2016-09-27T00:00:00"/>
    <m/>
    <m/>
    <m/>
    <m/>
    <m/>
    <m/>
    <m/>
    <m/>
    <m/>
    <m/>
    <n v="7"/>
    <m/>
    <s v="KO"/>
    <m/>
    <m/>
    <m/>
    <x v="303"/>
    <m/>
    <m/>
    <m/>
    <m/>
  </r>
  <r>
    <x v="1"/>
    <n v="8"/>
    <x v="32"/>
    <x v="13"/>
    <x v="48"/>
    <m/>
    <n v="8"/>
    <n v="19"/>
    <n v="19"/>
    <n v="19"/>
    <n v="0"/>
    <d v="2016-09-27T00:00:00"/>
    <m/>
    <m/>
    <m/>
    <m/>
    <m/>
    <m/>
    <m/>
    <m/>
    <m/>
    <m/>
    <n v="8"/>
    <n v="19"/>
    <s v="OK"/>
    <n v="0"/>
    <s v="Euronics - 2231"/>
    <d v="2016-09-29T00:00:00"/>
    <x v="32"/>
    <n v="3"/>
    <s v="OK"/>
    <s v="OK"/>
    <m/>
  </r>
  <r>
    <x v="1"/>
    <n v="9"/>
    <x v="71"/>
    <x v="14"/>
    <x v="48"/>
    <m/>
    <n v="9"/>
    <n v="5"/>
    <n v="5"/>
    <n v="5"/>
    <n v="0"/>
    <d v="2016-09-27T00:00:00"/>
    <m/>
    <m/>
    <m/>
    <m/>
    <m/>
    <m/>
    <m/>
    <m/>
    <m/>
    <m/>
    <n v="9"/>
    <n v="5"/>
    <s v="OK"/>
    <n v="0"/>
    <s v="Tien 21 - 2232"/>
    <d v="2016-09-29T00:00:00"/>
    <x v="72"/>
    <n v="3"/>
    <s v="OK"/>
    <s v="OK"/>
    <m/>
  </r>
  <r>
    <x v="1"/>
    <n v="10"/>
    <x v="80"/>
    <x v="15"/>
    <x v="48"/>
    <m/>
    <n v="10"/>
    <n v="3"/>
    <n v="3"/>
    <n v="3"/>
    <n v="0"/>
    <d v="2016-09-27T00:00:00"/>
    <m/>
    <m/>
    <m/>
    <m/>
    <m/>
    <m/>
    <m/>
    <m/>
    <m/>
    <m/>
    <n v="10"/>
    <n v="3"/>
    <s v="OK"/>
    <n v="0"/>
    <s v="Confort - 2233"/>
    <d v="2016-09-29T00:00:00"/>
    <x v="82"/>
    <n v="3"/>
    <s v="OK"/>
    <s v="OK"/>
    <m/>
  </r>
  <r>
    <x v="1"/>
    <n v="11"/>
    <x v="335"/>
    <x v="16"/>
    <x v="48"/>
    <m/>
    <n v="11"/>
    <n v="210"/>
    <n v="210"/>
    <n v="210"/>
    <n v="0"/>
    <d v="2016-09-27T00:00:00"/>
    <m/>
    <m/>
    <m/>
    <m/>
    <m/>
    <m/>
    <m/>
    <m/>
    <m/>
    <m/>
    <n v="11"/>
    <n v="210"/>
    <s v="OK"/>
    <n v="0"/>
    <s v="MC FNAC- 2370"/>
    <d v="2016-09-30T00:00:00"/>
    <x v="338"/>
    <n v="4"/>
    <s v="OK"/>
    <s v="OK"/>
    <m/>
  </r>
  <r>
    <x v="1"/>
    <n v="12"/>
    <x v="12"/>
    <x v="10"/>
    <x v="48"/>
    <m/>
    <n v="12"/>
    <n v="45"/>
    <n v="45"/>
    <n v="45"/>
    <n v="0"/>
    <d v="2016-09-27T00:00:00"/>
    <m/>
    <m/>
    <m/>
    <m/>
    <m/>
    <m/>
    <m/>
    <m/>
    <m/>
    <m/>
    <n v="12"/>
    <n v="45"/>
    <s v="OK"/>
    <n v="0"/>
    <s v="Salvador Caetano - 2879"/>
    <d v="2016-09-30T00:00:00"/>
    <x v="12"/>
    <n v="4"/>
    <s v="OK"/>
    <s v="OK"/>
    <m/>
  </r>
  <r>
    <x v="1"/>
    <n v="13"/>
    <x v="177"/>
    <x v="1"/>
    <x v="48"/>
    <m/>
    <n v="13"/>
    <n v="500"/>
    <n v="500"/>
    <n v="500"/>
    <n v="0"/>
    <d v="2016-09-27T00:00:00"/>
    <m/>
    <m/>
    <m/>
    <m/>
    <m/>
    <m/>
    <m/>
    <m/>
    <m/>
    <m/>
    <n v="13"/>
    <m/>
    <s v="KO"/>
    <m/>
    <m/>
    <m/>
    <x v="303"/>
    <m/>
    <m/>
    <m/>
    <m/>
  </r>
  <r>
    <x v="1"/>
    <n v="14"/>
    <x v="336"/>
    <x v="2"/>
    <x v="48"/>
    <m/>
    <n v="14"/>
    <n v="374"/>
    <n v="374"/>
    <n v="374"/>
    <n v="0"/>
    <d v="2016-09-27T00:00:00"/>
    <m/>
    <m/>
    <m/>
    <m/>
    <m/>
    <m/>
    <m/>
    <m/>
    <m/>
    <m/>
    <n v="14"/>
    <n v="374"/>
    <s v="OK"/>
    <n v="0"/>
    <s v="RP Def - 3173"/>
    <d v="2016-09-29T00:00:00"/>
    <x v="339"/>
    <n v="3"/>
    <s v="OK"/>
    <s v="OK"/>
    <m/>
  </r>
  <r>
    <x v="1"/>
    <n v="15"/>
    <x v="180"/>
    <x v="8"/>
    <x v="48"/>
    <m/>
    <n v="15"/>
    <n v="117"/>
    <n v="117"/>
    <n v="117"/>
    <n v="0"/>
    <d v="2016-09-27T00:00:00"/>
    <m/>
    <m/>
    <m/>
    <m/>
    <m/>
    <m/>
    <m/>
    <m/>
    <m/>
    <m/>
    <n v="15"/>
    <m/>
    <s v="KO"/>
    <m/>
    <m/>
    <m/>
    <x v="303"/>
    <m/>
    <m/>
    <m/>
    <m/>
  </r>
  <r>
    <x v="1"/>
    <n v="16"/>
    <x v="38"/>
    <x v="9"/>
    <x v="48"/>
    <m/>
    <n v="16"/>
    <n v="17"/>
    <n v="17"/>
    <n v="17"/>
    <n v="0"/>
    <d v="2016-09-27T00:00:00"/>
    <m/>
    <m/>
    <m/>
    <m/>
    <m/>
    <m/>
    <m/>
    <m/>
    <m/>
    <m/>
    <n v="16"/>
    <n v="17"/>
    <s v="OK"/>
    <n v="0"/>
    <s v="JOM - 4327"/>
    <d v="2016-09-29T00:00:00"/>
    <x v="62"/>
    <n v="3"/>
    <s v="OK"/>
    <s v="OK"/>
    <m/>
  </r>
  <r>
    <x v="1"/>
    <n v="17"/>
    <x v="4"/>
    <x v="5"/>
    <x v="48"/>
    <m/>
    <n v="17"/>
    <n v="1"/>
    <n v="1"/>
    <n v="1"/>
    <n v="0"/>
    <d v="2016-09-27T00:00:00"/>
    <m/>
    <m/>
    <m/>
    <m/>
    <m/>
    <m/>
    <m/>
    <m/>
    <m/>
    <m/>
    <n v="17"/>
    <n v="1"/>
    <s v="OK"/>
    <n v="0"/>
    <s v="SZ Def - 6508"/>
    <d v="2016-10-03T00:00:00"/>
    <x v="4"/>
    <n v="7"/>
    <s v="OK"/>
    <s v="OK"/>
    <m/>
  </r>
  <r>
    <x v="1"/>
    <n v="18"/>
    <x v="283"/>
    <x v="6"/>
    <x v="48"/>
    <m/>
    <n v="18"/>
    <n v="62"/>
    <n v="62"/>
    <n v="62"/>
    <n v="0"/>
    <d v="2016-09-27T00:00:00"/>
    <m/>
    <m/>
    <m/>
    <m/>
    <m/>
    <m/>
    <m/>
    <m/>
    <m/>
    <m/>
    <n v="18"/>
    <n v="62"/>
    <s v="OK"/>
    <n v="0"/>
    <s v="Worten def - 6806"/>
    <d v="2016-10-03T00:00:00"/>
    <x v="288"/>
    <n v="7"/>
    <s v="OK"/>
    <s v="OK"/>
    <m/>
  </r>
  <r>
    <x v="0"/>
    <n v="19"/>
    <x v="337"/>
    <x v="8"/>
    <x v="48"/>
    <m/>
    <n v="19"/>
    <n v="1288"/>
    <n v="1288"/>
    <n v="1288"/>
    <n v="0"/>
    <d v="2016-09-27T00:00:00"/>
    <m/>
    <m/>
    <m/>
    <m/>
    <m/>
    <m/>
    <m/>
    <m/>
    <m/>
    <m/>
    <n v="19"/>
    <n v="1288"/>
    <s v="OK"/>
    <n v="0"/>
    <m/>
    <d v="2016-10-20T00:00:00"/>
    <x v="340"/>
    <n v="24"/>
    <s v="OK"/>
    <s v="OK"/>
    <m/>
  </r>
  <r>
    <x v="1"/>
    <n v="1"/>
    <x v="142"/>
    <x v="1"/>
    <x v="131"/>
    <m/>
    <n v="1"/>
    <n v="150"/>
    <n v="150"/>
    <n v="150"/>
    <n v="0"/>
    <d v="2016-09-29T00:00:00"/>
    <m/>
    <m/>
    <m/>
    <m/>
    <m/>
    <m/>
    <m/>
    <m/>
    <m/>
    <m/>
    <n v="1"/>
    <n v="150"/>
    <s v="OK"/>
    <n v="0"/>
    <s v="RP Provisorio - 3172"/>
    <d v="2016-10-05T00:00:00"/>
    <x v="182"/>
    <n v="7"/>
    <s v="OK"/>
    <s v="OK"/>
    <m/>
  </r>
  <r>
    <x v="1"/>
    <n v="1"/>
    <x v="80"/>
    <x v="17"/>
    <x v="49"/>
    <m/>
    <n v="1"/>
    <n v="3"/>
    <n v="3"/>
    <n v="3"/>
    <n v="0"/>
    <d v="2016-09-30T00:00:00"/>
    <m/>
    <m/>
    <m/>
    <m/>
    <m/>
    <m/>
    <m/>
    <m/>
    <m/>
    <m/>
    <n v="1"/>
    <n v="3"/>
    <s v="OK"/>
    <n v="0"/>
    <s v="White - 2213"/>
    <d v="2016-10-26T00:00:00"/>
    <x v="82"/>
    <n v="27"/>
    <s v="OK"/>
    <s v="OK"/>
    <m/>
  </r>
  <r>
    <x v="1"/>
    <n v="2"/>
    <x v="50"/>
    <x v="11"/>
    <x v="49"/>
    <m/>
    <n v="2"/>
    <n v="30"/>
    <n v="30"/>
    <n v="30"/>
    <n v="0"/>
    <d v="2016-09-30T00:00:00"/>
    <m/>
    <m/>
    <m/>
    <m/>
    <m/>
    <m/>
    <m/>
    <m/>
    <m/>
    <m/>
    <n v="2"/>
    <n v="30"/>
    <s v="OK"/>
    <n v="0"/>
    <s v="Black - 2215"/>
    <d v="2016-10-06T00:00:00"/>
    <x v="50"/>
    <n v="7"/>
    <s v="OK"/>
    <s v="OK"/>
    <m/>
  </r>
  <r>
    <x v="1"/>
    <n v="3"/>
    <x v="4"/>
    <x v="19"/>
    <x v="49"/>
    <m/>
    <n v="3"/>
    <n v="1"/>
    <n v="1"/>
    <n v="1"/>
    <n v="0"/>
    <d v="2016-09-30T00:00:00"/>
    <m/>
    <m/>
    <m/>
    <m/>
    <m/>
    <m/>
    <m/>
    <m/>
    <m/>
    <m/>
    <n v="3"/>
    <n v="1"/>
    <s v="OK"/>
    <n v="0"/>
    <s v="Credial - 2227"/>
    <d v="2016-11-08T00:00:00"/>
    <x v="4"/>
    <n v="39"/>
    <s v="OK"/>
    <s v="OK"/>
    <m/>
  </r>
  <r>
    <x v="1"/>
    <n v="4"/>
    <x v="274"/>
    <x v="0"/>
    <x v="49"/>
    <m/>
    <n v="4"/>
    <n v="317"/>
    <n v="317"/>
    <n v="317"/>
    <n v="0"/>
    <d v="2016-09-30T00:00:00"/>
    <m/>
    <m/>
    <m/>
    <m/>
    <m/>
    <m/>
    <m/>
    <m/>
    <m/>
    <m/>
    <n v="4"/>
    <n v="317"/>
    <s v="OK"/>
    <n v="0"/>
    <s v="Ikea - 2228"/>
    <d v="2016-10-06T00:00:00"/>
    <x v="279"/>
    <n v="7"/>
    <s v="OK"/>
    <s v="OK"/>
    <m/>
  </r>
  <r>
    <x v="1"/>
    <n v="5"/>
    <x v="3"/>
    <x v="20"/>
    <x v="49"/>
    <m/>
    <n v="5"/>
    <n v="2"/>
    <n v="2"/>
    <n v="2"/>
    <n v="0"/>
    <d v="2016-09-30T00:00:00"/>
    <m/>
    <m/>
    <m/>
    <m/>
    <m/>
    <m/>
    <m/>
    <m/>
    <m/>
    <m/>
    <n v="5"/>
    <n v="2"/>
    <s v="OK"/>
    <n v="0"/>
    <s v="Moviflor - 2229"/>
    <d v="2016-10-06T00:00:00"/>
    <x v="3"/>
    <n v="7"/>
    <s v="OK"/>
    <s v="OK"/>
    <m/>
  </r>
  <r>
    <x v="1"/>
    <n v="6"/>
    <x v="272"/>
    <x v="12"/>
    <x v="49"/>
    <m/>
    <n v="6"/>
    <n v="170"/>
    <n v="170"/>
    <n v="170"/>
    <n v="0"/>
    <d v="2016-09-30T00:00:00"/>
    <m/>
    <m/>
    <m/>
    <m/>
    <m/>
    <m/>
    <m/>
    <m/>
    <m/>
    <m/>
    <n v="6"/>
    <n v="170"/>
    <s v="OK"/>
    <n v="0"/>
    <s v="Conforama - 2230"/>
    <d v="2016-10-06T00:00:00"/>
    <x v="277"/>
    <n v="7"/>
    <s v="OK"/>
    <s v="OK"/>
    <m/>
  </r>
  <r>
    <x v="1"/>
    <n v="7"/>
    <x v="147"/>
    <x v="13"/>
    <x v="49"/>
    <m/>
    <n v="7"/>
    <n v="15"/>
    <n v="15"/>
    <n v="15"/>
    <n v="0"/>
    <d v="2016-09-30T00:00:00"/>
    <m/>
    <m/>
    <m/>
    <m/>
    <m/>
    <m/>
    <m/>
    <m/>
    <m/>
    <m/>
    <n v="7"/>
    <n v="15"/>
    <s v="OK"/>
    <n v="0"/>
    <s v="Euronics - 2231"/>
    <d v="2016-10-06T00:00:00"/>
    <x v="151"/>
    <n v="7"/>
    <s v="OK"/>
    <s v="OK"/>
    <m/>
  </r>
  <r>
    <x v="1"/>
    <n v="8"/>
    <x v="24"/>
    <x v="14"/>
    <x v="49"/>
    <m/>
    <n v="8"/>
    <n v="8"/>
    <n v="8"/>
    <n v="8"/>
    <n v="0"/>
    <d v="2016-09-30T00:00:00"/>
    <m/>
    <m/>
    <m/>
    <m/>
    <m/>
    <m/>
    <m/>
    <m/>
    <m/>
    <m/>
    <n v="8"/>
    <n v="8"/>
    <s v="OK"/>
    <n v="0"/>
    <s v="Tien 21 - 2232"/>
    <d v="2016-10-06T00:00:00"/>
    <x v="24"/>
    <n v="7"/>
    <s v="OK"/>
    <s v="OK"/>
    <m/>
  </r>
  <r>
    <x v="1"/>
    <n v="9"/>
    <x v="71"/>
    <x v="15"/>
    <x v="49"/>
    <m/>
    <n v="9"/>
    <n v="5"/>
    <n v="5"/>
    <n v="5"/>
    <n v="0"/>
    <d v="2016-09-30T00:00:00"/>
    <m/>
    <m/>
    <m/>
    <m/>
    <m/>
    <m/>
    <m/>
    <m/>
    <m/>
    <m/>
    <n v="9"/>
    <n v="5"/>
    <s v="OK"/>
    <n v="0"/>
    <s v="Confort - 2233"/>
    <d v="2016-10-06T00:00:00"/>
    <x v="72"/>
    <n v="7"/>
    <s v="OK"/>
    <s v="OK"/>
    <m/>
  </r>
  <r>
    <x v="1"/>
    <n v="10"/>
    <x v="338"/>
    <x v="16"/>
    <x v="49"/>
    <m/>
    <n v="10"/>
    <n v="434"/>
    <n v="434"/>
    <n v="434"/>
    <n v="0"/>
    <d v="2016-09-30T00:00:00"/>
    <m/>
    <m/>
    <m/>
    <m/>
    <m/>
    <m/>
    <m/>
    <m/>
    <m/>
    <m/>
    <n v="10"/>
    <n v="434"/>
    <s v="OK"/>
    <n v="0"/>
    <s v="MC FNAC- 2370"/>
    <d v="2016-10-06T00:00:00"/>
    <x v="341"/>
    <n v="7"/>
    <s v="OK"/>
    <s v="OK"/>
    <m/>
  </r>
  <r>
    <x v="1"/>
    <n v="11"/>
    <x v="270"/>
    <x v="10"/>
    <x v="49"/>
    <m/>
    <n v="11"/>
    <n v="72"/>
    <n v="72"/>
    <n v="72"/>
    <n v="0"/>
    <d v="2016-09-30T00:00:00"/>
    <m/>
    <m/>
    <m/>
    <m/>
    <m/>
    <m/>
    <m/>
    <m/>
    <m/>
    <m/>
    <n v="11"/>
    <n v="72"/>
    <s v="OK"/>
    <n v="0"/>
    <s v="Salvador Caetano - 2879"/>
    <d v="2016-10-06T00:00:00"/>
    <x v="274"/>
    <n v="7"/>
    <s v="OK"/>
    <s v="OK"/>
    <m/>
  </r>
  <r>
    <x v="1"/>
    <n v="12"/>
    <x v="339"/>
    <x v="2"/>
    <x v="49"/>
    <m/>
    <n v="12"/>
    <n v="463"/>
    <n v="463"/>
    <n v="463"/>
    <n v="0"/>
    <d v="2016-09-30T00:00:00"/>
    <m/>
    <m/>
    <m/>
    <m/>
    <m/>
    <m/>
    <m/>
    <m/>
    <m/>
    <m/>
    <n v="12"/>
    <n v="463"/>
    <s v="OK"/>
    <n v="0"/>
    <s v="RP Def - 3173"/>
    <d v="2016-10-06T00:00:00"/>
    <x v="342"/>
    <n v="7"/>
    <s v="OK"/>
    <s v="OK"/>
    <m/>
  </r>
  <r>
    <x v="1"/>
    <n v="13"/>
    <x v="31"/>
    <x v="9"/>
    <x v="49"/>
    <m/>
    <n v="13"/>
    <n v="22"/>
    <n v="22"/>
    <n v="22"/>
    <n v="0"/>
    <d v="2016-09-30T00:00:00"/>
    <m/>
    <m/>
    <m/>
    <m/>
    <m/>
    <m/>
    <m/>
    <m/>
    <m/>
    <m/>
    <n v="13"/>
    <n v="22"/>
    <s v="OK"/>
    <n v="0"/>
    <s v="JOM - 4327"/>
    <d v="2016-10-06T00:00:00"/>
    <x v="31"/>
    <n v="7"/>
    <s v="OK"/>
    <s v="OK"/>
    <m/>
  </r>
  <r>
    <x v="1"/>
    <n v="14"/>
    <x v="166"/>
    <x v="6"/>
    <x v="49"/>
    <m/>
    <n v="14"/>
    <n v="26"/>
    <n v="26"/>
    <n v="26"/>
    <n v="0"/>
    <d v="2016-09-30T00:00:00"/>
    <m/>
    <m/>
    <m/>
    <m/>
    <m/>
    <m/>
    <m/>
    <m/>
    <m/>
    <m/>
    <n v="14"/>
    <n v="26"/>
    <s v="OK"/>
    <n v="0"/>
    <s v="Worten def - 6806"/>
    <d v="2016-10-06T00:00:00"/>
    <x v="145"/>
    <n v="7"/>
    <s v="OK"/>
    <s v="OK"/>
    <m/>
  </r>
  <r>
    <x v="1"/>
    <n v="15"/>
    <x v="4"/>
    <x v="22"/>
    <x v="49"/>
    <m/>
    <n v="15"/>
    <n v="1"/>
    <n v="1"/>
    <n v="0"/>
    <n v="1"/>
    <d v="2016-09-30T00:00:00"/>
    <m/>
    <m/>
    <m/>
    <m/>
    <m/>
    <m/>
    <m/>
    <m/>
    <m/>
    <m/>
    <n v="15"/>
    <m/>
    <s v="ERRO"/>
    <s v=""/>
    <s v="Decathlon-6947"/>
    <m/>
    <x v="238"/>
    <n v="-42029"/>
    <s v="Pendente"/>
    <s v="-"/>
    <m/>
  </r>
  <r>
    <x v="1"/>
    <n v="1"/>
    <x v="282"/>
    <x v="1"/>
    <x v="50"/>
    <m/>
    <n v="1"/>
    <m/>
    <n v="400"/>
    <n v="400"/>
    <n v="0"/>
    <d v="2016-10-04T00:00:00"/>
    <m/>
    <m/>
    <m/>
    <m/>
    <m/>
    <m/>
    <m/>
    <m/>
    <m/>
    <m/>
    <n v="1"/>
    <n v="400"/>
    <s v="OK"/>
    <n v="0"/>
    <s v="RP Provisorio - 3172"/>
    <d v="2016-10-10T00:00:00"/>
    <x v="287"/>
    <n v="7"/>
    <s v="OK"/>
    <s v="OK"/>
    <m/>
  </r>
  <r>
    <x v="0"/>
    <n v="2"/>
    <x v="181"/>
    <x v="17"/>
    <x v="50"/>
    <m/>
    <n v="2"/>
    <n v="376"/>
    <n v="376"/>
    <n v="253"/>
    <n v="123"/>
    <d v="2016-10-04T00:00:00"/>
    <m/>
    <m/>
    <m/>
    <m/>
    <m/>
    <m/>
    <m/>
    <m/>
    <m/>
    <m/>
    <n v="2"/>
    <m/>
    <m/>
    <m/>
    <s v="White - 2213"/>
    <m/>
    <x v="303"/>
    <m/>
    <m/>
    <m/>
    <m/>
  </r>
  <r>
    <x v="0"/>
    <n v="3"/>
    <x v="107"/>
    <x v="18"/>
    <x v="50"/>
    <m/>
    <n v="3"/>
    <n v="27"/>
    <n v="27"/>
    <n v="20"/>
    <n v="7"/>
    <d v="2016-10-04T00:00:00"/>
    <m/>
    <m/>
    <m/>
    <m/>
    <m/>
    <m/>
    <m/>
    <m/>
    <m/>
    <m/>
    <n v="3"/>
    <n v="20"/>
    <s v="ERRO"/>
    <n v="7"/>
    <s v="Green - 2214"/>
    <d v="2016-11-07T00:00:00"/>
    <x v="27"/>
    <n v="34"/>
    <s v="OK"/>
    <s v="OK"/>
    <m/>
  </r>
  <r>
    <x v="0"/>
    <n v="4"/>
    <x v="81"/>
    <x v="11"/>
    <x v="50"/>
    <m/>
    <n v="4"/>
    <n v="128"/>
    <n v="128"/>
    <n v="115"/>
    <n v="13"/>
    <d v="2016-10-04T00:00:00"/>
    <m/>
    <m/>
    <m/>
    <m/>
    <m/>
    <m/>
    <m/>
    <m/>
    <m/>
    <m/>
    <n v="4"/>
    <m/>
    <s v="KO"/>
    <s v=""/>
    <s v="Black - 2215"/>
    <m/>
    <x v="303"/>
    <m/>
    <m/>
    <m/>
    <m/>
  </r>
  <r>
    <x v="0"/>
    <n v="5"/>
    <x v="30"/>
    <x v="19"/>
    <x v="50"/>
    <m/>
    <n v="5"/>
    <n v="179"/>
    <n v="179"/>
    <n v="108"/>
    <n v="71"/>
    <d v="2016-10-04T00:00:00"/>
    <m/>
    <m/>
    <m/>
    <m/>
    <m/>
    <m/>
    <m/>
    <m/>
    <m/>
    <m/>
    <n v="5"/>
    <n v="108"/>
    <s v="ERRO"/>
    <n v="71"/>
    <s v="Credial - 2227"/>
    <d v="2016-11-09T00:00:00"/>
    <x v="343"/>
    <n v="36"/>
    <s v="OK"/>
    <s v="OK"/>
    <m/>
  </r>
  <r>
    <x v="0"/>
    <n v="6"/>
    <x v="63"/>
    <x v="0"/>
    <x v="50"/>
    <m/>
    <n v="6"/>
    <n v="2000"/>
    <n v="2000"/>
    <n v="1782"/>
    <n v="218"/>
    <d v="2016-10-04T00:00:00"/>
    <m/>
    <m/>
    <m/>
    <m/>
    <m/>
    <m/>
    <m/>
    <m/>
    <m/>
    <m/>
    <n v="6"/>
    <m/>
    <s v="KO"/>
    <s v=""/>
    <s v="Ikea - 2228"/>
    <m/>
    <x v="303"/>
    <m/>
    <m/>
    <m/>
    <m/>
  </r>
  <r>
    <x v="0"/>
    <n v="7"/>
    <x v="182"/>
    <x v="0"/>
    <x v="50"/>
    <m/>
    <n v="7"/>
    <n v="558"/>
    <n v="558"/>
    <n v="558"/>
    <n v="0"/>
    <d v="2016-10-04T00:00:00"/>
    <m/>
    <m/>
    <m/>
    <m/>
    <m/>
    <m/>
    <m/>
    <m/>
    <m/>
    <m/>
    <n v="7"/>
    <m/>
    <s v="KO"/>
    <s v=""/>
    <s v="Ikea - 2228"/>
    <m/>
    <x v="303"/>
    <m/>
    <m/>
    <m/>
    <m/>
  </r>
  <r>
    <x v="0"/>
    <n v="8"/>
    <x v="183"/>
    <x v="20"/>
    <x v="50"/>
    <m/>
    <n v="8"/>
    <n v="469"/>
    <n v="469"/>
    <n v="300"/>
    <n v="169"/>
    <d v="2016-10-04T00:00:00"/>
    <m/>
    <m/>
    <m/>
    <m/>
    <m/>
    <m/>
    <m/>
    <m/>
    <m/>
    <m/>
    <n v="8"/>
    <m/>
    <s v="KO"/>
    <s v=""/>
    <s v="Moviflor - 2229"/>
    <m/>
    <x v="303"/>
    <m/>
    <m/>
    <m/>
    <m/>
  </r>
  <r>
    <x v="0"/>
    <n v="9"/>
    <x v="280"/>
    <x v="12"/>
    <x v="50"/>
    <m/>
    <n v="9"/>
    <n v="570"/>
    <n v="570"/>
    <n v="523"/>
    <n v="47"/>
    <d v="2016-10-04T00:00:00"/>
    <m/>
    <m/>
    <m/>
    <m/>
    <m/>
    <m/>
    <m/>
    <m/>
    <m/>
    <m/>
    <n v="9"/>
    <n v="523"/>
    <s v="ERRO"/>
    <n v="47"/>
    <s v="Conforama - 2230"/>
    <d v="2016-11-04T00:00:00"/>
    <x v="344"/>
    <n v="31"/>
    <s v="OK"/>
    <s v="OK"/>
    <m/>
  </r>
  <r>
    <x v="0"/>
    <n v="10"/>
    <x v="88"/>
    <x v="13"/>
    <x v="50"/>
    <m/>
    <n v="10"/>
    <n v="53"/>
    <n v="53"/>
    <n v="49"/>
    <n v="4"/>
    <d v="2016-10-04T00:00:00"/>
    <m/>
    <m/>
    <m/>
    <m/>
    <m/>
    <m/>
    <m/>
    <m/>
    <m/>
    <m/>
    <n v="10"/>
    <m/>
    <s v="KO"/>
    <s v=""/>
    <s v="Euronics - 2231"/>
    <m/>
    <x v="303"/>
    <m/>
    <m/>
    <m/>
    <m/>
  </r>
  <r>
    <x v="0"/>
    <n v="11"/>
    <x v="112"/>
    <x v="14"/>
    <x v="50"/>
    <m/>
    <n v="11"/>
    <n v="25"/>
    <n v="25"/>
    <n v="18"/>
    <n v="7"/>
    <d v="2016-10-04T00:00:00"/>
    <m/>
    <m/>
    <m/>
    <m/>
    <m/>
    <m/>
    <m/>
    <m/>
    <m/>
    <m/>
    <n v="11"/>
    <m/>
    <s v="KO"/>
    <s v=""/>
    <s v="Tien 21 - 2232"/>
    <m/>
    <x v="303"/>
    <m/>
    <m/>
    <m/>
    <m/>
  </r>
  <r>
    <x v="0"/>
    <n v="12"/>
    <x v="50"/>
    <x v="15"/>
    <x v="50"/>
    <m/>
    <n v="12"/>
    <n v="30"/>
    <n v="30"/>
    <n v="28"/>
    <n v="2"/>
    <d v="2016-10-04T00:00:00"/>
    <m/>
    <m/>
    <m/>
    <m/>
    <m/>
    <m/>
    <m/>
    <m/>
    <m/>
    <m/>
    <n v="12"/>
    <m/>
    <s v="KO"/>
    <s v=""/>
    <s v="Confort - 2233"/>
    <m/>
    <x v="303"/>
    <m/>
    <m/>
    <m/>
    <m/>
  </r>
  <r>
    <x v="0"/>
    <n v="13"/>
    <x v="63"/>
    <x v="16"/>
    <x v="50"/>
    <m/>
    <n v="13"/>
    <n v="2000"/>
    <n v="2000"/>
    <n v="1919"/>
    <n v="81"/>
    <d v="2016-10-04T00:00:00"/>
    <m/>
    <m/>
    <m/>
    <m/>
    <m/>
    <m/>
    <m/>
    <m/>
    <m/>
    <m/>
    <n v="13"/>
    <m/>
    <s v="KO"/>
    <s v=""/>
    <s v="MC FNAC- 2370"/>
    <m/>
    <x v="303"/>
    <m/>
    <m/>
    <m/>
    <m/>
  </r>
  <r>
    <x v="0"/>
    <n v="14"/>
    <x v="139"/>
    <x v="16"/>
    <x v="50"/>
    <m/>
    <n v="14"/>
    <n v="267"/>
    <n v="267"/>
    <n v="267"/>
    <n v="0"/>
    <d v="2016-10-04T00:00:00"/>
    <m/>
    <m/>
    <m/>
    <m/>
    <m/>
    <m/>
    <m/>
    <m/>
    <m/>
    <m/>
    <n v="14"/>
    <m/>
    <s v="KO"/>
    <s v=""/>
    <s v="MC FNAC- 2370"/>
    <m/>
    <x v="303"/>
    <m/>
    <m/>
    <m/>
    <m/>
  </r>
  <r>
    <x v="0"/>
    <n v="15"/>
    <x v="184"/>
    <x v="10"/>
    <x v="50"/>
    <m/>
    <n v="15"/>
    <n v="1328"/>
    <n v="1328"/>
    <n v="1306"/>
    <n v="22"/>
    <d v="2016-10-04T00:00:00"/>
    <m/>
    <m/>
    <m/>
    <m/>
    <m/>
    <m/>
    <m/>
    <m/>
    <m/>
    <m/>
    <n v="15"/>
    <m/>
    <s v="KO"/>
    <s v=""/>
    <s v="Salvador Caetano - 2879"/>
    <m/>
    <x v="303"/>
    <m/>
    <m/>
    <m/>
    <m/>
  </r>
  <r>
    <x v="0"/>
    <n v="16"/>
    <x v="185"/>
    <x v="2"/>
    <x v="50"/>
    <m/>
    <n v="16"/>
    <n v="1900"/>
    <n v="1900"/>
    <n v="1823"/>
    <n v="77"/>
    <d v="2016-10-04T00:00:00"/>
    <m/>
    <m/>
    <m/>
    <m/>
    <m/>
    <m/>
    <m/>
    <m/>
    <m/>
    <m/>
    <n v="16"/>
    <m/>
    <s v="KO"/>
    <s v=""/>
    <s v="RP Def - 3173"/>
    <m/>
    <x v="303"/>
    <m/>
    <m/>
    <m/>
    <m/>
  </r>
  <r>
    <x v="0"/>
    <n v="17"/>
    <x v="4"/>
    <x v="5"/>
    <x v="50"/>
    <m/>
    <n v="17"/>
    <n v="1"/>
    <n v="1"/>
    <n v="1"/>
    <n v="0"/>
    <d v="2016-10-04T00:00:00"/>
    <m/>
    <m/>
    <m/>
    <m/>
    <m/>
    <m/>
    <m/>
    <m/>
    <m/>
    <m/>
    <n v="17"/>
    <m/>
    <s v="KO"/>
    <s v=""/>
    <s v="SZ Def - 6508"/>
    <m/>
    <x v="303"/>
    <m/>
    <m/>
    <m/>
    <m/>
  </r>
  <r>
    <x v="0"/>
    <n v="18"/>
    <x v="63"/>
    <x v="6"/>
    <x v="50"/>
    <m/>
    <n v="18"/>
    <n v="2000"/>
    <n v="2000"/>
    <n v="1958"/>
    <n v="42"/>
    <d v="2016-10-04T00:00:00"/>
    <m/>
    <m/>
    <m/>
    <m/>
    <m/>
    <m/>
    <m/>
    <m/>
    <m/>
    <m/>
    <n v="18"/>
    <m/>
    <s v="KO"/>
    <s v=""/>
    <s v="Worten def - 6806"/>
    <m/>
    <x v="238"/>
    <n v="-42033"/>
    <s v="Pendente"/>
    <s v="-"/>
    <m/>
  </r>
  <r>
    <x v="0"/>
    <n v="19"/>
    <x v="63"/>
    <x v="6"/>
    <x v="50"/>
    <m/>
    <n v="19"/>
    <n v="2000"/>
    <n v="2000"/>
    <n v="2000"/>
    <n v="0"/>
    <d v="2016-10-04T00:00:00"/>
    <m/>
    <m/>
    <m/>
    <m/>
    <m/>
    <m/>
    <m/>
    <m/>
    <m/>
    <m/>
    <n v="19"/>
    <m/>
    <s v="KO"/>
    <s v=""/>
    <s v="Worten def - 6806"/>
    <m/>
    <x v="238"/>
    <n v="-42033"/>
    <s v="Pendente"/>
    <s v="-"/>
    <m/>
  </r>
  <r>
    <x v="0"/>
    <n v="20"/>
    <x v="63"/>
    <x v="6"/>
    <x v="50"/>
    <m/>
    <n v="20"/>
    <n v="2000"/>
    <n v="2000"/>
    <n v="1963"/>
    <n v="37"/>
    <d v="2016-10-04T00:00:00"/>
    <m/>
    <m/>
    <m/>
    <m/>
    <m/>
    <m/>
    <m/>
    <m/>
    <m/>
    <m/>
    <n v="20"/>
    <m/>
    <s v="KO"/>
    <s v=""/>
    <s v="Worten def - 6806"/>
    <m/>
    <x v="238"/>
    <n v="-42033"/>
    <s v="Pendente"/>
    <s v="-"/>
    <m/>
  </r>
  <r>
    <x v="0"/>
    <n v="21"/>
    <x v="63"/>
    <x v="6"/>
    <x v="50"/>
    <m/>
    <n v="21"/>
    <n v="2000"/>
    <n v="2000"/>
    <n v="1958"/>
    <n v="42"/>
    <d v="2016-10-04T00:00:00"/>
    <m/>
    <m/>
    <m/>
    <m/>
    <m/>
    <m/>
    <m/>
    <m/>
    <m/>
    <m/>
    <n v="21"/>
    <m/>
    <s v="KO"/>
    <s v=""/>
    <s v="Worten def - 6806"/>
    <m/>
    <x v="238"/>
    <n v="-42033"/>
    <s v="Pendente"/>
    <s v="-"/>
    <m/>
  </r>
  <r>
    <x v="0"/>
    <n v="22"/>
    <x v="63"/>
    <x v="6"/>
    <x v="50"/>
    <m/>
    <n v="22"/>
    <n v="2000"/>
    <n v="2000"/>
    <n v="1987"/>
    <n v="13"/>
    <d v="2016-10-04T00:00:00"/>
    <m/>
    <m/>
    <m/>
    <m/>
    <m/>
    <m/>
    <m/>
    <m/>
    <m/>
    <m/>
    <n v="22"/>
    <m/>
    <s v="KO"/>
    <s v=""/>
    <s v="Worten def - 6806"/>
    <m/>
    <x v="238"/>
    <n v="-42033"/>
    <s v="Pendente"/>
    <s v="-"/>
    <m/>
  </r>
  <r>
    <x v="0"/>
    <n v="23"/>
    <x v="63"/>
    <x v="6"/>
    <x v="50"/>
    <m/>
    <n v="23"/>
    <n v="2000"/>
    <n v="2000"/>
    <n v="1971"/>
    <n v="29"/>
    <d v="2016-10-04T00:00:00"/>
    <m/>
    <m/>
    <m/>
    <m/>
    <m/>
    <m/>
    <m/>
    <m/>
    <m/>
    <m/>
    <n v="23"/>
    <m/>
    <s v="KO"/>
    <s v=""/>
    <s v="Worten def - 6806"/>
    <m/>
    <x v="238"/>
    <n v="-42033"/>
    <s v="Pendente"/>
    <s v="-"/>
    <m/>
  </r>
  <r>
    <x v="0"/>
    <n v="24"/>
    <x v="63"/>
    <x v="6"/>
    <x v="50"/>
    <m/>
    <n v="24"/>
    <n v="2000"/>
    <n v="2000"/>
    <n v="1889"/>
    <n v="111"/>
    <d v="2016-10-04T00:00:00"/>
    <m/>
    <m/>
    <m/>
    <m/>
    <m/>
    <m/>
    <m/>
    <m/>
    <m/>
    <m/>
    <n v="24"/>
    <m/>
    <s v="KO"/>
    <s v=""/>
    <s v="Worten def - 6806"/>
    <m/>
    <x v="238"/>
    <n v="-42033"/>
    <s v="Pendente"/>
    <s v="-"/>
    <m/>
  </r>
  <r>
    <x v="0"/>
    <n v="25"/>
    <x v="340"/>
    <x v="6"/>
    <x v="50"/>
    <m/>
    <n v="25"/>
    <n v="639"/>
    <n v="639"/>
    <n v="639"/>
    <n v="0"/>
    <d v="2016-10-04T00:00:00"/>
    <m/>
    <m/>
    <m/>
    <m/>
    <m/>
    <m/>
    <m/>
    <m/>
    <m/>
    <m/>
    <n v="25"/>
    <m/>
    <s v="KO"/>
    <s v=""/>
    <s v="Worten def - 6806"/>
    <m/>
    <x v="303"/>
    <m/>
    <m/>
    <m/>
    <m/>
  </r>
  <r>
    <x v="0"/>
    <n v="26"/>
    <x v="154"/>
    <x v="7"/>
    <x v="50"/>
    <m/>
    <n v="26"/>
    <n v="78"/>
    <n v="78"/>
    <n v="76"/>
    <n v="2"/>
    <d v="2016-10-04T00:00:00"/>
    <m/>
    <m/>
    <m/>
    <m/>
    <m/>
    <m/>
    <m/>
    <m/>
    <m/>
    <m/>
    <n v="26"/>
    <m/>
    <s v="KO"/>
    <s v=""/>
    <s v="Vobis -6843"/>
    <m/>
    <x v="238"/>
    <n v="-42033"/>
    <s v="Pendente"/>
    <s v="-"/>
    <m/>
  </r>
  <r>
    <x v="1"/>
    <n v="1"/>
    <x v="4"/>
    <x v="3"/>
    <x v="51"/>
    <m/>
    <n v="1"/>
    <n v="1"/>
    <n v="1"/>
    <n v="1"/>
    <n v="0"/>
    <d v="2016-10-07T00:00:00"/>
    <m/>
    <m/>
    <m/>
    <m/>
    <m/>
    <m/>
    <m/>
    <m/>
    <m/>
    <m/>
    <n v="1"/>
    <n v="1"/>
    <s v="OK"/>
    <n v="0"/>
    <s v="CNT Def - 2205"/>
    <d v="2016-10-12T00:00:00"/>
    <x v="4"/>
    <n v="6"/>
    <s v="OK"/>
    <s v="OK"/>
    <m/>
  </r>
  <r>
    <x v="1"/>
    <n v="2"/>
    <x v="24"/>
    <x v="17"/>
    <x v="51"/>
    <m/>
    <n v="2"/>
    <n v="8"/>
    <n v="8"/>
    <n v="8"/>
    <n v="0"/>
    <d v="2016-10-07T00:00:00"/>
    <m/>
    <m/>
    <m/>
    <m/>
    <m/>
    <m/>
    <m/>
    <m/>
    <m/>
    <m/>
    <n v="2"/>
    <n v="8"/>
    <s v="OK"/>
    <n v="0"/>
    <s v="White - 2213"/>
    <d v="2016-11-03T00:00:00"/>
    <x v="24"/>
    <n v="27"/>
    <s v="OK"/>
    <s v="OK"/>
    <m/>
  </r>
  <r>
    <x v="1"/>
    <n v="3"/>
    <x v="88"/>
    <x v="11"/>
    <x v="51"/>
    <m/>
    <n v="3"/>
    <n v="53"/>
    <n v="53"/>
    <n v="53"/>
    <n v="0"/>
    <d v="2016-10-07T00:00:00"/>
    <m/>
    <m/>
    <m/>
    <m/>
    <m/>
    <m/>
    <m/>
    <m/>
    <m/>
    <m/>
    <n v="3"/>
    <n v="53"/>
    <s v="OK"/>
    <n v="0"/>
    <s v="Black - 2215"/>
    <d v="2016-10-10T00:00:00"/>
    <x v="246"/>
    <n v="4"/>
    <s v="OK"/>
    <s v="OK"/>
    <m/>
  </r>
  <r>
    <x v="1"/>
    <n v="4"/>
    <x v="3"/>
    <x v="19"/>
    <x v="51"/>
    <m/>
    <n v="4"/>
    <n v="2"/>
    <n v="2"/>
    <n v="2"/>
    <n v="0"/>
    <d v="2016-10-07T00:00:00"/>
    <m/>
    <m/>
    <m/>
    <m/>
    <m/>
    <m/>
    <m/>
    <m/>
    <m/>
    <m/>
    <n v="4"/>
    <n v="2"/>
    <s v="OK"/>
    <n v="0"/>
    <s v="Credial - 2227"/>
    <d v="2016-10-11T00:00:00"/>
    <x v="3"/>
    <n v="5"/>
    <s v="OK"/>
    <s v="OK"/>
    <m/>
  </r>
  <r>
    <x v="1"/>
    <n v="5"/>
    <x v="3"/>
    <x v="20"/>
    <x v="51"/>
    <m/>
    <n v="5"/>
    <n v="2"/>
    <n v="2"/>
    <n v="2"/>
    <n v="0"/>
    <d v="2016-10-07T00:00:00"/>
    <m/>
    <m/>
    <m/>
    <m/>
    <m/>
    <m/>
    <m/>
    <m/>
    <m/>
    <m/>
    <n v="5"/>
    <n v="2"/>
    <s v="OK"/>
    <n v="0"/>
    <s v="Moviflor - 2229"/>
    <d v="2016-10-11T00:00:00"/>
    <x v="3"/>
    <n v="5"/>
    <s v="OK"/>
    <s v="OK"/>
    <m/>
  </r>
  <r>
    <x v="1"/>
    <n v="6"/>
    <x v="38"/>
    <x v="13"/>
    <x v="51"/>
    <m/>
    <n v="6"/>
    <n v="17"/>
    <n v="17"/>
    <n v="17"/>
    <n v="0"/>
    <d v="2016-10-07T00:00:00"/>
    <m/>
    <m/>
    <m/>
    <m/>
    <m/>
    <m/>
    <m/>
    <m/>
    <m/>
    <m/>
    <n v="6"/>
    <n v="17"/>
    <s v="OK"/>
    <n v="0"/>
    <s v="Euronics - 2231"/>
    <d v="2016-10-11T00:00:00"/>
    <x v="62"/>
    <n v="5"/>
    <s v="OK"/>
    <s v="OK"/>
    <m/>
  </r>
  <r>
    <x v="1"/>
    <n v="7"/>
    <x v="9"/>
    <x v="14"/>
    <x v="51"/>
    <m/>
    <n v="7"/>
    <n v="14"/>
    <n v="14"/>
    <n v="14"/>
    <n v="0"/>
    <d v="2016-10-07T00:00:00"/>
    <m/>
    <m/>
    <m/>
    <m/>
    <m/>
    <m/>
    <m/>
    <m/>
    <m/>
    <m/>
    <n v="7"/>
    <n v="14"/>
    <s v="OK"/>
    <n v="0"/>
    <s v="Tien 21 - 2232"/>
    <d v="2016-10-11T00:00:00"/>
    <x v="9"/>
    <n v="5"/>
    <s v="OK"/>
    <s v="OK"/>
    <m/>
  </r>
  <r>
    <x v="1"/>
    <n v="8"/>
    <x v="3"/>
    <x v="15"/>
    <x v="51"/>
    <m/>
    <n v="8"/>
    <n v="2"/>
    <n v="2"/>
    <n v="2"/>
    <n v="0"/>
    <d v="2016-10-07T00:00:00"/>
    <m/>
    <m/>
    <m/>
    <m/>
    <m/>
    <m/>
    <m/>
    <m/>
    <m/>
    <m/>
    <n v="8"/>
    <n v="2"/>
    <s v="OK"/>
    <n v="0"/>
    <s v="Confort - 2233"/>
    <d v="2016-10-11T00:00:00"/>
    <x v="3"/>
    <n v="5"/>
    <s v="OK"/>
    <s v="OK"/>
    <m/>
  </r>
  <r>
    <x v="1"/>
    <n v="9"/>
    <x v="341"/>
    <x v="16"/>
    <x v="51"/>
    <m/>
    <n v="9"/>
    <n v="718"/>
    <n v="718"/>
    <n v="718"/>
    <n v="0"/>
    <d v="2016-10-07T00:00:00"/>
    <m/>
    <m/>
    <m/>
    <m/>
    <m/>
    <m/>
    <m/>
    <m/>
    <m/>
    <m/>
    <n v="9"/>
    <n v="718"/>
    <s v="OK"/>
    <n v="0"/>
    <s v="MC FNAC- 2370"/>
    <d v="2016-10-10T00:00:00"/>
    <x v="345"/>
    <n v="4"/>
    <s v="OK"/>
    <s v="OK"/>
    <m/>
  </r>
  <r>
    <x v="1"/>
    <n v="10"/>
    <x v="270"/>
    <x v="10"/>
    <x v="51"/>
    <m/>
    <n v="10"/>
    <n v="72"/>
    <n v="72"/>
    <n v="72"/>
    <n v="0"/>
    <d v="2016-10-07T00:00:00"/>
    <m/>
    <m/>
    <m/>
    <m/>
    <m/>
    <m/>
    <m/>
    <m/>
    <m/>
    <m/>
    <n v="10"/>
    <n v="72"/>
    <s v="OK"/>
    <n v="0"/>
    <s v="Salvador Caetano - 2879"/>
    <d v="2016-10-11T00:00:00"/>
    <x v="274"/>
    <n v="5"/>
    <s v="OK"/>
    <s v="OK"/>
    <m/>
  </r>
  <r>
    <x v="1"/>
    <n v="11"/>
    <x v="342"/>
    <x v="2"/>
    <x v="51"/>
    <m/>
    <n v="11"/>
    <n v="378"/>
    <n v="378"/>
    <n v="378"/>
    <n v="0"/>
    <d v="2016-10-07T00:00:00"/>
    <m/>
    <m/>
    <m/>
    <m/>
    <m/>
    <m/>
    <m/>
    <m/>
    <m/>
    <m/>
    <n v="11"/>
    <n v="378"/>
    <s v="OK"/>
    <n v="0"/>
    <s v="RP Def - 3173"/>
    <d v="2016-10-13T00:00:00"/>
    <x v="346"/>
    <n v="7"/>
    <s v="OK"/>
    <s v="OK"/>
    <m/>
  </r>
  <r>
    <x v="1"/>
    <n v="12"/>
    <x v="213"/>
    <x v="8"/>
    <x v="51"/>
    <m/>
    <n v="12"/>
    <n v="238"/>
    <n v="238"/>
    <n v="238"/>
    <n v="0"/>
    <d v="2016-10-07T00:00:00"/>
    <m/>
    <m/>
    <m/>
    <m/>
    <m/>
    <m/>
    <m/>
    <m/>
    <m/>
    <m/>
    <n v="12"/>
    <n v="238"/>
    <s v="OK"/>
    <n v="0"/>
    <s v="CTT Standard - 4091"/>
    <d v="2016-10-12T00:00:00"/>
    <x v="218"/>
    <n v="6"/>
    <s v="OK"/>
    <s v="OK"/>
    <m/>
  </r>
  <r>
    <x v="1"/>
    <n v="13"/>
    <x v="97"/>
    <x v="9"/>
    <x v="51"/>
    <m/>
    <n v="13"/>
    <n v="13"/>
    <n v="13"/>
    <n v="13"/>
    <n v="0"/>
    <d v="2016-10-07T00:00:00"/>
    <m/>
    <m/>
    <m/>
    <m/>
    <m/>
    <m/>
    <m/>
    <m/>
    <m/>
    <m/>
    <n v="13"/>
    <n v="13"/>
    <s v="OK"/>
    <n v="0"/>
    <s v="JOM - 4327"/>
    <d v="2016-10-11T00:00:00"/>
    <x v="38"/>
    <n v="5"/>
    <s v="OK"/>
    <s v="OK"/>
    <m/>
  </r>
  <r>
    <x v="1"/>
    <n v="14"/>
    <x v="4"/>
    <x v="5"/>
    <x v="51"/>
    <m/>
    <n v="14"/>
    <n v="1"/>
    <n v="1"/>
    <n v="1"/>
    <n v="0"/>
    <d v="2016-10-07T00:00:00"/>
    <m/>
    <m/>
    <m/>
    <m/>
    <m/>
    <m/>
    <m/>
    <m/>
    <m/>
    <m/>
    <n v="14"/>
    <n v="1"/>
    <s v="OK"/>
    <n v="0"/>
    <s v="SZ Def - 6508"/>
    <d v="2016-10-12T00:00:00"/>
    <x v="4"/>
    <n v="6"/>
    <s v="OK"/>
    <s v="OK"/>
    <m/>
  </r>
  <r>
    <x v="1"/>
    <n v="15"/>
    <x v="343"/>
    <x v="6"/>
    <x v="51"/>
    <m/>
    <n v="15"/>
    <n v="126"/>
    <n v="126"/>
    <n v="126"/>
    <n v="0"/>
    <d v="2016-10-07T00:00:00"/>
    <m/>
    <m/>
    <m/>
    <m/>
    <m/>
    <m/>
    <m/>
    <m/>
    <m/>
    <m/>
    <n v="15"/>
    <n v="126"/>
    <s v="OK"/>
    <n v="0"/>
    <s v="Worten def - 6806"/>
    <d v="2016-10-12T00:00:00"/>
    <x v="347"/>
    <n v="6"/>
    <s v="OK"/>
    <s v="OK"/>
    <m/>
  </r>
  <r>
    <x v="1"/>
    <n v="16"/>
    <x v="3"/>
    <x v="7"/>
    <x v="51"/>
    <m/>
    <n v="16"/>
    <n v="2"/>
    <n v="2"/>
    <n v="2"/>
    <n v="0"/>
    <d v="2016-10-07T00:00:00"/>
    <m/>
    <m/>
    <m/>
    <m/>
    <m/>
    <m/>
    <m/>
    <m/>
    <m/>
    <m/>
    <n v="16"/>
    <n v="2"/>
    <s v="OK"/>
    <n v="0"/>
    <s v="Vobis -6843"/>
    <d v="2016-10-12T00:00:00"/>
    <x v="3"/>
    <n v="6"/>
    <s v="OK"/>
    <s v="OK"/>
    <m/>
  </r>
  <r>
    <x v="1"/>
    <n v="1"/>
    <x v="204"/>
    <x v="1"/>
    <x v="52"/>
    <m/>
    <n v="1"/>
    <n v="100"/>
    <n v="100"/>
    <n v="100"/>
    <n v="0"/>
    <d v="2016-10-08T00:00:00"/>
    <m/>
    <m/>
    <m/>
    <m/>
    <m/>
    <m/>
    <m/>
    <m/>
    <m/>
    <m/>
    <n v="1"/>
    <n v="100"/>
    <s v="OK"/>
    <n v="0"/>
    <s v="RP Provisorio - 3172"/>
    <d v="2016-10-13T00:00:00"/>
    <x v="210"/>
    <n v="6"/>
    <s v="OK"/>
    <s v="OK"/>
    <m/>
  </r>
  <r>
    <x v="1"/>
    <n v="1"/>
    <x v="282"/>
    <x v="1"/>
    <x v="132"/>
    <m/>
    <n v="1"/>
    <n v="400"/>
    <n v="400"/>
    <n v="400"/>
    <n v="0"/>
    <d v="2016-10-11T00:00:00"/>
    <m/>
    <m/>
    <m/>
    <m/>
    <m/>
    <m/>
    <m/>
    <m/>
    <m/>
    <m/>
    <n v="1"/>
    <n v="400"/>
    <s v="OK"/>
    <n v="0"/>
    <s v="RP Provisorio - 3172"/>
    <d v="2016-10-14T00:00:00"/>
    <x v="287"/>
    <n v="4"/>
    <s v="OK"/>
    <s v="OK"/>
    <m/>
  </r>
  <r>
    <x v="1"/>
    <n v="1"/>
    <x v="72"/>
    <x v="17"/>
    <x v="53"/>
    <m/>
    <n v="1"/>
    <n v="4"/>
    <n v="4"/>
    <n v="4"/>
    <n v="0"/>
    <d v="2016-10-14T00:00:00"/>
    <m/>
    <m/>
    <m/>
    <m/>
    <m/>
    <m/>
    <m/>
    <m/>
    <m/>
    <m/>
    <n v="1"/>
    <n v="4"/>
    <s v="OK"/>
    <n v="0"/>
    <s v="White - 2213"/>
    <d v="2016-11-03T00:00:00"/>
    <x v="74"/>
    <n v="20"/>
    <s v="OK"/>
    <s v="OK"/>
    <m/>
  </r>
  <r>
    <x v="1"/>
    <n v="2"/>
    <x v="176"/>
    <x v="11"/>
    <x v="53"/>
    <m/>
    <n v="2"/>
    <n v="57"/>
    <n v="57"/>
    <n v="57"/>
    <n v="0"/>
    <d v="2016-10-14T00:00:00"/>
    <m/>
    <m/>
    <m/>
    <m/>
    <m/>
    <m/>
    <m/>
    <m/>
    <m/>
    <m/>
    <n v="2"/>
    <m/>
    <s v="KO"/>
    <m/>
    <s v="Black - 2215"/>
    <m/>
    <x v="303"/>
    <m/>
    <m/>
    <m/>
    <m/>
  </r>
  <r>
    <x v="1"/>
    <n v="3"/>
    <x v="3"/>
    <x v="19"/>
    <x v="53"/>
    <m/>
    <n v="3"/>
    <n v="2"/>
    <n v="2"/>
    <n v="2"/>
    <n v="0"/>
    <d v="2016-10-14T00:00:00"/>
    <m/>
    <m/>
    <m/>
    <m/>
    <m/>
    <m/>
    <m/>
    <m/>
    <m/>
    <m/>
    <n v="3"/>
    <n v="2"/>
    <s v="OK"/>
    <m/>
    <s v="Credial - 2227"/>
    <d v="2016-11-04T00:00:00"/>
    <x v="303"/>
    <m/>
    <m/>
    <m/>
    <m/>
  </r>
  <r>
    <x v="1"/>
    <n v="4"/>
    <x v="187"/>
    <x v="0"/>
    <x v="53"/>
    <m/>
    <n v="4"/>
    <n v="569"/>
    <n v="569"/>
    <n v="569"/>
    <n v="0"/>
    <d v="2016-10-14T00:00:00"/>
    <m/>
    <m/>
    <m/>
    <m/>
    <m/>
    <m/>
    <m/>
    <m/>
    <m/>
    <m/>
    <n v="4"/>
    <m/>
    <s v="KO"/>
    <m/>
    <s v="Ikea - 2228"/>
    <m/>
    <x v="303"/>
    <m/>
    <m/>
    <m/>
    <m/>
  </r>
  <r>
    <x v="1"/>
    <n v="5"/>
    <x v="3"/>
    <x v="20"/>
    <x v="53"/>
    <m/>
    <n v="5"/>
    <n v="2"/>
    <n v="2"/>
    <n v="2"/>
    <n v="0"/>
    <d v="2016-10-14T00:00:00"/>
    <m/>
    <m/>
    <m/>
    <m/>
    <m/>
    <m/>
    <m/>
    <m/>
    <m/>
    <m/>
    <n v="5"/>
    <m/>
    <s v="KO"/>
    <m/>
    <s v="Moviflor - 2229"/>
    <m/>
    <x v="303"/>
    <m/>
    <m/>
    <m/>
    <m/>
  </r>
  <r>
    <x v="1"/>
    <n v="6"/>
    <x v="344"/>
    <x v="12"/>
    <x v="53"/>
    <m/>
    <n v="6"/>
    <n v="525"/>
    <n v="525"/>
    <n v="525"/>
    <n v="0"/>
    <d v="2016-10-14T00:00:00"/>
    <m/>
    <m/>
    <m/>
    <m/>
    <m/>
    <m/>
    <m/>
    <m/>
    <m/>
    <m/>
    <n v="6"/>
    <n v="525"/>
    <s v="OK"/>
    <m/>
    <s v="Conforama - 2230"/>
    <d v="2016-11-04T00:00:00"/>
    <x v="303"/>
    <m/>
    <m/>
    <m/>
    <m/>
  </r>
  <r>
    <x v="1"/>
    <n v="7"/>
    <x v="9"/>
    <x v="13"/>
    <x v="53"/>
    <m/>
    <n v="7"/>
    <n v="14"/>
    <n v="14"/>
    <n v="14"/>
    <n v="0"/>
    <d v="2016-10-14T00:00:00"/>
    <m/>
    <m/>
    <m/>
    <m/>
    <m/>
    <m/>
    <m/>
    <m/>
    <m/>
    <m/>
    <n v="7"/>
    <m/>
    <s v="KO"/>
    <m/>
    <s v="Euronics - 2231"/>
    <m/>
    <x v="303"/>
    <m/>
    <m/>
    <m/>
    <m/>
  </r>
  <r>
    <x v="1"/>
    <n v="8"/>
    <x v="72"/>
    <x v="14"/>
    <x v="53"/>
    <m/>
    <n v="8"/>
    <n v="4"/>
    <n v="4"/>
    <n v="4"/>
    <n v="0"/>
    <d v="2016-10-14T00:00:00"/>
    <m/>
    <m/>
    <m/>
    <m/>
    <m/>
    <m/>
    <m/>
    <m/>
    <m/>
    <m/>
    <n v="8"/>
    <m/>
    <s v="KO"/>
    <m/>
    <s v="Tien 21 - 2232"/>
    <m/>
    <x v="303"/>
    <m/>
    <m/>
    <m/>
    <m/>
  </r>
  <r>
    <x v="1"/>
    <n v="9"/>
    <x v="4"/>
    <x v="15"/>
    <x v="53"/>
    <m/>
    <n v="9"/>
    <n v="1"/>
    <n v="1"/>
    <n v="1"/>
    <n v="0"/>
    <d v="2016-10-14T00:00:00"/>
    <m/>
    <m/>
    <m/>
    <m/>
    <m/>
    <m/>
    <m/>
    <m/>
    <m/>
    <m/>
    <n v="9"/>
    <m/>
    <s v="KO"/>
    <m/>
    <s v="Confort - 2233"/>
    <m/>
    <x v="303"/>
    <m/>
    <m/>
    <m/>
    <m/>
  </r>
  <r>
    <x v="1"/>
    <n v="10"/>
    <x v="151"/>
    <x v="16"/>
    <x v="53"/>
    <m/>
    <n v="10"/>
    <n v="516"/>
    <n v="516"/>
    <n v="516"/>
    <n v="0"/>
    <d v="2016-10-14T00:00:00"/>
    <m/>
    <m/>
    <m/>
    <m/>
    <m/>
    <m/>
    <m/>
    <m/>
    <m/>
    <m/>
    <n v="10"/>
    <m/>
    <s v="KO"/>
    <m/>
    <s v="MC FNAC- 2370"/>
    <m/>
    <x v="303"/>
    <m/>
    <m/>
    <m/>
    <m/>
  </r>
  <r>
    <x v="1"/>
    <n v="11"/>
    <x v="102"/>
    <x v="10"/>
    <x v="53"/>
    <m/>
    <n v="11"/>
    <n v="73"/>
    <n v="73"/>
    <n v="73"/>
    <n v="0"/>
    <d v="2016-10-14T00:00:00"/>
    <m/>
    <m/>
    <m/>
    <m/>
    <m/>
    <m/>
    <m/>
    <m/>
    <m/>
    <m/>
    <n v="11"/>
    <m/>
    <s v="KO"/>
    <m/>
    <s v="Salvador Caetano - 2879"/>
    <m/>
    <x v="303"/>
    <m/>
    <m/>
    <m/>
    <m/>
  </r>
  <r>
    <x v="1"/>
    <n v="12"/>
    <x v="142"/>
    <x v="1"/>
    <x v="53"/>
    <m/>
    <n v="12"/>
    <n v="150"/>
    <n v="150"/>
    <n v="150"/>
    <n v="0"/>
    <d v="2016-10-14T00:00:00"/>
    <m/>
    <m/>
    <m/>
    <m/>
    <m/>
    <m/>
    <m/>
    <m/>
    <m/>
    <m/>
    <n v="12"/>
    <n v="150"/>
    <s v="OK"/>
    <m/>
    <s v="RP Provisorio - 3172"/>
    <d v="2016-10-19T00:00:00"/>
    <x v="303"/>
    <m/>
    <m/>
    <m/>
    <m/>
  </r>
  <r>
    <x v="1"/>
    <n v="13"/>
    <x v="162"/>
    <x v="2"/>
    <x v="53"/>
    <m/>
    <n v="13"/>
    <n v="588"/>
    <n v="588"/>
    <n v="588"/>
    <n v="0"/>
    <d v="2016-10-14T00:00:00"/>
    <m/>
    <m/>
    <m/>
    <m/>
    <m/>
    <m/>
    <m/>
    <m/>
    <m/>
    <m/>
    <n v="13"/>
    <m/>
    <s v="KO"/>
    <m/>
    <s v="RP Def - 3173"/>
    <m/>
    <x v="303"/>
    <m/>
    <m/>
    <m/>
    <m/>
  </r>
  <r>
    <x v="1"/>
    <n v="14"/>
    <x v="188"/>
    <x v="8"/>
    <x v="53"/>
    <m/>
    <n v="14"/>
    <n v="181"/>
    <n v="181"/>
    <n v="181"/>
    <n v="0"/>
    <d v="2016-10-14T00:00:00"/>
    <m/>
    <m/>
    <m/>
    <m/>
    <m/>
    <m/>
    <m/>
    <m/>
    <m/>
    <m/>
    <n v="14"/>
    <m/>
    <s v="KO"/>
    <m/>
    <s v="CTT Standard - 4091"/>
    <m/>
    <x v="303"/>
    <m/>
    <m/>
    <m/>
    <m/>
  </r>
  <r>
    <x v="1"/>
    <n v="15"/>
    <x v="31"/>
    <x v="9"/>
    <x v="53"/>
    <m/>
    <n v="15"/>
    <n v="22"/>
    <n v="22"/>
    <n v="22"/>
    <n v="0"/>
    <d v="2016-10-14T00:00:00"/>
    <m/>
    <m/>
    <m/>
    <m/>
    <m/>
    <m/>
    <m/>
    <m/>
    <m/>
    <m/>
    <n v="15"/>
    <m/>
    <s v="KO"/>
    <m/>
    <s v="JOM - 4327"/>
    <m/>
    <x v="303"/>
    <m/>
    <m/>
    <m/>
    <m/>
  </r>
  <r>
    <x v="1"/>
    <n v="16"/>
    <x v="80"/>
    <x v="5"/>
    <x v="53"/>
    <m/>
    <n v="16"/>
    <n v="3"/>
    <n v="3"/>
    <n v="3"/>
    <n v="0"/>
    <d v="2016-10-14T00:00:00"/>
    <m/>
    <m/>
    <m/>
    <m/>
    <m/>
    <m/>
    <m/>
    <m/>
    <m/>
    <m/>
    <n v="16"/>
    <m/>
    <s v="KO"/>
    <s v=""/>
    <s v="SZ Def - 6508"/>
    <m/>
    <x v="238"/>
    <n v="-42043"/>
    <s v="Pendente"/>
    <s v="-"/>
    <m/>
  </r>
  <r>
    <x v="1"/>
    <n v="17"/>
    <x v="189"/>
    <x v="6"/>
    <x v="53"/>
    <m/>
    <n v="17"/>
    <n v="144"/>
    <n v="144"/>
    <n v="144"/>
    <n v="0"/>
    <d v="2016-10-14T00:00:00"/>
    <m/>
    <m/>
    <m/>
    <m/>
    <m/>
    <m/>
    <m/>
    <m/>
    <m/>
    <m/>
    <n v="17"/>
    <m/>
    <s v="KO"/>
    <s v=""/>
    <s v="Worten def - 6806"/>
    <m/>
    <x v="238"/>
    <n v="-42043"/>
    <s v="Pendente"/>
    <s v="-"/>
    <m/>
  </r>
  <r>
    <x v="1"/>
    <n v="18"/>
    <x v="4"/>
    <x v="7"/>
    <x v="53"/>
    <m/>
    <n v="18"/>
    <n v="1"/>
    <n v="1"/>
    <n v="1"/>
    <n v="0"/>
    <d v="2016-10-14T00:00:00"/>
    <m/>
    <m/>
    <m/>
    <m/>
    <m/>
    <m/>
    <m/>
    <m/>
    <m/>
    <m/>
    <n v="18"/>
    <m/>
    <s v="KO"/>
    <s v=""/>
    <s v="Vobis -6843"/>
    <m/>
    <x v="238"/>
    <n v="-42043"/>
    <s v="Pendente"/>
    <s v="-"/>
    <m/>
  </r>
  <r>
    <x v="1"/>
    <n v="1"/>
    <x v="153"/>
    <x v="1"/>
    <x v="133"/>
    <m/>
    <n v="1"/>
    <n v="450"/>
    <n v="450"/>
    <n v="450"/>
    <n v="0"/>
    <d v="2016-10-17T00:00:00"/>
    <m/>
    <m/>
    <m/>
    <m/>
    <m/>
    <m/>
    <m/>
    <m/>
    <m/>
    <m/>
    <n v="1"/>
    <n v="450"/>
    <s v="OK"/>
    <n v="0"/>
    <s v="RP Provisorio - 3172"/>
    <d v="2016-10-19T00:00:00"/>
    <x v="158"/>
    <n v="5"/>
    <s v="OK"/>
    <s v="OK"/>
    <m/>
  </r>
  <r>
    <x v="1"/>
    <n v="1"/>
    <x v="4"/>
    <x v="3"/>
    <x v="134"/>
    <m/>
    <n v="1"/>
    <n v="1"/>
    <n v="1"/>
    <n v="1"/>
    <n v="0"/>
    <d v="2016-10-24T00:00:00"/>
    <m/>
    <m/>
    <m/>
    <m/>
    <m/>
    <m/>
    <m/>
    <m/>
    <m/>
    <m/>
    <n v="1"/>
    <n v="1"/>
    <s v="OK"/>
    <m/>
    <s v="CNT Def - 2205"/>
    <d v="2016-10-26T00:00:00"/>
    <x v="4"/>
    <n v="6"/>
    <s v="OK"/>
    <s v="OK"/>
    <m/>
  </r>
  <r>
    <x v="1"/>
    <n v="2"/>
    <x v="68"/>
    <x v="17"/>
    <x v="134"/>
    <m/>
    <n v="2"/>
    <n v="6"/>
    <n v="6"/>
    <n v="6"/>
    <n v="0"/>
    <d v="2016-10-24T00:00:00"/>
    <m/>
    <m/>
    <m/>
    <m/>
    <m/>
    <m/>
    <m/>
    <m/>
    <m/>
    <m/>
    <n v="2"/>
    <n v="6"/>
    <s v="OK"/>
    <m/>
    <s v="White - 2213"/>
    <d v="2016-11-03T00:00:00"/>
    <x v="68"/>
    <n v="13"/>
    <s v="OK"/>
    <s v="OK"/>
    <m/>
  </r>
  <r>
    <x v="1"/>
    <n v="3"/>
    <x v="345"/>
    <x v="11"/>
    <x v="134"/>
    <m/>
    <n v="3"/>
    <n v="93"/>
    <n v="93"/>
    <n v="93"/>
    <n v="0"/>
    <d v="2016-10-24T00:00:00"/>
    <m/>
    <m/>
    <m/>
    <m/>
    <m/>
    <m/>
    <m/>
    <m/>
    <m/>
    <m/>
    <n v="3"/>
    <n v="93"/>
    <s v="OK"/>
    <m/>
    <s v="Black - 2215"/>
    <d v="2016-10-26T00:00:00"/>
    <x v="348"/>
    <n v="6"/>
    <s v="OK"/>
    <s v="OK"/>
    <m/>
  </r>
  <r>
    <x v="1"/>
    <n v="4"/>
    <x v="80"/>
    <x v="19"/>
    <x v="134"/>
    <m/>
    <n v="4"/>
    <n v="3"/>
    <n v="3"/>
    <n v="3"/>
    <n v="0"/>
    <d v="2016-10-24T00:00:00"/>
    <m/>
    <m/>
    <m/>
    <m/>
    <m/>
    <m/>
    <m/>
    <m/>
    <m/>
    <m/>
    <n v="4"/>
    <n v="3"/>
    <s v="OK"/>
    <m/>
    <s v="Credial - 2227"/>
    <d v="2016-11-08T00:00:00"/>
    <x v="82"/>
    <n v="18"/>
    <s v="OK"/>
    <s v="OK"/>
    <m/>
  </r>
  <r>
    <x v="1"/>
    <n v="5"/>
    <x v="240"/>
    <x v="0"/>
    <x v="134"/>
    <m/>
    <n v="5"/>
    <n v="416"/>
    <n v="416"/>
    <n v="416"/>
    <n v="0"/>
    <d v="2016-10-24T00:00:00"/>
    <m/>
    <m/>
    <m/>
    <m/>
    <m/>
    <m/>
    <m/>
    <m/>
    <m/>
    <m/>
    <n v="5"/>
    <n v="416"/>
    <s v="OK"/>
    <m/>
    <s v="Ikea - 2228"/>
    <d v="2016-10-26T00:00:00"/>
    <x v="241"/>
    <n v="6"/>
    <s v="OK"/>
    <s v="OK"/>
    <m/>
  </r>
  <r>
    <x v="1"/>
    <n v="6"/>
    <x v="80"/>
    <x v="20"/>
    <x v="134"/>
    <m/>
    <n v="6"/>
    <n v="3"/>
    <n v="3"/>
    <n v="3"/>
    <n v="0"/>
    <d v="2016-10-24T00:00:00"/>
    <m/>
    <m/>
    <m/>
    <m/>
    <m/>
    <m/>
    <m/>
    <m/>
    <m/>
    <m/>
    <n v="6"/>
    <n v="3"/>
    <s v="OK"/>
    <m/>
    <s v="Moviflor - 2229"/>
    <d v="2016-10-26T00:00:00"/>
    <x v="82"/>
    <n v="6"/>
    <s v="OK"/>
    <s v="OK"/>
    <m/>
  </r>
  <r>
    <x v="1"/>
    <n v="7"/>
    <x v="346"/>
    <x v="12"/>
    <x v="134"/>
    <m/>
    <n v="7"/>
    <n v="241"/>
    <n v="241"/>
    <n v="241"/>
    <n v="0"/>
    <d v="2016-10-24T00:00:00"/>
    <m/>
    <m/>
    <m/>
    <m/>
    <m/>
    <m/>
    <m/>
    <m/>
    <m/>
    <m/>
    <n v="7"/>
    <n v="241"/>
    <s v="OK"/>
    <m/>
    <s v="Conforama - 2230"/>
    <d v="2016-10-26T00:00:00"/>
    <x v="349"/>
    <n v="6"/>
    <s v="OK"/>
    <s v="OK"/>
    <m/>
  </r>
  <r>
    <x v="1"/>
    <n v="8"/>
    <x v="214"/>
    <x v="13"/>
    <x v="134"/>
    <m/>
    <n v="8"/>
    <n v="38"/>
    <n v="38"/>
    <n v="38"/>
    <n v="0"/>
    <d v="2016-10-24T00:00:00"/>
    <m/>
    <m/>
    <m/>
    <m/>
    <m/>
    <m/>
    <m/>
    <m/>
    <m/>
    <m/>
    <n v="8"/>
    <n v="38"/>
    <s v="OK"/>
    <m/>
    <s v="Euronics - 2231"/>
    <d v="2016-10-26T00:00:00"/>
    <x v="91"/>
    <n v="6"/>
    <s v="OK"/>
    <s v="OK"/>
    <m/>
  </r>
  <r>
    <x v="1"/>
    <n v="9"/>
    <x v="62"/>
    <x v="14"/>
    <x v="134"/>
    <m/>
    <n v="9"/>
    <n v="21"/>
    <n v="21"/>
    <n v="21"/>
    <n v="0"/>
    <d v="2016-10-24T00:00:00"/>
    <m/>
    <m/>
    <m/>
    <m/>
    <m/>
    <m/>
    <m/>
    <m/>
    <m/>
    <m/>
    <n v="9"/>
    <n v="21"/>
    <s v="OK"/>
    <m/>
    <s v="Tien 21 - 2232"/>
    <d v="2016-11-04T00:00:00"/>
    <x v="56"/>
    <n v="14"/>
    <s v="OK"/>
    <s v="OK"/>
    <m/>
  </r>
  <r>
    <x v="1"/>
    <n v="10"/>
    <x v="74"/>
    <x v="15"/>
    <x v="134"/>
    <m/>
    <n v="10"/>
    <n v="10"/>
    <n v="10"/>
    <n v="10"/>
    <n v="0"/>
    <d v="2016-10-24T00:00:00"/>
    <m/>
    <m/>
    <m/>
    <m/>
    <m/>
    <m/>
    <m/>
    <m/>
    <m/>
    <m/>
    <n v="10"/>
    <n v="10"/>
    <s v="OK"/>
    <m/>
    <s v="Confort - 2233"/>
    <d v="2016-10-26T00:00:00"/>
    <x v="76"/>
    <n v="6"/>
    <s v="OK"/>
    <s v="OK"/>
    <m/>
  </r>
  <r>
    <x v="1"/>
    <n v="11"/>
    <x v="347"/>
    <x v="16"/>
    <x v="134"/>
    <m/>
    <n v="11"/>
    <n v="473"/>
    <n v="473"/>
    <n v="473"/>
    <n v="0"/>
    <d v="2016-10-24T00:00:00"/>
    <m/>
    <m/>
    <m/>
    <m/>
    <m/>
    <m/>
    <m/>
    <m/>
    <m/>
    <m/>
    <n v="11"/>
    <n v="473"/>
    <s v="OK"/>
    <m/>
    <s v="MC FNAC- 2370"/>
    <d v="2016-10-26T00:00:00"/>
    <x v="350"/>
    <n v="6"/>
    <s v="OK"/>
    <s v="OK"/>
    <m/>
  </r>
  <r>
    <x v="1"/>
    <n v="12"/>
    <x v="348"/>
    <x v="10"/>
    <x v="134"/>
    <m/>
    <n v="12"/>
    <n v="104"/>
    <n v="104"/>
    <n v="104"/>
    <n v="0"/>
    <d v="2016-10-24T00:00:00"/>
    <m/>
    <m/>
    <m/>
    <m/>
    <m/>
    <m/>
    <m/>
    <m/>
    <m/>
    <m/>
    <n v="12"/>
    <n v="104"/>
    <s v="OK"/>
    <m/>
    <s v="Salvador Caetano - 2879"/>
    <d v="2016-10-26T00:00:00"/>
    <x v="351"/>
    <n v="6"/>
    <s v="OK"/>
    <s v="OK"/>
    <m/>
  </r>
  <r>
    <x v="1"/>
    <n v="13"/>
    <x v="204"/>
    <x v="1"/>
    <x v="134"/>
    <m/>
    <n v="13"/>
    <n v="100"/>
    <n v="100"/>
    <n v="100"/>
    <n v="0"/>
    <d v="2016-10-24T00:00:00"/>
    <m/>
    <m/>
    <m/>
    <m/>
    <m/>
    <m/>
    <m/>
    <m/>
    <m/>
    <m/>
    <n v="13"/>
    <n v="100"/>
    <s v="OK"/>
    <m/>
    <s v="RP Provisorio - 3172"/>
    <d v="2016-10-31T00:00:00"/>
    <x v="210"/>
    <n v="11"/>
    <s v="OK"/>
    <s v="OK"/>
    <m/>
  </r>
  <r>
    <x v="1"/>
    <n v="14"/>
    <x v="349"/>
    <x v="2"/>
    <x v="134"/>
    <m/>
    <n v="14"/>
    <n v="742"/>
    <n v="742"/>
    <n v="742"/>
    <n v="0"/>
    <d v="2016-10-24T00:00:00"/>
    <m/>
    <m/>
    <m/>
    <m/>
    <m/>
    <m/>
    <m/>
    <m/>
    <m/>
    <m/>
    <n v="14"/>
    <m/>
    <s v="KO"/>
    <m/>
    <s v="RP Def - 3173"/>
    <m/>
    <x v="238"/>
    <n v="-42050"/>
    <s v="Pendente"/>
    <s v="-"/>
    <m/>
  </r>
  <r>
    <x v="1"/>
    <n v="15"/>
    <x v="350"/>
    <x v="8"/>
    <x v="134"/>
    <m/>
    <n v="15"/>
    <n v="326"/>
    <n v="326"/>
    <n v="326"/>
    <n v="0"/>
    <d v="2016-10-24T00:00:00"/>
    <m/>
    <m/>
    <m/>
    <m/>
    <m/>
    <m/>
    <m/>
    <m/>
    <m/>
    <m/>
    <n v="15"/>
    <n v="326"/>
    <s v="OK"/>
    <m/>
    <s v="CTT Standard - 4091"/>
    <d v="2016-10-26T00:00:00"/>
    <x v="352"/>
    <n v="6"/>
    <s v="OK"/>
    <s v="OK"/>
    <m/>
  </r>
  <r>
    <x v="1"/>
    <n v="16"/>
    <x v="120"/>
    <x v="9"/>
    <x v="134"/>
    <m/>
    <n v="16"/>
    <n v="41"/>
    <n v="41"/>
    <n v="41"/>
    <n v="0"/>
    <d v="2016-10-24T00:00:00"/>
    <m/>
    <m/>
    <m/>
    <m/>
    <m/>
    <m/>
    <m/>
    <m/>
    <m/>
    <m/>
    <n v="16"/>
    <n v="41"/>
    <s v="OK"/>
    <m/>
    <s v="JOM - 4327"/>
    <d v="2016-10-26T00:00:00"/>
    <x v="201"/>
    <n v="6"/>
    <s v="OK"/>
    <s v="OK"/>
    <m/>
  </r>
  <r>
    <x v="1"/>
    <n v="17"/>
    <x v="4"/>
    <x v="5"/>
    <x v="134"/>
    <m/>
    <n v="17"/>
    <n v="1"/>
    <n v="1"/>
    <n v="1"/>
    <n v="0"/>
    <d v="2016-10-24T00:00:00"/>
    <m/>
    <m/>
    <m/>
    <m/>
    <m/>
    <m/>
    <m/>
    <m/>
    <m/>
    <m/>
    <n v="17"/>
    <n v="1"/>
    <s v="OK"/>
    <m/>
    <s v="SZ Def - 6508"/>
    <d v="2016-10-26T00:00:00"/>
    <x v="4"/>
    <n v="6"/>
    <s v="OK"/>
    <s v="OK"/>
    <m/>
  </r>
  <r>
    <x v="1"/>
    <n v="18"/>
    <x v="253"/>
    <x v="6"/>
    <x v="134"/>
    <m/>
    <n v="18"/>
    <n v="153"/>
    <n v="153"/>
    <n v="153"/>
    <n v="0"/>
    <d v="2016-10-24T00:00:00"/>
    <m/>
    <m/>
    <m/>
    <m/>
    <m/>
    <m/>
    <m/>
    <m/>
    <m/>
    <m/>
    <n v="18"/>
    <n v="153"/>
    <s v="OK"/>
    <m/>
    <s v="Worten def - 6806"/>
    <d v="2016-10-26T00:00:00"/>
    <x v="257"/>
    <n v="6"/>
    <s v="OK"/>
    <s v="OK"/>
    <m/>
  </r>
  <r>
    <x v="1"/>
    <n v="19"/>
    <x v="3"/>
    <x v="7"/>
    <x v="134"/>
    <m/>
    <n v="19"/>
    <n v="2"/>
    <n v="2"/>
    <n v="2"/>
    <n v="0"/>
    <d v="2016-10-24T00:00:00"/>
    <m/>
    <m/>
    <m/>
    <m/>
    <m/>
    <m/>
    <m/>
    <m/>
    <m/>
    <m/>
    <n v="19"/>
    <n v="2"/>
    <s v="OK"/>
    <m/>
    <s v="Vobis -6843"/>
    <d v="2016-10-26T00:00:00"/>
    <x v="3"/>
    <n v="6"/>
    <s v="OK"/>
    <s v="OK"/>
    <m/>
  </r>
  <r>
    <x v="1"/>
    <n v="1"/>
    <x v="74"/>
    <x v="11"/>
    <x v="135"/>
    <m/>
    <n v="1"/>
    <n v="10"/>
    <n v="10"/>
    <n v="10"/>
    <n v="0"/>
    <d v="2016-10-24T00:00:00"/>
    <m/>
    <m/>
    <m/>
    <m/>
    <m/>
    <m/>
    <m/>
    <m/>
    <m/>
    <m/>
    <n v="1"/>
    <n v="10"/>
    <s v="OK"/>
    <m/>
    <s v="Black - 2215"/>
    <d v="2016-10-26T00:00:00"/>
    <x v="76"/>
    <n v="5"/>
    <s v="OK"/>
    <s v="OK"/>
    <m/>
  </r>
  <r>
    <x v="1"/>
    <n v="2"/>
    <x v="351"/>
    <x v="0"/>
    <x v="135"/>
    <m/>
    <n v="2"/>
    <n v="65"/>
    <n v="65"/>
    <n v="65"/>
    <n v="0"/>
    <d v="2016-10-24T00:00:00"/>
    <m/>
    <m/>
    <m/>
    <m/>
    <m/>
    <m/>
    <m/>
    <m/>
    <m/>
    <m/>
    <n v="2"/>
    <n v="65"/>
    <s v="OK"/>
    <m/>
    <s v="Ikea - 2228"/>
    <m/>
    <x v="353"/>
    <n v="-42051"/>
    <s v="Pendente"/>
    <s v="-"/>
    <m/>
  </r>
  <r>
    <x v="1"/>
    <n v="3"/>
    <x v="88"/>
    <x v="12"/>
    <x v="135"/>
    <m/>
    <n v="3"/>
    <n v="53"/>
    <n v="53"/>
    <n v="53"/>
    <n v="0"/>
    <d v="2016-10-24T00:00:00"/>
    <m/>
    <m/>
    <m/>
    <m/>
    <m/>
    <m/>
    <m/>
    <m/>
    <m/>
    <m/>
    <n v="3"/>
    <n v="53"/>
    <s v="OK"/>
    <m/>
    <s v="Conforama - 2230"/>
    <d v="2016-10-26T00:00:00"/>
    <x v="246"/>
    <n v="5"/>
    <s v="OK"/>
    <s v="OK"/>
    <m/>
  </r>
  <r>
    <x v="1"/>
    <n v="4"/>
    <x v="3"/>
    <x v="14"/>
    <x v="135"/>
    <m/>
    <n v="4"/>
    <n v="2"/>
    <n v="2"/>
    <n v="2"/>
    <n v="0"/>
    <d v="2016-10-24T00:00:00"/>
    <m/>
    <m/>
    <m/>
    <m/>
    <m/>
    <m/>
    <m/>
    <m/>
    <m/>
    <m/>
    <n v="4"/>
    <n v="2"/>
    <s v="OK"/>
    <m/>
    <s v="Tien 21 - 2232"/>
    <d v="2016-11-04T00:00:00"/>
    <x v="3"/>
    <n v="13"/>
    <s v="OK"/>
    <s v="OK"/>
    <m/>
  </r>
  <r>
    <x v="1"/>
    <n v="5"/>
    <x v="110"/>
    <x v="16"/>
    <x v="135"/>
    <m/>
    <n v="5"/>
    <n v="90"/>
    <n v="90"/>
    <n v="90"/>
    <n v="0"/>
    <d v="2016-10-24T00:00:00"/>
    <m/>
    <m/>
    <m/>
    <m/>
    <m/>
    <m/>
    <m/>
    <m/>
    <m/>
    <m/>
    <n v="5"/>
    <n v="90"/>
    <s v="OK"/>
    <m/>
    <s v="MC FNAC- 2370"/>
    <d v="2016-10-26T00:00:00"/>
    <x v="111"/>
    <n v="5"/>
    <s v="OK"/>
    <s v="OK"/>
    <m/>
  </r>
  <r>
    <x v="1"/>
    <n v="6"/>
    <x v="83"/>
    <x v="10"/>
    <x v="135"/>
    <m/>
    <n v="6"/>
    <n v="12"/>
    <n v="12"/>
    <n v="12"/>
    <n v="0"/>
    <d v="2016-10-24T00:00:00"/>
    <m/>
    <m/>
    <m/>
    <m/>
    <m/>
    <m/>
    <m/>
    <m/>
    <m/>
    <m/>
    <n v="6"/>
    <n v="12"/>
    <s v="OK"/>
    <m/>
    <s v="Salvador Caetano - 2879"/>
    <d v="2016-10-26T00:00:00"/>
    <x v="85"/>
    <n v="5"/>
    <s v="OK"/>
    <s v="OK"/>
    <m/>
  </r>
  <r>
    <x v="1"/>
    <n v="7"/>
    <x v="321"/>
    <x v="2"/>
    <x v="135"/>
    <m/>
    <n v="7"/>
    <n v="105"/>
    <n v="105"/>
    <n v="105"/>
    <n v="0"/>
    <d v="2016-10-24T00:00:00"/>
    <m/>
    <m/>
    <m/>
    <m/>
    <m/>
    <m/>
    <m/>
    <m/>
    <m/>
    <m/>
    <n v="7"/>
    <n v="105"/>
    <s v="OK"/>
    <m/>
    <s v="RP Def - 3173"/>
    <d v="2016-10-26T00:00:00"/>
    <x v="326"/>
    <n v="5"/>
    <s v="OK"/>
    <s v="OK"/>
    <m/>
  </r>
  <r>
    <x v="1"/>
    <n v="8"/>
    <x v="150"/>
    <x v="8"/>
    <x v="135"/>
    <m/>
    <n v="8"/>
    <n v="130"/>
    <n v="130"/>
    <n v="130"/>
    <n v="0"/>
    <d v="2016-10-24T00:00:00"/>
    <m/>
    <m/>
    <m/>
    <m/>
    <m/>
    <m/>
    <m/>
    <m/>
    <m/>
    <m/>
    <n v="8"/>
    <n v="130"/>
    <s v="OK"/>
    <m/>
    <s v="CTT Standard - 4091"/>
    <d v="2016-10-26T00:00:00"/>
    <x v="155"/>
    <n v="5"/>
    <s v="OK"/>
    <s v="OK"/>
    <m/>
  </r>
  <r>
    <x v="1"/>
    <n v="9"/>
    <x v="80"/>
    <x v="9"/>
    <x v="135"/>
    <m/>
    <n v="9"/>
    <n v="3"/>
    <n v="3"/>
    <n v="3"/>
    <n v="0"/>
    <d v="2016-10-24T00:00:00"/>
    <m/>
    <m/>
    <m/>
    <m/>
    <m/>
    <m/>
    <m/>
    <m/>
    <m/>
    <m/>
    <n v="9"/>
    <n v="3"/>
    <s v="OK"/>
    <m/>
    <s v="JOM - 4327"/>
    <d v="2016-10-26T00:00:00"/>
    <x v="82"/>
    <n v="5"/>
    <s v="OK"/>
    <s v="OK"/>
    <m/>
  </r>
  <r>
    <x v="1"/>
    <n v="10"/>
    <x v="9"/>
    <x v="6"/>
    <x v="135"/>
    <m/>
    <n v="10"/>
    <n v="14"/>
    <n v="14"/>
    <n v="14"/>
    <n v="0"/>
    <d v="2016-10-24T00:00:00"/>
    <m/>
    <m/>
    <m/>
    <m/>
    <m/>
    <m/>
    <m/>
    <m/>
    <m/>
    <m/>
    <n v="10"/>
    <n v="14"/>
    <s v="OK"/>
    <m/>
    <s v="Worten def - 6806"/>
    <d v="2016-10-26T00:00:00"/>
    <x v="9"/>
    <n v="5"/>
    <s v="OK"/>
    <s v="OK"/>
    <m/>
  </r>
  <r>
    <x v="1"/>
    <n v="11"/>
    <x v="352"/>
    <x v="22"/>
    <x v="135"/>
    <m/>
    <n v="11"/>
    <n v="272"/>
    <n v="272"/>
    <n v="272"/>
    <n v="0"/>
    <d v="2016-10-24T00:00:00"/>
    <m/>
    <m/>
    <m/>
    <m/>
    <m/>
    <m/>
    <m/>
    <m/>
    <m/>
    <m/>
    <n v="11"/>
    <n v="272"/>
    <s v="OK"/>
    <m/>
    <s v="Decathlon-6947"/>
    <d v="2016-10-27T00:00:00"/>
    <x v="354"/>
    <n v="6"/>
    <s v="OK"/>
    <s v="OK"/>
    <m/>
  </r>
  <r>
    <x v="1"/>
    <n v="1"/>
    <x v="142"/>
    <x v="1"/>
    <x v="136"/>
    <m/>
    <n v="1"/>
    <n v="150"/>
    <n v="150"/>
    <n v="150"/>
    <n v="0"/>
    <d v="2016-10-27T00:00:00"/>
    <m/>
    <m/>
    <m/>
    <m/>
    <m/>
    <m/>
    <m/>
    <m/>
    <m/>
    <m/>
    <n v="1"/>
    <n v="150"/>
    <s v="OK"/>
    <m/>
    <s v="RP Provisorio - 3172"/>
    <d v="2016-10-31T00:00:00"/>
    <x v="182"/>
    <n v="5"/>
    <s v="OK"/>
    <s v="OK"/>
    <m/>
  </r>
  <r>
    <x v="1"/>
    <n v="1"/>
    <x v="267"/>
    <x v="23"/>
    <x v="137"/>
    <m/>
    <n v="1"/>
    <n v="1800"/>
    <n v="1800"/>
    <n v="1800"/>
    <n v="0"/>
    <d v="2016-10-28T00:00:00"/>
    <m/>
    <m/>
    <m/>
    <m/>
    <m/>
    <m/>
    <m/>
    <m/>
    <m/>
    <m/>
    <n v="1"/>
    <m/>
    <s v="KO"/>
    <m/>
    <s v="FNAC prov- 2369"/>
    <m/>
    <x v="238"/>
    <n v="-42057"/>
    <s v="Pendente"/>
    <s v="-"/>
    <m/>
  </r>
  <r>
    <x v="1"/>
    <n v="1"/>
    <x v="4"/>
    <x v="3"/>
    <x v="138"/>
    <m/>
    <n v="1"/>
    <n v="1"/>
    <n v="1"/>
    <n v="1"/>
    <n v="0"/>
    <d v="2016-10-29T00:00:00"/>
    <m/>
    <m/>
    <m/>
    <m/>
    <m/>
    <m/>
    <m/>
    <m/>
    <m/>
    <m/>
    <n v="1"/>
    <n v="1"/>
    <s v="OK"/>
    <m/>
    <s v="CNT Def - 2205"/>
    <d v="2016-11-03T00:00:00"/>
    <x v="4"/>
    <n v="5"/>
    <s v="OK"/>
    <s v="OK"/>
    <m/>
  </r>
  <r>
    <x v="1"/>
    <n v="2"/>
    <x v="83"/>
    <x v="17"/>
    <x v="138"/>
    <m/>
    <n v="2"/>
    <n v="12"/>
    <n v="12"/>
    <n v="12"/>
    <n v="0"/>
    <d v="2016-10-29T00:00:00"/>
    <m/>
    <m/>
    <m/>
    <m/>
    <m/>
    <m/>
    <m/>
    <m/>
    <m/>
    <m/>
    <n v="2"/>
    <n v="12"/>
    <s v="OK"/>
    <m/>
    <s v="White - 2213"/>
    <d v="2016-11-03T00:00:00"/>
    <x v="85"/>
    <n v="5"/>
    <s v="OK"/>
    <s v="OK"/>
    <m/>
  </r>
  <r>
    <x v="1"/>
    <n v="3"/>
    <x v="171"/>
    <x v="11"/>
    <x v="138"/>
    <m/>
    <n v="3"/>
    <n v="102"/>
    <n v="102"/>
    <n v="102"/>
    <n v="0"/>
    <d v="2016-10-29T00:00:00"/>
    <m/>
    <m/>
    <m/>
    <m/>
    <m/>
    <m/>
    <m/>
    <m/>
    <m/>
    <m/>
    <n v="3"/>
    <n v="102"/>
    <s v="OK"/>
    <m/>
    <s v="Black - 2215"/>
    <d v="2016-11-03T00:00:00"/>
    <x v="297"/>
    <n v="5"/>
    <s v="OK"/>
    <s v="OK"/>
    <m/>
  </r>
  <r>
    <x v="1"/>
    <n v="4"/>
    <x v="353"/>
    <x v="0"/>
    <x v="138"/>
    <m/>
    <n v="4"/>
    <n v="444"/>
    <n v="444"/>
    <n v="444"/>
    <n v="0"/>
    <d v="2016-10-29T00:00:00"/>
    <m/>
    <m/>
    <m/>
    <m/>
    <m/>
    <m/>
    <m/>
    <m/>
    <m/>
    <m/>
    <n v="4"/>
    <n v="444"/>
    <s v="OK"/>
    <m/>
    <s v="Ikea - 2228"/>
    <d v="2016-11-03T00:00:00"/>
    <x v="355"/>
    <n v="5"/>
    <s v="OK"/>
    <s v="OK"/>
    <m/>
  </r>
  <r>
    <x v="1"/>
    <n v="5"/>
    <x v="72"/>
    <x v="20"/>
    <x v="138"/>
    <m/>
    <n v="5"/>
    <n v="4"/>
    <n v="4"/>
    <n v="4"/>
    <n v="0"/>
    <d v="2016-10-29T00:00:00"/>
    <m/>
    <m/>
    <m/>
    <m/>
    <m/>
    <m/>
    <m/>
    <m/>
    <m/>
    <m/>
    <n v="5"/>
    <n v="4"/>
    <s v="OK"/>
    <m/>
    <s v="Moviflor - 2229"/>
    <d v="2016-11-03T00:00:00"/>
    <x v="74"/>
    <n v="5"/>
    <s v="OK"/>
    <s v="OK"/>
    <m/>
  </r>
  <r>
    <x v="1"/>
    <n v="6"/>
    <x v="354"/>
    <x v="12"/>
    <x v="138"/>
    <m/>
    <n v="6"/>
    <n v="471"/>
    <n v="471"/>
    <n v="471"/>
    <n v="0"/>
    <d v="2016-10-29T00:00:00"/>
    <m/>
    <m/>
    <m/>
    <m/>
    <m/>
    <m/>
    <m/>
    <m/>
    <m/>
    <m/>
    <n v="6"/>
    <n v="471"/>
    <s v="OK"/>
    <m/>
    <s v="Conforama - 2230"/>
    <d v="2016-11-04T00:00:00"/>
    <x v="356"/>
    <n v="6"/>
    <s v="OK"/>
    <s v="OK"/>
    <m/>
  </r>
  <r>
    <x v="1"/>
    <n v="7"/>
    <x v="108"/>
    <x v="13"/>
    <x v="138"/>
    <m/>
    <n v="7"/>
    <n v="35"/>
    <n v="35"/>
    <n v="35"/>
    <n v="0"/>
    <d v="2016-10-29T00:00:00"/>
    <m/>
    <m/>
    <m/>
    <m/>
    <m/>
    <m/>
    <m/>
    <m/>
    <m/>
    <m/>
    <n v="7"/>
    <n v="35"/>
    <s v="OK"/>
    <m/>
    <s v="Euronics - 2231"/>
    <d v="2016-11-03T00:00:00"/>
    <x v="61"/>
    <n v="5"/>
    <s v="OK"/>
    <s v="OK"/>
    <m/>
  </r>
  <r>
    <x v="1"/>
    <n v="8"/>
    <x v="83"/>
    <x v="14"/>
    <x v="138"/>
    <m/>
    <n v="8"/>
    <n v="12"/>
    <n v="12"/>
    <n v="12"/>
    <n v="0"/>
    <d v="2016-10-29T00:00:00"/>
    <m/>
    <m/>
    <m/>
    <m/>
    <m/>
    <m/>
    <m/>
    <m/>
    <m/>
    <m/>
    <n v="8"/>
    <n v="12"/>
    <s v="OK"/>
    <m/>
    <s v="Tien 21 - 2232"/>
    <d v="2016-11-03T00:00:00"/>
    <x v="85"/>
    <n v="5"/>
    <s v="OK"/>
    <s v="OK"/>
    <m/>
  </r>
  <r>
    <x v="1"/>
    <n v="9"/>
    <x v="74"/>
    <x v="15"/>
    <x v="138"/>
    <m/>
    <n v="9"/>
    <n v="10"/>
    <n v="10"/>
    <n v="10"/>
    <n v="0"/>
    <d v="2016-10-29T00:00:00"/>
    <m/>
    <m/>
    <m/>
    <m/>
    <m/>
    <m/>
    <m/>
    <m/>
    <m/>
    <m/>
    <n v="9"/>
    <n v="10"/>
    <s v="OK"/>
    <m/>
    <s v="Confort - 2233"/>
    <d v="2016-11-03T00:00:00"/>
    <x v="76"/>
    <n v="5"/>
    <s v="OK"/>
    <s v="OK"/>
    <m/>
  </r>
  <r>
    <x v="1"/>
    <n v="10"/>
    <x v="277"/>
    <x v="16"/>
    <x v="138"/>
    <m/>
    <n v="10"/>
    <n v="532"/>
    <n v="532"/>
    <n v="532"/>
    <n v="0"/>
    <d v="2016-10-29T00:00:00"/>
    <m/>
    <m/>
    <m/>
    <m/>
    <m/>
    <m/>
    <m/>
    <m/>
    <m/>
    <m/>
    <n v="10"/>
    <n v="532"/>
    <s v="OK"/>
    <m/>
    <s v="MC FNAC- 2370"/>
    <d v="2016-11-03T00:00:00"/>
    <x v="282"/>
    <n v="5"/>
    <s v="OK"/>
    <s v="OK"/>
    <m/>
  </r>
  <r>
    <x v="1"/>
    <n v="11"/>
    <x v="142"/>
    <x v="10"/>
    <x v="138"/>
    <m/>
    <n v="11"/>
    <n v="150"/>
    <n v="150"/>
    <n v="150"/>
    <n v="0"/>
    <d v="2016-10-29T00:00:00"/>
    <m/>
    <m/>
    <m/>
    <m/>
    <m/>
    <m/>
    <m/>
    <m/>
    <m/>
    <m/>
    <n v="11"/>
    <n v="150"/>
    <s v="OK"/>
    <m/>
    <s v="Salvador Caetano - 2879"/>
    <d v="2016-11-04T00:00:00"/>
    <x v="182"/>
    <n v="6"/>
    <s v="OK"/>
    <s v="OK"/>
    <m/>
  </r>
  <r>
    <x v="1"/>
    <n v="12"/>
    <x v="355"/>
    <x v="2"/>
    <x v="138"/>
    <m/>
    <n v="12"/>
    <n v="544"/>
    <n v="544"/>
    <n v="544"/>
    <n v="0"/>
    <d v="2016-10-29T00:00:00"/>
    <m/>
    <m/>
    <m/>
    <m/>
    <m/>
    <m/>
    <m/>
    <m/>
    <m/>
    <m/>
    <n v="12"/>
    <n v="544"/>
    <s v="OK"/>
    <m/>
    <s v="RP Def - 3173"/>
    <d v="2016-11-03T00:00:00"/>
    <x v="357"/>
    <n v="5"/>
    <s v="OK"/>
    <s v="OK"/>
    <m/>
  </r>
  <r>
    <x v="1"/>
    <n v="13"/>
    <x v="356"/>
    <x v="8"/>
    <x v="138"/>
    <m/>
    <n v="13"/>
    <n v="546"/>
    <n v="546"/>
    <n v="546"/>
    <n v="0"/>
    <d v="2016-10-29T00:00:00"/>
    <m/>
    <m/>
    <m/>
    <m/>
    <m/>
    <m/>
    <m/>
    <m/>
    <m/>
    <m/>
    <n v="13"/>
    <n v="546"/>
    <s v="OK"/>
    <m/>
    <s v="CTT Standard - 4091"/>
    <d v="2016-11-03T00:00:00"/>
    <x v="358"/>
    <n v="5"/>
    <s v="OK"/>
    <s v="OK"/>
    <m/>
  </r>
  <r>
    <x v="1"/>
    <n v="14"/>
    <x v="82"/>
    <x v="9"/>
    <x v="138"/>
    <m/>
    <n v="14"/>
    <n v="29"/>
    <n v="29"/>
    <n v="29"/>
    <n v="0"/>
    <d v="2016-10-29T00:00:00"/>
    <m/>
    <m/>
    <m/>
    <m/>
    <m/>
    <m/>
    <m/>
    <m/>
    <m/>
    <m/>
    <n v="14"/>
    <n v="29"/>
    <s v="OK"/>
    <m/>
    <s v="JOM - 4327"/>
    <d v="2016-11-03T00:00:00"/>
    <x v="84"/>
    <n v="5"/>
    <s v="OK"/>
    <s v="OK"/>
    <m/>
  </r>
  <r>
    <x v="1"/>
    <n v="15"/>
    <x v="4"/>
    <x v="5"/>
    <x v="138"/>
    <m/>
    <n v="15"/>
    <n v="1"/>
    <n v="1"/>
    <n v="1"/>
    <n v="0"/>
    <d v="2016-10-29T00:00:00"/>
    <m/>
    <m/>
    <m/>
    <m/>
    <m/>
    <m/>
    <m/>
    <m/>
    <m/>
    <m/>
    <n v="15"/>
    <n v="1"/>
    <s v="OK"/>
    <m/>
    <s v="SZ Def - 6508"/>
    <d v="2016-11-03T00:00:00"/>
    <x v="4"/>
    <n v="5"/>
    <s v="OK"/>
    <s v="OK"/>
    <m/>
  </r>
  <r>
    <x v="1"/>
    <n v="16"/>
    <x v="357"/>
    <x v="6"/>
    <x v="138"/>
    <m/>
    <n v="16"/>
    <n v="132"/>
    <n v="132"/>
    <n v="132"/>
    <n v="0"/>
    <d v="2016-10-29T00:00:00"/>
    <m/>
    <m/>
    <m/>
    <m/>
    <m/>
    <m/>
    <m/>
    <m/>
    <m/>
    <m/>
    <n v="16"/>
    <m/>
    <s v="KO"/>
    <m/>
    <s v="Worten def - 6806"/>
    <m/>
    <x v="238"/>
    <n v="-42058"/>
    <s v="Pendente"/>
    <s v="-"/>
    <m/>
  </r>
  <r>
    <x v="1"/>
    <n v="17"/>
    <x v="127"/>
    <x v="22"/>
    <x v="138"/>
    <m/>
    <n v="17"/>
    <n v="47"/>
    <n v="47"/>
    <n v="47"/>
    <n v="0"/>
    <d v="2016-10-29T00:00:00"/>
    <m/>
    <m/>
    <m/>
    <m/>
    <m/>
    <m/>
    <m/>
    <m/>
    <m/>
    <m/>
    <n v="17"/>
    <n v="47"/>
    <s v="OK"/>
    <m/>
    <s v="Decathlon-6947"/>
    <d v="2016-11-04T00:00:00"/>
    <x v="359"/>
    <n v="6"/>
    <s v="OK"/>
    <s v="OK"/>
    <m/>
  </r>
  <r>
    <x v="1"/>
    <n v="1"/>
    <x v="190"/>
    <x v="23"/>
    <x v="139"/>
    <m/>
    <n v="1"/>
    <n v="1000"/>
    <n v="1000"/>
    <n v="1000"/>
    <n v="0"/>
    <d v="2016-11-02T00:00:00"/>
    <m/>
    <m/>
    <m/>
    <m/>
    <m/>
    <m/>
    <m/>
    <m/>
    <m/>
    <m/>
    <n v="1"/>
    <m/>
    <s v="KO"/>
    <m/>
    <s v="FNAC prov- 2369"/>
    <m/>
    <x v="238"/>
    <n v="-42060"/>
    <s v="Pendente"/>
    <s v="-"/>
    <m/>
  </r>
  <r>
    <x v="1"/>
    <n v="2"/>
    <x v="222"/>
    <x v="25"/>
    <x v="139"/>
    <m/>
    <n v="2"/>
    <n v="1100"/>
    <n v="1100"/>
    <n v="1100"/>
    <n v="0"/>
    <d v="2016-11-02T00:00:00"/>
    <m/>
    <m/>
    <m/>
    <m/>
    <m/>
    <m/>
    <m/>
    <m/>
    <m/>
    <m/>
    <n v="2"/>
    <n v="1100"/>
    <s v="OK"/>
    <m/>
    <s v="Ikea prov - 2835"/>
    <d v="2016-11-03T00:00:00"/>
    <x v="224"/>
    <n v="3"/>
    <s v="OK"/>
    <s v="OK"/>
    <m/>
  </r>
  <r>
    <x v="1"/>
    <n v="3"/>
    <x v="164"/>
    <x v="1"/>
    <x v="139"/>
    <m/>
    <n v="3"/>
    <n v="350"/>
    <n v="350"/>
    <n v="350"/>
    <n v="0"/>
    <d v="2016-11-02T00:00:00"/>
    <m/>
    <m/>
    <m/>
    <m/>
    <m/>
    <m/>
    <m/>
    <m/>
    <m/>
    <m/>
    <n v="3"/>
    <n v="350"/>
    <s v="OK"/>
    <m/>
    <s v="RP Provisorio - 3172"/>
    <d v="2016-11-04T00:00:00"/>
    <x v="168"/>
    <n v="4"/>
    <s v="OK"/>
    <s v="OK"/>
    <m/>
  </r>
  <r>
    <x v="1"/>
    <n v="1"/>
    <x v="212"/>
    <x v="25"/>
    <x v="140"/>
    <m/>
    <n v="1"/>
    <n v="1400"/>
    <n v="1400"/>
    <n v="1400"/>
    <n v="0"/>
    <d v="2016-11-04T00:00:00"/>
    <m/>
    <m/>
    <m/>
    <m/>
    <m/>
    <m/>
    <m/>
    <m/>
    <m/>
    <m/>
    <n v="1"/>
    <n v="1400"/>
    <s v="OK"/>
    <m/>
    <s v="Ikea prov - 2835"/>
    <d v="2016-11-08T00:00:00"/>
    <x v="217"/>
    <n v="6"/>
    <s v="OK"/>
    <s v="OK"/>
    <m/>
  </r>
  <r>
    <x v="0"/>
    <n v="2"/>
    <x v="358"/>
    <x v="17"/>
    <x v="140"/>
    <m/>
    <n v="2"/>
    <n v="295"/>
    <n v="295"/>
    <n v="122"/>
    <n v="173"/>
    <d v="2016-11-04T00:00:00"/>
    <m/>
    <m/>
    <m/>
    <m/>
    <m/>
    <m/>
    <m/>
    <m/>
    <m/>
    <m/>
    <n v="2"/>
    <m/>
    <s v="KO"/>
    <m/>
    <s v="White - 2213"/>
    <m/>
    <x v="238"/>
    <n v="-42062"/>
    <s v="Pendente"/>
    <s v="-"/>
    <m/>
  </r>
  <r>
    <x v="0"/>
    <n v="3"/>
    <x v="32"/>
    <x v="18"/>
    <x v="140"/>
    <m/>
    <n v="3"/>
    <n v="19"/>
    <n v="19"/>
    <n v="15"/>
    <n v="4"/>
    <d v="2016-11-04T00:00:00"/>
    <m/>
    <m/>
    <m/>
    <m/>
    <m/>
    <m/>
    <m/>
    <m/>
    <m/>
    <m/>
    <n v="3"/>
    <m/>
    <s v="KO"/>
    <m/>
    <s v="Green - 2214"/>
    <m/>
    <x v="238"/>
    <n v="-42062"/>
    <s v="Pendente"/>
    <s v="-"/>
    <m/>
  </r>
  <r>
    <x v="0"/>
    <n v="4"/>
    <x v="359"/>
    <x v="11"/>
    <x v="140"/>
    <m/>
    <n v="4"/>
    <n v="94"/>
    <n v="94"/>
    <n v="89"/>
    <n v="5"/>
    <d v="2016-11-04T00:00:00"/>
    <m/>
    <m/>
    <m/>
    <m/>
    <m/>
    <m/>
    <m/>
    <m/>
    <m/>
    <m/>
    <n v="4"/>
    <n v="89"/>
    <s v="ERRO"/>
    <m/>
    <s v="Black - 2215"/>
    <d v="2016-11-07T00:00:00"/>
    <x v="360"/>
    <n v="5"/>
    <s v="OK"/>
    <s v="OK"/>
    <m/>
  </r>
  <r>
    <x v="0"/>
    <n v="5"/>
    <x v="360"/>
    <x v="19"/>
    <x v="140"/>
    <m/>
    <n v="5"/>
    <n v="189"/>
    <n v="189"/>
    <n v="103"/>
    <n v="86"/>
    <d v="2016-11-04T00:00:00"/>
    <m/>
    <m/>
    <m/>
    <m/>
    <m/>
    <m/>
    <m/>
    <m/>
    <m/>
    <m/>
    <n v="5"/>
    <m/>
    <s v="KO"/>
    <m/>
    <s v="Credial - 2227"/>
    <m/>
    <x v="238"/>
    <n v="-42062"/>
    <s v="Pendente"/>
    <s v="-"/>
    <m/>
  </r>
  <r>
    <x v="0"/>
    <n v="6"/>
    <x v="63"/>
    <x v="0"/>
    <x v="140"/>
    <m/>
    <n v="6"/>
    <n v="2000"/>
    <n v="2000"/>
    <n v="1749"/>
    <n v="251"/>
    <d v="2016-11-04T00:00:00"/>
    <m/>
    <m/>
    <m/>
    <m/>
    <m/>
    <m/>
    <m/>
    <m/>
    <m/>
    <m/>
    <n v="6"/>
    <m/>
    <s v="KO"/>
    <m/>
    <s v="Ikea - 2228"/>
    <m/>
    <x v="238"/>
    <n v="-42062"/>
    <s v="Pendente"/>
    <s v="-"/>
    <m/>
  </r>
  <r>
    <x v="0"/>
    <n v="7"/>
    <x v="361"/>
    <x v="0"/>
    <x v="140"/>
    <m/>
    <n v="7"/>
    <n v="334"/>
    <n v="334"/>
    <n v="334"/>
    <n v="0"/>
    <d v="2016-11-04T00:00:00"/>
    <m/>
    <m/>
    <m/>
    <m/>
    <m/>
    <m/>
    <m/>
    <m/>
    <m/>
    <m/>
    <n v="7"/>
    <m/>
    <s v="KO"/>
    <m/>
    <s v="Ikea - 2228"/>
    <m/>
    <x v="238"/>
    <n v="-42062"/>
    <s v="Pendente"/>
    <s v="-"/>
    <m/>
  </r>
  <r>
    <x v="0"/>
    <n v="8"/>
    <x v="48"/>
    <x v="20"/>
    <x v="140"/>
    <m/>
    <n v="8"/>
    <n v="330"/>
    <n v="330"/>
    <n v="144"/>
    <n v="186"/>
    <d v="2016-11-04T00:00:00"/>
    <m/>
    <m/>
    <m/>
    <m/>
    <m/>
    <m/>
    <m/>
    <m/>
    <m/>
    <m/>
    <n v="8"/>
    <n v="144"/>
    <s v="ERRO"/>
    <m/>
    <s v="Moviflor - 2229"/>
    <d v="2016-11-07T00:00:00"/>
    <x v="198"/>
    <n v="5"/>
    <s v="OK"/>
    <s v="OK"/>
    <m/>
  </r>
  <r>
    <x v="0"/>
    <n v="9"/>
    <x v="362"/>
    <x v="12"/>
    <x v="140"/>
    <m/>
    <n v="9"/>
    <n v="747"/>
    <n v="747"/>
    <n v="636"/>
    <n v="111"/>
    <d v="2016-11-04T00:00:00"/>
    <m/>
    <m/>
    <m/>
    <m/>
    <m/>
    <m/>
    <m/>
    <m/>
    <m/>
    <m/>
    <n v="9"/>
    <m/>
    <s v="KO"/>
    <m/>
    <s v="Conforama - 2230"/>
    <m/>
    <x v="238"/>
    <n v="-42062"/>
    <s v="Pendente"/>
    <s v="-"/>
    <m/>
  </r>
  <r>
    <x v="0"/>
    <n v="10"/>
    <x v="363"/>
    <x v="13"/>
    <x v="140"/>
    <m/>
    <n v="10"/>
    <n v="107"/>
    <n v="107"/>
    <n v="102"/>
    <n v="5"/>
    <d v="2016-11-04T00:00:00"/>
    <m/>
    <m/>
    <m/>
    <m/>
    <m/>
    <m/>
    <m/>
    <m/>
    <m/>
    <m/>
    <n v="10"/>
    <n v="102"/>
    <s v="ERRO"/>
    <m/>
    <s v="Euronics - 2231"/>
    <d v="2016-11-07T00:00:00"/>
    <x v="297"/>
    <n v="5"/>
    <s v="OK"/>
    <s v="OK"/>
    <m/>
  </r>
  <r>
    <x v="0"/>
    <n v="11"/>
    <x v="104"/>
    <x v="14"/>
    <x v="140"/>
    <m/>
    <n v="11"/>
    <n v="40"/>
    <n v="40"/>
    <n v="35"/>
    <n v="5"/>
    <d v="2016-11-04T00:00:00"/>
    <m/>
    <m/>
    <m/>
    <m/>
    <m/>
    <m/>
    <m/>
    <m/>
    <m/>
    <m/>
    <n v="11"/>
    <n v="35"/>
    <s v="ERRO"/>
    <m/>
    <s v="Tien 21 - 2232"/>
    <d v="2016-11-07T00:00:00"/>
    <x v="61"/>
    <n v="5"/>
    <s v="OK"/>
    <s v="OK"/>
    <m/>
  </r>
  <r>
    <x v="0"/>
    <n v="12"/>
    <x v="39"/>
    <x v="15"/>
    <x v="140"/>
    <m/>
    <n v="12"/>
    <n v="37"/>
    <n v="37"/>
    <n v="36"/>
    <n v="1"/>
    <d v="2016-11-04T00:00:00"/>
    <m/>
    <m/>
    <m/>
    <m/>
    <m/>
    <m/>
    <m/>
    <m/>
    <m/>
    <m/>
    <n v="12"/>
    <n v="36"/>
    <s v="ERRO"/>
    <m/>
    <s v="Confort - 2233"/>
    <d v="2016-11-07T00:00:00"/>
    <x v="73"/>
    <n v="5"/>
    <s v="OK"/>
    <s v="OK"/>
    <m/>
  </r>
  <r>
    <x v="0"/>
    <n v="13"/>
    <x v="63"/>
    <x v="16"/>
    <x v="140"/>
    <m/>
    <n v="13"/>
    <n v="2000"/>
    <n v="2000"/>
    <n v="1910"/>
    <n v="90"/>
    <d v="2016-11-04T00:00:00"/>
    <m/>
    <m/>
    <m/>
    <m/>
    <m/>
    <m/>
    <m/>
    <m/>
    <m/>
    <m/>
    <n v="13"/>
    <m/>
    <s v="KO"/>
    <m/>
    <s v="MC FNAC- 2370"/>
    <m/>
    <x v="238"/>
    <n v="-42062"/>
    <s v="Pendente"/>
    <s v="-"/>
    <m/>
  </r>
  <r>
    <x v="0"/>
    <n v="14"/>
    <x v="63"/>
    <x v="16"/>
    <x v="140"/>
    <m/>
    <n v="14"/>
    <n v="2000"/>
    <n v="2000"/>
    <n v="2000"/>
    <n v="0"/>
    <d v="2016-11-04T00:00:00"/>
    <m/>
    <m/>
    <m/>
    <m/>
    <m/>
    <m/>
    <m/>
    <m/>
    <m/>
    <m/>
    <n v="14"/>
    <m/>
    <s v="KO"/>
    <m/>
    <s v="MC FNAC- 2370"/>
    <m/>
    <x v="238"/>
    <n v="-42062"/>
    <s v="Pendente"/>
    <s v="-"/>
    <m/>
  </r>
  <r>
    <x v="0"/>
    <n v="15"/>
    <x v="364"/>
    <x v="16"/>
    <x v="140"/>
    <m/>
    <n v="15"/>
    <n v="536"/>
    <n v="536"/>
    <n v="536"/>
    <n v="0"/>
    <d v="2016-11-04T00:00:00"/>
    <m/>
    <m/>
    <m/>
    <m/>
    <m/>
    <m/>
    <m/>
    <m/>
    <m/>
    <m/>
    <n v="15"/>
    <m/>
    <s v="KO"/>
    <m/>
    <s v="MC FNAC- 2370"/>
    <m/>
    <x v="238"/>
    <n v="-42062"/>
    <s v="Pendente"/>
    <s v="-"/>
    <m/>
  </r>
  <r>
    <x v="0"/>
    <n v="16"/>
    <x v="365"/>
    <x v="10"/>
    <x v="140"/>
    <m/>
    <n v="16"/>
    <n v="1096"/>
    <n v="1096"/>
    <n v="1060"/>
    <n v="36"/>
    <d v="2016-11-04T00:00:00"/>
    <m/>
    <m/>
    <m/>
    <m/>
    <m/>
    <m/>
    <m/>
    <m/>
    <m/>
    <m/>
    <n v="16"/>
    <m/>
    <s v="KO"/>
    <m/>
    <s v="Salvador Caetano - 2879"/>
    <m/>
    <x v="238"/>
    <n v="-42062"/>
    <s v="Pendente"/>
    <s v="-"/>
    <m/>
  </r>
  <r>
    <x v="0"/>
    <n v="17"/>
    <x v="4"/>
    <x v="21"/>
    <x v="140"/>
    <m/>
    <n v="17"/>
    <n v="1"/>
    <n v="1"/>
    <n v="1"/>
    <n v="0"/>
    <d v="2016-11-04T00:00:00"/>
    <m/>
    <m/>
    <m/>
    <m/>
    <m/>
    <m/>
    <m/>
    <m/>
    <m/>
    <m/>
    <n v="17"/>
    <n v="1"/>
    <s v="OK"/>
    <m/>
    <s v="Renault MCI - 3135"/>
    <d v="2016-11-07T00:00:00"/>
    <x v="4"/>
    <n v="5"/>
    <s v="OK"/>
    <s v="OK"/>
    <m/>
  </r>
  <r>
    <x v="0"/>
    <n v="18"/>
    <x v="63"/>
    <x v="2"/>
    <x v="140"/>
    <m/>
    <n v="18"/>
    <n v="2000"/>
    <n v="2000"/>
    <n v="1901"/>
    <n v="99"/>
    <d v="2016-11-04T00:00:00"/>
    <m/>
    <m/>
    <m/>
    <m/>
    <m/>
    <m/>
    <m/>
    <m/>
    <m/>
    <m/>
    <n v="18"/>
    <m/>
    <s v="KO"/>
    <m/>
    <s v="RP Def - 3173"/>
    <m/>
    <x v="238"/>
    <n v="-42062"/>
    <s v="Pendente"/>
    <s v="-"/>
    <m/>
  </r>
  <r>
    <x v="0"/>
    <n v="19"/>
    <x v="63"/>
    <x v="2"/>
    <x v="140"/>
    <m/>
    <n v="19"/>
    <n v="2000"/>
    <n v="2000"/>
    <n v="2000"/>
    <n v="0"/>
    <d v="2016-11-04T00:00:00"/>
    <m/>
    <m/>
    <m/>
    <m/>
    <m/>
    <m/>
    <m/>
    <m/>
    <m/>
    <m/>
    <n v="19"/>
    <m/>
    <s v="KO"/>
    <m/>
    <s v="RP Def - 3173"/>
    <m/>
    <x v="238"/>
    <n v="-42062"/>
    <s v="Pendente"/>
    <s v="-"/>
    <m/>
  </r>
  <r>
    <x v="0"/>
    <n v="20"/>
    <x v="366"/>
    <x v="2"/>
    <x v="140"/>
    <m/>
    <n v="20"/>
    <n v="1860"/>
    <n v="1860"/>
    <n v="1860"/>
    <n v="0"/>
    <d v="2016-11-04T00:00:00"/>
    <m/>
    <m/>
    <m/>
    <m/>
    <m/>
    <m/>
    <m/>
    <m/>
    <m/>
    <m/>
    <n v="20"/>
    <m/>
    <s v="KO"/>
    <m/>
    <s v="RP Def - 3173"/>
    <m/>
    <x v="238"/>
    <m/>
    <m/>
    <m/>
    <m/>
  </r>
  <r>
    <x v="0"/>
    <n v="21"/>
    <x v="63"/>
    <x v="6"/>
    <x v="140"/>
    <m/>
    <n v="21"/>
    <n v="2000"/>
    <n v="2000"/>
    <n v="1999"/>
    <n v="1"/>
    <d v="2016-11-04T00:00:00"/>
    <m/>
    <m/>
    <m/>
    <m/>
    <m/>
    <m/>
    <m/>
    <m/>
    <m/>
    <m/>
    <n v="21"/>
    <m/>
    <s v="KO"/>
    <m/>
    <s v="Worten def - 6806"/>
    <m/>
    <x v="303"/>
    <m/>
    <m/>
    <m/>
    <m/>
  </r>
  <r>
    <x v="0"/>
    <n v="22"/>
    <x v="63"/>
    <x v="6"/>
    <x v="140"/>
    <m/>
    <n v="22"/>
    <n v="2000"/>
    <n v="2000"/>
    <n v="1999"/>
    <n v="1"/>
    <d v="2016-11-04T00:00:00"/>
    <m/>
    <m/>
    <m/>
    <m/>
    <m/>
    <m/>
    <m/>
    <m/>
    <m/>
    <m/>
    <n v="22"/>
    <m/>
    <s v="KO"/>
    <m/>
    <s v="Worten def - 6806"/>
    <m/>
    <x v="303"/>
    <m/>
    <m/>
    <m/>
    <m/>
  </r>
  <r>
    <x v="0"/>
    <n v="23"/>
    <x v="63"/>
    <x v="6"/>
    <x v="140"/>
    <m/>
    <n v="23"/>
    <n v="2000"/>
    <n v="2000"/>
    <n v="2000"/>
    <n v="0"/>
    <d v="2016-11-04T00:00:00"/>
    <m/>
    <m/>
    <m/>
    <m/>
    <m/>
    <m/>
    <m/>
    <m/>
    <m/>
    <m/>
    <n v="23"/>
    <m/>
    <s v="KO"/>
    <m/>
    <s v="Worten def - 6806"/>
    <m/>
    <x v="303"/>
    <m/>
    <m/>
    <m/>
    <m/>
  </r>
  <r>
    <x v="0"/>
    <n v="24"/>
    <x v="63"/>
    <x v="6"/>
    <x v="140"/>
    <m/>
    <n v="24"/>
    <n v="2000"/>
    <n v="2000"/>
    <n v="1998"/>
    <n v="2"/>
    <d v="2016-11-04T00:00:00"/>
    <m/>
    <m/>
    <m/>
    <m/>
    <m/>
    <m/>
    <m/>
    <m/>
    <m/>
    <m/>
    <n v="24"/>
    <m/>
    <s v="KO"/>
    <m/>
    <s v="Worten def - 6806"/>
    <m/>
    <x v="303"/>
    <m/>
    <m/>
    <m/>
    <m/>
  </r>
  <r>
    <x v="0"/>
    <n v="25"/>
    <x v="63"/>
    <x v="6"/>
    <x v="140"/>
    <m/>
    <n v="25"/>
    <n v="2000"/>
    <n v="2000"/>
    <n v="2000"/>
    <n v="0"/>
    <d v="2016-11-04T00:00:00"/>
    <m/>
    <m/>
    <m/>
    <m/>
    <m/>
    <m/>
    <m/>
    <m/>
    <m/>
    <m/>
    <n v="25"/>
    <m/>
    <s v="KO"/>
    <m/>
    <s v="Worten def - 6806"/>
    <m/>
    <x v="303"/>
    <m/>
    <m/>
    <m/>
    <m/>
  </r>
  <r>
    <x v="0"/>
    <n v="26"/>
    <x v="63"/>
    <x v="6"/>
    <x v="140"/>
    <m/>
    <n v="26"/>
    <n v="2000"/>
    <n v="2000"/>
    <n v="2000"/>
    <n v="0"/>
    <d v="2016-11-04T00:00:00"/>
    <m/>
    <m/>
    <m/>
    <m/>
    <m/>
    <m/>
    <m/>
    <m/>
    <m/>
    <m/>
    <n v="26"/>
    <m/>
    <s v="KO"/>
    <m/>
    <s v="Worten def - 6806"/>
    <m/>
    <x v="303"/>
    <m/>
    <m/>
    <m/>
    <m/>
  </r>
  <r>
    <x v="0"/>
    <n v="27"/>
    <x v="63"/>
    <x v="6"/>
    <x v="140"/>
    <m/>
    <n v="27"/>
    <n v="2000"/>
    <n v="2000"/>
    <n v="2000"/>
    <n v="0"/>
    <d v="2016-11-04T00:00:00"/>
    <m/>
    <m/>
    <m/>
    <m/>
    <m/>
    <m/>
    <m/>
    <m/>
    <m/>
    <m/>
    <n v="27"/>
    <m/>
    <s v="KO"/>
    <m/>
    <s v="Worten def - 6806"/>
    <m/>
    <x v="303"/>
    <m/>
    <m/>
    <m/>
    <m/>
  </r>
  <r>
    <x v="0"/>
    <n v="28"/>
    <x v="63"/>
    <x v="6"/>
    <x v="140"/>
    <m/>
    <n v="28"/>
    <n v="2000"/>
    <n v="2000"/>
    <n v="1967"/>
    <n v="33"/>
    <d v="2016-11-04T00:00:00"/>
    <m/>
    <m/>
    <m/>
    <m/>
    <m/>
    <m/>
    <m/>
    <m/>
    <m/>
    <m/>
    <n v="28"/>
    <m/>
    <s v="KO"/>
    <m/>
    <s v="Worten def - 6806"/>
    <m/>
    <x v="303"/>
    <m/>
    <m/>
    <m/>
    <m/>
  </r>
  <r>
    <x v="0"/>
    <n v="29"/>
    <x v="63"/>
    <x v="6"/>
    <x v="140"/>
    <m/>
    <n v="29"/>
    <n v="2000"/>
    <n v="2000"/>
    <n v="1966"/>
    <n v="34"/>
    <d v="2016-11-04T00:00:00"/>
    <m/>
    <m/>
    <m/>
    <m/>
    <m/>
    <m/>
    <m/>
    <m/>
    <m/>
    <m/>
    <n v="29"/>
    <m/>
    <s v="KO"/>
    <m/>
    <s v="Worten def - 6806"/>
    <m/>
    <x v="303"/>
    <m/>
    <m/>
    <m/>
    <m/>
  </r>
  <r>
    <x v="0"/>
    <n v="30"/>
    <x v="63"/>
    <x v="6"/>
    <x v="140"/>
    <m/>
    <n v="30"/>
    <n v="2000"/>
    <n v="2000"/>
    <n v="1962"/>
    <n v="38"/>
    <d v="2016-11-04T00:00:00"/>
    <m/>
    <m/>
    <m/>
    <m/>
    <m/>
    <m/>
    <m/>
    <m/>
    <m/>
    <m/>
    <n v="30"/>
    <m/>
    <s v="KO"/>
    <m/>
    <s v="Worten def - 6806"/>
    <m/>
    <x v="303"/>
    <m/>
    <m/>
    <m/>
    <m/>
  </r>
  <r>
    <x v="0"/>
    <n v="31"/>
    <x v="63"/>
    <x v="6"/>
    <x v="140"/>
    <m/>
    <n v="31"/>
    <n v="2000"/>
    <n v="2000"/>
    <n v="1982"/>
    <n v="18"/>
    <d v="2016-11-04T00:00:00"/>
    <m/>
    <m/>
    <m/>
    <m/>
    <m/>
    <m/>
    <m/>
    <m/>
    <m/>
    <m/>
    <n v="31"/>
    <m/>
    <s v="KO"/>
    <m/>
    <s v="Worten def - 6806"/>
    <m/>
    <x v="303"/>
    <m/>
    <m/>
    <m/>
    <m/>
  </r>
  <r>
    <x v="0"/>
    <n v="32"/>
    <x v="63"/>
    <x v="6"/>
    <x v="140"/>
    <m/>
    <n v="32"/>
    <n v="2000"/>
    <n v="2000"/>
    <n v="1981"/>
    <n v="19"/>
    <d v="2016-11-04T00:00:00"/>
    <m/>
    <m/>
    <m/>
    <m/>
    <m/>
    <m/>
    <m/>
    <m/>
    <m/>
    <m/>
    <n v="32"/>
    <m/>
    <s v="KO"/>
    <m/>
    <s v="Worten def - 6806"/>
    <m/>
    <x v="303"/>
    <m/>
    <m/>
    <m/>
    <m/>
  </r>
  <r>
    <x v="0"/>
    <n v="33"/>
    <x v="63"/>
    <x v="6"/>
    <x v="140"/>
    <m/>
    <n v="33"/>
    <n v="2000"/>
    <n v="2000"/>
    <n v="1984"/>
    <n v="16"/>
    <d v="2016-11-04T00:00:00"/>
    <m/>
    <m/>
    <m/>
    <m/>
    <m/>
    <m/>
    <m/>
    <m/>
    <m/>
    <m/>
    <n v="33"/>
    <m/>
    <s v="KO"/>
    <m/>
    <s v="Worten def - 6806"/>
    <m/>
    <x v="303"/>
    <m/>
    <m/>
    <m/>
    <m/>
  </r>
  <r>
    <x v="0"/>
    <n v="34"/>
    <x v="63"/>
    <x v="6"/>
    <x v="140"/>
    <m/>
    <n v="34"/>
    <n v="2000"/>
    <n v="2000"/>
    <n v="1845"/>
    <n v="155"/>
    <d v="2016-11-04T00:00:00"/>
    <m/>
    <m/>
    <m/>
    <m/>
    <m/>
    <m/>
    <m/>
    <m/>
    <m/>
    <m/>
    <n v="34"/>
    <m/>
    <s v="KO"/>
    <m/>
    <s v="Worten def - 6806"/>
    <m/>
    <x v="303"/>
    <m/>
    <m/>
    <m/>
    <m/>
  </r>
  <r>
    <x v="0"/>
    <n v="35"/>
    <x v="367"/>
    <x v="6"/>
    <x v="140"/>
    <m/>
    <n v="35"/>
    <n v="1143"/>
    <n v="1143"/>
    <n v="1143"/>
    <n v="0"/>
    <d v="2016-11-04T00:00:00"/>
    <m/>
    <m/>
    <m/>
    <m/>
    <m/>
    <m/>
    <m/>
    <m/>
    <m/>
    <m/>
    <n v="35"/>
    <m/>
    <s v="KO"/>
    <m/>
    <s v="Worten def - 6806"/>
    <m/>
    <x v="303"/>
    <m/>
    <m/>
    <m/>
    <m/>
  </r>
  <r>
    <x v="0"/>
    <n v="36"/>
    <x v="368"/>
    <x v="7"/>
    <x v="140"/>
    <m/>
    <n v="36"/>
    <n v="87"/>
    <n v="87"/>
    <n v="85"/>
    <n v="2"/>
    <d v="2016-11-04T00:00:00"/>
    <m/>
    <m/>
    <m/>
    <m/>
    <m/>
    <m/>
    <m/>
    <m/>
    <m/>
    <m/>
    <n v="36"/>
    <n v="85"/>
    <s v="ERRO"/>
    <m/>
    <s v="Vobis -6843"/>
    <d v="2016-11-07T00:00:00"/>
    <x v="303"/>
    <m/>
    <m/>
    <m/>
    <m/>
  </r>
  <r>
    <x v="1"/>
    <n v="1"/>
    <x v="282"/>
    <x v="23"/>
    <x v="141"/>
    <m/>
    <n v="1"/>
    <n v="400"/>
    <n v="400"/>
    <n v="400"/>
    <n v="0"/>
    <d v="2016-11-04T00:00:00"/>
    <m/>
    <m/>
    <m/>
    <m/>
    <m/>
    <m/>
    <m/>
    <m/>
    <m/>
    <m/>
    <n v="1"/>
    <m/>
    <s v="KO"/>
    <m/>
    <s v="FNAC prov- 2369"/>
    <m/>
    <x v="303"/>
    <m/>
    <m/>
    <m/>
    <m/>
  </r>
  <r>
    <x v="1"/>
    <n v="2"/>
    <x v="27"/>
    <x v="24"/>
    <x v="141"/>
    <m/>
    <n v="2"/>
    <n v="20"/>
    <n v="20"/>
    <n v="20"/>
    <n v="0"/>
    <d v="2016-11-04T00:00:00"/>
    <m/>
    <m/>
    <m/>
    <m/>
    <m/>
    <m/>
    <m/>
    <m/>
    <m/>
    <m/>
    <n v="2"/>
    <m/>
    <s v="KO"/>
    <m/>
    <s v="Worten prov - 6804"/>
    <m/>
    <x v="303"/>
    <m/>
    <m/>
    <m/>
    <m/>
  </r>
  <r>
    <x v="1"/>
    <n v="1"/>
    <x v="68"/>
    <x v="17"/>
    <x v="54"/>
    <m/>
    <n v="1"/>
    <n v="6"/>
    <n v="6"/>
    <n v="6"/>
    <n v="0"/>
    <d v="2016-11-07T00:00:00"/>
    <m/>
    <m/>
    <m/>
    <m/>
    <m/>
    <m/>
    <m/>
    <m/>
    <m/>
    <m/>
    <n v="1"/>
    <m/>
    <s v="KO"/>
    <m/>
    <s v="White - 2213"/>
    <m/>
    <x v="303"/>
    <m/>
    <m/>
    <m/>
    <m/>
  </r>
  <r>
    <x v="1"/>
    <n v="2"/>
    <x v="369"/>
    <x v="11"/>
    <x v="54"/>
    <m/>
    <n v="2"/>
    <n v="67"/>
    <n v="67"/>
    <n v="67"/>
    <n v="0"/>
    <d v="2016-11-07T00:00:00"/>
    <m/>
    <m/>
    <m/>
    <m/>
    <m/>
    <m/>
    <m/>
    <m/>
    <m/>
    <m/>
    <n v="2"/>
    <n v="67"/>
    <s v="OK"/>
    <m/>
    <s v="Black - 2215"/>
    <d v="2016-11-09T00:00:00"/>
    <x v="303"/>
    <m/>
    <m/>
    <m/>
    <m/>
  </r>
  <r>
    <x v="1"/>
    <n v="3"/>
    <x v="4"/>
    <x v="19"/>
    <x v="54"/>
    <m/>
    <n v="3"/>
    <n v="1"/>
    <n v="1"/>
    <n v="1"/>
    <n v="0"/>
    <d v="2016-11-07T00:00:00"/>
    <m/>
    <m/>
    <m/>
    <m/>
    <m/>
    <m/>
    <m/>
    <m/>
    <m/>
    <m/>
    <n v="3"/>
    <m/>
    <s v="KO"/>
    <m/>
    <s v="Credial - 2227"/>
    <m/>
    <x v="303"/>
    <m/>
    <m/>
    <m/>
    <m/>
  </r>
  <r>
    <x v="1"/>
    <n v="4"/>
    <x v="157"/>
    <x v="0"/>
    <x v="54"/>
    <m/>
    <n v="4"/>
    <n v="300"/>
    <n v="300"/>
    <n v="300"/>
    <n v="0"/>
    <d v="2016-11-07T00:00:00"/>
    <m/>
    <m/>
    <m/>
    <m/>
    <m/>
    <m/>
    <m/>
    <m/>
    <m/>
    <m/>
    <n v="4"/>
    <n v="300"/>
    <s v="OK"/>
    <m/>
    <s v="Ikea - 2228"/>
    <d v="2016-11-07T00:00:00"/>
    <x v="303"/>
    <m/>
    <m/>
    <m/>
    <m/>
  </r>
  <r>
    <x v="1"/>
    <n v="5"/>
    <x v="80"/>
    <x v="20"/>
    <x v="54"/>
    <m/>
    <n v="5"/>
    <n v="3"/>
    <n v="3"/>
    <n v="3"/>
    <n v="0"/>
    <d v="2016-11-07T00:00:00"/>
    <m/>
    <m/>
    <m/>
    <m/>
    <m/>
    <m/>
    <m/>
    <m/>
    <m/>
    <m/>
    <n v="5"/>
    <n v="3"/>
    <s v="OK"/>
    <m/>
    <s v="Moviflor - 2229"/>
    <d v="2016-11-09T00:00:00"/>
    <x v="303"/>
    <m/>
    <m/>
    <m/>
    <m/>
  </r>
  <r>
    <x v="1"/>
    <n v="6"/>
    <x v="198"/>
    <x v="12"/>
    <x v="54"/>
    <m/>
    <n v="6"/>
    <n v="310"/>
    <n v="310"/>
    <n v="310"/>
    <n v="0"/>
    <d v="2016-11-07T00:00:00"/>
    <m/>
    <m/>
    <m/>
    <m/>
    <m/>
    <m/>
    <m/>
    <m/>
    <m/>
    <m/>
    <n v="6"/>
    <n v="310"/>
    <s v="OK"/>
    <m/>
    <s v="Conforama - 2230"/>
    <d v="2016-11-07T00:00:00"/>
    <x v="303"/>
    <m/>
    <m/>
    <m/>
    <m/>
  </r>
  <r>
    <x v="1"/>
    <n v="7"/>
    <x v="144"/>
    <x v="13"/>
    <x v="54"/>
    <m/>
    <n v="7"/>
    <n v="28"/>
    <n v="28"/>
    <n v="28"/>
    <n v="0"/>
    <d v="2016-11-07T00:00:00"/>
    <m/>
    <m/>
    <m/>
    <m/>
    <m/>
    <m/>
    <m/>
    <m/>
    <m/>
    <m/>
    <n v="7"/>
    <n v="28"/>
    <s v="OK"/>
    <m/>
    <s v="Euronics - 2231"/>
    <d v="2016-11-09T00:00:00"/>
    <x v="303"/>
    <m/>
    <m/>
    <m/>
    <m/>
  </r>
  <r>
    <x v="1"/>
    <n v="8"/>
    <x v="147"/>
    <x v="14"/>
    <x v="54"/>
    <m/>
    <n v="8"/>
    <n v="15"/>
    <n v="15"/>
    <n v="15"/>
    <n v="0"/>
    <d v="2016-11-07T00:00:00"/>
    <m/>
    <m/>
    <m/>
    <m/>
    <m/>
    <m/>
    <m/>
    <m/>
    <m/>
    <m/>
    <n v="8"/>
    <n v="15"/>
    <s v="OK"/>
    <m/>
    <s v="Tien 21 - 2232"/>
    <d v="2016-11-09T00:00:00"/>
    <x v="303"/>
    <m/>
    <m/>
    <m/>
    <m/>
  </r>
  <r>
    <x v="1"/>
    <n v="9"/>
    <x v="75"/>
    <x v="15"/>
    <x v="54"/>
    <m/>
    <n v="9"/>
    <n v="11"/>
    <n v="11"/>
    <n v="11"/>
    <n v="0"/>
    <d v="2016-11-07T00:00:00"/>
    <m/>
    <m/>
    <m/>
    <m/>
    <m/>
    <m/>
    <m/>
    <m/>
    <m/>
    <m/>
    <n v="9"/>
    <n v="11"/>
    <s v="OK"/>
    <m/>
    <s v="Confort - 2233"/>
    <d v="2016-11-09T00:00:00"/>
    <x v="303"/>
    <m/>
    <m/>
    <m/>
    <m/>
  </r>
  <r>
    <x v="1"/>
    <n v="10"/>
    <x v="124"/>
    <x v="16"/>
    <x v="54"/>
    <m/>
    <n v="10"/>
    <n v="433"/>
    <n v="433"/>
    <n v="433"/>
    <n v="0"/>
    <d v="2016-11-07T00:00:00"/>
    <m/>
    <m/>
    <m/>
    <m/>
    <m/>
    <m/>
    <m/>
    <m/>
    <m/>
    <m/>
    <n v="10"/>
    <n v="433"/>
    <s v="OK"/>
    <m/>
    <s v="MC FNAC- 2370"/>
    <d v="2016-11-07T00:00:00"/>
    <x v="303"/>
    <m/>
    <m/>
    <m/>
    <m/>
  </r>
  <r>
    <x v="1"/>
    <n v="11"/>
    <x v="370"/>
    <x v="10"/>
    <x v="54"/>
    <m/>
    <n v="11"/>
    <n v="95"/>
    <n v="95"/>
    <n v="95"/>
    <n v="0"/>
    <d v="2016-11-07T00:00:00"/>
    <m/>
    <m/>
    <m/>
    <m/>
    <m/>
    <m/>
    <m/>
    <m/>
    <m/>
    <m/>
    <n v="11"/>
    <n v="95"/>
    <s v="OK"/>
    <m/>
    <s v="Salvador Caetano - 2879"/>
    <d v="2016-11-09T00:00:00"/>
    <x v="303"/>
    <m/>
    <m/>
    <m/>
    <m/>
  </r>
  <r>
    <x v="1"/>
    <n v="12"/>
    <x v="371"/>
    <x v="2"/>
    <x v="54"/>
    <m/>
    <n v="12"/>
    <n v="425"/>
    <n v="425"/>
    <n v="425"/>
    <n v="0"/>
    <d v="2016-11-07T00:00:00"/>
    <m/>
    <m/>
    <m/>
    <m/>
    <m/>
    <m/>
    <m/>
    <m/>
    <m/>
    <m/>
    <n v="12"/>
    <m/>
    <s v="KO"/>
    <m/>
    <s v="RP Def - 3173"/>
    <m/>
    <x v="303"/>
    <m/>
    <m/>
    <m/>
    <m/>
  </r>
  <r>
    <x v="1"/>
    <n v="13"/>
    <x v="280"/>
    <x v="8"/>
    <x v="54"/>
    <m/>
    <n v="13"/>
    <n v="570"/>
    <n v="570"/>
    <n v="570"/>
    <n v="0"/>
    <d v="2016-11-07T00:00:00"/>
    <m/>
    <m/>
    <m/>
    <m/>
    <m/>
    <m/>
    <m/>
    <m/>
    <m/>
    <m/>
    <n v="13"/>
    <n v="570"/>
    <s v="OK"/>
    <m/>
    <s v="CTT Standard - 4091"/>
    <d v="2016-11-07T00:00:00"/>
    <x v="303"/>
    <m/>
    <m/>
    <m/>
    <m/>
  </r>
  <r>
    <x v="1"/>
    <n v="14"/>
    <x v="27"/>
    <x v="9"/>
    <x v="54"/>
    <m/>
    <n v="14"/>
    <n v="20"/>
    <n v="20"/>
    <n v="20"/>
    <n v="0"/>
    <d v="2016-11-07T00:00:00"/>
    <m/>
    <m/>
    <m/>
    <m/>
    <m/>
    <m/>
    <m/>
    <m/>
    <m/>
    <m/>
    <n v="14"/>
    <n v="20"/>
    <s v="OK"/>
    <m/>
    <s v="JOM - 4327"/>
    <d v="2016-11-09T00:00:00"/>
    <x v="303"/>
    <m/>
    <m/>
    <m/>
    <m/>
  </r>
  <r>
    <x v="1"/>
    <n v="15"/>
    <x v="3"/>
    <x v="5"/>
    <x v="54"/>
    <m/>
    <n v="15"/>
    <n v="2"/>
    <n v="2"/>
    <n v="2"/>
    <n v="0"/>
    <d v="2016-11-07T00:00:00"/>
    <m/>
    <m/>
    <m/>
    <m/>
    <m/>
    <m/>
    <m/>
    <m/>
    <m/>
    <m/>
    <n v="15"/>
    <n v="2"/>
    <s v="OK"/>
    <m/>
    <s v="SZ Def - 6508"/>
    <d v="2016-11-09T00:00:00"/>
    <x v="303"/>
    <m/>
    <m/>
    <m/>
    <m/>
  </r>
  <r>
    <x v="1"/>
    <n v="16"/>
    <x v="372"/>
    <x v="6"/>
    <x v="54"/>
    <m/>
    <n v="16"/>
    <n v="115"/>
    <n v="115"/>
    <n v="115"/>
    <n v="0"/>
    <d v="2016-11-07T00:00:00"/>
    <m/>
    <m/>
    <m/>
    <m/>
    <m/>
    <m/>
    <m/>
    <m/>
    <m/>
    <m/>
    <n v="16"/>
    <m/>
    <s v="KO"/>
    <m/>
    <s v="Worten def - 6806"/>
    <m/>
    <x v="303"/>
    <m/>
    <m/>
    <m/>
    <m/>
  </r>
  <r>
    <x v="1"/>
    <n v="17"/>
    <x v="278"/>
    <x v="22"/>
    <x v="54"/>
    <m/>
    <n v="17"/>
    <n v="60"/>
    <n v="60"/>
    <n v="60"/>
    <n v="0"/>
    <d v="2016-11-07T00:00:00"/>
    <m/>
    <m/>
    <m/>
    <m/>
    <m/>
    <m/>
    <m/>
    <m/>
    <m/>
    <m/>
    <n v="17"/>
    <m/>
    <s v="KO"/>
    <m/>
    <s v="Decathlon-6947"/>
    <m/>
    <x v="303"/>
    <m/>
    <m/>
    <m/>
    <m/>
  </r>
  <r>
    <x v="1"/>
    <n v="1"/>
    <x v="153"/>
    <x v="1"/>
    <x v="142"/>
    <m/>
    <n v="1"/>
    <n v="450"/>
    <n v="450"/>
    <n v="450"/>
    <n v="0"/>
    <d v="2016-11-07T00:00:00"/>
    <m/>
    <m/>
    <m/>
    <m/>
    <m/>
    <m/>
    <m/>
    <m/>
    <m/>
    <m/>
    <n v="1"/>
    <m/>
    <s v="KO"/>
    <m/>
    <s v="RP Provisorio - 3172"/>
    <m/>
    <x v="303"/>
    <m/>
    <m/>
    <m/>
    <m/>
  </r>
  <r>
    <x v="1"/>
    <n v="1"/>
    <x v="63"/>
    <x v="26"/>
    <x v="143"/>
    <m/>
    <n v="1"/>
    <m/>
    <m/>
    <m/>
    <m/>
    <m/>
    <m/>
    <m/>
    <m/>
    <m/>
    <m/>
    <m/>
    <m/>
    <m/>
    <m/>
    <m/>
    <n v="1"/>
    <n v="2000"/>
    <s v="OK"/>
    <m/>
    <s v="Media Markt - 6945"/>
    <d v="2016-11-11T00:00:00"/>
    <x v="303"/>
    <m/>
    <m/>
    <m/>
    <m/>
  </r>
  <r>
    <x v="1"/>
    <n v="2"/>
    <x v="63"/>
    <x v="26"/>
    <x v="143"/>
    <m/>
    <n v="2"/>
    <m/>
    <m/>
    <m/>
    <m/>
    <m/>
    <m/>
    <m/>
    <m/>
    <m/>
    <m/>
    <m/>
    <m/>
    <m/>
    <m/>
    <m/>
    <n v="2"/>
    <n v="2000"/>
    <s v="OK"/>
    <m/>
    <s v="Media Markt - 6945"/>
    <d v="2016-11-11T00:00:00"/>
    <x v="303"/>
    <m/>
    <m/>
    <m/>
    <m/>
  </r>
  <r>
    <x v="1"/>
    <n v="3"/>
    <x v="222"/>
    <x v="26"/>
    <x v="143"/>
    <m/>
    <n v="3"/>
    <m/>
    <m/>
    <m/>
    <m/>
    <m/>
    <m/>
    <m/>
    <m/>
    <m/>
    <m/>
    <m/>
    <m/>
    <m/>
    <m/>
    <m/>
    <n v="3"/>
    <n v="1100"/>
    <s v="OK"/>
    <m/>
    <s v="Media Markt - 6945"/>
    <d v="2016-11-11T00:00:00"/>
    <x v="303"/>
    <m/>
    <m/>
    <m/>
    <m/>
  </r>
  <r>
    <x v="1"/>
    <n v="1"/>
    <x v="267"/>
    <x v="23"/>
    <x v="144"/>
    <m/>
    <n v="1"/>
    <n v="1800"/>
    <n v="1800"/>
    <n v="1800"/>
    <n v="0"/>
    <d v="2016-11-10T00:00:00"/>
    <m/>
    <m/>
    <m/>
    <m/>
    <m/>
    <m/>
    <m/>
    <m/>
    <m/>
    <m/>
    <n v="1"/>
    <m/>
    <s v="KO"/>
    <m/>
    <s v="FNAC prov- 2369"/>
    <m/>
    <x v="303"/>
    <m/>
    <m/>
    <m/>
    <m/>
  </r>
  <r>
    <x v="1"/>
    <n v="1"/>
    <x v="80"/>
    <x v="3"/>
    <x v="145"/>
    <m/>
    <n v="1"/>
    <n v="3"/>
    <n v="3"/>
    <n v="3"/>
    <n v="0"/>
    <d v="2016-11-12T00:00:00"/>
    <m/>
    <m/>
    <m/>
    <m/>
    <m/>
    <m/>
    <m/>
    <m/>
    <m/>
    <m/>
    <n v="1"/>
    <m/>
    <s v="KO"/>
    <m/>
    <s v="CNT Def - 2205"/>
    <m/>
    <x v="303"/>
    <m/>
    <m/>
    <m/>
    <m/>
  </r>
  <r>
    <x v="1"/>
    <n v="2"/>
    <x v="74"/>
    <x v="17"/>
    <x v="145"/>
    <m/>
    <n v="2"/>
    <n v="10"/>
    <n v="10"/>
    <n v="10"/>
    <n v="0"/>
    <d v="2016-11-12T00:00:00"/>
    <m/>
    <m/>
    <m/>
    <m/>
    <m/>
    <m/>
    <m/>
    <m/>
    <m/>
    <m/>
    <n v="2"/>
    <m/>
    <s v="KO"/>
    <m/>
    <s v="White - 2213"/>
    <m/>
    <x v="303"/>
    <m/>
    <m/>
    <m/>
    <m/>
  </r>
  <r>
    <x v="1"/>
    <n v="3"/>
    <x v="4"/>
    <x v="18"/>
    <x v="145"/>
    <m/>
    <n v="3"/>
    <n v="1"/>
    <n v="1"/>
    <n v="1"/>
    <n v="0"/>
    <d v="2016-11-12T00:00:00"/>
    <m/>
    <m/>
    <m/>
    <m/>
    <m/>
    <m/>
    <m/>
    <m/>
    <m/>
    <m/>
    <n v="3"/>
    <m/>
    <s v="KO"/>
    <m/>
    <s v="Green - 2214"/>
    <m/>
    <x v="303"/>
    <m/>
    <m/>
    <m/>
    <m/>
  </r>
  <r>
    <x v="1"/>
    <n v="4"/>
    <x v="351"/>
    <x v="11"/>
    <x v="145"/>
    <m/>
    <n v="4"/>
    <n v="65"/>
    <n v="65"/>
    <n v="65"/>
    <n v="0"/>
    <d v="2016-11-12T00:00:00"/>
    <m/>
    <m/>
    <m/>
    <m/>
    <m/>
    <m/>
    <m/>
    <m/>
    <m/>
    <m/>
    <n v="4"/>
    <m/>
    <s v="KO"/>
    <m/>
    <s v="Black - 2215"/>
    <m/>
    <x v="303"/>
    <m/>
    <m/>
    <m/>
    <m/>
  </r>
  <r>
    <x v="1"/>
    <n v="5"/>
    <x v="3"/>
    <x v="19"/>
    <x v="145"/>
    <m/>
    <n v="5"/>
    <n v="2"/>
    <n v="2"/>
    <n v="2"/>
    <n v="0"/>
    <d v="2016-11-12T00:00:00"/>
    <m/>
    <m/>
    <m/>
    <m/>
    <m/>
    <m/>
    <m/>
    <m/>
    <m/>
    <m/>
    <n v="5"/>
    <m/>
    <s v="KO"/>
    <m/>
    <s v="Credial - 2227"/>
    <m/>
    <x v="303"/>
    <m/>
    <m/>
    <m/>
    <m/>
  </r>
  <r>
    <x v="1"/>
    <n v="6"/>
    <x v="373"/>
    <x v="0"/>
    <x v="145"/>
    <m/>
    <n v="6"/>
    <n v="462"/>
    <n v="462"/>
    <n v="462"/>
    <n v="0"/>
    <d v="2016-11-12T00:00:00"/>
    <m/>
    <m/>
    <m/>
    <m/>
    <m/>
    <m/>
    <m/>
    <m/>
    <m/>
    <m/>
    <n v="6"/>
    <m/>
    <s v="KO"/>
    <m/>
    <s v="Ikea - 2228"/>
    <m/>
    <x v="303"/>
    <m/>
    <m/>
    <m/>
    <m/>
  </r>
  <r>
    <x v="1"/>
    <n v="7"/>
    <x v="114"/>
    <x v="20"/>
    <x v="145"/>
    <m/>
    <n v="7"/>
    <n v="7"/>
    <n v="7"/>
    <n v="7"/>
    <n v="0"/>
    <d v="2016-11-12T00:00:00"/>
    <m/>
    <m/>
    <m/>
    <m/>
    <m/>
    <m/>
    <m/>
    <m/>
    <m/>
    <m/>
    <n v="7"/>
    <m/>
    <s v="KO"/>
    <m/>
    <s v="Moviflor - 2229"/>
    <m/>
    <x v="303"/>
    <m/>
    <m/>
    <m/>
    <m/>
  </r>
  <r>
    <x v="1"/>
    <n v="8"/>
    <x v="374"/>
    <x v="12"/>
    <x v="145"/>
    <m/>
    <n v="8"/>
    <n v="491"/>
    <n v="491"/>
    <n v="491"/>
    <n v="0"/>
    <d v="2016-11-12T00:00:00"/>
    <m/>
    <m/>
    <m/>
    <m/>
    <m/>
    <m/>
    <m/>
    <m/>
    <m/>
    <m/>
    <n v="8"/>
    <m/>
    <s v="KO"/>
    <m/>
    <s v="Conforama - 2230"/>
    <m/>
    <x v="303"/>
    <m/>
    <m/>
    <m/>
    <m/>
  </r>
  <r>
    <x v="1"/>
    <n v="9"/>
    <x v="38"/>
    <x v="13"/>
    <x v="145"/>
    <m/>
    <n v="9"/>
    <n v="17"/>
    <n v="17"/>
    <n v="17"/>
    <n v="0"/>
    <d v="2016-11-12T00:00:00"/>
    <m/>
    <m/>
    <m/>
    <m/>
    <m/>
    <m/>
    <m/>
    <m/>
    <m/>
    <m/>
    <n v="9"/>
    <m/>
    <s v="KO"/>
    <m/>
    <s v="Euronics - 2231"/>
    <m/>
    <x v="303"/>
    <m/>
    <m/>
    <m/>
    <m/>
  </r>
  <r>
    <x v="1"/>
    <n v="10"/>
    <x v="100"/>
    <x v="14"/>
    <x v="145"/>
    <m/>
    <n v="10"/>
    <n v="23"/>
    <n v="23"/>
    <n v="23"/>
    <n v="0"/>
    <d v="2016-11-12T00:00:00"/>
    <m/>
    <m/>
    <m/>
    <m/>
    <m/>
    <m/>
    <m/>
    <m/>
    <m/>
    <m/>
    <n v="10"/>
    <m/>
    <s v="KO"/>
    <m/>
    <s v="Tien 21 - 2232"/>
    <m/>
    <x v="303"/>
    <m/>
    <m/>
    <m/>
    <m/>
  </r>
  <r>
    <x v="1"/>
    <n v="11"/>
    <x v="33"/>
    <x v="15"/>
    <x v="145"/>
    <m/>
    <n v="11"/>
    <n v="9"/>
    <n v="9"/>
    <n v="9"/>
    <n v="0"/>
    <d v="2016-11-12T00:00:00"/>
    <m/>
    <m/>
    <m/>
    <m/>
    <m/>
    <m/>
    <m/>
    <m/>
    <m/>
    <m/>
    <n v="11"/>
    <m/>
    <s v="KO"/>
    <m/>
    <s v="Confort - 2233"/>
    <m/>
    <x v="303"/>
    <m/>
    <m/>
    <m/>
    <m/>
  </r>
  <r>
    <x v="1"/>
    <n v="12"/>
    <x v="375"/>
    <x v="16"/>
    <x v="145"/>
    <m/>
    <n v="12"/>
    <n v="539"/>
    <n v="539"/>
    <n v="539"/>
    <n v="0"/>
    <d v="2016-11-12T00:00:00"/>
    <m/>
    <m/>
    <m/>
    <m/>
    <m/>
    <m/>
    <m/>
    <m/>
    <m/>
    <m/>
    <n v="12"/>
    <m/>
    <s v="KO"/>
    <m/>
    <s v="MC FNAC- 2370"/>
    <m/>
    <x v="303"/>
    <m/>
    <m/>
    <m/>
    <m/>
  </r>
  <r>
    <x v="1"/>
    <n v="13"/>
    <x v="201"/>
    <x v="10"/>
    <x v="145"/>
    <m/>
    <n v="13"/>
    <n v="91"/>
    <n v="91"/>
    <n v="91"/>
    <n v="0"/>
    <d v="2016-11-12T00:00:00"/>
    <m/>
    <m/>
    <m/>
    <m/>
    <m/>
    <m/>
    <m/>
    <m/>
    <m/>
    <m/>
    <n v="13"/>
    <m/>
    <s v="KO"/>
    <m/>
    <s v="Salvador Caetano - 2879"/>
    <m/>
    <x v="303"/>
    <m/>
    <m/>
    <m/>
    <m/>
  </r>
  <r>
    <x v="1"/>
    <n v="14"/>
    <x v="376"/>
    <x v="2"/>
    <x v="145"/>
    <m/>
    <n v="14"/>
    <n v="775"/>
    <n v="775"/>
    <n v="775"/>
    <n v="0"/>
    <d v="2016-11-12T00:00:00"/>
    <m/>
    <m/>
    <m/>
    <m/>
    <m/>
    <m/>
    <m/>
    <m/>
    <m/>
    <m/>
    <n v="14"/>
    <m/>
    <s v="KO"/>
    <m/>
    <s v="RP Def - 3173"/>
    <m/>
    <x v="303"/>
    <m/>
    <m/>
    <m/>
    <m/>
  </r>
  <r>
    <x v="1"/>
    <n v="15"/>
    <x v="377"/>
    <x v="8"/>
    <x v="145"/>
    <m/>
    <n v="15"/>
    <n v="658"/>
    <n v="658"/>
    <n v="658"/>
    <n v="0"/>
    <d v="2016-11-12T00:00:00"/>
    <m/>
    <m/>
    <m/>
    <m/>
    <m/>
    <m/>
    <m/>
    <m/>
    <m/>
    <m/>
    <n v="15"/>
    <m/>
    <s v="KO"/>
    <m/>
    <s v="CTT Standard - 4091"/>
    <m/>
    <x v="303"/>
    <m/>
    <m/>
    <m/>
    <m/>
  </r>
  <r>
    <x v="1"/>
    <n v="16"/>
    <x v="23"/>
    <x v="9"/>
    <x v="145"/>
    <m/>
    <n v="16"/>
    <n v="18"/>
    <n v="18"/>
    <n v="18"/>
    <n v="0"/>
    <d v="2016-11-12T00:00:00"/>
    <m/>
    <m/>
    <m/>
    <m/>
    <m/>
    <m/>
    <m/>
    <m/>
    <m/>
    <m/>
    <n v="16"/>
    <m/>
    <s v="KO"/>
    <m/>
    <s v="JOM - 4327"/>
    <m/>
    <x v="303"/>
    <m/>
    <m/>
    <m/>
    <m/>
  </r>
  <r>
    <x v="1"/>
    <n v="17"/>
    <x v="4"/>
    <x v="5"/>
    <x v="145"/>
    <m/>
    <n v="17"/>
    <n v="1"/>
    <n v="1"/>
    <n v="1"/>
    <n v="0"/>
    <d v="2016-11-12T00:00:00"/>
    <m/>
    <m/>
    <m/>
    <m/>
    <m/>
    <m/>
    <m/>
    <m/>
    <m/>
    <m/>
    <n v="17"/>
    <m/>
    <s v="KO"/>
    <m/>
    <s v="SZ Def - 6508"/>
    <m/>
    <x v="303"/>
    <m/>
    <m/>
    <m/>
    <m/>
  </r>
  <r>
    <x v="1"/>
    <n v="18"/>
    <x v="378"/>
    <x v="6"/>
    <x v="145"/>
    <m/>
    <n v="18"/>
    <n v="133"/>
    <n v="133"/>
    <n v="133"/>
    <n v="0"/>
    <d v="2016-11-12T00:00:00"/>
    <m/>
    <m/>
    <m/>
    <m/>
    <m/>
    <m/>
    <m/>
    <m/>
    <m/>
    <m/>
    <n v="18"/>
    <m/>
    <s v="KO"/>
    <m/>
    <s v="Worten def - 6806"/>
    <m/>
    <x v="303"/>
    <m/>
    <m/>
    <m/>
    <m/>
  </r>
  <r>
    <x v="1"/>
    <n v="19"/>
    <x v="80"/>
    <x v="7"/>
    <x v="145"/>
    <m/>
    <n v="19"/>
    <n v="3"/>
    <n v="3"/>
    <n v="3"/>
    <n v="0"/>
    <d v="2016-11-12T00:00:00"/>
    <m/>
    <m/>
    <m/>
    <m/>
    <m/>
    <m/>
    <m/>
    <m/>
    <m/>
    <m/>
    <n v="19"/>
    <m/>
    <s v="KO"/>
    <m/>
    <s v="Vobis -6843"/>
    <m/>
    <x v="303"/>
    <m/>
    <m/>
    <m/>
    <m/>
  </r>
  <r>
    <x v="1"/>
    <n v="20"/>
    <x v="255"/>
    <x v="22"/>
    <x v="145"/>
    <m/>
    <n v="20"/>
    <n v="42"/>
    <n v="42"/>
    <n v="42"/>
    <n v="0"/>
    <d v="2016-11-12T00:00:00"/>
    <m/>
    <m/>
    <m/>
    <m/>
    <m/>
    <m/>
    <m/>
    <m/>
    <m/>
    <m/>
    <n v="20"/>
    <m/>
    <s v="KO"/>
    <m/>
    <s v="Decathlon-6947"/>
    <m/>
    <x v="303"/>
    <m/>
    <m/>
    <m/>
    <m/>
  </r>
  <r>
    <x v="1"/>
    <n v="1"/>
    <x v="287"/>
    <x v="1"/>
    <x v="146"/>
    <m/>
    <n v="1"/>
    <m/>
    <m/>
    <m/>
    <n v="0"/>
    <m/>
    <m/>
    <m/>
    <m/>
    <m/>
    <m/>
    <m/>
    <m/>
    <m/>
    <m/>
    <m/>
    <n v="1"/>
    <m/>
    <s v="ERRO"/>
    <m/>
    <s v="RP Provisorio - 3172"/>
    <m/>
    <x v="303"/>
    <m/>
    <m/>
    <m/>
    <m/>
  </r>
  <r>
    <x v="2"/>
    <n v="1"/>
    <x v="379"/>
    <x v="27"/>
    <x v="147"/>
    <m/>
    <n v="1"/>
    <m/>
    <m/>
    <m/>
    <n v="0"/>
    <m/>
    <m/>
    <m/>
    <m/>
    <m/>
    <m/>
    <m/>
    <m/>
    <m/>
    <m/>
    <m/>
    <n v="1"/>
    <m/>
    <s v="OK"/>
    <m/>
    <n v="0"/>
    <m/>
    <x v="303"/>
    <m/>
    <m/>
    <m/>
    <m/>
  </r>
  <r>
    <x v="2"/>
    <n v="2"/>
    <x v="379"/>
    <x v="27"/>
    <x v="147"/>
    <m/>
    <n v="2"/>
    <m/>
    <m/>
    <m/>
    <n v="0"/>
    <m/>
    <m/>
    <m/>
    <m/>
    <m/>
    <m/>
    <m/>
    <m/>
    <m/>
    <m/>
    <m/>
    <n v="2"/>
    <m/>
    <s v="OK"/>
    <m/>
    <n v="0"/>
    <m/>
    <x v="303"/>
    <m/>
    <m/>
    <m/>
    <m/>
  </r>
  <r>
    <x v="2"/>
    <n v="3"/>
    <x v="379"/>
    <x v="27"/>
    <x v="147"/>
    <m/>
    <n v="3"/>
    <m/>
    <m/>
    <m/>
    <n v="0"/>
    <m/>
    <m/>
    <m/>
    <m/>
    <m/>
    <m/>
    <m/>
    <m/>
    <m/>
    <m/>
    <m/>
    <n v="3"/>
    <m/>
    <s v="OK"/>
    <m/>
    <n v="0"/>
    <m/>
    <x v="303"/>
    <m/>
    <m/>
    <m/>
    <m/>
  </r>
  <r>
    <x v="2"/>
    <n v="4"/>
    <x v="379"/>
    <x v="27"/>
    <x v="147"/>
    <m/>
    <n v="4"/>
    <m/>
    <m/>
    <m/>
    <n v="0"/>
    <m/>
    <m/>
    <m/>
    <m/>
    <m/>
    <m/>
    <m/>
    <m/>
    <m/>
    <m/>
    <m/>
    <n v="4"/>
    <m/>
    <s v="OK"/>
    <m/>
    <n v="0"/>
    <m/>
    <x v="303"/>
    <m/>
    <m/>
    <m/>
    <m/>
  </r>
  <r>
    <x v="2"/>
    <n v="5"/>
    <x v="379"/>
    <x v="27"/>
    <x v="147"/>
    <m/>
    <n v="5"/>
    <m/>
    <m/>
    <m/>
    <n v="0"/>
    <m/>
    <m/>
    <m/>
    <m/>
    <m/>
    <m/>
    <m/>
    <m/>
    <m/>
    <m/>
    <m/>
    <n v="5"/>
    <m/>
    <s v="OK"/>
    <m/>
    <n v="0"/>
    <m/>
    <x v="303"/>
    <m/>
    <m/>
    <m/>
    <m/>
  </r>
  <r>
    <x v="2"/>
    <n v="6"/>
    <x v="379"/>
    <x v="27"/>
    <x v="147"/>
    <m/>
    <n v="6"/>
    <m/>
    <m/>
    <m/>
    <n v="0"/>
    <m/>
    <m/>
    <m/>
    <m/>
    <m/>
    <m/>
    <m/>
    <m/>
    <m/>
    <m/>
    <m/>
    <n v="6"/>
    <m/>
    <s v="OK"/>
    <m/>
    <n v="0"/>
    <m/>
    <x v="303"/>
    <m/>
    <m/>
    <m/>
    <m/>
  </r>
  <r>
    <x v="2"/>
    <n v="7"/>
    <x v="379"/>
    <x v="27"/>
    <x v="147"/>
    <m/>
    <n v="7"/>
    <m/>
    <m/>
    <m/>
    <n v="0"/>
    <m/>
    <m/>
    <m/>
    <m/>
    <m/>
    <m/>
    <m/>
    <m/>
    <m/>
    <m/>
    <m/>
    <n v="7"/>
    <m/>
    <s v="OK"/>
    <m/>
    <n v="0"/>
    <m/>
    <x v="303"/>
    <m/>
    <m/>
    <m/>
    <m/>
  </r>
  <r>
    <x v="2"/>
    <n v="8"/>
    <x v="379"/>
    <x v="27"/>
    <x v="147"/>
    <m/>
    <n v="8"/>
    <m/>
    <m/>
    <m/>
    <n v="0"/>
    <m/>
    <m/>
    <m/>
    <m/>
    <m/>
    <m/>
    <m/>
    <m/>
    <m/>
    <m/>
    <m/>
    <n v="8"/>
    <m/>
    <s v="OK"/>
    <m/>
    <n v="0"/>
    <m/>
    <x v="303"/>
    <m/>
    <m/>
    <m/>
    <m/>
  </r>
  <r>
    <x v="2"/>
    <n v="9"/>
    <x v="379"/>
    <x v="27"/>
    <x v="147"/>
    <m/>
    <n v="9"/>
    <m/>
    <m/>
    <m/>
    <n v="0"/>
    <m/>
    <m/>
    <m/>
    <m/>
    <m/>
    <m/>
    <m/>
    <m/>
    <m/>
    <m/>
    <m/>
    <n v="9"/>
    <m/>
    <s v="OK"/>
    <m/>
    <n v="0"/>
    <m/>
    <x v="303"/>
    <m/>
    <m/>
    <m/>
    <m/>
  </r>
  <r>
    <x v="2"/>
    <n v="10"/>
    <x v="379"/>
    <x v="27"/>
    <x v="147"/>
    <m/>
    <n v="10"/>
    <m/>
    <m/>
    <m/>
    <n v="0"/>
    <m/>
    <m/>
    <m/>
    <m/>
    <m/>
    <m/>
    <m/>
    <m/>
    <m/>
    <m/>
    <m/>
    <n v="10"/>
    <m/>
    <s v="OK"/>
    <m/>
    <n v="0"/>
    <m/>
    <x v="303"/>
    <m/>
    <m/>
    <m/>
    <m/>
  </r>
  <r>
    <x v="2"/>
    <n v="11"/>
    <x v="379"/>
    <x v="27"/>
    <x v="147"/>
    <m/>
    <n v="11"/>
    <m/>
    <m/>
    <m/>
    <n v="0"/>
    <m/>
    <m/>
    <m/>
    <m/>
    <m/>
    <m/>
    <m/>
    <m/>
    <m/>
    <m/>
    <m/>
    <n v="11"/>
    <m/>
    <s v="OK"/>
    <m/>
    <n v="0"/>
    <m/>
    <x v="303"/>
    <m/>
    <m/>
    <m/>
    <m/>
  </r>
  <r>
    <x v="2"/>
    <n v="12"/>
    <x v="379"/>
    <x v="27"/>
    <x v="147"/>
    <m/>
    <n v="12"/>
    <m/>
    <m/>
    <m/>
    <n v="0"/>
    <m/>
    <m/>
    <m/>
    <m/>
    <m/>
    <m/>
    <m/>
    <m/>
    <m/>
    <m/>
    <m/>
    <n v="12"/>
    <m/>
    <s v="OK"/>
    <m/>
    <n v="0"/>
    <m/>
    <x v="303"/>
    <m/>
    <m/>
    <m/>
    <m/>
  </r>
  <r>
    <x v="2"/>
    <n v="13"/>
    <x v="379"/>
    <x v="27"/>
    <x v="147"/>
    <m/>
    <n v="13"/>
    <m/>
    <m/>
    <m/>
    <n v="0"/>
    <m/>
    <m/>
    <m/>
    <m/>
    <m/>
    <m/>
    <m/>
    <m/>
    <m/>
    <m/>
    <m/>
    <n v="13"/>
    <m/>
    <s v="OK"/>
    <m/>
    <n v="0"/>
    <m/>
    <x v="303"/>
    <m/>
    <m/>
    <m/>
    <m/>
  </r>
  <r>
    <x v="2"/>
    <n v="14"/>
    <x v="379"/>
    <x v="27"/>
    <x v="147"/>
    <m/>
    <n v="14"/>
    <m/>
    <m/>
    <m/>
    <n v="0"/>
    <m/>
    <m/>
    <m/>
    <m/>
    <m/>
    <m/>
    <m/>
    <m/>
    <m/>
    <m/>
    <m/>
    <n v="14"/>
    <m/>
    <s v="OK"/>
    <m/>
    <n v="0"/>
    <m/>
    <x v="303"/>
    <m/>
    <m/>
    <m/>
    <m/>
  </r>
  <r>
    <x v="2"/>
    <n v="15"/>
    <x v="379"/>
    <x v="27"/>
    <x v="147"/>
    <m/>
    <n v="15"/>
    <m/>
    <m/>
    <m/>
    <n v="0"/>
    <m/>
    <m/>
    <m/>
    <m/>
    <m/>
    <m/>
    <m/>
    <m/>
    <m/>
    <m/>
    <m/>
    <n v="15"/>
    <m/>
    <s v="OK"/>
    <m/>
    <n v="0"/>
    <m/>
    <x v="303"/>
    <m/>
    <m/>
    <m/>
    <m/>
  </r>
  <r>
    <x v="2"/>
    <n v="16"/>
    <x v="379"/>
    <x v="27"/>
    <x v="147"/>
    <m/>
    <n v="16"/>
    <m/>
    <m/>
    <m/>
    <n v="0"/>
    <m/>
    <m/>
    <m/>
    <m/>
    <m/>
    <m/>
    <m/>
    <m/>
    <m/>
    <m/>
    <m/>
    <n v="16"/>
    <m/>
    <s v="OK"/>
    <m/>
    <n v="0"/>
    <m/>
    <x v="303"/>
    <m/>
    <m/>
    <m/>
    <m/>
  </r>
  <r>
    <x v="2"/>
    <n v="17"/>
    <x v="379"/>
    <x v="27"/>
    <x v="147"/>
    <m/>
    <n v="17"/>
    <m/>
    <m/>
    <m/>
    <n v="0"/>
    <m/>
    <m/>
    <m/>
    <m/>
    <m/>
    <m/>
    <m/>
    <m/>
    <m/>
    <m/>
    <m/>
    <n v="17"/>
    <m/>
    <s v="OK"/>
    <m/>
    <n v="0"/>
    <m/>
    <x v="303"/>
    <m/>
    <m/>
    <m/>
    <m/>
  </r>
  <r>
    <x v="2"/>
    <n v="18"/>
    <x v="379"/>
    <x v="27"/>
    <x v="147"/>
    <m/>
    <n v="18"/>
    <m/>
    <m/>
    <m/>
    <n v="0"/>
    <m/>
    <m/>
    <m/>
    <m/>
    <m/>
    <m/>
    <m/>
    <m/>
    <m/>
    <m/>
    <m/>
    <n v="18"/>
    <m/>
    <s v="OK"/>
    <m/>
    <n v="0"/>
    <m/>
    <x v="303"/>
    <m/>
    <m/>
    <m/>
    <m/>
  </r>
  <r>
    <x v="2"/>
    <n v="19"/>
    <x v="379"/>
    <x v="27"/>
    <x v="147"/>
    <m/>
    <n v="19"/>
    <m/>
    <m/>
    <m/>
    <n v="0"/>
    <m/>
    <m/>
    <m/>
    <m/>
    <m/>
    <m/>
    <m/>
    <m/>
    <m/>
    <m/>
    <m/>
    <n v="19"/>
    <m/>
    <s v="OK"/>
    <m/>
    <n v="0"/>
    <m/>
    <x v="303"/>
    <m/>
    <m/>
    <m/>
    <m/>
  </r>
  <r>
    <x v="2"/>
    <n v="20"/>
    <x v="379"/>
    <x v="27"/>
    <x v="147"/>
    <m/>
    <n v="20"/>
    <m/>
    <m/>
    <m/>
    <n v="0"/>
    <m/>
    <m/>
    <m/>
    <m/>
    <m/>
    <m/>
    <m/>
    <m/>
    <m/>
    <m/>
    <m/>
    <n v="20"/>
    <m/>
    <s v="OK"/>
    <m/>
    <n v="0"/>
    <m/>
    <x v="303"/>
    <m/>
    <m/>
    <m/>
    <m/>
  </r>
  <r>
    <x v="2"/>
    <n v="21"/>
    <x v="379"/>
    <x v="27"/>
    <x v="147"/>
    <m/>
    <n v="21"/>
    <m/>
    <m/>
    <m/>
    <n v="0"/>
    <m/>
    <m/>
    <m/>
    <m/>
    <m/>
    <m/>
    <m/>
    <m/>
    <m/>
    <m/>
    <m/>
    <n v="21"/>
    <m/>
    <s v="OK"/>
    <m/>
    <n v="0"/>
    <m/>
    <x v="303"/>
    <m/>
    <m/>
    <m/>
    <m/>
  </r>
  <r>
    <x v="2"/>
    <n v="22"/>
    <x v="379"/>
    <x v="27"/>
    <x v="147"/>
    <m/>
    <n v="22"/>
    <m/>
    <m/>
    <m/>
    <n v="0"/>
    <m/>
    <m/>
    <m/>
    <m/>
    <m/>
    <m/>
    <m/>
    <m/>
    <m/>
    <m/>
    <m/>
    <n v="22"/>
    <m/>
    <s v="OK"/>
    <m/>
    <n v="0"/>
    <m/>
    <x v="303"/>
    <m/>
    <m/>
    <m/>
    <m/>
  </r>
  <r>
    <x v="2"/>
    <n v="23"/>
    <x v="379"/>
    <x v="27"/>
    <x v="147"/>
    <m/>
    <n v="23"/>
    <m/>
    <m/>
    <m/>
    <n v="0"/>
    <m/>
    <m/>
    <m/>
    <m/>
    <m/>
    <m/>
    <m/>
    <m/>
    <m/>
    <m/>
    <m/>
    <n v="23"/>
    <m/>
    <s v="OK"/>
    <m/>
    <n v="0"/>
    <m/>
    <x v="303"/>
    <m/>
    <m/>
    <m/>
    <m/>
  </r>
  <r>
    <x v="2"/>
    <n v="24"/>
    <x v="379"/>
    <x v="27"/>
    <x v="147"/>
    <m/>
    <n v="24"/>
    <m/>
    <m/>
    <m/>
    <n v="0"/>
    <m/>
    <m/>
    <m/>
    <m/>
    <m/>
    <m/>
    <m/>
    <m/>
    <m/>
    <m/>
    <m/>
    <n v="24"/>
    <m/>
    <s v="OK"/>
    <m/>
    <n v="0"/>
    <m/>
    <x v="303"/>
    <m/>
    <m/>
    <m/>
    <m/>
  </r>
  <r>
    <x v="2"/>
    <n v="25"/>
    <x v="379"/>
    <x v="27"/>
    <x v="147"/>
    <m/>
    <n v="25"/>
    <m/>
    <m/>
    <m/>
    <n v="0"/>
    <m/>
    <m/>
    <m/>
    <m/>
    <m/>
    <m/>
    <m/>
    <m/>
    <m/>
    <m/>
    <m/>
    <n v="25"/>
    <m/>
    <s v="OK"/>
    <m/>
    <n v="0"/>
    <m/>
    <x v="303"/>
    <m/>
    <m/>
    <m/>
    <m/>
  </r>
  <r>
    <x v="2"/>
    <n v="26"/>
    <x v="379"/>
    <x v="27"/>
    <x v="147"/>
    <m/>
    <n v="26"/>
    <m/>
    <m/>
    <m/>
    <n v="0"/>
    <m/>
    <m/>
    <m/>
    <m/>
    <m/>
    <m/>
    <m/>
    <m/>
    <m/>
    <m/>
    <m/>
    <n v="26"/>
    <m/>
    <s v="OK"/>
    <m/>
    <n v="0"/>
    <m/>
    <x v="303"/>
    <m/>
    <m/>
    <m/>
    <m/>
  </r>
  <r>
    <x v="2"/>
    <n v="27"/>
    <x v="379"/>
    <x v="27"/>
    <x v="147"/>
    <m/>
    <n v="27"/>
    <m/>
    <m/>
    <m/>
    <n v="0"/>
    <m/>
    <m/>
    <m/>
    <m/>
    <m/>
    <m/>
    <m/>
    <m/>
    <m/>
    <m/>
    <m/>
    <n v="27"/>
    <m/>
    <s v="OK"/>
    <m/>
    <n v="0"/>
    <m/>
    <x v="303"/>
    <m/>
    <m/>
    <m/>
    <m/>
  </r>
  <r>
    <x v="2"/>
    <n v="28"/>
    <x v="379"/>
    <x v="27"/>
    <x v="147"/>
    <m/>
    <n v="28"/>
    <m/>
    <m/>
    <m/>
    <n v="0"/>
    <m/>
    <m/>
    <m/>
    <m/>
    <m/>
    <m/>
    <m/>
    <m/>
    <m/>
    <m/>
    <m/>
    <n v="28"/>
    <m/>
    <s v="OK"/>
    <m/>
    <n v="0"/>
    <m/>
    <x v="303"/>
    <m/>
    <m/>
    <m/>
    <m/>
  </r>
  <r>
    <x v="2"/>
    <n v="29"/>
    <x v="379"/>
    <x v="27"/>
    <x v="147"/>
    <m/>
    <n v="29"/>
    <m/>
    <m/>
    <m/>
    <n v="0"/>
    <m/>
    <m/>
    <m/>
    <m/>
    <m/>
    <m/>
    <m/>
    <m/>
    <m/>
    <m/>
    <m/>
    <n v="29"/>
    <m/>
    <s v="OK"/>
    <m/>
    <n v="0"/>
    <m/>
    <x v="303"/>
    <m/>
    <m/>
    <m/>
    <m/>
  </r>
  <r>
    <x v="2"/>
    <n v="30"/>
    <x v="379"/>
    <x v="27"/>
    <x v="147"/>
    <m/>
    <n v="30"/>
    <m/>
    <m/>
    <m/>
    <n v="0"/>
    <m/>
    <m/>
    <m/>
    <m/>
    <m/>
    <m/>
    <m/>
    <m/>
    <m/>
    <m/>
    <m/>
    <n v="30"/>
    <m/>
    <s v="OK"/>
    <m/>
    <n v="0"/>
    <m/>
    <x v="303"/>
    <m/>
    <m/>
    <m/>
    <m/>
  </r>
  <r>
    <x v="2"/>
    <n v="31"/>
    <x v="379"/>
    <x v="27"/>
    <x v="147"/>
    <m/>
    <n v="31"/>
    <m/>
    <m/>
    <m/>
    <n v="0"/>
    <m/>
    <m/>
    <m/>
    <m/>
    <m/>
    <m/>
    <m/>
    <m/>
    <m/>
    <m/>
    <m/>
    <n v="31"/>
    <m/>
    <s v="OK"/>
    <m/>
    <n v="0"/>
    <m/>
    <x v="303"/>
    <m/>
    <m/>
    <m/>
    <m/>
  </r>
  <r>
    <x v="2"/>
    <n v="32"/>
    <x v="379"/>
    <x v="27"/>
    <x v="147"/>
    <m/>
    <n v="32"/>
    <m/>
    <m/>
    <m/>
    <n v="0"/>
    <m/>
    <m/>
    <m/>
    <m/>
    <m/>
    <m/>
    <m/>
    <m/>
    <m/>
    <m/>
    <m/>
    <n v="32"/>
    <m/>
    <s v="OK"/>
    <m/>
    <n v="0"/>
    <m/>
    <x v="303"/>
    <m/>
    <m/>
    <m/>
    <m/>
  </r>
  <r>
    <x v="2"/>
    <n v="33"/>
    <x v="379"/>
    <x v="27"/>
    <x v="147"/>
    <m/>
    <n v="33"/>
    <m/>
    <m/>
    <m/>
    <n v="0"/>
    <m/>
    <m/>
    <m/>
    <m/>
    <m/>
    <m/>
    <m/>
    <m/>
    <m/>
    <m/>
    <m/>
    <n v="33"/>
    <m/>
    <s v="OK"/>
    <m/>
    <n v="0"/>
    <m/>
    <x v="303"/>
    <m/>
    <m/>
    <m/>
    <m/>
  </r>
  <r>
    <x v="2"/>
    <n v="34"/>
    <x v="379"/>
    <x v="27"/>
    <x v="147"/>
    <m/>
    <n v="34"/>
    <m/>
    <m/>
    <m/>
    <n v="0"/>
    <m/>
    <m/>
    <m/>
    <m/>
    <m/>
    <m/>
    <m/>
    <m/>
    <m/>
    <m/>
    <m/>
    <n v="34"/>
    <m/>
    <s v="OK"/>
    <m/>
    <n v="0"/>
    <m/>
    <x v="303"/>
    <m/>
    <m/>
    <m/>
    <m/>
  </r>
  <r>
    <x v="2"/>
    <n v="35"/>
    <x v="379"/>
    <x v="27"/>
    <x v="147"/>
    <m/>
    <n v="35"/>
    <m/>
    <m/>
    <m/>
    <n v="0"/>
    <m/>
    <m/>
    <m/>
    <m/>
    <m/>
    <m/>
    <m/>
    <m/>
    <m/>
    <m/>
    <m/>
    <n v="35"/>
    <m/>
    <s v="OK"/>
    <m/>
    <n v="0"/>
    <m/>
    <x v="303"/>
    <m/>
    <m/>
    <m/>
    <m/>
  </r>
  <r>
    <x v="2"/>
    <n v="36"/>
    <x v="379"/>
    <x v="27"/>
    <x v="147"/>
    <m/>
    <n v="36"/>
    <m/>
    <m/>
    <m/>
    <n v="0"/>
    <m/>
    <m/>
    <m/>
    <m/>
    <m/>
    <m/>
    <m/>
    <m/>
    <m/>
    <m/>
    <m/>
    <n v="36"/>
    <m/>
    <s v="OK"/>
    <m/>
    <n v="0"/>
    <m/>
    <x v="303"/>
    <m/>
    <m/>
    <m/>
    <m/>
  </r>
  <r>
    <x v="2"/>
    <n v="37"/>
    <x v="379"/>
    <x v="27"/>
    <x v="147"/>
    <m/>
    <n v="37"/>
    <m/>
    <m/>
    <m/>
    <n v="0"/>
    <m/>
    <m/>
    <m/>
    <m/>
    <m/>
    <m/>
    <m/>
    <m/>
    <m/>
    <m/>
    <m/>
    <n v="37"/>
    <m/>
    <s v="OK"/>
    <m/>
    <n v="0"/>
    <m/>
    <x v="303"/>
    <m/>
    <m/>
    <m/>
    <m/>
  </r>
  <r>
    <x v="2"/>
    <n v="38"/>
    <x v="379"/>
    <x v="27"/>
    <x v="147"/>
    <m/>
    <n v="38"/>
    <m/>
    <m/>
    <m/>
    <n v="0"/>
    <m/>
    <m/>
    <m/>
    <m/>
    <m/>
    <m/>
    <m/>
    <m/>
    <m/>
    <m/>
    <m/>
    <n v="38"/>
    <m/>
    <s v="OK"/>
    <m/>
    <n v="0"/>
    <m/>
    <x v="303"/>
    <m/>
    <m/>
    <m/>
    <m/>
  </r>
  <r>
    <x v="2"/>
    <n v="39"/>
    <x v="379"/>
    <x v="27"/>
    <x v="147"/>
    <m/>
    <n v="39"/>
    <m/>
    <m/>
    <m/>
    <n v="0"/>
    <m/>
    <m/>
    <m/>
    <m/>
    <m/>
    <m/>
    <m/>
    <m/>
    <m/>
    <m/>
    <m/>
    <n v="39"/>
    <m/>
    <s v="OK"/>
    <m/>
    <n v="0"/>
    <m/>
    <x v="303"/>
    <m/>
    <m/>
    <m/>
    <m/>
  </r>
  <r>
    <x v="2"/>
    <n v="40"/>
    <x v="379"/>
    <x v="27"/>
    <x v="147"/>
    <m/>
    <n v="40"/>
    <m/>
    <m/>
    <m/>
    <n v="0"/>
    <m/>
    <m/>
    <m/>
    <m/>
    <m/>
    <m/>
    <m/>
    <m/>
    <m/>
    <m/>
    <m/>
    <n v="40"/>
    <m/>
    <s v="OK"/>
    <m/>
    <n v="0"/>
    <m/>
    <x v="303"/>
    <m/>
    <m/>
    <m/>
    <m/>
  </r>
  <r>
    <x v="2"/>
    <n v="41"/>
    <x v="379"/>
    <x v="27"/>
    <x v="147"/>
    <m/>
    <n v="41"/>
    <m/>
    <m/>
    <m/>
    <n v="0"/>
    <m/>
    <m/>
    <m/>
    <m/>
    <m/>
    <m/>
    <m/>
    <m/>
    <m/>
    <m/>
    <m/>
    <n v="41"/>
    <m/>
    <s v="OK"/>
    <m/>
    <n v="0"/>
    <m/>
    <x v="303"/>
    <m/>
    <m/>
    <m/>
    <m/>
  </r>
  <r>
    <x v="2"/>
    <n v="42"/>
    <x v="379"/>
    <x v="27"/>
    <x v="147"/>
    <m/>
    <n v="42"/>
    <m/>
    <m/>
    <m/>
    <n v="0"/>
    <m/>
    <m/>
    <m/>
    <m/>
    <m/>
    <m/>
    <m/>
    <m/>
    <m/>
    <m/>
    <m/>
    <n v="42"/>
    <m/>
    <s v="OK"/>
    <m/>
    <n v="0"/>
    <m/>
    <x v="303"/>
    <m/>
    <m/>
    <m/>
    <m/>
  </r>
  <r>
    <x v="2"/>
    <n v="43"/>
    <x v="379"/>
    <x v="27"/>
    <x v="147"/>
    <m/>
    <n v="43"/>
    <m/>
    <m/>
    <m/>
    <n v="0"/>
    <m/>
    <m/>
    <m/>
    <m/>
    <m/>
    <m/>
    <m/>
    <m/>
    <m/>
    <m/>
    <m/>
    <n v="43"/>
    <m/>
    <s v="OK"/>
    <m/>
    <n v="0"/>
    <m/>
    <x v="303"/>
    <m/>
    <m/>
    <m/>
    <m/>
  </r>
  <r>
    <x v="2"/>
    <n v="44"/>
    <x v="379"/>
    <x v="27"/>
    <x v="147"/>
    <m/>
    <n v="44"/>
    <m/>
    <m/>
    <m/>
    <n v="0"/>
    <m/>
    <m/>
    <m/>
    <m/>
    <m/>
    <m/>
    <m/>
    <m/>
    <m/>
    <m/>
    <m/>
    <n v="44"/>
    <m/>
    <s v="OK"/>
    <m/>
    <n v="0"/>
    <m/>
    <x v="303"/>
    <m/>
    <m/>
    <m/>
    <m/>
  </r>
  <r>
    <x v="2"/>
    <n v="45"/>
    <x v="379"/>
    <x v="27"/>
    <x v="147"/>
    <m/>
    <n v="45"/>
    <m/>
    <m/>
    <m/>
    <n v="0"/>
    <m/>
    <m/>
    <m/>
    <m/>
    <m/>
    <m/>
    <m/>
    <m/>
    <m/>
    <m/>
    <m/>
    <n v="45"/>
    <m/>
    <s v="OK"/>
    <m/>
    <n v="0"/>
    <m/>
    <x v="303"/>
    <m/>
    <m/>
    <m/>
    <m/>
  </r>
  <r>
    <x v="2"/>
    <n v="46"/>
    <x v="379"/>
    <x v="27"/>
    <x v="147"/>
    <m/>
    <n v="46"/>
    <m/>
    <m/>
    <m/>
    <n v="0"/>
    <m/>
    <m/>
    <m/>
    <m/>
    <m/>
    <m/>
    <m/>
    <m/>
    <m/>
    <m/>
    <m/>
    <n v="46"/>
    <m/>
    <s v="OK"/>
    <m/>
    <n v="0"/>
    <m/>
    <x v="303"/>
    <m/>
    <m/>
    <m/>
    <m/>
  </r>
  <r>
    <x v="2"/>
    <n v="47"/>
    <x v="379"/>
    <x v="27"/>
    <x v="147"/>
    <m/>
    <n v="47"/>
    <m/>
    <m/>
    <m/>
    <n v="0"/>
    <m/>
    <m/>
    <m/>
    <m/>
    <m/>
    <m/>
    <m/>
    <m/>
    <m/>
    <m/>
    <m/>
    <n v="47"/>
    <m/>
    <s v="OK"/>
    <m/>
    <n v="0"/>
    <m/>
    <x v="303"/>
    <m/>
    <m/>
    <m/>
    <m/>
  </r>
  <r>
    <x v="2"/>
    <n v="48"/>
    <x v="379"/>
    <x v="27"/>
    <x v="147"/>
    <m/>
    <n v="48"/>
    <m/>
    <m/>
    <m/>
    <n v="0"/>
    <m/>
    <m/>
    <m/>
    <m/>
    <m/>
    <m/>
    <m/>
    <m/>
    <m/>
    <m/>
    <m/>
    <n v="48"/>
    <m/>
    <s v="OK"/>
    <m/>
    <n v="0"/>
    <m/>
    <x v="303"/>
    <m/>
    <m/>
    <m/>
    <m/>
  </r>
  <r>
    <x v="2"/>
    <n v="49"/>
    <x v="379"/>
    <x v="27"/>
    <x v="147"/>
    <m/>
    <n v="49"/>
    <m/>
    <m/>
    <m/>
    <n v="0"/>
    <m/>
    <m/>
    <m/>
    <m/>
    <m/>
    <m/>
    <m/>
    <m/>
    <m/>
    <m/>
    <m/>
    <n v="49"/>
    <m/>
    <s v="OK"/>
    <m/>
    <n v="0"/>
    <m/>
    <x v="303"/>
    <m/>
    <m/>
    <m/>
    <m/>
  </r>
  <r>
    <x v="2"/>
    <n v="50"/>
    <x v="379"/>
    <x v="27"/>
    <x v="147"/>
    <m/>
    <n v="50"/>
    <m/>
    <m/>
    <m/>
    <n v="0"/>
    <m/>
    <m/>
    <m/>
    <m/>
    <m/>
    <m/>
    <m/>
    <m/>
    <m/>
    <m/>
    <m/>
    <n v="50"/>
    <m/>
    <s v="OK"/>
    <m/>
    <n v="0"/>
    <m/>
    <x v="303"/>
    <m/>
    <m/>
    <m/>
    <m/>
  </r>
  <r>
    <x v="2"/>
    <n v="51"/>
    <x v="379"/>
    <x v="27"/>
    <x v="147"/>
    <m/>
    <n v="51"/>
    <m/>
    <m/>
    <m/>
    <n v="0"/>
    <m/>
    <m/>
    <m/>
    <m/>
    <m/>
    <m/>
    <m/>
    <m/>
    <m/>
    <m/>
    <m/>
    <n v="51"/>
    <m/>
    <s v="OK"/>
    <m/>
    <n v="0"/>
    <m/>
    <x v="303"/>
    <m/>
    <m/>
    <m/>
    <m/>
  </r>
  <r>
    <x v="2"/>
    <n v="52"/>
    <x v="379"/>
    <x v="27"/>
    <x v="147"/>
    <m/>
    <n v="52"/>
    <m/>
    <m/>
    <m/>
    <n v="0"/>
    <m/>
    <m/>
    <m/>
    <m/>
    <m/>
    <m/>
    <m/>
    <m/>
    <m/>
    <m/>
    <m/>
    <n v="52"/>
    <m/>
    <s v="OK"/>
    <m/>
    <n v="0"/>
    <m/>
    <x v="303"/>
    <m/>
    <m/>
    <m/>
    <m/>
  </r>
  <r>
    <x v="2"/>
    <n v="53"/>
    <x v="379"/>
    <x v="27"/>
    <x v="147"/>
    <m/>
    <n v="53"/>
    <m/>
    <m/>
    <m/>
    <n v="0"/>
    <m/>
    <m/>
    <m/>
    <m/>
    <m/>
    <m/>
    <m/>
    <m/>
    <m/>
    <m/>
    <m/>
    <n v="53"/>
    <m/>
    <s v="OK"/>
    <m/>
    <n v="0"/>
    <m/>
    <x v="303"/>
    <m/>
    <m/>
    <m/>
    <m/>
  </r>
  <r>
    <x v="2"/>
    <n v="54"/>
    <x v="379"/>
    <x v="27"/>
    <x v="147"/>
    <m/>
    <n v="54"/>
    <m/>
    <m/>
    <m/>
    <n v="0"/>
    <m/>
    <m/>
    <m/>
    <m/>
    <m/>
    <m/>
    <m/>
    <m/>
    <m/>
    <m/>
    <m/>
    <n v="54"/>
    <m/>
    <s v="OK"/>
    <m/>
    <n v="0"/>
    <m/>
    <x v="303"/>
    <m/>
    <m/>
    <m/>
    <m/>
  </r>
  <r>
    <x v="2"/>
    <n v="55"/>
    <x v="379"/>
    <x v="27"/>
    <x v="147"/>
    <m/>
    <n v="55"/>
    <m/>
    <m/>
    <m/>
    <n v="0"/>
    <m/>
    <m/>
    <m/>
    <m/>
    <m/>
    <m/>
    <m/>
    <m/>
    <m/>
    <m/>
    <m/>
    <n v="55"/>
    <m/>
    <s v="OK"/>
    <m/>
    <n v="0"/>
    <m/>
    <x v="303"/>
    <m/>
    <m/>
    <m/>
    <m/>
  </r>
  <r>
    <x v="2"/>
    <n v="56"/>
    <x v="379"/>
    <x v="27"/>
    <x v="147"/>
    <m/>
    <n v="56"/>
    <m/>
    <m/>
    <m/>
    <n v="0"/>
    <m/>
    <m/>
    <m/>
    <m/>
    <m/>
    <m/>
    <m/>
    <m/>
    <m/>
    <m/>
    <m/>
    <n v="56"/>
    <m/>
    <s v="OK"/>
    <m/>
    <n v="0"/>
    <m/>
    <x v="303"/>
    <m/>
    <m/>
    <m/>
    <m/>
  </r>
  <r>
    <x v="2"/>
    <n v="57"/>
    <x v="379"/>
    <x v="27"/>
    <x v="147"/>
    <m/>
    <n v="57"/>
    <m/>
    <m/>
    <m/>
    <n v="0"/>
    <m/>
    <m/>
    <m/>
    <m/>
    <m/>
    <m/>
    <m/>
    <m/>
    <m/>
    <m/>
    <m/>
    <n v="57"/>
    <m/>
    <s v="OK"/>
    <m/>
    <n v="0"/>
    <m/>
    <x v="303"/>
    <m/>
    <m/>
    <m/>
    <m/>
  </r>
  <r>
    <x v="2"/>
    <n v="58"/>
    <x v="379"/>
    <x v="27"/>
    <x v="147"/>
    <m/>
    <n v="58"/>
    <m/>
    <m/>
    <m/>
    <n v="0"/>
    <m/>
    <m/>
    <m/>
    <m/>
    <m/>
    <m/>
    <m/>
    <m/>
    <m/>
    <m/>
    <m/>
    <n v="58"/>
    <m/>
    <s v="OK"/>
    <m/>
    <n v="0"/>
    <m/>
    <x v="303"/>
    <m/>
    <m/>
    <m/>
    <m/>
  </r>
  <r>
    <x v="2"/>
    <n v="59"/>
    <x v="379"/>
    <x v="27"/>
    <x v="147"/>
    <m/>
    <n v="59"/>
    <m/>
    <m/>
    <m/>
    <n v="0"/>
    <m/>
    <m/>
    <m/>
    <m/>
    <m/>
    <m/>
    <m/>
    <m/>
    <m/>
    <m/>
    <m/>
    <n v="59"/>
    <m/>
    <s v="OK"/>
    <m/>
    <n v="0"/>
    <m/>
    <x v="303"/>
    <m/>
    <m/>
    <m/>
    <m/>
  </r>
  <r>
    <x v="2"/>
    <m/>
    <x v="379"/>
    <x v="27"/>
    <x v="147"/>
    <m/>
    <n v="0"/>
    <m/>
    <m/>
    <m/>
    <n v="0"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n v="0"/>
    <m/>
    <m/>
    <m/>
    <n v="0"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n v="0"/>
    <m/>
    <m/>
    <m/>
    <n v="0"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n v="0"/>
    <m/>
    <m/>
    <m/>
    <n v="0"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n v="0"/>
    <m/>
    <m/>
    <m/>
    <n v="0"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n v="0"/>
    <m/>
    <m/>
    <m/>
    <n v="0"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n v="0"/>
    <m/>
    <m/>
    <m/>
    <n v="0"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n v="0"/>
    <m/>
    <m/>
    <m/>
    <n v="0"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n v="0"/>
    <m/>
    <m/>
    <m/>
    <n v="0"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s v="OK"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m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m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m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m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m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m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m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m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m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m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m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m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m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m/>
    <m/>
    <n v="0"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n v="0"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  <r>
    <x v="2"/>
    <m/>
    <x v="379"/>
    <x v="27"/>
    <x v="147"/>
    <m/>
    <m/>
    <m/>
    <m/>
    <m/>
    <m/>
    <m/>
    <m/>
    <m/>
    <m/>
    <m/>
    <m/>
    <m/>
    <m/>
    <m/>
    <m/>
    <m/>
    <m/>
    <m/>
    <m/>
    <m/>
    <m/>
    <m/>
    <x v="30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AF33" firstHeaderRow="1" firstDataRow="2" firstDataCol="1"/>
  <pivotFields count="5">
    <pivotField axis="axisRow" showAll="0">
      <items count="29">
        <item x="25"/>
        <item x="4"/>
        <item x="0"/>
        <item x="22"/>
        <item x="8"/>
        <item x="11"/>
        <item x="5"/>
        <item x="26"/>
        <item x="9"/>
        <item x="20"/>
        <item x="3"/>
        <item x="6"/>
        <item x="23"/>
        <item x="27"/>
        <item x="12"/>
        <item x="1"/>
        <item x="7"/>
        <item x="19"/>
        <item x="14"/>
        <item x="21"/>
        <item x="13"/>
        <item x="15"/>
        <item x="24"/>
        <item x="10"/>
        <item x="18"/>
        <item x="2"/>
        <item x="17"/>
        <item x="16"/>
        <item t="default"/>
      </items>
    </pivotField>
    <pivotField showAll="0"/>
    <pivotField showAll="0"/>
    <pivotField axis="axisCol" dataField="1" showAll="0">
      <items count="31">
        <item x="28"/>
        <item x="26"/>
        <item x="25"/>
        <item x="29"/>
        <item x="17"/>
        <item x="16"/>
        <item x="14"/>
        <item x="13"/>
        <item x="12"/>
        <item x="27"/>
        <item x="9"/>
        <item x="6"/>
        <item x="5"/>
        <item x="4"/>
        <item x="3"/>
        <item x="0"/>
        <item x="2"/>
        <item x="22"/>
        <item x="24"/>
        <item x="8"/>
        <item x="23"/>
        <item x="1"/>
        <item x="7"/>
        <item x="21"/>
        <item x="20"/>
        <item x="15"/>
        <item x="11"/>
        <item x="10"/>
        <item x="19"/>
        <item x="18"/>
        <item t="default"/>
      </items>
    </pivotField>
    <pivotField showAll="0"/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3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Count of Tempo Recepção Cartão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33" firstHeaderRow="1" firstDataRow="1" firstDataCol="1"/>
  <pivotFields count="6">
    <pivotField axis="axisRow" showAll="0">
      <items count="3">
        <item x="0"/>
        <item x="1"/>
        <item t="default"/>
      </items>
    </pivotField>
    <pivotField showAll="0"/>
    <pivotField dataField="1" showAll="0"/>
    <pivotField axis="axisRow" showAll="0">
      <items count="29">
        <item x="4"/>
        <item x="0"/>
        <item x="22"/>
        <item x="8"/>
        <item x="11"/>
        <item x="5"/>
        <item x="26"/>
        <item x="9"/>
        <item x="20"/>
        <item x="3"/>
        <item x="6"/>
        <item x="23"/>
        <item x="27"/>
        <item x="12"/>
        <item x="1"/>
        <item x="7"/>
        <item x="19"/>
        <item x="14"/>
        <item x="21"/>
        <item x="13"/>
        <item x="15"/>
        <item x="24"/>
        <item x="10"/>
        <item x="18"/>
        <item x="2"/>
        <item x="17"/>
        <item x="16"/>
        <item x="25"/>
        <item t="default"/>
      </items>
    </pivotField>
    <pivotField showAll="0"/>
    <pivotField axis="axisRow" showAll="0">
      <items count="7">
        <item x="1"/>
        <item x="2"/>
        <item x="3"/>
        <item x="4"/>
        <item x="5"/>
        <item h="1" x="0"/>
        <item t="default"/>
      </items>
    </pivotField>
  </pivotFields>
  <rowFields count="3">
    <field x="5"/>
    <field x="3"/>
    <field x="0"/>
  </rowFields>
  <rowItems count="30">
    <i>
      <x/>
    </i>
    <i r="1">
      <x v="25"/>
    </i>
    <i r="2">
      <x/>
    </i>
    <i r="1">
      <x v="26"/>
    </i>
    <i r="2">
      <x/>
    </i>
    <i>
      <x v="1"/>
    </i>
    <i r="1">
      <x v="25"/>
    </i>
    <i r="2">
      <x/>
    </i>
    <i r="2">
      <x v="1"/>
    </i>
    <i r="1">
      <x v="26"/>
    </i>
    <i r="2">
      <x/>
    </i>
    <i>
      <x v="2"/>
    </i>
    <i r="1">
      <x v="25"/>
    </i>
    <i r="2">
      <x/>
    </i>
    <i r="2">
      <x v="1"/>
    </i>
    <i r="1">
      <x v="26"/>
    </i>
    <i r="2">
      <x/>
    </i>
    <i>
      <x v="3"/>
    </i>
    <i r="1">
      <x v="25"/>
    </i>
    <i r="2">
      <x/>
    </i>
    <i r="2">
      <x v="1"/>
    </i>
    <i r="1">
      <x v="26"/>
    </i>
    <i r="2">
      <x/>
    </i>
    <i>
      <x v="4"/>
    </i>
    <i r="1">
      <x v="25"/>
    </i>
    <i r="2">
      <x/>
    </i>
    <i r="2">
      <x v="1"/>
    </i>
    <i r="1">
      <x v="26"/>
    </i>
    <i r="2">
      <x/>
    </i>
    <i t="grand">
      <x/>
    </i>
  </rowItems>
  <colItems count="1">
    <i/>
  </colItems>
  <dataFields count="1">
    <dataField name="Sum of Número de Cartões Pedidos" fld="2" baseField="0" baseItem="0" numFmtId="3"/>
  </dataFields>
  <formats count="1">
    <format dxfId="33">
      <pivotArea dataOnly="0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C26" firstHeaderRow="1" firstDataRow="3" firstDataCol="1" rowPageCount="1" colPageCount="1"/>
  <pivotFields count="33"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dataField="1" showAll="0">
      <items count="381">
        <item x="4"/>
        <item x="3"/>
        <item x="80"/>
        <item x="72"/>
        <item x="71"/>
        <item x="68"/>
        <item x="114"/>
        <item x="24"/>
        <item x="33"/>
        <item x="74"/>
        <item x="75"/>
        <item x="83"/>
        <item x="97"/>
        <item x="9"/>
        <item x="147"/>
        <item x="230"/>
        <item x="38"/>
        <item x="23"/>
        <item x="32"/>
        <item x="27"/>
        <item x="62"/>
        <item x="31"/>
        <item x="100"/>
        <item x="172"/>
        <item x="112"/>
        <item x="166"/>
        <item x="107"/>
        <item x="144"/>
        <item x="82"/>
        <item x="50"/>
        <item x="44"/>
        <item x="73"/>
        <item x="61"/>
        <item x="10"/>
        <item x="108"/>
        <item x="60"/>
        <item x="39"/>
        <item x="214"/>
        <item x="36"/>
        <item x="104"/>
        <item x="120"/>
        <item x="255"/>
        <item x="84"/>
        <item x="217"/>
        <item x="12"/>
        <item x="289"/>
        <item x="127"/>
        <item x="221"/>
        <item x="192"/>
        <item x="89"/>
        <item x="55"/>
        <item x="88"/>
        <item x="67"/>
        <item x="224"/>
        <item x="176"/>
        <item x="94"/>
        <item x="193"/>
        <item x="278"/>
        <item x="137"/>
        <item x="283"/>
        <item x="351"/>
        <item x="121"/>
        <item x="369"/>
        <item x="179"/>
        <item x="28"/>
        <item x="156"/>
        <item x="332"/>
        <item x="270"/>
        <item x="102"/>
        <item x="317"/>
        <item x="244"/>
        <item x="115"/>
        <item x="154"/>
        <item x="40"/>
        <item x="308"/>
        <item x="20"/>
        <item x="126"/>
        <item x="368"/>
        <item x="110"/>
        <item x="201"/>
        <item x="345"/>
        <item x="359"/>
        <item x="370"/>
        <item x="225"/>
        <item x="204"/>
        <item x="171"/>
        <item x="276"/>
        <item x="348"/>
        <item x="321"/>
        <item x="297"/>
        <item x="363"/>
        <item x="216"/>
        <item x="328"/>
        <item x="136"/>
        <item x="372"/>
        <item x="180"/>
        <item x="258"/>
        <item x="208"/>
        <item x="318"/>
        <item x="343"/>
        <item x="241"/>
        <item x="81"/>
        <item x="150"/>
        <item x="357"/>
        <item x="378"/>
        <item x="314"/>
        <item x="260"/>
        <item x="262"/>
        <item x="203"/>
        <item x="189"/>
        <item x="286"/>
        <item x="145"/>
        <item x="142"/>
        <item x="293"/>
        <item x="253"/>
        <item x="290"/>
        <item x="246"/>
        <item x="220"/>
        <item x="141"/>
        <item x="272"/>
        <item x="49"/>
        <item x="30"/>
        <item x="188"/>
        <item x="334"/>
        <item x="186"/>
        <item x="218"/>
        <item x="99"/>
        <item x="360"/>
        <item x="140"/>
        <item x="231"/>
        <item x="307"/>
        <item x="1"/>
        <item x="51"/>
        <item x="199"/>
        <item x="53"/>
        <item x="6"/>
        <item x="266"/>
        <item x="335"/>
        <item x="210"/>
        <item x="109"/>
        <item x="245"/>
        <item x="234"/>
        <item x="237"/>
        <item x="122"/>
        <item x="233"/>
        <item x="90"/>
        <item x="261"/>
        <item x="116"/>
        <item x="298"/>
        <item x="213"/>
        <item x="21"/>
        <item x="346"/>
        <item x="252"/>
        <item x="303"/>
        <item x="239"/>
        <item x="312"/>
        <item x="8"/>
        <item x="96"/>
        <item x="296"/>
        <item x="29"/>
        <item x="165"/>
        <item x="304"/>
        <item x="139"/>
        <item x="206"/>
        <item x="352"/>
        <item x="295"/>
        <item x="243"/>
        <item x="105"/>
        <item x="11"/>
        <item x="13"/>
        <item x="288"/>
        <item x="106"/>
        <item x="301"/>
        <item x="256"/>
        <item x="284"/>
        <item x="264"/>
        <item x="17"/>
        <item x="281"/>
        <item x="358"/>
        <item x="313"/>
        <item x="157"/>
        <item x="128"/>
        <item x="76"/>
        <item x="291"/>
        <item x="117"/>
        <item x="249"/>
        <item x="198"/>
        <item x="205"/>
        <item x="219"/>
        <item x="18"/>
        <item x="131"/>
        <item x="78"/>
        <item x="274"/>
        <item x="238"/>
        <item x="59"/>
        <item x="118"/>
        <item x="22"/>
        <item x="79"/>
        <item x="43"/>
        <item x="315"/>
        <item x="350"/>
        <item x="309"/>
        <item x="226"/>
        <item x="48"/>
        <item x="361"/>
        <item x="271"/>
        <item x="195"/>
        <item x="320"/>
        <item x="52"/>
        <item x="69"/>
        <item x="164"/>
        <item x="263"/>
        <item x="254"/>
        <item x="98"/>
        <item x="251"/>
        <item x="227"/>
        <item x="292"/>
        <item x="134"/>
        <item x="311"/>
        <item x="86"/>
        <item x="336"/>
        <item x="181"/>
        <item x="342"/>
        <item x="327"/>
        <item x="113"/>
        <item x="138"/>
        <item x="248"/>
        <item x="174"/>
        <item x="319"/>
        <item x="282"/>
        <item x="173"/>
        <item x="235"/>
        <item x="149"/>
        <item x="34"/>
        <item x="279"/>
        <item x="119"/>
        <item x="240"/>
        <item x="35"/>
        <item x="316"/>
        <item x="371"/>
        <item x="37"/>
        <item x="152"/>
        <item x="58"/>
        <item x="194"/>
        <item x="124"/>
        <item x="338"/>
        <item x="103"/>
        <item x="25"/>
        <item x="148"/>
        <item x="353"/>
        <item x="70"/>
        <item x="323"/>
        <item x="153"/>
        <item x="5"/>
        <item x="299"/>
        <item x="178"/>
        <item x="158"/>
        <item x="77"/>
        <item x="373"/>
        <item x="339"/>
        <item x="265"/>
        <item x="42"/>
        <item x="183"/>
        <item x="354"/>
        <item x="347"/>
        <item x="161"/>
        <item x="168"/>
        <item x="306"/>
        <item x="163"/>
        <item x="215"/>
        <item x="374"/>
        <item x="300"/>
        <item x="177"/>
        <item x="294"/>
        <item x="133"/>
        <item x="285"/>
        <item x="64"/>
        <item x="151"/>
        <item x="101"/>
        <item x="54"/>
        <item x="229"/>
        <item x="344"/>
        <item x="277"/>
        <item x="135"/>
        <item x="85"/>
        <item x="364"/>
        <item x="167"/>
        <item x="375"/>
        <item x="305"/>
        <item x="355"/>
        <item x="356"/>
        <item x="257"/>
        <item x="326"/>
        <item x="182"/>
        <item x="2"/>
        <item x="273"/>
        <item x="187"/>
        <item x="280"/>
        <item x="155"/>
        <item x="223"/>
        <item x="26"/>
        <item x="143"/>
        <item x="162"/>
        <item x="259"/>
        <item x="146"/>
        <item x="160"/>
        <item x="331"/>
        <item x="132"/>
        <item x="236"/>
        <item x="191"/>
        <item x="275"/>
        <item x="340"/>
        <item x="92"/>
        <item x="377"/>
        <item x="247"/>
        <item x="333"/>
        <item x="46"/>
        <item x="65"/>
        <item x="329"/>
        <item x="200"/>
        <item x="287"/>
        <item x="87"/>
        <item x="207"/>
        <item x="232"/>
        <item x="341"/>
        <item x="159"/>
        <item x="202"/>
        <item x="310"/>
        <item x="111"/>
        <item x="349"/>
        <item x="362"/>
        <item x="242"/>
        <item x="15"/>
        <item x="376"/>
        <item x="130"/>
        <item x="325"/>
        <item x="19"/>
        <item x="302"/>
        <item x="209"/>
        <item x="129"/>
        <item x="175"/>
        <item x="95"/>
        <item x="14"/>
        <item x="269"/>
        <item x="93"/>
        <item x="0"/>
        <item x="57"/>
        <item x="190"/>
        <item x="41"/>
        <item x="170"/>
        <item x="7"/>
        <item x="365"/>
        <item x="222"/>
        <item x="56"/>
        <item x="125"/>
        <item x="367"/>
        <item x="268"/>
        <item x="330"/>
        <item x="337"/>
        <item x="324"/>
        <item x="184"/>
        <item x="212"/>
        <item x="47"/>
        <item x="197"/>
        <item x="66"/>
        <item x="211"/>
        <item x="16"/>
        <item x="169"/>
        <item x="45"/>
        <item x="91"/>
        <item x="250"/>
        <item x="196"/>
        <item x="267"/>
        <item x="366"/>
        <item x="185"/>
        <item x="322"/>
        <item x="228"/>
        <item x="123"/>
        <item x="63"/>
        <item x="379"/>
        <item t="default"/>
      </items>
    </pivotField>
    <pivotField axis="axisRow" showAll="0">
      <items count="29">
        <item x="11"/>
        <item x="3"/>
        <item x="12"/>
        <item x="15"/>
        <item x="19"/>
        <item x="8"/>
        <item x="22"/>
        <item x="13"/>
        <item x="23"/>
        <item x="18"/>
        <item x="0"/>
        <item x="25"/>
        <item x="9"/>
        <item x="16"/>
        <item x="4"/>
        <item x="26"/>
        <item x="20"/>
        <item x="21"/>
        <item x="2"/>
        <item x="1"/>
        <item x="10"/>
        <item x="5"/>
        <item x="14"/>
        <item x="7"/>
        <item x="17"/>
        <item x="6"/>
        <item x="24"/>
        <item x="27"/>
        <item t="default"/>
      </items>
    </pivotField>
    <pivotField axis="axisCol" showAll="0">
      <items count="149">
        <item x="0"/>
        <item x="55"/>
        <item x="56"/>
        <item x="57"/>
        <item x="58"/>
        <item x="59"/>
        <item x="60"/>
        <item x="61"/>
        <item x="1"/>
        <item x="2"/>
        <item x="62"/>
        <item x="63"/>
        <item x="3"/>
        <item x="64"/>
        <item x="65"/>
        <item x="4"/>
        <item x="66"/>
        <item x="5"/>
        <item x="67"/>
        <item x="68"/>
        <item x="6"/>
        <item x="69"/>
        <item x="7"/>
        <item x="70"/>
        <item x="71"/>
        <item x="72"/>
        <item x="8"/>
        <item x="73"/>
        <item x="74"/>
        <item x="9"/>
        <item x="10"/>
        <item x="75"/>
        <item x="76"/>
        <item x="77"/>
        <item x="11"/>
        <item x="78"/>
        <item x="79"/>
        <item x="12"/>
        <item x="80"/>
        <item x="81"/>
        <item x="13"/>
        <item x="82"/>
        <item x="83"/>
        <item x="84"/>
        <item x="85"/>
        <item x="86"/>
        <item x="14"/>
        <item x="87"/>
        <item x="88"/>
        <item x="89"/>
        <item x="90"/>
        <item x="91"/>
        <item x="92"/>
        <item x="93"/>
        <item x="15"/>
        <item x="94"/>
        <item x="16"/>
        <item x="17"/>
        <item x="18"/>
        <item x="19"/>
        <item x="95"/>
        <item x="96"/>
        <item x="97"/>
        <item x="20"/>
        <item x="98"/>
        <item x="21"/>
        <item x="99"/>
        <item x="22"/>
        <item x="100"/>
        <item x="101"/>
        <item x="102"/>
        <item x="23"/>
        <item x="103"/>
        <item x="104"/>
        <item x="24"/>
        <item x="105"/>
        <item x="25"/>
        <item x="106"/>
        <item x="27"/>
        <item x="26"/>
        <item x="107"/>
        <item x="28"/>
        <item x="108"/>
        <item x="109"/>
        <item x="110"/>
        <item x="29"/>
        <item x="111"/>
        <item x="112"/>
        <item x="30"/>
        <item x="31"/>
        <item x="113"/>
        <item x="114"/>
        <item x="32"/>
        <item x="115"/>
        <item x="116"/>
        <item x="117"/>
        <item x="33"/>
        <item x="34"/>
        <item x="118"/>
        <item x="35"/>
        <item x="119"/>
        <item x="36"/>
        <item x="120"/>
        <item x="37"/>
        <item x="121"/>
        <item x="122"/>
        <item x="38"/>
        <item x="123"/>
        <item x="39"/>
        <item x="40"/>
        <item x="124"/>
        <item x="125"/>
        <item x="126"/>
        <item x="41"/>
        <item x="127"/>
        <item x="42"/>
        <item x="128"/>
        <item x="43"/>
        <item x="44"/>
        <item x="129"/>
        <item x="130"/>
        <item x="45"/>
        <item x="46"/>
        <item x="47"/>
        <item x="48"/>
        <item x="131"/>
        <item x="49"/>
        <item x="50"/>
        <item x="51"/>
        <item x="52"/>
        <item x="132"/>
        <item x="53"/>
        <item x="133"/>
        <item x="134"/>
        <item x="135"/>
        <item x="136"/>
        <item x="137"/>
        <item x="138"/>
        <item x="139"/>
        <item x="140"/>
        <item x="141"/>
        <item x="54"/>
        <item x="142"/>
        <item x="143"/>
        <item x="144"/>
        <item x="145"/>
        <item x="146"/>
        <item x="1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62">
        <item x="238"/>
        <item x="4"/>
        <item x="3"/>
        <item x="82"/>
        <item x="74"/>
        <item x="72"/>
        <item x="68"/>
        <item x="115"/>
        <item x="24"/>
        <item x="33"/>
        <item x="76"/>
        <item x="77"/>
        <item x="85"/>
        <item x="38"/>
        <item x="9"/>
        <item x="151"/>
        <item x="230"/>
        <item x="62"/>
        <item x="23"/>
        <item x="32"/>
        <item x="27"/>
        <item x="56"/>
        <item x="31"/>
        <item x="103"/>
        <item x="44"/>
        <item x="113"/>
        <item x="145"/>
        <item x="39"/>
        <item x="121"/>
        <item x="84"/>
        <item x="50"/>
        <item x="147"/>
        <item x="75"/>
        <item x="69"/>
        <item x="10"/>
        <item x="61"/>
        <item x="73"/>
        <item x="88"/>
        <item x="91"/>
        <item x="36"/>
        <item x="107"/>
        <item x="201"/>
        <item x="200"/>
        <item x="86"/>
        <item x="55"/>
        <item x="12"/>
        <item x="295"/>
        <item x="359"/>
        <item x="190"/>
        <item x="331"/>
        <item x="314"/>
        <item x="153"/>
        <item x="246"/>
        <item x="67"/>
        <item x="122"/>
        <item x="180"/>
        <item x="98"/>
        <item x="40"/>
        <item x="283"/>
        <item x="288"/>
        <item x="252"/>
        <item x="353"/>
        <item x="266"/>
        <item x="184"/>
        <item x="28"/>
        <item x="160"/>
        <item x="335"/>
        <item x="274"/>
        <item x="105"/>
        <item x="322"/>
        <item x="245"/>
        <item x="194"/>
        <item x="116"/>
        <item x="128"/>
        <item x="328"/>
        <item x="313"/>
        <item x="20"/>
        <item x="146"/>
        <item x="144"/>
        <item x="360"/>
        <item x="111"/>
        <item x="143"/>
        <item x="348"/>
        <item x="236"/>
        <item x="210"/>
        <item x="176"/>
        <item x="297"/>
        <item x="281"/>
        <item x="351"/>
        <item x="326"/>
        <item x="302"/>
        <item x="343"/>
        <item x="220"/>
        <item x="141"/>
        <item x="187"/>
        <item x="185"/>
        <item x="261"/>
        <item x="96"/>
        <item x="323"/>
        <item x="347"/>
        <item x="242"/>
        <item x="83"/>
        <item x="155"/>
        <item x="319"/>
        <item x="263"/>
        <item x="265"/>
        <item x="209"/>
        <item x="198"/>
        <item x="292"/>
        <item x="149"/>
        <item x="182"/>
        <item x="300"/>
        <item x="142"/>
        <item x="257"/>
        <item x="296"/>
        <item x="134"/>
        <item x="249"/>
        <item x="223"/>
        <item x="277"/>
        <item x="49"/>
        <item x="30"/>
        <item x="197"/>
        <item x="337"/>
        <item x="195"/>
        <item x="221"/>
        <item x="102"/>
        <item x="123"/>
        <item x="92"/>
        <item x="312"/>
        <item x="1"/>
        <item x="51"/>
        <item x="206"/>
        <item x="53"/>
        <item x="6"/>
        <item x="270"/>
        <item x="338"/>
        <item x="215"/>
        <item x="110"/>
        <item x="247"/>
        <item x="37"/>
        <item x="234"/>
        <item x="120"/>
        <item x="290"/>
        <item x="233"/>
        <item x="264"/>
        <item x="117"/>
        <item x="304"/>
        <item x="218"/>
        <item x="21"/>
        <item x="126"/>
        <item x="349"/>
        <item x="256"/>
        <item x="309"/>
        <item x="226"/>
        <item x="240"/>
        <item x="317"/>
        <item x="8"/>
        <item x="100"/>
        <item x="186"/>
        <item x="253"/>
        <item x="42"/>
        <item x="301"/>
        <item x="60"/>
        <item x="29"/>
        <item x="59"/>
        <item x="169"/>
        <item x="172"/>
        <item x="43"/>
        <item x="202"/>
        <item x="212"/>
        <item x="354"/>
        <item x="251"/>
        <item x="244"/>
        <item x="108"/>
        <item x="11"/>
        <item x="13"/>
        <item x="294"/>
        <item x="109"/>
        <item x="307"/>
        <item x="259"/>
        <item x="289"/>
        <item x="268"/>
        <item x="17"/>
        <item x="286"/>
        <item x="54"/>
        <item x="318"/>
        <item x="161"/>
        <item x="131"/>
        <item x="137"/>
        <item x="78"/>
        <item x="298"/>
        <item x="118"/>
        <item x="205"/>
        <item x="211"/>
        <item x="222"/>
        <item x="18"/>
        <item x="135"/>
        <item x="80"/>
        <item x="279"/>
        <item x="239"/>
        <item x="119"/>
        <item x="22"/>
        <item x="81"/>
        <item x="320"/>
        <item x="352"/>
        <item x="315"/>
        <item x="231"/>
        <item x="48"/>
        <item x="225"/>
        <item x="275"/>
        <item x="325"/>
        <item x="52"/>
        <item x="70"/>
        <item x="168"/>
        <item x="267"/>
        <item x="258"/>
        <item x="101"/>
        <item x="255"/>
        <item x="299"/>
        <item x="139"/>
        <item x="316"/>
        <item x="89"/>
        <item x="90"/>
        <item x="339"/>
        <item x="346"/>
        <item x="114"/>
        <item x="178"/>
        <item x="324"/>
        <item x="287"/>
        <item x="177"/>
        <item x="235"/>
        <item x="154"/>
        <item x="34"/>
        <item x="284"/>
        <item x="94"/>
        <item x="241"/>
        <item x="35"/>
        <item x="321"/>
        <item x="157"/>
        <item x="341"/>
        <item x="106"/>
        <item x="25"/>
        <item x="152"/>
        <item x="355"/>
        <item x="71"/>
        <item x="327"/>
        <item x="158"/>
        <item x="5"/>
        <item x="305"/>
        <item x="183"/>
        <item x="162"/>
        <item x="79"/>
        <item x="342"/>
        <item x="269"/>
        <item x="248"/>
        <item x="356"/>
        <item x="350"/>
        <item x="165"/>
        <item x="311"/>
        <item x="167"/>
        <item x="219"/>
        <item x="306"/>
        <item x="181"/>
        <item x="228"/>
        <item x="138"/>
        <item x="291"/>
        <item x="64"/>
        <item x="156"/>
        <item x="104"/>
        <item x="344"/>
        <item x="282"/>
        <item x="140"/>
        <item x="87"/>
        <item x="170"/>
        <item x="310"/>
        <item x="357"/>
        <item x="358"/>
        <item x="260"/>
        <item x="332"/>
        <item x="189"/>
        <item x="2"/>
        <item x="278"/>
        <item x="196"/>
        <item x="285"/>
        <item x="159"/>
        <item x="276"/>
        <item x="26"/>
        <item x="148"/>
        <item x="166"/>
        <item x="262"/>
        <item x="150"/>
        <item x="164"/>
        <item x="334"/>
        <item x="136"/>
        <item x="333"/>
        <item x="237"/>
        <item x="280"/>
        <item x="46"/>
        <item x="65"/>
        <item x="250"/>
        <item x="336"/>
        <item x="207"/>
        <item x="293"/>
        <item x="213"/>
        <item x="232"/>
        <item x="345"/>
        <item x="163"/>
        <item x="208"/>
        <item x="112"/>
        <item x="15"/>
        <item x="243"/>
        <item x="133"/>
        <item x="330"/>
        <item x="19"/>
        <item x="58"/>
        <item x="308"/>
        <item x="0"/>
        <item x="214"/>
        <item x="14"/>
        <item x="132"/>
        <item x="41"/>
        <item x="95"/>
        <item x="99"/>
        <item x="179"/>
        <item x="273"/>
        <item x="7"/>
        <item x="174"/>
        <item x="199"/>
        <item x="127"/>
        <item x="57"/>
        <item x="224"/>
        <item x="272"/>
        <item x="340"/>
        <item x="329"/>
        <item x="192"/>
        <item x="204"/>
        <item x="47"/>
        <item x="66"/>
        <item x="217"/>
        <item x="229"/>
        <item x="16"/>
        <item x="216"/>
        <item x="93"/>
        <item x="173"/>
        <item x="45"/>
        <item x="254"/>
        <item x="203"/>
        <item x="188"/>
        <item x="171"/>
        <item x="271"/>
        <item x="193"/>
        <item x="124"/>
        <item x="125"/>
        <item x="175"/>
        <item x="129"/>
        <item x="191"/>
        <item x="63"/>
        <item x="227"/>
        <item x="97"/>
        <item x="130"/>
        <item x="303"/>
        <item t="default"/>
      </items>
    </pivotField>
    <pivotField showAll="0"/>
    <pivotField showAll="0"/>
    <pivotField showAll="0"/>
    <pivotField showAll="0"/>
  </pivotFields>
  <rowFields count="1">
    <field x="3"/>
  </rowFields>
  <rowItems count="21">
    <i>
      <x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3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2">
    <field x="-2"/>
    <field x="4"/>
  </colFields>
  <colItems count="28">
    <i>
      <x/>
      <x/>
    </i>
    <i r="1">
      <x v="15"/>
    </i>
    <i r="1">
      <x v="29"/>
    </i>
    <i r="1">
      <x v="46"/>
    </i>
    <i r="1">
      <x v="57"/>
    </i>
    <i r="1">
      <x v="71"/>
    </i>
    <i r="1">
      <x v="88"/>
    </i>
    <i r="1">
      <x v="97"/>
    </i>
    <i r="1">
      <x v="118"/>
    </i>
    <i r="1">
      <x v="124"/>
    </i>
    <i r="1">
      <x v="127"/>
    </i>
    <i r="1">
      <x v="139"/>
    </i>
    <i r="1">
      <x v="141"/>
    </i>
    <i i="1">
      <x v="1"/>
      <x/>
    </i>
    <i r="1" i="1">
      <x v="15"/>
    </i>
    <i r="1" i="1">
      <x v="29"/>
    </i>
    <i r="1" i="1">
      <x v="46"/>
    </i>
    <i r="1" i="1">
      <x v="57"/>
    </i>
    <i r="1" i="1">
      <x v="71"/>
    </i>
    <i r="1" i="1">
      <x v="88"/>
    </i>
    <i r="1" i="1">
      <x v="97"/>
    </i>
    <i r="1" i="1">
      <x v="118"/>
    </i>
    <i r="1" i="1">
      <x v="124"/>
    </i>
    <i r="1" i="1">
      <x v="127"/>
    </i>
    <i r="1" i="1">
      <x v="139"/>
    </i>
    <i r="1" i="1">
      <x v="141"/>
    </i>
    <i t="grand">
      <x/>
    </i>
    <i t="grand" i="1">
      <x/>
    </i>
  </colItems>
  <pageFields count="1">
    <pageField fld="0" hier="-1"/>
  </pageFields>
  <dataFields count="2">
    <dataField name="Sum of Número de Cartões Pedidos" fld="2" baseField="4" baseItem="0"/>
    <dataField name="Sum of Total" fld="28" baseField="4" baseItem="0"/>
  </dataFields>
  <formats count="2">
    <format dxfId="1">
      <pivotArea field="4" type="button" dataOnly="0" labelOnly="1" outline="0" axis="axisCol" fieldPosition="1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0"/>
  </sheetPr>
  <dimension ref="B2:AF56"/>
  <sheetViews>
    <sheetView showGridLines="0" topLeftCell="A7" zoomScale="70" workbookViewId="0">
      <selection activeCell="B18" sqref="B18"/>
    </sheetView>
  </sheetViews>
  <sheetFormatPr defaultRowHeight="12.75" x14ac:dyDescent="0.2"/>
  <cols>
    <col min="1" max="1" width="5" customWidth="1"/>
    <col min="2" max="2" width="11.42578125" bestFit="1" customWidth="1"/>
    <col min="3" max="3" width="8.85546875" bestFit="1" customWidth="1"/>
    <col min="5" max="5" width="8.7109375" bestFit="1" customWidth="1"/>
    <col min="6" max="6" width="8.85546875" bestFit="1" customWidth="1"/>
    <col min="7" max="7" width="10.28515625" customWidth="1"/>
    <col min="8" max="8" width="9.7109375" bestFit="1" customWidth="1"/>
    <col min="9" max="9" width="9.28515625" bestFit="1" customWidth="1"/>
    <col min="10" max="10" width="8.5703125" bestFit="1" customWidth="1"/>
    <col min="11" max="11" width="8.7109375" bestFit="1" customWidth="1"/>
    <col min="12" max="12" width="9.28515625" bestFit="1" customWidth="1"/>
    <col min="13" max="13" width="8.85546875" bestFit="1" customWidth="1"/>
    <col min="14" max="14" width="9.140625" style="63"/>
  </cols>
  <sheetData>
    <row r="2" spans="2:14" x14ac:dyDescent="0.2">
      <c r="C2" s="209" t="s">
        <v>64</v>
      </c>
      <c r="D2" s="209"/>
      <c r="E2" s="210"/>
      <c r="F2" s="209" t="s">
        <v>65</v>
      </c>
      <c r="G2" s="210"/>
      <c r="H2" s="211">
        <f>'Ficheiros SIBS'!C1438</f>
        <v>220723</v>
      </c>
    </row>
    <row r="6" spans="2:14" ht="13.5" thickBot="1" x14ac:dyDescent="0.25"/>
    <row r="7" spans="2:14" ht="12.75" customHeight="1" thickTop="1" x14ac:dyDescent="0.2">
      <c r="C7" s="1212" t="s">
        <v>55</v>
      </c>
      <c r="D7" s="1213"/>
      <c r="E7" s="1213"/>
      <c r="F7" s="1213"/>
      <c r="G7" s="1213"/>
      <c r="H7" s="1213"/>
      <c r="I7" s="1213"/>
      <c r="J7" s="1213"/>
      <c r="K7" s="1213"/>
      <c r="L7" s="1213"/>
      <c r="M7" s="1213"/>
      <c r="N7" s="1214"/>
    </row>
    <row r="8" spans="2:14" ht="13.5" thickBot="1" x14ac:dyDescent="0.25">
      <c r="B8" s="7"/>
      <c r="C8" s="1215"/>
      <c r="D8" s="1216"/>
      <c r="E8" s="1216"/>
      <c r="F8" s="1216"/>
      <c r="G8" s="1216"/>
      <c r="H8" s="1216"/>
      <c r="I8" s="1216"/>
      <c r="J8" s="1216"/>
      <c r="K8" s="1216"/>
      <c r="L8" s="1216"/>
      <c r="M8" s="1216"/>
      <c r="N8" s="1217"/>
    </row>
    <row r="9" spans="2:14" ht="14.25" thickTop="1" thickBot="1" x14ac:dyDescent="0.25">
      <c r="C9" s="139">
        <v>39479</v>
      </c>
      <c r="D9" s="140">
        <v>39508</v>
      </c>
      <c r="E9" s="140">
        <v>39539</v>
      </c>
      <c r="F9" s="140">
        <v>39569</v>
      </c>
      <c r="G9" s="140">
        <v>39600</v>
      </c>
      <c r="H9" s="140">
        <v>39630</v>
      </c>
      <c r="I9" s="140">
        <v>39661</v>
      </c>
      <c r="J9" s="140">
        <v>39692</v>
      </c>
      <c r="K9" s="140">
        <v>39722</v>
      </c>
      <c r="L9" s="140">
        <v>39753</v>
      </c>
      <c r="M9" s="140">
        <v>39783</v>
      </c>
      <c r="N9" s="141" t="s">
        <v>56</v>
      </c>
    </row>
    <row r="10" spans="2:14" ht="13.5" thickTop="1" x14ac:dyDescent="0.2">
      <c r="B10" s="127" t="s">
        <v>24</v>
      </c>
      <c r="C10" s="142">
        <v>24718</v>
      </c>
      <c r="D10" s="143">
        <v>40935</v>
      </c>
      <c r="E10" s="143">
        <v>1473</v>
      </c>
      <c r="F10" s="143">
        <v>4260</v>
      </c>
      <c r="G10" s="143">
        <v>758</v>
      </c>
      <c r="H10" s="143">
        <v>1176</v>
      </c>
      <c r="I10" s="143">
        <v>544</v>
      </c>
      <c r="J10" s="143">
        <v>2441</v>
      </c>
      <c r="K10" s="143">
        <v>758</v>
      </c>
      <c r="L10" s="143">
        <v>1275</v>
      </c>
      <c r="M10" s="143">
        <v>521</v>
      </c>
      <c r="N10" s="144">
        <f>SUM(C10:M10)</f>
        <v>78859</v>
      </c>
    </row>
    <row r="11" spans="2:14" x14ac:dyDescent="0.2">
      <c r="B11" s="128" t="s">
        <v>25</v>
      </c>
      <c r="C11" s="67">
        <v>133</v>
      </c>
      <c r="D11" s="68">
        <v>75</v>
      </c>
      <c r="E11" s="68">
        <v>40</v>
      </c>
      <c r="F11" s="68">
        <v>2</v>
      </c>
      <c r="G11" s="68">
        <v>99</v>
      </c>
      <c r="H11" s="68">
        <v>147</v>
      </c>
      <c r="I11" s="68">
        <v>235</v>
      </c>
      <c r="J11" s="68">
        <v>169</v>
      </c>
      <c r="K11" s="68">
        <v>123</v>
      </c>
      <c r="L11" s="68">
        <v>64</v>
      </c>
      <c r="M11" s="68">
        <v>69</v>
      </c>
      <c r="N11" s="69">
        <f>SUM(C11:M11)</f>
        <v>1156</v>
      </c>
    </row>
    <row r="12" spans="2:14" x14ac:dyDescent="0.2">
      <c r="B12" s="129" t="s">
        <v>26</v>
      </c>
      <c r="C12" s="67">
        <v>348</v>
      </c>
      <c r="D12" s="68">
        <v>241</v>
      </c>
      <c r="E12" s="68">
        <v>146</v>
      </c>
      <c r="F12" s="68">
        <v>21</v>
      </c>
      <c r="G12" s="68">
        <v>486</v>
      </c>
      <c r="H12" s="68">
        <v>323</v>
      </c>
      <c r="I12" s="68">
        <v>254</v>
      </c>
      <c r="J12" s="68">
        <v>306</v>
      </c>
      <c r="K12" s="68">
        <v>148</v>
      </c>
      <c r="L12" s="68">
        <v>131</v>
      </c>
      <c r="M12" s="68">
        <v>111</v>
      </c>
      <c r="N12" s="69">
        <f t="shared" ref="N12:N22" si="0">SUM(C12:M12)</f>
        <v>2515</v>
      </c>
    </row>
    <row r="13" spans="2:14" x14ac:dyDescent="0.2">
      <c r="B13" s="130" t="s">
        <v>59</v>
      </c>
      <c r="C13" s="67"/>
      <c r="D13" s="68"/>
      <c r="E13" s="68">
        <v>2</v>
      </c>
      <c r="F13" s="68">
        <v>0</v>
      </c>
      <c r="G13" s="68">
        <v>0</v>
      </c>
      <c r="H13" s="68">
        <v>1</v>
      </c>
      <c r="I13" s="68">
        <v>0</v>
      </c>
      <c r="J13" s="68">
        <v>0</v>
      </c>
      <c r="K13" s="68">
        <v>0</v>
      </c>
      <c r="L13" s="68">
        <v>0</v>
      </c>
      <c r="M13" s="68">
        <v>0</v>
      </c>
      <c r="N13" s="69">
        <f t="shared" si="0"/>
        <v>3</v>
      </c>
    </row>
    <row r="14" spans="2:14" x14ac:dyDescent="0.2">
      <c r="B14" s="131" t="s">
        <v>28</v>
      </c>
      <c r="C14" s="67">
        <v>24</v>
      </c>
      <c r="D14" s="68">
        <v>67</v>
      </c>
      <c r="E14" s="68">
        <v>26</v>
      </c>
      <c r="F14" s="68">
        <v>308</v>
      </c>
      <c r="G14" s="68">
        <v>28</v>
      </c>
      <c r="H14" s="68">
        <v>4</v>
      </c>
      <c r="I14" s="68">
        <v>2</v>
      </c>
      <c r="J14" s="68">
        <v>8</v>
      </c>
      <c r="K14" s="68">
        <v>1</v>
      </c>
      <c r="L14" s="68">
        <v>0</v>
      </c>
      <c r="M14" s="68">
        <v>1</v>
      </c>
      <c r="N14" s="69">
        <f t="shared" si="0"/>
        <v>469</v>
      </c>
    </row>
    <row r="15" spans="2:14" x14ac:dyDescent="0.2">
      <c r="B15" s="132" t="s">
        <v>29</v>
      </c>
      <c r="C15" s="67">
        <v>1143</v>
      </c>
      <c r="D15" s="68">
        <v>4025</v>
      </c>
      <c r="E15" s="68">
        <v>12075</v>
      </c>
      <c r="F15" s="68">
        <v>5491</v>
      </c>
      <c r="G15" s="68">
        <v>1256</v>
      </c>
      <c r="H15" s="68">
        <v>434</v>
      </c>
      <c r="I15" s="68">
        <v>186</v>
      </c>
      <c r="J15" s="68">
        <v>783</v>
      </c>
      <c r="K15" s="68">
        <v>185</v>
      </c>
      <c r="L15" s="68">
        <v>354</v>
      </c>
      <c r="M15" s="68">
        <v>174</v>
      </c>
      <c r="N15" s="69">
        <f t="shared" si="0"/>
        <v>26106</v>
      </c>
    </row>
    <row r="16" spans="2:14" x14ac:dyDescent="0.2">
      <c r="B16" s="133" t="s">
        <v>54</v>
      </c>
      <c r="C16" s="67">
        <v>760</v>
      </c>
      <c r="D16" s="68">
        <v>24922</v>
      </c>
      <c r="E16" s="68">
        <v>10655</v>
      </c>
      <c r="F16" s="68">
        <v>0</v>
      </c>
      <c r="G16" s="68">
        <v>111</v>
      </c>
      <c r="H16" s="68">
        <v>6628</v>
      </c>
      <c r="I16" s="68">
        <v>5881</v>
      </c>
      <c r="J16" s="68">
        <v>2269</v>
      </c>
      <c r="K16" s="68">
        <v>1284</v>
      </c>
      <c r="L16" s="68">
        <v>1342</v>
      </c>
      <c r="M16" s="68">
        <v>1111</v>
      </c>
      <c r="N16" s="69">
        <f t="shared" si="0"/>
        <v>54963</v>
      </c>
    </row>
    <row r="17" spans="2:14" x14ac:dyDescent="0.2">
      <c r="B17" s="134" t="s">
        <v>31</v>
      </c>
      <c r="C17" s="67"/>
      <c r="D17" s="68">
        <v>945</v>
      </c>
      <c r="E17" s="68">
        <v>9559</v>
      </c>
      <c r="F17" s="68">
        <v>474</v>
      </c>
      <c r="G17" s="68">
        <v>816</v>
      </c>
      <c r="H17" s="68">
        <v>220</v>
      </c>
      <c r="I17" s="68">
        <v>131</v>
      </c>
      <c r="J17" s="68">
        <v>2268</v>
      </c>
      <c r="K17" s="68">
        <v>130</v>
      </c>
      <c r="L17" s="68">
        <v>276</v>
      </c>
      <c r="M17" s="68">
        <v>81</v>
      </c>
      <c r="N17" s="69">
        <f t="shared" si="0"/>
        <v>14900</v>
      </c>
    </row>
    <row r="18" spans="2:14" x14ac:dyDescent="0.2">
      <c r="B18" s="70" t="s">
        <v>32</v>
      </c>
      <c r="C18" s="67">
        <v>695</v>
      </c>
      <c r="D18" s="68">
        <v>7288</v>
      </c>
      <c r="E18" s="68">
        <v>13849</v>
      </c>
      <c r="F18" s="68">
        <v>581</v>
      </c>
      <c r="G18" s="68">
        <v>1686</v>
      </c>
      <c r="H18" s="68">
        <v>637</v>
      </c>
      <c r="I18" s="68">
        <v>28</v>
      </c>
      <c r="J18" s="68">
        <v>585</v>
      </c>
      <c r="K18" s="68">
        <v>828</v>
      </c>
      <c r="L18" s="68">
        <v>691</v>
      </c>
      <c r="M18" s="68">
        <v>978</v>
      </c>
      <c r="N18" s="69">
        <f t="shared" si="0"/>
        <v>27846</v>
      </c>
    </row>
    <row r="19" spans="2:14" x14ac:dyDescent="0.2">
      <c r="B19" s="137" t="s">
        <v>34</v>
      </c>
      <c r="C19" s="67">
        <v>20</v>
      </c>
      <c r="D19" s="68">
        <v>77</v>
      </c>
      <c r="E19" s="68">
        <v>1120</v>
      </c>
      <c r="F19" s="68">
        <v>1</v>
      </c>
      <c r="G19" s="68">
        <v>182</v>
      </c>
      <c r="H19" s="68">
        <v>59</v>
      </c>
      <c r="I19" s="68">
        <v>73</v>
      </c>
      <c r="J19" s="68">
        <v>112</v>
      </c>
      <c r="K19" s="68">
        <v>61</v>
      </c>
      <c r="L19" s="68">
        <v>103</v>
      </c>
      <c r="M19" s="68">
        <v>104</v>
      </c>
      <c r="N19" s="69">
        <f t="shared" si="0"/>
        <v>1912</v>
      </c>
    </row>
    <row r="20" spans="2:14" x14ac:dyDescent="0.2">
      <c r="B20" s="136" t="s">
        <v>35</v>
      </c>
      <c r="C20" s="67">
        <v>18</v>
      </c>
      <c r="D20" s="68">
        <v>108</v>
      </c>
      <c r="E20" s="68">
        <v>1362</v>
      </c>
      <c r="F20" s="68">
        <v>9</v>
      </c>
      <c r="G20" s="68">
        <v>213</v>
      </c>
      <c r="H20" s="68">
        <v>45</v>
      </c>
      <c r="I20" s="68">
        <v>34</v>
      </c>
      <c r="J20" s="68">
        <v>77</v>
      </c>
      <c r="K20" s="68">
        <v>32</v>
      </c>
      <c r="L20" s="68">
        <v>29</v>
      </c>
      <c r="M20" s="68">
        <v>47</v>
      </c>
      <c r="N20" s="69">
        <f t="shared" si="0"/>
        <v>1974</v>
      </c>
    </row>
    <row r="21" spans="2:14" x14ac:dyDescent="0.2">
      <c r="B21" s="138" t="s">
        <v>36</v>
      </c>
      <c r="C21" s="67">
        <v>10</v>
      </c>
      <c r="D21" s="68">
        <v>52</v>
      </c>
      <c r="E21" s="68">
        <v>908</v>
      </c>
      <c r="F21" s="68">
        <v>54</v>
      </c>
      <c r="G21" s="68">
        <v>93</v>
      </c>
      <c r="H21" s="68">
        <v>14</v>
      </c>
      <c r="I21" s="68">
        <v>26</v>
      </c>
      <c r="J21" s="68">
        <v>98</v>
      </c>
      <c r="K21" s="68">
        <v>26</v>
      </c>
      <c r="L21" s="68">
        <v>34</v>
      </c>
      <c r="M21" s="68">
        <v>18</v>
      </c>
      <c r="N21" s="69">
        <f t="shared" si="0"/>
        <v>1333</v>
      </c>
    </row>
    <row r="22" spans="2:14" x14ac:dyDescent="0.2">
      <c r="B22" s="213" t="s">
        <v>37</v>
      </c>
      <c r="C22" s="214"/>
      <c r="D22" s="215">
        <v>57</v>
      </c>
      <c r="E22" s="215">
        <v>92</v>
      </c>
      <c r="F22" s="215">
        <v>44</v>
      </c>
      <c r="G22" s="215">
        <v>26</v>
      </c>
      <c r="H22" s="215">
        <v>7</v>
      </c>
      <c r="I22" s="215">
        <v>4</v>
      </c>
      <c r="J22" s="215">
        <v>18</v>
      </c>
      <c r="K22" s="215">
        <v>10</v>
      </c>
      <c r="L22" s="215">
        <v>3</v>
      </c>
      <c r="M22" s="215">
        <v>1</v>
      </c>
      <c r="N22" s="216">
        <f t="shared" si="0"/>
        <v>262</v>
      </c>
    </row>
    <row r="23" spans="2:14" s="32" customFormat="1" x14ac:dyDescent="0.2">
      <c r="B23" s="217"/>
      <c r="C23" s="218">
        <f t="shared" ref="C23:L23" si="1">SUM(C10:C22)</f>
        <v>27869</v>
      </c>
      <c r="D23" s="218">
        <f t="shared" si="1"/>
        <v>78792</v>
      </c>
      <c r="E23" s="218">
        <f t="shared" si="1"/>
        <v>51307</v>
      </c>
      <c r="F23" s="218">
        <f t="shared" si="1"/>
        <v>11245</v>
      </c>
      <c r="G23" s="218">
        <f t="shared" si="1"/>
        <v>5754</v>
      </c>
      <c r="H23" s="218">
        <f t="shared" si="1"/>
        <v>9695</v>
      </c>
      <c r="I23" s="218">
        <f t="shared" si="1"/>
        <v>7398</v>
      </c>
      <c r="J23" s="218">
        <f t="shared" si="1"/>
        <v>9134</v>
      </c>
      <c r="K23" s="218">
        <f t="shared" si="1"/>
        <v>3586</v>
      </c>
      <c r="L23" s="218">
        <f t="shared" si="1"/>
        <v>4302</v>
      </c>
      <c r="M23" s="218">
        <f>SUM(M10:M22)</f>
        <v>3216</v>
      </c>
      <c r="N23" s="219">
        <f>SUM(N10:N22)</f>
        <v>212298</v>
      </c>
    </row>
    <row r="43" spans="27:32" x14ac:dyDescent="0.2">
      <c r="AA43" s="28"/>
      <c r="AB43" s="28"/>
      <c r="AC43" s="28"/>
      <c r="AD43" s="28"/>
      <c r="AE43" s="28"/>
      <c r="AF43" s="28"/>
    </row>
    <row r="44" spans="27:32" x14ac:dyDescent="0.2">
      <c r="AA44" s="28"/>
      <c r="AB44" s="28"/>
      <c r="AC44" s="28"/>
      <c r="AD44" s="28"/>
      <c r="AE44" s="28"/>
      <c r="AF44" s="28"/>
    </row>
    <row r="45" spans="27:32" x14ac:dyDescent="0.2">
      <c r="AA45" s="28"/>
      <c r="AB45" s="28"/>
      <c r="AC45" s="28"/>
      <c r="AD45" s="28"/>
      <c r="AE45" s="28"/>
      <c r="AF45" s="28"/>
    </row>
    <row r="46" spans="27:32" x14ac:dyDescent="0.2">
      <c r="AA46" s="28"/>
      <c r="AB46" s="1218"/>
      <c r="AC46" s="1218"/>
      <c r="AD46" s="1218"/>
      <c r="AE46" s="1218"/>
      <c r="AF46" s="28"/>
    </row>
    <row r="47" spans="27:32" x14ac:dyDescent="0.2">
      <c r="AA47" s="28"/>
      <c r="AB47" s="17"/>
      <c r="AC47" s="17"/>
      <c r="AD47" s="17"/>
      <c r="AE47" s="17"/>
      <c r="AF47" s="28"/>
    </row>
    <row r="48" spans="27:32" x14ac:dyDescent="0.2">
      <c r="AA48" s="28"/>
      <c r="AB48" s="17"/>
      <c r="AC48" s="17"/>
      <c r="AD48" s="220"/>
      <c r="AE48" s="17"/>
      <c r="AF48" s="28"/>
    </row>
    <row r="49" spans="27:32" x14ac:dyDescent="0.2">
      <c r="AA49" s="28"/>
      <c r="AB49" s="17"/>
      <c r="AC49" s="17"/>
      <c r="AD49" s="17"/>
      <c r="AE49" s="17"/>
      <c r="AF49" s="28"/>
    </row>
    <row r="50" spans="27:32" x14ac:dyDescent="0.2">
      <c r="AA50" s="28"/>
      <c r="AB50" s="17"/>
      <c r="AC50" s="17"/>
      <c r="AD50" s="17"/>
      <c r="AE50" s="17"/>
      <c r="AF50" s="28"/>
    </row>
    <row r="51" spans="27:32" x14ac:dyDescent="0.2">
      <c r="AA51" s="28"/>
      <c r="AB51" s="17"/>
      <c r="AC51" s="17"/>
      <c r="AD51" s="17"/>
      <c r="AE51" s="17"/>
      <c r="AF51" s="28"/>
    </row>
    <row r="52" spans="27:32" x14ac:dyDescent="0.2">
      <c r="AA52" s="28"/>
      <c r="AB52" s="17"/>
      <c r="AC52" s="221"/>
      <c r="AD52" s="17"/>
      <c r="AE52" s="17"/>
      <c r="AF52" s="28"/>
    </row>
    <row r="53" spans="27:32" x14ac:dyDescent="0.2">
      <c r="AA53" s="28"/>
      <c r="AB53" s="17"/>
      <c r="AC53" s="17"/>
      <c r="AD53" s="17"/>
      <c r="AE53" s="17"/>
      <c r="AF53" s="28"/>
    </row>
    <row r="54" spans="27:32" x14ac:dyDescent="0.2">
      <c r="AA54" s="28"/>
      <c r="AB54" s="17"/>
      <c r="AC54" s="17"/>
      <c r="AD54" s="17"/>
      <c r="AE54" s="17"/>
      <c r="AF54" s="28"/>
    </row>
    <row r="55" spans="27:32" x14ac:dyDescent="0.2">
      <c r="AA55" s="28"/>
      <c r="AB55" s="222"/>
      <c r="AC55" s="17"/>
      <c r="AD55" s="17"/>
      <c r="AE55" s="17"/>
      <c r="AF55" s="28"/>
    </row>
    <row r="56" spans="27:32" x14ac:dyDescent="0.2">
      <c r="AA56" s="28"/>
      <c r="AB56" s="28"/>
      <c r="AC56" s="28"/>
      <c r="AD56" s="28"/>
      <c r="AE56" s="28"/>
      <c r="AF56" s="28"/>
    </row>
  </sheetData>
  <mergeCells count="2">
    <mergeCell ref="C7:N8"/>
    <mergeCell ref="AB46:AE46"/>
  </mergeCells>
  <phoneticPr fontId="5" type="noConversion"/>
  <pageMargins left="0.75" right="0.75" top="1" bottom="1" header="0.5" footer="0.5"/>
  <pageSetup paperSize="9" orientation="portrait" verticalDpi="4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14"/>
  </sheetPr>
  <dimension ref="A1:CR5953"/>
  <sheetViews>
    <sheetView showGridLines="0" zoomScale="70" zoomScaleNormal="70" workbookViewId="0">
      <pane ySplit="7" topLeftCell="A3160" activePane="bottomLeft" state="frozen"/>
      <selection activeCell="AB19" sqref="N19:AB19"/>
      <selection pane="bottomLeft" activeCell="D3185" sqref="D3185"/>
    </sheetView>
  </sheetViews>
  <sheetFormatPr defaultRowHeight="12.75" outlineLevelRow="1" x14ac:dyDescent="0.2"/>
  <cols>
    <col min="1" max="1" width="16.85546875" style="442" bestFit="1" customWidth="1"/>
    <col min="2" max="2" width="11.7109375" style="435" bestFit="1" customWidth="1"/>
    <col min="3" max="3" width="22.140625" style="436" bestFit="1" customWidth="1"/>
    <col min="4" max="4" width="56.42578125" style="435" customWidth="1"/>
    <col min="5" max="5" width="24" style="472" bestFit="1" customWidth="1"/>
    <col min="6" max="6" width="1.28515625" style="28" customWidth="1"/>
    <col min="7" max="7" width="11.7109375" style="474" bestFit="1" customWidth="1"/>
    <col min="8" max="8" width="17.42578125" style="435" bestFit="1" customWidth="1"/>
    <col min="9" max="9" width="18.85546875" style="435" bestFit="1" customWidth="1"/>
    <col min="10" max="10" width="15.85546875" style="435" bestFit="1" customWidth="1"/>
    <col min="11" max="11" width="13.5703125" style="435" bestFit="1" customWidth="1"/>
    <col min="12" max="12" width="24" style="472" bestFit="1" customWidth="1"/>
    <col min="13" max="13" width="3.42578125" style="17" customWidth="1"/>
    <col min="14" max="14" width="11.7109375" style="474" customWidth="1"/>
    <col min="15" max="15" width="17.42578125" style="435" customWidth="1"/>
    <col min="16" max="16" width="18.85546875" style="435" customWidth="1"/>
    <col min="17" max="17" width="19.5703125" style="435" customWidth="1"/>
    <col min="18" max="18" width="15.85546875" style="435" customWidth="1"/>
    <col min="19" max="19" width="18.7109375" style="28" customWidth="1"/>
    <col min="20" max="20" width="13.5703125" style="28" customWidth="1"/>
    <col min="21" max="21" width="12.85546875" style="472" customWidth="1"/>
    <col min="22" max="22" width="11.7109375" style="480" bestFit="1" customWidth="1"/>
    <col min="23" max="23" width="19.28515625" style="435" bestFit="1" customWidth="1"/>
    <col min="24" max="24" width="23.42578125" style="437" bestFit="1" customWidth="1"/>
    <col min="25" max="25" width="26.7109375" style="437" bestFit="1" customWidth="1"/>
    <col min="26" max="26" width="23.5703125" style="435" bestFit="1" customWidth="1"/>
    <col min="27" max="27" width="18.5703125" style="481" bestFit="1" customWidth="1"/>
    <col min="28" max="28" width="13.42578125" style="412" bestFit="1" customWidth="1"/>
    <col min="29" max="29" width="18.28515625" style="148" bestFit="1" customWidth="1"/>
    <col min="30" max="30" width="17.140625" style="435" bestFit="1" customWidth="1"/>
    <col min="31" max="31" width="15.42578125" style="435" bestFit="1" customWidth="1"/>
    <col min="32" max="32" width="18.7109375" style="435" bestFit="1" customWidth="1"/>
    <col min="33" max="33" width="19.140625" style="435" bestFit="1" customWidth="1"/>
    <col min="34" max="34" width="25" style="444" hidden="1" customWidth="1"/>
    <col min="35" max="35" width="10.28515625" style="28" bestFit="1" customWidth="1"/>
    <col min="36" max="36" width="18.7109375" style="28" bestFit="1" customWidth="1"/>
    <col min="37" max="16384" width="9.140625" style="17"/>
  </cols>
  <sheetData>
    <row r="1" spans="1:36" s="32" customFormat="1" x14ac:dyDescent="0.2">
      <c r="A1"/>
      <c r="B1" s="43"/>
      <c r="C1" s="114"/>
      <c r="D1" s="43">
        <v>2377</v>
      </c>
      <c r="E1" s="149"/>
      <c r="F1"/>
      <c r="G1" s="43"/>
      <c r="H1" s="43"/>
      <c r="I1" s="43"/>
      <c r="J1" s="43"/>
      <c r="K1" s="43"/>
      <c r="L1" s="161"/>
      <c r="N1" s="1246" t="s">
        <v>16</v>
      </c>
      <c r="O1" s="1246"/>
      <c r="P1" s="53">
        <f ca="1">TODAY()</f>
        <v>42774</v>
      </c>
      <c r="Q1" s="73"/>
      <c r="R1" s="73"/>
      <c r="U1" s="161"/>
      <c r="V1" s="110"/>
      <c r="W1" s="73"/>
      <c r="X1" s="81"/>
      <c r="Y1" s="81"/>
      <c r="Z1" s="73"/>
      <c r="AA1" s="74"/>
      <c r="AB1" s="47"/>
      <c r="AC1" s="47"/>
      <c r="AD1" s="73"/>
      <c r="AE1" s="43"/>
      <c r="AF1" s="43"/>
      <c r="AG1" s="43"/>
      <c r="AH1" s="58"/>
      <c r="AI1" s="1231" t="s">
        <v>111</v>
      </c>
      <c r="AJ1" s="1232"/>
    </row>
    <row r="2" spans="1:36" s="32" customFormat="1" ht="21" customHeight="1" x14ac:dyDescent="0.2">
      <c r="A2"/>
      <c r="B2" s="43"/>
      <c r="C2" s="1249" t="s">
        <v>217</v>
      </c>
      <c r="D2" s="1250"/>
      <c r="E2" s="149"/>
      <c r="F2"/>
      <c r="G2" s="43"/>
      <c r="H2" s="1249" t="s">
        <v>218</v>
      </c>
      <c r="I2" s="1264"/>
      <c r="J2" s="1264"/>
      <c r="K2" s="1250"/>
      <c r="L2" s="1267" t="s">
        <v>161</v>
      </c>
      <c r="N2" s="103"/>
      <c r="O2" s="103"/>
      <c r="P2" s="1255" t="s">
        <v>57</v>
      </c>
      <c r="Q2" s="1256"/>
      <c r="R2" s="1256"/>
      <c r="S2" s="1257"/>
      <c r="U2" s="1247" t="s">
        <v>58</v>
      </c>
      <c r="V2" s="110"/>
      <c r="W2" s="1269" t="s">
        <v>160</v>
      </c>
      <c r="X2" s="1270"/>
      <c r="Y2" s="1270"/>
      <c r="Z2" s="1270"/>
      <c r="AA2" s="1271"/>
      <c r="AB2" s="47"/>
      <c r="AC2" s="47"/>
      <c r="AD2" s="73"/>
      <c r="AE2" s="43"/>
      <c r="AF2" s="43"/>
      <c r="AG2" s="43"/>
      <c r="AH2" s="58"/>
      <c r="AI2"/>
      <c r="AJ2"/>
    </row>
    <row r="3" spans="1:36" s="32" customFormat="1" ht="22.5" customHeight="1" x14ac:dyDescent="0.2">
      <c r="A3"/>
      <c r="B3" s="43"/>
      <c r="C3" s="1251"/>
      <c r="D3" s="1252"/>
      <c r="E3" s="149"/>
      <c r="F3"/>
      <c r="G3" s="43"/>
      <c r="H3" s="1251"/>
      <c r="I3" s="1265"/>
      <c r="J3" s="1265"/>
      <c r="K3" s="1252"/>
      <c r="L3" s="1268"/>
      <c r="N3" s="103"/>
      <c r="O3" s="103"/>
      <c r="P3" s="1258"/>
      <c r="Q3" s="1259"/>
      <c r="R3" s="1259"/>
      <c r="S3" s="1260"/>
      <c r="U3" s="1248"/>
      <c r="V3" s="110"/>
      <c r="W3" s="1272"/>
      <c r="X3" s="1273"/>
      <c r="Y3" s="1273"/>
      <c r="Z3" s="1273"/>
      <c r="AA3" s="1274"/>
      <c r="AB3" s="47"/>
      <c r="AC3" s="47"/>
      <c r="AD3" s="73"/>
      <c r="AE3" s="43"/>
      <c r="AF3" s="43"/>
      <c r="AG3" s="43"/>
      <c r="AH3" s="58"/>
      <c r="AI3"/>
      <c r="AJ3"/>
    </row>
    <row r="4" spans="1:36" s="47" customFormat="1" ht="20.25" customHeight="1" x14ac:dyDescent="0.2">
      <c r="A4" s="174" t="s">
        <v>115</v>
      </c>
      <c r="B4" s="65"/>
      <c r="C4" s="1253">
        <f>SUM(C5971:C6416)</f>
        <v>0</v>
      </c>
      <c r="D4" s="1254"/>
      <c r="E4" s="150"/>
      <c r="F4" s="66"/>
      <c r="G4" s="223"/>
      <c r="H4" s="1253">
        <f>SUM(J5970:J6927)</f>
        <v>0</v>
      </c>
      <c r="I4" s="1266"/>
      <c r="J4" s="1266"/>
      <c r="K4" s="1254"/>
      <c r="L4" s="168">
        <f>SUM(Y2889:Y4102)</f>
        <v>3509</v>
      </c>
      <c r="N4" s="103"/>
      <c r="O4" s="103"/>
      <c r="P4" s="1261">
        <f>SUM(R5970:R7072)</f>
        <v>0</v>
      </c>
      <c r="Q4" s="1262"/>
      <c r="R4" s="1262"/>
      <c r="S4" s="1263"/>
      <c r="U4" s="169">
        <f>C4-W4</f>
        <v>-172311</v>
      </c>
      <c r="V4" s="111"/>
      <c r="W4" s="1275">
        <f>SUM(W2889:W6324)</f>
        <v>172311</v>
      </c>
      <c r="X4" s="1276"/>
      <c r="Y4" s="1276"/>
      <c r="Z4" s="1277"/>
      <c r="AA4" s="1278"/>
      <c r="AD4" s="81"/>
      <c r="AE4" s="65"/>
      <c r="AF4" s="65"/>
      <c r="AG4" s="65"/>
      <c r="AH4" s="64"/>
      <c r="AI4" s="64"/>
      <c r="AJ4" s="64"/>
    </row>
    <row r="5" spans="1:36" s="32" customFormat="1" ht="13.5" thickBot="1" x14ac:dyDescent="0.25">
      <c r="A5" s="174" t="s">
        <v>116</v>
      </c>
      <c r="B5" s="43"/>
      <c r="C5" s="114"/>
      <c r="D5" s="43"/>
      <c r="E5" s="149"/>
      <c r="F5"/>
      <c r="G5" s="43"/>
      <c r="H5" s="43"/>
      <c r="I5" s="43"/>
      <c r="J5" s="43"/>
      <c r="K5" s="43"/>
      <c r="L5" s="161"/>
      <c r="N5" s="73"/>
      <c r="O5" s="73"/>
      <c r="P5" s="73"/>
      <c r="Q5" s="73"/>
      <c r="R5" s="73"/>
      <c r="U5" s="161"/>
      <c r="V5" s="110"/>
      <c r="W5" s="73"/>
      <c r="X5" s="81"/>
      <c r="Y5" s="81"/>
      <c r="Z5" s="73"/>
      <c r="AA5" s="74"/>
      <c r="AB5" s="47"/>
      <c r="AC5" s="47"/>
      <c r="AD5" s="73"/>
      <c r="AE5" s="43"/>
      <c r="AF5" s="43"/>
      <c r="AG5" s="43"/>
      <c r="AH5" s="58"/>
      <c r="AI5"/>
      <c r="AJ5"/>
    </row>
    <row r="6" spans="1:36" s="415" customFormat="1" ht="37.5" customHeight="1" thickBot="1" x14ac:dyDescent="0.25">
      <c r="A6" s="174"/>
      <c r="B6" s="1235" t="s">
        <v>21</v>
      </c>
      <c r="C6" s="1236"/>
      <c r="D6" s="1236"/>
      <c r="E6" s="1237"/>
      <c r="F6" s="174"/>
      <c r="G6" s="1243" t="s">
        <v>163</v>
      </c>
      <c r="H6" s="1244"/>
      <c r="I6" s="1244"/>
      <c r="J6" s="1244"/>
      <c r="K6" s="1244"/>
      <c r="L6" s="1245"/>
      <c r="M6" s="414"/>
      <c r="N6" s="1228" t="s">
        <v>162</v>
      </c>
      <c r="O6" s="1229"/>
      <c r="P6" s="1229"/>
      <c r="Q6" s="1229"/>
      <c r="R6" s="1229"/>
      <c r="S6" s="1229"/>
      <c r="T6" s="1229"/>
      <c r="U6" s="1230"/>
      <c r="V6" s="1239" t="s">
        <v>50</v>
      </c>
      <c r="W6" s="1240"/>
      <c r="X6" s="1240"/>
      <c r="Y6" s="1240"/>
      <c r="Z6" s="1240"/>
      <c r="AA6" s="1240"/>
      <c r="AB6" s="1240"/>
      <c r="AC6" s="1240"/>
      <c r="AD6" s="1240"/>
      <c r="AE6" s="1240"/>
      <c r="AF6" s="1240"/>
      <c r="AG6" s="1241"/>
      <c r="AH6" s="174"/>
      <c r="AI6" s="174"/>
      <c r="AJ6" s="174"/>
    </row>
    <row r="7" spans="1:36" ht="57" customHeight="1" thickBot="1" x14ac:dyDescent="0.25">
      <c r="A7" s="417" t="s">
        <v>114</v>
      </c>
      <c r="B7" s="417" t="s">
        <v>22</v>
      </c>
      <c r="C7" s="419" t="s">
        <v>51</v>
      </c>
      <c r="D7" s="416" t="s">
        <v>53</v>
      </c>
      <c r="E7" s="418" t="s">
        <v>48</v>
      </c>
      <c r="F7" s="46"/>
      <c r="G7" s="420" t="s">
        <v>22</v>
      </c>
      <c r="H7" s="421" t="s">
        <v>3</v>
      </c>
      <c r="I7" s="422" t="s">
        <v>9</v>
      </c>
      <c r="J7" s="422" t="s">
        <v>10</v>
      </c>
      <c r="K7" s="423" t="s">
        <v>164</v>
      </c>
      <c r="L7" s="424" t="s">
        <v>48</v>
      </c>
      <c r="N7" s="425" t="s">
        <v>22</v>
      </c>
      <c r="O7" s="426" t="s">
        <v>3</v>
      </c>
      <c r="P7" s="427" t="s">
        <v>4</v>
      </c>
      <c r="Q7" s="427" t="s">
        <v>5</v>
      </c>
      <c r="R7" s="427" t="s">
        <v>6</v>
      </c>
      <c r="S7" s="427" t="s">
        <v>7</v>
      </c>
      <c r="T7" s="428" t="s">
        <v>164</v>
      </c>
      <c r="U7" s="429" t="s">
        <v>0</v>
      </c>
      <c r="V7" s="430" t="s">
        <v>22</v>
      </c>
      <c r="W7" s="431" t="s">
        <v>17</v>
      </c>
      <c r="X7" s="431" t="s">
        <v>61</v>
      </c>
      <c r="Y7" s="431" t="s">
        <v>131</v>
      </c>
      <c r="Z7" s="431" t="s">
        <v>33</v>
      </c>
      <c r="AA7" s="432" t="s">
        <v>14</v>
      </c>
      <c r="AB7" s="432" t="s">
        <v>19</v>
      </c>
      <c r="AC7" s="432" t="s">
        <v>62</v>
      </c>
      <c r="AD7" s="433" t="s">
        <v>15</v>
      </c>
      <c r="AE7" s="433" t="s">
        <v>18</v>
      </c>
      <c r="AF7" s="431" t="s">
        <v>49</v>
      </c>
      <c r="AG7" s="434" t="s">
        <v>20</v>
      </c>
      <c r="AH7" s="28"/>
    </row>
    <row r="8" spans="1:36" s="32" customFormat="1" ht="12" hidden="1" customHeight="1" outlineLevel="1" x14ac:dyDescent="0.2">
      <c r="B8" s="36">
        <v>1</v>
      </c>
      <c r="C8" s="405">
        <v>3</v>
      </c>
      <c r="D8" s="9" t="s">
        <v>24</v>
      </c>
      <c r="E8" s="152">
        <v>39405</v>
      </c>
      <c r="G8" s="36">
        <f>B8</f>
        <v>1</v>
      </c>
      <c r="H8" s="38">
        <v>3</v>
      </c>
      <c r="I8" s="37">
        <v>3</v>
      </c>
      <c r="J8" s="37">
        <v>3</v>
      </c>
      <c r="K8" s="37">
        <v>0</v>
      </c>
      <c r="L8" s="154">
        <v>39462</v>
      </c>
      <c r="M8" s="35"/>
      <c r="N8" s="104">
        <v>1</v>
      </c>
      <c r="O8" s="38">
        <v>3</v>
      </c>
      <c r="P8" s="37">
        <v>3</v>
      </c>
      <c r="Q8" s="37">
        <v>0</v>
      </c>
      <c r="R8" s="37">
        <v>3</v>
      </c>
      <c r="S8" s="39">
        <v>0</v>
      </c>
      <c r="T8" s="40">
        <f>IF(R8="","",P8-R8)</f>
        <v>0</v>
      </c>
      <c r="U8" s="162">
        <v>39462</v>
      </c>
      <c r="V8" s="112">
        <f>N8</f>
        <v>1</v>
      </c>
      <c r="W8" s="9">
        <v>3</v>
      </c>
      <c r="X8" s="437" t="str">
        <f t="shared" ref="X8:X71" si="0">IF(C8=W8,"OK",IF(W8=R8,"ERRO",IF(W8="","KO",IF(W8=J8,"ERRO"))))</f>
        <v>OK</v>
      </c>
      <c r="Y8" s="333">
        <f>+C8-W8</f>
        <v>0</v>
      </c>
      <c r="Z8" s="9" t="str">
        <f>IF(D8="","",D8)</f>
        <v>White</v>
      </c>
      <c r="AA8" s="51">
        <v>39465</v>
      </c>
      <c r="AB8" s="50">
        <f>W8</f>
        <v>3</v>
      </c>
      <c r="AC8" s="147">
        <f t="shared" ref="AC8:AC71" si="1">DAYS360(E8,AA8)</f>
        <v>59</v>
      </c>
      <c r="AD8" s="10" t="str">
        <f t="shared" ref="AD8:AD71" si="2">IF(AA8&gt;0,"OK","Pendente")</f>
        <v>OK</v>
      </c>
      <c r="AE8" s="8" t="str">
        <f t="shared" ref="AE8:AE71" ca="1" si="3">IF(AND((AA8=""),$P$1&gt;(U8+5)),"ALERTA","-")</f>
        <v>-</v>
      </c>
      <c r="AF8" s="9" t="e">
        <f>IF(#REF!="","",AA8-#REF!)</f>
        <v>#REF!</v>
      </c>
      <c r="AG8" s="93" t="s">
        <v>52</v>
      </c>
    </row>
    <row r="9" spans="1:36" s="32" customFormat="1" ht="12" hidden="1" customHeight="1" outlineLevel="1" x14ac:dyDescent="0.2">
      <c r="B9" s="30">
        <v>1</v>
      </c>
      <c r="C9" s="406">
        <v>279</v>
      </c>
      <c r="D9" s="9" t="s">
        <v>24</v>
      </c>
      <c r="E9" s="153">
        <v>39468</v>
      </c>
      <c r="G9" s="30">
        <f t="shared" ref="G9:G72" si="4">B9</f>
        <v>1</v>
      </c>
      <c r="H9" s="34">
        <v>279</v>
      </c>
      <c r="I9" s="31">
        <v>279</v>
      </c>
      <c r="J9" s="31">
        <v>278</v>
      </c>
      <c r="K9" s="31">
        <v>1</v>
      </c>
      <c r="L9" s="154">
        <v>39470</v>
      </c>
      <c r="M9" s="35"/>
      <c r="N9" s="104">
        <v>1</v>
      </c>
      <c r="O9" s="34">
        <v>279</v>
      </c>
      <c r="P9" s="31">
        <v>279</v>
      </c>
      <c r="Q9" s="31">
        <v>1</v>
      </c>
      <c r="R9" s="31">
        <v>278</v>
      </c>
      <c r="S9" s="33">
        <v>0</v>
      </c>
      <c r="T9" s="40">
        <f t="shared" ref="T9:T72" si="5">IF(R9="","",P9-R9)</f>
        <v>1</v>
      </c>
      <c r="U9" s="162">
        <v>39469</v>
      </c>
      <c r="V9" s="112">
        <f t="shared" ref="V9:V72" si="6">N9</f>
        <v>1</v>
      </c>
      <c r="W9" s="9">
        <v>278</v>
      </c>
      <c r="X9" s="437" t="str">
        <f t="shared" si="0"/>
        <v>ERRO</v>
      </c>
      <c r="Y9" s="333">
        <f t="shared" ref="Y9:Y72" si="7">+C9-W9</f>
        <v>1</v>
      </c>
      <c r="Z9" s="9" t="str">
        <f t="shared" ref="Z9:Z72" si="8">IF(D9="","",D9)</f>
        <v>White</v>
      </c>
      <c r="AA9" s="51">
        <v>39484</v>
      </c>
      <c r="AB9" s="1233">
        <f>SUM(W9:W11)</f>
        <v>484</v>
      </c>
      <c r="AC9" s="147">
        <f t="shared" si="1"/>
        <v>15</v>
      </c>
      <c r="AD9" s="10" t="str">
        <f t="shared" si="2"/>
        <v>OK</v>
      </c>
      <c r="AE9" s="8" t="str">
        <f t="shared" ca="1" si="3"/>
        <v>-</v>
      </c>
      <c r="AF9" s="9" t="e">
        <f>IF(#REF!="","",AA9-#REF!)</f>
        <v>#REF!</v>
      </c>
      <c r="AG9" s="94"/>
      <c r="AJ9" s="640" t="s">
        <v>197</v>
      </c>
    </row>
    <row r="10" spans="1:36" s="32" customFormat="1" ht="12" hidden="1" customHeight="1" outlineLevel="1" x14ac:dyDescent="0.2">
      <c r="B10" s="30">
        <v>2</v>
      </c>
      <c r="C10" s="406">
        <v>71</v>
      </c>
      <c r="D10" s="9" t="s">
        <v>25</v>
      </c>
      <c r="E10" s="153">
        <v>39468</v>
      </c>
      <c r="G10" s="30">
        <f t="shared" si="4"/>
        <v>2</v>
      </c>
      <c r="H10" s="34">
        <v>71</v>
      </c>
      <c r="I10" s="31">
        <v>71</v>
      </c>
      <c r="J10" s="31">
        <v>71</v>
      </c>
      <c r="K10" s="31">
        <v>1</v>
      </c>
      <c r="L10" s="154">
        <v>39470</v>
      </c>
      <c r="M10" s="35"/>
      <c r="N10" s="104">
        <v>2</v>
      </c>
      <c r="O10" s="34">
        <v>71</v>
      </c>
      <c r="P10" s="31">
        <v>71</v>
      </c>
      <c r="Q10" s="31">
        <v>0</v>
      </c>
      <c r="R10" s="31">
        <v>71</v>
      </c>
      <c r="S10" s="33">
        <v>0</v>
      </c>
      <c r="T10" s="40">
        <f t="shared" si="5"/>
        <v>0</v>
      </c>
      <c r="U10" s="162">
        <v>39469</v>
      </c>
      <c r="V10" s="112">
        <f t="shared" si="6"/>
        <v>2</v>
      </c>
      <c r="W10" s="9">
        <v>71</v>
      </c>
      <c r="X10" s="437" t="str">
        <f t="shared" si="0"/>
        <v>OK</v>
      </c>
      <c r="Y10" s="333">
        <f t="shared" si="7"/>
        <v>0</v>
      </c>
      <c r="Z10" s="9" t="str">
        <f t="shared" si="8"/>
        <v>Green</v>
      </c>
      <c r="AA10" s="51">
        <v>39482</v>
      </c>
      <c r="AB10" s="1238"/>
      <c r="AC10" s="147">
        <f t="shared" si="1"/>
        <v>13</v>
      </c>
      <c r="AD10" s="10" t="str">
        <f t="shared" si="2"/>
        <v>OK</v>
      </c>
      <c r="AE10" s="8" t="str">
        <f t="shared" ca="1" si="3"/>
        <v>-</v>
      </c>
      <c r="AF10" s="9" t="e">
        <f>IF(#REF!="","",AA10-#REF!)</f>
        <v>#REF!</v>
      </c>
      <c r="AG10" s="94"/>
      <c r="AJ10" s="640" t="s">
        <v>182</v>
      </c>
    </row>
    <row r="11" spans="1:36" s="32" customFormat="1" ht="12" hidden="1" customHeight="1" outlineLevel="1" x14ac:dyDescent="0.2">
      <c r="A11" s="55"/>
      <c r="B11" s="22">
        <v>3</v>
      </c>
      <c r="C11" s="404">
        <v>136</v>
      </c>
      <c r="D11" s="12" t="s">
        <v>26</v>
      </c>
      <c r="E11" s="153">
        <v>39468</v>
      </c>
      <c r="F11" s="55"/>
      <c r="G11" s="22">
        <f t="shared" si="4"/>
        <v>3</v>
      </c>
      <c r="H11" s="29">
        <v>136</v>
      </c>
      <c r="I11" s="21">
        <v>136</v>
      </c>
      <c r="J11" s="21">
        <v>135</v>
      </c>
      <c r="K11" s="21">
        <v>2</v>
      </c>
      <c r="L11" s="155">
        <v>39470</v>
      </c>
      <c r="M11" s="57"/>
      <c r="N11" s="105">
        <v>3</v>
      </c>
      <c r="O11" s="29">
        <v>136</v>
      </c>
      <c r="P11" s="21">
        <v>136</v>
      </c>
      <c r="Q11" s="21">
        <v>0</v>
      </c>
      <c r="R11" s="21">
        <v>136</v>
      </c>
      <c r="S11" s="14">
        <v>0</v>
      </c>
      <c r="T11" s="40">
        <f t="shared" si="5"/>
        <v>0</v>
      </c>
      <c r="U11" s="162">
        <v>39469</v>
      </c>
      <c r="V11" s="108">
        <f t="shared" si="6"/>
        <v>3</v>
      </c>
      <c r="W11" s="12">
        <v>135</v>
      </c>
      <c r="X11" s="437" t="str">
        <f t="shared" si="0"/>
        <v>ERRO</v>
      </c>
      <c r="Y11" s="333">
        <f t="shared" si="7"/>
        <v>1</v>
      </c>
      <c r="Z11" s="12" t="str">
        <f t="shared" si="8"/>
        <v>Black</v>
      </c>
      <c r="AA11" s="51">
        <v>39482</v>
      </c>
      <c r="AB11" s="1242"/>
      <c r="AC11" s="147">
        <f t="shared" si="1"/>
        <v>13</v>
      </c>
      <c r="AD11" s="13" t="str">
        <f t="shared" si="2"/>
        <v>OK</v>
      </c>
      <c r="AE11" s="11" t="str">
        <f t="shared" ca="1" si="3"/>
        <v>-</v>
      </c>
      <c r="AF11" s="12" t="e">
        <f>IF(#REF!="","",AA11-#REF!)</f>
        <v>#REF!</v>
      </c>
      <c r="AG11" s="95"/>
      <c r="AH11" s="55"/>
      <c r="AI11" s="55"/>
      <c r="AJ11" s="640" t="s">
        <v>198</v>
      </c>
    </row>
    <row r="12" spans="1:36" s="32" customFormat="1" ht="12" hidden="1" customHeight="1" outlineLevel="1" x14ac:dyDescent="0.2">
      <c r="B12" s="30">
        <v>1</v>
      </c>
      <c r="C12" s="406">
        <v>86</v>
      </c>
      <c r="D12" s="9" t="s">
        <v>24</v>
      </c>
      <c r="E12" s="153">
        <v>39475</v>
      </c>
      <c r="G12" s="30">
        <f t="shared" si="4"/>
        <v>1</v>
      </c>
      <c r="H12" s="34">
        <v>86</v>
      </c>
      <c r="I12" s="31">
        <v>86</v>
      </c>
      <c r="J12" s="31">
        <v>86</v>
      </c>
      <c r="K12" s="31">
        <v>0</v>
      </c>
      <c r="L12" s="154">
        <v>39476</v>
      </c>
      <c r="M12" s="35"/>
      <c r="N12" s="104">
        <v>1</v>
      </c>
      <c r="O12" s="34">
        <v>86</v>
      </c>
      <c r="P12" s="31">
        <v>86</v>
      </c>
      <c r="Q12" s="31">
        <v>0</v>
      </c>
      <c r="R12" s="31">
        <v>86</v>
      </c>
      <c r="S12" s="41">
        <v>0</v>
      </c>
      <c r="T12" s="40">
        <f t="shared" si="5"/>
        <v>0</v>
      </c>
      <c r="U12" s="162">
        <v>39476</v>
      </c>
      <c r="V12" s="112">
        <f t="shared" si="6"/>
        <v>1</v>
      </c>
      <c r="W12" s="9">
        <v>86</v>
      </c>
      <c r="X12" s="437" t="str">
        <f t="shared" si="0"/>
        <v>OK</v>
      </c>
      <c r="Y12" s="333">
        <f t="shared" si="7"/>
        <v>0</v>
      </c>
      <c r="Z12" s="9" t="str">
        <f t="shared" si="8"/>
        <v>White</v>
      </c>
      <c r="AA12" s="51">
        <v>39484</v>
      </c>
      <c r="AB12" s="1233">
        <f>SUM(W12:W14)</f>
        <v>166</v>
      </c>
      <c r="AC12" s="147">
        <f t="shared" si="1"/>
        <v>8</v>
      </c>
      <c r="AD12" s="10" t="str">
        <f t="shared" si="2"/>
        <v>OK</v>
      </c>
      <c r="AE12" s="8" t="str">
        <f t="shared" ca="1" si="3"/>
        <v>-</v>
      </c>
      <c r="AF12" s="9" t="e">
        <f>IF(#REF!="","",AA12-#REF!)</f>
        <v>#REF!</v>
      </c>
      <c r="AG12" s="94"/>
      <c r="AJ12" s="59" t="s">
        <v>67</v>
      </c>
    </row>
    <row r="13" spans="1:36" s="32" customFormat="1" ht="12" hidden="1" customHeight="1" outlineLevel="1" x14ac:dyDescent="0.2">
      <c r="B13" s="30">
        <v>2</v>
      </c>
      <c r="C13" s="406">
        <v>20</v>
      </c>
      <c r="D13" s="9" t="s">
        <v>25</v>
      </c>
      <c r="E13" s="153">
        <v>39475</v>
      </c>
      <c r="G13" s="30">
        <f t="shared" si="4"/>
        <v>2</v>
      </c>
      <c r="H13" s="34">
        <v>20</v>
      </c>
      <c r="I13" s="31">
        <v>20</v>
      </c>
      <c r="J13" s="31">
        <v>20</v>
      </c>
      <c r="K13" s="31">
        <v>0</v>
      </c>
      <c r="L13" s="154">
        <v>39476</v>
      </c>
      <c r="M13" s="35"/>
      <c r="N13" s="104">
        <v>2</v>
      </c>
      <c r="O13" s="34">
        <v>20</v>
      </c>
      <c r="P13" s="31">
        <v>20</v>
      </c>
      <c r="Q13" s="31">
        <v>0</v>
      </c>
      <c r="R13" s="31">
        <v>20</v>
      </c>
      <c r="S13" s="33">
        <v>0</v>
      </c>
      <c r="T13" s="40">
        <f t="shared" si="5"/>
        <v>0</v>
      </c>
      <c r="U13" s="162">
        <v>39476</v>
      </c>
      <c r="V13" s="112">
        <f t="shared" si="6"/>
        <v>2</v>
      </c>
      <c r="W13" s="9">
        <v>20</v>
      </c>
      <c r="X13" s="437" t="str">
        <f t="shared" si="0"/>
        <v>OK</v>
      </c>
      <c r="Y13" s="333">
        <f t="shared" si="7"/>
        <v>0</v>
      </c>
      <c r="Z13" s="9" t="str">
        <f t="shared" si="8"/>
        <v>Green</v>
      </c>
      <c r="AA13" s="51">
        <v>39482</v>
      </c>
      <c r="AB13" s="1238"/>
      <c r="AC13" s="147">
        <f t="shared" si="1"/>
        <v>6</v>
      </c>
      <c r="AD13" s="10" t="str">
        <f t="shared" si="2"/>
        <v>OK</v>
      </c>
      <c r="AE13" s="8" t="str">
        <f t="shared" ca="1" si="3"/>
        <v>-</v>
      </c>
      <c r="AF13" s="9" t="e">
        <f>IF(#REF!="","",AA13-#REF!)</f>
        <v>#REF!</v>
      </c>
      <c r="AG13" s="94"/>
      <c r="AJ13" s="59" t="s">
        <v>68</v>
      </c>
    </row>
    <row r="14" spans="1:36" s="32" customFormat="1" ht="12" hidden="1" customHeight="1" outlineLevel="1" x14ac:dyDescent="0.2">
      <c r="A14" s="55"/>
      <c r="B14" s="22">
        <v>3</v>
      </c>
      <c r="C14" s="404">
        <v>60</v>
      </c>
      <c r="D14" s="12" t="s">
        <v>26</v>
      </c>
      <c r="E14" s="153">
        <v>39475</v>
      </c>
      <c r="F14" s="55"/>
      <c r="G14" s="22">
        <f t="shared" si="4"/>
        <v>3</v>
      </c>
      <c r="H14" s="29">
        <v>60</v>
      </c>
      <c r="I14" s="21">
        <v>60</v>
      </c>
      <c r="J14" s="21">
        <v>60</v>
      </c>
      <c r="K14" s="21">
        <v>0</v>
      </c>
      <c r="L14" s="155">
        <v>39476</v>
      </c>
      <c r="M14" s="57"/>
      <c r="N14" s="105">
        <v>3</v>
      </c>
      <c r="O14" s="29">
        <v>60</v>
      </c>
      <c r="P14" s="21">
        <v>60</v>
      </c>
      <c r="Q14" s="21">
        <v>0</v>
      </c>
      <c r="R14" s="21">
        <v>60</v>
      </c>
      <c r="S14" s="14">
        <v>0</v>
      </c>
      <c r="T14" s="40">
        <f t="shared" si="5"/>
        <v>0</v>
      </c>
      <c r="U14" s="162">
        <v>39476</v>
      </c>
      <c r="V14" s="108">
        <f t="shared" si="6"/>
        <v>3</v>
      </c>
      <c r="W14" s="12">
        <v>60</v>
      </c>
      <c r="X14" s="437" t="str">
        <f t="shared" si="0"/>
        <v>OK</v>
      </c>
      <c r="Y14" s="333">
        <f t="shared" si="7"/>
        <v>0</v>
      </c>
      <c r="Z14" s="12" t="str">
        <f t="shared" si="8"/>
        <v>Black</v>
      </c>
      <c r="AA14" s="51">
        <v>39482</v>
      </c>
      <c r="AB14" s="1238"/>
      <c r="AC14" s="147">
        <f t="shared" si="1"/>
        <v>6</v>
      </c>
      <c r="AD14" s="13" t="str">
        <f t="shared" si="2"/>
        <v>OK</v>
      </c>
      <c r="AE14" s="11" t="str">
        <f t="shared" ca="1" si="3"/>
        <v>-</v>
      </c>
      <c r="AF14" s="12" t="e">
        <f>IF(#REF!="","",AA14-#REF!)</f>
        <v>#REF!</v>
      </c>
      <c r="AG14" s="95"/>
      <c r="AH14" s="55"/>
    </row>
    <row r="15" spans="1:36" s="32" customFormat="1" ht="12" hidden="1" customHeight="1" outlineLevel="1" x14ac:dyDescent="0.2">
      <c r="B15" s="30">
        <v>1</v>
      </c>
      <c r="C15" s="406">
        <v>34</v>
      </c>
      <c r="D15" s="9" t="s">
        <v>24</v>
      </c>
      <c r="E15" s="153">
        <v>39482</v>
      </c>
      <c r="G15" s="30">
        <f t="shared" si="4"/>
        <v>1</v>
      </c>
      <c r="H15" s="34">
        <v>34</v>
      </c>
      <c r="I15" s="31">
        <v>34</v>
      </c>
      <c r="J15" s="31">
        <v>34</v>
      </c>
      <c r="K15" s="31">
        <v>0</v>
      </c>
      <c r="L15" s="154">
        <v>39484</v>
      </c>
      <c r="M15" s="35"/>
      <c r="N15" s="104">
        <v>1</v>
      </c>
      <c r="O15" s="34">
        <v>34</v>
      </c>
      <c r="P15" s="31">
        <v>34</v>
      </c>
      <c r="Q15" s="31">
        <v>0</v>
      </c>
      <c r="R15" s="31">
        <v>34</v>
      </c>
      <c r="S15" s="33">
        <v>0</v>
      </c>
      <c r="T15" s="40">
        <f t="shared" si="5"/>
        <v>0</v>
      </c>
      <c r="U15" s="162">
        <v>39484</v>
      </c>
      <c r="V15" s="112">
        <f t="shared" si="6"/>
        <v>1</v>
      </c>
      <c r="W15" s="9">
        <v>34</v>
      </c>
      <c r="X15" s="437" t="str">
        <f t="shared" si="0"/>
        <v>OK</v>
      </c>
      <c r="Y15" s="333">
        <f t="shared" si="7"/>
        <v>0</v>
      </c>
      <c r="Z15" s="9" t="str">
        <f t="shared" si="8"/>
        <v>White</v>
      </c>
      <c r="AA15" s="51">
        <v>39486</v>
      </c>
      <c r="AB15" s="1233">
        <f>SUM(W15:W17)</f>
        <v>69</v>
      </c>
      <c r="AC15" s="147">
        <f t="shared" si="1"/>
        <v>4</v>
      </c>
      <c r="AD15" s="10" t="str">
        <f t="shared" si="2"/>
        <v>OK</v>
      </c>
      <c r="AE15" s="8" t="str">
        <f t="shared" ca="1" si="3"/>
        <v>-</v>
      </c>
      <c r="AF15" s="9" t="e">
        <f>IF(#REF!="","",AA15-#REF!)</f>
        <v>#REF!</v>
      </c>
      <c r="AG15" s="94"/>
      <c r="AJ15" s="59" t="s">
        <v>70</v>
      </c>
    </row>
    <row r="16" spans="1:36" s="32" customFormat="1" ht="12" hidden="1" customHeight="1" outlineLevel="1" x14ac:dyDescent="0.2">
      <c r="B16" s="30">
        <v>2</v>
      </c>
      <c r="C16" s="406">
        <v>11</v>
      </c>
      <c r="D16" s="9" t="s">
        <v>25</v>
      </c>
      <c r="E16" s="153">
        <v>39482</v>
      </c>
      <c r="G16" s="30">
        <f t="shared" si="4"/>
        <v>2</v>
      </c>
      <c r="H16" s="34">
        <v>11</v>
      </c>
      <c r="I16" s="31">
        <v>11</v>
      </c>
      <c r="J16" s="31">
        <v>11</v>
      </c>
      <c r="K16" s="31">
        <v>0</v>
      </c>
      <c r="L16" s="154">
        <v>39484</v>
      </c>
      <c r="M16" s="35"/>
      <c r="N16" s="104">
        <v>2</v>
      </c>
      <c r="O16" s="34">
        <v>11</v>
      </c>
      <c r="P16" s="90">
        <v>11</v>
      </c>
      <c r="Q16" s="31">
        <v>0</v>
      </c>
      <c r="R16" s="31">
        <v>11</v>
      </c>
      <c r="S16" s="33">
        <v>0</v>
      </c>
      <c r="T16" s="40">
        <f t="shared" si="5"/>
        <v>0</v>
      </c>
      <c r="U16" s="162">
        <v>39484</v>
      </c>
      <c r="V16" s="112">
        <f t="shared" si="6"/>
        <v>2</v>
      </c>
      <c r="W16" s="9">
        <v>11</v>
      </c>
      <c r="X16" s="437" t="str">
        <f t="shared" si="0"/>
        <v>OK</v>
      </c>
      <c r="Y16" s="333">
        <f t="shared" si="7"/>
        <v>0</v>
      </c>
      <c r="Z16" s="9" t="str">
        <f t="shared" si="8"/>
        <v>Green</v>
      </c>
      <c r="AA16" s="51">
        <v>39486</v>
      </c>
      <c r="AB16" s="1238"/>
      <c r="AC16" s="147">
        <f t="shared" si="1"/>
        <v>4</v>
      </c>
      <c r="AD16" s="10" t="str">
        <f t="shared" si="2"/>
        <v>OK</v>
      </c>
      <c r="AE16" s="8" t="str">
        <f t="shared" ca="1" si="3"/>
        <v>-</v>
      </c>
      <c r="AF16" s="9" t="e">
        <f>IF(#REF!="","",AA16-#REF!)</f>
        <v>#REF!</v>
      </c>
      <c r="AG16" s="94"/>
      <c r="AJ16" s="59" t="s">
        <v>71</v>
      </c>
    </row>
    <row r="17" spans="1:36" s="32" customFormat="1" ht="12" hidden="1" customHeight="1" outlineLevel="1" x14ac:dyDescent="0.2">
      <c r="A17" s="55"/>
      <c r="B17" s="22">
        <v>3</v>
      </c>
      <c r="C17" s="404">
        <v>24</v>
      </c>
      <c r="D17" s="12" t="s">
        <v>26</v>
      </c>
      <c r="E17" s="153">
        <v>39482</v>
      </c>
      <c r="F17" s="55"/>
      <c r="G17" s="22">
        <f t="shared" si="4"/>
        <v>3</v>
      </c>
      <c r="H17" s="29">
        <v>24</v>
      </c>
      <c r="I17" s="21">
        <v>24</v>
      </c>
      <c r="J17" s="21">
        <v>24</v>
      </c>
      <c r="K17" s="21">
        <v>0</v>
      </c>
      <c r="L17" s="155">
        <v>39484</v>
      </c>
      <c r="M17" s="57"/>
      <c r="N17" s="105">
        <v>3</v>
      </c>
      <c r="O17" s="29">
        <v>24</v>
      </c>
      <c r="P17" s="21">
        <v>24</v>
      </c>
      <c r="Q17" s="21">
        <v>0</v>
      </c>
      <c r="R17" s="21">
        <v>24</v>
      </c>
      <c r="S17" s="14">
        <v>0</v>
      </c>
      <c r="T17" s="40">
        <f t="shared" si="5"/>
        <v>0</v>
      </c>
      <c r="U17" s="162">
        <v>39484</v>
      </c>
      <c r="V17" s="108">
        <f t="shared" si="6"/>
        <v>3</v>
      </c>
      <c r="W17" s="12">
        <v>24</v>
      </c>
      <c r="X17" s="437" t="str">
        <f t="shared" si="0"/>
        <v>OK</v>
      </c>
      <c r="Y17" s="333">
        <f t="shared" si="7"/>
        <v>0</v>
      </c>
      <c r="Z17" s="12" t="str">
        <f t="shared" si="8"/>
        <v>Black</v>
      </c>
      <c r="AA17" s="51">
        <v>39486</v>
      </c>
      <c r="AB17" s="1238"/>
      <c r="AC17" s="147">
        <f t="shared" si="1"/>
        <v>4</v>
      </c>
      <c r="AD17" s="13" t="str">
        <f t="shared" si="2"/>
        <v>OK</v>
      </c>
      <c r="AE17" s="11" t="str">
        <f t="shared" ca="1" si="3"/>
        <v>-</v>
      </c>
      <c r="AF17" s="12" t="e">
        <f>IF(#REF!="","",AA17-#REF!)</f>
        <v>#REF!</v>
      </c>
      <c r="AG17" s="95"/>
      <c r="AH17" s="55"/>
      <c r="AJ17" s="212" t="s">
        <v>72</v>
      </c>
    </row>
    <row r="18" spans="1:36" s="32" customFormat="1" ht="12" hidden="1" customHeight="1" outlineLevel="1" x14ac:dyDescent="0.2">
      <c r="B18" s="30">
        <v>1</v>
      </c>
      <c r="C18" s="406">
        <v>4954</v>
      </c>
      <c r="D18" s="9" t="s">
        <v>24</v>
      </c>
      <c r="E18" s="153">
        <v>39484</v>
      </c>
      <c r="G18" s="30">
        <f t="shared" si="4"/>
        <v>1</v>
      </c>
      <c r="H18" s="34">
        <v>4954</v>
      </c>
      <c r="I18" s="31">
        <v>4954</v>
      </c>
      <c r="J18" s="31">
        <v>4947</v>
      </c>
      <c r="K18" s="31">
        <v>7</v>
      </c>
      <c r="L18" s="154">
        <v>39120</v>
      </c>
      <c r="M18" s="35"/>
      <c r="N18" s="104">
        <v>1</v>
      </c>
      <c r="O18" s="34">
        <v>4954</v>
      </c>
      <c r="P18" s="31">
        <v>4954</v>
      </c>
      <c r="Q18" s="31">
        <v>7</v>
      </c>
      <c r="R18" s="31">
        <v>4947</v>
      </c>
      <c r="S18" s="33">
        <v>0</v>
      </c>
      <c r="T18" s="40">
        <f t="shared" si="5"/>
        <v>7</v>
      </c>
      <c r="U18" s="162">
        <v>39485</v>
      </c>
      <c r="V18" s="112">
        <f t="shared" si="6"/>
        <v>1</v>
      </c>
      <c r="W18" s="9">
        <v>4947</v>
      </c>
      <c r="X18" s="437" t="str">
        <f t="shared" si="0"/>
        <v>ERRO</v>
      </c>
      <c r="Y18" s="333">
        <f t="shared" si="7"/>
        <v>7</v>
      </c>
      <c r="Z18" s="9" t="str">
        <f t="shared" si="8"/>
        <v>White</v>
      </c>
      <c r="AA18" s="51">
        <v>39495</v>
      </c>
      <c r="AB18" s="1233">
        <f>SUM(W18:W20)</f>
        <v>4952</v>
      </c>
      <c r="AC18" s="147">
        <f t="shared" si="1"/>
        <v>11</v>
      </c>
      <c r="AD18" s="10" t="str">
        <f t="shared" si="2"/>
        <v>OK</v>
      </c>
      <c r="AE18" s="8" t="str">
        <f t="shared" ca="1" si="3"/>
        <v>-</v>
      </c>
      <c r="AF18" s="9" t="e">
        <f>IF(#REF!="","",AA18-#REF!)</f>
        <v>#REF!</v>
      </c>
      <c r="AG18" s="94"/>
      <c r="AJ18" s="59" t="s">
        <v>73</v>
      </c>
    </row>
    <row r="19" spans="1:36" s="32" customFormat="1" ht="12" hidden="1" customHeight="1" outlineLevel="1" x14ac:dyDescent="0.2">
      <c r="B19" s="30">
        <v>2</v>
      </c>
      <c r="C19" s="406">
        <v>2</v>
      </c>
      <c r="D19" s="9" t="s">
        <v>25</v>
      </c>
      <c r="E19" s="153">
        <v>39484</v>
      </c>
      <c r="G19" s="30">
        <f t="shared" si="4"/>
        <v>2</v>
      </c>
      <c r="H19" s="34">
        <v>2</v>
      </c>
      <c r="I19" s="31">
        <v>2</v>
      </c>
      <c r="J19" s="31">
        <v>2</v>
      </c>
      <c r="K19" s="31">
        <v>7</v>
      </c>
      <c r="L19" s="154">
        <v>39485</v>
      </c>
      <c r="M19" s="35"/>
      <c r="N19" s="104">
        <v>2</v>
      </c>
      <c r="O19" s="34">
        <v>2</v>
      </c>
      <c r="P19" s="31">
        <v>2</v>
      </c>
      <c r="Q19" s="31">
        <v>0</v>
      </c>
      <c r="R19" s="31">
        <v>2</v>
      </c>
      <c r="S19" s="33">
        <v>0</v>
      </c>
      <c r="T19" s="40">
        <f t="shared" si="5"/>
        <v>0</v>
      </c>
      <c r="U19" s="162">
        <v>39485</v>
      </c>
      <c r="V19" s="112">
        <f t="shared" si="6"/>
        <v>2</v>
      </c>
      <c r="W19" s="9">
        <v>2</v>
      </c>
      <c r="X19" s="437" t="str">
        <f t="shared" si="0"/>
        <v>OK</v>
      </c>
      <c r="Y19" s="333">
        <f t="shared" si="7"/>
        <v>0</v>
      </c>
      <c r="Z19" s="9" t="str">
        <f t="shared" si="8"/>
        <v>Green</v>
      </c>
      <c r="AA19" s="51">
        <v>39493</v>
      </c>
      <c r="AB19" s="1238"/>
      <c r="AC19" s="147">
        <f t="shared" si="1"/>
        <v>9</v>
      </c>
      <c r="AD19" s="10" t="str">
        <f t="shared" si="2"/>
        <v>OK</v>
      </c>
      <c r="AE19" s="8" t="str">
        <f t="shared" ca="1" si="3"/>
        <v>-</v>
      </c>
      <c r="AF19" s="9" t="e">
        <f>IF(#REF!="","",AA19-#REF!)</f>
        <v>#REF!</v>
      </c>
      <c r="AG19" s="94"/>
      <c r="AH19" s="60"/>
      <c r="AJ19" s="59" t="s">
        <v>79</v>
      </c>
    </row>
    <row r="20" spans="1:36" s="32" customFormat="1" ht="12" hidden="1" customHeight="1" outlineLevel="1" x14ac:dyDescent="0.2">
      <c r="A20" s="55"/>
      <c r="B20" s="22">
        <v>3</v>
      </c>
      <c r="C20" s="404">
        <v>3</v>
      </c>
      <c r="D20" s="12" t="s">
        <v>26</v>
      </c>
      <c r="E20" s="153">
        <v>39484</v>
      </c>
      <c r="F20" s="55"/>
      <c r="G20" s="22">
        <f t="shared" si="4"/>
        <v>3</v>
      </c>
      <c r="H20" s="29">
        <v>3</v>
      </c>
      <c r="I20" s="21">
        <v>3</v>
      </c>
      <c r="J20" s="21">
        <v>3</v>
      </c>
      <c r="K20" s="21">
        <v>7</v>
      </c>
      <c r="L20" s="155">
        <v>39485</v>
      </c>
      <c r="M20" s="57"/>
      <c r="N20" s="105">
        <v>3</v>
      </c>
      <c r="O20" s="29">
        <v>3</v>
      </c>
      <c r="P20" s="21">
        <v>3</v>
      </c>
      <c r="Q20" s="21">
        <v>0</v>
      </c>
      <c r="R20" s="21">
        <v>3</v>
      </c>
      <c r="S20" s="14">
        <v>0</v>
      </c>
      <c r="T20" s="40">
        <f t="shared" si="5"/>
        <v>0</v>
      </c>
      <c r="U20" s="162">
        <v>39485</v>
      </c>
      <c r="V20" s="108">
        <f t="shared" si="6"/>
        <v>3</v>
      </c>
      <c r="W20" s="12">
        <v>3</v>
      </c>
      <c r="X20" s="437" t="str">
        <f t="shared" si="0"/>
        <v>OK</v>
      </c>
      <c r="Y20" s="333">
        <f t="shared" si="7"/>
        <v>0</v>
      </c>
      <c r="Z20" s="12" t="str">
        <f t="shared" si="8"/>
        <v>Black</v>
      </c>
      <c r="AA20" s="51">
        <v>39493</v>
      </c>
      <c r="AB20" s="1238"/>
      <c r="AC20" s="147">
        <f t="shared" si="1"/>
        <v>9</v>
      </c>
      <c r="AD20" s="13" t="str">
        <f t="shared" si="2"/>
        <v>OK</v>
      </c>
      <c r="AE20" s="11" t="str">
        <f t="shared" ca="1" si="3"/>
        <v>-</v>
      </c>
      <c r="AF20" s="12" t="e">
        <f>IF(#REF!="","",AA20-#REF!)</f>
        <v>#REF!</v>
      </c>
      <c r="AG20" s="95"/>
      <c r="AH20" s="55"/>
      <c r="AJ20" s="212" t="s">
        <v>74</v>
      </c>
    </row>
    <row r="21" spans="1:36" s="32" customFormat="1" ht="12" hidden="1" customHeight="1" outlineLevel="1" x14ac:dyDescent="0.2">
      <c r="B21" s="30">
        <v>1</v>
      </c>
      <c r="C21" s="406">
        <v>5</v>
      </c>
      <c r="D21" s="9" t="s">
        <v>24</v>
      </c>
      <c r="E21" s="153">
        <v>39485</v>
      </c>
      <c r="G21" s="30">
        <f t="shared" si="4"/>
        <v>1</v>
      </c>
      <c r="H21" s="34">
        <v>5</v>
      </c>
      <c r="I21" s="31">
        <v>5</v>
      </c>
      <c r="J21" s="31">
        <v>5</v>
      </c>
      <c r="K21" s="31">
        <v>0</v>
      </c>
      <c r="L21" s="154">
        <v>39489</v>
      </c>
      <c r="M21" s="35"/>
      <c r="N21" s="104">
        <v>1</v>
      </c>
      <c r="O21" s="34">
        <v>5</v>
      </c>
      <c r="P21" s="31">
        <v>5</v>
      </c>
      <c r="Q21" s="31">
        <v>0</v>
      </c>
      <c r="R21" s="31">
        <v>5</v>
      </c>
      <c r="S21" s="33">
        <v>0</v>
      </c>
      <c r="T21" s="40">
        <f t="shared" si="5"/>
        <v>0</v>
      </c>
      <c r="U21" s="162">
        <v>39486</v>
      </c>
      <c r="V21" s="112">
        <f t="shared" si="6"/>
        <v>1</v>
      </c>
      <c r="W21" s="9">
        <v>5</v>
      </c>
      <c r="X21" s="437" t="str">
        <f t="shared" si="0"/>
        <v>OK</v>
      </c>
      <c r="Y21" s="333">
        <f t="shared" si="7"/>
        <v>0</v>
      </c>
      <c r="Z21" s="9" t="str">
        <f t="shared" si="8"/>
        <v>White</v>
      </c>
      <c r="AA21" s="51">
        <v>39492</v>
      </c>
      <c r="AB21" s="1233">
        <f>SUM(W21:W22)</f>
        <v>72</v>
      </c>
      <c r="AC21" s="147">
        <f t="shared" si="1"/>
        <v>7</v>
      </c>
      <c r="AD21" s="10" t="str">
        <f t="shared" si="2"/>
        <v>OK</v>
      </c>
      <c r="AE21" s="8" t="str">
        <f t="shared" ca="1" si="3"/>
        <v>-</v>
      </c>
      <c r="AF21" s="9" t="e">
        <f>IF(#REF!="","",AA21-#REF!)</f>
        <v>#REF!</v>
      </c>
      <c r="AG21" s="94"/>
      <c r="AJ21" s="59" t="s">
        <v>75</v>
      </c>
    </row>
    <row r="22" spans="1:36" s="32" customFormat="1" ht="12" hidden="1" customHeight="1" outlineLevel="1" x14ac:dyDescent="0.2">
      <c r="A22" s="55"/>
      <c r="B22" s="22">
        <v>2</v>
      </c>
      <c r="C22" s="404">
        <v>67</v>
      </c>
      <c r="D22" s="12" t="s">
        <v>26</v>
      </c>
      <c r="E22" s="153">
        <v>39485</v>
      </c>
      <c r="F22" s="55"/>
      <c r="G22" s="22">
        <f t="shared" si="4"/>
        <v>2</v>
      </c>
      <c r="H22" s="29">
        <v>67</v>
      </c>
      <c r="I22" s="21">
        <v>67</v>
      </c>
      <c r="J22" s="21">
        <v>67</v>
      </c>
      <c r="K22" s="21">
        <v>0</v>
      </c>
      <c r="L22" s="155">
        <v>39489</v>
      </c>
      <c r="M22" s="57"/>
      <c r="N22" s="105">
        <v>2</v>
      </c>
      <c r="O22" s="29">
        <v>67</v>
      </c>
      <c r="P22" s="21">
        <v>67</v>
      </c>
      <c r="Q22" s="21">
        <v>0</v>
      </c>
      <c r="R22" s="21">
        <v>67</v>
      </c>
      <c r="S22" s="14">
        <v>0</v>
      </c>
      <c r="T22" s="40">
        <f t="shared" si="5"/>
        <v>0</v>
      </c>
      <c r="U22" s="162">
        <v>39486</v>
      </c>
      <c r="V22" s="108">
        <f t="shared" si="6"/>
        <v>2</v>
      </c>
      <c r="W22" s="12">
        <v>67</v>
      </c>
      <c r="X22" s="437" t="str">
        <f t="shared" si="0"/>
        <v>OK</v>
      </c>
      <c r="Y22" s="333">
        <f t="shared" si="7"/>
        <v>0</v>
      </c>
      <c r="Z22" s="12" t="str">
        <f t="shared" si="8"/>
        <v>Black</v>
      </c>
      <c r="AA22" s="51">
        <v>39493</v>
      </c>
      <c r="AB22" s="1238"/>
      <c r="AC22" s="147">
        <f t="shared" si="1"/>
        <v>8</v>
      </c>
      <c r="AD22" s="13" t="str">
        <f t="shared" si="2"/>
        <v>OK</v>
      </c>
      <c r="AE22" s="11" t="str">
        <f t="shared" ca="1" si="3"/>
        <v>-</v>
      </c>
      <c r="AF22" s="12" t="e">
        <f>IF(#REF!="","",AA22-#REF!)</f>
        <v>#REF!</v>
      </c>
      <c r="AG22" s="95" t="s">
        <v>23</v>
      </c>
      <c r="AH22" s="55"/>
      <c r="AJ22" s="59" t="s">
        <v>76</v>
      </c>
    </row>
    <row r="23" spans="1:36" s="32" customFormat="1" ht="12" hidden="1" customHeight="1" outlineLevel="1" x14ac:dyDescent="0.2">
      <c r="B23" s="30">
        <v>1</v>
      </c>
      <c r="C23" s="406">
        <v>6</v>
      </c>
      <c r="D23" s="9" t="s">
        <v>24</v>
      </c>
      <c r="E23" s="153">
        <v>39486</v>
      </c>
      <c r="G23" s="30">
        <f t="shared" si="4"/>
        <v>1</v>
      </c>
      <c r="H23" s="34">
        <v>6</v>
      </c>
      <c r="I23" s="31">
        <v>6</v>
      </c>
      <c r="J23" s="31">
        <v>6</v>
      </c>
      <c r="K23" s="31">
        <v>0</v>
      </c>
      <c r="L23" s="154">
        <v>39491</v>
      </c>
      <c r="M23" s="35"/>
      <c r="N23" s="104">
        <v>1</v>
      </c>
      <c r="O23" s="34">
        <v>6</v>
      </c>
      <c r="P23" s="31">
        <v>6</v>
      </c>
      <c r="Q23" s="31">
        <v>0</v>
      </c>
      <c r="R23" s="31">
        <v>6</v>
      </c>
      <c r="S23" s="33">
        <v>0</v>
      </c>
      <c r="T23" s="40">
        <f t="shared" si="5"/>
        <v>0</v>
      </c>
      <c r="U23" s="162">
        <v>39489</v>
      </c>
      <c r="V23" s="112">
        <f t="shared" si="6"/>
        <v>1</v>
      </c>
      <c r="W23" s="9">
        <v>6</v>
      </c>
      <c r="X23" s="437" t="str">
        <f t="shared" si="0"/>
        <v>OK</v>
      </c>
      <c r="Y23" s="333">
        <f t="shared" si="7"/>
        <v>0</v>
      </c>
      <c r="Z23" s="9" t="str">
        <f t="shared" si="8"/>
        <v>White</v>
      </c>
      <c r="AA23" s="51">
        <v>39492</v>
      </c>
      <c r="AB23" s="1233">
        <f>SUM(W23:W25)</f>
        <v>10</v>
      </c>
      <c r="AC23" s="147">
        <f t="shared" si="1"/>
        <v>6</v>
      </c>
      <c r="AD23" s="10" t="str">
        <f t="shared" si="2"/>
        <v>OK</v>
      </c>
      <c r="AE23" s="8" t="str">
        <f t="shared" ca="1" si="3"/>
        <v>-</v>
      </c>
      <c r="AF23" s="9" t="e">
        <f>IF(#REF!="","",AA23-#REF!)</f>
        <v>#REF!</v>
      </c>
      <c r="AG23" s="94"/>
      <c r="AJ23" s="212" t="s">
        <v>77</v>
      </c>
    </row>
    <row r="24" spans="1:36" s="32" customFormat="1" ht="12" hidden="1" customHeight="1" outlineLevel="1" x14ac:dyDescent="0.2">
      <c r="B24" s="30">
        <v>2</v>
      </c>
      <c r="C24" s="406">
        <v>1</v>
      </c>
      <c r="D24" s="9" t="s">
        <v>25</v>
      </c>
      <c r="E24" s="153">
        <v>39486</v>
      </c>
      <c r="G24" s="30">
        <f t="shared" si="4"/>
        <v>2</v>
      </c>
      <c r="H24" s="34">
        <v>1</v>
      </c>
      <c r="I24" s="31">
        <v>1</v>
      </c>
      <c r="J24" s="31">
        <v>1</v>
      </c>
      <c r="K24" s="31">
        <v>0</v>
      </c>
      <c r="L24" s="154">
        <v>39491</v>
      </c>
      <c r="M24" s="35"/>
      <c r="N24" s="104">
        <v>2</v>
      </c>
      <c r="O24" s="34">
        <v>1</v>
      </c>
      <c r="P24" s="31">
        <v>1</v>
      </c>
      <c r="Q24" s="31">
        <v>0</v>
      </c>
      <c r="R24" s="31">
        <v>1</v>
      </c>
      <c r="S24" s="33">
        <v>0</v>
      </c>
      <c r="T24" s="40">
        <f t="shared" si="5"/>
        <v>0</v>
      </c>
      <c r="U24" s="162">
        <v>39489</v>
      </c>
      <c r="V24" s="112">
        <f t="shared" si="6"/>
        <v>2</v>
      </c>
      <c r="W24" s="9">
        <v>1</v>
      </c>
      <c r="X24" s="437" t="str">
        <f t="shared" si="0"/>
        <v>OK</v>
      </c>
      <c r="Y24" s="333">
        <f t="shared" si="7"/>
        <v>0</v>
      </c>
      <c r="Z24" s="9" t="str">
        <f t="shared" si="8"/>
        <v>Green</v>
      </c>
      <c r="AA24" s="51">
        <v>39493</v>
      </c>
      <c r="AB24" s="1238"/>
      <c r="AC24" s="147">
        <f t="shared" si="1"/>
        <v>7</v>
      </c>
      <c r="AD24" s="10" t="str">
        <f t="shared" si="2"/>
        <v>OK</v>
      </c>
      <c r="AE24" s="8" t="str">
        <f t="shared" ca="1" si="3"/>
        <v>-</v>
      </c>
      <c r="AF24" s="9" t="e">
        <f>IF(#REF!="","",AA24-#REF!)</f>
        <v>#REF!</v>
      </c>
      <c r="AG24" s="94"/>
      <c r="AH24" s="60"/>
      <c r="AJ24" s="59" t="s">
        <v>78</v>
      </c>
    </row>
    <row r="25" spans="1:36" s="32" customFormat="1" ht="12" hidden="1" customHeight="1" outlineLevel="1" x14ac:dyDescent="0.2">
      <c r="A25" s="55"/>
      <c r="B25" s="22">
        <v>3</v>
      </c>
      <c r="C25" s="404">
        <v>3</v>
      </c>
      <c r="D25" s="12" t="s">
        <v>26</v>
      </c>
      <c r="E25" s="153">
        <v>39486</v>
      </c>
      <c r="F25" s="55"/>
      <c r="G25" s="22">
        <f t="shared" si="4"/>
        <v>3</v>
      </c>
      <c r="H25" s="29">
        <v>3</v>
      </c>
      <c r="I25" s="21">
        <v>3</v>
      </c>
      <c r="J25" s="21">
        <v>3</v>
      </c>
      <c r="K25" s="21">
        <v>0</v>
      </c>
      <c r="L25" s="155">
        <v>39491</v>
      </c>
      <c r="M25" s="57"/>
      <c r="N25" s="105">
        <v>3</v>
      </c>
      <c r="O25" s="29">
        <v>3</v>
      </c>
      <c r="P25" s="21">
        <v>3</v>
      </c>
      <c r="Q25" s="21">
        <v>0</v>
      </c>
      <c r="R25" s="21">
        <v>3</v>
      </c>
      <c r="S25" s="14">
        <v>0</v>
      </c>
      <c r="T25" s="40">
        <f t="shared" si="5"/>
        <v>0</v>
      </c>
      <c r="U25" s="162">
        <v>39489</v>
      </c>
      <c r="V25" s="108">
        <f t="shared" si="6"/>
        <v>3</v>
      </c>
      <c r="W25" s="12">
        <v>3</v>
      </c>
      <c r="X25" s="437" t="str">
        <f t="shared" si="0"/>
        <v>OK</v>
      </c>
      <c r="Y25" s="333">
        <f t="shared" si="7"/>
        <v>0</v>
      </c>
      <c r="Z25" s="12" t="str">
        <f t="shared" si="8"/>
        <v>Black</v>
      </c>
      <c r="AA25" s="51">
        <v>39493</v>
      </c>
      <c r="AB25" s="1238"/>
      <c r="AC25" s="147">
        <f t="shared" si="1"/>
        <v>7</v>
      </c>
      <c r="AD25" s="13" t="str">
        <f t="shared" si="2"/>
        <v>OK</v>
      </c>
      <c r="AE25" s="11" t="str">
        <f t="shared" ca="1" si="3"/>
        <v>-</v>
      </c>
      <c r="AF25" s="12" t="e">
        <f>IF(#REF!="","",AA25-#REF!)</f>
        <v>#REF!</v>
      </c>
      <c r="AG25" s="95"/>
      <c r="AH25" s="55"/>
      <c r="AJ25" s="59" t="s">
        <v>112</v>
      </c>
    </row>
    <row r="26" spans="1:36" s="32" customFormat="1" ht="12" hidden="1" customHeight="1" outlineLevel="1" x14ac:dyDescent="0.2">
      <c r="B26" s="30">
        <v>1</v>
      </c>
      <c r="C26" s="406">
        <v>4</v>
      </c>
      <c r="D26" s="9" t="s">
        <v>24</v>
      </c>
      <c r="E26" s="153">
        <v>39489</v>
      </c>
      <c r="G26" s="30">
        <f t="shared" si="4"/>
        <v>1</v>
      </c>
      <c r="H26" s="34">
        <v>4</v>
      </c>
      <c r="I26" s="31">
        <v>4</v>
      </c>
      <c r="J26" s="31">
        <v>4</v>
      </c>
      <c r="K26" s="31">
        <v>0</v>
      </c>
      <c r="L26" s="154">
        <v>39496</v>
      </c>
      <c r="M26" s="35"/>
      <c r="N26" s="104">
        <v>1</v>
      </c>
      <c r="O26" s="34">
        <v>4</v>
      </c>
      <c r="P26" s="31">
        <v>4</v>
      </c>
      <c r="Q26" s="31">
        <v>0</v>
      </c>
      <c r="R26" s="31">
        <v>4</v>
      </c>
      <c r="S26" s="33">
        <v>0</v>
      </c>
      <c r="T26" s="40">
        <f t="shared" si="5"/>
        <v>0</v>
      </c>
      <c r="U26" s="162">
        <v>39490</v>
      </c>
      <c r="V26" s="112">
        <f t="shared" si="6"/>
        <v>1</v>
      </c>
      <c r="W26" s="9">
        <v>4</v>
      </c>
      <c r="X26" s="437" t="str">
        <f t="shared" si="0"/>
        <v>OK</v>
      </c>
      <c r="Y26" s="333">
        <f t="shared" si="7"/>
        <v>0</v>
      </c>
      <c r="Z26" s="9" t="str">
        <f t="shared" si="8"/>
        <v>White</v>
      </c>
      <c r="AA26" s="51">
        <v>39492</v>
      </c>
      <c r="AB26" s="1233">
        <f>SUM(W26:W28)</f>
        <v>10</v>
      </c>
      <c r="AC26" s="147">
        <f t="shared" si="1"/>
        <v>3</v>
      </c>
      <c r="AD26" s="10" t="str">
        <f t="shared" si="2"/>
        <v>OK</v>
      </c>
      <c r="AE26" s="8" t="str">
        <f t="shared" ca="1" si="3"/>
        <v>-</v>
      </c>
      <c r="AF26" s="9" t="e">
        <f>IF(#REF!="","",AA26-#REF!)</f>
        <v>#REF!</v>
      </c>
      <c r="AG26" s="94"/>
      <c r="AJ26" s="59" t="s">
        <v>187</v>
      </c>
    </row>
    <row r="27" spans="1:36" s="32" customFormat="1" ht="12" hidden="1" customHeight="1" outlineLevel="1" x14ac:dyDescent="0.2">
      <c r="B27" s="30">
        <v>2</v>
      </c>
      <c r="C27" s="406">
        <v>3</v>
      </c>
      <c r="D27" s="9" t="s">
        <v>26</v>
      </c>
      <c r="E27" s="153">
        <v>39489</v>
      </c>
      <c r="G27" s="30">
        <f t="shared" si="4"/>
        <v>2</v>
      </c>
      <c r="H27" s="34">
        <v>3</v>
      </c>
      <c r="I27" s="31">
        <v>3</v>
      </c>
      <c r="J27" s="31">
        <v>3</v>
      </c>
      <c r="K27" s="31">
        <v>0</v>
      </c>
      <c r="L27" s="154">
        <v>39496</v>
      </c>
      <c r="M27" s="35"/>
      <c r="N27" s="104">
        <v>2</v>
      </c>
      <c r="O27" s="34">
        <v>3</v>
      </c>
      <c r="P27" s="31">
        <v>3</v>
      </c>
      <c r="Q27" s="31">
        <v>0</v>
      </c>
      <c r="R27" s="31">
        <v>3</v>
      </c>
      <c r="S27" s="33">
        <v>0</v>
      </c>
      <c r="T27" s="40">
        <f t="shared" si="5"/>
        <v>0</v>
      </c>
      <c r="U27" s="162">
        <v>39490</v>
      </c>
      <c r="V27" s="112">
        <f t="shared" si="6"/>
        <v>2</v>
      </c>
      <c r="W27" s="9">
        <v>3</v>
      </c>
      <c r="X27" s="437" t="str">
        <f t="shared" si="0"/>
        <v>OK</v>
      </c>
      <c r="Y27" s="333">
        <f t="shared" si="7"/>
        <v>0</v>
      </c>
      <c r="Z27" s="9" t="str">
        <f t="shared" si="8"/>
        <v>Black</v>
      </c>
      <c r="AA27" s="51">
        <v>39493</v>
      </c>
      <c r="AB27" s="1238"/>
      <c r="AC27" s="147">
        <f t="shared" si="1"/>
        <v>4</v>
      </c>
      <c r="AD27" s="10" t="str">
        <f t="shared" si="2"/>
        <v>OK</v>
      </c>
      <c r="AE27" s="8" t="str">
        <f t="shared" ca="1" si="3"/>
        <v>-</v>
      </c>
      <c r="AF27" s="9" t="e">
        <f>IF(#REF!="","",AA27-#REF!)</f>
        <v>#REF!</v>
      </c>
      <c r="AG27" s="94"/>
      <c r="AJ27" s="59" t="s">
        <v>196</v>
      </c>
    </row>
    <row r="28" spans="1:36" s="32" customFormat="1" ht="12" hidden="1" customHeight="1" outlineLevel="1" x14ac:dyDescent="0.2">
      <c r="A28" s="55"/>
      <c r="B28" s="22">
        <v>3</v>
      </c>
      <c r="C28" s="404">
        <v>3</v>
      </c>
      <c r="D28" s="12" t="s">
        <v>25</v>
      </c>
      <c r="E28" s="153">
        <v>39489</v>
      </c>
      <c r="F28" s="55"/>
      <c r="G28" s="22">
        <f t="shared" si="4"/>
        <v>3</v>
      </c>
      <c r="H28" s="29">
        <v>3</v>
      </c>
      <c r="I28" s="21">
        <v>3</v>
      </c>
      <c r="J28" s="21">
        <v>3</v>
      </c>
      <c r="K28" s="21">
        <v>0</v>
      </c>
      <c r="L28" s="155">
        <v>39496</v>
      </c>
      <c r="M28" s="57"/>
      <c r="N28" s="105">
        <v>3</v>
      </c>
      <c r="O28" s="29">
        <v>3</v>
      </c>
      <c r="P28" s="21">
        <v>3</v>
      </c>
      <c r="Q28" s="21">
        <v>0</v>
      </c>
      <c r="R28" s="21">
        <v>3</v>
      </c>
      <c r="S28" s="14">
        <v>0</v>
      </c>
      <c r="T28" s="40">
        <f t="shared" si="5"/>
        <v>0</v>
      </c>
      <c r="U28" s="162">
        <v>39490</v>
      </c>
      <c r="V28" s="108">
        <f t="shared" si="6"/>
        <v>3</v>
      </c>
      <c r="W28" s="12">
        <v>3</v>
      </c>
      <c r="X28" s="437" t="str">
        <f t="shared" si="0"/>
        <v>OK</v>
      </c>
      <c r="Y28" s="333">
        <f t="shared" si="7"/>
        <v>0</v>
      </c>
      <c r="Z28" s="12" t="str">
        <f t="shared" si="8"/>
        <v>Green</v>
      </c>
      <c r="AA28" s="51">
        <v>39493</v>
      </c>
      <c r="AB28" s="1238"/>
      <c r="AC28" s="147">
        <f t="shared" si="1"/>
        <v>4</v>
      </c>
      <c r="AD28" s="13" t="str">
        <f t="shared" si="2"/>
        <v>OK</v>
      </c>
      <c r="AE28" s="11" t="str">
        <f t="shared" ca="1" si="3"/>
        <v>-</v>
      </c>
      <c r="AF28" s="12" t="e">
        <f>IF(#REF!="","",AA28-#REF!)</f>
        <v>#REF!</v>
      </c>
      <c r="AG28" s="95"/>
      <c r="AH28" s="61"/>
      <c r="AJ28" s="59" t="s">
        <v>199</v>
      </c>
    </row>
    <row r="29" spans="1:36" s="32" customFormat="1" ht="12" hidden="1" customHeight="1" outlineLevel="1" x14ac:dyDescent="0.2">
      <c r="B29" s="30">
        <v>1</v>
      </c>
      <c r="C29" s="406">
        <v>4078</v>
      </c>
      <c r="D29" s="9" t="s">
        <v>24</v>
      </c>
      <c r="E29" s="153">
        <v>39491</v>
      </c>
      <c r="G29" s="30">
        <f t="shared" si="4"/>
        <v>1</v>
      </c>
      <c r="H29" s="34">
        <v>4078</v>
      </c>
      <c r="I29" s="31">
        <v>4078</v>
      </c>
      <c r="J29" s="31">
        <v>4069</v>
      </c>
      <c r="K29" s="31">
        <f>I29-J29</f>
        <v>9</v>
      </c>
      <c r="L29" s="154">
        <v>39498</v>
      </c>
      <c r="M29" s="35"/>
      <c r="N29" s="104">
        <v>1</v>
      </c>
      <c r="O29" s="34">
        <v>4078</v>
      </c>
      <c r="P29" s="31">
        <v>4078</v>
      </c>
      <c r="Q29" s="31">
        <v>9</v>
      </c>
      <c r="R29" s="31">
        <v>4069</v>
      </c>
      <c r="S29" s="33">
        <v>0</v>
      </c>
      <c r="T29" s="40">
        <f t="shared" si="5"/>
        <v>9</v>
      </c>
      <c r="U29" s="162">
        <v>39492</v>
      </c>
      <c r="V29" s="112">
        <f t="shared" si="6"/>
        <v>1</v>
      </c>
      <c r="W29" s="9">
        <v>4069</v>
      </c>
      <c r="X29" s="437" t="str">
        <f t="shared" si="0"/>
        <v>ERRO</v>
      </c>
      <c r="Y29" s="333">
        <f t="shared" si="7"/>
        <v>9</v>
      </c>
      <c r="Z29" s="9" t="str">
        <f t="shared" si="8"/>
        <v>White</v>
      </c>
      <c r="AA29" s="51">
        <v>39497</v>
      </c>
      <c r="AB29" s="1233">
        <f>SUM(W29:W38)</f>
        <v>4963</v>
      </c>
      <c r="AC29" s="147">
        <f t="shared" si="1"/>
        <v>6</v>
      </c>
      <c r="AD29" s="10" t="str">
        <f t="shared" si="2"/>
        <v>OK</v>
      </c>
      <c r="AE29" s="8" t="str">
        <f t="shared" ca="1" si="3"/>
        <v>-</v>
      </c>
      <c r="AF29" s="9" t="e">
        <f>IF(#REF!="","",AA29-#REF!)</f>
        <v>#REF!</v>
      </c>
      <c r="AG29" s="94"/>
      <c r="AJ29" s="59" t="s">
        <v>189</v>
      </c>
    </row>
    <row r="30" spans="1:36" s="32" customFormat="1" ht="12" hidden="1" customHeight="1" outlineLevel="1" x14ac:dyDescent="0.2">
      <c r="B30" s="30">
        <v>2</v>
      </c>
      <c r="C30" s="406">
        <v>3</v>
      </c>
      <c r="D30" s="9" t="s">
        <v>25</v>
      </c>
      <c r="E30" s="153">
        <v>39491</v>
      </c>
      <c r="G30" s="30">
        <f t="shared" si="4"/>
        <v>2</v>
      </c>
      <c r="H30" s="34">
        <v>3</v>
      </c>
      <c r="I30" s="31">
        <v>3</v>
      </c>
      <c r="J30" s="31">
        <v>3</v>
      </c>
      <c r="K30" s="31">
        <f t="shared" ref="K30:K93" si="9">I30-J30</f>
        <v>0</v>
      </c>
      <c r="L30" s="154">
        <v>39498</v>
      </c>
      <c r="M30" s="35"/>
      <c r="N30" s="104">
        <v>2</v>
      </c>
      <c r="O30" s="34">
        <v>3</v>
      </c>
      <c r="P30" s="31">
        <v>3</v>
      </c>
      <c r="Q30" s="31">
        <v>0</v>
      </c>
      <c r="R30" s="31">
        <v>3</v>
      </c>
      <c r="S30" s="33">
        <v>0</v>
      </c>
      <c r="T30" s="40">
        <f t="shared" si="5"/>
        <v>0</v>
      </c>
      <c r="U30" s="162">
        <v>39492</v>
      </c>
      <c r="V30" s="112">
        <f t="shared" si="6"/>
        <v>2</v>
      </c>
      <c r="W30" s="9">
        <v>3</v>
      </c>
      <c r="X30" s="437" t="str">
        <f t="shared" si="0"/>
        <v>OK</v>
      </c>
      <c r="Y30" s="333">
        <f t="shared" si="7"/>
        <v>0</v>
      </c>
      <c r="Z30" s="9" t="str">
        <f t="shared" si="8"/>
        <v>Green</v>
      </c>
      <c r="AA30" s="51">
        <v>39498</v>
      </c>
      <c r="AB30" s="1238"/>
      <c r="AC30" s="147">
        <f t="shared" si="1"/>
        <v>7</v>
      </c>
      <c r="AD30" s="10" t="str">
        <f t="shared" si="2"/>
        <v>OK</v>
      </c>
      <c r="AE30" s="8" t="str">
        <f t="shared" ca="1" si="3"/>
        <v>-</v>
      </c>
      <c r="AF30" s="9" t="e">
        <f>IF(#REF!="","",AA30-#REF!)</f>
        <v>#REF!</v>
      </c>
      <c r="AG30" s="94"/>
      <c r="AH30" s="60"/>
      <c r="AJ30" s="59" t="s">
        <v>200</v>
      </c>
    </row>
    <row r="31" spans="1:36" s="32" customFormat="1" ht="12" hidden="1" customHeight="1" outlineLevel="1" x14ac:dyDescent="0.2">
      <c r="B31" s="30">
        <v>3</v>
      </c>
      <c r="C31" s="406">
        <v>7</v>
      </c>
      <c r="D31" s="9" t="s">
        <v>26</v>
      </c>
      <c r="E31" s="153">
        <v>39491</v>
      </c>
      <c r="G31" s="30">
        <f t="shared" si="4"/>
        <v>3</v>
      </c>
      <c r="H31" s="34">
        <v>7</v>
      </c>
      <c r="I31" s="31">
        <v>7</v>
      </c>
      <c r="J31" s="31">
        <v>7</v>
      </c>
      <c r="K31" s="31">
        <f t="shared" si="9"/>
        <v>0</v>
      </c>
      <c r="L31" s="154">
        <v>39498</v>
      </c>
      <c r="M31" s="35"/>
      <c r="N31" s="104">
        <v>3</v>
      </c>
      <c r="O31" s="34">
        <v>7</v>
      </c>
      <c r="P31" s="31">
        <v>7</v>
      </c>
      <c r="Q31" s="31">
        <v>0</v>
      </c>
      <c r="R31" s="31">
        <v>7</v>
      </c>
      <c r="S31" s="33">
        <v>0</v>
      </c>
      <c r="T31" s="40">
        <f t="shared" si="5"/>
        <v>0</v>
      </c>
      <c r="U31" s="162">
        <v>39492</v>
      </c>
      <c r="V31" s="112">
        <f t="shared" si="6"/>
        <v>3</v>
      </c>
      <c r="W31" s="9">
        <v>7</v>
      </c>
      <c r="X31" s="437" t="str">
        <f t="shared" si="0"/>
        <v>OK</v>
      </c>
      <c r="Y31" s="333">
        <f t="shared" si="7"/>
        <v>0</v>
      </c>
      <c r="Z31" s="9" t="str">
        <f t="shared" si="8"/>
        <v>Black</v>
      </c>
      <c r="AA31" s="51">
        <v>39498</v>
      </c>
      <c r="AB31" s="1238"/>
      <c r="AC31" s="147">
        <f t="shared" si="1"/>
        <v>7</v>
      </c>
      <c r="AD31" s="10" t="str">
        <f t="shared" si="2"/>
        <v>OK</v>
      </c>
      <c r="AE31" s="8" t="str">
        <f t="shared" ca="1" si="3"/>
        <v>-</v>
      </c>
      <c r="AF31" s="9" t="e">
        <f>IF(#REF!="","",AA31-#REF!)</f>
        <v>#REF!</v>
      </c>
      <c r="AG31" s="94"/>
    </row>
    <row r="32" spans="1:36" s="32" customFormat="1" ht="12" hidden="1" customHeight="1" outlineLevel="1" x14ac:dyDescent="0.2">
      <c r="B32" s="30">
        <v>4</v>
      </c>
      <c r="C32" s="406">
        <v>5</v>
      </c>
      <c r="D32" s="9" t="s">
        <v>28</v>
      </c>
      <c r="E32" s="153">
        <v>39491</v>
      </c>
      <c r="G32" s="30">
        <f t="shared" si="4"/>
        <v>4</v>
      </c>
      <c r="H32" s="34">
        <v>5</v>
      </c>
      <c r="I32" s="31">
        <v>5</v>
      </c>
      <c r="J32" s="31">
        <v>5</v>
      </c>
      <c r="K32" s="31">
        <f t="shared" si="9"/>
        <v>0</v>
      </c>
      <c r="L32" s="154">
        <v>39498</v>
      </c>
      <c r="M32" s="35"/>
      <c r="N32" s="104">
        <v>4</v>
      </c>
      <c r="O32" s="34">
        <v>5</v>
      </c>
      <c r="P32" s="31">
        <v>5</v>
      </c>
      <c r="Q32" s="31">
        <v>0</v>
      </c>
      <c r="R32" s="31">
        <v>5</v>
      </c>
      <c r="S32" s="33">
        <v>0</v>
      </c>
      <c r="T32" s="40">
        <f t="shared" si="5"/>
        <v>0</v>
      </c>
      <c r="U32" s="162">
        <v>39492</v>
      </c>
      <c r="V32" s="112">
        <f t="shared" si="6"/>
        <v>4</v>
      </c>
      <c r="W32" s="9">
        <v>5</v>
      </c>
      <c r="X32" s="437" t="str">
        <f t="shared" si="0"/>
        <v>OK</v>
      </c>
      <c r="Y32" s="333">
        <f t="shared" si="7"/>
        <v>0</v>
      </c>
      <c r="Z32" s="9" t="str">
        <f t="shared" si="8"/>
        <v>Finance</v>
      </c>
      <c r="AA32" s="51">
        <v>39499</v>
      </c>
      <c r="AB32" s="1238"/>
      <c r="AC32" s="147">
        <f t="shared" si="1"/>
        <v>8</v>
      </c>
      <c r="AD32" s="10" t="str">
        <f t="shared" si="2"/>
        <v>OK</v>
      </c>
      <c r="AE32" s="8" t="str">
        <f t="shared" ca="1" si="3"/>
        <v>-</v>
      </c>
      <c r="AF32" s="9" t="e">
        <f>IF(#REF!="","",AA32-#REF!)</f>
        <v>#REF!</v>
      </c>
      <c r="AG32" s="94"/>
    </row>
    <row r="33" spans="1:34" s="32" customFormat="1" ht="12" hidden="1" customHeight="1" outlineLevel="1" x14ac:dyDescent="0.2">
      <c r="B33" s="30">
        <v>5</v>
      </c>
      <c r="C33" s="406">
        <v>500</v>
      </c>
      <c r="D33" s="9" t="s">
        <v>29</v>
      </c>
      <c r="E33" s="153">
        <v>39491</v>
      </c>
      <c r="G33" s="30">
        <f t="shared" si="4"/>
        <v>5</v>
      </c>
      <c r="H33" s="34">
        <v>500</v>
      </c>
      <c r="I33" s="31">
        <v>500</v>
      </c>
      <c r="J33" s="31">
        <v>500</v>
      </c>
      <c r="K33" s="31">
        <f t="shared" si="9"/>
        <v>0</v>
      </c>
      <c r="L33" s="154">
        <v>39498</v>
      </c>
      <c r="M33" s="35"/>
      <c r="N33" s="104">
        <v>5</v>
      </c>
      <c r="O33" s="34">
        <v>500</v>
      </c>
      <c r="P33" s="31">
        <v>500</v>
      </c>
      <c r="Q33" s="31">
        <v>0</v>
      </c>
      <c r="R33" s="31">
        <v>500</v>
      </c>
      <c r="S33" s="33">
        <v>0</v>
      </c>
      <c r="T33" s="40">
        <f t="shared" si="5"/>
        <v>0</v>
      </c>
      <c r="U33" s="162">
        <v>39492</v>
      </c>
      <c r="V33" s="112">
        <f t="shared" si="6"/>
        <v>5</v>
      </c>
      <c r="W33" s="9">
        <v>500</v>
      </c>
      <c r="X33" s="437" t="str">
        <f t="shared" si="0"/>
        <v>OK</v>
      </c>
      <c r="Y33" s="333">
        <f t="shared" si="7"/>
        <v>0</v>
      </c>
      <c r="Z33" s="9" t="str">
        <f t="shared" si="8"/>
        <v>Credial</v>
      </c>
      <c r="AA33" s="51">
        <v>39499</v>
      </c>
      <c r="AB33" s="1238"/>
      <c r="AC33" s="147">
        <f t="shared" si="1"/>
        <v>8</v>
      </c>
      <c r="AD33" s="10" t="str">
        <f t="shared" si="2"/>
        <v>OK</v>
      </c>
      <c r="AE33" s="8" t="str">
        <f t="shared" ca="1" si="3"/>
        <v>-</v>
      </c>
      <c r="AF33" s="9" t="e">
        <f>IF(#REF!="","",AA33-#REF!)</f>
        <v>#REF!</v>
      </c>
      <c r="AG33" s="94"/>
    </row>
    <row r="34" spans="1:34" s="32" customFormat="1" ht="12" hidden="1" customHeight="1" outlineLevel="1" x14ac:dyDescent="0.2">
      <c r="B34" s="30">
        <v>6</v>
      </c>
      <c r="C34" s="406">
        <v>191</v>
      </c>
      <c r="D34" s="9" t="s">
        <v>30</v>
      </c>
      <c r="E34" s="153">
        <v>39491</v>
      </c>
      <c r="G34" s="30">
        <f t="shared" si="4"/>
        <v>6</v>
      </c>
      <c r="H34" s="34">
        <v>191</v>
      </c>
      <c r="I34" s="31">
        <v>191</v>
      </c>
      <c r="J34" s="31">
        <v>191</v>
      </c>
      <c r="K34" s="31">
        <f t="shared" si="9"/>
        <v>0</v>
      </c>
      <c r="L34" s="154">
        <v>39498</v>
      </c>
      <c r="M34" s="35"/>
      <c r="N34" s="104">
        <v>6</v>
      </c>
      <c r="O34" s="34">
        <v>191</v>
      </c>
      <c r="P34" s="31">
        <v>191</v>
      </c>
      <c r="Q34" s="31">
        <v>0</v>
      </c>
      <c r="R34" s="31">
        <v>191</v>
      </c>
      <c r="S34" s="33">
        <v>0</v>
      </c>
      <c r="T34" s="40">
        <f t="shared" si="5"/>
        <v>0</v>
      </c>
      <c r="U34" s="162">
        <v>39492</v>
      </c>
      <c r="V34" s="112">
        <f t="shared" si="6"/>
        <v>6</v>
      </c>
      <c r="W34" s="9">
        <v>191</v>
      </c>
      <c r="X34" s="437" t="str">
        <f t="shared" si="0"/>
        <v>OK</v>
      </c>
      <c r="Y34" s="333">
        <f t="shared" si="7"/>
        <v>0</v>
      </c>
      <c r="Z34" s="9" t="str">
        <f t="shared" si="8"/>
        <v>Ikeia</v>
      </c>
      <c r="AA34" s="51">
        <v>39499</v>
      </c>
      <c r="AB34" s="1238"/>
      <c r="AC34" s="147">
        <f t="shared" si="1"/>
        <v>8</v>
      </c>
      <c r="AD34" s="10" t="str">
        <f t="shared" si="2"/>
        <v>OK</v>
      </c>
      <c r="AE34" s="8" t="str">
        <f t="shared" ca="1" si="3"/>
        <v>-</v>
      </c>
      <c r="AF34" s="9" t="e">
        <f>IF(#REF!="","",AA34-#REF!)</f>
        <v>#REF!</v>
      </c>
      <c r="AG34" s="94"/>
      <c r="AH34" s="60"/>
    </row>
    <row r="35" spans="1:34" s="32" customFormat="1" ht="12" hidden="1" customHeight="1" outlineLevel="1" x14ac:dyDescent="0.2">
      <c r="B35" s="30">
        <v>7</v>
      </c>
      <c r="C35" s="406">
        <v>167</v>
      </c>
      <c r="D35" s="9" t="s">
        <v>32</v>
      </c>
      <c r="E35" s="153">
        <v>39491</v>
      </c>
      <c r="G35" s="30">
        <f t="shared" si="4"/>
        <v>7</v>
      </c>
      <c r="H35" s="34">
        <v>167</v>
      </c>
      <c r="I35" s="31">
        <v>167</v>
      </c>
      <c r="J35" s="31">
        <v>167</v>
      </c>
      <c r="K35" s="31">
        <f t="shared" si="9"/>
        <v>0</v>
      </c>
      <c r="L35" s="154">
        <v>39498</v>
      </c>
      <c r="M35" s="35"/>
      <c r="N35" s="104">
        <v>7</v>
      </c>
      <c r="O35" s="34">
        <v>167</v>
      </c>
      <c r="P35" s="31">
        <v>167</v>
      </c>
      <c r="Q35" s="31">
        <v>0</v>
      </c>
      <c r="R35" s="31">
        <v>167</v>
      </c>
      <c r="S35" s="33">
        <v>0</v>
      </c>
      <c r="T35" s="40">
        <f t="shared" si="5"/>
        <v>0</v>
      </c>
      <c r="U35" s="162">
        <v>39492</v>
      </c>
      <c r="V35" s="112">
        <f t="shared" si="6"/>
        <v>7</v>
      </c>
      <c r="W35" s="9">
        <v>167</v>
      </c>
      <c r="X35" s="437" t="str">
        <f t="shared" si="0"/>
        <v>OK</v>
      </c>
      <c r="Y35" s="333">
        <f t="shared" si="7"/>
        <v>0</v>
      </c>
      <c r="Z35" s="9" t="str">
        <f t="shared" si="8"/>
        <v>Conforama</v>
      </c>
      <c r="AA35" s="51">
        <v>39499</v>
      </c>
      <c r="AB35" s="1238"/>
      <c r="AC35" s="147">
        <f t="shared" si="1"/>
        <v>8</v>
      </c>
      <c r="AD35" s="10" t="str">
        <f t="shared" si="2"/>
        <v>OK</v>
      </c>
      <c r="AE35" s="8" t="str">
        <f t="shared" ca="1" si="3"/>
        <v>-</v>
      </c>
      <c r="AF35" s="9" t="e">
        <f>IF(#REF!="","",AA35-#REF!)</f>
        <v>#REF!</v>
      </c>
      <c r="AG35" s="94"/>
    </row>
    <row r="36" spans="1:34" s="32" customFormat="1" ht="12" hidden="1" customHeight="1" outlineLevel="1" x14ac:dyDescent="0.2">
      <c r="B36" s="30">
        <v>8</v>
      </c>
      <c r="C36" s="406">
        <v>9</v>
      </c>
      <c r="D36" s="9" t="s">
        <v>34</v>
      </c>
      <c r="E36" s="153">
        <v>39491</v>
      </c>
      <c r="G36" s="30">
        <f t="shared" si="4"/>
        <v>8</v>
      </c>
      <c r="H36" s="34">
        <v>9</v>
      </c>
      <c r="I36" s="31">
        <v>9</v>
      </c>
      <c r="J36" s="31">
        <v>9</v>
      </c>
      <c r="K36" s="31">
        <f t="shared" si="9"/>
        <v>0</v>
      </c>
      <c r="L36" s="154">
        <v>39498</v>
      </c>
      <c r="M36" s="35"/>
      <c r="N36" s="104">
        <v>8</v>
      </c>
      <c r="O36" s="34">
        <v>9</v>
      </c>
      <c r="P36" s="31">
        <v>9</v>
      </c>
      <c r="Q36" s="31">
        <v>0</v>
      </c>
      <c r="R36" s="31">
        <v>9</v>
      </c>
      <c r="S36" s="33">
        <v>0</v>
      </c>
      <c r="T36" s="40">
        <f t="shared" si="5"/>
        <v>0</v>
      </c>
      <c r="U36" s="162">
        <v>39492</v>
      </c>
      <c r="V36" s="112">
        <f t="shared" si="6"/>
        <v>8</v>
      </c>
      <c r="W36" s="9">
        <v>9</v>
      </c>
      <c r="X36" s="437" t="str">
        <f t="shared" si="0"/>
        <v>OK</v>
      </c>
      <c r="Y36" s="333">
        <f t="shared" si="7"/>
        <v>0</v>
      </c>
      <c r="Z36" s="9" t="str">
        <f t="shared" si="8"/>
        <v>Euronics</v>
      </c>
      <c r="AA36" s="51">
        <v>39499</v>
      </c>
      <c r="AB36" s="1238"/>
      <c r="AC36" s="147">
        <f t="shared" si="1"/>
        <v>8</v>
      </c>
      <c r="AD36" s="10" t="str">
        <f t="shared" si="2"/>
        <v>OK</v>
      </c>
      <c r="AE36" s="8" t="str">
        <f t="shared" ca="1" si="3"/>
        <v>-</v>
      </c>
      <c r="AF36" s="9" t="e">
        <f>IF(#REF!="","",AA36-#REF!)</f>
        <v>#REF!</v>
      </c>
      <c r="AG36" s="94"/>
    </row>
    <row r="37" spans="1:34" s="32" customFormat="1" ht="12" hidden="1" customHeight="1" outlineLevel="1" x14ac:dyDescent="0.2">
      <c r="B37" s="30">
        <v>9</v>
      </c>
      <c r="C37" s="406">
        <v>8</v>
      </c>
      <c r="D37" s="9" t="s">
        <v>35</v>
      </c>
      <c r="E37" s="153">
        <v>39491</v>
      </c>
      <c r="G37" s="30">
        <f t="shared" si="4"/>
        <v>9</v>
      </c>
      <c r="H37" s="34">
        <v>8</v>
      </c>
      <c r="I37" s="31">
        <v>8</v>
      </c>
      <c r="J37" s="31">
        <v>8</v>
      </c>
      <c r="K37" s="31">
        <f t="shared" si="9"/>
        <v>0</v>
      </c>
      <c r="L37" s="154">
        <v>39498</v>
      </c>
      <c r="M37" s="35"/>
      <c r="N37" s="104">
        <v>9</v>
      </c>
      <c r="O37" s="34">
        <v>8</v>
      </c>
      <c r="P37" s="31">
        <v>8</v>
      </c>
      <c r="Q37" s="31">
        <v>0</v>
      </c>
      <c r="R37" s="31">
        <v>8</v>
      </c>
      <c r="S37" s="33">
        <v>0</v>
      </c>
      <c r="T37" s="40">
        <f t="shared" si="5"/>
        <v>0</v>
      </c>
      <c r="U37" s="162">
        <v>39492</v>
      </c>
      <c r="V37" s="112">
        <f t="shared" si="6"/>
        <v>9</v>
      </c>
      <c r="W37" s="9">
        <v>8</v>
      </c>
      <c r="X37" s="437" t="str">
        <f t="shared" si="0"/>
        <v>OK</v>
      </c>
      <c r="Y37" s="333">
        <f t="shared" si="7"/>
        <v>0</v>
      </c>
      <c r="Z37" s="9" t="str">
        <f t="shared" si="8"/>
        <v>Tien 21</v>
      </c>
      <c r="AA37" s="51">
        <v>39499</v>
      </c>
      <c r="AB37" s="1238"/>
      <c r="AC37" s="147">
        <f t="shared" si="1"/>
        <v>8</v>
      </c>
      <c r="AD37" s="10" t="str">
        <f t="shared" si="2"/>
        <v>OK</v>
      </c>
      <c r="AE37" s="8" t="str">
        <f t="shared" ca="1" si="3"/>
        <v>-</v>
      </c>
      <c r="AF37" s="9" t="e">
        <f>IF(#REF!="","",AA37-#REF!)</f>
        <v>#REF!</v>
      </c>
      <c r="AG37" s="94"/>
    </row>
    <row r="38" spans="1:34" s="32" customFormat="1" ht="12" hidden="1" customHeight="1" outlineLevel="1" x14ac:dyDescent="0.2">
      <c r="A38" s="55"/>
      <c r="B38" s="22">
        <v>10</v>
      </c>
      <c r="C38" s="404">
        <v>4</v>
      </c>
      <c r="D38" s="12" t="s">
        <v>36</v>
      </c>
      <c r="E38" s="153">
        <v>39491</v>
      </c>
      <c r="F38" s="55"/>
      <c r="G38" s="22">
        <f t="shared" si="4"/>
        <v>10</v>
      </c>
      <c r="H38" s="29">
        <v>4</v>
      </c>
      <c r="I38" s="21">
        <v>4</v>
      </c>
      <c r="J38" s="21">
        <v>4</v>
      </c>
      <c r="K38" s="31">
        <f t="shared" si="9"/>
        <v>0</v>
      </c>
      <c r="L38" s="155">
        <v>39498</v>
      </c>
      <c r="M38" s="57"/>
      <c r="N38" s="105">
        <v>10</v>
      </c>
      <c r="O38" s="29">
        <v>4</v>
      </c>
      <c r="P38" s="21">
        <v>4</v>
      </c>
      <c r="Q38" s="21">
        <v>0</v>
      </c>
      <c r="R38" s="21">
        <v>4</v>
      </c>
      <c r="S38" s="14">
        <v>0</v>
      </c>
      <c r="T38" s="40">
        <f t="shared" si="5"/>
        <v>0</v>
      </c>
      <c r="U38" s="162">
        <v>39492</v>
      </c>
      <c r="V38" s="108">
        <f t="shared" si="6"/>
        <v>10</v>
      </c>
      <c r="W38" s="12">
        <v>4</v>
      </c>
      <c r="X38" s="437" t="str">
        <f t="shared" si="0"/>
        <v>OK</v>
      </c>
      <c r="Y38" s="333">
        <f t="shared" si="7"/>
        <v>0</v>
      </c>
      <c r="Z38" s="12" t="str">
        <f t="shared" si="8"/>
        <v>Confort</v>
      </c>
      <c r="AA38" s="51">
        <v>39499</v>
      </c>
      <c r="AB38" s="1238"/>
      <c r="AC38" s="147">
        <f t="shared" si="1"/>
        <v>8</v>
      </c>
      <c r="AD38" s="13" t="str">
        <f t="shared" si="2"/>
        <v>OK</v>
      </c>
      <c r="AE38" s="11" t="str">
        <f t="shared" ca="1" si="3"/>
        <v>-</v>
      </c>
      <c r="AF38" s="12" t="e">
        <f>IF(#REF!="","",AA38-#REF!)</f>
        <v>#REF!</v>
      </c>
      <c r="AG38" s="95"/>
      <c r="AH38" s="55"/>
    </row>
    <row r="39" spans="1:34" s="32" customFormat="1" ht="12" hidden="1" customHeight="1" outlineLevel="1" x14ac:dyDescent="0.2">
      <c r="B39" s="30">
        <v>1</v>
      </c>
      <c r="C39" s="406">
        <v>1906</v>
      </c>
      <c r="D39" s="9" t="s">
        <v>24</v>
      </c>
      <c r="E39" s="153">
        <v>39492</v>
      </c>
      <c r="G39" s="30">
        <f t="shared" si="4"/>
        <v>1</v>
      </c>
      <c r="H39" s="34">
        <v>1906</v>
      </c>
      <c r="I39" s="31">
        <v>1906</v>
      </c>
      <c r="J39" s="31">
        <v>1899</v>
      </c>
      <c r="K39" s="31">
        <f t="shared" si="9"/>
        <v>7</v>
      </c>
      <c r="L39" s="154">
        <v>39499</v>
      </c>
      <c r="M39" s="35"/>
      <c r="N39" s="104">
        <v>1</v>
      </c>
      <c r="O39" s="34">
        <v>1906</v>
      </c>
      <c r="P39" s="31">
        <v>1906</v>
      </c>
      <c r="Q39" s="31">
        <v>7</v>
      </c>
      <c r="R39" s="31">
        <v>1899</v>
      </c>
      <c r="S39" s="33">
        <v>0</v>
      </c>
      <c r="T39" s="40">
        <f t="shared" si="5"/>
        <v>7</v>
      </c>
      <c r="U39" s="162">
        <v>39493</v>
      </c>
      <c r="V39" s="112">
        <f t="shared" si="6"/>
        <v>1</v>
      </c>
      <c r="W39" s="9">
        <v>1899</v>
      </c>
      <c r="X39" s="437" t="str">
        <f t="shared" si="0"/>
        <v>ERRO</v>
      </c>
      <c r="Y39" s="333">
        <f t="shared" si="7"/>
        <v>7</v>
      </c>
      <c r="Z39" s="9" t="str">
        <f t="shared" si="8"/>
        <v>White</v>
      </c>
      <c r="AA39" s="51">
        <v>39497</v>
      </c>
      <c r="AB39" s="1233">
        <f>SUM(W39:W47)</f>
        <v>2212</v>
      </c>
      <c r="AC39" s="147">
        <f t="shared" si="1"/>
        <v>5</v>
      </c>
      <c r="AD39" s="10" t="str">
        <f t="shared" si="2"/>
        <v>OK</v>
      </c>
      <c r="AE39" s="8" t="str">
        <f t="shared" ca="1" si="3"/>
        <v>-</v>
      </c>
      <c r="AF39" s="9" t="e">
        <f>IF(#REF!="","",AA39-#REF!)</f>
        <v>#REF!</v>
      </c>
      <c r="AG39" s="94"/>
    </row>
    <row r="40" spans="1:34" s="32" customFormat="1" ht="12" hidden="1" customHeight="1" outlineLevel="1" x14ac:dyDescent="0.2">
      <c r="B40" s="30">
        <v>2</v>
      </c>
      <c r="C40" s="406">
        <v>1</v>
      </c>
      <c r="D40" s="9" t="s">
        <v>28</v>
      </c>
      <c r="E40" s="153">
        <v>39492</v>
      </c>
      <c r="G40" s="30">
        <f t="shared" si="4"/>
        <v>2</v>
      </c>
      <c r="H40" s="34">
        <v>1</v>
      </c>
      <c r="I40" s="31">
        <v>1</v>
      </c>
      <c r="J40" s="31">
        <v>1</v>
      </c>
      <c r="K40" s="31">
        <f t="shared" si="9"/>
        <v>0</v>
      </c>
      <c r="L40" s="154">
        <v>39499</v>
      </c>
      <c r="M40" s="35"/>
      <c r="N40" s="104">
        <v>2</v>
      </c>
      <c r="O40" s="34">
        <v>1</v>
      </c>
      <c r="P40" s="31">
        <v>1</v>
      </c>
      <c r="Q40" s="31">
        <v>0</v>
      </c>
      <c r="R40" s="31">
        <v>1</v>
      </c>
      <c r="S40" s="33">
        <v>0</v>
      </c>
      <c r="T40" s="40">
        <f t="shared" si="5"/>
        <v>0</v>
      </c>
      <c r="U40" s="162">
        <v>39493</v>
      </c>
      <c r="V40" s="112">
        <f t="shared" si="6"/>
        <v>2</v>
      </c>
      <c r="W40" s="9">
        <v>1</v>
      </c>
      <c r="X40" s="437" t="str">
        <f t="shared" si="0"/>
        <v>OK</v>
      </c>
      <c r="Y40" s="333">
        <f t="shared" si="7"/>
        <v>0</v>
      </c>
      <c r="Z40" s="9" t="str">
        <f t="shared" si="8"/>
        <v>Finance</v>
      </c>
      <c r="AA40" s="51">
        <v>39499</v>
      </c>
      <c r="AB40" s="1238"/>
      <c r="AC40" s="147">
        <f t="shared" si="1"/>
        <v>7</v>
      </c>
      <c r="AD40" s="10" t="str">
        <f t="shared" si="2"/>
        <v>OK</v>
      </c>
      <c r="AE40" s="8" t="str">
        <f t="shared" ca="1" si="3"/>
        <v>-</v>
      </c>
      <c r="AF40" s="9" t="e">
        <f>IF(#REF!="","",AA40-#REF!)</f>
        <v>#REF!</v>
      </c>
      <c r="AG40" s="94"/>
    </row>
    <row r="41" spans="1:34" s="32" customFormat="1" ht="12" hidden="1" customHeight="1" outlineLevel="1" x14ac:dyDescent="0.2">
      <c r="B41" s="30">
        <v>3</v>
      </c>
      <c r="C41" s="406">
        <v>2</v>
      </c>
      <c r="D41" s="9" t="s">
        <v>26</v>
      </c>
      <c r="E41" s="153">
        <v>39492</v>
      </c>
      <c r="G41" s="30">
        <f t="shared" si="4"/>
        <v>3</v>
      </c>
      <c r="H41" s="34">
        <v>2</v>
      </c>
      <c r="I41" s="31">
        <v>2</v>
      </c>
      <c r="J41" s="31">
        <v>2</v>
      </c>
      <c r="K41" s="31">
        <f t="shared" si="9"/>
        <v>0</v>
      </c>
      <c r="L41" s="154">
        <v>39499</v>
      </c>
      <c r="M41" s="35"/>
      <c r="N41" s="104">
        <v>3</v>
      </c>
      <c r="O41" s="34">
        <v>2</v>
      </c>
      <c r="P41" s="31">
        <v>2</v>
      </c>
      <c r="Q41" s="31">
        <v>0</v>
      </c>
      <c r="R41" s="31">
        <v>2</v>
      </c>
      <c r="S41" s="33">
        <v>0</v>
      </c>
      <c r="T41" s="40">
        <f t="shared" si="5"/>
        <v>0</v>
      </c>
      <c r="U41" s="162">
        <v>39493</v>
      </c>
      <c r="V41" s="112">
        <f t="shared" si="6"/>
        <v>3</v>
      </c>
      <c r="W41" s="9">
        <v>2</v>
      </c>
      <c r="X41" s="437" t="str">
        <f t="shared" si="0"/>
        <v>OK</v>
      </c>
      <c r="Y41" s="333">
        <f t="shared" si="7"/>
        <v>0</v>
      </c>
      <c r="Z41" s="9" t="str">
        <f t="shared" si="8"/>
        <v>Black</v>
      </c>
      <c r="AA41" s="51">
        <v>39499</v>
      </c>
      <c r="AB41" s="1238"/>
      <c r="AC41" s="147">
        <f t="shared" si="1"/>
        <v>7</v>
      </c>
      <c r="AD41" s="10" t="str">
        <f t="shared" si="2"/>
        <v>OK</v>
      </c>
      <c r="AE41" s="8" t="str">
        <f t="shared" ca="1" si="3"/>
        <v>-</v>
      </c>
      <c r="AF41" s="9" t="e">
        <f>IF(#REF!="","",AA41-#REF!)</f>
        <v>#REF!</v>
      </c>
      <c r="AG41" s="94"/>
    </row>
    <row r="42" spans="1:34" s="32" customFormat="1" ht="12" hidden="1" customHeight="1" outlineLevel="1" x14ac:dyDescent="0.2">
      <c r="B42" s="30">
        <v>4</v>
      </c>
      <c r="C42" s="406">
        <v>1</v>
      </c>
      <c r="D42" s="9" t="s">
        <v>25</v>
      </c>
      <c r="E42" s="153">
        <v>39492</v>
      </c>
      <c r="G42" s="30">
        <f t="shared" si="4"/>
        <v>4</v>
      </c>
      <c r="H42" s="34">
        <v>1</v>
      </c>
      <c r="I42" s="31">
        <v>1</v>
      </c>
      <c r="J42" s="31">
        <v>1</v>
      </c>
      <c r="K42" s="31">
        <f t="shared" si="9"/>
        <v>0</v>
      </c>
      <c r="L42" s="154">
        <v>39499</v>
      </c>
      <c r="M42" s="35"/>
      <c r="N42" s="104">
        <v>4</v>
      </c>
      <c r="O42" s="34">
        <v>1</v>
      </c>
      <c r="P42" s="31">
        <v>1</v>
      </c>
      <c r="Q42" s="31">
        <v>0</v>
      </c>
      <c r="R42" s="31">
        <v>1</v>
      </c>
      <c r="S42" s="33">
        <v>0</v>
      </c>
      <c r="T42" s="40">
        <f t="shared" si="5"/>
        <v>0</v>
      </c>
      <c r="U42" s="162">
        <v>39493</v>
      </c>
      <c r="V42" s="112">
        <f t="shared" si="6"/>
        <v>4</v>
      </c>
      <c r="W42" s="9">
        <v>1</v>
      </c>
      <c r="X42" s="437" t="str">
        <f t="shared" si="0"/>
        <v>OK</v>
      </c>
      <c r="Y42" s="333">
        <f t="shared" si="7"/>
        <v>0</v>
      </c>
      <c r="Z42" s="9" t="str">
        <f t="shared" si="8"/>
        <v>Green</v>
      </c>
      <c r="AA42" s="51">
        <v>39499</v>
      </c>
      <c r="AB42" s="1238"/>
      <c r="AC42" s="147">
        <f t="shared" si="1"/>
        <v>7</v>
      </c>
      <c r="AD42" s="10" t="str">
        <f t="shared" si="2"/>
        <v>OK</v>
      </c>
      <c r="AE42" s="8" t="str">
        <f t="shared" ca="1" si="3"/>
        <v>-</v>
      </c>
      <c r="AF42" s="9" t="e">
        <f>IF(#REF!="","",AA42-#REF!)</f>
        <v>#REF!</v>
      </c>
      <c r="AG42" s="94"/>
      <c r="AH42" s="60"/>
    </row>
    <row r="43" spans="1:34" s="32" customFormat="1" ht="12" hidden="1" customHeight="1" outlineLevel="1" x14ac:dyDescent="0.2">
      <c r="B43" s="30">
        <v>5</v>
      </c>
      <c r="C43" s="406">
        <v>150</v>
      </c>
      <c r="D43" s="9" t="s">
        <v>29</v>
      </c>
      <c r="E43" s="153">
        <v>39492</v>
      </c>
      <c r="G43" s="30">
        <f t="shared" si="4"/>
        <v>5</v>
      </c>
      <c r="H43" s="34">
        <v>150</v>
      </c>
      <c r="I43" s="31">
        <v>150</v>
      </c>
      <c r="J43" s="31">
        <v>150</v>
      </c>
      <c r="K43" s="31">
        <f t="shared" si="9"/>
        <v>0</v>
      </c>
      <c r="L43" s="154">
        <v>39499</v>
      </c>
      <c r="M43" s="35"/>
      <c r="N43" s="104">
        <v>5</v>
      </c>
      <c r="O43" s="34">
        <v>150</v>
      </c>
      <c r="P43" s="31">
        <v>150</v>
      </c>
      <c r="Q43" s="31">
        <v>0</v>
      </c>
      <c r="R43" s="31">
        <v>150</v>
      </c>
      <c r="S43" s="33">
        <v>0</v>
      </c>
      <c r="T43" s="40">
        <f t="shared" si="5"/>
        <v>0</v>
      </c>
      <c r="U43" s="162">
        <v>39493</v>
      </c>
      <c r="V43" s="112">
        <f t="shared" si="6"/>
        <v>5</v>
      </c>
      <c r="W43" s="9">
        <v>150</v>
      </c>
      <c r="X43" s="437" t="str">
        <f t="shared" si="0"/>
        <v>OK</v>
      </c>
      <c r="Y43" s="333">
        <f t="shared" si="7"/>
        <v>0</v>
      </c>
      <c r="Z43" s="9" t="str">
        <f t="shared" si="8"/>
        <v>Credial</v>
      </c>
      <c r="AA43" s="51">
        <v>39499</v>
      </c>
      <c r="AB43" s="1238"/>
      <c r="AC43" s="147">
        <f t="shared" si="1"/>
        <v>7</v>
      </c>
      <c r="AD43" s="10" t="str">
        <f t="shared" si="2"/>
        <v>OK</v>
      </c>
      <c r="AE43" s="8" t="str">
        <f t="shared" ca="1" si="3"/>
        <v>-</v>
      </c>
      <c r="AF43" s="9" t="e">
        <f>IF(#REF!="","",AA43-#REF!)</f>
        <v>#REF!</v>
      </c>
      <c r="AG43" s="94"/>
    </row>
    <row r="44" spans="1:34" s="32" customFormat="1" ht="12" hidden="1" customHeight="1" outlineLevel="1" x14ac:dyDescent="0.2">
      <c r="B44" s="30">
        <v>6</v>
      </c>
      <c r="C44" s="406">
        <v>121</v>
      </c>
      <c r="D44" s="9" t="s">
        <v>30</v>
      </c>
      <c r="E44" s="153">
        <v>39492</v>
      </c>
      <c r="G44" s="30">
        <f t="shared" si="4"/>
        <v>6</v>
      </c>
      <c r="H44" s="34">
        <v>121</v>
      </c>
      <c r="I44" s="31">
        <v>121</v>
      </c>
      <c r="J44" s="31">
        <v>121</v>
      </c>
      <c r="K44" s="31">
        <f t="shared" si="9"/>
        <v>0</v>
      </c>
      <c r="L44" s="154">
        <v>39499</v>
      </c>
      <c r="M44" s="35"/>
      <c r="N44" s="104">
        <v>6</v>
      </c>
      <c r="O44" s="34">
        <v>121</v>
      </c>
      <c r="P44" s="31">
        <v>121</v>
      </c>
      <c r="Q44" s="31">
        <v>0</v>
      </c>
      <c r="R44" s="31">
        <v>121</v>
      </c>
      <c r="S44" s="33">
        <v>0</v>
      </c>
      <c r="T44" s="40">
        <f t="shared" si="5"/>
        <v>0</v>
      </c>
      <c r="U44" s="162">
        <v>39493</v>
      </c>
      <c r="V44" s="112">
        <f t="shared" si="6"/>
        <v>6</v>
      </c>
      <c r="W44" s="9">
        <v>121</v>
      </c>
      <c r="X44" s="437" t="str">
        <f t="shared" si="0"/>
        <v>OK</v>
      </c>
      <c r="Y44" s="333">
        <f t="shared" si="7"/>
        <v>0</v>
      </c>
      <c r="Z44" s="9" t="str">
        <f t="shared" si="8"/>
        <v>Ikeia</v>
      </c>
      <c r="AA44" s="51">
        <v>39499</v>
      </c>
      <c r="AB44" s="1238"/>
      <c r="AC44" s="147">
        <f t="shared" si="1"/>
        <v>7</v>
      </c>
      <c r="AD44" s="10" t="str">
        <f t="shared" si="2"/>
        <v>OK</v>
      </c>
      <c r="AE44" s="8" t="str">
        <f t="shared" ca="1" si="3"/>
        <v>-</v>
      </c>
      <c r="AF44" s="9" t="e">
        <f>IF(#REF!="","",AA44-#REF!)</f>
        <v>#REF!</v>
      </c>
      <c r="AG44" s="94"/>
      <c r="AH44" s="60"/>
    </row>
    <row r="45" spans="1:34" s="32" customFormat="1" ht="12" hidden="1" customHeight="1" outlineLevel="1" x14ac:dyDescent="0.2">
      <c r="B45" s="30">
        <v>7</v>
      </c>
      <c r="C45" s="406">
        <v>34</v>
      </c>
      <c r="D45" s="9" t="s">
        <v>32</v>
      </c>
      <c r="E45" s="153">
        <v>39492</v>
      </c>
      <c r="G45" s="30">
        <f t="shared" si="4"/>
        <v>7</v>
      </c>
      <c r="H45" s="34">
        <v>34</v>
      </c>
      <c r="I45" s="31">
        <v>34</v>
      </c>
      <c r="J45" s="31">
        <v>34</v>
      </c>
      <c r="K45" s="31">
        <f>I45-J45</f>
        <v>0</v>
      </c>
      <c r="L45" s="154">
        <v>39499</v>
      </c>
      <c r="M45" s="35"/>
      <c r="N45" s="104">
        <v>7</v>
      </c>
      <c r="O45" s="34">
        <v>34</v>
      </c>
      <c r="P45" s="31">
        <v>34</v>
      </c>
      <c r="Q45" s="31">
        <v>0</v>
      </c>
      <c r="R45" s="31">
        <v>34</v>
      </c>
      <c r="S45" s="33">
        <v>0</v>
      </c>
      <c r="T45" s="40">
        <f t="shared" si="5"/>
        <v>0</v>
      </c>
      <c r="U45" s="162">
        <v>39493</v>
      </c>
      <c r="V45" s="112">
        <f t="shared" si="6"/>
        <v>7</v>
      </c>
      <c r="W45" s="9">
        <v>34</v>
      </c>
      <c r="X45" s="437" t="str">
        <f t="shared" si="0"/>
        <v>OK</v>
      </c>
      <c r="Y45" s="333">
        <f t="shared" si="7"/>
        <v>0</v>
      </c>
      <c r="Z45" s="9" t="str">
        <f t="shared" si="8"/>
        <v>Conforama</v>
      </c>
      <c r="AA45" s="51">
        <v>39499</v>
      </c>
      <c r="AB45" s="1238"/>
      <c r="AC45" s="147">
        <f t="shared" si="1"/>
        <v>7</v>
      </c>
      <c r="AD45" s="10" t="str">
        <f t="shared" si="2"/>
        <v>OK</v>
      </c>
      <c r="AE45" s="8" t="str">
        <f t="shared" ca="1" si="3"/>
        <v>-</v>
      </c>
      <c r="AF45" s="9" t="e">
        <f>IF(#REF!="","",AA45-#REF!)</f>
        <v>#REF!</v>
      </c>
      <c r="AG45" s="94"/>
    </row>
    <row r="46" spans="1:34" s="32" customFormat="1" ht="12" hidden="1" customHeight="1" outlineLevel="1" x14ac:dyDescent="0.2">
      <c r="B46" s="30">
        <v>8</v>
      </c>
      <c r="C46" s="406">
        <v>2</v>
      </c>
      <c r="D46" s="9" t="s">
        <v>35</v>
      </c>
      <c r="E46" s="153">
        <v>39492</v>
      </c>
      <c r="G46" s="30">
        <f t="shared" si="4"/>
        <v>8</v>
      </c>
      <c r="H46" s="34">
        <v>2</v>
      </c>
      <c r="I46" s="31">
        <v>2</v>
      </c>
      <c r="J46" s="31">
        <v>2</v>
      </c>
      <c r="K46" s="31">
        <f t="shared" si="9"/>
        <v>0</v>
      </c>
      <c r="L46" s="154">
        <v>39499</v>
      </c>
      <c r="M46" s="35"/>
      <c r="N46" s="104">
        <v>8</v>
      </c>
      <c r="O46" s="34">
        <v>2</v>
      </c>
      <c r="P46" s="31">
        <v>2</v>
      </c>
      <c r="Q46" s="31">
        <v>0</v>
      </c>
      <c r="R46" s="31">
        <v>2</v>
      </c>
      <c r="S46" s="33">
        <v>0</v>
      </c>
      <c r="T46" s="40">
        <f t="shared" si="5"/>
        <v>0</v>
      </c>
      <c r="U46" s="162">
        <v>39493</v>
      </c>
      <c r="V46" s="112">
        <f t="shared" si="6"/>
        <v>8</v>
      </c>
      <c r="W46" s="9">
        <v>2</v>
      </c>
      <c r="X46" s="437" t="str">
        <f t="shared" si="0"/>
        <v>OK</v>
      </c>
      <c r="Y46" s="333">
        <f t="shared" si="7"/>
        <v>0</v>
      </c>
      <c r="Z46" s="9" t="str">
        <f t="shared" si="8"/>
        <v>Tien 21</v>
      </c>
      <c r="AA46" s="51">
        <v>39499</v>
      </c>
      <c r="AB46" s="1238"/>
      <c r="AC46" s="147">
        <f t="shared" si="1"/>
        <v>7</v>
      </c>
      <c r="AD46" s="10" t="str">
        <f t="shared" si="2"/>
        <v>OK</v>
      </c>
      <c r="AE46" s="8" t="str">
        <f t="shared" ca="1" si="3"/>
        <v>-</v>
      </c>
      <c r="AF46" s="9" t="e">
        <f>IF(#REF!="","",AA46-#REF!)</f>
        <v>#REF!</v>
      </c>
      <c r="AG46" s="94"/>
    </row>
    <row r="47" spans="1:34" s="32" customFormat="1" ht="12" hidden="1" customHeight="1" outlineLevel="1" x14ac:dyDescent="0.2">
      <c r="A47" s="55"/>
      <c r="B47" s="22">
        <v>9</v>
      </c>
      <c r="C47" s="404">
        <v>2</v>
      </c>
      <c r="D47" s="12" t="s">
        <v>34</v>
      </c>
      <c r="E47" s="153">
        <v>39492</v>
      </c>
      <c r="F47" s="55"/>
      <c r="G47" s="22">
        <f t="shared" si="4"/>
        <v>9</v>
      </c>
      <c r="H47" s="29">
        <v>2</v>
      </c>
      <c r="I47" s="21">
        <v>2</v>
      </c>
      <c r="J47" s="21">
        <v>2</v>
      </c>
      <c r="K47" s="31">
        <f t="shared" si="9"/>
        <v>0</v>
      </c>
      <c r="L47" s="155">
        <v>39499</v>
      </c>
      <c r="M47" s="57"/>
      <c r="N47" s="105">
        <v>9</v>
      </c>
      <c r="O47" s="29">
        <v>2</v>
      </c>
      <c r="P47" s="21">
        <v>2</v>
      </c>
      <c r="Q47" s="21">
        <v>0</v>
      </c>
      <c r="R47" s="21">
        <v>2</v>
      </c>
      <c r="S47" s="14">
        <v>0</v>
      </c>
      <c r="T47" s="40">
        <f t="shared" si="5"/>
        <v>0</v>
      </c>
      <c r="U47" s="162">
        <v>39493</v>
      </c>
      <c r="V47" s="108">
        <f t="shared" si="6"/>
        <v>9</v>
      </c>
      <c r="W47" s="12">
        <v>2</v>
      </c>
      <c r="X47" s="437" t="str">
        <f t="shared" si="0"/>
        <v>OK</v>
      </c>
      <c r="Y47" s="333">
        <f t="shared" si="7"/>
        <v>0</v>
      </c>
      <c r="Z47" s="12" t="str">
        <f t="shared" si="8"/>
        <v>Euronics</v>
      </c>
      <c r="AA47" s="51">
        <v>39499</v>
      </c>
      <c r="AB47" s="1238"/>
      <c r="AC47" s="147">
        <f t="shared" si="1"/>
        <v>7</v>
      </c>
      <c r="AD47" s="13" t="str">
        <f t="shared" si="2"/>
        <v>OK</v>
      </c>
      <c r="AE47" s="11" t="str">
        <f t="shared" ca="1" si="3"/>
        <v>-</v>
      </c>
      <c r="AF47" s="12" t="e">
        <f>IF(#REF!="","",AA47-#REF!)</f>
        <v>#REF!</v>
      </c>
      <c r="AG47" s="95"/>
      <c r="AH47" s="55"/>
    </row>
    <row r="48" spans="1:34" s="32" customFormat="1" ht="12" hidden="1" customHeight="1" outlineLevel="1" x14ac:dyDescent="0.2">
      <c r="B48" s="30">
        <v>1</v>
      </c>
      <c r="C48" s="406">
        <v>3865</v>
      </c>
      <c r="D48" s="9" t="s">
        <v>24</v>
      </c>
      <c r="E48" s="153">
        <v>39493</v>
      </c>
      <c r="G48" s="30">
        <f t="shared" si="4"/>
        <v>1</v>
      </c>
      <c r="H48" s="34">
        <v>3865</v>
      </c>
      <c r="I48" s="31">
        <v>3865</v>
      </c>
      <c r="J48" s="31">
        <v>3857</v>
      </c>
      <c r="K48" s="31">
        <f t="shared" si="9"/>
        <v>8</v>
      </c>
      <c r="L48" s="154">
        <v>39500</v>
      </c>
      <c r="M48" s="35"/>
      <c r="N48" s="104">
        <v>1</v>
      </c>
      <c r="O48" s="34">
        <v>3865</v>
      </c>
      <c r="P48" s="31">
        <v>3865</v>
      </c>
      <c r="Q48" s="31">
        <v>8</v>
      </c>
      <c r="R48" s="31">
        <v>3857</v>
      </c>
      <c r="S48" s="33">
        <v>0</v>
      </c>
      <c r="T48" s="40">
        <f t="shared" si="5"/>
        <v>8</v>
      </c>
      <c r="U48" s="162">
        <v>39496</v>
      </c>
      <c r="V48" s="112">
        <f t="shared" si="6"/>
        <v>1</v>
      </c>
      <c r="W48" s="9">
        <v>3857</v>
      </c>
      <c r="X48" s="437" t="str">
        <f t="shared" si="0"/>
        <v>ERRO</v>
      </c>
      <c r="Y48" s="333">
        <f t="shared" si="7"/>
        <v>8</v>
      </c>
      <c r="Z48" s="9" t="str">
        <f t="shared" si="8"/>
        <v>White</v>
      </c>
      <c r="AA48" s="51">
        <v>39498</v>
      </c>
      <c r="AB48" s="1233">
        <f>SUM(W48:W54)</f>
        <v>4030</v>
      </c>
      <c r="AC48" s="147">
        <f t="shared" si="1"/>
        <v>5</v>
      </c>
      <c r="AD48" s="10" t="str">
        <f t="shared" si="2"/>
        <v>OK</v>
      </c>
      <c r="AE48" s="8" t="str">
        <f t="shared" ca="1" si="3"/>
        <v>-</v>
      </c>
      <c r="AF48" s="9" t="e">
        <f>IF(#REF!="","",AA48-#REF!)</f>
        <v>#REF!</v>
      </c>
      <c r="AG48" s="94"/>
    </row>
    <row r="49" spans="1:34" s="32" customFormat="1" ht="12" hidden="1" customHeight="1" outlineLevel="1" x14ac:dyDescent="0.2">
      <c r="B49" s="30">
        <v>2</v>
      </c>
      <c r="C49" s="406">
        <v>1</v>
      </c>
      <c r="D49" s="9" t="s">
        <v>25</v>
      </c>
      <c r="E49" s="153">
        <v>39493</v>
      </c>
      <c r="G49" s="30">
        <f t="shared" si="4"/>
        <v>2</v>
      </c>
      <c r="H49" s="34">
        <v>1</v>
      </c>
      <c r="I49" s="31">
        <v>1</v>
      </c>
      <c r="J49" s="31">
        <v>1</v>
      </c>
      <c r="K49" s="31">
        <f t="shared" si="9"/>
        <v>0</v>
      </c>
      <c r="L49" s="154">
        <v>39500</v>
      </c>
      <c r="M49" s="35"/>
      <c r="N49" s="104">
        <v>2</v>
      </c>
      <c r="O49" s="34">
        <v>1</v>
      </c>
      <c r="P49" s="31">
        <v>1</v>
      </c>
      <c r="Q49" s="31">
        <v>0</v>
      </c>
      <c r="R49" s="31">
        <v>1</v>
      </c>
      <c r="S49" s="33">
        <v>0</v>
      </c>
      <c r="T49" s="40">
        <f t="shared" si="5"/>
        <v>0</v>
      </c>
      <c r="U49" s="162">
        <v>39496</v>
      </c>
      <c r="V49" s="112">
        <f t="shared" si="6"/>
        <v>2</v>
      </c>
      <c r="W49" s="9">
        <v>1</v>
      </c>
      <c r="X49" s="437" t="str">
        <f t="shared" si="0"/>
        <v>OK</v>
      </c>
      <c r="Y49" s="333">
        <f t="shared" si="7"/>
        <v>0</v>
      </c>
      <c r="Z49" s="9" t="str">
        <f t="shared" si="8"/>
        <v>Green</v>
      </c>
      <c r="AA49" s="51">
        <v>39499</v>
      </c>
      <c r="AB49" s="1238"/>
      <c r="AC49" s="147">
        <f t="shared" si="1"/>
        <v>6</v>
      </c>
      <c r="AD49" s="10" t="str">
        <f t="shared" si="2"/>
        <v>OK</v>
      </c>
      <c r="AE49" s="8" t="str">
        <f t="shared" ca="1" si="3"/>
        <v>-</v>
      </c>
      <c r="AF49" s="9" t="e">
        <f>IF(#REF!="","",AA49-#REF!)</f>
        <v>#REF!</v>
      </c>
      <c r="AG49" s="94"/>
      <c r="AH49" s="60"/>
    </row>
    <row r="50" spans="1:34" s="32" customFormat="1" ht="12" hidden="1" customHeight="1" outlineLevel="1" x14ac:dyDescent="0.2">
      <c r="B50" s="30">
        <v>3</v>
      </c>
      <c r="C50" s="406">
        <v>2</v>
      </c>
      <c r="D50" s="9" t="s">
        <v>26</v>
      </c>
      <c r="E50" s="153">
        <v>39493</v>
      </c>
      <c r="G50" s="30">
        <f t="shared" si="4"/>
        <v>3</v>
      </c>
      <c r="H50" s="34">
        <v>2</v>
      </c>
      <c r="I50" s="31">
        <v>2</v>
      </c>
      <c r="J50" s="31">
        <v>2</v>
      </c>
      <c r="K50" s="31">
        <f t="shared" si="9"/>
        <v>0</v>
      </c>
      <c r="L50" s="154">
        <v>39500</v>
      </c>
      <c r="M50" s="35"/>
      <c r="N50" s="104">
        <v>3</v>
      </c>
      <c r="O50" s="34">
        <v>2</v>
      </c>
      <c r="P50" s="31">
        <v>2</v>
      </c>
      <c r="Q50" s="31">
        <v>0</v>
      </c>
      <c r="R50" s="31">
        <v>2</v>
      </c>
      <c r="S50" s="33">
        <v>0</v>
      </c>
      <c r="T50" s="40">
        <f t="shared" si="5"/>
        <v>0</v>
      </c>
      <c r="U50" s="162">
        <v>39496</v>
      </c>
      <c r="V50" s="112">
        <f t="shared" si="6"/>
        <v>3</v>
      </c>
      <c r="W50" s="9">
        <v>2</v>
      </c>
      <c r="X50" s="437" t="str">
        <f t="shared" si="0"/>
        <v>OK</v>
      </c>
      <c r="Y50" s="333">
        <f t="shared" si="7"/>
        <v>0</v>
      </c>
      <c r="Z50" s="9" t="str">
        <f t="shared" si="8"/>
        <v>Black</v>
      </c>
      <c r="AA50" s="51">
        <v>39499</v>
      </c>
      <c r="AB50" s="1238"/>
      <c r="AC50" s="147">
        <f t="shared" si="1"/>
        <v>6</v>
      </c>
      <c r="AD50" s="10" t="str">
        <f t="shared" si="2"/>
        <v>OK</v>
      </c>
      <c r="AE50" s="8" t="str">
        <f t="shared" ca="1" si="3"/>
        <v>-</v>
      </c>
      <c r="AF50" s="9" t="e">
        <f>IF(#REF!="","",AA50-#REF!)</f>
        <v>#REF!</v>
      </c>
      <c r="AG50" s="94"/>
    </row>
    <row r="51" spans="1:34" s="32" customFormat="1" ht="12" hidden="1" customHeight="1" outlineLevel="1" x14ac:dyDescent="0.2">
      <c r="B51" s="30">
        <v>4</v>
      </c>
      <c r="C51" s="406">
        <v>5</v>
      </c>
      <c r="D51" s="9" t="s">
        <v>28</v>
      </c>
      <c r="E51" s="153">
        <v>39493</v>
      </c>
      <c r="G51" s="30">
        <f t="shared" si="4"/>
        <v>4</v>
      </c>
      <c r="H51" s="34">
        <v>5</v>
      </c>
      <c r="I51" s="31">
        <v>5</v>
      </c>
      <c r="J51" s="31">
        <v>5</v>
      </c>
      <c r="K51" s="31">
        <f t="shared" si="9"/>
        <v>0</v>
      </c>
      <c r="L51" s="154">
        <v>39500</v>
      </c>
      <c r="M51" s="35"/>
      <c r="N51" s="104">
        <v>4</v>
      </c>
      <c r="O51" s="34">
        <v>5</v>
      </c>
      <c r="P51" s="31">
        <v>5</v>
      </c>
      <c r="Q51" s="31">
        <v>0</v>
      </c>
      <c r="R51" s="31">
        <v>5</v>
      </c>
      <c r="S51" s="33">
        <v>0</v>
      </c>
      <c r="T51" s="40">
        <f t="shared" si="5"/>
        <v>0</v>
      </c>
      <c r="U51" s="162">
        <v>39496</v>
      </c>
      <c r="V51" s="112">
        <f t="shared" si="6"/>
        <v>4</v>
      </c>
      <c r="W51" s="9">
        <v>5</v>
      </c>
      <c r="X51" s="437" t="str">
        <f t="shared" si="0"/>
        <v>OK</v>
      </c>
      <c r="Y51" s="333">
        <f t="shared" si="7"/>
        <v>0</v>
      </c>
      <c r="Z51" s="9" t="str">
        <f t="shared" si="8"/>
        <v>Finance</v>
      </c>
      <c r="AA51" s="51">
        <v>39499</v>
      </c>
      <c r="AB51" s="1238"/>
      <c r="AC51" s="147">
        <f t="shared" si="1"/>
        <v>6</v>
      </c>
      <c r="AD51" s="10" t="str">
        <f t="shared" si="2"/>
        <v>OK</v>
      </c>
      <c r="AE51" s="8" t="str">
        <f t="shared" ca="1" si="3"/>
        <v>-</v>
      </c>
      <c r="AF51" s="9" t="e">
        <f>IF(#REF!="","",AA51-#REF!)</f>
        <v>#REF!</v>
      </c>
      <c r="AG51" s="94"/>
    </row>
    <row r="52" spans="1:34" s="32" customFormat="1" ht="12" hidden="1" customHeight="1" outlineLevel="1" x14ac:dyDescent="0.2">
      <c r="B52" s="30">
        <v>5</v>
      </c>
      <c r="C52" s="406">
        <v>51</v>
      </c>
      <c r="D52" s="9" t="s">
        <v>29</v>
      </c>
      <c r="E52" s="153">
        <v>39493</v>
      </c>
      <c r="G52" s="30">
        <f t="shared" si="4"/>
        <v>5</v>
      </c>
      <c r="H52" s="34">
        <v>51</v>
      </c>
      <c r="I52" s="31">
        <v>51</v>
      </c>
      <c r="J52" s="31">
        <v>51</v>
      </c>
      <c r="K52" s="31">
        <f t="shared" si="9"/>
        <v>0</v>
      </c>
      <c r="L52" s="154">
        <v>39500</v>
      </c>
      <c r="M52" s="35"/>
      <c r="N52" s="104">
        <v>5</v>
      </c>
      <c r="O52" s="34">
        <v>51</v>
      </c>
      <c r="P52" s="31">
        <v>51</v>
      </c>
      <c r="Q52" s="31">
        <v>0</v>
      </c>
      <c r="R52" s="31">
        <v>51</v>
      </c>
      <c r="S52" s="33">
        <v>0</v>
      </c>
      <c r="T52" s="40">
        <f t="shared" si="5"/>
        <v>0</v>
      </c>
      <c r="U52" s="162">
        <v>39496</v>
      </c>
      <c r="V52" s="112">
        <f t="shared" si="6"/>
        <v>5</v>
      </c>
      <c r="W52" s="9">
        <v>51</v>
      </c>
      <c r="X52" s="437" t="str">
        <f t="shared" si="0"/>
        <v>OK</v>
      </c>
      <c r="Y52" s="333">
        <f t="shared" si="7"/>
        <v>0</v>
      </c>
      <c r="Z52" s="9" t="str">
        <f t="shared" si="8"/>
        <v>Credial</v>
      </c>
      <c r="AA52" s="51">
        <v>39499</v>
      </c>
      <c r="AB52" s="1238"/>
      <c r="AC52" s="147">
        <f t="shared" si="1"/>
        <v>6</v>
      </c>
      <c r="AD52" s="10" t="str">
        <f t="shared" si="2"/>
        <v>OK</v>
      </c>
      <c r="AE52" s="8" t="str">
        <f t="shared" ca="1" si="3"/>
        <v>-</v>
      </c>
      <c r="AF52" s="9" t="e">
        <f>IF(#REF!="","",AA52-#REF!)</f>
        <v>#REF!</v>
      </c>
      <c r="AG52" s="94"/>
    </row>
    <row r="53" spans="1:34" s="32" customFormat="1" ht="12" hidden="1" customHeight="1" outlineLevel="1" x14ac:dyDescent="0.2">
      <c r="B53" s="30">
        <v>6</v>
      </c>
      <c r="C53" s="406">
        <v>86</v>
      </c>
      <c r="D53" s="9" t="s">
        <v>30</v>
      </c>
      <c r="E53" s="153">
        <v>39493</v>
      </c>
      <c r="G53" s="30">
        <f t="shared" si="4"/>
        <v>6</v>
      </c>
      <c r="H53" s="34">
        <v>86</v>
      </c>
      <c r="I53" s="31">
        <v>86</v>
      </c>
      <c r="J53" s="31">
        <v>86</v>
      </c>
      <c r="K53" s="31">
        <f t="shared" si="9"/>
        <v>0</v>
      </c>
      <c r="L53" s="154">
        <v>39500</v>
      </c>
      <c r="M53" s="35"/>
      <c r="N53" s="104">
        <v>6</v>
      </c>
      <c r="O53" s="34">
        <v>86</v>
      </c>
      <c r="P53" s="31">
        <v>86</v>
      </c>
      <c r="Q53" s="31">
        <v>0</v>
      </c>
      <c r="R53" s="31">
        <v>86</v>
      </c>
      <c r="S53" s="33">
        <v>0</v>
      </c>
      <c r="T53" s="40">
        <f t="shared" si="5"/>
        <v>0</v>
      </c>
      <c r="U53" s="162">
        <v>39496</v>
      </c>
      <c r="V53" s="112">
        <f t="shared" si="6"/>
        <v>6</v>
      </c>
      <c r="W53" s="9">
        <v>86</v>
      </c>
      <c r="X53" s="437" t="str">
        <f t="shared" si="0"/>
        <v>OK</v>
      </c>
      <c r="Y53" s="333">
        <f t="shared" si="7"/>
        <v>0</v>
      </c>
      <c r="Z53" s="9" t="str">
        <f t="shared" si="8"/>
        <v>Ikeia</v>
      </c>
      <c r="AA53" s="51">
        <v>39499</v>
      </c>
      <c r="AB53" s="1238"/>
      <c r="AC53" s="147">
        <f t="shared" si="1"/>
        <v>6</v>
      </c>
      <c r="AD53" s="10" t="str">
        <f t="shared" si="2"/>
        <v>OK</v>
      </c>
      <c r="AE53" s="8" t="str">
        <f t="shared" ca="1" si="3"/>
        <v>-</v>
      </c>
      <c r="AF53" s="9" t="e">
        <f>IF(#REF!="","",AA53-#REF!)</f>
        <v>#REF!</v>
      </c>
      <c r="AG53" s="94"/>
      <c r="AH53" s="60"/>
    </row>
    <row r="54" spans="1:34" s="32" customFormat="1" ht="12" hidden="1" customHeight="1" outlineLevel="1" x14ac:dyDescent="0.2">
      <c r="A54" s="55"/>
      <c r="B54" s="22">
        <v>7</v>
      </c>
      <c r="C54" s="404">
        <v>28</v>
      </c>
      <c r="D54" s="12" t="s">
        <v>32</v>
      </c>
      <c r="E54" s="153">
        <v>39493</v>
      </c>
      <c r="F54" s="55"/>
      <c r="G54" s="22">
        <f t="shared" si="4"/>
        <v>7</v>
      </c>
      <c r="H54" s="29">
        <v>28</v>
      </c>
      <c r="I54" s="21">
        <v>28</v>
      </c>
      <c r="J54" s="21">
        <v>28</v>
      </c>
      <c r="K54" s="31">
        <f t="shared" si="9"/>
        <v>0</v>
      </c>
      <c r="L54" s="155">
        <v>39500</v>
      </c>
      <c r="M54" s="57"/>
      <c r="N54" s="105">
        <v>7</v>
      </c>
      <c r="O54" s="29">
        <v>28</v>
      </c>
      <c r="P54" s="21">
        <v>28</v>
      </c>
      <c r="Q54" s="21">
        <v>0</v>
      </c>
      <c r="R54" s="21">
        <v>28</v>
      </c>
      <c r="S54" s="14">
        <v>0</v>
      </c>
      <c r="T54" s="40">
        <f t="shared" si="5"/>
        <v>0</v>
      </c>
      <c r="U54" s="162">
        <v>39496</v>
      </c>
      <c r="V54" s="108">
        <f t="shared" si="6"/>
        <v>7</v>
      </c>
      <c r="W54" s="12">
        <v>28</v>
      </c>
      <c r="X54" s="437" t="str">
        <f t="shared" si="0"/>
        <v>OK</v>
      </c>
      <c r="Y54" s="333">
        <f t="shared" si="7"/>
        <v>0</v>
      </c>
      <c r="Z54" s="12" t="str">
        <f t="shared" si="8"/>
        <v>Conforama</v>
      </c>
      <c r="AA54" s="51">
        <v>39499</v>
      </c>
      <c r="AB54" s="1238"/>
      <c r="AC54" s="147">
        <f t="shared" si="1"/>
        <v>6</v>
      </c>
      <c r="AD54" s="13" t="str">
        <f t="shared" si="2"/>
        <v>OK</v>
      </c>
      <c r="AE54" s="11" t="str">
        <f t="shared" ca="1" si="3"/>
        <v>-</v>
      </c>
      <c r="AF54" s="12" t="e">
        <f>IF(#REF!="","",AA54-#REF!)</f>
        <v>#REF!</v>
      </c>
      <c r="AG54" s="95"/>
      <c r="AH54" s="55"/>
    </row>
    <row r="55" spans="1:34" s="32" customFormat="1" ht="12" hidden="1" customHeight="1" outlineLevel="1" x14ac:dyDescent="0.2">
      <c r="B55" s="30">
        <v>1</v>
      </c>
      <c r="C55" s="406">
        <v>3813</v>
      </c>
      <c r="D55" s="9" t="s">
        <v>24</v>
      </c>
      <c r="E55" s="153">
        <v>39496</v>
      </c>
      <c r="G55" s="30">
        <f t="shared" si="4"/>
        <v>1</v>
      </c>
      <c r="H55" s="34">
        <v>3813</v>
      </c>
      <c r="I55" s="31">
        <v>3813</v>
      </c>
      <c r="J55" s="31">
        <v>3810</v>
      </c>
      <c r="K55" s="31">
        <f t="shared" si="9"/>
        <v>3</v>
      </c>
      <c r="L55" s="154">
        <v>39506</v>
      </c>
      <c r="M55" s="35"/>
      <c r="N55" s="104">
        <v>1</v>
      </c>
      <c r="O55" s="34">
        <v>3813</v>
      </c>
      <c r="P55" s="31">
        <v>3813</v>
      </c>
      <c r="Q55" s="31">
        <v>3</v>
      </c>
      <c r="R55" s="31">
        <v>3810</v>
      </c>
      <c r="S55" s="33">
        <v>0</v>
      </c>
      <c r="T55" s="40">
        <f t="shared" si="5"/>
        <v>3</v>
      </c>
      <c r="U55" s="162">
        <v>39497</v>
      </c>
      <c r="V55" s="112">
        <f t="shared" si="6"/>
        <v>1</v>
      </c>
      <c r="W55" s="9">
        <v>3810</v>
      </c>
      <c r="X55" s="437" t="str">
        <f t="shared" si="0"/>
        <v>ERRO</v>
      </c>
      <c r="Y55" s="333">
        <f t="shared" si="7"/>
        <v>3</v>
      </c>
      <c r="Z55" s="9" t="str">
        <f t="shared" si="8"/>
        <v>White</v>
      </c>
      <c r="AA55" s="51">
        <v>39503</v>
      </c>
      <c r="AB55" s="1233">
        <f>SUM(W55:W64)</f>
        <v>4003</v>
      </c>
      <c r="AC55" s="147">
        <f t="shared" si="1"/>
        <v>7</v>
      </c>
      <c r="AD55" s="10" t="str">
        <f t="shared" si="2"/>
        <v>OK</v>
      </c>
      <c r="AE55" s="8" t="str">
        <f t="shared" ca="1" si="3"/>
        <v>-</v>
      </c>
      <c r="AF55" s="9" t="e">
        <f>IF(#REF!="","",AA55-#REF!)</f>
        <v>#REF!</v>
      </c>
      <c r="AG55" s="94"/>
    </row>
    <row r="56" spans="1:34" s="32" customFormat="1" ht="12" hidden="1" customHeight="1" outlineLevel="1" x14ac:dyDescent="0.2">
      <c r="B56" s="30">
        <v>2</v>
      </c>
      <c r="C56" s="406">
        <v>3</v>
      </c>
      <c r="D56" s="9" t="s">
        <v>25</v>
      </c>
      <c r="E56" s="153">
        <v>39496</v>
      </c>
      <c r="G56" s="30">
        <f t="shared" si="4"/>
        <v>2</v>
      </c>
      <c r="H56" s="34">
        <v>3</v>
      </c>
      <c r="I56" s="31">
        <v>3</v>
      </c>
      <c r="J56" s="31">
        <v>3</v>
      </c>
      <c r="K56" s="31">
        <f t="shared" si="9"/>
        <v>0</v>
      </c>
      <c r="L56" s="154">
        <v>39506</v>
      </c>
      <c r="M56" s="35"/>
      <c r="N56" s="104">
        <v>2</v>
      </c>
      <c r="O56" s="34">
        <v>3</v>
      </c>
      <c r="P56" s="31">
        <v>3</v>
      </c>
      <c r="Q56" s="31">
        <v>0</v>
      </c>
      <c r="R56" s="31">
        <v>3</v>
      </c>
      <c r="S56" s="33">
        <v>0</v>
      </c>
      <c r="T56" s="40">
        <f t="shared" si="5"/>
        <v>0</v>
      </c>
      <c r="U56" s="162">
        <v>39497</v>
      </c>
      <c r="V56" s="112">
        <f t="shared" si="6"/>
        <v>2</v>
      </c>
      <c r="W56" s="9">
        <v>3</v>
      </c>
      <c r="X56" s="437" t="str">
        <f t="shared" si="0"/>
        <v>OK</v>
      </c>
      <c r="Y56" s="333">
        <f t="shared" si="7"/>
        <v>0</v>
      </c>
      <c r="Z56" s="9" t="str">
        <f t="shared" si="8"/>
        <v>Green</v>
      </c>
      <c r="AA56" s="51">
        <v>39503</v>
      </c>
      <c r="AB56" s="1238"/>
      <c r="AC56" s="147">
        <f t="shared" si="1"/>
        <v>7</v>
      </c>
      <c r="AD56" s="10" t="str">
        <f t="shared" si="2"/>
        <v>OK</v>
      </c>
      <c r="AE56" s="8" t="str">
        <f t="shared" ca="1" si="3"/>
        <v>-</v>
      </c>
      <c r="AF56" s="9" t="e">
        <f>IF(#REF!="","",AA56-#REF!)</f>
        <v>#REF!</v>
      </c>
      <c r="AG56" s="94"/>
      <c r="AH56" s="60"/>
    </row>
    <row r="57" spans="1:34" s="32" customFormat="1" ht="12" hidden="1" customHeight="1" outlineLevel="1" x14ac:dyDescent="0.2">
      <c r="B57" s="30">
        <v>3</v>
      </c>
      <c r="C57" s="406">
        <v>2</v>
      </c>
      <c r="D57" s="9" t="s">
        <v>26</v>
      </c>
      <c r="E57" s="153">
        <v>39496</v>
      </c>
      <c r="G57" s="30">
        <f t="shared" si="4"/>
        <v>3</v>
      </c>
      <c r="H57" s="34">
        <v>2</v>
      </c>
      <c r="I57" s="31">
        <v>2</v>
      </c>
      <c r="J57" s="31">
        <v>2</v>
      </c>
      <c r="K57" s="31">
        <f t="shared" si="9"/>
        <v>0</v>
      </c>
      <c r="L57" s="154">
        <v>39506</v>
      </c>
      <c r="M57" s="35"/>
      <c r="N57" s="104">
        <v>3</v>
      </c>
      <c r="O57" s="34">
        <v>2</v>
      </c>
      <c r="P57" s="31">
        <v>2</v>
      </c>
      <c r="Q57" s="31">
        <v>0</v>
      </c>
      <c r="R57" s="31">
        <v>2</v>
      </c>
      <c r="S57" s="33">
        <v>0</v>
      </c>
      <c r="T57" s="40">
        <f t="shared" si="5"/>
        <v>0</v>
      </c>
      <c r="U57" s="162">
        <v>39497</v>
      </c>
      <c r="V57" s="112">
        <f t="shared" si="6"/>
        <v>3</v>
      </c>
      <c r="W57" s="9">
        <v>2</v>
      </c>
      <c r="X57" s="437" t="str">
        <f t="shared" si="0"/>
        <v>OK</v>
      </c>
      <c r="Y57" s="333">
        <f t="shared" si="7"/>
        <v>0</v>
      </c>
      <c r="Z57" s="9" t="str">
        <f t="shared" si="8"/>
        <v>Black</v>
      </c>
      <c r="AA57" s="51">
        <v>39503</v>
      </c>
      <c r="AB57" s="1238"/>
      <c r="AC57" s="147">
        <f t="shared" si="1"/>
        <v>7</v>
      </c>
      <c r="AD57" s="10" t="str">
        <f t="shared" si="2"/>
        <v>OK</v>
      </c>
      <c r="AE57" s="8" t="str">
        <f t="shared" ca="1" si="3"/>
        <v>-</v>
      </c>
      <c r="AF57" s="9" t="e">
        <f>IF(#REF!="","",AA57-#REF!)</f>
        <v>#REF!</v>
      </c>
      <c r="AG57" s="94"/>
    </row>
    <row r="58" spans="1:34" s="32" customFormat="1" ht="12" hidden="1" customHeight="1" outlineLevel="1" x14ac:dyDescent="0.2">
      <c r="B58" s="30">
        <v>4</v>
      </c>
      <c r="C58" s="406">
        <v>91</v>
      </c>
      <c r="D58" s="9" t="s">
        <v>29</v>
      </c>
      <c r="E58" s="153">
        <v>39496</v>
      </c>
      <c r="G58" s="30">
        <f t="shared" si="4"/>
        <v>4</v>
      </c>
      <c r="H58" s="34">
        <v>91</v>
      </c>
      <c r="I58" s="31">
        <v>91</v>
      </c>
      <c r="J58" s="31">
        <v>91</v>
      </c>
      <c r="K58" s="31">
        <f t="shared" si="9"/>
        <v>0</v>
      </c>
      <c r="L58" s="154">
        <v>39506</v>
      </c>
      <c r="M58" s="35"/>
      <c r="N58" s="104">
        <v>4</v>
      </c>
      <c r="O58" s="34">
        <v>91</v>
      </c>
      <c r="P58" s="31">
        <v>91</v>
      </c>
      <c r="Q58" s="31">
        <v>0</v>
      </c>
      <c r="R58" s="31">
        <v>91</v>
      </c>
      <c r="S58" s="33">
        <v>0</v>
      </c>
      <c r="T58" s="40">
        <f t="shared" si="5"/>
        <v>0</v>
      </c>
      <c r="U58" s="162">
        <v>39497</v>
      </c>
      <c r="V58" s="112">
        <f t="shared" si="6"/>
        <v>4</v>
      </c>
      <c r="W58" s="9">
        <v>91</v>
      </c>
      <c r="X58" s="437" t="str">
        <f t="shared" si="0"/>
        <v>OK</v>
      </c>
      <c r="Y58" s="333">
        <f t="shared" si="7"/>
        <v>0</v>
      </c>
      <c r="Z58" s="9" t="str">
        <f t="shared" si="8"/>
        <v>Credial</v>
      </c>
      <c r="AA58" s="51">
        <v>39503</v>
      </c>
      <c r="AB58" s="1238"/>
      <c r="AC58" s="147">
        <f t="shared" si="1"/>
        <v>7</v>
      </c>
      <c r="AD58" s="10" t="str">
        <f t="shared" si="2"/>
        <v>OK</v>
      </c>
      <c r="AE58" s="8" t="str">
        <f t="shared" ca="1" si="3"/>
        <v>-</v>
      </c>
      <c r="AF58" s="9" t="e">
        <f>IF(#REF!="","",AA58-#REF!)</f>
        <v>#REF!</v>
      </c>
      <c r="AG58" s="94"/>
    </row>
    <row r="59" spans="1:34" s="32" customFormat="1" ht="12" hidden="1" customHeight="1" outlineLevel="1" x14ac:dyDescent="0.2">
      <c r="B59" s="30">
        <v>5</v>
      </c>
      <c r="C59" s="406">
        <v>63</v>
      </c>
      <c r="D59" s="9" t="s">
        <v>30</v>
      </c>
      <c r="E59" s="153">
        <v>39496</v>
      </c>
      <c r="G59" s="30">
        <f t="shared" si="4"/>
        <v>5</v>
      </c>
      <c r="H59" s="34">
        <v>63</v>
      </c>
      <c r="I59" s="31">
        <v>63</v>
      </c>
      <c r="J59" s="31">
        <v>63</v>
      </c>
      <c r="K59" s="31">
        <f t="shared" si="9"/>
        <v>0</v>
      </c>
      <c r="L59" s="154">
        <v>39506</v>
      </c>
      <c r="M59" s="35"/>
      <c r="N59" s="104">
        <v>5</v>
      </c>
      <c r="O59" s="34">
        <v>63</v>
      </c>
      <c r="P59" s="31">
        <v>63</v>
      </c>
      <c r="Q59" s="31">
        <v>0</v>
      </c>
      <c r="R59" s="31">
        <v>63</v>
      </c>
      <c r="S59" s="33">
        <v>0</v>
      </c>
      <c r="T59" s="40">
        <f t="shared" si="5"/>
        <v>0</v>
      </c>
      <c r="U59" s="162">
        <v>39497</v>
      </c>
      <c r="V59" s="112">
        <f t="shared" si="6"/>
        <v>5</v>
      </c>
      <c r="W59" s="9">
        <v>63</v>
      </c>
      <c r="X59" s="437" t="str">
        <f t="shared" si="0"/>
        <v>OK</v>
      </c>
      <c r="Y59" s="333">
        <f t="shared" si="7"/>
        <v>0</v>
      </c>
      <c r="Z59" s="9" t="str">
        <f t="shared" si="8"/>
        <v>Ikeia</v>
      </c>
      <c r="AA59" s="51">
        <v>39503</v>
      </c>
      <c r="AB59" s="1238"/>
      <c r="AC59" s="147">
        <f t="shared" si="1"/>
        <v>7</v>
      </c>
      <c r="AD59" s="10" t="str">
        <f t="shared" si="2"/>
        <v>OK</v>
      </c>
      <c r="AE59" s="8" t="str">
        <f t="shared" ca="1" si="3"/>
        <v>-</v>
      </c>
      <c r="AF59" s="9" t="e">
        <f>IF(#REF!="","",AA59-#REF!)</f>
        <v>#REF!</v>
      </c>
      <c r="AG59" s="94"/>
      <c r="AH59" s="60"/>
    </row>
    <row r="60" spans="1:34" s="32" customFormat="1" ht="12" hidden="1" customHeight="1" outlineLevel="1" x14ac:dyDescent="0.2">
      <c r="B60" s="30">
        <v>6</v>
      </c>
      <c r="C60" s="406">
        <v>1</v>
      </c>
      <c r="D60" s="9" t="s">
        <v>31</v>
      </c>
      <c r="E60" s="153">
        <v>39496</v>
      </c>
      <c r="G60" s="30">
        <f t="shared" si="4"/>
        <v>6</v>
      </c>
      <c r="H60" s="34">
        <v>1</v>
      </c>
      <c r="I60" s="31">
        <v>1</v>
      </c>
      <c r="J60" s="31">
        <v>1</v>
      </c>
      <c r="K60" s="31">
        <f t="shared" si="9"/>
        <v>0</v>
      </c>
      <c r="L60" s="154">
        <v>39506</v>
      </c>
      <c r="M60" s="35"/>
      <c r="N60" s="104">
        <v>6</v>
      </c>
      <c r="O60" s="34">
        <v>1</v>
      </c>
      <c r="P60" s="31">
        <v>1</v>
      </c>
      <c r="Q60" s="31">
        <v>0</v>
      </c>
      <c r="R60" s="31">
        <v>1</v>
      </c>
      <c r="S60" s="33">
        <v>0</v>
      </c>
      <c r="T60" s="40">
        <f t="shared" si="5"/>
        <v>0</v>
      </c>
      <c r="U60" s="162">
        <v>39497</v>
      </c>
      <c r="V60" s="112">
        <f t="shared" si="6"/>
        <v>6</v>
      </c>
      <c r="W60" s="9">
        <v>1</v>
      </c>
      <c r="X60" s="437" t="str">
        <f t="shared" si="0"/>
        <v>OK</v>
      </c>
      <c r="Y60" s="333">
        <f t="shared" si="7"/>
        <v>0</v>
      </c>
      <c r="Z60" s="9" t="str">
        <f t="shared" si="8"/>
        <v>Moviflor</v>
      </c>
      <c r="AA60" s="51">
        <v>39511</v>
      </c>
      <c r="AB60" s="1238"/>
      <c r="AC60" s="147">
        <f t="shared" si="1"/>
        <v>16</v>
      </c>
      <c r="AD60" s="10" t="str">
        <f t="shared" si="2"/>
        <v>OK</v>
      </c>
      <c r="AE60" s="8" t="str">
        <f t="shared" ca="1" si="3"/>
        <v>-</v>
      </c>
      <c r="AF60" s="9" t="e">
        <f>IF(#REF!="","",AA60-#REF!)</f>
        <v>#REF!</v>
      </c>
      <c r="AG60" s="94"/>
    </row>
    <row r="61" spans="1:34" s="32" customFormat="1" ht="12" hidden="1" customHeight="1" outlineLevel="1" x14ac:dyDescent="0.2">
      <c r="B61" s="30">
        <v>7</v>
      </c>
      <c r="C61" s="406">
        <v>24</v>
      </c>
      <c r="D61" s="9" t="s">
        <v>32</v>
      </c>
      <c r="E61" s="153">
        <v>39496</v>
      </c>
      <c r="G61" s="30">
        <f t="shared" si="4"/>
        <v>7</v>
      </c>
      <c r="H61" s="34">
        <v>24</v>
      </c>
      <c r="I61" s="31">
        <v>24</v>
      </c>
      <c r="J61" s="31">
        <v>24</v>
      </c>
      <c r="K61" s="31">
        <f t="shared" si="9"/>
        <v>0</v>
      </c>
      <c r="L61" s="154">
        <v>39506</v>
      </c>
      <c r="M61" s="35"/>
      <c r="N61" s="104">
        <v>7</v>
      </c>
      <c r="O61" s="34">
        <v>24</v>
      </c>
      <c r="P61" s="31">
        <v>24</v>
      </c>
      <c r="Q61" s="31">
        <v>0</v>
      </c>
      <c r="R61" s="31">
        <v>24</v>
      </c>
      <c r="S61" s="33">
        <v>0</v>
      </c>
      <c r="T61" s="40">
        <f t="shared" si="5"/>
        <v>0</v>
      </c>
      <c r="U61" s="162">
        <v>39497</v>
      </c>
      <c r="V61" s="112">
        <f t="shared" si="6"/>
        <v>7</v>
      </c>
      <c r="W61" s="9">
        <v>24</v>
      </c>
      <c r="X61" s="437" t="str">
        <f t="shared" si="0"/>
        <v>OK</v>
      </c>
      <c r="Y61" s="333">
        <f t="shared" si="7"/>
        <v>0</v>
      </c>
      <c r="Z61" s="9" t="str">
        <f t="shared" si="8"/>
        <v>Conforama</v>
      </c>
      <c r="AA61" s="51">
        <v>39503</v>
      </c>
      <c r="AB61" s="1238"/>
      <c r="AC61" s="147">
        <f t="shared" si="1"/>
        <v>7</v>
      </c>
      <c r="AD61" s="10" t="str">
        <f t="shared" si="2"/>
        <v>OK</v>
      </c>
      <c r="AE61" s="8" t="str">
        <f t="shared" ca="1" si="3"/>
        <v>-</v>
      </c>
      <c r="AF61" s="9" t="e">
        <f>IF(#REF!="","",AA61-#REF!)</f>
        <v>#REF!</v>
      </c>
      <c r="AG61" s="94"/>
    </row>
    <row r="62" spans="1:34" s="32" customFormat="1" ht="12" hidden="1" customHeight="1" outlineLevel="1" x14ac:dyDescent="0.2">
      <c r="B62" s="30">
        <v>8</v>
      </c>
      <c r="C62" s="406">
        <v>7</v>
      </c>
      <c r="D62" s="9" t="s">
        <v>34</v>
      </c>
      <c r="E62" s="153">
        <v>39496</v>
      </c>
      <c r="G62" s="30">
        <f t="shared" si="4"/>
        <v>8</v>
      </c>
      <c r="H62" s="34">
        <v>7</v>
      </c>
      <c r="I62" s="31">
        <v>7</v>
      </c>
      <c r="J62" s="31">
        <v>7</v>
      </c>
      <c r="K62" s="31">
        <f t="shared" si="9"/>
        <v>0</v>
      </c>
      <c r="L62" s="154">
        <v>39506</v>
      </c>
      <c r="M62" s="35"/>
      <c r="N62" s="104">
        <v>8</v>
      </c>
      <c r="O62" s="34">
        <v>7</v>
      </c>
      <c r="P62" s="31">
        <v>7</v>
      </c>
      <c r="Q62" s="31">
        <v>0</v>
      </c>
      <c r="R62" s="31">
        <v>7</v>
      </c>
      <c r="S62" s="33">
        <v>0</v>
      </c>
      <c r="T62" s="40">
        <f t="shared" si="5"/>
        <v>0</v>
      </c>
      <c r="U62" s="162">
        <v>39497</v>
      </c>
      <c r="V62" s="112">
        <f t="shared" si="6"/>
        <v>8</v>
      </c>
      <c r="W62" s="9">
        <v>7</v>
      </c>
      <c r="X62" s="437" t="str">
        <f t="shared" si="0"/>
        <v>OK</v>
      </c>
      <c r="Y62" s="333">
        <f t="shared" si="7"/>
        <v>0</v>
      </c>
      <c r="Z62" s="9" t="str">
        <f t="shared" si="8"/>
        <v>Euronics</v>
      </c>
      <c r="AA62" s="51">
        <v>39503</v>
      </c>
      <c r="AB62" s="1238"/>
      <c r="AC62" s="147">
        <f t="shared" si="1"/>
        <v>7</v>
      </c>
      <c r="AD62" s="10" t="str">
        <f t="shared" si="2"/>
        <v>OK</v>
      </c>
      <c r="AE62" s="8" t="str">
        <f t="shared" ca="1" si="3"/>
        <v>-</v>
      </c>
      <c r="AF62" s="9" t="e">
        <f>IF(#REF!="","",AA62-#REF!)</f>
        <v>#REF!</v>
      </c>
      <c r="AG62" s="94"/>
    </row>
    <row r="63" spans="1:34" s="32" customFormat="1" ht="12" hidden="1" customHeight="1" outlineLevel="1" x14ac:dyDescent="0.2">
      <c r="B63" s="30">
        <v>9</v>
      </c>
      <c r="C63" s="406">
        <v>1</v>
      </c>
      <c r="D63" s="9" t="s">
        <v>35</v>
      </c>
      <c r="E63" s="153">
        <v>39496</v>
      </c>
      <c r="G63" s="30">
        <f t="shared" si="4"/>
        <v>9</v>
      </c>
      <c r="H63" s="34">
        <v>1</v>
      </c>
      <c r="I63" s="31">
        <v>1</v>
      </c>
      <c r="J63" s="31">
        <v>1</v>
      </c>
      <c r="K63" s="31">
        <f t="shared" si="9"/>
        <v>0</v>
      </c>
      <c r="L63" s="154">
        <v>39506</v>
      </c>
      <c r="M63" s="35"/>
      <c r="N63" s="104">
        <v>9</v>
      </c>
      <c r="O63" s="34">
        <v>1</v>
      </c>
      <c r="P63" s="31">
        <v>1</v>
      </c>
      <c r="Q63" s="31">
        <v>0</v>
      </c>
      <c r="R63" s="31">
        <v>1</v>
      </c>
      <c r="S63" s="33">
        <v>0</v>
      </c>
      <c r="T63" s="40">
        <f t="shared" si="5"/>
        <v>0</v>
      </c>
      <c r="U63" s="162">
        <v>39497</v>
      </c>
      <c r="V63" s="112">
        <f t="shared" si="6"/>
        <v>9</v>
      </c>
      <c r="W63" s="9">
        <v>1</v>
      </c>
      <c r="X63" s="437" t="str">
        <f t="shared" si="0"/>
        <v>OK</v>
      </c>
      <c r="Y63" s="333">
        <f t="shared" si="7"/>
        <v>0</v>
      </c>
      <c r="Z63" s="9" t="str">
        <f t="shared" si="8"/>
        <v>Tien 21</v>
      </c>
      <c r="AA63" s="51">
        <v>39513</v>
      </c>
      <c r="AB63" s="1238"/>
      <c r="AC63" s="147">
        <f t="shared" si="1"/>
        <v>18</v>
      </c>
      <c r="AD63" s="10" t="str">
        <f t="shared" si="2"/>
        <v>OK</v>
      </c>
      <c r="AE63" s="8" t="str">
        <f t="shared" ca="1" si="3"/>
        <v>-</v>
      </c>
      <c r="AF63" s="9" t="e">
        <f>IF(#REF!="","",AA63-#REF!)</f>
        <v>#REF!</v>
      </c>
      <c r="AG63" s="94"/>
    </row>
    <row r="64" spans="1:34" s="32" customFormat="1" ht="12" hidden="1" customHeight="1" outlineLevel="1" x14ac:dyDescent="0.2">
      <c r="A64" s="55"/>
      <c r="B64" s="22">
        <v>10</v>
      </c>
      <c r="C64" s="404">
        <v>1</v>
      </c>
      <c r="D64" s="12" t="s">
        <v>36</v>
      </c>
      <c r="E64" s="153">
        <v>39496</v>
      </c>
      <c r="F64" s="55"/>
      <c r="G64" s="22">
        <f t="shared" si="4"/>
        <v>10</v>
      </c>
      <c r="H64" s="29">
        <v>1</v>
      </c>
      <c r="I64" s="21">
        <v>1</v>
      </c>
      <c r="J64" s="21">
        <v>1</v>
      </c>
      <c r="K64" s="31">
        <f t="shared" si="9"/>
        <v>0</v>
      </c>
      <c r="L64" s="155">
        <v>39510</v>
      </c>
      <c r="M64" s="57"/>
      <c r="N64" s="105">
        <v>10</v>
      </c>
      <c r="O64" s="29">
        <v>1</v>
      </c>
      <c r="P64" s="21">
        <v>1</v>
      </c>
      <c r="Q64" s="21">
        <v>0</v>
      </c>
      <c r="R64" s="21">
        <v>1</v>
      </c>
      <c r="S64" s="14">
        <v>0</v>
      </c>
      <c r="T64" s="40">
        <f t="shared" si="5"/>
        <v>0</v>
      </c>
      <c r="U64" s="162">
        <v>39497</v>
      </c>
      <c r="V64" s="108">
        <f t="shared" si="6"/>
        <v>10</v>
      </c>
      <c r="W64" s="12">
        <v>1</v>
      </c>
      <c r="X64" s="437" t="str">
        <f t="shared" si="0"/>
        <v>OK</v>
      </c>
      <c r="Y64" s="333">
        <f t="shared" si="7"/>
        <v>0</v>
      </c>
      <c r="Z64" s="12" t="str">
        <f t="shared" si="8"/>
        <v>Confort</v>
      </c>
      <c r="AA64" s="51">
        <v>39503</v>
      </c>
      <c r="AB64" s="1238"/>
      <c r="AC64" s="147">
        <f t="shared" si="1"/>
        <v>7</v>
      </c>
      <c r="AD64" s="13" t="str">
        <f t="shared" si="2"/>
        <v>OK</v>
      </c>
      <c r="AE64" s="11" t="str">
        <f t="shared" ca="1" si="3"/>
        <v>-</v>
      </c>
      <c r="AF64" s="12" t="e">
        <f>IF(#REF!="","",AA64-#REF!)</f>
        <v>#REF!</v>
      </c>
      <c r="AG64" s="95"/>
      <c r="AH64" s="55"/>
    </row>
    <row r="65" spans="1:34" s="32" customFormat="1" ht="12" hidden="1" customHeight="1" outlineLevel="1" x14ac:dyDescent="0.2">
      <c r="B65" s="30">
        <v>1</v>
      </c>
      <c r="C65" s="406">
        <v>5</v>
      </c>
      <c r="D65" s="9" t="s">
        <v>24</v>
      </c>
      <c r="E65" s="153">
        <v>39497</v>
      </c>
      <c r="G65" s="30">
        <f t="shared" si="4"/>
        <v>1</v>
      </c>
      <c r="H65" s="34">
        <v>5</v>
      </c>
      <c r="I65" s="31">
        <v>5</v>
      </c>
      <c r="J65" s="31">
        <v>5</v>
      </c>
      <c r="K65" s="31">
        <f t="shared" si="9"/>
        <v>0</v>
      </c>
      <c r="L65" s="154">
        <v>39510</v>
      </c>
      <c r="M65" s="35"/>
      <c r="N65" s="30">
        <v>1</v>
      </c>
      <c r="O65" s="34">
        <v>5</v>
      </c>
      <c r="P65" s="31">
        <v>5</v>
      </c>
      <c r="Q65" s="31">
        <v>0</v>
      </c>
      <c r="R65" s="31">
        <v>5</v>
      </c>
      <c r="S65" s="33">
        <v>0</v>
      </c>
      <c r="T65" s="40">
        <f t="shared" si="5"/>
        <v>0</v>
      </c>
      <c r="U65" s="162">
        <v>39498</v>
      </c>
      <c r="V65" s="112">
        <f t="shared" si="6"/>
        <v>1</v>
      </c>
      <c r="W65" s="16">
        <v>5</v>
      </c>
      <c r="X65" s="437" t="str">
        <f t="shared" si="0"/>
        <v>OK</v>
      </c>
      <c r="Y65" s="333">
        <f t="shared" si="7"/>
        <v>0</v>
      </c>
      <c r="Z65" s="9" t="str">
        <f t="shared" si="8"/>
        <v>White</v>
      </c>
      <c r="AA65" s="51">
        <v>39503</v>
      </c>
      <c r="AB65" s="1233">
        <f>SUM(W65:W75)</f>
        <v>226</v>
      </c>
      <c r="AC65" s="147">
        <f t="shared" si="1"/>
        <v>6</v>
      </c>
      <c r="AD65" s="10" t="str">
        <f t="shared" si="2"/>
        <v>OK</v>
      </c>
      <c r="AE65" s="8" t="str">
        <f t="shared" ca="1" si="3"/>
        <v>-</v>
      </c>
      <c r="AF65" s="9" t="e">
        <f>IF(#REF!="","",AA65-#REF!)</f>
        <v>#REF!</v>
      </c>
      <c r="AG65" s="96"/>
    </row>
    <row r="66" spans="1:34" s="32" customFormat="1" ht="12" hidden="1" customHeight="1" outlineLevel="1" x14ac:dyDescent="0.2">
      <c r="B66" s="30">
        <v>2</v>
      </c>
      <c r="C66" s="406">
        <v>2</v>
      </c>
      <c r="D66" s="9" t="s">
        <v>25</v>
      </c>
      <c r="E66" s="153">
        <v>39497</v>
      </c>
      <c r="F66" s="17"/>
      <c r="G66" s="30">
        <f t="shared" si="4"/>
        <v>2</v>
      </c>
      <c r="H66" s="34">
        <v>2</v>
      </c>
      <c r="I66" s="31">
        <v>2</v>
      </c>
      <c r="J66" s="31">
        <v>2</v>
      </c>
      <c r="K66" s="31">
        <f t="shared" si="9"/>
        <v>0</v>
      </c>
      <c r="L66" s="154">
        <v>39510</v>
      </c>
      <c r="M66" s="35"/>
      <c r="N66" s="30">
        <v>2</v>
      </c>
      <c r="O66" s="34">
        <v>2</v>
      </c>
      <c r="P66" s="31">
        <v>2</v>
      </c>
      <c r="Q66" s="31">
        <v>0</v>
      </c>
      <c r="R66" s="31">
        <v>2</v>
      </c>
      <c r="S66" s="33">
        <v>0</v>
      </c>
      <c r="T66" s="40">
        <f t="shared" si="5"/>
        <v>0</v>
      </c>
      <c r="U66" s="162">
        <v>39498</v>
      </c>
      <c r="V66" s="112">
        <f t="shared" si="6"/>
        <v>2</v>
      </c>
      <c r="W66" s="16">
        <v>2</v>
      </c>
      <c r="X66" s="437" t="str">
        <f t="shared" si="0"/>
        <v>OK</v>
      </c>
      <c r="Y66" s="333">
        <f t="shared" si="7"/>
        <v>0</v>
      </c>
      <c r="Z66" s="9" t="str">
        <f t="shared" si="8"/>
        <v>Green</v>
      </c>
      <c r="AA66" s="51">
        <v>39503</v>
      </c>
      <c r="AB66" s="1233"/>
      <c r="AC66" s="147">
        <f t="shared" si="1"/>
        <v>6</v>
      </c>
      <c r="AD66" s="10" t="str">
        <f t="shared" si="2"/>
        <v>OK</v>
      </c>
      <c r="AE66" s="8" t="str">
        <f t="shared" ca="1" si="3"/>
        <v>-</v>
      </c>
      <c r="AF66" s="9" t="e">
        <f>IF(#REF!="","",AA66-#REF!)</f>
        <v>#REF!</v>
      </c>
      <c r="AG66" s="96"/>
      <c r="AH66" s="60"/>
    </row>
    <row r="67" spans="1:34" s="32" customFormat="1" ht="12" hidden="1" customHeight="1" outlineLevel="1" x14ac:dyDescent="0.2">
      <c r="B67" s="30">
        <v>3</v>
      </c>
      <c r="C67" s="406">
        <v>6</v>
      </c>
      <c r="D67" s="9" t="s">
        <v>26</v>
      </c>
      <c r="E67" s="153">
        <v>39497</v>
      </c>
      <c r="G67" s="30">
        <f t="shared" si="4"/>
        <v>3</v>
      </c>
      <c r="H67" s="34">
        <v>6</v>
      </c>
      <c r="I67" s="31">
        <v>6</v>
      </c>
      <c r="J67" s="31">
        <v>6</v>
      </c>
      <c r="K67" s="31">
        <f t="shared" si="9"/>
        <v>0</v>
      </c>
      <c r="L67" s="154">
        <v>39481</v>
      </c>
      <c r="M67" s="35"/>
      <c r="N67" s="30">
        <v>3</v>
      </c>
      <c r="O67" s="34">
        <v>6</v>
      </c>
      <c r="P67" s="31">
        <v>6</v>
      </c>
      <c r="Q67" s="31">
        <v>0</v>
      </c>
      <c r="R67" s="31">
        <v>6</v>
      </c>
      <c r="S67" s="33">
        <v>0</v>
      </c>
      <c r="T67" s="40">
        <f t="shared" si="5"/>
        <v>0</v>
      </c>
      <c r="U67" s="162">
        <v>39498</v>
      </c>
      <c r="V67" s="112">
        <f t="shared" si="6"/>
        <v>3</v>
      </c>
      <c r="W67" s="16">
        <v>6</v>
      </c>
      <c r="X67" s="437" t="str">
        <f t="shared" si="0"/>
        <v>OK</v>
      </c>
      <c r="Y67" s="333">
        <f t="shared" si="7"/>
        <v>0</v>
      </c>
      <c r="Z67" s="9" t="str">
        <f t="shared" si="8"/>
        <v>Black</v>
      </c>
      <c r="AA67" s="51">
        <v>39503</v>
      </c>
      <c r="AB67" s="1233"/>
      <c r="AC67" s="147">
        <f t="shared" si="1"/>
        <v>6</v>
      </c>
      <c r="AD67" s="10" t="str">
        <f t="shared" si="2"/>
        <v>OK</v>
      </c>
      <c r="AE67" s="8" t="str">
        <f t="shared" ca="1" si="3"/>
        <v>-</v>
      </c>
      <c r="AF67" s="9" t="e">
        <f>IF(#REF!="","",AA67-#REF!)</f>
        <v>#REF!</v>
      </c>
      <c r="AG67" s="96"/>
    </row>
    <row r="68" spans="1:34" s="32" customFormat="1" ht="12" hidden="1" customHeight="1" outlineLevel="1" x14ac:dyDescent="0.2">
      <c r="B68" s="30">
        <v>4</v>
      </c>
      <c r="C68" s="406">
        <v>1</v>
      </c>
      <c r="D68" s="9" t="s">
        <v>28</v>
      </c>
      <c r="E68" s="153">
        <v>39497</v>
      </c>
      <c r="G68" s="30">
        <f t="shared" si="4"/>
        <v>4</v>
      </c>
      <c r="H68" s="34">
        <v>1</v>
      </c>
      <c r="I68" s="31">
        <v>1</v>
      </c>
      <c r="J68" s="31">
        <v>1</v>
      </c>
      <c r="K68" s="31">
        <f t="shared" si="9"/>
        <v>0</v>
      </c>
      <c r="L68" s="154">
        <v>39481</v>
      </c>
      <c r="M68" s="35"/>
      <c r="N68" s="30">
        <v>4</v>
      </c>
      <c r="O68" s="34">
        <v>1</v>
      </c>
      <c r="P68" s="31">
        <v>1</v>
      </c>
      <c r="Q68" s="31">
        <v>0</v>
      </c>
      <c r="R68" s="31">
        <v>1</v>
      </c>
      <c r="S68" s="33">
        <v>0</v>
      </c>
      <c r="T68" s="40">
        <f t="shared" si="5"/>
        <v>0</v>
      </c>
      <c r="U68" s="162">
        <v>39498</v>
      </c>
      <c r="V68" s="112">
        <f t="shared" si="6"/>
        <v>4</v>
      </c>
      <c r="W68" s="16">
        <v>1</v>
      </c>
      <c r="X68" s="437" t="str">
        <f t="shared" si="0"/>
        <v>OK</v>
      </c>
      <c r="Y68" s="333">
        <f t="shared" si="7"/>
        <v>0</v>
      </c>
      <c r="Z68" s="9" t="str">
        <f t="shared" si="8"/>
        <v>Finance</v>
      </c>
      <c r="AA68" s="51">
        <v>39503</v>
      </c>
      <c r="AB68" s="1233"/>
      <c r="AC68" s="147">
        <f t="shared" si="1"/>
        <v>6</v>
      </c>
      <c r="AD68" s="10" t="str">
        <f t="shared" si="2"/>
        <v>OK</v>
      </c>
      <c r="AE68" s="8" t="str">
        <f t="shared" ca="1" si="3"/>
        <v>-</v>
      </c>
      <c r="AF68" s="9" t="e">
        <f>IF(#REF!="","",AA68-#REF!)</f>
        <v>#REF!</v>
      </c>
      <c r="AG68" s="96"/>
    </row>
    <row r="69" spans="1:34" s="32" customFormat="1" ht="12" hidden="1" customHeight="1" outlineLevel="1" x14ac:dyDescent="0.2">
      <c r="B69" s="30">
        <v>5</v>
      </c>
      <c r="C69" s="406">
        <v>86</v>
      </c>
      <c r="D69" s="9" t="s">
        <v>29</v>
      </c>
      <c r="E69" s="153">
        <v>39497</v>
      </c>
      <c r="G69" s="30">
        <f t="shared" si="4"/>
        <v>5</v>
      </c>
      <c r="H69" s="34">
        <v>86</v>
      </c>
      <c r="I69" s="31">
        <v>86</v>
      </c>
      <c r="J69" s="31">
        <v>86</v>
      </c>
      <c r="K69" s="31">
        <f t="shared" si="9"/>
        <v>0</v>
      </c>
      <c r="L69" s="154">
        <v>39510</v>
      </c>
      <c r="M69" s="35"/>
      <c r="N69" s="30">
        <v>5</v>
      </c>
      <c r="O69" s="34">
        <v>86</v>
      </c>
      <c r="P69" s="31">
        <v>86</v>
      </c>
      <c r="Q69" s="31">
        <v>0</v>
      </c>
      <c r="R69" s="31">
        <v>86</v>
      </c>
      <c r="S69" s="33">
        <v>0</v>
      </c>
      <c r="T69" s="40">
        <f t="shared" si="5"/>
        <v>0</v>
      </c>
      <c r="U69" s="162">
        <v>39498</v>
      </c>
      <c r="V69" s="112">
        <f t="shared" si="6"/>
        <v>5</v>
      </c>
      <c r="W69" s="16">
        <v>86</v>
      </c>
      <c r="X69" s="437" t="str">
        <f t="shared" si="0"/>
        <v>OK</v>
      </c>
      <c r="Y69" s="333">
        <f t="shared" si="7"/>
        <v>0</v>
      </c>
      <c r="Z69" s="9" t="str">
        <f t="shared" si="8"/>
        <v>Credial</v>
      </c>
      <c r="AA69" s="51">
        <v>39503</v>
      </c>
      <c r="AB69" s="1233"/>
      <c r="AC69" s="147">
        <f t="shared" si="1"/>
        <v>6</v>
      </c>
      <c r="AD69" s="10" t="str">
        <f t="shared" si="2"/>
        <v>OK</v>
      </c>
      <c r="AE69" s="8" t="str">
        <f t="shared" ca="1" si="3"/>
        <v>-</v>
      </c>
      <c r="AF69" s="9" t="e">
        <f>IF(#REF!="","",AA69-#REF!)</f>
        <v>#REF!</v>
      </c>
      <c r="AG69" s="96"/>
    </row>
    <row r="70" spans="1:34" s="32" customFormat="1" ht="12" hidden="1" customHeight="1" outlineLevel="1" x14ac:dyDescent="0.2">
      <c r="B70" s="30">
        <v>6</v>
      </c>
      <c r="C70" s="406">
        <v>116</v>
      </c>
      <c r="D70" s="9" t="s">
        <v>30</v>
      </c>
      <c r="E70" s="153">
        <v>39497</v>
      </c>
      <c r="G70" s="30">
        <f t="shared" si="4"/>
        <v>6</v>
      </c>
      <c r="H70" s="34">
        <v>116</v>
      </c>
      <c r="I70" s="31">
        <v>116</v>
      </c>
      <c r="J70" s="31">
        <v>116</v>
      </c>
      <c r="K70" s="31">
        <f t="shared" si="9"/>
        <v>0</v>
      </c>
      <c r="L70" s="154">
        <v>39481</v>
      </c>
      <c r="M70" s="35"/>
      <c r="N70" s="30">
        <v>6</v>
      </c>
      <c r="O70" s="34">
        <v>116</v>
      </c>
      <c r="P70" s="31">
        <v>116</v>
      </c>
      <c r="Q70" s="31">
        <v>0</v>
      </c>
      <c r="R70" s="31">
        <v>116</v>
      </c>
      <c r="S70" s="33">
        <v>0</v>
      </c>
      <c r="T70" s="40">
        <f t="shared" si="5"/>
        <v>0</v>
      </c>
      <c r="U70" s="162">
        <v>39498</v>
      </c>
      <c r="V70" s="112">
        <f t="shared" si="6"/>
        <v>6</v>
      </c>
      <c r="W70" s="16">
        <v>116</v>
      </c>
      <c r="X70" s="437" t="str">
        <f t="shared" si="0"/>
        <v>OK</v>
      </c>
      <c r="Y70" s="333">
        <f t="shared" si="7"/>
        <v>0</v>
      </c>
      <c r="Z70" s="9" t="str">
        <f t="shared" si="8"/>
        <v>Ikeia</v>
      </c>
      <c r="AA70" s="51">
        <v>39503</v>
      </c>
      <c r="AB70" s="1233"/>
      <c r="AC70" s="147">
        <f t="shared" si="1"/>
        <v>6</v>
      </c>
      <c r="AD70" s="10" t="str">
        <f t="shared" si="2"/>
        <v>OK</v>
      </c>
      <c r="AE70" s="8" t="str">
        <f t="shared" ca="1" si="3"/>
        <v>-</v>
      </c>
      <c r="AF70" s="9" t="e">
        <f>IF(#REF!="","",AA70-#REF!)</f>
        <v>#REF!</v>
      </c>
      <c r="AG70" s="96"/>
      <c r="AH70" s="60"/>
    </row>
    <row r="71" spans="1:34" s="32" customFormat="1" ht="12" hidden="1" customHeight="1" outlineLevel="1" x14ac:dyDescent="0.2">
      <c r="B71" s="30">
        <v>7</v>
      </c>
      <c r="C71" s="406">
        <v>1</v>
      </c>
      <c r="D71" s="9" t="s">
        <v>31</v>
      </c>
      <c r="E71" s="153">
        <v>39497</v>
      </c>
      <c r="G71" s="30">
        <f t="shared" si="4"/>
        <v>7</v>
      </c>
      <c r="H71" s="34">
        <v>1</v>
      </c>
      <c r="I71" s="31">
        <v>1</v>
      </c>
      <c r="J71" s="31">
        <v>1</v>
      </c>
      <c r="K71" s="31">
        <f t="shared" si="9"/>
        <v>0</v>
      </c>
      <c r="L71" s="154">
        <v>39510</v>
      </c>
      <c r="M71" s="35"/>
      <c r="N71" s="30">
        <v>7</v>
      </c>
      <c r="O71" s="34">
        <v>1</v>
      </c>
      <c r="P71" s="31">
        <v>1</v>
      </c>
      <c r="Q71" s="31">
        <v>0</v>
      </c>
      <c r="R71" s="31">
        <v>1</v>
      </c>
      <c r="S71" s="33">
        <v>0</v>
      </c>
      <c r="T71" s="40">
        <f t="shared" si="5"/>
        <v>0</v>
      </c>
      <c r="U71" s="162">
        <v>39498</v>
      </c>
      <c r="V71" s="112">
        <f t="shared" si="6"/>
        <v>7</v>
      </c>
      <c r="W71" s="16">
        <v>1</v>
      </c>
      <c r="X71" s="437" t="str">
        <f t="shared" si="0"/>
        <v>OK</v>
      </c>
      <c r="Y71" s="333">
        <f t="shared" si="7"/>
        <v>0</v>
      </c>
      <c r="Z71" s="9" t="str">
        <f t="shared" si="8"/>
        <v>Moviflor</v>
      </c>
      <c r="AA71" s="51">
        <v>39511</v>
      </c>
      <c r="AB71" s="1233"/>
      <c r="AC71" s="147">
        <f t="shared" si="1"/>
        <v>15</v>
      </c>
      <c r="AD71" s="10" t="str">
        <f t="shared" si="2"/>
        <v>OK</v>
      </c>
      <c r="AE71" s="8" t="str">
        <f t="shared" ca="1" si="3"/>
        <v>-</v>
      </c>
      <c r="AF71" s="9" t="e">
        <f>IF(#REF!="","",AA71-#REF!)</f>
        <v>#REF!</v>
      </c>
      <c r="AG71" s="96"/>
    </row>
    <row r="72" spans="1:34" s="32" customFormat="1" ht="12" hidden="1" customHeight="1" outlineLevel="1" x14ac:dyDescent="0.2">
      <c r="B72" s="30">
        <v>8</v>
      </c>
      <c r="C72" s="406">
        <v>2</v>
      </c>
      <c r="D72" s="9" t="s">
        <v>32</v>
      </c>
      <c r="E72" s="153">
        <v>39497</v>
      </c>
      <c r="G72" s="30">
        <f t="shared" si="4"/>
        <v>8</v>
      </c>
      <c r="H72" s="34">
        <v>2</v>
      </c>
      <c r="I72" s="31">
        <v>2</v>
      </c>
      <c r="J72" s="31">
        <v>2</v>
      </c>
      <c r="K72" s="31">
        <f t="shared" si="9"/>
        <v>0</v>
      </c>
      <c r="L72" s="154">
        <v>39510</v>
      </c>
      <c r="M72" s="35"/>
      <c r="N72" s="30">
        <v>8</v>
      </c>
      <c r="O72" s="34">
        <v>2</v>
      </c>
      <c r="P72" s="31">
        <v>2</v>
      </c>
      <c r="Q72" s="31">
        <v>0</v>
      </c>
      <c r="R72" s="31">
        <v>2</v>
      </c>
      <c r="S72" s="33">
        <v>0</v>
      </c>
      <c r="T72" s="40">
        <f t="shared" si="5"/>
        <v>0</v>
      </c>
      <c r="U72" s="162">
        <v>39498</v>
      </c>
      <c r="V72" s="112">
        <f t="shared" si="6"/>
        <v>8</v>
      </c>
      <c r="W72" s="16">
        <v>2</v>
      </c>
      <c r="X72" s="437" t="str">
        <f t="shared" ref="X72:X135" si="10">IF(C72=W72,"OK",IF(W72=R72,"ERRO",IF(W72="","KO",IF(W72=J72,"ERRO"))))</f>
        <v>OK</v>
      </c>
      <c r="Y72" s="333">
        <f t="shared" si="7"/>
        <v>0</v>
      </c>
      <c r="Z72" s="9" t="str">
        <f t="shared" si="8"/>
        <v>Conforama</v>
      </c>
      <c r="AA72" s="51">
        <v>39503</v>
      </c>
      <c r="AB72" s="1233"/>
      <c r="AC72" s="147">
        <f t="shared" ref="AC72:AC135" si="11">DAYS360(E72,AA72)</f>
        <v>6</v>
      </c>
      <c r="AD72" s="10" t="str">
        <f t="shared" ref="AD72:AD135" si="12">IF(AA72&gt;0,"OK","Pendente")</f>
        <v>OK</v>
      </c>
      <c r="AE72" s="8" t="str">
        <f t="shared" ref="AE72:AE135" ca="1" si="13">IF(AND((AA72=""),$P$1&gt;(U72+5)),"ALERTA","-")</f>
        <v>-</v>
      </c>
      <c r="AF72" s="9" t="e">
        <f>IF(#REF!="","",AA72-#REF!)</f>
        <v>#REF!</v>
      </c>
      <c r="AG72" s="96"/>
    </row>
    <row r="73" spans="1:34" s="32" customFormat="1" ht="12" hidden="1" customHeight="1" outlineLevel="1" x14ac:dyDescent="0.2">
      <c r="B73" s="30">
        <v>9</v>
      </c>
      <c r="C73" s="406">
        <v>3</v>
      </c>
      <c r="D73" s="9" t="s">
        <v>35</v>
      </c>
      <c r="E73" s="153">
        <v>39497</v>
      </c>
      <c r="G73" s="30">
        <f t="shared" ref="G73:G125" si="14">B73</f>
        <v>9</v>
      </c>
      <c r="H73" s="34">
        <v>3</v>
      </c>
      <c r="I73" s="31">
        <v>3</v>
      </c>
      <c r="J73" s="31">
        <v>3</v>
      </c>
      <c r="K73" s="31">
        <f t="shared" si="9"/>
        <v>0</v>
      </c>
      <c r="L73" s="154">
        <v>39510</v>
      </c>
      <c r="M73" s="35"/>
      <c r="N73" s="30">
        <v>9</v>
      </c>
      <c r="O73" s="34">
        <v>3</v>
      </c>
      <c r="P73" s="31">
        <v>3</v>
      </c>
      <c r="Q73" s="31">
        <v>0</v>
      </c>
      <c r="R73" s="31">
        <v>3</v>
      </c>
      <c r="S73" s="33">
        <v>0</v>
      </c>
      <c r="T73" s="40">
        <f t="shared" ref="T73:T136" si="15">IF(R73="","",P73-R73)</f>
        <v>0</v>
      </c>
      <c r="U73" s="162">
        <v>39498</v>
      </c>
      <c r="V73" s="112">
        <f t="shared" ref="V73:V136" si="16">N73</f>
        <v>9</v>
      </c>
      <c r="W73" s="16">
        <v>3</v>
      </c>
      <c r="X73" s="437" t="str">
        <f t="shared" si="10"/>
        <v>OK</v>
      </c>
      <c r="Y73" s="333">
        <f t="shared" ref="Y73:Y136" si="17">+C73-W73</f>
        <v>0</v>
      </c>
      <c r="Z73" s="9" t="str">
        <f t="shared" ref="Z73:Z136" si="18">IF(D73="","",D73)</f>
        <v>Tien 21</v>
      </c>
      <c r="AA73" s="51">
        <v>39520</v>
      </c>
      <c r="AB73" s="1233"/>
      <c r="AC73" s="147">
        <f t="shared" si="11"/>
        <v>24</v>
      </c>
      <c r="AD73" s="10" t="str">
        <f t="shared" si="12"/>
        <v>OK</v>
      </c>
      <c r="AE73" s="8" t="str">
        <f t="shared" ca="1" si="13"/>
        <v>-</v>
      </c>
      <c r="AF73" s="9" t="e">
        <f>IF(#REF!="","",AA73-#REF!)</f>
        <v>#REF!</v>
      </c>
      <c r="AG73" s="96"/>
    </row>
    <row r="74" spans="1:34" s="32" customFormat="1" ht="12" hidden="1" customHeight="1" outlineLevel="1" x14ac:dyDescent="0.2">
      <c r="B74" s="30">
        <v>10</v>
      </c>
      <c r="C74" s="406">
        <v>2</v>
      </c>
      <c r="D74" s="9" t="s">
        <v>35</v>
      </c>
      <c r="E74" s="153">
        <v>39497</v>
      </c>
      <c r="G74" s="30">
        <f t="shared" si="14"/>
        <v>10</v>
      </c>
      <c r="H74" s="34">
        <v>2</v>
      </c>
      <c r="I74" s="31">
        <v>2</v>
      </c>
      <c r="J74" s="31">
        <v>2</v>
      </c>
      <c r="K74" s="31">
        <f t="shared" si="9"/>
        <v>0</v>
      </c>
      <c r="L74" s="154">
        <v>39510</v>
      </c>
      <c r="M74" s="35"/>
      <c r="N74" s="30">
        <v>10</v>
      </c>
      <c r="O74" s="34">
        <v>2</v>
      </c>
      <c r="P74" s="31">
        <v>2</v>
      </c>
      <c r="Q74" s="31">
        <v>0</v>
      </c>
      <c r="R74" s="31">
        <v>2</v>
      </c>
      <c r="S74" s="33">
        <v>0</v>
      </c>
      <c r="T74" s="40">
        <f t="shared" si="15"/>
        <v>0</v>
      </c>
      <c r="U74" s="162">
        <v>39498</v>
      </c>
      <c r="V74" s="112">
        <f t="shared" si="16"/>
        <v>10</v>
      </c>
      <c r="W74" s="16">
        <v>2</v>
      </c>
      <c r="X74" s="437" t="str">
        <f t="shared" si="10"/>
        <v>OK</v>
      </c>
      <c r="Y74" s="333">
        <f t="shared" si="17"/>
        <v>0</v>
      </c>
      <c r="Z74" s="9" t="str">
        <f t="shared" si="18"/>
        <v>Tien 21</v>
      </c>
      <c r="AA74" s="51">
        <v>39503</v>
      </c>
      <c r="AB74" s="1233"/>
      <c r="AC74" s="147">
        <f t="shared" si="11"/>
        <v>6</v>
      </c>
      <c r="AD74" s="10" t="str">
        <f t="shared" si="12"/>
        <v>OK</v>
      </c>
      <c r="AE74" s="8" t="str">
        <f t="shared" ca="1" si="13"/>
        <v>-</v>
      </c>
      <c r="AF74" s="9" t="e">
        <f>IF(#REF!="","",AA74-#REF!)</f>
        <v>#REF!</v>
      </c>
      <c r="AG74" s="96"/>
    </row>
    <row r="75" spans="1:34" s="32" customFormat="1" ht="12" hidden="1" customHeight="1" outlineLevel="1" x14ac:dyDescent="0.2">
      <c r="A75" s="55"/>
      <c r="B75" s="22">
        <v>11</v>
      </c>
      <c r="C75" s="404">
        <v>2</v>
      </c>
      <c r="D75" s="12" t="s">
        <v>36</v>
      </c>
      <c r="E75" s="153">
        <v>39497</v>
      </c>
      <c r="F75" s="55"/>
      <c r="G75" s="22">
        <f t="shared" si="14"/>
        <v>11</v>
      </c>
      <c r="H75" s="29">
        <v>2</v>
      </c>
      <c r="I75" s="21">
        <v>2</v>
      </c>
      <c r="J75" s="21">
        <v>2</v>
      </c>
      <c r="K75" s="31">
        <f t="shared" si="9"/>
        <v>0</v>
      </c>
      <c r="L75" s="155">
        <v>39510</v>
      </c>
      <c r="M75" s="57"/>
      <c r="N75" s="22">
        <v>11</v>
      </c>
      <c r="O75" s="29">
        <v>2</v>
      </c>
      <c r="P75" s="21">
        <v>2</v>
      </c>
      <c r="Q75" s="21">
        <v>0</v>
      </c>
      <c r="R75" s="21">
        <v>2</v>
      </c>
      <c r="S75" s="14">
        <v>0</v>
      </c>
      <c r="T75" s="40">
        <f t="shared" si="15"/>
        <v>0</v>
      </c>
      <c r="U75" s="162">
        <v>39498</v>
      </c>
      <c r="V75" s="108">
        <f t="shared" si="16"/>
        <v>11</v>
      </c>
      <c r="W75" s="12">
        <v>2</v>
      </c>
      <c r="X75" s="437" t="str">
        <f t="shared" si="10"/>
        <v>OK</v>
      </c>
      <c r="Y75" s="333">
        <f t="shared" si="17"/>
        <v>0</v>
      </c>
      <c r="Z75" s="12" t="str">
        <f t="shared" si="18"/>
        <v>Confort</v>
      </c>
      <c r="AA75" s="51">
        <v>39513</v>
      </c>
      <c r="AB75" s="1233"/>
      <c r="AC75" s="147">
        <f t="shared" si="11"/>
        <v>17</v>
      </c>
      <c r="AD75" s="13" t="str">
        <f t="shared" si="12"/>
        <v>OK</v>
      </c>
      <c r="AE75" s="11" t="str">
        <f t="shared" ca="1" si="13"/>
        <v>-</v>
      </c>
      <c r="AF75" s="12" t="e">
        <f>IF(#REF!="","",AA75-#REF!)</f>
        <v>#REF!</v>
      </c>
      <c r="AG75" s="95"/>
      <c r="AH75" s="55"/>
    </row>
    <row r="76" spans="1:34" s="32" customFormat="1" ht="12" hidden="1" customHeight="1" outlineLevel="1" x14ac:dyDescent="0.2">
      <c r="B76" s="30">
        <v>1</v>
      </c>
      <c r="C76" s="406">
        <v>16</v>
      </c>
      <c r="D76" s="9" t="s">
        <v>24</v>
      </c>
      <c r="E76" s="153">
        <v>39498</v>
      </c>
      <c r="G76" s="30">
        <f t="shared" si="14"/>
        <v>1</v>
      </c>
      <c r="H76" s="34">
        <v>16</v>
      </c>
      <c r="I76" s="31">
        <v>16</v>
      </c>
      <c r="J76" s="31">
        <v>16</v>
      </c>
      <c r="K76" s="31">
        <f t="shared" si="9"/>
        <v>0</v>
      </c>
      <c r="L76" s="154">
        <v>39512</v>
      </c>
      <c r="M76" s="35"/>
      <c r="N76" s="30">
        <v>1</v>
      </c>
      <c r="O76" s="34">
        <v>16</v>
      </c>
      <c r="P76" s="31">
        <v>16</v>
      </c>
      <c r="Q76" s="31">
        <v>0</v>
      </c>
      <c r="R76" s="31">
        <v>16</v>
      </c>
      <c r="S76" s="33">
        <v>0</v>
      </c>
      <c r="T76" s="40">
        <f t="shared" si="15"/>
        <v>0</v>
      </c>
      <c r="U76" s="162">
        <v>39499</v>
      </c>
      <c r="V76" s="112">
        <f t="shared" si="16"/>
        <v>1</v>
      </c>
      <c r="W76" s="16">
        <v>16</v>
      </c>
      <c r="X76" s="437" t="str">
        <f t="shared" si="10"/>
        <v>OK</v>
      </c>
      <c r="Y76" s="333">
        <f t="shared" si="17"/>
        <v>0</v>
      </c>
      <c r="Z76" s="9" t="str">
        <f t="shared" si="18"/>
        <v>White</v>
      </c>
      <c r="AA76" s="51">
        <v>39503</v>
      </c>
      <c r="AB76" s="1233">
        <f>SUM(W76:W84)</f>
        <v>167</v>
      </c>
      <c r="AC76" s="147">
        <f t="shared" si="11"/>
        <v>5</v>
      </c>
      <c r="AD76" s="10" t="str">
        <f t="shared" si="12"/>
        <v>OK</v>
      </c>
      <c r="AE76" s="8" t="str">
        <f t="shared" ca="1" si="13"/>
        <v>-</v>
      </c>
      <c r="AF76" s="9" t="e">
        <f>IF(#REF!="","",AA76-#REF!)</f>
        <v>#REF!</v>
      </c>
      <c r="AG76" s="96"/>
    </row>
    <row r="77" spans="1:34" s="32" customFormat="1" ht="12" hidden="1" customHeight="1" outlineLevel="1" x14ac:dyDescent="0.2">
      <c r="B77" s="30">
        <v>2</v>
      </c>
      <c r="C77" s="406">
        <v>2</v>
      </c>
      <c r="D77" s="9" t="s">
        <v>25</v>
      </c>
      <c r="E77" s="153">
        <v>39498</v>
      </c>
      <c r="G77" s="30">
        <f t="shared" si="14"/>
        <v>2</v>
      </c>
      <c r="H77" s="34">
        <v>2</v>
      </c>
      <c r="I77" s="31">
        <v>2</v>
      </c>
      <c r="J77" s="31">
        <v>2</v>
      </c>
      <c r="K77" s="31">
        <f t="shared" si="9"/>
        <v>0</v>
      </c>
      <c r="L77" s="154">
        <v>39512</v>
      </c>
      <c r="M77" s="35"/>
      <c r="N77" s="30">
        <v>2</v>
      </c>
      <c r="O77" s="34">
        <v>2</v>
      </c>
      <c r="P77" s="31">
        <v>2</v>
      </c>
      <c r="Q77" s="31">
        <v>0</v>
      </c>
      <c r="R77" s="31">
        <v>2</v>
      </c>
      <c r="S77" s="33">
        <v>0</v>
      </c>
      <c r="T77" s="40">
        <f t="shared" si="15"/>
        <v>0</v>
      </c>
      <c r="U77" s="162">
        <v>39499</v>
      </c>
      <c r="V77" s="112">
        <f t="shared" si="16"/>
        <v>2</v>
      </c>
      <c r="W77" s="16">
        <v>2</v>
      </c>
      <c r="X77" s="437" t="str">
        <f t="shared" si="10"/>
        <v>OK</v>
      </c>
      <c r="Y77" s="333">
        <f t="shared" si="17"/>
        <v>0</v>
      </c>
      <c r="Z77" s="9" t="str">
        <f t="shared" si="18"/>
        <v>Green</v>
      </c>
      <c r="AA77" s="51">
        <v>39503</v>
      </c>
      <c r="AB77" s="1233"/>
      <c r="AC77" s="147">
        <f t="shared" si="11"/>
        <v>5</v>
      </c>
      <c r="AD77" s="10" t="str">
        <f t="shared" si="12"/>
        <v>OK</v>
      </c>
      <c r="AE77" s="8" t="str">
        <f t="shared" ca="1" si="13"/>
        <v>-</v>
      </c>
      <c r="AF77" s="9" t="e">
        <f>IF(#REF!="","",AA77-#REF!)</f>
        <v>#REF!</v>
      </c>
      <c r="AG77" s="96"/>
      <c r="AH77" s="60"/>
    </row>
    <row r="78" spans="1:34" s="32" customFormat="1" ht="12" hidden="1" customHeight="1" outlineLevel="1" x14ac:dyDescent="0.2">
      <c r="B78" s="30">
        <v>3</v>
      </c>
      <c r="C78" s="406">
        <v>6</v>
      </c>
      <c r="D78" s="9" t="s">
        <v>26</v>
      </c>
      <c r="E78" s="153">
        <v>39498</v>
      </c>
      <c r="G78" s="30">
        <f t="shared" si="14"/>
        <v>3</v>
      </c>
      <c r="H78" s="34">
        <v>6</v>
      </c>
      <c r="I78" s="31">
        <v>6</v>
      </c>
      <c r="J78" s="31">
        <v>6</v>
      </c>
      <c r="K78" s="31">
        <f t="shared" si="9"/>
        <v>0</v>
      </c>
      <c r="L78" s="154">
        <v>39512</v>
      </c>
      <c r="M78" s="35"/>
      <c r="N78" s="30">
        <v>3</v>
      </c>
      <c r="O78" s="34">
        <v>6</v>
      </c>
      <c r="P78" s="31">
        <v>6</v>
      </c>
      <c r="Q78" s="31">
        <v>0</v>
      </c>
      <c r="R78" s="31">
        <v>6</v>
      </c>
      <c r="S78" s="33">
        <v>0</v>
      </c>
      <c r="T78" s="40">
        <f t="shared" si="15"/>
        <v>0</v>
      </c>
      <c r="U78" s="162">
        <v>39499</v>
      </c>
      <c r="V78" s="112">
        <f t="shared" si="16"/>
        <v>3</v>
      </c>
      <c r="W78" s="16">
        <v>6</v>
      </c>
      <c r="X78" s="437" t="str">
        <f t="shared" si="10"/>
        <v>OK</v>
      </c>
      <c r="Y78" s="333">
        <f t="shared" si="17"/>
        <v>0</v>
      </c>
      <c r="Z78" s="9" t="str">
        <f t="shared" si="18"/>
        <v>Black</v>
      </c>
      <c r="AA78" s="51">
        <v>39503</v>
      </c>
      <c r="AB78" s="1233"/>
      <c r="AC78" s="147">
        <f t="shared" si="11"/>
        <v>5</v>
      </c>
      <c r="AD78" s="10" t="str">
        <f t="shared" si="12"/>
        <v>OK</v>
      </c>
      <c r="AE78" s="8" t="str">
        <f t="shared" ca="1" si="13"/>
        <v>-</v>
      </c>
      <c r="AF78" s="9" t="e">
        <f>IF(#REF!="","",AA78-#REF!)</f>
        <v>#REF!</v>
      </c>
      <c r="AG78" s="96"/>
    </row>
    <row r="79" spans="1:34" s="32" customFormat="1" ht="12" hidden="1" customHeight="1" outlineLevel="1" x14ac:dyDescent="0.2">
      <c r="B79" s="30">
        <v>4</v>
      </c>
      <c r="C79" s="406">
        <v>6</v>
      </c>
      <c r="D79" s="9" t="s">
        <v>28</v>
      </c>
      <c r="E79" s="153">
        <v>39498</v>
      </c>
      <c r="G79" s="30">
        <f t="shared" si="14"/>
        <v>4</v>
      </c>
      <c r="H79" s="34">
        <v>6</v>
      </c>
      <c r="I79" s="31">
        <v>6</v>
      </c>
      <c r="J79" s="31">
        <v>6</v>
      </c>
      <c r="K79" s="31">
        <f t="shared" si="9"/>
        <v>0</v>
      </c>
      <c r="L79" s="154">
        <v>39512</v>
      </c>
      <c r="M79" s="35"/>
      <c r="N79" s="30">
        <v>4</v>
      </c>
      <c r="O79" s="34">
        <v>6</v>
      </c>
      <c r="P79" s="31">
        <v>6</v>
      </c>
      <c r="Q79" s="31">
        <v>0</v>
      </c>
      <c r="R79" s="31">
        <v>6</v>
      </c>
      <c r="S79" s="33">
        <v>0</v>
      </c>
      <c r="T79" s="40">
        <f t="shared" si="15"/>
        <v>0</v>
      </c>
      <c r="U79" s="162">
        <v>39499</v>
      </c>
      <c r="V79" s="112">
        <f t="shared" si="16"/>
        <v>4</v>
      </c>
      <c r="W79" s="16">
        <v>6</v>
      </c>
      <c r="X79" s="437" t="str">
        <f t="shared" si="10"/>
        <v>OK</v>
      </c>
      <c r="Y79" s="333">
        <f t="shared" si="17"/>
        <v>0</v>
      </c>
      <c r="Z79" s="9" t="str">
        <f t="shared" si="18"/>
        <v>Finance</v>
      </c>
      <c r="AA79" s="51">
        <v>39503</v>
      </c>
      <c r="AB79" s="1233"/>
      <c r="AC79" s="147">
        <f t="shared" si="11"/>
        <v>5</v>
      </c>
      <c r="AD79" s="10" t="str">
        <f t="shared" si="12"/>
        <v>OK</v>
      </c>
      <c r="AE79" s="8" t="str">
        <f t="shared" ca="1" si="13"/>
        <v>-</v>
      </c>
      <c r="AF79" s="9" t="e">
        <f>IF(#REF!="","",AA79-#REF!)</f>
        <v>#REF!</v>
      </c>
      <c r="AG79" s="96"/>
    </row>
    <row r="80" spans="1:34" s="32" customFormat="1" ht="12" hidden="1" customHeight="1" outlineLevel="1" x14ac:dyDescent="0.2">
      <c r="B80" s="30">
        <v>5</v>
      </c>
      <c r="C80" s="406">
        <v>65</v>
      </c>
      <c r="D80" s="9" t="s">
        <v>29</v>
      </c>
      <c r="E80" s="153">
        <v>39498</v>
      </c>
      <c r="G80" s="30">
        <f t="shared" si="14"/>
        <v>5</v>
      </c>
      <c r="H80" s="34">
        <v>65</v>
      </c>
      <c r="I80" s="31">
        <v>65</v>
      </c>
      <c r="J80" s="31">
        <v>65</v>
      </c>
      <c r="K80" s="31">
        <f t="shared" si="9"/>
        <v>0</v>
      </c>
      <c r="L80" s="154">
        <v>39512</v>
      </c>
      <c r="M80" s="35"/>
      <c r="N80" s="30">
        <v>5</v>
      </c>
      <c r="O80" s="34">
        <v>65</v>
      </c>
      <c r="P80" s="31">
        <v>65</v>
      </c>
      <c r="Q80" s="31">
        <v>0</v>
      </c>
      <c r="R80" s="31">
        <v>65</v>
      </c>
      <c r="S80" s="33">
        <v>0</v>
      </c>
      <c r="T80" s="40">
        <f t="shared" si="15"/>
        <v>0</v>
      </c>
      <c r="U80" s="162">
        <v>39499</v>
      </c>
      <c r="V80" s="112">
        <f t="shared" si="16"/>
        <v>5</v>
      </c>
      <c r="W80" s="16">
        <v>65</v>
      </c>
      <c r="X80" s="437" t="str">
        <f t="shared" si="10"/>
        <v>OK</v>
      </c>
      <c r="Y80" s="333">
        <f t="shared" si="17"/>
        <v>0</v>
      </c>
      <c r="Z80" s="9" t="str">
        <f t="shared" si="18"/>
        <v>Credial</v>
      </c>
      <c r="AA80" s="51">
        <v>39503</v>
      </c>
      <c r="AB80" s="1233"/>
      <c r="AC80" s="147">
        <f t="shared" si="11"/>
        <v>5</v>
      </c>
      <c r="AD80" s="10" t="str">
        <f t="shared" si="12"/>
        <v>OK</v>
      </c>
      <c r="AE80" s="8" t="str">
        <f t="shared" ca="1" si="13"/>
        <v>-</v>
      </c>
      <c r="AF80" s="9" t="e">
        <f>IF(#REF!="","",AA80-#REF!)</f>
        <v>#REF!</v>
      </c>
      <c r="AG80" s="96"/>
    </row>
    <row r="81" spans="1:34" s="32" customFormat="1" ht="12" hidden="1" customHeight="1" outlineLevel="1" x14ac:dyDescent="0.2">
      <c r="B81" s="30">
        <v>6</v>
      </c>
      <c r="C81" s="406">
        <v>61</v>
      </c>
      <c r="D81" s="9" t="s">
        <v>30</v>
      </c>
      <c r="E81" s="153">
        <v>39498</v>
      </c>
      <c r="G81" s="30">
        <f t="shared" si="14"/>
        <v>6</v>
      </c>
      <c r="H81" s="34">
        <v>61</v>
      </c>
      <c r="I81" s="31">
        <v>61</v>
      </c>
      <c r="J81" s="31">
        <v>61</v>
      </c>
      <c r="K81" s="31">
        <f t="shared" si="9"/>
        <v>0</v>
      </c>
      <c r="L81" s="154">
        <v>39512</v>
      </c>
      <c r="M81" s="35"/>
      <c r="N81" s="30">
        <v>6</v>
      </c>
      <c r="O81" s="34">
        <v>61</v>
      </c>
      <c r="P81" s="31">
        <v>61</v>
      </c>
      <c r="Q81" s="31">
        <v>0</v>
      </c>
      <c r="R81" s="31">
        <v>61</v>
      </c>
      <c r="S81" s="33">
        <v>0</v>
      </c>
      <c r="T81" s="40">
        <f t="shared" si="15"/>
        <v>0</v>
      </c>
      <c r="U81" s="162">
        <v>39499</v>
      </c>
      <c r="V81" s="112">
        <f t="shared" si="16"/>
        <v>6</v>
      </c>
      <c r="W81" s="16">
        <v>61</v>
      </c>
      <c r="X81" s="437" t="str">
        <f t="shared" si="10"/>
        <v>OK</v>
      </c>
      <c r="Y81" s="333">
        <f t="shared" si="17"/>
        <v>0</v>
      </c>
      <c r="Z81" s="9" t="str">
        <f t="shared" si="18"/>
        <v>Ikeia</v>
      </c>
      <c r="AA81" s="51">
        <v>39503</v>
      </c>
      <c r="AB81" s="1233"/>
      <c r="AC81" s="147">
        <f t="shared" si="11"/>
        <v>5</v>
      </c>
      <c r="AD81" s="10" t="str">
        <f t="shared" si="12"/>
        <v>OK</v>
      </c>
      <c r="AE81" s="8" t="str">
        <f t="shared" ca="1" si="13"/>
        <v>-</v>
      </c>
      <c r="AF81" s="9" t="e">
        <f>IF(#REF!="","",AA81-#REF!)</f>
        <v>#REF!</v>
      </c>
      <c r="AG81" s="96"/>
      <c r="AH81" s="60"/>
    </row>
    <row r="82" spans="1:34" s="32" customFormat="1" ht="12" hidden="1" customHeight="1" outlineLevel="1" x14ac:dyDescent="0.2">
      <c r="B82" s="30">
        <v>7</v>
      </c>
      <c r="C82" s="406">
        <v>1</v>
      </c>
      <c r="D82" s="9" t="s">
        <v>31</v>
      </c>
      <c r="E82" s="153">
        <v>39498</v>
      </c>
      <c r="G82" s="30">
        <f t="shared" si="14"/>
        <v>7</v>
      </c>
      <c r="H82" s="34">
        <v>1</v>
      </c>
      <c r="I82" s="31">
        <v>1</v>
      </c>
      <c r="J82" s="31">
        <v>1</v>
      </c>
      <c r="K82" s="31">
        <f t="shared" si="9"/>
        <v>0</v>
      </c>
      <c r="L82" s="154">
        <v>39512</v>
      </c>
      <c r="M82" s="35"/>
      <c r="N82" s="30">
        <v>7</v>
      </c>
      <c r="O82" s="34">
        <v>1</v>
      </c>
      <c r="P82" s="31">
        <v>1</v>
      </c>
      <c r="Q82" s="31">
        <v>0</v>
      </c>
      <c r="R82" s="31">
        <v>1</v>
      </c>
      <c r="S82" s="33">
        <v>0</v>
      </c>
      <c r="T82" s="40">
        <f t="shared" si="15"/>
        <v>0</v>
      </c>
      <c r="U82" s="162">
        <v>39499</v>
      </c>
      <c r="V82" s="112">
        <f t="shared" si="16"/>
        <v>7</v>
      </c>
      <c r="W82" s="16">
        <v>1</v>
      </c>
      <c r="X82" s="437" t="str">
        <f t="shared" si="10"/>
        <v>OK</v>
      </c>
      <c r="Y82" s="333">
        <f t="shared" si="17"/>
        <v>0</v>
      </c>
      <c r="Z82" s="9" t="str">
        <f t="shared" si="18"/>
        <v>Moviflor</v>
      </c>
      <c r="AA82" s="51">
        <v>39511</v>
      </c>
      <c r="AB82" s="1233"/>
      <c r="AC82" s="147">
        <f t="shared" si="11"/>
        <v>14</v>
      </c>
      <c r="AD82" s="10" t="str">
        <f t="shared" si="12"/>
        <v>OK</v>
      </c>
      <c r="AE82" s="8" t="str">
        <f t="shared" ca="1" si="13"/>
        <v>-</v>
      </c>
      <c r="AF82" s="9" t="e">
        <f>IF(#REF!="","",AA82-#REF!)</f>
        <v>#REF!</v>
      </c>
      <c r="AG82" s="96"/>
    </row>
    <row r="83" spans="1:34" s="32" customFormat="1" ht="12" hidden="1" customHeight="1" outlineLevel="1" x14ac:dyDescent="0.2">
      <c r="B83" s="30">
        <v>8</v>
      </c>
      <c r="C83" s="406">
        <v>8</v>
      </c>
      <c r="D83" s="9" t="s">
        <v>32</v>
      </c>
      <c r="E83" s="153">
        <v>39498</v>
      </c>
      <c r="G83" s="30">
        <f t="shared" si="14"/>
        <v>8</v>
      </c>
      <c r="H83" s="34">
        <v>8</v>
      </c>
      <c r="I83" s="31">
        <v>8</v>
      </c>
      <c r="J83" s="31">
        <v>8</v>
      </c>
      <c r="K83" s="31">
        <f t="shared" si="9"/>
        <v>0</v>
      </c>
      <c r="L83" s="154">
        <v>39512</v>
      </c>
      <c r="M83" s="35"/>
      <c r="N83" s="30">
        <v>8</v>
      </c>
      <c r="O83" s="34">
        <v>8</v>
      </c>
      <c r="P83" s="31">
        <v>8</v>
      </c>
      <c r="Q83" s="31">
        <v>0</v>
      </c>
      <c r="R83" s="31">
        <v>8</v>
      </c>
      <c r="S83" s="33">
        <v>0</v>
      </c>
      <c r="T83" s="40">
        <f t="shared" si="15"/>
        <v>0</v>
      </c>
      <c r="U83" s="162">
        <v>39499</v>
      </c>
      <c r="V83" s="112">
        <f t="shared" si="16"/>
        <v>8</v>
      </c>
      <c r="W83" s="16">
        <v>8</v>
      </c>
      <c r="X83" s="437" t="str">
        <f t="shared" si="10"/>
        <v>OK</v>
      </c>
      <c r="Y83" s="333">
        <f t="shared" si="17"/>
        <v>0</v>
      </c>
      <c r="Z83" s="9" t="str">
        <f t="shared" si="18"/>
        <v>Conforama</v>
      </c>
      <c r="AA83" s="51">
        <v>39503</v>
      </c>
      <c r="AB83" s="1233"/>
      <c r="AC83" s="147">
        <f t="shared" si="11"/>
        <v>5</v>
      </c>
      <c r="AD83" s="10" t="str">
        <f t="shared" si="12"/>
        <v>OK</v>
      </c>
      <c r="AE83" s="8" t="str">
        <f t="shared" ca="1" si="13"/>
        <v>-</v>
      </c>
      <c r="AF83" s="9" t="e">
        <f>IF(#REF!="","",AA83-#REF!)</f>
        <v>#REF!</v>
      </c>
      <c r="AG83" s="96"/>
    </row>
    <row r="84" spans="1:34" s="32" customFormat="1" ht="12" hidden="1" customHeight="1" outlineLevel="1" x14ac:dyDescent="0.2">
      <c r="A84" s="55"/>
      <c r="B84" s="22">
        <v>9</v>
      </c>
      <c r="C84" s="404">
        <v>2</v>
      </c>
      <c r="D84" s="12" t="s">
        <v>35</v>
      </c>
      <c r="E84" s="153">
        <v>39498</v>
      </c>
      <c r="F84" s="55"/>
      <c r="G84" s="22">
        <f t="shared" si="14"/>
        <v>9</v>
      </c>
      <c r="H84" s="29">
        <v>2</v>
      </c>
      <c r="I84" s="21">
        <v>2</v>
      </c>
      <c r="J84" s="21">
        <v>2</v>
      </c>
      <c r="K84" s="31">
        <f t="shared" si="9"/>
        <v>0</v>
      </c>
      <c r="L84" s="155">
        <v>39512</v>
      </c>
      <c r="M84" s="57"/>
      <c r="N84" s="22">
        <v>9</v>
      </c>
      <c r="O84" s="29">
        <v>2</v>
      </c>
      <c r="P84" s="21">
        <v>2</v>
      </c>
      <c r="Q84" s="21">
        <v>0</v>
      </c>
      <c r="R84" s="21">
        <v>2</v>
      </c>
      <c r="S84" s="14">
        <v>0</v>
      </c>
      <c r="T84" s="40">
        <f t="shared" si="15"/>
        <v>0</v>
      </c>
      <c r="U84" s="162">
        <v>39499</v>
      </c>
      <c r="V84" s="108">
        <f t="shared" si="16"/>
        <v>9</v>
      </c>
      <c r="W84" s="12">
        <v>2</v>
      </c>
      <c r="X84" s="437" t="str">
        <f t="shared" si="10"/>
        <v>OK</v>
      </c>
      <c r="Y84" s="333">
        <f t="shared" si="17"/>
        <v>0</v>
      </c>
      <c r="Z84" s="12" t="str">
        <f t="shared" si="18"/>
        <v>Tien 21</v>
      </c>
      <c r="AA84" s="51">
        <v>39503</v>
      </c>
      <c r="AB84" s="1233"/>
      <c r="AC84" s="147">
        <f t="shared" si="11"/>
        <v>5</v>
      </c>
      <c r="AD84" s="13" t="str">
        <f t="shared" si="12"/>
        <v>OK</v>
      </c>
      <c r="AE84" s="11" t="str">
        <f t="shared" ca="1" si="13"/>
        <v>-</v>
      </c>
      <c r="AF84" s="12" t="e">
        <f>IF(#REF!="","",AA84-#REF!)</f>
        <v>#REF!</v>
      </c>
      <c r="AG84" s="95"/>
      <c r="AH84" s="55"/>
    </row>
    <row r="85" spans="1:34" s="32" customFormat="1" ht="12" hidden="1" customHeight="1" outlineLevel="1" x14ac:dyDescent="0.2">
      <c r="B85" s="30">
        <v>1</v>
      </c>
      <c r="C85" s="406">
        <v>1918</v>
      </c>
      <c r="D85" s="9" t="s">
        <v>24</v>
      </c>
      <c r="E85" s="153">
        <v>39499</v>
      </c>
      <c r="G85" s="30">
        <f t="shared" si="14"/>
        <v>1</v>
      </c>
      <c r="H85" s="34">
        <v>1918</v>
      </c>
      <c r="I85" s="31">
        <v>1918</v>
      </c>
      <c r="J85" s="31">
        <v>1917</v>
      </c>
      <c r="K85" s="31">
        <f t="shared" si="9"/>
        <v>1</v>
      </c>
      <c r="L85" s="154">
        <v>39514</v>
      </c>
      <c r="M85" s="35"/>
      <c r="N85" s="30">
        <v>1</v>
      </c>
      <c r="O85" s="34">
        <v>1918</v>
      </c>
      <c r="P85" s="31">
        <v>1918</v>
      </c>
      <c r="Q85" s="31">
        <v>1</v>
      </c>
      <c r="R85" s="31">
        <v>1917</v>
      </c>
      <c r="S85" s="33">
        <v>0</v>
      </c>
      <c r="T85" s="40">
        <f t="shared" si="15"/>
        <v>1</v>
      </c>
      <c r="U85" s="162">
        <v>39500</v>
      </c>
      <c r="V85" s="112">
        <f t="shared" si="16"/>
        <v>1</v>
      </c>
      <c r="W85" s="16">
        <v>1917</v>
      </c>
      <c r="X85" s="437" t="str">
        <f t="shared" si="10"/>
        <v>ERRO</v>
      </c>
      <c r="Y85" s="333">
        <f t="shared" si="17"/>
        <v>1</v>
      </c>
      <c r="Z85" s="9" t="str">
        <f t="shared" si="18"/>
        <v>White</v>
      </c>
      <c r="AA85" s="51">
        <v>39506</v>
      </c>
      <c r="AB85" s="1233">
        <f>SUM(W85:W94)</f>
        <v>2275</v>
      </c>
      <c r="AC85" s="147">
        <f t="shared" si="11"/>
        <v>7</v>
      </c>
      <c r="AD85" s="10" t="str">
        <f t="shared" si="12"/>
        <v>OK</v>
      </c>
      <c r="AE85" s="8" t="str">
        <f t="shared" ca="1" si="13"/>
        <v>-</v>
      </c>
      <c r="AF85" s="9" t="e">
        <f>IF(#REF!="","",AA85-#REF!)</f>
        <v>#REF!</v>
      </c>
      <c r="AG85" s="96"/>
    </row>
    <row r="86" spans="1:34" s="32" customFormat="1" ht="12" hidden="1" customHeight="1" outlineLevel="1" x14ac:dyDescent="0.2">
      <c r="B86" s="30">
        <v>2</v>
      </c>
      <c r="C86" s="406">
        <v>5</v>
      </c>
      <c r="D86" s="9" t="s">
        <v>25</v>
      </c>
      <c r="E86" s="153">
        <v>39499</v>
      </c>
      <c r="G86" s="30">
        <f t="shared" si="14"/>
        <v>2</v>
      </c>
      <c r="H86" s="34">
        <v>5</v>
      </c>
      <c r="I86" s="31">
        <v>5</v>
      </c>
      <c r="J86" s="31">
        <v>5</v>
      </c>
      <c r="K86" s="31">
        <f t="shared" si="9"/>
        <v>0</v>
      </c>
      <c r="L86" s="154">
        <v>39514</v>
      </c>
      <c r="M86" s="35"/>
      <c r="N86" s="30">
        <v>2</v>
      </c>
      <c r="O86" s="34">
        <v>5</v>
      </c>
      <c r="P86" s="31">
        <v>5</v>
      </c>
      <c r="Q86" s="31">
        <v>0</v>
      </c>
      <c r="R86" s="31">
        <v>5</v>
      </c>
      <c r="S86" s="33">
        <v>0</v>
      </c>
      <c r="T86" s="40">
        <f t="shared" si="15"/>
        <v>0</v>
      </c>
      <c r="U86" s="162">
        <v>39500</v>
      </c>
      <c r="V86" s="112">
        <f t="shared" si="16"/>
        <v>2</v>
      </c>
      <c r="W86" s="16">
        <v>5</v>
      </c>
      <c r="X86" s="437" t="str">
        <f t="shared" si="10"/>
        <v>OK</v>
      </c>
      <c r="Y86" s="333">
        <f t="shared" si="17"/>
        <v>0</v>
      </c>
      <c r="Z86" s="9" t="str">
        <f t="shared" si="18"/>
        <v>Green</v>
      </c>
      <c r="AA86" s="51">
        <v>39500</v>
      </c>
      <c r="AB86" s="1233"/>
      <c r="AC86" s="147">
        <f t="shared" si="11"/>
        <v>1</v>
      </c>
      <c r="AD86" s="10" t="str">
        <f t="shared" si="12"/>
        <v>OK</v>
      </c>
      <c r="AE86" s="8" t="str">
        <f t="shared" ca="1" si="13"/>
        <v>-</v>
      </c>
      <c r="AF86" s="9" t="e">
        <f>IF(#REF!="","",AA86-#REF!)</f>
        <v>#REF!</v>
      </c>
      <c r="AG86" s="96"/>
      <c r="AH86" s="60"/>
    </row>
    <row r="87" spans="1:34" s="32" customFormat="1" ht="12" hidden="1" customHeight="1" outlineLevel="1" x14ac:dyDescent="0.2">
      <c r="B87" s="30">
        <v>3</v>
      </c>
      <c r="C87" s="406">
        <v>4</v>
      </c>
      <c r="D87" s="9" t="s">
        <v>26</v>
      </c>
      <c r="E87" s="153">
        <v>39499</v>
      </c>
      <c r="G87" s="30">
        <f t="shared" si="14"/>
        <v>3</v>
      </c>
      <c r="H87" s="34">
        <v>4</v>
      </c>
      <c r="I87" s="31">
        <v>4</v>
      </c>
      <c r="J87" s="31">
        <v>4</v>
      </c>
      <c r="K87" s="31">
        <f t="shared" si="9"/>
        <v>0</v>
      </c>
      <c r="L87" s="154">
        <v>39514</v>
      </c>
      <c r="M87" s="35"/>
      <c r="N87" s="30">
        <v>3</v>
      </c>
      <c r="O87" s="34">
        <v>4</v>
      </c>
      <c r="P87" s="31">
        <v>4</v>
      </c>
      <c r="Q87" s="31">
        <v>0</v>
      </c>
      <c r="R87" s="31">
        <v>4</v>
      </c>
      <c r="S87" s="33">
        <v>0</v>
      </c>
      <c r="T87" s="40">
        <f t="shared" si="15"/>
        <v>0</v>
      </c>
      <c r="U87" s="162">
        <v>39500</v>
      </c>
      <c r="V87" s="112">
        <f t="shared" si="16"/>
        <v>3</v>
      </c>
      <c r="W87" s="16">
        <v>4</v>
      </c>
      <c r="X87" s="437" t="str">
        <f t="shared" si="10"/>
        <v>OK</v>
      </c>
      <c r="Y87" s="333">
        <f t="shared" si="17"/>
        <v>0</v>
      </c>
      <c r="Z87" s="9" t="str">
        <f t="shared" si="18"/>
        <v>Black</v>
      </c>
      <c r="AA87" s="51">
        <v>39500</v>
      </c>
      <c r="AB87" s="1233"/>
      <c r="AC87" s="147">
        <f t="shared" si="11"/>
        <v>1</v>
      </c>
      <c r="AD87" s="10" t="str">
        <f t="shared" si="12"/>
        <v>OK</v>
      </c>
      <c r="AE87" s="8" t="str">
        <f t="shared" ca="1" si="13"/>
        <v>-</v>
      </c>
      <c r="AF87" s="9" t="e">
        <f>IF(#REF!="","",AA87-#REF!)</f>
        <v>#REF!</v>
      </c>
      <c r="AG87" s="96"/>
    </row>
    <row r="88" spans="1:34" s="32" customFormat="1" ht="12" hidden="1" customHeight="1" outlineLevel="1" x14ac:dyDescent="0.2">
      <c r="B88" s="30">
        <v>4</v>
      </c>
      <c r="C88" s="406">
        <v>4</v>
      </c>
      <c r="D88" s="9" t="s">
        <v>28</v>
      </c>
      <c r="E88" s="153">
        <v>39499</v>
      </c>
      <c r="G88" s="30">
        <f t="shared" si="14"/>
        <v>4</v>
      </c>
      <c r="H88" s="34">
        <v>4</v>
      </c>
      <c r="I88" s="31">
        <v>4</v>
      </c>
      <c r="J88" s="31">
        <v>4</v>
      </c>
      <c r="K88" s="31">
        <f t="shared" si="9"/>
        <v>0</v>
      </c>
      <c r="L88" s="154">
        <v>39514</v>
      </c>
      <c r="M88" s="35"/>
      <c r="N88" s="30">
        <v>4</v>
      </c>
      <c r="O88" s="34">
        <v>4</v>
      </c>
      <c r="P88" s="31">
        <v>4</v>
      </c>
      <c r="Q88" s="31">
        <v>0</v>
      </c>
      <c r="R88" s="31">
        <v>4</v>
      </c>
      <c r="S88" s="33">
        <v>0</v>
      </c>
      <c r="T88" s="40">
        <f t="shared" si="15"/>
        <v>0</v>
      </c>
      <c r="U88" s="162">
        <v>39500</v>
      </c>
      <c r="V88" s="112">
        <f t="shared" si="16"/>
        <v>4</v>
      </c>
      <c r="W88" s="16">
        <v>4</v>
      </c>
      <c r="X88" s="437" t="str">
        <f t="shared" si="10"/>
        <v>OK</v>
      </c>
      <c r="Y88" s="333">
        <f t="shared" si="17"/>
        <v>0</v>
      </c>
      <c r="Z88" s="9" t="str">
        <f t="shared" si="18"/>
        <v>Finance</v>
      </c>
      <c r="AA88" s="51">
        <v>39506</v>
      </c>
      <c r="AB88" s="1233"/>
      <c r="AC88" s="147">
        <f t="shared" si="11"/>
        <v>7</v>
      </c>
      <c r="AD88" s="10" t="str">
        <f t="shared" si="12"/>
        <v>OK</v>
      </c>
      <c r="AE88" s="8" t="str">
        <f t="shared" ca="1" si="13"/>
        <v>-</v>
      </c>
      <c r="AF88" s="9" t="e">
        <f>IF(#REF!="","",AA88-#REF!)</f>
        <v>#REF!</v>
      </c>
      <c r="AG88" s="96"/>
    </row>
    <row r="89" spans="1:34" s="32" customFormat="1" ht="12" hidden="1" customHeight="1" outlineLevel="1" x14ac:dyDescent="0.2">
      <c r="B89" s="30">
        <v>5</v>
      </c>
      <c r="C89" s="406">
        <v>82</v>
      </c>
      <c r="D89" s="9" t="s">
        <v>29</v>
      </c>
      <c r="E89" s="153">
        <v>39499</v>
      </c>
      <c r="G89" s="30">
        <f t="shared" si="14"/>
        <v>5</v>
      </c>
      <c r="H89" s="34">
        <v>82</v>
      </c>
      <c r="I89" s="31">
        <v>82</v>
      </c>
      <c r="J89" s="31">
        <v>82</v>
      </c>
      <c r="K89" s="31">
        <f t="shared" si="9"/>
        <v>0</v>
      </c>
      <c r="L89" s="154">
        <v>39514</v>
      </c>
      <c r="M89" s="35"/>
      <c r="N89" s="30">
        <v>5</v>
      </c>
      <c r="O89" s="34">
        <v>82</v>
      </c>
      <c r="P89" s="31">
        <v>82</v>
      </c>
      <c r="Q89" s="31">
        <v>0</v>
      </c>
      <c r="R89" s="31">
        <v>82</v>
      </c>
      <c r="S89" s="33">
        <v>0</v>
      </c>
      <c r="T89" s="40">
        <f t="shared" si="15"/>
        <v>0</v>
      </c>
      <c r="U89" s="162">
        <v>39500</v>
      </c>
      <c r="V89" s="112">
        <f t="shared" si="16"/>
        <v>5</v>
      </c>
      <c r="W89" s="16">
        <v>82</v>
      </c>
      <c r="X89" s="437" t="str">
        <f t="shared" si="10"/>
        <v>OK</v>
      </c>
      <c r="Y89" s="333">
        <f t="shared" si="17"/>
        <v>0</v>
      </c>
      <c r="Z89" s="9" t="str">
        <f t="shared" si="18"/>
        <v>Credial</v>
      </c>
      <c r="AA89" s="51">
        <v>39507</v>
      </c>
      <c r="AB89" s="1233"/>
      <c r="AC89" s="147">
        <f t="shared" si="11"/>
        <v>8</v>
      </c>
      <c r="AD89" s="10" t="str">
        <f t="shared" si="12"/>
        <v>OK</v>
      </c>
      <c r="AE89" s="8" t="str">
        <f t="shared" ca="1" si="13"/>
        <v>-</v>
      </c>
      <c r="AF89" s="9" t="e">
        <f>IF(#REF!="","",AA89-#REF!)</f>
        <v>#REF!</v>
      </c>
      <c r="AG89" s="96"/>
    </row>
    <row r="90" spans="1:34" s="32" customFormat="1" ht="12" hidden="1" customHeight="1" outlineLevel="1" x14ac:dyDescent="0.2">
      <c r="B90" s="30">
        <v>6</v>
      </c>
      <c r="C90" s="406">
        <v>3</v>
      </c>
      <c r="D90" s="9" t="s">
        <v>30</v>
      </c>
      <c r="E90" s="153">
        <v>39499</v>
      </c>
      <c r="G90" s="30">
        <f t="shared" si="14"/>
        <v>6</v>
      </c>
      <c r="H90" s="34">
        <v>3</v>
      </c>
      <c r="I90" s="31">
        <v>3</v>
      </c>
      <c r="J90" s="31">
        <v>3</v>
      </c>
      <c r="K90" s="31">
        <f t="shared" si="9"/>
        <v>0</v>
      </c>
      <c r="L90" s="154">
        <v>39514</v>
      </c>
      <c r="M90" s="35"/>
      <c r="N90" s="30">
        <v>6</v>
      </c>
      <c r="O90" s="34">
        <v>3</v>
      </c>
      <c r="P90" s="31">
        <v>3</v>
      </c>
      <c r="Q90" s="31">
        <v>0</v>
      </c>
      <c r="R90" s="31">
        <v>3</v>
      </c>
      <c r="S90" s="33">
        <v>0</v>
      </c>
      <c r="T90" s="40">
        <f t="shared" si="15"/>
        <v>0</v>
      </c>
      <c r="U90" s="162">
        <v>39500</v>
      </c>
      <c r="V90" s="112">
        <f t="shared" si="16"/>
        <v>6</v>
      </c>
      <c r="W90" s="16">
        <v>3</v>
      </c>
      <c r="X90" s="437" t="str">
        <f t="shared" si="10"/>
        <v>OK</v>
      </c>
      <c r="Y90" s="333">
        <f t="shared" si="17"/>
        <v>0</v>
      </c>
      <c r="Z90" s="9" t="str">
        <f t="shared" si="18"/>
        <v>Ikeia</v>
      </c>
      <c r="AA90" s="51">
        <v>39500</v>
      </c>
      <c r="AB90" s="1233"/>
      <c r="AC90" s="147">
        <f t="shared" si="11"/>
        <v>1</v>
      </c>
      <c r="AD90" s="10" t="str">
        <f t="shared" si="12"/>
        <v>OK</v>
      </c>
      <c r="AE90" s="8" t="str">
        <f t="shared" ca="1" si="13"/>
        <v>-</v>
      </c>
      <c r="AF90" s="9" t="e">
        <f>IF(#REF!="","",AA90-#REF!)</f>
        <v>#REF!</v>
      </c>
      <c r="AG90" s="96"/>
      <c r="AH90" s="60"/>
    </row>
    <row r="91" spans="1:34" s="32" customFormat="1" ht="12" hidden="1" customHeight="1" outlineLevel="1" x14ac:dyDescent="0.2">
      <c r="B91" s="30">
        <v>7</v>
      </c>
      <c r="C91" s="406">
        <v>253</v>
      </c>
      <c r="D91" s="9" t="s">
        <v>32</v>
      </c>
      <c r="E91" s="153">
        <v>39499</v>
      </c>
      <c r="G91" s="30">
        <f t="shared" si="14"/>
        <v>7</v>
      </c>
      <c r="H91" s="34">
        <v>253</v>
      </c>
      <c r="I91" s="31">
        <v>253</v>
      </c>
      <c r="J91" s="31">
        <v>253</v>
      </c>
      <c r="K91" s="31">
        <f t="shared" si="9"/>
        <v>0</v>
      </c>
      <c r="L91" s="154">
        <v>39514</v>
      </c>
      <c r="M91" s="35"/>
      <c r="N91" s="30">
        <v>7</v>
      </c>
      <c r="O91" s="34">
        <v>253</v>
      </c>
      <c r="P91" s="31">
        <v>253</v>
      </c>
      <c r="Q91" s="31">
        <v>0</v>
      </c>
      <c r="R91" s="31">
        <v>253</v>
      </c>
      <c r="S91" s="33">
        <v>0</v>
      </c>
      <c r="T91" s="40">
        <f t="shared" si="15"/>
        <v>0</v>
      </c>
      <c r="U91" s="162">
        <v>39500</v>
      </c>
      <c r="V91" s="112">
        <f t="shared" si="16"/>
        <v>7</v>
      </c>
      <c r="W91" s="16">
        <v>253</v>
      </c>
      <c r="X91" s="437" t="str">
        <f t="shared" si="10"/>
        <v>OK</v>
      </c>
      <c r="Y91" s="333">
        <f t="shared" si="17"/>
        <v>0</v>
      </c>
      <c r="Z91" s="9" t="str">
        <f t="shared" si="18"/>
        <v>Conforama</v>
      </c>
      <c r="AA91" s="51">
        <v>39507</v>
      </c>
      <c r="AB91" s="1233"/>
      <c r="AC91" s="147">
        <f t="shared" si="11"/>
        <v>8</v>
      </c>
      <c r="AD91" s="10" t="str">
        <f t="shared" si="12"/>
        <v>OK</v>
      </c>
      <c r="AE91" s="8" t="str">
        <f t="shared" ca="1" si="13"/>
        <v>-</v>
      </c>
      <c r="AF91" s="9" t="e">
        <f>IF(#REF!="","",AA91-#REF!)</f>
        <v>#REF!</v>
      </c>
      <c r="AG91" s="96"/>
    </row>
    <row r="92" spans="1:34" s="32" customFormat="1" ht="12" hidden="1" customHeight="1" outlineLevel="1" x14ac:dyDescent="0.2">
      <c r="B92" s="30">
        <v>8</v>
      </c>
      <c r="C92" s="406">
        <v>1</v>
      </c>
      <c r="D92" s="9" t="s">
        <v>35</v>
      </c>
      <c r="E92" s="153">
        <v>39499</v>
      </c>
      <c r="G92" s="30">
        <f t="shared" si="14"/>
        <v>8</v>
      </c>
      <c r="H92" s="34">
        <v>1</v>
      </c>
      <c r="I92" s="31">
        <v>1</v>
      </c>
      <c r="J92" s="31">
        <v>1</v>
      </c>
      <c r="K92" s="31">
        <f t="shared" si="9"/>
        <v>0</v>
      </c>
      <c r="L92" s="154">
        <v>39514</v>
      </c>
      <c r="M92" s="35"/>
      <c r="N92" s="30">
        <v>8</v>
      </c>
      <c r="O92" s="34">
        <v>1</v>
      </c>
      <c r="P92" s="31">
        <v>1</v>
      </c>
      <c r="Q92" s="31">
        <v>0</v>
      </c>
      <c r="R92" s="31">
        <v>1</v>
      </c>
      <c r="S92" s="33">
        <v>0</v>
      </c>
      <c r="T92" s="40">
        <f t="shared" si="15"/>
        <v>0</v>
      </c>
      <c r="U92" s="162">
        <v>39500</v>
      </c>
      <c r="V92" s="112">
        <f t="shared" si="16"/>
        <v>8</v>
      </c>
      <c r="W92" s="16">
        <v>1</v>
      </c>
      <c r="X92" s="437" t="str">
        <f t="shared" si="10"/>
        <v>OK</v>
      </c>
      <c r="Y92" s="333">
        <f t="shared" si="17"/>
        <v>0</v>
      </c>
      <c r="Z92" s="9" t="str">
        <f t="shared" si="18"/>
        <v>Tien 21</v>
      </c>
      <c r="AA92" s="51">
        <v>39513</v>
      </c>
      <c r="AB92" s="1233"/>
      <c r="AC92" s="147">
        <f t="shared" si="11"/>
        <v>15</v>
      </c>
      <c r="AD92" s="10" t="str">
        <f t="shared" si="12"/>
        <v>OK</v>
      </c>
      <c r="AE92" s="8" t="str">
        <f t="shared" ca="1" si="13"/>
        <v>-</v>
      </c>
      <c r="AF92" s="9" t="e">
        <f>IF(#REF!="","",AA92-#REF!)</f>
        <v>#REF!</v>
      </c>
      <c r="AG92" s="96"/>
    </row>
    <row r="93" spans="1:34" s="32" customFormat="1" ht="12" hidden="1" customHeight="1" outlineLevel="1" x14ac:dyDescent="0.2">
      <c r="B93" s="30">
        <v>9</v>
      </c>
      <c r="C93" s="406">
        <v>4</v>
      </c>
      <c r="D93" s="9" t="s">
        <v>35</v>
      </c>
      <c r="E93" s="153">
        <v>39499</v>
      </c>
      <c r="G93" s="30">
        <f t="shared" si="14"/>
        <v>9</v>
      </c>
      <c r="H93" s="34">
        <v>4</v>
      </c>
      <c r="I93" s="31">
        <v>4</v>
      </c>
      <c r="J93" s="31">
        <v>4</v>
      </c>
      <c r="K93" s="31">
        <f t="shared" si="9"/>
        <v>0</v>
      </c>
      <c r="L93" s="154">
        <v>39514</v>
      </c>
      <c r="M93" s="35"/>
      <c r="N93" s="30">
        <v>9</v>
      </c>
      <c r="O93" s="34">
        <v>4</v>
      </c>
      <c r="P93" s="31">
        <v>4</v>
      </c>
      <c r="Q93" s="31">
        <v>0</v>
      </c>
      <c r="R93" s="31">
        <v>4</v>
      </c>
      <c r="S93" s="33">
        <v>0</v>
      </c>
      <c r="T93" s="40">
        <f t="shared" si="15"/>
        <v>0</v>
      </c>
      <c r="U93" s="162">
        <v>39500</v>
      </c>
      <c r="V93" s="112">
        <f t="shared" si="16"/>
        <v>9</v>
      </c>
      <c r="W93" s="16">
        <v>4</v>
      </c>
      <c r="X93" s="437" t="str">
        <f t="shared" si="10"/>
        <v>OK</v>
      </c>
      <c r="Y93" s="333">
        <f t="shared" si="17"/>
        <v>0</v>
      </c>
      <c r="Z93" s="9" t="str">
        <f t="shared" si="18"/>
        <v>Tien 21</v>
      </c>
      <c r="AA93" s="51">
        <v>39507</v>
      </c>
      <c r="AB93" s="1233"/>
      <c r="AC93" s="147">
        <f t="shared" si="11"/>
        <v>8</v>
      </c>
      <c r="AD93" s="10" t="str">
        <f t="shared" si="12"/>
        <v>OK</v>
      </c>
      <c r="AE93" s="8" t="str">
        <f t="shared" ca="1" si="13"/>
        <v>-</v>
      </c>
      <c r="AF93" s="9" t="e">
        <f>IF(#REF!="","",AA93-#REF!)</f>
        <v>#REF!</v>
      </c>
      <c r="AG93" s="96"/>
    </row>
    <row r="94" spans="1:34" s="32" customFormat="1" ht="12" hidden="1" customHeight="1" outlineLevel="1" x14ac:dyDescent="0.2">
      <c r="A94" s="55"/>
      <c r="B94" s="22">
        <v>10</v>
      </c>
      <c r="C94" s="404">
        <v>2</v>
      </c>
      <c r="D94" s="12" t="s">
        <v>36</v>
      </c>
      <c r="E94" s="153">
        <v>39499</v>
      </c>
      <c r="F94" s="55"/>
      <c r="G94" s="22">
        <f t="shared" si="14"/>
        <v>10</v>
      </c>
      <c r="H94" s="29">
        <v>2</v>
      </c>
      <c r="I94" s="21">
        <v>2</v>
      </c>
      <c r="J94" s="21">
        <v>2</v>
      </c>
      <c r="K94" s="31">
        <f t="shared" ref="K94:K125" si="19">I94-J94</f>
        <v>0</v>
      </c>
      <c r="L94" s="155">
        <v>39514</v>
      </c>
      <c r="M94" s="57"/>
      <c r="N94" s="22">
        <v>10</v>
      </c>
      <c r="O94" s="29">
        <v>2</v>
      </c>
      <c r="P94" s="21">
        <v>2</v>
      </c>
      <c r="Q94" s="21">
        <v>0</v>
      </c>
      <c r="R94" s="21">
        <v>2</v>
      </c>
      <c r="S94" s="14">
        <v>0</v>
      </c>
      <c r="T94" s="40">
        <f t="shared" si="15"/>
        <v>0</v>
      </c>
      <c r="U94" s="162">
        <v>39500</v>
      </c>
      <c r="V94" s="108">
        <f t="shared" si="16"/>
        <v>10</v>
      </c>
      <c r="W94" s="12">
        <v>2</v>
      </c>
      <c r="X94" s="437" t="str">
        <f t="shared" si="10"/>
        <v>OK</v>
      </c>
      <c r="Y94" s="333">
        <f t="shared" si="17"/>
        <v>0</v>
      </c>
      <c r="Z94" s="12" t="str">
        <f t="shared" si="18"/>
        <v>Confort</v>
      </c>
      <c r="AA94" s="51">
        <v>39507</v>
      </c>
      <c r="AB94" s="1233"/>
      <c r="AC94" s="147">
        <f t="shared" si="11"/>
        <v>8</v>
      </c>
      <c r="AD94" s="13" t="str">
        <f t="shared" si="12"/>
        <v>OK</v>
      </c>
      <c r="AE94" s="11" t="str">
        <f t="shared" ca="1" si="13"/>
        <v>-</v>
      </c>
      <c r="AF94" s="12" t="e">
        <f>IF(#REF!="","",AA94-#REF!)</f>
        <v>#REF!</v>
      </c>
      <c r="AG94" s="95"/>
      <c r="AH94" s="55"/>
    </row>
    <row r="95" spans="1:34" s="32" customFormat="1" ht="12" hidden="1" customHeight="1" outlineLevel="1" x14ac:dyDescent="0.2">
      <c r="B95" s="30">
        <v>1</v>
      </c>
      <c r="C95" s="406">
        <v>1995</v>
      </c>
      <c r="D95" s="9" t="s">
        <v>24</v>
      </c>
      <c r="E95" s="153">
        <v>39500</v>
      </c>
      <c r="G95" s="30">
        <f t="shared" si="14"/>
        <v>1</v>
      </c>
      <c r="H95" s="34">
        <v>1995</v>
      </c>
      <c r="I95" s="31">
        <v>1995</v>
      </c>
      <c r="J95" s="31">
        <v>1995</v>
      </c>
      <c r="K95" s="31">
        <f t="shared" si="19"/>
        <v>0</v>
      </c>
      <c r="L95" s="154">
        <v>39518</v>
      </c>
      <c r="M95" s="35"/>
      <c r="N95" s="30">
        <v>1</v>
      </c>
      <c r="O95" s="34">
        <v>1995</v>
      </c>
      <c r="P95" s="31">
        <v>1995</v>
      </c>
      <c r="Q95" s="31">
        <v>0</v>
      </c>
      <c r="R95" s="31">
        <v>1995</v>
      </c>
      <c r="S95" s="33">
        <v>0</v>
      </c>
      <c r="T95" s="40">
        <f t="shared" si="15"/>
        <v>0</v>
      </c>
      <c r="U95" s="162">
        <v>39503</v>
      </c>
      <c r="V95" s="112">
        <f t="shared" si="16"/>
        <v>1</v>
      </c>
      <c r="W95" s="16">
        <v>1995</v>
      </c>
      <c r="X95" s="437" t="str">
        <f t="shared" si="10"/>
        <v>OK</v>
      </c>
      <c r="Y95" s="333">
        <f t="shared" si="17"/>
        <v>0</v>
      </c>
      <c r="Z95" s="9" t="str">
        <f t="shared" si="18"/>
        <v>White</v>
      </c>
      <c r="AA95" s="51">
        <v>39506</v>
      </c>
      <c r="AB95" s="1233">
        <f>SUM(W95:W105)</f>
        <v>3980</v>
      </c>
      <c r="AC95" s="147">
        <f t="shared" si="11"/>
        <v>6</v>
      </c>
      <c r="AD95" s="10" t="str">
        <f t="shared" si="12"/>
        <v>OK</v>
      </c>
      <c r="AE95" s="8" t="str">
        <f t="shared" ca="1" si="13"/>
        <v>-</v>
      </c>
      <c r="AF95" s="9" t="e">
        <f>IF(#REF!="","",AA95-#REF!)</f>
        <v>#REF!</v>
      </c>
      <c r="AG95" s="96"/>
    </row>
    <row r="96" spans="1:34" s="32" customFormat="1" ht="12" hidden="1" customHeight="1" outlineLevel="1" x14ac:dyDescent="0.2">
      <c r="B96" s="30">
        <v>2</v>
      </c>
      <c r="C96" s="406">
        <v>1772</v>
      </c>
      <c r="D96" s="9" t="s">
        <v>24</v>
      </c>
      <c r="E96" s="153">
        <v>39500</v>
      </c>
      <c r="G96" s="30">
        <f t="shared" si="14"/>
        <v>2</v>
      </c>
      <c r="H96" s="34">
        <v>1772</v>
      </c>
      <c r="I96" s="31">
        <v>1772</v>
      </c>
      <c r="J96" s="31">
        <v>1170</v>
      </c>
      <c r="K96" s="31">
        <v>2</v>
      </c>
      <c r="L96" s="154">
        <v>39518</v>
      </c>
      <c r="M96" s="35"/>
      <c r="N96" s="30">
        <v>2</v>
      </c>
      <c r="O96" s="34">
        <v>1772</v>
      </c>
      <c r="P96" s="31">
        <v>1772</v>
      </c>
      <c r="Q96" s="31">
        <v>2</v>
      </c>
      <c r="R96" s="31">
        <v>1770</v>
      </c>
      <c r="S96" s="33">
        <v>0</v>
      </c>
      <c r="T96" s="40">
        <f t="shared" si="15"/>
        <v>2</v>
      </c>
      <c r="U96" s="162">
        <v>39503</v>
      </c>
      <c r="V96" s="112">
        <f t="shared" si="16"/>
        <v>2</v>
      </c>
      <c r="W96" s="16">
        <v>1770</v>
      </c>
      <c r="X96" s="437" t="str">
        <f t="shared" si="10"/>
        <v>ERRO</v>
      </c>
      <c r="Y96" s="333">
        <f t="shared" si="17"/>
        <v>2</v>
      </c>
      <c r="Z96" s="9" t="str">
        <f t="shared" si="18"/>
        <v>White</v>
      </c>
      <c r="AA96" s="51">
        <v>39506</v>
      </c>
      <c r="AB96" s="1233"/>
      <c r="AC96" s="147">
        <f t="shared" si="11"/>
        <v>6</v>
      </c>
      <c r="AD96" s="10" t="str">
        <f t="shared" si="12"/>
        <v>OK</v>
      </c>
      <c r="AE96" s="8" t="str">
        <f t="shared" ca="1" si="13"/>
        <v>-</v>
      </c>
      <c r="AF96" s="9" t="e">
        <f>IF(#REF!="","",AA96-#REF!)</f>
        <v>#REF!</v>
      </c>
      <c r="AG96" s="96"/>
    </row>
    <row r="97" spans="1:34" s="32" customFormat="1" ht="12" hidden="1" customHeight="1" outlineLevel="1" x14ac:dyDescent="0.2">
      <c r="B97" s="30">
        <v>3</v>
      </c>
      <c r="C97" s="406">
        <v>6</v>
      </c>
      <c r="D97" s="9" t="s">
        <v>25</v>
      </c>
      <c r="E97" s="153">
        <v>39500</v>
      </c>
      <c r="G97" s="30">
        <f t="shared" si="14"/>
        <v>3</v>
      </c>
      <c r="H97" s="34">
        <v>6</v>
      </c>
      <c r="I97" s="31">
        <v>6</v>
      </c>
      <c r="J97" s="31">
        <v>6</v>
      </c>
      <c r="K97" s="31">
        <f t="shared" si="19"/>
        <v>0</v>
      </c>
      <c r="L97" s="154">
        <v>39518</v>
      </c>
      <c r="M97" s="35"/>
      <c r="N97" s="30">
        <v>3</v>
      </c>
      <c r="O97" s="34">
        <v>6</v>
      </c>
      <c r="P97" s="31">
        <v>6</v>
      </c>
      <c r="Q97" s="31">
        <v>0</v>
      </c>
      <c r="R97" s="31">
        <v>6</v>
      </c>
      <c r="S97" s="33">
        <v>0</v>
      </c>
      <c r="T97" s="40">
        <f t="shared" si="15"/>
        <v>0</v>
      </c>
      <c r="U97" s="162">
        <v>39503</v>
      </c>
      <c r="V97" s="112">
        <f t="shared" si="16"/>
        <v>3</v>
      </c>
      <c r="W97" s="16">
        <v>6</v>
      </c>
      <c r="X97" s="437" t="str">
        <f t="shared" si="10"/>
        <v>OK</v>
      </c>
      <c r="Y97" s="333">
        <f t="shared" si="17"/>
        <v>0</v>
      </c>
      <c r="Z97" s="9" t="str">
        <f t="shared" si="18"/>
        <v>Green</v>
      </c>
      <c r="AA97" s="51">
        <v>39506</v>
      </c>
      <c r="AB97" s="1233"/>
      <c r="AC97" s="147">
        <f t="shared" si="11"/>
        <v>6</v>
      </c>
      <c r="AD97" s="10" t="str">
        <f t="shared" si="12"/>
        <v>OK</v>
      </c>
      <c r="AE97" s="8" t="str">
        <f t="shared" ca="1" si="13"/>
        <v>-</v>
      </c>
      <c r="AF97" s="9" t="e">
        <f>IF(#REF!="","",AA97-#REF!)</f>
        <v>#REF!</v>
      </c>
      <c r="AG97" s="96"/>
      <c r="AH97" s="60"/>
    </row>
    <row r="98" spans="1:34" s="32" customFormat="1" ht="12" hidden="1" customHeight="1" outlineLevel="1" x14ac:dyDescent="0.2">
      <c r="B98" s="30">
        <v>4</v>
      </c>
      <c r="C98" s="406">
        <v>9</v>
      </c>
      <c r="D98" s="9" t="s">
        <v>26</v>
      </c>
      <c r="E98" s="153">
        <v>39500</v>
      </c>
      <c r="G98" s="30">
        <f t="shared" si="14"/>
        <v>4</v>
      </c>
      <c r="H98" s="34">
        <v>9</v>
      </c>
      <c r="I98" s="31">
        <v>9</v>
      </c>
      <c r="J98" s="31">
        <v>9</v>
      </c>
      <c r="K98" s="31">
        <f t="shared" si="19"/>
        <v>0</v>
      </c>
      <c r="L98" s="154">
        <v>39518</v>
      </c>
      <c r="M98" s="35"/>
      <c r="N98" s="30">
        <v>4</v>
      </c>
      <c r="O98" s="34">
        <v>9</v>
      </c>
      <c r="P98" s="31">
        <v>9</v>
      </c>
      <c r="Q98" s="31">
        <v>0</v>
      </c>
      <c r="R98" s="31">
        <v>9</v>
      </c>
      <c r="S98" s="33">
        <v>0</v>
      </c>
      <c r="T98" s="40">
        <f t="shared" si="15"/>
        <v>0</v>
      </c>
      <c r="U98" s="162">
        <v>39503</v>
      </c>
      <c r="V98" s="112">
        <f t="shared" si="16"/>
        <v>4</v>
      </c>
      <c r="W98" s="16">
        <v>9</v>
      </c>
      <c r="X98" s="437" t="str">
        <f t="shared" si="10"/>
        <v>OK</v>
      </c>
      <c r="Y98" s="333">
        <f t="shared" si="17"/>
        <v>0</v>
      </c>
      <c r="Z98" s="9" t="str">
        <f t="shared" si="18"/>
        <v>Black</v>
      </c>
      <c r="AA98" s="51">
        <v>39506</v>
      </c>
      <c r="AB98" s="1233"/>
      <c r="AC98" s="147">
        <f t="shared" si="11"/>
        <v>6</v>
      </c>
      <c r="AD98" s="10" t="str">
        <f t="shared" si="12"/>
        <v>OK</v>
      </c>
      <c r="AE98" s="8" t="str">
        <f t="shared" ca="1" si="13"/>
        <v>-</v>
      </c>
      <c r="AF98" s="9" t="e">
        <f>IF(#REF!="","",AA98-#REF!)</f>
        <v>#REF!</v>
      </c>
      <c r="AG98" s="96"/>
    </row>
    <row r="99" spans="1:34" s="32" customFormat="1" ht="12" hidden="1" customHeight="1" outlineLevel="1" x14ac:dyDescent="0.2">
      <c r="B99" s="30">
        <v>5</v>
      </c>
      <c r="C99" s="406">
        <v>1</v>
      </c>
      <c r="D99" s="9" t="s">
        <v>28</v>
      </c>
      <c r="E99" s="153">
        <v>39500</v>
      </c>
      <c r="G99" s="30">
        <f t="shared" si="14"/>
        <v>5</v>
      </c>
      <c r="H99" s="34">
        <v>1</v>
      </c>
      <c r="I99" s="31">
        <v>1</v>
      </c>
      <c r="J99" s="31">
        <v>1</v>
      </c>
      <c r="K99" s="31">
        <f t="shared" si="19"/>
        <v>0</v>
      </c>
      <c r="L99" s="154">
        <v>39518</v>
      </c>
      <c r="M99" s="35"/>
      <c r="N99" s="30">
        <v>5</v>
      </c>
      <c r="O99" s="34">
        <v>1</v>
      </c>
      <c r="P99" s="31">
        <v>1</v>
      </c>
      <c r="Q99" s="31">
        <v>0</v>
      </c>
      <c r="R99" s="31">
        <v>1</v>
      </c>
      <c r="S99" s="33">
        <v>0</v>
      </c>
      <c r="T99" s="40">
        <f t="shared" si="15"/>
        <v>0</v>
      </c>
      <c r="U99" s="162">
        <v>39503</v>
      </c>
      <c r="V99" s="112">
        <f t="shared" si="16"/>
        <v>5</v>
      </c>
      <c r="W99" s="16">
        <v>1</v>
      </c>
      <c r="X99" s="437" t="str">
        <f t="shared" si="10"/>
        <v>OK</v>
      </c>
      <c r="Y99" s="333">
        <f t="shared" si="17"/>
        <v>0</v>
      </c>
      <c r="Z99" s="9" t="str">
        <f t="shared" si="18"/>
        <v>Finance</v>
      </c>
      <c r="AA99" s="51">
        <v>39507</v>
      </c>
      <c r="AB99" s="1233"/>
      <c r="AC99" s="147">
        <f t="shared" si="11"/>
        <v>7</v>
      </c>
      <c r="AD99" s="10" t="str">
        <f t="shared" si="12"/>
        <v>OK</v>
      </c>
      <c r="AE99" s="8" t="str">
        <f t="shared" ca="1" si="13"/>
        <v>-</v>
      </c>
      <c r="AF99" s="9" t="e">
        <f>IF(#REF!="","",AA99-#REF!)</f>
        <v>#REF!</v>
      </c>
      <c r="AG99" s="96"/>
    </row>
    <row r="100" spans="1:34" s="32" customFormat="1" ht="12" hidden="1" customHeight="1" outlineLevel="1" x14ac:dyDescent="0.2">
      <c r="B100" s="30">
        <v>6</v>
      </c>
      <c r="C100" s="406">
        <v>57</v>
      </c>
      <c r="D100" s="9" t="s">
        <v>29</v>
      </c>
      <c r="E100" s="153">
        <v>39500</v>
      </c>
      <c r="G100" s="30">
        <f t="shared" si="14"/>
        <v>6</v>
      </c>
      <c r="H100" s="34">
        <v>57</v>
      </c>
      <c r="I100" s="31">
        <v>57</v>
      </c>
      <c r="J100" s="31">
        <v>57</v>
      </c>
      <c r="K100" s="31">
        <f t="shared" si="19"/>
        <v>0</v>
      </c>
      <c r="L100" s="154">
        <v>39518</v>
      </c>
      <c r="M100" s="35"/>
      <c r="N100" s="30">
        <v>6</v>
      </c>
      <c r="O100" s="34">
        <v>57</v>
      </c>
      <c r="P100" s="31">
        <v>57</v>
      </c>
      <c r="Q100" s="31">
        <v>0</v>
      </c>
      <c r="R100" s="31">
        <v>57</v>
      </c>
      <c r="S100" s="33">
        <v>0</v>
      </c>
      <c r="T100" s="40">
        <f t="shared" si="15"/>
        <v>0</v>
      </c>
      <c r="U100" s="162">
        <v>39503</v>
      </c>
      <c r="V100" s="112">
        <f t="shared" si="16"/>
        <v>6</v>
      </c>
      <c r="W100" s="16">
        <v>57</v>
      </c>
      <c r="X100" s="437" t="str">
        <f t="shared" si="10"/>
        <v>OK</v>
      </c>
      <c r="Y100" s="333">
        <f t="shared" si="17"/>
        <v>0</v>
      </c>
      <c r="Z100" s="9" t="str">
        <f t="shared" si="18"/>
        <v>Credial</v>
      </c>
      <c r="AA100" s="51">
        <v>39507</v>
      </c>
      <c r="AB100" s="1233"/>
      <c r="AC100" s="147">
        <f t="shared" si="11"/>
        <v>7</v>
      </c>
      <c r="AD100" s="10" t="str">
        <f t="shared" si="12"/>
        <v>OK</v>
      </c>
      <c r="AE100" s="8" t="str">
        <f t="shared" ca="1" si="13"/>
        <v>-</v>
      </c>
      <c r="AF100" s="9" t="e">
        <f>IF(#REF!="","",AA100-#REF!)</f>
        <v>#REF!</v>
      </c>
      <c r="AG100" s="96"/>
    </row>
    <row r="101" spans="1:34" s="32" customFormat="1" ht="12" hidden="1" customHeight="1" outlineLevel="1" x14ac:dyDescent="0.2">
      <c r="B101" s="30">
        <v>7</v>
      </c>
      <c r="C101" s="406">
        <v>52</v>
      </c>
      <c r="D101" s="9" t="s">
        <v>30</v>
      </c>
      <c r="E101" s="153">
        <v>39500</v>
      </c>
      <c r="G101" s="30">
        <f t="shared" si="14"/>
        <v>7</v>
      </c>
      <c r="H101" s="34">
        <v>52</v>
      </c>
      <c r="I101" s="31">
        <v>52</v>
      </c>
      <c r="J101" s="31">
        <v>52</v>
      </c>
      <c r="K101" s="31">
        <f t="shared" si="19"/>
        <v>0</v>
      </c>
      <c r="L101" s="154">
        <v>39518</v>
      </c>
      <c r="M101" s="35"/>
      <c r="N101" s="30">
        <v>7</v>
      </c>
      <c r="O101" s="34">
        <v>52</v>
      </c>
      <c r="P101" s="31">
        <v>52</v>
      </c>
      <c r="Q101" s="31">
        <v>0</v>
      </c>
      <c r="R101" s="31">
        <v>52</v>
      </c>
      <c r="S101" s="33">
        <v>0</v>
      </c>
      <c r="T101" s="40">
        <f t="shared" si="15"/>
        <v>0</v>
      </c>
      <c r="U101" s="162">
        <v>39503</v>
      </c>
      <c r="V101" s="112">
        <f t="shared" si="16"/>
        <v>7</v>
      </c>
      <c r="W101" s="16">
        <v>52</v>
      </c>
      <c r="X101" s="437" t="str">
        <f t="shared" si="10"/>
        <v>OK</v>
      </c>
      <c r="Y101" s="333">
        <f t="shared" si="17"/>
        <v>0</v>
      </c>
      <c r="Z101" s="9" t="str">
        <f t="shared" si="18"/>
        <v>Ikeia</v>
      </c>
      <c r="AA101" s="51">
        <v>39506</v>
      </c>
      <c r="AB101" s="1233"/>
      <c r="AC101" s="147">
        <f t="shared" si="11"/>
        <v>6</v>
      </c>
      <c r="AD101" s="10" t="str">
        <f t="shared" si="12"/>
        <v>OK</v>
      </c>
      <c r="AE101" s="8" t="str">
        <f t="shared" ca="1" si="13"/>
        <v>-</v>
      </c>
      <c r="AF101" s="9" t="e">
        <f>IF(#REF!="","",AA101-#REF!)</f>
        <v>#REF!</v>
      </c>
      <c r="AG101" s="96"/>
      <c r="AH101" s="60"/>
    </row>
    <row r="102" spans="1:34" s="32" customFormat="1" ht="12" hidden="1" customHeight="1" outlineLevel="1" x14ac:dyDescent="0.2">
      <c r="B102" s="30">
        <v>8</v>
      </c>
      <c r="C102" s="406">
        <v>1</v>
      </c>
      <c r="D102" s="9" t="s">
        <v>31</v>
      </c>
      <c r="E102" s="153">
        <v>39500</v>
      </c>
      <c r="G102" s="30">
        <f t="shared" si="14"/>
        <v>8</v>
      </c>
      <c r="H102" s="34">
        <v>1</v>
      </c>
      <c r="I102" s="31">
        <v>1</v>
      </c>
      <c r="J102" s="31">
        <v>1</v>
      </c>
      <c r="K102" s="31">
        <f t="shared" si="19"/>
        <v>0</v>
      </c>
      <c r="L102" s="154">
        <v>39518</v>
      </c>
      <c r="M102" s="35"/>
      <c r="N102" s="30">
        <v>8</v>
      </c>
      <c r="O102" s="34">
        <v>1</v>
      </c>
      <c r="P102" s="31">
        <v>1</v>
      </c>
      <c r="Q102" s="31">
        <v>0</v>
      </c>
      <c r="R102" s="31">
        <v>1</v>
      </c>
      <c r="S102" s="33">
        <v>0</v>
      </c>
      <c r="T102" s="40">
        <f t="shared" si="15"/>
        <v>0</v>
      </c>
      <c r="U102" s="162">
        <v>39503</v>
      </c>
      <c r="V102" s="112">
        <f t="shared" si="16"/>
        <v>8</v>
      </c>
      <c r="W102" s="16">
        <v>1</v>
      </c>
      <c r="X102" s="437" t="str">
        <f t="shared" si="10"/>
        <v>OK</v>
      </c>
      <c r="Y102" s="333">
        <f t="shared" si="17"/>
        <v>0</v>
      </c>
      <c r="Z102" s="9" t="str">
        <f t="shared" si="18"/>
        <v>Moviflor</v>
      </c>
      <c r="AA102" s="51">
        <v>39511</v>
      </c>
      <c r="AB102" s="1233"/>
      <c r="AC102" s="147">
        <f t="shared" si="11"/>
        <v>12</v>
      </c>
      <c r="AD102" s="10" t="str">
        <f t="shared" si="12"/>
        <v>OK</v>
      </c>
      <c r="AE102" s="8" t="str">
        <f t="shared" ca="1" si="13"/>
        <v>-</v>
      </c>
      <c r="AF102" s="9" t="e">
        <f>IF(#REF!="","",AA102-#REF!)</f>
        <v>#REF!</v>
      </c>
      <c r="AG102" s="96"/>
    </row>
    <row r="103" spans="1:34" s="32" customFormat="1" ht="12" hidden="1" customHeight="1" outlineLevel="1" x14ac:dyDescent="0.2">
      <c r="B103" s="30">
        <v>9</v>
      </c>
      <c r="C103" s="406">
        <v>87</v>
      </c>
      <c r="D103" s="9" t="s">
        <v>32</v>
      </c>
      <c r="E103" s="153">
        <v>39500</v>
      </c>
      <c r="G103" s="30">
        <f t="shared" si="14"/>
        <v>9</v>
      </c>
      <c r="H103" s="34">
        <v>87</v>
      </c>
      <c r="I103" s="31">
        <v>87</v>
      </c>
      <c r="J103" s="31">
        <v>87</v>
      </c>
      <c r="K103" s="31">
        <f t="shared" si="19"/>
        <v>0</v>
      </c>
      <c r="L103" s="154">
        <v>39518</v>
      </c>
      <c r="M103" s="35"/>
      <c r="N103" s="30">
        <v>9</v>
      </c>
      <c r="O103" s="34">
        <v>87</v>
      </c>
      <c r="P103" s="31">
        <v>87</v>
      </c>
      <c r="Q103" s="31">
        <v>0</v>
      </c>
      <c r="R103" s="31">
        <v>87</v>
      </c>
      <c r="S103" s="33">
        <v>0</v>
      </c>
      <c r="T103" s="40">
        <f t="shared" si="15"/>
        <v>0</v>
      </c>
      <c r="U103" s="162">
        <v>39503</v>
      </c>
      <c r="V103" s="112">
        <f t="shared" si="16"/>
        <v>9</v>
      </c>
      <c r="W103" s="16">
        <v>87</v>
      </c>
      <c r="X103" s="437" t="str">
        <f t="shared" si="10"/>
        <v>OK</v>
      </c>
      <c r="Y103" s="333">
        <f t="shared" si="17"/>
        <v>0</v>
      </c>
      <c r="Z103" s="9" t="str">
        <f t="shared" si="18"/>
        <v>Conforama</v>
      </c>
      <c r="AA103" s="51">
        <v>39506</v>
      </c>
      <c r="AB103" s="1233"/>
      <c r="AC103" s="147">
        <f t="shared" si="11"/>
        <v>6</v>
      </c>
      <c r="AD103" s="10" t="str">
        <f t="shared" si="12"/>
        <v>OK</v>
      </c>
      <c r="AE103" s="8" t="str">
        <f t="shared" ca="1" si="13"/>
        <v>-</v>
      </c>
      <c r="AF103" s="9" t="e">
        <f>IF(#REF!="","",AA103-#REF!)</f>
        <v>#REF!</v>
      </c>
      <c r="AG103" s="96"/>
    </row>
    <row r="104" spans="1:34" s="32" customFormat="1" ht="12" hidden="1" customHeight="1" outlineLevel="1" x14ac:dyDescent="0.2">
      <c r="B104" s="30">
        <v>10</v>
      </c>
      <c r="C104" s="406">
        <v>1</v>
      </c>
      <c r="D104" s="9" t="s">
        <v>34</v>
      </c>
      <c r="E104" s="153">
        <v>39500</v>
      </c>
      <c r="G104" s="30">
        <f t="shared" si="14"/>
        <v>10</v>
      </c>
      <c r="H104" s="34">
        <v>1</v>
      </c>
      <c r="I104" s="31">
        <v>1</v>
      </c>
      <c r="J104" s="31">
        <v>1</v>
      </c>
      <c r="K104" s="31">
        <f t="shared" si="19"/>
        <v>0</v>
      </c>
      <c r="L104" s="154">
        <v>39518</v>
      </c>
      <c r="M104" s="35"/>
      <c r="N104" s="30">
        <v>10</v>
      </c>
      <c r="O104" s="34">
        <v>1</v>
      </c>
      <c r="P104" s="31">
        <v>1</v>
      </c>
      <c r="Q104" s="31">
        <v>0</v>
      </c>
      <c r="R104" s="31">
        <v>1</v>
      </c>
      <c r="S104" s="33">
        <v>0</v>
      </c>
      <c r="T104" s="40">
        <f t="shared" si="15"/>
        <v>0</v>
      </c>
      <c r="U104" s="162">
        <v>39503</v>
      </c>
      <c r="V104" s="112">
        <f t="shared" si="16"/>
        <v>10</v>
      </c>
      <c r="W104" s="16">
        <v>1</v>
      </c>
      <c r="X104" s="437" t="str">
        <f t="shared" si="10"/>
        <v>OK</v>
      </c>
      <c r="Y104" s="333">
        <f t="shared" si="17"/>
        <v>0</v>
      </c>
      <c r="Z104" s="9" t="str">
        <f t="shared" si="18"/>
        <v>Euronics</v>
      </c>
      <c r="AA104" s="51">
        <v>39507</v>
      </c>
      <c r="AB104" s="1233"/>
      <c r="AC104" s="147">
        <f t="shared" si="11"/>
        <v>7</v>
      </c>
      <c r="AD104" s="10" t="str">
        <f t="shared" si="12"/>
        <v>OK</v>
      </c>
      <c r="AE104" s="8" t="str">
        <f t="shared" ca="1" si="13"/>
        <v>-</v>
      </c>
      <c r="AF104" s="9" t="e">
        <f>IF(#REF!="","",AA104-#REF!)</f>
        <v>#REF!</v>
      </c>
      <c r="AG104" s="96"/>
    </row>
    <row r="105" spans="1:34" s="32" customFormat="1" ht="12" hidden="1" customHeight="1" outlineLevel="1" x14ac:dyDescent="0.2">
      <c r="A105" s="55"/>
      <c r="B105" s="22">
        <v>11</v>
      </c>
      <c r="C105" s="404">
        <v>1</v>
      </c>
      <c r="D105" s="12" t="s">
        <v>36</v>
      </c>
      <c r="E105" s="153">
        <v>39500</v>
      </c>
      <c r="F105" s="55"/>
      <c r="G105" s="22">
        <f t="shared" si="14"/>
        <v>11</v>
      </c>
      <c r="H105" s="29">
        <v>1</v>
      </c>
      <c r="I105" s="21">
        <v>1</v>
      </c>
      <c r="J105" s="21">
        <v>1</v>
      </c>
      <c r="K105" s="31">
        <f t="shared" si="19"/>
        <v>0</v>
      </c>
      <c r="L105" s="155">
        <v>39518</v>
      </c>
      <c r="M105" s="57"/>
      <c r="N105" s="22">
        <v>11</v>
      </c>
      <c r="O105" s="29">
        <v>1</v>
      </c>
      <c r="P105" s="21">
        <v>1</v>
      </c>
      <c r="Q105" s="21">
        <v>0</v>
      </c>
      <c r="R105" s="21">
        <v>1</v>
      </c>
      <c r="S105" s="14">
        <v>0</v>
      </c>
      <c r="T105" s="40">
        <f t="shared" si="15"/>
        <v>0</v>
      </c>
      <c r="U105" s="162">
        <v>39503</v>
      </c>
      <c r="V105" s="108">
        <f t="shared" si="16"/>
        <v>11</v>
      </c>
      <c r="W105" s="12">
        <v>1</v>
      </c>
      <c r="X105" s="437" t="str">
        <f t="shared" si="10"/>
        <v>OK</v>
      </c>
      <c r="Y105" s="333">
        <f t="shared" si="17"/>
        <v>0</v>
      </c>
      <c r="Z105" s="12" t="str">
        <f t="shared" si="18"/>
        <v>Confort</v>
      </c>
      <c r="AA105" s="51">
        <v>39507</v>
      </c>
      <c r="AB105" s="1233"/>
      <c r="AC105" s="147">
        <f t="shared" si="11"/>
        <v>7</v>
      </c>
      <c r="AD105" s="13" t="str">
        <f t="shared" si="12"/>
        <v>OK</v>
      </c>
      <c r="AE105" s="11" t="str">
        <f t="shared" ca="1" si="13"/>
        <v>-</v>
      </c>
      <c r="AF105" s="12" t="e">
        <f>IF(#REF!="","",AA105-#REF!)</f>
        <v>#REF!</v>
      </c>
      <c r="AG105" s="95"/>
      <c r="AH105" s="55"/>
    </row>
    <row r="106" spans="1:34" s="32" customFormat="1" ht="12" hidden="1" customHeight="1" outlineLevel="1" x14ac:dyDescent="0.2">
      <c r="B106" s="30">
        <v>1</v>
      </c>
      <c r="C106" s="406">
        <v>20</v>
      </c>
      <c r="D106" s="9" t="s">
        <v>24</v>
      </c>
      <c r="E106" s="153">
        <v>39503</v>
      </c>
      <c r="G106" s="30">
        <f t="shared" si="14"/>
        <v>1</v>
      </c>
      <c r="H106" s="34">
        <v>20</v>
      </c>
      <c r="I106" s="31">
        <v>20</v>
      </c>
      <c r="J106" s="31">
        <v>20</v>
      </c>
      <c r="K106" s="31">
        <f t="shared" si="19"/>
        <v>0</v>
      </c>
      <c r="L106" s="154">
        <v>39520</v>
      </c>
      <c r="M106" s="35"/>
      <c r="N106" s="30">
        <v>1</v>
      </c>
      <c r="O106" s="34">
        <v>20</v>
      </c>
      <c r="P106" s="31">
        <v>20</v>
      </c>
      <c r="Q106" s="31">
        <v>0</v>
      </c>
      <c r="R106" s="31">
        <v>20</v>
      </c>
      <c r="S106" s="33">
        <v>0</v>
      </c>
      <c r="T106" s="40">
        <f t="shared" si="15"/>
        <v>0</v>
      </c>
      <c r="U106" s="162">
        <v>39504</v>
      </c>
      <c r="V106" s="112">
        <f t="shared" si="16"/>
        <v>1</v>
      </c>
      <c r="W106" s="16">
        <v>20</v>
      </c>
      <c r="X106" s="437" t="str">
        <f t="shared" si="10"/>
        <v>OK</v>
      </c>
      <c r="Y106" s="333">
        <f t="shared" si="17"/>
        <v>0</v>
      </c>
      <c r="Z106" s="9" t="str">
        <f t="shared" si="18"/>
        <v>White</v>
      </c>
      <c r="AA106" s="51">
        <v>39506</v>
      </c>
      <c r="AB106" s="1233">
        <f>SUM(W106:W115)</f>
        <v>264</v>
      </c>
      <c r="AC106" s="147">
        <f t="shared" si="11"/>
        <v>3</v>
      </c>
      <c r="AD106" s="10" t="str">
        <f t="shared" si="12"/>
        <v>OK</v>
      </c>
      <c r="AE106" s="8" t="str">
        <f t="shared" ca="1" si="13"/>
        <v>-</v>
      </c>
      <c r="AF106" s="9" t="e">
        <f>IF(#REF!="","",AA106-#REF!)</f>
        <v>#REF!</v>
      </c>
      <c r="AG106" s="96"/>
    </row>
    <row r="107" spans="1:34" s="32" customFormat="1" ht="12" hidden="1" customHeight="1" outlineLevel="1" x14ac:dyDescent="0.2">
      <c r="B107" s="30">
        <v>2</v>
      </c>
      <c r="C107" s="406">
        <v>2</v>
      </c>
      <c r="D107" s="9" t="s">
        <v>25</v>
      </c>
      <c r="E107" s="153">
        <v>39503</v>
      </c>
      <c r="G107" s="30">
        <f t="shared" si="14"/>
        <v>2</v>
      </c>
      <c r="H107" s="34">
        <v>2</v>
      </c>
      <c r="I107" s="31">
        <v>2</v>
      </c>
      <c r="J107" s="31">
        <v>2</v>
      </c>
      <c r="K107" s="31">
        <f t="shared" si="19"/>
        <v>0</v>
      </c>
      <c r="L107" s="154">
        <v>39520</v>
      </c>
      <c r="M107" s="35"/>
      <c r="N107" s="30">
        <v>2</v>
      </c>
      <c r="O107" s="34">
        <v>2</v>
      </c>
      <c r="P107" s="31">
        <v>2</v>
      </c>
      <c r="Q107" s="31">
        <v>0</v>
      </c>
      <c r="R107" s="31">
        <v>2</v>
      </c>
      <c r="S107" s="33">
        <v>0</v>
      </c>
      <c r="T107" s="40">
        <f t="shared" si="15"/>
        <v>0</v>
      </c>
      <c r="U107" s="162">
        <v>39504</v>
      </c>
      <c r="V107" s="112">
        <f t="shared" si="16"/>
        <v>2</v>
      </c>
      <c r="W107" s="16">
        <v>2</v>
      </c>
      <c r="X107" s="437" t="str">
        <f t="shared" si="10"/>
        <v>OK</v>
      </c>
      <c r="Y107" s="333">
        <f t="shared" si="17"/>
        <v>0</v>
      </c>
      <c r="Z107" s="9" t="str">
        <f t="shared" si="18"/>
        <v>Green</v>
      </c>
      <c r="AA107" s="51">
        <v>39507</v>
      </c>
      <c r="AB107" s="1233"/>
      <c r="AC107" s="147">
        <f t="shared" si="11"/>
        <v>4</v>
      </c>
      <c r="AD107" s="10" t="str">
        <f t="shared" si="12"/>
        <v>OK</v>
      </c>
      <c r="AE107" s="8" t="str">
        <f t="shared" ca="1" si="13"/>
        <v>-</v>
      </c>
      <c r="AF107" s="9" t="e">
        <f>IF(#REF!="","",AA107-#REF!)</f>
        <v>#REF!</v>
      </c>
      <c r="AG107" s="96"/>
      <c r="AH107" s="60"/>
    </row>
    <row r="108" spans="1:34" s="32" customFormat="1" ht="12" hidden="1" customHeight="1" outlineLevel="1" x14ac:dyDescent="0.2">
      <c r="B108" s="30">
        <v>3</v>
      </c>
      <c r="C108" s="406">
        <v>15</v>
      </c>
      <c r="D108" s="9" t="s">
        <v>26</v>
      </c>
      <c r="E108" s="153">
        <v>39503</v>
      </c>
      <c r="G108" s="30">
        <f t="shared" si="14"/>
        <v>3</v>
      </c>
      <c r="H108" s="34">
        <v>15</v>
      </c>
      <c r="I108" s="31">
        <v>15</v>
      </c>
      <c r="J108" s="31">
        <v>15</v>
      </c>
      <c r="K108" s="31">
        <f t="shared" si="19"/>
        <v>0</v>
      </c>
      <c r="L108" s="154">
        <v>39520</v>
      </c>
      <c r="M108" s="35"/>
      <c r="N108" s="30">
        <v>3</v>
      </c>
      <c r="O108" s="34">
        <v>15</v>
      </c>
      <c r="P108" s="31">
        <v>15</v>
      </c>
      <c r="Q108" s="31">
        <v>0</v>
      </c>
      <c r="R108" s="31">
        <v>15</v>
      </c>
      <c r="S108" s="33">
        <v>0</v>
      </c>
      <c r="T108" s="40">
        <f t="shared" si="15"/>
        <v>0</v>
      </c>
      <c r="U108" s="162">
        <v>39504</v>
      </c>
      <c r="V108" s="112">
        <f t="shared" si="16"/>
        <v>3</v>
      </c>
      <c r="W108" s="16">
        <v>15</v>
      </c>
      <c r="X108" s="437" t="str">
        <f t="shared" si="10"/>
        <v>OK</v>
      </c>
      <c r="Y108" s="333">
        <f t="shared" si="17"/>
        <v>0</v>
      </c>
      <c r="Z108" s="9" t="str">
        <f t="shared" si="18"/>
        <v>Black</v>
      </c>
      <c r="AA108" s="51">
        <v>39507</v>
      </c>
      <c r="AB108" s="1233"/>
      <c r="AC108" s="147">
        <f t="shared" si="11"/>
        <v>4</v>
      </c>
      <c r="AD108" s="10" t="str">
        <f t="shared" si="12"/>
        <v>OK</v>
      </c>
      <c r="AE108" s="8" t="str">
        <f t="shared" ca="1" si="13"/>
        <v>-</v>
      </c>
      <c r="AF108" s="9" t="e">
        <f>IF(#REF!="","",AA108-#REF!)</f>
        <v>#REF!</v>
      </c>
      <c r="AG108" s="96"/>
    </row>
    <row r="109" spans="1:34" s="32" customFormat="1" ht="12" hidden="1" customHeight="1" outlineLevel="1" x14ac:dyDescent="0.2">
      <c r="B109" s="30">
        <v>4</v>
      </c>
      <c r="C109" s="406">
        <v>1</v>
      </c>
      <c r="D109" s="9" t="s">
        <v>28</v>
      </c>
      <c r="E109" s="153">
        <v>39503</v>
      </c>
      <c r="G109" s="30">
        <f t="shared" si="14"/>
        <v>4</v>
      </c>
      <c r="H109" s="34">
        <v>1</v>
      </c>
      <c r="I109" s="31">
        <v>1</v>
      </c>
      <c r="J109" s="31">
        <v>1</v>
      </c>
      <c r="K109" s="31">
        <f t="shared" si="19"/>
        <v>0</v>
      </c>
      <c r="L109" s="154">
        <v>39520</v>
      </c>
      <c r="M109" s="35"/>
      <c r="N109" s="30">
        <v>4</v>
      </c>
      <c r="O109" s="34">
        <v>1</v>
      </c>
      <c r="P109" s="31">
        <v>1</v>
      </c>
      <c r="Q109" s="31">
        <v>0</v>
      </c>
      <c r="R109" s="31">
        <v>1</v>
      </c>
      <c r="S109" s="33">
        <v>0</v>
      </c>
      <c r="T109" s="40">
        <f t="shared" si="15"/>
        <v>0</v>
      </c>
      <c r="U109" s="162">
        <v>39504</v>
      </c>
      <c r="V109" s="112">
        <f t="shared" si="16"/>
        <v>4</v>
      </c>
      <c r="W109" s="16">
        <v>1</v>
      </c>
      <c r="X109" s="437" t="str">
        <f t="shared" si="10"/>
        <v>OK</v>
      </c>
      <c r="Y109" s="333">
        <f t="shared" si="17"/>
        <v>0</v>
      </c>
      <c r="Z109" s="9" t="str">
        <f t="shared" si="18"/>
        <v>Finance</v>
      </c>
      <c r="AA109" s="51">
        <v>39507</v>
      </c>
      <c r="AB109" s="1233"/>
      <c r="AC109" s="147">
        <f t="shared" si="11"/>
        <v>4</v>
      </c>
      <c r="AD109" s="10" t="str">
        <f t="shared" si="12"/>
        <v>OK</v>
      </c>
      <c r="AE109" s="8" t="str">
        <f t="shared" ca="1" si="13"/>
        <v>-</v>
      </c>
      <c r="AF109" s="9" t="e">
        <f>IF(#REF!="","",AA109-#REF!)</f>
        <v>#REF!</v>
      </c>
      <c r="AG109" s="96"/>
    </row>
    <row r="110" spans="1:34" s="32" customFormat="1" ht="12" hidden="1" customHeight="1" outlineLevel="1" x14ac:dyDescent="0.2">
      <c r="B110" s="30">
        <v>5</v>
      </c>
      <c r="C110" s="406">
        <v>61</v>
      </c>
      <c r="D110" s="9" t="s">
        <v>29</v>
      </c>
      <c r="E110" s="153">
        <v>39503</v>
      </c>
      <c r="G110" s="30">
        <f t="shared" si="14"/>
        <v>5</v>
      </c>
      <c r="H110" s="34">
        <v>61</v>
      </c>
      <c r="I110" s="31">
        <v>61</v>
      </c>
      <c r="J110" s="31">
        <v>61</v>
      </c>
      <c r="K110" s="31">
        <f t="shared" si="19"/>
        <v>0</v>
      </c>
      <c r="L110" s="154">
        <v>39520</v>
      </c>
      <c r="M110" s="35"/>
      <c r="N110" s="30">
        <v>5</v>
      </c>
      <c r="O110" s="34">
        <v>61</v>
      </c>
      <c r="P110" s="31">
        <v>61</v>
      </c>
      <c r="Q110" s="31">
        <v>0</v>
      </c>
      <c r="R110" s="31">
        <v>61</v>
      </c>
      <c r="S110" s="33">
        <v>0</v>
      </c>
      <c r="T110" s="40">
        <f t="shared" si="15"/>
        <v>0</v>
      </c>
      <c r="U110" s="162">
        <v>39504</v>
      </c>
      <c r="V110" s="112">
        <f t="shared" si="16"/>
        <v>5</v>
      </c>
      <c r="W110" s="16">
        <v>61</v>
      </c>
      <c r="X110" s="437" t="str">
        <f t="shared" si="10"/>
        <v>OK</v>
      </c>
      <c r="Y110" s="333">
        <f t="shared" si="17"/>
        <v>0</v>
      </c>
      <c r="Z110" s="9" t="str">
        <f t="shared" si="18"/>
        <v>Credial</v>
      </c>
      <c r="AA110" s="51">
        <v>39507</v>
      </c>
      <c r="AB110" s="1233"/>
      <c r="AC110" s="147">
        <f t="shared" si="11"/>
        <v>4</v>
      </c>
      <c r="AD110" s="10" t="str">
        <f t="shared" si="12"/>
        <v>OK</v>
      </c>
      <c r="AE110" s="8" t="str">
        <f t="shared" ca="1" si="13"/>
        <v>-</v>
      </c>
      <c r="AF110" s="9" t="e">
        <f>IF(#REF!="","",AA110-#REF!)</f>
        <v>#REF!</v>
      </c>
      <c r="AG110" s="96"/>
    </row>
    <row r="111" spans="1:34" s="32" customFormat="1" ht="12" hidden="1" customHeight="1" outlineLevel="1" x14ac:dyDescent="0.2">
      <c r="B111" s="30">
        <v>6</v>
      </c>
      <c r="C111" s="406">
        <v>67</v>
      </c>
      <c r="D111" s="9" t="s">
        <v>30</v>
      </c>
      <c r="E111" s="153">
        <v>39503</v>
      </c>
      <c r="G111" s="30">
        <f t="shared" si="14"/>
        <v>6</v>
      </c>
      <c r="H111" s="34">
        <v>67</v>
      </c>
      <c r="I111" s="31">
        <v>67</v>
      </c>
      <c r="J111" s="31">
        <v>67</v>
      </c>
      <c r="K111" s="31">
        <f t="shared" si="19"/>
        <v>0</v>
      </c>
      <c r="L111" s="154">
        <v>39520</v>
      </c>
      <c r="M111" s="35"/>
      <c r="N111" s="30">
        <v>6</v>
      </c>
      <c r="O111" s="34">
        <v>67</v>
      </c>
      <c r="P111" s="31">
        <v>67</v>
      </c>
      <c r="Q111" s="31">
        <v>0</v>
      </c>
      <c r="R111" s="31">
        <v>67</v>
      </c>
      <c r="S111" s="33">
        <v>0</v>
      </c>
      <c r="T111" s="40">
        <f t="shared" si="15"/>
        <v>0</v>
      </c>
      <c r="U111" s="162">
        <v>39504</v>
      </c>
      <c r="V111" s="112">
        <f t="shared" si="16"/>
        <v>6</v>
      </c>
      <c r="W111" s="16">
        <v>67</v>
      </c>
      <c r="X111" s="437" t="str">
        <f t="shared" si="10"/>
        <v>OK</v>
      </c>
      <c r="Y111" s="333">
        <f t="shared" si="17"/>
        <v>0</v>
      </c>
      <c r="Z111" s="9" t="str">
        <f t="shared" si="18"/>
        <v>Ikeia</v>
      </c>
      <c r="AA111" s="51">
        <v>39506</v>
      </c>
      <c r="AB111" s="1233"/>
      <c r="AC111" s="147">
        <f t="shared" si="11"/>
        <v>3</v>
      </c>
      <c r="AD111" s="10" t="str">
        <f t="shared" si="12"/>
        <v>OK</v>
      </c>
      <c r="AE111" s="8" t="str">
        <f t="shared" ca="1" si="13"/>
        <v>-</v>
      </c>
      <c r="AF111" s="9" t="e">
        <f>IF(#REF!="","",AA111-#REF!)</f>
        <v>#REF!</v>
      </c>
      <c r="AG111" s="96"/>
      <c r="AH111" s="60"/>
    </row>
    <row r="112" spans="1:34" s="32" customFormat="1" ht="12" hidden="1" customHeight="1" outlineLevel="1" x14ac:dyDescent="0.2">
      <c r="B112" s="30">
        <v>7</v>
      </c>
      <c r="C112" s="406">
        <v>92</v>
      </c>
      <c r="D112" s="9" t="s">
        <v>32</v>
      </c>
      <c r="E112" s="153">
        <v>39503</v>
      </c>
      <c r="G112" s="30">
        <f t="shared" si="14"/>
        <v>7</v>
      </c>
      <c r="H112" s="34">
        <v>92</v>
      </c>
      <c r="I112" s="31">
        <v>92</v>
      </c>
      <c r="J112" s="31">
        <v>92</v>
      </c>
      <c r="K112" s="31">
        <f t="shared" si="19"/>
        <v>0</v>
      </c>
      <c r="L112" s="154">
        <v>39520</v>
      </c>
      <c r="M112" s="35"/>
      <c r="N112" s="30">
        <v>7</v>
      </c>
      <c r="O112" s="34">
        <v>92</v>
      </c>
      <c r="P112" s="31">
        <v>92</v>
      </c>
      <c r="Q112" s="31">
        <v>0</v>
      </c>
      <c r="R112" s="31">
        <v>92</v>
      </c>
      <c r="S112" s="33">
        <v>0</v>
      </c>
      <c r="T112" s="40">
        <f t="shared" si="15"/>
        <v>0</v>
      </c>
      <c r="U112" s="162">
        <v>39504</v>
      </c>
      <c r="V112" s="112">
        <f t="shared" si="16"/>
        <v>7</v>
      </c>
      <c r="W112" s="16">
        <v>92</v>
      </c>
      <c r="X112" s="437" t="str">
        <f t="shared" si="10"/>
        <v>OK</v>
      </c>
      <c r="Y112" s="333">
        <f t="shared" si="17"/>
        <v>0</v>
      </c>
      <c r="Z112" s="9" t="str">
        <f t="shared" si="18"/>
        <v>Conforama</v>
      </c>
      <c r="AA112" s="51">
        <v>39506</v>
      </c>
      <c r="AB112" s="1233"/>
      <c r="AC112" s="147">
        <f t="shared" si="11"/>
        <v>3</v>
      </c>
      <c r="AD112" s="10" t="str">
        <f t="shared" si="12"/>
        <v>OK</v>
      </c>
      <c r="AE112" s="8" t="str">
        <f t="shared" ca="1" si="13"/>
        <v>-</v>
      </c>
      <c r="AF112" s="9" t="e">
        <f>IF(#REF!="","",AA112-#REF!)</f>
        <v>#REF!</v>
      </c>
      <c r="AG112" s="96"/>
    </row>
    <row r="113" spans="1:34" s="32" customFormat="1" ht="12" hidden="1" customHeight="1" outlineLevel="1" x14ac:dyDescent="0.2">
      <c r="B113" s="30">
        <v>8</v>
      </c>
      <c r="C113" s="406">
        <v>1</v>
      </c>
      <c r="D113" s="9" t="s">
        <v>34</v>
      </c>
      <c r="E113" s="153">
        <v>39503</v>
      </c>
      <c r="G113" s="30">
        <f t="shared" si="14"/>
        <v>8</v>
      </c>
      <c r="H113" s="34">
        <v>1</v>
      </c>
      <c r="I113" s="31">
        <v>1</v>
      </c>
      <c r="J113" s="31">
        <v>1</v>
      </c>
      <c r="K113" s="31">
        <f t="shared" si="19"/>
        <v>0</v>
      </c>
      <c r="L113" s="154">
        <v>39520</v>
      </c>
      <c r="M113" s="35"/>
      <c r="N113" s="30">
        <v>8</v>
      </c>
      <c r="O113" s="34">
        <v>1</v>
      </c>
      <c r="P113" s="31">
        <v>1</v>
      </c>
      <c r="Q113" s="31">
        <v>0</v>
      </c>
      <c r="R113" s="31">
        <v>1</v>
      </c>
      <c r="S113" s="33">
        <v>0</v>
      </c>
      <c r="T113" s="40">
        <f t="shared" si="15"/>
        <v>0</v>
      </c>
      <c r="U113" s="162">
        <v>39504</v>
      </c>
      <c r="V113" s="112">
        <f t="shared" si="16"/>
        <v>8</v>
      </c>
      <c r="W113" s="16">
        <v>1</v>
      </c>
      <c r="X113" s="437" t="str">
        <f t="shared" si="10"/>
        <v>OK</v>
      </c>
      <c r="Y113" s="333">
        <f t="shared" si="17"/>
        <v>0</v>
      </c>
      <c r="Z113" s="9" t="str">
        <f t="shared" si="18"/>
        <v>Euronics</v>
      </c>
      <c r="AA113" s="51">
        <v>39506</v>
      </c>
      <c r="AB113" s="1233"/>
      <c r="AC113" s="147">
        <f t="shared" si="11"/>
        <v>3</v>
      </c>
      <c r="AD113" s="10" t="str">
        <f t="shared" si="12"/>
        <v>OK</v>
      </c>
      <c r="AE113" s="8" t="str">
        <f t="shared" ca="1" si="13"/>
        <v>-</v>
      </c>
      <c r="AF113" s="9" t="e">
        <f>IF(#REF!="","",AA113-#REF!)</f>
        <v>#REF!</v>
      </c>
      <c r="AG113" s="96"/>
    </row>
    <row r="114" spans="1:34" s="32" customFormat="1" ht="12" hidden="1" customHeight="1" outlineLevel="1" x14ac:dyDescent="0.2">
      <c r="B114" s="30">
        <v>9</v>
      </c>
      <c r="C114" s="406">
        <v>3</v>
      </c>
      <c r="D114" s="9" t="s">
        <v>34</v>
      </c>
      <c r="E114" s="153">
        <v>39503</v>
      </c>
      <c r="G114" s="30">
        <f t="shared" si="14"/>
        <v>9</v>
      </c>
      <c r="H114" s="34">
        <v>3</v>
      </c>
      <c r="I114" s="31">
        <v>3</v>
      </c>
      <c r="J114" s="31">
        <v>3</v>
      </c>
      <c r="K114" s="31">
        <f t="shared" si="19"/>
        <v>0</v>
      </c>
      <c r="L114" s="154">
        <v>39520</v>
      </c>
      <c r="M114" s="35"/>
      <c r="N114" s="30">
        <v>9</v>
      </c>
      <c r="O114" s="34">
        <v>3</v>
      </c>
      <c r="P114" s="31">
        <v>3</v>
      </c>
      <c r="Q114" s="31">
        <v>0</v>
      </c>
      <c r="R114" s="31">
        <v>3</v>
      </c>
      <c r="S114" s="33">
        <v>0</v>
      </c>
      <c r="T114" s="40">
        <f t="shared" si="15"/>
        <v>0</v>
      </c>
      <c r="U114" s="162">
        <v>39504</v>
      </c>
      <c r="V114" s="112">
        <f t="shared" si="16"/>
        <v>9</v>
      </c>
      <c r="W114" s="16">
        <v>3</v>
      </c>
      <c r="X114" s="437" t="str">
        <f t="shared" si="10"/>
        <v>OK</v>
      </c>
      <c r="Y114" s="333">
        <f t="shared" si="17"/>
        <v>0</v>
      </c>
      <c r="Z114" s="9" t="str">
        <f t="shared" si="18"/>
        <v>Euronics</v>
      </c>
      <c r="AA114" s="51">
        <v>39513</v>
      </c>
      <c r="AB114" s="1233"/>
      <c r="AC114" s="147">
        <f t="shared" si="11"/>
        <v>11</v>
      </c>
      <c r="AD114" s="10" t="str">
        <f t="shared" si="12"/>
        <v>OK</v>
      </c>
      <c r="AE114" s="8" t="str">
        <f t="shared" ca="1" si="13"/>
        <v>-</v>
      </c>
      <c r="AF114" s="9" t="e">
        <f>IF(#REF!="","",AA114-#REF!)</f>
        <v>#REF!</v>
      </c>
      <c r="AG114" s="96"/>
    </row>
    <row r="115" spans="1:34" s="32" customFormat="1" ht="12" hidden="1" customHeight="1" outlineLevel="1" x14ac:dyDescent="0.2">
      <c r="A115" s="55"/>
      <c r="B115" s="22">
        <v>10</v>
      </c>
      <c r="C115" s="404">
        <v>2</v>
      </c>
      <c r="D115" s="12" t="s">
        <v>36</v>
      </c>
      <c r="E115" s="153">
        <v>39503</v>
      </c>
      <c r="F115" s="55"/>
      <c r="G115" s="22">
        <f t="shared" si="14"/>
        <v>10</v>
      </c>
      <c r="H115" s="29">
        <v>2</v>
      </c>
      <c r="I115" s="21">
        <v>2</v>
      </c>
      <c r="J115" s="21">
        <v>2</v>
      </c>
      <c r="K115" s="31">
        <f t="shared" si="19"/>
        <v>0</v>
      </c>
      <c r="L115" s="155">
        <v>39520</v>
      </c>
      <c r="M115" s="57"/>
      <c r="N115" s="22">
        <v>10</v>
      </c>
      <c r="O115" s="29">
        <v>2</v>
      </c>
      <c r="P115" s="21">
        <v>2</v>
      </c>
      <c r="Q115" s="21">
        <v>0</v>
      </c>
      <c r="R115" s="21">
        <v>2</v>
      </c>
      <c r="S115" s="14">
        <v>0</v>
      </c>
      <c r="T115" s="40">
        <f t="shared" si="15"/>
        <v>0</v>
      </c>
      <c r="U115" s="162">
        <v>39504</v>
      </c>
      <c r="V115" s="108">
        <f t="shared" si="16"/>
        <v>10</v>
      </c>
      <c r="W115" s="12">
        <v>2</v>
      </c>
      <c r="X115" s="437" t="str">
        <f t="shared" si="10"/>
        <v>OK</v>
      </c>
      <c r="Y115" s="333">
        <f t="shared" si="17"/>
        <v>0</v>
      </c>
      <c r="Z115" s="12" t="str">
        <f t="shared" si="18"/>
        <v>Confort</v>
      </c>
      <c r="AA115" s="51">
        <v>39507</v>
      </c>
      <c r="AB115" s="1233"/>
      <c r="AC115" s="147">
        <f t="shared" si="11"/>
        <v>4</v>
      </c>
      <c r="AD115" s="13" t="str">
        <f t="shared" si="12"/>
        <v>OK</v>
      </c>
      <c r="AE115" s="11" t="str">
        <f t="shared" ca="1" si="13"/>
        <v>-</v>
      </c>
      <c r="AF115" s="12" t="e">
        <f>IF(#REF!="","",AA115-#REF!)</f>
        <v>#REF!</v>
      </c>
      <c r="AG115" s="95"/>
      <c r="AH115" s="55"/>
    </row>
    <row r="116" spans="1:34" s="32" customFormat="1" ht="12" hidden="1" customHeight="1" outlineLevel="1" x14ac:dyDescent="0.2">
      <c r="B116" s="30">
        <v>1</v>
      </c>
      <c r="C116" s="406">
        <v>1995</v>
      </c>
      <c r="D116" s="9" t="s">
        <v>24</v>
      </c>
      <c r="E116" s="153">
        <v>39504</v>
      </c>
      <c r="G116" s="30">
        <f t="shared" si="14"/>
        <v>1</v>
      </c>
      <c r="H116" s="34">
        <v>1995</v>
      </c>
      <c r="I116" s="31">
        <v>1995</v>
      </c>
      <c r="J116" s="34">
        <v>1995</v>
      </c>
      <c r="K116" s="31">
        <f t="shared" si="19"/>
        <v>0</v>
      </c>
      <c r="L116" s="154">
        <v>39524</v>
      </c>
      <c r="M116" s="35"/>
      <c r="N116" s="30">
        <v>1</v>
      </c>
      <c r="O116" s="34">
        <v>1995</v>
      </c>
      <c r="P116" s="31">
        <v>1995</v>
      </c>
      <c r="Q116" s="31">
        <v>0</v>
      </c>
      <c r="R116" s="31">
        <v>1995</v>
      </c>
      <c r="S116" s="33">
        <v>0</v>
      </c>
      <c r="T116" s="40">
        <f t="shared" si="15"/>
        <v>0</v>
      </c>
      <c r="U116" s="162">
        <v>39505</v>
      </c>
      <c r="V116" s="112">
        <f t="shared" si="16"/>
        <v>1</v>
      </c>
      <c r="W116" s="16">
        <v>1995</v>
      </c>
      <c r="X116" s="437" t="str">
        <f t="shared" si="10"/>
        <v>OK</v>
      </c>
      <c r="Y116" s="333">
        <f t="shared" si="17"/>
        <v>0</v>
      </c>
      <c r="Z116" s="9" t="str">
        <f t="shared" si="18"/>
        <v>White</v>
      </c>
      <c r="AA116" s="51">
        <v>39523</v>
      </c>
      <c r="AB116" s="1233">
        <f>SUM(W116:W125)</f>
        <v>4273</v>
      </c>
      <c r="AC116" s="147">
        <f t="shared" si="11"/>
        <v>20</v>
      </c>
      <c r="AD116" s="10" t="str">
        <f t="shared" si="12"/>
        <v>OK</v>
      </c>
      <c r="AE116" s="8" t="str">
        <f t="shared" ca="1" si="13"/>
        <v>-</v>
      </c>
      <c r="AF116" s="9" t="e">
        <f>IF(#REF!="","",AA116-#REF!)</f>
        <v>#REF!</v>
      </c>
      <c r="AG116" s="96"/>
    </row>
    <row r="117" spans="1:34" s="32" customFormat="1" ht="12" hidden="1" customHeight="1" outlineLevel="1" x14ac:dyDescent="0.2">
      <c r="B117" s="30">
        <v>2</v>
      </c>
      <c r="C117" s="406">
        <v>1870</v>
      </c>
      <c r="D117" s="9" t="s">
        <v>24</v>
      </c>
      <c r="E117" s="153">
        <v>39504</v>
      </c>
      <c r="G117" s="30">
        <f t="shared" si="14"/>
        <v>2</v>
      </c>
      <c r="H117" s="34">
        <v>1870</v>
      </c>
      <c r="I117" s="31">
        <v>1870</v>
      </c>
      <c r="J117" s="34">
        <v>1870</v>
      </c>
      <c r="K117" s="31">
        <f t="shared" si="19"/>
        <v>0</v>
      </c>
      <c r="L117" s="154">
        <v>39524</v>
      </c>
      <c r="M117" s="35"/>
      <c r="N117" s="30">
        <v>2</v>
      </c>
      <c r="O117" s="34">
        <v>1870</v>
      </c>
      <c r="P117" s="31">
        <v>1870</v>
      </c>
      <c r="Q117" s="31">
        <v>0</v>
      </c>
      <c r="R117" s="31">
        <v>1870</v>
      </c>
      <c r="S117" s="33">
        <v>0</v>
      </c>
      <c r="T117" s="40">
        <f t="shared" si="15"/>
        <v>0</v>
      </c>
      <c r="U117" s="162">
        <v>39505</v>
      </c>
      <c r="V117" s="112">
        <f t="shared" si="16"/>
        <v>2</v>
      </c>
      <c r="W117" s="16">
        <v>1870</v>
      </c>
      <c r="X117" s="437" t="str">
        <f t="shared" si="10"/>
        <v>OK</v>
      </c>
      <c r="Y117" s="333">
        <f t="shared" si="17"/>
        <v>0</v>
      </c>
      <c r="Z117" s="9" t="str">
        <f t="shared" si="18"/>
        <v>White</v>
      </c>
      <c r="AA117" s="51">
        <v>39510</v>
      </c>
      <c r="AB117" s="1233"/>
      <c r="AC117" s="147">
        <f t="shared" si="11"/>
        <v>7</v>
      </c>
      <c r="AD117" s="10" t="str">
        <f t="shared" si="12"/>
        <v>OK</v>
      </c>
      <c r="AE117" s="8" t="str">
        <f t="shared" ca="1" si="13"/>
        <v>-</v>
      </c>
      <c r="AF117" s="9" t="e">
        <f>IF(#REF!="","",AA117-#REF!)</f>
        <v>#REF!</v>
      </c>
      <c r="AG117" s="96"/>
    </row>
    <row r="118" spans="1:34" s="32" customFormat="1" ht="12" hidden="1" customHeight="1" outlineLevel="1" x14ac:dyDescent="0.2">
      <c r="B118" s="30">
        <v>3</v>
      </c>
      <c r="C118" s="406">
        <v>1</v>
      </c>
      <c r="D118" s="9" t="s">
        <v>25</v>
      </c>
      <c r="E118" s="153">
        <v>39504</v>
      </c>
      <c r="G118" s="30">
        <f t="shared" si="14"/>
        <v>3</v>
      </c>
      <c r="H118" s="34">
        <v>1</v>
      </c>
      <c r="I118" s="31">
        <v>1</v>
      </c>
      <c r="J118" s="34">
        <v>1</v>
      </c>
      <c r="K118" s="31">
        <f t="shared" si="19"/>
        <v>0</v>
      </c>
      <c r="L118" s="154">
        <v>39524</v>
      </c>
      <c r="M118" s="35"/>
      <c r="N118" s="30">
        <v>3</v>
      </c>
      <c r="O118" s="34">
        <v>1</v>
      </c>
      <c r="P118" s="31">
        <v>1</v>
      </c>
      <c r="Q118" s="31">
        <v>0</v>
      </c>
      <c r="R118" s="31">
        <v>1</v>
      </c>
      <c r="S118" s="33">
        <v>0</v>
      </c>
      <c r="T118" s="40">
        <f t="shared" si="15"/>
        <v>0</v>
      </c>
      <c r="U118" s="162">
        <v>39505</v>
      </c>
      <c r="V118" s="112">
        <f t="shared" si="16"/>
        <v>3</v>
      </c>
      <c r="W118" s="16">
        <v>1</v>
      </c>
      <c r="X118" s="437" t="str">
        <f t="shared" si="10"/>
        <v>OK</v>
      </c>
      <c r="Y118" s="333">
        <f t="shared" si="17"/>
        <v>0</v>
      </c>
      <c r="Z118" s="9" t="str">
        <f t="shared" si="18"/>
        <v>Green</v>
      </c>
      <c r="AA118" s="51">
        <v>39511</v>
      </c>
      <c r="AB118" s="1233"/>
      <c r="AC118" s="147">
        <f t="shared" si="11"/>
        <v>8</v>
      </c>
      <c r="AD118" s="10" t="str">
        <f t="shared" si="12"/>
        <v>OK</v>
      </c>
      <c r="AE118" s="8" t="str">
        <f t="shared" ca="1" si="13"/>
        <v>-</v>
      </c>
      <c r="AF118" s="9" t="e">
        <f>IF(#REF!="","",AA118-#REF!)</f>
        <v>#REF!</v>
      </c>
      <c r="AG118" s="96"/>
      <c r="AH118" s="60"/>
    </row>
    <row r="119" spans="1:34" s="32" customFormat="1" ht="12" hidden="1" customHeight="1" outlineLevel="1" x14ac:dyDescent="0.2">
      <c r="B119" s="30">
        <v>4</v>
      </c>
      <c r="C119" s="406">
        <v>10</v>
      </c>
      <c r="D119" s="9" t="s">
        <v>26</v>
      </c>
      <c r="E119" s="153">
        <v>39504</v>
      </c>
      <c r="G119" s="30">
        <f t="shared" si="14"/>
        <v>4</v>
      </c>
      <c r="H119" s="34">
        <v>10</v>
      </c>
      <c r="I119" s="31">
        <v>10</v>
      </c>
      <c r="J119" s="34">
        <v>10</v>
      </c>
      <c r="K119" s="31">
        <f t="shared" si="19"/>
        <v>0</v>
      </c>
      <c r="L119" s="154">
        <v>39524</v>
      </c>
      <c r="M119" s="35"/>
      <c r="N119" s="30">
        <v>4</v>
      </c>
      <c r="O119" s="34">
        <v>10</v>
      </c>
      <c r="P119" s="31">
        <v>10</v>
      </c>
      <c r="Q119" s="31">
        <v>0</v>
      </c>
      <c r="R119" s="31">
        <v>10</v>
      </c>
      <c r="S119" s="33">
        <v>0</v>
      </c>
      <c r="T119" s="40">
        <f t="shared" si="15"/>
        <v>0</v>
      </c>
      <c r="U119" s="162">
        <v>39505</v>
      </c>
      <c r="V119" s="112">
        <f t="shared" si="16"/>
        <v>4</v>
      </c>
      <c r="W119" s="16">
        <v>10</v>
      </c>
      <c r="X119" s="437" t="str">
        <f t="shared" si="10"/>
        <v>OK</v>
      </c>
      <c r="Y119" s="333">
        <f t="shared" si="17"/>
        <v>0</v>
      </c>
      <c r="Z119" s="9" t="str">
        <f t="shared" si="18"/>
        <v>Black</v>
      </c>
      <c r="AA119" s="51">
        <v>39511</v>
      </c>
      <c r="AB119" s="1233"/>
      <c r="AC119" s="147">
        <f t="shared" si="11"/>
        <v>8</v>
      </c>
      <c r="AD119" s="10" t="str">
        <f t="shared" si="12"/>
        <v>OK</v>
      </c>
      <c r="AE119" s="8" t="str">
        <f t="shared" ca="1" si="13"/>
        <v>-</v>
      </c>
      <c r="AF119" s="9" t="e">
        <f>IF(#REF!="","",AA119-#REF!)</f>
        <v>#REF!</v>
      </c>
      <c r="AG119" s="96"/>
    </row>
    <row r="120" spans="1:34" s="32" customFormat="1" ht="12" hidden="1" customHeight="1" outlineLevel="1" x14ac:dyDescent="0.2">
      <c r="B120" s="30">
        <v>5</v>
      </c>
      <c r="C120" s="406">
        <v>2</v>
      </c>
      <c r="D120" s="9" t="s">
        <v>28</v>
      </c>
      <c r="E120" s="153">
        <v>39504</v>
      </c>
      <c r="G120" s="30">
        <f t="shared" si="14"/>
        <v>5</v>
      </c>
      <c r="H120" s="34">
        <v>2</v>
      </c>
      <c r="I120" s="31">
        <v>2</v>
      </c>
      <c r="J120" s="34">
        <v>2</v>
      </c>
      <c r="K120" s="31">
        <f t="shared" si="19"/>
        <v>0</v>
      </c>
      <c r="L120" s="154">
        <v>39524</v>
      </c>
      <c r="M120" s="35"/>
      <c r="N120" s="30">
        <v>5</v>
      </c>
      <c r="O120" s="34">
        <v>2</v>
      </c>
      <c r="P120" s="31">
        <v>2</v>
      </c>
      <c r="Q120" s="31">
        <v>0</v>
      </c>
      <c r="R120" s="31">
        <v>2</v>
      </c>
      <c r="S120" s="33">
        <v>0</v>
      </c>
      <c r="T120" s="40">
        <f t="shared" si="15"/>
        <v>0</v>
      </c>
      <c r="U120" s="162">
        <v>39505</v>
      </c>
      <c r="V120" s="112">
        <f t="shared" si="16"/>
        <v>5</v>
      </c>
      <c r="W120" s="16">
        <v>2</v>
      </c>
      <c r="X120" s="437" t="str">
        <f t="shared" si="10"/>
        <v>OK</v>
      </c>
      <c r="Y120" s="333">
        <f t="shared" si="17"/>
        <v>0</v>
      </c>
      <c r="Z120" s="9" t="str">
        <f t="shared" si="18"/>
        <v>Finance</v>
      </c>
      <c r="AA120" s="51">
        <v>39511</v>
      </c>
      <c r="AB120" s="1233"/>
      <c r="AC120" s="147">
        <f t="shared" si="11"/>
        <v>8</v>
      </c>
      <c r="AD120" s="10" t="str">
        <f t="shared" si="12"/>
        <v>OK</v>
      </c>
      <c r="AE120" s="8" t="str">
        <f t="shared" ca="1" si="13"/>
        <v>-</v>
      </c>
      <c r="AF120" s="9" t="e">
        <f>IF(#REF!="","",AA120-#REF!)</f>
        <v>#REF!</v>
      </c>
      <c r="AG120" s="96"/>
    </row>
    <row r="121" spans="1:34" s="32" customFormat="1" ht="12" hidden="1" customHeight="1" outlineLevel="1" x14ac:dyDescent="0.2">
      <c r="B121" s="30">
        <v>6</v>
      </c>
      <c r="C121" s="406">
        <v>212</v>
      </c>
      <c r="D121" s="9" t="s">
        <v>29</v>
      </c>
      <c r="E121" s="153">
        <v>39504</v>
      </c>
      <c r="G121" s="30">
        <f t="shared" si="14"/>
        <v>6</v>
      </c>
      <c r="H121" s="34">
        <v>212</v>
      </c>
      <c r="I121" s="31">
        <v>212</v>
      </c>
      <c r="J121" s="34">
        <v>212</v>
      </c>
      <c r="K121" s="31">
        <f t="shared" si="19"/>
        <v>0</v>
      </c>
      <c r="L121" s="154">
        <v>39524</v>
      </c>
      <c r="M121" s="35"/>
      <c r="N121" s="30">
        <v>6</v>
      </c>
      <c r="O121" s="34">
        <v>212</v>
      </c>
      <c r="P121" s="31">
        <v>212</v>
      </c>
      <c r="Q121" s="31">
        <v>0</v>
      </c>
      <c r="R121" s="31">
        <v>212</v>
      </c>
      <c r="S121" s="33">
        <v>0</v>
      </c>
      <c r="T121" s="40">
        <f t="shared" si="15"/>
        <v>0</v>
      </c>
      <c r="U121" s="162">
        <v>39505</v>
      </c>
      <c r="V121" s="112">
        <f t="shared" si="16"/>
        <v>6</v>
      </c>
      <c r="W121" s="16">
        <v>212</v>
      </c>
      <c r="X121" s="437" t="str">
        <f t="shared" si="10"/>
        <v>OK</v>
      </c>
      <c r="Y121" s="333">
        <f t="shared" si="17"/>
        <v>0</v>
      </c>
      <c r="Z121" s="9" t="str">
        <f t="shared" si="18"/>
        <v>Credial</v>
      </c>
      <c r="AA121" s="51">
        <v>39511</v>
      </c>
      <c r="AB121" s="1233"/>
      <c r="AC121" s="147">
        <f t="shared" si="11"/>
        <v>8</v>
      </c>
      <c r="AD121" s="10" t="str">
        <f t="shared" si="12"/>
        <v>OK</v>
      </c>
      <c r="AE121" s="8" t="str">
        <f t="shared" ca="1" si="13"/>
        <v>-</v>
      </c>
      <c r="AF121" s="9" t="e">
        <f>IF(#REF!="","",AA121-#REF!)</f>
        <v>#REF!</v>
      </c>
      <c r="AG121" s="96"/>
    </row>
    <row r="122" spans="1:34" s="32" customFormat="1" ht="12" hidden="1" customHeight="1" outlineLevel="1" x14ac:dyDescent="0.2">
      <c r="B122" s="30">
        <v>7</v>
      </c>
      <c r="C122" s="406">
        <v>142</v>
      </c>
      <c r="D122" s="9" t="s">
        <v>30</v>
      </c>
      <c r="E122" s="153">
        <v>39504</v>
      </c>
      <c r="G122" s="30">
        <f t="shared" si="14"/>
        <v>7</v>
      </c>
      <c r="H122" s="34">
        <v>142</v>
      </c>
      <c r="I122" s="31">
        <v>142</v>
      </c>
      <c r="J122" s="34">
        <v>142</v>
      </c>
      <c r="K122" s="31">
        <f t="shared" si="19"/>
        <v>0</v>
      </c>
      <c r="L122" s="154">
        <v>39524</v>
      </c>
      <c r="M122" s="35"/>
      <c r="N122" s="30">
        <v>7</v>
      </c>
      <c r="O122" s="34">
        <v>142</v>
      </c>
      <c r="P122" s="31">
        <v>142</v>
      </c>
      <c r="Q122" s="31">
        <v>0</v>
      </c>
      <c r="R122" s="31">
        <v>142</v>
      </c>
      <c r="S122" s="33">
        <v>0</v>
      </c>
      <c r="T122" s="40">
        <f t="shared" si="15"/>
        <v>0</v>
      </c>
      <c r="U122" s="162">
        <v>39505</v>
      </c>
      <c r="V122" s="112">
        <f t="shared" si="16"/>
        <v>7</v>
      </c>
      <c r="W122" s="16">
        <v>142</v>
      </c>
      <c r="X122" s="437" t="str">
        <f t="shared" si="10"/>
        <v>OK</v>
      </c>
      <c r="Y122" s="333">
        <f t="shared" si="17"/>
        <v>0</v>
      </c>
      <c r="Z122" s="9" t="str">
        <f t="shared" si="18"/>
        <v>Ikeia</v>
      </c>
      <c r="AA122" s="51">
        <v>39511</v>
      </c>
      <c r="AB122" s="1233"/>
      <c r="AC122" s="147">
        <f t="shared" si="11"/>
        <v>8</v>
      </c>
      <c r="AD122" s="10" t="str">
        <f t="shared" si="12"/>
        <v>OK</v>
      </c>
      <c r="AE122" s="8" t="str">
        <f t="shared" ca="1" si="13"/>
        <v>-</v>
      </c>
      <c r="AF122" s="9" t="e">
        <f>IF(#REF!="","",AA122-#REF!)</f>
        <v>#REF!</v>
      </c>
      <c r="AG122" s="96"/>
      <c r="AH122" s="60"/>
    </row>
    <row r="123" spans="1:34" s="32" customFormat="1" ht="12" hidden="1" customHeight="1" outlineLevel="1" x14ac:dyDescent="0.2">
      <c r="B123" s="30">
        <v>8</v>
      </c>
      <c r="C123" s="406">
        <v>34</v>
      </c>
      <c r="D123" s="9" t="s">
        <v>32</v>
      </c>
      <c r="E123" s="153">
        <v>39504</v>
      </c>
      <c r="G123" s="30">
        <f t="shared" si="14"/>
        <v>8</v>
      </c>
      <c r="H123" s="34">
        <v>34</v>
      </c>
      <c r="I123" s="31">
        <v>34</v>
      </c>
      <c r="J123" s="34">
        <v>34</v>
      </c>
      <c r="K123" s="31">
        <f t="shared" si="19"/>
        <v>0</v>
      </c>
      <c r="L123" s="154">
        <v>39524</v>
      </c>
      <c r="M123" s="35"/>
      <c r="N123" s="30">
        <v>8</v>
      </c>
      <c r="O123" s="34">
        <v>34</v>
      </c>
      <c r="P123" s="31">
        <v>34</v>
      </c>
      <c r="Q123" s="31">
        <v>0</v>
      </c>
      <c r="R123" s="31">
        <v>34</v>
      </c>
      <c r="S123" s="33">
        <v>0</v>
      </c>
      <c r="T123" s="40">
        <f t="shared" si="15"/>
        <v>0</v>
      </c>
      <c r="U123" s="162">
        <v>39505</v>
      </c>
      <c r="V123" s="112">
        <f t="shared" si="16"/>
        <v>8</v>
      </c>
      <c r="W123" s="16">
        <v>34</v>
      </c>
      <c r="X123" s="437" t="str">
        <f t="shared" si="10"/>
        <v>OK</v>
      </c>
      <c r="Y123" s="333">
        <f t="shared" si="17"/>
        <v>0</v>
      </c>
      <c r="Z123" s="9" t="str">
        <f t="shared" si="18"/>
        <v>Conforama</v>
      </c>
      <c r="AA123" s="51">
        <v>39511</v>
      </c>
      <c r="AB123" s="1233"/>
      <c r="AC123" s="147">
        <f t="shared" si="11"/>
        <v>8</v>
      </c>
      <c r="AD123" s="10" t="str">
        <f t="shared" si="12"/>
        <v>OK</v>
      </c>
      <c r="AE123" s="8" t="str">
        <f t="shared" ca="1" si="13"/>
        <v>-</v>
      </c>
      <c r="AF123" s="9" t="e">
        <f>IF(#REF!="","",AA123-#REF!)</f>
        <v>#REF!</v>
      </c>
      <c r="AG123" s="96"/>
    </row>
    <row r="124" spans="1:34" s="32" customFormat="1" ht="12" hidden="1" customHeight="1" outlineLevel="1" x14ac:dyDescent="0.2">
      <c r="B124" s="30">
        <v>9</v>
      </c>
      <c r="C124" s="406">
        <v>6</v>
      </c>
      <c r="D124" s="9" t="s">
        <v>34</v>
      </c>
      <c r="E124" s="153">
        <v>39504</v>
      </c>
      <c r="G124" s="30">
        <f t="shared" si="14"/>
        <v>9</v>
      </c>
      <c r="H124" s="34">
        <v>6</v>
      </c>
      <c r="I124" s="31">
        <v>6</v>
      </c>
      <c r="J124" s="34">
        <v>6</v>
      </c>
      <c r="K124" s="31">
        <f t="shared" si="19"/>
        <v>0</v>
      </c>
      <c r="L124" s="154">
        <v>39524</v>
      </c>
      <c r="M124" s="35"/>
      <c r="N124" s="30">
        <v>9</v>
      </c>
      <c r="O124" s="34">
        <v>6</v>
      </c>
      <c r="P124" s="31">
        <v>6</v>
      </c>
      <c r="Q124" s="31">
        <v>0</v>
      </c>
      <c r="R124" s="31">
        <v>6</v>
      </c>
      <c r="S124" s="33">
        <v>0</v>
      </c>
      <c r="T124" s="40">
        <f t="shared" si="15"/>
        <v>0</v>
      </c>
      <c r="U124" s="162">
        <v>39505</v>
      </c>
      <c r="V124" s="112">
        <f t="shared" si="16"/>
        <v>9</v>
      </c>
      <c r="W124" s="16">
        <v>6</v>
      </c>
      <c r="X124" s="437" t="str">
        <f t="shared" si="10"/>
        <v>OK</v>
      </c>
      <c r="Y124" s="333">
        <f t="shared" si="17"/>
        <v>0</v>
      </c>
      <c r="Z124" s="9" t="str">
        <f t="shared" si="18"/>
        <v>Euronics</v>
      </c>
      <c r="AA124" s="51">
        <v>39513</v>
      </c>
      <c r="AB124" s="1233"/>
      <c r="AC124" s="147">
        <f t="shared" si="11"/>
        <v>10</v>
      </c>
      <c r="AD124" s="10" t="str">
        <f t="shared" si="12"/>
        <v>OK</v>
      </c>
      <c r="AE124" s="8" t="str">
        <f t="shared" ca="1" si="13"/>
        <v>-</v>
      </c>
      <c r="AF124" s="9" t="e">
        <f>IF(#REF!="","",AA124-#REF!)</f>
        <v>#REF!</v>
      </c>
      <c r="AG124" s="96"/>
    </row>
    <row r="125" spans="1:34" s="32" customFormat="1" ht="12" hidden="1" customHeight="1" outlineLevel="1" x14ac:dyDescent="0.2">
      <c r="A125" s="55"/>
      <c r="B125" s="22">
        <v>10</v>
      </c>
      <c r="C125" s="404">
        <v>1</v>
      </c>
      <c r="D125" s="12" t="s">
        <v>35</v>
      </c>
      <c r="E125" s="153">
        <v>39504</v>
      </c>
      <c r="F125" s="55"/>
      <c r="G125" s="22">
        <f t="shared" si="14"/>
        <v>10</v>
      </c>
      <c r="H125" s="29">
        <v>1</v>
      </c>
      <c r="I125" s="21">
        <v>1</v>
      </c>
      <c r="J125" s="29">
        <v>1</v>
      </c>
      <c r="K125" s="31">
        <f t="shared" si="19"/>
        <v>0</v>
      </c>
      <c r="L125" s="155">
        <v>39524</v>
      </c>
      <c r="M125" s="57"/>
      <c r="N125" s="22">
        <v>10</v>
      </c>
      <c r="O125" s="29">
        <v>1</v>
      </c>
      <c r="P125" s="21">
        <v>1</v>
      </c>
      <c r="Q125" s="21">
        <v>0</v>
      </c>
      <c r="R125" s="21">
        <v>1</v>
      </c>
      <c r="S125" s="14">
        <v>0</v>
      </c>
      <c r="T125" s="40">
        <f t="shared" si="15"/>
        <v>0</v>
      </c>
      <c r="U125" s="162">
        <v>39505</v>
      </c>
      <c r="V125" s="108">
        <f t="shared" si="16"/>
        <v>10</v>
      </c>
      <c r="W125" s="12">
        <v>1</v>
      </c>
      <c r="X125" s="437" t="str">
        <f t="shared" si="10"/>
        <v>OK</v>
      </c>
      <c r="Y125" s="333">
        <f t="shared" si="17"/>
        <v>0</v>
      </c>
      <c r="Z125" s="12" t="str">
        <f t="shared" si="18"/>
        <v>Tien 21</v>
      </c>
      <c r="AA125" s="51">
        <v>39513</v>
      </c>
      <c r="AB125" s="1233"/>
      <c r="AC125" s="147">
        <f t="shared" si="11"/>
        <v>10</v>
      </c>
      <c r="AD125" s="13" t="str">
        <f t="shared" si="12"/>
        <v>OK</v>
      </c>
      <c r="AE125" s="11" t="str">
        <f t="shared" ca="1" si="13"/>
        <v>-</v>
      </c>
      <c r="AF125" s="12" t="e">
        <f>IF(#REF!="","",AA125-#REF!)</f>
        <v>#REF!</v>
      </c>
      <c r="AG125" s="95"/>
      <c r="AH125" s="55"/>
    </row>
    <row r="126" spans="1:34" s="32" customFormat="1" ht="12" hidden="1" customHeight="1" outlineLevel="1" x14ac:dyDescent="0.2">
      <c r="B126" s="30">
        <v>1</v>
      </c>
      <c r="C126" s="406">
        <v>1061</v>
      </c>
      <c r="D126" s="9" t="s">
        <v>24</v>
      </c>
      <c r="E126" s="153">
        <v>39505</v>
      </c>
      <c r="G126" s="30"/>
      <c r="H126" s="34"/>
      <c r="I126" s="34"/>
      <c r="J126" s="34"/>
      <c r="K126" s="34"/>
      <c r="L126" s="154"/>
      <c r="M126" s="35"/>
      <c r="N126" s="30">
        <v>1</v>
      </c>
      <c r="O126" s="34">
        <v>1061</v>
      </c>
      <c r="P126" s="31">
        <v>1061</v>
      </c>
      <c r="Q126" s="31">
        <v>0</v>
      </c>
      <c r="R126" s="31">
        <v>1061</v>
      </c>
      <c r="S126" s="33">
        <v>0</v>
      </c>
      <c r="T126" s="40">
        <f t="shared" si="15"/>
        <v>0</v>
      </c>
      <c r="U126" s="162">
        <v>39506</v>
      </c>
      <c r="V126" s="112">
        <f t="shared" si="16"/>
        <v>1</v>
      </c>
      <c r="W126" s="16">
        <v>1061</v>
      </c>
      <c r="X126" s="437" t="str">
        <f t="shared" si="10"/>
        <v>OK</v>
      </c>
      <c r="Y126" s="333">
        <f t="shared" si="17"/>
        <v>0</v>
      </c>
      <c r="Z126" s="9" t="str">
        <f t="shared" si="18"/>
        <v>White</v>
      </c>
      <c r="AA126" s="51">
        <v>39511</v>
      </c>
      <c r="AB126" s="1233">
        <f>SUM(W126:W136)</f>
        <v>4202</v>
      </c>
      <c r="AC126" s="147">
        <f t="shared" si="11"/>
        <v>7</v>
      </c>
      <c r="AD126" s="10" t="str">
        <f t="shared" si="12"/>
        <v>OK</v>
      </c>
      <c r="AE126" s="8" t="str">
        <f t="shared" ca="1" si="13"/>
        <v>-</v>
      </c>
      <c r="AF126" s="9" t="e">
        <f>IF(#REF!="","",AA126-#REF!)</f>
        <v>#REF!</v>
      </c>
      <c r="AG126" s="96"/>
    </row>
    <row r="127" spans="1:34" s="32" customFormat="1" ht="12" hidden="1" customHeight="1" outlineLevel="1" x14ac:dyDescent="0.2">
      <c r="B127" s="30">
        <v>2</v>
      </c>
      <c r="C127" s="406">
        <v>5</v>
      </c>
      <c r="D127" s="9" t="s">
        <v>25</v>
      </c>
      <c r="E127" s="153">
        <v>39505</v>
      </c>
      <c r="G127" s="30"/>
      <c r="H127" s="34"/>
      <c r="I127" s="31"/>
      <c r="J127" s="31"/>
      <c r="K127" s="31" t="str">
        <f t="shared" ref="K127:K190" si="20">IF(I127="","",I127-J127)</f>
        <v/>
      </c>
      <c r="L127" s="154"/>
      <c r="M127" s="35"/>
      <c r="N127" s="30">
        <v>2</v>
      </c>
      <c r="O127" s="34">
        <v>5</v>
      </c>
      <c r="P127" s="31">
        <v>5</v>
      </c>
      <c r="Q127" s="31">
        <v>0</v>
      </c>
      <c r="R127" s="31">
        <v>5</v>
      </c>
      <c r="S127" s="33">
        <v>0</v>
      </c>
      <c r="T127" s="40">
        <f t="shared" si="15"/>
        <v>0</v>
      </c>
      <c r="U127" s="162">
        <v>39506</v>
      </c>
      <c r="V127" s="112">
        <f t="shared" si="16"/>
        <v>2</v>
      </c>
      <c r="W127" s="16">
        <v>5</v>
      </c>
      <c r="X127" s="437" t="str">
        <f t="shared" si="10"/>
        <v>OK</v>
      </c>
      <c r="Y127" s="333">
        <f t="shared" si="17"/>
        <v>0</v>
      </c>
      <c r="Z127" s="9" t="str">
        <f t="shared" si="18"/>
        <v>Green</v>
      </c>
      <c r="AA127" s="51">
        <v>39511</v>
      </c>
      <c r="AB127" s="1233"/>
      <c r="AC127" s="147">
        <f t="shared" si="11"/>
        <v>7</v>
      </c>
      <c r="AD127" s="10" t="str">
        <f t="shared" si="12"/>
        <v>OK</v>
      </c>
      <c r="AE127" s="8" t="str">
        <f t="shared" ca="1" si="13"/>
        <v>-</v>
      </c>
      <c r="AF127" s="9" t="e">
        <f>IF(#REF!="","",AA127-#REF!)</f>
        <v>#REF!</v>
      </c>
      <c r="AG127" s="96"/>
      <c r="AH127" s="60"/>
    </row>
    <row r="128" spans="1:34" s="32" customFormat="1" ht="12" hidden="1" customHeight="1" outlineLevel="1" x14ac:dyDescent="0.2">
      <c r="B128" s="30">
        <v>3</v>
      </c>
      <c r="C128" s="406">
        <v>6</v>
      </c>
      <c r="D128" s="9" t="s">
        <v>26</v>
      </c>
      <c r="E128" s="153">
        <v>39505</v>
      </c>
      <c r="G128" s="30"/>
      <c r="H128" s="34"/>
      <c r="I128" s="31"/>
      <c r="J128" s="31"/>
      <c r="K128" s="31" t="str">
        <f t="shared" si="20"/>
        <v/>
      </c>
      <c r="L128" s="154"/>
      <c r="M128" s="35"/>
      <c r="N128" s="30">
        <v>3</v>
      </c>
      <c r="O128" s="34">
        <v>6</v>
      </c>
      <c r="P128" s="31">
        <v>6</v>
      </c>
      <c r="Q128" s="31">
        <v>0</v>
      </c>
      <c r="R128" s="31">
        <v>6</v>
      </c>
      <c r="S128" s="33">
        <v>0</v>
      </c>
      <c r="T128" s="40">
        <f t="shared" si="15"/>
        <v>0</v>
      </c>
      <c r="U128" s="162">
        <v>39506</v>
      </c>
      <c r="V128" s="112">
        <f t="shared" si="16"/>
        <v>3</v>
      </c>
      <c r="W128" s="16">
        <v>6</v>
      </c>
      <c r="X128" s="437" t="str">
        <f t="shared" si="10"/>
        <v>OK</v>
      </c>
      <c r="Y128" s="333">
        <f t="shared" si="17"/>
        <v>0</v>
      </c>
      <c r="Z128" s="9" t="str">
        <f t="shared" si="18"/>
        <v>Black</v>
      </c>
      <c r="AA128" s="51">
        <v>39511</v>
      </c>
      <c r="AB128" s="1233"/>
      <c r="AC128" s="147">
        <f t="shared" si="11"/>
        <v>7</v>
      </c>
      <c r="AD128" s="10" t="str">
        <f t="shared" si="12"/>
        <v>OK</v>
      </c>
      <c r="AE128" s="8" t="str">
        <f t="shared" ca="1" si="13"/>
        <v>-</v>
      </c>
      <c r="AF128" s="9" t="e">
        <f>IF(#REF!="","",AA128-#REF!)</f>
        <v>#REF!</v>
      </c>
      <c r="AG128" s="96"/>
    </row>
    <row r="129" spans="1:34" s="32" customFormat="1" ht="12" hidden="1" customHeight="1" outlineLevel="1" x14ac:dyDescent="0.2">
      <c r="B129" s="30">
        <v>4</v>
      </c>
      <c r="C129" s="406">
        <v>4</v>
      </c>
      <c r="D129" s="9" t="s">
        <v>28</v>
      </c>
      <c r="E129" s="153">
        <v>39505</v>
      </c>
      <c r="G129" s="30"/>
      <c r="H129" s="34"/>
      <c r="I129" s="31"/>
      <c r="J129" s="31"/>
      <c r="K129" s="31" t="str">
        <f t="shared" si="20"/>
        <v/>
      </c>
      <c r="L129" s="154"/>
      <c r="M129" s="35"/>
      <c r="N129" s="30">
        <v>4</v>
      </c>
      <c r="O129" s="34">
        <v>4</v>
      </c>
      <c r="P129" s="31">
        <v>4</v>
      </c>
      <c r="Q129" s="31">
        <v>0</v>
      </c>
      <c r="R129" s="31">
        <v>4</v>
      </c>
      <c r="S129" s="33">
        <v>0</v>
      </c>
      <c r="T129" s="40">
        <f t="shared" si="15"/>
        <v>0</v>
      </c>
      <c r="U129" s="162">
        <v>39506</v>
      </c>
      <c r="V129" s="112">
        <f t="shared" si="16"/>
        <v>4</v>
      </c>
      <c r="W129" s="16">
        <v>4</v>
      </c>
      <c r="X129" s="437" t="str">
        <f t="shared" si="10"/>
        <v>OK</v>
      </c>
      <c r="Y129" s="333">
        <f t="shared" si="17"/>
        <v>0</v>
      </c>
      <c r="Z129" s="9" t="str">
        <f t="shared" si="18"/>
        <v>Finance</v>
      </c>
      <c r="AA129" s="51">
        <v>39511</v>
      </c>
      <c r="AB129" s="1233"/>
      <c r="AC129" s="147">
        <f t="shared" si="11"/>
        <v>7</v>
      </c>
      <c r="AD129" s="10" t="str">
        <f t="shared" si="12"/>
        <v>OK</v>
      </c>
      <c r="AE129" s="8" t="str">
        <f t="shared" ca="1" si="13"/>
        <v>-</v>
      </c>
      <c r="AF129" s="9" t="e">
        <f>IF(#REF!="","",AA129-#REF!)</f>
        <v>#REF!</v>
      </c>
      <c r="AG129" s="96"/>
    </row>
    <row r="130" spans="1:34" s="32" customFormat="1" ht="12" hidden="1" customHeight="1" outlineLevel="1" x14ac:dyDescent="0.2">
      <c r="B130" s="30">
        <v>5</v>
      </c>
      <c r="C130" s="406">
        <v>116</v>
      </c>
      <c r="D130" s="9" t="s">
        <v>29</v>
      </c>
      <c r="E130" s="153">
        <v>39505</v>
      </c>
      <c r="G130" s="30"/>
      <c r="H130" s="34"/>
      <c r="I130" s="31"/>
      <c r="J130" s="31"/>
      <c r="K130" s="31" t="str">
        <f t="shared" si="20"/>
        <v/>
      </c>
      <c r="L130" s="154"/>
      <c r="M130" s="35"/>
      <c r="N130" s="30">
        <v>5</v>
      </c>
      <c r="O130" s="34">
        <v>116</v>
      </c>
      <c r="P130" s="31">
        <v>116</v>
      </c>
      <c r="Q130" s="31">
        <v>0</v>
      </c>
      <c r="R130" s="31">
        <v>116</v>
      </c>
      <c r="S130" s="33">
        <v>0</v>
      </c>
      <c r="T130" s="40">
        <f t="shared" si="15"/>
        <v>0</v>
      </c>
      <c r="U130" s="162">
        <v>39506</v>
      </c>
      <c r="V130" s="112">
        <f t="shared" si="16"/>
        <v>5</v>
      </c>
      <c r="W130" s="16">
        <v>116</v>
      </c>
      <c r="X130" s="437" t="str">
        <f t="shared" si="10"/>
        <v>OK</v>
      </c>
      <c r="Y130" s="333">
        <f t="shared" si="17"/>
        <v>0</v>
      </c>
      <c r="Z130" s="9" t="str">
        <f t="shared" si="18"/>
        <v>Credial</v>
      </c>
      <c r="AA130" s="51">
        <v>39511</v>
      </c>
      <c r="AB130" s="1233"/>
      <c r="AC130" s="147">
        <f t="shared" si="11"/>
        <v>7</v>
      </c>
      <c r="AD130" s="10" t="str">
        <f t="shared" si="12"/>
        <v>OK</v>
      </c>
      <c r="AE130" s="8" t="str">
        <f t="shared" ca="1" si="13"/>
        <v>-</v>
      </c>
      <c r="AF130" s="9" t="e">
        <f>IF(#REF!="","",AA130-#REF!)</f>
        <v>#REF!</v>
      </c>
      <c r="AG130" s="96"/>
    </row>
    <row r="131" spans="1:34" s="32" customFormat="1" ht="12" hidden="1" customHeight="1" outlineLevel="1" x14ac:dyDescent="0.2">
      <c r="B131" s="30">
        <v>6</v>
      </c>
      <c r="C131" s="406">
        <v>1995</v>
      </c>
      <c r="D131" s="9" t="s">
        <v>30</v>
      </c>
      <c r="E131" s="153">
        <v>39505</v>
      </c>
      <c r="G131" s="30"/>
      <c r="H131" s="34"/>
      <c r="I131" s="31"/>
      <c r="J131" s="31"/>
      <c r="K131" s="31" t="str">
        <f t="shared" si="20"/>
        <v/>
      </c>
      <c r="L131" s="154"/>
      <c r="M131" s="35"/>
      <c r="N131" s="30">
        <v>6</v>
      </c>
      <c r="O131" s="34">
        <v>1995</v>
      </c>
      <c r="P131" s="31">
        <v>1995</v>
      </c>
      <c r="Q131" s="31">
        <v>0</v>
      </c>
      <c r="R131" s="31">
        <v>1995</v>
      </c>
      <c r="S131" s="33">
        <v>0</v>
      </c>
      <c r="T131" s="40">
        <f t="shared" si="15"/>
        <v>0</v>
      </c>
      <c r="U131" s="162">
        <v>39506</v>
      </c>
      <c r="V131" s="112">
        <f t="shared" si="16"/>
        <v>6</v>
      </c>
      <c r="W131" s="16">
        <v>1995</v>
      </c>
      <c r="X131" s="437" t="str">
        <f t="shared" si="10"/>
        <v>OK</v>
      </c>
      <c r="Y131" s="333">
        <f t="shared" si="17"/>
        <v>0</v>
      </c>
      <c r="Z131" s="9" t="str">
        <f t="shared" si="18"/>
        <v>Ikeia</v>
      </c>
      <c r="AA131" s="51">
        <v>39511</v>
      </c>
      <c r="AB131" s="1233"/>
      <c r="AC131" s="147">
        <f t="shared" si="11"/>
        <v>7</v>
      </c>
      <c r="AD131" s="10" t="str">
        <f t="shared" si="12"/>
        <v>OK</v>
      </c>
      <c r="AE131" s="8" t="str">
        <f t="shared" ca="1" si="13"/>
        <v>-</v>
      </c>
      <c r="AF131" s="9" t="e">
        <f>IF(#REF!="","",AA131-#REF!)</f>
        <v>#REF!</v>
      </c>
      <c r="AG131" s="96"/>
      <c r="AH131" s="60"/>
    </row>
    <row r="132" spans="1:34" s="32" customFormat="1" ht="12" hidden="1" customHeight="1" outlineLevel="1" x14ac:dyDescent="0.2">
      <c r="B132" s="30">
        <v>7</v>
      </c>
      <c r="C132" s="406">
        <v>965</v>
      </c>
      <c r="D132" s="9" t="s">
        <v>30</v>
      </c>
      <c r="E132" s="153">
        <v>39505</v>
      </c>
      <c r="G132" s="30"/>
      <c r="H132" s="34"/>
      <c r="I132" s="31"/>
      <c r="J132" s="31"/>
      <c r="K132" s="31" t="str">
        <f t="shared" si="20"/>
        <v/>
      </c>
      <c r="L132" s="154"/>
      <c r="M132" s="35"/>
      <c r="N132" s="30">
        <v>7</v>
      </c>
      <c r="O132" s="34">
        <v>965</v>
      </c>
      <c r="P132" s="31">
        <v>965</v>
      </c>
      <c r="Q132" s="31">
        <v>0</v>
      </c>
      <c r="R132" s="31">
        <v>965</v>
      </c>
      <c r="S132" s="33">
        <v>0</v>
      </c>
      <c r="T132" s="40">
        <f t="shared" si="15"/>
        <v>0</v>
      </c>
      <c r="U132" s="162">
        <v>39506</v>
      </c>
      <c r="V132" s="112">
        <f t="shared" si="16"/>
        <v>7</v>
      </c>
      <c r="W132" s="16">
        <v>965</v>
      </c>
      <c r="X132" s="437" t="str">
        <f t="shared" si="10"/>
        <v>OK</v>
      </c>
      <c r="Y132" s="333">
        <f t="shared" si="17"/>
        <v>0</v>
      </c>
      <c r="Z132" s="9" t="str">
        <f t="shared" si="18"/>
        <v>Ikeia</v>
      </c>
      <c r="AA132" s="51">
        <v>39511</v>
      </c>
      <c r="AB132" s="1233"/>
      <c r="AC132" s="147">
        <f t="shared" si="11"/>
        <v>7</v>
      </c>
      <c r="AD132" s="10" t="str">
        <f t="shared" si="12"/>
        <v>OK</v>
      </c>
      <c r="AE132" s="8" t="str">
        <f t="shared" ca="1" si="13"/>
        <v>-</v>
      </c>
      <c r="AF132" s="9" t="e">
        <f>IF(#REF!="","",AA132-#REF!)</f>
        <v>#REF!</v>
      </c>
      <c r="AG132" s="96"/>
      <c r="AH132" s="60"/>
    </row>
    <row r="133" spans="1:34" s="32" customFormat="1" ht="12" hidden="1" customHeight="1" outlineLevel="1" x14ac:dyDescent="0.2">
      <c r="B133" s="30">
        <v>8</v>
      </c>
      <c r="C133" s="406">
        <v>1</v>
      </c>
      <c r="D133" s="9" t="s">
        <v>31</v>
      </c>
      <c r="E133" s="153">
        <v>39505</v>
      </c>
      <c r="G133" s="30"/>
      <c r="H133" s="34"/>
      <c r="I133" s="31"/>
      <c r="J133" s="31"/>
      <c r="K133" s="31" t="str">
        <f t="shared" si="20"/>
        <v/>
      </c>
      <c r="L133" s="154"/>
      <c r="M133" s="35"/>
      <c r="N133" s="30">
        <v>8</v>
      </c>
      <c r="O133" s="34">
        <v>1</v>
      </c>
      <c r="P133" s="31">
        <v>1</v>
      </c>
      <c r="Q133" s="31">
        <v>0</v>
      </c>
      <c r="R133" s="31">
        <v>1</v>
      </c>
      <c r="S133" s="33">
        <v>0</v>
      </c>
      <c r="T133" s="40">
        <f t="shared" si="15"/>
        <v>0</v>
      </c>
      <c r="U133" s="162">
        <v>39506</v>
      </c>
      <c r="V133" s="112">
        <f t="shared" si="16"/>
        <v>8</v>
      </c>
      <c r="W133" s="16">
        <v>1</v>
      </c>
      <c r="X133" s="437" t="str">
        <f t="shared" si="10"/>
        <v>OK</v>
      </c>
      <c r="Y133" s="333">
        <f t="shared" si="17"/>
        <v>0</v>
      </c>
      <c r="Z133" s="9" t="str">
        <f t="shared" si="18"/>
        <v>Moviflor</v>
      </c>
      <c r="AA133" s="51">
        <v>39511</v>
      </c>
      <c r="AB133" s="1233"/>
      <c r="AC133" s="147">
        <f t="shared" si="11"/>
        <v>7</v>
      </c>
      <c r="AD133" s="10" t="str">
        <f t="shared" si="12"/>
        <v>OK</v>
      </c>
      <c r="AE133" s="8" t="str">
        <f t="shared" ca="1" si="13"/>
        <v>-</v>
      </c>
      <c r="AF133" s="9" t="e">
        <f>IF(#REF!="","",AA133-#REF!)</f>
        <v>#REF!</v>
      </c>
      <c r="AG133" s="96"/>
    </row>
    <row r="134" spans="1:34" s="32" customFormat="1" ht="12" hidden="1" customHeight="1" outlineLevel="1" x14ac:dyDescent="0.2">
      <c r="B134" s="30">
        <v>9</v>
      </c>
      <c r="C134" s="406">
        <v>44</v>
      </c>
      <c r="D134" s="9" t="s">
        <v>32</v>
      </c>
      <c r="E134" s="153">
        <v>39505</v>
      </c>
      <c r="G134" s="30"/>
      <c r="H134" s="34"/>
      <c r="I134" s="31"/>
      <c r="J134" s="31"/>
      <c r="K134" s="31" t="str">
        <f t="shared" si="20"/>
        <v/>
      </c>
      <c r="L134" s="154"/>
      <c r="M134" s="35"/>
      <c r="N134" s="30">
        <v>9</v>
      </c>
      <c r="O134" s="34">
        <v>44</v>
      </c>
      <c r="P134" s="31">
        <v>44</v>
      </c>
      <c r="Q134" s="31">
        <v>0</v>
      </c>
      <c r="R134" s="31">
        <v>44</v>
      </c>
      <c r="S134" s="33">
        <v>0</v>
      </c>
      <c r="T134" s="40">
        <f t="shared" si="15"/>
        <v>0</v>
      </c>
      <c r="U134" s="162">
        <v>39506</v>
      </c>
      <c r="V134" s="112">
        <f t="shared" si="16"/>
        <v>9</v>
      </c>
      <c r="W134" s="16">
        <v>44</v>
      </c>
      <c r="X134" s="437" t="str">
        <f t="shared" si="10"/>
        <v>OK</v>
      </c>
      <c r="Y134" s="333">
        <f t="shared" si="17"/>
        <v>0</v>
      </c>
      <c r="Z134" s="9" t="str">
        <f t="shared" si="18"/>
        <v>Conforama</v>
      </c>
      <c r="AA134" s="51">
        <v>39511</v>
      </c>
      <c r="AB134" s="1233"/>
      <c r="AC134" s="147">
        <f t="shared" si="11"/>
        <v>7</v>
      </c>
      <c r="AD134" s="10" t="str">
        <f t="shared" si="12"/>
        <v>OK</v>
      </c>
      <c r="AE134" s="8" t="str">
        <f t="shared" ca="1" si="13"/>
        <v>-</v>
      </c>
      <c r="AF134" s="9" t="e">
        <f>IF(#REF!="","",AA134-#REF!)</f>
        <v>#REF!</v>
      </c>
      <c r="AG134" s="96"/>
    </row>
    <row r="135" spans="1:34" s="32" customFormat="1" ht="12" hidden="1" customHeight="1" outlineLevel="1" x14ac:dyDescent="0.2">
      <c r="B135" s="30">
        <v>10</v>
      </c>
      <c r="C135" s="406">
        <v>2</v>
      </c>
      <c r="D135" s="9" t="s">
        <v>34</v>
      </c>
      <c r="E135" s="153">
        <v>39505</v>
      </c>
      <c r="G135" s="30"/>
      <c r="H135" s="34"/>
      <c r="I135" s="31"/>
      <c r="J135" s="31"/>
      <c r="K135" s="31" t="str">
        <f t="shared" si="20"/>
        <v/>
      </c>
      <c r="L135" s="154"/>
      <c r="M135" s="35"/>
      <c r="N135" s="30">
        <v>10</v>
      </c>
      <c r="O135" s="34">
        <v>2</v>
      </c>
      <c r="P135" s="31">
        <v>2</v>
      </c>
      <c r="Q135" s="31">
        <v>0</v>
      </c>
      <c r="R135" s="31">
        <v>2</v>
      </c>
      <c r="S135" s="33">
        <v>0</v>
      </c>
      <c r="T135" s="40">
        <f t="shared" si="15"/>
        <v>0</v>
      </c>
      <c r="U135" s="162">
        <v>39506</v>
      </c>
      <c r="V135" s="112">
        <f t="shared" si="16"/>
        <v>10</v>
      </c>
      <c r="W135" s="16">
        <v>2</v>
      </c>
      <c r="X135" s="437" t="str">
        <f t="shared" si="10"/>
        <v>OK</v>
      </c>
      <c r="Y135" s="333">
        <f t="shared" si="17"/>
        <v>0</v>
      </c>
      <c r="Z135" s="9" t="str">
        <f t="shared" si="18"/>
        <v>Euronics</v>
      </c>
      <c r="AA135" s="51">
        <v>39511</v>
      </c>
      <c r="AB135" s="1233"/>
      <c r="AC135" s="147">
        <f t="shared" si="11"/>
        <v>7</v>
      </c>
      <c r="AD135" s="10" t="str">
        <f t="shared" si="12"/>
        <v>OK</v>
      </c>
      <c r="AE135" s="8" t="str">
        <f t="shared" ca="1" si="13"/>
        <v>-</v>
      </c>
      <c r="AF135" s="9" t="e">
        <f>IF(#REF!="","",AA135-#REF!)</f>
        <v>#REF!</v>
      </c>
      <c r="AG135" s="96"/>
    </row>
    <row r="136" spans="1:34" s="32" customFormat="1" ht="12" hidden="1" customHeight="1" outlineLevel="1" x14ac:dyDescent="0.2">
      <c r="A136" s="55"/>
      <c r="B136" s="22">
        <v>11</v>
      </c>
      <c r="C136" s="404">
        <v>3</v>
      </c>
      <c r="D136" s="12" t="s">
        <v>35</v>
      </c>
      <c r="E136" s="153">
        <v>39505</v>
      </c>
      <c r="F136" s="55"/>
      <c r="G136" s="22"/>
      <c r="H136" s="29"/>
      <c r="I136" s="21"/>
      <c r="J136" s="21"/>
      <c r="K136" s="31" t="str">
        <f t="shared" si="20"/>
        <v/>
      </c>
      <c r="L136" s="155"/>
      <c r="M136" s="57"/>
      <c r="N136" s="22">
        <v>11</v>
      </c>
      <c r="O136" s="29">
        <v>3</v>
      </c>
      <c r="P136" s="21">
        <v>3</v>
      </c>
      <c r="Q136" s="21">
        <v>0</v>
      </c>
      <c r="R136" s="21">
        <v>3</v>
      </c>
      <c r="S136" s="14">
        <v>0</v>
      </c>
      <c r="T136" s="40">
        <f t="shared" si="15"/>
        <v>0</v>
      </c>
      <c r="U136" s="162">
        <v>39506</v>
      </c>
      <c r="V136" s="108">
        <f t="shared" si="16"/>
        <v>11</v>
      </c>
      <c r="W136" s="12">
        <v>3</v>
      </c>
      <c r="X136" s="437" t="str">
        <f t="shared" ref="X136:X199" si="21">IF(C136=W136,"OK",IF(W136=R136,"ERRO",IF(W136="","KO",IF(W136=J136,"ERRO"))))</f>
        <v>OK</v>
      </c>
      <c r="Y136" s="333">
        <f t="shared" si="17"/>
        <v>0</v>
      </c>
      <c r="Z136" s="12" t="str">
        <f t="shared" si="18"/>
        <v>Tien 21</v>
      </c>
      <c r="AA136" s="51">
        <v>39511</v>
      </c>
      <c r="AB136" s="1233"/>
      <c r="AC136" s="147">
        <f t="shared" ref="AC136:AC199" si="22">DAYS360(E136,AA136)</f>
        <v>7</v>
      </c>
      <c r="AD136" s="13" t="str">
        <f t="shared" ref="AD136:AD199" si="23">IF(AA136&gt;0,"OK","Pendente")</f>
        <v>OK</v>
      </c>
      <c r="AE136" s="11" t="str">
        <f t="shared" ref="AE136:AE199" ca="1" si="24">IF(AND((AA136=""),$P$1&gt;(U136+5)),"ALERTA","-")</f>
        <v>-</v>
      </c>
      <c r="AF136" s="12" t="e">
        <f>IF(#REF!="","",AA136-#REF!)</f>
        <v>#REF!</v>
      </c>
      <c r="AG136" s="95"/>
      <c r="AH136" s="55"/>
    </row>
    <row r="137" spans="1:34" s="32" customFormat="1" ht="12" hidden="1" customHeight="1" outlineLevel="1" x14ac:dyDescent="0.2">
      <c r="B137" s="30">
        <v>1</v>
      </c>
      <c r="C137" s="406">
        <v>1941</v>
      </c>
      <c r="D137" s="9" t="s">
        <v>24</v>
      </c>
      <c r="E137" s="153">
        <v>39506</v>
      </c>
      <c r="G137" s="30"/>
      <c r="H137" s="34"/>
      <c r="I137" s="31"/>
      <c r="J137" s="31"/>
      <c r="K137" s="31" t="str">
        <f t="shared" si="20"/>
        <v/>
      </c>
      <c r="L137" s="154"/>
      <c r="M137" s="35"/>
      <c r="N137" s="30">
        <v>1</v>
      </c>
      <c r="O137" s="34">
        <v>1941</v>
      </c>
      <c r="P137" s="31">
        <v>1941</v>
      </c>
      <c r="Q137" s="31">
        <v>0</v>
      </c>
      <c r="R137" s="31">
        <v>1941</v>
      </c>
      <c r="S137" s="33">
        <v>0</v>
      </c>
      <c r="T137" s="40">
        <f t="shared" ref="T137:T200" si="25">IF(R137="","",P137-R137)</f>
        <v>0</v>
      </c>
      <c r="U137" s="162">
        <v>39689</v>
      </c>
      <c r="V137" s="112">
        <f t="shared" ref="V137:V200" si="26">N137</f>
        <v>1</v>
      </c>
      <c r="W137" s="16">
        <v>1941</v>
      </c>
      <c r="X137" s="437" t="str">
        <f t="shared" si="21"/>
        <v>OK</v>
      </c>
      <c r="Y137" s="333">
        <f t="shared" ref="Y137:Y200" si="27">+C137-W137</f>
        <v>0</v>
      </c>
      <c r="Z137" s="9" t="str">
        <f t="shared" ref="Z137:Z200" si="28">IF(D137="","",D137)</f>
        <v>White</v>
      </c>
      <c r="AA137" s="51">
        <v>39512</v>
      </c>
      <c r="AB137" s="1233">
        <f>SUM(W137:W146)</f>
        <v>2129</v>
      </c>
      <c r="AC137" s="147">
        <f t="shared" si="22"/>
        <v>7</v>
      </c>
      <c r="AD137" s="10" t="str">
        <f t="shared" si="23"/>
        <v>OK</v>
      </c>
      <c r="AE137" s="8" t="str">
        <f t="shared" ca="1" si="24"/>
        <v>-</v>
      </c>
      <c r="AF137" s="9" t="e">
        <f>IF(#REF!="","",AA137-#REF!)</f>
        <v>#REF!</v>
      </c>
      <c r="AG137" s="96"/>
    </row>
    <row r="138" spans="1:34" s="32" customFormat="1" ht="12" hidden="1" customHeight="1" outlineLevel="1" x14ac:dyDescent="0.2">
      <c r="B138" s="30">
        <v>2</v>
      </c>
      <c r="C138" s="406">
        <v>2</v>
      </c>
      <c r="D138" s="9" t="s">
        <v>25</v>
      </c>
      <c r="E138" s="153">
        <v>39506</v>
      </c>
      <c r="G138" s="30"/>
      <c r="H138" s="34"/>
      <c r="I138" s="31"/>
      <c r="J138" s="31"/>
      <c r="K138" s="31" t="str">
        <f t="shared" si="20"/>
        <v/>
      </c>
      <c r="L138" s="154"/>
      <c r="M138" s="35"/>
      <c r="N138" s="30">
        <v>2</v>
      </c>
      <c r="O138" s="34">
        <v>2</v>
      </c>
      <c r="P138" s="31">
        <v>2</v>
      </c>
      <c r="Q138" s="31">
        <v>0</v>
      </c>
      <c r="R138" s="31">
        <v>2</v>
      </c>
      <c r="S138" s="33">
        <v>0</v>
      </c>
      <c r="T138" s="40">
        <f t="shared" si="25"/>
        <v>0</v>
      </c>
      <c r="U138" s="162">
        <v>39507</v>
      </c>
      <c r="V138" s="112">
        <f t="shared" si="26"/>
        <v>2</v>
      </c>
      <c r="W138" s="16">
        <v>2</v>
      </c>
      <c r="X138" s="437" t="str">
        <f t="shared" si="21"/>
        <v>OK</v>
      </c>
      <c r="Y138" s="333">
        <f t="shared" si="27"/>
        <v>0</v>
      </c>
      <c r="Z138" s="9" t="str">
        <f t="shared" si="28"/>
        <v>Green</v>
      </c>
      <c r="AA138" s="51">
        <v>39511</v>
      </c>
      <c r="AB138" s="1233"/>
      <c r="AC138" s="147">
        <f t="shared" si="22"/>
        <v>6</v>
      </c>
      <c r="AD138" s="10" t="str">
        <f t="shared" si="23"/>
        <v>OK</v>
      </c>
      <c r="AE138" s="8" t="str">
        <f t="shared" ca="1" si="24"/>
        <v>-</v>
      </c>
      <c r="AF138" s="9" t="e">
        <f>IF(#REF!="","",AA138-#REF!)</f>
        <v>#REF!</v>
      </c>
      <c r="AG138" s="96"/>
      <c r="AH138" s="60"/>
    </row>
    <row r="139" spans="1:34" s="32" customFormat="1" ht="12" hidden="1" customHeight="1" outlineLevel="1" x14ac:dyDescent="0.2">
      <c r="B139" s="30">
        <v>3</v>
      </c>
      <c r="C139" s="406">
        <v>8</v>
      </c>
      <c r="D139" s="9" t="s">
        <v>26</v>
      </c>
      <c r="E139" s="153">
        <v>39506</v>
      </c>
      <c r="G139" s="30"/>
      <c r="H139" s="34"/>
      <c r="I139" s="31"/>
      <c r="J139" s="31"/>
      <c r="K139" s="31" t="str">
        <f t="shared" si="20"/>
        <v/>
      </c>
      <c r="L139" s="154"/>
      <c r="M139" s="35"/>
      <c r="N139" s="30">
        <v>3</v>
      </c>
      <c r="O139" s="34">
        <v>8</v>
      </c>
      <c r="P139" s="31">
        <v>8</v>
      </c>
      <c r="Q139" s="31">
        <v>0</v>
      </c>
      <c r="R139" s="31">
        <v>8</v>
      </c>
      <c r="S139" s="33">
        <v>0</v>
      </c>
      <c r="T139" s="40">
        <f t="shared" si="25"/>
        <v>0</v>
      </c>
      <c r="U139" s="162">
        <v>39507</v>
      </c>
      <c r="V139" s="112">
        <f t="shared" si="26"/>
        <v>3</v>
      </c>
      <c r="W139" s="16">
        <v>8</v>
      </c>
      <c r="X139" s="437" t="str">
        <f t="shared" si="21"/>
        <v>OK</v>
      </c>
      <c r="Y139" s="333">
        <f t="shared" si="27"/>
        <v>0</v>
      </c>
      <c r="Z139" s="9" t="str">
        <f t="shared" si="28"/>
        <v>Black</v>
      </c>
      <c r="AA139" s="51">
        <v>39511</v>
      </c>
      <c r="AB139" s="1233"/>
      <c r="AC139" s="147">
        <f t="shared" si="22"/>
        <v>6</v>
      </c>
      <c r="AD139" s="10" t="str">
        <f t="shared" si="23"/>
        <v>OK</v>
      </c>
      <c r="AE139" s="8" t="str">
        <f t="shared" ca="1" si="24"/>
        <v>-</v>
      </c>
      <c r="AF139" s="9" t="e">
        <f>IF(#REF!="","",AA139-#REF!)</f>
        <v>#REF!</v>
      </c>
      <c r="AG139" s="96"/>
    </row>
    <row r="140" spans="1:34" s="32" customFormat="1" ht="12" hidden="1" customHeight="1" outlineLevel="1" x14ac:dyDescent="0.2">
      <c r="B140" s="30">
        <v>4</v>
      </c>
      <c r="C140" s="406">
        <v>6</v>
      </c>
      <c r="D140" s="9" t="s">
        <v>28</v>
      </c>
      <c r="E140" s="153">
        <v>39506</v>
      </c>
      <c r="G140" s="30"/>
      <c r="H140" s="34"/>
      <c r="I140" s="31"/>
      <c r="J140" s="31"/>
      <c r="K140" s="31" t="str">
        <f t="shared" si="20"/>
        <v/>
      </c>
      <c r="L140" s="154"/>
      <c r="M140" s="35"/>
      <c r="N140" s="30">
        <v>4</v>
      </c>
      <c r="O140" s="34">
        <v>6</v>
      </c>
      <c r="P140" s="31">
        <v>6</v>
      </c>
      <c r="Q140" s="31">
        <v>0</v>
      </c>
      <c r="R140" s="31">
        <v>6</v>
      </c>
      <c r="S140" s="33">
        <v>0</v>
      </c>
      <c r="T140" s="40">
        <f t="shared" si="25"/>
        <v>0</v>
      </c>
      <c r="U140" s="162">
        <v>39507</v>
      </c>
      <c r="V140" s="112">
        <f t="shared" si="26"/>
        <v>4</v>
      </c>
      <c r="W140" s="16">
        <v>6</v>
      </c>
      <c r="X140" s="437" t="str">
        <f t="shared" si="21"/>
        <v>OK</v>
      </c>
      <c r="Y140" s="333">
        <f t="shared" si="27"/>
        <v>0</v>
      </c>
      <c r="Z140" s="9" t="str">
        <f t="shared" si="28"/>
        <v>Finance</v>
      </c>
      <c r="AA140" s="51">
        <v>39511</v>
      </c>
      <c r="AB140" s="1233"/>
      <c r="AC140" s="147">
        <f t="shared" si="22"/>
        <v>6</v>
      </c>
      <c r="AD140" s="10" t="str">
        <f t="shared" si="23"/>
        <v>OK</v>
      </c>
      <c r="AE140" s="8" t="str">
        <f t="shared" ca="1" si="24"/>
        <v>-</v>
      </c>
      <c r="AF140" s="9" t="e">
        <f>IF(#REF!="","",AA140-#REF!)</f>
        <v>#REF!</v>
      </c>
      <c r="AG140" s="96"/>
    </row>
    <row r="141" spans="1:34" s="32" customFormat="1" ht="12" hidden="1" customHeight="1" outlineLevel="1" x14ac:dyDescent="0.2">
      <c r="B141" s="30">
        <v>5</v>
      </c>
      <c r="C141" s="406">
        <v>54</v>
      </c>
      <c r="D141" s="9" t="s">
        <v>29</v>
      </c>
      <c r="E141" s="153">
        <v>39506</v>
      </c>
      <c r="G141" s="30"/>
      <c r="H141" s="34"/>
      <c r="I141" s="31"/>
      <c r="J141" s="31"/>
      <c r="K141" s="31" t="str">
        <f t="shared" si="20"/>
        <v/>
      </c>
      <c r="L141" s="154"/>
      <c r="M141" s="35"/>
      <c r="N141" s="30">
        <v>5</v>
      </c>
      <c r="O141" s="34">
        <v>54</v>
      </c>
      <c r="P141" s="31">
        <v>54</v>
      </c>
      <c r="Q141" s="31">
        <v>0</v>
      </c>
      <c r="R141" s="31">
        <v>54</v>
      </c>
      <c r="S141" s="33">
        <v>0</v>
      </c>
      <c r="T141" s="40">
        <f t="shared" si="25"/>
        <v>0</v>
      </c>
      <c r="U141" s="162">
        <v>39507</v>
      </c>
      <c r="V141" s="112">
        <f t="shared" si="26"/>
        <v>5</v>
      </c>
      <c r="W141" s="16">
        <v>54</v>
      </c>
      <c r="X141" s="437" t="str">
        <f t="shared" si="21"/>
        <v>OK</v>
      </c>
      <c r="Y141" s="333">
        <f t="shared" si="27"/>
        <v>0</v>
      </c>
      <c r="Z141" s="9" t="str">
        <f t="shared" si="28"/>
        <v>Credial</v>
      </c>
      <c r="AA141" s="51">
        <v>39511</v>
      </c>
      <c r="AB141" s="1233"/>
      <c r="AC141" s="147">
        <f t="shared" si="22"/>
        <v>6</v>
      </c>
      <c r="AD141" s="10" t="str">
        <f t="shared" si="23"/>
        <v>OK</v>
      </c>
      <c r="AE141" s="8" t="str">
        <f t="shared" ca="1" si="24"/>
        <v>-</v>
      </c>
      <c r="AF141" s="9" t="e">
        <f>IF(#REF!="","",AA141-#REF!)</f>
        <v>#REF!</v>
      </c>
      <c r="AG141" s="96"/>
    </row>
    <row r="142" spans="1:34" s="32" customFormat="1" ht="12" hidden="1" customHeight="1" outlineLevel="1" x14ac:dyDescent="0.2">
      <c r="B142" s="30">
        <v>6</v>
      </c>
      <c r="C142" s="406">
        <v>94</v>
      </c>
      <c r="D142" s="9" t="s">
        <v>30</v>
      </c>
      <c r="E142" s="153">
        <v>39506</v>
      </c>
      <c r="G142" s="30"/>
      <c r="H142" s="34"/>
      <c r="I142" s="31"/>
      <c r="J142" s="31"/>
      <c r="K142" s="31" t="str">
        <f t="shared" si="20"/>
        <v/>
      </c>
      <c r="L142" s="154"/>
      <c r="M142" s="35"/>
      <c r="N142" s="30">
        <v>6</v>
      </c>
      <c r="O142" s="34">
        <v>94</v>
      </c>
      <c r="P142" s="31">
        <v>94</v>
      </c>
      <c r="Q142" s="31">
        <v>0</v>
      </c>
      <c r="R142" s="31">
        <v>94</v>
      </c>
      <c r="S142" s="33">
        <v>0</v>
      </c>
      <c r="T142" s="40">
        <f t="shared" si="25"/>
        <v>0</v>
      </c>
      <c r="U142" s="162">
        <v>39507</v>
      </c>
      <c r="V142" s="112">
        <f t="shared" si="26"/>
        <v>6</v>
      </c>
      <c r="W142" s="16">
        <v>94</v>
      </c>
      <c r="X142" s="437" t="str">
        <f t="shared" si="21"/>
        <v>OK</v>
      </c>
      <c r="Y142" s="333">
        <f t="shared" si="27"/>
        <v>0</v>
      </c>
      <c r="Z142" s="9" t="str">
        <f t="shared" si="28"/>
        <v>Ikeia</v>
      </c>
      <c r="AA142" s="51">
        <v>39511</v>
      </c>
      <c r="AB142" s="1233"/>
      <c r="AC142" s="147">
        <f t="shared" si="22"/>
        <v>6</v>
      </c>
      <c r="AD142" s="10" t="str">
        <f t="shared" si="23"/>
        <v>OK</v>
      </c>
      <c r="AE142" s="8" t="str">
        <f t="shared" ca="1" si="24"/>
        <v>-</v>
      </c>
      <c r="AF142" s="9" t="e">
        <f>IF(#REF!="","",AA142-#REF!)</f>
        <v>#REF!</v>
      </c>
      <c r="AG142" s="96"/>
      <c r="AH142" s="60"/>
    </row>
    <row r="143" spans="1:34" s="32" customFormat="1" ht="12" hidden="1" customHeight="1" outlineLevel="1" x14ac:dyDescent="0.2">
      <c r="B143" s="30">
        <v>7</v>
      </c>
      <c r="C143" s="406">
        <v>1</v>
      </c>
      <c r="D143" s="9" t="s">
        <v>31</v>
      </c>
      <c r="E143" s="153">
        <v>39506</v>
      </c>
      <c r="G143" s="30"/>
      <c r="H143" s="34"/>
      <c r="I143" s="31"/>
      <c r="J143" s="31"/>
      <c r="K143" s="31" t="str">
        <f t="shared" si="20"/>
        <v/>
      </c>
      <c r="L143" s="154"/>
      <c r="M143" s="35"/>
      <c r="N143" s="30">
        <v>7</v>
      </c>
      <c r="O143" s="34">
        <v>1</v>
      </c>
      <c r="P143" s="31">
        <v>1</v>
      </c>
      <c r="Q143" s="31">
        <v>0</v>
      </c>
      <c r="R143" s="31">
        <v>1</v>
      </c>
      <c r="S143" s="33">
        <v>0</v>
      </c>
      <c r="T143" s="40">
        <f t="shared" si="25"/>
        <v>0</v>
      </c>
      <c r="U143" s="162">
        <v>39507</v>
      </c>
      <c r="V143" s="112">
        <f t="shared" si="26"/>
        <v>7</v>
      </c>
      <c r="W143" s="16">
        <v>1</v>
      </c>
      <c r="X143" s="437" t="str">
        <f t="shared" si="21"/>
        <v>OK</v>
      </c>
      <c r="Y143" s="333">
        <f t="shared" si="27"/>
        <v>0</v>
      </c>
      <c r="Z143" s="9" t="str">
        <f t="shared" si="28"/>
        <v>Moviflor</v>
      </c>
      <c r="AA143" s="51">
        <v>39511</v>
      </c>
      <c r="AB143" s="1233"/>
      <c r="AC143" s="147">
        <f t="shared" si="22"/>
        <v>6</v>
      </c>
      <c r="AD143" s="10" t="str">
        <f t="shared" si="23"/>
        <v>OK</v>
      </c>
      <c r="AE143" s="8" t="str">
        <f t="shared" ca="1" si="24"/>
        <v>-</v>
      </c>
      <c r="AF143" s="9" t="e">
        <f>IF(#REF!="","",AA143-#REF!)</f>
        <v>#REF!</v>
      </c>
      <c r="AG143" s="96"/>
    </row>
    <row r="144" spans="1:34" s="32" customFormat="1" ht="12" hidden="1" customHeight="1" outlineLevel="1" x14ac:dyDescent="0.2">
      <c r="B144" s="30">
        <v>8</v>
      </c>
      <c r="C144" s="406">
        <v>17</v>
      </c>
      <c r="D144" s="9" t="s">
        <v>32</v>
      </c>
      <c r="E144" s="153">
        <v>39506</v>
      </c>
      <c r="G144" s="30"/>
      <c r="H144" s="34"/>
      <c r="I144" s="31"/>
      <c r="J144" s="31"/>
      <c r="K144" s="31" t="str">
        <f t="shared" si="20"/>
        <v/>
      </c>
      <c r="L144" s="154"/>
      <c r="M144" s="35"/>
      <c r="N144" s="30">
        <v>8</v>
      </c>
      <c r="O144" s="34">
        <v>17</v>
      </c>
      <c r="P144" s="31">
        <v>17</v>
      </c>
      <c r="Q144" s="31">
        <v>0</v>
      </c>
      <c r="R144" s="31">
        <v>17</v>
      </c>
      <c r="S144" s="33">
        <v>0</v>
      </c>
      <c r="T144" s="40">
        <f t="shared" si="25"/>
        <v>0</v>
      </c>
      <c r="U144" s="162">
        <v>39507</v>
      </c>
      <c r="V144" s="112">
        <f t="shared" si="26"/>
        <v>8</v>
      </c>
      <c r="W144" s="16">
        <v>17</v>
      </c>
      <c r="X144" s="437" t="str">
        <f t="shared" si="21"/>
        <v>OK</v>
      </c>
      <c r="Y144" s="333">
        <f t="shared" si="27"/>
        <v>0</v>
      </c>
      <c r="Z144" s="9" t="str">
        <f t="shared" si="28"/>
        <v>Conforama</v>
      </c>
      <c r="AA144" s="51">
        <v>39511</v>
      </c>
      <c r="AB144" s="1233"/>
      <c r="AC144" s="147">
        <f t="shared" si="22"/>
        <v>6</v>
      </c>
      <c r="AD144" s="10" t="str">
        <f t="shared" si="23"/>
        <v>OK</v>
      </c>
      <c r="AE144" s="8" t="str">
        <f t="shared" ca="1" si="24"/>
        <v>-</v>
      </c>
      <c r="AF144" s="9" t="e">
        <f>IF(#REF!="","",AA144-#REF!)</f>
        <v>#REF!</v>
      </c>
      <c r="AG144" s="96"/>
    </row>
    <row r="145" spans="1:34" s="32" customFormat="1" ht="12" hidden="1" customHeight="1" outlineLevel="1" x14ac:dyDescent="0.2">
      <c r="B145" s="30">
        <v>9</v>
      </c>
      <c r="C145" s="406">
        <v>3</v>
      </c>
      <c r="D145" s="9" t="s">
        <v>34</v>
      </c>
      <c r="E145" s="153">
        <v>39506</v>
      </c>
      <c r="G145" s="30"/>
      <c r="H145" s="34"/>
      <c r="I145" s="31"/>
      <c r="J145" s="31"/>
      <c r="K145" s="31" t="str">
        <f t="shared" si="20"/>
        <v/>
      </c>
      <c r="L145" s="154"/>
      <c r="M145" s="35"/>
      <c r="N145" s="30">
        <v>9</v>
      </c>
      <c r="O145" s="34">
        <v>3</v>
      </c>
      <c r="P145" s="31">
        <v>3</v>
      </c>
      <c r="Q145" s="31">
        <v>0</v>
      </c>
      <c r="R145" s="31">
        <v>3</v>
      </c>
      <c r="S145" s="33">
        <v>0</v>
      </c>
      <c r="T145" s="40">
        <f t="shared" si="25"/>
        <v>0</v>
      </c>
      <c r="U145" s="162">
        <v>39507</v>
      </c>
      <c r="V145" s="112">
        <f t="shared" si="26"/>
        <v>9</v>
      </c>
      <c r="W145" s="16">
        <v>3</v>
      </c>
      <c r="X145" s="437" t="str">
        <f t="shared" si="21"/>
        <v>OK</v>
      </c>
      <c r="Y145" s="333">
        <f t="shared" si="27"/>
        <v>0</v>
      </c>
      <c r="Z145" s="9" t="str">
        <f t="shared" si="28"/>
        <v>Euronics</v>
      </c>
      <c r="AA145" s="51">
        <v>39511</v>
      </c>
      <c r="AB145" s="1233"/>
      <c r="AC145" s="147">
        <f t="shared" si="22"/>
        <v>6</v>
      </c>
      <c r="AD145" s="10" t="str">
        <f t="shared" si="23"/>
        <v>OK</v>
      </c>
      <c r="AE145" s="8" t="str">
        <f t="shared" ca="1" si="24"/>
        <v>-</v>
      </c>
      <c r="AF145" s="9" t="e">
        <f>IF(#REF!="","",AA145-#REF!)</f>
        <v>#REF!</v>
      </c>
      <c r="AG145" s="96"/>
    </row>
    <row r="146" spans="1:34" s="32" customFormat="1" ht="12" hidden="1" customHeight="1" outlineLevel="1" x14ac:dyDescent="0.2">
      <c r="A146" s="55"/>
      <c r="B146" s="22">
        <v>10</v>
      </c>
      <c r="C146" s="404">
        <v>3</v>
      </c>
      <c r="D146" s="12" t="s">
        <v>35</v>
      </c>
      <c r="E146" s="153">
        <v>39506</v>
      </c>
      <c r="F146" s="55"/>
      <c r="G146" s="22"/>
      <c r="H146" s="29"/>
      <c r="I146" s="21"/>
      <c r="J146" s="21"/>
      <c r="K146" s="31" t="str">
        <f t="shared" si="20"/>
        <v/>
      </c>
      <c r="L146" s="155"/>
      <c r="M146" s="57"/>
      <c r="N146" s="22">
        <v>10</v>
      </c>
      <c r="O146" s="29">
        <v>3</v>
      </c>
      <c r="P146" s="21">
        <v>3</v>
      </c>
      <c r="Q146" s="21">
        <v>0</v>
      </c>
      <c r="R146" s="21">
        <v>3</v>
      </c>
      <c r="S146" s="14">
        <v>0</v>
      </c>
      <c r="T146" s="40">
        <f t="shared" si="25"/>
        <v>0</v>
      </c>
      <c r="U146" s="162">
        <v>39507</v>
      </c>
      <c r="V146" s="108">
        <f t="shared" si="26"/>
        <v>10</v>
      </c>
      <c r="W146" s="12">
        <v>3</v>
      </c>
      <c r="X146" s="437" t="str">
        <f t="shared" si="21"/>
        <v>OK</v>
      </c>
      <c r="Y146" s="333">
        <f t="shared" si="27"/>
        <v>0</v>
      </c>
      <c r="Z146" s="12" t="str">
        <f t="shared" si="28"/>
        <v>Tien 21</v>
      </c>
      <c r="AA146" s="51">
        <v>39513</v>
      </c>
      <c r="AB146" s="1233"/>
      <c r="AC146" s="147">
        <f t="shared" si="22"/>
        <v>8</v>
      </c>
      <c r="AD146" s="13" t="str">
        <f t="shared" si="23"/>
        <v>OK</v>
      </c>
      <c r="AE146" s="11" t="str">
        <f t="shared" ca="1" si="24"/>
        <v>-</v>
      </c>
      <c r="AF146" s="12" t="e">
        <f>IF(#REF!="","",AA146-#REF!)</f>
        <v>#REF!</v>
      </c>
      <c r="AG146" s="95"/>
      <c r="AH146" s="55"/>
    </row>
    <row r="147" spans="1:34" s="32" customFormat="1" ht="12" hidden="1" customHeight="1" outlineLevel="1" x14ac:dyDescent="0.2">
      <c r="B147" s="30">
        <v>1</v>
      </c>
      <c r="C147" s="406">
        <v>146</v>
      </c>
      <c r="D147" s="9"/>
      <c r="E147" s="153">
        <v>39507</v>
      </c>
      <c r="G147" s="30"/>
      <c r="H147" s="34"/>
      <c r="I147" s="31"/>
      <c r="J147" s="31"/>
      <c r="K147" s="31" t="str">
        <f t="shared" si="20"/>
        <v/>
      </c>
      <c r="L147" s="154"/>
      <c r="M147" s="35"/>
      <c r="N147" s="30">
        <v>1</v>
      </c>
      <c r="O147" s="34">
        <v>146</v>
      </c>
      <c r="P147" s="31">
        <v>146</v>
      </c>
      <c r="Q147" s="31">
        <v>0</v>
      </c>
      <c r="R147" s="31">
        <v>146</v>
      </c>
      <c r="S147" s="33">
        <v>0</v>
      </c>
      <c r="T147" s="40">
        <f t="shared" si="25"/>
        <v>0</v>
      </c>
      <c r="U147" s="162">
        <v>39510</v>
      </c>
      <c r="V147" s="112"/>
      <c r="W147" s="16"/>
      <c r="X147" s="437" t="str">
        <f t="shared" si="21"/>
        <v>KO</v>
      </c>
      <c r="Y147" s="333">
        <f t="shared" si="27"/>
        <v>146</v>
      </c>
      <c r="Z147" s="9" t="str">
        <f t="shared" si="28"/>
        <v/>
      </c>
      <c r="AA147" s="51"/>
      <c r="AB147" s="1233">
        <f>SUM(W147:W155)</f>
        <v>111</v>
      </c>
      <c r="AC147" s="147">
        <f t="shared" si="22"/>
        <v>-38940</v>
      </c>
      <c r="AD147" s="10" t="str">
        <f t="shared" si="23"/>
        <v>Pendente</v>
      </c>
      <c r="AE147" s="8" t="str">
        <f t="shared" ca="1" si="24"/>
        <v>ALERTA</v>
      </c>
      <c r="AF147" s="9" t="e">
        <f>IF(#REF!="","",AA147-#REF!)</f>
        <v>#REF!</v>
      </c>
      <c r="AG147" s="96"/>
    </row>
    <row r="148" spans="1:34" s="32" customFormat="1" ht="12" hidden="1" customHeight="1" outlineLevel="1" x14ac:dyDescent="0.2">
      <c r="B148" s="30">
        <v>2</v>
      </c>
      <c r="C148" s="406">
        <v>3</v>
      </c>
      <c r="D148" s="9" t="s">
        <v>25</v>
      </c>
      <c r="E148" s="153">
        <v>39507</v>
      </c>
      <c r="G148" s="30"/>
      <c r="H148" s="34"/>
      <c r="I148" s="31"/>
      <c r="J148" s="31"/>
      <c r="K148" s="31" t="str">
        <f t="shared" si="20"/>
        <v/>
      </c>
      <c r="L148" s="154"/>
      <c r="M148" s="35"/>
      <c r="N148" s="30">
        <v>2</v>
      </c>
      <c r="O148" s="34">
        <v>3</v>
      </c>
      <c r="P148" s="31">
        <v>3</v>
      </c>
      <c r="Q148" s="31">
        <v>0</v>
      </c>
      <c r="R148" s="31">
        <v>3</v>
      </c>
      <c r="S148" s="33">
        <v>0</v>
      </c>
      <c r="T148" s="40">
        <f t="shared" si="25"/>
        <v>0</v>
      </c>
      <c r="U148" s="162">
        <v>39510</v>
      </c>
      <c r="V148" s="112">
        <f t="shared" si="26"/>
        <v>2</v>
      </c>
      <c r="W148" s="16">
        <v>3</v>
      </c>
      <c r="X148" s="437" t="str">
        <f t="shared" si="21"/>
        <v>OK</v>
      </c>
      <c r="Y148" s="333">
        <f t="shared" si="27"/>
        <v>0</v>
      </c>
      <c r="Z148" s="9" t="str">
        <f t="shared" si="28"/>
        <v>Green</v>
      </c>
      <c r="AA148" s="51">
        <v>39513</v>
      </c>
      <c r="AB148" s="1233"/>
      <c r="AC148" s="147">
        <f t="shared" si="22"/>
        <v>6</v>
      </c>
      <c r="AD148" s="10" t="str">
        <f t="shared" si="23"/>
        <v>OK</v>
      </c>
      <c r="AE148" s="8" t="str">
        <f t="shared" ca="1" si="24"/>
        <v>-</v>
      </c>
      <c r="AF148" s="9" t="e">
        <f>IF(#REF!="","",AA148-#REF!)</f>
        <v>#REF!</v>
      </c>
      <c r="AG148" s="96"/>
      <c r="AH148" s="60"/>
    </row>
    <row r="149" spans="1:34" s="32" customFormat="1" ht="12" hidden="1" customHeight="1" outlineLevel="1" x14ac:dyDescent="0.2">
      <c r="B149" s="30">
        <v>3</v>
      </c>
      <c r="C149" s="406">
        <v>10</v>
      </c>
      <c r="D149" s="9" t="s">
        <v>26</v>
      </c>
      <c r="E149" s="153">
        <v>39507</v>
      </c>
      <c r="G149" s="30"/>
      <c r="H149" s="34"/>
      <c r="I149" s="31"/>
      <c r="J149" s="31"/>
      <c r="K149" s="31" t="str">
        <f t="shared" si="20"/>
        <v/>
      </c>
      <c r="L149" s="154"/>
      <c r="M149" s="35"/>
      <c r="N149" s="30">
        <v>3</v>
      </c>
      <c r="O149" s="34">
        <v>10</v>
      </c>
      <c r="P149" s="31">
        <v>10</v>
      </c>
      <c r="Q149" s="31">
        <v>0</v>
      </c>
      <c r="R149" s="31">
        <v>10</v>
      </c>
      <c r="S149" s="33">
        <v>0</v>
      </c>
      <c r="T149" s="40">
        <f t="shared" si="25"/>
        <v>0</v>
      </c>
      <c r="U149" s="162">
        <v>39510</v>
      </c>
      <c r="V149" s="112">
        <f t="shared" si="26"/>
        <v>3</v>
      </c>
      <c r="W149" s="16">
        <v>10</v>
      </c>
      <c r="X149" s="437" t="str">
        <f t="shared" si="21"/>
        <v>OK</v>
      </c>
      <c r="Y149" s="333">
        <f t="shared" si="27"/>
        <v>0</v>
      </c>
      <c r="Z149" s="9" t="str">
        <f t="shared" si="28"/>
        <v>Black</v>
      </c>
      <c r="AA149" s="51">
        <v>39513</v>
      </c>
      <c r="AB149" s="1233"/>
      <c r="AC149" s="147">
        <f t="shared" si="22"/>
        <v>6</v>
      </c>
      <c r="AD149" s="10" t="str">
        <f t="shared" si="23"/>
        <v>OK</v>
      </c>
      <c r="AE149" s="8" t="str">
        <f t="shared" ca="1" si="24"/>
        <v>-</v>
      </c>
      <c r="AF149" s="9" t="e">
        <f>IF(#REF!="","",AA149-#REF!)</f>
        <v>#REF!</v>
      </c>
      <c r="AG149" s="96"/>
    </row>
    <row r="150" spans="1:34" s="32" customFormat="1" ht="12" hidden="1" customHeight="1" outlineLevel="1" x14ac:dyDescent="0.2">
      <c r="B150" s="30">
        <v>4</v>
      </c>
      <c r="C150" s="406">
        <v>8</v>
      </c>
      <c r="D150" s="9" t="s">
        <v>28</v>
      </c>
      <c r="E150" s="153">
        <v>39507</v>
      </c>
      <c r="G150" s="30"/>
      <c r="H150" s="34"/>
      <c r="I150" s="31"/>
      <c r="J150" s="31"/>
      <c r="K150" s="31" t="str">
        <f t="shared" si="20"/>
        <v/>
      </c>
      <c r="L150" s="154"/>
      <c r="M150" s="35"/>
      <c r="N150" s="30">
        <v>4</v>
      </c>
      <c r="O150" s="34">
        <v>8</v>
      </c>
      <c r="P150" s="31">
        <v>8</v>
      </c>
      <c r="Q150" s="31">
        <v>0</v>
      </c>
      <c r="R150" s="31">
        <v>8</v>
      </c>
      <c r="S150" s="33">
        <v>0</v>
      </c>
      <c r="T150" s="40">
        <f t="shared" si="25"/>
        <v>0</v>
      </c>
      <c r="U150" s="162">
        <v>39510</v>
      </c>
      <c r="V150" s="112">
        <f t="shared" si="26"/>
        <v>4</v>
      </c>
      <c r="W150" s="16">
        <v>8</v>
      </c>
      <c r="X150" s="437" t="str">
        <f t="shared" si="21"/>
        <v>OK</v>
      </c>
      <c r="Y150" s="333">
        <f t="shared" si="27"/>
        <v>0</v>
      </c>
      <c r="Z150" s="9" t="str">
        <f t="shared" si="28"/>
        <v>Finance</v>
      </c>
      <c r="AA150" s="51">
        <v>39513</v>
      </c>
      <c r="AB150" s="1233"/>
      <c r="AC150" s="147">
        <f t="shared" si="22"/>
        <v>6</v>
      </c>
      <c r="AD150" s="10" t="str">
        <f t="shared" si="23"/>
        <v>OK</v>
      </c>
      <c r="AE150" s="8" t="str">
        <f t="shared" ca="1" si="24"/>
        <v>-</v>
      </c>
      <c r="AF150" s="9" t="e">
        <f>IF(#REF!="","",AA150-#REF!)</f>
        <v>#REF!</v>
      </c>
      <c r="AG150" s="96"/>
    </row>
    <row r="151" spans="1:34" s="32" customFormat="1" ht="12" hidden="1" customHeight="1" outlineLevel="1" x14ac:dyDescent="0.2">
      <c r="B151" s="30">
        <v>5</v>
      </c>
      <c r="C151" s="406">
        <v>662</v>
      </c>
      <c r="D151" s="9"/>
      <c r="E151" s="153">
        <v>39507</v>
      </c>
      <c r="G151" s="30"/>
      <c r="H151" s="34"/>
      <c r="I151" s="31"/>
      <c r="J151" s="31"/>
      <c r="K151" s="31" t="str">
        <f t="shared" si="20"/>
        <v/>
      </c>
      <c r="L151" s="154"/>
      <c r="M151" s="35"/>
      <c r="N151" s="30">
        <v>5</v>
      </c>
      <c r="O151" s="34">
        <v>662</v>
      </c>
      <c r="P151" s="31">
        <v>662</v>
      </c>
      <c r="Q151" s="31">
        <v>0</v>
      </c>
      <c r="R151" s="31">
        <v>662</v>
      </c>
      <c r="S151" s="33">
        <v>0</v>
      </c>
      <c r="T151" s="40">
        <f t="shared" si="25"/>
        <v>0</v>
      </c>
      <c r="U151" s="162">
        <v>39510</v>
      </c>
      <c r="V151" s="112"/>
      <c r="W151" s="16"/>
      <c r="X151" s="437" t="str">
        <f t="shared" si="21"/>
        <v>KO</v>
      </c>
      <c r="Y151" s="333">
        <f t="shared" si="27"/>
        <v>662</v>
      </c>
      <c r="Z151" s="9" t="str">
        <f t="shared" si="28"/>
        <v/>
      </c>
      <c r="AA151" s="51"/>
      <c r="AB151" s="1233"/>
      <c r="AC151" s="147">
        <f t="shared" si="22"/>
        <v>-38940</v>
      </c>
      <c r="AD151" s="10" t="str">
        <f t="shared" si="23"/>
        <v>Pendente</v>
      </c>
      <c r="AE151" s="8" t="str">
        <f t="shared" ca="1" si="24"/>
        <v>ALERTA</v>
      </c>
      <c r="AF151" s="9" t="e">
        <f>IF(#REF!="","",AA151-#REF!)</f>
        <v>#REF!</v>
      </c>
      <c r="AG151" s="96"/>
    </row>
    <row r="152" spans="1:34" s="32" customFormat="1" ht="12" hidden="1" customHeight="1" outlineLevel="1" x14ac:dyDescent="0.2">
      <c r="B152" s="30">
        <v>6</v>
      </c>
      <c r="C152" s="406">
        <v>916</v>
      </c>
      <c r="D152" s="9"/>
      <c r="E152" s="153">
        <v>39507</v>
      </c>
      <c r="G152" s="30"/>
      <c r="H152" s="34"/>
      <c r="I152" s="31"/>
      <c r="J152" s="31"/>
      <c r="K152" s="31" t="str">
        <f t="shared" si="20"/>
        <v/>
      </c>
      <c r="L152" s="154"/>
      <c r="M152" s="35"/>
      <c r="N152" s="30">
        <v>6</v>
      </c>
      <c r="O152" s="34">
        <v>916</v>
      </c>
      <c r="P152" s="31">
        <v>916</v>
      </c>
      <c r="Q152" s="31">
        <v>0</v>
      </c>
      <c r="R152" s="31">
        <v>916</v>
      </c>
      <c r="S152" s="33">
        <v>0</v>
      </c>
      <c r="T152" s="40">
        <f t="shared" si="25"/>
        <v>0</v>
      </c>
      <c r="U152" s="162">
        <v>39510</v>
      </c>
      <c r="V152" s="112"/>
      <c r="W152" s="16"/>
      <c r="X152" s="437" t="str">
        <f t="shared" si="21"/>
        <v>KO</v>
      </c>
      <c r="Y152" s="333">
        <f t="shared" si="27"/>
        <v>916</v>
      </c>
      <c r="Z152" s="9" t="str">
        <f t="shared" si="28"/>
        <v/>
      </c>
      <c r="AA152" s="51"/>
      <c r="AB152" s="1233"/>
      <c r="AC152" s="147">
        <f t="shared" si="22"/>
        <v>-38940</v>
      </c>
      <c r="AD152" s="10" t="str">
        <f t="shared" si="23"/>
        <v>Pendente</v>
      </c>
      <c r="AE152" s="8" t="str">
        <f t="shared" ca="1" si="24"/>
        <v>ALERTA</v>
      </c>
      <c r="AF152" s="9" t="e">
        <f>IF(#REF!="","",AA152-#REF!)</f>
        <v>#REF!</v>
      </c>
      <c r="AG152" s="96"/>
    </row>
    <row r="153" spans="1:34" s="32" customFormat="1" ht="12" hidden="1" customHeight="1" outlineLevel="1" x14ac:dyDescent="0.2">
      <c r="B153" s="30">
        <v>7</v>
      </c>
      <c r="C153" s="406">
        <v>88</v>
      </c>
      <c r="D153" s="9" t="s">
        <v>32</v>
      </c>
      <c r="E153" s="153">
        <v>39507</v>
      </c>
      <c r="G153" s="30"/>
      <c r="H153" s="34"/>
      <c r="I153" s="31"/>
      <c r="J153" s="31"/>
      <c r="K153" s="31" t="str">
        <f t="shared" si="20"/>
        <v/>
      </c>
      <c r="L153" s="154"/>
      <c r="M153" s="35"/>
      <c r="N153" s="30">
        <v>7</v>
      </c>
      <c r="O153" s="34">
        <v>88</v>
      </c>
      <c r="P153" s="31">
        <v>88</v>
      </c>
      <c r="Q153" s="31">
        <v>0</v>
      </c>
      <c r="R153" s="31">
        <v>88</v>
      </c>
      <c r="S153" s="33">
        <v>0</v>
      </c>
      <c r="T153" s="40">
        <f t="shared" si="25"/>
        <v>0</v>
      </c>
      <c r="U153" s="162">
        <v>39510</v>
      </c>
      <c r="V153" s="112">
        <f t="shared" si="26"/>
        <v>7</v>
      </c>
      <c r="W153" s="16">
        <v>88</v>
      </c>
      <c r="X153" s="437" t="str">
        <f t="shared" si="21"/>
        <v>OK</v>
      </c>
      <c r="Y153" s="333">
        <f t="shared" si="27"/>
        <v>0</v>
      </c>
      <c r="Z153" s="9" t="str">
        <f t="shared" si="28"/>
        <v>Conforama</v>
      </c>
      <c r="AA153" s="51">
        <v>39513</v>
      </c>
      <c r="AB153" s="1233"/>
      <c r="AC153" s="147">
        <f t="shared" si="22"/>
        <v>6</v>
      </c>
      <c r="AD153" s="10" t="str">
        <f t="shared" si="23"/>
        <v>OK</v>
      </c>
      <c r="AE153" s="8" t="str">
        <f t="shared" ca="1" si="24"/>
        <v>-</v>
      </c>
      <c r="AF153" s="9" t="e">
        <f>IF(#REF!="","",AA153-#REF!)</f>
        <v>#REF!</v>
      </c>
      <c r="AG153" s="96"/>
    </row>
    <row r="154" spans="1:34" s="32" customFormat="1" ht="12" hidden="1" customHeight="1" outlineLevel="1" x14ac:dyDescent="0.2">
      <c r="B154" s="30">
        <v>8</v>
      </c>
      <c r="C154" s="406">
        <v>1</v>
      </c>
      <c r="D154" s="9" t="s">
        <v>35</v>
      </c>
      <c r="E154" s="153">
        <v>39507</v>
      </c>
      <c r="G154" s="30"/>
      <c r="H154" s="34"/>
      <c r="I154" s="31"/>
      <c r="J154" s="31"/>
      <c r="K154" s="31" t="str">
        <f t="shared" si="20"/>
        <v/>
      </c>
      <c r="L154" s="154"/>
      <c r="M154" s="35"/>
      <c r="N154" s="30">
        <v>8</v>
      </c>
      <c r="O154" s="34">
        <v>1</v>
      </c>
      <c r="P154" s="31">
        <v>1</v>
      </c>
      <c r="Q154" s="31">
        <v>0</v>
      </c>
      <c r="R154" s="31">
        <v>1</v>
      </c>
      <c r="S154" s="33">
        <v>0</v>
      </c>
      <c r="T154" s="40">
        <f t="shared" si="25"/>
        <v>0</v>
      </c>
      <c r="U154" s="162">
        <v>39510</v>
      </c>
      <c r="V154" s="112">
        <f t="shared" si="26"/>
        <v>8</v>
      </c>
      <c r="W154" s="16">
        <v>1</v>
      </c>
      <c r="X154" s="437" t="str">
        <f t="shared" si="21"/>
        <v>OK</v>
      </c>
      <c r="Y154" s="333">
        <f t="shared" si="27"/>
        <v>0</v>
      </c>
      <c r="Z154" s="9" t="str">
        <f t="shared" si="28"/>
        <v>Tien 21</v>
      </c>
      <c r="AA154" s="51">
        <v>39511</v>
      </c>
      <c r="AB154" s="1233"/>
      <c r="AC154" s="147">
        <f t="shared" si="22"/>
        <v>4</v>
      </c>
      <c r="AD154" s="10" t="str">
        <f t="shared" si="23"/>
        <v>OK</v>
      </c>
      <c r="AE154" s="8" t="str">
        <f t="shared" ca="1" si="24"/>
        <v>-</v>
      </c>
      <c r="AF154" s="9" t="e">
        <f>IF(#REF!="","",AA154-#REF!)</f>
        <v>#REF!</v>
      </c>
      <c r="AG154" s="96"/>
    </row>
    <row r="155" spans="1:34" s="32" customFormat="1" ht="12" hidden="1" customHeight="1" outlineLevel="1" x14ac:dyDescent="0.2">
      <c r="B155" s="30">
        <v>9</v>
      </c>
      <c r="C155" s="406">
        <v>1</v>
      </c>
      <c r="D155" s="9" t="s">
        <v>35</v>
      </c>
      <c r="E155" s="153">
        <v>39507</v>
      </c>
      <c r="G155" s="30"/>
      <c r="H155" s="34"/>
      <c r="I155" s="31"/>
      <c r="J155" s="31"/>
      <c r="K155" s="31" t="str">
        <f t="shared" si="20"/>
        <v/>
      </c>
      <c r="L155" s="154"/>
      <c r="M155" s="35"/>
      <c r="N155" s="30">
        <v>9</v>
      </c>
      <c r="O155" s="34">
        <v>1</v>
      </c>
      <c r="P155" s="31">
        <v>1</v>
      </c>
      <c r="Q155" s="31">
        <v>0</v>
      </c>
      <c r="R155" s="31">
        <v>1</v>
      </c>
      <c r="S155" s="33">
        <v>0</v>
      </c>
      <c r="T155" s="40">
        <f t="shared" si="25"/>
        <v>0</v>
      </c>
      <c r="U155" s="162">
        <v>39510</v>
      </c>
      <c r="V155" s="112">
        <f t="shared" si="26"/>
        <v>9</v>
      </c>
      <c r="W155" s="16">
        <v>1</v>
      </c>
      <c r="X155" s="437" t="str">
        <f t="shared" si="21"/>
        <v>OK</v>
      </c>
      <c r="Y155" s="333">
        <f t="shared" si="27"/>
        <v>0</v>
      </c>
      <c r="Z155" s="9" t="str">
        <f t="shared" si="28"/>
        <v>Tien 21</v>
      </c>
      <c r="AA155" s="51">
        <v>39513</v>
      </c>
      <c r="AB155" s="1233"/>
      <c r="AC155" s="147">
        <f t="shared" si="22"/>
        <v>6</v>
      </c>
      <c r="AD155" s="10" t="str">
        <f t="shared" si="23"/>
        <v>OK</v>
      </c>
      <c r="AE155" s="8" t="str">
        <f t="shared" ca="1" si="24"/>
        <v>-</v>
      </c>
      <c r="AF155" s="9" t="e">
        <f>IF(#REF!="","",AA155-#REF!)</f>
        <v>#REF!</v>
      </c>
      <c r="AG155" s="96"/>
    </row>
    <row r="156" spans="1:34" s="32" customFormat="1" ht="12" hidden="1" customHeight="1" outlineLevel="1" x14ac:dyDescent="0.2">
      <c r="B156" s="22">
        <v>1</v>
      </c>
      <c r="C156" s="404">
        <v>1972</v>
      </c>
      <c r="D156" s="12" t="s">
        <v>24</v>
      </c>
      <c r="E156" s="153">
        <v>39511</v>
      </c>
      <c r="G156" s="22"/>
      <c r="H156" s="29"/>
      <c r="I156" s="21"/>
      <c r="J156" s="21"/>
      <c r="K156" s="31" t="str">
        <f t="shared" si="20"/>
        <v/>
      </c>
      <c r="L156" s="155"/>
      <c r="M156" s="35"/>
      <c r="N156" s="22">
        <v>1</v>
      </c>
      <c r="O156" s="29">
        <v>1972</v>
      </c>
      <c r="P156" s="21">
        <v>1972</v>
      </c>
      <c r="Q156" s="21">
        <v>0</v>
      </c>
      <c r="R156" s="21">
        <v>1972</v>
      </c>
      <c r="S156" s="14">
        <v>0</v>
      </c>
      <c r="T156" s="40">
        <f t="shared" si="25"/>
        <v>0</v>
      </c>
      <c r="U156" s="162">
        <v>39512</v>
      </c>
      <c r="V156" s="108">
        <f t="shared" si="26"/>
        <v>1</v>
      </c>
      <c r="W156" s="12">
        <v>1972</v>
      </c>
      <c r="X156" s="437" t="str">
        <f t="shared" si="21"/>
        <v>OK</v>
      </c>
      <c r="Y156" s="333">
        <f t="shared" si="27"/>
        <v>0</v>
      </c>
      <c r="Z156" s="12" t="str">
        <f t="shared" si="28"/>
        <v>White</v>
      </c>
      <c r="AA156" s="51">
        <v>39517</v>
      </c>
      <c r="AB156" s="1233">
        <f>SUM(W156:W166)</f>
        <v>5126</v>
      </c>
      <c r="AC156" s="147">
        <f t="shared" si="22"/>
        <v>6</v>
      </c>
      <c r="AD156" s="10" t="str">
        <f t="shared" si="23"/>
        <v>OK</v>
      </c>
      <c r="AE156" s="8" t="str">
        <f t="shared" ca="1" si="24"/>
        <v>-</v>
      </c>
      <c r="AF156" s="9" t="e">
        <f>IF(#REF!="","",AA156-#REF!)</f>
        <v>#REF!</v>
      </c>
      <c r="AG156" s="96"/>
    </row>
    <row r="157" spans="1:34" s="32" customFormat="1" ht="12" hidden="1" customHeight="1" outlineLevel="1" x14ac:dyDescent="0.2">
      <c r="B157" s="30">
        <v>2</v>
      </c>
      <c r="C157" s="406">
        <v>6</v>
      </c>
      <c r="D157" s="9" t="s">
        <v>25</v>
      </c>
      <c r="E157" s="153">
        <v>39511</v>
      </c>
      <c r="G157" s="30"/>
      <c r="H157" s="34"/>
      <c r="I157" s="31"/>
      <c r="J157" s="31"/>
      <c r="K157" s="31" t="str">
        <f t="shared" si="20"/>
        <v/>
      </c>
      <c r="L157" s="154"/>
      <c r="M157" s="35"/>
      <c r="N157" s="30">
        <v>2</v>
      </c>
      <c r="O157" s="34">
        <v>6</v>
      </c>
      <c r="P157" s="31">
        <v>6</v>
      </c>
      <c r="Q157" s="31">
        <v>0</v>
      </c>
      <c r="R157" s="31">
        <v>6</v>
      </c>
      <c r="S157" s="33">
        <v>0</v>
      </c>
      <c r="T157" s="40">
        <f t="shared" si="25"/>
        <v>0</v>
      </c>
      <c r="U157" s="162">
        <v>39512</v>
      </c>
      <c r="V157" s="112">
        <f t="shared" si="26"/>
        <v>2</v>
      </c>
      <c r="W157" s="16">
        <v>6</v>
      </c>
      <c r="X157" s="437" t="str">
        <f t="shared" si="21"/>
        <v>OK</v>
      </c>
      <c r="Y157" s="333">
        <f t="shared" si="27"/>
        <v>0</v>
      </c>
      <c r="Z157" s="9" t="str">
        <f t="shared" si="28"/>
        <v>Green</v>
      </c>
      <c r="AA157" s="51">
        <v>39520</v>
      </c>
      <c r="AB157" s="1233"/>
      <c r="AC157" s="147">
        <f t="shared" si="22"/>
        <v>9</v>
      </c>
      <c r="AD157" s="15" t="str">
        <f t="shared" si="23"/>
        <v>OK</v>
      </c>
      <c r="AE157" s="8" t="str">
        <f t="shared" ca="1" si="24"/>
        <v>-</v>
      </c>
      <c r="AF157" s="9" t="e">
        <f>IF(#REF!="","",AA157-#REF!)</f>
        <v>#REF!</v>
      </c>
      <c r="AG157" s="96"/>
      <c r="AH157" s="60"/>
    </row>
    <row r="158" spans="1:34" s="32" customFormat="1" ht="12" hidden="1" customHeight="1" outlineLevel="1" x14ac:dyDescent="0.2">
      <c r="B158" s="30">
        <v>3</v>
      </c>
      <c r="C158" s="406">
        <v>12</v>
      </c>
      <c r="D158" s="9" t="s">
        <v>26</v>
      </c>
      <c r="E158" s="153">
        <v>39511</v>
      </c>
      <c r="G158" s="30"/>
      <c r="H158" s="34"/>
      <c r="I158" s="31"/>
      <c r="J158" s="31"/>
      <c r="K158" s="31" t="str">
        <f t="shared" si="20"/>
        <v/>
      </c>
      <c r="L158" s="154"/>
      <c r="M158" s="35"/>
      <c r="N158" s="30">
        <v>3</v>
      </c>
      <c r="O158" s="34">
        <v>12</v>
      </c>
      <c r="P158" s="31">
        <v>12</v>
      </c>
      <c r="Q158" s="31">
        <v>0</v>
      </c>
      <c r="R158" s="31">
        <v>12</v>
      </c>
      <c r="S158" s="33">
        <v>0</v>
      </c>
      <c r="T158" s="40">
        <f t="shared" si="25"/>
        <v>0</v>
      </c>
      <c r="U158" s="162">
        <v>39512</v>
      </c>
      <c r="V158" s="112">
        <f t="shared" si="26"/>
        <v>3</v>
      </c>
      <c r="W158" s="16">
        <v>12</v>
      </c>
      <c r="X158" s="437" t="str">
        <f t="shared" si="21"/>
        <v>OK</v>
      </c>
      <c r="Y158" s="333">
        <f t="shared" si="27"/>
        <v>0</v>
      </c>
      <c r="Z158" s="9" t="str">
        <f t="shared" si="28"/>
        <v>Black</v>
      </c>
      <c r="AA158" s="51">
        <v>39520</v>
      </c>
      <c r="AB158" s="1233"/>
      <c r="AC158" s="147">
        <f t="shared" si="22"/>
        <v>9</v>
      </c>
      <c r="AD158" s="15" t="str">
        <f t="shared" si="23"/>
        <v>OK</v>
      </c>
      <c r="AE158" s="8" t="str">
        <f t="shared" ca="1" si="24"/>
        <v>-</v>
      </c>
      <c r="AF158" s="9" t="e">
        <f>IF(#REF!="","",AA158-#REF!)</f>
        <v>#REF!</v>
      </c>
      <c r="AG158" s="96"/>
    </row>
    <row r="159" spans="1:34" s="32" customFormat="1" ht="12" hidden="1" customHeight="1" outlineLevel="1" x14ac:dyDescent="0.2">
      <c r="B159" s="30">
        <v>4</v>
      </c>
      <c r="C159" s="406">
        <v>6</v>
      </c>
      <c r="D159" s="9" t="s">
        <v>28</v>
      </c>
      <c r="E159" s="153">
        <v>39511</v>
      </c>
      <c r="G159" s="30"/>
      <c r="H159" s="34"/>
      <c r="I159" s="31"/>
      <c r="J159" s="31"/>
      <c r="K159" s="31" t="str">
        <f t="shared" si="20"/>
        <v/>
      </c>
      <c r="L159" s="154"/>
      <c r="M159" s="35"/>
      <c r="N159" s="30">
        <v>4</v>
      </c>
      <c r="O159" s="34">
        <v>6</v>
      </c>
      <c r="P159" s="31">
        <v>6</v>
      </c>
      <c r="Q159" s="31">
        <v>0</v>
      </c>
      <c r="R159" s="31">
        <v>6</v>
      </c>
      <c r="S159" s="33">
        <v>0</v>
      </c>
      <c r="T159" s="40">
        <f t="shared" si="25"/>
        <v>0</v>
      </c>
      <c r="U159" s="162">
        <v>39512</v>
      </c>
      <c r="V159" s="112">
        <f t="shared" si="26"/>
        <v>4</v>
      </c>
      <c r="W159" s="16">
        <v>6</v>
      </c>
      <c r="X159" s="437" t="str">
        <f t="shared" si="21"/>
        <v>OK</v>
      </c>
      <c r="Y159" s="333">
        <f t="shared" si="27"/>
        <v>0</v>
      </c>
      <c r="Z159" s="9" t="str">
        <f t="shared" si="28"/>
        <v>Finance</v>
      </c>
      <c r="AA159" s="51">
        <v>39520</v>
      </c>
      <c r="AB159" s="1233"/>
      <c r="AC159" s="147">
        <f t="shared" si="22"/>
        <v>9</v>
      </c>
      <c r="AD159" s="15" t="str">
        <f t="shared" si="23"/>
        <v>OK</v>
      </c>
      <c r="AE159" s="8" t="str">
        <f t="shared" ca="1" si="24"/>
        <v>-</v>
      </c>
      <c r="AF159" s="9" t="e">
        <f>IF(#REF!="","",AA159-#REF!)</f>
        <v>#REF!</v>
      </c>
      <c r="AG159" s="96"/>
    </row>
    <row r="160" spans="1:34" s="32" customFormat="1" ht="12" hidden="1" customHeight="1" outlineLevel="1" x14ac:dyDescent="0.2">
      <c r="B160" s="30">
        <v>5</v>
      </c>
      <c r="C160" s="406">
        <v>1352</v>
      </c>
      <c r="D160" s="9" t="s">
        <v>29</v>
      </c>
      <c r="E160" s="153">
        <v>39511</v>
      </c>
      <c r="G160" s="30"/>
      <c r="H160" s="34"/>
      <c r="I160" s="31"/>
      <c r="J160" s="31"/>
      <c r="K160" s="31" t="str">
        <f t="shared" si="20"/>
        <v/>
      </c>
      <c r="L160" s="154"/>
      <c r="M160" s="35"/>
      <c r="N160" s="30">
        <v>5</v>
      </c>
      <c r="O160" s="34">
        <v>1352</v>
      </c>
      <c r="P160" s="31">
        <v>1352</v>
      </c>
      <c r="Q160" s="31">
        <v>0</v>
      </c>
      <c r="R160" s="31">
        <v>1352</v>
      </c>
      <c r="S160" s="33">
        <v>0</v>
      </c>
      <c r="T160" s="40">
        <f t="shared" si="25"/>
        <v>0</v>
      </c>
      <c r="U160" s="162">
        <v>39512</v>
      </c>
      <c r="V160" s="112">
        <f t="shared" si="26"/>
        <v>5</v>
      </c>
      <c r="W160" s="16">
        <v>1352</v>
      </c>
      <c r="X160" s="437" t="str">
        <f t="shared" si="21"/>
        <v>OK</v>
      </c>
      <c r="Y160" s="333">
        <f t="shared" si="27"/>
        <v>0</v>
      </c>
      <c r="Z160" s="9" t="str">
        <f t="shared" si="28"/>
        <v>Credial</v>
      </c>
      <c r="AA160" s="51">
        <v>39519</v>
      </c>
      <c r="AB160" s="1233"/>
      <c r="AC160" s="147">
        <f t="shared" si="22"/>
        <v>8</v>
      </c>
      <c r="AD160" s="15" t="str">
        <f t="shared" si="23"/>
        <v>OK</v>
      </c>
      <c r="AE160" s="8" t="str">
        <f t="shared" ca="1" si="24"/>
        <v>-</v>
      </c>
      <c r="AF160" s="9" t="e">
        <f>IF(#REF!="","",AA160-#REF!)</f>
        <v>#REF!</v>
      </c>
      <c r="AG160" s="96"/>
    </row>
    <row r="161" spans="1:34" s="32" customFormat="1" ht="12" hidden="1" customHeight="1" outlineLevel="1" x14ac:dyDescent="0.2">
      <c r="B161" s="30">
        <v>6</v>
      </c>
      <c r="C161" s="406">
        <v>606</v>
      </c>
      <c r="D161" s="9" t="s">
        <v>30</v>
      </c>
      <c r="E161" s="153">
        <v>39511</v>
      </c>
      <c r="G161" s="30"/>
      <c r="H161" s="34"/>
      <c r="I161" s="31"/>
      <c r="J161" s="31"/>
      <c r="K161" s="31" t="str">
        <f t="shared" si="20"/>
        <v/>
      </c>
      <c r="L161" s="154"/>
      <c r="M161" s="35"/>
      <c r="N161" s="30">
        <v>6</v>
      </c>
      <c r="O161" s="34">
        <v>606</v>
      </c>
      <c r="P161" s="31">
        <v>606</v>
      </c>
      <c r="Q161" s="31">
        <v>0</v>
      </c>
      <c r="R161" s="31">
        <v>606</v>
      </c>
      <c r="S161" s="33">
        <v>0</v>
      </c>
      <c r="T161" s="40">
        <f t="shared" si="25"/>
        <v>0</v>
      </c>
      <c r="U161" s="162">
        <v>39512</v>
      </c>
      <c r="V161" s="112">
        <f t="shared" si="26"/>
        <v>6</v>
      </c>
      <c r="W161" s="16">
        <v>606</v>
      </c>
      <c r="X161" s="437" t="str">
        <f t="shared" si="21"/>
        <v>OK</v>
      </c>
      <c r="Y161" s="333">
        <f t="shared" si="27"/>
        <v>0</v>
      </c>
      <c r="Z161" s="9" t="str">
        <f t="shared" si="28"/>
        <v>Ikeia</v>
      </c>
      <c r="AA161" s="51">
        <v>39519</v>
      </c>
      <c r="AB161" s="1233"/>
      <c r="AC161" s="147">
        <f t="shared" si="22"/>
        <v>8</v>
      </c>
      <c r="AD161" s="15" t="str">
        <f t="shared" si="23"/>
        <v>OK</v>
      </c>
      <c r="AE161" s="8" t="str">
        <f t="shared" ca="1" si="24"/>
        <v>-</v>
      </c>
      <c r="AF161" s="9" t="e">
        <f>IF(#REF!="","",AA161-#REF!)</f>
        <v>#REF!</v>
      </c>
      <c r="AG161" s="96"/>
      <c r="AH161" s="60"/>
    </row>
    <row r="162" spans="1:34" s="32" customFormat="1" ht="12" hidden="1" customHeight="1" outlineLevel="1" x14ac:dyDescent="0.2">
      <c r="B162" s="30">
        <v>7</v>
      </c>
      <c r="C162" s="406">
        <v>921</v>
      </c>
      <c r="D162" s="9" t="s">
        <v>31</v>
      </c>
      <c r="E162" s="153">
        <v>39511</v>
      </c>
      <c r="G162" s="30"/>
      <c r="H162" s="34"/>
      <c r="I162" s="31"/>
      <c r="J162" s="31"/>
      <c r="K162" s="31" t="str">
        <f t="shared" si="20"/>
        <v/>
      </c>
      <c r="L162" s="154"/>
      <c r="M162" s="35"/>
      <c r="N162" s="30">
        <v>7</v>
      </c>
      <c r="O162" s="34">
        <v>921</v>
      </c>
      <c r="P162" s="31">
        <v>921</v>
      </c>
      <c r="Q162" s="31">
        <v>0</v>
      </c>
      <c r="R162" s="31">
        <v>921</v>
      </c>
      <c r="S162" s="33">
        <v>0</v>
      </c>
      <c r="T162" s="40">
        <f t="shared" si="25"/>
        <v>0</v>
      </c>
      <c r="U162" s="162">
        <v>39512</v>
      </c>
      <c r="V162" s="112">
        <f t="shared" si="26"/>
        <v>7</v>
      </c>
      <c r="W162" s="16">
        <v>921</v>
      </c>
      <c r="X162" s="437" t="str">
        <f t="shared" si="21"/>
        <v>OK</v>
      </c>
      <c r="Y162" s="333">
        <f t="shared" si="27"/>
        <v>0</v>
      </c>
      <c r="Z162" s="9" t="str">
        <f t="shared" si="28"/>
        <v>Moviflor</v>
      </c>
      <c r="AA162" s="51">
        <v>39519</v>
      </c>
      <c r="AB162" s="1233"/>
      <c r="AC162" s="147">
        <f t="shared" si="22"/>
        <v>8</v>
      </c>
      <c r="AD162" s="15" t="str">
        <f t="shared" si="23"/>
        <v>OK</v>
      </c>
      <c r="AE162" s="8" t="str">
        <f t="shared" ca="1" si="24"/>
        <v>-</v>
      </c>
      <c r="AF162" s="9" t="e">
        <f>IF(#REF!="","",AA162-#REF!)</f>
        <v>#REF!</v>
      </c>
      <c r="AG162" s="96"/>
    </row>
    <row r="163" spans="1:34" s="32" customFormat="1" ht="12" hidden="1" customHeight="1" outlineLevel="1" x14ac:dyDescent="0.2">
      <c r="B163" s="30">
        <v>8</v>
      </c>
      <c r="C163" s="406">
        <v>110</v>
      </c>
      <c r="D163" s="9" t="s">
        <v>32</v>
      </c>
      <c r="E163" s="153">
        <v>39511</v>
      </c>
      <c r="G163" s="30"/>
      <c r="H163" s="34"/>
      <c r="I163" s="31"/>
      <c r="J163" s="31"/>
      <c r="K163" s="31" t="str">
        <f t="shared" si="20"/>
        <v/>
      </c>
      <c r="L163" s="154"/>
      <c r="M163" s="35"/>
      <c r="N163" s="30">
        <v>8</v>
      </c>
      <c r="O163" s="34">
        <v>110</v>
      </c>
      <c r="P163" s="31">
        <v>110</v>
      </c>
      <c r="Q163" s="31">
        <v>0</v>
      </c>
      <c r="R163" s="31">
        <v>110</v>
      </c>
      <c r="S163" s="33">
        <v>0</v>
      </c>
      <c r="T163" s="40">
        <f t="shared" si="25"/>
        <v>0</v>
      </c>
      <c r="U163" s="162">
        <v>39512</v>
      </c>
      <c r="V163" s="112">
        <f t="shared" si="26"/>
        <v>8</v>
      </c>
      <c r="W163" s="16">
        <v>110</v>
      </c>
      <c r="X163" s="437" t="str">
        <f t="shared" si="21"/>
        <v>OK</v>
      </c>
      <c r="Y163" s="333">
        <f t="shared" si="27"/>
        <v>0</v>
      </c>
      <c r="Z163" s="9" t="str">
        <f t="shared" si="28"/>
        <v>Conforama</v>
      </c>
      <c r="AA163" s="51">
        <v>39520</v>
      </c>
      <c r="AB163" s="1233"/>
      <c r="AC163" s="147">
        <f t="shared" si="22"/>
        <v>9</v>
      </c>
      <c r="AD163" s="15" t="str">
        <f t="shared" si="23"/>
        <v>OK</v>
      </c>
      <c r="AE163" s="8" t="str">
        <f t="shared" ca="1" si="24"/>
        <v>-</v>
      </c>
      <c r="AF163" s="9" t="e">
        <f>IF(#REF!="","",AA163-#REF!)</f>
        <v>#REF!</v>
      </c>
      <c r="AG163" s="96"/>
    </row>
    <row r="164" spans="1:34" s="32" customFormat="1" ht="12" hidden="1" customHeight="1" outlineLevel="1" x14ac:dyDescent="0.2">
      <c r="B164" s="30">
        <v>9</v>
      </c>
      <c r="C164" s="406">
        <v>40</v>
      </c>
      <c r="D164" s="9" t="s">
        <v>34</v>
      </c>
      <c r="E164" s="153">
        <v>39511</v>
      </c>
      <c r="G164" s="30"/>
      <c r="H164" s="34"/>
      <c r="I164" s="31"/>
      <c r="J164" s="31"/>
      <c r="K164" s="31" t="str">
        <f t="shared" si="20"/>
        <v/>
      </c>
      <c r="L164" s="154"/>
      <c r="M164" s="35"/>
      <c r="N164" s="30">
        <v>9</v>
      </c>
      <c r="O164" s="34">
        <v>40</v>
      </c>
      <c r="P164" s="31">
        <v>40</v>
      </c>
      <c r="Q164" s="31">
        <v>0</v>
      </c>
      <c r="R164" s="31">
        <v>40</v>
      </c>
      <c r="S164" s="33">
        <v>0</v>
      </c>
      <c r="T164" s="40">
        <f t="shared" si="25"/>
        <v>0</v>
      </c>
      <c r="U164" s="162">
        <v>39512</v>
      </c>
      <c r="V164" s="112">
        <f t="shared" si="26"/>
        <v>9</v>
      </c>
      <c r="W164" s="16">
        <v>40</v>
      </c>
      <c r="X164" s="437" t="str">
        <f t="shared" si="21"/>
        <v>OK</v>
      </c>
      <c r="Y164" s="333">
        <f t="shared" si="27"/>
        <v>0</v>
      </c>
      <c r="Z164" s="9" t="str">
        <f t="shared" si="28"/>
        <v>Euronics</v>
      </c>
      <c r="AA164" s="51">
        <v>39520</v>
      </c>
      <c r="AB164" s="1233"/>
      <c r="AC164" s="147">
        <f t="shared" si="22"/>
        <v>9</v>
      </c>
      <c r="AD164" s="15" t="str">
        <f t="shared" si="23"/>
        <v>OK</v>
      </c>
      <c r="AE164" s="8" t="str">
        <f t="shared" ca="1" si="24"/>
        <v>-</v>
      </c>
      <c r="AF164" s="9" t="e">
        <f>IF(#REF!="","",AA164-#REF!)</f>
        <v>#REF!</v>
      </c>
      <c r="AG164" s="96"/>
    </row>
    <row r="165" spans="1:34" s="32" customFormat="1" ht="12" hidden="1" customHeight="1" outlineLevel="1" x14ac:dyDescent="0.2">
      <c r="B165" s="30">
        <v>10</v>
      </c>
      <c r="C165" s="406">
        <v>69</v>
      </c>
      <c r="D165" s="9" t="s">
        <v>35</v>
      </c>
      <c r="E165" s="153">
        <v>39511</v>
      </c>
      <c r="G165" s="30"/>
      <c r="H165" s="34"/>
      <c r="I165" s="31"/>
      <c r="J165" s="31"/>
      <c r="K165" s="31" t="str">
        <f t="shared" si="20"/>
        <v/>
      </c>
      <c r="L165" s="154"/>
      <c r="M165" s="35"/>
      <c r="N165" s="30">
        <v>10</v>
      </c>
      <c r="O165" s="34">
        <v>69</v>
      </c>
      <c r="P165" s="31">
        <v>69</v>
      </c>
      <c r="Q165" s="31">
        <v>0</v>
      </c>
      <c r="R165" s="31">
        <v>69</v>
      </c>
      <c r="S165" s="33">
        <v>0</v>
      </c>
      <c r="T165" s="40">
        <f t="shared" si="25"/>
        <v>0</v>
      </c>
      <c r="U165" s="162">
        <v>39512</v>
      </c>
      <c r="V165" s="112">
        <f t="shared" si="26"/>
        <v>10</v>
      </c>
      <c r="W165" s="16">
        <v>69</v>
      </c>
      <c r="X165" s="437" t="str">
        <f t="shared" si="21"/>
        <v>OK</v>
      </c>
      <c r="Y165" s="333">
        <f t="shared" si="27"/>
        <v>0</v>
      </c>
      <c r="Z165" s="9" t="str">
        <f t="shared" si="28"/>
        <v>Tien 21</v>
      </c>
      <c r="AA165" s="51">
        <v>39520</v>
      </c>
      <c r="AB165" s="1233"/>
      <c r="AC165" s="147">
        <f t="shared" si="22"/>
        <v>9</v>
      </c>
      <c r="AD165" s="15" t="str">
        <f t="shared" si="23"/>
        <v>OK</v>
      </c>
      <c r="AE165" s="8" t="str">
        <f t="shared" ca="1" si="24"/>
        <v>-</v>
      </c>
      <c r="AF165" s="9" t="e">
        <f>IF(#REF!="","",AA165-#REF!)</f>
        <v>#REF!</v>
      </c>
      <c r="AG165" s="96"/>
    </row>
    <row r="166" spans="1:34" s="32" customFormat="1" ht="12" hidden="1" customHeight="1" outlineLevel="1" x14ac:dyDescent="0.2">
      <c r="A166" s="55"/>
      <c r="B166" s="22">
        <v>11</v>
      </c>
      <c r="C166" s="404">
        <v>32</v>
      </c>
      <c r="D166" s="12" t="s">
        <v>36</v>
      </c>
      <c r="E166" s="153">
        <v>39511</v>
      </c>
      <c r="F166" s="55"/>
      <c r="G166" s="22"/>
      <c r="H166" s="29"/>
      <c r="I166" s="21"/>
      <c r="J166" s="21"/>
      <c r="K166" s="31" t="str">
        <f t="shared" si="20"/>
        <v/>
      </c>
      <c r="L166" s="155"/>
      <c r="M166" s="57"/>
      <c r="N166" s="22">
        <v>11</v>
      </c>
      <c r="O166" s="29">
        <v>32</v>
      </c>
      <c r="P166" s="21">
        <v>32</v>
      </c>
      <c r="Q166" s="21">
        <v>0</v>
      </c>
      <c r="R166" s="21">
        <v>32</v>
      </c>
      <c r="S166" s="14">
        <v>0</v>
      </c>
      <c r="T166" s="40">
        <f t="shared" si="25"/>
        <v>0</v>
      </c>
      <c r="U166" s="162">
        <v>39512</v>
      </c>
      <c r="V166" s="108">
        <f t="shared" si="26"/>
        <v>11</v>
      </c>
      <c r="W166" s="12">
        <v>32</v>
      </c>
      <c r="X166" s="437" t="str">
        <f t="shared" si="21"/>
        <v>OK</v>
      </c>
      <c r="Y166" s="333">
        <f t="shared" si="27"/>
        <v>0</v>
      </c>
      <c r="Z166" s="12" t="str">
        <f t="shared" si="28"/>
        <v>Confort</v>
      </c>
      <c r="AA166" s="51">
        <v>39520</v>
      </c>
      <c r="AB166" s="1233"/>
      <c r="AC166" s="147">
        <f t="shared" si="22"/>
        <v>9</v>
      </c>
      <c r="AD166" s="11" t="str">
        <f t="shared" si="23"/>
        <v>OK</v>
      </c>
      <c r="AE166" s="11" t="str">
        <f t="shared" ca="1" si="24"/>
        <v>-</v>
      </c>
      <c r="AF166" s="12" t="e">
        <f>IF(#REF!="","",AA166-#REF!)</f>
        <v>#REF!</v>
      </c>
      <c r="AG166" s="95"/>
      <c r="AH166" s="55"/>
    </row>
    <row r="167" spans="1:34" s="32" customFormat="1" ht="12" hidden="1" customHeight="1" outlineLevel="1" x14ac:dyDescent="0.2">
      <c r="B167" s="30">
        <v>1</v>
      </c>
      <c r="C167" s="406">
        <v>1995</v>
      </c>
      <c r="D167" s="9" t="s">
        <v>24</v>
      </c>
      <c r="E167" s="153">
        <v>39512</v>
      </c>
      <c r="G167" s="30"/>
      <c r="H167" s="34"/>
      <c r="I167" s="31"/>
      <c r="J167" s="31"/>
      <c r="K167" s="31" t="str">
        <f t="shared" si="20"/>
        <v/>
      </c>
      <c r="L167" s="154"/>
      <c r="M167" s="35"/>
      <c r="N167" s="30">
        <v>1</v>
      </c>
      <c r="O167" s="34">
        <v>1995</v>
      </c>
      <c r="P167" s="31">
        <v>1995</v>
      </c>
      <c r="Q167" s="31">
        <v>0</v>
      </c>
      <c r="R167" s="31">
        <v>1995</v>
      </c>
      <c r="S167" s="33">
        <v>0</v>
      </c>
      <c r="T167" s="40">
        <f t="shared" si="25"/>
        <v>0</v>
      </c>
      <c r="U167" s="162">
        <v>39514</v>
      </c>
      <c r="V167" s="112">
        <f t="shared" si="26"/>
        <v>1</v>
      </c>
      <c r="W167" s="16">
        <v>1995</v>
      </c>
      <c r="X167" s="437" t="str">
        <f t="shared" si="21"/>
        <v>OK</v>
      </c>
      <c r="Y167" s="333">
        <f t="shared" si="27"/>
        <v>0</v>
      </c>
      <c r="Z167" s="9" t="str">
        <f t="shared" si="28"/>
        <v>White</v>
      </c>
      <c r="AA167" s="51">
        <v>39520</v>
      </c>
      <c r="AB167" s="1233">
        <f>SUM(W167:W179)</f>
        <v>6158</v>
      </c>
      <c r="AC167" s="147">
        <f t="shared" si="22"/>
        <v>8</v>
      </c>
      <c r="AD167" s="15" t="str">
        <f t="shared" si="23"/>
        <v>OK</v>
      </c>
      <c r="AE167" s="8" t="str">
        <f t="shared" ca="1" si="24"/>
        <v>-</v>
      </c>
      <c r="AF167" s="9" t="e">
        <f>IF(#REF!="","",AA167-#REF!)</f>
        <v>#REF!</v>
      </c>
      <c r="AG167" s="96"/>
    </row>
    <row r="168" spans="1:34" s="32" customFormat="1" ht="12" hidden="1" customHeight="1" outlineLevel="1" x14ac:dyDescent="0.2">
      <c r="B168" s="30">
        <v>2</v>
      </c>
      <c r="C168" s="406">
        <v>591</v>
      </c>
      <c r="D168" s="9"/>
      <c r="E168" s="153">
        <v>39512</v>
      </c>
      <c r="G168" s="30"/>
      <c r="H168" s="34"/>
      <c r="I168" s="31"/>
      <c r="J168" s="31"/>
      <c r="K168" s="31" t="str">
        <f t="shared" si="20"/>
        <v/>
      </c>
      <c r="L168" s="154"/>
      <c r="M168" s="35"/>
      <c r="N168" s="30">
        <v>2</v>
      </c>
      <c r="O168" s="34">
        <v>591</v>
      </c>
      <c r="P168" s="31">
        <v>591</v>
      </c>
      <c r="Q168" s="31">
        <v>0</v>
      </c>
      <c r="R168" s="31">
        <v>591</v>
      </c>
      <c r="S168" s="33">
        <v>0</v>
      </c>
      <c r="T168" s="40">
        <f t="shared" si="25"/>
        <v>0</v>
      </c>
      <c r="U168" s="162">
        <v>39514</v>
      </c>
      <c r="V168" s="112"/>
      <c r="W168" s="16"/>
      <c r="X168" s="437" t="str">
        <f t="shared" si="21"/>
        <v>KO</v>
      </c>
      <c r="Y168" s="333">
        <f t="shared" si="27"/>
        <v>591</v>
      </c>
      <c r="Z168" s="9" t="str">
        <f t="shared" si="28"/>
        <v/>
      </c>
      <c r="AA168" s="51"/>
      <c r="AB168" s="1233"/>
      <c r="AC168" s="147">
        <f t="shared" si="22"/>
        <v>-38945</v>
      </c>
      <c r="AD168" s="23" t="str">
        <f t="shared" si="23"/>
        <v>Pendente</v>
      </c>
      <c r="AE168" s="8" t="str">
        <f t="shared" ca="1" si="24"/>
        <v>ALERTA</v>
      </c>
      <c r="AF168" s="9" t="e">
        <f>IF(#REF!="","",AA168-#REF!)</f>
        <v>#REF!</v>
      </c>
      <c r="AG168" s="96"/>
    </row>
    <row r="169" spans="1:34" s="32" customFormat="1" ht="12" hidden="1" customHeight="1" outlineLevel="1" x14ac:dyDescent="0.2">
      <c r="B169" s="30">
        <v>3</v>
      </c>
      <c r="C169" s="406">
        <v>5</v>
      </c>
      <c r="D169" s="9" t="s">
        <v>25</v>
      </c>
      <c r="E169" s="153">
        <v>39512</v>
      </c>
      <c r="G169" s="30"/>
      <c r="H169" s="34"/>
      <c r="I169" s="31"/>
      <c r="J169" s="31"/>
      <c r="K169" s="31" t="str">
        <f t="shared" si="20"/>
        <v/>
      </c>
      <c r="L169" s="154"/>
      <c r="M169" s="35"/>
      <c r="N169" s="30">
        <v>3</v>
      </c>
      <c r="O169" s="34">
        <v>5</v>
      </c>
      <c r="P169" s="31">
        <v>5</v>
      </c>
      <c r="Q169" s="31">
        <v>0</v>
      </c>
      <c r="R169" s="31">
        <v>5</v>
      </c>
      <c r="S169" s="33">
        <v>0</v>
      </c>
      <c r="T169" s="40">
        <f t="shared" si="25"/>
        <v>0</v>
      </c>
      <c r="U169" s="162">
        <v>39513</v>
      </c>
      <c r="V169" s="112">
        <f t="shared" si="26"/>
        <v>3</v>
      </c>
      <c r="W169" s="16">
        <v>5</v>
      </c>
      <c r="X169" s="437" t="str">
        <f t="shared" si="21"/>
        <v>OK</v>
      </c>
      <c r="Y169" s="333">
        <f t="shared" si="27"/>
        <v>0</v>
      </c>
      <c r="Z169" s="9" t="str">
        <f t="shared" si="28"/>
        <v>Green</v>
      </c>
      <c r="AA169" s="51">
        <v>39520</v>
      </c>
      <c r="AB169" s="1233"/>
      <c r="AC169" s="147">
        <f t="shared" si="22"/>
        <v>8</v>
      </c>
      <c r="AD169" s="15" t="str">
        <f t="shared" si="23"/>
        <v>OK</v>
      </c>
      <c r="AE169" s="8" t="str">
        <f t="shared" ca="1" si="24"/>
        <v>-</v>
      </c>
      <c r="AF169" s="9" t="e">
        <f>IF(#REF!="","",AA169-#REF!)</f>
        <v>#REF!</v>
      </c>
      <c r="AG169" s="96"/>
      <c r="AH169" s="60"/>
    </row>
    <row r="170" spans="1:34" s="32" customFormat="1" ht="12" hidden="1" customHeight="1" outlineLevel="1" x14ac:dyDescent="0.2">
      <c r="B170" s="30">
        <v>4</v>
      </c>
      <c r="C170" s="406">
        <v>8</v>
      </c>
      <c r="D170" s="9" t="s">
        <v>26</v>
      </c>
      <c r="E170" s="153">
        <v>39512</v>
      </c>
      <c r="G170" s="30"/>
      <c r="H170" s="34"/>
      <c r="I170" s="31"/>
      <c r="J170" s="31"/>
      <c r="K170" s="31" t="str">
        <f t="shared" si="20"/>
        <v/>
      </c>
      <c r="L170" s="154"/>
      <c r="M170" s="35"/>
      <c r="N170" s="30">
        <v>4</v>
      </c>
      <c r="O170" s="34">
        <v>8</v>
      </c>
      <c r="P170" s="31">
        <v>8</v>
      </c>
      <c r="Q170" s="31">
        <v>0</v>
      </c>
      <c r="R170" s="31">
        <v>8</v>
      </c>
      <c r="S170" s="33">
        <v>0</v>
      </c>
      <c r="T170" s="40">
        <f t="shared" si="25"/>
        <v>0</v>
      </c>
      <c r="U170" s="162">
        <v>39513</v>
      </c>
      <c r="V170" s="112">
        <f t="shared" si="26"/>
        <v>4</v>
      </c>
      <c r="W170" s="16">
        <v>8</v>
      </c>
      <c r="X170" s="437" t="str">
        <f t="shared" si="21"/>
        <v>OK</v>
      </c>
      <c r="Y170" s="333">
        <f t="shared" si="27"/>
        <v>0</v>
      </c>
      <c r="Z170" s="9" t="str">
        <f t="shared" si="28"/>
        <v>Black</v>
      </c>
      <c r="AA170" s="51">
        <v>39520</v>
      </c>
      <c r="AB170" s="1233"/>
      <c r="AC170" s="147">
        <f t="shared" si="22"/>
        <v>8</v>
      </c>
      <c r="AD170" s="15" t="str">
        <f t="shared" si="23"/>
        <v>OK</v>
      </c>
      <c r="AE170" s="8" t="str">
        <f t="shared" ca="1" si="24"/>
        <v>-</v>
      </c>
      <c r="AF170" s="9" t="e">
        <f>IF(#REF!="","",AA170-#REF!)</f>
        <v>#REF!</v>
      </c>
      <c r="AG170" s="96"/>
    </row>
    <row r="171" spans="1:34" s="32" customFormat="1" ht="12" hidden="1" customHeight="1" outlineLevel="1" x14ac:dyDescent="0.2">
      <c r="B171" s="30">
        <v>5</v>
      </c>
      <c r="C171" s="406">
        <v>1</v>
      </c>
      <c r="D171" s="9" t="s">
        <v>28</v>
      </c>
      <c r="E171" s="153">
        <v>39512</v>
      </c>
      <c r="G171" s="30"/>
      <c r="H171" s="34"/>
      <c r="I171" s="31"/>
      <c r="J171" s="31"/>
      <c r="K171" s="31" t="str">
        <f t="shared" si="20"/>
        <v/>
      </c>
      <c r="L171" s="154"/>
      <c r="M171" s="35"/>
      <c r="N171" s="30">
        <v>5</v>
      </c>
      <c r="O171" s="34">
        <v>1</v>
      </c>
      <c r="P171" s="31">
        <v>1</v>
      </c>
      <c r="Q171" s="31">
        <v>0</v>
      </c>
      <c r="R171" s="31">
        <v>1</v>
      </c>
      <c r="S171" s="33">
        <v>0</v>
      </c>
      <c r="T171" s="40">
        <f t="shared" si="25"/>
        <v>0</v>
      </c>
      <c r="U171" s="162">
        <v>39513</v>
      </c>
      <c r="V171" s="112">
        <f t="shared" si="26"/>
        <v>5</v>
      </c>
      <c r="W171" s="16">
        <v>1</v>
      </c>
      <c r="X171" s="437" t="str">
        <f t="shared" si="21"/>
        <v>OK</v>
      </c>
      <c r="Y171" s="333">
        <f t="shared" si="27"/>
        <v>0</v>
      </c>
      <c r="Z171" s="9" t="str">
        <f t="shared" si="28"/>
        <v>Finance</v>
      </c>
      <c r="AA171" s="51">
        <v>39520</v>
      </c>
      <c r="AB171" s="1233"/>
      <c r="AC171" s="147">
        <f t="shared" si="22"/>
        <v>8</v>
      </c>
      <c r="AD171" s="15" t="str">
        <f t="shared" si="23"/>
        <v>OK</v>
      </c>
      <c r="AE171" s="8" t="str">
        <f t="shared" ca="1" si="24"/>
        <v>-</v>
      </c>
      <c r="AF171" s="9" t="e">
        <f>IF(#REF!="","",AA171-#REF!)</f>
        <v>#REF!</v>
      </c>
      <c r="AG171" s="96"/>
    </row>
    <row r="172" spans="1:34" s="32" customFormat="1" ht="12" hidden="1" customHeight="1" outlineLevel="1" x14ac:dyDescent="0.2">
      <c r="B172" s="30">
        <v>6</v>
      </c>
      <c r="C172" s="406">
        <v>44</v>
      </c>
      <c r="D172" s="9" t="s">
        <v>29</v>
      </c>
      <c r="E172" s="153">
        <v>39512</v>
      </c>
      <c r="G172" s="30"/>
      <c r="H172" s="34"/>
      <c r="I172" s="31"/>
      <c r="J172" s="31"/>
      <c r="K172" s="31" t="str">
        <f t="shared" si="20"/>
        <v/>
      </c>
      <c r="L172" s="154"/>
      <c r="M172" s="35"/>
      <c r="N172" s="30">
        <v>6</v>
      </c>
      <c r="O172" s="34">
        <v>44</v>
      </c>
      <c r="P172" s="31">
        <v>44</v>
      </c>
      <c r="Q172" s="31">
        <v>0</v>
      </c>
      <c r="R172" s="31">
        <v>44</v>
      </c>
      <c r="S172" s="33">
        <v>0</v>
      </c>
      <c r="T172" s="40">
        <f t="shared" si="25"/>
        <v>0</v>
      </c>
      <c r="U172" s="162">
        <v>39513</v>
      </c>
      <c r="V172" s="112">
        <f t="shared" si="26"/>
        <v>6</v>
      </c>
      <c r="W172" s="16">
        <v>44</v>
      </c>
      <c r="X172" s="437" t="str">
        <f t="shared" si="21"/>
        <v>OK</v>
      </c>
      <c r="Y172" s="333">
        <f t="shared" si="27"/>
        <v>0</v>
      </c>
      <c r="Z172" s="9" t="str">
        <f t="shared" si="28"/>
        <v>Credial</v>
      </c>
      <c r="AA172" s="51">
        <v>39519</v>
      </c>
      <c r="AB172" s="1233"/>
      <c r="AC172" s="147">
        <f t="shared" si="22"/>
        <v>7</v>
      </c>
      <c r="AD172" s="15" t="str">
        <f t="shared" si="23"/>
        <v>OK</v>
      </c>
      <c r="AE172" s="8" t="str">
        <f t="shared" ca="1" si="24"/>
        <v>-</v>
      </c>
      <c r="AF172" s="9" t="e">
        <f>IF(#REF!="","",AA172-#REF!)</f>
        <v>#REF!</v>
      </c>
      <c r="AG172" s="96"/>
    </row>
    <row r="173" spans="1:34" s="32" customFormat="1" ht="12" hidden="1" customHeight="1" outlineLevel="1" x14ac:dyDescent="0.2">
      <c r="B173" s="30">
        <v>7</v>
      </c>
      <c r="C173" s="406">
        <v>1995</v>
      </c>
      <c r="D173" s="9" t="s">
        <v>30</v>
      </c>
      <c r="E173" s="153">
        <v>39512</v>
      </c>
      <c r="G173" s="30"/>
      <c r="H173" s="34"/>
      <c r="I173" s="31"/>
      <c r="J173" s="31"/>
      <c r="K173" s="31" t="str">
        <f t="shared" si="20"/>
        <v/>
      </c>
      <c r="L173" s="154"/>
      <c r="M173" s="35"/>
      <c r="N173" s="30">
        <v>7</v>
      </c>
      <c r="O173" s="34">
        <v>1995</v>
      </c>
      <c r="P173" s="31">
        <v>1995</v>
      </c>
      <c r="Q173" s="31">
        <v>0</v>
      </c>
      <c r="R173" s="31">
        <v>1995</v>
      </c>
      <c r="S173" s="33">
        <v>0</v>
      </c>
      <c r="T173" s="40">
        <f t="shared" si="25"/>
        <v>0</v>
      </c>
      <c r="U173" s="162">
        <v>39513</v>
      </c>
      <c r="V173" s="112">
        <f t="shared" si="26"/>
        <v>7</v>
      </c>
      <c r="W173" s="16">
        <v>1995</v>
      </c>
      <c r="X173" s="437" t="str">
        <f t="shared" si="21"/>
        <v>OK</v>
      </c>
      <c r="Y173" s="333">
        <f t="shared" si="27"/>
        <v>0</v>
      </c>
      <c r="Z173" s="9" t="str">
        <f t="shared" si="28"/>
        <v>Ikeia</v>
      </c>
      <c r="AA173" s="51">
        <v>39519</v>
      </c>
      <c r="AB173" s="1233"/>
      <c r="AC173" s="147">
        <f t="shared" si="22"/>
        <v>7</v>
      </c>
      <c r="AD173" s="15" t="str">
        <f t="shared" si="23"/>
        <v>OK</v>
      </c>
      <c r="AE173" s="8" t="str">
        <f t="shared" ca="1" si="24"/>
        <v>-</v>
      </c>
      <c r="AF173" s="9" t="e">
        <f>IF(#REF!="","",AA173-#REF!)</f>
        <v>#REF!</v>
      </c>
      <c r="AG173" s="96"/>
      <c r="AH173" s="60"/>
    </row>
    <row r="174" spans="1:34" s="32" customFormat="1" ht="12" hidden="1" customHeight="1" outlineLevel="1" x14ac:dyDescent="0.2">
      <c r="B174" s="30">
        <v>8</v>
      </c>
      <c r="C174" s="406">
        <v>1995</v>
      </c>
      <c r="D174" s="9" t="s">
        <v>30</v>
      </c>
      <c r="E174" s="153">
        <v>39512</v>
      </c>
      <c r="G174" s="30"/>
      <c r="H174" s="34"/>
      <c r="I174" s="31"/>
      <c r="J174" s="31"/>
      <c r="K174" s="31" t="str">
        <f t="shared" si="20"/>
        <v/>
      </c>
      <c r="L174" s="154"/>
      <c r="M174" s="35"/>
      <c r="N174" s="30">
        <v>8</v>
      </c>
      <c r="O174" s="34">
        <v>1995</v>
      </c>
      <c r="P174" s="31">
        <v>1995</v>
      </c>
      <c r="Q174" s="31">
        <v>0</v>
      </c>
      <c r="R174" s="31">
        <v>1995</v>
      </c>
      <c r="S174" s="33">
        <v>0</v>
      </c>
      <c r="T174" s="40">
        <f t="shared" si="25"/>
        <v>0</v>
      </c>
      <c r="U174" s="162">
        <v>39513</v>
      </c>
      <c r="V174" s="112">
        <f t="shared" si="26"/>
        <v>8</v>
      </c>
      <c r="W174" s="16">
        <v>1995</v>
      </c>
      <c r="X174" s="437" t="str">
        <f t="shared" si="21"/>
        <v>OK</v>
      </c>
      <c r="Y174" s="333">
        <f t="shared" si="27"/>
        <v>0</v>
      </c>
      <c r="Z174" s="9" t="str">
        <f t="shared" si="28"/>
        <v>Ikeia</v>
      </c>
      <c r="AA174" s="51">
        <v>39525</v>
      </c>
      <c r="AB174" s="1233"/>
      <c r="AC174" s="147">
        <f t="shared" si="22"/>
        <v>13</v>
      </c>
      <c r="AD174" s="15" t="str">
        <f t="shared" si="23"/>
        <v>OK</v>
      </c>
      <c r="AE174" s="8" t="str">
        <f t="shared" ca="1" si="24"/>
        <v>-</v>
      </c>
      <c r="AF174" s="9" t="e">
        <f>IF(#REF!="","",AA174-#REF!)</f>
        <v>#REF!</v>
      </c>
      <c r="AG174" s="96"/>
      <c r="AH174" s="60"/>
    </row>
    <row r="175" spans="1:34" s="32" customFormat="1" ht="12" hidden="1" customHeight="1" outlineLevel="1" x14ac:dyDescent="0.2">
      <c r="B175" s="30">
        <v>9</v>
      </c>
      <c r="C175" s="406">
        <v>99</v>
      </c>
      <c r="D175" s="9" t="s">
        <v>30</v>
      </c>
      <c r="E175" s="153">
        <v>39512</v>
      </c>
      <c r="G175" s="30"/>
      <c r="H175" s="34"/>
      <c r="I175" s="31"/>
      <c r="J175" s="31"/>
      <c r="K175" s="31" t="str">
        <f t="shared" si="20"/>
        <v/>
      </c>
      <c r="L175" s="154"/>
      <c r="M175" s="35"/>
      <c r="N175" s="30">
        <v>9</v>
      </c>
      <c r="O175" s="34">
        <v>99</v>
      </c>
      <c r="P175" s="31">
        <v>99</v>
      </c>
      <c r="Q175" s="31">
        <v>0</v>
      </c>
      <c r="R175" s="31">
        <v>99</v>
      </c>
      <c r="S175" s="33">
        <v>0</v>
      </c>
      <c r="T175" s="40">
        <f t="shared" si="25"/>
        <v>0</v>
      </c>
      <c r="U175" s="162">
        <v>39513</v>
      </c>
      <c r="V175" s="112">
        <f t="shared" si="26"/>
        <v>9</v>
      </c>
      <c r="W175" s="16">
        <v>99</v>
      </c>
      <c r="X175" s="437" t="str">
        <f t="shared" si="21"/>
        <v>OK</v>
      </c>
      <c r="Y175" s="333">
        <f t="shared" si="27"/>
        <v>0</v>
      </c>
      <c r="Z175" s="9" t="str">
        <f t="shared" si="28"/>
        <v>Ikeia</v>
      </c>
      <c r="AA175" s="51">
        <v>39519</v>
      </c>
      <c r="AB175" s="1233"/>
      <c r="AC175" s="147">
        <f t="shared" si="22"/>
        <v>7</v>
      </c>
      <c r="AD175" s="15" t="str">
        <f t="shared" si="23"/>
        <v>OK</v>
      </c>
      <c r="AE175" s="8" t="str">
        <f t="shared" ca="1" si="24"/>
        <v>-</v>
      </c>
      <c r="AF175" s="9" t="e">
        <f>IF(#REF!="","",AA175-#REF!)</f>
        <v>#REF!</v>
      </c>
      <c r="AG175" s="96"/>
      <c r="AH175" s="60"/>
    </row>
    <row r="176" spans="1:34" s="32" customFormat="1" ht="12" hidden="1" customHeight="1" outlineLevel="1" x14ac:dyDescent="0.2">
      <c r="B176" s="30">
        <v>10</v>
      </c>
      <c r="C176" s="406">
        <v>5</v>
      </c>
      <c r="D176" s="9" t="s">
        <v>31</v>
      </c>
      <c r="E176" s="153">
        <v>39512</v>
      </c>
      <c r="G176" s="30"/>
      <c r="H176" s="34"/>
      <c r="I176" s="31"/>
      <c r="J176" s="31"/>
      <c r="K176" s="31" t="str">
        <f t="shared" si="20"/>
        <v/>
      </c>
      <c r="L176" s="154"/>
      <c r="M176" s="35"/>
      <c r="N176" s="30">
        <v>10</v>
      </c>
      <c r="O176" s="34">
        <v>5</v>
      </c>
      <c r="P176" s="31">
        <v>5</v>
      </c>
      <c r="Q176" s="31">
        <v>0</v>
      </c>
      <c r="R176" s="31">
        <v>5</v>
      </c>
      <c r="S176" s="33">
        <v>0</v>
      </c>
      <c r="T176" s="40">
        <f t="shared" si="25"/>
        <v>0</v>
      </c>
      <c r="U176" s="162">
        <v>39513</v>
      </c>
      <c r="V176" s="112">
        <f t="shared" si="26"/>
        <v>10</v>
      </c>
      <c r="W176" s="16">
        <v>5</v>
      </c>
      <c r="X176" s="437" t="str">
        <f t="shared" si="21"/>
        <v>OK</v>
      </c>
      <c r="Y176" s="333">
        <f t="shared" si="27"/>
        <v>0</v>
      </c>
      <c r="Z176" s="9" t="str">
        <f t="shared" si="28"/>
        <v>Moviflor</v>
      </c>
      <c r="AA176" s="51">
        <v>39525</v>
      </c>
      <c r="AB176" s="1233"/>
      <c r="AC176" s="147">
        <f t="shared" si="22"/>
        <v>13</v>
      </c>
      <c r="AD176" s="15" t="str">
        <f t="shared" si="23"/>
        <v>OK</v>
      </c>
      <c r="AE176" s="8" t="str">
        <f t="shared" ca="1" si="24"/>
        <v>-</v>
      </c>
      <c r="AF176" s="9" t="e">
        <f>IF(#REF!="","",AA176-#REF!)</f>
        <v>#REF!</v>
      </c>
      <c r="AG176" s="96"/>
    </row>
    <row r="177" spans="1:34" s="32" customFormat="1" ht="12" hidden="1" customHeight="1" outlineLevel="1" x14ac:dyDescent="0.2">
      <c r="B177" s="30">
        <v>11</v>
      </c>
      <c r="C177" s="406">
        <v>8</v>
      </c>
      <c r="D177" s="9" t="s">
        <v>32</v>
      </c>
      <c r="E177" s="153">
        <v>39512</v>
      </c>
      <c r="G177" s="30"/>
      <c r="H177" s="34"/>
      <c r="I177" s="31"/>
      <c r="J177" s="31"/>
      <c r="K177" s="31" t="str">
        <f t="shared" si="20"/>
        <v/>
      </c>
      <c r="L177" s="154"/>
      <c r="M177" s="35"/>
      <c r="N177" s="30">
        <v>11</v>
      </c>
      <c r="O177" s="34">
        <v>8</v>
      </c>
      <c r="P177" s="31">
        <v>8</v>
      </c>
      <c r="Q177" s="31">
        <v>0</v>
      </c>
      <c r="R177" s="31">
        <v>8</v>
      </c>
      <c r="S177" s="33">
        <v>0</v>
      </c>
      <c r="T177" s="40">
        <f t="shared" si="25"/>
        <v>0</v>
      </c>
      <c r="U177" s="162">
        <v>39513</v>
      </c>
      <c r="V177" s="112">
        <f t="shared" si="26"/>
        <v>11</v>
      </c>
      <c r="W177" s="16">
        <v>8</v>
      </c>
      <c r="X177" s="437" t="str">
        <f t="shared" si="21"/>
        <v>OK</v>
      </c>
      <c r="Y177" s="333">
        <f t="shared" si="27"/>
        <v>0</v>
      </c>
      <c r="Z177" s="9" t="str">
        <f t="shared" si="28"/>
        <v>Conforama</v>
      </c>
      <c r="AA177" s="51">
        <v>39525</v>
      </c>
      <c r="AB177" s="1233"/>
      <c r="AC177" s="147">
        <f t="shared" si="22"/>
        <v>13</v>
      </c>
      <c r="AD177" s="15" t="str">
        <f t="shared" si="23"/>
        <v>OK</v>
      </c>
      <c r="AE177" s="8" t="str">
        <f t="shared" ca="1" si="24"/>
        <v>-</v>
      </c>
      <c r="AF177" s="9" t="e">
        <f>IF(#REF!="","",AA177-#REF!)</f>
        <v>#REF!</v>
      </c>
      <c r="AG177" s="96"/>
    </row>
    <row r="178" spans="1:34" s="32" customFormat="1" ht="12" hidden="1" customHeight="1" outlineLevel="1" x14ac:dyDescent="0.2">
      <c r="B178" s="30">
        <v>12</v>
      </c>
      <c r="C178" s="406">
        <v>1</v>
      </c>
      <c r="D178" s="9" t="s">
        <v>36</v>
      </c>
      <c r="E178" s="153">
        <v>39512</v>
      </c>
      <c r="G178" s="30"/>
      <c r="H178" s="34"/>
      <c r="I178" s="31"/>
      <c r="J178" s="31"/>
      <c r="K178" s="31" t="str">
        <f t="shared" si="20"/>
        <v/>
      </c>
      <c r="L178" s="154"/>
      <c r="M178" s="35"/>
      <c r="N178" s="30">
        <v>12</v>
      </c>
      <c r="O178" s="34">
        <v>1</v>
      </c>
      <c r="P178" s="31">
        <v>1</v>
      </c>
      <c r="Q178" s="31">
        <v>0</v>
      </c>
      <c r="R178" s="31">
        <v>1</v>
      </c>
      <c r="S178" s="33">
        <v>0</v>
      </c>
      <c r="T178" s="40">
        <f t="shared" si="25"/>
        <v>0</v>
      </c>
      <c r="U178" s="162">
        <v>39513</v>
      </c>
      <c r="V178" s="112">
        <f t="shared" si="26"/>
        <v>12</v>
      </c>
      <c r="W178" s="16">
        <v>1</v>
      </c>
      <c r="X178" s="437" t="str">
        <f t="shared" si="21"/>
        <v>OK</v>
      </c>
      <c r="Y178" s="333">
        <f t="shared" si="27"/>
        <v>0</v>
      </c>
      <c r="Z178" s="9" t="str">
        <f t="shared" si="28"/>
        <v>Confort</v>
      </c>
      <c r="AA178" s="51">
        <v>39525</v>
      </c>
      <c r="AB178" s="1233"/>
      <c r="AC178" s="147">
        <f t="shared" si="22"/>
        <v>13</v>
      </c>
      <c r="AD178" s="15" t="str">
        <f t="shared" si="23"/>
        <v>OK</v>
      </c>
      <c r="AE178" s="8" t="str">
        <f t="shared" ca="1" si="24"/>
        <v>-</v>
      </c>
      <c r="AF178" s="9" t="e">
        <f>IF(#REF!="","",AA178-#REF!)</f>
        <v>#REF!</v>
      </c>
      <c r="AG178" s="96"/>
    </row>
    <row r="179" spans="1:34" s="32" customFormat="1" ht="12" hidden="1" customHeight="1" outlineLevel="1" x14ac:dyDescent="0.2">
      <c r="A179" s="55"/>
      <c r="B179" s="22">
        <v>13</v>
      </c>
      <c r="C179" s="404">
        <v>2</v>
      </c>
      <c r="D179" s="12" t="s">
        <v>36</v>
      </c>
      <c r="E179" s="153">
        <v>39512</v>
      </c>
      <c r="F179" s="55"/>
      <c r="G179" s="22"/>
      <c r="H179" s="29"/>
      <c r="I179" s="21"/>
      <c r="J179" s="21"/>
      <c r="K179" s="31" t="str">
        <f t="shared" si="20"/>
        <v/>
      </c>
      <c r="L179" s="155"/>
      <c r="M179" s="57"/>
      <c r="N179" s="22">
        <v>13</v>
      </c>
      <c r="O179" s="29">
        <v>2</v>
      </c>
      <c r="P179" s="21">
        <v>2</v>
      </c>
      <c r="Q179" s="21">
        <v>0</v>
      </c>
      <c r="R179" s="21">
        <v>2</v>
      </c>
      <c r="S179" s="14">
        <v>0</v>
      </c>
      <c r="T179" s="40">
        <f t="shared" si="25"/>
        <v>0</v>
      </c>
      <c r="U179" s="162">
        <v>39513</v>
      </c>
      <c r="V179" s="108">
        <f t="shared" si="26"/>
        <v>13</v>
      </c>
      <c r="W179" s="12">
        <v>2</v>
      </c>
      <c r="X179" s="437" t="str">
        <f t="shared" si="21"/>
        <v>OK</v>
      </c>
      <c r="Y179" s="333">
        <f t="shared" si="27"/>
        <v>0</v>
      </c>
      <c r="Z179" s="12" t="str">
        <f t="shared" si="28"/>
        <v>Confort</v>
      </c>
      <c r="AA179" s="51">
        <v>39525</v>
      </c>
      <c r="AB179" s="1233"/>
      <c r="AC179" s="147">
        <f t="shared" si="22"/>
        <v>13</v>
      </c>
      <c r="AD179" s="11" t="str">
        <f t="shared" si="23"/>
        <v>OK</v>
      </c>
      <c r="AE179" s="11" t="str">
        <f t="shared" ca="1" si="24"/>
        <v>-</v>
      </c>
      <c r="AF179" s="12" t="e">
        <f>IF(#REF!="","",AA179-#REF!)</f>
        <v>#REF!</v>
      </c>
      <c r="AG179" s="95"/>
      <c r="AH179" s="55"/>
    </row>
    <row r="180" spans="1:34" s="32" customFormat="1" ht="12" hidden="1" customHeight="1" outlineLevel="1" x14ac:dyDescent="0.2">
      <c r="B180" s="30">
        <v>1</v>
      </c>
      <c r="C180" s="406">
        <v>1995</v>
      </c>
      <c r="D180" s="9" t="s">
        <v>24</v>
      </c>
      <c r="E180" s="153">
        <v>39513</v>
      </c>
      <c r="G180" s="30"/>
      <c r="H180" s="34"/>
      <c r="I180" s="31"/>
      <c r="J180" s="31"/>
      <c r="K180" s="31" t="str">
        <f t="shared" si="20"/>
        <v/>
      </c>
      <c r="L180" s="154"/>
      <c r="M180" s="35"/>
      <c r="N180" s="30">
        <v>1</v>
      </c>
      <c r="O180" s="34">
        <v>1995</v>
      </c>
      <c r="P180" s="31">
        <v>1995</v>
      </c>
      <c r="Q180" s="31">
        <v>0</v>
      </c>
      <c r="R180" s="31">
        <v>1995</v>
      </c>
      <c r="S180" s="33">
        <v>0</v>
      </c>
      <c r="T180" s="40">
        <f t="shared" si="25"/>
        <v>0</v>
      </c>
      <c r="U180" s="162">
        <v>39517</v>
      </c>
      <c r="V180" s="112">
        <f t="shared" si="26"/>
        <v>1</v>
      </c>
      <c r="W180" s="16">
        <v>1995</v>
      </c>
      <c r="X180" s="437" t="str">
        <f t="shared" si="21"/>
        <v>OK</v>
      </c>
      <c r="Y180" s="333">
        <f t="shared" si="27"/>
        <v>0</v>
      </c>
      <c r="Z180" s="9" t="str">
        <f t="shared" si="28"/>
        <v>White</v>
      </c>
      <c r="AA180" s="51">
        <v>39520</v>
      </c>
      <c r="AB180" s="1233">
        <f>SUM(W180:W190)</f>
        <v>3783</v>
      </c>
      <c r="AC180" s="147">
        <f t="shared" si="22"/>
        <v>7</v>
      </c>
      <c r="AD180" s="15" t="str">
        <f t="shared" si="23"/>
        <v>OK</v>
      </c>
      <c r="AE180" s="8" t="str">
        <f t="shared" ca="1" si="24"/>
        <v>-</v>
      </c>
      <c r="AF180" s="9" t="e">
        <f>IF(#REF!="","",AA180-#REF!)</f>
        <v>#REF!</v>
      </c>
      <c r="AG180" s="96"/>
    </row>
    <row r="181" spans="1:34" s="32" customFormat="1" ht="12" hidden="1" customHeight="1" outlineLevel="1" x14ac:dyDescent="0.2">
      <c r="B181" s="30">
        <v>2</v>
      </c>
      <c r="C181" s="406">
        <v>1641</v>
      </c>
      <c r="D181" s="9" t="s">
        <v>24</v>
      </c>
      <c r="E181" s="153">
        <v>39513</v>
      </c>
      <c r="G181" s="30"/>
      <c r="H181" s="34"/>
      <c r="I181" s="31"/>
      <c r="J181" s="31"/>
      <c r="K181" s="31" t="str">
        <f t="shared" si="20"/>
        <v/>
      </c>
      <c r="L181" s="154"/>
      <c r="M181" s="35"/>
      <c r="N181" s="30">
        <v>2</v>
      </c>
      <c r="O181" s="34">
        <v>1641</v>
      </c>
      <c r="P181" s="31">
        <v>1641</v>
      </c>
      <c r="Q181" s="31">
        <v>0</v>
      </c>
      <c r="R181" s="31">
        <v>1641</v>
      </c>
      <c r="S181" s="33">
        <v>0</v>
      </c>
      <c r="T181" s="40">
        <f t="shared" si="25"/>
        <v>0</v>
      </c>
      <c r="U181" s="162">
        <v>39517</v>
      </c>
      <c r="V181" s="112">
        <f t="shared" si="26"/>
        <v>2</v>
      </c>
      <c r="W181" s="16">
        <v>1641</v>
      </c>
      <c r="X181" s="437" t="str">
        <f t="shared" si="21"/>
        <v>OK</v>
      </c>
      <c r="Y181" s="333">
        <f t="shared" si="27"/>
        <v>0</v>
      </c>
      <c r="Z181" s="9" t="str">
        <f t="shared" si="28"/>
        <v>White</v>
      </c>
      <c r="AA181" s="51">
        <v>39520</v>
      </c>
      <c r="AB181" s="1233"/>
      <c r="AC181" s="147">
        <f t="shared" si="22"/>
        <v>7</v>
      </c>
      <c r="AD181" s="15" t="str">
        <f t="shared" si="23"/>
        <v>OK</v>
      </c>
      <c r="AE181" s="8" t="str">
        <f t="shared" ca="1" si="24"/>
        <v>-</v>
      </c>
      <c r="AF181" s="9" t="e">
        <f>IF(#REF!="","",AA181-#REF!)</f>
        <v>#REF!</v>
      </c>
      <c r="AG181" s="96"/>
    </row>
    <row r="182" spans="1:34" s="32" customFormat="1" ht="12" hidden="1" customHeight="1" outlineLevel="1" x14ac:dyDescent="0.2">
      <c r="B182" s="30">
        <v>3</v>
      </c>
      <c r="C182" s="406">
        <v>7</v>
      </c>
      <c r="D182" s="9" t="s">
        <v>25</v>
      </c>
      <c r="E182" s="153">
        <v>39513</v>
      </c>
      <c r="G182" s="30"/>
      <c r="H182" s="34"/>
      <c r="I182" s="31"/>
      <c r="J182" s="31"/>
      <c r="K182" s="31" t="str">
        <f t="shared" si="20"/>
        <v/>
      </c>
      <c r="L182" s="154"/>
      <c r="M182" s="35"/>
      <c r="N182" s="30">
        <v>3</v>
      </c>
      <c r="O182" s="34">
        <v>7</v>
      </c>
      <c r="P182" s="31">
        <v>7</v>
      </c>
      <c r="Q182" s="31">
        <v>0</v>
      </c>
      <c r="R182" s="31">
        <v>7</v>
      </c>
      <c r="S182" s="33">
        <v>0</v>
      </c>
      <c r="T182" s="40">
        <f t="shared" si="25"/>
        <v>0</v>
      </c>
      <c r="U182" s="162">
        <v>39517</v>
      </c>
      <c r="V182" s="112">
        <f t="shared" si="26"/>
        <v>3</v>
      </c>
      <c r="W182" s="16">
        <v>7</v>
      </c>
      <c r="X182" s="437" t="str">
        <f t="shared" si="21"/>
        <v>OK</v>
      </c>
      <c r="Y182" s="333">
        <f t="shared" si="27"/>
        <v>0</v>
      </c>
      <c r="Z182" s="9" t="str">
        <f t="shared" si="28"/>
        <v>Green</v>
      </c>
      <c r="AA182" s="51">
        <v>39520</v>
      </c>
      <c r="AB182" s="1233"/>
      <c r="AC182" s="147">
        <f t="shared" si="22"/>
        <v>7</v>
      </c>
      <c r="AD182" s="15" t="str">
        <f t="shared" si="23"/>
        <v>OK</v>
      </c>
      <c r="AE182" s="8" t="str">
        <f t="shared" ca="1" si="24"/>
        <v>-</v>
      </c>
      <c r="AF182" s="9" t="e">
        <f>IF(#REF!="","",AA182-#REF!)</f>
        <v>#REF!</v>
      </c>
      <c r="AG182" s="96"/>
      <c r="AH182" s="60"/>
    </row>
    <row r="183" spans="1:34" s="32" customFormat="1" ht="12" hidden="1" customHeight="1" outlineLevel="1" x14ac:dyDescent="0.2">
      <c r="B183" s="30">
        <v>4</v>
      </c>
      <c r="C183" s="406">
        <v>5</v>
      </c>
      <c r="D183" s="9" t="s">
        <v>26</v>
      </c>
      <c r="E183" s="153">
        <v>39513</v>
      </c>
      <c r="G183" s="30"/>
      <c r="H183" s="34"/>
      <c r="I183" s="31"/>
      <c r="J183" s="31"/>
      <c r="K183" s="31" t="str">
        <f t="shared" si="20"/>
        <v/>
      </c>
      <c r="L183" s="154"/>
      <c r="M183" s="35"/>
      <c r="N183" s="30">
        <v>4</v>
      </c>
      <c r="O183" s="34">
        <v>5</v>
      </c>
      <c r="P183" s="31">
        <v>5</v>
      </c>
      <c r="Q183" s="31">
        <v>0</v>
      </c>
      <c r="R183" s="31">
        <v>5</v>
      </c>
      <c r="S183" s="33">
        <v>0</v>
      </c>
      <c r="T183" s="40">
        <f t="shared" si="25"/>
        <v>0</v>
      </c>
      <c r="U183" s="162">
        <v>39517</v>
      </c>
      <c r="V183" s="112">
        <f t="shared" si="26"/>
        <v>4</v>
      </c>
      <c r="W183" s="16">
        <v>5</v>
      </c>
      <c r="X183" s="437" t="str">
        <f t="shared" si="21"/>
        <v>OK</v>
      </c>
      <c r="Y183" s="333">
        <f t="shared" si="27"/>
        <v>0</v>
      </c>
      <c r="Z183" s="9" t="str">
        <f t="shared" si="28"/>
        <v>Black</v>
      </c>
      <c r="AA183" s="51">
        <v>39520</v>
      </c>
      <c r="AB183" s="1233"/>
      <c r="AC183" s="147">
        <f t="shared" si="22"/>
        <v>7</v>
      </c>
      <c r="AD183" s="15" t="str">
        <f t="shared" si="23"/>
        <v>OK</v>
      </c>
      <c r="AE183" s="8" t="str">
        <f t="shared" ca="1" si="24"/>
        <v>-</v>
      </c>
      <c r="AF183" s="9" t="e">
        <f>IF(#REF!="","",AA183-#REF!)</f>
        <v>#REF!</v>
      </c>
      <c r="AG183" s="96"/>
    </row>
    <row r="184" spans="1:34" s="32" customFormat="1" ht="12" hidden="1" customHeight="1" outlineLevel="1" x14ac:dyDescent="0.2">
      <c r="B184" s="30">
        <v>5</v>
      </c>
      <c r="C184" s="406">
        <v>2</v>
      </c>
      <c r="D184" s="9" t="s">
        <v>28</v>
      </c>
      <c r="E184" s="153">
        <v>39513</v>
      </c>
      <c r="G184" s="30"/>
      <c r="H184" s="34"/>
      <c r="I184" s="31"/>
      <c r="J184" s="31"/>
      <c r="K184" s="31" t="str">
        <f t="shared" si="20"/>
        <v/>
      </c>
      <c r="L184" s="154"/>
      <c r="M184" s="35"/>
      <c r="N184" s="30">
        <v>5</v>
      </c>
      <c r="O184" s="34">
        <v>2</v>
      </c>
      <c r="P184" s="31">
        <v>2</v>
      </c>
      <c r="Q184" s="31">
        <v>0</v>
      </c>
      <c r="R184" s="31">
        <v>2</v>
      </c>
      <c r="S184" s="33">
        <v>0</v>
      </c>
      <c r="T184" s="40">
        <f t="shared" si="25"/>
        <v>0</v>
      </c>
      <c r="U184" s="162">
        <v>39517</v>
      </c>
      <c r="V184" s="112">
        <f t="shared" si="26"/>
        <v>5</v>
      </c>
      <c r="W184" s="16">
        <v>2</v>
      </c>
      <c r="X184" s="437" t="str">
        <f t="shared" si="21"/>
        <v>OK</v>
      </c>
      <c r="Y184" s="333">
        <f t="shared" si="27"/>
        <v>0</v>
      </c>
      <c r="Z184" s="9" t="str">
        <f t="shared" si="28"/>
        <v>Finance</v>
      </c>
      <c r="AA184" s="51">
        <v>39520</v>
      </c>
      <c r="AB184" s="1233"/>
      <c r="AC184" s="147">
        <f t="shared" si="22"/>
        <v>7</v>
      </c>
      <c r="AD184" s="15" t="str">
        <f t="shared" si="23"/>
        <v>OK</v>
      </c>
      <c r="AE184" s="8" t="str">
        <f t="shared" ca="1" si="24"/>
        <v>-</v>
      </c>
      <c r="AF184" s="9" t="e">
        <f>IF(#REF!="","",AA184-#REF!)</f>
        <v>#REF!</v>
      </c>
      <c r="AG184" s="96"/>
    </row>
    <row r="185" spans="1:34" s="32" customFormat="1" ht="12" hidden="1" customHeight="1" outlineLevel="1" x14ac:dyDescent="0.2">
      <c r="B185" s="30">
        <v>6</v>
      </c>
      <c r="C185" s="406">
        <v>45</v>
      </c>
      <c r="D185" s="9" t="s">
        <v>29</v>
      </c>
      <c r="E185" s="153">
        <v>39513</v>
      </c>
      <c r="G185" s="30"/>
      <c r="H185" s="34"/>
      <c r="I185" s="31"/>
      <c r="J185" s="31"/>
      <c r="K185" s="31" t="str">
        <f t="shared" si="20"/>
        <v/>
      </c>
      <c r="L185" s="154"/>
      <c r="M185" s="35"/>
      <c r="N185" s="30">
        <v>6</v>
      </c>
      <c r="O185" s="34">
        <v>45</v>
      </c>
      <c r="P185" s="31">
        <v>45</v>
      </c>
      <c r="Q185" s="31">
        <v>0</v>
      </c>
      <c r="R185" s="31">
        <v>45</v>
      </c>
      <c r="S185" s="33">
        <v>0</v>
      </c>
      <c r="T185" s="40">
        <f t="shared" si="25"/>
        <v>0</v>
      </c>
      <c r="U185" s="162">
        <v>39517</v>
      </c>
      <c r="V185" s="112">
        <f t="shared" si="26"/>
        <v>6</v>
      </c>
      <c r="W185" s="16">
        <v>45</v>
      </c>
      <c r="X185" s="437" t="str">
        <f t="shared" si="21"/>
        <v>OK</v>
      </c>
      <c r="Y185" s="333">
        <f t="shared" si="27"/>
        <v>0</v>
      </c>
      <c r="Z185" s="9" t="str">
        <f t="shared" si="28"/>
        <v>Credial</v>
      </c>
      <c r="AA185" s="51">
        <v>39520</v>
      </c>
      <c r="AB185" s="1233"/>
      <c r="AC185" s="147">
        <f t="shared" si="22"/>
        <v>7</v>
      </c>
      <c r="AD185" s="15" t="str">
        <f t="shared" si="23"/>
        <v>OK</v>
      </c>
      <c r="AE185" s="8" t="str">
        <f t="shared" ca="1" si="24"/>
        <v>-</v>
      </c>
      <c r="AF185" s="9" t="e">
        <f>IF(#REF!="","",AA185-#REF!)</f>
        <v>#REF!</v>
      </c>
      <c r="AG185" s="96"/>
    </row>
    <row r="186" spans="1:34" s="32" customFormat="1" ht="12" hidden="1" customHeight="1" outlineLevel="1" x14ac:dyDescent="0.2">
      <c r="B186" s="30">
        <v>7</v>
      </c>
      <c r="C186" s="406">
        <v>61</v>
      </c>
      <c r="D186" s="9" t="s">
        <v>30</v>
      </c>
      <c r="E186" s="153">
        <v>39513</v>
      </c>
      <c r="G186" s="30"/>
      <c r="H186" s="34"/>
      <c r="I186" s="31"/>
      <c r="J186" s="31"/>
      <c r="K186" s="31" t="str">
        <f t="shared" si="20"/>
        <v/>
      </c>
      <c r="L186" s="154"/>
      <c r="M186" s="35"/>
      <c r="N186" s="30">
        <v>7</v>
      </c>
      <c r="O186" s="34">
        <v>61</v>
      </c>
      <c r="P186" s="31">
        <v>61</v>
      </c>
      <c r="Q186" s="31">
        <v>0</v>
      </c>
      <c r="R186" s="31">
        <v>61</v>
      </c>
      <c r="S186" s="33">
        <v>0</v>
      </c>
      <c r="T186" s="40">
        <f t="shared" si="25"/>
        <v>0</v>
      </c>
      <c r="U186" s="162">
        <v>39517</v>
      </c>
      <c r="V186" s="112">
        <f t="shared" si="26"/>
        <v>7</v>
      </c>
      <c r="W186" s="16">
        <v>61</v>
      </c>
      <c r="X186" s="437" t="str">
        <f t="shared" si="21"/>
        <v>OK</v>
      </c>
      <c r="Y186" s="333">
        <f t="shared" si="27"/>
        <v>0</v>
      </c>
      <c r="Z186" s="9" t="str">
        <f t="shared" si="28"/>
        <v>Ikeia</v>
      </c>
      <c r="AA186" s="51">
        <v>39519</v>
      </c>
      <c r="AB186" s="1233"/>
      <c r="AC186" s="147">
        <f t="shared" si="22"/>
        <v>6</v>
      </c>
      <c r="AD186" s="15" t="str">
        <f t="shared" si="23"/>
        <v>OK</v>
      </c>
      <c r="AE186" s="8" t="str">
        <f t="shared" ca="1" si="24"/>
        <v>-</v>
      </c>
      <c r="AF186" s="9" t="e">
        <f>IF(#REF!="","",AA186-#REF!)</f>
        <v>#REF!</v>
      </c>
      <c r="AG186" s="96"/>
      <c r="AH186" s="60"/>
    </row>
    <row r="187" spans="1:34" s="32" customFormat="1" ht="12" hidden="1" customHeight="1" outlineLevel="1" x14ac:dyDescent="0.2">
      <c r="B187" s="30">
        <v>8</v>
      </c>
      <c r="C187" s="406">
        <v>22</v>
      </c>
      <c r="D187" s="9" t="s">
        <v>32</v>
      </c>
      <c r="E187" s="153">
        <v>39513</v>
      </c>
      <c r="G187" s="30"/>
      <c r="H187" s="34"/>
      <c r="I187" s="31"/>
      <c r="J187" s="31"/>
      <c r="K187" s="31" t="str">
        <f t="shared" si="20"/>
        <v/>
      </c>
      <c r="L187" s="154"/>
      <c r="M187" s="35"/>
      <c r="N187" s="30">
        <v>8</v>
      </c>
      <c r="O187" s="34">
        <v>22</v>
      </c>
      <c r="P187" s="31">
        <v>22</v>
      </c>
      <c r="Q187" s="31">
        <v>0</v>
      </c>
      <c r="R187" s="31">
        <v>22</v>
      </c>
      <c r="S187" s="33">
        <v>0</v>
      </c>
      <c r="T187" s="40">
        <f t="shared" si="25"/>
        <v>0</v>
      </c>
      <c r="U187" s="162">
        <v>39517</v>
      </c>
      <c r="V187" s="112">
        <f t="shared" si="26"/>
        <v>8</v>
      </c>
      <c r="W187" s="16">
        <v>22</v>
      </c>
      <c r="X187" s="437" t="str">
        <f t="shared" si="21"/>
        <v>OK</v>
      </c>
      <c r="Y187" s="333">
        <f t="shared" si="27"/>
        <v>0</v>
      </c>
      <c r="Z187" s="9" t="str">
        <f t="shared" si="28"/>
        <v>Conforama</v>
      </c>
      <c r="AA187" s="51">
        <v>39525</v>
      </c>
      <c r="AB187" s="1233"/>
      <c r="AC187" s="147">
        <f t="shared" si="22"/>
        <v>12</v>
      </c>
      <c r="AD187" s="15" t="str">
        <f t="shared" si="23"/>
        <v>OK</v>
      </c>
      <c r="AE187" s="8" t="str">
        <f t="shared" ca="1" si="24"/>
        <v>-</v>
      </c>
      <c r="AF187" s="9" t="e">
        <f>IF(#REF!="","",AA187-#REF!)</f>
        <v>#REF!</v>
      </c>
      <c r="AG187" s="96"/>
    </row>
    <row r="188" spans="1:34" s="32" customFormat="1" ht="12" hidden="1" customHeight="1" outlineLevel="1" x14ac:dyDescent="0.2">
      <c r="B188" s="30">
        <v>9</v>
      </c>
      <c r="C188" s="406">
        <v>1</v>
      </c>
      <c r="D188" s="9" t="s">
        <v>34</v>
      </c>
      <c r="E188" s="153">
        <v>39513</v>
      </c>
      <c r="G188" s="30"/>
      <c r="H188" s="34"/>
      <c r="I188" s="31"/>
      <c r="J188" s="31"/>
      <c r="K188" s="31" t="str">
        <f t="shared" si="20"/>
        <v/>
      </c>
      <c r="L188" s="154"/>
      <c r="M188" s="35"/>
      <c r="N188" s="30">
        <v>9</v>
      </c>
      <c r="O188" s="34">
        <v>1</v>
      </c>
      <c r="P188" s="31">
        <v>1</v>
      </c>
      <c r="Q188" s="31">
        <v>0</v>
      </c>
      <c r="R188" s="31">
        <v>1</v>
      </c>
      <c r="S188" s="33">
        <v>0</v>
      </c>
      <c r="T188" s="40">
        <f t="shared" si="25"/>
        <v>0</v>
      </c>
      <c r="U188" s="162">
        <v>39517</v>
      </c>
      <c r="V188" s="112">
        <f t="shared" si="26"/>
        <v>9</v>
      </c>
      <c r="W188" s="16">
        <v>1</v>
      </c>
      <c r="X188" s="437" t="str">
        <f t="shared" si="21"/>
        <v>OK</v>
      </c>
      <c r="Y188" s="333">
        <f t="shared" si="27"/>
        <v>0</v>
      </c>
      <c r="Z188" s="9" t="str">
        <f t="shared" si="28"/>
        <v>Euronics</v>
      </c>
      <c r="AA188" s="51">
        <v>39525</v>
      </c>
      <c r="AB188" s="1233"/>
      <c r="AC188" s="147">
        <f t="shared" si="22"/>
        <v>12</v>
      </c>
      <c r="AD188" s="15" t="str">
        <f t="shared" si="23"/>
        <v>OK</v>
      </c>
      <c r="AE188" s="8" t="str">
        <f t="shared" ca="1" si="24"/>
        <v>-</v>
      </c>
      <c r="AF188" s="9" t="e">
        <f>IF(#REF!="","",AA188-#REF!)</f>
        <v>#REF!</v>
      </c>
      <c r="AG188" s="96"/>
    </row>
    <row r="189" spans="1:34" s="32" customFormat="1" ht="12" hidden="1" customHeight="1" outlineLevel="1" x14ac:dyDescent="0.2">
      <c r="B189" s="30">
        <v>10</v>
      </c>
      <c r="C189" s="406">
        <v>1</v>
      </c>
      <c r="D189" s="9" t="s">
        <v>35</v>
      </c>
      <c r="E189" s="153">
        <v>39513</v>
      </c>
      <c r="G189" s="30"/>
      <c r="H189" s="34"/>
      <c r="I189" s="31"/>
      <c r="J189" s="31"/>
      <c r="K189" s="31" t="str">
        <f t="shared" si="20"/>
        <v/>
      </c>
      <c r="L189" s="154"/>
      <c r="M189" s="35"/>
      <c r="N189" s="30">
        <v>10</v>
      </c>
      <c r="O189" s="34">
        <v>1</v>
      </c>
      <c r="P189" s="31">
        <v>1</v>
      </c>
      <c r="Q189" s="31">
        <v>0</v>
      </c>
      <c r="R189" s="31">
        <v>1</v>
      </c>
      <c r="S189" s="33">
        <v>0</v>
      </c>
      <c r="T189" s="40">
        <f t="shared" si="25"/>
        <v>0</v>
      </c>
      <c r="U189" s="162">
        <v>39517</v>
      </c>
      <c r="V189" s="112">
        <f t="shared" si="26"/>
        <v>10</v>
      </c>
      <c r="W189" s="16">
        <v>1</v>
      </c>
      <c r="X189" s="437" t="str">
        <f t="shared" si="21"/>
        <v>OK</v>
      </c>
      <c r="Y189" s="333">
        <f t="shared" si="27"/>
        <v>0</v>
      </c>
      <c r="Z189" s="9" t="str">
        <f t="shared" si="28"/>
        <v>Tien 21</v>
      </c>
      <c r="AA189" s="51">
        <v>39525</v>
      </c>
      <c r="AB189" s="1233"/>
      <c r="AC189" s="147">
        <f t="shared" si="22"/>
        <v>12</v>
      </c>
      <c r="AD189" s="15" t="str">
        <f t="shared" si="23"/>
        <v>OK</v>
      </c>
      <c r="AE189" s="8" t="str">
        <f t="shared" ca="1" si="24"/>
        <v>-</v>
      </c>
      <c r="AF189" s="9" t="e">
        <f>IF(#REF!="","",AA189-#REF!)</f>
        <v>#REF!</v>
      </c>
      <c r="AG189" s="96"/>
    </row>
    <row r="190" spans="1:34" s="32" customFormat="1" ht="12" hidden="1" customHeight="1" outlineLevel="1" x14ac:dyDescent="0.2">
      <c r="A190" s="55"/>
      <c r="B190" s="22">
        <v>11</v>
      </c>
      <c r="C190" s="404">
        <v>3</v>
      </c>
      <c r="D190" s="12" t="s">
        <v>34</v>
      </c>
      <c r="E190" s="153">
        <v>39513</v>
      </c>
      <c r="F190" s="55"/>
      <c r="G190" s="22"/>
      <c r="H190" s="29"/>
      <c r="I190" s="21"/>
      <c r="J190" s="21"/>
      <c r="K190" s="31" t="str">
        <f t="shared" si="20"/>
        <v/>
      </c>
      <c r="L190" s="155"/>
      <c r="M190" s="57"/>
      <c r="N190" s="22">
        <v>11</v>
      </c>
      <c r="O190" s="29">
        <v>3</v>
      </c>
      <c r="P190" s="21">
        <v>3</v>
      </c>
      <c r="Q190" s="21">
        <v>0</v>
      </c>
      <c r="R190" s="21">
        <v>3</v>
      </c>
      <c r="S190" s="14">
        <v>0</v>
      </c>
      <c r="T190" s="40">
        <f t="shared" si="25"/>
        <v>0</v>
      </c>
      <c r="U190" s="162">
        <v>39517</v>
      </c>
      <c r="V190" s="108">
        <f t="shared" si="26"/>
        <v>11</v>
      </c>
      <c r="W190" s="12">
        <v>3</v>
      </c>
      <c r="X190" s="437" t="str">
        <f t="shared" si="21"/>
        <v>OK</v>
      </c>
      <c r="Y190" s="333">
        <f t="shared" si="27"/>
        <v>0</v>
      </c>
      <c r="Z190" s="12" t="str">
        <f t="shared" si="28"/>
        <v>Euronics</v>
      </c>
      <c r="AA190" s="51">
        <v>39525</v>
      </c>
      <c r="AB190" s="1233"/>
      <c r="AC190" s="147">
        <f t="shared" si="22"/>
        <v>12</v>
      </c>
      <c r="AD190" s="11" t="str">
        <f t="shared" si="23"/>
        <v>OK</v>
      </c>
      <c r="AE190" s="11" t="str">
        <f t="shared" ca="1" si="24"/>
        <v>-</v>
      </c>
      <c r="AF190" s="12" t="e">
        <f>IF(#REF!="","",AA190-#REF!)</f>
        <v>#REF!</v>
      </c>
      <c r="AG190" s="95"/>
      <c r="AH190" s="55"/>
    </row>
    <row r="191" spans="1:34" s="32" customFormat="1" ht="12" hidden="1" customHeight="1" outlineLevel="1" x14ac:dyDescent="0.2">
      <c r="B191" s="30">
        <v>1</v>
      </c>
      <c r="C191" s="406">
        <v>1995</v>
      </c>
      <c r="D191" s="16" t="s">
        <v>24</v>
      </c>
      <c r="E191" s="153">
        <v>39514</v>
      </c>
      <c r="G191" s="30"/>
      <c r="H191" s="34"/>
      <c r="I191" s="31"/>
      <c r="J191" s="31"/>
      <c r="K191" s="31" t="str">
        <f t="shared" ref="K191:K254" si="29">IF(I191="","",I191-J191)</f>
        <v/>
      </c>
      <c r="L191" s="154"/>
      <c r="M191" s="35"/>
      <c r="N191" s="30">
        <v>1</v>
      </c>
      <c r="O191" s="34">
        <v>1995</v>
      </c>
      <c r="P191" s="31">
        <v>1995</v>
      </c>
      <c r="Q191" s="31">
        <v>0</v>
      </c>
      <c r="R191" s="31">
        <v>1995</v>
      </c>
      <c r="S191" s="33">
        <v>0</v>
      </c>
      <c r="T191" s="40">
        <f t="shared" si="25"/>
        <v>0</v>
      </c>
      <c r="U191" s="162">
        <v>39518</v>
      </c>
      <c r="V191" s="112">
        <f t="shared" si="26"/>
        <v>1</v>
      </c>
      <c r="W191" s="16">
        <v>1995</v>
      </c>
      <c r="X191" s="437" t="str">
        <f t="shared" si="21"/>
        <v>OK</v>
      </c>
      <c r="Y191" s="333">
        <f t="shared" si="27"/>
        <v>0</v>
      </c>
      <c r="Z191" s="9" t="str">
        <f t="shared" si="28"/>
        <v>White</v>
      </c>
      <c r="AA191" s="51">
        <v>39520</v>
      </c>
      <c r="AB191" s="1233">
        <f>SUM(W191:W203)</f>
        <v>6813</v>
      </c>
      <c r="AC191" s="147">
        <f t="shared" si="22"/>
        <v>6</v>
      </c>
      <c r="AD191" s="15" t="str">
        <f t="shared" si="23"/>
        <v>OK</v>
      </c>
      <c r="AE191" s="8" t="str">
        <f t="shared" ca="1" si="24"/>
        <v>-</v>
      </c>
      <c r="AF191" s="9" t="e">
        <f>IF(#REF!="","",AA191-#REF!)</f>
        <v>#REF!</v>
      </c>
      <c r="AG191" s="96"/>
    </row>
    <row r="192" spans="1:34" s="32" customFormat="1" ht="12" hidden="1" customHeight="1" outlineLevel="1" x14ac:dyDescent="0.2">
      <c r="B192" s="30">
        <v>2</v>
      </c>
      <c r="C192" s="406">
        <v>593</v>
      </c>
      <c r="D192" s="16" t="s">
        <v>24</v>
      </c>
      <c r="E192" s="153">
        <v>39514</v>
      </c>
      <c r="G192" s="30"/>
      <c r="H192" s="34"/>
      <c r="I192" s="31"/>
      <c r="J192" s="31"/>
      <c r="K192" s="31" t="str">
        <f t="shared" si="29"/>
        <v/>
      </c>
      <c r="L192" s="154"/>
      <c r="M192" s="35"/>
      <c r="N192" s="30">
        <v>2</v>
      </c>
      <c r="O192" s="34">
        <v>593</v>
      </c>
      <c r="P192" s="31">
        <v>593</v>
      </c>
      <c r="Q192" s="31">
        <v>0</v>
      </c>
      <c r="R192" s="31">
        <v>593</v>
      </c>
      <c r="S192" s="33">
        <v>0</v>
      </c>
      <c r="T192" s="40">
        <f t="shared" si="25"/>
        <v>0</v>
      </c>
      <c r="U192" s="162">
        <v>39518</v>
      </c>
      <c r="V192" s="112">
        <f t="shared" si="26"/>
        <v>2</v>
      </c>
      <c r="W192" s="16">
        <v>593</v>
      </c>
      <c r="X192" s="437" t="str">
        <f t="shared" si="21"/>
        <v>OK</v>
      </c>
      <c r="Y192" s="333">
        <f t="shared" si="27"/>
        <v>0</v>
      </c>
      <c r="Z192" s="9" t="str">
        <f t="shared" si="28"/>
        <v>White</v>
      </c>
      <c r="AA192" s="51">
        <v>39520</v>
      </c>
      <c r="AB192" s="1233"/>
      <c r="AC192" s="147">
        <f t="shared" si="22"/>
        <v>6</v>
      </c>
      <c r="AD192" s="15" t="str">
        <f t="shared" si="23"/>
        <v>OK</v>
      </c>
      <c r="AE192" s="8" t="str">
        <f t="shared" ca="1" si="24"/>
        <v>-</v>
      </c>
      <c r="AF192" s="9" t="e">
        <f>IF(#REF!="","",AA192-#REF!)</f>
        <v>#REF!</v>
      </c>
      <c r="AG192" s="96"/>
    </row>
    <row r="193" spans="1:34" s="32" customFormat="1" ht="12" hidden="1" customHeight="1" outlineLevel="1" x14ac:dyDescent="0.2">
      <c r="B193" s="30">
        <v>3</v>
      </c>
      <c r="C193" s="406">
        <v>1</v>
      </c>
      <c r="D193" s="16" t="s">
        <v>25</v>
      </c>
      <c r="E193" s="153">
        <v>39514</v>
      </c>
      <c r="G193" s="30"/>
      <c r="H193" s="34"/>
      <c r="I193" s="31"/>
      <c r="J193" s="31"/>
      <c r="K193" s="31" t="str">
        <f t="shared" si="29"/>
        <v/>
      </c>
      <c r="L193" s="154"/>
      <c r="M193" s="35"/>
      <c r="N193" s="30">
        <v>3</v>
      </c>
      <c r="O193" s="34">
        <v>1</v>
      </c>
      <c r="P193" s="31">
        <v>1</v>
      </c>
      <c r="Q193" s="31">
        <v>0</v>
      </c>
      <c r="R193" s="31">
        <v>1</v>
      </c>
      <c r="S193" s="33">
        <v>0</v>
      </c>
      <c r="T193" s="40">
        <f t="shared" si="25"/>
        <v>0</v>
      </c>
      <c r="U193" s="162">
        <v>39518</v>
      </c>
      <c r="V193" s="112">
        <f t="shared" si="26"/>
        <v>3</v>
      </c>
      <c r="W193" s="16">
        <v>1</v>
      </c>
      <c r="X193" s="437" t="str">
        <f t="shared" si="21"/>
        <v>OK</v>
      </c>
      <c r="Y193" s="333">
        <f t="shared" si="27"/>
        <v>0</v>
      </c>
      <c r="Z193" s="9" t="str">
        <f t="shared" si="28"/>
        <v>Green</v>
      </c>
      <c r="AA193" s="51">
        <v>39520</v>
      </c>
      <c r="AB193" s="1233"/>
      <c r="AC193" s="147">
        <f t="shared" si="22"/>
        <v>6</v>
      </c>
      <c r="AD193" s="15" t="str">
        <f t="shared" si="23"/>
        <v>OK</v>
      </c>
      <c r="AE193" s="8" t="str">
        <f t="shared" ca="1" si="24"/>
        <v>-</v>
      </c>
      <c r="AF193" s="9" t="e">
        <f>IF(#REF!="","",AA193-#REF!)</f>
        <v>#REF!</v>
      </c>
      <c r="AG193" s="96"/>
      <c r="AH193" s="60"/>
    </row>
    <row r="194" spans="1:34" s="32" customFormat="1" ht="12" hidden="1" customHeight="1" outlineLevel="1" x14ac:dyDescent="0.2">
      <c r="B194" s="30">
        <v>4</v>
      </c>
      <c r="C194" s="406">
        <v>74</v>
      </c>
      <c r="D194" s="16" t="s">
        <v>26</v>
      </c>
      <c r="E194" s="153">
        <v>39514</v>
      </c>
      <c r="G194" s="30"/>
      <c r="H194" s="34"/>
      <c r="I194" s="31"/>
      <c r="J194" s="31"/>
      <c r="K194" s="31" t="str">
        <f t="shared" si="29"/>
        <v/>
      </c>
      <c r="L194" s="154"/>
      <c r="M194" s="35"/>
      <c r="N194" s="30">
        <v>4</v>
      </c>
      <c r="O194" s="34">
        <v>74</v>
      </c>
      <c r="P194" s="31">
        <v>74</v>
      </c>
      <c r="Q194" s="31">
        <v>0</v>
      </c>
      <c r="R194" s="31">
        <v>74</v>
      </c>
      <c r="S194" s="33">
        <v>0</v>
      </c>
      <c r="T194" s="40">
        <f t="shared" si="25"/>
        <v>0</v>
      </c>
      <c r="U194" s="162">
        <v>39518</v>
      </c>
      <c r="V194" s="112">
        <f t="shared" si="26"/>
        <v>4</v>
      </c>
      <c r="W194" s="16">
        <v>74</v>
      </c>
      <c r="X194" s="437" t="str">
        <f t="shared" si="21"/>
        <v>OK</v>
      </c>
      <c r="Y194" s="333">
        <f t="shared" si="27"/>
        <v>0</v>
      </c>
      <c r="Z194" s="9" t="str">
        <f t="shared" si="28"/>
        <v>Black</v>
      </c>
      <c r="AA194" s="51">
        <v>39519</v>
      </c>
      <c r="AB194" s="1233"/>
      <c r="AC194" s="147">
        <f t="shared" si="22"/>
        <v>5</v>
      </c>
      <c r="AD194" s="15" t="str">
        <f t="shared" si="23"/>
        <v>OK</v>
      </c>
      <c r="AE194" s="8" t="str">
        <f t="shared" ca="1" si="24"/>
        <v>-</v>
      </c>
      <c r="AF194" s="9" t="e">
        <f>IF(#REF!="","",AA194-#REF!)</f>
        <v>#REF!</v>
      </c>
      <c r="AG194" s="96"/>
    </row>
    <row r="195" spans="1:34" s="32" customFormat="1" ht="12" hidden="1" customHeight="1" outlineLevel="1" x14ac:dyDescent="0.2">
      <c r="B195" s="30">
        <v>5</v>
      </c>
      <c r="C195" s="406">
        <v>3</v>
      </c>
      <c r="D195" s="16" t="s">
        <v>28</v>
      </c>
      <c r="E195" s="153">
        <v>39514</v>
      </c>
      <c r="G195" s="30"/>
      <c r="H195" s="34"/>
      <c r="I195" s="31"/>
      <c r="J195" s="31"/>
      <c r="K195" s="31" t="str">
        <f t="shared" si="29"/>
        <v/>
      </c>
      <c r="L195" s="154"/>
      <c r="M195" s="35"/>
      <c r="N195" s="30">
        <v>5</v>
      </c>
      <c r="O195" s="34">
        <v>3</v>
      </c>
      <c r="P195" s="31">
        <v>3</v>
      </c>
      <c r="Q195" s="31">
        <v>0</v>
      </c>
      <c r="R195" s="31">
        <v>3</v>
      </c>
      <c r="S195" s="33">
        <v>0</v>
      </c>
      <c r="T195" s="40">
        <f t="shared" si="25"/>
        <v>0</v>
      </c>
      <c r="U195" s="162">
        <v>39518</v>
      </c>
      <c r="V195" s="112">
        <f t="shared" si="26"/>
        <v>5</v>
      </c>
      <c r="W195" s="16">
        <v>3</v>
      </c>
      <c r="X195" s="437" t="str">
        <f t="shared" si="21"/>
        <v>OK</v>
      </c>
      <c r="Y195" s="333">
        <f t="shared" si="27"/>
        <v>0</v>
      </c>
      <c r="Z195" s="9" t="str">
        <f t="shared" si="28"/>
        <v>Finance</v>
      </c>
      <c r="AA195" s="51">
        <v>39520</v>
      </c>
      <c r="AB195" s="1233"/>
      <c r="AC195" s="147">
        <f t="shared" si="22"/>
        <v>6</v>
      </c>
      <c r="AD195" s="15" t="str">
        <f t="shared" si="23"/>
        <v>OK</v>
      </c>
      <c r="AE195" s="8" t="str">
        <f t="shared" ca="1" si="24"/>
        <v>-</v>
      </c>
      <c r="AF195" s="9" t="e">
        <f>IF(#REF!="","",AA195-#REF!)</f>
        <v>#REF!</v>
      </c>
      <c r="AG195" s="96"/>
    </row>
    <row r="196" spans="1:34" s="32" customFormat="1" ht="12" hidden="1" customHeight="1" outlineLevel="1" x14ac:dyDescent="0.2">
      <c r="B196" s="30">
        <v>6</v>
      </c>
      <c r="C196" s="406">
        <v>63</v>
      </c>
      <c r="D196" s="9" t="s">
        <v>29</v>
      </c>
      <c r="E196" s="153">
        <v>39514</v>
      </c>
      <c r="G196" s="30"/>
      <c r="H196" s="34"/>
      <c r="I196" s="31"/>
      <c r="J196" s="31"/>
      <c r="K196" s="31" t="str">
        <f t="shared" si="29"/>
        <v/>
      </c>
      <c r="L196" s="154"/>
      <c r="M196" s="35"/>
      <c r="N196" s="30">
        <v>6</v>
      </c>
      <c r="O196" s="34">
        <v>63</v>
      </c>
      <c r="P196" s="31">
        <v>63</v>
      </c>
      <c r="Q196" s="31">
        <v>0</v>
      </c>
      <c r="R196" s="31">
        <v>63</v>
      </c>
      <c r="S196" s="33">
        <v>0</v>
      </c>
      <c r="T196" s="40">
        <f t="shared" si="25"/>
        <v>0</v>
      </c>
      <c r="U196" s="162">
        <v>39518</v>
      </c>
      <c r="V196" s="112">
        <f t="shared" si="26"/>
        <v>6</v>
      </c>
      <c r="W196" s="16">
        <v>63</v>
      </c>
      <c r="X196" s="437" t="str">
        <f t="shared" si="21"/>
        <v>OK</v>
      </c>
      <c r="Y196" s="333">
        <f t="shared" si="27"/>
        <v>0</v>
      </c>
      <c r="Z196" s="9" t="str">
        <f t="shared" si="28"/>
        <v>Credial</v>
      </c>
      <c r="AA196" s="51">
        <v>39523</v>
      </c>
      <c r="AB196" s="1233"/>
      <c r="AC196" s="147">
        <f t="shared" si="22"/>
        <v>9</v>
      </c>
      <c r="AD196" s="15" t="str">
        <f t="shared" si="23"/>
        <v>OK</v>
      </c>
      <c r="AE196" s="8" t="str">
        <f t="shared" ca="1" si="24"/>
        <v>-</v>
      </c>
      <c r="AF196" s="9" t="e">
        <f>IF(#REF!="","",AA196-#REF!)</f>
        <v>#REF!</v>
      </c>
      <c r="AG196" s="96"/>
    </row>
    <row r="197" spans="1:34" s="32" customFormat="1" ht="12" hidden="1" customHeight="1" outlineLevel="1" x14ac:dyDescent="0.2">
      <c r="B197" s="30">
        <v>7</v>
      </c>
      <c r="C197" s="406">
        <v>1995</v>
      </c>
      <c r="D197" s="9" t="s">
        <v>30</v>
      </c>
      <c r="E197" s="153">
        <v>39514</v>
      </c>
      <c r="G197" s="30"/>
      <c r="H197" s="34"/>
      <c r="I197" s="31"/>
      <c r="J197" s="31"/>
      <c r="K197" s="31" t="str">
        <f t="shared" si="29"/>
        <v/>
      </c>
      <c r="L197" s="154"/>
      <c r="M197" s="35"/>
      <c r="N197" s="30">
        <v>7</v>
      </c>
      <c r="O197" s="34">
        <v>1995</v>
      </c>
      <c r="P197" s="31">
        <v>1995</v>
      </c>
      <c r="Q197" s="31">
        <v>0</v>
      </c>
      <c r="R197" s="31">
        <v>1995</v>
      </c>
      <c r="S197" s="33">
        <v>0</v>
      </c>
      <c r="T197" s="40">
        <f t="shared" si="25"/>
        <v>0</v>
      </c>
      <c r="U197" s="162">
        <v>39518</v>
      </c>
      <c r="V197" s="112">
        <f t="shared" si="26"/>
        <v>7</v>
      </c>
      <c r="W197" s="16">
        <v>1995</v>
      </c>
      <c r="X197" s="437" t="str">
        <f t="shared" si="21"/>
        <v>OK</v>
      </c>
      <c r="Y197" s="333">
        <f t="shared" si="27"/>
        <v>0</v>
      </c>
      <c r="Z197" s="9" t="str">
        <f t="shared" si="28"/>
        <v>Ikeia</v>
      </c>
      <c r="AA197" s="51">
        <v>39525</v>
      </c>
      <c r="AB197" s="1233"/>
      <c r="AC197" s="147">
        <f t="shared" si="22"/>
        <v>11</v>
      </c>
      <c r="AD197" s="15" t="str">
        <f t="shared" si="23"/>
        <v>OK</v>
      </c>
      <c r="AE197" s="8" t="str">
        <f t="shared" ca="1" si="24"/>
        <v>-</v>
      </c>
      <c r="AF197" s="9" t="e">
        <f>IF(#REF!="","",AA197-#REF!)</f>
        <v>#REF!</v>
      </c>
      <c r="AG197" s="96"/>
      <c r="AH197" s="60"/>
    </row>
    <row r="198" spans="1:34" s="32" customFormat="1" ht="12" hidden="1" customHeight="1" outlineLevel="1" x14ac:dyDescent="0.2">
      <c r="B198" s="30">
        <v>8</v>
      </c>
      <c r="C198" s="406">
        <v>1995</v>
      </c>
      <c r="D198" s="9" t="s">
        <v>30</v>
      </c>
      <c r="E198" s="153">
        <v>39514</v>
      </c>
      <c r="G198" s="30"/>
      <c r="H198" s="34"/>
      <c r="I198" s="31"/>
      <c r="J198" s="31"/>
      <c r="K198" s="31" t="str">
        <f t="shared" si="29"/>
        <v/>
      </c>
      <c r="L198" s="154"/>
      <c r="M198" s="35"/>
      <c r="N198" s="30">
        <v>8</v>
      </c>
      <c r="O198" s="34">
        <v>1995</v>
      </c>
      <c r="P198" s="31">
        <v>1995</v>
      </c>
      <c r="Q198" s="31">
        <v>0</v>
      </c>
      <c r="R198" s="31">
        <v>1995</v>
      </c>
      <c r="S198" s="33">
        <v>0</v>
      </c>
      <c r="T198" s="40">
        <f t="shared" si="25"/>
        <v>0</v>
      </c>
      <c r="U198" s="162">
        <v>39518</v>
      </c>
      <c r="V198" s="112">
        <f t="shared" si="26"/>
        <v>8</v>
      </c>
      <c r="W198" s="16">
        <v>1995</v>
      </c>
      <c r="X198" s="437" t="str">
        <f t="shared" si="21"/>
        <v>OK</v>
      </c>
      <c r="Y198" s="333">
        <f t="shared" si="27"/>
        <v>0</v>
      </c>
      <c r="Z198" s="9" t="str">
        <f t="shared" si="28"/>
        <v>Ikeia</v>
      </c>
      <c r="AA198" s="51">
        <v>39525</v>
      </c>
      <c r="AB198" s="1233"/>
      <c r="AC198" s="147">
        <f t="shared" si="22"/>
        <v>11</v>
      </c>
      <c r="AD198" s="15" t="str">
        <f t="shared" si="23"/>
        <v>OK</v>
      </c>
      <c r="AE198" s="8" t="str">
        <f t="shared" ca="1" si="24"/>
        <v>-</v>
      </c>
      <c r="AF198" s="9" t="e">
        <f>IF(#REF!="","",AA198-#REF!)</f>
        <v>#REF!</v>
      </c>
      <c r="AG198" s="96"/>
      <c r="AH198" s="60"/>
    </row>
    <row r="199" spans="1:34" s="32" customFormat="1" ht="12" hidden="1" customHeight="1" outlineLevel="1" x14ac:dyDescent="0.2">
      <c r="B199" s="30">
        <v>9</v>
      </c>
      <c r="C199" s="406">
        <v>32</v>
      </c>
      <c r="D199" s="9" t="s">
        <v>30</v>
      </c>
      <c r="E199" s="153">
        <v>39514</v>
      </c>
      <c r="G199" s="30"/>
      <c r="H199" s="34"/>
      <c r="I199" s="31"/>
      <c r="J199" s="31"/>
      <c r="K199" s="31" t="str">
        <f t="shared" si="29"/>
        <v/>
      </c>
      <c r="L199" s="154"/>
      <c r="M199" s="35"/>
      <c r="N199" s="30">
        <v>9</v>
      </c>
      <c r="O199" s="34">
        <v>32</v>
      </c>
      <c r="P199" s="31">
        <v>32</v>
      </c>
      <c r="Q199" s="31">
        <v>0</v>
      </c>
      <c r="R199" s="31">
        <v>32</v>
      </c>
      <c r="S199" s="33">
        <v>0</v>
      </c>
      <c r="T199" s="40">
        <f t="shared" si="25"/>
        <v>0</v>
      </c>
      <c r="U199" s="162">
        <v>39518</v>
      </c>
      <c r="V199" s="112">
        <f t="shared" si="26"/>
        <v>9</v>
      </c>
      <c r="W199" s="16">
        <v>32</v>
      </c>
      <c r="X199" s="437" t="str">
        <f t="shared" si="21"/>
        <v>OK</v>
      </c>
      <c r="Y199" s="333">
        <f t="shared" si="27"/>
        <v>0</v>
      </c>
      <c r="Z199" s="9" t="str">
        <f t="shared" si="28"/>
        <v>Ikeia</v>
      </c>
      <c r="AA199" s="51">
        <v>39525</v>
      </c>
      <c r="AB199" s="1233"/>
      <c r="AC199" s="147">
        <f t="shared" si="22"/>
        <v>11</v>
      </c>
      <c r="AD199" s="15" t="str">
        <f t="shared" si="23"/>
        <v>OK</v>
      </c>
      <c r="AE199" s="8" t="str">
        <f t="shared" ca="1" si="24"/>
        <v>-</v>
      </c>
      <c r="AF199" s="9" t="e">
        <f>IF(#REF!="","",AA199-#REF!)</f>
        <v>#REF!</v>
      </c>
      <c r="AG199" s="96"/>
      <c r="AH199" s="60"/>
    </row>
    <row r="200" spans="1:34" s="32" customFormat="1" ht="12" hidden="1" customHeight="1" outlineLevel="1" x14ac:dyDescent="0.2">
      <c r="B200" s="30">
        <v>10</v>
      </c>
      <c r="C200" s="406">
        <v>2</v>
      </c>
      <c r="D200" s="9" t="s">
        <v>36</v>
      </c>
      <c r="E200" s="153">
        <v>39514</v>
      </c>
      <c r="G200" s="30"/>
      <c r="H200" s="34"/>
      <c r="I200" s="31"/>
      <c r="J200" s="31"/>
      <c r="K200" s="31" t="str">
        <f t="shared" si="29"/>
        <v/>
      </c>
      <c r="L200" s="154"/>
      <c r="M200" s="35"/>
      <c r="N200" s="30">
        <v>10</v>
      </c>
      <c r="O200" s="34">
        <v>2</v>
      </c>
      <c r="P200" s="31">
        <v>2</v>
      </c>
      <c r="Q200" s="31">
        <v>0</v>
      </c>
      <c r="R200" s="31">
        <v>2</v>
      </c>
      <c r="S200" s="33">
        <v>0</v>
      </c>
      <c r="T200" s="40">
        <f t="shared" si="25"/>
        <v>0</v>
      </c>
      <c r="U200" s="162">
        <v>39518</v>
      </c>
      <c r="V200" s="112">
        <f t="shared" si="26"/>
        <v>10</v>
      </c>
      <c r="W200" s="16">
        <v>2</v>
      </c>
      <c r="X200" s="437" t="str">
        <f t="shared" ref="X200:X263" si="30">IF(C200=W200,"OK",IF(W200=R200,"ERRO",IF(W200="","KO",IF(W200=J200,"ERRO"))))</f>
        <v>OK</v>
      </c>
      <c r="Y200" s="333">
        <f t="shared" si="27"/>
        <v>0</v>
      </c>
      <c r="Z200" s="9" t="str">
        <f t="shared" si="28"/>
        <v>Confort</v>
      </c>
      <c r="AA200" s="51">
        <v>39520</v>
      </c>
      <c r="AB200" s="1233"/>
      <c r="AC200" s="147">
        <f t="shared" ref="AC200:AC263" si="31">DAYS360(E200,AA200)</f>
        <v>6</v>
      </c>
      <c r="AD200" s="15" t="str">
        <f t="shared" ref="AD200:AD263" si="32">IF(AA200&gt;0,"OK","Pendente")</f>
        <v>OK</v>
      </c>
      <c r="AE200" s="8" t="str">
        <f t="shared" ref="AE200:AE263" ca="1" si="33">IF(AND((AA200=""),$P$1&gt;(U200+5)),"ALERTA","-")</f>
        <v>-</v>
      </c>
      <c r="AF200" s="9" t="e">
        <f>IF(#REF!="","",AA200-#REF!)</f>
        <v>#REF!</v>
      </c>
      <c r="AG200" s="96"/>
    </row>
    <row r="201" spans="1:34" s="32" customFormat="1" ht="12" hidden="1" customHeight="1" outlineLevel="1" x14ac:dyDescent="0.2">
      <c r="B201" s="30">
        <v>11</v>
      </c>
      <c r="C201" s="406">
        <v>57</v>
      </c>
      <c r="D201" s="9" t="s">
        <v>32</v>
      </c>
      <c r="E201" s="153">
        <v>39514</v>
      </c>
      <c r="G201" s="30"/>
      <c r="H201" s="34"/>
      <c r="I201" s="31"/>
      <c r="J201" s="31"/>
      <c r="K201" s="31" t="str">
        <f t="shared" si="29"/>
        <v/>
      </c>
      <c r="L201" s="154"/>
      <c r="M201" s="35"/>
      <c r="N201" s="30">
        <v>11</v>
      </c>
      <c r="O201" s="34">
        <v>57</v>
      </c>
      <c r="P201" s="31">
        <v>57</v>
      </c>
      <c r="Q201" s="31">
        <v>0</v>
      </c>
      <c r="R201" s="31">
        <v>57</v>
      </c>
      <c r="S201" s="33">
        <v>0</v>
      </c>
      <c r="T201" s="40">
        <f t="shared" ref="T201:T264" si="34">IF(R201="","",P201-R201)</f>
        <v>0</v>
      </c>
      <c r="U201" s="162">
        <v>39518</v>
      </c>
      <c r="V201" s="112">
        <f t="shared" ref="V201:V264" si="35">N201</f>
        <v>11</v>
      </c>
      <c r="W201" s="16">
        <v>57</v>
      </c>
      <c r="X201" s="437" t="str">
        <f t="shared" si="30"/>
        <v>OK</v>
      </c>
      <c r="Y201" s="333">
        <f t="shared" ref="Y201:Y264" si="36">+C201-W201</f>
        <v>0</v>
      </c>
      <c r="Z201" s="9" t="str">
        <f t="shared" ref="Z201:Z264" si="37">IF(D201="","",D201)</f>
        <v>Conforama</v>
      </c>
      <c r="AA201" s="51">
        <v>39525</v>
      </c>
      <c r="AB201" s="1233"/>
      <c r="AC201" s="147">
        <f t="shared" si="31"/>
        <v>11</v>
      </c>
      <c r="AD201" s="15" t="str">
        <f t="shared" si="32"/>
        <v>OK</v>
      </c>
      <c r="AE201" s="8" t="str">
        <f t="shared" ca="1" si="33"/>
        <v>-</v>
      </c>
      <c r="AF201" s="9" t="e">
        <f>IF(#REF!="","",AA201-#REF!)</f>
        <v>#REF!</v>
      </c>
      <c r="AG201" s="96"/>
    </row>
    <row r="202" spans="1:34" s="32" customFormat="1" ht="12" hidden="1" customHeight="1" outlineLevel="1" x14ac:dyDescent="0.2">
      <c r="B202" s="30">
        <v>12</v>
      </c>
      <c r="C202" s="406">
        <v>1</v>
      </c>
      <c r="D202" s="9" t="s">
        <v>35</v>
      </c>
      <c r="E202" s="153">
        <v>39514</v>
      </c>
      <c r="G202" s="30"/>
      <c r="H202" s="34"/>
      <c r="I202" s="31"/>
      <c r="J202" s="31"/>
      <c r="K202" s="31" t="str">
        <f t="shared" si="29"/>
        <v/>
      </c>
      <c r="L202" s="154"/>
      <c r="M202" s="35"/>
      <c r="N202" s="30">
        <v>12</v>
      </c>
      <c r="O202" s="34">
        <v>1</v>
      </c>
      <c r="P202" s="31">
        <v>1</v>
      </c>
      <c r="Q202" s="31">
        <v>0</v>
      </c>
      <c r="R202" s="31">
        <v>1</v>
      </c>
      <c r="S202" s="33">
        <v>0</v>
      </c>
      <c r="T202" s="40">
        <f t="shared" si="34"/>
        <v>0</v>
      </c>
      <c r="U202" s="162">
        <v>39518</v>
      </c>
      <c r="V202" s="112">
        <f t="shared" si="35"/>
        <v>12</v>
      </c>
      <c r="W202" s="16">
        <v>1</v>
      </c>
      <c r="X202" s="437" t="str">
        <f t="shared" si="30"/>
        <v>OK</v>
      </c>
      <c r="Y202" s="333">
        <f t="shared" si="36"/>
        <v>0</v>
      </c>
      <c r="Z202" s="9" t="str">
        <f t="shared" si="37"/>
        <v>Tien 21</v>
      </c>
      <c r="AA202" s="51">
        <v>39525</v>
      </c>
      <c r="AB202" s="1233"/>
      <c r="AC202" s="147">
        <f t="shared" si="31"/>
        <v>11</v>
      </c>
      <c r="AD202" s="15" t="str">
        <f t="shared" si="32"/>
        <v>OK</v>
      </c>
      <c r="AE202" s="8" t="str">
        <f t="shared" ca="1" si="33"/>
        <v>-</v>
      </c>
      <c r="AF202" s="9" t="e">
        <f>IF(#REF!="","",AA202-#REF!)</f>
        <v>#REF!</v>
      </c>
      <c r="AG202" s="96"/>
    </row>
    <row r="203" spans="1:34" s="32" customFormat="1" ht="12" hidden="1" customHeight="1" outlineLevel="1" x14ac:dyDescent="0.2">
      <c r="A203" s="55"/>
      <c r="B203" s="22">
        <v>13</v>
      </c>
      <c r="C203" s="404">
        <v>2</v>
      </c>
      <c r="D203" s="12" t="s">
        <v>35</v>
      </c>
      <c r="E203" s="153">
        <v>39514</v>
      </c>
      <c r="F203" s="55"/>
      <c r="G203" s="22"/>
      <c r="H203" s="29"/>
      <c r="I203" s="21"/>
      <c r="J203" s="21"/>
      <c r="K203" s="31" t="str">
        <f t="shared" si="29"/>
        <v/>
      </c>
      <c r="L203" s="155"/>
      <c r="M203" s="57"/>
      <c r="N203" s="22">
        <v>13</v>
      </c>
      <c r="O203" s="29">
        <v>2</v>
      </c>
      <c r="P203" s="21">
        <v>2</v>
      </c>
      <c r="Q203" s="21">
        <v>0</v>
      </c>
      <c r="R203" s="21">
        <v>2</v>
      </c>
      <c r="S203" s="14">
        <v>0</v>
      </c>
      <c r="T203" s="40">
        <f t="shared" si="34"/>
        <v>0</v>
      </c>
      <c r="U203" s="162">
        <v>39518</v>
      </c>
      <c r="V203" s="108">
        <f t="shared" si="35"/>
        <v>13</v>
      </c>
      <c r="W203" s="12">
        <v>2</v>
      </c>
      <c r="X203" s="437" t="str">
        <f t="shared" si="30"/>
        <v>OK</v>
      </c>
      <c r="Y203" s="333">
        <f t="shared" si="36"/>
        <v>0</v>
      </c>
      <c r="Z203" s="12" t="str">
        <f t="shared" si="37"/>
        <v>Tien 21</v>
      </c>
      <c r="AA203" s="51">
        <v>39525</v>
      </c>
      <c r="AB203" s="1233"/>
      <c r="AC203" s="147">
        <f t="shared" si="31"/>
        <v>11</v>
      </c>
      <c r="AD203" s="11" t="str">
        <f t="shared" si="32"/>
        <v>OK</v>
      </c>
      <c r="AE203" s="11" t="str">
        <f t="shared" ca="1" si="33"/>
        <v>-</v>
      </c>
      <c r="AF203" s="12" t="e">
        <f>IF(#REF!="","",AA203-#REF!)</f>
        <v>#REF!</v>
      </c>
      <c r="AG203" s="95"/>
      <c r="AH203" s="55"/>
    </row>
    <row r="204" spans="1:34" s="32" customFormat="1" ht="12" hidden="1" customHeight="1" outlineLevel="1" x14ac:dyDescent="0.2">
      <c r="B204" s="30">
        <v>1</v>
      </c>
      <c r="C204" s="406">
        <v>1995</v>
      </c>
      <c r="D204" s="9" t="s">
        <v>24</v>
      </c>
      <c r="E204" s="153">
        <v>39517</v>
      </c>
      <c r="G204" s="30"/>
      <c r="H204" s="34"/>
      <c r="I204" s="31"/>
      <c r="J204" s="31"/>
      <c r="K204" s="31" t="str">
        <f t="shared" si="29"/>
        <v/>
      </c>
      <c r="L204" s="154"/>
      <c r="M204" s="35"/>
      <c r="N204" s="30">
        <v>1</v>
      </c>
      <c r="O204" s="34">
        <v>1995</v>
      </c>
      <c r="P204" s="31">
        <v>1995</v>
      </c>
      <c r="Q204" s="31">
        <v>0</v>
      </c>
      <c r="R204" s="31">
        <v>1995</v>
      </c>
      <c r="S204" s="33">
        <v>0</v>
      </c>
      <c r="T204" s="40">
        <f t="shared" si="34"/>
        <v>0</v>
      </c>
      <c r="U204" s="162">
        <v>39519</v>
      </c>
      <c r="V204" s="112">
        <f t="shared" si="35"/>
        <v>1</v>
      </c>
      <c r="W204" s="16">
        <v>1995</v>
      </c>
      <c r="X204" s="437" t="str">
        <f t="shared" si="30"/>
        <v>OK</v>
      </c>
      <c r="Y204" s="333">
        <f t="shared" si="36"/>
        <v>0</v>
      </c>
      <c r="Z204" s="9" t="str">
        <f t="shared" si="37"/>
        <v>White</v>
      </c>
      <c r="AA204" s="51">
        <v>39523</v>
      </c>
      <c r="AB204" s="1233">
        <f>SUM(W204:W215)</f>
        <v>4022</v>
      </c>
      <c r="AC204" s="147">
        <f t="shared" si="31"/>
        <v>6</v>
      </c>
      <c r="AD204" s="15" t="str">
        <f t="shared" si="32"/>
        <v>OK</v>
      </c>
      <c r="AE204" s="8" t="str">
        <f t="shared" ca="1" si="33"/>
        <v>-</v>
      </c>
      <c r="AF204" s="9" t="e">
        <f>IF(#REF!="","",AA204-#REF!)</f>
        <v>#REF!</v>
      </c>
      <c r="AG204" s="96"/>
    </row>
    <row r="205" spans="1:34" s="32" customFormat="1" ht="12" hidden="1" customHeight="1" outlineLevel="1" x14ac:dyDescent="0.2">
      <c r="B205" s="30">
        <v>2</v>
      </c>
      <c r="C205" s="406">
        <v>1756</v>
      </c>
      <c r="D205" s="9" t="s">
        <v>24</v>
      </c>
      <c r="E205" s="153">
        <v>39517</v>
      </c>
      <c r="G205" s="30"/>
      <c r="H205" s="34"/>
      <c r="I205" s="31"/>
      <c r="J205" s="31"/>
      <c r="K205" s="31" t="str">
        <f t="shared" si="29"/>
        <v/>
      </c>
      <c r="L205" s="154"/>
      <c r="M205" s="35"/>
      <c r="N205" s="30">
        <v>2</v>
      </c>
      <c r="O205" s="34">
        <v>1756</v>
      </c>
      <c r="P205" s="31">
        <v>1756</v>
      </c>
      <c r="Q205" s="31">
        <v>0</v>
      </c>
      <c r="R205" s="31">
        <v>1756</v>
      </c>
      <c r="S205" s="33">
        <v>0</v>
      </c>
      <c r="T205" s="40">
        <f t="shared" si="34"/>
        <v>0</v>
      </c>
      <c r="U205" s="162">
        <v>39519</v>
      </c>
      <c r="V205" s="112">
        <f t="shared" si="35"/>
        <v>2</v>
      </c>
      <c r="W205" s="16">
        <v>1756</v>
      </c>
      <c r="X205" s="437" t="str">
        <f t="shared" si="30"/>
        <v>OK</v>
      </c>
      <c r="Y205" s="333">
        <f t="shared" si="36"/>
        <v>0</v>
      </c>
      <c r="Z205" s="9" t="str">
        <f t="shared" si="37"/>
        <v>White</v>
      </c>
      <c r="AA205" s="51">
        <v>39523</v>
      </c>
      <c r="AB205" s="1233"/>
      <c r="AC205" s="147">
        <f t="shared" si="31"/>
        <v>6</v>
      </c>
      <c r="AD205" s="15" t="str">
        <f t="shared" si="32"/>
        <v>OK</v>
      </c>
      <c r="AE205" s="8" t="str">
        <f t="shared" ca="1" si="33"/>
        <v>-</v>
      </c>
      <c r="AF205" s="9" t="e">
        <f>IF(#REF!="","",AA205-#REF!)</f>
        <v>#REF!</v>
      </c>
      <c r="AG205" s="96"/>
    </row>
    <row r="206" spans="1:34" s="32" customFormat="1" ht="12" hidden="1" customHeight="1" outlineLevel="1" x14ac:dyDescent="0.2">
      <c r="B206" s="30">
        <v>3</v>
      </c>
      <c r="C206" s="406">
        <v>2</v>
      </c>
      <c r="D206" s="16" t="s">
        <v>25</v>
      </c>
      <c r="E206" s="153">
        <v>39517</v>
      </c>
      <c r="G206" s="30"/>
      <c r="H206" s="34"/>
      <c r="I206" s="31"/>
      <c r="J206" s="31"/>
      <c r="K206" s="31" t="str">
        <f t="shared" si="29"/>
        <v/>
      </c>
      <c r="L206" s="154"/>
      <c r="M206" s="35"/>
      <c r="N206" s="30">
        <v>3</v>
      </c>
      <c r="O206" s="34">
        <v>2</v>
      </c>
      <c r="P206" s="31">
        <v>2</v>
      </c>
      <c r="Q206" s="31">
        <v>0</v>
      </c>
      <c r="R206" s="31">
        <v>2</v>
      </c>
      <c r="S206" s="33">
        <v>0</v>
      </c>
      <c r="T206" s="40">
        <f t="shared" si="34"/>
        <v>0</v>
      </c>
      <c r="U206" s="162">
        <v>39519</v>
      </c>
      <c r="V206" s="112">
        <f t="shared" si="35"/>
        <v>3</v>
      </c>
      <c r="W206" s="16">
        <v>2</v>
      </c>
      <c r="X206" s="437" t="str">
        <f t="shared" si="30"/>
        <v>OK</v>
      </c>
      <c r="Y206" s="333">
        <f t="shared" si="36"/>
        <v>0</v>
      </c>
      <c r="Z206" s="9" t="str">
        <f t="shared" si="37"/>
        <v>Green</v>
      </c>
      <c r="AA206" s="51">
        <v>39520</v>
      </c>
      <c r="AB206" s="1233"/>
      <c r="AC206" s="147">
        <f t="shared" si="31"/>
        <v>3</v>
      </c>
      <c r="AD206" s="15" t="str">
        <f t="shared" si="32"/>
        <v>OK</v>
      </c>
      <c r="AE206" s="8" t="str">
        <f t="shared" ca="1" si="33"/>
        <v>-</v>
      </c>
      <c r="AF206" s="9" t="e">
        <f>IF(#REF!="","",AA206-#REF!)</f>
        <v>#REF!</v>
      </c>
      <c r="AG206" s="96"/>
      <c r="AH206" s="60"/>
    </row>
    <row r="207" spans="1:34" s="32" customFormat="1" ht="12" hidden="1" customHeight="1" outlineLevel="1" x14ac:dyDescent="0.2">
      <c r="B207" s="30">
        <v>4</v>
      </c>
      <c r="C207" s="406">
        <v>10</v>
      </c>
      <c r="D207" s="16" t="s">
        <v>26</v>
      </c>
      <c r="E207" s="153">
        <v>39517</v>
      </c>
      <c r="G207" s="30"/>
      <c r="H207" s="34"/>
      <c r="I207" s="31"/>
      <c r="J207" s="31"/>
      <c r="K207" s="31" t="str">
        <f t="shared" si="29"/>
        <v/>
      </c>
      <c r="L207" s="154"/>
      <c r="M207" s="35"/>
      <c r="N207" s="30">
        <v>4</v>
      </c>
      <c r="O207" s="34">
        <v>10</v>
      </c>
      <c r="P207" s="31">
        <v>10</v>
      </c>
      <c r="Q207" s="31">
        <v>0</v>
      </c>
      <c r="R207" s="31">
        <v>10</v>
      </c>
      <c r="S207" s="33">
        <v>0</v>
      </c>
      <c r="T207" s="40">
        <f t="shared" si="34"/>
        <v>0</v>
      </c>
      <c r="U207" s="162">
        <v>39519</v>
      </c>
      <c r="V207" s="112">
        <f t="shared" si="35"/>
        <v>4</v>
      </c>
      <c r="W207" s="16">
        <v>10</v>
      </c>
      <c r="X207" s="437" t="str">
        <f t="shared" si="30"/>
        <v>OK</v>
      </c>
      <c r="Y207" s="333">
        <f t="shared" si="36"/>
        <v>0</v>
      </c>
      <c r="Z207" s="9" t="str">
        <f t="shared" si="37"/>
        <v>Black</v>
      </c>
      <c r="AA207" s="51">
        <v>39520</v>
      </c>
      <c r="AB207" s="1233"/>
      <c r="AC207" s="147">
        <f t="shared" si="31"/>
        <v>3</v>
      </c>
      <c r="AD207" s="15" t="str">
        <f t="shared" si="32"/>
        <v>OK</v>
      </c>
      <c r="AE207" s="8" t="str">
        <f t="shared" ca="1" si="33"/>
        <v>-</v>
      </c>
      <c r="AF207" s="9" t="e">
        <f>IF(#REF!="","",AA207-#REF!)</f>
        <v>#REF!</v>
      </c>
      <c r="AG207" s="96"/>
    </row>
    <row r="208" spans="1:34" s="32" customFormat="1" ht="12" hidden="1" customHeight="1" outlineLevel="1" x14ac:dyDescent="0.2">
      <c r="B208" s="30">
        <v>5</v>
      </c>
      <c r="C208" s="406">
        <v>1</v>
      </c>
      <c r="D208" s="16" t="s">
        <v>28</v>
      </c>
      <c r="E208" s="153">
        <v>39517</v>
      </c>
      <c r="G208" s="30"/>
      <c r="H208" s="34"/>
      <c r="I208" s="31"/>
      <c r="J208" s="31"/>
      <c r="K208" s="31" t="str">
        <f t="shared" si="29"/>
        <v/>
      </c>
      <c r="L208" s="154"/>
      <c r="M208" s="35"/>
      <c r="N208" s="30">
        <v>5</v>
      </c>
      <c r="O208" s="34">
        <v>1</v>
      </c>
      <c r="P208" s="31">
        <v>1</v>
      </c>
      <c r="Q208" s="31">
        <v>0</v>
      </c>
      <c r="R208" s="31">
        <v>1</v>
      </c>
      <c r="S208" s="33">
        <v>0</v>
      </c>
      <c r="T208" s="40">
        <f t="shared" si="34"/>
        <v>0</v>
      </c>
      <c r="U208" s="162">
        <v>39519</v>
      </c>
      <c r="V208" s="112">
        <f t="shared" si="35"/>
        <v>5</v>
      </c>
      <c r="W208" s="16">
        <v>1</v>
      </c>
      <c r="X208" s="437" t="str">
        <f t="shared" si="30"/>
        <v>OK</v>
      </c>
      <c r="Y208" s="333">
        <f t="shared" si="36"/>
        <v>0</v>
      </c>
      <c r="Z208" s="9" t="str">
        <f t="shared" si="37"/>
        <v>Finance</v>
      </c>
      <c r="AA208" s="51">
        <v>39520</v>
      </c>
      <c r="AB208" s="1233"/>
      <c r="AC208" s="147">
        <f t="shared" si="31"/>
        <v>3</v>
      </c>
      <c r="AD208" s="15" t="str">
        <f t="shared" si="32"/>
        <v>OK</v>
      </c>
      <c r="AE208" s="8" t="str">
        <f t="shared" ca="1" si="33"/>
        <v>-</v>
      </c>
      <c r="AF208" s="9" t="e">
        <f>IF(#REF!="","",AA208-#REF!)</f>
        <v>#REF!</v>
      </c>
      <c r="AG208" s="96"/>
    </row>
    <row r="209" spans="1:34" s="32" customFormat="1" ht="12" hidden="1" customHeight="1" outlineLevel="1" x14ac:dyDescent="0.2">
      <c r="B209" s="30">
        <v>6</v>
      </c>
      <c r="C209" s="406">
        <v>30</v>
      </c>
      <c r="D209" s="16" t="s">
        <v>29</v>
      </c>
      <c r="E209" s="153">
        <v>39517</v>
      </c>
      <c r="G209" s="30"/>
      <c r="H209" s="34"/>
      <c r="I209" s="31"/>
      <c r="J209" s="31"/>
      <c r="K209" s="31" t="str">
        <f t="shared" si="29"/>
        <v/>
      </c>
      <c r="L209" s="154"/>
      <c r="M209" s="35"/>
      <c r="N209" s="30">
        <v>6</v>
      </c>
      <c r="O209" s="34">
        <v>30</v>
      </c>
      <c r="P209" s="31">
        <v>30</v>
      </c>
      <c r="Q209" s="31">
        <v>0</v>
      </c>
      <c r="R209" s="31">
        <v>30</v>
      </c>
      <c r="S209" s="33">
        <v>0</v>
      </c>
      <c r="T209" s="40">
        <f t="shared" si="34"/>
        <v>0</v>
      </c>
      <c r="U209" s="162">
        <v>39519</v>
      </c>
      <c r="V209" s="112">
        <f t="shared" si="35"/>
        <v>6</v>
      </c>
      <c r="W209" s="16">
        <v>30</v>
      </c>
      <c r="X209" s="437" t="str">
        <f t="shared" si="30"/>
        <v>OK</v>
      </c>
      <c r="Y209" s="333">
        <f t="shared" si="36"/>
        <v>0</v>
      </c>
      <c r="Z209" s="9" t="str">
        <f t="shared" si="37"/>
        <v>Credial</v>
      </c>
      <c r="AA209" s="51">
        <v>39520</v>
      </c>
      <c r="AB209" s="1233"/>
      <c r="AC209" s="147">
        <f t="shared" si="31"/>
        <v>3</v>
      </c>
      <c r="AD209" s="15" t="str">
        <f t="shared" si="32"/>
        <v>OK</v>
      </c>
      <c r="AE209" s="8" t="str">
        <f t="shared" ca="1" si="33"/>
        <v>-</v>
      </c>
      <c r="AF209" s="9" t="e">
        <f>IF(#REF!="","",AA209-#REF!)</f>
        <v>#REF!</v>
      </c>
      <c r="AG209" s="96"/>
    </row>
    <row r="210" spans="1:34" s="32" customFormat="1" ht="12" hidden="1" customHeight="1" outlineLevel="1" x14ac:dyDescent="0.2">
      <c r="B210" s="30">
        <v>7</v>
      </c>
      <c r="C210" s="406">
        <v>143</v>
      </c>
      <c r="D210" s="16" t="s">
        <v>30</v>
      </c>
      <c r="E210" s="153">
        <v>39517</v>
      </c>
      <c r="G210" s="30"/>
      <c r="H210" s="34"/>
      <c r="I210" s="31"/>
      <c r="J210" s="31"/>
      <c r="K210" s="31" t="str">
        <f t="shared" si="29"/>
        <v/>
      </c>
      <c r="L210" s="154"/>
      <c r="M210" s="35"/>
      <c r="N210" s="30">
        <v>7</v>
      </c>
      <c r="O210" s="34">
        <v>143</v>
      </c>
      <c r="P210" s="31">
        <v>143</v>
      </c>
      <c r="Q210" s="31">
        <v>0</v>
      </c>
      <c r="R210" s="31">
        <v>143</v>
      </c>
      <c r="S210" s="33">
        <v>0</v>
      </c>
      <c r="T210" s="40">
        <f t="shared" si="34"/>
        <v>0</v>
      </c>
      <c r="U210" s="162">
        <v>39519</v>
      </c>
      <c r="V210" s="112">
        <f t="shared" si="35"/>
        <v>7</v>
      </c>
      <c r="W210" s="16">
        <v>143</v>
      </c>
      <c r="X210" s="437" t="str">
        <f t="shared" si="30"/>
        <v>OK</v>
      </c>
      <c r="Y210" s="333">
        <f t="shared" si="36"/>
        <v>0</v>
      </c>
      <c r="Z210" s="9" t="str">
        <f t="shared" si="37"/>
        <v>Ikeia</v>
      </c>
      <c r="AA210" s="51">
        <v>39519</v>
      </c>
      <c r="AB210" s="1233"/>
      <c r="AC210" s="147">
        <f t="shared" si="31"/>
        <v>2</v>
      </c>
      <c r="AD210" s="15" t="str">
        <f t="shared" si="32"/>
        <v>OK</v>
      </c>
      <c r="AE210" s="8" t="str">
        <f t="shared" ca="1" si="33"/>
        <v>-</v>
      </c>
      <c r="AF210" s="9" t="e">
        <f>IF(#REF!="","",AA210-#REF!)</f>
        <v>#REF!</v>
      </c>
      <c r="AG210" s="96"/>
      <c r="AH210" s="60"/>
    </row>
    <row r="211" spans="1:34" s="32" customFormat="1" ht="12" hidden="1" customHeight="1" outlineLevel="1" x14ac:dyDescent="0.2">
      <c r="B211" s="30">
        <v>8</v>
      </c>
      <c r="C211" s="406">
        <v>1</v>
      </c>
      <c r="D211" s="9" t="s">
        <v>34</v>
      </c>
      <c r="E211" s="153">
        <v>39517</v>
      </c>
      <c r="G211" s="30"/>
      <c r="H211" s="34"/>
      <c r="I211" s="31"/>
      <c r="J211" s="31"/>
      <c r="K211" s="31" t="str">
        <f t="shared" si="29"/>
        <v/>
      </c>
      <c r="L211" s="154"/>
      <c r="M211" s="35"/>
      <c r="N211" s="30">
        <v>8</v>
      </c>
      <c r="O211" s="34">
        <v>1</v>
      </c>
      <c r="P211" s="31">
        <v>1</v>
      </c>
      <c r="Q211" s="31">
        <v>0</v>
      </c>
      <c r="R211" s="31">
        <v>1</v>
      </c>
      <c r="S211" s="33">
        <v>0</v>
      </c>
      <c r="T211" s="40">
        <f t="shared" si="34"/>
        <v>0</v>
      </c>
      <c r="U211" s="162">
        <v>39519</v>
      </c>
      <c r="V211" s="112">
        <f t="shared" si="35"/>
        <v>8</v>
      </c>
      <c r="W211" s="16">
        <v>1</v>
      </c>
      <c r="X211" s="437" t="str">
        <f t="shared" si="30"/>
        <v>OK</v>
      </c>
      <c r="Y211" s="333">
        <f t="shared" si="36"/>
        <v>0</v>
      </c>
      <c r="Z211" s="9" t="str">
        <f t="shared" si="37"/>
        <v>Euronics</v>
      </c>
      <c r="AA211" s="51">
        <v>39520</v>
      </c>
      <c r="AB211" s="1233"/>
      <c r="AC211" s="147">
        <f t="shared" si="31"/>
        <v>3</v>
      </c>
      <c r="AD211" s="15" t="str">
        <f t="shared" si="32"/>
        <v>OK</v>
      </c>
      <c r="AE211" s="8" t="str">
        <f t="shared" ca="1" si="33"/>
        <v>-</v>
      </c>
      <c r="AF211" s="9" t="e">
        <f>IF(#REF!="","",AA211-#REF!)</f>
        <v>#REF!</v>
      </c>
      <c r="AG211" s="96"/>
    </row>
    <row r="212" spans="1:34" s="32" customFormat="1" ht="12" hidden="1" customHeight="1" outlineLevel="1" x14ac:dyDescent="0.2">
      <c r="B212" s="30">
        <v>9</v>
      </c>
      <c r="C212" s="406">
        <v>76</v>
      </c>
      <c r="D212" s="9" t="s">
        <v>32</v>
      </c>
      <c r="E212" s="153">
        <v>39517</v>
      </c>
      <c r="G212" s="30"/>
      <c r="H212" s="34"/>
      <c r="I212" s="31"/>
      <c r="J212" s="31"/>
      <c r="K212" s="31" t="str">
        <f t="shared" si="29"/>
        <v/>
      </c>
      <c r="L212" s="154"/>
      <c r="M212" s="35"/>
      <c r="N212" s="30">
        <v>9</v>
      </c>
      <c r="O212" s="34">
        <v>76</v>
      </c>
      <c r="P212" s="31">
        <v>76</v>
      </c>
      <c r="Q212" s="31">
        <v>0</v>
      </c>
      <c r="R212" s="31">
        <v>76</v>
      </c>
      <c r="S212" s="33">
        <v>0</v>
      </c>
      <c r="T212" s="40">
        <f t="shared" si="34"/>
        <v>0</v>
      </c>
      <c r="U212" s="162">
        <v>39519</v>
      </c>
      <c r="V212" s="112">
        <f t="shared" si="35"/>
        <v>9</v>
      </c>
      <c r="W212" s="16">
        <v>76</v>
      </c>
      <c r="X212" s="437" t="str">
        <f t="shared" si="30"/>
        <v>OK</v>
      </c>
      <c r="Y212" s="333">
        <f t="shared" si="36"/>
        <v>0</v>
      </c>
      <c r="Z212" s="9" t="str">
        <f t="shared" si="37"/>
        <v>Conforama</v>
      </c>
      <c r="AA212" s="51">
        <v>39525</v>
      </c>
      <c r="AB212" s="1233"/>
      <c r="AC212" s="147">
        <f t="shared" si="31"/>
        <v>8</v>
      </c>
      <c r="AD212" s="15" t="str">
        <f t="shared" si="32"/>
        <v>OK</v>
      </c>
      <c r="AE212" s="8" t="str">
        <f t="shared" ca="1" si="33"/>
        <v>-</v>
      </c>
      <c r="AF212" s="9" t="e">
        <f>IF(#REF!="","",AA212-#REF!)</f>
        <v>#REF!</v>
      </c>
      <c r="AG212" s="96"/>
    </row>
    <row r="213" spans="1:34" s="32" customFormat="1" ht="12" hidden="1" customHeight="1" outlineLevel="1" x14ac:dyDescent="0.2">
      <c r="B213" s="30">
        <v>10</v>
      </c>
      <c r="C213" s="406">
        <v>6</v>
      </c>
      <c r="D213" s="9" t="s">
        <v>34</v>
      </c>
      <c r="E213" s="153">
        <v>39517</v>
      </c>
      <c r="G213" s="30"/>
      <c r="H213" s="34"/>
      <c r="I213" s="31"/>
      <c r="J213" s="31"/>
      <c r="K213" s="31" t="str">
        <f t="shared" si="29"/>
        <v/>
      </c>
      <c r="L213" s="154"/>
      <c r="M213" s="35"/>
      <c r="N213" s="30">
        <v>10</v>
      </c>
      <c r="O213" s="34">
        <v>6</v>
      </c>
      <c r="P213" s="31">
        <v>6</v>
      </c>
      <c r="Q213" s="31">
        <v>0</v>
      </c>
      <c r="R213" s="31">
        <v>6</v>
      </c>
      <c r="S213" s="33">
        <v>0</v>
      </c>
      <c r="T213" s="40">
        <f t="shared" si="34"/>
        <v>0</v>
      </c>
      <c r="U213" s="162">
        <v>39519</v>
      </c>
      <c r="V213" s="112">
        <f t="shared" si="35"/>
        <v>10</v>
      </c>
      <c r="W213" s="16">
        <v>6</v>
      </c>
      <c r="X213" s="437" t="str">
        <f t="shared" si="30"/>
        <v>OK</v>
      </c>
      <c r="Y213" s="333">
        <f t="shared" si="36"/>
        <v>0</v>
      </c>
      <c r="Z213" s="9" t="str">
        <f t="shared" si="37"/>
        <v>Euronics</v>
      </c>
      <c r="AA213" s="51">
        <v>39525</v>
      </c>
      <c r="AB213" s="1233"/>
      <c r="AC213" s="147">
        <f t="shared" si="31"/>
        <v>8</v>
      </c>
      <c r="AD213" s="15" t="str">
        <f t="shared" si="32"/>
        <v>OK</v>
      </c>
      <c r="AE213" s="8" t="str">
        <f t="shared" ca="1" si="33"/>
        <v>-</v>
      </c>
      <c r="AF213" s="9" t="e">
        <f>IF(#REF!="","",AA213-#REF!)</f>
        <v>#REF!</v>
      </c>
      <c r="AG213" s="96"/>
    </row>
    <row r="214" spans="1:34" s="32" customFormat="1" ht="12" hidden="1" customHeight="1" outlineLevel="1" x14ac:dyDescent="0.2">
      <c r="B214" s="30">
        <v>11</v>
      </c>
      <c r="C214" s="406">
        <v>1</v>
      </c>
      <c r="D214" s="9" t="s">
        <v>36</v>
      </c>
      <c r="E214" s="153">
        <v>39517</v>
      </c>
      <c r="G214" s="30"/>
      <c r="H214" s="34"/>
      <c r="I214" s="31"/>
      <c r="J214" s="31"/>
      <c r="K214" s="31" t="str">
        <f t="shared" si="29"/>
        <v/>
      </c>
      <c r="L214" s="154"/>
      <c r="M214" s="35"/>
      <c r="N214" s="30">
        <v>11</v>
      </c>
      <c r="O214" s="34">
        <v>1</v>
      </c>
      <c r="P214" s="31">
        <v>1</v>
      </c>
      <c r="Q214" s="31">
        <v>0</v>
      </c>
      <c r="R214" s="31">
        <v>1</v>
      </c>
      <c r="S214" s="33">
        <v>0</v>
      </c>
      <c r="T214" s="40">
        <f t="shared" si="34"/>
        <v>0</v>
      </c>
      <c r="U214" s="162">
        <v>39519</v>
      </c>
      <c r="V214" s="112">
        <f t="shared" si="35"/>
        <v>11</v>
      </c>
      <c r="W214" s="16">
        <v>1</v>
      </c>
      <c r="X214" s="437" t="str">
        <f t="shared" si="30"/>
        <v>OK</v>
      </c>
      <c r="Y214" s="333">
        <f t="shared" si="36"/>
        <v>0</v>
      </c>
      <c r="Z214" s="9" t="str">
        <f t="shared" si="37"/>
        <v>Confort</v>
      </c>
      <c r="AA214" s="51">
        <v>39520</v>
      </c>
      <c r="AB214" s="1233"/>
      <c r="AC214" s="147">
        <f t="shared" si="31"/>
        <v>3</v>
      </c>
      <c r="AD214" s="15" t="str">
        <f t="shared" si="32"/>
        <v>OK</v>
      </c>
      <c r="AE214" s="8" t="str">
        <f t="shared" ca="1" si="33"/>
        <v>-</v>
      </c>
      <c r="AF214" s="9" t="e">
        <f>IF(#REF!="","",AA214-#REF!)</f>
        <v>#REF!</v>
      </c>
      <c r="AG214" s="96"/>
    </row>
    <row r="215" spans="1:34" s="32" customFormat="1" ht="12" hidden="1" customHeight="1" outlineLevel="1" x14ac:dyDescent="0.2">
      <c r="A215" s="55"/>
      <c r="B215" s="22">
        <v>12</v>
      </c>
      <c r="C215" s="404">
        <v>1</v>
      </c>
      <c r="D215" s="12" t="s">
        <v>36</v>
      </c>
      <c r="E215" s="153">
        <v>39517</v>
      </c>
      <c r="F215" s="55"/>
      <c r="G215" s="22"/>
      <c r="H215" s="29"/>
      <c r="I215" s="21"/>
      <c r="J215" s="21"/>
      <c r="K215" s="31" t="str">
        <f t="shared" si="29"/>
        <v/>
      </c>
      <c r="L215" s="155"/>
      <c r="M215" s="57"/>
      <c r="N215" s="22">
        <v>12</v>
      </c>
      <c r="O215" s="29">
        <v>1</v>
      </c>
      <c r="P215" s="21">
        <v>1</v>
      </c>
      <c r="Q215" s="21">
        <v>0</v>
      </c>
      <c r="R215" s="21">
        <v>1</v>
      </c>
      <c r="S215" s="14">
        <v>0</v>
      </c>
      <c r="T215" s="40">
        <f t="shared" si="34"/>
        <v>0</v>
      </c>
      <c r="U215" s="162">
        <v>39519</v>
      </c>
      <c r="V215" s="108">
        <f t="shared" si="35"/>
        <v>12</v>
      </c>
      <c r="W215" s="12">
        <v>1</v>
      </c>
      <c r="X215" s="437" t="str">
        <f t="shared" si="30"/>
        <v>OK</v>
      </c>
      <c r="Y215" s="333">
        <f t="shared" si="36"/>
        <v>0</v>
      </c>
      <c r="Z215" s="12" t="str">
        <f t="shared" si="37"/>
        <v>Confort</v>
      </c>
      <c r="AA215" s="51">
        <v>39525</v>
      </c>
      <c r="AB215" s="1233"/>
      <c r="AC215" s="147">
        <f t="shared" si="31"/>
        <v>8</v>
      </c>
      <c r="AD215" s="11" t="str">
        <f t="shared" si="32"/>
        <v>OK</v>
      </c>
      <c r="AE215" s="11" t="str">
        <f t="shared" ca="1" si="33"/>
        <v>-</v>
      </c>
      <c r="AF215" s="12" t="e">
        <f>IF(#REF!="","",AA215-#REF!)</f>
        <v>#REF!</v>
      </c>
      <c r="AG215" s="95"/>
      <c r="AH215" s="55"/>
    </row>
    <row r="216" spans="1:34" s="32" customFormat="1" ht="12" hidden="1" customHeight="1" outlineLevel="1" x14ac:dyDescent="0.2">
      <c r="B216" s="30">
        <v>1</v>
      </c>
      <c r="C216" s="406">
        <v>835</v>
      </c>
      <c r="D216" s="9" t="s">
        <v>24</v>
      </c>
      <c r="E216" s="153">
        <v>39518</v>
      </c>
      <c r="G216" s="30"/>
      <c r="H216" s="34"/>
      <c r="I216" s="31"/>
      <c r="J216" s="31"/>
      <c r="K216" s="31" t="str">
        <f t="shared" si="29"/>
        <v/>
      </c>
      <c r="L216" s="154"/>
      <c r="M216" s="35"/>
      <c r="N216" s="30">
        <v>1</v>
      </c>
      <c r="O216" s="34">
        <v>835</v>
      </c>
      <c r="P216" s="31">
        <v>835</v>
      </c>
      <c r="Q216" s="31">
        <v>0</v>
      </c>
      <c r="R216" s="31">
        <v>835</v>
      </c>
      <c r="S216" s="33">
        <v>0</v>
      </c>
      <c r="T216" s="40">
        <f t="shared" si="34"/>
        <v>0</v>
      </c>
      <c r="U216" s="162">
        <v>39520</v>
      </c>
      <c r="V216" s="112">
        <f t="shared" si="35"/>
        <v>1</v>
      </c>
      <c r="W216" s="16">
        <v>835</v>
      </c>
      <c r="X216" s="437" t="str">
        <f t="shared" si="30"/>
        <v>OK</v>
      </c>
      <c r="Y216" s="333">
        <f t="shared" si="36"/>
        <v>0</v>
      </c>
      <c r="Z216" s="9" t="str">
        <f t="shared" si="37"/>
        <v>White</v>
      </c>
      <c r="AA216" s="51">
        <v>39523</v>
      </c>
      <c r="AB216" s="1233">
        <f>SUM(W216:W228)</f>
        <v>4947</v>
      </c>
      <c r="AC216" s="147">
        <f t="shared" si="31"/>
        <v>5</v>
      </c>
      <c r="AD216" s="15" t="str">
        <f t="shared" si="32"/>
        <v>OK</v>
      </c>
      <c r="AE216" s="8" t="str">
        <f t="shared" ca="1" si="33"/>
        <v>-</v>
      </c>
      <c r="AF216" s="9" t="e">
        <f>IF(#REF!="","",AA216-#REF!)</f>
        <v>#REF!</v>
      </c>
      <c r="AG216" s="96"/>
    </row>
    <row r="217" spans="1:34" s="32" customFormat="1" ht="12" hidden="1" customHeight="1" outlineLevel="1" x14ac:dyDescent="0.2">
      <c r="B217" s="30">
        <v>2</v>
      </c>
      <c r="C217" s="406">
        <v>3</v>
      </c>
      <c r="D217" s="9" t="s">
        <v>25</v>
      </c>
      <c r="E217" s="153">
        <v>39518</v>
      </c>
      <c r="G217" s="30"/>
      <c r="H217" s="34"/>
      <c r="I217" s="31"/>
      <c r="J217" s="31"/>
      <c r="K217" s="31" t="str">
        <f t="shared" si="29"/>
        <v/>
      </c>
      <c r="L217" s="154"/>
      <c r="M217" s="35"/>
      <c r="N217" s="30">
        <v>2</v>
      </c>
      <c r="O217" s="34">
        <v>3</v>
      </c>
      <c r="P217" s="31">
        <v>3</v>
      </c>
      <c r="Q217" s="31">
        <v>0</v>
      </c>
      <c r="R217" s="31">
        <v>3</v>
      </c>
      <c r="S217" s="33">
        <v>0</v>
      </c>
      <c r="T217" s="40">
        <f t="shared" si="34"/>
        <v>0</v>
      </c>
      <c r="U217" s="162">
        <v>39520</v>
      </c>
      <c r="V217" s="112">
        <f t="shared" si="35"/>
        <v>2</v>
      </c>
      <c r="W217" s="16">
        <v>3</v>
      </c>
      <c r="X217" s="437" t="str">
        <f t="shared" si="30"/>
        <v>OK</v>
      </c>
      <c r="Y217" s="333">
        <f t="shared" si="36"/>
        <v>0</v>
      </c>
      <c r="Z217" s="9" t="str">
        <f t="shared" si="37"/>
        <v>Green</v>
      </c>
      <c r="AA217" s="51">
        <v>39525</v>
      </c>
      <c r="AB217" s="1233"/>
      <c r="AC217" s="147">
        <f t="shared" si="31"/>
        <v>7</v>
      </c>
      <c r="AD217" s="15" t="str">
        <f t="shared" si="32"/>
        <v>OK</v>
      </c>
      <c r="AE217" s="8" t="str">
        <f t="shared" ca="1" si="33"/>
        <v>-</v>
      </c>
      <c r="AF217" s="9" t="e">
        <f>IF(#REF!="","",AA217-#REF!)</f>
        <v>#REF!</v>
      </c>
      <c r="AG217" s="96"/>
      <c r="AH217" s="60"/>
    </row>
    <row r="218" spans="1:34" s="32" customFormat="1" ht="12" hidden="1" customHeight="1" outlineLevel="1" x14ac:dyDescent="0.2">
      <c r="B218" s="30">
        <v>3</v>
      </c>
      <c r="C218" s="406">
        <v>11</v>
      </c>
      <c r="D218" s="9" t="s">
        <v>26</v>
      </c>
      <c r="E218" s="153">
        <v>39518</v>
      </c>
      <c r="G218" s="30"/>
      <c r="H218" s="34"/>
      <c r="I218" s="31"/>
      <c r="J218" s="31"/>
      <c r="K218" s="31" t="str">
        <f t="shared" si="29"/>
        <v/>
      </c>
      <c r="L218" s="154"/>
      <c r="M218" s="35"/>
      <c r="N218" s="30">
        <v>3</v>
      </c>
      <c r="O218" s="34">
        <v>11</v>
      </c>
      <c r="P218" s="31">
        <v>11</v>
      </c>
      <c r="Q218" s="31">
        <v>0</v>
      </c>
      <c r="R218" s="31">
        <v>11</v>
      </c>
      <c r="S218" s="33">
        <v>0</v>
      </c>
      <c r="T218" s="40">
        <f t="shared" si="34"/>
        <v>0</v>
      </c>
      <c r="U218" s="162">
        <v>39520</v>
      </c>
      <c r="V218" s="112">
        <f t="shared" si="35"/>
        <v>3</v>
      </c>
      <c r="W218" s="16">
        <v>11</v>
      </c>
      <c r="X218" s="437" t="str">
        <f t="shared" si="30"/>
        <v>OK</v>
      </c>
      <c r="Y218" s="333">
        <f t="shared" si="36"/>
        <v>0</v>
      </c>
      <c r="Z218" s="9" t="str">
        <f t="shared" si="37"/>
        <v>Black</v>
      </c>
      <c r="AA218" s="51">
        <v>39525</v>
      </c>
      <c r="AB218" s="1233"/>
      <c r="AC218" s="147">
        <f t="shared" si="31"/>
        <v>7</v>
      </c>
      <c r="AD218" s="15" t="str">
        <f t="shared" si="32"/>
        <v>OK</v>
      </c>
      <c r="AE218" s="8" t="str">
        <f t="shared" ca="1" si="33"/>
        <v>-</v>
      </c>
      <c r="AF218" s="9" t="e">
        <f>IF(#REF!="","",AA218-#REF!)</f>
        <v>#REF!</v>
      </c>
      <c r="AG218" s="96"/>
    </row>
    <row r="219" spans="1:34" s="32" customFormat="1" ht="12" hidden="1" customHeight="1" outlineLevel="1" x14ac:dyDescent="0.2">
      <c r="B219" s="30">
        <v>4</v>
      </c>
      <c r="C219" s="406">
        <v>4</v>
      </c>
      <c r="D219" s="9" t="s">
        <v>28</v>
      </c>
      <c r="E219" s="153">
        <v>39518</v>
      </c>
      <c r="G219" s="30"/>
      <c r="H219" s="34"/>
      <c r="I219" s="31"/>
      <c r="J219" s="31"/>
      <c r="K219" s="31" t="str">
        <f t="shared" si="29"/>
        <v/>
      </c>
      <c r="L219" s="154"/>
      <c r="M219" s="35"/>
      <c r="N219" s="30">
        <v>4</v>
      </c>
      <c r="O219" s="34">
        <v>4</v>
      </c>
      <c r="P219" s="31">
        <v>4</v>
      </c>
      <c r="Q219" s="31">
        <v>0</v>
      </c>
      <c r="R219" s="31">
        <v>4</v>
      </c>
      <c r="S219" s="33">
        <v>0</v>
      </c>
      <c r="T219" s="40">
        <f t="shared" si="34"/>
        <v>0</v>
      </c>
      <c r="U219" s="162">
        <v>39520</v>
      </c>
      <c r="V219" s="112">
        <f t="shared" si="35"/>
        <v>4</v>
      </c>
      <c r="W219" s="16">
        <v>4</v>
      </c>
      <c r="X219" s="437" t="str">
        <f t="shared" si="30"/>
        <v>OK</v>
      </c>
      <c r="Y219" s="333">
        <f t="shared" si="36"/>
        <v>0</v>
      </c>
      <c r="Z219" s="9" t="str">
        <f t="shared" si="37"/>
        <v>Finance</v>
      </c>
      <c r="AA219" s="51">
        <v>39525</v>
      </c>
      <c r="AB219" s="1233"/>
      <c r="AC219" s="147">
        <f t="shared" si="31"/>
        <v>7</v>
      </c>
      <c r="AD219" s="15" t="str">
        <f t="shared" si="32"/>
        <v>OK</v>
      </c>
      <c r="AE219" s="8" t="str">
        <f t="shared" ca="1" si="33"/>
        <v>-</v>
      </c>
      <c r="AF219" s="9" t="e">
        <f>IF(#REF!="","",AA219-#REF!)</f>
        <v>#REF!</v>
      </c>
      <c r="AG219" s="96"/>
    </row>
    <row r="220" spans="1:34" s="32" customFormat="1" ht="12" hidden="1" customHeight="1" outlineLevel="1" x14ac:dyDescent="0.2">
      <c r="B220" s="30">
        <v>5</v>
      </c>
      <c r="C220" s="406">
        <v>44</v>
      </c>
      <c r="D220" s="9" t="s">
        <v>29</v>
      </c>
      <c r="E220" s="153">
        <v>39518</v>
      </c>
      <c r="G220" s="30"/>
      <c r="H220" s="34"/>
      <c r="I220" s="31"/>
      <c r="J220" s="31"/>
      <c r="K220" s="31" t="str">
        <f t="shared" si="29"/>
        <v/>
      </c>
      <c r="L220" s="154"/>
      <c r="M220" s="35"/>
      <c r="N220" s="30">
        <v>5</v>
      </c>
      <c r="O220" s="34">
        <v>44</v>
      </c>
      <c r="P220" s="31">
        <v>44</v>
      </c>
      <c r="Q220" s="31">
        <v>0</v>
      </c>
      <c r="R220" s="31">
        <v>44</v>
      </c>
      <c r="S220" s="33">
        <v>0</v>
      </c>
      <c r="T220" s="40">
        <f t="shared" si="34"/>
        <v>0</v>
      </c>
      <c r="U220" s="162">
        <v>39520</v>
      </c>
      <c r="V220" s="112">
        <f t="shared" si="35"/>
        <v>5</v>
      </c>
      <c r="W220" s="16">
        <v>44</v>
      </c>
      <c r="X220" s="437" t="str">
        <f t="shared" si="30"/>
        <v>OK</v>
      </c>
      <c r="Y220" s="333">
        <f t="shared" si="36"/>
        <v>0</v>
      </c>
      <c r="Z220" s="9" t="str">
        <f t="shared" si="37"/>
        <v>Credial</v>
      </c>
      <c r="AA220" s="51">
        <v>39525</v>
      </c>
      <c r="AB220" s="1233"/>
      <c r="AC220" s="147">
        <f t="shared" si="31"/>
        <v>7</v>
      </c>
      <c r="AD220" s="15" t="str">
        <f t="shared" si="32"/>
        <v>OK</v>
      </c>
      <c r="AE220" s="8" t="str">
        <f t="shared" ca="1" si="33"/>
        <v>-</v>
      </c>
      <c r="AF220" s="9" t="e">
        <f>IF(#REF!="","",AA220-#REF!)</f>
        <v>#REF!</v>
      </c>
      <c r="AG220" s="96"/>
    </row>
    <row r="221" spans="1:34" s="32" customFormat="1" ht="12" hidden="1" customHeight="1" outlineLevel="1" x14ac:dyDescent="0.2">
      <c r="B221" s="30">
        <v>6</v>
      </c>
      <c r="C221" s="406">
        <v>1995</v>
      </c>
      <c r="D221" s="9" t="s">
        <v>30</v>
      </c>
      <c r="E221" s="153">
        <v>39518</v>
      </c>
      <c r="G221" s="30"/>
      <c r="H221" s="34"/>
      <c r="I221" s="31"/>
      <c r="J221" s="31"/>
      <c r="K221" s="31" t="str">
        <f t="shared" si="29"/>
        <v/>
      </c>
      <c r="L221" s="154"/>
      <c r="M221" s="35"/>
      <c r="N221" s="30">
        <v>6</v>
      </c>
      <c r="O221" s="34">
        <v>1995</v>
      </c>
      <c r="P221" s="31">
        <v>1995</v>
      </c>
      <c r="Q221" s="31">
        <v>0</v>
      </c>
      <c r="R221" s="31">
        <v>1995</v>
      </c>
      <c r="S221" s="33">
        <v>0</v>
      </c>
      <c r="T221" s="40">
        <f t="shared" si="34"/>
        <v>0</v>
      </c>
      <c r="U221" s="162">
        <v>39520</v>
      </c>
      <c r="V221" s="112">
        <f t="shared" si="35"/>
        <v>6</v>
      </c>
      <c r="W221" s="16">
        <v>1995</v>
      </c>
      <c r="X221" s="437" t="str">
        <f t="shared" si="30"/>
        <v>OK</v>
      </c>
      <c r="Y221" s="333">
        <f t="shared" si="36"/>
        <v>0</v>
      </c>
      <c r="Z221" s="9" t="str">
        <f t="shared" si="37"/>
        <v>Ikeia</v>
      </c>
      <c r="AA221" s="51">
        <v>39525</v>
      </c>
      <c r="AB221" s="1233"/>
      <c r="AC221" s="147">
        <f t="shared" si="31"/>
        <v>7</v>
      </c>
      <c r="AD221" s="15" t="str">
        <f t="shared" si="32"/>
        <v>OK</v>
      </c>
      <c r="AE221" s="8" t="str">
        <f t="shared" ca="1" si="33"/>
        <v>-</v>
      </c>
      <c r="AF221" s="9" t="e">
        <f>IF(#REF!="","",AA221-#REF!)</f>
        <v>#REF!</v>
      </c>
      <c r="AG221" s="96"/>
      <c r="AH221" s="60"/>
    </row>
    <row r="222" spans="1:34" s="32" customFormat="1" ht="12" hidden="1" customHeight="1" outlineLevel="1" x14ac:dyDescent="0.2">
      <c r="B222" s="30">
        <v>7</v>
      </c>
      <c r="C222" s="406">
        <v>1995</v>
      </c>
      <c r="D222" s="9" t="s">
        <v>30</v>
      </c>
      <c r="E222" s="153">
        <v>39518</v>
      </c>
      <c r="G222" s="30"/>
      <c r="H222" s="34"/>
      <c r="I222" s="31"/>
      <c r="J222" s="31"/>
      <c r="K222" s="31" t="str">
        <f t="shared" si="29"/>
        <v/>
      </c>
      <c r="L222" s="154"/>
      <c r="M222" s="35"/>
      <c r="N222" s="30">
        <v>7</v>
      </c>
      <c r="O222" s="34">
        <v>1995</v>
      </c>
      <c r="P222" s="31">
        <v>1995</v>
      </c>
      <c r="Q222" s="31">
        <v>0</v>
      </c>
      <c r="R222" s="31">
        <v>1995</v>
      </c>
      <c r="S222" s="33">
        <v>0</v>
      </c>
      <c r="T222" s="40">
        <f t="shared" si="34"/>
        <v>0</v>
      </c>
      <c r="U222" s="162">
        <v>39520</v>
      </c>
      <c r="V222" s="112">
        <f t="shared" si="35"/>
        <v>7</v>
      </c>
      <c r="W222" s="16">
        <v>1995</v>
      </c>
      <c r="X222" s="437" t="str">
        <f t="shared" si="30"/>
        <v>OK</v>
      </c>
      <c r="Y222" s="333">
        <f t="shared" si="36"/>
        <v>0</v>
      </c>
      <c r="Z222" s="9" t="str">
        <f t="shared" si="37"/>
        <v>Ikeia</v>
      </c>
      <c r="AA222" s="51">
        <v>39525</v>
      </c>
      <c r="AB222" s="1233"/>
      <c r="AC222" s="147">
        <f t="shared" si="31"/>
        <v>7</v>
      </c>
      <c r="AD222" s="15" t="str">
        <f t="shared" si="32"/>
        <v>OK</v>
      </c>
      <c r="AE222" s="8" t="str">
        <f t="shared" ca="1" si="33"/>
        <v>-</v>
      </c>
      <c r="AF222" s="9" t="e">
        <f>IF(#REF!="","",AA222-#REF!)</f>
        <v>#REF!</v>
      </c>
      <c r="AG222" s="96"/>
      <c r="AH222" s="60"/>
    </row>
    <row r="223" spans="1:34" s="32" customFormat="1" ht="12" hidden="1" customHeight="1" outlineLevel="1" x14ac:dyDescent="0.2">
      <c r="B223" s="30">
        <v>8</v>
      </c>
      <c r="C223" s="406">
        <v>18</v>
      </c>
      <c r="D223" s="9" t="s">
        <v>30</v>
      </c>
      <c r="E223" s="153">
        <v>39518</v>
      </c>
      <c r="G223" s="30"/>
      <c r="H223" s="38"/>
      <c r="I223" s="37"/>
      <c r="J223" s="37"/>
      <c r="K223" s="31" t="str">
        <f t="shared" si="29"/>
        <v/>
      </c>
      <c r="L223" s="154"/>
      <c r="M223" s="35"/>
      <c r="N223" s="30">
        <v>8</v>
      </c>
      <c r="O223" s="34">
        <v>18</v>
      </c>
      <c r="P223" s="31">
        <v>18</v>
      </c>
      <c r="Q223" s="31">
        <v>0</v>
      </c>
      <c r="R223" s="31">
        <v>18</v>
      </c>
      <c r="S223" s="33">
        <v>0</v>
      </c>
      <c r="T223" s="40">
        <f t="shared" si="34"/>
        <v>0</v>
      </c>
      <c r="U223" s="162">
        <v>39520</v>
      </c>
      <c r="V223" s="112">
        <f t="shared" si="35"/>
        <v>8</v>
      </c>
      <c r="W223" s="16">
        <v>18</v>
      </c>
      <c r="X223" s="437" t="str">
        <f t="shared" si="30"/>
        <v>OK</v>
      </c>
      <c r="Y223" s="333">
        <f t="shared" si="36"/>
        <v>0</v>
      </c>
      <c r="Z223" s="9" t="str">
        <f t="shared" si="37"/>
        <v>Ikeia</v>
      </c>
      <c r="AA223" s="51">
        <v>39525</v>
      </c>
      <c r="AB223" s="1233"/>
      <c r="AC223" s="147">
        <f t="shared" si="31"/>
        <v>7</v>
      </c>
      <c r="AD223" s="15" t="str">
        <f t="shared" si="32"/>
        <v>OK</v>
      </c>
      <c r="AE223" s="8" t="str">
        <f t="shared" ca="1" si="33"/>
        <v>-</v>
      </c>
      <c r="AF223" s="9" t="e">
        <f>IF(#REF!="","",AA223-#REF!)</f>
        <v>#REF!</v>
      </c>
      <c r="AG223" s="96"/>
      <c r="AH223" s="60"/>
    </row>
    <row r="224" spans="1:34" s="32" customFormat="1" ht="12" hidden="1" customHeight="1" outlineLevel="1" x14ac:dyDescent="0.2">
      <c r="B224" s="36">
        <v>9</v>
      </c>
      <c r="C224" s="405">
        <v>2</v>
      </c>
      <c r="D224" s="9" t="s">
        <v>31</v>
      </c>
      <c r="E224" s="153">
        <v>39518</v>
      </c>
      <c r="G224" s="30"/>
      <c r="H224" s="34"/>
      <c r="I224" s="31"/>
      <c r="J224" s="31"/>
      <c r="K224" s="31" t="str">
        <f t="shared" si="29"/>
        <v/>
      </c>
      <c r="L224" s="154"/>
      <c r="M224" s="35"/>
      <c r="N224" s="36">
        <v>9</v>
      </c>
      <c r="O224" s="38">
        <v>2</v>
      </c>
      <c r="P224" s="37">
        <v>2</v>
      </c>
      <c r="Q224" s="31">
        <v>0</v>
      </c>
      <c r="R224" s="37">
        <v>2</v>
      </c>
      <c r="S224" s="33">
        <v>0</v>
      </c>
      <c r="T224" s="40">
        <f t="shared" si="34"/>
        <v>0</v>
      </c>
      <c r="U224" s="162">
        <v>39520</v>
      </c>
      <c r="V224" s="112">
        <f t="shared" si="35"/>
        <v>9</v>
      </c>
      <c r="W224" s="16">
        <v>2</v>
      </c>
      <c r="X224" s="437" t="str">
        <f t="shared" si="30"/>
        <v>OK</v>
      </c>
      <c r="Y224" s="333">
        <f t="shared" si="36"/>
        <v>0</v>
      </c>
      <c r="Z224" s="9" t="str">
        <f t="shared" si="37"/>
        <v>Moviflor</v>
      </c>
      <c r="AA224" s="51">
        <v>39525</v>
      </c>
      <c r="AB224" s="1233"/>
      <c r="AC224" s="147">
        <f t="shared" si="31"/>
        <v>7</v>
      </c>
      <c r="AD224" s="15" t="str">
        <f t="shared" si="32"/>
        <v>OK</v>
      </c>
      <c r="AE224" s="8" t="str">
        <f t="shared" ca="1" si="33"/>
        <v>-</v>
      </c>
      <c r="AF224" s="9" t="e">
        <f>IF(#REF!="","",AA224-#REF!)</f>
        <v>#REF!</v>
      </c>
      <c r="AG224" s="96"/>
    </row>
    <row r="225" spans="1:34" s="32" customFormat="1" ht="12" hidden="1" customHeight="1" outlineLevel="1" x14ac:dyDescent="0.2">
      <c r="B225" s="30">
        <v>10</v>
      </c>
      <c r="C225" s="406">
        <v>35</v>
      </c>
      <c r="D225" s="9" t="s">
        <v>32</v>
      </c>
      <c r="E225" s="153">
        <v>39518</v>
      </c>
      <c r="G225" s="30"/>
      <c r="H225" s="34"/>
      <c r="I225" s="31"/>
      <c r="J225" s="31"/>
      <c r="K225" s="31" t="str">
        <f t="shared" si="29"/>
        <v/>
      </c>
      <c r="L225" s="154"/>
      <c r="M225" s="35"/>
      <c r="N225" s="30">
        <v>10</v>
      </c>
      <c r="O225" s="34">
        <v>35</v>
      </c>
      <c r="P225" s="31">
        <v>35</v>
      </c>
      <c r="Q225" s="31">
        <v>0</v>
      </c>
      <c r="R225" s="31">
        <v>35</v>
      </c>
      <c r="S225" s="33">
        <v>0</v>
      </c>
      <c r="T225" s="40">
        <f t="shared" si="34"/>
        <v>0</v>
      </c>
      <c r="U225" s="162">
        <v>39520</v>
      </c>
      <c r="V225" s="112">
        <f t="shared" si="35"/>
        <v>10</v>
      </c>
      <c r="W225" s="16">
        <v>35</v>
      </c>
      <c r="X225" s="437" t="str">
        <f t="shared" si="30"/>
        <v>OK</v>
      </c>
      <c r="Y225" s="333">
        <f t="shared" si="36"/>
        <v>0</v>
      </c>
      <c r="Z225" s="9" t="str">
        <f t="shared" si="37"/>
        <v>Conforama</v>
      </c>
      <c r="AA225" s="51">
        <v>39525</v>
      </c>
      <c r="AB225" s="1233"/>
      <c r="AC225" s="147">
        <f t="shared" si="31"/>
        <v>7</v>
      </c>
      <c r="AD225" s="15" t="str">
        <f t="shared" si="32"/>
        <v>OK</v>
      </c>
      <c r="AE225" s="8" t="str">
        <f t="shared" ca="1" si="33"/>
        <v>-</v>
      </c>
      <c r="AF225" s="9" t="e">
        <f>IF(#REF!="","",AA225-#REF!)</f>
        <v>#REF!</v>
      </c>
      <c r="AG225" s="96"/>
    </row>
    <row r="226" spans="1:34" s="32" customFormat="1" ht="12" hidden="1" customHeight="1" outlineLevel="1" x14ac:dyDescent="0.2">
      <c r="B226" s="30">
        <v>11</v>
      </c>
      <c r="C226" s="406">
        <v>3</v>
      </c>
      <c r="D226" s="9" t="s">
        <v>36</v>
      </c>
      <c r="E226" s="153">
        <v>39518</v>
      </c>
      <c r="G226" s="30"/>
      <c r="H226" s="34"/>
      <c r="I226" s="31"/>
      <c r="J226" s="31"/>
      <c r="K226" s="31" t="str">
        <f t="shared" si="29"/>
        <v/>
      </c>
      <c r="L226" s="154"/>
      <c r="M226" s="35"/>
      <c r="N226" s="30">
        <v>11</v>
      </c>
      <c r="O226" s="34">
        <v>3</v>
      </c>
      <c r="P226" s="31">
        <v>3</v>
      </c>
      <c r="Q226" s="31">
        <v>0</v>
      </c>
      <c r="R226" s="31">
        <v>3</v>
      </c>
      <c r="S226" s="33">
        <v>0</v>
      </c>
      <c r="T226" s="40">
        <f t="shared" si="34"/>
        <v>0</v>
      </c>
      <c r="U226" s="162">
        <v>39520</v>
      </c>
      <c r="V226" s="112">
        <f t="shared" si="35"/>
        <v>11</v>
      </c>
      <c r="W226" s="16">
        <v>3</v>
      </c>
      <c r="X226" s="437" t="str">
        <f t="shared" si="30"/>
        <v>OK</v>
      </c>
      <c r="Y226" s="333">
        <f t="shared" si="36"/>
        <v>0</v>
      </c>
      <c r="Z226" s="9" t="str">
        <f t="shared" si="37"/>
        <v>Confort</v>
      </c>
      <c r="AA226" s="51">
        <v>39525</v>
      </c>
      <c r="AB226" s="1233"/>
      <c r="AC226" s="147">
        <f t="shared" si="31"/>
        <v>7</v>
      </c>
      <c r="AD226" s="15" t="str">
        <f t="shared" si="32"/>
        <v>OK</v>
      </c>
      <c r="AE226" s="8" t="str">
        <f t="shared" ca="1" si="33"/>
        <v>-</v>
      </c>
      <c r="AF226" s="9" t="e">
        <f>IF(#REF!="","",AA226-#REF!)</f>
        <v>#REF!</v>
      </c>
      <c r="AG226" s="96"/>
    </row>
    <row r="227" spans="1:34" s="32" customFormat="1" ht="12" hidden="1" customHeight="1" outlineLevel="1" x14ac:dyDescent="0.2">
      <c r="B227" s="30">
        <v>12</v>
      </c>
      <c r="C227" s="406">
        <v>1</v>
      </c>
      <c r="D227" s="9" t="s">
        <v>34</v>
      </c>
      <c r="E227" s="153">
        <v>39518</v>
      </c>
      <c r="G227" s="30"/>
      <c r="H227" s="34"/>
      <c r="I227" s="31"/>
      <c r="J227" s="31"/>
      <c r="K227" s="31" t="str">
        <f t="shared" si="29"/>
        <v/>
      </c>
      <c r="L227" s="154"/>
      <c r="M227" s="35"/>
      <c r="N227" s="30">
        <v>12</v>
      </c>
      <c r="O227" s="34">
        <v>1</v>
      </c>
      <c r="P227" s="31">
        <v>1</v>
      </c>
      <c r="Q227" s="31">
        <v>0</v>
      </c>
      <c r="R227" s="31">
        <v>1</v>
      </c>
      <c r="S227" s="33">
        <v>0</v>
      </c>
      <c r="T227" s="40">
        <f t="shared" si="34"/>
        <v>0</v>
      </c>
      <c r="U227" s="162">
        <v>39520</v>
      </c>
      <c r="V227" s="112">
        <f t="shared" si="35"/>
        <v>12</v>
      </c>
      <c r="W227" s="16">
        <v>1</v>
      </c>
      <c r="X227" s="437" t="str">
        <f t="shared" si="30"/>
        <v>OK</v>
      </c>
      <c r="Y227" s="333">
        <f t="shared" si="36"/>
        <v>0</v>
      </c>
      <c r="Z227" s="9" t="str">
        <f t="shared" si="37"/>
        <v>Euronics</v>
      </c>
      <c r="AA227" s="51">
        <v>39525</v>
      </c>
      <c r="AB227" s="1233"/>
      <c r="AC227" s="147">
        <f t="shared" si="31"/>
        <v>7</v>
      </c>
      <c r="AD227" s="15" t="str">
        <f t="shared" si="32"/>
        <v>OK</v>
      </c>
      <c r="AE227" s="8" t="str">
        <f t="shared" ca="1" si="33"/>
        <v>-</v>
      </c>
      <c r="AF227" s="9" t="e">
        <f>IF(#REF!="","",AA227-#REF!)</f>
        <v>#REF!</v>
      </c>
      <c r="AG227" s="96"/>
    </row>
    <row r="228" spans="1:34" s="32" customFormat="1" ht="12" hidden="1" customHeight="1" outlineLevel="1" x14ac:dyDescent="0.2">
      <c r="A228" s="55"/>
      <c r="B228" s="22">
        <v>13</v>
      </c>
      <c r="C228" s="404">
        <v>1</v>
      </c>
      <c r="D228" s="12" t="s">
        <v>36</v>
      </c>
      <c r="E228" s="153">
        <v>39518</v>
      </c>
      <c r="F228" s="55"/>
      <c r="G228" s="22"/>
      <c r="H228" s="29"/>
      <c r="I228" s="21"/>
      <c r="J228" s="21"/>
      <c r="K228" s="31" t="str">
        <f t="shared" si="29"/>
        <v/>
      </c>
      <c r="L228" s="155"/>
      <c r="M228" s="57"/>
      <c r="N228" s="22">
        <v>13</v>
      </c>
      <c r="O228" s="29">
        <v>1</v>
      </c>
      <c r="P228" s="21">
        <v>1</v>
      </c>
      <c r="Q228" s="21">
        <v>0</v>
      </c>
      <c r="R228" s="21">
        <v>1</v>
      </c>
      <c r="S228" s="14">
        <v>0</v>
      </c>
      <c r="T228" s="40">
        <f t="shared" si="34"/>
        <v>0</v>
      </c>
      <c r="U228" s="162">
        <v>39520</v>
      </c>
      <c r="V228" s="108">
        <f t="shared" si="35"/>
        <v>13</v>
      </c>
      <c r="W228" s="12">
        <v>1</v>
      </c>
      <c r="X228" s="437" t="str">
        <f t="shared" si="30"/>
        <v>OK</v>
      </c>
      <c r="Y228" s="333">
        <f t="shared" si="36"/>
        <v>0</v>
      </c>
      <c r="Z228" s="12" t="str">
        <f t="shared" si="37"/>
        <v>Confort</v>
      </c>
      <c r="AA228" s="51">
        <v>39525</v>
      </c>
      <c r="AB228" s="1233"/>
      <c r="AC228" s="147">
        <f t="shared" si="31"/>
        <v>7</v>
      </c>
      <c r="AD228" s="11" t="str">
        <f t="shared" si="32"/>
        <v>OK</v>
      </c>
      <c r="AE228" s="11" t="str">
        <f t="shared" ca="1" si="33"/>
        <v>-</v>
      </c>
      <c r="AF228" s="12" t="e">
        <f>IF(#REF!="","",AA228-#REF!)</f>
        <v>#REF!</v>
      </c>
      <c r="AG228" s="95"/>
      <c r="AH228" s="55"/>
    </row>
    <row r="229" spans="1:34" s="32" customFormat="1" ht="12" hidden="1" customHeight="1" outlineLevel="1" x14ac:dyDescent="0.2">
      <c r="B229" s="30">
        <v>1</v>
      </c>
      <c r="C229" s="406">
        <v>1995</v>
      </c>
      <c r="D229" s="9" t="s">
        <v>24</v>
      </c>
      <c r="E229" s="153">
        <v>39519</v>
      </c>
      <c r="G229" s="30"/>
      <c r="H229" s="34"/>
      <c r="I229" s="31"/>
      <c r="J229" s="31"/>
      <c r="K229" s="31" t="str">
        <f t="shared" si="29"/>
        <v/>
      </c>
      <c r="L229" s="154"/>
      <c r="M229" s="35"/>
      <c r="N229" s="30">
        <v>1</v>
      </c>
      <c r="O229" s="34">
        <v>1995</v>
      </c>
      <c r="P229" s="31">
        <v>1995</v>
      </c>
      <c r="Q229" s="31">
        <v>0</v>
      </c>
      <c r="R229" s="31">
        <v>1995</v>
      </c>
      <c r="S229" s="33">
        <v>0</v>
      </c>
      <c r="T229" s="40">
        <f t="shared" si="34"/>
        <v>0</v>
      </c>
      <c r="U229" s="162">
        <v>39521</v>
      </c>
      <c r="V229" s="112">
        <f t="shared" si="35"/>
        <v>1</v>
      </c>
      <c r="W229" s="16">
        <v>1995</v>
      </c>
      <c r="X229" s="437" t="str">
        <f t="shared" si="30"/>
        <v>OK</v>
      </c>
      <c r="Y229" s="333">
        <f t="shared" si="36"/>
        <v>0</v>
      </c>
      <c r="Z229" s="9" t="str">
        <f t="shared" si="37"/>
        <v>White</v>
      </c>
      <c r="AA229" s="51">
        <v>39523</v>
      </c>
      <c r="AB229" s="1233">
        <f>SUM(W229:W240)</f>
        <v>3817</v>
      </c>
      <c r="AC229" s="147">
        <f t="shared" si="31"/>
        <v>4</v>
      </c>
      <c r="AD229" s="15" t="str">
        <f t="shared" si="32"/>
        <v>OK</v>
      </c>
      <c r="AE229" s="8" t="str">
        <f t="shared" ca="1" si="33"/>
        <v>-</v>
      </c>
      <c r="AF229" s="9" t="e">
        <f>IF(#REF!="","",AA229-#REF!)</f>
        <v>#REF!</v>
      </c>
      <c r="AG229" s="96"/>
    </row>
    <row r="230" spans="1:34" s="32" customFormat="1" ht="12" hidden="1" customHeight="1" outlineLevel="1" x14ac:dyDescent="0.2">
      <c r="B230" s="30">
        <v>2</v>
      </c>
      <c r="C230" s="406">
        <v>1666</v>
      </c>
      <c r="D230" s="9" t="s">
        <v>24</v>
      </c>
      <c r="E230" s="153">
        <v>39519</v>
      </c>
      <c r="G230" s="30"/>
      <c r="H230" s="34"/>
      <c r="I230" s="31"/>
      <c r="J230" s="31"/>
      <c r="K230" s="31" t="str">
        <f t="shared" si="29"/>
        <v/>
      </c>
      <c r="L230" s="154"/>
      <c r="M230" s="35"/>
      <c r="N230" s="30">
        <v>2</v>
      </c>
      <c r="O230" s="34">
        <v>1666</v>
      </c>
      <c r="P230" s="31">
        <v>1666</v>
      </c>
      <c r="Q230" s="31">
        <v>0</v>
      </c>
      <c r="R230" s="31">
        <v>1666</v>
      </c>
      <c r="S230" s="33">
        <v>0</v>
      </c>
      <c r="T230" s="40">
        <f t="shared" si="34"/>
        <v>0</v>
      </c>
      <c r="U230" s="162">
        <v>39521</v>
      </c>
      <c r="V230" s="112">
        <f t="shared" si="35"/>
        <v>2</v>
      </c>
      <c r="W230" s="16">
        <v>1666</v>
      </c>
      <c r="X230" s="437" t="str">
        <f t="shared" si="30"/>
        <v>OK</v>
      </c>
      <c r="Y230" s="333">
        <f t="shared" si="36"/>
        <v>0</v>
      </c>
      <c r="Z230" s="9" t="str">
        <f t="shared" si="37"/>
        <v>White</v>
      </c>
      <c r="AA230" s="51">
        <v>39523</v>
      </c>
      <c r="AB230" s="1233"/>
      <c r="AC230" s="147">
        <f t="shared" si="31"/>
        <v>4</v>
      </c>
      <c r="AD230" s="15" t="str">
        <f t="shared" si="32"/>
        <v>OK</v>
      </c>
      <c r="AE230" s="8" t="str">
        <f t="shared" ca="1" si="33"/>
        <v>-</v>
      </c>
      <c r="AF230" s="9" t="e">
        <f>IF(#REF!="","",AA230-#REF!)</f>
        <v>#REF!</v>
      </c>
      <c r="AG230" s="96"/>
    </row>
    <row r="231" spans="1:34" s="32" customFormat="1" ht="12" hidden="1" customHeight="1" outlineLevel="1" x14ac:dyDescent="0.2">
      <c r="B231" s="30">
        <v>3</v>
      </c>
      <c r="C231" s="406">
        <v>2</v>
      </c>
      <c r="D231" s="9" t="s">
        <v>25</v>
      </c>
      <c r="E231" s="153">
        <v>39519</v>
      </c>
      <c r="G231" s="30"/>
      <c r="H231" s="34"/>
      <c r="I231" s="31"/>
      <c r="J231" s="31"/>
      <c r="K231" s="31" t="str">
        <f t="shared" si="29"/>
        <v/>
      </c>
      <c r="L231" s="154"/>
      <c r="M231" s="35"/>
      <c r="N231" s="30">
        <v>3</v>
      </c>
      <c r="O231" s="34">
        <v>2</v>
      </c>
      <c r="P231" s="31">
        <v>2</v>
      </c>
      <c r="Q231" s="31">
        <v>0</v>
      </c>
      <c r="R231" s="31">
        <v>2</v>
      </c>
      <c r="S231" s="33">
        <v>0</v>
      </c>
      <c r="T231" s="40">
        <f t="shared" si="34"/>
        <v>0</v>
      </c>
      <c r="U231" s="162">
        <v>39521</v>
      </c>
      <c r="V231" s="112">
        <f t="shared" si="35"/>
        <v>3</v>
      </c>
      <c r="W231" s="16">
        <v>2</v>
      </c>
      <c r="X231" s="437" t="str">
        <f t="shared" si="30"/>
        <v>OK</v>
      </c>
      <c r="Y231" s="333">
        <f t="shared" si="36"/>
        <v>0</v>
      </c>
      <c r="Z231" s="9" t="str">
        <f t="shared" si="37"/>
        <v>Green</v>
      </c>
      <c r="AA231" s="51">
        <v>39525</v>
      </c>
      <c r="AB231" s="1233"/>
      <c r="AC231" s="147">
        <f t="shared" si="31"/>
        <v>6</v>
      </c>
      <c r="AD231" s="15" t="str">
        <f t="shared" si="32"/>
        <v>OK</v>
      </c>
      <c r="AE231" s="8" t="str">
        <f t="shared" ca="1" si="33"/>
        <v>-</v>
      </c>
      <c r="AF231" s="9" t="e">
        <f>IF(#REF!="","",AA231-#REF!)</f>
        <v>#REF!</v>
      </c>
      <c r="AG231" s="96"/>
      <c r="AH231" s="60"/>
    </row>
    <row r="232" spans="1:34" s="32" customFormat="1" ht="12" hidden="1" customHeight="1" outlineLevel="1" x14ac:dyDescent="0.2">
      <c r="B232" s="30">
        <v>4</v>
      </c>
      <c r="C232" s="406">
        <v>10</v>
      </c>
      <c r="D232" s="9" t="s">
        <v>26</v>
      </c>
      <c r="E232" s="153">
        <v>39519</v>
      </c>
      <c r="G232" s="30"/>
      <c r="H232" s="34"/>
      <c r="I232" s="31"/>
      <c r="J232" s="31"/>
      <c r="K232" s="31" t="str">
        <f t="shared" si="29"/>
        <v/>
      </c>
      <c r="L232" s="154"/>
      <c r="M232" s="35"/>
      <c r="N232" s="30">
        <v>4</v>
      </c>
      <c r="O232" s="34">
        <v>10</v>
      </c>
      <c r="P232" s="31">
        <v>10</v>
      </c>
      <c r="Q232" s="31">
        <v>0</v>
      </c>
      <c r="R232" s="31">
        <v>10</v>
      </c>
      <c r="S232" s="33">
        <v>0</v>
      </c>
      <c r="T232" s="40">
        <f t="shared" si="34"/>
        <v>0</v>
      </c>
      <c r="U232" s="162">
        <v>39521</v>
      </c>
      <c r="V232" s="112">
        <f t="shared" si="35"/>
        <v>4</v>
      </c>
      <c r="W232" s="16">
        <v>10</v>
      </c>
      <c r="X232" s="437" t="str">
        <f t="shared" si="30"/>
        <v>OK</v>
      </c>
      <c r="Y232" s="333">
        <f t="shared" si="36"/>
        <v>0</v>
      </c>
      <c r="Z232" s="9" t="str">
        <f t="shared" si="37"/>
        <v>Black</v>
      </c>
      <c r="AA232" s="51">
        <v>39525</v>
      </c>
      <c r="AB232" s="1233"/>
      <c r="AC232" s="147">
        <f t="shared" si="31"/>
        <v>6</v>
      </c>
      <c r="AD232" s="15" t="str">
        <f t="shared" si="32"/>
        <v>OK</v>
      </c>
      <c r="AE232" s="8" t="str">
        <f t="shared" ca="1" si="33"/>
        <v>-</v>
      </c>
      <c r="AF232" s="9" t="e">
        <f>IF(#REF!="","",AA232-#REF!)</f>
        <v>#REF!</v>
      </c>
      <c r="AG232" s="96"/>
    </row>
    <row r="233" spans="1:34" s="32" customFormat="1" ht="12" hidden="1" customHeight="1" outlineLevel="1" x14ac:dyDescent="0.2">
      <c r="B233" s="30">
        <v>5</v>
      </c>
      <c r="C233" s="406">
        <v>3</v>
      </c>
      <c r="D233" s="9" t="s">
        <v>28</v>
      </c>
      <c r="E233" s="153">
        <v>39519</v>
      </c>
      <c r="G233" s="30"/>
      <c r="H233" s="34"/>
      <c r="I233" s="31"/>
      <c r="J233" s="31"/>
      <c r="K233" s="31" t="str">
        <f t="shared" si="29"/>
        <v/>
      </c>
      <c r="L233" s="154"/>
      <c r="M233" s="35"/>
      <c r="N233" s="30">
        <v>5</v>
      </c>
      <c r="O233" s="34">
        <v>3</v>
      </c>
      <c r="P233" s="31">
        <v>3</v>
      </c>
      <c r="Q233" s="31">
        <v>0</v>
      </c>
      <c r="R233" s="31">
        <v>3</v>
      </c>
      <c r="S233" s="33">
        <v>0</v>
      </c>
      <c r="T233" s="40">
        <f t="shared" si="34"/>
        <v>0</v>
      </c>
      <c r="U233" s="162">
        <v>39521</v>
      </c>
      <c r="V233" s="112">
        <f t="shared" si="35"/>
        <v>5</v>
      </c>
      <c r="W233" s="16">
        <v>3</v>
      </c>
      <c r="X233" s="437" t="str">
        <f t="shared" si="30"/>
        <v>OK</v>
      </c>
      <c r="Y233" s="333">
        <f t="shared" si="36"/>
        <v>0</v>
      </c>
      <c r="Z233" s="9" t="str">
        <f t="shared" si="37"/>
        <v>Finance</v>
      </c>
      <c r="AA233" s="51">
        <v>39525</v>
      </c>
      <c r="AB233" s="1233"/>
      <c r="AC233" s="147">
        <f t="shared" si="31"/>
        <v>6</v>
      </c>
      <c r="AD233" s="15" t="str">
        <f t="shared" si="32"/>
        <v>OK</v>
      </c>
      <c r="AE233" s="8" t="str">
        <f t="shared" ca="1" si="33"/>
        <v>-</v>
      </c>
      <c r="AF233" s="9" t="e">
        <f>IF(#REF!="","",AA233-#REF!)</f>
        <v>#REF!</v>
      </c>
      <c r="AG233" s="96"/>
    </row>
    <row r="234" spans="1:34" s="32" customFormat="1" ht="12" hidden="1" customHeight="1" outlineLevel="1" x14ac:dyDescent="0.2">
      <c r="B234" s="30">
        <v>6</v>
      </c>
      <c r="C234" s="406">
        <v>51</v>
      </c>
      <c r="D234" s="9" t="s">
        <v>29</v>
      </c>
      <c r="E234" s="153">
        <v>39519</v>
      </c>
      <c r="G234" s="30"/>
      <c r="H234" s="34"/>
      <c r="I234" s="31"/>
      <c r="J234" s="31"/>
      <c r="K234" s="31" t="str">
        <f t="shared" si="29"/>
        <v/>
      </c>
      <c r="L234" s="154"/>
      <c r="M234" s="35"/>
      <c r="N234" s="30">
        <v>6</v>
      </c>
      <c r="O234" s="34">
        <v>51</v>
      </c>
      <c r="P234" s="31">
        <v>51</v>
      </c>
      <c r="Q234" s="31">
        <v>0</v>
      </c>
      <c r="R234" s="31">
        <v>51</v>
      </c>
      <c r="S234" s="33">
        <v>0</v>
      </c>
      <c r="T234" s="40">
        <f t="shared" si="34"/>
        <v>0</v>
      </c>
      <c r="U234" s="162">
        <v>39521</v>
      </c>
      <c r="V234" s="112">
        <f t="shared" si="35"/>
        <v>6</v>
      </c>
      <c r="W234" s="16">
        <v>51</v>
      </c>
      <c r="X234" s="437" t="str">
        <f t="shared" si="30"/>
        <v>OK</v>
      </c>
      <c r="Y234" s="333">
        <f t="shared" si="36"/>
        <v>0</v>
      </c>
      <c r="Z234" s="9" t="str">
        <f t="shared" si="37"/>
        <v>Credial</v>
      </c>
      <c r="AA234" s="51">
        <v>39523</v>
      </c>
      <c r="AB234" s="1233"/>
      <c r="AC234" s="147">
        <f t="shared" si="31"/>
        <v>4</v>
      </c>
      <c r="AD234" s="15" t="str">
        <f t="shared" si="32"/>
        <v>OK</v>
      </c>
      <c r="AE234" s="8" t="str">
        <f t="shared" ca="1" si="33"/>
        <v>-</v>
      </c>
      <c r="AF234" s="9" t="e">
        <f>IF(#REF!="","",AA234-#REF!)</f>
        <v>#REF!</v>
      </c>
      <c r="AG234" s="96"/>
    </row>
    <row r="235" spans="1:34" s="32" customFormat="1" ht="12" hidden="1" customHeight="1" outlineLevel="1" x14ac:dyDescent="0.2">
      <c r="B235" s="30">
        <v>7</v>
      </c>
      <c r="C235" s="406">
        <v>62</v>
      </c>
      <c r="D235" s="9" t="s">
        <v>30</v>
      </c>
      <c r="E235" s="153">
        <v>39519</v>
      </c>
      <c r="G235" s="30"/>
      <c r="H235" s="34"/>
      <c r="I235" s="31"/>
      <c r="J235" s="31"/>
      <c r="K235" s="31" t="str">
        <f t="shared" si="29"/>
        <v/>
      </c>
      <c r="L235" s="154"/>
      <c r="M235" s="35"/>
      <c r="N235" s="30">
        <v>7</v>
      </c>
      <c r="O235" s="34">
        <v>62</v>
      </c>
      <c r="P235" s="31">
        <v>62</v>
      </c>
      <c r="Q235" s="31">
        <v>0</v>
      </c>
      <c r="R235" s="31">
        <v>62</v>
      </c>
      <c r="S235" s="33">
        <v>0</v>
      </c>
      <c r="T235" s="40">
        <f t="shared" si="34"/>
        <v>0</v>
      </c>
      <c r="U235" s="162">
        <v>39521</v>
      </c>
      <c r="V235" s="112">
        <f t="shared" si="35"/>
        <v>7</v>
      </c>
      <c r="W235" s="16">
        <v>62</v>
      </c>
      <c r="X235" s="437" t="str">
        <f t="shared" si="30"/>
        <v>OK</v>
      </c>
      <c r="Y235" s="333">
        <f t="shared" si="36"/>
        <v>0</v>
      </c>
      <c r="Z235" s="9" t="str">
        <f t="shared" si="37"/>
        <v>Ikeia</v>
      </c>
      <c r="AA235" s="51">
        <v>39528</v>
      </c>
      <c r="AB235" s="1233"/>
      <c r="AC235" s="147">
        <f t="shared" si="31"/>
        <v>9</v>
      </c>
      <c r="AD235" s="15" t="str">
        <f t="shared" si="32"/>
        <v>OK</v>
      </c>
      <c r="AE235" s="8" t="str">
        <f t="shared" ca="1" si="33"/>
        <v>-</v>
      </c>
      <c r="AF235" s="9" t="e">
        <f>IF(#REF!="","",AA235-#REF!)</f>
        <v>#REF!</v>
      </c>
      <c r="AG235" s="96"/>
    </row>
    <row r="236" spans="1:34" s="32" customFormat="1" ht="12" hidden="1" customHeight="1" outlineLevel="1" x14ac:dyDescent="0.2">
      <c r="B236" s="30">
        <v>8</v>
      </c>
      <c r="C236" s="406">
        <v>2</v>
      </c>
      <c r="D236" s="9" t="s">
        <v>31</v>
      </c>
      <c r="E236" s="153">
        <v>39519</v>
      </c>
      <c r="G236" s="30"/>
      <c r="H236" s="34"/>
      <c r="I236" s="31"/>
      <c r="J236" s="31"/>
      <c r="K236" s="31" t="str">
        <f t="shared" si="29"/>
        <v/>
      </c>
      <c r="L236" s="154"/>
      <c r="M236" s="35"/>
      <c r="N236" s="30">
        <v>8</v>
      </c>
      <c r="O236" s="34">
        <v>2</v>
      </c>
      <c r="P236" s="31">
        <v>2</v>
      </c>
      <c r="Q236" s="31">
        <v>0</v>
      </c>
      <c r="R236" s="31">
        <v>2</v>
      </c>
      <c r="S236" s="33">
        <v>0</v>
      </c>
      <c r="T236" s="40">
        <f t="shared" si="34"/>
        <v>0</v>
      </c>
      <c r="U236" s="162">
        <v>39521</v>
      </c>
      <c r="V236" s="112">
        <f t="shared" si="35"/>
        <v>8</v>
      </c>
      <c r="W236" s="16">
        <v>2</v>
      </c>
      <c r="X236" s="437" t="str">
        <f t="shared" si="30"/>
        <v>OK</v>
      </c>
      <c r="Y236" s="333">
        <f t="shared" si="36"/>
        <v>0</v>
      </c>
      <c r="Z236" s="9" t="str">
        <f t="shared" si="37"/>
        <v>Moviflor</v>
      </c>
      <c r="AA236" s="51">
        <v>39525</v>
      </c>
      <c r="AB236" s="1233"/>
      <c r="AC236" s="147">
        <f t="shared" si="31"/>
        <v>6</v>
      </c>
      <c r="AD236" s="15" t="str">
        <f t="shared" si="32"/>
        <v>OK</v>
      </c>
      <c r="AE236" s="8" t="str">
        <f t="shared" ca="1" si="33"/>
        <v>-</v>
      </c>
      <c r="AF236" s="9" t="e">
        <f>IF(#REF!="","",AA236-#REF!)</f>
        <v>#REF!</v>
      </c>
      <c r="AG236" s="96"/>
    </row>
    <row r="237" spans="1:34" s="32" customFormat="1" ht="12" hidden="1" customHeight="1" outlineLevel="1" x14ac:dyDescent="0.2">
      <c r="B237" s="30">
        <v>9</v>
      </c>
      <c r="C237" s="406">
        <v>19</v>
      </c>
      <c r="D237" s="9" t="s">
        <v>32</v>
      </c>
      <c r="E237" s="153">
        <v>39519</v>
      </c>
      <c r="G237" s="30"/>
      <c r="H237" s="34"/>
      <c r="I237" s="31"/>
      <c r="J237" s="31"/>
      <c r="K237" s="31" t="str">
        <f t="shared" si="29"/>
        <v/>
      </c>
      <c r="L237" s="154"/>
      <c r="M237" s="35"/>
      <c r="N237" s="30">
        <v>9</v>
      </c>
      <c r="O237" s="34">
        <v>19</v>
      </c>
      <c r="P237" s="31">
        <v>19</v>
      </c>
      <c r="Q237" s="31">
        <v>0</v>
      </c>
      <c r="R237" s="31">
        <v>19</v>
      </c>
      <c r="S237" s="33">
        <v>0</v>
      </c>
      <c r="T237" s="40">
        <f t="shared" si="34"/>
        <v>0</v>
      </c>
      <c r="U237" s="162">
        <v>39521</v>
      </c>
      <c r="V237" s="112">
        <f t="shared" si="35"/>
        <v>9</v>
      </c>
      <c r="W237" s="16">
        <v>19</v>
      </c>
      <c r="X237" s="437" t="str">
        <f t="shared" si="30"/>
        <v>OK</v>
      </c>
      <c r="Y237" s="333">
        <f t="shared" si="36"/>
        <v>0</v>
      </c>
      <c r="Z237" s="9" t="str">
        <f t="shared" si="37"/>
        <v>Conforama</v>
      </c>
      <c r="AA237" s="51">
        <v>39525</v>
      </c>
      <c r="AB237" s="1233"/>
      <c r="AC237" s="147">
        <f t="shared" si="31"/>
        <v>6</v>
      </c>
      <c r="AD237" s="15" t="str">
        <f t="shared" si="32"/>
        <v>OK</v>
      </c>
      <c r="AE237" s="8" t="str">
        <f t="shared" ca="1" si="33"/>
        <v>-</v>
      </c>
      <c r="AF237" s="9" t="e">
        <f>IF(#REF!="","",AA237-#REF!)</f>
        <v>#REF!</v>
      </c>
      <c r="AG237" s="96"/>
    </row>
    <row r="238" spans="1:34" s="32" customFormat="1" ht="12" hidden="1" customHeight="1" outlineLevel="1" x14ac:dyDescent="0.2">
      <c r="B238" s="30">
        <v>10</v>
      </c>
      <c r="C238" s="406">
        <v>1</v>
      </c>
      <c r="D238" s="9" t="s">
        <v>34</v>
      </c>
      <c r="E238" s="153">
        <v>39519</v>
      </c>
      <c r="G238" s="30"/>
      <c r="H238" s="34"/>
      <c r="I238" s="31"/>
      <c r="J238" s="31"/>
      <c r="K238" s="31" t="str">
        <f t="shared" si="29"/>
        <v/>
      </c>
      <c r="L238" s="154"/>
      <c r="M238" s="35"/>
      <c r="N238" s="30">
        <v>10</v>
      </c>
      <c r="O238" s="34">
        <v>1</v>
      </c>
      <c r="P238" s="31">
        <v>1</v>
      </c>
      <c r="Q238" s="31">
        <v>0</v>
      </c>
      <c r="R238" s="31">
        <v>1</v>
      </c>
      <c r="S238" s="33">
        <v>0</v>
      </c>
      <c r="T238" s="40">
        <f t="shared" si="34"/>
        <v>0</v>
      </c>
      <c r="U238" s="162">
        <v>39521</v>
      </c>
      <c r="V238" s="112">
        <f t="shared" si="35"/>
        <v>10</v>
      </c>
      <c r="W238" s="16">
        <v>1</v>
      </c>
      <c r="X238" s="437" t="str">
        <f t="shared" si="30"/>
        <v>OK</v>
      </c>
      <c r="Y238" s="333">
        <f t="shared" si="36"/>
        <v>0</v>
      </c>
      <c r="Z238" s="9" t="str">
        <f t="shared" si="37"/>
        <v>Euronics</v>
      </c>
      <c r="AA238" s="51">
        <v>39525</v>
      </c>
      <c r="AB238" s="1233"/>
      <c r="AC238" s="147">
        <f t="shared" si="31"/>
        <v>6</v>
      </c>
      <c r="AD238" s="15" t="str">
        <f t="shared" si="32"/>
        <v>OK</v>
      </c>
      <c r="AE238" s="8" t="str">
        <f t="shared" ca="1" si="33"/>
        <v>-</v>
      </c>
      <c r="AF238" s="9" t="e">
        <f>IF(#REF!="","",AA238-#REF!)</f>
        <v>#REF!</v>
      </c>
      <c r="AG238" s="96"/>
    </row>
    <row r="239" spans="1:34" s="32" customFormat="1" ht="12" hidden="1" customHeight="1" outlineLevel="1" x14ac:dyDescent="0.2">
      <c r="B239" s="30">
        <v>11</v>
      </c>
      <c r="C239" s="406">
        <v>5</v>
      </c>
      <c r="D239" s="9" t="s">
        <v>35</v>
      </c>
      <c r="E239" s="153">
        <v>39519</v>
      </c>
      <c r="G239" s="30"/>
      <c r="H239" s="34"/>
      <c r="I239" s="31"/>
      <c r="J239" s="31"/>
      <c r="K239" s="31" t="str">
        <f t="shared" si="29"/>
        <v/>
      </c>
      <c r="L239" s="154"/>
      <c r="M239" s="35"/>
      <c r="N239" s="30">
        <v>11</v>
      </c>
      <c r="O239" s="34">
        <v>5</v>
      </c>
      <c r="P239" s="31">
        <v>5</v>
      </c>
      <c r="Q239" s="31">
        <v>0</v>
      </c>
      <c r="R239" s="31">
        <v>5</v>
      </c>
      <c r="S239" s="33">
        <v>0</v>
      </c>
      <c r="T239" s="40">
        <f t="shared" si="34"/>
        <v>0</v>
      </c>
      <c r="U239" s="162">
        <v>39521</v>
      </c>
      <c r="V239" s="112">
        <f t="shared" si="35"/>
        <v>11</v>
      </c>
      <c r="W239" s="16">
        <v>5</v>
      </c>
      <c r="X239" s="437" t="str">
        <f t="shared" si="30"/>
        <v>OK</v>
      </c>
      <c r="Y239" s="333">
        <f t="shared" si="36"/>
        <v>0</v>
      </c>
      <c r="Z239" s="9" t="str">
        <f t="shared" si="37"/>
        <v>Tien 21</v>
      </c>
      <c r="AA239" s="51">
        <v>39525</v>
      </c>
      <c r="AB239" s="1233"/>
      <c r="AC239" s="147">
        <f t="shared" si="31"/>
        <v>6</v>
      </c>
      <c r="AD239" s="15" t="str">
        <f t="shared" si="32"/>
        <v>OK</v>
      </c>
      <c r="AE239" s="8" t="str">
        <f t="shared" ca="1" si="33"/>
        <v>-</v>
      </c>
      <c r="AF239" s="9" t="e">
        <f>IF(#REF!="","",AA239-#REF!)</f>
        <v>#REF!</v>
      </c>
      <c r="AG239" s="96"/>
    </row>
    <row r="240" spans="1:34" s="32" customFormat="1" ht="12" hidden="1" customHeight="1" outlineLevel="1" x14ac:dyDescent="0.2">
      <c r="A240" s="55"/>
      <c r="B240" s="22">
        <v>12</v>
      </c>
      <c r="C240" s="404">
        <v>1</v>
      </c>
      <c r="D240" s="12" t="s">
        <v>35</v>
      </c>
      <c r="E240" s="153">
        <v>39519</v>
      </c>
      <c r="F240" s="55"/>
      <c r="G240" s="22"/>
      <c r="H240" s="29"/>
      <c r="I240" s="21"/>
      <c r="J240" s="21"/>
      <c r="K240" s="31" t="str">
        <f t="shared" si="29"/>
        <v/>
      </c>
      <c r="L240" s="155"/>
      <c r="M240" s="57"/>
      <c r="N240" s="22">
        <v>12</v>
      </c>
      <c r="O240" s="29">
        <v>1</v>
      </c>
      <c r="P240" s="21">
        <v>1</v>
      </c>
      <c r="Q240" s="21">
        <v>0</v>
      </c>
      <c r="R240" s="21">
        <v>1</v>
      </c>
      <c r="S240" s="14">
        <v>0</v>
      </c>
      <c r="T240" s="40">
        <f t="shared" si="34"/>
        <v>0</v>
      </c>
      <c r="U240" s="162">
        <v>39521</v>
      </c>
      <c r="V240" s="108">
        <f t="shared" si="35"/>
        <v>12</v>
      </c>
      <c r="W240" s="12">
        <v>1</v>
      </c>
      <c r="X240" s="437" t="str">
        <f t="shared" si="30"/>
        <v>OK</v>
      </c>
      <c r="Y240" s="333">
        <f t="shared" si="36"/>
        <v>0</v>
      </c>
      <c r="Z240" s="12" t="str">
        <f t="shared" si="37"/>
        <v>Tien 21</v>
      </c>
      <c r="AA240" s="51">
        <v>39525</v>
      </c>
      <c r="AB240" s="1233"/>
      <c r="AC240" s="147">
        <f t="shared" si="31"/>
        <v>6</v>
      </c>
      <c r="AD240" s="11" t="str">
        <f t="shared" si="32"/>
        <v>OK</v>
      </c>
      <c r="AE240" s="11" t="str">
        <f t="shared" ca="1" si="33"/>
        <v>-</v>
      </c>
      <c r="AF240" s="12" t="e">
        <f>IF(#REF!="","",AA240-#REF!)</f>
        <v>#REF!</v>
      </c>
      <c r="AG240" s="95"/>
      <c r="AH240" s="55"/>
    </row>
    <row r="241" spans="1:34" s="32" customFormat="1" ht="12" hidden="1" customHeight="1" outlineLevel="1" x14ac:dyDescent="0.2">
      <c r="B241" s="30">
        <v>1</v>
      </c>
      <c r="C241" s="406">
        <v>15</v>
      </c>
      <c r="D241" s="9" t="s">
        <v>24</v>
      </c>
      <c r="E241" s="153">
        <v>39520</v>
      </c>
      <c r="G241" s="30"/>
      <c r="H241" s="34"/>
      <c r="I241" s="31"/>
      <c r="J241" s="31"/>
      <c r="K241" s="31" t="str">
        <f t="shared" si="29"/>
        <v/>
      </c>
      <c r="L241" s="154"/>
      <c r="M241" s="35"/>
      <c r="N241" s="30">
        <v>1</v>
      </c>
      <c r="O241" s="34">
        <v>15</v>
      </c>
      <c r="P241" s="31">
        <v>15</v>
      </c>
      <c r="Q241" s="31">
        <v>0</v>
      </c>
      <c r="R241" s="31">
        <v>15</v>
      </c>
      <c r="S241" s="33">
        <v>0</v>
      </c>
      <c r="T241" s="40">
        <f t="shared" si="34"/>
        <v>0</v>
      </c>
      <c r="U241" s="162">
        <v>39524</v>
      </c>
      <c r="V241" s="112">
        <f t="shared" si="35"/>
        <v>1</v>
      </c>
      <c r="W241" s="16">
        <v>15</v>
      </c>
      <c r="X241" s="437" t="str">
        <f t="shared" si="30"/>
        <v>OK</v>
      </c>
      <c r="Y241" s="333">
        <f t="shared" si="36"/>
        <v>0</v>
      </c>
      <c r="Z241" s="9" t="str">
        <f t="shared" si="37"/>
        <v>White</v>
      </c>
      <c r="AA241" s="51">
        <v>39525</v>
      </c>
      <c r="AB241" s="1233">
        <f>SUM(W241:W250)</f>
        <v>4135</v>
      </c>
      <c r="AC241" s="147">
        <f t="shared" si="31"/>
        <v>5</v>
      </c>
      <c r="AD241" s="15" t="str">
        <f t="shared" si="32"/>
        <v>OK</v>
      </c>
      <c r="AE241" s="8" t="str">
        <f t="shared" ca="1" si="33"/>
        <v>-</v>
      </c>
      <c r="AF241" s="9" t="e">
        <f>IF(#REF!="","",AA241-#REF!)</f>
        <v>#REF!</v>
      </c>
      <c r="AG241" s="96"/>
    </row>
    <row r="242" spans="1:34" s="32" customFormat="1" ht="12" hidden="1" customHeight="1" outlineLevel="1" x14ac:dyDescent="0.2">
      <c r="B242" s="30">
        <v>2</v>
      </c>
      <c r="C242" s="406">
        <v>1</v>
      </c>
      <c r="D242" s="9" t="s">
        <v>25</v>
      </c>
      <c r="E242" s="153">
        <v>39520</v>
      </c>
      <c r="G242" s="30"/>
      <c r="H242" s="34"/>
      <c r="I242" s="31"/>
      <c r="J242" s="31"/>
      <c r="K242" s="31" t="str">
        <f t="shared" si="29"/>
        <v/>
      </c>
      <c r="L242" s="154"/>
      <c r="M242" s="35"/>
      <c r="N242" s="30">
        <v>2</v>
      </c>
      <c r="O242" s="34">
        <v>1</v>
      </c>
      <c r="P242" s="31">
        <v>1</v>
      </c>
      <c r="Q242" s="31">
        <v>0</v>
      </c>
      <c r="R242" s="31">
        <v>1</v>
      </c>
      <c r="S242" s="33">
        <v>0</v>
      </c>
      <c r="T242" s="40">
        <f t="shared" si="34"/>
        <v>0</v>
      </c>
      <c r="U242" s="162">
        <v>39524</v>
      </c>
      <c r="V242" s="112">
        <f t="shared" si="35"/>
        <v>2</v>
      </c>
      <c r="W242" s="16">
        <v>1</v>
      </c>
      <c r="X242" s="437" t="str">
        <f t="shared" si="30"/>
        <v>OK</v>
      </c>
      <c r="Y242" s="333">
        <f t="shared" si="36"/>
        <v>0</v>
      </c>
      <c r="Z242" s="9" t="str">
        <f t="shared" si="37"/>
        <v>Green</v>
      </c>
      <c r="AA242" s="51">
        <v>39525</v>
      </c>
      <c r="AB242" s="1233"/>
      <c r="AC242" s="147">
        <f t="shared" si="31"/>
        <v>5</v>
      </c>
      <c r="AD242" s="15" t="str">
        <f t="shared" si="32"/>
        <v>OK</v>
      </c>
      <c r="AE242" s="8" t="str">
        <f t="shared" ca="1" si="33"/>
        <v>-</v>
      </c>
      <c r="AF242" s="9" t="e">
        <f>IF(#REF!="","",AA242-#REF!)</f>
        <v>#REF!</v>
      </c>
      <c r="AG242" s="96"/>
      <c r="AH242" s="60"/>
    </row>
    <row r="243" spans="1:34" s="32" customFormat="1" ht="12" hidden="1" customHeight="1" outlineLevel="1" x14ac:dyDescent="0.2">
      <c r="B243" s="30">
        <v>3</v>
      </c>
      <c r="C243" s="406">
        <v>6</v>
      </c>
      <c r="D243" s="9" t="s">
        <v>26</v>
      </c>
      <c r="E243" s="153">
        <v>39520</v>
      </c>
      <c r="G243" s="30"/>
      <c r="H243" s="34"/>
      <c r="I243" s="31"/>
      <c r="J243" s="31"/>
      <c r="K243" s="31" t="str">
        <f t="shared" si="29"/>
        <v/>
      </c>
      <c r="L243" s="154"/>
      <c r="M243" s="35"/>
      <c r="N243" s="30">
        <v>3</v>
      </c>
      <c r="O243" s="34">
        <v>6</v>
      </c>
      <c r="P243" s="31">
        <v>6</v>
      </c>
      <c r="Q243" s="31">
        <v>0</v>
      </c>
      <c r="R243" s="31">
        <v>6</v>
      </c>
      <c r="S243" s="33">
        <v>0</v>
      </c>
      <c r="T243" s="40">
        <f t="shared" si="34"/>
        <v>0</v>
      </c>
      <c r="U243" s="162">
        <v>39524</v>
      </c>
      <c r="V243" s="112">
        <f t="shared" si="35"/>
        <v>3</v>
      </c>
      <c r="W243" s="16">
        <v>6</v>
      </c>
      <c r="X243" s="437" t="str">
        <f t="shared" si="30"/>
        <v>OK</v>
      </c>
      <c r="Y243" s="333">
        <f t="shared" si="36"/>
        <v>0</v>
      </c>
      <c r="Z243" s="9" t="str">
        <f t="shared" si="37"/>
        <v>Black</v>
      </c>
      <c r="AA243" s="51">
        <v>39525</v>
      </c>
      <c r="AB243" s="1233"/>
      <c r="AC243" s="147">
        <f t="shared" si="31"/>
        <v>5</v>
      </c>
      <c r="AD243" s="15" t="str">
        <f t="shared" si="32"/>
        <v>OK</v>
      </c>
      <c r="AE243" s="8" t="str">
        <f t="shared" ca="1" si="33"/>
        <v>-</v>
      </c>
      <c r="AF243" s="9" t="e">
        <f>IF(#REF!="","",AA243-#REF!)</f>
        <v>#REF!</v>
      </c>
      <c r="AG243" s="96"/>
    </row>
    <row r="244" spans="1:34" s="32" customFormat="1" ht="12" hidden="1" customHeight="1" outlineLevel="1" x14ac:dyDescent="0.2">
      <c r="B244" s="30">
        <v>4</v>
      </c>
      <c r="C244" s="406">
        <v>2</v>
      </c>
      <c r="D244" s="9" t="s">
        <v>28</v>
      </c>
      <c r="E244" s="153">
        <v>39520</v>
      </c>
      <c r="G244" s="30"/>
      <c r="H244" s="34"/>
      <c r="I244" s="31"/>
      <c r="J244" s="31"/>
      <c r="K244" s="31" t="str">
        <f t="shared" si="29"/>
        <v/>
      </c>
      <c r="L244" s="154"/>
      <c r="M244" s="35"/>
      <c r="N244" s="30">
        <v>4</v>
      </c>
      <c r="O244" s="34">
        <v>2</v>
      </c>
      <c r="P244" s="31">
        <v>2</v>
      </c>
      <c r="Q244" s="31">
        <v>0</v>
      </c>
      <c r="R244" s="31">
        <v>2</v>
      </c>
      <c r="S244" s="33">
        <v>0</v>
      </c>
      <c r="T244" s="40">
        <f t="shared" si="34"/>
        <v>0</v>
      </c>
      <c r="U244" s="162">
        <v>39524</v>
      </c>
      <c r="V244" s="112">
        <f t="shared" si="35"/>
        <v>4</v>
      </c>
      <c r="W244" s="16">
        <v>2</v>
      </c>
      <c r="X244" s="437" t="str">
        <f t="shared" si="30"/>
        <v>OK</v>
      </c>
      <c r="Y244" s="333">
        <f t="shared" si="36"/>
        <v>0</v>
      </c>
      <c r="Z244" s="9" t="str">
        <f t="shared" si="37"/>
        <v>Finance</v>
      </c>
      <c r="AA244" s="51">
        <v>39525</v>
      </c>
      <c r="AB244" s="1233"/>
      <c r="AC244" s="147">
        <f t="shared" si="31"/>
        <v>5</v>
      </c>
      <c r="AD244" s="15" t="str">
        <f t="shared" si="32"/>
        <v>OK</v>
      </c>
      <c r="AE244" s="8" t="str">
        <f t="shared" ca="1" si="33"/>
        <v>-</v>
      </c>
      <c r="AF244" s="9" t="e">
        <f>IF(#REF!="","",AA244-#REF!)</f>
        <v>#REF!</v>
      </c>
      <c r="AG244" s="96"/>
    </row>
    <row r="245" spans="1:34" s="32" customFormat="1" ht="12" hidden="1" customHeight="1" outlineLevel="1" x14ac:dyDescent="0.2">
      <c r="B245" s="30">
        <v>5</v>
      </c>
      <c r="C245" s="406">
        <v>35</v>
      </c>
      <c r="D245" s="9" t="s">
        <v>29</v>
      </c>
      <c r="E245" s="153">
        <v>39520</v>
      </c>
      <c r="G245" s="30"/>
      <c r="H245" s="34"/>
      <c r="I245" s="31"/>
      <c r="J245" s="31"/>
      <c r="K245" s="31" t="str">
        <f t="shared" si="29"/>
        <v/>
      </c>
      <c r="L245" s="154"/>
      <c r="M245" s="35"/>
      <c r="N245" s="30">
        <v>5</v>
      </c>
      <c r="O245" s="34">
        <v>35</v>
      </c>
      <c r="P245" s="31">
        <v>35</v>
      </c>
      <c r="Q245" s="31">
        <v>0</v>
      </c>
      <c r="R245" s="31">
        <v>35</v>
      </c>
      <c r="S245" s="33">
        <v>0</v>
      </c>
      <c r="T245" s="40">
        <f t="shared" si="34"/>
        <v>0</v>
      </c>
      <c r="U245" s="162">
        <v>39524</v>
      </c>
      <c r="V245" s="112">
        <f t="shared" si="35"/>
        <v>5</v>
      </c>
      <c r="W245" s="16">
        <v>35</v>
      </c>
      <c r="X245" s="437" t="str">
        <f t="shared" si="30"/>
        <v>OK</v>
      </c>
      <c r="Y245" s="333">
        <f t="shared" si="36"/>
        <v>0</v>
      </c>
      <c r="Z245" s="9" t="str">
        <f t="shared" si="37"/>
        <v>Credial</v>
      </c>
      <c r="AA245" s="51">
        <v>39525</v>
      </c>
      <c r="AB245" s="1233"/>
      <c r="AC245" s="147">
        <f t="shared" si="31"/>
        <v>5</v>
      </c>
      <c r="AD245" s="15" t="str">
        <f t="shared" si="32"/>
        <v>OK</v>
      </c>
      <c r="AE245" s="8" t="str">
        <f t="shared" ca="1" si="33"/>
        <v>-</v>
      </c>
      <c r="AF245" s="9" t="e">
        <f>IF(#REF!="","",AA245-#REF!)</f>
        <v>#REF!</v>
      </c>
      <c r="AG245" s="96"/>
    </row>
    <row r="246" spans="1:34" s="32" customFormat="1" ht="12" hidden="1" customHeight="1" outlineLevel="1" x14ac:dyDescent="0.2">
      <c r="B246" s="30">
        <v>6</v>
      </c>
      <c r="C246" s="406">
        <v>1995</v>
      </c>
      <c r="D246" s="9" t="s">
        <v>30</v>
      </c>
      <c r="E246" s="153">
        <v>39520</v>
      </c>
      <c r="G246" s="30"/>
      <c r="H246" s="34"/>
      <c r="I246" s="31"/>
      <c r="J246" s="31"/>
      <c r="K246" s="31" t="str">
        <f t="shared" si="29"/>
        <v/>
      </c>
      <c r="L246" s="154"/>
      <c r="M246" s="35"/>
      <c r="N246" s="30">
        <v>6</v>
      </c>
      <c r="O246" s="34">
        <v>1995</v>
      </c>
      <c r="P246" s="31">
        <v>1995</v>
      </c>
      <c r="Q246" s="31">
        <v>0</v>
      </c>
      <c r="R246" s="31">
        <v>1995</v>
      </c>
      <c r="S246" s="33">
        <v>0</v>
      </c>
      <c r="T246" s="40">
        <f t="shared" si="34"/>
        <v>0</v>
      </c>
      <c r="U246" s="162">
        <v>39524</v>
      </c>
      <c r="V246" s="112">
        <f t="shared" si="35"/>
        <v>6</v>
      </c>
      <c r="W246" s="16">
        <v>1995</v>
      </c>
      <c r="X246" s="437" t="str">
        <f t="shared" si="30"/>
        <v>OK</v>
      </c>
      <c r="Y246" s="333">
        <f t="shared" si="36"/>
        <v>0</v>
      </c>
      <c r="Z246" s="9" t="str">
        <f t="shared" si="37"/>
        <v>Ikeia</v>
      </c>
      <c r="AA246" s="51">
        <v>39526</v>
      </c>
      <c r="AB246" s="1233"/>
      <c r="AC246" s="147">
        <f t="shared" si="31"/>
        <v>6</v>
      </c>
      <c r="AD246" s="15" t="str">
        <f t="shared" si="32"/>
        <v>OK</v>
      </c>
      <c r="AE246" s="8" t="str">
        <f t="shared" ca="1" si="33"/>
        <v>-</v>
      </c>
      <c r="AF246" s="9" t="e">
        <f>IF(#REF!="","",AA246-#REF!)</f>
        <v>#REF!</v>
      </c>
      <c r="AG246" s="96"/>
    </row>
    <row r="247" spans="1:34" s="32" customFormat="1" ht="12" hidden="1" customHeight="1" outlineLevel="1" x14ac:dyDescent="0.2">
      <c r="B247" s="30">
        <v>7</v>
      </c>
      <c r="C247" s="406">
        <v>1964</v>
      </c>
      <c r="D247" s="9" t="s">
        <v>30</v>
      </c>
      <c r="E247" s="153">
        <v>39520</v>
      </c>
      <c r="G247" s="30"/>
      <c r="H247" s="34"/>
      <c r="I247" s="31"/>
      <c r="J247" s="31"/>
      <c r="K247" s="31" t="str">
        <f t="shared" si="29"/>
        <v/>
      </c>
      <c r="L247" s="154"/>
      <c r="M247" s="35"/>
      <c r="N247" s="30">
        <v>7</v>
      </c>
      <c r="O247" s="34">
        <v>1964</v>
      </c>
      <c r="P247" s="31">
        <v>1964</v>
      </c>
      <c r="Q247" s="31">
        <v>0</v>
      </c>
      <c r="R247" s="31">
        <v>1964</v>
      </c>
      <c r="S247" s="33">
        <v>0</v>
      </c>
      <c r="T247" s="40">
        <f t="shared" si="34"/>
        <v>0</v>
      </c>
      <c r="U247" s="162">
        <v>39524</v>
      </c>
      <c r="V247" s="112">
        <f t="shared" si="35"/>
        <v>7</v>
      </c>
      <c r="W247" s="16">
        <v>1964</v>
      </c>
      <c r="X247" s="437" t="str">
        <f t="shared" si="30"/>
        <v>OK</v>
      </c>
      <c r="Y247" s="333">
        <f t="shared" si="36"/>
        <v>0</v>
      </c>
      <c r="Z247" s="9" t="str">
        <f t="shared" si="37"/>
        <v>Ikeia</v>
      </c>
      <c r="AA247" s="51">
        <v>39526</v>
      </c>
      <c r="AB247" s="1233"/>
      <c r="AC247" s="147">
        <f t="shared" si="31"/>
        <v>6</v>
      </c>
      <c r="AD247" s="15" t="str">
        <f t="shared" si="32"/>
        <v>OK</v>
      </c>
      <c r="AE247" s="8" t="str">
        <f t="shared" ca="1" si="33"/>
        <v>-</v>
      </c>
      <c r="AF247" s="9" t="e">
        <f>IF(#REF!="","",AA247-#REF!)</f>
        <v>#REF!</v>
      </c>
      <c r="AG247" s="96"/>
    </row>
    <row r="248" spans="1:34" s="32" customFormat="1" ht="12" hidden="1" customHeight="1" outlineLevel="1" x14ac:dyDescent="0.2">
      <c r="B248" s="30">
        <v>8</v>
      </c>
      <c r="C248" s="406">
        <v>1</v>
      </c>
      <c r="D248" s="9" t="s">
        <v>31</v>
      </c>
      <c r="E248" s="153">
        <v>39520</v>
      </c>
      <c r="G248" s="30"/>
      <c r="H248" s="34"/>
      <c r="I248" s="31"/>
      <c r="J248" s="31"/>
      <c r="K248" s="31" t="str">
        <f t="shared" si="29"/>
        <v/>
      </c>
      <c r="L248" s="154"/>
      <c r="M248" s="35"/>
      <c r="N248" s="30">
        <v>8</v>
      </c>
      <c r="O248" s="34">
        <v>1</v>
      </c>
      <c r="P248" s="31">
        <v>1</v>
      </c>
      <c r="Q248" s="31">
        <v>0</v>
      </c>
      <c r="R248" s="31">
        <v>1</v>
      </c>
      <c r="S248" s="33">
        <v>0</v>
      </c>
      <c r="T248" s="40">
        <f t="shared" si="34"/>
        <v>0</v>
      </c>
      <c r="U248" s="162">
        <v>39524</v>
      </c>
      <c r="V248" s="112">
        <f t="shared" si="35"/>
        <v>8</v>
      </c>
      <c r="W248" s="16">
        <v>1</v>
      </c>
      <c r="X248" s="437" t="str">
        <f t="shared" si="30"/>
        <v>OK</v>
      </c>
      <c r="Y248" s="333">
        <f t="shared" si="36"/>
        <v>0</v>
      </c>
      <c r="Z248" s="9" t="str">
        <f t="shared" si="37"/>
        <v>Moviflor</v>
      </c>
      <c r="AA248" s="51">
        <v>39525</v>
      </c>
      <c r="AB248" s="1233"/>
      <c r="AC248" s="147">
        <f t="shared" si="31"/>
        <v>5</v>
      </c>
      <c r="AD248" s="15" t="str">
        <f t="shared" si="32"/>
        <v>OK</v>
      </c>
      <c r="AE248" s="8" t="str">
        <f t="shared" ca="1" si="33"/>
        <v>-</v>
      </c>
      <c r="AF248" s="9" t="e">
        <f>IF(#REF!="","",AA248-#REF!)</f>
        <v>#REF!</v>
      </c>
      <c r="AG248" s="96"/>
    </row>
    <row r="249" spans="1:34" s="32" customFormat="1" ht="12" hidden="1" customHeight="1" outlineLevel="1" x14ac:dyDescent="0.2">
      <c r="B249" s="30">
        <v>9</v>
      </c>
      <c r="C249" s="406">
        <v>114</v>
      </c>
      <c r="D249" s="9" t="s">
        <v>32</v>
      </c>
      <c r="E249" s="153">
        <v>39520</v>
      </c>
      <c r="G249" s="30"/>
      <c r="H249" s="34"/>
      <c r="I249" s="31"/>
      <c r="J249" s="31"/>
      <c r="K249" s="31" t="str">
        <f t="shared" si="29"/>
        <v/>
      </c>
      <c r="L249" s="154"/>
      <c r="M249" s="35"/>
      <c r="N249" s="30">
        <v>9</v>
      </c>
      <c r="O249" s="34">
        <v>114</v>
      </c>
      <c r="P249" s="31">
        <v>114</v>
      </c>
      <c r="Q249" s="31">
        <v>0</v>
      </c>
      <c r="R249" s="31">
        <v>114</v>
      </c>
      <c r="S249" s="33">
        <v>0</v>
      </c>
      <c r="T249" s="40">
        <f t="shared" si="34"/>
        <v>0</v>
      </c>
      <c r="U249" s="162">
        <v>39524</v>
      </c>
      <c r="V249" s="112">
        <f t="shared" si="35"/>
        <v>9</v>
      </c>
      <c r="W249" s="16">
        <v>114</v>
      </c>
      <c r="X249" s="437" t="str">
        <f t="shared" si="30"/>
        <v>OK</v>
      </c>
      <c r="Y249" s="333">
        <f t="shared" si="36"/>
        <v>0</v>
      </c>
      <c r="Z249" s="9" t="str">
        <f t="shared" si="37"/>
        <v>Conforama</v>
      </c>
      <c r="AA249" s="51">
        <v>39525</v>
      </c>
      <c r="AB249" s="1233"/>
      <c r="AC249" s="147">
        <f t="shared" si="31"/>
        <v>5</v>
      </c>
      <c r="AD249" s="15" t="str">
        <f t="shared" si="32"/>
        <v>OK</v>
      </c>
      <c r="AE249" s="8" t="str">
        <f t="shared" ca="1" si="33"/>
        <v>-</v>
      </c>
      <c r="AF249" s="9" t="e">
        <f>IF(#REF!="","",AA249-#REF!)</f>
        <v>#REF!</v>
      </c>
      <c r="AG249" s="96"/>
    </row>
    <row r="250" spans="1:34" s="32" customFormat="1" hidden="1" outlineLevel="1" x14ac:dyDescent="0.2">
      <c r="A250" s="55"/>
      <c r="B250" s="22">
        <v>10</v>
      </c>
      <c r="C250" s="404">
        <v>2</v>
      </c>
      <c r="D250" s="12" t="s">
        <v>31</v>
      </c>
      <c r="E250" s="153">
        <v>39520</v>
      </c>
      <c r="F250" s="55"/>
      <c r="G250" s="22"/>
      <c r="H250" s="29"/>
      <c r="I250" s="21"/>
      <c r="J250" s="21"/>
      <c r="K250" s="31" t="str">
        <f t="shared" si="29"/>
        <v/>
      </c>
      <c r="L250" s="155"/>
      <c r="M250" s="57"/>
      <c r="N250" s="22">
        <v>10</v>
      </c>
      <c r="O250" s="29">
        <v>2</v>
      </c>
      <c r="P250" s="21">
        <v>2</v>
      </c>
      <c r="Q250" s="21">
        <v>0</v>
      </c>
      <c r="R250" s="21">
        <v>2</v>
      </c>
      <c r="S250" s="14">
        <v>0</v>
      </c>
      <c r="T250" s="40">
        <f t="shared" si="34"/>
        <v>0</v>
      </c>
      <c r="U250" s="162">
        <v>39524</v>
      </c>
      <c r="V250" s="108">
        <f t="shared" si="35"/>
        <v>10</v>
      </c>
      <c r="W250" s="12">
        <v>2</v>
      </c>
      <c r="X250" s="437" t="str">
        <f t="shared" si="30"/>
        <v>OK</v>
      </c>
      <c r="Y250" s="333">
        <f t="shared" si="36"/>
        <v>0</v>
      </c>
      <c r="Z250" s="12" t="str">
        <f t="shared" si="37"/>
        <v>Moviflor</v>
      </c>
      <c r="AA250" s="51">
        <v>39525</v>
      </c>
      <c r="AB250" s="1233"/>
      <c r="AC250" s="147">
        <f t="shared" si="31"/>
        <v>5</v>
      </c>
      <c r="AD250" s="11" t="str">
        <f t="shared" si="32"/>
        <v>OK</v>
      </c>
      <c r="AE250" s="11" t="str">
        <f t="shared" ca="1" si="33"/>
        <v>-</v>
      </c>
      <c r="AF250" s="12" t="e">
        <f>IF(#REF!="","",AA250-#REF!)</f>
        <v>#REF!</v>
      </c>
      <c r="AG250" s="95"/>
      <c r="AH250" s="55"/>
    </row>
    <row r="251" spans="1:34" s="32" customFormat="1" hidden="1" outlineLevel="1" x14ac:dyDescent="0.2">
      <c r="B251" s="30">
        <v>1</v>
      </c>
      <c r="C251" s="406">
        <v>1995</v>
      </c>
      <c r="D251" s="9" t="s">
        <v>24</v>
      </c>
      <c r="E251" s="153">
        <v>39521</v>
      </c>
      <c r="G251" s="30"/>
      <c r="H251" s="34"/>
      <c r="I251" s="31"/>
      <c r="J251" s="31"/>
      <c r="K251" s="31" t="str">
        <f t="shared" si="29"/>
        <v/>
      </c>
      <c r="L251" s="154"/>
      <c r="M251" s="35"/>
      <c r="N251" s="30">
        <v>1</v>
      </c>
      <c r="O251" s="34">
        <v>1995</v>
      </c>
      <c r="P251" s="31">
        <v>1995</v>
      </c>
      <c r="Q251" s="31">
        <v>0</v>
      </c>
      <c r="R251" s="31">
        <v>1995</v>
      </c>
      <c r="S251" s="33">
        <v>0</v>
      </c>
      <c r="T251" s="40">
        <f t="shared" si="34"/>
        <v>0</v>
      </c>
      <c r="U251" s="162">
        <v>39525</v>
      </c>
      <c r="V251" s="112">
        <f t="shared" si="35"/>
        <v>1</v>
      </c>
      <c r="W251" s="16">
        <v>1995</v>
      </c>
      <c r="X251" s="437" t="str">
        <f t="shared" si="30"/>
        <v>OK</v>
      </c>
      <c r="Y251" s="333">
        <f t="shared" si="36"/>
        <v>0</v>
      </c>
      <c r="Z251" s="9" t="str">
        <f t="shared" si="37"/>
        <v>White</v>
      </c>
      <c r="AA251" s="51">
        <v>39527</v>
      </c>
      <c r="AB251" s="1233">
        <f>SUM(W251:W262)</f>
        <v>3879</v>
      </c>
      <c r="AC251" s="147">
        <f t="shared" si="31"/>
        <v>6</v>
      </c>
      <c r="AD251" s="15" t="str">
        <f t="shared" si="32"/>
        <v>OK</v>
      </c>
      <c r="AE251" s="8" t="str">
        <f t="shared" ca="1" si="33"/>
        <v>-</v>
      </c>
      <c r="AF251" s="9" t="e">
        <f>IF(#REF!="","",AA251-#REF!)</f>
        <v>#REF!</v>
      </c>
      <c r="AG251" s="96"/>
    </row>
    <row r="252" spans="1:34" s="32" customFormat="1" hidden="1" outlineLevel="1" x14ac:dyDescent="0.2">
      <c r="B252" s="30">
        <v>2</v>
      </c>
      <c r="C252" s="406">
        <v>1705</v>
      </c>
      <c r="D252" s="9" t="s">
        <v>24</v>
      </c>
      <c r="E252" s="153">
        <v>39521</v>
      </c>
      <c r="G252" s="30"/>
      <c r="H252" s="34"/>
      <c r="I252" s="31"/>
      <c r="J252" s="31"/>
      <c r="K252" s="31" t="str">
        <f t="shared" si="29"/>
        <v/>
      </c>
      <c r="L252" s="154"/>
      <c r="M252" s="35"/>
      <c r="N252" s="30">
        <v>2</v>
      </c>
      <c r="O252" s="34">
        <v>1705</v>
      </c>
      <c r="P252" s="31">
        <v>1705</v>
      </c>
      <c r="Q252" s="31">
        <v>1</v>
      </c>
      <c r="R252" s="31">
        <v>1704</v>
      </c>
      <c r="S252" s="33">
        <v>0</v>
      </c>
      <c r="T252" s="40">
        <f t="shared" si="34"/>
        <v>1</v>
      </c>
      <c r="U252" s="162">
        <v>39525</v>
      </c>
      <c r="V252" s="112">
        <f t="shared" si="35"/>
        <v>2</v>
      </c>
      <c r="W252" s="16">
        <v>1704</v>
      </c>
      <c r="X252" s="437" t="str">
        <f t="shared" si="30"/>
        <v>ERRO</v>
      </c>
      <c r="Y252" s="333">
        <f t="shared" si="36"/>
        <v>1</v>
      </c>
      <c r="Z252" s="9" t="str">
        <f t="shared" si="37"/>
        <v>White</v>
      </c>
      <c r="AA252" s="51">
        <v>39526</v>
      </c>
      <c r="AB252" s="1233"/>
      <c r="AC252" s="147">
        <f t="shared" si="31"/>
        <v>5</v>
      </c>
      <c r="AD252" s="15" t="str">
        <f t="shared" si="32"/>
        <v>OK</v>
      </c>
      <c r="AE252" s="8" t="str">
        <f t="shared" ca="1" si="33"/>
        <v>-</v>
      </c>
      <c r="AF252" s="9" t="e">
        <f>IF(#REF!="","",AA252-#REF!)</f>
        <v>#REF!</v>
      </c>
      <c r="AG252" s="96"/>
    </row>
    <row r="253" spans="1:34" s="32" customFormat="1" hidden="1" outlineLevel="1" x14ac:dyDescent="0.2">
      <c r="B253" s="30">
        <v>3</v>
      </c>
      <c r="C253" s="406">
        <v>1</v>
      </c>
      <c r="D253" s="9" t="s">
        <v>25</v>
      </c>
      <c r="E253" s="153">
        <v>39521</v>
      </c>
      <c r="G253" s="30"/>
      <c r="H253" s="34"/>
      <c r="I253" s="31"/>
      <c r="J253" s="31"/>
      <c r="K253" s="31" t="str">
        <f t="shared" si="29"/>
        <v/>
      </c>
      <c r="L253" s="154"/>
      <c r="M253" s="35"/>
      <c r="N253" s="30">
        <v>3</v>
      </c>
      <c r="O253" s="34">
        <v>1</v>
      </c>
      <c r="P253" s="31">
        <v>1</v>
      </c>
      <c r="Q253" s="31">
        <v>0</v>
      </c>
      <c r="R253" s="31">
        <v>1</v>
      </c>
      <c r="S253" s="33">
        <v>0</v>
      </c>
      <c r="T253" s="40">
        <f t="shared" si="34"/>
        <v>0</v>
      </c>
      <c r="U253" s="162">
        <v>39525</v>
      </c>
      <c r="V253" s="112">
        <f t="shared" si="35"/>
        <v>3</v>
      </c>
      <c r="W253" s="16">
        <v>1</v>
      </c>
      <c r="X253" s="437" t="str">
        <f t="shared" si="30"/>
        <v>OK</v>
      </c>
      <c r="Y253" s="333">
        <f t="shared" si="36"/>
        <v>0</v>
      </c>
      <c r="Z253" s="9" t="str">
        <f t="shared" si="37"/>
        <v>Green</v>
      </c>
      <c r="AA253" s="51">
        <v>39526</v>
      </c>
      <c r="AB253" s="1233"/>
      <c r="AC253" s="147">
        <f t="shared" si="31"/>
        <v>5</v>
      </c>
      <c r="AD253" s="15" t="str">
        <f t="shared" si="32"/>
        <v>OK</v>
      </c>
      <c r="AE253" s="8" t="str">
        <f t="shared" ca="1" si="33"/>
        <v>-</v>
      </c>
      <c r="AF253" s="9" t="e">
        <f>IF(#REF!="","",AA253-#REF!)</f>
        <v>#REF!</v>
      </c>
      <c r="AG253" s="96"/>
      <c r="AH253" s="60"/>
    </row>
    <row r="254" spans="1:34" s="32" customFormat="1" hidden="1" outlineLevel="1" x14ac:dyDescent="0.2">
      <c r="B254" s="30">
        <v>4</v>
      </c>
      <c r="C254" s="406">
        <v>9</v>
      </c>
      <c r="D254" s="9" t="s">
        <v>26</v>
      </c>
      <c r="E254" s="153">
        <v>39521</v>
      </c>
      <c r="G254" s="30"/>
      <c r="H254" s="34"/>
      <c r="I254" s="31"/>
      <c r="J254" s="31"/>
      <c r="K254" s="31" t="str">
        <f t="shared" si="29"/>
        <v/>
      </c>
      <c r="L254" s="154"/>
      <c r="M254" s="35"/>
      <c r="N254" s="30">
        <v>4</v>
      </c>
      <c r="O254" s="34">
        <v>9</v>
      </c>
      <c r="P254" s="31">
        <v>9</v>
      </c>
      <c r="Q254" s="31">
        <v>0</v>
      </c>
      <c r="R254" s="31">
        <v>9</v>
      </c>
      <c r="S254" s="33">
        <v>0</v>
      </c>
      <c r="T254" s="40">
        <f t="shared" si="34"/>
        <v>0</v>
      </c>
      <c r="U254" s="162">
        <v>39525</v>
      </c>
      <c r="V254" s="112">
        <f t="shared" si="35"/>
        <v>4</v>
      </c>
      <c r="W254" s="16">
        <v>9</v>
      </c>
      <c r="X254" s="437" t="str">
        <f t="shared" si="30"/>
        <v>OK</v>
      </c>
      <c r="Y254" s="333">
        <f t="shared" si="36"/>
        <v>0</v>
      </c>
      <c r="Z254" s="9" t="str">
        <f t="shared" si="37"/>
        <v>Black</v>
      </c>
      <c r="AA254" s="51">
        <v>39526</v>
      </c>
      <c r="AB254" s="1233"/>
      <c r="AC254" s="147">
        <f t="shared" si="31"/>
        <v>5</v>
      </c>
      <c r="AD254" s="15" t="str">
        <f t="shared" si="32"/>
        <v>OK</v>
      </c>
      <c r="AE254" s="8" t="str">
        <f t="shared" ca="1" si="33"/>
        <v>-</v>
      </c>
      <c r="AF254" s="9" t="e">
        <f>IF(#REF!="","",AA254-#REF!)</f>
        <v>#REF!</v>
      </c>
      <c r="AG254" s="96"/>
    </row>
    <row r="255" spans="1:34" s="32" customFormat="1" hidden="1" outlineLevel="1" x14ac:dyDescent="0.2">
      <c r="B255" s="30">
        <v>5</v>
      </c>
      <c r="C255" s="406">
        <v>3</v>
      </c>
      <c r="D255" s="9" t="s">
        <v>28</v>
      </c>
      <c r="E255" s="153">
        <v>39521</v>
      </c>
      <c r="G255" s="30"/>
      <c r="H255" s="34"/>
      <c r="I255" s="31"/>
      <c r="J255" s="31"/>
      <c r="K255" s="31" t="str">
        <f t="shared" ref="K255:K318" si="38">IF(I255="","",I255-J255)</f>
        <v/>
      </c>
      <c r="L255" s="154"/>
      <c r="M255" s="35"/>
      <c r="N255" s="30">
        <v>5</v>
      </c>
      <c r="O255" s="34">
        <v>3</v>
      </c>
      <c r="P255" s="31">
        <v>3</v>
      </c>
      <c r="Q255" s="31">
        <v>0</v>
      </c>
      <c r="R255" s="31">
        <v>3</v>
      </c>
      <c r="S255" s="33">
        <v>0</v>
      </c>
      <c r="T255" s="40">
        <f t="shared" si="34"/>
        <v>0</v>
      </c>
      <c r="U255" s="162">
        <v>39525</v>
      </c>
      <c r="V255" s="112">
        <f t="shared" si="35"/>
        <v>5</v>
      </c>
      <c r="W255" s="16">
        <v>3</v>
      </c>
      <c r="X255" s="437" t="str">
        <f t="shared" si="30"/>
        <v>OK</v>
      </c>
      <c r="Y255" s="333">
        <f t="shared" si="36"/>
        <v>0</v>
      </c>
      <c r="Z255" s="9" t="str">
        <f t="shared" si="37"/>
        <v>Finance</v>
      </c>
      <c r="AA255" s="51">
        <v>39526</v>
      </c>
      <c r="AB255" s="1233"/>
      <c r="AC255" s="147">
        <f t="shared" si="31"/>
        <v>5</v>
      </c>
      <c r="AD255" s="15" t="str">
        <f t="shared" si="32"/>
        <v>OK</v>
      </c>
      <c r="AE255" s="8" t="str">
        <f t="shared" ca="1" si="33"/>
        <v>-</v>
      </c>
      <c r="AF255" s="9" t="e">
        <f>IF(#REF!="","",AA255-#REF!)</f>
        <v>#REF!</v>
      </c>
      <c r="AG255" s="96"/>
    </row>
    <row r="256" spans="1:34" s="32" customFormat="1" hidden="1" outlineLevel="1" x14ac:dyDescent="0.2">
      <c r="B256" s="30">
        <v>6</v>
      </c>
      <c r="C256" s="406">
        <v>28</v>
      </c>
      <c r="D256" s="9" t="s">
        <v>29</v>
      </c>
      <c r="E256" s="153">
        <v>39521</v>
      </c>
      <c r="G256" s="30"/>
      <c r="H256" s="34"/>
      <c r="I256" s="31"/>
      <c r="J256" s="31"/>
      <c r="K256" s="31" t="str">
        <f t="shared" si="38"/>
        <v/>
      </c>
      <c r="L256" s="154"/>
      <c r="M256" s="35"/>
      <c r="N256" s="30">
        <v>6</v>
      </c>
      <c r="O256" s="34">
        <v>28</v>
      </c>
      <c r="P256" s="31">
        <v>28</v>
      </c>
      <c r="Q256" s="31">
        <v>0</v>
      </c>
      <c r="R256" s="31">
        <v>28</v>
      </c>
      <c r="S256" s="33">
        <v>0</v>
      </c>
      <c r="T256" s="40">
        <f t="shared" si="34"/>
        <v>0</v>
      </c>
      <c r="U256" s="162">
        <v>39525</v>
      </c>
      <c r="V256" s="112">
        <f t="shared" si="35"/>
        <v>6</v>
      </c>
      <c r="W256" s="16">
        <v>28</v>
      </c>
      <c r="X256" s="437" t="str">
        <f t="shared" si="30"/>
        <v>OK</v>
      </c>
      <c r="Y256" s="333">
        <f t="shared" si="36"/>
        <v>0</v>
      </c>
      <c r="Z256" s="9" t="str">
        <f t="shared" si="37"/>
        <v>Credial</v>
      </c>
      <c r="AA256" s="51">
        <v>39526</v>
      </c>
      <c r="AB256" s="1233"/>
      <c r="AC256" s="147">
        <f t="shared" si="31"/>
        <v>5</v>
      </c>
      <c r="AD256" s="15" t="str">
        <f t="shared" si="32"/>
        <v>OK</v>
      </c>
      <c r="AE256" s="8" t="str">
        <f t="shared" ca="1" si="33"/>
        <v>-</v>
      </c>
      <c r="AF256" s="9" t="e">
        <f>IF(#REF!="","",AA256-#REF!)</f>
        <v>#REF!</v>
      </c>
      <c r="AG256" s="96"/>
    </row>
    <row r="257" spans="1:34" s="32" customFormat="1" hidden="1" outlineLevel="1" x14ac:dyDescent="0.2">
      <c r="B257" s="30">
        <v>7</v>
      </c>
      <c r="C257" s="406">
        <v>117</v>
      </c>
      <c r="D257" s="9" t="s">
        <v>30</v>
      </c>
      <c r="E257" s="153">
        <v>39521</v>
      </c>
      <c r="G257" s="30"/>
      <c r="H257" s="34"/>
      <c r="I257" s="31"/>
      <c r="J257" s="31"/>
      <c r="K257" s="31" t="str">
        <f t="shared" si="38"/>
        <v/>
      </c>
      <c r="L257" s="154"/>
      <c r="M257" s="35"/>
      <c r="N257" s="30">
        <v>7</v>
      </c>
      <c r="O257" s="34">
        <v>117</v>
      </c>
      <c r="P257" s="31">
        <v>117</v>
      </c>
      <c r="Q257" s="31">
        <v>0</v>
      </c>
      <c r="R257" s="31">
        <v>117</v>
      </c>
      <c r="S257" s="33">
        <v>0</v>
      </c>
      <c r="T257" s="40">
        <f t="shared" si="34"/>
        <v>0</v>
      </c>
      <c r="U257" s="162">
        <v>39525</v>
      </c>
      <c r="V257" s="112">
        <f t="shared" si="35"/>
        <v>7</v>
      </c>
      <c r="W257" s="16">
        <v>117</v>
      </c>
      <c r="X257" s="437" t="str">
        <f t="shared" si="30"/>
        <v>OK</v>
      </c>
      <c r="Y257" s="333">
        <f t="shared" si="36"/>
        <v>0</v>
      </c>
      <c r="Z257" s="9" t="str">
        <f t="shared" si="37"/>
        <v>Ikeia</v>
      </c>
      <c r="AA257" s="51">
        <v>39526</v>
      </c>
      <c r="AB257" s="1233"/>
      <c r="AC257" s="147">
        <f t="shared" si="31"/>
        <v>5</v>
      </c>
      <c r="AD257" s="15" t="str">
        <f t="shared" si="32"/>
        <v>OK</v>
      </c>
      <c r="AE257" s="8" t="str">
        <f t="shared" ca="1" si="33"/>
        <v>-</v>
      </c>
      <c r="AF257" s="9" t="e">
        <f>IF(#REF!="","",AA257-#REF!)</f>
        <v>#REF!</v>
      </c>
      <c r="AG257" s="96"/>
    </row>
    <row r="258" spans="1:34" s="32" customFormat="1" hidden="1" outlineLevel="1" x14ac:dyDescent="0.2">
      <c r="B258" s="30">
        <v>8</v>
      </c>
      <c r="C258" s="406">
        <v>1</v>
      </c>
      <c r="D258" s="16" t="s">
        <v>31</v>
      </c>
      <c r="E258" s="153">
        <v>39521</v>
      </c>
      <c r="G258" s="30"/>
      <c r="H258" s="34"/>
      <c r="I258" s="31"/>
      <c r="J258" s="31"/>
      <c r="K258" s="31" t="str">
        <f t="shared" si="38"/>
        <v/>
      </c>
      <c r="L258" s="154"/>
      <c r="M258" s="35"/>
      <c r="N258" s="30">
        <v>8</v>
      </c>
      <c r="O258" s="34">
        <v>1</v>
      </c>
      <c r="P258" s="31">
        <v>1</v>
      </c>
      <c r="Q258" s="31">
        <v>0</v>
      </c>
      <c r="R258" s="31">
        <v>1</v>
      </c>
      <c r="S258" s="33">
        <v>0</v>
      </c>
      <c r="T258" s="40">
        <f t="shared" si="34"/>
        <v>0</v>
      </c>
      <c r="U258" s="162">
        <v>39525</v>
      </c>
      <c r="V258" s="112">
        <f t="shared" si="35"/>
        <v>8</v>
      </c>
      <c r="W258" s="16">
        <v>1</v>
      </c>
      <c r="X258" s="437" t="str">
        <f t="shared" si="30"/>
        <v>OK</v>
      </c>
      <c r="Y258" s="333">
        <f t="shared" si="36"/>
        <v>0</v>
      </c>
      <c r="Z258" s="9" t="str">
        <f t="shared" si="37"/>
        <v>Moviflor</v>
      </c>
      <c r="AA258" s="51">
        <v>39525</v>
      </c>
      <c r="AB258" s="1233"/>
      <c r="AC258" s="147">
        <f t="shared" si="31"/>
        <v>4</v>
      </c>
      <c r="AD258" s="15" t="str">
        <f t="shared" si="32"/>
        <v>OK</v>
      </c>
      <c r="AE258" s="8" t="str">
        <f t="shared" ca="1" si="33"/>
        <v>-</v>
      </c>
      <c r="AF258" s="9" t="e">
        <f>IF(#REF!="","",AA258-#REF!)</f>
        <v>#REF!</v>
      </c>
      <c r="AG258" s="96"/>
    </row>
    <row r="259" spans="1:34" s="32" customFormat="1" hidden="1" outlineLevel="1" x14ac:dyDescent="0.2">
      <c r="B259" s="30">
        <v>9</v>
      </c>
      <c r="C259" s="406">
        <v>15</v>
      </c>
      <c r="D259" s="9" t="s">
        <v>32</v>
      </c>
      <c r="E259" s="153">
        <v>39521</v>
      </c>
      <c r="G259" s="30"/>
      <c r="H259" s="34"/>
      <c r="I259" s="31"/>
      <c r="J259" s="31"/>
      <c r="K259" s="31" t="str">
        <f t="shared" si="38"/>
        <v/>
      </c>
      <c r="L259" s="154"/>
      <c r="M259" s="35"/>
      <c r="N259" s="30">
        <v>9</v>
      </c>
      <c r="O259" s="34">
        <v>15</v>
      </c>
      <c r="P259" s="31">
        <v>15</v>
      </c>
      <c r="Q259" s="31">
        <v>0</v>
      </c>
      <c r="R259" s="31">
        <v>15</v>
      </c>
      <c r="S259" s="33">
        <v>0</v>
      </c>
      <c r="T259" s="40">
        <f t="shared" si="34"/>
        <v>0</v>
      </c>
      <c r="U259" s="162">
        <v>39525</v>
      </c>
      <c r="V259" s="112">
        <f t="shared" si="35"/>
        <v>9</v>
      </c>
      <c r="W259" s="16">
        <v>15</v>
      </c>
      <c r="X259" s="437" t="str">
        <f t="shared" si="30"/>
        <v>OK</v>
      </c>
      <c r="Y259" s="333">
        <f t="shared" si="36"/>
        <v>0</v>
      </c>
      <c r="Z259" s="9" t="str">
        <f t="shared" si="37"/>
        <v>Conforama</v>
      </c>
      <c r="AA259" s="51">
        <v>39526</v>
      </c>
      <c r="AB259" s="1233"/>
      <c r="AC259" s="147">
        <f t="shared" si="31"/>
        <v>5</v>
      </c>
      <c r="AD259" s="15" t="str">
        <f t="shared" si="32"/>
        <v>OK</v>
      </c>
      <c r="AE259" s="8" t="str">
        <f t="shared" ca="1" si="33"/>
        <v>-</v>
      </c>
      <c r="AF259" s="9" t="e">
        <f>IF(#REF!="","",AA259-#REF!)</f>
        <v>#REF!</v>
      </c>
      <c r="AG259" s="96"/>
    </row>
    <row r="260" spans="1:34" s="32" customFormat="1" hidden="1" outlineLevel="1" x14ac:dyDescent="0.2">
      <c r="B260" s="30">
        <v>10</v>
      </c>
      <c r="C260" s="406">
        <v>1</v>
      </c>
      <c r="D260" s="9" t="s">
        <v>34</v>
      </c>
      <c r="E260" s="153">
        <v>39521</v>
      </c>
      <c r="G260" s="30"/>
      <c r="H260" s="34"/>
      <c r="I260" s="31"/>
      <c r="J260" s="31"/>
      <c r="K260" s="31" t="str">
        <f t="shared" si="38"/>
        <v/>
      </c>
      <c r="L260" s="154"/>
      <c r="M260" s="35"/>
      <c r="N260" s="30">
        <v>10</v>
      </c>
      <c r="O260" s="34">
        <v>1</v>
      </c>
      <c r="P260" s="31">
        <v>1</v>
      </c>
      <c r="Q260" s="31">
        <v>0</v>
      </c>
      <c r="R260" s="31">
        <v>1</v>
      </c>
      <c r="S260" s="33">
        <v>0</v>
      </c>
      <c r="T260" s="40">
        <f t="shared" si="34"/>
        <v>0</v>
      </c>
      <c r="U260" s="162">
        <v>39525</v>
      </c>
      <c r="V260" s="112">
        <f t="shared" si="35"/>
        <v>10</v>
      </c>
      <c r="W260" s="16">
        <v>1</v>
      </c>
      <c r="X260" s="437" t="str">
        <f t="shared" si="30"/>
        <v>OK</v>
      </c>
      <c r="Y260" s="333">
        <f t="shared" si="36"/>
        <v>0</v>
      </c>
      <c r="Z260" s="9" t="str">
        <f t="shared" si="37"/>
        <v>Euronics</v>
      </c>
      <c r="AA260" s="51">
        <v>39526</v>
      </c>
      <c r="AB260" s="1233"/>
      <c r="AC260" s="147">
        <f t="shared" si="31"/>
        <v>5</v>
      </c>
      <c r="AD260" s="15" t="str">
        <f t="shared" si="32"/>
        <v>OK</v>
      </c>
      <c r="AE260" s="8" t="str">
        <f t="shared" ca="1" si="33"/>
        <v>-</v>
      </c>
      <c r="AF260" s="9" t="e">
        <f>IF(#REF!="","",AA260-#REF!)</f>
        <v>#REF!</v>
      </c>
      <c r="AG260" s="96"/>
    </row>
    <row r="261" spans="1:34" s="32" customFormat="1" hidden="1" outlineLevel="1" x14ac:dyDescent="0.2">
      <c r="B261" s="30">
        <v>11</v>
      </c>
      <c r="C261" s="406">
        <v>2</v>
      </c>
      <c r="D261" s="9" t="s">
        <v>35</v>
      </c>
      <c r="E261" s="153">
        <v>39521</v>
      </c>
      <c r="G261" s="30"/>
      <c r="H261" s="34"/>
      <c r="I261" s="31"/>
      <c r="J261" s="31"/>
      <c r="K261" s="31" t="str">
        <f t="shared" si="38"/>
        <v/>
      </c>
      <c r="L261" s="154"/>
      <c r="M261" s="35"/>
      <c r="N261" s="30">
        <v>11</v>
      </c>
      <c r="O261" s="34">
        <v>2</v>
      </c>
      <c r="P261" s="31">
        <v>2</v>
      </c>
      <c r="Q261" s="31">
        <v>0</v>
      </c>
      <c r="R261" s="31">
        <v>2</v>
      </c>
      <c r="S261" s="33">
        <v>0</v>
      </c>
      <c r="T261" s="40">
        <f t="shared" si="34"/>
        <v>0</v>
      </c>
      <c r="U261" s="162">
        <v>39525</v>
      </c>
      <c r="V261" s="112">
        <f t="shared" si="35"/>
        <v>11</v>
      </c>
      <c r="W261" s="16">
        <v>2</v>
      </c>
      <c r="X261" s="437" t="str">
        <f t="shared" si="30"/>
        <v>OK</v>
      </c>
      <c r="Y261" s="333">
        <f t="shared" si="36"/>
        <v>0</v>
      </c>
      <c r="Z261" s="9" t="str">
        <f t="shared" si="37"/>
        <v>Tien 21</v>
      </c>
      <c r="AA261" s="51">
        <v>39526</v>
      </c>
      <c r="AB261" s="1233"/>
      <c r="AC261" s="147">
        <f t="shared" si="31"/>
        <v>5</v>
      </c>
      <c r="AD261" s="15" t="str">
        <f t="shared" si="32"/>
        <v>OK</v>
      </c>
      <c r="AE261" s="8" t="str">
        <f t="shared" ca="1" si="33"/>
        <v>-</v>
      </c>
      <c r="AF261" s="9" t="e">
        <f>IF(#REF!="","",AA261-#REF!)</f>
        <v>#REF!</v>
      </c>
      <c r="AG261" s="96"/>
    </row>
    <row r="262" spans="1:34" s="32" customFormat="1" hidden="1" outlineLevel="1" x14ac:dyDescent="0.2">
      <c r="A262" s="55"/>
      <c r="B262" s="22">
        <v>12</v>
      </c>
      <c r="C262" s="404">
        <v>3</v>
      </c>
      <c r="D262" s="12" t="s">
        <v>36</v>
      </c>
      <c r="E262" s="153">
        <v>39521</v>
      </c>
      <c r="F262" s="55"/>
      <c r="G262" s="22"/>
      <c r="H262" s="29"/>
      <c r="I262" s="21"/>
      <c r="J262" s="21"/>
      <c r="K262" s="31" t="str">
        <f t="shared" si="38"/>
        <v/>
      </c>
      <c r="L262" s="155"/>
      <c r="M262" s="57"/>
      <c r="N262" s="22">
        <v>12</v>
      </c>
      <c r="O262" s="29">
        <v>3</v>
      </c>
      <c r="P262" s="21">
        <v>3</v>
      </c>
      <c r="Q262" s="21">
        <v>0</v>
      </c>
      <c r="R262" s="21">
        <v>3</v>
      </c>
      <c r="S262" s="14">
        <v>0</v>
      </c>
      <c r="T262" s="40">
        <f t="shared" si="34"/>
        <v>0</v>
      </c>
      <c r="U262" s="162">
        <v>39525</v>
      </c>
      <c r="V262" s="108">
        <f t="shared" si="35"/>
        <v>12</v>
      </c>
      <c r="W262" s="12">
        <v>3</v>
      </c>
      <c r="X262" s="437" t="str">
        <f t="shared" si="30"/>
        <v>OK</v>
      </c>
      <c r="Y262" s="333">
        <f t="shared" si="36"/>
        <v>0</v>
      </c>
      <c r="Z262" s="12" t="str">
        <f t="shared" si="37"/>
        <v>Confort</v>
      </c>
      <c r="AA262" s="51">
        <v>39526</v>
      </c>
      <c r="AB262" s="1233"/>
      <c r="AC262" s="147">
        <f t="shared" si="31"/>
        <v>5</v>
      </c>
      <c r="AD262" s="11" t="str">
        <f t="shared" si="32"/>
        <v>OK</v>
      </c>
      <c r="AE262" s="11" t="str">
        <f t="shared" ca="1" si="33"/>
        <v>-</v>
      </c>
      <c r="AF262" s="12" t="e">
        <f>IF(#REF!="","",AA262-#REF!)</f>
        <v>#REF!</v>
      </c>
      <c r="AG262" s="95"/>
      <c r="AH262" s="55"/>
    </row>
    <row r="263" spans="1:34" s="32" customFormat="1" hidden="1" outlineLevel="1" x14ac:dyDescent="0.2">
      <c r="B263" s="30">
        <v>1</v>
      </c>
      <c r="C263" s="406">
        <v>8</v>
      </c>
      <c r="D263" s="9" t="s">
        <v>24</v>
      </c>
      <c r="E263" s="153">
        <v>39524</v>
      </c>
      <c r="F263" s="17"/>
      <c r="G263" s="30"/>
      <c r="H263" s="34"/>
      <c r="I263" s="31"/>
      <c r="J263" s="31"/>
      <c r="K263" s="31" t="str">
        <f t="shared" si="38"/>
        <v/>
      </c>
      <c r="L263" s="154"/>
      <c r="M263" s="35"/>
      <c r="N263" s="30">
        <v>1</v>
      </c>
      <c r="O263" s="34">
        <v>8</v>
      </c>
      <c r="P263" s="31">
        <v>8</v>
      </c>
      <c r="Q263" s="31">
        <v>0</v>
      </c>
      <c r="R263" s="31">
        <v>8</v>
      </c>
      <c r="S263" s="33">
        <v>0</v>
      </c>
      <c r="T263" s="40">
        <f t="shared" si="34"/>
        <v>0</v>
      </c>
      <c r="U263" s="162">
        <v>39526</v>
      </c>
      <c r="V263" s="112">
        <f t="shared" si="35"/>
        <v>1</v>
      </c>
      <c r="W263" s="16">
        <v>8</v>
      </c>
      <c r="X263" s="437" t="str">
        <f t="shared" si="30"/>
        <v>OK</v>
      </c>
      <c r="Y263" s="333">
        <f t="shared" si="36"/>
        <v>0</v>
      </c>
      <c r="Z263" s="9" t="str">
        <f t="shared" si="37"/>
        <v>White</v>
      </c>
      <c r="AA263" s="51">
        <v>39526</v>
      </c>
      <c r="AB263" s="1233">
        <f>SUM(W263:W273)</f>
        <v>4020</v>
      </c>
      <c r="AC263" s="147">
        <f t="shared" si="31"/>
        <v>2</v>
      </c>
      <c r="AD263" s="15" t="str">
        <f t="shared" si="32"/>
        <v>OK</v>
      </c>
      <c r="AE263" s="8" t="str">
        <f t="shared" ca="1" si="33"/>
        <v>-</v>
      </c>
      <c r="AF263" s="9" t="e">
        <f>IF(#REF!="","",AA263-#REF!)</f>
        <v>#REF!</v>
      </c>
      <c r="AG263" s="96"/>
    </row>
    <row r="264" spans="1:34" s="32" customFormat="1" hidden="1" outlineLevel="1" x14ac:dyDescent="0.2">
      <c r="B264" s="30">
        <v>2</v>
      </c>
      <c r="C264" s="406">
        <v>1</v>
      </c>
      <c r="D264" s="9" t="s">
        <v>25</v>
      </c>
      <c r="E264" s="153">
        <v>39524</v>
      </c>
      <c r="G264" s="30"/>
      <c r="H264" s="34"/>
      <c r="I264" s="31"/>
      <c r="J264" s="31"/>
      <c r="K264" s="31" t="str">
        <f t="shared" si="38"/>
        <v/>
      </c>
      <c r="L264" s="154"/>
      <c r="M264" s="35"/>
      <c r="N264" s="30">
        <v>2</v>
      </c>
      <c r="O264" s="34">
        <v>1</v>
      </c>
      <c r="P264" s="31">
        <v>1</v>
      </c>
      <c r="Q264" s="31">
        <v>0</v>
      </c>
      <c r="R264" s="31">
        <v>1</v>
      </c>
      <c r="S264" s="33">
        <v>0</v>
      </c>
      <c r="T264" s="40">
        <f t="shared" si="34"/>
        <v>0</v>
      </c>
      <c r="U264" s="162">
        <v>39526</v>
      </c>
      <c r="V264" s="112">
        <f t="shared" si="35"/>
        <v>2</v>
      </c>
      <c r="W264" s="16">
        <v>1</v>
      </c>
      <c r="X264" s="437" t="str">
        <f t="shared" ref="X264:X327" si="39">IF(C264=W264,"OK",IF(W264=R264,"ERRO",IF(W264="","KO",IF(W264=J264,"ERRO"))))</f>
        <v>OK</v>
      </c>
      <c r="Y264" s="333">
        <f t="shared" si="36"/>
        <v>0</v>
      </c>
      <c r="Z264" s="9" t="str">
        <f t="shared" si="37"/>
        <v>Green</v>
      </c>
      <c r="AA264" s="51">
        <v>39526</v>
      </c>
      <c r="AB264" s="1233"/>
      <c r="AC264" s="147">
        <f t="shared" ref="AC264:AC327" si="40">DAYS360(E264,AA264)</f>
        <v>2</v>
      </c>
      <c r="AD264" s="15" t="str">
        <f t="shared" ref="AD264:AD327" si="41">IF(AA264&gt;0,"OK","Pendente")</f>
        <v>OK</v>
      </c>
      <c r="AE264" s="8" t="str">
        <f t="shared" ref="AE264:AE327" ca="1" si="42">IF(AND((AA264=""),$P$1&gt;(U264+5)),"ALERTA","-")</f>
        <v>-</v>
      </c>
      <c r="AF264" s="9" t="e">
        <f>IF(#REF!="","",AA264-#REF!)</f>
        <v>#REF!</v>
      </c>
      <c r="AG264" s="96"/>
      <c r="AH264" s="60"/>
    </row>
    <row r="265" spans="1:34" s="32" customFormat="1" hidden="1" outlineLevel="1" x14ac:dyDescent="0.2">
      <c r="B265" s="30">
        <v>3</v>
      </c>
      <c r="C265" s="406">
        <v>9</v>
      </c>
      <c r="D265" s="9" t="s">
        <v>26</v>
      </c>
      <c r="E265" s="153">
        <v>39524</v>
      </c>
      <c r="G265" s="30"/>
      <c r="H265" s="34"/>
      <c r="I265" s="31"/>
      <c r="J265" s="31"/>
      <c r="K265" s="31" t="str">
        <f t="shared" si="38"/>
        <v/>
      </c>
      <c r="L265" s="154"/>
      <c r="M265" s="35"/>
      <c r="N265" s="30">
        <v>3</v>
      </c>
      <c r="O265" s="34">
        <v>9</v>
      </c>
      <c r="P265" s="31">
        <v>9</v>
      </c>
      <c r="Q265" s="31">
        <v>0</v>
      </c>
      <c r="R265" s="31">
        <v>9</v>
      </c>
      <c r="S265" s="33">
        <v>0</v>
      </c>
      <c r="T265" s="40">
        <f t="shared" ref="T265:T328" si="43">IF(R265="","",P265-R265)</f>
        <v>0</v>
      </c>
      <c r="U265" s="162">
        <v>39526</v>
      </c>
      <c r="V265" s="112">
        <f t="shared" ref="V265:V328" si="44">N265</f>
        <v>3</v>
      </c>
      <c r="W265" s="16">
        <v>9</v>
      </c>
      <c r="X265" s="437" t="str">
        <f t="shared" si="39"/>
        <v>OK</v>
      </c>
      <c r="Y265" s="333">
        <f t="shared" ref="Y265:Y328" si="45">+C265-W265</f>
        <v>0</v>
      </c>
      <c r="Z265" s="9" t="str">
        <f t="shared" ref="Z265:Z328" si="46">IF(D265="","",D265)</f>
        <v>Black</v>
      </c>
      <c r="AA265" s="51">
        <v>39526</v>
      </c>
      <c r="AB265" s="1233"/>
      <c r="AC265" s="147">
        <f t="shared" si="40"/>
        <v>2</v>
      </c>
      <c r="AD265" s="15" t="str">
        <f t="shared" si="41"/>
        <v>OK</v>
      </c>
      <c r="AE265" s="8" t="str">
        <f t="shared" ca="1" si="42"/>
        <v>-</v>
      </c>
      <c r="AF265" s="9" t="e">
        <f>IF(#REF!="","",AA265-#REF!)</f>
        <v>#REF!</v>
      </c>
      <c r="AG265" s="96"/>
    </row>
    <row r="266" spans="1:34" s="32" customFormat="1" hidden="1" outlineLevel="1" x14ac:dyDescent="0.2">
      <c r="B266" s="30">
        <v>4</v>
      </c>
      <c r="C266" s="406">
        <v>2</v>
      </c>
      <c r="D266" s="9" t="s">
        <v>28</v>
      </c>
      <c r="E266" s="153">
        <v>39524</v>
      </c>
      <c r="G266" s="30"/>
      <c r="H266" s="34"/>
      <c r="I266" s="31"/>
      <c r="J266" s="31"/>
      <c r="K266" s="31" t="str">
        <f t="shared" si="38"/>
        <v/>
      </c>
      <c r="L266" s="154"/>
      <c r="M266" s="35"/>
      <c r="N266" s="30">
        <v>4</v>
      </c>
      <c r="O266" s="34">
        <v>2</v>
      </c>
      <c r="P266" s="31">
        <v>2</v>
      </c>
      <c r="Q266" s="31">
        <v>0</v>
      </c>
      <c r="R266" s="31">
        <v>2</v>
      </c>
      <c r="S266" s="33">
        <v>0</v>
      </c>
      <c r="T266" s="40">
        <f t="shared" si="43"/>
        <v>0</v>
      </c>
      <c r="U266" s="162">
        <v>39526</v>
      </c>
      <c r="V266" s="112">
        <f t="shared" si="44"/>
        <v>4</v>
      </c>
      <c r="W266" s="16">
        <v>2</v>
      </c>
      <c r="X266" s="437" t="str">
        <f t="shared" si="39"/>
        <v>OK</v>
      </c>
      <c r="Y266" s="333">
        <f t="shared" si="45"/>
        <v>0</v>
      </c>
      <c r="Z266" s="9" t="str">
        <f t="shared" si="46"/>
        <v>Finance</v>
      </c>
      <c r="AA266" s="51">
        <v>39526</v>
      </c>
      <c r="AB266" s="1233"/>
      <c r="AC266" s="147">
        <f t="shared" si="40"/>
        <v>2</v>
      </c>
      <c r="AD266" s="15" t="str">
        <f t="shared" si="41"/>
        <v>OK</v>
      </c>
      <c r="AE266" s="8" t="str">
        <f t="shared" ca="1" si="42"/>
        <v>-</v>
      </c>
      <c r="AF266" s="9" t="e">
        <f>IF(#REF!="","",AA266-#REF!)</f>
        <v>#REF!</v>
      </c>
      <c r="AG266" s="96"/>
    </row>
    <row r="267" spans="1:34" s="32" customFormat="1" hidden="1" outlineLevel="1" x14ac:dyDescent="0.2">
      <c r="B267" s="30">
        <v>5</v>
      </c>
      <c r="C267" s="406">
        <v>36</v>
      </c>
      <c r="D267" s="9" t="s">
        <v>29</v>
      </c>
      <c r="E267" s="153">
        <v>39524</v>
      </c>
      <c r="G267" s="30"/>
      <c r="H267" s="34"/>
      <c r="I267" s="31"/>
      <c r="J267" s="31"/>
      <c r="K267" s="31" t="str">
        <f t="shared" si="38"/>
        <v/>
      </c>
      <c r="L267" s="154"/>
      <c r="M267" s="35"/>
      <c r="N267" s="30">
        <v>5</v>
      </c>
      <c r="O267" s="34">
        <v>36</v>
      </c>
      <c r="P267" s="31">
        <v>36</v>
      </c>
      <c r="Q267" s="31">
        <v>0</v>
      </c>
      <c r="R267" s="31">
        <v>36</v>
      </c>
      <c r="S267" s="33">
        <v>0</v>
      </c>
      <c r="T267" s="40">
        <f t="shared" si="43"/>
        <v>0</v>
      </c>
      <c r="U267" s="162">
        <v>39526</v>
      </c>
      <c r="V267" s="112">
        <f t="shared" si="44"/>
        <v>5</v>
      </c>
      <c r="W267" s="16">
        <v>36</v>
      </c>
      <c r="X267" s="437" t="str">
        <f t="shared" si="39"/>
        <v>OK</v>
      </c>
      <c r="Y267" s="333">
        <f t="shared" si="45"/>
        <v>0</v>
      </c>
      <c r="Z267" s="9" t="str">
        <f t="shared" si="46"/>
        <v>Credial</v>
      </c>
      <c r="AA267" s="51">
        <v>39526</v>
      </c>
      <c r="AB267" s="1233"/>
      <c r="AC267" s="147">
        <f t="shared" si="40"/>
        <v>2</v>
      </c>
      <c r="AD267" s="15" t="str">
        <f t="shared" si="41"/>
        <v>OK</v>
      </c>
      <c r="AE267" s="8" t="str">
        <f t="shared" ca="1" si="42"/>
        <v>-</v>
      </c>
      <c r="AF267" s="9" t="e">
        <f>IF(#REF!="","",AA267-#REF!)</f>
        <v>#REF!</v>
      </c>
      <c r="AG267" s="96"/>
    </row>
    <row r="268" spans="1:34" s="32" customFormat="1" hidden="1" outlineLevel="1" x14ac:dyDescent="0.2">
      <c r="B268" s="30">
        <v>6</v>
      </c>
      <c r="C268" s="406">
        <v>1995</v>
      </c>
      <c r="D268" s="9" t="s">
        <v>30</v>
      </c>
      <c r="E268" s="153">
        <v>39524</v>
      </c>
      <c r="G268" s="30"/>
      <c r="H268" s="34"/>
      <c r="I268" s="31"/>
      <c r="J268" s="31"/>
      <c r="K268" s="31" t="str">
        <f t="shared" si="38"/>
        <v/>
      </c>
      <c r="L268" s="154"/>
      <c r="M268" s="35"/>
      <c r="N268" s="30">
        <v>6</v>
      </c>
      <c r="O268" s="34">
        <v>1995</v>
      </c>
      <c r="P268" s="31">
        <v>1995</v>
      </c>
      <c r="Q268" s="31">
        <v>0</v>
      </c>
      <c r="R268" s="31">
        <v>1995</v>
      </c>
      <c r="S268" s="33">
        <v>0</v>
      </c>
      <c r="T268" s="40">
        <f t="shared" si="43"/>
        <v>0</v>
      </c>
      <c r="U268" s="162">
        <v>39526</v>
      </c>
      <c r="V268" s="112">
        <f t="shared" si="44"/>
        <v>6</v>
      </c>
      <c r="W268" s="16">
        <v>1995</v>
      </c>
      <c r="X268" s="437" t="str">
        <f t="shared" si="39"/>
        <v>OK</v>
      </c>
      <c r="Y268" s="333">
        <f t="shared" si="45"/>
        <v>0</v>
      </c>
      <c r="Z268" s="9" t="str">
        <f t="shared" si="46"/>
        <v>Ikeia</v>
      </c>
      <c r="AA268" s="51">
        <v>39527</v>
      </c>
      <c r="AB268" s="1233"/>
      <c r="AC268" s="147">
        <f t="shared" si="40"/>
        <v>3</v>
      </c>
      <c r="AD268" s="15" t="str">
        <f t="shared" si="41"/>
        <v>OK</v>
      </c>
      <c r="AE268" s="8" t="str">
        <f t="shared" ca="1" si="42"/>
        <v>-</v>
      </c>
      <c r="AF268" s="9" t="e">
        <f>IF(#REF!="","",AA268-#REF!)</f>
        <v>#REF!</v>
      </c>
      <c r="AG268" s="96"/>
    </row>
    <row r="269" spans="1:34" s="32" customFormat="1" hidden="1" outlineLevel="1" x14ac:dyDescent="0.2">
      <c r="B269" s="30">
        <v>7</v>
      </c>
      <c r="C269" s="406">
        <v>1959</v>
      </c>
      <c r="D269" s="9" t="s">
        <v>30</v>
      </c>
      <c r="E269" s="153">
        <v>39524</v>
      </c>
      <c r="G269" s="30"/>
      <c r="H269" s="34"/>
      <c r="I269" s="31"/>
      <c r="J269" s="31"/>
      <c r="K269" s="31" t="str">
        <f t="shared" si="38"/>
        <v/>
      </c>
      <c r="L269" s="154"/>
      <c r="M269" s="35"/>
      <c r="N269" s="30">
        <v>7</v>
      </c>
      <c r="O269" s="34">
        <v>1959</v>
      </c>
      <c r="P269" s="31">
        <v>1959</v>
      </c>
      <c r="Q269" s="31">
        <v>0</v>
      </c>
      <c r="R269" s="31">
        <v>1959</v>
      </c>
      <c r="S269" s="33">
        <v>0</v>
      </c>
      <c r="T269" s="40">
        <f t="shared" si="43"/>
        <v>0</v>
      </c>
      <c r="U269" s="162">
        <v>39526</v>
      </c>
      <c r="V269" s="112">
        <f t="shared" si="44"/>
        <v>7</v>
      </c>
      <c r="W269" s="16">
        <v>1959</v>
      </c>
      <c r="X269" s="437" t="str">
        <f t="shared" si="39"/>
        <v>OK</v>
      </c>
      <c r="Y269" s="333">
        <f t="shared" si="45"/>
        <v>0</v>
      </c>
      <c r="Z269" s="9" t="str">
        <f t="shared" si="46"/>
        <v>Ikeia</v>
      </c>
      <c r="AA269" s="51">
        <v>39527</v>
      </c>
      <c r="AB269" s="1233"/>
      <c r="AC269" s="147">
        <f t="shared" si="40"/>
        <v>3</v>
      </c>
      <c r="AD269" s="15" t="str">
        <f t="shared" si="41"/>
        <v>OK</v>
      </c>
      <c r="AE269" s="8" t="str">
        <f t="shared" ca="1" si="42"/>
        <v>-</v>
      </c>
      <c r="AF269" s="9" t="e">
        <f>IF(#REF!="","",AA269-#REF!)</f>
        <v>#REF!</v>
      </c>
      <c r="AG269" s="96"/>
    </row>
    <row r="270" spans="1:34" s="32" customFormat="1" hidden="1" outlineLevel="1" x14ac:dyDescent="0.2">
      <c r="B270" s="30">
        <v>8</v>
      </c>
      <c r="C270" s="406">
        <v>2</v>
      </c>
      <c r="D270" s="9" t="s">
        <v>32</v>
      </c>
      <c r="E270" s="153">
        <v>39524</v>
      </c>
      <c r="G270" s="30"/>
      <c r="H270" s="34"/>
      <c r="I270" s="31"/>
      <c r="J270" s="31"/>
      <c r="K270" s="31" t="str">
        <f t="shared" si="38"/>
        <v/>
      </c>
      <c r="L270" s="154"/>
      <c r="M270" s="35"/>
      <c r="N270" s="30">
        <v>8</v>
      </c>
      <c r="O270" s="34">
        <v>2</v>
      </c>
      <c r="P270" s="31">
        <v>2</v>
      </c>
      <c r="Q270" s="31">
        <v>0</v>
      </c>
      <c r="R270" s="31">
        <v>2</v>
      </c>
      <c r="S270" s="33">
        <v>0</v>
      </c>
      <c r="T270" s="40">
        <f t="shared" si="43"/>
        <v>0</v>
      </c>
      <c r="U270" s="162">
        <v>39526</v>
      </c>
      <c r="V270" s="112">
        <f t="shared" si="44"/>
        <v>8</v>
      </c>
      <c r="W270" s="16">
        <v>2</v>
      </c>
      <c r="X270" s="437" t="str">
        <f t="shared" si="39"/>
        <v>OK</v>
      </c>
      <c r="Y270" s="333">
        <f t="shared" si="45"/>
        <v>0</v>
      </c>
      <c r="Z270" s="9" t="str">
        <f t="shared" si="46"/>
        <v>Conforama</v>
      </c>
      <c r="AA270" s="51">
        <v>39526</v>
      </c>
      <c r="AB270" s="1233"/>
      <c r="AC270" s="147">
        <f t="shared" si="40"/>
        <v>2</v>
      </c>
      <c r="AD270" s="15" t="str">
        <f t="shared" si="41"/>
        <v>OK</v>
      </c>
      <c r="AE270" s="8" t="str">
        <f t="shared" ca="1" si="42"/>
        <v>-</v>
      </c>
      <c r="AF270" s="9" t="e">
        <f>IF(#REF!="","",AA270-#REF!)</f>
        <v>#REF!</v>
      </c>
      <c r="AG270" s="96"/>
    </row>
    <row r="271" spans="1:34" s="32" customFormat="1" hidden="1" outlineLevel="1" x14ac:dyDescent="0.2">
      <c r="B271" s="30">
        <v>9</v>
      </c>
      <c r="C271" s="406">
        <v>2</v>
      </c>
      <c r="D271" s="9" t="s">
        <v>35</v>
      </c>
      <c r="E271" s="153">
        <v>39524</v>
      </c>
      <c r="G271" s="30"/>
      <c r="H271" s="34"/>
      <c r="I271" s="31"/>
      <c r="J271" s="31"/>
      <c r="K271" s="31" t="str">
        <f t="shared" si="38"/>
        <v/>
      </c>
      <c r="L271" s="154"/>
      <c r="M271" s="35"/>
      <c r="N271" s="30">
        <v>9</v>
      </c>
      <c r="O271" s="34">
        <v>2</v>
      </c>
      <c r="P271" s="31">
        <v>2</v>
      </c>
      <c r="Q271" s="31">
        <v>0</v>
      </c>
      <c r="R271" s="31">
        <v>2</v>
      </c>
      <c r="S271" s="33">
        <v>0</v>
      </c>
      <c r="T271" s="40">
        <f t="shared" si="43"/>
        <v>0</v>
      </c>
      <c r="U271" s="162">
        <v>39526</v>
      </c>
      <c r="V271" s="112">
        <f t="shared" si="44"/>
        <v>9</v>
      </c>
      <c r="W271" s="16">
        <v>2</v>
      </c>
      <c r="X271" s="437" t="str">
        <f t="shared" si="39"/>
        <v>OK</v>
      </c>
      <c r="Y271" s="333">
        <f t="shared" si="45"/>
        <v>0</v>
      </c>
      <c r="Z271" s="9" t="str">
        <f t="shared" si="46"/>
        <v>Tien 21</v>
      </c>
      <c r="AA271" s="51">
        <v>39526</v>
      </c>
      <c r="AB271" s="1233"/>
      <c r="AC271" s="147">
        <f t="shared" si="40"/>
        <v>2</v>
      </c>
      <c r="AD271" s="15" t="str">
        <f t="shared" si="41"/>
        <v>OK</v>
      </c>
      <c r="AE271" s="8" t="str">
        <f t="shared" ca="1" si="42"/>
        <v>-</v>
      </c>
      <c r="AF271" s="9" t="e">
        <f>IF(#REF!="","",AA271-#REF!)</f>
        <v>#REF!</v>
      </c>
      <c r="AG271" s="96"/>
    </row>
    <row r="272" spans="1:34" s="32" customFormat="1" hidden="1" outlineLevel="1" x14ac:dyDescent="0.2">
      <c r="B272" s="30">
        <v>10</v>
      </c>
      <c r="C272" s="406">
        <v>1</v>
      </c>
      <c r="D272" s="9" t="s">
        <v>36</v>
      </c>
      <c r="E272" s="153">
        <v>39524</v>
      </c>
      <c r="G272" s="30"/>
      <c r="H272" s="34"/>
      <c r="I272" s="31"/>
      <c r="J272" s="31"/>
      <c r="K272" s="31" t="str">
        <f t="shared" si="38"/>
        <v/>
      </c>
      <c r="L272" s="154"/>
      <c r="M272" s="35"/>
      <c r="N272" s="30">
        <v>10</v>
      </c>
      <c r="O272" s="34">
        <v>1</v>
      </c>
      <c r="P272" s="31">
        <v>1</v>
      </c>
      <c r="Q272" s="31">
        <v>0</v>
      </c>
      <c r="R272" s="31">
        <v>1</v>
      </c>
      <c r="S272" s="33">
        <v>0</v>
      </c>
      <c r="T272" s="40">
        <f t="shared" si="43"/>
        <v>0</v>
      </c>
      <c r="U272" s="162">
        <v>39526</v>
      </c>
      <c r="V272" s="112">
        <f t="shared" si="44"/>
        <v>10</v>
      </c>
      <c r="W272" s="16">
        <v>1</v>
      </c>
      <c r="X272" s="437" t="str">
        <f t="shared" si="39"/>
        <v>OK</v>
      </c>
      <c r="Y272" s="333">
        <f t="shared" si="45"/>
        <v>0</v>
      </c>
      <c r="Z272" s="9" t="str">
        <f t="shared" si="46"/>
        <v>Confort</v>
      </c>
      <c r="AA272" s="51">
        <v>39526</v>
      </c>
      <c r="AB272" s="1233"/>
      <c r="AC272" s="147">
        <f t="shared" si="40"/>
        <v>2</v>
      </c>
      <c r="AD272" s="15" t="str">
        <f t="shared" si="41"/>
        <v>OK</v>
      </c>
      <c r="AE272" s="8" t="str">
        <f t="shared" ca="1" si="42"/>
        <v>-</v>
      </c>
      <c r="AF272" s="9" t="e">
        <f>IF(#REF!="","",AA272-#REF!)</f>
        <v>#REF!</v>
      </c>
      <c r="AG272" s="96"/>
    </row>
    <row r="273" spans="1:34" s="32" customFormat="1" hidden="1" outlineLevel="1" x14ac:dyDescent="0.2">
      <c r="A273" s="55"/>
      <c r="B273" s="22">
        <v>11</v>
      </c>
      <c r="C273" s="404">
        <v>5</v>
      </c>
      <c r="D273" s="12" t="s">
        <v>37</v>
      </c>
      <c r="E273" s="153">
        <v>39524</v>
      </c>
      <c r="F273" s="55"/>
      <c r="G273" s="22"/>
      <c r="H273" s="29"/>
      <c r="I273" s="21"/>
      <c r="J273" s="21"/>
      <c r="K273" s="21" t="str">
        <f t="shared" si="38"/>
        <v/>
      </c>
      <c r="L273" s="155"/>
      <c r="M273" s="57"/>
      <c r="N273" s="22">
        <v>11</v>
      </c>
      <c r="O273" s="29">
        <v>5</v>
      </c>
      <c r="P273" s="21">
        <v>5</v>
      </c>
      <c r="Q273" s="21">
        <v>0</v>
      </c>
      <c r="R273" s="21">
        <v>5</v>
      </c>
      <c r="S273" s="14">
        <v>0</v>
      </c>
      <c r="T273" s="100">
        <f t="shared" si="43"/>
        <v>0</v>
      </c>
      <c r="U273" s="162">
        <v>39526</v>
      </c>
      <c r="V273" s="108">
        <f t="shared" si="44"/>
        <v>11</v>
      </c>
      <c r="W273" s="12">
        <v>5</v>
      </c>
      <c r="X273" s="437" t="str">
        <f t="shared" si="39"/>
        <v>OK</v>
      </c>
      <c r="Y273" s="333">
        <f t="shared" si="45"/>
        <v>0</v>
      </c>
      <c r="Z273" s="12" t="str">
        <f t="shared" si="46"/>
        <v>Solmar</v>
      </c>
      <c r="AA273" s="51">
        <v>39538</v>
      </c>
      <c r="AB273" s="1233"/>
      <c r="AC273" s="147">
        <f t="shared" si="40"/>
        <v>14</v>
      </c>
      <c r="AD273" s="11" t="str">
        <f t="shared" si="41"/>
        <v>OK</v>
      </c>
      <c r="AE273" s="11" t="str">
        <f t="shared" ca="1" si="42"/>
        <v>-</v>
      </c>
      <c r="AF273" s="12" t="e">
        <f>IF(#REF!="","",AA273-#REF!)</f>
        <v>#REF!</v>
      </c>
      <c r="AG273" s="95"/>
      <c r="AH273" s="55"/>
    </row>
    <row r="274" spans="1:34" s="32" customFormat="1" hidden="1" outlineLevel="1" x14ac:dyDescent="0.2">
      <c r="B274" s="30">
        <v>1</v>
      </c>
      <c r="C274" s="406">
        <v>1995</v>
      </c>
      <c r="D274" s="9" t="s">
        <v>24</v>
      </c>
      <c r="E274" s="153">
        <v>39525</v>
      </c>
      <c r="G274" s="30"/>
      <c r="H274" s="34"/>
      <c r="I274" s="31"/>
      <c r="J274" s="31"/>
      <c r="K274" s="31" t="str">
        <f t="shared" si="38"/>
        <v/>
      </c>
      <c r="L274" s="154"/>
      <c r="M274" s="35"/>
      <c r="N274" s="30">
        <v>1</v>
      </c>
      <c r="O274" s="34">
        <v>1995</v>
      </c>
      <c r="P274" s="31">
        <v>1995</v>
      </c>
      <c r="Q274" s="31">
        <v>0</v>
      </c>
      <c r="R274" s="31">
        <v>1995</v>
      </c>
      <c r="S274" s="33">
        <v>0</v>
      </c>
      <c r="T274" s="40">
        <f t="shared" si="43"/>
        <v>0</v>
      </c>
      <c r="U274" s="162">
        <v>39527</v>
      </c>
      <c r="V274" s="112">
        <f t="shared" si="44"/>
        <v>1</v>
      </c>
      <c r="W274" s="16">
        <v>1995</v>
      </c>
      <c r="X274" s="437" t="str">
        <f t="shared" si="39"/>
        <v>OK</v>
      </c>
      <c r="Y274" s="333">
        <f t="shared" si="45"/>
        <v>0</v>
      </c>
      <c r="Z274" s="9" t="str">
        <f t="shared" si="46"/>
        <v>White</v>
      </c>
      <c r="AA274" s="51">
        <v>39527</v>
      </c>
      <c r="AB274" s="1233">
        <f>SUM(W274:W284)</f>
        <v>3759</v>
      </c>
      <c r="AC274" s="147">
        <f t="shared" si="40"/>
        <v>2</v>
      </c>
      <c r="AD274" s="15" t="str">
        <f t="shared" si="41"/>
        <v>OK</v>
      </c>
      <c r="AE274" s="8" t="str">
        <f t="shared" ca="1" si="42"/>
        <v>-</v>
      </c>
      <c r="AF274" s="9" t="e">
        <f>IF(#REF!="","",AA274-#REF!)</f>
        <v>#REF!</v>
      </c>
      <c r="AG274" s="96"/>
    </row>
    <row r="275" spans="1:34" s="32" customFormat="1" hidden="1" outlineLevel="1" x14ac:dyDescent="0.2">
      <c r="B275" s="30">
        <v>2</v>
      </c>
      <c r="C275" s="406">
        <v>1635</v>
      </c>
      <c r="D275" s="9" t="s">
        <v>24</v>
      </c>
      <c r="E275" s="153">
        <v>39525</v>
      </c>
      <c r="G275" s="30"/>
      <c r="H275" s="34"/>
      <c r="I275" s="31"/>
      <c r="J275" s="31"/>
      <c r="K275" s="31" t="str">
        <f t="shared" si="38"/>
        <v/>
      </c>
      <c r="L275" s="154"/>
      <c r="M275" s="35"/>
      <c r="N275" s="30">
        <v>2</v>
      </c>
      <c r="O275" s="34">
        <v>1635</v>
      </c>
      <c r="P275" s="31">
        <v>1635</v>
      </c>
      <c r="Q275" s="31">
        <v>0</v>
      </c>
      <c r="R275" s="31">
        <v>1635</v>
      </c>
      <c r="S275" s="33">
        <v>0</v>
      </c>
      <c r="T275" s="40">
        <f t="shared" si="43"/>
        <v>0</v>
      </c>
      <c r="U275" s="162">
        <v>39527</v>
      </c>
      <c r="V275" s="112">
        <f t="shared" si="44"/>
        <v>2</v>
      </c>
      <c r="W275" s="16">
        <v>1635</v>
      </c>
      <c r="X275" s="437" t="str">
        <f t="shared" si="39"/>
        <v>OK</v>
      </c>
      <c r="Y275" s="333">
        <f t="shared" si="45"/>
        <v>0</v>
      </c>
      <c r="Z275" s="9" t="str">
        <f t="shared" si="46"/>
        <v>White</v>
      </c>
      <c r="AA275" s="51">
        <v>39527</v>
      </c>
      <c r="AB275" s="1233"/>
      <c r="AC275" s="147">
        <f t="shared" si="40"/>
        <v>2</v>
      </c>
      <c r="AD275" s="15" t="str">
        <f t="shared" si="41"/>
        <v>OK</v>
      </c>
      <c r="AE275" s="8" t="str">
        <f t="shared" ca="1" si="42"/>
        <v>-</v>
      </c>
      <c r="AF275" s="9" t="e">
        <f>IF(#REF!="","",AA275-#REF!)</f>
        <v>#REF!</v>
      </c>
      <c r="AG275" s="96"/>
    </row>
    <row r="276" spans="1:34" s="32" customFormat="1" hidden="1" outlineLevel="1" x14ac:dyDescent="0.2">
      <c r="B276" s="30">
        <v>3</v>
      </c>
      <c r="C276" s="406">
        <v>2</v>
      </c>
      <c r="D276" s="9" t="s">
        <v>25</v>
      </c>
      <c r="E276" s="153">
        <v>39525</v>
      </c>
      <c r="G276" s="30"/>
      <c r="H276" s="34"/>
      <c r="I276" s="31"/>
      <c r="J276" s="31"/>
      <c r="K276" s="31" t="str">
        <f t="shared" si="38"/>
        <v/>
      </c>
      <c r="L276" s="154"/>
      <c r="M276" s="35"/>
      <c r="N276" s="30">
        <v>3</v>
      </c>
      <c r="O276" s="34">
        <v>2</v>
      </c>
      <c r="P276" s="31">
        <v>2</v>
      </c>
      <c r="Q276" s="31">
        <v>0</v>
      </c>
      <c r="R276" s="31">
        <v>2</v>
      </c>
      <c r="S276" s="33">
        <v>0</v>
      </c>
      <c r="T276" s="40">
        <f t="shared" si="43"/>
        <v>0</v>
      </c>
      <c r="U276" s="162">
        <v>39527</v>
      </c>
      <c r="V276" s="112">
        <f t="shared" si="44"/>
        <v>3</v>
      </c>
      <c r="W276" s="16">
        <v>2</v>
      </c>
      <c r="X276" s="437" t="str">
        <f t="shared" si="39"/>
        <v>OK</v>
      </c>
      <c r="Y276" s="333">
        <f t="shared" si="45"/>
        <v>0</v>
      </c>
      <c r="Z276" s="9" t="str">
        <f t="shared" si="46"/>
        <v>Green</v>
      </c>
      <c r="AA276" s="51">
        <v>39528</v>
      </c>
      <c r="AB276" s="1233"/>
      <c r="AC276" s="147">
        <f t="shared" si="40"/>
        <v>3</v>
      </c>
      <c r="AD276" s="15" t="str">
        <f t="shared" si="41"/>
        <v>OK</v>
      </c>
      <c r="AE276" s="8" t="str">
        <f t="shared" ca="1" si="42"/>
        <v>-</v>
      </c>
      <c r="AF276" s="9" t="e">
        <f>IF(#REF!="","",AA276-#REF!)</f>
        <v>#REF!</v>
      </c>
      <c r="AG276" s="96"/>
      <c r="AH276" s="60"/>
    </row>
    <row r="277" spans="1:34" s="32" customFormat="1" hidden="1" outlineLevel="1" x14ac:dyDescent="0.2">
      <c r="B277" s="30">
        <v>4</v>
      </c>
      <c r="C277" s="406">
        <v>4</v>
      </c>
      <c r="D277" s="9" t="s">
        <v>26</v>
      </c>
      <c r="E277" s="153">
        <v>39525</v>
      </c>
      <c r="G277" s="30"/>
      <c r="H277" s="34"/>
      <c r="I277" s="31"/>
      <c r="J277" s="31"/>
      <c r="K277" s="31" t="str">
        <f t="shared" si="38"/>
        <v/>
      </c>
      <c r="L277" s="154"/>
      <c r="M277" s="35"/>
      <c r="N277" s="30">
        <v>4</v>
      </c>
      <c r="O277" s="34">
        <v>4</v>
      </c>
      <c r="P277" s="31">
        <v>4</v>
      </c>
      <c r="Q277" s="31">
        <v>0</v>
      </c>
      <c r="R277" s="31">
        <v>4</v>
      </c>
      <c r="S277" s="33">
        <v>0</v>
      </c>
      <c r="T277" s="40">
        <f t="shared" si="43"/>
        <v>0</v>
      </c>
      <c r="U277" s="162">
        <v>39527</v>
      </c>
      <c r="V277" s="112">
        <f t="shared" si="44"/>
        <v>4</v>
      </c>
      <c r="W277" s="16">
        <v>4</v>
      </c>
      <c r="X277" s="437" t="str">
        <f t="shared" si="39"/>
        <v>OK</v>
      </c>
      <c r="Y277" s="333">
        <f t="shared" si="45"/>
        <v>0</v>
      </c>
      <c r="Z277" s="9" t="str">
        <f t="shared" si="46"/>
        <v>Black</v>
      </c>
      <c r="AA277" s="51">
        <v>39528</v>
      </c>
      <c r="AB277" s="1233"/>
      <c r="AC277" s="147">
        <f t="shared" si="40"/>
        <v>3</v>
      </c>
      <c r="AD277" s="15" t="str">
        <f t="shared" si="41"/>
        <v>OK</v>
      </c>
      <c r="AE277" s="8" t="str">
        <f t="shared" ca="1" si="42"/>
        <v>-</v>
      </c>
      <c r="AF277" s="9" t="e">
        <f>IF(#REF!="","",AA277-#REF!)</f>
        <v>#REF!</v>
      </c>
      <c r="AG277" s="96"/>
    </row>
    <row r="278" spans="1:34" s="32" customFormat="1" hidden="1" outlineLevel="1" x14ac:dyDescent="0.2">
      <c r="B278" s="30">
        <v>5</v>
      </c>
      <c r="C278" s="406">
        <v>42</v>
      </c>
      <c r="D278" s="9" t="s">
        <v>29</v>
      </c>
      <c r="E278" s="153">
        <v>39525</v>
      </c>
      <c r="G278" s="30"/>
      <c r="H278" s="34"/>
      <c r="I278" s="31"/>
      <c r="J278" s="31"/>
      <c r="K278" s="31" t="str">
        <f t="shared" si="38"/>
        <v/>
      </c>
      <c r="L278" s="154"/>
      <c r="M278" s="35"/>
      <c r="N278" s="30">
        <v>5</v>
      </c>
      <c r="O278" s="34">
        <v>42</v>
      </c>
      <c r="P278" s="31">
        <v>42</v>
      </c>
      <c r="Q278" s="31">
        <v>0</v>
      </c>
      <c r="R278" s="31">
        <v>42</v>
      </c>
      <c r="S278" s="33">
        <v>0</v>
      </c>
      <c r="T278" s="40">
        <f t="shared" si="43"/>
        <v>0</v>
      </c>
      <c r="U278" s="162">
        <v>39527</v>
      </c>
      <c r="V278" s="112">
        <f t="shared" si="44"/>
        <v>5</v>
      </c>
      <c r="W278" s="16">
        <v>42</v>
      </c>
      <c r="X278" s="437" t="str">
        <f t="shared" si="39"/>
        <v>OK</v>
      </c>
      <c r="Y278" s="333">
        <f t="shared" si="45"/>
        <v>0</v>
      </c>
      <c r="Z278" s="9" t="str">
        <f t="shared" si="46"/>
        <v>Credial</v>
      </c>
      <c r="AA278" s="51">
        <v>39528</v>
      </c>
      <c r="AB278" s="1233"/>
      <c r="AC278" s="147">
        <f t="shared" si="40"/>
        <v>3</v>
      </c>
      <c r="AD278" s="15" t="str">
        <f t="shared" si="41"/>
        <v>OK</v>
      </c>
      <c r="AE278" s="8" t="str">
        <f t="shared" ca="1" si="42"/>
        <v>-</v>
      </c>
      <c r="AF278" s="9" t="e">
        <f>IF(#REF!="","",AA278-#REF!)</f>
        <v>#REF!</v>
      </c>
      <c r="AG278" s="96"/>
    </row>
    <row r="279" spans="1:34" s="32" customFormat="1" hidden="1" outlineLevel="1" x14ac:dyDescent="0.2">
      <c r="B279" s="30">
        <v>6</v>
      </c>
      <c r="C279" s="406">
        <v>60</v>
      </c>
      <c r="D279" s="9" t="s">
        <v>30</v>
      </c>
      <c r="E279" s="153">
        <v>39525</v>
      </c>
      <c r="G279" s="30"/>
      <c r="H279" s="34"/>
      <c r="I279" s="31"/>
      <c r="J279" s="31"/>
      <c r="K279" s="31" t="str">
        <f t="shared" si="38"/>
        <v/>
      </c>
      <c r="L279" s="154"/>
      <c r="M279" s="35"/>
      <c r="N279" s="30">
        <v>6</v>
      </c>
      <c r="O279" s="34">
        <v>60</v>
      </c>
      <c r="P279" s="31">
        <v>60</v>
      </c>
      <c r="Q279" s="31">
        <v>0</v>
      </c>
      <c r="R279" s="31">
        <v>60</v>
      </c>
      <c r="S279" s="33">
        <v>0</v>
      </c>
      <c r="T279" s="40">
        <f t="shared" si="43"/>
        <v>0</v>
      </c>
      <c r="U279" s="162">
        <v>39527</v>
      </c>
      <c r="V279" s="112">
        <f t="shared" si="44"/>
        <v>6</v>
      </c>
      <c r="W279" s="16">
        <v>60</v>
      </c>
      <c r="X279" s="437" t="str">
        <f t="shared" si="39"/>
        <v>OK</v>
      </c>
      <c r="Y279" s="333">
        <f t="shared" si="45"/>
        <v>0</v>
      </c>
      <c r="Z279" s="9" t="str">
        <f t="shared" si="46"/>
        <v>Ikeia</v>
      </c>
      <c r="AA279" s="51">
        <v>39527</v>
      </c>
      <c r="AB279" s="1233"/>
      <c r="AC279" s="147">
        <f t="shared" si="40"/>
        <v>2</v>
      </c>
      <c r="AD279" s="15" t="str">
        <f t="shared" si="41"/>
        <v>OK</v>
      </c>
      <c r="AE279" s="8" t="str">
        <f t="shared" ca="1" si="42"/>
        <v>-</v>
      </c>
      <c r="AF279" s="9" t="e">
        <f>IF(#REF!="","",AA279-#REF!)</f>
        <v>#REF!</v>
      </c>
      <c r="AG279" s="96"/>
    </row>
    <row r="280" spans="1:34" s="32" customFormat="1" hidden="1" outlineLevel="1" x14ac:dyDescent="0.2">
      <c r="B280" s="30">
        <v>7</v>
      </c>
      <c r="C280" s="406">
        <v>1</v>
      </c>
      <c r="D280" s="9" t="s">
        <v>31</v>
      </c>
      <c r="E280" s="153">
        <v>39525</v>
      </c>
      <c r="G280" s="30"/>
      <c r="H280" s="34"/>
      <c r="I280" s="31"/>
      <c r="J280" s="31"/>
      <c r="K280" s="31" t="str">
        <f t="shared" si="38"/>
        <v/>
      </c>
      <c r="L280" s="154"/>
      <c r="M280" s="35"/>
      <c r="N280" s="30">
        <v>7</v>
      </c>
      <c r="O280" s="34">
        <v>1</v>
      </c>
      <c r="P280" s="31">
        <v>1</v>
      </c>
      <c r="Q280" s="31">
        <v>0</v>
      </c>
      <c r="R280" s="31">
        <v>1</v>
      </c>
      <c r="S280" s="33">
        <v>0</v>
      </c>
      <c r="T280" s="40">
        <f t="shared" si="43"/>
        <v>0</v>
      </c>
      <c r="U280" s="162">
        <v>39527</v>
      </c>
      <c r="V280" s="112">
        <f t="shared" si="44"/>
        <v>7</v>
      </c>
      <c r="W280" s="16">
        <v>1</v>
      </c>
      <c r="X280" s="437" t="str">
        <f t="shared" si="39"/>
        <v>OK</v>
      </c>
      <c r="Y280" s="333">
        <f t="shared" si="45"/>
        <v>0</v>
      </c>
      <c r="Z280" s="9" t="str">
        <f t="shared" si="46"/>
        <v>Moviflor</v>
      </c>
      <c r="AA280" s="51">
        <v>39528</v>
      </c>
      <c r="AB280" s="1233"/>
      <c r="AC280" s="147">
        <f t="shared" si="40"/>
        <v>3</v>
      </c>
      <c r="AD280" s="15" t="str">
        <f t="shared" si="41"/>
        <v>OK</v>
      </c>
      <c r="AE280" s="8" t="str">
        <f t="shared" ca="1" si="42"/>
        <v>-</v>
      </c>
      <c r="AF280" s="9" t="e">
        <f>IF(#REF!="","",AA280-#REF!)</f>
        <v>#REF!</v>
      </c>
      <c r="AG280" s="96"/>
    </row>
    <row r="281" spans="1:34" s="32" customFormat="1" hidden="1" outlineLevel="1" x14ac:dyDescent="0.2">
      <c r="B281" s="30">
        <v>8</v>
      </c>
      <c r="C281" s="406">
        <v>13</v>
      </c>
      <c r="D281" s="9" t="s">
        <v>32</v>
      </c>
      <c r="E281" s="153">
        <v>39525</v>
      </c>
      <c r="G281" s="30"/>
      <c r="H281" s="34"/>
      <c r="I281" s="31"/>
      <c r="J281" s="31"/>
      <c r="K281" s="31" t="str">
        <f t="shared" si="38"/>
        <v/>
      </c>
      <c r="L281" s="154"/>
      <c r="M281" s="35"/>
      <c r="N281" s="30">
        <v>8</v>
      </c>
      <c r="O281" s="34">
        <v>13</v>
      </c>
      <c r="P281" s="31">
        <v>13</v>
      </c>
      <c r="Q281" s="31">
        <v>0</v>
      </c>
      <c r="R281" s="31">
        <v>13</v>
      </c>
      <c r="S281" s="33">
        <v>0</v>
      </c>
      <c r="T281" s="40">
        <f t="shared" si="43"/>
        <v>0</v>
      </c>
      <c r="U281" s="162">
        <v>39527</v>
      </c>
      <c r="V281" s="112">
        <f t="shared" si="44"/>
        <v>8</v>
      </c>
      <c r="W281" s="16">
        <v>13</v>
      </c>
      <c r="X281" s="437" t="str">
        <f t="shared" si="39"/>
        <v>OK</v>
      </c>
      <c r="Y281" s="333">
        <f t="shared" si="45"/>
        <v>0</v>
      </c>
      <c r="Z281" s="9" t="str">
        <f t="shared" si="46"/>
        <v>Conforama</v>
      </c>
      <c r="AA281" s="51">
        <v>39528</v>
      </c>
      <c r="AB281" s="1233"/>
      <c r="AC281" s="147">
        <f t="shared" si="40"/>
        <v>3</v>
      </c>
      <c r="AD281" s="15" t="str">
        <f t="shared" si="41"/>
        <v>OK</v>
      </c>
      <c r="AE281" s="8" t="str">
        <f t="shared" ca="1" si="42"/>
        <v>-</v>
      </c>
      <c r="AF281" s="9" t="e">
        <f>IF(#REF!="","",AA281-#REF!)</f>
        <v>#REF!</v>
      </c>
      <c r="AG281" s="96"/>
    </row>
    <row r="282" spans="1:34" s="32" customFormat="1" hidden="1" outlineLevel="1" x14ac:dyDescent="0.2">
      <c r="B282" s="30">
        <v>9</v>
      </c>
      <c r="C282" s="406">
        <v>4</v>
      </c>
      <c r="D282" s="9" t="s">
        <v>34</v>
      </c>
      <c r="E282" s="153">
        <v>39525</v>
      </c>
      <c r="G282" s="30"/>
      <c r="H282" s="34"/>
      <c r="I282" s="31"/>
      <c r="J282" s="31"/>
      <c r="K282" s="31" t="str">
        <f t="shared" si="38"/>
        <v/>
      </c>
      <c r="L282" s="154"/>
      <c r="M282" s="35"/>
      <c r="N282" s="30">
        <v>9</v>
      </c>
      <c r="O282" s="34">
        <v>4</v>
      </c>
      <c r="P282" s="31">
        <v>4</v>
      </c>
      <c r="Q282" s="31">
        <v>0</v>
      </c>
      <c r="R282" s="31">
        <v>4</v>
      </c>
      <c r="S282" s="33">
        <v>0</v>
      </c>
      <c r="T282" s="40">
        <f t="shared" si="43"/>
        <v>0</v>
      </c>
      <c r="U282" s="162">
        <v>39527</v>
      </c>
      <c r="V282" s="112">
        <f t="shared" si="44"/>
        <v>9</v>
      </c>
      <c r="W282" s="16">
        <v>4</v>
      </c>
      <c r="X282" s="437" t="str">
        <f t="shared" si="39"/>
        <v>OK</v>
      </c>
      <c r="Y282" s="333">
        <f t="shared" si="45"/>
        <v>0</v>
      </c>
      <c r="Z282" s="9" t="str">
        <f t="shared" si="46"/>
        <v>Euronics</v>
      </c>
      <c r="AA282" s="51">
        <v>39528</v>
      </c>
      <c r="AB282" s="1233"/>
      <c r="AC282" s="147">
        <f t="shared" si="40"/>
        <v>3</v>
      </c>
      <c r="AD282" s="15" t="str">
        <f t="shared" si="41"/>
        <v>OK</v>
      </c>
      <c r="AE282" s="8" t="str">
        <f t="shared" ca="1" si="42"/>
        <v>-</v>
      </c>
      <c r="AF282" s="9" t="e">
        <f>IF(#REF!="","",AA282-#REF!)</f>
        <v>#REF!</v>
      </c>
      <c r="AG282" s="96"/>
    </row>
    <row r="283" spans="1:34" s="32" customFormat="1" hidden="1" outlineLevel="1" x14ac:dyDescent="0.2">
      <c r="B283" s="30">
        <v>10</v>
      </c>
      <c r="C283" s="406">
        <v>2</v>
      </c>
      <c r="D283" s="9" t="s">
        <v>36</v>
      </c>
      <c r="E283" s="153">
        <v>39525</v>
      </c>
      <c r="G283" s="30"/>
      <c r="H283" s="34"/>
      <c r="I283" s="31"/>
      <c r="J283" s="31"/>
      <c r="K283" s="31" t="str">
        <f t="shared" si="38"/>
        <v/>
      </c>
      <c r="L283" s="154"/>
      <c r="M283" s="35"/>
      <c r="N283" s="30">
        <v>10</v>
      </c>
      <c r="O283" s="34">
        <v>2</v>
      </c>
      <c r="P283" s="31">
        <v>2</v>
      </c>
      <c r="Q283" s="31">
        <v>0</v>
      </c>
      <c r="R283" s="31">
        <v>2</v>
      </c>
      <c r="S283" s="33">
        <v>0</v>
      </c>
      <c r="T283" s="40">
        <f t="shared" si="43"/>
        <v>0</v>
      </c>
      <c r="U283" s="162">
        <v>39527</v>
      </c>
      <c r="V283" s="112">
        <f t="shared" si="44"/>
        <v>10</v>
      </c>
      <c r="W283" s="16">
        <v>2</v>
      </c>
      <c r="X283" s="437" t="str">
        <f t="shared" si="39"/>
        <v>OK</v>
      </c>
      <c r="Y283" s="333">
        <f t="shared" si="45"/>
        <v>0</v>
      </c>
      <c r="Z283" s="9" t="str">
        <f t="shared" si="46"/>
        <v>Confort</v>
      </c>
      <c r="AA283" s="51">
        <v>39527</v>
      </c>
      <c r="AB283" s="1233"/>
      <c r="AC283" s="147">
        <f t="shared" si="40"/>
        <v>2</v>
      </c>
      <c r="AD283" s="15" t="str">
        <f t="shared" si="41"/>
        <v>OK</v>
      </c>
      <c r="AE283" s="8" t="str">
        <f t="shared" ca="1" si="42"/>
        <v>-</v>
      </c>
      <c r="AF283" s="9" t="e">
        <f>IF(#REF!="","",AA283-#REF!)</f>
        <v>#REF!</v>
      </c>
      <c r="AG283" s="96"/>
    </row>
    <row r="284" spans="1:34" s="32" customFormat="1" hidden="1" outlineLevel="1" x14ac:dyDescent="0.2">
      <c r="A284" s="55"/>
      <c r="B284" s="22">
        <v>11</v>
      </c>
      <c r="C284" s="404">
        <v>1</v>
      </c>
      <c r="D284" s="12" t="s">
        <v>35</v>
      </c>
      <c r="E284" s="153">
        <v>39525</v>
      </c>
      <c r="F284" s="55"/>
      <c r="G284" s="22"/>
      <c r="H284" s="29"/>
      <c r="I284" s="21"/>
      <c r="J284" s="21"/>
      <c r="K284" s="21" t="str">
        <f t="shared" si="38"/>
        <v/>
      </c>
      <c r="L284" s="155"/>
      <c r="M284" s="57"/>
      <c r="N284" s="22">
        <v>11</v>
      </c>
      <c r="O284" s="29">
        <v>1</v>
      </c>
      <c r="P284" s="21">
        <v>1</v>
      </c>
      <c r="Q284" s="21">
        <v>0</v>
      </c>
      <c r="R284" s="21">
        <v>1</v>
      </c>
      <c r="S284" s="14">
        <v>0</v>
      </c>
      <c r="T284" s="100">
        <f t="shared" si="43"/>
        <v>0</v>
      </c>
      <c r="U284" s="162">
        <v>39527</v>
      </c>
      <c r="V284" s="108">
        <f t="shared" si="44"/>
        <v>11</v>
      </c>
      <c r="W284" s="12">
        <v>1</v>
      </c>
      <c r="X284" s="437" t="str">
        <f t="shared" si="39"/>
        <v>OK</v>
      </c>
      <c r="Y284" s="333">
        <f t="shared" si="45"/>
        <v>0</v>
      </c>
      <c r="Z284" s="12" t="str">
        <f t="shared" si="46"/>
        <v>Tien 21</v>
      </c>
      <c r="AA284" s="51">
        <v>39528</v>
      </c>
      <c r="AB284" s="1233"/>
      <c r="AC284" s="147">
        <f t="shared" si="40"/>
        <v>3</v>
      </c>
      <c r="AD284" s="11" t="str">
        <f t="shared" si="41"/>
        <v>OK</v>
      </c>
      <c r="AE284" s="11" t="str">
        <f t="shared" ca="1" si="42"/>
        <v>-</v>
      </c>
      <c r="AF284" s="12" t="e">
        <f>IF(#REF!="","",AA284-#REF!)</f>
        <v>#REF!</v>
      </c>
      <c r="AG284" s="95"/>
      <c r="AH284" s="55"/>
    </row>
    <row r="285" spans="1:34" s="32" customFormat="1" hidden="1" outlineLevel="1" x14ac:dyDescent="0.2">
      <c r="B285" s="30">
        <v>1</v>
      </c>
      <c r="C285" s="406">
        <v>13</v>
      </c>
      <c r="D285" s="9" t="s">
        <v>24</v>
      </c>
      <c r="E285" s="153">
        <v>39526</v>
      </c>
      <c r="G285" s="30">
        <v>1</v>
      </c>
      <c r="H285" s="31">
        <v>13</v>
      </c>
      <c r="I285" s="31">
        <v>13</v>
      </c>
      <c r="J285" s="31">
        <v>13</v>
      </c>
      <c r="K285" s="31">
        <f t="shared" si="38"/>
        <v>0</v>
      </c>
      <c r="L285" s="154">
        <v>39527</v>
      </c>
      <c r="M285" s="35"/>
      <c r="N285" s="30">
        <v>1</v>
      </c>
      <c r="O285" s="34">
        <v>13</v>
      </c>
      <c r="P285" s="31">
        <v>13</v>
      </c>
      <c r="Q285" s="31">
        <v>0</v>
      </c>
      <c r="R285" s="31">
        <v>13</v>
      </c>
      <c r="S285" s="33">
        <v>0</v>
      </c>
      <c r="T285" s="40">
        <f t="shared" si="43"/>
        <v>0</v>
      </c>
      <c r="U285" s="162">
        <v>39531</v>
      </c>
      <c r="V285" s="112">
        <f t="shared" si="44"/>
        <v>1</v>
      </c>
      <c r="W285" s="16">
        <v>13</v>
      </c>
      <c r="X285" s="437" t="str">
        <f t="shared" si="39"/>
        <v>OK</v>
      </c>
      <c r="Y285" s="333">
        <f t="shared" si="45"/>
        <v>0</v>
      </c>
      <c r="Z285" s="9" t="str">
        <f t="shared" si="46"/>
        <v>White</v>
      </c>
      <c r="AA285" s="51">
        <v>39532</v>
      </c>
      <c r="AB285" s="1233">
        <f>SUM(W285:W295)</f>
        <v>3525</v>
      </c>
      <c r="AC285" s="147">
        <f t="shared" si="40"/>
        <v>6</v>
      </c>
      <c r="AD285" s="15" t="str">
        <f t="shared" si="41"/>
        <v>OK</v>
      </c>
      <c r="AE285" s="8" t="str">
        <f t="shared" ca="1" si="42"/>
        <v>-</v>
      </c>
      <c r="AF285" s="9" t="e">
        <f>IF(#REF!="","",AA285-#REF!)</f>
        <v>#REF!</v>
      </c>
      <c r="AG285" s="96"/>
    </row>
    <row r="286" spans="1:34" s="32" customFormat="1" hidden="1" outlineLevel="1" x14ac:dyDescent="0.2">
      <c r="B286" s="30">
        <v>2</v>
      </c>
      <c r="C286" s="406">
        <v>1</v>
      </c>
      <c r="D286" s="9" t="s">
        <v>25</v>
      </c>
      <c r="E286" s="153">
        <v>39526</v>
      </c>
      <c r="G286" s="30">
        <v>2</v>
      </c>
      <c r="H286" s="31">
        <v>1</v>
      </c>
      <c r="I286" s="31">
        <v>1</v>
      </c>
      <c r="J286" s="31">
        <v>1</v>
      </c>
      <c r="K286" s="31">
        <f t="shared" si="38"/>
        <v>0</v>
      </c>
      <c r="L286" s="154">
        <v>39527</v>
      </c>
      <c r="M286" s="35"/>
      <c r="N286" s="30">
        <v>2</v>
      </c>
      <c r="O286" s="34">
        <v>1</v>
      </c>
      <c r="P286" s="31">
        <v>1</v>
      </c>
      <c r="Q286" s="31">
        <v>0</v>
      </c>
      <c r="R286" s="31">
        <v>1</v>
      </c>
      <c r="S286" s="33">
        <v>0</v>
      </c>
      <c r="T286" s="40">
        <f t="shared" si="43"/>
        <v>0</v>
      </c>
      <c r="U286" s="162">
        <v>39531</v>
      </c>
      <c r="V286" s="112">
        <f t="shared" si="44"/>
        <v>2</v>
      </c>
      <c r="W286" s="16">
        <v>1</v>
      </c>
      <c r="X286" s="437" t="str">
        <f t="shared" si="39"/>
        <v>OK</v>
      </c>
      <c r="Y286" s="333">
        <f t="shared" si="45"/>
        <v>0</v>
      </c>
      <c r="Z286" s="9" t="str">
        <f t="shared" si="46"/>
        <v>Green</v>
      </c>
      <c r="AA286" s="51">
        <v>39532</v>
      </c>
      <c r="AB286" s="1233"/>
      <c r="AC286" s="147">
        <f t="shared" si="40"/>
        <v>6</v>
      </c>
      <c r="AD286" s="15" t="str">
        <f t="shared" si="41"/>
        <v>OK</v>
      </c>
      <c r="AE286" s="8" t="str">
        <f t="shared" ca="1" si="42"/>
        <v>-</v>
      </c>
      <c r="AF286" s="9" t="e">
        <f>IF(#REF!="","",AA286-#REF!)</f>
        <v>#REF!</v>
      </c>
      <c r="AG286" s="96"/>
      <c r="AH286" s="60"/>
    </row>
    <row r="287" spans="1:34" s="32" customFormat="1" hidden="1" outlineLevel="1" x14ac:dyDescent="0.2">
      <c r="B287" s="30">
        <v>3</v>
      </c>
      <c r="C287" s="406">
        <v>2</v>
      </c>
      <c r="D287" s="9" t="s">
        <v>26</v>
      </c>
      <c r="E287" s="153">
        <v>39526</v>
      </c>
      <c r="G287" s="30">
        <v>3</v>
      </c>
      <c r="H287" s="31">
        <v>2</v>
      </c>
      <c r="I287" s="31">
        <v>2</v>
      </c>
      <c r="J287" s="31">
        <v>2</v>
      </c>
      <c r="K287" s="31">
        <f t="shared" si="38"/>
        <v>0</v>
      </c>
      <c r="L287" s="154">
        <v>39527</v>
      </c>
      <c r="M287" s="35"/>
      <c r="N287" s="30">
        <v>3</v>
      </c>
      <c r="O287" s="34">
        <v>2</v>
      </c>
      <c r="P287" s="31">
        <v>2</v>
      </c>
      <c r="Q287" s="31">
        <v>0</v>
      </c>
      <c r="R287" s="31">
        <v>2</v>
      </c>
      <c r="S287" s="33">
        <v>0</v>
      </c>
      <c r="T287" s="40">
        <f t="shared" si="43"/>
        <v>0</v>
      </c>
      <c r="U287" s="162">
        <v>39531</v>
      </c>
      <c r="V287" s="112">
        <f t="shared" si="44"/>
        <v>3</v>
      </c>
      <c r="W287" s="16">
        <v>2</v>
      </c>
      <c r="X287" s="437" t="str">
        <f t="shared" si="39"/>
        <v>OK</v>
      </c>
      <c r="Y287" s="333">
        <f t="shared" si="45"/>
        <v>0</v>
      </c>
      <c r="Z287" s="9" t="str">
        <f t="shared" si="46"/>
        <v>Black</v>
      </c>
      <c r="AA287" s="51">
        <v>39532</v>
      </c>
      <c r="AB287" s="1233"/>
      <c r="AC287" s="147">
        <f t="shared" si="40"/>
        <v>6</v>
      </c>
      <c r="AD287" s="15" t="str">
        <f t="shared" si="41"/>
        <v>OK</v>
      </c>
      <c r="AE287" s="8" t="str">
        <f t="shared" ca="1" si="42"/>
        <v>-</v>
      </c>
      <c r="AF287" s="9" t="e">
        <f>IF(#REF!="","",AA287-#REF!)</f>
        <v>#REF!</v>
      </c>
      <c r="AG287" s="96"/>
    </row>
    <row r="288" spans="1:34" s="32" customFormat="1" hidden="1" outlineLevel="1" x14ac:dyDescent="0.2">
      <c r="B288" s="30">
        <v>4</v>
      </c>
      <c r="C288" s="406">
        <v>1</v>
      </c>
      <c r="D288" s="9" t="s">
        <v>28</v>
      </c>
      <c r="E288" s="153">
        <v>39526</v>
      </c>
      <c r="G288" s="30">
        <v>4</v>
      </c>
      <c r="H288" s="31">
        <v>1</v>
      </c>
      <c r="I288" s="31">
        <v>1</v>
      </c>
      <c r="J288" s="31">
        <v>1</v>
      </c>
      <c r="K288" s="31">
        <f t="shared" si="38"/>
        <v>0</v>
      </c>
      <c r="L288" s="154">
        <v>39527</v>
      </c>
      <c r="M288" s="35"/>
      <c r="N288" s="30">
        <v>4</v>
      </c>
      <c r="O288" s="34">
        <v>1</v>
      </c>
      <c r="P288" s="31">
        <v>1</v>
      </c>
      <c r="Q288" s="31">
        <v>0</v>
      </c>
      <c r="R288" s="31">
        <v>1</v>
      </c>
      <c r="S288" s="33">
        <v>0</v>
      </c>
      <c r="T288" s="40">
        <f t="shared" si="43"/>
        <v>0</v>
      </c>
      <c r="U288" s="162">
        <v>39531</v>
      </c>
      <c r="V288" s="112">
        <f t="shared" si="44"/>
        <v>4</v>
      </c>
      <c r="W288" s="16">
        <v>1</v>
      </c>
      <c r="X288" s="437" t="str">
        <f t="shared" si="39"/>
        <v>OK</v>
      </c>
      <c r="Y288" s="333">
        <f t="shared" si="45"/>
        <v>0</v>
      </c>
      <c r="Z288" s="9" t="str">
        <f t="shared" si="46"/>
        <v>Finance</v>
      </c>
      <c r="AA288" s="51">
        <v>39532</v>
      </c>
      <c r="AB288" s="1233"/>
      <c r="AC288" s="147">
        <f t="shared" si="40"/>
        <v>6</v>
      </c>
      <c r="AD288" s="15" t="str">
        <f t="shared" si="41"/>
        <v>OK</v>
      </c>
      <c r="AE288" s="8" t="str">
        <f t="shared" ca="1" si="42"/>
        <v>-</v>
      </c>
      <c r="AF288" s="9" t="e">
        <f>IF(#REF!="","",AA288-#REF!)</f>
        <v>#REF!</v>
      </c>
      <c r="AG288" s="96"/>
    </row>
    <row r="289" spans="1:34" s="32" customFormat="1" hidden="1" outlineLevel="1" x14ac:dyDescent="0.2">
      <c r="B289" s="30">
        <v>5</v>
      </c>
      <c r="C289" s="406">
        <v>52</v>
      </c>
      <c r="D289" s="9" t="s">
        <v>29</v>
      </c>
      <c r="E289" s="153">
        <v>39526</v>
      </c>
      <c r="G289" s="30">
        <v>5</v>
      </c>
      <c r="H289" s="31">
        <v>52</v>
      </c>
      <c r="I289" s="31">
        <v>52</v>
      </c>
      <c r="J289" s="31">
        <v>52</v>
      </c>
      <c r="K289" s="31">
        <f t="shared" si="38"/>
        <v>0</v>
      </c>
      <c r="L289" s="154">
        <v>39527</v>
      </c>
      <c r="M289" s="35"/>
      <c r="N289" s="30">
        <v>5</v>
      </c>
      <c r="O289" s="34">
        <v>52</v>
      </c>
      <c r="P289" s="31">
        <v>52</v>
      </c>
      <c r="Q289" s="31">
        <v>0</v>
      </c>
      <c r="R289" s="31">
        <v>52</v>
      </c>
      <c r="S289" s="33">
        <v>0</v>
      </c>
      <c r="T289" s="40">
        <f t="shared" si="43"/>
        <v>0</v>
      </c>
      <c r="U289" s="162">
        <v>39531</v>
      </c>
      <c r="V289" s="112">
        <f t="shared" si="44"/>
        <v>5</v>
      </c>
      <c r="W289" s="16">
        <v>52</v>
      </c>
      <c r="X289" s="437" t="str">
        <f t="shared" si="39"/>
        <v>OK</v>
      </c>
      <c r="Y289" s="333">
        <f t="shared" si="45"/>
        <v>0</v>
      </c>
      <c r="Z289" s="9" t="str">
        <f t="shared" si="46"/>
        <v>Credial</v>
      </c>
      <c r="AA289" s="51">
        <v>39532</v>
      </c>
      <c r="AB289" s="1233"/>
      <c r="AC289" s="147">
        <f t="shared" si="40"/>
        <v>6</v>
      </c>
      <c r="AD289" s="15" t="str">
        <f t="shared" si="41"/>
        <v>OK</v>
      </c>
      <c r="AE289" s="8" t="str">
        <f t="shared" ca="1" si="42"/>
        <v>-</v>
      </c>
      <c r="AF289" s="9" t="e">
        <f>IF(#REF!="","",AA289-#REF!)</f>
        <v>#REF!</v>
      </c>
      <c r="AG289" s="96"/>
    </row>
    <row r="290" spans="1:34" s="32" customFormat="1" hidden="1" outlineLevel="1" x14ac:dyDescent="0.2">
      <c r="B290" s="30">
        <v>6</v>
      </c>
      <c r="C290" s="406">
        <v>365</v>
      </c>
      <c r="D290" s="9" t="s">
        <v>30</v>
      </c>
      <c r="E290" s="153">
        <v>39526</v>
      </c>
      <c r="G290" s="30">
        <v>6</v>
      </c>
      <c r="H290" s="31">
        <v>365</v>
      </c>
      <c r="I290" s="31">
        <v>365</v>
      </c>
      <c r="J290" s="31">
        <v>365</v>
      </c>
      <c r="K290" s="31">
        <f t="shared" si="38"/>
        <v>0</v>
      </c>
      <c r="L290" s="154">
        <v>39527</v>
      </c>
      <c r="M290" s="35"/>
      <c r="N290" s="30">
        <v>6</v>
      </c>
      <c r="O290" s="34">
        <v>365</v>
      </c>
      <c r="P290" s="31">
        <v>365</v>
      </c>
      <c r="Q290" s="31">
        <v>0</v>
      </c>
      <c r="R290" s="31">
        <v>365</v>
      </c>
      <c r="S290" s="33">
        <v>0</v>
      </c>
      <c r="T290" s="40">
        <f t="shared" si="43"/>
        <v>0</v>
      </c>
      <c r="U290" s="162">
        <v>39531</v>
      </c>
      <c r="V290" s="112">
        <f t="shared" si="44"/>
        <v>6</v>
      </c>
      <c r="W290" s="16">
        <v>365</v>
      </c>
      <c r="X290" s="437" t="str">
        <f t="shared" si="39"/>
        <v>OK</v>
      </c>
      <c r="Y290" s="333">
        <f t="shared" si="45"/>
        <v>0</v>
      </c>
      <c r="Z290" s="9" t="str">
        <f t="shared" si="46"/>
        <v>Ikeia</v>
      </c>
      <c r="AA290" s="51">
        <v>39532</v>
      </c>
      <c r="AB290" s="1233"/>
      <c r="AC290" s="147">
        <f t="shared" si="40"/>
        <v>6</v>
      </c>
      <c r="AD290" s="15" t="str">
        <f t="shared" si="41"/>
        <v>OK</v>
      </c>
      <c r="AE290" s="8" t="str">
        <f t="shared" ca="1" si="42"/>
        <v>-</v>
      </c>
      <c r="AF290" s="9" t="e">
        <f>IF(#REF!="","",AA290-#REF!)</f>
        <v>#REF!</v>
      </c>
      <c r="AG290" s="96"/>
    </row>
    <row r="291" spans="1:34" s="32" customFormat="1" hidden="1" outlineLevel="1" x14ac:dyDescent="0.2">
      <c r="B291" s="30">
        <v>7</v>
      </c>
      <c r="C291" s="406">
        <v>1995</v>
      </c>
      <c r="D291" s="9" t="s">
        <v>32</v>
      </c>
      <c r="E291" s="153">
        <v>39526</v>
      </c>
      <c r="G291" s="30">
        <v>7</v>
      </c>
      <c r="H291" s="31">
        <v>1995</v>
      </c>
      <c r="I291" s="31">
        <v>1995</v>
      </c>
      <c r="J291" s="31">
        <v>1995</v>
      </c>
      <c r="K291" s="31">
        <f t="shared" si="38"/>
        <v>0</v>
      </c>
      <c r="L291" s="154">
        <v>39527</v>
      </c>
      <c r="M291" s="35"/>
      <c r="N291" s="30">
        <v>7</v>
      </c>
      <c r="O291" s="34">
        <v>1995</v>
      </c>
      <c r="P291" s="31">
        <v>1995</v>
      </c>
      <c r="Q291" s="31">
        <v>0</v>
      </c>
      <c r="R291" s="31">
        <v>1995</v>
      </c>
      <c r="S291" s="33">
        <v>0</v>
      </c>
      <c r="T291" s="40">
        <f t="shared" si="43"/>
        <v>0</v>
      </c>
      <c r="U291" s="162">
        <v>39531</v>
      </c>
      <c r="V291" s="112">
        <f t="shared" si="44"/>
        <v>7</v>
      </c>
      <c r="W291" s="16">
        <v>1995</v>
      </c>
      <c r="X291" s="437" t="str">
        <f t="shared" si="39"/>
        <v>OK</v>
      </c>
      <c r="Y291" s="333">
        <f t="shared" si="45"/>
        <v>0</v>
      </c>
      <c r="Z291" s="9" t="str">
        <f t="shared" si="46"/>
        <v>Conforama</v>
      </c>
      <c r="AA291" s="51">
        <v>39532</v>
      </c>
      <c r="AB291" s="1233"/>
      <c r="AC291" s="147">
        <f t="shared" si="40"/>
        <v>6</v>
      </c>
      <c r="AD291" s="15" t="str">
        <f t="shared" si="41"/>
        <v>OK</v>
      </c>
      <c r="AE291" s="8" t="str">
        <f t="shared" ca="1" si="42"/>
        <v>-</v>
      </c>
      <c r="AF291" s="9" t="e">
        <f>IF(#REF!="","",AA291-#REF!)</f>
        <v>#REF!</v>
      </c>
      <c r="AG291" s="96"/>
    </row>
    <row r="292" spans="1:34" s="32" customFormat="1" hidden="1" outlineLevel="1" x14ac:dyDescent="0.2">
      <c r="B292" s="30">
        <v>8</v>
      </c>
      <c r="C292" s="406">
        <v>1081</v>
      </c>
      <c r="D292" s="9" t="s">
        <v>32</v>
      </c>
      <c r="E292" s="153">
        <v>39526</v>
      </c>
      <c r="G292" s="30">
        <v>8</v>
      </c>
      <c r="H292" s="31">
        <v>1081</v>
      </c>
      <c r="I292" s="31">
        <v>1081</v>
      </c>
      <c r="J292" s="31">
        <v>1081</v>
      </c>
      <c r="K292" s="31">
        <f t="shared" si="38"/>
        <v>0</v>
      </c>
      <c r="L292" s="154">
        <v>39527</v>
      </c>
      <c r="M292" s="35"/>
      <c r="N292" s="30">
        <v>8</v>
      </c>
      <c r="O292" s="34">
        <v>1081</v>
      </c>
      <c r="P292" s="31">
        <v>1081</v>
      </c>
      <c r="Q292" s="31">
        <v>0</v>
      </c>
      <c r="R292" s="31">
        <v>1081</v>
      </c>
      <c r="S292" s="33">
        <v>0</v>
      </c>
      <c r="T292" s="40">
        <f t="shared" si="43"/>
        <v>0</v>
      </c>
      <c r="U292" s="162">
        <v>39531</v>
      </c>
      <c r="V292" s="112">
        <f t="shared" si="44"/>
        <v>8</v>
      </c>
      <c r="W292" s="16">
        <v>1081</v>
      </c>
      <c r="X292" s="437" t="str">
        <f t="shared" si="39"/>
        <v>OK</v>
      </c>
      <c r="Y292" s="333">
        <f t="shared" si="45"/>
        <v>0</v>
      </c>
      <c r="Z292" s="9" t="str">
        <f t="shared" si="46"/>
        <v>Conforama</v>
      </c>
      <c r="AA292" s="51">
        <v>39532</v>
      </c>
      <c r="AB292" s="1233"/>
      <c r="AC292" s="147">
        <f t="shared" si="40"/>
        <v>6</v>
      </c>
      <c r="AD292" s="15" t="str">
        <f t="shared" si="41"/>
        <v>OK</v>
      </c>
      <c r="AE292" s="8" t="str">
        <f t="shared" ca="1" si="42"/>
        <v>-</v>
      </c>
      <c r="AF292" s="9" t="e">
        <f>IF(#REF!="","",AA292-#REF!)</f>
        <v>#REF!</v>
      </c>
      <c r="AG292" s="96"/>
    </row>
    <row r="293" spans="1:34" s="32" customFormat="1" hidden="1" outlineLevel="1" x14ac:dyDescent="0.2">
      <c r="B293" s="30">
        <v>9</v>
      </c>
      <c r="C293" s="406">
        <v>2</v>
      </c>
      <c r="D293" s="9" t="s">
        <v>34</v>
      </c>
      <c r="E293" s="153">
        <v>39526</v>
      </c>
      <c r="G293" s="30">
        <v>9</v>
      </c>
      <c r="H293" s="31">
        <v>2</v>
      </c>
      <c r="I293" s="31">
        <v>2</v>
      </c>
      <c r="J293" s="31">
        <v>2</v>
      </c>
      <c r="K293" s="31">
        <f t="shared" si="38"/>
        <v>0</v>
      </c>
      <c r="L293" s="154">
        <v>39527</v>
      </c>
      <c r="M293" s="35"/>
      <c r="N293" s="30">
        <v>9</v>
      </c>
      <c r="O293" s="34">
        <v>2</v>
      </c>
      <c r="P293" s="31">
        <v>2</v>
      </c>
      <c r="Q293" s="31">
        <v>0</v>
      </c>
      <c r="R293" s="31">
        <v>2</v>
      </c>
      <c r="S293" s="33">
        <v>0</v>
      </c>
      <c r="T293" s="40">
        <f t="shared" si="43"/>
        <v>0</v>
      </c>
      <c r="U293" s="162">
        <v>39531</v>
      </c>
      <c r="V293" s="112">
        <f t="shared" si="44"/>
        <v>9</v>
      </c>
      <c r="W293" s="16">
        <v>2</v>
      </c>
      <c r="X293" s="437" t="str">
        <f t="shared" si="39"/>
        <v>OK</v>
      </c>
      <c r="Y293" s="333">
        <f t="shared" si="45"/>
        <v>0</v>
      </c>
      <c r="Z293" s="9" t="str">
        <f t="shared" si="46"/>
        <v>Euronics</v>
      </c>
      <c r="AA293" s="51">
        <v>39532</v>
      </c>
      <c r="AB293" s="1233"/>
      <c r="AC293" s="147">
        <f t="shared" si="40"/>
        <v>6</v>
      </c>
      <c r="AD293" s="15" t="str">
        <f t="shared" si="41"/>
        <v>OK</v>
      </c>
      <c r="AE293" s="8" t="str">
        <f t="shared" ca="1" si="42"/>
        <v>-</v>
      </c>
      <c r="AF293" s="9" t="e">
        <f>IF(#REF!="","",AA293-#REF!)</f>
        <v>#REF!</v>
      </c>
      <c r="AG293" s="96"/>
    </row>
    <row r="294" spans="1:34" s="32" customFormat="1" hidden="1" outlineLevel="1" x14ac:dyDescent="0.2">
      <c r="B294" s="30">
        <v>10</v>
      </c>
      <c r="C294" s="406">
        <v>1</v>
      </c>
      <c r="D294" s="9"/>
      <c r="E294" s="153">
        <v>39526</v>
      </c>
      <c r="G294" s="30">
        <v>10</v>
      </c>
      <c r="H294" s="31">
        <v>1</v>
      </c>
      <c r="I294" s="31">
        <v>1</v>
      </c>
      <c r="J294" s="31">
        <v>1</v>
      </c>
      <c r="K294" s="31">
        <f t="shared" si="38"/>
        <v>0</v>
      </c>
      <c r="L294" s="154">
        <v>39527</v>
      </c>
      <c r="M294" s="35"/>
      <c r="N294" s="30">
        <v>10</v>
      </c>
      <c r="O294" s="34">
        <v>1</v>
      </c>
      <c r="P294" s="31">
        <v>1</v>
      </c>
      <c r="Q294" s="31">
        <v>0</v>
      </c>
      <c r="R294" s="31">
        <v>1</v>
      </c>
      <c r="S294" s="33">
        <v>0</v>
      </c>
      <c r="T294" s="40">
        <f t="shared" si="43"/>
        <v>0</v>
      </c>
      <c r="U294" s="162">
        <v>39531</v>
      </c>
      <c r="V294" s="112"/>
      <c r="W294" s="16"/>
      <c r="X294" s="437" t="str">
        <f t="shared" si="39"/>
        <v>KO</v>
      </c>
      <c r="Y294" s="333">
        <f t="shared" si="45"/>
        <v>1</v>
      </c>
      <c r="Z294" s="9" t="str">
        <f t="shared" si="46"/>
        <v/>
      </c>
      <c r="AA294" s="51"/>
      <c r="AB294" s="1233"/>
      <c r="AC294" s="147">
        <f t="shared" si="40"/>
        <v>-38959</v>
      </c>
      <c r="AD294" s="23" t="str">
        <f t="shared" si="41"/>
        <v>Pendente</v>
      </c>
      <c r="AE294" s="8" t="str">
        <f t="shared" ca="1" si="42"/>
        <v>ALERTA</v>
      </c>
      <c r="AF294" s="9" t="e">
        <f>IF(#REF!="","",AA294-#REF!)</f>
        <v>#REF!</v>
      </c>
      <c r="AG294" s="96"/>
    </row>
    <row r="295" spans="1:34" s="32" customFormat="1" hidden="1" outlineLevel="1" x14ac:dyDescent="0.2">
      <c r="A295" s="55"/>
      <c r="B295" s="22">
        <v>11</v>
      </c>
      <c r="C295" s="404">
        <v>13</v>
      </c>
      <c r="D295" s="12" t="s">
        <v>37</v>
      </c>
      <c r="E295" s="153">
        <v>39526</v>
      </c>
      <c r="F295" s="55"/>
      <c r="G295" s="22">
        <v>11</v>
      </c>
      <c r="H295" s="21">
        <v>13</v>
      </c>
      <c r="I295" s="21">
        <v>13</v>
      </c>
      <c r="J295" s="21">
        <v>13</v>
      </c>
      <c r="K295" s="21">
        <f t="shared" si="38"/>
        <v>0</v>
      </c>
      <c r="L295" s="155">
        <v>39527</v>
      </c>
      <c r="M295" s="57"/>
      <c r="N295" s="22">
        <v>11</v>
      </c>
      <c r="O295" s="29">
        <v>13</v>
      </c>
      <c r="P295" s="21">
        <v>13</v>
      </c>
      <c r="Q295" s="21">
        <v>0</v>
      </c>
      <c r="R295" s="21">
        <v>13</v>
      </c>
      <c r="S295" s="14">
        <v>0</v>
      </c>
      <c r="T295" s="100">
        <f t="shared" si="43"/>
        <v>0</v>
      </c>
      <c r="U295" s="162">
        <v>39531</v>
      </c>
      <c r="V295" s="108">
        <f t="shared" si="44"/>
        <v>11</v>
      </c>
      <c r="W295" s="12">
        <v>13</v>
      </c>
      <c r="X295" s="437" t="str">
        <f t="shared" si="39"/>
        <v>OK</v>
      </c>
      <c r="Y295" s="333">
        <f t="shared" si="45"/>
        <v>0</v>
      </c>
      <c r="Z295" s="12" t="str">
        <f t="shared" si="46"/>
        <v>Solmar</v>
      </c>
      <c r="AA295" s="51">
        <v>39538</v>
      </c>
      <c r="AB295" s="1233"/>
      <c r="AC295" s="147">
        <f t="shared" si="40"/>
        <v>12</v>
      </c>
      <c r="AD295" s="11" t="str">
        <f t="shared" si="41"/>
        <v>OK</v>
      </c>
      <c r="AE295" s="11" t="str">
        <f t="shared" ca="1" si="42"/>
        <v>-</v>
      </c>
      <c r="AF295" s="12" t="e">
        <f>IF(#REF!="","",AA295-#REF!)</f>
        <v>#REF!</v>
      </c>
      <c r="AG295" s="95"/>
      <c r="AH295" s="55"/>
    </row>
    <row r="296" spans="1:34" s="32" customFormat="1" hidden="1" outlineLevel="1" x14ac:dyDescent="0.2">
      <c r="B296" s="30">
        <v>1</v>
      </c>
      <c r="C296" s="406">
        <v>1995</v>
      </c>
      <c r="D296" s="9" t="s">
        <v>24</v>
      </c>
      <c r="E296" s="153">
        <v>39527</v>
      </c>
      <c r="G296" s="30">
        <v>1</v>
      </c>
      <c r="H296" s="236">
        <v>1995</v>
      </c>
      <c r="I296" s="31">
        <v>1195</v>
      </c>
      <c r="J296" s="31">
        <v>1995</v>
      </c>
      <c r="K296" s="31">
        <v>0</v>
      </c>
      <c r="L296" s="154">
        <v>39531</v>
      </c>
      <c r="M296" s="35"/>
      <c r="N296" s="30">
        <v>1</v>
      </c>
      <c r="O296" s="34">
        <v>1995</v>
      </c>
      <c r="P296" s="31">
        <v>1995</v>
      </c>
      <c r="Q296" s="31">
        <v>0</v>
      </c>
      <c r="R296" s="31">
        <v>1995</v>
      </c>
      <c r="S296" s="33">
        <v>0</v>
      </c>
      <c r="T296" s="40">
        <f t="shared" si="43"/>
        <v>0</v>
      </c>
      <c r="U296" s="162">
        <v>39532</v>
      </c>
      <c r="V296" s="112">
        <f t="shared" si="44"/>
        <v>1</v>
      </c>
      <c r="W296" s="16">
        <v>1995</v>
      </c>
      <c r="X296" s="437" t="str">
        <f t="shared" si="39"/>
        <v>OK</v>
      </c>
      <c r="Y296" s="333">
        <f t="shared" si="45"/>
        <v>0</v>
      </c>
      <c r="Z296" s="9" t="str">
        <f t="shared" si="46"/>
        <v>White</v>
      </c>
      <c r="AA296" s="51">
        <v>39532</v>
      </c>
      <c r="AB296" s="1233">
        <f>SUM(W296:W305)</f>
        <v>3729</v>
      </c>
      <c r="AC296" s="147">
        <f t="shared" si="40"/>
        <v>5</v>
      </c>
      <c r="AD296" s="15" t="str">
        <f t="shared" si="41"/>
        <v>OK</v>
      </c>
      <c r="AE296" s="8" t="str">
        <f t="shared" ca="1" si="42"/>
        <v>-</v>
      </c>
      <c r="AF296" s="9" t="e">
        <f>IF(#REF!="","",AA296-#REF!)</f>
        <v>#REF!</v>
      </c>
      <c r="AG296" s="96"/>
    </row>
    <row r="297" spans="1:34" s="32" customFormat="1" hidden="1" outlineLevel="1" x14ac:dyDescent="0.2">
      <c r="B297" s="30">
        <v>2</v>
      </c>
      <c r="C297" s="406">
        <v>1587</v>
      </c>
      <c r="D297" s="9" t="s">
        <v>24</v>
      </c>
      <c r="E297" s="153">
        <v>39527</v>
      </c>
      <c r="G297" s="30">
        <v>2</v>
      </c>
      <c r="H297" s="34">
        <v>1587</v>
      </c>
      <c r="I297" s="31">
        <v>1587</v>
      </c>
      <c r="J297" s="31">
        <v>1587</v>
      </c>
      <c r="K297" s="31">
        <f t="shared" si="38"/>
        <v>0</v>
      </c>
      <c r="L297" s="154">
        <v>39531</v>
      </c>
      <c r="M297" s="35"/>
      <c r="N297" s="30">
        <v>2</v>
      </c>
      <c r="O297" s="34">
        <v>1587</v>
      </c>
      <c r="P297" s="31">
        <v>1587</v>
      </c>
      <c r="Q297" s="31">
        <v>0</v>
      </c>
      <c r="R297" s="31">
        <v>1587</v>
      </c>
      <c r="S297" s="33">
        <v>0</v>
      </c>
      <c r="T297" s="40">
        <f t="shared" si="43"/>
        <v>0</v>
      </c>
      <c r="U297" s="162">
        <v>39532</v>
      </c>
      <c r="V297" s="112">
        <f t="shared" si="44"/>
        <v>2</v>
      </c>
      <c r="W297" s="16">
        <v>1587</v>
      </c>
      <c r="X297" s="437" t="str">
        <f t="shared" si="39"/>
        <v>OK</v>
      </c>
      <c r="Y297" s="333">
        <f t="shared" si="45"/>
        <v>0</v>
      </c>
      <c r="Z297" s="9" t="str">
        <f t="shared" si="46"/>
        <v>White</v>
      </c>
      <c r="AA297" s="51">
        <v>39532</v>
      </c>
      <c r="AB297" s="1233"/>
      <c r="AC297" s="147">
        <f t="shared" si="40"/>
        <v>5</v>
      </c>
      <c r="AD297" s="15" t="str">
        <f t="shared" si="41"/>
        <v>OK</v>
      </c>
      <c r="AE297" s="8" t="str">
        <f t="shared" ca="1" si="42"/>
        <v>-</v>
      </c>
      <c r="AF297" s="9" t="e">
        <f>IF(#REF!="","",AA297-#REF!)</f>
        <v>#REF!</v>
      </c>
      <c r="AG297" s="96"/>
    </row>
    <row r="298" spans="1:34" s="32" customFormat="1" hidden="1" outlineLevel="1" x14ac:dyDescent="0.2">
      <c r="B298" s="30">
        <v>3</v>
      </c>
      <c r="C298" s="406">
        <v>5</v>
      </c>
      <c r="D298" s="9" t="s">
        <v>25</v>
      </c>
      <c r="E298" s="153">
        <v>39527</v>
      </c>
      <c r="G298" s="30">
        <v>3</v>
      </c>
      <c r="H298" s="34">
        <v>5</v>
      </c>
      <c r="I298" s="31">
        <v>5</v>
      </c>
      <c r="J298" s="31">
        <v>5</v>
      </c>
      <c r="K298" s="31">
        <f t="shared" si="38"/>
        <v>0</v>
      </c>
      <c r="L298" s="154">
        <v>39531</v>
      </c>
      <c r="M298" s="35"/>
      <c r="N298" s="30">
        <v>3</v>
      </c>
      <c r="O298" s="34">
        <v>5</v>
      </c>
      <c r="P298" s="31">
        <v>5</v>
      </c>
      <c r="Q298" s="31">
        <v>0</v>
      </c>
      <c r="R298" s="31">
        <v>5</v>
      </c>
      <c r="S298" s="33">
        <v>0</v>
      </c>
      <c r="T298" s="40">
        <f t="shared" si="43"/>
        <v>0</v>
      </c>
      <c r="U298" s="162">
        <v>39532</v>
      </c>
      <c r="V298" s="112">
        <f t="shared" si="44"/>
        <v>3</v>
      </c>
      <c r="W298" s="16">
        <v>5</v>
      </c>
      <c r="X298" s="437" t="str">
        <f t="shared" si="39"/>
        <v>OK</v>
      </c>
      <c r="Y298" s="333">
        <f t="shared" si="45"/>
        <v>0</v>
      </c>
      <c r="Z298" s="9" t="str">
        <f t="shared" si="46"/>
        <v>Green</v>
      </c>
      <c r="AA298" s="51">
        <v>39532</v>
      </c>
      <c r="AB298" s="1233"/>
      <c r="AC298" s="147">
        <f t="shared" si="40"/>
        <v>5</v>
      </c>
      <c r="AD298" s="15" t="str">
        <f t="shared" si="41"/>
        <v>OK</v>
      </c>
      <c r="AE298" s="8" t="str">
        <f t="shared" ca="1" si="42"/>
        <v>-</v>
      </c>
      <c r="AF298" s="9" t="e">
        <f>IF(#REF!="","",AA298-#REF!)</f>
        <v>#REF!</v>
      </c>
      <c r="AG298" s="96"/>
      <c r="AH298" s="60"/>
    </row>
    <row r="299" spans="1:34" s="32" customFormat="1" hidden="1" outlineLevel="1" x14ac:dyDescent="0.2">
      <c r="B299" s="30">
        <v>4</v>
      </c>
      <c r="C299" s="406">
        <v>5</v>
      </c>
      <c r="D299" s="9" t="s">
        <v>26</v>
      </c>
      <c r="E299" s="153">
        <v>39527</v>
      </c>
      <c r="G299" s="30">
        <v>4</v>
      </c>
      <c r="H299" s="34">
        <v>5</v>
      </c>
      <c r="I299" s="31">
        <v>5</v>
      </c>
      <c r="J299" s="31">
        <v>5</v>
      </c>
      <c r="K299" s="31">
        <f t="shared" si="38"/>
        <v>0</v>
      </c>
      <c r="L299" s="154">
        <v>39531</v>
      </c>
      <c r="M299" s="35"/>
      <c r="N299" s="30">
        <v>4</v>
      </c>
      <c r="O299" s="34">
        <v>5</v>
      </c>
      <c r="P299" s="31">
        <v>5</v>
      </c>
      <c r="Q299" s="31">
        <v>0</v>
      </c>
      <c r="R299" s="31">
        <v>5</v>
      </c>
      <c r="S299" s="33">
        <v>0</v>
      </c>
      <c r="T299" s="40">
        <f t="shared" si="43"/>
        <v>0</v>
      </c>
      <c r="U299" s="162">
        <v>39532</v>
      </c>
      <c r="V299" s="112">
        <f t="shared" si="44"/>
        <v>4</v>
      </c>
      <c r="W299" s="16">
        <v>5</v>
      </c>
      <c r="X299" s="437" t="str">
        <f t="shared" si="39"/>
        <v>OK</v>
      </c>
      <c r="Y299" s="333">
        <f t="shared" si="45"/>
        <v>0</v>
      </c>
      <c r="Z299" s="9" t="str">
        <f t="shared" si="46"/>
        <v>Black</v>
      </c>
      <c r="AA299" s="51">
        <v>39532</v>
      </c>
      <c r="AB299" s="1233"/>
      <c r="AC299" s="147">
        <f t="shared" si="40"/>
        <v>5</v>
      </c>
      <c r="AD299" s="15" t="str">
        <f t="shared" si="41"/>
        <v>OK</v>
      </c>
      <c r="AE299" s="8" t="str">
        <f t="shared" ca="1" si="42"/>
        <v>-</v>
      </c>
      <c r="AF299" s="9" t="e">
        <f>IF(#REF!="","",AA299-#REF!)</f>
        <v>#REF!</v>
      </c>
      <c r="AG299" s="96"/>
    </row>
    <row r="300" spans="1:34" s="32" customFormat="1" hidden="1" outlineLevel="1" x14ac:dyDescent="0.2">
      <c r="B300" s="30">
        <v>5</v>
      </c>
      <c r="C300" s="406">
        <v>31</v>
      </c>
      <c r="D300" s="9" t="s">
        <v>29</v>
      </c>
      <c r="E300" s="153">
        <v>39527</v>
      </c>
      <c r="G300" s="30">
        <v>5</v>
      </c>
      <c r="H300" s="31">
        <v>31</v>
      </c>
      <c r="I300" s="31">
        <v>31</v>
      </c>
      <c r="J300" s="31">
        <v>31</v>
      </c>
      <c r="K300" s="31">
        <f t="shared" si="38"/>
        <v>0</v>
      </c>
      <c r="L300" s="154">
        <v>39531</v>
      </c>
      <c r="M300" s="35"/>
      <c r="N300" s="30">
        <v>5</v>
      </c>
      <c r="O300" s="34">
        <v>31</v>
      </c>
      <c r="P300" s="31">
        <v>31</v>
      </c>
      <c r="Q300" s="31">
        <v>0</v>
      </c>
      <c r="R300" s="31">
        <v>31</v>
      </c>
      <c r="S300" s="33">
        <v>0</v>
      </c>
      <c r="T300" s="40">
        <f t="shared" si="43"/>
        <v>0</v>
      </c>
      <c r="U300" s="162">
        <v>39532</v>
      </c>
      <c r="V300" s="112">
        <f t="shared" si="44"/>
        <v>5</v>
      </c>
      <c r="W300" s="16">
        <v>31</v>
      </c>
      <c r="X300" s="437" t="str">
        <f t="shared" si="39"/>
        <v>OK</v>
      </c>
      <c r="Y300" s="333">
        <f t="shared" si="45"/>
        <v>0</v>
      </c>
      <c r="Z300" s="9" t="str">
        <f t="shared" si="46"/>
        <v>Credial</v>
      </c>
      <c r="AA300" s="51">
        <v>39532</v>
      </c>
      <c r="AB300" s="1233"/>
      <c r="AC300" s="147">
        <f t="shared" si="40"/>
        <v>5</v>
      </c>
      <c r="AD300" s="15" t="str">
        <f t="shared" si="41"/>
        <v>OK</v>
      </c>
      <c r="AE300" s="8" t="str">
        <f t="shared" ca="1" si="42"/>
        <v>-</v>
      </c>
      <c r="AF300" s="9" t="e">
        <f>IF(#REF!="","",AA300-#REF!)</f>
        <v>#REF!</v>
      </c>
      <c r="AG300" s="96"/>
    </row>
    <row r="301" spans="1:34" s="32" customFormat="1" hidden="1" outlineLevel="1" x14ac:dyDescent="0.2">
      <c r="B301" s="30">
        <v>6</v>
      </c>
      <c r="C301" s="406">
        <v>68</v>
      </c>
      <c r="D301" s="9" t="s">
        <v>30</v>
      </c>
      <c r="E301" s="153">
        <v>39527</v>
      </c>
      <c r="G301" s="30">
        <v>6</v>
      </c>
      <c r="H301" s="31">
        <v>68</v>
      </c>
      <c r="I301" s="31">
        <v>68</v>
      </c>
      <c r="J301" s="31">
        <v>68</v>
      </c>
      <c r="K301" s="31">
        <f t="shared" si="38"/>
        <v>0</v>
      </c>
      <c r="L301" s="154">
        <v>39531</v>
      </c>
      <c r="M301" s="35"/>
      <c r="N301" s="30">
        <v>6</v>
      </c>
      <c r="O301" s="34">
        <v>68</v>
      </c>
      <c r="P301" s="31">
        <v>68</v>
      </c>
      <c r="Q301" s="31">
        <v>0</v>
      </c>
      <c r="R301" s="31">
        <v>68</v>
      </c>
      <c r="S301" s="33">
        <v>0</v>
      </c>
      <c r="T301" s="40">
        <f t="shared" si="43"/>
        <v>0</v>
      </c>
      <c r="U301" s="162">
        <v>39532</v>
      </c>
      <c r="V301" s="112">
        <f t="shared" si="44"/>
        <v>6</v>
      </c>
      <c r="W301" s="16">
        <v>68</v>
      </c>
      <c r="X301" s="437" t="str">
        <f t="shared" si="39"/>
        <v>OK</v>
      </c>
      <c r="Y301" s="333">
        <f t="shared" si="45"/>
        <v>0</v>
      </c>
      <c r="Z301" s="9" t="str">
        <f t="shared" si="46"/>
        <v>Ikeia</v>
      </c>
      <c r="AA301" s="51">
        <v>39532</v>
      </c>
      <c r="AB301" s="1233"/>
      <c r="AC301" s="147">
        <f t="shared" si="40"/>
        <v>5</v>
      </c>
      <c r="AD301" s="15" t="str">
        <f t="shared" si="41"/>
        <v>OK</v>
      </c>
      <c r="AE301" s="8" t="str">
        <f t="shared" ca="1" si="42"/>
        <v>-</v>
      </c>
      <c r="AF301" s="9" t="e">
        <f>IF(#REF!="","",AA301-#REF!)</f>
        <v>#REF!</v>
      </c>
      <c r="AG301" s="96"/>
    </row>
    <row r="302" spans="1:34" s="32" customFormat="1" hidden="1" outlineLevel="1" x14ac:dyDescent="0.2">
      <c r="B302" s="30">
        <v>7</v>
      </c>
      <c r="C302" s="406">
        <v>3</v>
      </c>
      <c r="D302" s="9" t="s">
        <v>32</v>
      </c>
      <c r="E302" s="153">
        <v>39527</v>
      </c>
      <c r="G302" s="30">
        <v>7</v>
      </c>
      <c r="H302" s="31">
        <v>3</v>
      </c>
      <c r="I302" s="31">
        <v>3</v>
      </c>
      <c r="J302" s="31">
        <v>3</v>
      </c>
      <c r="K302" s="31">
        <f t="shared" si="38"/>
        <v>0</v>
      </c>
      <c r="L302" s="154">
        <v>39531</v>
      </c>
      <c r="M302" s="35"/>
      <c r="N302" s="30">
        <v>7</v>
      </c>
      <c r="O302" s="34">
        <v>3</v>
      </c>
      <c r="P302" s="31">
        <v>3</v>
      </c>
      <c r="Q302" s="31">
        <v>0</v>
      </c>
      <c r="R302" s="31">
        <v>3</v>
      </c>
      <c r="S302" s="33">
        <v>0</v>
      </c>
      <c r="T302" s="40">
        <f t="shared" si="43"/>
        <v>0</v>
      </c>
      <c r="U302" s="162">
        <v>39532</v>
      </c>
      <c r="V302" s="112">
        <f t="shared" si="44"/>
        <v>7</v>
      </c>
      <c r="W302" s="16">
        <v>3</v>
      </c>
      <c r="X302" s="437" t="str">
        <f t="shared" si="39"/>
        <v>OK</v>
      </c>
      <c r="Y302" s="333">
        <f t="shared" si="45"/>
        <v>0</v>
      </c>
      <c r="Z302" s="9" t="str">
        <f t="shared" si="46"/>
        <v>Conforama</v>
      </c>
      <c r="AA302" s="51">
        <v>39532</v>
      </c>
      <c r="AB302" s="1233"/>
      <c r="AC302" s="147">
        <f t="shared" si="40"/>
        <v>5</v>
      </c>
      <c r="AD302" s="15" t="str">
        <f t="shared" si="41"/>
        <v>OK</v>
      </c>
      <c r="AE302" s="8" t="str">
        <f t="shared" ca="1" si="42"/>
        <v>-</v>
      </c>
      <c r="AF302" s="9" t="e">
        <f>IF(#REF!="","",AA302-#REF!)</f>
        <v>#REF!</v>
      </c>
      <c r="AG302" s="96"/>
    </row>
    <row r="303" spans="1:34" s="32" customFormat="1" hidden="1" outlineLevel="1" x14ac:dyDescent="0.2">
      <c r="B303" s="30">
        <v>8</v>
      </c>
      <c r="C303" s="406">
        <v>1</v>
      </c>
      <c r="D303" s="9" t="s">
        <v>34</v>
      </c>
      <c r="E303" s="153">
        <v>39527</v>
      </c>
      <c r="G303" s="30">
        <v>8</v>
      </c>
      <c r="H303" s="31">
        <v>1</v>
      </c>
      <c r="I303" s="31">
        <v>1</v>
      </c>
      <c r="J303" s="31">
        <v>1</v>
      </c>
      <c r="K303" s="31">
        <f t="shared" si="38"/>
        <v>0</v>
      </c>
      <c r="L303" s="154">
        <v>39531</v>
      </c>
      <c r="M303" s="35"/>
      <c r="N303" s="30">
        <v>8</v>
      </c>
      <c r="O303" s="34">
        <v>1</v>
      </c>
      <c r="P303" s="31">
        <v>1</v>
      </c>
      <c r="Q303" s="31">
        <v>0</v>
      </c>
      <c r="R303" s="31">
        <v>1</v>
      </c>
      <c r="S303" s="33">
        <v>0</v>
      </c>
      <c r="T303" s="40">
        <f t="shared" si="43"/>
        <v>0</v>
      </c>
      <c r="U303" s="162">
        <v>39532</v>
      </c>
      <c r="V303" s="112">
        <f t="shared" si="44"/>
        <v>8</v>
      </c>
      <c r="W303" s="16">
        <v>1</v>
      </c>
      <c r="X303" s="437" t="str">
        <f t="shared" si="39"/>
        <v>OK</v>
      </c>
      <c r="Y303" s="333">
        <f t="shared" si="45"/>
        <v>0</v>
      </c>
      <c r="Z303" s="9" t="str">
        <f t="shared" si="46"/>
        <v>Euronics</v>
      </c>
      <c r="AA303" s="51">
        <v>39532</v>
      </c>
      <c r="AB303" s="1233"/>
      <c r="AC303" s="147">
        <f t="shared" si="40"/>
        <v>5</v>
      </c>
      <c r="AD303" s="15" t="str">
        <f t="shared" si="41"/>
        <v>OK</v>
      </c>
      <c r="AE303" s="8" t="str">
        <f t="shared" ca="1" si="42"/>
        <v>-</v>
      </c>
      <c r="AF303" s="9" t="e">
        <f>IF(#REF!="","",AA303-#REF!)</f>
        <v>#REF!</v>
      </c>
      <c r="AG303" s="96"/>
    </row>
    <row r="304" spans="1:34" s="32" customFormat="1" hidden="1" outlineLevel="1" x14ac:dyDescent="0.2">
      <c r="B304" s="30">
        <v>9</v>
      </c>
      <c r="C304" s="406">
        <v>2</v>
      </c>
      <c r="D304" s="9" t="s">
        <v>35</v>
      </c>
      <c r="E304" s="153">
        <v>39527</v>
      </c>
      <c r="G304" s="30">
        <v>9</v>
      </c>
      <c r="H304" s="31">
        <v>2</v>
      </c>
      <c r="I304" s="31">
        <v>2</v>
      </c>
      <c r="J304" s="31">
        <v>2</v>
      </c>
      <c r="K304" s="31">
        <f t="shared" si="38"/>
        <v>0</v>
      </c>
      <c r="L304" s="154">
        <v>39531</v>
      </c>
      <c r="M304" s="35"/>
      <c r="N304" s="30">
        <v>9</v>
      </c>
      <c r="O304" s="34">
        <v>2</v>
      </c>
      <c r="P304" s="31">
        <v>2</v>
      </c>
      <c r="Q304" s="31">
        <v>0</v>
      </c>
      <c r="R304" s="31">
        <v>2</v>
      </c>
      <c r="S304" s="33">
        <v>0</v>
      </c>
      <c r="T304" s="40">
        <f t="shared" si="43"/>
        <v>0</v>
      </c>
      <c r="U304" s="162">
        <v>39532</v>
      </c>
      <c r="V304" s="112">
        <f t="shared" si="44"/>
        <v>9</v>
      </c>
      <c r="W304" s="16">
        <v>2</v>
      </c>
      <c r="X304" s="437" t="str">
        <f t="shared" si="39"/>
        <v>OK</v>
      </c>
      <c r="Y304" s="333">
        <f t="shared" si="45"/>
        <v>0</v>
      </c>
      <c r="Z304" s="9" t="str">
        <f t="shared" si="46"/>
        <v>Tien 21</v>
      </c>
      <c r="AA304" s="51">
        <v>39532</v>
      </c>
      <c r="AB304" s="1233"/>
      <c r="AC304" s="147">
        <f t="shared" si="40"/>
        <v>5</v>
      </c>
      <c r="AD304" s="15" t="str">
        <f t="shared" si="41"/>
        <v>OK</v>
      </c>
      <c r="AE304" s="8" t="str">
        <f t="shared" ca="1" si="42"/>
        <v>-</v>
      </c>
      <c r="AF304" s="9" t="e">
        <f>IF(#REF!="","",AA304-#REF!)</f>
        <v>#REF!</v>
      </c>
      <c r="AG304" s="96"/>
    </row>
    <row r="305" spans="1:34" s="32" customFormat="1" hidden="1" outlineLevel="1" x14ac:dyDescent="0.2">
      <c r="A305" s="55"/>
      <c r="B305" s="22">
        <v>10</v>
      </c>
      <c r="C305" s="404">
        <v>32</v>
      </c>
      <c r="D305" s="12" t="s">
        <v>37</v>
      </c>
      <c r="E305" s="153">
        <v>39527</v>
      </c>
      <c r="F305" s="55"/>
      <c r="G305" s="22">
        <v>10</v>
      </c>
      <c r="H305" s="21">
        <v>32</v>
      </c>
      <c r="I305" s="21">
        <v>32</v>
      </c>
      <c r="J305" s="21">
        <v>32</v>
      </c>
      <c r="K305" s="21">
        <f t="shared" si="38"/>
        <v>0</v>
      </c>
      <c r="L305" s="155">
        <v>39531</v>
      </c>
      <c r="M305" s="57"/>
      <c r="N305" s="22">
        <v>10</v>
      </c>
      <c r="O305" s="29">
        <v>32</v>
      </c>
      <c r="P305" s="21">
        <v>32</v>
      </c>
      <c r="Q305" s="21">
        <v>0</v>
      </c>
      <c r="R305" s="21">
        <v>32</v>
      </c>
      <c r="S305" s="14">
        <v>0</v>
      </c>
      <c r="T305" s="100">
        <f t="shared" si="43"/>
        <v>0</v>
      </c>
      <c r="U305" s="162">
        <v>39532</v>
      </c>
      <c r="V305" s="108">
        <f t="shared" si="44"/>
        <v>10</v>
      </c>
      <c r="W305" s="12">
        <v>32</v>
      </c>
      <c r="X305" s="437" t="str">
        <f t="shared" si="39"/>
        <v>OK</v>
      </c>
      <c r="Y305" s="333">
        <f t="shared" si="45"/>
        <v>0</v>
      </c>
      <c r="Z305" s="12" t="str">
        <f t="shared" si="46"/>
        <v>Solmar</v>
      </c>
      <c r="AA305" s="51">
        <v>39538</v>
      </c>
      <c r="AB305" s="1233"/>
      <c r="AC305" s="147">
        <f t="shared" si="40"/>
        <v>11</v>
      </c>
      <c r="AD305" s="11" t="str">
        <f t="shared" si="41"/>
        <v>OK</v>
      </c>
      <c r="AE305" s="11" t="str">
        <f t="shared" ca="1" si="42"/>
        <v>-</v>
      </c>
      <c r="AF305" s="12" t="e">
        <f>IF(#REF!="","",AA305-#REF!)</f>
        <v>#REF!</v>
      </c>
      <c r="AG305" s="95"/>
      <c r="AH305" s="55"/>
    </row>
    <row r="306" spans="1:34" s="32" customFormat="1" hidden="1" outlineLevel="1" x14ac:dyDescent="0.2">
      <c r="B306" s="30">
        <v>1</v>
      </c>
      <c r="C306" s="406">
        <v>20</v>
      </c>
      <c r="D306" s="9" t="s">
        <v>24</v>
      </c>
      <c r="E306" s="153">
        <v>39531</v>
      </c>
      <c r="G306" s="30">
        <v>1</v>
      </c>
      <c r="H306" s="31">
        <v>20</v>
      </c>
      <c r="I306" s="31">
        <v>20</v>
      </c>
      <c r="J306" s="31">
        <v>20</v>
      </c>
      <c r="K306" s="31">
        <f t="shared" si="38"/>
        <v>0</v>
      </c>
      <c r="L306" s="154">
        <v>39532</v>
      </c>
      <c r="M306" s="35"/>
      <c r="N306" s="30">
        <v>1</v>
      </c>
      <c r="O306" s="34">
        <v>20</v>
      </c>
      <c r="P306" s="31">
        <v>20</v>
      </c>
      <c r="Q306" s="31">
        <v>0</v>
      </c>
      <c r="R306" s="31">
        <v>20</v>
      </c>
      <c r="S306" s="33">
        <v>0</v>
      </c>
      <c r="T306" s="40">
        <f t="shared" si="43"/>
        <v>0</v>
      </c>
      <c r="U306" s="162">
        <v>39533</v>
      </c>
      <c r="V306" s="112">
        <f t="shared" si="44"/>
        <v>1</v>
      </c>
      <c r="W306" s="16">
        <v>20</v>
      </c>
      <c r="X306" s="437" t="str">
        <f t="shared" si="39"/>
        <v>OK</v>
      </c>
      <c r="Y306" s="333">
        <f t="shared" si="45"/>
        <v>0</v>
      </c>
      <c r="Z306" s="9" t="str">
        <f t="shared" si="46"/>
        <v>White</v>
      </c>
      <c r="AA306" s="51">
        <v>39534</v>
      </c>
      <c r="AB306" s="1233">
        <f>SUM(W306:W316)</f>
        <v>274</v>
      </c>
      <c r="AC306" s="147">
        <f t="shared" si="40"/>
        <v>3</v>
      </c>
      <c r="AD306" s="15" t="str">
        <f t="shared" si="41"/>
        <v>OK</v>
      </c>
      <c r="AE306" s="8" t="str">
        <f t="shared" ca="1" si="42"/>
        <v>-</v>
      </c>
      <c r="AF306" s="9" t="e">
        <f>IF(#REF!="","",AA306-#REF!)</f>
        <v>#REF!</v>
      </c>
      <c r="AG306" s="96"/>
    </row>
    <row r="307" spans="1:34" s="32" customFormat="1" hidden="1" outlineLevel="1" x14ac:dyDescent="0.2">
      <c r="B307" s="30">
        <v>2</v>
      </c>
      <c r="C307" s="406">
        <v>4</v>
      </c>
      <c r="D307" s="9" t="s">
        <v>25</v>
      </c>
      <c r="E307" s="153">
        <v>39531</v>
      </c>
      <c r="G307" s="30">
        <v>2</v>
      </c>
      <c r="H307" s="31">
        <v>4</v>
      </c>
      <c r="I307" s="31">
        <v>4</v>
      </c>
      <c r="J307" s="31">
        <v>4</v>
      </c>
      <c r="K307" s="31">
        <f t="shared" si="38"/>
        <v>0</v>
      </c>
      <c r="L307" s="154">
        <v>39532</v>
      </c>
      <c r="M307" s="35"/>
      <c r="N307" s="30">
        <v>2</v>
      </c>
      <c r="O307" s="34">
        <v>4</v>
      </c>
      <c r="P307" s="31">
        <v>4</v>
      </c>
      <c r="Q307" s="31">
        <v>0</v>
      </c>
      <c r="R307" s="31">
        <v>4</v>
      </c>
      <c r="S307" s="33">
        <v>0</v>
      </c>
      <c r="T307" s="40">
        <f t="shared" si="43"/>
        <v>0</v>
      </c>
      <c r="U307" s="162">
        <v>39533</v>
      </c>
      <c r="V307" s="112">
        <f t="shared" si="44"/>
        <v>2</v>
      </c>
      <c r="W307" s="16">
        <v>4</v>
      </c>
      <c r="X307" s="437" t="str">
        <f t="shared" si="39"/>
        <v>OK</v>
      </c>
      <c r="Y307" s="333">
        <f t="shared" si="45"/>
        <v>0</v>
      </c>
      <c r="Z307" s="9" t="str">
        <f t="shared" si="46"/>
        <v>Green</v>
      </c>
      <c r="AA307" s="51">
        <v>39534</v>
      </c>
      <c r="AB307" s="1233"/>
      <c r="AC307" s="147">
        <f t="shared" si="40"/>
        <v>3</v>
      </c>
      <c r="AD307" s="15" t="str">
        <f t="shared" si="41"/>
        <v>OK</v>
      </c>
      <c r="AE307" s="8" t="str">
        <f t="shared" ca="1" si="42"/>
        <v>-</v>
      </c>
      <c r="AF307" s="9" t="e">
        <f>IF(#REF!="","",AA307-#REF!)</f>
        <v>#REF!</v>
      </c>
      <c r="AG307" s="96"/>
      <c r="AH307" s="60"/>
    </row>
    <row r="308" spans="1:34" s="32" customFormat="1" hidden="1" outlineLevel="1" x14ac:dyDescent="0.2">
      <c r="B308" s="30">
        <v>3</v>
      </c>
      <c r="C308" s="406">
        <v>6</v>
      </c>
      <c r="D308" s="9" t="s">
        <v>26</v>
      </c>
      <c r="E308" s="153">
        <v>39531</v>
      </c>
      <c r="G308" s="30">
        <v>3</v>
      </c>
      <c r="H308" s="31">
        <v>6</v>
      </c>
      <c r="I308" s="31">
        <v>6</v>
      </c>
      <c r="J308" s="31">
        <v>6</v>
      </c>
      <c r="K308" s="31">
        <f t="shared" si="38"/>
        <v>0</v>
      </c>
      <c r="L308" s="154">
        <v>39532</v>
      </c>
      <c r="M308" s="35"/>
      <c r="N308" s="30">
        <v>3</v>
      </c>
      <c r="O308" s="34">
        <v>6</v>
      </c>
      <c r="P308" s="31">
        <v>6</v>
      </c>
      <c r="Q308" s="31">
        <v>0</v>
      </c>
      <c r="R308" s="31">
        <v>6</v>
      </c>
      <c r="S308" s="33">
        <v>0</v>
      </c>
      <c r="T308" s="40">
        <f t="shared" si="43"/>
        <v>0</v>
      </c>
      <c r="U308" s="162">
        <v>39533</v>
      </c>
      <c r="V308" s="112">
        <f t="shared" si="44"/>
        <v>3</v>
      </c>
      <c r="W308" s="16">
        <v>6</v>
      </c>
      <c r="X308" s="437" t="str">
        <f t="shared" si="39"/>
        <v>OK</v>
      </c>
      <c r="Y308" s="333">
        <f t="shared" si="45"/>
        <v>0</v>
      </c>
      <c r="Z308" s="9" t="str">
        <f t="shared" si="46"/>
        <v>Black</v>
      </c>
      <c r="AA308" s="51">
        <v>39534</v>
      </c>
      <c r="AB308" s="1233"/>
      <c r="AC308" s="147">
        <f t="shared" si="40"/>
        <v>3</v>
      </c>
      <c r="AD308" s="15" t="str">
        <f t="shared" si="41"/>
        <v>OK</v>
      </c>
      <c r="AE308" s="8" t="str">
        <f t="shared" ca="1" si="42"/>
        <v>-</v>
      </c>
      <c r="AF308" s="9" t="e">
        <f>IF(#REF!="","",AA308-#REF!)</f>
        <v>#REF!</v>
      </c>
      <c r="AG308" s="96"/>
    </row>
    <row r="309" spans="1:34" s="32" customFormat="1" hidden="1" outlineLevel="1" x14ac:dyDescent="0.2">
      <c r="B309" s="30">
        <v>4</v>
      </c>
      <c r="C309" s="406">
        <v>4</v>
      </c>
      <c r="D309" s="9" t="s">
        <v>28</v>
      </c>
      <c r="E309" s="153">
        <v>39531</v>
      </c>
      <c r="G309" s="30">
        <v>4</v>
      </c>
      <c r="H309" s="31">
        <v>4</v>
      </c>
      <c r="I309" s="31">
        <v>4</v>
      </c>
      <c r="J309" s="31">
        <v>4</v>
      </c>
      <c r="K309" s="31">
        <f t="shared" si="38"/>
        <v>0</v>
      </c>
      <c r="L309" s="154">
        <v>39532</v>
      </c>
      <c r="M309" s="35"/>
      <c r="N309" s="30">
        <v>4</v>
      </c>
      <c r="O309" s="34">
        <v>4</v>
      </c>
      <c r="P309" s="31">
        <v>4</v>
      </c>
      <c r="Q309" s="31">
        <v>0</v>
      </c>
      <c r="R309" s="31">
        <v>4</v>
      </c>
      <c r="S309" s="33">
        <v>0</v>
      </c>
      <c r="T309" s="40">
        <f t="shared" si="43"/>
        <v>0</v>
      </c>
      <c r="U309" s="162">
        <v>39533</v>
      </c>
      <c r="V309" s="112">
        <f t="shared" si="44"/>
        <v>4</v>
      </c>
      <c r="W309" s="16">
        <v>4</v>
      </c>
      <c r="X309" s="437" t="str">
        <f t="shared" si="39"/>
        <v>OK</v>
      </c>
      <c r="Y309" s="333">
        <f t="shared" si="45"/>
        <v>0</v>
      </c>
      <c r="Z309" s="9" t="str">
        <f t="shared" si="46"/>
        <v>Finance</v>
      </c>
      <c r="AA309" s="51">
        <v>39534</v>
      </c>
      <c r="AB309" s="1233"/>
      <c r="AC309" s="147">
        <f t="shared" si="40"/>
        <v>3</v>
      </c>
      <c r="AD309" s="15" t="str">
        <f t="shared" si="41"/>
        <v>OK</v>
      </c>
      <c r="AE309" s="8" t="str">
        <f t="shared" ca="1" si="42"/>
        <v>-</v>
      </c>
      <c r="AF309" s="9" t="e">
        <f>IF(#REF!="","",AA309-#REF!)</f>
        <v>#REF!</v>
      </c>
      <c r="AG309" s="96"/>
    </row>
    <row r="310" spans="1:34" s="32" customFormat="1" hidden="1" outlineLevel="1" x14ac:dyDescent="0.2">
      <c r="B310" s="30">
        <v>5</v>
      </c>
      <c r="C310" s="406">
        <v>47</v>
      </c>
      <c r="D310" s="9" t="s">
        <v>29</v>
      </c>
      <c r="E310" s="153">
        <v>39531</v>
      </c>
      <c r="G310" s="30">
        <v>5</v>
      </c>
      <c r="H310" s="31">
        <v>47</v>
      </c>
      <c r="I310" s="31">
        <v>47</v>
      </c>
      <c r="J310" s="31">
        <v>47</v>
      </c>
      <c r="K310" s="31">
        <f t="shared" si="38"/>
        <v>0</v>
      </c>
      <c r="L310" s="154">
        <v>39532</v>
      </c>
      <c r="M310" s="35"/>
      <c r="N310" s="30">
        <v>5</v>
      </c>
      <c r="O310" s="34">
        <v>47</v>
      </c>
      <c r="P310" s="31">
        <v>47</v>
      </c>
      <c r="Q310" s="31">
        <v>0</v>
      </c>
      <c r="R310" s="31">
        <v>47</v>
      </c>
      <c r="S310" s="33">
        <v>0</v>
      </c>
      <c r="T310" s="40">
        <f t="shared" si="43"/>
        <v>0</v>
      </c>
      <c r="U310" s="162">
        <v>39533</v>
      </c>
      <c r="V310" s="112">
        <f t="shared" si="44"/>
        <v>5</v>
      </c>
      <c r="W310" s="16">
        <v>47</v>
      </c>
      <c r="X310" s="437" t="str">
        <f t="shared" si="39"/>
        <v>OK</v>
      </c>
      <c r="Y310" s="333">
        <f t="shared" si="45"/>
        <v>0</v>
      </c>
      <c r="Z310" s="9" t="str">
        <f t="shared" si="46"/>
        <v>Credial</v>
      </c>
      <c r="AA310" s="51">
        <v>39534</v>
      </c>
      <c r="AB310" s="1233"/>
      <c r="AC310" s="147">
        <f t="shared" si="40"/>
        <v>3</v>
      </c>
      <c r="AD310" s="15" t="str">
        <f t="shared" si="41"/>
        <v>OK</v>
      </c>
      <c r="AE310" s="8" t="str">
        <f t="shared" ca="1" si="42"/>
        <v>-</v>
      </c>
      <c r="AF310" s="9" t="e">
        <f>IF(#REF!="","",AA310-#REF!)</f>
        <v>#REF!</v>
      </c>
      <c r="AG310" s="96"/>
    </row>
    <row r="311" spans="1:34" s="32" customFormat="1" hidden="1" outlineLevel="1" x14ac:dyDescent="0.2">
      <c r="B311" s="30">
        <v>6</v>
      </c>
      <c r="C311" s="406">
        <v>120</v>
      </c>
      <c r="D311" s="9" t="s">
        <v>30</v>
      </c>
      <c r="E311" s="153">
        <v>39531</v>
      </c>
      <c r="G311" s="30">
        <v>6</v>
      </c>
      <c r="H311" s="31">
        <v>120</v>
      </c>
      <c r="I311" s="31">
        <v>120</v>
      </c>
      <c r="J311" s="31">
        <v>120</v>
      </c>
      <c r="K311" s="31">
        <f t="shared" si="38"/>
        <v>0</v>
      </c>
      <c r="L311" s="154">
        <v>39532</v>
      </c>
      <c r="M311" s="35"/>
      <c r="N311" s="30">
        <v>6</v>
      </c>
      <c r="O311" s="34">
        <v>120</v>
      </c>
      <c r="P311" s="31">
        <v>120</v>
      </c>
      <c r="Q311" s="31">
        <v>0</v>
      </c>
      <c r="R311" s="31">
        <v>120</v>
      </c>
      <c r="S311" s="33">
        <v>0</v>
      </c>
      <c r="T311" s="40">
        <f t="shared" si="43"/>
        <v>0</v>
      </c>
      <c r="U311" s="162">
        <v>39533</v>
      </c>
      <c r="V311" s="112">
        <f t="shared" si="44"/>
        <v>6</v>
      </c>
      <c r="W311" s="16">
        <v>120</v>
      </c>
      <c r="X311" s="437" t="str">
        <f t="shared" si="39"/>
        <v>OK</v>
      </c>
      <c r="Y311" s="333">
        <f t="shared" si="45"/>
        <v>0</v>
      </c>
      <c r="Z311" s="9" t="str">
        <f t="shared" si="46"/>
        <v>Ikeia</v>
      </c>
      <c r="AA311" s="51">
        <v>39534</v>
      </c>
      <c r="AB311" s="1233"/>
      <c r="AC311" s="147">
        <f t="shared" si="40"/>
        <v>3</v>
      </c>
      <c r="AD311" s="15" t="str">
        <f t="shared" si="41"/>
        <v>OK</v>
      </c>
      <c r="AE311" s="8" t="str">
        <f t="shared" ca="1" si="42"/>
        <v>-</v>
      </c>
      <c r="AF311" s="9" t="e">
        <f>IF(#REF!="","",AA311-#REF!)</f>
        <v>#REF!</v>
      </c>
      <c r="AG311" s="96"/>
    </row>
    <row r="312" spans="1:34" s="32" customFormat="1" hidden="1" outlineLevel="1" x14ac:dyDescent="0.2">
      <c r="B312" s="30">
        <v>7</v>
      </c>
      <c r="C312" s="406">
        <v>1</v>
      </c>
      <c r="D312" s="9" t="s">
        <v>31</v>
      </c>
      <c r="E312" s="153">
        <v>39531</v>
      </c>
      <c r="G312" s="30">
        <v>7</v>
      </c>
      <c r="H312" s="31">
        <v>1</v>
      </c>
      <c r="I312" s="31">
        <v>1</v>
      </c>
      <c r="J312" s="31">
        <v>1</v>
      </c>
      <c r="K312" s="31">
        <f t="shared" si="38"/>
        <v>0</v>
      </c>
      <c r="L312" s="154">
        <v>39532</v>
      </c>
      <c r="M312" s="35"/>
      <c r="N312" s="30">
        <v>7</v>
      </c>
      <c r="O312" s="34">
        <v>1</v>
      </c>
      <c r="P312" s="31">
        <v>1</v>
      </c>
      <c r="Q312" s="31">
        <v>0</v>
      </c>
      <c r="R312" s="31">
        <v>1</v>
      </c>
      <c r="S312" s="33">
        <v>0</v>
      </c>
      <c r="T312" s="40">
        <f t="shared" si="43"/>
        <v>0</v>
      </c>
      <c r="U312" s="162">
        <v>39533</v>
      </c>
      <c r="V312" s="112">
        <f t="shared" si="44"/>
        <v>7</v>
      </c>
      <c r="W312" s="16">
        <v>1</v>
      </c>
      <c r="X312" s="437" t="str">
        <f t="shared" si="39"/>
        <v>OK</v>
      </c>
      <c r="Y312" s="333">
        <f t="shared" si="45"/>
        <v>0</v>
      </c>
      <c r="Z312" s="9" t="str">
        <f t="shared" si="46"/>
        <v>Moviflor</v>
      </c>
      <c r="AA312" s="51">
        <v>39534</v>
      </c>
      <c r="AB312" s="1233"/>
      <c r="AC312" s="147">
        <f t="shared" si="40"/>
        <v>3</v>
      </c>
      <c r="AD312" s="15" t="str">
        <f t="shared" si="41"/>
        <v>OK</v>
      </c>
      <c r="AE312" s="8" t="str">
        <f t="shared" ca="1" si="42"/>
        <v>-</v>
      </c>
      <c r="AF312" s="9" t="e">
        <f>IF(#REF!="","",AA312-#REF!)</f>
        <v>#REF!</v>
      </c>
      <c r="AG312" s="96"/>
    </row>
    <row r="313" spans="1:34" s="32" customFormat="1" hidden="1" outlineLevel="1" x14ac:dyDescent="0.2">
      <c r="B313" s="30">
        <v>8</v>
      </c>
      <c r="C313" s="406">
        <v>63</v>
      </c>
      <c r="D313" s="9" t="s">
        <v>32</v>
      </c>
      <c r="E313" s="153">
        <v>39531</v>
      </c>
      <c r="G313" s="30">
        <v>8</v>
      </c>
      <c r="H313" s="31">
        <v>63</v>
      </c>
      <c r="I313" s="31">
        <v>63</v>
      </c>
      <c r="J313" s="31">
        <v>63</v>
      </c>
      <c r="K313" s="31">
        <f t="shared" si="38"/>
        <v>0</v>
      </c>
      <c r="L313" s="154">
        <v>39532</v>
      </c>
      <c r="M313" s="35"/>
      <c r="N313" s="30">
        <v>8</v>
      </c>
      <c r="O313" s="34">
        <v>63</v>
      </c>
      <c r="P313" s="31">
        <v>63</v>
      </c>
      <c r="Q313" s="31">
        <v>0</v>
      </c>
      <c r="R313" s="31">
        <v>63</v>
      </c>
      <c r="S313" s="33">
        <v>0</v>
      </c>
      <c r="T313" s="40">
        <f t="shared" si="43"/>
        <v>0</v>
      </c>
      <c r="U313" s="162">
        <v>39533</v>
      </c>
      <c r="V313" s="112">
        <f t="shared" si="44"/>
        <v>8</v>
      </c>
      <c r="W313" s="16">
        <v>63</v>
      </c>
      <c r="X313" s="437" t="str">
        <f t="shared" si="39"/>
        <v>OK</v>
      </c>
      <c r="Y313" s="333">
        <f t="shared" si="45"/>
        <v>0</v>
      </c>
      <c r="Z313" s="9" t="str">
        <f t="shared" si="46"/>
        <v>Conforama</v>
      </c>
      <c r="AA313" s="51">
        <v>39534</v>
      </c>
      <c r="AB313" s="1233"/>
      <c r="AC313" s="147">
        <f t="shared" si="40"/>
        <v>3</v>
      </c>
      <c r="AD313" s="15" t="str">
        <f t="shared" si="41"/>
        <v>OK</v>
      </c>
      <c r="AE313" s="8" t="str">
        <f t="shared" ca="1" si="42"/>
        <v>-</v>
      </c>
      <c r="AF313" s="9" t="e">
        <f>IF(#REF!="","",AA313-#REF!)</f>
        <v>#REF!</v>
      </c>
      <c r="AG313" s="96"/>
    </row>
    <row r="314" spans="1:34" s="32" customFormat="1" hidden="1" outlineLevel="1" x14ac:dyDescent="0.2">
      <c r="B314" s="30">
        <v>9</v>
      </c>
      <c r="C314" s="406">
        <v>1</v>
      </c>
      <c r="D314" s="9" t="s">
        <v>34</v>
      </c>
      <c r="E314" s="153">
        <v>39531</v>
      </c>
      <c r="G314" s="30">
        <v>9</v>
      </c>
      <c r="H314" s="31">
        <v>1</v>
      </c>
      <c r="I314" s="31">
        <v>1</v>
      </c>
      <c r="J314" s="31">
        <v>1</v>
      </c>
      <c r="K314" s="31">
        <f t="shared" si="38"/>
        <v>0</v>
      </c>
      <c r="L314" s="154">
        <v>39532</v>
      </c>
      <c r="M314" s="35"/>
      <c r="N314" s="30">
        <v>9</v>
      </c>
      <c r="O314" s="34">
        <v>1</v>
      </c>
      <c r="P314" s="31">
        <v>1</v>
      </c>
      <c r="Q314" s="31">
        <v>0</v>
      </c>
      <c r="R314" s="31">
        <v>1</v>
      </c>
      <c r="S314" s="33">
        <v>0</v>
      </c>
      <c r="T314" s="40">
        <f t="shared" si="43"/>
        <v>0</v>
      </c>
      <c r="U314" s="162">
        <v>39533</v>
      </c>
      <c r="V314" s="112">
        <f t="shared" si="44"/>
        <v>9</v>
      </c>
      <c r="W314" s="16">
        <v>1</v>
      </c>
      <c r="X314" s="437" t="str">
        <f t="shared" si="39"/>
        <v>OK</v>
      </c>
      <c r="Y314" s="333">
        <f t="shared" si="45"/>
        <v>0</v>
      </c>
      <c r="Z314" s="9" t="str">
        <f t="shared" si="46"/>
        <v>Euronics</v>
      </c>
      <c r="AA314" s="51">
        <v>39534</v>
      </c>
      <c r="AB314" s="1233"/>
      <c r="AC314" s="147">
        <f t="shared" si="40"/>
        <v>3</v>
      </c>
      <c r="AD314" s="15" t="str">
        <f t="shared" si="41"/>
        <v>OK</v>
      </c>
      <c r="AE314" s="8" t="str">
        <f t="shared" ca="1" si="42"/>
        <v>-</v>
      </c>
      <c r="AF314" s="9" t="e">
        <f>IF(#REF!="","",AA314-#REF!)</f>
        <v>#REF!</v>
      </c>
      <c r="AG314" s="96"/>
    </row>
    <row r="315" spans="1:34" s="32" customFormat="1" hidden="1" outlineLevel="1" x14ac:dyDescent="0.2">
      <c r="B315" s="30">
        <v>10</v>
      </c>
      <c r="C315" s="406">
        <v>1</v>
      </c>
      <c r="D315" s="9" t="s">
        <v>35</v>
      </c>
      <c r="E315" s="153">
        <v>39531</v>
      </c>
      <c r="G315" s="30">
        <v>10</v>
      </c>
      <c r="H315" s="31">
        <v>1</v>
      </c>
      <c r="I315" s="31">
        <v>1</v>
      </c>
      <c r="J315" s="31">
        <v>1</v>
      </c>
      <c r="K315" s="31">
        <f t="shared" si="38"/>
        <v>0</v>
      </c>
      <c r="L315" s="154">
        <v>39532</v>
      </c>
      <c r="M315" s="35"/>
      <c r="N315" s="30">
        <v>10</v>
      </c>
      <c r="O315" s="34">
        <v>1</v>
      </c>
      <c r="P315" s="31">
        <v>1</v>
      </c>
      <c r="Q315" s="31">
        <v>0</v>
      </c>
      <c r="R315" s="31">
        <v>1</v>
      </c>
      <c r="S315" s="33">
        <v>0</v>
      </c>
      <c r="T315" s="40">
        <f t="shared" si="43"/>
        <v>0</v>
      </c>
      <c r="U315" s="162">
        <v>39533</v>
      </c>
      <c r="V315" s="112">
        <f t="shared" si="44"/>
        <v>10</v>
      </c>
      <c r="W315" s="16">
        <v>1</v>
      </c>
      <c r="X315" s="437" t="str">
        <f t="shared" si="39"/>
        <v>OK</v>
      </c>
      <c r="Y315" s="333">
        <f t="shared" si="45"/>
        <v>0</v>
      </c>
      <c r="Z315" s="9" t="str">
        <f t="shared" si="46"/>
        <v>Tien 21</v>
      </c>
      <c r="AA315" s="51">
        <v>39534</v>
      </c>
      <c r="AB315" s="1233"/>
      <c r="AC315" s="147">
        <f t="shared" si="40"/>
        <v>3</v>
      </c>
      <c r="AD315" s="15" t="str">
        <f t="shared" si="41"/>
        <v>OK</v>
      </c>
      <c r="AE315" s="8" t="str">
        <f t="shared" ca="1" si="42"/>
        <v>-</v>
      </c>
      <c r="AF315" s="9" t="e">
        <f>IF(#REF!="","",AA315-#REF!)</f>
        <v>#REF!</v>
      </c>
      <c r="AG315" s="96"/>
    </row>
    <row r="316" spans="1:34" s="32" customFormat="1" hidden="1" outlineLevel="1" x14ac:dyDescent="0.2">
      <c r="A316" s="55"/>
      <c r="B316" s="22">
        <v>11</v>
      </c>
      <c r="C316" s="404">
        <v>7</v>
      </c>
      <c r="D316" s="12" t="s">
        <v>37</v>
      </c>
      <c r="E316" s="153">
        <v>39531</v>
      </c>
      <c r="F316" s="55"/>
      <c r="G316" s="22">
        <v>11</v>
      </c>
      <c r="H316" s="21">
        <v>7</v>
      </c>
      <c r="I316" s="21">
        <v>7</v>
      </c>
      <c r="J316" s="21">
        <v>7</v>
      </c>
      <c r="K316" s="21">
        <f t="shared" si="38"/>
        <v>0</v>
      </c>
      <c r="L316" s="155">
        <v>39532</v>
      </c>
      <c r="M316" s="57"/>
      <c r="N316" s="22">
        <v>11</v>
      </c>
      <c r="O316" s="29">
        <v>7</v>
      </c>
      <c r="P316" s="21">
        <v>7</v>
      </c>
      <c r="Q316" s="21">
        <v>0</v>
      </c>
      <c r="R316" s="21">
        <v>7</v>
      </c>
      <c r="S316" s="14">
        <v>0</v>
      </c>
      <c r="T316" s="100">
        <f t="shared" si="43"/>
        <v>0</v>
      </c>
      <c r="U316" s="162">
        <v>39533</v>
      </c>
      <c r="V316" s="108">
        <f t="shared" si="44"/>
        <v>11</v>
      </c>
      <c r="W316" s="12">
        <v>7</v>
      </c>
      <c r="X316" s="437" t="str">
        <f t="shared" si="39"/>
        <v>OK</v>
      </c>
      <c r="Y316" s="333">
        <f t="shared" si="45"/>
        <v>0</v>
      </c>
      <c r="Z316" s="12" t="str">
        <f t="shared" si="46"/>
        <v>Solmar</v>
      </c>
      <c r="AA316" s="51">
        <v>39538</v>
      </c>
      <c r="AB316" s="1233"/>
      <c r="AC316" s="147">
        <f t="shared" si="40"/>
        <v>7</v>
      </c>
      <c r="AD316" s="11" t="str">
        <f t="shared" si="41"/>
        <v>OK</v>
      </c>
      <c r="AE316" s="11" t="str">
        <f t="shared" ca="1" si="42"/>
        <v>-</v>
      </c>
      <c r="AF316" s="12" t="e">
        <f>IF(#REF!="","",AA316-#REF!)</f>
        <v>#REF!</v>
      </c>
      <c r="AG316" s="95"/>
      <c r="AH316" s="55"/>
    </row>
    <row r="317" spans="1:34" s="32" customFormat="1" hidden="1" outlineLevel="1" x14ac:dyDescent="0.2">
      <c r="B317" s="30">
        <v>1</v>
      </c>
      <c r="C317" s="406">
        <v>24</v>
      </c>
      <c r="D317" s="16" t="s">
        <v>24</v>
      </c>
      <c r="E317" s="153">
        <v>39532</v>
      </c>
      <c r="G317" s="30">
        <v>1</v>
      </c>
      <c r="H317" s="42">
        <v>72</v>
      </c>
      <c r="I317" s="31">
        <v>24</v>
      </c>
      <c r="J317" s="31">
        <v>24</v>
      </c>
      <c r="K317" s="31">
        <f t="shared" si="38"/>
        <v>0</v>
      </c>
      <c r="L317" s="154">
        <v>39533</v>
      </c>
      <c r="M317" s="35"/>
      <c r="N317" s="30">
        <v>1</v>
      </c>
      <c r="O317" s="34">
        <v>24</v>
      </c>
      <c r="P317" s="31">
        <v>24</v>
      </c>
      <c r="Q317" s="31">
        <v>0</v>
      </c>
      <c r="R317" s="31">
        <v>24</v>
      </c>
      <c r="S317" s="33">
        <v>0</v>
      </c>
      <c r="T317" s="40">
        <f t="shared" si="43"/>
        <v>0</v>
      </c>
      <c r="U317" s="162">
        <v>39534</v>
      </c>
      <c r="V317" s="112">
        <f t="shared" si="44"/>
        <v>1</v>
      </c>
      <c r="W317" s="16">
        <v>24</v>
      </c>
      <c r="X317" s="437" t="str">
        <f t="shared" si="39"/>
        <v>OK</v>
      </c>
      <c r="Y317" s="333">
        <f t="shared" si="45"/>
        <v>0</v>
      </c>
      <c r="Z317" s="9" t="str">
        <f t="shared" si="46"/>
        <v>White</v>
      </c>
      <c r="AA317" s="51">
        <v>39534</v>
      </c>
      <c r="AB317" s="1233">
        <f>SUM(W317:W327)</f>
        <v>3562</v>
      </c>
      <c r="AC317" s="147">
        <f t="shared" si="40"/>
        <v>2</v>
      </c>
      <c r="AD317" s="15" t="str">
        <f t="shared" si="41"/>
        <v>OK</v>
      </c>
      <c r="AE317" s="8" t="str">
        <f t="shared" ca="1" si="42"/>
        <v>-</v>
      </c>
      <c r="AF317" s="9" t="e">
        <f>IF(#REF!="","",AA317-#REF!)</f>
        <v>#REF!</v>
      </c>
      <c r="AG317" s="96"/>
    </row>
    <row r="318" spans="1:34" s="32" customFormat="1" hidden="1" outlineLevel="1" x14ac:dyDescent="0.2">
      <c r="B318" s="30">
        <v>2</v>
      </c>
      <c r="C318" s="406">
        <v>5</v>
      </c>
      <c r="D318" s="16" t="s">
        <v>25</v>
      </c>
      <c r="E318" s="153">
        <v>39532</v>
      </c>
      <c r="G318" s="30">
        <v>2</v>
      </c>
      <c r="H318" s="31">
        <v>5</v>
      </c>
      <c r="I318" s="31">
        <v>5</v>
      </c>
      <c r="J318" s="31">
        <v>5</v>
      </c>
      <c r="K318" s="31">
        <f t="shared" si="38"/>
        <v>0</v>
      </c>
      <c r="L318" s="154">
        <v>39533</v>
      </c>
      <c r="M318" s="35"/>
      <c r="N318" s="30">
        <v>2</v>
      </c>
      <c r="O318" s="34">
        <v>5</v>
      </c>
      <c r="P318" s="31">
        <v>5</v>
      </c>
      <c r="Q318" s="31">
        <v>0</v>
      </c>
      <c r="R318" s="31">
        <v>5</v>
      </c>
      <c r="S318" s="33">
        <v>0</v>
      </c>
      <c r="T318" s="40">
        <f t="shared" si="43"/>
        <v>0</v>
      </c>
      <c r="U318" s="162">
        <v>39534</v>
      </c>
      <c r="V318" s="112">
        <f t="shared" si="44"/>
        <v>2</v>
      </c>
      <c r="W318" s="16">
        <v>5</v>
      </c>
      <c r="X318" s="437" t="str">
        <f t="shared" si="39"/>
        <v>OK</v>
      </c>
      <c r="Y318" s="333">
        <f t="shared" si="45"/>
        <v>0</v>
      </c>
      <c r="Z318" s="9" t="str">
        <f t="shared" si="46"/>
        <v>Green</v>
      </c>
      <c r="AA318" s="51">
        <v>39534</v>
      </c>
      <c r="AB318" s="1233"/>
      <c r="AC318" s="147">
        <f t="shared" si="40"/>
        <v>2</v>
      </c>
      <c r="AD318" s="15" t="str">
        <f t="shared" si="41"/>
        <v>OK</v>
      </c>
      <c r="AE318" s="8" t="str">
        <f t="shared" ca="1" si="42"/>
        <v>-</v>
      </c>
      <c r="AF318" s="9" t="e">
        <f>IF(#REF!="","",AA318-#REF!)</f>
        <v>#REF!</v>
      </c>
      <c r="AG318" s="96"/>
      <c r="AH318" s="60"/>
    </row>
    <row r="319" spans="1:34" s="32" customFormat="1" hidden="1" outlineLevel="1" x14ac:dyDescent="0.2">
      <c r="B319" s="30">
        <v>3</v>
      </c>
      <c r="C319" s="406">
        <v>10</v>
      </c>
      <c r="D319" s="16" t="s">
        <v>26</v>
      </c>
      <c r="E319" s="153">
        <v>39532</v>
      </c>
      <c r="G319" s="30">
        <v>3</v>
      </c>
      <c r="H319" s="31">
        <v>10</v>
      </c>
      <c r="I319" s="31">
        <v>10</v>
      </c>
      <c r="J319" s="31">
        <v>10</v>
      </c>
      <c r="K319" s="31">
        <f t="shared" ref="K319:K382" si="47">IF(I319="","",I319-J319)</f>
        <v>0</v>
      </c>
      <c r="L319" s="154">
        <v>39533</v>
      </c>
      <c r="M319" s="35"/>
      <c r="N319" s="30">
        <v>3</v>
      </c>
      <c r="O319" s="34">
        <v>10</v>
      </c>
      <c r="P319" s="31">
        <v>10</v>
      </c>
      <c r="Q319" s="31">
        <v>0</v>
      </c>
      <c r="R319" s="31">
        <v>10</v>
      </c>
      <c r="S319" s="33">
        <v>0</v>
      </c>
      <c r="T319" s="40">
        <f t="shared" si="43"/>
        <v>0</v>
      </c>
      <c r="U319" s="162">
        <v>39534</v>
      </c>
      <c r="V319" s="112">
        <f t="shared" si="44"/>
        <v>3</v>
      </c>
      <c r="W319" s="16">
        <v>10</v>
      </c>
      <c r="X319" s="437" t="str">
        <f t="shared" si="39"/>
        <v>OK</v>
      </c>
      <c r="Y319" s="333">
        <f t="shared" si="45"/>
        <v>0</v>
      </c>
      <c r="Z319" s="9" t="str">
        <f t="shared" si="46"/>
        <v>Black</v>
      </c>
      <c r="AA319" s="51">
        <v>39534</v>
      </c>
      <c r="AB319" s="1233"/>
      <c r="AC319" s="147">
        <f t="shared" si="40"/>
        <v>2</v>
      </c>
      <c r="AD319" s="15" t="str">
        <f t="shared" si="41"/>
        <v>OK</v>
      </c>
      <c r="AE319" s="8" t="str">
        <f t="shared" ca="1" si="42"/>
        <v>-</v>
      </c>
      <c r="AF319" s="9" t="e">
        <f>IF(#REF!="","",AA319-#REF!)</f>
        <v>#REF!</v>
      </c>
      <c r="AG319" s="96"/>
    </row>
    <row r="320" spans="1:34" s="32" customFormat="1" hidden="1" outlineLevel="1" x14ac:dyDescent="0.2">
      <c r="B320" s="30">
        <v>4</v>
      </c>
      <c r="C320" s="406">
        <v>4</v>
      </c>
      <c r="D320" s="16" t="s">
        <v>28</v>
      </c>
      <c r="E320" s="153">
        <v>39532</v>
      </c>
      <c r="G320" s="30">
        <v>4</v>
      </c>
      <c r="H320" s="31">
        <v>4</v>
      </c>
      <c r="I320" s="31">
        <v>4</v>
      </c>
      <c r="J320" s="31">
        <v>4</v>
      </c>
      <c r="K320" s="31">
        <f t="shared" si="47"/>
        <v>0</v>
      </c>
      <c r="L320" s="154">
        <v>39533</v>
      </c>
      <c r="M320" s="35"/>
      <c r="N320" s="30">
        <v>4</v>
      </c>
      <c r="O320" s="34">
        <v>4</v>
      </c>
      <c r="P320" s="31">
        <v>4</v>
      </c>
      <c r="Q320" s="31">
        <v>0</v>
      </c>
      <c r="R320" s="31">
        <v>4</v>
      </c>
      <c r="S320" s="33">
        <v>0</v>
      </c>
      <c r="T320" s="40">
        <f t="shared" si="43"/>
        <v>0</v>
      </c>
      <c r="U320" s="162">
        <v>39534</v>
      </c>
      <c r="V320" s="112">
        <f t="shared" si="44"/>
        <v>4</v>
      </c>
      <c r="W320" s="16">
        <v>4</v>
      </c>
      <c r="X320" s="437" t="str">
        <f t="shared" si="39"/>
        <v>OK</v>
      </c>
      <c r="Y320" s="333">
        <f t="shared" si="45"/>
        <v>0</v>
      </c>
      <c r="Z320" s="9" t="str">
        <f t="shared" si="46"/>
        <v>Finance</v>
      </c>
      <c r="AA320" s="51">
        <v>39534</v>
      </c>
      <c r="AB320" s="1233"/>
      <c r="AC320" s="147">
        <f t="shared" si="40"/>
        <v>2</v>
      </c>
      <c r="AD320" s="15" t="str">
        <f t="shared" si="41"/>
        <v>OK</v>
      </c>
      <c r="AE320" s="8" t="str">
        <f t="shared" ca="1" si="42"/>
        <v>-</v>
      </c>
      <c r="AF320" s="9" t="e">
        <f>IF(#REF!="","",AA320-#REF!)</f>
        <v>#REF!</v>
      </c>
      <c r="AG320" s="96"/>
    </row>
    <row r="321" spans="1:34" s="32" customFormat="1" hidden="1" outlineLevel="1" x14ac:dyDescent="0.2">
      <c r="B321" s="30">
        <v>5</v>
      </c>
      <c r="C321" s="406">
        <v>41</v>
      </c>
      <c r="D321" s="16" t="s">
        <v>29</v>
      </c>
      <c r="E321" s="153">
        <v>39532</v>
      </c>
      <c r="G321" s="30">
        <v>5</v>
      </c>
      <c r="H321" s="31">
        <v>41</v>
      </c>
      <c r="I321" s="31">
        <v>41</v>
      </c>
      <c r="J321" s="31">
        <v>41</v>
      </c>
      <c r="K321" s="31">
        <f t="shared" si="47"/>
        <v>0</v>
      </c>
      <c r="L321" s="154">
        <v>39533</v>
      </c>
      <c r="M321" s="35"/>
      <c r="N321" s="30">
        <v>5</v>
      </c>
      <c r="O321" s="34">
        <v>41</v>
      </c>
      <c r="P321" s="31">
        <v>41</v>
      </c>
      <c r="Q321" s="31">
        <v>0</v>
      </c>
      <c r="R321" s="31">
        <v>41</v>
      </c>
      <c r="S321" s="33">
        <v>0</v>
      </c>
      <c r="T321" s="40">
        <f t="shared" si="43"/>
        <v>0</v>
      </c>
      <c r="U321" s="162">
        <v>39534</v>
      </c>
      <c r="V321" s="112">
        <f t="shared" si="44"/>
        <v>5</v>
      </c>
      <c r="W321" s="16">
        <v>41</v>
      </c>
      <c r="X321" s="437" t="str">
        <f t="shared" si="39"/>
        <v>OK</v>
      </c>
      <c r="Y321" s="333">
        <f t="shared" si="45"/>
        <v>0</v>
      </c>
      <c r="Z321" s="9" t="str">
        <f t="shared" si="46"/>
        <v>Credial</v>
      </c>
      <c r="AA321" s="51">
        <v>39534</v>
      </c>
      <c r="AB321" s="1233"/>
      <c r="AC321" s="147">
        <f t="shared" si="40"/>
        <v>2</v>
      </c>
      <c r="AD321" s="15" t="str">
        <f t="shared" si="41"/>
        <v>OK</v>
      </c>
      <c r="AE321" s="8" t="str">
        <f t="shared" ca="1" si="42"/>
        <v>-</v>
      </c>
      <c r="AF321" s="9" t="e">
        <f>IF(#REF!="","",AA321-#REF!)</f>
        <v>#REF!</v>
      </c>
      <c r="AG321" s="96"/>
    </row>
    <row r="322" spans="1:34" s="32" customFormat="1" hidden="1" outlineLevel="1" x14ac:dyDescent="0.2">
      <c r="B322" s="30">
        <v>6</v>
      </c>
      <c r="C322" s="406">
        <v>18</v>
      </c>
      <c r="D322" s="16" t="s">
        <v>30</v>
      </c>
      <c r="E322" s="153">
        <v>39532</v>
      </c>
      <c r="G322" s="30">
        <v>6</v>
      </c>
      <c r="H322" s="31">
        <v>18</v>
      </c>
      <c r="I322" s="31">
        <v>18</v>
      </c>
      <c r="J322" s="31">
        <v>18</v>
      </c>
      <c r="K322" s="31">
        <f t="shared" si="47"/>
        <v>0</v>
      </c>
      <c r="L322" s="154">
        <v>39533</v>
      </c>
      <c r="M322" s="35"/>
      <c r="N322" s="30">
        <v>6</v>
      </c>
      <c r="O322" s="34">
        <v>18</v>
      </c>
      <c r="P322" s="31">
        <v>18</v>
      </c>
      <c r="Q322" s="31">
        <v>0</v>
      </c>
      <c r="R322" s="31">
        <v>18</v>
      </c>
      <c r="S322" s="33">
        <v>0</v>
      </c>
      <c r="T322" s="40">
        <f t="shared" si="43"/>
        <v>0</v>
      </c>
      <c r="U322" s="162">
        <v>39534</v>
      </c>
      <c r="V322" s="112">
        <f t="shared" si="44"/>
        <v>6</v>
      </c>
      <c r="W322" s="16">
        <v>18</v>
      </c>
      <c r="X322" s="437" t="str">
        <f t="shared" si="39"/>
        <v>OK</v>
      </c>
      <c r="Y322" s="333">
        <f t="shared" si="45"/>
        <v>0</v>
      </c>
      <c r="Z322" s="9" t="str">
        <f t="shared" si="46"/>
        <v>Ikeia</v>
      </c>
      <c r="AA322" s="51">
        <v>39534</v>
      </c>
      <c r="AB322" s="1233"/>
      <c r="AC322" s="147">
        <f t="shared" si="40"/>
        <v>2</v>
      </c>
      <c r="AD322" s="15" t="str">
        <f t="shared" si="41"/>
        <v>OK</v>
      </c>
      <c r="AE322" s="8" t="str">
        <f t="shared" ca="1" si="42"/>
        <v>-</v>
      </c>
      <c r="AF322" s="9" t="e">
        <f>IF(#REF!="","",AA322-#REF!)</f>
        <v>#REF!</v>
      </c>
      <c r="AG322" s="96"/>
    </row>
    <row r="323" spans="1:34" s="32" customFormat="1" hidden="1" outlineLevel="1" x14ac:dyDescent="0.2">
      <c r="B323" s="30">
        <v>7</v>
      </c>
      <c r="C323" s="406">
        <v>1995</v>
      </c>
      <c r="D323" s="9" t="s">
        <v>32</v>
      </c>
      <c r="E323" s="153">
        <v>39532</v>
      </c>
      <c r="G323" s="30">
        <v>7</v>
      </c>
      <c r="H323" s="31">
        <v>1995</v>
      </c>
      <c r="I323" s="31">
        <v>1995</v>
      </c>
      <c r="J323" s="31">
        <v>1995</v>
      </c>
      <c r="K323" s="31">
        <f t="shared" si="47"/>
        <v>0</v>
      </c>
      <c r="L323" s="154">
        <v>39533</v>
      </c>
      <c r="M323" s="35"/>
      <c r="N323" s="30">
        <v>7</v>
      </c>
      <c r="O323" s="34">
        <v>1995</v>
      </c>
      <c r="P323" s="31">
        <v>1995</v>
      </c>
      <c r="Q323" s="31">
        <v>0</v>
      </c>
      <c r="R323" s="31">
        <v>1995</v>
      </c>
      <c r="S323" s="33">
        <v>0</v>
      </c>
      <c r="T323" s="40">
        <f t="shared" si="43"/>
        <v>0</v>
      </c>
      <c r="U323" s="162">
        <v>39534</v>
      </c>
      <c r="V323" s="112">
        <f t="shared" si="44"/>
        <v>7</v>
      </c>
      <c r="W323" s="16">
        <v>1995</v>
      </c>
      <c r="X323" s="437" t="str">
        <f t="shared" si="39"/>
        <v>OK</v>
      </c>
      <c r="Y323" s="333">
        <f t="shared" si="45"/>
        <v>0</v>
      </c>
      <c r="Z323" s="9" t="str">
        <f t="shared" si="46"/>
        <v>Conforama</v>
      </c>
      <c r="AA323" s="51">
        <v>39534</v>
      </c>
      <c r="AB323" s="1233"/>
      <c r="AC323" s="147">
        <f t="shared" si="40"/>
        <v>2</v>
      </c>
      <c r="AD323" s="15" t="str">
        <f t="shared" si="41"/>
        <v>OK</v>
      </c>
      <c r="AE323" s="8" t="str">
        <f t="shared" ca="1" si="42"/>
        <v>-</v>
      </c>
      <c r="AF323" s="9" t="e">
        <f>IF(#REF!="","",AA323-#REF!)</f>
        <v>#REF!</v>
      </c>
      <c r="AG323" s="96"/>
    </row>
    <row r="324" spans="1:34" s="32" customFormat="1" hidden="1" outlineLevel="1" x14ac:dyDescent="0.2">
      <c r="B324" s="30">
        <v>8</v>
      </c>
      <c r="C324" s="406">
        <v>1462</v>
      </c>
      <c r="D324" s="9" t="s">
        <v>32</v>
      </c>
      <c r="E324" s="153">
        <v>39532</v>
      </c>
      <c r="G324" s="30">
        <v>8</v>
      </c>
      <c r="H324" s="31">
        <v>1462</v>
      </c>
      <c r="I324" s="31">
        <v>1462</v>
      </c>
      <c r="J324" s="31">
        <v>1462</v>
      </c>
      <c r="K324" s="31">
        <f t="shared" si="47"/>
        <v>0</v>
      </c>
      <c r="L324" s="154">
        <v>39533</v>
      </c>
      <c r="M324" s="35"/>
      <c r="N324" s="30">
        <v>8</v>
      </c>
      <c r="O324" s="34">
        <v>1462</v>
      </c>
      <c r="P324" s="31">
        <v>1462</v>
      </c>
      <c r="Q324" s="31">
        <v>0</v>
      </c>
      <c r="R324" s="31">
        <v>1462</v>
      </c>
      <c r="S324" s="33">
        <v>0</v>
      </c>
      <c r="T324" s="40">
        <f t="shared" si="43"/>
        <v>0</v>
      </c>
      <c r="U324" s="162">
        <v>39534</v>
      </c>
      <c r="V324" s="112">
        <f t="shared" si="44"/>
        <v>8</v>
      </c>
      <c r="W324" s="16">
        <v>1462</v>
      </c>
      <c r="X324" s="437" t="str">
        <f t="shared" si="39"/>
        <v>OK</v>
      </c>
      <c r="Y324" s="333">
        <f t="shared" si="45"/>
        <v>0</v>
      </c>
      <c r="Z324" s="9" t="str">
        <f t="shared" si="46"/>
        <v>Conforama</v>
      </c>
      <c r="AA324" s="51">
        <v>39534</v>
      </c>
      <c r="AB324" s="1233"/>
      <c r="AC324" s="147">
        <f t="shared" si="40"/>
        <v>2</v>
      </c>
      <c r="AD324" s="15" t="str">
        <f t="shared" si="41"/>
        <v>OK</v>
      </c>
      <c r="AE324" s="8" t="str">
        <f t="shared" ca="1" si="42"/>
        <v>-</v>
      </c>
      <c r="AF324" s="9" t="e">
        <f>IF(#REF!="","",AA324-#REF!)</f>
        <v>#REF!</v>
      </c>
      <c r="AG324" s="96"/>
    </row>
    <row r="325" spans="1:34" s="32" customFormat="1" hidden="1" outlineLevel="1" x14ac:dyDescent="0.2">
      <c r="B325" s="30">
        <v>9</v>
      </c>
      <c r="C325" s="406">
        <v>1</v>
      </c>
      <c r="D325" s="9" t="s">
        <v>34</v>
      </c>
      <c r="E325" s="153">
        <v>39532</v>
      </c>
      <c r="G325" s="30">
        <v>9</v>
      </c>
      <c r="H325" s="31">
        <v>1</v>
      </c>
      <c r="I325" s="31">
        <v>1</v>
      </c>
      <c r="J325" s="31">
        <v>1</v>
      </c>
      <c r="K325" s="31">
        <f t="shared" si="47"/>
        <v>0</v>
      </c>
      <c r="L325" s="154">
        <v>39533</v>
      </c>
      <c r="M325" s="35"/>
      <c r="N325" s="30">
        <v>9</v>
      </c>
      <c r="O325" s="34">
        <v>1</v>
      </c>
      <c r="P325" s="31">
        <v>1</v>
      </c>
      <c r="Q325" s="31">
        <v>0</v>
      </c>
      <c r="R325" s="31">
        <v>1</v>
      </c>
      <c r="S325" s="33">
        <v>0</v>
      </c>
      <c r="T325" s="40">
        <f t="shared" si="43"/>
        <v>0</v>
      </c>
      <c r="U325" s="162">
        <v>39534</v>
      </c>
      <c r="V325" s="112">
        <f t="shared" si="44"/>
        <v>9</v>
      </c>
      <c r="W325" s="16">
        <v>1</v>
      </c>
      <c r="X325" s="437" t="str">
        <f t="shared" si="39"/>
        <v>OK</v>
      </c>
      <c r="Y325" s="333">
        <f t="shared" si="45"/>
        <v>0</v>
      </c>
      <c r="Z325" s="9" t="str">
        <f t="shared" si="46"/>
        <v>Euronics</v>
      </c>
      <c r="AA325" s="51">
        <v>39534</v>
      </c>
      <c r="AB325" s="1233"/>
      <c r="AC325" s="147">
        <f t="shared" si="40"/>
        <v>2</v>
      </c>
      <c r="AD325" s="15" t="str">
        <f t="shared" si="41"/>
        <v>OK</v>
      </c>
      <c r="AE325" s="8" t="str">
        <f t="shared" ca="1" si="42"/>
        <v>-</v>
      </c>
      <c r="AF325" s="9" t="e">
        <f>IF(#REF!="","",AA325-#REF!)</f>
        <v>#REF!</v>
      </c>
      <c r="AG325" s="96"/>
    </row>
    <row r="326" spans="1:34" s="32" customFormat="1" hidden="1" outlineLevel="1" x14ac:dyDescent="0.2">
      <c r="B326" s="30">
        <v>10</v>
      </c>
      <c r="C326" s="406">
        <v>1</v>
      </c>
      <c r="D326" s="9" t="s">
        <v>35</v>
      </c>
      <c r="E326" s="153">
        <v>39532</v>
      </c>
      <c r="G326" s="30">
        <v>10</v>
      </c>
      <c r="H326" s="31">
        <v>1</v>
      </c>
      <c r="I326" s="31">
        <v>1</v>
      </c>
      <c r="J326" s="31">
        <v>1</v>
      </c>
      <c r="K326" s="31">
        <f t="shared" si="47"/>
        <v>0</v>
      </c>
      <c r="L326" s="154">
        <v>39533</v>
      </c>
      <c r="M326" s="35"/>
      <c r="N326" s="30">
        <v>10</v>
      </c>
      <c r="O326" s="34">
        <v>1</v>
      </c>
      <c r="P326" s="31">
        <v>1</v>
      </c>
      <c r="Q326" s="31">
        <v>0</v>
      </c>
      <c r="R326" s="31">
        <v>1</v>
      </c>
      <c r="S326" s="33">
        <v>0</v>
      </c>
      <c r="T326" s="40">
        <f t="shared" si="43"/>
        <v>0</v>
      </c>
      <c r="U326" s="162">
        <v>39534</v>
      </c>
      <c r="V326" s="112">
        <f t="shared" si="44"/>
        <v>10</v>
      </c>
      <c r="W326" s="16">
        <v>1</v>
      </c>
      <c r="X326" s="437" t="str">
        <f t="shared" si="39"/>
        <v>OK</v>
      </c>
      <c r="Y326" s="333">
        <f t="shared" si="45"/>
        <v>0</v>
      </c>
      <c r="Z326" s="9" t="str">
        <f t="shared" si="46"/>
        <v>Tien 21</v>
      </c>
      <c r="AA326" s="51">
        <v>39534</v>
      </c>
      <c r="AB326" s="1233"/>
      <c r="AC326" s="147">
        <f t="shared" si="40"/>
        <v>2</v>
      </c>
      <c r="AD326" s="15" t="str">
        <f t="shared" si="41"/>
        <v>OK</v>
      </c>
      <c r="AE326" s="8" t="str">
        <f t="shared" ca="1" si="42"/>
        <v>-</v>
      </c>
      <c r="AF326" s="9" t="e">
        <f>IF(#REF!="","",AA326-#REF!)</f>
        <v>#REF!</v>
      </c>
      <c r="AG326" s="96"/>
    </row>
    <row r="327" spans="1:34" s="32" customFormat="1" hidden="1" outlineLevel="1" x14ac:dyDescent="0.2">
      <c r="A327" s="55"/>
      <c r="B327" s="22">
        <v>11</v>
      </c>
      <c r="C327" s="404">
        <v>1</v>
      </c>
      <c r="D327" s="12" t="s">
        <v>36</v>
      </c>
      <c r="E327" s="153">
        <v>39532</v>
      </c>
      <c r="F327" s="55"/>
      <c r="G327" s="22">
        <v>11</v>
      </c>
      <c r="H327" s="21">
        <v>1</v>
      </c>
      <c r="I327" s="21">
        <v>1</v>
      </c>
      <c r="J327" s="21">
        <v>1</v>
      </c>
      <c r="K327" s="21">
        <f t="shared" si="47"/>
        <v>0</v>
      </c>
      <c r="L327" s="155">
        <v>39533</v>
      </c>
      <c r="M327" s="57"/>
      <c r="N327" s="22">
        <v>11</v>
      </c>
      <c r="O327" s="29">
        <v>1</v>
      </c>
      <c r="P327" s="21">
        <v>1</v>
      </c>
      <c r="Q327" s="21">
        <v>0</v>
      </c>
      <c r="R327" s="21">
        <v>1</v>
      </c>
      <c r="S327" s="14">
        <v>0</v>
      </c>
      <c r="T327" s="100">
        <f t="shared" si="43"/>
        <v>0</v>
      </c>
      <c r="U327" s="162">
        <v>39534</v>
      </c>
      <c r="V327" s="108">
        <f t="shared" si="44"/>
        <v>11</v>
      </c>
      <c r="W327" s="12">
        <v>1</v>
      </c>
      <c r="X327" s="437" t="str">
        <f t="shared" si="39"/>
        <v>OK</v>
      </c>
      <c r="Y327" s="333">
        <f t="shared" si="45"/>
        <v>0</v>
      </c>
      <c r="Z327" s="12" t="str">
        <f t="shared" si="46"/>
        <v>Confort</v>
      </c>
      <c r="AA327" s="51">
        <v>39534</v>
      </c>
      <c r="AB327" s="1233"/>
      <c r="AC327" s="147">
        <f t="shared" si="40"/>
        <v>2</v>
      </c>
      <c r="AD327" s="11" t="str">
        <f t="shared" si="41"/>
        <v>OK</v>
      </c>
      <c r="AE327" s="11" t="str">
        <f t="shared" ca="1" si="42"/>
        <v>-</v>
      </c>
      <c r="AF327" s="12" t="e">
        <f>IF(#REF!="","",AA327-#REF!)</f>
        <v>#REF!</v>
      </c>
      <c r="AG327" s="95"/>
      <c r="AH327" s="55"/>
    </row>
    <row r="328" spans="1:34" s="32" customFormat="1" hidden="1" outlineLevel="1" x14ac:dyDescent="0.2">
      <c r="B328" s="30">
        <v>1</v>
      </c>
      <c r="C328" s="406">
        <v>1995</v>
      </c>
      <c r="D328" s="9" t="s">
        <v>24</v>
      </c>
      <c r="E328" s="153">
        <v>39533</v>
      </c>
      <c r="G328" s="30">
        <v>1</v>
      </c>
      <c r="H328" s="42">
        <v>22</v>
      </c>
      <c r="I328" s="31">
        <v>1995</v>
      </c>
      <c r="J328" s="31">
        <v>1995</v>
      </c>
      <c r="K328" s="31">
        <f t="shared" si="47"/>
        <v>0</v>
      </c>
      <c r="L328" s="154">
        <v>39534</v>
      </c>
      <c r="M328" s="35"/>
      <c r="N328" s="30">
        <v>1</v>
      </c>
      <c r="O328" s="34">
        <v>1995</v>
      </c>
      <c r="P328" s="31">
        <v>1995</v>
      </c>
      <c r="Q328" s="31">
        <v>0</v>
      </c>
      <c r="R328" s="31">
        <v>1995</v>
      </c>
      <c r="S328" s="33">
        <v>0</v>
      </c>
      <c r="T328" s="40">
        <f t="shared" si="43"/>
        <v>0</v>
      </c>
      <c r="U328" s="162">
        <v>39535</v>
      </c>
      <c r="V328" s="112">
        <f t="shared" si="44"/>
        <v>1</v>
      </c>
      <c r="W328" s="16">
        <v>1995</v>
      </c>
      <c r="X328" s="437" t="str">
        <f t="shared" ref="X328:X391" si="48">IF(C328=W328,"OK",IF(W328=R328,"ERRO",IF(W328="","KO",IF(W328=J328,"ERRO"))))</f>
        <v>OK</v>
      </c>
      <c r="Y328" s="333">
        <f t="shared" si="45"/>
        <v>0</v>
      </c>
      <c r="Z328" s="9" t="str">
        <f t="shared" si="46"/>
        <v>White</v>
      </c>
      <c r="AA328" s="51">
        <v>39538</v>
      </c>
      <c r="AB328" s="1233">
        <f>SUM(W328:W337)</f>
        <v>3891</v>
      </c>
      <c r="AC328" s="147">
        <f t="shared" ref="AC328:AC391" si="49">DAYS360(E328,AA328)</f>
        <v>5</v>
      </c>
      <c r="AD328" s="15" t="str">
        <f t="shared" ref="AD328:AD391" si="50">IF(AA328&gt;0,"OK","Pendente")</f>
        <v>OK</v>
      </c>
      <c r="AE328" s="8" t="str">
        <f t="shared" ref="AE328:AE391" ca="1" si="51">IF(AND((AA328=""),$P$1&gt;(U328+5)),"ALERTA","-")</f>
        <v>-</v>
      </c>
      <c r="AF328" s="9" t="e">
        <f>IF(#REF!="","",AA328-#REF!)</f>
        <v>#REF!</v>
      </c>
      <c r="AG328" s="96"/>
    </row>
    <row r="329" spans="1:34" s="32" customFormat="1" hidden="1" outlineLevel="1" x14ac:dyDescent="0.2">
      <c r="B329" s="30">
        <v>2</v>
      </c>
      <c r="C329" s="406">
        <v>1726</v>
      </c>
      <c r="D329" s="9" t="s">
        <v>24</v>
      </c>
      <c r="E329" s="153">
        <v>39533</v>
      </c>
      <c r="G329" s="30">
        <v>2</v>
      </c>
      <c r="H329" s="31">
        <v>1726</v>
      </c>
      <c r="I329" s="31">
        <v>1726</v>
      </c>
      <c r="J329" s="31">
        <v>1726</v>
      </c>
      <c r="K329" s="31">
        <f t="shared" si="47"/>
        <v>0</v>
      </c>
      <c r="L329" s="154">
        <v>39534</v>
      </c>
      <c r="M329" s="35"/>
      <c r="N329" s="30">
        <v>2</v>
      </c>
      <c r="O329" s="34">
        <v>1726</v>
      </c>
      <c r="P329" s="31">
        <v>1726</v>
      </c>
      <c r="Q329" s="31">
        <v>0</v>
      </c>
      <c r="R329" s="31">
        <v>1726</v>
      </c>
      <c r="S329" s="33">
        <v>0</v>
      </c>
      <c r="T329" s="40">
        <f t="shared" ref="T329:T392" si="52">IF(R329="","",P329-R329)</f>
        <v>0</v>
      </c>
      <c r="U329" s="162">
        <v>39535</v>
      </c>
      <c r="V329" s="112">
        <f t="shared" ref="V329:V391" si="53">N329</f>
        <v>2</v>
      </c>
      <c r="W329" s="16">
        <v>1726</v>
      </c>
      <c r="X329" s="437" t="str">
        <f t="shared" si="48"/>
        <v>OK</v>
      </c>
      <c r="Y329" s="333">
        <f t="shared" ref="Y329:Y392" si="54">+C329-W329</f>
        <v>0</v>
      </c>
      <c r="Z329" s="9" t="str">
        <f t="shared" ref="Z329:Z392" si="55">IF(D329="","",D329)</f>
        <v>White</v>
      </c>
      <c r="AA329" s="51">
        <v>39538</v>
      </c>
      <c r="AB329" s="1233"/>
      <c r="AC329" s="147">
        <f t="shared" si="49"/>
        <v>5</v>
      </c>
      <c r="AD329" s="15" t="str">
        <f t="shared" si="50"/>
        <v>OK</v>
      </c>
      <c r="AE329" s="8" t="str">
        <f t="shared" ca="1" si="51"/>
        <v>-</v>
      </c>
      <c r="AF329" s="9" t="e">
        <f>IF(#REF!="","",AA329-#REF!)</f>
        <v>#REF!</v>
      </c>
      <c r="AG329" s="96"/>
    </row>
    <row r="330" spans="1:34" s="32" customFormat="1" hidden="1" outlineLevel="1" x14ac:dyDescent="0.2">
      <c r="B330" s="30">
        <v>3</v>
      </c>
      <c r="C330" s="406">
        <v>10</v>
      </c>
      <c r="D330" s="9" t="s">
        <v>25</v>
      </c>
      <c r="E330" s="153">
        <v>39533</v>
      </c>
      <c r="G330" s="30">
        <v>3</v>
      </c>
      <c r="H330" s="31">
        <v>10</v>
      </c>
      <c r="I330" s="31">
        <v>10</v>
      </c>
      <c r="J330" s="31">
        <v>10</v>
      </c>
      <c r="K330" s="31">
        <f t="shared" si="47"/>
        <v>0</v>
      </c>
      <c r="L330" s="154">
        <v>39534</v>
      </c>
      <c r="M330" s="35"/>
      <c r="N330" s="30">
        <v>3</v>
      </c>
      <c r="O330" s="34">
        <v>10</v>
      </c>
      <c r="P330" s="31">
        <v>10</v>
      </c>
      <c r="Q330" s="31">
        <v>0</v>
      </c>
      <c r="R330" s="31">
        <v>10</v>
      </c>
      <c r="S330" s="33">
        <v>0</v>
      </c>
      <c r="T330" s="40">
        <f t="shared" si="52"/>
        <v>0</v>
      </c>
      <c r="U330" s="162">
        <v>39535</v>
      </c>
      <c r="V330" s="112">
        <f t="shared" si="53"/>
        <v>3</v>
      </c>
      <c r="W330" s="16">
        <v>10</v>
      </c>
      <c r="X330" s="437" t="str">
        <f t="shared" si="48"/>
        <v>OK</v>
      </c>
      <c r="Y330" s="333">
        <f t="shared" si="54"/>
        <v>0</v>
      </c>
      <c r="Z330" s="9" t="str">
        <f t="shared" si="55"/>
        <v>Green</v>
      </c>
      <c r="AA330" s="51">
        <v>39538</v>
      </c>
      <c r="AB330" s="1233"/>
      <c r="AC330" s="147">
        <f t="shared" si="49"/>
        <v>5</v>
      </c>
      <c r="AD330" s="15" t="str">
        <f t="shared" si="50"/>
        <v>OK</v>
      </c>
      <c r="AE330" s="8" t="str">
        <f t="shared" ca="1" si="51"/>
        <v>-</v>
      </c>
      <c r="AF330" s="9" t="e">
        <f>IF(#REF!="","",AA330-#REF!)</f>
        <v>#REF!</v>
      </c>
      <c r="AG330" s="96"/>
      <c r="AH330" s="60"/>
    </row>
    <row r="331" spans="1:34" s="32" customFormat="1" hidden="1" outlineLevel="1" x14ac:dyDescent="0.2">
      <c r="B331" s="30">
        <v>4</v>
      </c>
      <c r="C331" s="406">
        <v>18</v>
      </c>
      <c r="D331" s="9" t="s">
        <v>26</v>
      </c>
      <c r="E331" s="153">
        <v>39533</v>
      </c>
      <c r="G331" s="30">
        <v>4</v>
      </c>
      <c r="H331" s="31">
        <v>18</v>
      </c>
      <c r="I331" s="31">
        <v>18</v>
      </c>
      <c r="J331" s="31">
        <v>18</v>
      </c>
      <c r="K331" s="31">
        <f t="shared" si="47"/>
        <v>0</v>
      </c>
      <c r="L331" s="154">
        <v>39534</v>
      </c>
      <c r="M331" s="35"/>
      <c r="N331" s="30">
        <v>4</v>
      </c>
      <c r="O331" s="34">
        <v>18</v>
      </c>
      <c r="P331" s="31">
        <v>18</v>
      </c>
      <c r="Q331" s="31">
        <v>0</v>
      </c>
      <c r="R331" s="31">
        <v>18</v>
      </c>
      <c r="S331" s="33">
        <v>0</v>
      </c>
      <c r="T331" s="40">
        <f t="shared" si="52"/>
        <v>0</v>
      </c>
      <c r="U331" s="162">
        <v>39535</v>
      </c>
      <c r="V331" s="112">
        <f t="shared" si="53"/>
        <v>4</v>
      </c>
      <c r="W331" s="16">
        <v>18</v>
      </c>
      <c r="X331" s="437" t="str">
        <f t="shared" si="48"/>
        <v>OK</v>
      </c>
      <c r="Y331" s="333">
        <f t="shared" si="54"/>
        <v>0</v>
      </c>
      <c r="Z331" s="9" t="str">
        <f t="shared" si="55"/>
        <v>Black</v>
      </c>
      <c r="AA331" s="51">
        <v>39538</v>
      </c>
      <c r="AB331" s="1233"/>
      <c r="AC331" s="147">
        <f t="shared" si="49"/>
        <v>5</v>
      </c>
      <c r="AD331" s="15" t="str">
        <f t="shared" si="50"/>
        <v>OK</v>
      </c>
      <c r="AE331" s="8" t="str">
        <f t="shared" ca="1" si="51"/>
        <v>-</v>
      </c>
      <c r="AF331" s="9" t="e">
        <f>IF(#REF!="","",AA331-#REF!)</f>
        <v>#REF!</v>
      </c>
      <c r="AG331" s="96"/>
    </row>
    <row r="332" spans="1:34" s="32" customFormat="1" hidden="1" outlineLevel="1" x14ac:dyDescent="0.2">
      <c r="B332" s="30">
        <v>5</v>
      </c>
      <c r="C332" s="406">
        <v>1</v>
      </c>
      <c r="D332" s="9" t="s">
        <v>28</v>
      </c>
      <c r="E332" s="153">
        <v>39533</v>
      </c>
      <c r="G332" s="30">
        <v>5</v>
      </c>
      <c r="H332" s="31">
        <v>1</v>
      </c>
      <c r="I332" s="31">
        <v>1</v>
      </c>
      <c r="J332" s="31">
        <v>1</v>
      </c>
      <c r="K332" s="31">
        <f t="shared" si="47"/>
        <v>0</v>
      </c>
      <c r="L332" s="154">
        <v>39534</v>
      </c>
      <c r="M332" s="35"/>
      <c r="N332" s="30">
        <v>5</v>
      </c>
      <c r="O332" s="34">
        <v>1</v>
      </c>
      <c r="P332" s="31">
        <v>1</v>
      </c>
      <c r="Q332" s="31">
        <v>0</v>
      </c>
      <c r="R332" s="31">
        <v>1</v>
      </c>
      <c r="S332" s="33">
        <v>0</v>
      </c>
      <c r="T332" s="40">
        <f t="shared" si="52"/>
        <v>0</v>
      </c>
      <c r="U332" s="162">
        <v>39535</v>
      </c>
      <c r="V332" s="112">
        <f t="shared" si="53"/>
        <v>5</v>
      </c>
      <c r="W332" s="16">
        <v>1</v>
      </c>
      <c r="X332" s="437" t="str">
        <f t="shared" si="48"/>
        <v>OK</v>
      </c>
      <c r="Y332" s="333">
        <f t="shared" si="54"/>
        <v>0</v>
      </c>
      <c r="Z332" s="9" t="str">
        <f t="shared" si="55"/>
        <v>Finance</v>
      </c>
      <c r="AA332" s="51">
        <v>39538</v>
      </c>
      <c r="AB332" s="1233"/>
      <c r="AC332" s="147">
        <f t="shared" si="49"/>
        <v>5</v>
      </c>
      <c r="AD332" s="15" t="str">
        <f t="shared" si="50"/>
        <v>OK</v>
      </c>
      <c r="AE332" s="8" t="str">
        <f t="shared" ca="1" si="51"/>
        <v>-</v>
      </c>
      <c r="AF332" s="9" t="e">
        <f>IF(#REF!="","",AA332-#REF!)</f>
        <v>#REF!</v>
      </c>
      <c r="AG332" s="96"/>
    </row>
    <row r="333" spans="1:34" s="32" customFormat="1" hidden="1" outlineLevel="1" x14ac:dyDescent="0.2">
      <c r="B333" s="30">
        <v>6</v>
      </c>
      <c r="C333" s="406">
        <v>33</v>
      </c>
      <c r="D333" s="9" t="s">
        <v>29</v>
      </c>
      <c r="E333" s="153">
        <v>39533</v>
      </c>
      <c r="G333" s="30">
        <v>6</v>
      </c>
      <c r="H333" s="31">
        <v>33</v>
      </c>
      <c r="I333" s="31">
        <v>33</v>
      </c>
      <c r="J333" s="31">
        <v>33</v>
      </c>
      <c r="K333" s="31">
        <f t="shared" si="47"/>
        <v>0</v>
      </c>
      <c r="L333" s="154">
        <v>39534</v>
      </c>
      <c r="M333" s="35"/>
      <c r="N333" s="30">
        <v>6</v>
      </c>
      <c r="O333" s="34">
        <v>33</v>
      </c>
      <c r="P333" s="31">
        <v>33</v>
      </c>
      <c r="Q333" s="31">
        <v>0</v>
      </c>
      <c r="R333" s="31">
        <v>33</v>
      </c>
      <c r="S333" s="33">
        <v>0</v>
      </c>
      <c r="T333" s="40">
        <f t="shared" si="52"/>
        <v>0</v>
      </c>
      <c r="U333" s="162">
        <v>39535</v>
      </c>
      <c r="V333" s="112">
        <f t="shared" si="53"/>
        <v>6</v>
      </c>
      <c r="W333" s="16">
        <v>33</v>
      </c>
      <c r="X333" s="437" t="str">
        <f t="shared" si="48"/>
        <v>OK</v>
      </c>
      <c r="Y333" s="333">
        <f t="shared" si="54"/>
        <v>0</v>
      </c>
      <c r="Z333" s="9" t="str">
        <f t="shared" si="55"/>
        <v>Credial</v>
      </c>
      <c r="AA333" s="51">
        <v>39538</v>
      </c>
      <c r="AB333" s="1233"/>
      <c r="AC333" s="147">
        <f t="shared" si="49"/>
        <v>5</v>
      </c>
      <c r="AD333" s="15" t="str">
        <f t="shared" si="50"/>
        <v>OK</v>
      </c>
      <c r="AE333" s="8" t="str">
        <f t="shared" ca="1" si="51"/>
        <v>-</v>
      </c>
      <c r="AF333" s="9" t="e">
        <f>IF(#REF!="","",AA333-#REF!)</f>
        <v>#REF!</v>
      </c>
      <c r="AG333" s="96"/>
    </row>
    <row r="334" spans="1:34" s="32" customFormat="1" hidden="1" outlineLevel="1" x14ac:dyDescent="0.2">
      <c r="B334" s="30">
        <v>7</v>
      </c>
      <c r="C334" s="406">
        <v>64</v>
      </c>
      <c r="D334" s="9" t="s">
        <v>30</v>
      </c>
      <c r="E334" s="153">
        <v>39533</v>
      </c>
      <c r="G334" s="30">
        <v>7</v>
      </c>
      <c r="H334" s="31">
        <v>64</v>
      </c>
      <c r="I334" s="31">
        <v>64</v>
      </c>
      <c r="J334" s="31">
        <v>64</v>
      </c>
      <c r="K334" s="31">
        <f t="shared" si="47"/>
        <v>0</v>
      </c>
      <c r="L334" s="154">
        <v>39534</v>
      </c>
      <c r="M334" s="35"/>
      <c r="N334" s="30">
        <v>7</v>
      </c>
      <c r="O334" s="34">
        <v>64</v>
      </c>
      <c r="P334" s="31">
        <v>64</v>
      </c>
      <c r="Q334" s="31">
        <v>0</v>
      </c>
      <c r="R334" s="31">
        <v>64</v>
      </c>
      <c r="S334" s="33">
        <v>0</v>
      </c>
      <c r="T334" s="40">
        <f t="shared" si="52"/>
        <v>0</v>
      </c>
      <c r="U334" s="162">
        <v>39535</v>
      </c>
      <c r="V334" s="112">
        <f t="shared" si="53"/>
        <v>7</v>
      </c>
      <c r="W334" s="16">
        <v>64</v>
      </c>
      <c r="X334" s="437" t="str">
        <f t="shared" si="48"/>
        <v>OK</v>
      </c>
      <c r="Y334" s="333">
        <f t="shared" si="54"/>
        <v>0</v>
      </c>
      <c r="Z334" s="9" t="str">
        <f t="shared" si="55"/>
        <v>Ikeia</v>
      </c>
      <c r="AA334" s="51">
        <v>39538</v>
      </c>
      <c r="AB334" s="1233"/>
      <c r="AC334" s="147">
        <f t="shared" si="49"/>
        <v>5</v>
      </c>
      <c r="AD334" s="15" t="str">
        <f t="shared" si="50"/>
        <v>OK</v>
      </c>
      <c r="AE334" s="8" t="str">
        <f t="shared" ca="1" si="51"/>
        <v>-</v>
      </c>
      <c r="AF334" s="9" t="e">
        <f>IF(#REF!="","",AA334-#REF!)</f>
        <v>#REF!</v>
      </c>
      <c r="AG334" s="96"/>
    </row>
    <row r="335" spans="1:34" s="32" customFormat="1" hidden="1" outlineLevel="1" x14ac:dyDescent="0.2">
      <c r="B335" s="30">
        <v>8</v>
      </c>
      <c r="C335" s="406">
        <v>3</v>
      </c>
      <c r="D335" s="9" t="s">
        <v>31</v>
      </c>
      <c r="E335" s="153">
        <v>39533</v>
      </c>
      <c r="G335" s="30">
        <v>8</v>
      </c>
      <c r="H335" s="31">
        <v>3</v>
      </c>
      <c r="I335" s="31">
        <v>3</v>
      </c>
      <c r="J335" s="31">
        <v>3</v>
      </c>
      <c r="K335" s="31">
        <f t="shared" si="47"/>
        <v>0</v>
      </c>
      <c r="L335" s="154">
        <v>39534</v>
      </c>
      <c r="M335" s="35"/>
      <c r="N335" s="30">
        <v>8</v>
      </c>
      <c r="O335" s="34">
        <v>3</v>
      </c>
      <c r="P335" s="31">
        <v>3</v>
      </c>
      <c r="Q335" s="31">
        <v>0</v>
      </c>
      <c r="R335" s="31">
        <v>3</v>
      </c>
      <c r="S335" s="33">
        <v>0</v>
      </c>
      <c r="T335" s="40">
        <f t="shared" si="52"/>
        <v>0</v>
      </c>
      <c r="U335" s="162">
        <v>39535</v>
      </c>
      <c r="V335" s="112">
        <f t="shared" si="53"/>
        <v>8</v>
      </c>
      <c r="W335" s="16">
        <v>3</v>
      </c>
      <c r="X335" s="437" t="str">
        <f t="shared" si="48"/>
        <v>OK</v>
      </c>
      <c r="Y335" s="333">
        <f t="shared" si="54"/>
        <v>0</v>
      </c>
      <c r="Z335" s="9" t="str">
        <f t="shared" si="55"/>
        <v>Moviflor</v>
      </c>
      <c r="AA335" s="51">
        <v>39538</v>
      </c>
      <c r="AB335" s="1233"/>
      <c r="AC335" s="147">
        <f t="shared" si="49"/>
        <v>5</v>
      </c>
      <c r="AD335" s="15" t="str">
        <f t="shared" si="50"/>
        <v>OK</v>
      </c>
      <c r="AE335" s="8" t="str">
        <f t="shared" ca="1" si="51"/>
        <v>-</v>
      </c>
      <c r="AF335" s="9" t="e">
        <f>IF(#REF!="","",AA335-#REF!)</f>
        <v>#REF!</v>
      </c>
      <c r="AG335" s="96"/>
    </row>
    <row r="336" spans="1:34" s="32" customFormat="1" hidden="1" outlineLevel="1" x14ac:dyDescent="0.2">
      <c r="B336" s="30">
        <v>9</v>
      </c>
      <c r="C336" s="406">
        <v>35</v>
      </c>
      <c r="D336" s="9" t="s">
        <v>32</v>
      </c>
      <c r="E336" s="153">
        <v>39533</v>
      </c>
      <c r="G336" s="30">
        <v>9</v>
      </c>
      <c r="H336" s="31">
        <v>35</v>
      </c>
      <c r="I336" s="31">
        <v>35</v>
      </c>
      <c r="J336" s="31">
        <v>35</v>
      </c>
      <c r="K336" s="31">
        <f t="shared" si="47"/>
        <v>0</v>
      </c>
      <c r="L336" s="154">
        <v>39534</v>
      </c>
      <c r="M336" s="35"/>
      <c r="N336" s="30">
        <v>9</v>
      </c>
      <c r="O336" s="34">
        <v>35</v>
      </c>
      <c r="P336" s="31">
        <v>35</v>
      </c>
      <c r="Q336" s="31">
        <v>0</v>
      </c>
      <c r="R336" s="31">
        <v>35</v>
      </c>
      <c r="S336" s="33">
        <v>0</v>
      </c>
      <c r="T336" s="40">
        <f t="shared" si="52"/>
        <v>0</v>
      </c>
      <c r="U336" s="162">
        <v>39535</v>
      </c>
      <c r="V336" s="112">
        <f t="shared" si="53"/>
        <v>9</v>
      </c>
      <c r="W336" s="16">
        <v>35</v>
      </c>
      <c r="X336" s="437" t="str">
        <f t="shared" si="48"/>
        <v>OK</v>
      </c>
      <c r="Y336" s="333">
        <f t="shared" si="54"/>
        <v>0</v>
      </c>
      <c r="Z336" s="9" t="str">
        <f t="shared" si="55"/>
        <v>Conforama</v>
      </c>
      <c r="AA336" s="51">
        <v>39538</v>
      </c>
      <c r="AB336" s="1233"/>
      <c r="AC336" s="147">
        <f t="shared" si="49"/>
        <v>5</v>
      </c>
      <c r="AD336" s="15" t="str">
        <f t="shared" si="50"/>
        <v>OK</v>
      </c>
      <c r="AE336" s="8" t="str">
        <f t="shared" ca="1" si="51"/>
        <v>-</v>
      </c>
      <c r="AF336" s="9" t="e">
        <f>IF(#REF!="","",AA336-#REF!)</f>
        <v>#REF!</v>
      </c>
      <c r="AG336" s="96"/>
    </row>
    <row r="337" spans="1:34" s="32" customFormat="1" hidden="1" outlineLevel="1" x14ac:dyDescent="0.2">
      <c r="A337" s="55"/>
      <c r="B337" s="22">
        <v>10</v>
      </c>
      <c r="C337" s="404">
        <v>6</v>
      </c>
      <c r="D337" s="12" t="s">
        <v>35</v>
      </c>
      <c r="E337" s="153">
        <v>39533</v>
      </c>
      <c r="F337" s="55"/>
      <c r="G337" s="22">
        <v>10</v>
      </c>
      <c r="H337" s="21">
        <v>6</v>
      </c>
      <c r="I337" s="21">
        <v>6</v>
      </c>
      <c r="J337" s="21">
        <v>6</v>
      </c>
      <c r="K337" s="21">
        <f t="shared" si="47"/>
        <v>0</v>
      </c>
      <c r="L337" s="155">
        <v>39534</v>
      </c>
      <c r="M337" s="57"/>
      <c r="N337" s="22">
        <v>10</v>
      </c>
      <c r="O337" s="29">
        <v>6</v>
      </c>
      <c r="P337" s="21">
        <v>6</v>
      </c>
      <c r="Q337" s="21">
        <v>0</v>
      </c>
      <c r="R337" s="21">
        <v>6</v>
      </c>
      <c r="S337" s="14">
        <v>0</v>
      </c>
      <c r="T337" s="100">
        <f t="shared" si="52"/>
        <v>0</v>
      </c>
      <c r="U337" s="162">
        <v>39535</v>
      </c>
      <c r="V337" s="108">
        <f t="shared" si="53"/>
        <v>10</v>
      </c>
      <c r="W337" s="12">
        <v>6</v>
      </c>
      <c r="X337" s="437" t="str">
        <f t="shared" si="48"/>
        <v>OK</v>
      </c>
      <c r="Y337" s="333">
        <f t="shared" si="54"/>
        <v>0</v>
      </c>
      <c r="Z337" s="12" t="str">
        <f t="shared" si="55"/>
        <v>Tien 21</v>
      </c>
      <c r="AA337" s="51">
        <v>39538</v>
      </c>
      <c r="AB337" s="1233"/>
      <c r="AC337" s="147">
        <f t="shared" si="49"/>
        <v>5</v>
      </c>
      <c r="AD337" s="11" t="str">
        <f t="shared" si="50"/>
        <v>OK</v>
      </c>
      <c r="AE337" s="11" t="str">
        <f t="shared" ca="1" si="51"/>
        <v>-</v>
      </c>
      <c r="AF337" s="12" t="e">
        <f>IF(#REF!="","",AA337-#REF!)</f>
        <v>#REF!</v>
      </c>
      <c r="AG337" s="95"/>
      <c r="AH337" s="55"/>
    </row>
    <row r="338" spans="1:34" s="32" customFormat="1" hidden="1" outlineLevel="1" x14ac:dyDescent="0.2">
      <c r="B338" s="30">
        <v>1</v>
      </c>
      <c r="C338" s="406">
        <v>918</v>
      </c>
      <c r="D338" s="9" t="s">
        <v>24</v>
      </c>
      <c r="E338" s="153">
        <v>39534</v>
      </c>
      <c r="G338" s="30">
        <v>1</v>
      </c>
      <c r="H338" s="42">
        <v>23</v>
      </c>
      <c r="I338" s="31">
        <v>918</v>
      </c>
      <c r="J338" s="31">
        <v>918</v>
      </c>
      <c r="K338" s="31">
        <f t="shared" si="47"/>
        <v>0</v>
      </c>
      <c r="L338" s="154">
        <v>39535</v>
      </c>
      <c r="M338" s="35"/>
      <c r="N338" s="30">
        <v>1</v>
      </c>
      <c r="O338" s="34">
        <v>918</v>
      </c>
      <c r="P338" s="31">
        <v>918</v>
      </c>
      <c r="Q338" s="31">
        <v>0</v>
      </c>
      <c r="R338" s="31">
        <v>918</v>
      </c>
      <c r="S338" s="33">
        <v>0</v>
      </c>
      <c r="T338" s="40">
        <f t="shared" si="52"/>
        <v>0</v>
      </c>
      <c r="U338" s="162">
        <v>39538</v>
      </c>
      <c r="V338" s="112">
        <f t="shared" si="53"/>
        <v>1</v>
      </c>
      <c r="W338" s="16">
        <v>918</v>
      </c>
      <c r="X338" s="437" t="str">
        <f t="shared" si="48"/>
        <v>OK</v>
      </c>
      <c r="Y338" s="333">
        <f t="shared" si="54"/>
        <v>0</v>
      </c>
      <c r="Z338" s="9" t="str">
        <f t="shared" si="55"/>
        <v>White</v>
      </c>
      <c r="AA338" s="51">
        <v>39538</v>
      </c>
      <c r="AB338" s="1233">
        <f>SUM(W338:W349)</f>
        <v>5771</v>
      </c>
      <c r="AC338" s="147">
        <f t="shared" si="49"/>
        <v>4</v>
      </c>
      <c r="AD338" s="15" t="str">
        <f t="shared" si="50"/>
        <v>OK</v>
      </c>
      <c r="AE338" s="8" t="str">
        <f t="shared" ca="1" si="51"/>
        <v>-</v>
      </c>
      <c r="AF338" s="9" t="e">
        <f>IF(#REF!="","",AA338-#REF!)</f>
        <v>#REF!</v>
      </c>
      <c r="AG338" s="96"/>
    </row>
    <row r="339" spans="1:34" s="32" customFormat="1" hidden="1" outlineLevel="1" x14ac:dyDescent="0.2">
      <c r="B339" s="30">
        <v>2</v>
      </c>
      <c r="C339" s="406">
        <v>8</v>
      </c>
      <c r="D339" s="9" t="s">
        <v>25</v>
      </c>
      <c r="E339" s="153">
        <v>39534</v>
      </c>
      <c r="G339" s="30">
        <v>2</v>
      </c>
      <c r="H339" s="31">
        <v>8</v>
      </c>
      <c r="I339" s="31">
        <v>8</v>
      </c>
      <c r="J339" s="31">
        <v>8</v>
      </c>
      <c r="K339" s="31">
        <f t="shared" si="47"/>
        <v>0</v>
      </c>
      <c r="L339" s="154">
        <v>39535</v>
      </c>
      <c r="M339" s="35"/>
      <c r="N339" s="30">
        <v>2</v>
      </c>
      <c r="O339" s="34">
        <v>8</v>
      </c>
      <c r="P339" s="31">
        <v>8</v>
      </c>
      <c r="Q339" s="31">
        <v>0</v>
      </c>
      <c r="R339" s="31">
        <v>8</v>
      </c>
      <c r="S339" s="33">
        <v>0</v>
      </c>
      <c r="T339" s="40">
        <f t="shared" si="52"/>
        <v>0</v>
      </c>
      <c r="U339" s="162">
        <v>39538</v>
      </c>
      <c r="V339" s="112">
        <f t="shared" si="53"/>
        <v>2</v>
      </c>
      <c r="W339" s="16">
        <v>8</v>
      </c>
      <c r="X339" s="437" t="str">
        <f t="shared" si="48"/>
        <v>OK</v>
      </c>
      <c r="Y339" s="333">
        <f t="shared" si="54"/>
        <v>0</v>
      </c>
      <c r="Z339" s="9" t="str">
        <f t="shared" si="55"/>
        <v>Green</v>
      </c>
      <c r="AA339" s="51">
        <v>39538</v>
      </c>
      <c r="AB339" s="1233"/>
      <c r="AC339" s="147">
        <f t="shared" si="49"/>
        <v>4</v>
      </c>
      <c r="AD339" s="15" t="str">
        <f t="shared" si="50"/>
        <v>OK</v>
      </c>
      <c r="AE339" s="8" t="str">
        <f t="shared" ca="1" si="51"/>
        <v>-</v>
      </c>
      <c r="AF339" s="9" t="e">
        <f>IF(#REF!="","",AA339-#REF!)</f>
        <v>#REF!</v>
      </c>
      <c r="AG339" s="96"/>
      <c r="AH339" s="60"/>
    </row>
    <row r="340" spans="1:34" s="32" customFormat="1" hidden="1" outlineLevel="1" x14ac:dyDescent="0.2">
      <c r="B340" s="30">
        <v>3</v>
      </c>
      <c r="C340" s="406">
        <v>8</v>
      </c>
      <c r="D340" s="9" t="s">
        <v>26</v>
      </c>
      <c r="E340" s="153">
        <v>39534</v>
      </c>
      <c r="G340" s="30">
        <v>3</v>
      </c>
      <c r="H340" s="31">
        <v>8</v>
      </c>
      <c r="I340" s="31">
        <v>8</v>
      </c>
      <c r="J340" s="31">
        <v>8</v>
      </c>
      <c r="K340" s="31">
        <f t="shared" si="47"/>
        <v>0</v>
      </c>
      <c r="L340" s="154">
        <v>39535</v>
      </c>
      <c r="M340" s="35"/>
      <c r="N340" s="30">
        <v>3</v>
      </c>
      <c r="O340" s="34">
        <v>8</v>
      </c>
      <c r="P340" s="31">
        <v>8</v>
      </c>
      <c r="Q340" s="31">
        <v>0</v>
      </c>
      <c r="R340" s="31">
        <v>8</v>
      </c>
      <c r="S340" s="33">
        <v>0</v>
      </c>
      <c r="T340" s="40">
        <f t="shared" si="52"/>
        <v>0</v>
      </c>
      <c r="U340" s="162">
        <v>39538</v>
      </c>
      <c r="V340" s="112">
        <f t="shared" si="53"/>
        <v>3</v>
      </c>
      <c r="W340" s="16">
        <v>8</v>
      </c>
      <c r="X340" s="437" t="str">
        <f t="shared" si="48"/>
        <v>OK</v>
      </c>
      <c r="Y340" s="333">
        <f t="shared" si="54"/>
        <v>0</v>
      </c>
      <c r="Z340" s="9" t="str">
        <f t="shared" si="55"/>
        <v>Black</v>
      </c>
      <c r="AA340" s="51">
        <v>39538</v>
      </c>
      <c r="AB340" s="1233"/>
      <c r="AC340" s="147">
        <f t="shared" si="49"/>
        <v>4</v>
      </c>
      <c r="AD340" s="15" t="str">
        <f t="shared" si="50"/>
        <v>OK</v>
      </c>
      <c r="AE340" s="8" t="str">
        <f t="shared" ca="1" si="51"/>
        <v>-</v>
      </c>
      <c r="AF340" s="9" t="e">
        <f>IF(#REF!="","",AA340-#REF!)</f>
        <v>#REF!</v>
      </c>
      <c r="AG340" s="96"/>
    </row>
    <row r="341" spans="1:34" s="32" customFormat="1" hidden="1" outlineLevel="1" x14ac:dyDescent="0.2">
      <c r="B341" s="30">
        <v>4</v>
      </c>
      <c r="C341" s="406">
        <v>10</v>
      </c>
      <c r="D341" s="9" t="s">
        <v>28</v>
      </c>
      <c r="E341" s="153">
        <v>39534</v>
      </c>
      <c r="G341" s="30">
        <v>4</v>
      </c>
      <c r="H341" s="31">
        <v>10</v>
      </c>
      <c r="I341" s="31">
        <v>10</v>
      </c>
      <c r="J341" s="31">
        <v>10</v>
      </c>
      <c r="K341" s="31">
        <f t="shared" si="47"/>
        <v>0</v>
      </c>
      <c r="L341" s="154">
        <v>39535</v>
      </c>
      <c r="M341" s="35"/>
      <c r="N341" s="30">
        <v>4</v>
      </c>
      <c r="O341" s="34">
        <v>10</v>
      </c>
      <c r="P341" s="31">
        <v>10</v>
      </c>
      <c r="Q341" s="31">
        <v>0</v>
      </c>
      <c r="R341" s="31">
        <v>10</v>
      </c>
      <c r="S341" s="33">
        <v>0</v>
      </c>
      <c r="T341" s="40">
        <f t="shared" si="52"/>
        <v>0</v>
      </c>
      <c r="U341" s="162">
        <v>39538</v>
      </c>
      <c r="V341" s="112">
        <f t="shared" si="53"/>
        <v>4</v>
      </c>
      <c r="W341" s="16">
        <v>10</v>
      </c>
      <c r="X341" s="437" t="str">
        <f t="shared" si="48"/>
        <v>OK</v>
      </c>
      <c r="Y341" s="333">
        <f t="shared" si="54"/>
        <v>0</v>
      </c>
      <c r="Z341" s="9" t="str">
        <f t="shared" si="55"/>
        <v>Finance</v>
      </c>
      <c r="AA341" s="51">
        <v>39538</v>
      </c>
      <c r="AB341" s="1233"/>
      <c r="AC341" s="147">
        <f t="shared" si="49"/>
        <v>4</v>
      </c>
      <c r="AD341" s="15" t="str">
        <f t="shared" si="50"/>
        <v>OK</v>
      </c>
      <c r="AE341" s="8" t="str">
        <f t="shared" ca="1" si="51"/>
        <v>-</v>
      </c>
      <c r="AF341" s="9" t="e">
        <f>IF(#REF!="","",AA341-#REF!)</f>
        <v>#REF!</v>
      </c>
      <c r="AG341" s="96"/>
    </row>
    <row r="342" spans="1:34" s="32" customFormat="1" hidden="1" outlineLevel="1" x14ac:dyDescent="0.2">
      <c r="B342" s="30">
        <v>5</v>
      </c>
      <c r="C342" s="406">
        <v>1669</v>
      </c>
      <c r="D342" s="9" t="s">
        <v>29</v>
      </c>
      <c r="E342" s="153">
        <v>39534</v>
      </c>
      <c r="G342" s="30">
        <v>5</v>
      </c>
      <c r="H342" s="31">
        <v>1669</v>
      </c>
      <c r="I342" s="31">
        <v>1669</v>
      </c>
      <c r="J342" s="31">
        <v>1669</v>
      </c>
      <c r="K342" s="31">
        <f t="shared" si="47"/>
        <v>0</v>
      </c>
      <c r="L342" s="154">
        <v>39535</v>
      </c>
      <c r="M342" s="35"/>
      <c r="N342" s="30">
        <v>5</v>
      </c>
      <c r="O342" s="34">
        <v>1669</v>
      </c>
      <c r="P342" s="31">
        <v>1669</v>
      </c>
      <c r="Q342" s="31">
        <v>0</v>
      </c>
      <c r="R342" s="31">
        <v>1669</v>
      </c>
      <c r="S342" s="33">
        <v>0</v>
      </c>
      <c r="T342" s="40">
        <f t="shared" si="52"/>
        <v>0</v>
      </c>
      <c r="U342" s="162">
        <v>39538</v>
      </c>
      <c r="V342" s="112">
        <f t="shared" si="53"/>
        <v>5</v>
      </c>
      <c r="W342" s="16">
        <v>1669</v>
      </c>
      <c r="X342" s="437" t="str">
        <f t="shared" si="48"/>
        <v>OK</v>
      </c>
      <c r="Y342" s="333">
        <f t="shared" si="54"/>
        <v>0</v>
      </c>
      <c r="Z342" s="9" t="str">
        <f t="shared" si="55"/>
        <v>Credial</v>
      </c>
      <c r="AA342" s="51">
        <v>39538</v>
      </c>
      <c r="AB342" s="1233"/>
      <c r="AC342" s="147">
        <f t="shared" si="49"/>
        <v>4</v>
      </c>
      <c r="AD342" s="15" t="str">
        <f t="shared" si="50"/>
        <v>OK</v>
      </c>
      <c r="AE342" s="8" t="str">
        <f t="shared" ca="1" si="51"/>
        <v>-</v>
      </c>
      <c r="AF342" s="9" t="e">
        <f>IF(#REF!="","",AA342-#REF!)</f>
        <v>#REF!</v>
      </c>
      <c r="AG342" s="96"/>
    </row>
    <row r="343" spans="1:34" s="32" customFormat="1" hidden="1" outlineLevel="1" x14ac:dyDescent="0.2">
      <c r="B343" s="30">
        <v>6</v>
      </c>
      <c r="C343" s="406">
        <v>10</v>
      </c>
      <c r="D343" s="9" t="s">
        <v>30</v>
      </c>
      <c r="E343" s="153">
        <v>39534</v>
      </c>
      <c r="G343" s="30">
        <v>6</v>
      </c>
      <c r="H343" s="31">
        <v>10</v>
      </c>
      <c r="I343" s="31">
        <v>10</v>
      </c>
      <c r="J343" s="31">
        <v>10</v>
      </c>
      <c r="K343" s="31">
        <f t="shared" si="47"/>
        <v>0</v>
      </c>
      <c r="L343" s="154">
        <v>39535</v>
      </c>
      <c r="M343" s="35"/>
      <c r="N343" s="30">
        <v>6</v>
      </c>
      <c r="O343" s="34">
        <v>10</v>
      </c>
      <c r="P343" s="31">
        <v>10</v>
      </c>
      <c r="Q343" s="31">
        <v>0</v>
      </c>
      <c r="R343" s="31">
        <v>10</v>
      </c>
      <c r="S343" s="33">
        <v>0</v>
      </c>
      <c r="T343" s="40">
        <f t="shared" si="52"/>
        <v>0</v>
      </c>
      <c r="U343" s="162">
        <v>39538</v>
      </c>
      <c r="V343" s="112">
        <f t="shared" si="53"/>
        <v>6</v>
      </c>
      <c r="W343" s="16">
        <v>10</v>
      </c>
      <c r="X343" s="437" t="str">
        <f t="shared" si="48"/>
        <v>OK</v>
      </c>
      <c r="Y343" s="333">
        <f t="shared" si="54"/>
        <v>0</v>
      </c>
      <c r="Z343" s="9" t="str">
        <f t="shared" si="55"/>
        <v>Ikeia</v>
      </c>
      <c r="AA343" s="51">
        <v>39538</v>
      </c>
      <c r="AB343" s="1233"/>
      <c r="AC343" s="147">
        <f t="shared" si="49"/>
        <v>4</v>
      </c>
      <c r="AD343" s="15" t="str">
        <f t="shared" si="50"/>
        <v>OK</v>
      </c>
      <c r="AE343" s="8" t="str">
        <f t="shared" ca="1" si="51"/>
        <v>-</v>
      </c>
      <c r="AF343" s="9" t="e">
        <f>IF(#REF!="","",AA343-#REF!)</f>
        <v>#REF!</v>
      </c>
      <c r="AG343" s="96"/>
    </row>
    <row r="344" spans="1:34" s="32" customFormat="1" hidden="1" outlineLevel="1" x14ac:dyDescent="0.2">
      <c r="B344" s="30">
        <v>7</v>
      </c>
      <c r="C344" s="406">
        <v>361</v>
      </c>
      <c r="D344" s="9" t="s">
        <v>31</v>
      </c>
      <c r="E344" s="153">
        <v>39534</v>
      </c>
      <c r="G344" s="30">
        <v>7</v>
      </c>
      <c r="H344" s="31">
        <v>361</v>
      </c>
      <c r="I344" s="31">
        <v>361</v>
      </c>
      <c r="J344" s="31">
        <v>361</v>
      </c>
      <c r="K344" s="31">
        <f t="shared" si="47"/>
        <v>0</v>
      </c>
      <c r="L344" s="154">
        <v>39535</v>
      </c>
      <c r="M344" s="35"/>
      <c r="N344" s="30">
        <v>7</v>
      </c>
      <c r="O344" s="34">
        <v>361</v>
      </c>
      <c r="P344" s="31">
        <v>361</v>
      </c>
      <c r="Q344" s="31">
        <v>0</v>
      </c>
      <c r="R344" s="31">
        <v>361</v>
      </c>
      <c r="S344" s="33">
        <v>0</v>
      </c>
      <c r="T344" s="40">
        <f t="shared" si="52"/>
        <v>0</v>
      </c>
      <c r="U344" s="162">
        <v>39538</v>
      </c>
      <c r="V344" s="112">
        <f t="shared" si="53"/>
        <v>7</v>
      </c>
      <c r="W344" s="16">
        <v>361</v>
      </c>
      <c r="X344" s="437" t="str">
        <f t="shared" si="48"/>
        <v>OK</v>
      </c>
      <c r="Y344" s="333">
        <f t="shared" si="54"/>
        <v>0</v>
      </c>
      <c r="Z344" s="9" t="str">
        <f t="shared" si="55"/>
        <v>Moviflor</v>
      </c>
      <c r="AA344" s="51">
        <v>39541</v>
      </c>
      <c r="AB344" s="1233"/>
      <c r="AC344" s="147">
        <f t="shared" si="49"/>
        <v>6</v>
      </c>
      <c r="AD344" s="15" t="str">
        <f t="shared" si="50"/>
        <v>OK</v>
      </c>
      <c r="AE344" s="8" t="str">
        <f t="shared" ca="1" si="51"/>
        <v>-</v>
      </c>
      <c r="AF344" s="9" t="e">
        <f>IF(#REF!="","",AA344-#REF!)</f>
        <v>#REF!</v>
      </c>
      <c r="AG344" s="96"/>
    </row>
    <row r="345" spans="1:34" s="32" customFormat="1" hidden="1" outlineLevel="1" x14ac:dyDescent="0.2">
      <c r="B345" s="30">
        <v>8</v>
      </c>
      <c r="C345" s="406">
        <v>1995</v>
      </c>
      <c r="D345" s="9" t="s">
        <v>32</v>
      </c>
      <c r="E345" s="153">
        <v>39534</v>
      </c>
      <c r="G345" s="30">
        <v>8</v>
      </c>
      <c r="H345" s="31">
        <v>1995</v>
      </c>
      <c r="I345" s="31">
        <v>1995</v>
      </c>
      <c r="J345" s="31">
        <v>1995</v>
      </c>
      <c r="K345" s="31">
        <f t="shared" si="47"/>
        <v>0</v>
      </c>
      <c r="L345" s="154">
        <v>39535</v>
      </c>
      <c r="M345" s="35"/>
      <c r="N345" s="30">
        <v>8</v>
      </c>
      <c r="O345" s="34">
        <v>1995</v>
      </c>
      <c r="P345" s="31">
        <v>1995</v>
      </c>
      <c r="Q345" s="31">
        <v>0</v>
      </c>
      <c r="R345" s="31">
        <v>1995</v>
      </c>
      <c r="S345" s="33">
        <v>0</v>
      </c>
      <c r="T345" s="40">
        <f t="shared" si="52"/>
        <v>0</v>
      </c>
      <c r="U345" s="162">
        <v>39538</v>
      </c>
      <c r="V345" s="112">
        <f t="shared" si="53"/>
        <v>8</v>
      </c>
      <c r="W345" s="16">
        <v>1995</v>
      </c>
      <c r="X345" s="437" t="str">
        <f t="shared" si="48"/>
        <v>OK</v>
      </c>
      <c r="Y345" s="333">
        <f t="shared" si="54"/>
        <v>0</v>
      </c>
      <c r="Z345" s="9" t="str">
        <f t="shared" si="55"/>
        <v>Conforama</v>
      </c>
      <c r="AA345" s="51">
        <v>39540</v>
      </c>
      <c r="AB345" s="1233"/>
      <c r="AC345" s="147">
        <f t="shared" si="49"/>
        <v>5</v>
      </c>
      <c r="AD345" s="15" t="str">
        <f t="shared" si="50"/>
        <v>OK</v>
      </c>
      <c r="AE345" s="8" t="str">
        <f t="shared" ca="1" si="51"/>
        <v>-</v>
      </c>
      <c r="AF345" s="9" t="e">
        <f>IF(#REF!="","",AA345-#REF!)</f>
        <v>#REF!</v>
      </c>
      <c r="AG345" s="96"/>
    </row>
    <row r="346" spans="1:34" s="32" customFormat="1" hidden="1" outlineLevel="1" x14ac:dyDescent="0.2">
      <c r="B346" s="30">
        <v>9</v>
      </c>
      <c r="C346" s="406">
        <v>454</v>
      </c>
      <c r="D346" s="9" t="s">
        <v>32</v>
      </c>
      <c r="E346" s="153">
        <v>39534</v>
      </c>
      <c r="G346" s="30">
        <v>9</v>
      </c>
      <c r="H346" s="31">
        <v>454</v>
      </c>
      <c r="I346" s="31">
        <v>454</v>
      </c>
      <c r="J346" s="31">
        <v>454</v>
      </c>
      <c r="K346" s="31">
        <f t="shared" si="47"/>
        <v>0</v>
      </c>
      <c r="L346" s="154">
        <v>39535</v>
      </c>
      <c r="M346" s="35"/>
      <c r="N346" s="30">
        <v>9</v>
      </c>
      <c r="O346" s="34">
        <v>454</v>
      </c>
      <c r="P346" s="31">
        <v>454</v>
      </c>
      <c r="Q346" s="31">
        <v>0</v>
      </c>
      <c r="R346" s="31">
        <v>454</v>
      </c>
      <c r="S346" s="33">
        <v>0</v>
      </c>
      <c r="T346" s="40">
        <f t="shared" si="52"/>
        <v>0</v>
      </c>
      <c r="U346" s="162">
        <v>39538</v>
      </c>
      <c r="V346" s="112">
        <f t="shared" si="53"/>
        <v>9</v>
      </c>
      <c r="W346" s="16">
        <v>454</v>
      </c>
      <c r="X346" s="437" t="str">
        <f t="shared" si="48"/>
        <v>OK</v>
      </c>
      <c r="Y346" s="333">
        <f t="shared" si="54"/>
        <v>0</v>
      </c>
      <c r="Z346" s="9" t="str">
        <f t="shared" si="55"/>
        <v>Conforama</v>
      </c>
      <c r="AA346" s="51">
        <v>39540</v>
      </c>
      <c r="AB346" s="1233"/>
      <c r="AC346" s="147">
        <f t="shared" si="49"/>
        <v>5</v>
      </c>
      <c r="AD346" s="15" t="str">
        <f t="shared" si="50"/>
        <v>OK</v>
      </c>
      <c r="AE346" s="8" t="str">
        <f t="shared" ca="1" si="51"/>
        <v>-</v>
      </c>
      <c r="AF346" s="9" t="e">
        <f>IF(#REF!="","",AA346-#REF!)</f>
        <v>#REF!</v>
      </c>
      <c r="AG346" s="96"/>
    </row>
    <row r="347" spans="1:34" s="32" customFormat="1" hidden="1" outlineLevel="1" x14ac:dyDescent="0.2">
      <c r="B347" s="30">
        <v>10</v>
      </c>
      <c r="C347" s="406">
        <v>117</v>
      </c>
      <c r="D347" s="9" t="s">
        <v>34</v>
      </c>
      <c r="E347" s="153">
        <v>39534</v>
      </c>
      <c r="G347" s="30">
        <v>10</v>
      </c>
      <c r="H347" s="31">
        <v>117</v>
      </c>
      <c r="I347" s="31">
        <v>117</v>
      </c>
      <c r="J347" s="31">
        <v>117</v>
      </c>
      <c r="K347" s="31">
        <f t="shared" si="47"/>
        <v>0</v>
      </c>
      <c r="L347" s="154">
        <v>39535</v>
      </c>
      <c r="M347" s="35"/>
      <c r="N347" s="30">
        <v>10</v>
      </c>
      <c r="O347" s="34">
        <v>117</v>
      </c>
      <c r="P347" s="31">
        <v>117</v>
      </c>
      <c r="Q347" s="31">
        <v>0</v>
      </c>
      <c r="R347" s="31">
        <v>117</v>
      </c>
      <c r="S347" s="33">
        <v>0</v>
      </c>
      <c r="T347" s="40">
        <f t="shared" si="52"/>
        <v>0</v>
      </c>
      <c r="U347" s="162">
        <v>39538</v>
      </c>
      <c r="V347" s="112">
        <f t="shared" si="53"/>
        <v>10</v>
      </c>
      <c r="W347" s="16">
        <v>117</v>
      </c>
      <c r="X347" s="437" t="str">
        <f t="shared" si="48"/>
        <v>OK</v>
      </c>
      <c r="Y347" s="333">
        <f t="shared" si="54"/>
        <v>0</v>
      </c>
      <c r="Z347" s="9" t="str">
        <f t="shared" si="55"/>
        <v>Euronics</v>
      </c>
      <c r="AA347" s="51">
        <v>39540</v>
      </c>
      <c r="AB347" s="1233"/>
      <c r="AC347" s="147">
        <f t="shared" si="49"/>
        <v>5</v>
      </c>
      <c r="AD347" s="15" t="str">
        <f t="shared" si="50"/>
        <v>OK</v>
      </c>
      <c r="AE347" s="8" t="str">
        <f t="shared" ca="1" si="51"/>
        <v>-</v>
      </c>
      <c r="AF347" s="9" t="e">
        <f>IF(#REF!="","",AA347-#REF!)</f>
        <v>#REF!</v>
      </c>
      <c r="AG347" s="96"/>
    </row>
    <row r="348" spans="1:34" s="32" customFormat="1" hidden="1" outlineLevel="1" x14ac:dyDescent="0.2">
      <c r="B348" s="30">
        <v>11</v>
      </c>
      <c r="C348" s="406">
        <v>161</v>
      </c>
      <c r="D348" s="9" t="s">
        <v>35</v>
      </c>
      <c r="E348" s="153">
        <v>39534</v>
      </c>
      <c r="G348" s="30">
        <v>11</v>
      </c>
      <c r="H348" s="31">
        <v>161</v>
      </c>
      <c r="I348" s="31">
        <v>161</v>
      </c>
      <c r="J348" s="31">
        <v>161</v>
      </c>
      <c r="K348" s="31">
        <f t="shared" si="47"/>
        <v>0</v>
      </c>
      <c r="L348" s="154">
        <v>39535</v>
      </c>
      <c r="M348" s="35"/>
      <c r="N348" s="30">
        <v>11</v>
      </c>
      <c r="O348" s="34">
        <v>161</v>
      </c>
      <c r="P348" s="31">
        <v>161</v>
      </c>
      <c r="Q348" s="31">
        <v>0</v>
      </c>
      <c r="R348" s="31">
        <v>161</v>
      </c>
      <c r="S348" s="33">
        <v>0</v>
      </c>
      <c r="T348" s="40">
        <f t="shared" si="52"/>
        <v>0</v>
      </c>
      <c r="U348" s="162">
        <v>39538</v>
      </c>
      <c r="V348" s="112">
        <f t="shared" si="53"/>
        <v>11</v>
      </c>
      <c r="W348" s="16">
        <v>161</v>
      </c>
      <c r="X348" s="437" t="str">
        <f t="shared" si="48"/>
        <v>OK</v>
      </c>
      <c r="Y348" s="333">
        <f t="shared" si="54"/>
        <v>0</v>
      </c>
      <c r="Z348" s="9" t="str">
        <f t="shared" si="55"/>
        <v>Tien 21</v>
      </c>
      <c r="AA348" s="51">
        <v>39540</v>
      </c>
      <c r="AB348" s="1233"/>
      <c r="AC348" s="147">
        <f t="shared" si="49"/>
        <v>5</v>
      </c>
      <c r="AD348" s="15" t="str">
        <f t="shared" si="50"/>
        <v>OK</v>
      </c>
      <c r="AE348" s="8" t="str">
        <f t="shared" ca="1" si="51"/>
        <v>-</v>
      </c>
      <c r="AF348" s="9" t="e">
        <f>IF(#REF!="","",AA348-#REF!)</f>
        <v>#REF!</v>
      </c>
      <c r="AG348" s="96"/>
    </row>
    <row r="349" spans="1:34" s="32" customFormat="1" hidden="1" outlineLevel="1" x14ac:dyDescent="0.2">
      <c r="A349" s="55"/>
      <c r="B349" s="22">
        <v>12</v>
      </c>
      <c r="C349" s="404">
        <v>60</v>
      </c>
      <c r="D349" s="12" t="s">
        <v>36</v>
      </c>
      <c r="E349" s="153">
        <v>39534</v>
      </c>
      <c r="F349" s="55"/>
      <c r="G349" s="22">
        <v>12</v>
      </c>
      <c r="H349" s="21">
        <v>60</v>
      </c>
      <c r="I349" s="21">
        <v>60</v>
      </c>
      <c r="J349" s="21">
        <v>60</v>
      </c>
      <c r="K349" s="21">
        <f t="shared" si="47"/>
        <v>0</v>
      </c>
      <c r="L349" s="155">
        <v>39538</v>
      </c>
      <c r="M349" s="57"/>
      <c r="N349" s="22">
        <v>12</v>
      </c>
      <c r="O349" s="29">
        <v>60</v>
      </c>
      <c r="P349" s="21">
        <v>60</v>
      </c>
      <c r="Q349" s="21">
        <v>0</v>
      </c>
      <c r="R349" s="21">
        <v>60</v>
      </c>
      <c r="S349" s="14">
        <v>0</v>
      </c>
      <c r="T349" s="100">
        <f t="shared" si="52"/>
        <v>0</v>
      </c>
      <c r="U349" s="162">
        <v>39538</v>
      </c>
      <c r="V349" s="108">
        <f t="shared" si="53"/>
        <v>12</v>
      </c>
      <c r="W349" s="12">
        <v>60</v>
      </c>
      <c r="X349" s="437" t="str">
        <f t="shared" si="48"/>
        <v>OK</v>
      </c>
      <c r="Y349" s="333">
        <f t="shared" si="54"/>
        <v>0</v>
      </c>
      <c r="Z349" s="12" t="str">
        <f t="shared" si="55"/>
        <v>Confort</v>
      </c>
      <c r="AA349" s="51">
        <v>39540</v>
      </c>
      <c r="AB349" s="1233"/>
      <c r="AC349" s="147">
        <f t="shared" si="49"/>
        <v>5</v>
      </c>
      <c r="AD349" s="11" t="str">
        <f t="shared" si="50"/>
        <v>OK</v>
      </c>
      <c r="AE349" s="11" t="str">
        <f t="shared" ca="1" si="51"/>
        <v>-</v>
      </c>
      <c r="AF349" s="12" t="e">
        <f>IF(#REF!="","",AA349-#REF!)</f>
        <v>#REF!</v>
      </c>
      <c r="AG349" s="95"/>
      <c r="AH349" s="55"/>
    </row>
    <row r="350" spans="1:34" s="32" customFormat="1" hidden="1" outlineLevel="1" x14ac:dyDescent="0.2">
      <c r="B350" s="30">
        <v>1</v>
      </c>
      <c r="C350" s="406">
        <v>325</v>
      </c>
      <c r="D350" s="16" t="s">
        <v>24</v>
      </c>
      <c r="E350" s="153">
        <v>39535</v>
      </c>
      <c r="G350" s="30">
        <v>1</v>
      </c>
      <c r="H350" s="42">
        <v>20</v>
      </c>
      <c r="I350" s="31">
        <v>325</v>
      </c>
      <c r="J350" s="31">
        <v>325</v>
      </c>
      <c r="K350" s="31">
        <f t="shared" si="47"/>
        <v>0</v>
      </c>
      <c r="L350" s="154">
        <v>39538</v>
      </c>
      <c r="M350" s="35"/>
      <c r="N350" s="30">
        <v>1</v>
      </c>
      <c r="O350" s="34">
        <v>325</v>
      </c>
      <c r="P350" s="31">
        <v>325</v>
      </c>
      <c r="Q350" s="31">
        <v>0</v>
      </c>
      <c r="R350" s="31">
        <v>325</v>
      </c>
      <c r="S350" s="33">
        <v>0</v>
      </c>
      <c r="T350" s="40">
        <f t="shared" si="52"/>
        <v>0</v>
      </c>
      <c r="U350" s="162">
        <v>39539</v>
      </c>
      <c r="V350" s="112">
        <f t="shared" si="53"/>
        <v>1</v>
      </c>
      <c r="W350" s="16">
        <v>325</v>
      </c>
      <c r="X350" s="437" t="str">
        <f t="shared" si="48"/>
        <v>OK</v>
      </c>
      <c r="Y350" s="333">
        <f t="shared" si="54"/>
        <v>0</v>
      </c>
      <c r="Z350" s="9" t="str">
        <f t="shared" si="55"/>
        <v>White</v>
      </c>
      <c r="AA350" s="51">
        <v>39540</v>
      </c>
      <c r="AB350" s="1233">
        <f>SUM(W350:W361)</f>
        <v>3378</v>
      </c>
      <c r="AC350" s="147">
        <f t="shared" si="49"/>
        <v>4</v>
      </c>
      <c r="AD350" s="15" t="str">
        <f t="shared" si="50"/>
        <v>OK</v>
      </c>
      <c r="AE350" s="8" t="str">
        <f t="shared" ca="1" si="51"/>
        <v>-</v>
      </c>
      <c r="AF350" s="9" t="e">
        <f>IF(#REF!="","",AA350-#REF!)</f>
        <v>#REF!</v>
      </c>
      <c r="AG350" s="96"/>
    </row>
    <row r="351" spans="1:34" s="32" customFormat="1" hidden="1" outlineLevel="1" x14ac:dyDescent="0.2">
      <c r="B351" s="30">
        <v>2</v>
      </c>
      <c r="C351" s="406">
        <v>2</v>
      </c>
      <c r="D351" s="16" t="s">
        <v>25</v>
      </c>
      <c r="E351" s="153">
        <v>39535</v>
      </c>
      <c r="G351" s="30">
        <v>2</v>
      </c>
      <c r="H351" s="31">
        <v>2</v>
      </c>
      <c r="I351" s="31">
        <v>2</v>
      </c>
      <c r="J351" s="31">
        <v>2</v>
      </c>
      <c r="K351" s="31">
        <f t="shared" si="47"/>
        <v>0</v>
      </c>
      <c r="L351" s="154">
        <v>39538</v>
      </c>
      <c r="M351" s="35"/>
      <c r="N351" s="30">
        <v>2</v>
      </c>
      <c r="O351" s="34">
        <v>2</v>
      </c>
      <c r="P351" s="31">
        <v>2</v>
      </c>
      <c r="Q351" s="31">
        <v>0</v>
      </c>
      <c r="R351" s="31">
        <v>2</v>
      </c>
      <c r="S351" s="33">
        <v>0</v>
      </c>
      <c r="T351" s="40">
        <f t="shared" si="52"/>
        <v>0</v>
      </c>
      <c r="U351" s="162">
        <v>39539</v>
      </c>
      <c r="V351" s="112">
        <f t="shared" si="53"/>
        <v>2</v>
      </c>
      <c r="W351" s="16">
        <v>2</v>
      </c>
      <c r="X351" s="437" t="str">
        <f t="shared" si="48"/>
        <v>OK</v>
      </c>
      <c r="Y351" s="333">
        <f t="shared" si="54"/>
        <v>0</v>
      </c>
      <c r="Z351" s="9" t="str">
        <f t="shared" si="55"/>
        <v>Green</v>
      </c>
      <c r="AA351" s="51">
        <v>39540</v>
      </c>
      <c r="AB351" s="1233"/>
      <c r="AC351" s="147">
        <f t="shared" si="49"/>
        <v>4</v>
      </c>
      <c r="AD351" s="15" t="str">
        <f t="shared" si="50"/>
        <v>OK</v>
      </c>
      <c r="AE351" s="8" t="str">
        <f t="shared" ca="1" si="51"/>
        <v>-</v>
      </c>
      <c r="AF351" s="9" t="e">
        <f>IF(#REF!="","",AA351-#REF!)</f>
        <v>#REF!</v>
      </c>
      <c r="AG351" s="96"/>
      <c r="AH351" s="60"/>
    </row>
    <row r="352" spans="1:34" s="32" customFormat="1" hidden="1" outlineLevel="1" x14ac:dyDescent="0.2">
      <c r="B352" s="30">
        <v>3</v>
      </c>
      <c r="C352" s="406">
        <v>10</v>
      </c>
      <c r="D352" s="16" t="s">
        <v>26</v>
      </c>
      <c r="E352" s="153">
        <v>39535</v>
      </c>
      <c r="G352" s="30">
        <v>3</v>
      </c>
      <c r="H352" s="31">
        <v>10</v>
      </c>
      <c r="I352" s="31">
        <v>10</v>
      </c>
      <c r="J352" s="31">
        <v>10</v>
      </c>
      <c r="K352" s="31">
        <f t="shared" si="47"/>
        <v>0</v>
      </c>
      <c r="L352" s="154">
        <v>39538</v>
      </c>
      <c r="M352" s="35"/>
      <c r="N352" s="30">
        <v>3</v>
      </c>
      <c r="O352" s="34">
        <v>10</v>
      </c>
      <c r="P352" s="31">
        <v>10</v>
      </c>
      <c r="Q352" s="31">
        <v>0</v>
      </c>
      <c r="R352" s="31">
        <v>10</v>
      </c>
      <c r="S352" s="33">
        <v>0</v>
      </c>
      <c r="T352" s="40">
        <f t="shared" si="52"/>
        <v>0</v>
      </c>
      <c r="U352" s="162">
        <v>39539</v>
      </c>
      <c r="V352" s="112">
        <f t="shared" si="53"/>
        <v>3</v>
      </c>
      <c r="W352" s="16">
        <v>10</v>
      </c>
      <c r="X352" s="437" t="str">
        <f t="shared" si="48"/>
        <v>OK</v>
      </c>
      <c r="Y352" s="333">
        <f t="shared" si="54"/>
        <v>0</v>
      </c>
      <c r="Z352" s="9" t="str">
        <f t="shared" si="55"/>
        <v>Black</v>
      </c>
      <c r="AA352" s="51">
        <v>39540</v>
      </c>
      <c r="AB352" s="1233"/>
      <c r="AC352" s="147">
        <f t="shared" si="49"/>
        <v>4</v>
      </c>
      <c r="AD352" s="15" t="str">
        <f t="shared" si="50"/>
        <v>OK</v>
      </c>
      <c r="AE352" s="8" t="str">
        <f t="shared" ca="1" si="51"/>
        <v>-</v>
      </c>
      <c r="AF352" s="9" t="e">
        <f>IF(#REF!="","",AA352-#REF!)</f>
        <v>#REF!</v>
      </c>
      <c r="AG352" s="96"/>
    </row>
    <row r="353" spans="1:34" s="32" customFormat="1" hidden="1" outlineLevel="1" x14ac:dyDescent="0.2">
      <c r="B353" s="30">
        <v>4</v>
      </c>
      <c r="C353" s="406">
        <v>2</v>
      </c>
      <c r="D353" s="9" t="s">
        <v>27</v>
      </c>
      <c r="E353" s="153">
        <v>39535</v>
      </c>
      <c r="G353" s="30">
        <v>4</v>
      </c>
      <c r="H353" s="31">
        <v>2</v>
      </c>
      <c r="I353" s="31">
        <v>2</v>
      </c>
      <c r="J353" s="31">
        <v>2</v>
      </c>
      <c r="K353" s="31">
        <f t="shared" si="47"/>
        <v>0</v>
      </c>
      <c r="L353" s="154">
        <v>39538</v>
      </c>
      <c r="M353" s="35"/>
      <c r="N353" s="30">
        <v>4</v>
      </c>
      <c r="O353" s="34">
        <v>2</v>
      </c>
      <c r="P353" s="31">
        <v>2</v>
      </c>
      <c r="Q353" s="31">
        <v>0</v>
      </c>
      <c r="R353" s="31">
        <v>2</v>
      </c>
      <c r="S353" s="33">
        <v>0</v>
      </c>
      <c r="T353" s="40">
        <f t="shared" si="52"/>
        <v>0</v>
      </c>
      <c r="U353" s="162">
        <v>39539</v>
      </c>
      <c r="V353" s="112">
        <f t="shared" si="53"/>
        <v>4</v>
      </c>
      <c r="W353" s="16">
        <v>2</v>
      </c>
      <c r="X353" s="437" t="str">
        <f t="shared" si="48"/>
        <v>OK</v>
      </c>
      <c r="Y353" s="333">
        <f t="shared" si="54"/>
        <v>0</v>
      </c>
      <c r="Z353" s="9" t="str">
        <f t="shared" si="55"/>
        <v>Go Travel Card</v>
      </c>
      <c r="AA353" s="51">
        <v>39554</v>
      </c>
      <c r="AB353" s="1233"/>
      <c r="AC353" s="147">
        <f t="shared" si="49"/>
        <v>18</v>
      </c>
      <c r="AD353" s="26" t="str">
        <f t="shared" si="50"/>
        <v>OK</v>
      </c>
      <c r="AE353" s="8" t="str">
        <f t="shared" ca="1" si="51"/>
        <v>-</v>
      </c>
      <c r="AF353" s="9" t="e">
        <f>IF(#REF!="","",AA353-#REF!)</f>
        <v>#REF!</v>
      </c>
      <c r="AG353" s="96"/>
    </row>
    <row r="354" spans="1:34" s="32" customFormat="1" hidden="1" outlineLevel="1" x14ac:dyDescent="0.2">
      <c r="B354" s="30">
        <v>5</v>
      </c>
      <c r="C354" s="406">
        <v>3</v>
      </c>
      <c r="D354" s="16" t="s">
        <v>28</v>
      </c>
      <c r="E354" s="153">
        <v>39535</v>
      </c>
      <c r="G354" s="30">
        <v>5</v>
      </c>
      <c r="H354" s="31">
        <v>3</v>
      </c>
      <c r="I354" s="31">
        <v>3</v>
      </c>
      <c r="J354" s="31">
        <v>3</v>
      </c>
      <c r="K354" s="31">
        <f t="shared" si="47"/>
        <v>0</v>
      </c>
      <c r="L354" s="154">
        <v>39538</v>
      </c>
      <c r="M354" s="35"/>
      <c r="N354" s="30">
        <v>5</v>
      </c>
      <c r="O354" s="34">
        <v>3</v>
      </c>
      <c r="P354" s="31">
        <v>3</v>
      </c>
      <c r="Q354" s="31">
        <v>0</v>
      </c>
      <c r="R354" s="31">
        <v>3</v>
      </c>
      <c r="S354" s="33">
        <v>0</v>
      </c>
      <c r="T354" s="40">
        <f t="shared" si="52"/>
        <v>0</v>
      </c>
      <c r="U354" s="162">
        <v>39539</v>
      </c>
      <c r="V354" s="112">
        <f t="shared" si="53"/>
        <v>5</v>
      </c>
      <c r="W354" s="16">
        <v>3</v>
      </c>
      <c r="X354" s="437" t="str">
        <f t="shared" si="48"/>
        <v>OK</v>
      </c>
      <c r="Y354" s="333">
        <f t="shared" si="54"/>
        <v>0</v>
      </c>
      <c r="Z354" s="9" t="str">
        <f t="shared" si="55"/>
        <v>Finance</v>
      </c>
      <c r="AA354" s="51">
        <v>39540</v>
      </c>
      <c r="AB354" s="1233"/>
      <c r="AC354" s="147">
        <f t="shared" si="49"/>
        <v>4</v>
      </c>
      <c r="AD354" s="15" t="str">
        <f t="shared" si="50"/>
        <v>OK</v>
      </c>
      <c r="AE354" s="8" t="str">
        <f t="shared" ca="1" si="51"/>
        <v>-</v>
      </c>
      <c r="AF354" s="9" t="e">
        <f>IF(#REF!="","",AA354-#REF!)</f>
        <v>#REF!</v>
      </c>
      <c r="AG354" s="96"/>
    </row>
    <row r="355" spans="1:34" s="32" customFormat="1" hidden="1" outlineLevel="1" x14ac:dyDescent="0.2">
      <c r="B355" s="30">
        <v>6</v>
      </c>
      <c r="C355" s="406">
        <v>28</v>
      </c>
      <c r="D355" s="9" t="s">
        <v>29</v>
      </c>
      <c r="E355" s="153">
        <v>39535</v>
      </c>
      <c r="G355" s="30">
        <v>6</v>
      </c>
      <c r="H355" s="31">
        <v>28</v>
      </c>
      <c r="I355" s="31">
        <v>28</v>
      </c>
      <c r="J355" s="31">
        <v>28</v>
      </c>
      <c r="K355" s="31">
        <f t="shared" si="47"/>
        <v>0</v>
      </c>
      <c r="L355" s="154">
        <v>39538</v>
      </c>
      <c r="M355" s="35"/>
      <c r="N355" s="30">
        <v>6</v>
      </c>
      <c r="O355" s="34">
        <v>28</v>
      </c>
      <c r="P355" s="31">
        <v>28</v>
      </c>
      <c r="Q355" s="31">
        <v>0</v>
      </c>
      <c r="R355" s="31">
        <v>28</v>
      </c>
      <c r="S355" s="33">
        <v>0</v>
      </c>
      <c r="T355" s="40">
        <f t="shared" si="52"/>
        <v>0</v>
      </c>
      <c r="U355" s="162">
        <v>39539</v>
      </c>
      <c r="V355" s="112">
        <f t="shared" si="53"/>
        <v>6</v>
      </c>
      <c r="W355" s="16">
        <v>28</v>
      </c>
      <c r="X355" s="437" t="str">
        <f t="shared" si="48"/>
        <v>OK</v>
      </c>
      <c r="Y355" s="333">
        <f t="shared" si="54"/>
        <v>0</v>
      </c>
      <c r="Z355" s="9" t="str">
        <f t="shared" si="55"/>
        <v>Credial</v>
      </c>
      <c r="AA355" s="51">
        <v>39540</v>
      </c>
      <c r="AB355" s="1233"/>
      <c r="AC355" s="147">
        <f t="shared" si="49"/>
        <v>4</v>
      </c>
      <c r="AD355" s="15" t="str">
        <f t="shared" si="50"/>
        <v>OK</v>
      </c>
      <c r="AE355" s="8" t="str">
        <f t="shared" ca="1" si="51"/>
        <v>-</v>
      </c>
      <c r="AF355" s="9" t="e">
        <f>IF(#REF!="","",AA355-#REF!)</f>
        <v>#REF!</v>
      </c>
      <c r="AG355" s="96"/>
    </row>
    <row r="356" spans="1:34" s="32" customFormat="1" hidden="1" outlineLevel="1" x14ac:dyDescent="0.2">
      <c r="B356" s="30">
        <v>7</v>
      </c>
      <c r="C356" s="406">
        <v>1995</v>
      </c>
      <c r="D356" s="9" t="s">
        <v>30</v>
      </c>
      <c r="E356" s="153">
        <v>39535</v>
      </c>
      <c r="G356" s="30">
        <v>7</v>
      </c>
      <c r="H356" s="31">
        <v>1995</v>
      </c>
      <c r="I356" s="31">
        <v>1995</v>
      </c>
      <c r="J356" s="31">
        <v>1995</v>
      </c>
      <c r="K356" s="31">
        <f t="shared" si="47"/>
        <v>0</v>
      </c>
      <c r="L356" s="154">
        <v>39538</v>
      </c>
      <c r="M356" s="35"/>
      <c r="N356" s="30">
        <v>7</v>
      </c>
      <c r="O356" s="34">
        <v>1995</v>
      </c>
      <c r="P356" s="31">
        <v>1995</v>
      </c>
      <c r="Q356" s="31">
        <v>0</v>
      </c>
      <c r="R356" s="31">
        <v>1995</v>
      </c>
      <c r="S356" s="33">
        <v>0</v>
      </c>
      <c r="T356" s="40">
        <f t="shared" si="52"/>
        <v>0</v>
      </c>
      <c r="U356" s="162">
        <v>39539</v>
      </c>
      <c r="V356" s="112">
        <f t="shared" si="53"/>
        <v>7</v>
      </c>
      <c r="W356" s="16">
        <v>1995</v>
      </c>
      <c r="X356" s="437" t="str">
        <f t="shared" si="48"/>
        <v>OK</v>
      </c>
      <c r="Y356" s="333">
        <f t="shared" si="54"/>
        <v>0</v>
      </c>
      <c r="Z356" s="9" t="str">
        <f t="shared" si="55"/>
        <v>Ikeia</v>
      </c>
      <c r="AA356" s="51">
        <v>39540</v>
      </c>
      <c r="AB356" s="1233"/>
      <c r="AC356" s="147">
        <f t="shared" si="49"/>
        <v>4</v>
      </c>
      <c r="AD356" s="15" t="str">
        <f t="shared" si="50"/>
        <v>OK</v>
      </c>
      <c r="AE356" s="8" t="str">
        <f t="shared" ca="1" si="51"/>
        <v>-</v>
      </c>
      <c r="AF356" s="9" t="e">
        <f>IF(#REF!="","",AA356-#REF!)</f>
        <v>#REF!</v>
      </c>
      <c r="AG356" s="96"/>
    </row>
    <row r="357" spans="1:34" s="32" customFormat="1" hidden="1" outlineLevel="1" x14ac:dyDescent="0.2">
      <c r="B357" s="30">
        <v>8</v>
      </c>
      <c r="C357" s="406">
        <v>953</v>
      </c>
      <c r="D357" s="9" t="s">
        <v>30</v>
      </c>
      <c r="E357" s="153">
        <v>39535</v>
      </c>
      <c r="G357" s="30">
        <v>8</v>
      </c>
      <c r="H357" s="31">
        <v>953</v>
      </c>
      <c r="I357" s="31">
        <v>953</v>
      </c>
      <c r="J357" s="31">
        <v>953</v>
      </c>
      <c r="K357" s="31">
        <f t="shared" si="47"/>
        <v>0</v>
      </c>
      <c r="L357" s="154">
        <v>39538</v>
      </c>
      <c r="M357" s="35"/>
      <c r="N357" s="30">
        <v>8</v>
      </c>
      <c r="O357" s="34">
        <v>953</v>
      </c>
      <c r="P357" s="31">
        <v>953</v>
      </c>
      <c r="Q357" s="31">
        <v>0</v>
      </c>
      <c r="R357" s="31">
        <v>953</v>
      </c>
      <c r="S357" s="33">
        <v>0</v>
      </c>
      <c r="T357" s="40">
        <f t="shared" si="52"/>
        <v>0</v>
      </c>
      <c r="U357" s="162">
        <v>39539</v>
      </c>
      <c r="V357" s="112">
        <f t="shared" si="53"/>
        <v>8</v>
      </c>
      <c r="W357" s="16">
        <v>953</v>
      </c>
      <c r="X357" s="437" t="str">
        <f t="shared" si="48"/>
        <v>OK</v>
      </c>
      <c r="Y357" s="333">
        <f t="shared" si="54"/>
        <v>0</v>
      </c>
      <c r="Z357" s="9" t="str">
        <f t="shared" si="55"/>
        <v>Ikeia</v>
      </c>
      <c r="AA357" s="51">
        <v>39540</v>
      </c>
      <c r="AB357" s="1233"/>
      <c r="AC357" s="147">
        <f t="shared" si="49"/>
        <v>4</v>
      </c>
      <c r="AD357" s="15" t="str">
        <f t="shared" si="50"/>
        <v>OK</v>
      </c>
      <c r="AE357" s="8" t="str">
        <f t="shared" ca="1" si="51"/>
        <v>-</v>
      </c>
      <c r="AF357" s="9" t="e">
        <f>IF(#REF!="","",AA357-#REF!)</f>
        <v>#REF!</v>
      </c>
      <c r="AG357" s="96"/>
    </row>
    <row r="358" spans="1:34" s="32" customFormat="1" hidden="1" outlineLevel="1" x14ac:dyDescent="0.2">
      <c r="B358" s="30">
        <v>9</v>
      </c>
      <c r="C358" s="406">
        <v>2</v>
      </c>
      <c r="D358" s="9" t="s">
        <v>31</v>
      </c>
      <c r="E358" s="153">
        <v>39535</v>
      </c>
      <c r="G358" s="30">
        <v>9</v>
      </c>
      <c r="H358" s="31">
        <v>2</v>
      </c>
      <c r="I358" s="31">
        <v>2</v>
      </c>
      <c r="J358" s="31">
        <v>2</v>
      </c>
      <c r="K358" s="31">
        <f t="shared" si="47"/>
        <v>0</v>
      </c>
      <c r="L358" s="154">
        <v>39538</v>
      </c>
      <c r="M358" s="35"/>
      <c r="N358" s="30">
        <v>9</v>
      </c>
      <c r="O358" s="34">
        <v>2</v>
      </c>
      <c r="P358" s="31">
        <v>2</v>
      </c>
      <c r="Q358" s="31">
        <v>0</v>
      </c>
      <c r="R358" s="31">
        <v>2</v>
      </c>
      <c r="S358" s="33">
        <v>0</v>
      </c>
      <c r="T358" s="40">
        <f t="shared" si="52"/>
        <v>0</v>
      </c>
      <c r="U358" s="162">
        <v>39539</v>
      </c>
      <c r="V358" s="112">
        <f t="shared" si="53"/>
        <v>9</v>
      </c>
      <c r="W358" s="16">
        <v>2</v>
      </c>
      <c r="X358" s="437" t="str">
        <f t="shared" si="48"/>
        <v>OK</v>
      </c>
      <c r="Y358" s="333">
        <f t="shared" si="54"/>
        <v>0</v>
      </c>
      <c r="Z358" s="9" t="str">
        <f t="shared" si="55"/>
        <v>Moviflor</v>
      </c>
      <c r="AA358" s="51">
        <v>39540</v>
      </c>
      <c r="AB358" s="1233"/>
      <c r="AC358" s="147">
        <f t="shared" si="49"/>
        <v>4</v>
      </c>
      <c r="AD358" s="15" t="str">
        <f t="shared" si="50"/>
        <v>OK</v>
      </c>
      <c r="AE358" s="8" t="str">
        <f t="shared" ca="1" si="51"/>
        <v>-</v>
      </c>
      <c r="AF358" s="9" t="e">
        <f>IF(#REF!="","",AA358-#REF!)</f>
        <v>#REF!</v>
      </c>
      <c r="AG358" s="96"/>
    </row>
    <row r="359" spans="1:34" s="32" customFormat="1" hidden="1" outlineLevel="1" x14ac:dyDescent="0.2">
      <c r="B359" s="30">
        <v>10</v>
      </c>
      <c r="C359" s="406">
        <v>56</v>
      </c>
      <c r="D359" s="9" t="s">
        <v>32</v>
      </c>
      <c r="E359" s="153">
        <v>39535</v>
      </c>
      <c r="G359" s="30">
        <v>10</v>
      </c>
      <c r="H359" s="31">
        <v>56</v>
      </c>
      <c r="I359" s="31">
        <v>56</v>
      </c>
      <c r="J359" s="31">
        <v>56</v>
      </c>
      <c r="K359" s="31">
        <f t="shared" si="47"/>
        <v>0</v>
      </c>
      <c r="L359" s="154">
        <v>39538</v>
      </c>
      <c r="M359" s="35"/>
      <c r="N359" s="30">
        <v>10</v>
      </c>
      <c r="O359" s="34">
        <v>56</v>
      </c>
      <c r="P359" s="31">
        <v>56</v>
      </c>
      <c r="Q359" s="31">
        <v>0</v>
      </c>
      <c r="R359" s="31">
        <v>56</v>
      </c>
      <c r="S359" s="33">
        <v>0</v>
      </c>
      <c r="T359" s="40">
        <f t="shared" si="52"/>
        <v>0</v>
      </c>
      <c r="U359" s="162">
        <v>39539</v>
      </c>
      <c r="V359" s="112">
        <f t="shared" si="53"/>
        <v>10</v>
      </c>
      <c r="W359" s="16">
        <v>56</v>
      </c>
      <c r="X359" s="437" t="str">
        <f t="shared" si="48"/>
        <v>OK</v>
      </c>
      <c r="Y359" s="333">
        <f t="shared" si="54"/>
        <v>0</v>
      </c>
      <c r="Z359" s="9" t="str">
        <f t="shared" si="55"/>
        <v>Conforama</v>
      </c>
      <c r="AA359" s="51">
        <v>39540</v>
      </c>
      <c r="AB359" s="1233"/>
      <c r="AC359" s="147">
        <f t="shared" si="49"/>
        <v>4</v>
      </c>
      <c r="AD359" s="15" t="str">
        <f t="shared" si="50"/>
        <v>OK</v>
      </c>
      <c r="AE359" s="8" t="str">
        <f t="shared" ca="1" si="51"/>
        <v>-</v>
      </c>
      <c r="AF359" s="9" t="e">
        <f>IF(#REF!="","",AA359-#REF!)</f>
        <v>#REF!</v>
      </c>
      <c r="AG359" s="96"/>
    </row>
    <row r="360" spans="1:34" s="32" customFormat="1" hidden="1" outlineLevel="1" x14ac:dyDescent="0.2">
      <c r="B360" s="30">
        <v>11</v>
      </c>
      <c r="C360" s="406">
        <v>1</v>
      </c>
      <c r="D360" s="9" t="s">
        <v>34</v>
      </c>
      <c r="E360" s="153">
        <v>39535</v>
      </c>
      <c r="G360" s="30">
        <v>11</v>
      </c>
      <c r="H360" s="31">
        <v>1</v>
      </c>
      <c r="I360" s="31">
        <v>1</v>
      </c>
      <c r="J360" s="31">
        <v>1</v>
      </c>
      <c r="K360" s="31">
        <f t="shared" si="47"/>
        <v>0</v>
      </c>
      <c r="L360" s="154">
        <v>39538</v>
      </c>
      <c r="M360" s="35"/>
      <c r="N360" s="30">
        <v>11</v>
      </c>
      <c r="O360" s="34">
        <v>1</v>
      </c>
      <c r="P360" s="31">
        <v>1</v>
      </c>
      <c r="Q360" s="31">
        <v>0</v>
      </c>
      <c r="R360" s="31">
        <v>1</v>
      </c>
      <c r="S360" s="33">
        <v>0</v>
      </c>
      <c r="T360" s="40">
        <f t="shared" si="52"/>
        <v>0</v>
      </c>
      <c r="U360" s="162">
        <v>39539</v>
      </c>
      <c r="V360" s="112">
        <f t="shared" si="53"/>
        <v>11</v>
      </c>
      <c r="W360" s="16">
        <v>1</v>
      </c>
      <c r="X360" s="437" t="str">
        <f t="shared" si="48"/>
        <v>OK</v>
      </c>
      <c r="Y360" s="333">
        <f t="shared" si="54"/>
        <v>0</v>
      </c>
      <c r="Z360" s="9" t="str">
        <f t="shared" si="55"/>
        <v>Euronics</v>
      </c>
      <c r="AA360" s="51">
        <v>39540</v>
      </c>
      <c r="AB360" s="1233"/>
      <c r="AC360" s="147">
        <f t="shared" si="49"/>
        <v>4</v>
      </c>
      <c r="AD360" s="15" t="str">
        <f t="shared" si="50"/>
        <v>OK</v>
      </c>
      <c r="AE360" s="8" t="str">
        <f t="shared" ca="1" si="51"/>
        <v>-</v>
      </c>
      <c r="AF360" s="9" t="e">
        <f>IF(#REF!="","",AA360-#REF!)</f>
        <v>#REF!</v>
      </c>
      <c r="AG360" s="96"/>
    </row>
    <row r="361" spans="1:34" s="32" customFormat="1" hidden="1" outlineLevel="1" x14ac:dyDescent="0.2">
      <c r="A361" s="55"/>
      <c r="B361" s="22">
        <v>12</v>
      </c>
      <c r="C361" s="404">
        <v>1</v>
      </c>
      <c r="D361" s="12" t="s">
        <v>36</v>
      </c>
      <c r="E361" s="153">
        <v>39535</v>
      </c>
      <c r="F361" s="55"/>
      <c r="G361" s="22">
        <v>12</v>
      </c>
      <c r="H361" s="21">
        <v>1</v>
      </c>
      <c r="I361" s="21">
        <v>1</v>
      </c>
      <c r="J361" s="21">
        <v>1</v>
      </c>
      <c r="K361" s="21">
        <f t="shared" si="47"/>
        <v>0</v>
      </c>
      <c r="L361" s="155">
        <v>39538</v>
      </c>
      <c r="M361" s="57"/>
      <c r="N361" s="22">
        <v>12</v>
      </c>
      <c r="O361" s="29">
        <v>1</v>
      </c>
      <c r="P361" s="21">
        <v>1</v>
      </c>
      <c r="Q361" s="21">
        <v>0</v>
      </c>
      <c r="R361" s="21">
        <v>1</v>
      </c>
      <c r="S361" s="14">
        <v>0</v>
      </c>
      <c r="T361" s="100">
        <f t="shared" si="52"/>
        <v>0</v>
      </c>
      <c r="U361" s="162">
        <v>39539</v>
      </c>
      <c r="V361" s="108">
        <f t="shared" si="53"/>
        <v>12</v>
      </c>
      <c r="W361" s="12">
        <v>1</v>
      </c>
      <c r="X361" s="437" t="str">
        <f t="shared" si="48"/>
        <v>OK</v>
      </c>
      <c r="Y361" s="333">
        <f t="shared" si="54"/>
        <v>0</v>
      </c>
      <c r="Z361" s="12" t="str">
        <f t="shared" si="55"/>
        <v>Confort</v>
      </c>
      <c r="AA361" s="51">
        <v>39540</v>
      </c>
      <c r="AB361" s="1233"/>
      <c r="AC361" s="147">
        <f t="shared" si="49"/>
        <v>4</v>
      </c>
      <c r="AD361" s="11" t="str">
        <f t="shared" si="50"/>
        <v>OK</v>
      </c>
      <c r="AE361" s="11" t="str">
        <f t="shared" ca="1" si="51"/>
        <v>-</v>
      </c>
      <c r="AF361" s="12" t="e">
        <f>IF(#REF!="","",AA361-#REF!)</f>
        <v>#REF!</v>
      </c>
      <c r="AG361" s="95"/>
      <c r="AH361" s="55"/>
    </row>
    <row r="362" spans="1:34" s="32" customFormat="1" hidden="1" outlineLevel="1" x14ac:dyDescent="0.2">
      <c r="B362" s="30">
        <v>1</v>
      </c>
      <c r="C362" s="406">
        <v>16</v>
      </c>
      <c r="D362" s="9" t="s">
        <v>24</v>
      </c>
      <c r="E362" s="153">
        <v>39538</v>
      </c>
      <c r="G362" s="30">
        <v>1</v>
      </c>
      <c r="H362" s="42">
        <v>31</v>
      </c>
      <c r="I362" s="31">
        <v>16</v>
      </c>
      <c r="J362" s="31">
        <v>16</v>
      </c>
      <c r="K362" s="31">
        <f t="shared" si="47"/>
        <v>0</v>
      </c>
      <c r="L362" s="154">
        <v>39539</v>
      </c>
      <c r="M362" s="35"/>
      <c r="N362" s="30">
        <v>1</v>
      </c>
      <c r="O362" s="34">
        <v>16</v>
      </c>
      <c r="P362" s="31">
        <v>16</v>
      </c>
      <c r="Q362" s="31">
        <v>0</v>
      </c>
      <c r="R362" s="31">
        <v>16</v>
      </c>
      <c r="S362" s="33">
        <v>0</v>
      </c>
      <c r="T362" s="40">
        <f t="shared" si="52"/>
        <v>0</v>
      </c>
      <c r="U362" s="162">
        <v>39540</v>
      </c>
      <c r="V362" s="112">
        <f t="shared" si="53"/>
        <v>1</v>
      </c>
      <c r="W362" s="16">
        <v>16</v>
      </c>
      <c r="X362" s="437" t="str">
        <f t="shared" si="48"/>
        <v>OK</v>
      </c>
      <c r="Y362" s="333">
        <f t="shared" si="54"/>
        <v>0</v>
      </c>
      <c r="Z362" s="9" t="str">
        <f t="shared" si="55"/>
        <v>White</v>
      </c>
      <c r="AA362" s="51">
        <v>39540</v>
      </c>
      <c r="AB362" s="1233">
        <f>SUM(W362:W372)</f>
        <v>4052</v>
      </c>
      <c r="AC362" s="147">
        <f t="shared" si="49"/>
        <v>2</v>
      </c>
      <c r="AD362" s="15" t="str">
        <f t="shared" si="50"/>
        <v>OK</v>
      </c>
      <c r="AE362" s="8" t="str">
        <f t="shared" ca="1" si="51"/>
        <v>-</v>
      </c>
      <c r="AF362" s="9" t="e">
        <f>IF(#REF!="","",AA362-#REF!)</f>
        <v>#REF!</v>
      </c>
      <c r="AG362" s="96"/>
    </row>
    <row r="363" spans="1:34" s="32" customFormat="1" hidden="1" outlineLevel="1" x14ac:dyDescent="0.2">
      <c r="B363" s="30">
        <v>2</v>
      </c>
      <c r="C363" s="406">
        <v>8</v>
      </c>
      <c r="D363" s="9" t="s">
        <v>25</v>
      </c>
      <c r="E363" s="153">
        <v>39538</v>
      </c>
      <c r="G363" s="30">
        <v>2</v>
      </c>
      <c r="H363" s="31">
        <v>8</v>
      </c>
      <c r="I363" s="31">
        <v>8</v>
      </c>
      <c r="J363" s="31">
        <v>8</v>
      </c>
      <c r="K363" s="31">
        <f t="shared" si="47"/>
        <v>0</v>
      </c>
      <c r="L363" s="154">
        <v>39539</v>
      </c>
      <c r="M363" s="35"/>
      <c r="N363" s="30">
        <v>2</v>
      </c>
      <c r="O363" s="34">
        <v>8</v>
      </c>
      <c r="P363" s="31">
        <v>8</v>
      </c>
      <c r="Q363" s="31">
        <v>0</v>
      </c>
      <c r="R363" s="31">
        <v>8</v>
      </c>
      <c r="S363" s="33">
        <v>0</v>
      </c>
      <c r="T363" s="40">
        <f t="shared" si="52"/>
        <v>0</v>
      </c>
      <c r="U363" s="162">
        <v>39540</v>
      </c>
      <c r="V363" s="112">
        <f t="shared" si="53"/>
        <v>2</v>
      </c>
      <c r="W363" s="16">
        <v>8</v>
      </c>
      <c r="X363" s="437" t="str">
        <f t="shared" si="48"/>
        <v>OK</v>
      </c>
      <c r="Y363" s="333">
        <f t="shared" si="54"/>
        <v>0</v>
      </c>
      <c r="Z363" s="9" t="str">
        <f t="shared" si="55"/>
        <v>Green</v>
      </c>
      <c r="AA363" s="51">
        <v>39540</v>
      </c>
      <c r="AB363" s="1233"/>
      <c r="AC363" s="147">
        <f t="shared" si="49"/>
        <v>2</v>
      </c>
      <c r="AD363" s="15" t="str">
        <f t="shared" si="50"/>
        <v>OK</v>
      </c>
      <c r="AE363" s="8" t="str">
        <f t="shared" ca="1" si="51"/>
        <v>-</v>
      </c>
      <c r="AF363" s="9" t="e">
        <f>IF(#REF!="","",AA363-#REF!)</f>
        <v>#REF!</v>
      </c>
      <c r="AG363" s="96"/>
      <c r="AH363" s="60"/>
    </row>
    <row r="364" spans="1:34" s="32" customFormat="1" hidden="1" outlineLevel="1" x14ac:dyDescent="0.2">
      <c r="B364" s="30">
        <v>3</v>
      </c>
      <c r="C364" s="406">
        <v>7</v>
      </c>
      <c r="D364" s="9" t="s">
        <v>26</v>
      </c>
      <c r="E364" s="153">
        <v>39538</v>
      </c>
      <c r="G364" s="30">
        <v>3</v>
      </c>
      <c r="H364" s="31">
        <v>7</v>
      </c>
      <c r="I364" s="31">
        <v>7</v>
      </c>
      <c r="J364" s="31">
        <v>7</v>
      </c>
      <c r="K364" s="31">
        <f t="shared" si="47"/>
        <v>0</v>
      </c>
      <c r="L364" s="154">
        <v>39539</v>
      </c>
      <c r="M364" s="35"/>
      <c r="N364" s="30">
        <v>3</v>
      </c>
      <c r="O364" s="34">
        <v>7</v>
      </c>
      <c r="P364" s="31">
        <v>7</v>
      </c>
      <c r="Q364" s="31">
        <v>0</v>
      </c>
      <c r="R364" s="31">
        <v>7</v>
      </c>
      <c r="S364" s="33">
        <v>0</v>
      </c>
      <c r="T364" s="40">
        <f t="shared" si="52"/>
        <v>0</v>
      </c>
      <c r="U364" s="162">
        <v>39540</v>
      </c>
      <c r="V364" s="112">
        <f t="shared" si="53"/>
        <v>3</v>
      </c>
      <c r="W364" s="16">
        <v>7</v>
      </c>
      <c r="X364" s="437" t="str">
        <f t="shared" si="48"/>
        <v>OK</v>
      </c>
      <c r="Y364" s="333">
        <f t="shared" si="54"/>
        <v>0</v>
      </c>
      <c r="Z364" s="9" t="str">
        <f t="shared" si="55"/>
        <v>Black</v>
      </c>
      <c r="AA364" s="51">
        <v>39540</v>
      </c>
      <c r="AB364" s="1233"/>
      <c r="AC364" s="147">
        <f t="shared" si="49"/>
        <v>2</v>
      </c>
      <c r="AD364" s="15" t="str">
        <f t="shared" si="50"/>
        <v>OK</v>
      </c>
      <c r="AE364" s="8" t="str">
        <f t="shared" ca="1" si="51"/>
        <v>-</v>
      </c>
      <c r="AF364" s="9" t="e">
        <f>IF(#REF!="","",AA364-#REF!)</f>
        <v>#REF!</v>
      </c>
      <c r="AG364" s="96"/>
    </row>
    <row r="365" spans="1:34" s="32" customFormat="1" hidden="1" outlineLevel="1" x14ac:dyDescent="0.2">
      <c r="B365" s="30">
        <v>4</v>
      </c>
      <c r="C365" s="406">
        <v>2</v>
      </c>
      <c r="D365" s="9" t="s">
        <v>28</v>
      </c>
      <c r="E365" s="153">
        <v>39538</v>
      </c>
      <c r="G365" s="30">
        <v>4</v>
      </c>
      <c r="H365" s="31">
        <v>2</v>
      </c>
      <c r="I365" s="31">
        <v>2</v>
      </c>
      <c r="J365" s="31">
        <v>2</v>
      </c>
      <c r="K365" s="31">
        <f t="shared" si="47"/>
        <v>0</v>
      </c>
      <c r="L365" s="154">
        <v>39539</v>
      </c>
      <c r="M365" s="35"/>
      <c r="N365" s="30">
        <v>4</v>
      </c>
      <c r="O365" s="34">
        <v>2</v>
      </c>
      <c r="P365" s="31">
        <v>2</v>
      </c>
      <c r="Q365" s="31">
        <v>0</v>
      </c>
      <c r="R365" s="31">
        <v>2</v>
      </c>
      <c r="S365" s="33">
        <v>0</v>
      </c>
      <c r="T365" s="40">
        <f t="shared" si="52"/>
        <v>0</v>
      </c>
      <c r="U365" s="162">
        <v>39540</v>
      </c>
      <c r="V365" s="112">
        <f t="shared" si="53"/>
        <v>4</v>
      </c>
      <c r="W365" s="16">
        <v>2</v>
      </c>
      <c r="X365" s="437" t="str">
        <f t="shared" si="48"/>
        <v>OK</v>
      </c>
      <c r="Y365" s="333">
        <f t="shared" si="54"/>
        <v>0</v>
      </c>
      <c r="Z365" s="9" t="str">
        <f t="shared" si="55"/>
        <v>Finance</v>
      </c>
      <c r="AA365" s="51">
        <v>39540</v>
      </c>
      <c r="AB365" s="1233"/>
      <c r="AC365" s="147">
        <f t="shared" si="49"/>
        <v>2</v>
      </c>
      <c r="AD365" s="15" t="str">
        <f t="shared" si="50"/>
        <v>OK</v>
      </c>
      <c r="AE365" s="8" t="str">
        <f t="shared" ca="1" si="51"/>
        <v>-</v>
      </c>
      <c r="AF365" s="9" t="e">
        <f>IF(#REF!="","",AA365-#REF!)</f>
        <v>#REF!</v>
      </c>
      <c r="AG365" s="96"/>
    </row>
    <row r="366" spans="1:34" s="32" customFormat="1" hidden="1" outlineLevel="1" x14ac:dyDescent="0.2">
      <c r="B366" s="30">
        <v>5</v>
      </c>
      <c r="C366" s="406">
        <v>70</v>
      </c>
      <c r="D366" s="9" t="s">
        <v>29</v>
      </c>
      <c r="E366" s="153">
        <v>39538</v>
      </c>
      <c r="G366" s="30">
        <v>5</v>
      </c>
      <c r="H366" s="31">
        <v>70</v>
      </c>
      <c r="I366" s="31">
        <v>70</v>
      </c>
      <c r="J366" s="31">
        <v>70</v>
      </c>
      <c r="K366" s="31">
        <f t="shared" si="47"/>
        <v>0</v>
      </c>
      <c r="L366" s="154">
        <v>39539</v>
      </c>
      <c r="M366" s="35"/>
      <c r="N366" s="30">
        <v>5</v>
      </c>
      <c r="O366" s="34">
        <v>70</v>
      </c>
      <c r="P366" s="31">
        <v>70</v>
      </c>
      <c r="Q366" s="31">
        <v>0</v>
      </c>
      <c r="R366" s="31">
        <v>70</v>
      </c>
      <c r="S366" s="33">
        <v>0</v>
      </c>
      <c r="T366" s="40">
        <f t="shared" si="52"/>
        <v>0</v>
      </c>
      <c r="U366" s="162">
        <v>39540</v>
      </c>
      <c r="V366" s="112">
        <f t="shared" si="53"/>
        <v>5</v>
      </c>
      <c r="W366" s="16">
        <v>70</v>
      </c>
      <c r="X366" s="437" t="str">
        <f t="shared" si="48"/>
        <v>OK</v>
      </c>
      <c r="Y366" s="333">
        <f t="shared" si="54"/>
        <v>0</v>
      </c>
      <c r="Z366" s="9" t="str">
        <f t="shared" si="55"/>
        <v>Credial</v>
      </c>
      <c r="AA366" s="51">
        <v>39540</v>
      </c>
      <c r="AB366" s="1233"/>
      <c r="AC366" s="147">
        <f t="shared" si="49"/>
        <v>2</v>
      </c>
      <c r="AD366" s="15" t="str">
        <f t="shared" si="50"/>
        <v>OK</v>
      </c>
      <c r="AE366" s="8" t="str">
        <f t="shared" ca="1" si="51"/>
        <v>-</v>
      </c>
      <c r="AF366" s="9" t="e">
        <f>IF(#REF!="","",AA366-#REF!)</f>
        <v>#REF!</v>
      </c>
      <c r="AG366" s="96"/>
    </row>
    <row r="367" spans="1:34" s="32" customFormat="1" hidden="1" outlineLevel="1" x14ac:dyDescent="0.2">
      <c r="B367" s="30">
        <v>6</v>
      </c>
      <c r="C367" s="406">
        <v>1995</v>
      </c>
      <c r="D367" s="9" t="s">
        <v>30</v>
      </c>
      <c r="E367" s="153">
        <v>39538</v>
      </c>
      <c r="G367" s="30">
        <v>6</v>
      </c>
      <c r="H367" s="31">
        <v>1995</v>
      </c>
      <c r="I367" s="31">
        <v>1995</v>
      </c>
      <c r="J367" s="31">
        <v>1995</v>
      </c>
      <c r="K367" s="31">
        <f t="shared" si="47"/>
        <v>0</v>
      </c>
      <c r="L367" s="154">
        <v>39539</v>
      </c>
      <c r="M367" s="35"/>
      <c r="N367" s="30">
        <v>6</v>
      </c>
      <c r="O367" s="34">
        <v>1995</v>
      </c>
      <c r="P367" s="31">
        <v>1995</v>
      </c>
      <c r="Q367" s="31">
        <v>0</v>
      </c>
      <c r="R367" s="31">
        <v>1995</v>
      </c>
      <c r="S367" s="33">
        <v>0</v>
      </c>
      <c r="T367" s="40">
        <f t="shared" si="52"/>
        <v>0</v>
      </c>
      <c r="U367" s="162">
        <v>39540</v>
      </c>
      <c r="V367" s="112">
        <f t="shared" si="53"/>
        <v>6</v>
      </c>
      <c r="W367" s="16">
        <v>1995</v>
      </c>
      <c r="X367" s="437" t="str">
        <f t="shared" si="48"/>
        <v>OK</v>
      </c>
      <c r="Y367" s="333">
        <f t="shared" si="54"/>
        <v>0</v>
      </c>
      <c r="Z367" s="9" t="str">
        <f t="shared" si="55"/>
        <v>Ikeia</v>
      </c>
      <c r="AA367" s="51">
        <v>39541</v>
      </c>
      <c r="AB367" s="1233"/>
      <c r="AC367" s="147">
        <f t="shared" si="49"/>
        <v>3</v>
      </c>
      <c r="AD367" s="15" t="str">
        <f t="shared" si="50"/>
        <v>OK</v>
      </c>
      <c r="AE367" s="8" t="str">
        <f t="shared" ca="1" si="51"/>
        <v>-</v>
      </c>
      <c r="AF367" s="9" t="e">
        <f>IF(#REF!="","",AA367-#REF!)</f>
        <v>#REF!</v>
      </c>
      <c r="AG367" s="96"/>
    </row>
    <row r="368" spans="1:34" s="32" customFormat="1" hidden="1" outlineLevel="1" x14ac:dyDescent="0.2">
      <c r="B368" s="30">
        <v>7</v>
      </c>
      <c r="C368" s="406">
        <v>1806</v>
      </c>
      <c r="D368" s="9" t="s">
        <v>30</v>
      </c>
      <c r="E368" s="153">
        <v>39538</v>
      </c>
      <c r="G368" s="30">
        <v>7</v>
      </c>
      <c r="H368" s="31">
        <v>1806</v>
      </c>
      <c r="I368" s="31">
        <v>1806</v>
      </c>
      <c r="J368" s="31">
        <v>1806</v>
      </c>
      <c r="K368" s="31">
        <f t="shared" si="47"/>
        <v>0</v>
      </c>
      <c r="L368" s="154">
        <v>39539</v>
      </c>
      <c r="M368" s="35"/>
      <c r="N368" s="30">
        <v>7</v>
      </c>
      <c r="O368" s="34">
        <v>1806</v>
      </c>
      <c r="P368" s="31">
        <v>1806</v>
      </c>
      <c r="Q368" s="31">
        <v>0</v>
      </c>
      <c r="R368" s="31">
        <v>1806</v>
      </c>
      <c r="S368" s="33">
        <v>0</v>
      </c>
      <c r="T368" s="40">
        <f t="shared" si="52"/>
        <v>0</v>
      </c>
      <c r="U368" s="162">
        <v>39540</v>
      </c>
      <c r="V368" s="112">
        <f t="shared" si="53"/>
        <v>7</v>
      </c>
      <c r="W368" s="16">
        <v>1806</v>
      </c>
      <c r="X368" s="437" t="str">
        <f t="shared" si="48"/>
        <v>OK</v>
      </c>
      <c r="Y368" s="333">
        <f t="shared" si="54"/>
        <v>0</v>
      </c>
      <c r="Z368" s="9" t="str">
        <f t="shared" si="55"/>
        <v>Ikeia</v>
      </c>
      <c r="AA368" s="51">
        <v>39541</v>
      </c>
      <c r="AB368" s="1233"/>
      <c r="AC368" s="147">
        <f t="shared" si="49"/>
        <v>3</v>
      </c>
      <c r="AD368" s="15" t="str">
        <f t="shared" si="50"/>
        <v>OK</v>
      </c>
      <c r="AE368" s="8" t="str">
        <f t="shared" ca="1" si="51"/>
        <v>-</v>
      </c>
      <c r="AF368" s="9" t="e">
        <f>IF(#REF!="","",AA368-#REF!)</f>
        <v>#REF!</v>
      </c>
      <c r="AG368" s="96"/>
    </row>
    <row r="369" spans="1:34" s="32" customFormat="1" hidden="1" outlineLevel="1" x14ac:dyDescent="0.2">
      <c r="B369" s="30">
        <v>8</v>
      </c>
      <c r="C369" s="406">
        <v>1</v>
      </c>
      <c r="D369" s="9" t="s">
        <v>31</v>
      </c>
      <c r="E369" s="153">
        <v>39538</v>
      </c>
      <c r="G369" s="30">
        <v>8</v>
      </c>
      <c r="H369" s="31">
        <v>1</v>
      </c>
      <c r="I369" s="31">
        <v>1</v>
      </c>
      <c r="J369" s="31">
        <v>1</v>
      </c>
      <c r="K369" s="31">
        <f t="shared" si="47"/>
        <v>0</v>
      </c>
      <c r="L369" s="154">
        <v>39539</v>
      </c>
      <c r="M369" s="35"/>
      <c r="N369" s="30">
        <v>8</v>
      </c>
      <c r="O369" s="34">
        <v>1</v>
      </c>
      <c r="P369" s="31">
        <v>1</v>
      </c>
      <c r="Q369" s="31">
        <v>0</v>
      </c>
      <c r="R369" s="31">
        <v>1</v>
      </c>
      <c r="S369" s="33">
        <v>0</v>
      </c>
      <c r="T369" s="40">
        <f t="shared" si="52"/>
        <v>0</v>
      </c>
      <c r="U369" s="162">
        <v>39540</v>
      </c>
      <c r="V369" s="112">
        <f t="shared" si="53"/>
        <v>8</v>
      </c>
      <c r="W369" s="16">
        <v>1</v>
      </c>
      <c r="X369" s="437" t="str">
        <f t="shared" si="48"/>
        <v>OK</v>
      </c>
      <c r="Y369" s="333">
        <f t="shared" si="54"/>
        <v>0</v>
      </c>
      <c r="Z369" s="9" t="str">
        <f t="shared" si="55"/>
        <v>Moviflor</v>
      </c>
      <c r="AA369" s="51">
        <v>39540</v>
      </c>
      <c r="AB369" s="1233"/>
      <c r="AC369" s="147">
        <f t="shared" si="49"/>
        <v>2</v>
      </c>
      <c r="AD369" s="15" t="str">
        <f t="shared" si="50"/>
        <v>OK</v>
      </c>
      <c r="AE369" s="8" t="str">
        <f t="shared" ca="1" si="51"/>
        <v>-</v>
      </c>
      <c r="AF369" s="9" t="e">
        <f>IF(#REF!="","",AA369-#REF!)</f>
        <v>#REF!</v>
      </c>
      <c r="AG369" s="96"/>
    </row>
    <row r="370" spans="1:34" s="32" customFormat="1" hidden="1" outlineLevel="1" x14ac:dyDescent="0.2">
      <c r="B370" s="30">
        <v>9</v>
      </c>
      <c r="C370" s="406">
        <v>143</v>
      </c>
      <c r="D370" s="9" t="s">
        <v>32</v>
      </c>
      <c r="E370" s="153">
        <v>39538</v>
      </c>
      <c r="G370" s="30">
        <v>9</v>
      </c>
      <c r="H370" s="31">
        <v>143</v>
      </c>
      <c r="I370" s="31">
        <v>143</v>
      </c>
      <c r="J370" s="31">
        <v>143</v>
      </c>
      <c r="K370" s="31">
        <f t="shared" si="47"/>
        <v>0</v>
      </c>
      <c r="L370" s="154">
        <v>39539</v>
      </c>
      <c r="M370" s="35"/>
      <c r="N370" s="30">
        <v>9</v>
      </c>
      <c r="O370" s="34">
        <v>143</v>
      </c>
      <c r="P370" s="31">
        <v>143</v>
      </c>
      <c r="Q370" s="31">
        <v>0</v>
      </c>
      <c r="R370" s="31">
        <v>143</v>
      </c>
      <c r="S370" s="33">
        <v>0</v>
      </c>
      <c r="T370" s="40">
        <f t="shared" si="52"/>
        <v>0</v>
      </c>
      <c r="U370" s="162">
        <v>39540</v>
      </c>
      <c r="V370" s="112">
        <f t="shared" si="53"/>
        <v>9</v>
      </c>
      <c r="W370" s="16">
        <v>143</v>
      </c>
      <c r="X370" s="437" t="str">
        <f t="shared" si="48"/>
        <v>OK</v>
      </c>
      <c r="Y370" s="333">
        <f t="shared" si="54"/>
        <v>0</v>
      </c>
      <c r="Z370" s="9" t="str">
        <f t="shared" si="55"/>
        <v>Conforama</v>
      </c>
      <c r="AA370" s="51">
        <v>39540</v>
      </c>
      <c r="AB370" s="1233"/>
      <c r="AC370" s="147">
        <f t="shared" si="49"/>
        <v>2</v>
      </c>
      <c r="AD370" s="15" t="str">
        <f t="shared" si="50"/>
        <v>OK</v>
      </c>
      <c r="AE370" s="8" t="str">
        <f t="shared" ca="1" si="51"/>
        <v>-</v>
      </c>
      <c r="AF370" s="9" t="e">
        <f>IF(#REF!="","",AA370-#REF!)</f>
        <v>#REF!</v>
      </c>
      <c r="AG370" s="96"/>
    </row>
    <row r="371" spans="1:34" s="32" customFormat="1" hidden="1" outlineLevel="1" x14ac:dyDescent="0.2">
      <c r="B371" s="30">
        <v>10</v>
      </c>
      <c r="C371" s="406">
        <v>3</v>
      </c>
      <c r="D371" s="9" t="s">
        <v>34</v>
      </c>
      <c r="E371" s="153">
        <v>39538</v>
      </c>
      <c r="G371" s="30">
        <v>10</v>
      </c>
      <c r="H371" s="31">
        <v>3</v>
      </c>
      <c r="I371" s="31">
        <v>3</v>
      </c>
      <c r="J371" s="31">
        <v>3</v>
      </c>
      <c r="K371" s="31">
        <f t="shared" si="47"/>
        <v>0</v>
      </c>
      <c r="L371" s="154">
        <v>39539</v>
      </c>
      <c r="M371" s="35"/>
      <c r="N371" s="30">
        <v>10</v>
      </c>
      <c r="O371" s="34">
        <v>3</v>
      </c>
      <c r="P371" s="31">
        <v>3</v>
      </c>
      <c r="Q371" s="31">
        <v>0</v>
      </c>
      <c r="R371" s="31">
        <v>3</v>
      </c>
      <c r="S371" s="33">
        <v>0</v>
      </c>
      <c r="T371" s="40">
        <f t="shared" si="52"/>
        <v>0</v>
      </c>
      <c r="U371" s="162">
        <v>39540</v>
      </c>
      <c r="V371" s="112">
        <f t="shared" si="53"/>
        <v>10</v>
      </c>
      <c r="W371" s="16">
        <v>3</v>
      </c>
      <c r="X371" s="437" t="str">
        <f t="shared" si="48"/>
        <v>OK</v>
      </c>
      <c r="Y371" s="333">
        <f t="shared" si="54"/>
        <v>0</v>
      </c>
      <c r="Z371" s="9" t="str">
        <f t="shared" si="55"/>
        <v>Euronics</v>
      </c>
      <c r="AA371" s="51">
        <v>39540</v>
      </c>
      <c r="AB371" s="1233"/>
      <c r="AC371" s="147">
        <f t="shared" si="49"/>
        <v>2</v>
      </c>
      <c r="AD371" s="15" t="str">
        <f t="shared" si="50"/>
        <v>OK</v>
      </c>
      <c r="AE371" s="8" t="str">
        <f t="shared" ca="1" si="51"/>
        <v>-</v>
      </c>
      <c r="AF371" s="9" t="e">
        <f>IF(#REF!="","",AA371-#REF!)</f>
        <v>#REF!</v>
      </c>
      <c r="AG371" s="96"/>
    </row>
    <row r="372" spans="1:34" s="32" customFormat="1" hidden="1" outlineLevel="1" x14ac:dyDescent="0.2">
      <c r="A372" s="55"/>
      <c r="B372" s="22">
        <v>11</v>
      </c>
      <c r="C372" s="404">
        <v>1</v>
      </c>
      <c r="D372" s="12" t="s">
        <v>36</v>
      </c>
      <c r="E372" s="153">
        <v>39538</v>
      </c>
      <c r="F372" s="55"/>
      <c r="G372" s="22">
        <v>11</v>
      </c>
      <c r="H372" s="29">
        <v>1</v>
      </c>
      <c r="I372" s="21">
        <v>1</v>
      </c>
      <c r="J372" s="21">
        <v>1</v>
      </c>
      <c r="K372" s="21">
        <f t="shared" si="47"/>
        <v>0</v>
      </c>
      <c r="L372" s="155">
        <v>39539</v>
      </c>
      <c r="M372" s="57"/>
      <c r="N372" s="22">
        <v>11</v>
      </c>
      <c r="O372" s="29">
        <v>1</v>
      </c>
      <c r="P372" s="21">
        <v>1</v>
      </c>
      <c r="Q372" s="21">
        <v>0</v>
      </c>
      <c r="R372" s="21">
        <v>1</v>
      </c>
      <c r="S372" s="14">
        <v>0</v>
      </c>
      <c r="T372" s="100">
        <f t="shared" si="52"/>
        <v>0</v>
      </c>
      <c r="U372" s="162">
        <v>39540</v>
      </c>
      <c r="V372" s="108">
        <f t="shared" si="53"/>
        <v>11</v>
      </c>
      <c r="W372" s="12">
        <v>1</v>
      </c>
      <c r="X372" s="437" t="str">
        <f t="shared" si="48"/>
        <v>OK</v>
      </c>
      <c r="Y372" s="333">
        <f t="shared" si="54"/>
        <v>0</v>
      </c>
      <c r="Z372" s="12" t="str">
        <f t="shared" si="55"/>
        <v>Confort</v>
      </c>
      <c r="AA372" s="51">
        <v>39540</v>
      </c>
      <c r="AB372" s="1233"/>
      <c r="AC372" s="147">
        <f t="shared" si="49"/>
        <v>2</v>
      </c>
      <c r="AD372" s="11" t="str">
        <f t="shared" si="50"/>
        <v>OK</v>
      </c>
      <c r="AE372" s="11" t="str">
        <f t="shared" ca="1" si="51"/>
        <v>-</v>
      </c>
      <c r="AF372" s="12" t="e">
        <f>IF(#REF!="","",AA372-#REF!)</f>
        <v>#REF!</v>
      </c>
      <c r="AG372" s="95"/>
      <c r="AH372" s="55"/>
    </row>
    <row r="373" spans="1:34" s="32" customFormat="1" hidden="1" outlineLevel="1" x14ac:dyDescent="0.2">
      <c r="B373" s="30">
        <v>1</v>
      </c>
      <c r="C373" s="406">
        <v>32</v>
      </c>
      <c r="D373" s="9" t="s">
        <v>24</v>
      </c>
      <c r="E373" s="153">
        <v>39540</v>
      </c>
      <c r="G373" s="30">
        <v>1</v>
      </c>
      <c r="H373" s="42">
        <v>25</v>
      </c>
      <c r="I373" s="31">
        <v>32</v>
      </c>
      <c r="J373" s="31">
        <v>32</v>
      </c>
      <c r="K373" s="31">
        <f t="shared" si="47"/>
        <v>0</v>
      </c>
      <c r="L373" s="154">
        <v>39541</v>
      </c>
      <c r="M373" s="35"/>
      <c r="N373" s="30">
        <v>1</v>
      </c>
      <c r="O373" s="34">
        <v>32</v>
      </c>
      <c r="P373" s="31">
        <v>32</v>
      </c>
      <c r="Q373" s="31">
        <v>0</v>
      </c>
      <c r="R373" s="31">
        <v>32</v>
      </c>
      <c r="S373" s="33">
        <v>0</v>
      </c>
      <c r="T373" s="40">
        <f t="shared" si="52"/>
        <v>0</v>
      </c>
      <c r="U373" s="162">
        <f t="shared" ref="U373:U426" si="56">E373+1</f>
        <v>39541</v>
      </c>
      <c r="V373" s="112">
        <f t="shared" si="53"/>
        <v>1</v>
      </c>
      <c r="W373" s="16">
        <v>31</v>
      </c>
      <c r="X373" s="437" t="b">
        <f t="shared" si="48"/>
        <v>0</v>
      </c>
      <c r="Y373" s="333">
        <f t="shared" si="54"/>
        <v>1</v>
      </c>
      <c r="Z373" s="9" t="str">
        <f t="shared" si="55"/>
        <v>White</v>
      </c>
      <c r="AA373" s="51">
        <v>39546</v>
      </c>
      <c r="AB373" s="1234">
        <f>SUM(W373:W386)</f>
        <v>8313</v>
      </c>
      <c r="AC373" s="147">
        <f t="shared" si="49"/>
        <v>6</v>
      </c>
      <c r="AD373" s="15" t="str">
        <f t="shared" si="50"/>
        <v>OK</v>
      </c>
      <c r="AE373" s="8" t="str">
        <f t="shared" ca="1" si="51"/>
        <v>-</v>
      </c>
      <c r="AF373" s="9" t="e">
        <f>IF(#REF!="","",AA373-#REF!)</f>
        <v>#REF!</v>
      </c>
      <c r="AG373" s="96"/>
    </row>
    <row r="374" spans="1:34" s="32" customFormat="1" hidden="1" outlineLevel="1" x14ac:dyDescent="0.2">
      <c r="B374" s="30">
        <v>2</v>
      </c>
      <c r="C374" s="406">
        <v>8</v>
      </c>
      <c r="D374" s="9" t="s">
        <v>25</v>
      </c>
      <c r="E374" s="153">
        <v>39540</v>
      </c>
      <c r="G374" s="30">
        <v>2</v>
      </c>
      <c r="H374" s="31">
        <v>8</v>
      </c>
      <c r="I374" s="31">
        <v>8</v>
      </c>
      <c r="J374" s="31">
        <v>8</v>
      </c>
      <c r="K374" s="31">
        <f t="shared" si="47"/>
        <v>0</v>
      </c>
      <c r="L374" s="154">
        <v>39541</v>
      </c>
      <c r="M374" s="35"/>
      <c r="N374" s="30">
        <v>2</v>
      </c>
      <c r="O374" s="34">
        <v>8</v>
      </c>
      <c r="P374" s="31">
        <v>8</v>
      </c>
      <c r="Q374" s="31">
        <v>0</v>
      </c>
      <c r="R374" s="31">
        <v>8</v>
      </c>
      <c r="S374" s="33">
        <v>0</v>
      </c>
      <c r="T374" s="40">
        <f t="shared" si="52"/>
        <v>0</v>
      </c>
      <c r="U374" s="162">
        <f t="shared" si="56"/>
        <v>39541</v>
      </c>
      <c r="V374" s="112">
        <f t="shared" si="53"/>
        <v>2</v>
      </c>
      <c r="W374" s="16">
        <v>8</v>
      </c>
      <c r="X374" s="437" t="str">
        <f t="shared" si="48"/>
        <v>OK</v>
      </c>
      <c r="Y374" s="333">
        <f t="shared" si="54"/>
        <v>0</v>
      </c>
      <c r="Z374" s="9" t="str">
        <f t="shared" si="55"/>
        <v>Green</v>
      </c>
      <c r="AA374" s="51">
        <v>39546</v>
      </c>
      <c r="AB374" s="1234"/>
      <c r="AC374" s="147">
        <f t="shared" si="49"/>
        <v>6</v>
      </c>
      <c r="AD374" s="15" t="str">
        <f t="shared" si="50"/>
        <v>OK</v>
      </c>
      <c r="AE374" s="8" t="str">
        <f t="shared" ca="1" si="51"/>
        <v>-</v>
      </c>
      <c r="AF374" s="9" t="e">
        <f>IF(#REF!="","",AA374-#REF!)</f>
        <v>#REF!</v>
      </c>
      <c r="AG374" s="96"/>
      <c r="AH374" s="60"/>
    </row>
    <row r="375" spans="1:34" s="32" customFormat="1" hidden="1" outlineLevel="1" x14ac:dyDescent="0.2">
      <c r="B375" s="30">
        <v>3</v>
      </c>
      <c r="C375" s="406">
        <v>22</v>
      </c>
      <c r="D375" s="9" t="s">
        <v>26</v>
      </c>
      <c r="E375" s="153">
        <v>39540</v>
      </c>
      <c r="G375" s="30">
        <v>3</v>
      </c>
      <c r="H375" s="31">
        <v>22</v>
      </c>
      <c r="I375" s="31">
        <v>22</v>
      </c>
      <c r="J375" s="31">
        <v>22</v>
      </c>
      <c r="K375" s="31">
        <f t="shared" si="47"/>
        <v>0</v>
      </c>
      <c r="L375" s="154">
        <v>39541</v>
      </c>
      <c r="M375" s="35"/>
      <c r="N375" s="30">
        <v>3</v>
      </c>
      <c r="O375" s="34">
        <v>22</v>
      </c>
      <c r="P375" s="31">
        <v>22</v>
      </c>
      <c r="Q375" s="31">
        <v>0</v>
      </c>
      <c r="R375" s="31">
        <v>22</v>
      </c>
      <c r="S375" s="33">
        <v>0</v>
      </c>
      <c r="T375" s="40">
        <f t="shared" si="52"/>
        <v>0</v>
      </c>
      <c r="U375" s="162">
        <f t="shared" si="56"/>
        <v>39541</v>
      </c>
      <c r="V375" s="112">
        <f t="shared" si="53"/>
        <v>3</v>
      </c>
      <c r="W375" s="16">
        <v>22</v>
      </c>
      <c r="X375" s="437" t="str">
        <f t="shared" si="48"/>
        <v>OK</v>
      </c>
      <c r="Y375" s="333">
        <f t="shared" si="54"/>
        <v>0</v>
      </c>
      <c r="Z375" s="9" t="str">
        <f t="shared" si="55"/>
        <v>Black</v>
      </c>
      <c r="AA375" s="51">
        <v>39546</v>
      </c>
      <c r="AB375" s="1234"/>
      <c r="AC375" s="147">
        <f t="shared" si="49"/>
        <v>6</v>
      </c>
      <c r="AD375" s="15" t="str">
        <f t="shared" si="50"/>
        <v>OK</v>
      </c>
      <c r="AE375" s="8" t="str">
        <f t="shared" ca="1" si="51"/>
        <v>-</v>
      </c>
      <c r="AF375" s="9" t="e">
        <f>IF(#REF!="","",AA375-#REF!)</f>
        <v>#REF!</v>
      </c>
      <c r="AG375" s="96"/>
    </row>
    <row r="376" spans="1:34" s="32" customFormat="1" hidden="1" outlineLevel="1" x14ac:dyDescent="0.2">
      <c r="B376" s="30">
        <v>4</v>
      </c>
      <c r="C376" s="406">
        <v>3</v>
      </c>
      <c r="D376" s="9" t="s">
        <v>28</v>
      </c>
      <c r="E376" s="153">
        <v>39540</v>
      </c>
      <c r="G376" s="30">
        <v>4</v>
      </c>
      <c r="H376" s="31">
        <v>3</v>
      </c>
      <c r="I376" s="31">
        <v>3</v>
      </c>
      <c r="J376" s="31">
        <v>3</v>
      </c>
      <c r="K376" s="31">
        <f t="shared" si="47"/>
        <v>0</v>
      </c>
      <c r="L376" s="154">
        <v>39541</v>
      </c>
      <c r="M376" s="35"/>
      <c r="N376" s="30">
        <v>4</v>
      </c>
      <c r="O376" s="34">
        <v>3</v>
      </c>
      <c r="P376" s="31">
        <v>3</v>
      </c>
      <c r="Q376" s="31">
        <v>0</v>
      </c>
      <c r="R376" s="31">
        <v>3</v>
      </c>
      <c r="S376" s="33">
        <v>0</v>
      </c>
      <c r="T376" s="40">
        <f t="shared" si="52"/>
        <v>0</v>
      </c>
      <c r="U376" s="162">
        <f t="shared" si="56"/>
        <v>39541</v>
      </c>
      <c r="V376" s="112">
        <f t="shared" si="53"/>
        <v>4</v>
      </c>
      <c r="W376" s="16">
        <v>3</v>
      </c>
      <c r="X376" s="437" t="str">
        <f t="shared" si="48"/>
        <v>OK</v>
      </c>
      <c r="Y376" s="333">
        <f t="shared" si="54"/>
        <v>0</v>
      </c>
      <c r="Z376" s="9" t="str">
        <f t="shared" si="55"/>
        <v>Finance</v>
      </c>
      <c r="AA376" s="51">
        <v>39546</v>
      </c>
      <c r="AB376" s="1234"/>
      <c r="AC376" s="147">
        <f t="shared" si="49"/>
        <v>6</v>
      </c>
      <c r="AD376" s="15" t="str">
        <f t="shared" si="50"/>
        <v>OK</v>
      </c>
      <c r="AE376" s="8" t="str">
        <f t="shared" ca="1" si="51"/>
        <v>-</v>
      </c>
      <c r="AF376" s="9" t="e">
        <f>IF(#REF!="","",AA376-#REF!)</f>
        <v>#REF!</v>
      </c>
      <c r="AG376" s="96"/>
    </row>
    <row r="377" spans="1:34" s="32" customFormat="1" hidden="1" outlineLevel="1" x14ac:dyDescent="0.2">
      <c r="B377" s="30">
        <v>5</v>
      </c>
      <c r="C377" s="406">
        <v>590</v>
      </c>
      <c r="D377" s="9" t="s">
        <v>29</v>
      </c>
      <c r="E377" s="153">
        <v>39540</v>
      </c>
      <c r="G377" s="30">
        <v>5</v>
      </c>
      <c r="H377" s="31">
        <v>590</v>
      </c>
      <c r="I377" s="31">
        <v>590</v>
      </c>
      <c r="J377" s="31">
        <v>590</v>
      </c>
      <c r="K377" s="31">
        <f t="shared" si="47"/>
        <v>0</v>
      </c>
      <c r="L377" s="154">
        <v>39541</v>
      </c>
      <c r="M377" s="35"/>
      <c r="N377" s="30">
        <v>5</v>
      </c>
      <c r="O377" s="34">
        <v>590</v>
      </c>
      <c r="P377" s="31">
        <v>590</v>
      </c>
      <c r="Q377" s="31">
        <v>0</v>
      </c>
      <c r="R377" s="31">
        <v>590</v>
      </c>
      <c r="S377" s="33">
        <v>0</v>
      </c>
      <c r="T377" s="40">
        <f t="shared" si="52"/>
        <v>0</v>
      </c>
      <c r="U377" s="162">
        <f t="shared" si="56"/>
        <v>39541</v>
      </c>
      <c r="V377" s="112">
        <f t="shared" si="53"/>
        <v>5</v>
      </c>
      <c r="W377" s="16">
        <v>590</v>
      </c>
      <c r="X377" s="437" t="str">
        <f t="shared" si="48"/>
        <v>OK</v>
      </c>
      <c r="Y377" s="333">
        <f t="shared" si="54"/>
        <v>0</v>
      </c>
      <c r="Z377" s="9" t="str">
        <f t="shared" si="55"/>
        <v>Credial</v>
      </c>
      <c r="AA377" s="51">
        <v>39546</v>
      </c>
      <c r="AB377" s="1234"/>
      <c r="AC377" s="147">
        <f t="shared" si="49"/>
        <v>6</v>
      </c>
      <c r="AD377" s="15" t="str">
        <f t="shared" si="50"/>
        <v>OK</v>
      </c>
      <c r="AE377" s="8" t="str">
        <f t="shared" ca="1" si="51"/>
        <v>-</v>
      </c>
      <c r="AF377" s="9" t="e">
        <f>IF(#REF!="","",AA377-#REF!)</f>
        <v>#REF!</v>
      </c>
      <c r="AG377" s="96"/>
    </row>
    <row r="378" spans="1:34" s="32" customFormat="1" hidden="1" outlineLevel="1" x14ac:dyDescent="0.2">
      <c r="B378" s="30">
        <v>6</v>
      </c>
      <c r="C378" s="406">
        <v>1995</v>
      </c>
      <c r="D378" s="9" t="s">
        <v>30</v>
      </c>
      <c r="E378" s="153">
        <v>39540</v>
      </c>
      <c r="G378" s="30">
        <v>6</v>
      </c>
      <c r="H378" s="31">
        <v>1995</v>
      </c>
      <c r="I378" s="31">
        <v>1995</v>
      </c>
      <c r="J378" s="31">
        <v>1995</v>
      </c>
      <c r="K378" s="31">
        <f t="shared" si="47"/>
        <v>0</v>
      </c>
      <c r="L378" s="154">
        <v>39541</v>
      </c>
      <c r="M378" s="35"/>
      <c r="N378" s="30">
        <v>6</v>
      </c>
      <c r="O378" s="34">
        <v>1995</v>
      </c>
      <c r="P378" s="31">
        <v>1995</v>
      </c>
      <c r="Q378" s="31">
        <v>0</v>
      </c>
      <c r="R378" s="31">
        <v>1995</v>
      </c>
      <c r="S378" s="33">
        <v>0</v>
      </c>
      <c r="T378" s="40">
        <f t="shared" si="52"/>
        <v>0</v>
      </c>
      <c r="U378" s="162">
        <f t="shared" si="56"/>
        <v>39541</v>
      </c>
      <c r="V378" s="112">
        <f t="shared" si="53"/>
        <v>6</v>
      </c>
      <c r="W378" s="16">
        <v>1995</v>
      </c>
      <c r="X378" s="437" t="str">
        <f t="shared" si="48"/>
        <v>OK</v>
      </c>
      <c r="Y378" s="333">
        <f t="shared" si="54"/>
        <v>0</v>
      </c>
      <c r="Z378" s="9" t="str">
        <f t="shared" si="55"/>
        <v>Ikeia</v>
      </c>
      <c r="AA378" s="51">
        <v>39545</v>
      </c>
      <c r="AB378" s="1234"/>
      <c r="AC378" s="147">
        <f t="shared" si="49"/>
        <v>5</v>
      </c>
      <c r="AD378" s="15" t="str">
        <f t="shared" si="50"/>
        <v>OK</v>
      </c>
      <c r="AE378" s="8" t="str">
        <f t="shared" ca="1" si="51"/>
        <v>-</v>
      </c>
      <c r="AF378" s="9" t="e">
        <f>IF(#REF!="","",AA378-#REF!)</f>
        <v>#REF!</v>
      </c>
      <c r="AG378" s="96"/>
    </row>
    <row r="379" spans="1:34" s="32" customFormat="1" hidden="1" outlineLevel="1" x14ac:dyDescent="0.2">
      <c r="B379" s="30">
        <v>7</v>
      </c>
      <c r="C379" s="406">
        <v>1911</v>
      </c>
      <c r="D379" s="9" t="s">
        <v>30</v>
      </c>
      <c r="E379" s="153">
        <v>39540</v>
      </c>
      <c r="G379" s="30">
        <v>7</v>
      </c>
      <c r="H379" s="31">
        <v>1911</v>
      </c>
      <c r="I379" s="31">
        <v>1911</v>
      </c>
      <c r="J379" s="31">
        <v>1911</v>
      </c>
      <c r="K379" s="31">
        <f t="shared" si="47"/>
        <v>0</v>
      </c>
      <c r="L379" s="154">
        <v>39541</v>
      </c>
      <c r="M379" s="35"/>
      <c r="N379" s="30">
        <v>7</v>
      </c>
      <c r="O379" s="34">
        <v>1911</v>
      </c>
      <c r="P379" s="31">
        <v>1911</v>
      </c>
      <c r="Q379" s="31">
        <v>0</v>
      </c>
      <c r="R379" s="31">
        <v>1911</v>
      </c>
      <c r="S379" s="33">
        <v>0</v>
      </c>
      <c r="T379" s="40">
        <f t="shared" si="52"/>
        <v>0</v>
      </c>
      <c r="U379" s="162">
        <f t="shared" si="56"/>
        <v>39541</v>
      </c>
      <c r="V379" s="112">
        <f t="shared" si="53"/>
        <v>7</v>
      </c>
      <c r="W379" s="16">
        <v>1911</v>
      </c>
      <c r="X379" s="437" t="str">
        <f t="shared" si="48"/>
        <v>OK</v>
      </c>
      <c r="Y379" s="333">
        <f t="shared" si="54"/>
        <v>0</v>
      </c>
      <c r="Z379" s="9" t="str">
        <f t="shared" si="55"/>
        <v>Ikeia</v>
      </c>
      <c r="AA379" s="51">
        <v>39546</v>
      </c>
      <c r="AB379" s="1234"/>
      <c r="AC379" s="147">
        <f t="shared" si="49"/>
        <v>6</v>
      </c>
      <c r="AD379" s="15" t="str">
        <f t="shared" si="50"/>
        <v>OK</v>
      </c>
      <c r="AE379" s="8" t="str">
        <f t="shared" ca="1" si="51"/>
        <v>-</v>
      </c>
      <c r="AF379" s="9" t="e">
        <f>IF(#REF!="","",AA379-#REF!)</f>
        <v>#REF!</v>
      </c>
      <c r="AG379" s="96"/>
    </row>
    <row r="380" spans="1:34" s="32" customFormat="1" hidden="1" outlineLevel="1" x14ac:dyDescent="0.2">
      <c r="B380" s="30">
        <v>8</v>
      </c>
      <c r="C380" s="406">
        <v>289</v>
      </c>
      <c r="D380" s="9" t="s">
        <v>31</v>
      </c>
      <c r="E380" s="153">
        <v>39540</v>
      </c>
      <c r="G380" s="30">
        <v>8</v>
      </c>
      <c r="H380" s="31">
        <v>289</v>
      </c>
      <c r="I380" s="31">
        <v>289</v>
      </c>
      <c r="J380" s="31">
        <v>289</v>
      </c>
      <c r="K380" s="31">
        <f t="shared" si="47"/>
        <v>0</v>
      </c>
      <c r="L380" s="154">
        <v>39541</v>
      </c>
      <c r="M380" s="35"/>
      <c r="N380" s="30">
        <v>8</v>
      </c>
      <c r="O380" s="34">
        <v>289</v>
      </c>
      <c r="P380" s="31">
        <v>289</v>
      </c>
      <c r="Q380" s="31">
        <v>0</v>
      </c>
      <c r="R380" s="31">
        <v>289</v>
      </c>
      <c r="S380" s="33">
        <v>0</v>
      </c>
      <c r="T380" s="40">
        <f t="shared" si="52"/>
        <v>0</v>
      </c>
      <c r="U380" s="162">
        <f t="shared" si="56"/>
        <v>39541</v>
      </c>
      <c r="V380" s="112">
        <f t="shared" si="53"/>
        <v>8</v>
      </c>
      <c r="W380" s="16">
        <v>289</v>
      </c>
      <c r="X380" s="437" t="str">
        <f t="shared" si="48"/>
        <v>OK</v>
      </c>
      <c r="Y380" s="333">
        <f t="shared" si="54"/>
        <v>0</v>
      </c>
      <c r="Z380" s="9" t="str">
        <f t="shared" si="55"/>
        <v>Moviflor</v>
      </c>
      <c r="AA380" s="51">
        <v>39546</v>
      </c>
      <c r="AB380" s="1234"/>
      <c r="AC380" s="147">
        <f t="shared" si="49"/>
        <v>6</v>
      </c>
      <c r="AD380" s="15" t="str">
        <f t="shared" si="50"/>
        <v>OK</v>
      </c>
      <c r="AE380" s="8" t="str">
        <f t="shared" ca="1" si="51"/>
        <v>-</v>
      </c>
      <c r="AF380" s="9" t="e">
        <f>IF(#REF!="","",AA380-#REF!)</f>
        <v>#REF!</v>
      </c>
      <c r="AG380" s="96"/>
    </row>
    <row r="381" spans="1:34" s="32" customFormat="1" hidden="1" outlineLevel="1" x14ac:dyDescent="0.2">
      <c r="B381" s="30">
        <v>9</v>
      </c>
      <c r="C381" s="406">
        <v>1995</v>
      </c>
      <c r="D381" s="9" t="s">
        <v>32</v>
      </c>
      <c r="E381" s="153">
        <v>39540</v>
      </c>
      <c r="G381" s="30">
        <v>9</v>
      </c>
      <c r="H381" s="31">
        <v>1995</v>
      </c>
      <c r="I381" s="31">
        <v>1995</v>
      </c>
      <c r="J381" s="31">
        <v>1995</v>
      </c>
      <c r="K381" s="31">
        <f t="shared" si="47"/>
        <v>0</v>
      </c>
      <c r="L381" s="154">
        <v>39541</v>
      </c>
      <c r="M381" s="35"/>
      <c r="N381" s="30">
        <v>9</v>
      </c>
      <c r="O381" s="34">
        <v>1995</v>
      </c>
      <c r="P381" s="31">
        <v>1995</v>
      </c>
      <c r="Q381" s="31">
        <v>0</v>
      </c>
      <c r="R381" s="31">
        <v>1995</v>
      </c>
      <c r="S381" s="33">
        <v>0</v>
      </c>
      <c r="T381" s="40">
        <f t="shared" si="52"/>
        <v>0</v>
      </c>
      <c r="U381" s="162">
        <f t="shared" si="56"/>
        <v>39541</v>
      </c>
      <c r="V381" s="112">
        <f t="shared" si="53"/>
        <v>9</v>
      </c>
      <c r="W381" s="16">
        <v>1995</v>
      </c>
      <c r="X381" s="437" t="str">
        <f t="shared" si="48"/>
        <v>OK</v>
      </c>
      <c r="Y381" s="333">
        <f t="shared" si="54"/>
        <v>0</v>
      </c>
      <c r="Z381" s="9" t="str">
        <f t="shared" si="55"/>
        <v>Conforama</v>
      </c>
      <c r="AA381" s="51">
        <v>39546</v>
      </c>
      <c r="AB381" s="1234"/>
      <c r="AC381" s="147">
        <f t="shared" si="49"/>
        <v>6</v>
      </c>
      <c r="AD381" s="15" t="str">
        <f t="shared" si="50"/>
        <v>OK</v>
      </c>
      <c r="AE381" s="8" t="str">
        <f t="shared" ca="1" si="51"/>
        <v>-</v>
      </c>
      <c r="AF381" s="9" t="e">
        <f>IF(#REF!="","",AA381-#REF!)</f>
        <v>#REF!</v>
      </c>
      <c r="AG381" s="96"/>
    </row>
    <row r="382" spans="1:34" s="32" customFormat="1" hidden="1" outlineLevel="1" x14ac:dyDescent="0.2">
      <c r="B382" s="30">
        <v>10</v>
      </c>
      <c r="C382" s="406">
        <v>1366</v>
      </c>
      <c r="D382" s="9" t="s">
        <v>32</v>
      </c>
      <c r="E382" s="153">
        <v>39540</v>
      </c>
      <c r="G382" s="30">
        <v>10</v>
      </c>
      <c r="H382" s="31">
        <v>1366</v>
      </c>
      <c r="I382" s="31">
        <v>1366</v>
      </c>
      <c r="J382" s="31">
        <v>1366</v>
      </c>
      <c r="K382" s="31">
        <f t="shared" si="47"/>
        <v>0</v>
      </c>
      <c r="L382" s="154">
        <v>39541</v>
      </c>
      <c r="M382" s="35"/>
      <c r="N382" s="30">
        <v>10</v>
      </c>
      <c r="O382" s="34">
        <v>1366</v>
      </c>
      <c r="P382" s="31">
        <v>1366</v>
      </c>
      <c r="Q382" s="31">
        <v>0</v>
      </c>
      <c r="R382" s="31">
        <v>1366</v>
      </c>
      <c r="S382" s="33">
        <v>0</v>
      </c>
      <c r="T382" s="40">
        <f t="shared" si="52"/>
        <v>0</v>
      </c>
      <c r="U382" s="162">
        <f t="shared" si="56"/>
        <v>39541</v>
      </c>
      <c r="V382" s="112">
        <f t="shared" si="53"/>
        <v>10</v>
      </c>
      <c r="W382" s="16">
        <v>1366</v>
      </c>
      <c r="X382" s="437" t="str">
        <f t="shared" si="48"/>
        <v>OK</v>
      </c>
      <c r="Y382" s="333">
        <f t="shared" si="54"/>
        <v>0</v>
      </c>
      <c r="Z382" s="9" t="str">
        <f t="shared" si="55"/>
        <v>Conforama</v>
      </c>
      <c r="AA382" s="51">
        <v>39546</v>
      </c>
      <c r="AB382" s="1234"/>
      <c r="AC382" s="147">
        <f t="shared" si="49"/>
        <v>6</v>
      </c>
      <c r="AD382" s="15" t="str">
        <f t="shared" si="50"/>
        <v>OK</v>
      </c>
      <c r="AE382" s="8" t="str">
        <f t="shared" ca="1" si="51"/>
        <v>-</v>
      </c>
      <c r="AF382" s="9" t="e">
        <f>IF(#REF!="","",AA382-#REF!)</f>
        <v>#REF!</v>
      </c>
      <c r="AG382" s="96"/>
    </row>
    <row r="383" spans="1:34" s="32" customFormat="1" hidden="1" outlineLevel="1" x14ac:dyDescent="0.2">
      <c r="B383" s="30">
        <v>11</v>
      </c>
      <c r="C383" s="406">
        <v>30</v>
      </c>
      <c r="D383" s="9" t="s">
        <v>34</v>
      </c>
      <c r="E383" s="153">
        <v>39540</v>
      </c>
      <c r="G383" s="30">
        <v>11</v>
      </c>
      <c r="H383" s="31">
        <v>30</v>
      </c>
      <c r="I383" s="31">
        <v>30</v>
      </c>
      <c r="J383" s="31">
        <v>30</v>
      </c>
      <c r="K383" s="31">
        <f t="shared" ref="K383:K446" si="57">IF(I383="","",I383-J383)</f>
        <v>0</v>
      </c>
      <c r="L383" s="154">
        <v>39541</v>
      </c>
      <c r="M383" s="35"/>
      <c r="N383" s="30">
        <v>11</v>
      </c>
      <c r="O383" s="34">
        <v>30</v>
      </c>
      <c r="P383" s="31">
        <v>30</v>
      </c>
      <c r="Q383" s="31">
        <v>0</v>
      </c>
      <c r="R383" s="31">
        <v>30</v>
      </c>
      <c r="S383" s="33">
        <v>0</v>
      </c>
      <c r="T383" s="40">
        <f t="shared" si="52"/>
        <v>0</v>
      </c>
      <c r="U383" s="162">
        <f t="shared" si="56"/>
        <v>39541</v>
      </c>
      <c r="V383" s="112">
        <f t="shared" si="53"/>
        <v>11</v>
      </c>
      <c r="W383" s="16">
        <v>30</v>
      </c>
      <c r="X383" s="437" t="str">
        <f t="shared" si="48"/>
        <v>OK</v>
      </c>
      <c r="Y383" s="333">
        <f t="shared" si="54"/>
        <v>0</v>
      </c>
      <c r="Z383" s="9" t="str">
        <f t="shared" si="55"/>
        <v>Euronics</v>
      </c>
      <c r="AA383" s="51">
        <v>39546</v>
      </c>
      <c r="AB383" s="1234"/>
      <c r="AC383" s="147">
        <f t="shared" si="49"/>
        <v>6</v>
      </c>
      <c r="AD383" s="15" t="str">
        <f t="shared" si="50"/>
        <v>OK</v>
      </c>
      <c r="AE383" s="8" t="str">
        <f t="shared" ca="1" si="51"/>
        <v>-</v>
      </c>
      <c r="AF383" s="9" t="e">
        <f>IF(#REF!="","",AA383-#REF!)</f>
        <v>#REF!</v>
      </c>
      <c r="AG383" s="96"/>
    </row>
    <row r="384" spans="1:34" s="32" customFormat="1" hidden="1" outlineLevel="1" x14ac:dyDescent="0.2">
      <c r="B384" s="30">
        <v>12</v>
      </c>
      <c r="C384" s="406">
        <v>52</v>
      </c>
      <c r="D384" s="9" t="s">
        <v>35</v>
      </c>
      <c r="E384" s="153">
        <v>39540</v>
      </c>
      <c r="G384" s="30">
        <v>12</v>
      </c>
      <c r="H384" s="31">
        <v>52</v>
      </c>
      <c r="I384" s="31">
        <v>52</v>
      </c>
      <c r="J384" s="31">
        <v>52</v>
      </c>
      <c r="K384" s="31">
        <f t="shared" si="57"/>
        <v>0</v>
      </c>
      <c r="L384" s="154">
        <v>39541</v>
      </c>
      <c r="M384" s="35"/>
      <c r="N384" s="30">
        <v>12</v>
      </c>
      <c r="O384" s="34">
        <v>52</v>
      </c>
      <c r="P384" s="31">
        <v>52</v>
      </c>
      <c r="Q384" s="31">
        <v>0</v>
      </c>
      <c r="R384" s="31">
        <v>52</v>
      </c>
      <c r="S384" s="33">
        <v>0</v>
      </c>
      <c r="T384" s="40">
        <f t="shared" si="52"/>
        <v>0</v>
      </c>
      <c r="U384" s="162">
        <f t="shared" si="56"/>
        <v>39541</v>
      </c>
      <c r="V384" s="112">
        <f t="shared" si="53"/>
        <v>12</v>
      </c>
      <c r="W384" s="16">
        <v>52</v>
      </c>
      <c r="X384" s="437" t="str">
        <f t="shared" si="48"/>
        <v>OK</v>
      </c>
      <c r="Y384" s="333">
        <f t="shared" si="54"/>
        <v>0</v>
      </c>
      <c r="Z384" s="9" t="str">
        <f t="shared" si="55"/>
        <v>Tien 21</v>
      </c>
      <c r="AA384" s="51">
        <v>39546</v>
      </c>
      <c r="AB384" s="1234"/>
      <c r="AC384" s="147">
        <f t="shared" si="49"/>
        <v>6</v>
      </c>
      <c r="AD384" s="15" t="str">
        <f t="shared" si="50"/>
        <v>OK</v>
      </c>
      <c r="AE384" s="8" t="str">
        <f t="shared" ca="1" si="51"/>
        <v>-</v>
      </c>
      <c r="AF384" s="9" t="e">
        <f>IF(#REF!="","",AA384-#REF!)</f>
        <v>#REF!</v>
      </c>
      <c r="AG384" s="96"/>
    </row>
    <row r="385" spans="1:34" s="32" customFormat="1" hidden="1" outlineLevel="1" x14ac:dyDescent="0.2">
      <c r="B385" s="30">
        <v>13</v>
      </c>
      <c r="C385" s="406">
        <v>21</v>
      </c>
      <c r="D385" s="9" t="s">
        <v>36</v>
      </c>
      <c r="E385" s="153">
        <v>39540</v>
      </c>
      <c r="G385" s="30">
        <v>13</v>
      </c>
      <c r="H385" s="31">
        <v>21</v>
      </c>
      <c r="I385" s="31">
        <v>21</v>
      </c>
      <c r="J385" s="31">
        <v>21</v>
      </c>
      <c r="K385" s="31">
        <f t="shared" si="57"/>
        <v>0</v>
      </c>
      <c r="L385" s="154">
        <v>39541</v>
      </c>
      <c r="M385" s="35"/>
      <c r="N385" s="30">
        <v>13</v>
      </c>
      <c r="O385" s="34">
        <v>21</v>
      </c>
      <c r="P385" s="31">
        <v>21</v>
      </c>
      <c r="Q385" s="31">
        <v>0</v>
      </c>
      <c r="R385" s="31">
        <v>21</v>
      </c>
      <c r="S385" s="33">
        <v>0</v>
      </c>
      <c r="T385" s="40">
        <f t="shared" si="52"/>
        <v>0</v>
      </c>
      <c r="U385" s="162">
        <f t="shared" si="56"/>
        <v>39541</v>
      </c>
      <c r="V385" s="112">
        <f t="shared" si="53"/>
        <v>13</v>
      </c>
      <c r="W385" s="16">
        <v>21</v>
      </c>
      <c r="X385" s="437" t="str">
        <f t="shared" si="48"/>
        <v>OK</v>
      </c>
      <c r="Y385" s="333">
        <f t="shared" si="54"/>
        <v>0</v>
      </c>
      <c r="Z385" s="9" t="str">
        <f t="shared" si="55"/>
        <v>Confort</v>
      </c>
      <c r="AA385" s="51">
        <v>39546</v>
      </c>
      <c r="AB385" s="1234"/>
      <c r="AC385" s="147">
        <f t="shared" si="49"/>
        <v>6</v>
      </c>
      <c r="AD385" s="15" t="str">
        <f t="shared" si="50"/>
        <v>OK</v>
      </c>
      <c r="AE385" s="8" t="str">
        <f t="shared" ca="1" si="51"/>
        <v>-</v>
      </c>
      <c r="AF385" s="9" t="e">
        <f>IF(#REF!="","",AA385-#REF!)</f>
        <v>#REF!</v>
      </c>
      <c r="AG385" s="96"/>
    </row>
    <row r="386" spans="1:34" s="32" customFormat="1" hidden="1" outlineLevel="1" x14ac:dyDescent="0.2">
      <c r="A386" s="55"/>
      <c r="B386" s="22">
        <v>14</v>
      </c>
      <c r="C386" s="404">
        <v>21</v>
      </c>
      <c r="D386" s="12" t="s">
        <v>60</v>
      </c>
      <c r="E386" s="153">
        <v>39540</v>
      </c>
      <c r="F386" s="55"/>
      <c r="G386" s="22">
        <v>14</v>
      </c>
      <c r="H386" s="21">
        <v>21</v>
      </c>
      <c r="I386" s="21">
        <v>21</v>
      </c>
      <c r="J386" s="21">
        <v>21</v>
      </c>
      <c r="K386" s="21">
        <f t="shared" si="57"/>
        <v>0</v>
      </c>
      <c r="L386" s="155">
        <v>39541</v>
      </c>
      <c r="M386" s="57"/>
      <c r="N386" s="22">
        <v>14</v>
      </c>
      <c r="O386" s="29">
        <v>21</v>
      </c>
      <c r="P386" s="21">
        <v>21</v>
      </c>
      <c r="Q386" s="21">
        <v>0</v>
      </c>
      <c r="R386" s="21">
        <v>21</v>
      </c>
      <c r="S386" s="14">
        <v>0</v>
      </c>
      <c r="T386" s="100">
        <f t="shared" si="52"/>
        <v>0</v>
      </c>
      <c r="U386" s="162">
        <f t="shared" si="56"/>
        <v>39541</v>
      </c>
      <c r="V386" s="108"/>
      <c r="W386" s="12"/>
      <c r="X386" s="437" t="str">
        <f t="shared" si="48"/>
        <v>KO</v>
      </c>
      <c r="Y386" s="333">
        <f t="shared" si="54"/>
        <v>21</v>
      </c>
      <c r="Z386" s="12" t="str">
        <f t="shared" si="55"/>
        <v>solmar</v>
      </c>
      <c r="AA386" s="51"/>
      <c r="AB386" s="1234"/>
      <c r="AC386" s="147">
        <f t="shared" si="49"/>
        <v>-38972</v>
      </c>
      <c r="AD386" s="25" t="str">
        <f t="shared" si="50"/>
        <v>Pendente</v>
      </c>
      <c r="AE386" s="11" t="str">
        <f t="shared" ca="1" si="51"/>
        <v>ALERTA</v>
      </c>
      <c r="AF386" s="12" t="e">
        <f>IF(#REF!="","",AA386-#REF!)</f>
        <v>#REF!</v>
      </c>
      <c r="AG386" s="95"/>
      <c r="AH386" s="55"/>
    </row>
    <row r="387" spans="1:34" s="32" customFormat="1" hidden="1" outlineLevel="1" x14ac:dyDescent="0.2">
      <c r="B387" s="30">
        <v>1</v>
      </c>
      <c r="C387" s="406">
        <v>12</v>
      </c>
      <c r="D387" s="9" t="s">
        <v>24</v>
      </c>
      <c r="E387" s="153">
        <v>39175</v>
      </c>
      <c r="G387" s="30">
        <v>1</v>
      </c>
      <c r="H387" s="42">
        <v>316</v>
      </c>
      <c r="I387" s="31">
        <v>12</v>
      </c>
      <c r="J387" s="31">
        <v>12</v>
      </c>
      <c r="K387" s="31">
        <f t="shared" si="57"/>
        <v>0</v>
      </c>
      <c r="L387" s="154">
        <v>39542</v>
      </c>
      <c r="M387" s="35"/>
      <c r="N387" s="30">
        <v>1</v>
      </c>
      <c r="O387" s="34">
        <v>12</v>
      </c>
      <c r="P387" s="31">
        <v>12</v>
      </c>
      <c r="Q387" s="31">
        <v>0</v>
      </c>
      <c r="R387" s="31">
        <v>12</v>
      </c>
      <c r="S387" s="33">
        <v>0</v>
      </c>
      <c r="T387" s="40">
        <f t="shared" si="52"/>
        <v>0</v>
      </c>
      <c r="U387" s="162">
        <f t="shared" si="56"/>
        <v>39176</v>
      </c>
      <c r="V387" s="112">
        <f t="shared" si="53"/>
        <v>1</v>
      </c>
      <c r="W387" s="16">
        <v>12</v>
      </c>
      <c r="X387" s="437" t="str">
        <f t="shared" si="48"/>
        <v>OK</v>
      </c>
      <c r="Y387" s="333">
        <f t="shared" si="54"/>
        <v>0</v>
      </c>
      <c r="Z387" s="9" t="str">
        <f t="shared" si="55"/>
        <v>White</v>
      </c>
      <c r="AA387" s="51">
        <v>39546</v>
      </c>
      <c r="AB387" s="1233">
        <f>SUM(W387:W397)</f>
        <v>3583</v>
      </c>
      <c r="AC387" s="147">
        <f t="shared" si="49"/>
        <v>365</v>
      </c>
      <c r="AD387" s="15" t="str">
        <f t="shared" si="50"/>
        <v>OK</v>
      </c>
      <c r="AE387" s="8" t="str">
        <f t="shared" ca="1" si="51"/>
        <v>-</v>
      </c>
      <c r="AF387" s="9" t="e">
        <f>IF(#REF!="","",AA387-#REF!)</f>
        <v>#REF!</v>
      </c>
      <c r="AG387" s="96"/>
    </row>
    <row r="388" spans="1:34" s="32" customFormat="1" hidden="1" outlineLevel="1" x14ac:dyDescent="0.2">
      <c r="B388" s="30">
        <v>2</v>
      </c>
      <c r="C388" s="406">
        <v>3</v>
      </c>
      <c r="D388" s="9" t="s">
        <v>25</v>
      </c>
      <c r="E388" s="153">
        <v>39175</v>
      </c>
      <c r="G388" s="30">
        <v>2</v>
      </c>
      <c r="H388" s="31">
        <v>3</v>
      </c>
      <c r="I388" s="31">
        <v>3</v>
      </c>
      <c r="J388" s="31">
        <v>3</v>
      </c>
      <c r="K388" s="31">
        <f t="shared" si="57"/>
        <v>0</v>
      </c>
      <c r="L388" s="154">
        <v>39542</v>
      </c>
      <c r="M388" s="35"/>
      <c r="N388" s="30">
        <v>2</v>
      </c>
      <c r="O388" s="34">
        <v>3</v>
      </c>
      <c r="P388" s="31">
        <v>3</v>
      </c>
      <c r="Q388" s="31">
        <v>0</v>
      </c>
      <c r="R388" s="31">
        <v>3</v>
      </c>
      <c r="S388" s="33">
        <v>0</v>
      </c>
      <c r="T388" s="40">
        <f t="shared" si="52"/>
        <v>0</v>
      </c>
      <c r="U388" s="162">
        <f t="shared" si="56"/>
        <v>39176</v>
      </c>
      <c r="V388" s="112">
        <f t="shared" si="53"/>
        <v>2</v>
      </c>
      <c r="W388" s="16">
        <v>3</v>
      </c>
      <c r="X388" s="437" t="str">
        <f t="shared" si="48"/>
        <v>OK</v>
      </c>
      <c r="Y388" s="333">
        <f t="shared" si="54"/>
        <v>0</v>
      </c>
      <c r="Z388" s="9" t="str">
        <f t="shared" si="55"/>
        <v>Green</v>
      </c>
      <c r="AA388" s="51">
        <v>39546</v>
      </c>
      <c r="AB388" s="1233"/>
      <c r="AC388" s="147">
        <f t="shared" si="49"/>
        <v>365</v>
      </c>
      <c r="AD388" s="15" t="str">
        <f t="shared" si="50"/>
        <v>OK</v>
      </c>
      <c r="AE388" s="8" t="str">
        <f t="shared" ca="1" si="51"/>
        <v>-</v>
      </c>
      <c r="AF388" s="9" t="e">
        <f>IF(#REF!="","",AA388-#REF!)</f>
        <v>#REF!</v>
      </c>
      <c r="AG388" s="96"/>
      <c r="AH388" s="60"/>
    </row>
    <row r="389" spans="1:34" s="32" customFormat="1" hidden="1" outlineLevel="1" x14ac:dyDescent="0.2">
      <c r="B389" s="30">
        <v>3</v>
      </c>
      <c r="C389" s="406">
        <v>14</v>
      </c>
      <c r="D389" s="9" t="s">
        <v>26</v>
      </c>
      <c r="E389" s="153">
        <v>39175</v>
      </c>
      <c r="G389" s="30">
        <v>3</v>
      </c>
      <c r="H389" s="31">
        <v>14</v>
      </c>
      <c r="I389" s="31">
        <v>14</v>
      </c>
      <c r="J389" s="31">
        <v>14</v>
      </c>
      <c r="K389" s="31">
        <f t="shared" si="57"/>
        <v>0</v>
      </c>
      <c r="L389" s="154">
        <v>39542</v>
      </c>
      <c r="M389" s="35"/>
      <c r="N389" s="30">
        <v>3</v>
      </c>
      <c r="O389" s="34">
        <v>14</v>
      </c>
      <c r="P389" s="31">
        <v>14</v>
      </c>
      <c r="Q389" s="31">
        <v>0</v>
      </c>
      <c r="R389" s="31">
        <v>14</v>
      </c>
      <c r="S389" s="33">
        <v>0</v>
      </c>
      <c r="T389" s="40">
        <f t="shared" si="52"/>
        <v>0</v>
      </c>
      <c r="U389" s="162">
        <f t="shared" si="56"/>
        <v>39176</v>
      </c>
      <c r="V389" s="112">
        <f t="shared" si="53"/>
        <v>3</v>
      </c>
      <c r="W389" s="16">
        <v>14</v>
      </c>
      <c r="X389" s="437" t="str">
        <f t="shared" si="48"/>
        <v>OK</v>
      </c>
      <c r="Y389" s="333">
        <f t="shared" si="54"/>
        <v>0</v>
      </c>
      <c r="Z389" s="9" t="str">
        <f t="shared" si="55"/>
        <v>Black</v>
      </c>
      <c r="AA389" s="51">
        <v>39546</v>
      </c>
      <c r="AB389" s="1233"/>
      <c r="AC389" s="147">
        <f t="shared" si="49"/>
        <v>365</v>
      </c>
      <c r="AD389" s="15" t="str">
        <f t="shared" si="50"/>
        <v>OK</v>
      </c>
      <c r="AE389" s="8" t="str">
        <f t="shared" ca="1" si="51"/>
        <v>-</v>
      </c>
      <c r="AF389" s="9" t="e">
        <f>IF(#REF!="","",AA389-#REF!)</f>
        <v>#REF!</v>
      </c>
      <c r="AG389" s="96"/>
    </row>
    <row r="390" spans="1:34" s="32" customFormat="1" hidden="1" outlineLevel="1" x14ac:dyDescent="0.2">
      <c r="B390" s="30">
        <v>4</v>
      </c>
      <c r="C390" s="406">
        <v>2</v>
      </c>
      <c r="D390" s="9" t="s">
        <v>28</v>
      </c>
      <c r="E390" s="153">
        <v>39175</v>
      </c>
      <c r="G390" s="30">
        <v>4</v>
      </c>
      <c r="H390" s="31">
        <v>2</v>
      </c>
      <c r="I390" s="31">
        <v>2</v>
      </c>
      <c r="J390" s="31">
        <v>2</v>
      </c>
      <c r="K390" s="31">
        <f t="shared" si="57"/>
        <v>0</v>
      </c>
      <c r="L390" s="154">
        <v>39542</v>
      </c>
      <c r="M390" s="35"/>
      <c r="N390" s="30">
        <v>4</v>
      </c>
      <c r="O390" s="34">
        <v>2</v>
      </c>
      <c r="P390" s="31">
        <v>2</v>
      </c>
      <c r="Q390" s="31">
        <v>0</v>
      </c>
      <c r="R390" s="31">
        <v>2</v>
      </c>
      <c r="S390" s="33">
        <v>0</v>
      </c>
      <c r="T390" s="40">
        <f t="shared" si="52"/>
        <v>0</v>
      </c>
      <c r="U390" s="162">
        <f t="shared" si="56"/>
        <v>39176</v>
      </c>
      <c r="V390" s="112">
        <f t="shared" si="53"/>
        <v>4</v>
      </c>
      <c r="W390" s="16">
        <v>2</v>
      </c>
      <c r="X390" s="437" t="str">
        <f t="shared" si="48"/>
        <v>OK</v>
      </c>
      <c r="Y390" s="333">
        <f t="shared" si="54"/>
        <v>0</v>
      </c>
      <c r="Z390" s="9" t="str">
        <f t="shared" si="55"/>
        <v>Finance</v>
      </c>
      <c r="AA390" s="51">
        <v>39546</v>
      </c>
      <c r="AB390" s="1233"/>
      <c r="AC390" s="147">
        <f t="shared" si="49"/>
        <v>365</v>
      </c>
      <c r="AD390" s="15" t="str">
        <f t="shared" si="50"/>
        <v>OK</v>
      </c>
      <c r="AE390" s="8" t="str">
        <f t="shared" ca="1" si="51"/>
        <v>-</v>
      </c>
      <c r="AF390" s="9" t="e">
        <f>IF(#REF!="","",AA390-#REF!)</f>
        <v>#REF!</v>
      </c>
      <c r="AG390" s="96"/>
    </row>
    <row r="391" spans="1:34" s="32" customFormat="1" hidden="1" outlineLevel="1" x14ac:dyDescent="0.2">
      <c r="B391" s="30">
        <v>5</v>
      </c>
      <c r="C391" s="406">
        <v>26</v>
      </c>
      <c r="D391" s="9" t="s">
        <v>29</v>
      </c>
      <c r="E391" s="153">
        <v>39175</v>
      </c>
      <c r="G391" s="30">
        <v>5</v>
      </c>
      <c r="H391" s="31">
        <v>26</v>
      </c>
      <c r="I391" s="31">
        <v>26</v>
      </c>
      <c r="J391" s="31">
        <v>26</v>
      </c>
      <c r="K391" s="31">
        <f t="shared" si="57"/>
        <v>0</v>
      </c>
      <c r="L391" s="154">
        <v>39542</v>
      </c>
      <c r="M391" s="35"/>
      <c r="N391" s="30">
        <v>5</v>
      </c>
      <c r="O391" s="34">
        <v>26</v>
      </c>
      <c r="P391" s="31">
        <v>26</v>
      </c>
      <c r="Q391" s="31">
        <v>0</v>
      </c>
      <c r="R391" s="31">
        <v>26</v>
      </c>
      <c r="S391" s="33">
        <v>0</v>
      </c>
      <c r="T391" s="40">
        <f t="shared" si="52"/>
        <v>0</v>
      </c>
      <c r="U391" s="162">
        <f t="shared" si="56"/>
        <v>39176</v>
      </c>
      <c r="V391" s="112">
        <f t="shared" si="53"/>
        <v>5</v>
      </c>
      <c r="W391" s="16">
        <v>26</v>
      </c>
      <c r="X391" s="437" t="str">
        <f t="shared" si="48"/>
        <v>OK</v>
      </c>
      <c r="Y391" s="333">
        <f t="shared" si="54"/>
        <v>0</v>
      </c>
      <c r="Z391" s="9" t="str">
        <f t="shared" si="55"/>
        <v>Credial</v>
      </c>
      <c r="AA391" s="51">
        <v>39546</v>
      </c>
      <c r="AB391" s="1233"/>
      <c r="AC391" s="147">
        <f t="shared" si="49"/>
        <v>365</v>
      </c>
      <c r="AD391" s="15" t="str">
        <f t="shared" si="50"/>
        <v>OK</v>
      </c>
      <c r="AE391" s="8" t="str">
        <f t="shared" ca="1" si="51"/>
        <v>-</v>
      </c>
      <c r="AF391" s="9" t="e">
        <f>IF(#REF!="","",AA391-#REF!)</f>
        <v>#REF!</v>
      </c>
      <c r="AG391" s="96"/>
    </row>
    <row r="392" spans="1:34" s="32" customFormat="1" hidden="1" outlineLevel="1" x14ac:dyDescent="0.2">
      <c r="B392" s="30">
        <v>6</v>
      </c>
      <c r="C392" s="406">
        <v>1995</v>
      </c>
      <c r="D392" s="9" t="s">
        <v>30</v>
      </c>
      <c r="E392" s="153">
        <v>39175</v>
      </c>
      <c r="G392" s="30">
        <v>6</v>
      </c>
      <c r="H392" s="31">
        <v>1995</v>
      </c>
      <c r="I392" s="31">
        <v>1995</v>
      </c>
      <c r="J392" s="31">
        <v>1995</v>
      </c>
      <c r="K392" s="31">
        <f t="shared" si="57"/>
        <v>0</v>
      </c>
      <c r="L392" s="154">
        <v>39542</v>
      </c>
      <c r="M392" s="17"/>
      <c r="N392" s="30">
        <v>6</v>
      </c>
      <c r="O392" s="34">
        <v>1995</v>
      </c>
      <c r="P392" s="31">
        <v>1995</v>
      </c>
      <c r="Q392" s="31">
        <v>0</v>
      </c>
      <c r="R392" s="31">
        <v>1995</v>
      </c>
      <c r="S392" s="33">
        <v>0</v>
      </c>
      <c r="T392" s="40">
        <f t="shared" si="52"/>
        <v>0</v>
      </c>
      <c r="U392" s="162">
        <f t="shared" si="56"/>
        <v>39176</v>
      </c>
      <c r="V392" s="112">
        <v>6</v>
      </c>
      <c r="W392" s="9">
        <f>C392</f>
        <v>1995</v>
      </c>
      <c r="X392" s="437" t="str">
        <f t="shared" ref="X392:X455" si="58">IF(C392=W392,"OK",IF(W392=R392,"ERRO",IF(W392="","KO",IF(W392=J392,"ERRO"))))</f>
        <v>OK</v>
      </c>
      <c r="Y392" s="333">
        <f t="shared" si="54"/>
        <v>0</v>
      </c>
      <c r="Z392" s="9" t="str">
        <f t="shared" si="55"/>
        <v>Ikeia</v>
      </c>
      <c r="AA392" s="51">
        <v>39643</v>
      </c>
      <c r="AB392" s="1233"/>
      <c r="AC392" s="147">
        <f t="shared" ref="AC392:AC455" si="59">DAYS360(E392,AA392)</f>
        <v>461</v>
      </c>
      <c r="AD392" s="24" t="str">
        <f t="shared" ref="AD392:AD455" si="60">IF(AA392&gt;0,"OK","Pendente")</f>
        <v>OK</v>
      </c>
      <c r="AE392" s="8" t="str">
        <f t="shared" ref="AE392:AE407" ca="1" si="61">IF(AND((AA392=""),$P$1&gt;(U392+5)),"ALERTA","-")</f>
        <v>-</v>
      </c>
      <c r="AF392" s="9" t="e">
        <f>IF(#REF!="","",AA392-#REF!)</f>
        <v>#REF!</v>
      </c>
      <c r="AG392" s="96"/>
    </row>
    <row r="393" spans="1:34" s="32" customFormat="1" hidden="1" outlineLevel="1" x14ac:dyDescent="0.2">
      <c r="B393" s="30">
        <v>7</v>
      </c>
      <c r="C393" s="406">
        <v>1495</v>
      </c>
      <c r="D393" s="9" t="s">
        <v>30</v>
      </c>
      <c r="E393" s="153">
        <v>39175</v>
      </c>
      <c r="G393" s="30">
        <v>7</v>
      </c>
      <c r="H393" s="31">
        <v>1495</v>
      </c>
      <c r="I393" s="31">
        <v>1495</v>
      </c>
      <c r="J393" s="31">
        <v>1495</v>
      </c>
      <c r="K393" s="31">
        <f t="shared" si="57"/>
        <v>0</v>
      </c>
      <c r="L393" s="154">
        <v>39542</v>
      </c>
      <c r="M393" s="17"/>
      <c r="N393" s="30">
        <v>7</v>
      </c>
      <c r="O393" s="34">
        <v>1495</v>
      </c>
      <c r="P393" s="31">
        <v>1495</v>
      </c>
      <c r="Q393" s="31">
        <v>0</v>
      </c>
      <c r="R393" s="31">
        <v>1495</v>
      </c>
      <c r="S393" s="33">
        <v>0</v>
      </c>
      <c r="T393" s="40">
        <f t="shared" ref="T393:T456" si="62">IF(R393="","",P393-R393)</f>
        <v>0</v>
      </c>
      <c r="U393" s="162">
        <f t="shared" si="56"/>
        <v>39176</v>
      </c>
      <c r="V393" s="112">
        <v>7</v>
      </c>
      <c r="W393" s="9">
        <f>C393</f>
        <v>1495</v>
      </c>
      <c r="X393" s="437" t="str">
        <f t="shared" si="58"/>
        <v>OK</v>
      </c>
      <c r="Y393" s="333">
        <f t="shared" ref="Y393:Y456" si="63">+C393-W393</f>
        <v>0</v>
      </c>
      <c r="Z393" s="9" t="str">
        <f t="shared" ref="Z393:Z456" si="64">IF(D393="","",D393)</f>
        <v>Ikeia</v>
      </c>
      <c r="AA393" s="51">
        <v>39643</v>
      </c>
      <c r="AB393" s="1233"/>
      <c r="AC393" s="147">
        <f t="shared" si="59"/>
        <v>461</v>
      </c>
      <c r="AD393" s="24" t="str">
        <f t="shared" si="60"/>
        <v>OK</v>
      </c>
      <c r="AE393" s="8" t="str">
        <f t="shared" ca="1" si="61"/>
        <v>-</v>
      </c>
      <c r="AF393" s="9" t="e">
        <f>IF(#REF!="","",AA393-#REF!)</f>
        <v>#REF!</v>
      </c>
      <c r="AG393" s="96"/>
    </row>
    <row r="394" spans="1:34" s="32" customFormat="1" hidden="1" outlineLevel="1" x14ac:dyDescent="0.2">
      <c r="B394" s="30">
        <v>8</v>
      </c>
      <c r="C394" s="406">
        <v>1</v>
      </c>
      <c r="D394" s="9" t="s">
        <v>31</v>
      </c>
      <c r="E394" s="153">
        <v>39175</v>
      </c>
      <c r="G394" s="30">
        <v>8</v>
      </c>
      <c r="H394" s="31">
        <v>1</v>
      </c>
      <c r="I394" s="31">
        <v>1</v>
      </c>
      <c r="J394" s="31">
        <v>1</v>
      </c>
      <c r="K394" s="31">
        <f t="shared" si="57"/>
        <v>0</v>
      </c>
      <c r="L394" s="154">
        <v>39542</v>
      </c>
      <c r="M394" s="17"/>
      <c r="N394" s="30">
        <v>8</v>
      </c>
      <c r="O394" s="34">
        <v>1</v>
      </c>
      <c r="P394" s="31">
        <v>1</v>
      </c>
      <c r="Q394" s="31">
        <v>0</v>
      </c>
      <c r="R394" s="31">
        <v>1</v>
      </c>
      <c r="S394" s="33">
        <v>0</v>
      </c>
      <c r="T394" s="40">
        <f t="shared" si="62"/>
        <v>0</v>
      </c>
      <c r="U394" s="162">
        <f t="shared" si="56"/>
        <v>39176</v>
      </c>
      <c r="V394" s="112">
        <f t="shared" ref="V394:V456" si="65">N394</f>
        <v>8</v>
      </c>
      <c r="W394" s="16">
        <v>1</v>
      </c>
      <c r="X394" s="437" t="str">
        <f t="shared" si="58"/>
        <v>OK</v>
      </c>
      <c r="Y394" s="333">
        <f t="shared" si="63"/>
        <v>0</v>
      </c>
      <c r="Z394" s="9" t="str">
        <f t="shared" si="64"/>
        <v>Moviflor</v>
      </c>
      <c r="AA394" s="51">
        <v>39546</v>
      </c>
      <c r="AB394" s="1233"/>
      <c r="AC394" s="147">
        <f t="shared" si="59"/>
        <v>365</v>
      </c>
      <c r="AD394" s="15" t="str">
        <f t="shared" si="60"/>
        <v>OK</v>
      </c>
      <c r="AE394" s="8" t="str">
        <f t="shared" ca="1" si="61"/>
        <v>-</v>
      </c>
      <c r="AF394" s="9" t="e">
        <f>IF(#REF!="","",AA394-#REF!)</f>
        <v>#REF!</v>
      </c>
      <c r="AG394" s="96"/>
    </row>
    <row r="395" spans="1:34" s="32" customFormat="1" hidden="1" outlineLevel="1" x14ac:dyDescent="0.2">
      <c r="B395" s="30">
        <v>9</v>
      </c>
      <c r="C395" s="406">
        <v>34</v>
      </c>
      <c r="D395" s="9" t="s">
        <v>32</v>
      </c>
      <c r="E395" s="153">
        <v>39175</v>
      </c>
      <c r="G395" s="30">
        <v>9</v>
      </c>
      <c r="H395" s="31">
        <v>34</v>
      </c>
      <c r="I395" s="31">
        <v>34</v>
      </c>
      <c r="J395" s="31">
        <v>34</v>
      </c>
      <c r="K395" s="31">
        <f t="shared" si="57"/>
        <v>0</v>
      </c>
      <c r="L395" s="154">
        <v>39542</v>
      </c>
      <c r="M395" s="17"/>
      <c r="N395" s="30">
        <v>9</v>
      </c>
      <c r="O395" s="34">
        <v>34</v>
      </c>
      <c r="P395" s="31">
        <v>34</v>
      </c>
      <c r="Q395" s="31">
        <v>0</v>
      </c>
      <c r="R395" s="31">
        <v>34</v>
      </c>
      <c r="S395" s="33">
        <v>0</v>
      </c>
      <c r="T395" s="40">
        <f t="shared" si="62"/>
        <v>0</v>
      </c>
      <c r="U395" s="162">
        <f t="shared" si="56"/>
        <v>39176</v>
      </c>
      <c r="V395" s="112">
        <f t="shared" si="65"/>
        <v>9</v>
      </c>
      <c r="W395" s="16">
        <v>34</v>
      </c>
      <c r="X395" s="437" t="str">
        <f t="shared" si="58"/>
        <v>OK</v>
      </c>
      <c r="Y395" s="333">
        <f t="shared" si="63"/>
        <v>0</v>
      </c>
      <c r="Z395" s="9" t="str">
        <f t="shared" si="64"/>
        <v>Conforama</v>
      </c>
      <c r="AA395" s="51">
        <v>39546</v>
      </c>
      <c r="AB395" s="1233"/>
      <c r="AC395" s="147">
        <f t="shared" si="59"/>
        <v>365</v>
      </c>
      <c r="AD395" s="15" t="str">
        <f t="shared" si="60"/>
        <v>OK</v>
      </c>
      <c r="AE395" s="8" t="str">
        <f t="shared" ca="1" si="61"/>
        <v>-</v>
      </c>
      <c r="AF395" s="9" t="e">
        <f>IF(#REF!="","",AA395-#REF!)</f>
        <v>#REF!</v>
      </c>
      <c r="AG395" s="96"/>
    </row>
    <row r="396" spans="1:34" s="32" customFormat="1" hidden="1" outlineLevel="1" x14ac:dyDescent="0.2">
      <c r="B396" s="30">
        <v>10</v>
      </c>
      <c r="C396" s="406">
        <v>1</v>
      </c>
      <c r="D396" s="9" t="s">
        <v>34</v>
      </c>
      <c r="E396" s="153">
        <v>39175</v>
      </c>
      <c r="G396" s="30">
        <v>10</v>
      </c>
      <c r="H396" s="31">
        <v>1</v>
      </c>
      <c r="I396" s="31">
        <v>1</v>
      </c>
      <c r="J396" s="31">
        <v>1</v>
      </c>
      <c r="K396" s="31">
        <f t="shared" si="57"/>
        <v>0</v>
      </c>
      <c r="L396" s="154">
        <v>39542</v>
      </c>
      <c r="M396" s="17"/>
      <c r="N396" s="30">
        <v>10</v>
      </c>
      <c r="O396" s="34">
        <v>1</v>
      </c>
      <c r="P396" s="31">
        <v>1</v>
      </c>
      <c r="Q396" s="31">
        <v>0</v>
      </c>
      <c r="R396" s="31">
        <v>1</v>
      </c>
      <c r="S396" s="33">
        <v>0</v>
      </c>
      <c r="T396" s="40">
        <f t="shared" si="62"/>
        <v>0</v>
      </c>
      <c r="U396" s="162">
        <f t="shared" si="56"/>
        <v>39176</v>
      </c>
      <c r="V396" s="112">
        <f t="shared" si="65"/>
        <v>10</v>
      </c>
      <c r="W396" s="16">
        <v>1</v>
      </c>
      <c r="X396" s="437" t="str">
        <f t="shared" si="58"/>
        <v>OK</v>
      </c>
      <c r="Y396" s="333">
        <f t="shared" si="63"/>
        <v>0</v>
      </c>
      <c r="Z396" s="9" t="str">
        <f t="shared" si="64"/>
        <v>Euronics</v>
      </c>
      <c r="AA396" s="51">
        <v>39546</v>
      </c>
      <c r="AB396" s="1233"/>
      <c r="AC396" s="147">
        <f t="shared" si="59"/>
        <v>365</v>
      </c>
      <c r="AD396" s="15" t="str">
        <f t="shared" si="60"/>
        <v>OK</v>
      </c>
      <c r="AE396" s="8" t="str">
        <f t="shared" ca="1" si="61"/>
        <v>-</v>
      </c>
      <c r="AF396" s="9" t="e">
        <f>IF(#REF!="","",AA396-#REF!)</f>
        <v>#REF!</v>
      </c>
      <c r="AG396" s="96"/>
    </row>
    <row r="397" spans="1:34" s="32" customFormat="1" hidden="1" outlineLevel="1" x14ac:dyDescent="0.2">
      <c r="A397" s="55"/>
      <c r="B397" s="22">
        <v>11</v>
      </c>
      <c r="C397" s="404">
        <v>3</v>
      </c>
      <c r="D397" s="12" t="s">
        <v>37</v>
      </c>
      <c r="E397" s="153">
        <v>39175</v>
      </c>
      <c r="F397" s="55"/>
      <c r="G397" s="22">
        <v>11</v>
      </c>
      <c r="H397" s="21">
        <v>3</v>
      </c>
      <c r="I397" s="21">
        <v>3</v>
      </c>
      <c r="J397" s="21">
        <v>3</v>
      </c>
      <c r="K397" s="21">
        <f t="shared" si="57"/>
        <v>0</v>
      </c>
      <c r="L397" s="155">
        <v>39542</v>
      </c>
      <c r="M397" s="56"/>
      <c r="N397" s="22">
        <v>11</v>
      </c>
      <c r="O397" s="29">
        <v>3</v>
      </c>
      <c r="P397" s="21">
        <v>3</v>
      </c>
      <c r="Q397" s="21">
        <v>0</v>
      </c>
      <c r="R397" s="21">
        <v>3</v>
      </c>
      <c r="S397" s="14">
        <v>0</v>
      </c>
      <c r="T397" s="100">
        <f t="shared" si="62"/>
        <v>0</v>
      </c>
      <c r="U397" s="162">
        <f t="shared" si="56"/>
        <v>39176</v>
      </c>
      <c r="V397" s="108"/>
      <c r="W397" s="12"/>
      <c r="X397" s="437" t="str">
        <f t="shared" si="58"/>
        <v>KO</v>
      </c>
      <c r="Y397" s="333">
        <f t="shared" si="63"/>
        <v>3</v>
      </c>
      <c r="Z397" s="12" t="str">
        <f t="shared" si="64"/>
        <v>Solmar</v>
      </c>
      <c r="AA397" s="51"/>
      <c r="AB397" s="1233"/>
      <c r="AC397" s="147">
        <f t="shared" si="59"/>
        <v>-38613</v>
      </c>
      <c r="AD397" s="25" t="str">
        <f t="shared" si="60"/>
        <v>Pendente</v>
      </c>
      <c r="AE397" s="11" t="str">
        <f t="shared" ca="1" si="61"/>
        <v>ALERTA</v>
      </c>
      <c r="AF397" s="12" t="e">
        <f>IF(#REF!="","",AA397-#REF!)</f>
        <v>#REF!</v>
      </c>
      <c r="AG397" s="95"/>
      <c r="AH397" s="55"/>
    </row>
    <row r="398" spans="1:34" s="32" customFormat="1" hidden="1" outlineLevel="1" x14ac:dyDescent="0.2">
      <c r="B398" s="30">
        <v>1</v>
      </c>
      <c r="C398" s="406">
        <v>13</v>
      </c>
      <c r="D398" s="9" t="s">
        <v>24</v>
      </c>
      <c r="E398" s="153">
        <v>39542</v>
      </c>
      <c r="G398" s="30">
        <v>1</v>
      </c>
      <c r="H398" s="42">
        <v>234</v>
      </c>
      <c r="I398" s="31">
        <v>13</v>
      </c>
      <c r="J398" s="31">
        <v>13</v>
      </c>
      <c r="K398" s="31">
        <f t="shared" si="57"/>
        <v>0</v>
      </c>
      <c r="L398" s="154">
        <v>39545</v>
      </c>
      <c r="M398" s="17"/>
      <c r="N398" s="30">
        <v>1</v>
      </c>
      <c r="O398" s="34">
        <v>13</v>
      </c>
      <c r="P398" s="31">
        <v>13</v>
      </c>
      <c r="Q398" s="31">
        <v>0</v>
      </c>
      <c r="R398" s="31">
        <v>13</v>
      </c>
      <c r="S398" s="33">
        <v>0</v>
      </c>
      <c r="T398" s="40">
        <f t="shared" si="62"/>
        <v>0</v>
      </c>
      <c r="U398" s="162">
        <v>39545</v>
      </c>
      <c r="V398" s="112">
        <f t="shared" si="65"/>
        <v>1</v>
      </c>
      <c r="W398" s="16">
        <v>13</v>
      </c>
      <c r="X398" s="437" t="str">
        <f t="shared" si="58"/>
        <v>OK</v>
      </c>
      <c r="Y398" s="333">
        <f t="shared" si="63"/>
        <v>0</v>
      </c>
      <c r="Z398" s="9" t="str">
        <f t="shared" si="64"/>
        <v>White</v>
      </c>
      <c r="AA398" s="51">
        <v>39546</v>
      </c>
      <c r="AB398" s="1233">
        <f>SUM(W398:W407)</f>
        <v>1707</v>
      </c>
      <c r="AC398" s="147">
        <f t="shared" si="59"/>
        <v>4</v>
      </c>
      <c r="AD398" s="15" t="str">
        <f t="shared" si="60"/>
        <v>OK</v>
      </c>
      <c r="AE398" s="8" t="str">
        <f t="shared" ca="1" si="61"/>
        <v>-</v>
      </c>
      <c r="AF398" s="9" t="e">
        <f>IF(#REF!="","",AA398-#REF!)</f>
        <v>#REF!</v>
      </c>
      <c r="AG398" s="96"/>
    </row>
    <row r="399" spans="1:34" s="32" customFormat="1" hidden="1" outlineLevel="1" x14ac:dyDescent="0.2">
      <c r="B399" s="30">
        <v>2</v>
      </c>
      <c r="C399" s="406">
        <v>6</v>
      </c>
      <c r="D399" s="9" t="s">
        <v>25</v>
      </c>
      <c r="E399" s="153">
        <v>39542</v>
      </c>
      <c r="G399" s="30">
        <v>2</v>
      </c>
      <c r="H399" s="31">
        <v>6</v>
      </c>
      <c r="I399" s="31">
        <v>6</v>
      </c>
      <c r="J399" s="31">
        <v>6</v>
      </c>
      <c r="K399" s="31">
        <f t="shared" si="57"/>
        <v>0</v>
      </c>
      <c r="L399" s="154">
        <v>39545</v>
      </c>
      <c r="M399" s="17"/>
      <c r="N399" s="30">
        <v>2</v>
      </c>
      <c r="O399" s="34">
        <v>6</v>
      </c>
      <c r="P399" s="31">
        <v>6</v>
      </c>
      <c r="Q399" s="31">
        <v>0</v>
      </c>
      <c r="R399" s="31">
        <v>6</v>
      </c>
      <c r="S399" s="33">
        <v>0</v>
      </c>
      <c r="T399" s="40">
        <f t="shared" si="62"/>
        <v>0</v>
      </c>
      <c r="U399" s="162">
        <v>39545</v>
      </c>
      <c r="V399" s="112">
        <f t="shared" si="65"/>
        <v>2</v>
      </c>
      <c r="W399" s="16">
        <v>6</v>
      </c>
      <c r="X399" s="437" t="str">
        <f t="shared" si="58"/>
        <v>OK</v>
      </c>
      <c r="Y399" s="333">
        <f t="shared" si="63"/>
        <v>0</v>
      </c>
      <c r="Z399" s="9" t="str">
        <f t="shared" si="64"/>
        <v>Green</v>
      </c>
      <c r="AA399" s="51">
        <v>39546</v>
      </c>
      <c r="AB399" s="1233"/>
      <c r="AC399" s="147">
        <f t="shared" si="59"/>
        <v>4</v>
      </c>
      <c r="AD399" s="15" t="str">
        <f t="shared" si="60"/>
        <v>OK</v>
      </c>
      <c r="AE399" s="8" t="str">
        <f t="shared" ca="1" si="61"/>
        <v>-</v>
      </c>
      <c r="AF399" s="9" t="e">
        <f>IF(#REF!="","",AA399-#REF!)</f>
        <v>#REF!</v>
      </c>
      <c r="AG399" s="96"/>
      <c r="AH399" s="60"/>
    </row>
    <row r="400" spans="1:34" s="32" customFormat="1" hidden="1" outlineLevel="1" x14ac:dyDescent="0.2">
      <c r="B400" s="30">
        <v>3</v>
      </c>
      <c r="C400" s="406">
        <v>12</v>
      </c>
      <c r="D400" s="9" t="s">
        <v>26</v>
      </c>
      <c r="E400" s="153">
        <v>39542</v>
      </c>
      <c r="G400" s="30">
        <v>3</v>
      </c>
      <c r="H400" s="31">
        <v>12</v>
      </c>
      <c r="I400" s="31">
        <v>12</v>
      </c>
      <c r="J400" s="31">
        <v>12</v>
      </c>
      <c r="K400" s="31">
        <f t="shared" si="57"/>
        <v>0</v>
      </c>
      <c r="L400" s="154">
        <v>39545</v>
      </c>
      <c r="M400" s="17"/>
      <c r="N400" s="30">
        <v>3</v>
      </c>
      <c r="O400" s="34">
        <v>12</v>
      </c>
      <c r="P400" s="31">
        <v>12</v>
      </c>
      <c r="Q400" s="31">
        <v>0</v>
      </c>
      <c r="R400" s="31">
        <v>12</v>
      </c>
      <c r="S400" s="33">
        <v>0</v>
      </c>
      <c r="T400" s="40">
        <f t="shared" si="62"/>
        <v>0</v>
      </c>
      <c r="U400" s="162">
        <v>39545</v>
      </c>
      <c r="V400" s="112">
        <f t="shared" si="65"/>
        <v>3</v>
      </c>
      <c r="W400" s="16">
        <v>12</v>
      </c>
      <c r="X400" s="437" t="str">
        <f t="shared" si="58"/>
        <v>OK</v>
      </c>
      <c r="Y400" s="333">
        <f t="shared" si="63"/>
        <v>0</v>
      </c>
      <c r="Z400" s="9" t="str">
        <f t="shared" si="64"/>
        <v>Black</v>
      </c>
      <c r="AA400" s="51">
        <v>39546</v>
      </c>
      <c r="AB400" s="1233"/>
      <c r="AC400" s="147">
        <f t="shared" si="59"/>
        <v>4</v>
      </c>
      <c r="AD400" s="15" t="str">
        <f t="shared" si="60"/>
        <v>OK</v>
      </c>
      <c r="AE400" s="8" t="str">
        <f t="shared" ca="1" si="61"/>
        <v>-</v>
      </c>
      <c r="AF400" s="9" t="e">
        <f>IF(#REF!="","",AA400-#REF!)</f>
        <v>#REF!</v>
      </c>
      <c r="AG400" s="96"/>
    </row>
    <row r="401" spans="1:34" s="32" customFormat="1" hidden="1" outlineLevel="1" x14ac:dyDescent="0.2">
      <c r="B401" s="30">
        <v>4</v>
      </c>
      <c r="C401" s="406">
        <v>3</v>
      </c>
      <c r="D401" s="9" t="s">
        <v>28</v>
      </c>
      <c r="E401" s="153">
        <v>39542</v>
      </c>
      <c r="G401" s="30">
        <v>4</v>
      </c>
      <c r="H401" s="31">
        <v>3</v>
      </c>
      <c r="I401" s="31">
        <v>3</v>
      </c>
      <c r="J401" s="31">
        <v>3</v>
      </c>
      <c r="K401" s="31">
        <f t="shared" si="57"/>
        <v>0</v>
      </c>
      <c r="L401" s="154">
        <v>39545</v>
      </c>
      <c r="M401" s="17"/>
      <c r="N401" s="30">
        <v>4</v>
      </c>
      <c r="O401" s="34">
        <v>3</v>
      </c>
      <c r="P401" s="31">
        <v>3</v>
      </c>
      <c r="Q401" s="31">
        <v>0</v>
      </c>
      <c r="R401" s="31">
        <v>3</v>
      </c>
      <c r="S401" s="33">
        <v>0</v>
      </c>
      <c r="T401" s="40">
        <f t="shared" si="62"/>
        <v>0</v>
      </c>
      <c r="U401" s="162">
        <v>39545</v>
      </c>
      <c r="V401" s="112">
        <f t="shared" si="65"/>
        <v>4</v>
      </c>
      <c r="W401" s="16">
        <v>3</v>
      </c>
      <c r="X401" s="437" t="str">
        <f t="shared" si="58"/>
        <v>OK</v>
      </c>
      <c r="Y401" s="333">
        <f t="shared" si="63"/>
        <v>0</v>
      </c>
      <c r="Z401" s="9" t="str">
        <f t="shared" si="64"/>
        <v>Finance</v>
      </c>
      <c r="AA401" s="51">
        <v>39546</v>
      </c>
      <c r="AB401" s="1233"/>
      <c r="AC401" s="147">
        <f t="shared" si="59"/>
        <v>4</v>
      </c>
      <c r="AD401" s="15" t="str">
        <f t="shared" si="60"/>
        <v>OK</v>
      </c>
      <c r="AE401" s="8" t="str">
        <f t="shared" ca="1" si="61"/>
        <v>-</v>
      </c>
      <c r="AF401" s="9" t="e">
        <f>IF(#REF!="","",AA401-#REF!)</f>
        <v>#REF!</v>
      </c>
      <c r="AG401" s="96"/>
    </row>
    <row r="402" spans="1:34" s="32" customFormat="1" hidden="1" outlineLevel="1" x14ac:dyDescent="0.2">
      <c r="B402" s="30">
        <v>5</v>
      </c>
      <c r="C402" s="406">
        <v>16</v>
      </c>
      <c r="D402" s="9" t="s">
        <v>29</v>
      </c>
      <c r="E402" s="153">
        <v>39542</v>
      </c>
      <c r="G402" s="30">
        <v>5</v>
      </c>
      <c r="H402" s="31">
        <v>16</v>
      </c>
      <c r="I402" s="31">
        <v>16</v>
      </c>
      <c r="J402" s="31">
        <v>16</v>
      </c>
      <c r="K402" s="31">
        <f t="shared" si="57"/>
        <v>0</v>
      </c>
      <c r="L402" s="154">
        <v>39545</v>
      </c>
      <c r="M402" s="17"/>
      <c r="N402" s="30">
        <v>5</v>
      </c>
      <c r="O402" s="34">
        <v>16</v>
      </c>
      <c r="P402" s="31">
        <v>16</v>
      </c>
      <c r="Q402" s="31">
        <v>0</v>
      </c>
      <c r="R402" s="31">
        <v>16</v>
      </c>
      <c r="S402" s="33">
        <v>0</v>
      </c>
      <c r="T402" s="40">
        <f t="shared" si="62"/>
        <v>0</v>
      </c>
      <c r="U402" s="162">
        <v>39545</v>
      </c>
      <c r="V402" s="112">
        <f t="shared" si="65"/>
        <v>5</v>
      </c>
      <c r="W402" s="16">
        <v>16</v>
      </c>
      <c r="X402" s="437" t="str">
        <f t="shared" si="58"/>
        <v>OK</v>
      </c>
      <c r="Y402" s="333">
        <f t="shared" si="63"/>
        <v>0</v>
      </c>
      <c r="Z402" s="9" t="str">
        <f t="shared" si="64"/>
        <v>Credial</v>
      </c>
      <c r="AA402" s="51">
        <v>39546</v>
      </c>
      <c r="AB402" s="1233"/>
      <c r="AC402" s="147">
        <f t="shared" si="59"/>
        <v>4</v>
      </c>
      <c r="AD402" s="15" t="str">
        <f t="shared" si="60"/>
        <v>OK</v>
      </c>
      <c r="AE402" s="8" t="str">
        <f t="shared" ca="1" si="61"/>
        <v>-</v>
      </c>
      <c r="AF402" s="9" t="e">
        <f>IF(#REF!="","",AA402-#REF!)</f>
        <v>#REF!</v>
      </c>
      <c r="AG402" s="96"/>
    </row>
    <row r="403" spans="1:34" s="32" customFormat="1" hidden="1" outlineLevel="1" x14ac:dyDescent="0.2">
      <c r="B403" s="30">
        <v>6</v>
      </c>
      <c r="C403" s="406">
        <v>135</v>
      </c>
      <c r="D403" s="9" t="s">
        <v>30</v>
      </c>
      <c r="E403" s="153">
        <v>39542</v>
      </c>
      <c r="G403" s="30">
        <v>6</v>
      </c>
      <c r="H403" s="31">
        <v>135</v>
      </c>
      <c r="I403" s="31">
        <v>135</v>
      </c>
      <c r="J403" s="31">
        <v>135</v>
      </c>
      <c r="K403" s="31">
        <f t="shared" si="57"/>
        <v>0</v>
      </c>
      <c r="L403" s="154">
        <v>39545</v>
      </c>
      <c r="M403" s="17"/>
      <c r="N403" s="30">
        <v>6</v>
      </c>
      <c r="O403" s="34">
        <v>135</v>
      </c>
      <c r="P403" s="31">
        <v>135</v>
      </c>
      <c r="Q403" s="31">
        <v>0</v>
      </c>
      <c r="R403" s="31">
        <v>135</v>
      </c>
      <c r="S403" s="33">
        <v>0</v>
      </c>
      <c r="T403" s="40">
        <f t="shared" si="62"/>
        <v>0</v>
      </c>
      <c r="U403" s="162">
        <v>39545</v>
      </c>
      <c r="V403" s="112">
        <v>6</v>
      </c>
      <c r="W403" s="9">
        <f>C403</f>
        <v>135</v>
      </c>
      <c r="X403" s="437" t="str">
        <f t="shared" si="58"/>
        <v>OK</v>
      </c>
      <c r="Y403" s="333">
        <f t="shared" si="63"/>
        <v>0</v>
      </c>
      <c r="Z403" s="9" t="str">
        <f t="shared" si="64"/>
        <v>Ikeia</v>
      </c>
      <c r="AA403" s="51">
        <v>39643</v>
      </c>
      <c r="AB403" s="1233"/>
      <c r="AC403" s="147">
        <f t="shared" si="59"/>
        <v>100</v>
      </c>
      <c r="AD403" s="24" t="str">
        <f t="shared" si="60"/>
        <v>OK</v>
      </c>
      <c r="AE403" s="8" t="str">
        <f t="shared" ca="1" si="61"/>
        <v>-</v>
      </c>
      <c r="AF403" s="9" t="e">
        <f>IF(#REF!="","",AA403-#REF!)</f>
        <v>#REF!</v>
      </c>
      <c r="AG403" s="96"/>
    </row>
    <row r="404" spans="1:34" s="32" customFormat="1" hidden="1" outlineLevel="1" x14ac:dyDescent="0.2">
      <c r="B404" s="30">
        <v>7</v>
      </c>
      <c r="C404" s="406">
        <v>1</v>
      </c>
      <c r="D404" s="9" t="s">
        <v>31</v>
      </c>
      <c r="E404" s="153">
        <v>39542</v>
      </c>
      <c r="G404" s="30">
        <v>7</v>
      </c>
      <c r="H404" s="31">
        <v>1</v>
      </c>
      <c r="I404" s="31">
        <v>1</v>
      </c>
      <c r="J404" s="31">
        <v>1</v>
      </c>
      <c r="K404" s="31">
        <f t="shared" si="57"/>
        <v>0</v>
      </c>
      <c r="L404" s="154">
        <v>39545</v>
      </c>
      <c r="M404" s="17"/>
      <c r="N404" s="30">
        <v>7</v>
      </c>
      <c r="O404" s="34">
        <v>1</v>
      </c>
      <c r="P404" s="31">
        <v>1</v>
      </c>
      <c r="Q404" s="31">
        <v>0</v>
      </c>
      <c r="R404" s="31">
        <v>1</v>
      </c>
      <c r="S404" s="33">
        <v>0</v>
      </c>
      <c r="T404" s="40">
        <f t="shared" si="62"/>
        <v>0</v>
      </c>
      <c r="U404" s="162">
        <v>39545</v>
      </c>
      <c r="V404" s="112">
        <f t="shared" si="65"/>
        <v>7</v>
      </c>
      <c r="W404" s="16">
        <v>1</v>
      </c>
      <c r="X404" s="437" t="str">
        <f t="shared" si="58"/>
        <v>OK</v>
      </c>
      <c r="Y404" s="333">
        <f t="shared" si="63"/>
        <v>0</v>
      </c>
      <c r="Z404" s="9" t="str">
        <f t="shared" si="64"/>
        <v>Moviflor</v>
      </c>
      <c r="AA404" s="51">
        <v>39546</v>
      </c>
      <c r="AB404" s="1233"/>
      <c r="AC404" s="147">
        <f t="shared" si="59"/>
        <v>4</v>
      </c>
      <c r="AD404" s="15" t="str">
        <f t="shared" si="60"/>
        <v>OK</v>
      </c>
      <c r="AE404" s="8" t="str">
        <f t="shared" ca="1" si="61"/>
        <v>-</v>
      </c>
      <c r="AF404" s="9" t="e">
        <f>IF(#REF!="","",AA404-#REF!)</f>
        <v>#REF!</v>
      </c>
      <c r="AG404" s="96"/>
    </row>
    <row r="405" spans="1:34" s="32" customFormat="1" hidden="1" outlineLevel="1" x14ac:dyDescent="0.2">
      <c r="B405" s="30">
        <v>8</v>
      </c>
      <c r="C405" s="406">
        <v>1519</v>
      </c>
      <c r="D405" s="9" t="s">
        <v>32</v>
      </c>
      <c r="E405" s="153">
        <v>39542</v>
      </c>
      <c r="G405" s="30">
        <v>8</v>
      </c>
      <c r="H405" s="31">
        <v>1519</v>
      </c>
      <c r="I405" s="31">
        <v>1519</v>
      </c>
      <c r="J405" s="31">
        <v>1519</v>
      </c>
      <c r="K405" s="31">
        <f t="shared" si="57"/>
        <v>0</v>
      </c>
      <c r="L405" s="154">
        <v>39545</v>
      </c>
      <c r="M405" s="17"/>
      <c r="N405" s="30">
        <v>8</v>
      </c>
      <c r="O405" s="34">
        <v>1519</v>
      </c>
      <c r="P405" s="31">
        <v>1519</v>
      </c>
      <c r="Q405" s="31">
        <v>0</v>
      </c>
      <c r="R405" s="31">
        <v>1519</v>
      </c>
      <c r="S405" s="33">
        <v>0</v>
      </c>
      <c r="T405" s="40">
        <f t="shared" si="62"/>
        <v>0</v>
      </c>
      <c r="U405" s="162">
        <v>39545</v>
      </c>
      <c r="V405" s="112">
        <f t="shared" si="65"/>
        <v>8</v>
      </c>
      <c r="W405" s="16">
        <v>1519</v>
      </c>
      <c r="X405" s="437" t="str">
        <f t="shared" si="58"/>
        <v>OK</v>
      </c>
      <c r="Y405" s="333">
        <f t="shared" si="63"/>
        <v>0</v>
      </c>
      <c r="Z405" s="9" t="str">
        <f t="shared" si="64"/>
        <v>Conforama</v>
      </c>
      <c r="AA405" s="51">
        <v>39548</v>
      </c>
      <c r="AB405" s="1233"/>
      <c r="AC405" s="147">
        <f t="shared" si="59"/>
        <v>6</v>
      </c>
      <c r="AD405" s="24" t="str">
        <f t="shared" si="60"/>
        <v>OK</v>
      </c>
      <c r="AE405" s="8" t="str">
        <f t="shared" ca="1" si="61"/>
        <v>-</v>
      </c>
      <c r="AF405" s="9" t="e">
        <f>IF(#REF!="","",AA405-#REF!)</f>
        <v>#REF!</v>
      </c>
      <c r="AG405" s="96"/>
    </row>
    <row r="406" spans="1:34" s="32" customFormat="1" hidden="1" outlineLevel="1" x14ac:dyDescent="0.2">
      <c r="B406" s="30">
        <v>9</v>
      </c>
      <c r="C406" s="406">
        <v>1</v>
      </c>
      <c r="D406" s="9" t="s">
        <v>34</v>
      </c>
      <c r="E406" s="153">
        <v>39542</v>
      </c>
      <c r="G406" s="30">
        <v>9</v>
      </c>
      <c r="H406" s="31">
        <v>1</v>
      </c>
      <c r="I406" s="31">
        <v>1</v>
      </c>
      <c r="J406" s="31">
        <v>1</v>
      </c>
      <c r="K406" s="31">
        <f t="shared" si="57"/>
        <v>0</v>
      </c>
      <c r="L406" s="154">
        <v>39545</v>
      </c>
      <c r="M406" s="17"/>
      <c r="N406" s="30">
        <v>9</v>
      </c>
      <c r="O406" s="34">
        <v>1</v>
      </c>
      <c r="P406" s="31">
        <v>1</v>
      </c>
      <c r="Q406" s="31">
        <v>0</v>
      </c>
      <c r="R406" s="31">
        <v>1</v>
      </c>
      <c r="S406" s="33">
        <v>0</v>
      </c>
      <c r="T406" s="40">
        <f t="shared" si="62"/>
        <v>0</v>
      </c>
      <c r="U406" s="162">
        <v>39545</v>
      </c>
      <c r="V406" s="112">
        <f t="shared" si="65"/>
        <v>9</v>
      </c>
      <c r="W406" s="16">
        <v>1</v>
      </c>
      <c r="X406" s="437" t="str">
        <f t="shared" si="58"/>
        <v>OK</v>
      </c>
      <c r="Y406" s="333">
        <f t="shared" si="63"/>
        <v>0</v>
      </c>
      <c r="Z406" s="9" t="str">
        <f t="shared" si="64"/>
        <v>Euronics</v>
      </c>
      <c r="AA406" s="51">
        <v>39546</v>
      </c>
      <c r="AB406" s="1233"/>
      <c r="AC406" s="147">
        <f t="shared" si="59"/>
        <v>4</v>
      </c>
      <c r="AD406" s="15" t="str">
        <f t="shared" si="60"/>
        <v>OK</v>
      </c>
      <c r="AE406" s="8" t="str">
        <f t="shared" ca="1" si="61"/>
        <v>-</v>
      </c>
      <c r="AF406" s="9" t="e">
        <f>IF(#REF!="","",AA406-#REF!)</f>
        <v>#REF!</v>
      </c>
      <c r="AG406" s="96"/>
    </row>
    <row r="407" spans="1:34" s="32" customFormat="1" hidden="1" outlineLevel="1" x14ac:dyDescent="0.2">
      <c r="A407" s="55"/>
      <c r="B407" s="22">
        <v>10</v>
      </c>
      <c r="C407" s="404">
        <v>1</v>
      </c>
      <c r="D407" s="12" t="s">
        <v>36</v>
      </c>
      <c r="E407" s="153">
        <v>39542</v>
      </c>
      <c r="F407" s="55"/>
      <c r="G407" s="22">
        <v>10</v>
      </c>
      <c r="H407" s="21">
        <v>1</v>
      </c>
      <c r="I407" s="21">
        <v>1</v>
      </c>
      <c r="J407" s="21">
        <v>1</v>
      </c>
      <c r="K407" s="21">
        <f t="shared" si="57"/>
        <v>0</v>
      </c>
      <c r="L407" s="155">
        <v>39545</v>
      </c>
      <c r="M407" s="56"/>
      <c r="N407" s="22">
        <v>10</v>
      </c>
      <c r="O407" s="29">
        <v>1</v>
      </c>
      <c r="P407" s="21">
        <v>1</v>
      </c>
      <c r="Q407" s="21">
        <v>0</v>
      </c>
      <c r="R407" s="21">
        <v>1</v>
      </c>
      <c r="S407" s="14">
        <v>0</v>
      </c>
      <c r="T407" s="100">
        <f t="shared" si="62"/>
        <v>0</v>
      </c>
      <c r="U407" s="162">
        <v>39545</v>
      </c>
      <c r="V407" s="108">
        <f t="shared" si="65"/>
        <v>10</v>
      </c>
      <c r="W407" s="12">
        <v>1</v>
      </c>
      <c r="X407" s="437" t="str">
        <f t="shared" si="58"/>
        <v>OK</v>
      </c>
      <c r="Y407" s="333">
        <f t="shared" si="63"/>
        <v>0</v>
      </c>
      <c r="Z407" s="12" t="str">
        <f t="shared" si="64"/>
        <v>Confort</v>
      </c>
      <c r="AA407" s="51"/>
      <c r="AB407" s="1233"/>
      <c r="AC407" s="147">
        <f t="shared" si="59"/>
        <v>-38974</v>
      </c>
      <c r="AD407" s="25" t="str">
        <f t="shared" si="60"/>
        <v>Pendente</v>
      </c>
      <c r="AE407" s="11" t="str">
        <f t="shared" ca="1" si="61"/>
        <v>ALERTA</v>
      </c>
      <c r="AF407" s="12" t="e">
        <f>IF(#REF!="","",AA407-#REF!)</f>
        <v>#REF!</v>
      </c>
      <c r="AG407" s="95"/>
      <c r="AH407" s="55"/>
    </row>
    <row r="408" spans="1:34" s="32" customFormat="1" hidden="1" outlineLevel="1" x14ac:dyDescent="0.2">
      <c r="B408" s="30">
        <v>1</v>
      </c>
      <c r="C408" s="406">
        <v>19</v>
      </c>
      <c r="D408" s="9" t="s">
        <v>24</v>
      </c>
      <c r="E408" s="153">
        <v>39545</v>
      </c>
      <c r="G408" s="30">
        <v>1</v>
      </c>
      <c r="H408" s="42">
        <v>175</v>
      </c>
      <c r="I408" s="31">
        <v>19</v>
      </c>
      <c r="J408" s="31">
        <v>19</v>
      </c>
      <c r="K408" s="31">
        <f t="shared" si="57"/>
        <v>0</v>
      </c>
      <c r="L408" s="154">
        <v>39546</v>
      </c>
      <c r="M408" s="17"/>
      <c r="N408" s="30">
        <v>1</v>
      </c>
      <c r="O408" s="34">
        <v>19</v>
      </c>
      <c r="P408" s="31">
        <v>19</v>
      </c>
      <c r="Q408" s="31">
        <v>0</v>
      </c>
      <c r="R408" s="31">
        <v>19</v>
      </c>
      <c r="S408" s="33">
        <v>0</v>
      </c>
      <c r="T408" s="40">
        <f t="shared" si="62"/>
        <v>0</v>
      </c>
      <c r="U408" s="162">
        <f t="shared" si="56"/>
        <v>39546</v>
      </c>
      <c r="V408" s="112">
        <f t="shared" si="65"/>
        <v>1</v>
      </c>
      <c r="W408" s="16">
        <v>19</v>
      </c>
      <c r="X408" s="437" t="str">
        <f t="shared" si="58"/>
        <v>OK</v>
      </c>
      <c r="Y408" s="333">
        <f t="shared" si="63"/>
        <v>0</v>
      </c>
      <c r="Z408" s="9" t="str">
        <f t="shared" si="64"/>
        <v>White</v>
      </c>
      <c r="AA408" s="51">
        <v>39548</v>
      </c>
      <c r="AB408" s="1233">
        <f>SUM(W408:W418)</f>
        <v>3762</v>
      </c>
      <c r="AC408" s="147">
        <f t="shared" si="59"/>
        <v>3</v>
      </c>
      <c r="AD408" s="24" t="str">
        <f t="shared" si="60"/>
        <v>OK</v>
      </c>
      <c r="AE408" s="15"/>
      <c r="AF408" s="9" t="e">
        <f>IF(#REF!="","",AA408-#REF!)</f>
        <v>#REF!</v>
      </c>
      <c r="AG408" s="96"/>
    </row>
    <row r="409" spans="1:34" s="32" customFormat="1" hidden="1" outlineLevel="1" x14ac:dyDescent="0.2">
      <c r="B409" s="30">
        <v>2</v>
      </c>
      <c r="C409" s="406">
        <v>11</v>
      </c>
      <c r="D409" s="9" t="s">
        <v>26</v>
      </c>
      <c r="E409" s="153">
        <v>39545</v>
      </c>
      <c r="G409" s="30">
        <v>2</v>
      </c>
      <c r="H409" s="31">
        <v>11</v>
      </c>
      <c r="I409" s="31">
        <v>11</v>
      </c>
      <c r="J409" s="31">
        <v>11</v>
      </c>
      <c r="K409" s="31">
        <f t="shared" si="57"/>
        <v>0</v>
      </c>
      <c r="L409" s="154">
        <v>39546</v>
      </c>
      <c r="M409" s="17"/>
      <c r="N409" s="30">
        <v>2</v>
      </c>
      <c r="O409" s="34">
        <v>11</v>
      </c>
      <c r="P409" s="31">
        <v>11</v>
      </c>
      <c r="Q409" s="31">
        <v>0</v>
      </c>
      <c r="R409" s="31">
        <v>11</v>
      </c>
      <c r="S409" s="33">
        <v>0</v>
      </c>
      <c r="T409" s="40">
        <f t="shared" si="62"/>
        <v>0</v>
      </c>
      <c r="U409" s="162">
        <f t="shared" si="56"/>
        <v>39546</v>
      </c>
      <c r="V409" s="112">
        <f t="shared" si="65"/>
        <v>2</v>
      </c>
      <c r="W409" s="16">
        <v>11</v>
      </c>
      <c r="X409" s="437" t="str">
        <f t="shared" si="58"/>
        <v>OK</v>
      </c>
      <c r="Y409" s="333">
        <f t="shared" si="63"/>
        <v>0</v>
      </c>
      <c r="Z409" s="9" t="str">
        <f t="shared" si="64"/>
        <v>Black</v>
      </c>
      <c r="AA409" s="51">
        <v>39548</v>
      </c>
      <c r="AB409" s="1233"/>
      <c r="AC409" s="147">
        <f t="shared" si="59"/>
        <v>3</v>
      </c>
      <c r="AD409" s="24" t="str">
        <f t="shared" si="60"/>
        <v>OK</v>
      </c>
      <c r="AE409" s="15"/>
      <c r="AF409" s="9" t="e">
        <f>IF(#REF!="","",AA409-#REF!)</f>
        <v>#REF!</v>
      </c>
      <c r="AG409" s="96"/>
    </row>
    <row r="410" spans="1:34" s="32" customFormat="1" hidden="1" outlineLevel="1" x14ac:dyDescent="0.2">
      <c r="B410" s="30">
        <v>3</v>
      </c>
      <c r="C410" s="406">
        <v>1</v>
      </c>
      <c r="D410" s="9" t="s">
        <v>28</v>
      </c>
      <c r="E410" s="153">
        <v>39545</v>
      </c>
      <c r="G410" s="30">
        <v>3</v>
      </c>
      <c r="H410" s="31">
        <v>1</v>
      </c>
      <c r="I410" s="31">
        <v>1</v>
      </c>
      <c r="J410" s="31">
        <v>1</v>
      </c>
      <c r="K410" s="31">
        <f t="shared" si="57"/>
        <v>0</v>
      </c>
      <c r="L410" s="154">
        <v>39546</v>
      </c>
      <c r="M410" s="17"/>
      <c r="N410" s="30">
        <v>3</v>
      </c>
      <c r="O410" s="34">
        <v>1</v>
      </c>
      <c r="P410" s="31">
        <v>1</v>
      </c>
      <c r="Q410" s="31">
        <v>0</v>
      </c>
      <c r="R410" s="31">
        <v>1</v>
      </c>
      <c r="S410" s="33">
        <v>0</v>
      </c>
      <c r="T410" s="40">
        <f t="shared" si="62"/>
        <v>0</v>
      </c>
      <c r="U410" s="162">
        <f t="shared" si="56"/>
        <v>39546</v>
      </c>
      <c r="V410" s="112">
        <f t="shared" si="65"/>
        <v>3</v>
      </c>
      <c r="W410" s="16">
        <v>1</v>
      </c>
      <c r="X410" s="437" t="str">
        <f t="shared" si="58"/>
        <v>OK</v>
      </c>
      <c r="Y410" s="333">
        <f t="shared" si="63"/>
        <v>0</v>
      </c>
      <c r="Z410" s="9" t="str">
        <f t="shared" si="64"/>
        <v>Finance</v>
      </c>
      <c r="AA410" s="51">
        <v>39548</v>
      </c>
      <c r="AB410" s="1233"/>
      <c r="AC410" s="147">
        <f t="shared" si="59"/>
        <v>3</v>
      </c>
      <c r="AD410" s="24" t="str">
        <f t="shared" si="60"/>
        <v>OK</v>
      </c>
      <c r="AE410" s="15"/>
      <c r="AF410" s="9" t="e">
        <f>IF(#REF!="","",AA410-#REF!)</f>
        <v>#REF!</v>
      </c>
      <c r="AG410" s="96"/>
    </row>
    <row r="411" spans="1:34" s="32" customFormat="1" hidden="1" outlineLevel="1" x14ac:dyDescent="0.2">
      <c r="B411" s="30">
        <v>4</v>
      </c>
      <c r="C411" s="406">
        <v>27</v>
      </c>
      <c r="D411" s="9" t="s">
        <v>29</v>
      </c>
      <c r="E411" s="153">
        <v>39545</v>
      </c>
      <c r="G411" s="30">
        <v>4</v>
      </c>
      <c r="H411" s="31">
        <v>27</v>
      </c>
      <c r="I411" s="31">
        <v>27</v>
      </c>
      <c r="J411" s="31">
        <v>27</v>
      </c>
      <c r="K411" s="31">
        <f t="shared" si="57"/>
        <v>0</v>
      </c>
      <c r="L411" s="154">
        <v>39546</v>
      </c>
      <c r="M411" s="17"/>
      <c r="N411" s="30">
        <v>4</v>
      </c>
      <c r="O411" s="34">
        <v>27</v>
      </c>
      <c r="P411" s="31">
        <v>27</v>
      </c>
      <c r="Q411" s="31">
        <v>0</v>
      </c>
      <c r="R411" s="31">
        <v>27</v>
      </c>
      <c r="S411" s="33">
        <v>0</v>
      </c>
      <c r="T411" s="40">
        <f t="shared" si="62"/>
        <v>0</v>
      </c>
      <c r="U411" s="162">
        <f t="shared" si="56"/>
        <v>39546</v>
      </c>
      <c r="V411" s="112">
        <f t="shared" si="65"/>
        <v>4</v>
      </c>
      <c r="W411" s="16">
        <v>27</v>
      </c>
      <c r="X411" s="437" t="str">
        <f t="shared" si="58"/>
        <v>OK</v>
      </c>
      <c r="Y411" s="333">
        <f t="shared" si="63"/>
        <v>0</v>
      </c>
      <c r="Z411" s="9" t="str">
        <f t="shared" si="64"/>
        <v>Credial</v>
      </c>
      <c r="AA411" s="51">
        <v>39548</v>
      </c>
      <c r="AB411" s="1233"/>
      <c r="AC411" s="147">
        <f t="shared" si="59"/>
        <v>3</v>
      </c>
      <c r="AD411" s="24" t="str">
        <f t="shared" si="60"/>
        <v>OK</v>
      </c>
      <c r="AE411" s="15"/>
      <c r="AF411" s="9" t="e">
        <f>IF(#REF!="","",AA411-#REF!)</f>
        <v>#REF!</v>
      </c>
      <c r="AG411" s="96"/>
    </row>
    <row r="412" spans="1:34" s="32" customFormat="1" hidden="1" outlineLevel="1" x14ac:dyDescent="0.2">
      <c r="B412" s="30">
        <v>5</v>
      </c>
      <c r="C412" s="406">
        <v>26</v>
      </c>
      <c r="D412" s="9" t="s">
        <v>30</v>
      </c>
      <c r="E412" s="153">
        <v>39545</v>
      </c>
      <c r="G412" s="30">
        <v>5</v>
      </c>
      <c r="H412" s="31">
        <v>26</v>
      </c>
      <c r="I412" s="31">
        <v>26</v>
      </c>
      <c r="J412" s="31">
        <v>26</v>
      </c>
      <c r="K412" s="31">
        <f t="shared" si="57"/>
        <v>0</v>
      </c>
      <c r="L412" s="154">
        <v>39546</v>
      </c>
      <c r="M412" s="17"/>
      <c r="N412" s="30">
        <v>5</v>
      </c>
      <c r="O412" s="34">
        <v>26</v>
      </c>
      <c r="P412" s="31">
        <v>26</v>
      </c>
      <c r="Q412" s="31">
        <v>0</v>
      </c>
      <c r="R412" s="31">
        <v>26</v>
      </c>
      <c r="S412" s="33">
        <v>0</v>
      </c>
      <c r="T412" s="40">
        <f t="shared" si="62"/>
        <v>0</v>
      </c>
      <c r="U412" s="162">
        <f t="shared" si="56"/>
        <v>39546</v>
      </c>
      <c r="V412" s="112">
        <v>5</v>
      </c>
      <c r="W412" s="9">
        <f>C412</f>
        <v>26</v>
      </c>
      <c r="X412" s="437" t="str">
        <f t="shared" si="58"/>
        <v>OK</v>
      </c>
      <c r="Y412" s="333">
        <f t="shared" si="63"/>
        <v>0</v>
      </c>
      <c r="Z412" s="9" t="str">
        <f t="shared" si="64"/>
        <v>Ikeia</v>
      </c>
      <c r="AA412" s="51">
        <v>39643</v>
      </c>
      <c r="AB412" s="1233"/>
      <c r="AC412" s="147">
        <f t="shared" si="59"/>
        <v>97</v>
      </c>
      <c r="AD412" s="24" t="str">
        <f t="shared" si="60"/>
        <v>OK</v>
      </c>
      <c r="AE412" s="8" t="str">
        <f>IF(AND((AA412=""),$E$8&gt;(V455+5)),"ALERTA","-")</f>
        <v>-</v>
      </c>
      <c r="AF412" s="9" t="e">
        <f>IF(#REF!="","",AA412-#REF!)</f>
        <v>#REF!</v>
      </c>
      <c r="AG412" s="96"/>
    </row>
    <row r="413" spans="1:34" s="32" customFormat="1" hidden="1" outlineLevel="1" x14ac:dyDescent="0.2">
      <c r="B413" s="30">
        <v>6</v>
      </c>
      <c r="C413" s="406">
        <v>1</v>
      </c>
      <c r="D413" s="9" t="s">
        <v>31</v>
      </c>
      <c r="E413" s="153">
        <v>39545</v>
      </c>
      <c r="G413" s="30">
        <v>6</v>
      </c>
      <c r="H413" s="31">
        <v>1</v>
      </c>
      <c r="I413" s="31">
        <v>1</v>
      </c>
      <c r="J413" s="31">
        <v>1</v>
      </c>
      <c r="K413" s="31">
        <f t="shared" si="57"/>
        <v>0</v>
      </c>
      <c r="L413" s="154">
        <v>39546</v>
      </c>
      <c r="M413" s="17"/>
      <c r="N413" s="30">
        <v>6</v>
      </c>
      <c r="O413" s="34">
        <v>1</v>
      </c>
      <c r="P413" s="31">
        <v>1</v>
      </c>
      <c r="Q413" s="31">
        <v>0</v>
      </c>
      <c r="R413" s="31">
        <v>1</v>
      </c>
      <c r="S413" s="33">
        <v>0</v>
      </c>
      <c r="T413" s="40">
        <f t="shared" si="62"/>
        <v>0</v>
      </c>
      <c r="U413" s="162">
        <f t="shared" si="56"/>
        <v>39546</v>
      </c>
      <c r="V413" s="112">
        <f t="shared" si="65"/>
        <v>6</v>
      </c>
      <c r="W413" s="16">
        <v>1</v>
      </c>
      <c r="X413" s="437" t="str">
        <f t="shared" si="58"/>
        <v>OK</v>
      </c>
      <c r="Y413" s="333">
        <f t="shared" si="63"/>
        <v>0</v>
      </c>
      <c r="Z413" s="9" t="str">
        <f t="shared" si="64"/>
        <v>Moviflor</v>
      </c>
      <c r="AA413" s="51">
        <v>39549</v>
      </c>
      <c r="AB413" s="1233"/>
      <c r="AC413" s="147">
        <f t="shared" si="59"/>
        <v>4</v>
      </c>
      <c r="AD413" s="24" t="str">
        <f t="shared" si="60"/>
        <v>OK</v>
      </c>
      <c r="AE413" s="8" t="str">
        <f>IF(AND((AA413=""),$E$8&gt;(V456+5)),"ALERTA","-")</f>
        <v>-</v>
      </c>
      <c r="AF413" s="9" t="e">
        <f>IF(#REF!="","",AA413-#REF!)</f>
        <v>#REF!</v>
      </c>
      <c r="AG413" s="96"/>
    </row>
    <row r="414" spans="1:34" s="32" customFormat="1" hidden="1" outlineLevel="1" x14ac:dyDescent="0.2">
      <c r="B414" s="30">
        <v>7</v>
      </c>
      <c r="C414" s="406">
        <v>1995</v>
      </c>
      <c r="D414" s="9" t="s">
        <v>32</v>
      </c>
      <c r="E414" s="153">
        <v>39545</v>
      </c>
      <c r="G414" s="30">
        <v>7</v>
      </c>
      <c r="H414" s="31">
        <v>1995</v>
      </c>
      <c r="I414" s="31">
        <v>1995</v>
      </c>
      <c r="J414" s="31">
        <v>1995</v>
      </c>
      <c r="K414" s="31">
        <f t="shared" si="57"/>
        <v>0</v>
      </c>
      <c r="L414" s="154">
        <v>39546</v>
      </c>
      <c r="M414" s="17"/>
      <c r="N414" s="30">
        <v>7</v>
      </c>
      <c r="O414" s="34">
        <v>1995</v>
      </c>
      <c r="P414" s="31">
        <v>1995</v>
      </c>
      <c r="Q414" s="31">
        <v>0</v>
      </c>
      <c r="R414" s="31">
        <v>1995</v>
      </c>
      <c r="S414" s="33">
        <v>0</v>
      </c>
      <c r="T414" s="40">
        <f t="shared" si="62"/>
        <v>0</v>
      </c>
      <c r="U414" s="162">
        <f t="shared" si="56"/>
        <v>39546</v>
      </c>
      <c r="V414" s="112">
        <f t="shared" si="65"/>
        <v>7</v>
      </c>
      <c r="W414" s="16">
        <v>1995</v>
      </c>
      <c r="X414" s="437" t="str">
        <f t="shared" si="58"/>
        <v>OK</v>
      </c>
      <c r="Y414" s="333">
        <f t="shared" si="63"/>
        <v>0</v>
      </c>
      <c r="Z414" s="9" t="str">
        <f t="shared" si="64"/>
        <v>Conforama</v>
      </c>
      <c r="AA414" s="51">
        <v>39548</v>
      </c>
      <c r="AB414" s="1233"/>
      <c r="AC414" s="147">
        <f t="shared" si="59"/>
        <v>3</v>
      </c>
      <c r="AD414" s="24" t="str">
        <f t="shared" si="60"/>
        <v>OK</v>
      </c>
      <c r="AE414" s="15"/>
      <c r="AF414" s="9" t="e">
        <f>IF(#REF!="","",AA414-#REF!)</f>
        <v>#REF!</v>
      </c>
      <c r="AG414" s="96"/>
    </row>
    <row r="415" spans="1:34" s="32" customFormat="1" hidden="1" outlineLevel="1" x14ac:dyDescent="0.2">
      <c r="B415" s="30">
        <v>8</v>
      </c>
      <c r="C415" s="406">
        <v>1675</v>
      </c>
      <c r="D415" s="9" t="s">
        <v>32</v>
      </c>
      <c r="E415" s="153">
        <v>39545</v>
      </c>
      <c r="G415" s="30">
        <v>8</v>
      </c>
      <c r="H415" s="31">
        <v>1675</v>
      </c>
      <c r="I415" s="31">
        <v>1675</v>
      </c>
      <c r="J415" s="31">
        <v>1675</v>
      </c>
      <c r="K415" s="31">
        <f t="shared" si="57"/>
        <v>0</v>
      </c>
      <c r="L415" s="154">
        <v>39546</v>
      </c>
      <c r="M415" s="17"/>
      <c r="N415" s="30">
        <v>8</v>
      </c>
      <c r="O415" s="34">
        <v>1675</v>
      </c>
      <c r="P415" s="31">
        <v>1675</v>
      </c>
      <c r="Q415" s="31">
        <v>0</v>
      </c>
      <c r="R415" s="31">
        <v>1675</v>
      </c>
      <c r="S415" s="33">
        <v>0</v>
      </c>
      <c r="T415" s="40">
        <f t="shared" si="62"/>
        <v>0</v>
      </c>
      <c r="U415" s="162">
        <f t="shared" si="56"/>
        <v>39546</v>
      </c>
      <c r="V415" s="112">
        <f t="shared" si="65"/>
        <v>8</v>
      </c>
      <c r="W415" s="16">
        <v>1675</v>
      </c>
      <c r="X415" s="437" t="str">
        <f t="shared" si="58"/>
        <v>OK</v>
      </c>
      <c r="Y415" s="333">
        <f t="shared" si="63"/>
        <v>0</v>
      </c>
      <c r="Z415" s="9" t="str">
        <f t="shared" si="64"/>
        <v>Conforama</v>
      </c>
      <c r="AA415" s="51">
        <v>39549</v>
      </c>
      <c r="AB415" s="1233"/>
      <c r="AC415" s="147">
        <f t="shared" si="59"/>
        <v>4</v>
      </c>
      <c r="AD415" s="24" t="str">
        <f t="shared" si="60"/>
        <v>OK</v>
      </c>
      <c r="AE415" s="8" t="str">
        <f>IF(AND((AA415=""),$E$8&gt;(V458+5)),"ALERTA","-")</f>
        <v>-</v>
      </c>
      <c r="AF415" s="9" t="e">
        <f>IF(#REF!="","",AA415-#REF!)</f>
        <v>#REF!</v>
      </c>
      <c r="AG415" s="96"/>
    </row>
    <row r="416" spans="1:34" s="32" customFormat="1" hidden="1" outlineLevel="1" x14ac:dyDescent="0.2">
      <c r="B416" s="30">
        <v>9</v>
      </c>
      <c r="C416" s="406">
        <v>2</v>
      </c>
      <c r="D416" s="9" t="s">
        <v>34</v>
      </c>
      <c r="E416" s="153">
        <v>39545</v>
      </c>
      <c r="G416" s="30">
        <v>9</v>
      </c>
      <c r="H416" s="31">
        <v>2</v>
      </c>
      <c r="I416" s="31">
        <v>2</v>
      </c>
      <c r="J416" s="31">
        <v>2</v>
      </c>
      <c r="K416" s="31">
        <f t="shared" si="57"/>
        <v>0</v>
      </c>
      <c r="L416" s="154">
        <v>39546</v>
      </c>
      <c r="M416" s="17"/>
      <c r="N416" s="30">
        <v>9</v>
      </c>
      <c r="O416" s="34">
        <v>2</v>
      </c>
      <c r="P416" s="31">
        <v>2</v>
      </c>
      <c r="Q416" s="31">
        <v>0</v>
      </c>
      <c r="R416" s="31">
        <v>2</v>
      </c>
      <c r="S416" s="33">
        <v>0</v>
      </c>
      <c r="T416" s="40">
        <f t="shared" si="62"/>
        <v>0</v>
      </c>
      <c r="U416" s="162">
        <f t="shared" si="56"/>
        <v>39546</v>
      </c>
      <c r="V416" s="112">
        <f t="shared" si="65"/>
        <v>9</v>
      </c>
      <c r="W416" s="16">
        <v>2</v>
      </c>
      <c r="X416" s="437" t="str">
        <f t="shared" si="58"/>
        <v>OK</v>
      </c>
      <c r="Y416" s="333">
        <f t="shared" si="63"/>
        <v>0</v>
      </c>
      <c r="Z416" s="9" t="str">
        <f t="shared" si="64"/>
        <v>Euronics</v>
      </c>
      <c r="AA416" s="51">
        <v>39548</v>
      </c>
      <c r="AB416" s="1233"/>
      <c r="AC416" s="147">
        <f t="shared" si="59"/>
        <v>3</v>
      </c>
      <c r="AD416" s="24" t="str">
        <f t="shared" si="60"/>
        <v>OK</v>
      </c>
      <c r="AE416" s="15"/>
      <c r="AF416" s="9" t="e">
        <f>IF(#REF!="","",AA416-#REF!)</f>
        <v>#REF!</v>
      </c>
      <c r="AG416" s="96"/>
    </row>
    <row r="417" spans="1:34" s="32" customFormat="1" hidden="1" outlineLevel="1" x14ac:dyDescent="0.2">
      <c r="B417" s="30">
        <v>10</v>
      </c>
      <c r="C417" s="406">
        <v>3</v>
      </c>
      <c r="D417" s="9" t="s">
        <v>35</v>
      </c>
      <c r="E417" s="153">
        <v>39545</v>
      </c>
      <c r="G417" s="30">
        <v>10</v>
      </c>
      <c r="H417" s="31">
        <v>3</v>
      </c>
      <c r="I417" s="31">
        <v>3</v>
      </c>
      <c r="J417" s="31">
        <v>3</v>
      </c>
      <c r="K417" s="31">
        <f t="shared" si="57"/>
        <v>0</v>
      </c>
      <c r="L417" s="154">
        <v>39546</v>
      </c>
      <c r="M417" s="17"/>
      <c r="N417" s="30">
        <v>10</v>
      </c>
      <c r="O417" s="34">
        <v>3</v>
      </c>
      <c r="P417" s="31">
        <v>3</v>
      </c>
      <c r="Q417" s="31">
        <v>0</v>
      </c>
      <c r="R417" s="31">
        <v>3</v>
      </c>
      <c r="S417" s="33">
        <v>0</v>
      </c>
      <c r="T417" s="40">
        <f t="shared" si="62"/>
        <v>0</v>
      </c>
      <c r="U417" s="162">
        <f t="shared" si="56"/>
        <v>39546</v>
      </c>
      <c r="V417" s="112">
        <f t="shared" si="65"/>
        <v>10</v>
      </c>
      <c r="W417" s="16">
        <v>3</v>
      </c>
      <c r="X417" s="437" t="str">
        <f t="shared" si="58"/>
        <v>OK</v>
      </c>
      <c r="Y417" s="333">
        <f t="shared" si="63"/>
        <v>0</v>
      </c>
      <c r="Z417" s="9" t="str">
        <f t="shared" si="64"/>
        <v>Tien 21</v>
      </c>
      <c r="AA417" s="51">
        <v>39548</v>
      </c>
      <c r="AB417" s="1233"/>
      <c r="AC417" s="147">
        <f t="shared" si="59"/>
        <v>3</v>
      </c>
      <c r="AD417" s="24" t="str">
        <f t="shared" si="60"/>
        <v>OK</v>
      </c>
      <c r="AE417" s="15"/>
      <c r="AF417" s="9" t="e">
        <f>IF(#REF!="","",AA417-#REF!)</f>
        <v>#REF!</v>
      </c>
      <c r="AG417" s="96"/>
    </row>
    <row r="418" spans="1:34" s="32" customFormat="1" hidden="1" outlineLevel="1" x14ac:dyDescent="0.2">
      <c r="A418" s="55"/>
      <c r="B418" s="22">
        <v>11</v>
      </c>
      <c r="C418" s="404">
        <v>2</v>
      </c>
      <c r="D418" s="12" t="s">
        <v>37</v>
      </c>
      <c r="E418" s="153">
        <v>39545</v>
      </c>
      <c r="F418" s="55"/>
      <c r="G418" s="22">
        <v>11</v>
      </c>
      <c r="H418" s="21">
        <v>2</v>
      </c>
      <c r="I418" s="21">
        <v>2</v>
      </c>
      <c r="J418" s="21">
        <v>2</v>
      </c>
      <c r="K418" s="21">
        <f t="shared" si="57"/>
        <v>0</v>
      </c>
      <c r="L418" s="155">
        <v>39546</v>
      </c>
      <c r="M418" s="56"/>
      <c r="N418" s="22">
        <v>11</v>
      </c>
      <c r="O418" s="29">
        <v>2</v>
      </c>
      <c r="P418" s="21">
        <v>2</v>
      </c>
      <c r="Q418" s="21">
        <v>0</v>
      </c>
      <c r="R418" s="21">
        <v>2</v>
      </c>
      <c r="S418" s="14">
        <v>0</v>
      </c>
      <c r="T418" s="100">
        <f t="shared" si="62"/>
        <v>0</v>
      </c>
      <c r="U418" s="162">
        <f t="shared" si="56"/>
        <v>39546</v>
      </c>
      <c r="V418" s="108">
        <f t="shared" si="65"/>
        <v>11</v>
      </c>
      <c r="W418" s="12">
        <v>2</v>
      </c>
      <c r="X418" s="437" t="str">
        <f t="shared" si="58"/>
        <v>OK</v>
      </c>
      <c r="Y418" s="333">
        <f t="shared" si="63"/>
        <v>0</v>
      </c>
      <c r="Z418" s="12" t="str">
        <f t="shared" si="64"/>
        <v>Solmar</v>
      </c>
      <c r="AA418" s="51">
        <v>39555</v>
      </c>
      <c r="AB418" s="1233"/>
      <c r="AC418" s="147">
        <f t="shared" si="59"/>
        <v>10</v>
      </c>
      <c r="AD418" s="25" t="str">
        <f t="shared" si="60"/>
        <v>OK</v>
      </c>
      <c r="AE418" s="11" t="str">
        <f>IF(AND((AA418=""),$E$8&gt;(V461+5)),"ALERTA","-")</f>
        <v>-</v>
      </c>
      <c r="AF418" s="12" t="e">
        <f>IF(#REF!="","",AA418-#REF!)</f>
        <v>#REF!</v>
      </c>
      <c r="AG418" s="95"/>
      <c r="AH418" s="55"/>
    </row>
    <row r="419" spans="1:34" s="32" customFormat="1" hidden="1" outlineLevel="1" x14ac:dyDescent="0.2">
      <c r="B419" s="30">
        <v>1</v>
      </c>
      <c r="C419" s="406">
        <v>16</v>
      </c>
      <c r="D419" s="9" t="s">
        <v>24</v>
      </c>
      <c r="E419" s="153">
        <v>39546</v>
      </c>
      <c r="G419" s="30">
        <v>1</v>
      </c>
      <c r="H419" s="42">
        <v>115</v>
      </c>
      <c r="I419" s="31">
        <v>16</v>
      </c>
      <c r="J419" s="31">
        <v>16</v>
      </c>
      <c r="K419" s="31">
        <f t="shared" si="57"/>
        <v>0</v>
      </c>
      <c r="L419" s="154">
        <v>39547</v>
      </c>
      <c r="M419" s="17"/>
      <c r="N419" s="30">
        <v>1</v>
      </c>
      <c r="O419" s="34">
        <v>16</v>
      </c>
      <c r="P419" s="31">
        <v>16</v>
      </c>
      <c r="Q419" s="31">
        <v>0</v>
      </c>
      <c r="R419" s="31">
        <v>16</v>
      </c>
      <c r="S419" s="33">
        <v>0</v>
      </c>
      <c r="T419" s="40">
        <f t="shared" si="62"/>
        <v>0</v>
      </c>
      <c r="U419" s="162">
        <f t="shared" si="56"/>
        <v>39547</v>
      </c>
      <c r="V419" s="112">
        <f t="shared" si="65"/>
        <v>1</v>
      </c>
      <c r="W419" s="16">
        <v>16</v>
      </c>
      <c r="X419" s="437" t="str">
        <f t="shared" si="58"/>
        <v>OK</v>
      </c>
      <c r="Y419" s="333">
        <f t="shared" si="63"/>
        <v>0</v>
      </c>
      <c r="Z419" s="9" t="str">
        <f t="shared" si="64"/>
        <v>White</v>
      </c>
      <c r="AA419" s="51">
        <v>39548</v>
      </c>
      <c r="AB419" s="1233">
        <f>SUM(W419:W431)</f>
        <v>2541</v>
      </c>
      <c r="AC419" s="147">
        <f t="shared" si="59"/>
        <v>2</v>
      </c>
      <c r="AD419" s="24" t="str">
        <f t="shared" si="60"/>
        <v>OK</v>
      </c>
      <c r="AE419" s="15"/>
      <c r="AF419" s="9" t="e">
        <f>IF(#REF!="","",AA419-#REF!)</f>
        <v>#REF!</v>
      </c>
      <c r="AG419" s="96"/>
    </row>
    <row r="420" spans="1:34" s="32" customFormat="1" hidden="1" outlineLevel="1" x14ac:dyDescent="0.2">
      <c r="B420" s="30">
        <v>2</v>
      </c>
      <c r="C420" s="406">
        <v>1</v>
      </c>
      <c r="D420" s="9" t="s">
        <v>25</v>
      </c>
      <c r="E420" s="153">
        <v>39546</v>
      </c>
      <c r="G420" s="30">
        <v>2</v>
      </c>
      <c r="H420" s="31">
        <v>1</v>
      </c>
      <c r="I420" s="31">
        <v>1</v>
      </c>
      <c r="J420" s="31">
        <v>1</v>
      </c>
      <c r="K420" s="31">
        <f t="shared" si="57"/>
        <v>0</v>
      </c>
      <c r="L420" s="154">
        <v>39547</v>
      </c>
      <c r="M420" s="17"/>
      <c r="N420" s="30">
        <v>2</v>
      </c>
      <c r="O420" s="34">
        <v>1</v>
      </c>
      <c r="P420" s="31">
        <v>1</v>
      </c>
      <c r="Q420" s="31">
        <v>0</v>
      </c>
      <c r="R420" s="31">
        <v>1</v>
      </c>
      <c r="S420" s="33">
        <v>0</v>
      </c>
      <c r="T420" s="40">
        <f t="shared" si="62"/>
        <v>0</v>
      </c>
      <c r="U420" s="162">
        <f t="shared" si="56"/>
        <v>39547</v>
      </c>
      <c r="V420" s="112">
        <f t="shared" si="65"/>
        <v>2</v>
      </c>
      <c r="W420" s="16">
        <v>1</v>
      </c>
      <c r="X420" s="437" t="str">
        <f t="shared" si="58"/>
        <v>OK</v>
      </c>
      <c r="Y420" s="333">
        <f t="shared" si="63"/>
        <v>0</v>
      </c>
      <c r="Z420" s="9" t="str">
        <f t="shared" si="64"/>
        <v>Green</v>
      </c>
      <c r="AA420" s="51">
        <v>39548</v>
      </c>
      <c r="AB420" s="1233"/>
      <c r="AC420" s="147">
        <f t="shared" si="59"/>
        <v>2</v>
      </c>
      <c r="AD420" s="24" t="str">
        <f t="shared" si="60"/>
        <v>OK</v>
      </c>
      <c r="AE420" s="15"/>
      <c r="AF420" s="9" t="e">
        <f>IF(#REF!="","",AA420-#REF!)</f>
        <v>#REF!</v>
      </c>
      <c r="AG420" s="96"/>
      <c r="AH420" s="60"/>
    </row>
    <row r="421" spans="1:34" s="32" customFormat="1" hidden="1" outlineLevel="1" x14ac:dyDescent="0.2">
      <c r="B421" s="30">
        <v>3</v>
      </c>
      <c r="C421" s="406">
        <v>11</v>
      </c>
      <c r="D421" s="9" t="s">
        <v>26</v>
      </c>
      <c r="E421" s="153">
        <v>39546</v>
      </c>
      <c r="G421" s="30">
        <v>3</v>
      </c>
      <c r="H421" s="31">
        <v>11</v>
      </c>
      <c r="I421" s="31">
        <v>11</v>
      </c>
      <c r="J421" s="31">
        <v>11</v>
      </c>
      <c r="K421" s="31">
        <f t="shared" si="57"/>
        <v>0</v>
      </c>
      <c r="L421" s="154">
        <v>39547</v>
      </c>
      <c r="M421" s="17"/>
      <c r="N421" s="30">
        <v>3</v>
      </c>
      <c r="O421" s="34">
        <v>11</v>
      </c>
      <c r="P421" s="31">
        <v>11</v>
      </c>
      <c r="Q421" s="31">
        <v>0</v>
      </c>
      <c r="R421" s="31">
        <v>11</v>
      </c>
      <c r="S421" s="33">
        <v>0</v>
      </c>
      <c r="T421" s="40">
        <f t="shared" si="62"/>
        <v>0</v>
      </c>
      <c r="U421" s="162">
        <f t="shared" si="56"/>
        <v>39547</v>
      </c>
      <c r="V421" s="112">
        <f t="shared" si="65"/>
        <v>3</v>
      </c>
      <c r="W421" s="16">
        <v>11</v>
      </c>
      <c r="X421" s="437" t="str">
        <f t="shared" si="58"/>
        <v>OK</v>
      </c>
      <c r="Y421" s="333">
        <f t="shared" si="63"/>
        <v>0</v>
      </c>
      <c r="Z421" s="9" t="str">
        <f t="shared" si="64"/>
        <v>Black</v>
      </c>
      <c r="AA421" s="51">
        <v>39548</v>
      </c>
      <c r="AB421" s="1233"/>
      <c r="AC421" s="147">
        <f t="shared" si="59"/>
        <v>2</v>
      </c>
      <c r="AD421" s="24" t="str">
        <f t="shared" si="60"/>
        <v>OK</v>
      </c>
      <c r="AE421" s="15"/>
      <c r="AF421" s="9" t="e">
        <f>IF(#REF!="","",AA421-#REF!)</f>
        <v>#REF!</v>
      </c>
      <c r="AG421" s="96"/>
    </row>
    <row r="422" spans="1:34" s="32" customFormat="1" hidden="1" outlineLevel="1" x14ac:dyDescent="0.2">
      <c r="B422" s="30">
        <v>4</v>
      </c>
      <c r="C422" s="406">
        <v>2</v>
      </c>
      <c r="D422" s="9" t="s">
        <v>28</v>
      </c>
      <c r="E422" s="153">
        <v>39546</v>
      </c>
      <c r="G422" s="30">
        <v>4</v>
      </c>
      <c r="H422" s="31">
        <v>2</v>
      </c>
      <c r="I422" s="31">
        <v>2</v>
      </c>
      <c r="J422" s="31">
        <v>2</v>
      </c>
      <c r="K422" s="31">
        <f t="shared" si="57"/>
        <v>0</v>
      </c>
      <c r="L422" s="154">
        <v>39547</v>
      </c>
      <c r="M422" s="17"/>
      <c r="N422" s="30">
        <v>4</v>
      </c>
      <c r="O422" s="34">
        <v>2</v>
      </c>
      <c r="P422" s="31">
        <v>2</v>
      </c>
      <c r="Q422" s="31">
        <v>0</v>
      </c>
      <c r="R422" s="31">
        <v>2</v>
      </c>
      <c r="S422" s="33">
        <v>0</v>
      </c>
      <c r="T422" s="40">
        <f t="shared" si="62"/>
        <v>0</v>
      </c>
      <c r="U422" s="162">
        <f t="shared" si="56"/>
        <v>39547</v>
      </c>
      <c r="V422" s="112">
        <f t="shared" si="65"/>
        <v>4</v>
      </c>
      <c r="W422" s="16">
        <v>2</v>
      </c>
      <c r="X422" s="437" t="str">
        <f t="shared" si="58"/>
        <v>OK</v>
      </c>
      <c r="Y422" s="333">
        <f t="shared" si="63"/>
        <v>0</v>
      </c>
      <c r="Z422" s="9" t="str">
        <f t="shared" si="64"/>
        <v>Finance</v>
      </c>
      <c r="AA422" s="51">
        <v>39548</v>
      </c>
      <c r="AB422" s="1233"/>
      <c r="AC422" s="147">
        <f t="shared" si="59"/>
        <v>2</v>
      </c>
      <c r="AD422" s="24" t="str">
        <f t="shared" si="60"/>
        <v>OK</v>
      </c>
      <c r="AE422" s="15"/>
      <c r="AF422" s="9" t="e">
        <f>IF(#REF!="","",AA422-#REF!)</f>
        <v>#REF!</v>
      </c>
      <c r="AG422" s="96"/>
    </row>
    <row r="423" spans="1:34" s="32" customFormat="1" hidden="1" outlineLevel="1" x14ac:dyDescent="0.2">
      <c r="B423" s="30">
        <v>5</v>
      </c>
      <c r="C423" s="406">
        <v>32</v>
      </c>
      <c r="D423" s="9" t="s">
        <v>29</v>
      </c>
      <c r="E423" s="153">
        <v>39546</v>
      </c>
      <c r="G423" s="30">
        <v>5</v>
      </c>
      <c r="H423" s="31">
        <v>32</v>
      </c>
      <c r="I423" s="31">
        <v>32</v>
      </c>
      <c r="J423" s="31">
        <v>32</v>
      </c>
      <c r="K423" s="31">
        <f t="shared" si="57"/>
        <v>0</v>
      </c>
      <c r="L423" s="154">
        <v>39547</v>
      </c>
      <c r="M423" s="17"/>
      <c r="N423" s="30">
        <v>5</v>
      </c>
      <c r="O423" s="34">
        <v>32</v>
      </c>
      <c r="P423" s="31">
        <v>32</v>
      </c>
      <c r="Q423" s="31">
        <v>0</v>
      </c>
      <c r="R423" s="31">
        <v>32</v>
      </c>
      <c r="S423" s="33">
        <v>0</v>
      </c>
      <c r="T423" s="40">
        <f t="shared" si="62"/>
        <v>0</v>
      </c>
      <c r="U423" s="162">
        <f t="shared" si="56"/>
        <v>39547</v>
      </c>
      <c r="V423" s="112">
        <f t="shared" si="65"/>
        <v>5</v>
      </c>
      <c r="W423" s="16">
        <v>32</v>
      </c>
      <c r="X423" s="437" t="str">
        <f t="shared" si="58"/>
        <v>OK</v>
      </c>
      <c r="Y423" s="333">
        <f t="shared" si="63"/>
        <v>0</v>
      </c>
      <c r="Z423" s="9" t="str">
        <f t="shared" si="64"/>
        <v>Credial</v>
      </c>
      <c r="AA423" s="51">
        <v>39549</v>
      </c>
      <c r="AB423" s="1233"/>
      <c r="AC423" s="147">
        <f t="shared" si="59"/>
        <v>3</v>
      </c>
      <c r="AD423" s="24" t="str">
        <f t="shared" si="60"/>
        <v>OK</v>
      </c>
      <c r="AE423" s="8" t="str">
        <f>IF(AND((AA423=""),$E$8&gt;(V467+5)),"ALERTA","-")</f>
        <v>-</v>
      </c>
      <c r="AF423" s="9" t="e">
        <f>IF(#REF!="","",AA423-#REF!)</f>
        <v>#REF!</v>
      </c>
      <c r="AG423" s="96"/>
    </row>
    <row r="424" spans="1:34" s="32" customFormat="1" hidden="1" outlineLevel="1" x14ac:dyDescent="0.2">
      <c r="B424" s="30">
        <v>6</v>
      </c>
      <c r="C424" s="406">
        <v>89</v>
      </c>
      <c r="D424" s="9" t="s">
        <v>30</v>
      </c>
      <c r="E424" s="153">
        <v>39546</v>
      </c>
      <c r="G424" s="30">
        <v>6</v>
      </c>
      <c r="H424" s="31">
        <v>89</v>
      </c>
      <c r="I424" s="31">
        <v>89</v>
      </c>
      <c r="J424" s="31">
        <v>89</v>
      </c>
      <c r="K424" s="31">
        <f t="shared" si="57"/>
        <v>0</v>
      </c>
      <c r="L424" s="154">
        <v>39547</v>
      </c>
      <c r="M424" s="17"/>
      <c r="N424" s="30">
        <v>6</v>
      </c>
      <c r="O424" s="34">
        <v>89</v>
      </c>
      <c r="P424" s="31">
        <v>89</v>
      </c>
      <c r="Q424" s="31">
        <v>0</v>
      </c>
      <c r="R424" s="31">
        <v>89</v>
      </c>
      <c r="S424" s="33">
        <v>0</v>
      </c>
      <c r="T424" s="40">
        <f t="shared" si="62"/>
        <v>0</v>
      </c>
      <c r="U424" s="162">
        <f t="shared" si="56"/>
        <v>39547</v>
      </c>
      <c r="V424" s="112">
        <v>6</v>
      </c>
      <c r="W424" s="9">
        <f>C424</f>
        <v>89</v>
      </c>
      <c r="X424" s="437" t="str">
        <f t="shared" si="58"/>
        <v>OK</v>
      </c>
      <c r="Y424" s="333">
        <f t="shared" si="63"/>
        <v>0</v>
      </c>
      <c r="Z424" s="9" t="str">
        <f t="shared" si="64"/>
        <v>Ikeia</v>
      </c>
      <c r="AA424" s="51">
        <v>39643</v>
      </c>
      <c r="AB424" s="1233"/>
      <c r="AC424" s="147">
        <f t="shared" si="59"/>
        <v>96</v>
      </c>
      <c r="AD424" s="24" t="str">
        <f t="shared" si="60"/>
        <v>OK</v>
      </c>
      <c r="AE424" s="8" t="str">
        <f>IF(AND((AA424=""),$E$8&gt;(V468+5)),"ALERTA","-")</f>
        <v>-</v>
      </c>
      <c r="AF424" s="9" t="e">
        <f>IF(#REF!="","",AA424-#REF!)</f>
        <v>#REF!</v>
      </c>
      <c r="AG424" s="96"/>
    </row>
    <row r="425" spans="1:34" s="32" customFormat="1" hidden="1" outlineLevel="1" x14ac:dyDescent="0.2">
      <c r="B425" s="30">
        <v>7</v>
      </c>
      <c r="C425" s="406">
        <v>122</v>
      </c>
      <c r="D425" s="9" t="s">
        <v>31</v>
      </c>
      <c r="E425" s="153">
        <v>39546</v>
      </c>
      <c r="G425" s="30">
        <v>7</v>
      </c>
      <c r="H425" s="31">
        <v>122</v>
      </c>
      <c r="I425" s="31">
        <v>122</v>
      </c>
      <c r="J425" s="31">
        <v>122</v>
      </c>
      <c r="K425" s="31">
        <f t="shared" si="57"/>
        <v>0</v>
      </c>
      <c r="L425" s="154">
        <v>39547</v>
      </c>
      <c r="M425" s="17"/>
      <c r="N425" s="30">
        <v>7</v>
      </c>
      <c r="O425" s="34">
        <v>122</v>
      </c>
      <c r="P425" s="31">
        <v>122</v>
      </c>
      <c r="Q425" s="31">
        <v>0</v>
      </c>
      <c r="R425" s="31">
        <v>122</v>
      </c>
      <c r="S425" s="33">
        <v>0</v>
      </c>
      <c r="T425" s="40">
        <f t="shared" si="62"/>
        <v>0</v>
      </c>
      <c r="U425" s="162">
        <f t="shared" si="56"/>
        <v>39547</v>
      </c>
      <c r="V425" s="112">
        <f t="shared" si="65"/>
        <v>7</v>
      </c>
      <c r="W425" s="16">
        <v>122</v>
      </c>
      <c r="X425" s="437" t="str">
        <f t="shared" si="58"/>
        <v>OK</v>
      </c>
      <c r="Y425" s="333">
        <f t="shared" si="63"/>
        <v>0</v>
      </c>
      <c r="Z425" s="9" t="str">
        <f t="shared" si="64"/>
        <v>Moviflor</v>
      </c>
      <c r="AA425" s="51">
        <v>39549</v>
      </c>
      <c r="AB425" s="1233"/>
      <c r="AC425" s="147">
        <f t="shared" si="59"/>
        <v>3</v>
      </c>
      <c r="AD425" s="24" t="str">
        <f t="shared" si="60"/>
        <v>OK</v>
      </c>
      <c r="AE425" s="8" t="str">
        <f>IF(AND((AA425=""),$E$8&gt;(V469+5)),"ALERTA","-")</f>
        <v>-</v>
      </c>
      <c r="AF425" s="9" t="e">
        <f>IF(#REF!="","",AA425-#REF!)</f>
        <v>#REF!</v>
      </c>
      <c r="AG425" s="96"/>
    </row>
    <row r="426" spans="1:34" s="32" customFormat="1" hidden="1" outlineLevel="1" x14ac:dyDescent="0.2">
      <c r="B426" s="30">
        <v>8</v>
      </c>
      <c r="C426" s="406">
        <v>1995</v>
      </c>
      <c r="D426" s="9" t="s">
        <v>32</v>
      </c>
      <c r="E426" s="153">
        <v>39546</v>
      </c>
      <c r="G426" s="30">
        <v>8</v>
      </c>
      <c r="H426" s="31">
        <v>1995</v>
      </c>
      <c r="I426" s="31">
        <v>1995</v>
      </c>
      <c r="J426" s="31">
        <v>1995</v>
      </c>
      <c r="K426" s="31">
        <f t="shared" si="57"/>
        <v>0</v>
      </c>
      <c r="L426" s="154">
        <v>39547</v>
      </c>
      <c r="M426" s="17"/>
      <c r="N426" s="30">
        <v>8</v>
      </c>
      <c r="O426" s="34">
        <v>1995</v>
      </c>
      <c r="P426" s="31">
        <v>1995</v>
      </c>
      <c r="Q426" s="31">
        <v>0</v>
      </c>
      <c r="R426" s="31">
        <v>1995</v>
      </c>
      <c r="S426" s="33">
        <v>0</v>
      </c>
      <c r="T426" s="40">
        <f t="shared" si="62"/>
        <v>0</v>
      </c>
      <c r="U426" s="162">
        <f t="shared" si="56"/>
        <v>39547</v>
      </c>
      <c r="V426" s="112">
        <f t="shared" si="65"/>
        <v>8</v>
      </c>
      <c r="W426" s="16">
        <v>1995</v>
      </c>
      <c r="X426" s="437" t="str">
        <f t="shared" si="58"/>
        <v>OK</v>
      </c>
      <c r="Y426" s="333">
        <f t="shared" si="63"/>
        <v>0</v>
      </c>
      <c r="Z426" s="9" t="str">
        <f t="shared" si="64"/>
        <v>Conforama</v>
      </c>
      <c r="AA426" s="51">
        <v>39549</v>
      </c>
      <c r="AB426" s="1233"/>
      <c r="AC426" s="147">
        <f t="shared" si="59"/>
        <v>3</v>
      </c>
      <c r="AD426" s="24" t="str">
        <f t="shared" si="60"/>
        <v>OK</v>
      </c>
      <c r="AE426" s="8" t="str">
        <f>IF(AND((AA426=""),$E$8&gt;(V470+5)),"ALERTA","-")</f>
        <v>-</v>
      </c>
      <c r="AF426" s="9" t="e">
        <f>IF(#REF!="","",AA426-#REF!)</f>
        <v>#REF!</v>
      </c>
      <c r="AG426" s="96"/>
    </row>
    <row r="427" spans="1:34" s="32" customFormat="1" hidden="1" outlineLevel="1" x14ac:dyDescent="0.2">
      <c r="B427" s="30">
        <v>9</v>
      </c>
      <c r="C427" s="406">
        <v>204</v>
      </c>
      <c r="D427" s="9" t="s">
        <v>32</v>
      </c>
      <c r="E427" s="153">
        <v>39546</v>
      </c>
      <c r="G427" s="30">
        <v>9</v>
      </c>
      <c r="H427" s="31">
        <v>204</v>
      </c>
      <c r="I427" s="31">
        <v>204</v>
      </c>
      <c r="J427" s="31">
        <v>204</v>
      </c>
      <c r="K427" s="31">
        <f t="shared" si="57"/>
        <v>0</v>
      </c>
      <c r="L427" s="154">
        <v>39547</v>
      </c>
      <c r="M427" s="17"/>
      <c r="N427" s="30">
        <v>9</v>
      </c>
      <c r="O427" s="34">
        <v>204</v>
      </c>
      <c r="P427" s="31">
        <v>204</v>
      </c>
      <c r="Q427" s="31">
        <v>0</v>
      </c>
      <c r="R427" s="31">
        <v>204</v>
      </c>
      <c r="S427" s="33">
        <v>0</v>
      </c>
      <c r="T427" s="40">
        <f t="shared" si="62"/>
        <v>0</v>
      </c>
      <c r="U427" s="162">
        <f t="shared" ref="U427:U490" si="66">E427+1</f>
        <v>39547</v>
      </c>
      <c r="V427" s="112">
        <f t="shared" si="65"/>
        <v>9</v>
      </c>
      <c r="W427" s="16">
        <v>204</v>
      </c>
      <c r="X427" s="437" t="str">
        <f t="shared" si="58"/>
        <v>OK</v>
      </c>
      <c r="Y427" s="333">
        <f t="shared" si="63"/>
        <v>0</v>
      </c>
      <c r="Z427" s="9" t="str">
        <f t="shared" si="64"/>
        <v>Conforama</v>
      </c>
      <c r="AA427" s="51">
        <v>39549</v>
      </c>
      <c r="AB427" s="1233"/>
      <c r="AC427" s="147">
        <f t="shared" si="59"/>
        <v>3</v>
      </c>
      <c r="AD427" s="24" t="str">
        <f t="shared" si="60"/>
        <v>OK</v>
      </c>
      <c r="AE427" s="8" t="str">
        <f>IF(AND((AA427=""),$E$8&gt;(V471+5)),"ALERTA","-")</f>
        <v>-</v>
      </c>
      <c r="AF427" s="9" t="e">
        <f>IF(#REF!="","",AA427-#REF!)</f>
        <v>#REF!</v>
      </c>
      <c r="AG427" s="96"/>
    </row>
    <row r="428" spans="1:34" s="32" customFormat="1" hidden="1" outlineLevel="1" x14ac:dyDescent="0.2">
      <c r="B428" s="30">
        <v>10</v>
      </c>
      <c r="C428" s="406">
        <v>10</v>
      </c>
      <c r="D428" s="9" t="s">
        <v>34</v>
      </c>
      <c r="E428" s="153">
        <v>39546</v>
      </c>
      <c r="G428" s="30">
        <v>10</v>
      </c>
      <c r="H428" s="31">
        <v>10</v>
      </c>
      <c r="I428" s="31">
        <v>10</v>
      </c>
      <c r="J428" s="31">
        <v>10</v>
      </c>
      <c r="K428" s="31">
        <f t="shared" si="57"/>
        <v>0</v>
      </c>
      <c r="L428" s="154">
        <v>39547</v>
      </c>
      <c r="M428" s="17"/>
      <c r="N428" s="30">
        <v>10</v>
      </c>
      <c r="O428" s="34">
        <v>10</v>
      </c>
      <c r="P428" s="31">
        <v>10</v>
      </c>
      <c r="Q428" s="31">
        <v>0</v>
      </c>
      <c r="R428" s="31">
        <v>10</v>
      </c>
      <c r="S428" s="33">
        <v>0</v>
      </c>
      <c r="T428" s="40">
        <f t="shared" si="62"/>
        <v>0</v>
      </c>
      <c r="U428" s="162">
        <f t="shared" si="66"/>
        <v>39547</v>
      </c>
      <c r="V428" s="112">
        <f t="shared" si="65"/>
        <v>10</v>
      </c>
      <c r="W428" s="16">
        <v>10</v>
      </c>
      <c r="X428" s="437" t="str">
        <f t="shared" si="58"/>
        <v>OK</v>
      </c>
      <c r="Y428" s="333">
        <f t="shared" si="63"/>
        <v>0</v>
      </c>
      <c r="Z428" s="9" t="str">
        <f t="shared" si="64"/>
        <v>Euronics</v>
      </c>
      <c r="AA428" s="51">
        <v>39548</v>
      </c>
      <c r="AB428" s="1233"/>
      <c r="AC428" s="147">
        <f t="shared" si="59"/>
        <v>2</v>
      </c>
      <c r="AD428" s="24" t="str">
        <f t="shared" si="60"/>
        <v>OK</v>
      </c>
      <c r="AE428" s="15"/>
      <c r="AF428" s="9" t="e">
        <f>IF(#REF!="","",AA428-#REF!)</f>
        <v>#REF!</v>
      </c>
      <c r="AG428" s="96"/>
    </row>
    <row r="429" spans="1:34" s="32" customFormat="1" hidden="1" outlineLevel="1" x14ac:dyDescent="0.2">
      <c r="B429" s="30">
        <v>11</v>
      </c>
      <c r="C429" s="406">
        <v>11</v>
      </c>
      <c r="D429" s="9" t="s">
        <v>35</v>
      </c>
      <c r="E429" s="153">
        <v>39546</v>
      </c>
      <c r="G429" s="30">
        <v>11</v>
      </c>
      <c r="H429" s="31">
        <v>11</v>
      </c>
      <c r="I429" s="31">
        <v>11</v>
      </c>
      <c r="J429" s="31">
        <v>11</v>
      </c>
      <c r="K429" s="31">
        <f t="shared" si="57"/>
        <v>0</v>
      </c>
      <c r="L429" s="154">
        <v>39547</v>
      </c>
      <c r="M429" s="17"/>
      <c r="N429" s="30">
        <v>11</v>
      </c>
      <c r="O429" s="34">
        <v>11</v>
      </c>
      <c r="P429" s="31">
        <v>11</v>
      </c>
      <c r="Q429" s="31">
        <v>0</v>
      </c>
      <c r="R429" s="31">
        <v>11</v>
      </c>
      <c r="S429" s="33">
        <v>0</v>
      </c>
      <c r="T429" s="40">
        <f t="shared" si="62"/>
        <v>0</v>
      </c>
      <c r="U429" s="162">
        <f t="shared" si="66"/>
        <v>39547</v>
      </c>
      <c r="V429" s="112">
        <f t="shared" si="65"/>
        <v>11</v>
      </c>
      <c r="W429" s="16">
        <v>11</v>
      </c>
      <c r="X429" s="437" t="str">
        <f t="shared" si="58"/>
        <v>OK</v>
      </c>
      <c r="Y429" s="333">
        <f t="shared" si="63"/>
        <v>0</v>
      </c>
      <c r="Z429" s="9" t="str">
        <f t="shared" si="64"/>
        <v>Tien 21</v>
      </c>
      <c r="AA429" s="51">
        <v>39548</v>
      </c>
      <c r="AB429" s="1233"/>
      <c r="AC429" s="147">
        <f t="shared" si="59"/>
        <v>2</v>
      </c>
      <c r="AD429" s="24" t="str">
        <f t="shared" si="60"/>
        <v>OK</v>
      </c>
      <c r="AE429" s="15"/>
      <c r="AF429" s="9" t="e">
        <f>IF(#REF!="","",AA429-#REF!)</f>
        <v>#REF!</v>
      </c>
      <c r="AG429" s="96"/>
    </row>
    <row r="430" spans="1:34" s="32" customFormat="1" hidden="1" outlineLevel="1" x14ac:dyDescent="0.2">
      <c r="B430" s="30">
        <v>12</v>
      </c>
      <c r="C430" s="406">
        <v>10</v>
      </c>
      <c r="D430" s="9" t="s">
        <v>36</v>
      </c>
      <c r="E430" s="153">
        <v>39546</v>
      </c>
      <c r="G430" s="30">
        <v>12</v>
      </c>
      <c r="H430" s="31">
        <v>10</v>
      </c>
      <c r="I430" s="31">
        <v>10</v>
      </c>
      <c r="J430" s="31">
        <v>10</v>
      </c>
      <c r="K430" s="31">
        <f t="shared" si="57"/>
        <v>0</v>
      </c>
      <c r="L430" s="154">
        <v>39547</v>
      </c>
      <c r="M430" s="17"/>
      <c r="N430" s="30">
        <v>12</v>
      </c>
      <c r="O430" s="34">
        <v>10</v>
      </c>
      <c r="P430" s="31">
        <v>10</v>
      </c>
      <c r="Q430" s="31">
        <v>0</v>
      </c>
      <c r="R430" s="31">
        <v>10</v>
      </c>
      <c r="S430" s="33">
        <v>0</v>
      </c>
      <c r="T430" s="40">
        <f t="shared" si="62"/>
        <v>0</v>
      </c>
      <c r="U430" s="162">
        <f t="shared" si="66"/>
        <v>39547</v>
      </c>
      <c r="V430" s="112">
        <f t="shared" si="65"/>
        <v>12</v>
      </c>
      <c r="W430" s="16">
        <v>10</v>
      </c>
      <c r="X430" s="437" t="str">
        <f t="shared" si="58"/>
        <v>OK</v>
      </c>
      <c r="Y430" s="333">
        <f t="shared" si="63"/>
        <v>0</v>
      </c>
      <c r="Z430" s="9" t="str">
        <f t="shared" si="64"/>
        <v>Confort</v>
      </c>
      <c r="AA430" s="51">
        <v>39548</v>
      </c>
      <c r="AB430" s="1233"/>
      <c r="AC430" s="147">
        <f t="shared" si="59"/>
        <v>2</v>
      </c>
      <c r="AD430" s="24" t="str">
        <f t="shared" si="60"/>
        <v>OK</v>
      </c>
      <c r="AE430" s="15"/>
      <c r="AF430" s="9" t="e">
        <f>IF(#REF!="","",AA430-#REF!)</f>
        <v>#REF!</v>
      </c>
      <c r="AG430" s="96"/>
    </row>
    <row r="431" spans="1:34" s="32" customFormat="1" hidden="1" outlineLevel="1" x14ac:dyDescent="0.2">
      <c r="A431" s="55"/>
      <c r="B431" s="22">
        <v>13</v>
      </c>
      <c r="C431" s="404">
        <v>38</v>
      </c>
      <c r="D431" s="12" t="s">
        <v>37</v>
      </c>
      <c r="E431" s="153">
        <v>39546</v>
      </c>
      <c r="F431" s="55"/>
      <c r="G431" s="22">
        <v>13</v>
      </c>
      <c r="H431" s="21">
        <v>38</v>
      </c>
      <c r="I431" s="21">
        <v>38</v>
      </c>
      <c r="J431" s="21">
        <v>38</v>
      </c>
      <c r="K431" s="21">
        <f t="shared" si="57"/>
        <v>0</v>
      </c>
      <c r="L431" s="155">
        <v>39547</v>
      </c>
      <c r="M431" s="56"/>
      <c r="N431" s="22">
        <v>13</v>
      </c>
      <c r="O431" s="29">
        <v>38</v>
      </c>
      <c r="P431" s="21">
        <v>38</v>
      </c>
      <c r="Q431" s="21">
        <v>0</v>
      </c>
      <c r="R431" s="21">
        <v>38</v>
      </c>
      <c r="S431" s="14">
        <v>0</v>
      </c>
      <c r="T431" s="100">
        <f t="shared" si="62"/>
        <v>0</v>
      </c>
      <c r="U431" s="162">
        <f t="shared" si="66"/>
        <v>39547</v>
      </c>
      <c r="V431" s="108">
        <f t="shared" si="65"/>
        <v>13</v>
      </c>
      <c r="W431" s="12">
        <v>38</v>
      </c>
      <c r="X431" s="437" t="str">
        <f t="shared" si="58"/>
        <v>OK</v>
      </c>
      <c r="Y431" s="333">
        <f t="shared" si="63"/>
        <v>0</v>
      </c>
      <c r="Z431" s="12" t="str">
        <f t="shared" si="64"/>
        <v>Solmar</v>
      </c>
      <c r="AA431" s="51">
        <v>39555</v>
      </c>
      <c r="AB431" s="1233"/>
      <c r="AC431" s="147">
        <f t="shared" si="59"/>
        <v>9</v>
      </c>
      <c r="AD431" s="25" t="str">
        <f t="shared" si="60"/>
        <v>OK</v>
      </c>
      <c r="AE431" s="11" t="str">
        <f>IF(AND((AA431=""),$E$8&gt;(V475+5)),"ALERTA","-")</f>
        <v>-</v>
      </c>
      <c r="AF431" s="12" t="e">
        <f>IF(#REF!="","",AA431-#REF!)</f>
        <v>#REF!</v>
      </c>
      <c r="AG431" s="95"/>
      <c r="AH431" s="55"/>
    </row>
    <row r="432" spans="1:34" s="32" customFormat="1" hidden="1" outlineLevel="1" x14ac:dyDescent="0.2">
      <c r="B432" s="30">
        <v>1</v>
      </c>
      <c r="C432" s="406">
        <v>8</v>
      </c>
      <c r="D432" s="9" t="s">
        <v>24</v>
      </c>
      <c r="E432" s="153">
        <v>39547</v>
      </c>
      <c r="G432" s="30">
        <v>1</v>
      </c>
      <c r="H432" s="42">
        <v>105</v>
      </c>
      <c r="I432" s="31">
        <v>8</v>
      </c>
      <c r="J432" s="31">
        <v>8</v>
      </c>
      <c r="K432" s="31">
        <f t="shared" si="57"/>
        <v>0</v>
      </c>
      <c r="L432" s="154">
        <v>39548</v>
      </c>
      <c r="M432" s="17"/>
      <c r="N432" s="30">
        <v>1</v>
      </c>
      <c r="O432" s="34">
        <v>8</v>
      </c>
      <c r="P432" s="31">
        <v>8</v>
      </c>
      <c r="Q432" s="31">
        <v>0</v>
      </c>
      <c r="R432" s="31">
        <v>8</v>
      </c>
      <c r="S432" s="33">
        <v>0</v>
      </c>
      <c r="T432" s="40">
        <f t="shared" si="62"/>
        <v>0</v>
      </c>
      <c r="U432" s="162">
        <f t="shared" si="66"/>
        <v>39548</v>
      </c>
      <c r="V432" s="112">
        <f t="shared" si="65"/>
        <v>1</v>
      </c>
      <c r="W432" s="16">
        <v>8</v>
      </c>
      <c r="X432" s="437" t="str">
        <f t="shared" si="58"/>
        <v>OK</v>
      </c>
      <c r="Y432" s="333">
        <f t="shared" si="63"/>
        <v>0</v>
      </c>
      <c r="Z432" s="9" t="str">
        <f t="shared" si="64"/>
        <v>White</v>
      </c>
      <c r="AA432" s="51">
        <v>39553</v>
      </c>
      <c r="AB432" s="1233">
        <f>SUM(W432:W444)</f>
        <v>3568</v>
      </c>
      <c r="AC432" s="147">
        <f t="shared" si="59"/>
        <v>6</v>
      </c>
      <c r="AD432" s="24" t="str">
        <f t="shared" si="60"/>
        <v>OK</v>
      </c>
      <c r="AE432" s="15"/>
      <c r="AF432" s="9" t="e">
        <f>IF(#REF!="","",AA432-#REF!)</f>
        <v>#REF!</v>
      </c>
      <c r="AG432" s="96"/>
    </row>
    <row r="433" spans="1:34" s="32" customFormat="1" hidden="1" outlineLevel="1" x14ac:dyDescent="0.2">
      <c r="B433" s="30">
        <v>2</v>
      </c>
      <c r="C433" s="406">
        <v>2</v>
      </c>
      <c r="D433" s="9" t="s">
        <v>25</v>
      </c>
      <c r="E433" s="153">
        <v>39547</v>
      </c>
      <c r="G433" s="30">
        <v>2</v>
      </c>
      <c r="H433" s="31">
        <v>2</v>
      </c>
      <c r="I433" s="31">
        <v>2</v>
      </c>
      <c r="J433" s="31">
        <v>2</v>
      </c>
      <c r="K433" s="31">
        <f t="shared" si="57"/>
        <v>0</v>
      </c>
      <c r="L433" s="154">
        <v>39548</v>
      </c>
      <c r="M433" s="17"/>
      <c r="N433" s="30">
        <v>2</v>
      </c>
      <c r="O433" s="34">
        <v>2</v>
      </c>
      <c r="P433" s="31">
        <v>2</v>
      </c>
      <c r="Q433" s="31">
        <v>0</v>
      </c>
      <c r="R433" s="31">
        <v>2</v>
      </c>
      <c r="S433" s="33">
        <v>0</v>
      </c>
      <c r="T433" s="40">
        <f t="shared" si="62"/>
        <v>0</v>
      </c>
      <c r="U433" s="162">
        <f t="shared" si="66"/>
        <v>39548</v>
      </c>
      <c r="V433" s="112">
        <f t="shared" si="65"/>
        <v>2</v>
      </c>
      <c r="W433" s="16">
        <v>2</v>
      </c>
      <c r="X433" s="437" t="str">
        <f t="shared" si="58"/>
        <v>OK</v>
      </c>
      <c r="Y433" s="333">
        <f t="shared" si="63"/>
        <v>0</v>
      </c>
      <c r="Z433" s="9" t="str">
        <f t="shared" si="64"/>
        <v>Green</v>
      </c>
      <c r="AA433" s="51">
        <v>39554</v>
      </c>
      <c r="AB433" s="1233"/>
      <c r="AC433" s="147">
        <f t="shared" si="59"/>
        <v>7</v>
      </c>
      <c r="AD433" s="24" t="str">
        <f t="shared" si="60"/>
        <v>OK</v>
      </c>
      <c r="AE433" s="15"/>
      <c r="AF433" s="9" t="e">
        <f>IF(#REF!="","",AA433-#REF!)</f>
        <v>#REF!</v>
      </c>
      <c r="AG433" s="96"/>
      <c r="AH433" s="60"/>
    </row>
    <row r="434" spans="1:34" s="32" customFormat="1" hidden="1" outlineLevel="1" x14ac:dyDescent="0.2">
      <c r="B434" s="30">
        <v>3</v>
      </c>
      <c r="C434" s="406">
        <v>8</v>
      </c>
      <c r="D434" s="9" t="s">
        <v>26</v>
      </c>
      <c r="E434" s="153">
        <v>39547</v>
      </c>
      <c r="G434" s="30">
        <v>3</v>
      </c>
      <c r="H434" s="31">
        <v>8</v>
      </c>
      <c r="I434" s="31">
        <v>8</v>
      </c>
      <c r="J434" s="31">
        <v>8</v>
      </c>
      <c r="K434" s="31">
        <f t="shared" si="57"/>
        <v>0</v>
      </c>
      <c r="L434" s="154">
        <v>39548</v>
      </c>
      <c r="M434" s="17"/>
      <c r="N434" s="30">
        <v>3</v>
      </c>
      <c r="O434" s="34">
        <v>8</v>
      </c>
      <c r="P434" s="31">
        <v>8</v>
      </c>
      <c r="Q434" s="31">
        <v>0</v>
      </c>
      <c r="R434" s="31">
        <v>8</v>
      </c>
      <c r="S434" s="33">
        <v>0</v>
      </c>
      <c r="T434" s="40">
        <f t="shared" si="62"/>
        <v>0</v>
      </c>
      <c r="U434" s="162">
        <f t="shared" si="66"/>
        <v>39548</v>
      </c>
      <c r="V434" s="112">
        <f t="shared" si="65"/>
        <v>3</v>
      </c>
      <c r="W434" s="16">
        <v>8</v>
      </c>
      <c r="X434" s="437" t="str">
        <f t="shared" si="58"/>
        <v>OK</v>
      </c>
      <c r="Y434" s="333">
        <f t="shared" si="63"/>
        <v>0</v>
      </c>
      <c r="Z434" s="9" t="str">
        <f t="shared" si="64"/>
        <v>Black</v>
      </c>
      <c r="AA434" s="51">
        <v>39554</v>
      </c>
      <c r="AB434" s="1233"/>
      <c r="AC434" s="147">
        <f t="shared" si="59"/>
        <v>7</v>
      </c>
      <c r="AD434" s="24" t="str">
        <f t="shared" si="60"/>
        <v>OK</v>
      </c>
      <c r="AE434" s="15"/>
      <c r="AF434" s="9" t="e">
        <f>IF(#REF!="","",AA434-#REF!)</f>
        <v>#REF!</v>
      </c>
      <c r="AG434" s="96"/>
    </row>
    <row r="435" spans="1:34" s="32" customFormat="1" hidden="1" outlineLevel="1" x14ac:dyDescent="0.2">
      <c r="B435" s="30">
        <v>4</v>
      </c>
      <c r="C435" s="406">
        <v>1</v>
      </c>
      <c r="D435" s="9" t="s">
        <v>28</v>
      </c>
      <c r="E435" s="153">
        <v>39547</v>
      </c>
      <c r="G435" s="30">
        <v>4</v>
      </c>
      <c r="H435" s="31">
        <v>1</v>
      </c>
      <c r="I435" s="31">
        <v>1</v>
      </c>
      <c r="J435" s="31">
        <v>1</v>
      </c>
      <c r="K435" s="31">
        <f t="shared" si="57"/>
        <v>0</v>
      </c>
      <c r="L435" s="154">
        <v>39548</v>
      </c>
      <c r="M435" s="17"/>
      <c r="N435" s="30">
        <v>4</v>
      </c>
      <c r="O435" s="34">
        <v>1</v>
      </c>
      <c r="P435" s="31">
        <v>1</v>
      </c>
      <c r="Q435" s="31">
        <v>0</v>
      </c>
      <c r="R435" s="31">
        <v>1</v>
      </c>
      <c r="S435" s="33">
        <v>0</v>
      </c>
      <c r="T435" s="40">
        <f t="shared" si="62"/>
        <v>0</v>
      </c>
      <c r="U435" s="162">
        <f t="shared" si="66"/>
        <v>39548</v>
      </c>
      <c r="V435" s="112">
        <f t="shared" si="65"/>
        <v>4</v>
      </c>
      <c r="W435" s="16">
        <v>1</v>
      </c>
      <c r="X435" s="437" t="str">
        <f t="shared" si="58"/>
        <v>OK</v>
      </c>
      <c r="Y435" s="333">
        <f t="shared" si="63"/>
        <v>0</v>
      </c>
      <c r="Z435" s="9" t="str">
        <f t="shared" si="64"/>
        <v>Finance</v>
      </c>
      <c r="AA435" s="51">
        <v>39554</v>
      </c>
      <c r="AB435" s="1233"/>
      <c r="AC435" s="147">
        <f t="shared" si="59"/>
        <v>7</v>
      </c>
      <c r="AD435" s="24" t="str">
        <f t="shared" si="60"/>
        <v>OK</v>
      </c>
      <c r="AE435" s="15"/>
      <c r="AF435" s="9" t="e">
        <f>IF(#REF!="","",AA435-#REF!)</f>
        <v>#REF!</v>
      </c>
      <c r="AG435" s="96"/>
    </row>
    <row r="436" spans="1:34" s="32" customFormat="1" hidden="1" outlineLevel="1" x14ac:dyDescent="0.2">
      <c r="B436" s="30">
        <v>5</v>
      </c>
      <c r="C436" s="406">
        <v>29</v>
      </c>
      <c r="D436" s="9" t="s">
        <v>29</v>
      </c>
      <c r="E436" s="153">
        <v>39547</v>
      </c>
      <c r="G436" s="30">
        <v>5</v>
      </c>
      <c r="H436" s="31">
        <v>29</v>
      </c>
      <c r="I436" s="31">
        <v>29</v>
      </c>
      <c r="J436" s="31">
        <v>29</v>
      </c>
      <c r="K436" s="31">
        <f t="shared" si="57"/>
        <v>0</v>
      </c>
      <c r="L436" s="154">
        <v>39548</v>
      </c>
      <c r="M436" s="17"/>
      <c r="N436" s="30">
        <v>5</v>
      </c>
      <c r="O436" s="34">
        <v>29</v>
      </c>
      <c r="P436" s="31">
        <v>29</v>
      </c>
      <c r="Q436" s="31">
        <v>0</v>
      </c>
      <c r="R436" s="31">
        <v>29</v>
      </c>
      <c r="S436" s="33">
        <v>0</v>
      </c>
      <c r="T436" s="40">
        <f t="shared" si="62"/>
        <v>0</v>
      </c>
      <c r="U436" s="162">
        <f t="shared" si="66"/>
        <v>39548</v>
      </c>
      <c r="V436" s="112">
        <f t="shared" si="65"/>
        <v>5</v>
      </c>
      <c r="W436" s="16">
        <v>29</v>
      </c>
      <c r="X436" s="437" t="str">
        <f t="shared" si="58"/>
        <v>OK</v>
      </c>
      <c r="Y436" s="333">
        <f t="shared" si="63"/>
        <v>0</v>
      </c>
      <c r="Z436" s="9" t="str">
        <f t="shared" si="64"/>
        <v>Credial</v>
      </c>
      <c r="AA436" s="51">
        <v>39554</v>
      </c>
      <c r="AB436" s="1233"/>
      <c r="AC436" s="147">
        <f t="shared" si="59"/>
        <v>7</v>
      </c>
      <c r="AD436" s="24" t="str">
        <f t="shared" si="60"/>
        <v>OK</v>
      </c>
      <c r="AE436" s="15"/>
      <c r="AF436" s="9" t="e">
        <f>IF(#REF!="","",AA436-#REF!)</f>
        <v>#REF!</v>
      </c>
      <c r="AG436" s="96"/>
    </row>
    <row r="437" spans="1:34" s="32" customFormat="1" hidden="1" outlineLevel="1" x14ac:dyDescent="0.2">
      <c r="B437" s="30">
        <v>6</v>
      </c>
      <c r="C437" s="406">
        <v>83</v>
      </c>
      <c r="D437" s="9" t="s">
        <v>30</v>
      </c>
      <c r="E437" s="153">
        <v>39547</v>
      </c>
      <c r="G437" s="30">
        <v>6</v>
      </c>
      <c r="H437" s="31">
        <v>83</v>
      </c>
      <c r="I437" s="31">
        <v>83</v>
      </c>
      <c r="J437" s="31">
        <v>83</v>
      </c>
      <c r="K437" s="31">
        <f t="shared" si="57"/>
        <v>0</v>
      </c>
      <c r="L437" s="154">
        <v>39548</v>
      </c>
      <c r="M437" s="17"/>
      <c r="N437" s="30">
        <v>6</v>
      </c>
      <c r="O437" s="34">
        <v>83</v>
      </c>
      <c r="P437" s="31">
        <v>83</v>
      </c>
      <c r="Q437" s="31">
        <v>0</v>
      </c>
      <c r="R437" s="31">
        <v>83</v>
      </c>
      <c r="S437" s="33">
        <v>0</v>
      </c>
      <c r="T437" s="40">
        <f t="shared" si="62"/>
        <v>0</v>
      </c>
      <c r="U437" s="162">
        <f t="shared" si="66"/>
        <v>39548</v>
      </c>
      <c r="V437" s="112">
        <v>6</v>
      </c>
      <c r="W437" s="9">
        <f>C437</f>
        <v>83</v>
      </c>
      <c r="X437" s="437" t="str">
        <f t="shared" si="58"/>
        <v>OK</v>
      </c>
      <c r="Y437" s="333">
        <f t="shared" si="63"/>
        <v>0</v>
      </c>
      <c r="Z437" s="9" t="str">
        <f t="shared" si="64"/>
        <v>Ikeia</v>
      </c>
      <c r="AA437" s="51">
        <v>39643</v>
      </c>
      <c r="AB437" s="1233"/>
      <c r="AC437" s="147">
        <f t="shared" si="59"/>
        <v>95</v>
      </c>
      <c r="AD437" s="24" t="str">
        <f t="shared" si="60"/>
        <v>OK</v>
      </c>
      <c r="AE437" s="8" t="str">
        <f>IF(AND((AA437=""),$E$8&gt;(V482+5)),"ALERTA","-")</f>
        <v>-</v>
      </c>
      <c r="AF437" s="9" t="e">
        <f>IF(#REF!="","",AA437-#REF!)</f>
        <v>#REF!</v>
      </c>
      <c r="AG437" s="96"/>
    </row>
    <row r="438" spans="1:34" s="32" customFormat="1" hidden="1" outlineLevel="1" x14ac:dyDescent="0.2">
      <c r="B438" s="30">
        <v>7</v>
      </c>
      <c r="C438" s="406">
        <v>1995</v>
      </c>
      <c r="D438" s="9" t="s">
        <v>31</v>
      </c>
      <c r="E438" s="153">
        <v>39547</v>
      </c>
      <c r="G438" s="30">
        <v>7</v>
      </c>
      <c r="H438" s="31">
        <v>1995</v>
      </c>
      <c r="I438" s="31">
        <v>1995</v>
      </c>
      <c r="J438" s="31">
        <v>1995</v>
      </c>
      <c r="K438" s="31">
        <f t="shared" si="57"/>
        <v>0</v>
      </c>
      <c r="L438" s="154">
        <v>39548</v>
      </c>
      <c r="M438" s="17"/>
      <c r="N438" s="30">
        <v>7</v>
      </c>
      <c r="O438" s="34">
        <v>1995</v>
      </c>
      <c r="P438" s="31">
        <v>1995</v>
      </c>
      <c r="Q438" s="31">
        <v>0</v>
      </c>
      <c r="R438" s="31">
        <v>1995</v>
      </c>
      <c r="S438" s="33">
        <v>0</v>
      </c>
      <c r="T438" s="40">
        <f t="shared" si="62"/>
        <v>0</v>
      </c>
      <c r="U438" s="162">
        <f t="shared" si="66"/>
        <v>39548</v>
      </c>
      <c r="V438" s="112">
        <f t="shared" si="65"/>
        <v>7</v>
      </c>
      <c r="W438" s="16">
        <v>1995</v>
      </c>
      <c r="X438" s="437" t="str">
        <f t="shared" si="58"/>
        <v>OK</v>
      </c>
      <c r="Y438" s="333">
        <f t="shared" si="63"/>
        <v>0</v>
      </c>
      <c r="Z438" s="9" t="str">
        <f t="shared" si="64"/>
        <v>Moviflor</v>
      </c>
      <c r="AA438" s="51"/>
      <c r="AB438" s="1233"/>
      <c r="AC438" s="147">
        <f t="shared" si="59"/>
        <v>-38979</v>
      </c>
      <c r="AD438" s="24" t="str">
        <f t="shared" si="60"/>
        <v>Pendente</v>
      </c>
      <c r="AE438" s="8" t="str">
        <f>IF(AND((AA438=""),$E$8&gt;(V483+5)),"ALERTA","-")</f>
        <v>ALERTA</v>
      </c>
      <c r="AF438" s="9" t="e">
        <f>IF(#REF!="","",AA438-#REF!)</f>
        <v>#REF!</v>
      </c>
      <c r="AG438" s="96"/>
    </row>
    <row r="439" spans="1:34" s="32" customFormat="1" hidden="1" outlineLevel="1" x14ac:dyDescent="0.2">
      <c r="B439" s="30">
        <v>8</v>
      </c>
      <c r="C439" s="406">
        <v>781</v>
      </c>
      <c r="D439" s="9" t="s">
        <v>31</v>
      </c>
      <c r="E439" s="153">
        <v>39547</v>
      </c>
      <c r="G439" s="30">
        <v>8</v>
      </c>
      <c r="H439" s="31">
        <v>781</v>
      </c>
      <c r="I439" s="31">
        <v>781</v>
      </c>
      <c r="J439" s="31">
        <v>781</v>
      </c>
      <c r="K439" s="31">
        <f t="shared" si="57"/>
        <v>0</v>
      </c>
      <c r="L439" s="154">
        <v>39548</v>
      </c>
      <c r="M439" s="17"/>
      <c r="N439" s="30">
        <v>8</v>
      </c>
      <c r="O439" s="34">
        <v>781</v>
      </c>
      <c r="P439" s="31">
        <v>781</v>
      </c>
      <c r="Q439" s="31">
        <v>0</v>
      </c>
      <c r="R439" s="31">
        <v>781</v>
      </c>
      <c r="S439" s="33">
        <v>0</v>
      </c>
      <c r="T439" s="40">
        <f t="shared" si="62"/>
        <v>0</v>
      </c>
      <c r="U439" s="162">
        <f t="shared" si="66"/>
        <v>39548</v>
      </c>
      <c r="V439" s="112">
        <f t="shared" si="65"/>
        <v>8</v>
      </c>
      <c r="W439" s="16">
        <v>781</v>
      </c>
      <c r="X439" s="437" t="str">
        <f t="shared" si="58"/>
        <v>OK</v>
      </c>
      <c r="Y439" s="333">
        <f t="shared" si="63"/>
        <v>0</v>
      </c>
      <c r="Z439" s="9" t="str">
        <f t="shared" si="64"/>
        <v>Moviflor</v>
      </c>
      <c r="AA439" s="51">
        <v>39553</v>
      </c>
      <c r="AB439" s="1233"/>
      <c r="AC439" s="147">
        <f t="shared" si="59"/>
        <v>6</v>
      </c>
      <c r="AD439" s="24" t="str">
        <f t="shared" si="60"/>
        <v>OK</v>
      </c>
      <c r="AE439" s="15"/>
      <c r="AF439" s="9" t="e">
        <f>IF(#REF!="","",AA439-#REF!)</f>
        <v>#REF!</v>
      </c>
      <c r="AG439" s="96"/>
    </row>
    <row r="440" spans="1:34" s="32" customFormat="1" hidden="1" outlineLevel="1" x14ac:dyDescent="0.2">
      <c r="B440" s="30">
        <v>9</v>
      </c>
      <c r="C440" s="406">
        <v>32</v>
      </c>
      <c r="D440" s="9" t="s">
        <v>32</v>
      </c>
      <c r="E440" s="153">
        <v>39547</v>
      </c>
      <c r="G440" s="30">
        <v>9</v>
      </c>
      <c r="H440" s="31">
        <v>32</v>
      </c>
      <c r="I440" s="31">
        <v>32</v>
      </c>
      <c r="J440" s="31">
        <v>32</v>
      </c>
      <c r="K440" s="31">
        <f t="shared" si="57"/>
        <v>0</v>
      </c>
      <c r="L440" s="154">
        <v>39548</v>
      </c>
      <c r="M440" s="17"/>
      <c r="N440" s="30">
        <v>9</v>
      </c>
      <c r="O440" s="34">
        <v>32</v>
      </c>
      <c r="P440" s="31">
        <v>32</v>
      </c>
      <c r="Q440" s="31">
        <v>0</v>
      </c>
      <c r="R440" s="31">
        <v>32</v>
      </c>
      <c r="S440" s="33">
        <v>0</v>
      </c>
      <c r="T440" s="40">
        <f t="shared" si="62"/>
        <v>0</v>
      </c>
      <c r="U440" s="162">
        <f t="shared" si="66"/>
        <v>39548</v>
      </c>
      <c r="V440" s="112">
        <f t="shared" si="65"/>
        <v>9</v>
      </c>
      <c r="W440" s="16">
        <v>32</v>
      </c>
      <c r="X440" s="437" t="str">
        <f t="shared" si="58"/>
        <v>OK</v>
      </c>
      <c r="Y440" s="333">
        <f t="shared" si="63"/>
        <v>0</v>
      </c>
      <c r="Z440" s="9" t="str">
        <f t="shared" si="64"/>
        <v>Conforama</v>
      </c>
      <c r="AA440" s="51">
        <v>39554</v>
      </c>
      <c r="AB440" s="1233"/>
      <c r="AC440" s="147">
        <f t="shared" si="59"/>
        <v>7</v>
      </c>
      <c r="AD440" s="24" t="str">
        <f t="shared" si="60"/>
        <v>OK</v>
      </c>
      <c r="AE440" s="15"/>
      <c r="AF440" s="9" t="e">
        <f>IF(#REF!="","",AA440-#REF!)</f>
        <v>#REF!</v>
      </c>
      <c r="AG440" s="96"/>
    </row>
    <row r="441" spans="1:34" s="32" customFormat="1" hidden="1" outlineLevel="1" x14ac:dyDescent="0.2">
      <c r="B441" s="30">
        <v>10</v>
      </c>
      <c r="C441" s="406">
        <v>213</v>
      </c>
      <c r="D441" s="9" t="s">
        <v>34</v>
      </c>
      <c r="E441" s="153">
        <v>39547</v>
      </c>
      <c r="G441" s="30">
        <v>10</v>
      </c>
      <c r="H441" s="31">
        <v>213</v>
      </c>
      <c r="I441" s="31">
        <v>213</v>
      </c>
      <c r="J441" s="31">
        <v>213</v>
      </c>
      <c r="K441" s="31">
        <f t="shared" si="57"/>
        <v>0</v>
      </c>
      <c r="L441" s="154">
        <v>39548</v>
      </c>
      <c r="M441" s="17"/>
      <c r="N441" s="30">
        <v>10</v>
      </c>
      <c r="O441" s="34">
        <v>213</v>
      </c>
      <c r="P441" s="31">
        <v>213</v>
      </c>
      <c r="Q441" s="31">
        <v>0</v>
      </c>
      <c r="R441" s="31">
        <v>213</v>
      </c>
      <c r="S441" s="33">
        <v>0</v>
      </c>
      <c r="T441" s="40">
        <f t="shared" si="62"/>
        <v>0</v>
      </c>
      <c r="U441" s="162">
        <f t="shared" si="66"/>
        <v>39548</v>
      </c>
      <c r="V441" s="112">
        <f t="shared" si="65"/>
        <v>10</v>
      </c>
      <c r="W441" s="16">
        <v>213</v>
      </c>
      <c r="X441" s="437" t="str">
        <f t="shared" si="58"/>
        <v>OK</v>
      </c>
      <c r="Y441" s="333">
        <f t="shared" si="63"/>
        <v>0</v>
      </c>
      <c r="Z441" s="9" t="str">
        <f t="shared" si="64"/>
        <v>Euronics</v>
      </c>
      <c r="AA441" s="51">
        <v>39554</v>
      </c>
      <c r="AB441" s="1233"/>
      <c r="AC441" s="147">
        <f t="shared" si="59"/>
        <v>7</v>
      </c>
      <c r="AD441" s="24" t="str">
        <f t="shared" si="60"/>
        <v>OK</v>
      </c>
      <c r="AE441" s="15"/>
      <c r="AF441" s="9" t="e">
        <f>IF(#REF!="","",AA441-#REF!)</f>
        <v>#REF!</v>
      </c>
      <c r="AG441" s="96"/>
    </row>
    <row r="442" spans="1:34" s="32" customFormat="1" hidden="1" outlineLevel="1" x14ac:dyDescent="0.2">
      <c r="B442" s="30">
        <v>11</v>
      </c>
      <c r="C442" s="406">
        <v>272</v>
      </c>
      <c r="D442" s="9" t="s">
        <v>35</v>
      </c>
      <c r="E442" s="153">
        <v>39547</v>
      </c>
      <c r="G442" s="30">
        <v>11</v>
      </c>
      <c r="H442" s="31">
        <v>272</v>
      </c>
      <c r="I442" s="31">
        <v>272</v>
      </c>
      <c r="J442" s="31">
        <v>272</v>
      </c>
      <c r="K442" s="31">
        <f t="shared" si="57"/>
        <v>0</v>
      </c>
      <c r="L442" s="154">
        <v>39548</v>
      </c>
      <c r="M442" s="17"/>
      <c r="N442" s="30">
        <v>11</v>
      </c>
      <c r="O442" s="34">
        <v>272</v>
      </c>
      <c r="P442" s="31">
        <v>272</v>
      </c>
      <c r="Q442" s="31">
        <v>0</v>
      </c>
      <c r="R442" s="31">
        <v>272</v>
      </c>
      <c r="S442" s="33">
        <v>0</v>
      </c>
      <c r="T442" s="40">
        <f t="shared" si="62"/>
        <v>0</v>
      </c>
      <c r="U442" s="162">
        <f t="shared" si="66"/>
        <v>39548</v>
      </c>
      <c r="V442" s="112">
        <f t="shared" si="65"/>
        <v>11</v>
      </c>
      <c r="W442" s="16">
        <v>272</v>
      </c>
      <c r="X442" s="437" t="str">
        <f t="shared" si="58"/>
        <v>OK</v>
      </c>
      <c r="Y442" s="333">
        <f t="shared" si="63"/>
        <v>0</v>
      </c>
      <c r="Z442" s="9" t="str">
        <f t="shared" si="64"/>
        <v>Tien 21</v>
      </c>
      <c r="AA442" s="51">
        <v>39554</v>
      </c>
      <c r="AB442" s="1233"/>
      <c r="AC442" s="147">
        <f t="shared" si="59"/>
        <v>7</v>
      </c>
      <c r="AD442" s="24" t="str">
        <f t="shared" si="60"/>
        <v>OK</v>
      </c>
      <c r="AE442" s="15"/>
      <c r="AF442" s="9" t="e">
        <f>IF(#REF!="","",AA442-#REF!)</f>
        <v>#REF!</v>
      </c>
      <c r="AG442" s="96"/>
    </row>
    <row r="443" spans="1:34" s="32" customFormat="1" hidden="1" outlineLevel="1" x14ac:dyDescent="0.2">
      <c r="B443" s="30">
        <v>12</v>
      </c>
      <c r="C443" s="406">
        <v>112</v>
      </c>
      <c r="D443" s="9" t="s">
        <v>36</v>
      </c>
      <c r="E443" s="153">
        <v>39547</v>
      </c>
      <c r="G443" s="30">
        <v>12</v>
      </c>
      <c r="H443" s="31">
        <v>112</v>
      </c>
      <c r="I443" s="31">
        <v>112</v>
      </c>
      <c r="J443" s="31">
        <v>112</v>
      </c>
      <c r="K443" s="31">
        <f t="shared" si="57"/>
        <v>0</v>
      </c>
      <c r="L443" s="154">
        <v>39548</v>
      </c>
      <c r="M443" s="17"/>
      <c r="N443" s="30">
        <v>12</v>
      </c>
      <c r="O443" s="34">
        <v>112</v>
      </c>
      <c r="P443" s="31">
        <v>112</v>
      </c>
      <c r="Q443" s="31">
        <v>0</v>
      </c>
      <c r="R443" s="31">
        <v>112</v>
      </c>
      <c r="S443" s="33">
        <v>0</v>
      </c>
      <c r="T443" s="40">
        <f t="shared" si="62"/>
        <v>0</v>
      </c>
      <c r="U443" s="162">
        <f t="shared" si="66"/>
        <v>39548</v>
      </c>
      <c r="V443" s="112">
        <f t="shared" si="65"/>
        <v>12</v>
      </c>
      <c r="W443" s="16">
        <v>112</v>
      </c>
      <c r="X443" s="437" t="str">
        <f t="shared" si="58"/>
        <v>OK</v>
      </c>
      <c r="Y443" s="333">
        <f t="shared" si="63"/>
        <v>0</v>
      </c>
      <c r="Z443" s="9" t="str">
        <f t="shared" si="64"/>
        <v>Confort</v>
      </c>
      <c r="AA443" s="51">
        <v>39554</v>
      </c>
      <c r="AB443" s="1233"/>
      <c r="AC443" s="147">
        <f t="shared" si="59"/>
        <v>7</v>
      </c>
      <c r="AD443" s="24" t="str">
        <f t="shared" si="60"/>
        <v>OK</v>
      </c>
      <c r="AE443" s="15"/>
      <c r="AF443" s="9" t="e">
        <f>IF(#REF!="","",AA443-#REF!)</f>
        <v>#REF!</v>
      </c>
      <c r="AG443" s="96"/>
    </row>
    <row r="444" spans="1:34" s="32" customFormat="1" hidden="1" outlineLevel="1" x14ac:dyDescent="0.2">
      <c r="A444" s="55"/>
      <c r="B444" s="22">
        <v>13</v>
      </c>
      <c r="C444" s="404">
        <v>32</v>
      </c>
      <c r="D444" s="12" t="s">
        <v>37</v>
      </c>
      <c r="E444" s="153">
        <v>39547</v>
      </c>
      <c r="F444" s="55"/>
      <c r="G444" s="22">
        <v>13</v>
      </c>
      <c r="H444" s="21">
        <v>32</v>
      </c>
      <c r="I444" s="21">
        <v>32</v>
      </c>
      <c r="J444" s="21">
        <v>32</v>
      </c>
      <c r="K444" s="21">
        <f t="shared" si="57"/>
        <v>0</v>
      </c>
      <c r="L444" s="155">
        <v>39548</v>
      </c>
      <c r="M444" s="56"/>
      <c r="N444" s="22">
        <v>13</v>
      </c>
      <c r="O444" s="29">
        <v>32</v>
      </c>
      <c r="P444" s="21">
        <v>32</v>
      </c>
      <c r="Q444" s="21">
        <v>0</v>
      </c>
      <c r="R444" s="21">
        <v>32</v>
      </c>
      <c r="S444" s="14">
        <v>0</v>
      </c>
      <c r="T444" s="100">
        <f t="shared" si="62"/>
        <v>0</v>
      </c>
      <c r="U444" s="162">
        <f t="shared" si="66"/>
        <v>39548</v>
      </c>
      <c r="V444" s="108">
        <f t="shared" si="65"/>
        <v>13</v>
      </c>
      <c r="W444" s="12">
        <v>32</v>
      </c>
      <c r="X444" s="437" t="str">
        <f t="shared" si="58"/>
        <v>OK</v>
      </c>
      <c r="Y444" s="333">
        <f t="shared" si="63"/>
        <v>0</v>
      </c>
      <c r="Z444" s="12" t="str">
        <f t="shared" si="64"/>
        <v>Solmar</v>
      </c>
      <c r="AA444" s="51">
        <v>39554</v>
      </c>
      <c r="AB444" s="1233"/>
      <c r="AC444" s="147">
        <f t="shared" si="59"/>
        <v>7</v>
      </c>
      <c r="AD444" s="25" t="str">
        <f t="shared" si="60"/>
        <v>OK</v>
      </c>
      <c r="AE444" s="11"/>
      <c r="AF444" s="12" t="e">
        <f>IF(#REF!="","",AA444-#REF!)</f>
        <v>#REF!</v>
      </c>
      <c r="AG444" s="95"/>
      <c r="AH444" s="55"/>
    </row>
    <row r="445" spans="1:34" s="32" customFormat="1" hidden="1" outlineLevel="1" x14ac:dyDescent="0.2">
      <c r="B445" s="30">
        <v>1</v>
      </c>
      <c r="C445" s="406">
        <v>11</v>
      </c>
      <c r="D445" s="9" t="s">
        <v>24</v>
      </c>
      <c r="E445" s="153">
        <v>39548</v>
      </c>
      <c r="G445" s="30">
        <v>1</v>
      </c>
      <c r="H445" s="42">
        <v>201</v>
      </c>
      <c r="I445" s="31">
        <v>11</v>
      </c>
      <c r="J445" s="31">
        <v>11</v>
      </c>
      <c r="K445" s="31">
        <f t="shared" si="57"/>
        <v>0</v>
      </c>
      <c r="L445" s="154">
        <v>39549</v>
      </c>
      <c r="M445" s="17"/>
      <c r="N445" s="30">
        <v>1</v>
      </c>
      <c r="O445" s="34">
        <v>11</v>
      </c>
      <c r="P445" s="31">
        <v>11</v>
      </c>
      <c r="Q445" s="31">
        <v>0</v>
      </c>
      <c r="R445" s="31">
        <v>11</v>
      </c>
      <c r="S445" s="33">
        <v>0</v>
      </c>
      <c r="T445" s="40">
        <f t="shared" si="62"/>
        <v>0</v>
      </c>
      <c r="U445" s="162">
        <f t="shared" si="66"/>
        <v>39549</v>
      </c>
      <c r="V445" s="112">
        <f t="shared" si="65"/>
        <v>1</v>
      </c>
      <c r="W445" s="16">
        <v>11</v>
      </c>
      <c r="X445" s="437" t="str">
        <f t="shared" si="58"/>
        <v>OK</v>
      </c>
      <c r="Y445" s="333">
        <f t="shared" si="63"/>
        <v>0</v>
      </c>
      <c r="Z445" s="9" t="str">
        <f t="shared" si="64"/>
        <v>White</v>
      </c>
      <c r="AA445" s="51">
        <v>39554</v>
      </c>
      <c r="AB445" s="1233">
        <f>SUM(W445:W457)</f>
        <v>1834</v>
      </c>
      <c r="AC445" s="147">
        <f t="shared" si="59"/>
        <v>6</v>
      </c>
      <c r="AD445" s="24" t="str">
        <f t="shared" si="60"/>
        <v>OK</v>
      </c>
      <c r="AE445" s="15"/>
      <c r="AF445" s="9" t="e">
        <f>IF(#REF!="","",AA445-#REF!)</f>
        <v>#REF!</v>
      </c>
      <c r="AG445" s="96"/>
    </row>
    <row r="446" spans="1:34" s="32" customFormat="1" hidden="1" outlineLevel="1" x14ac:dyDescent="0.2">
      <c r="B446" s="30">
        <v>2</v>
      </c>
      <c r="C446" s="406">
        <v>1</v>
      </c>
      <c r="D446" s="9" t="s">
        <v>25</v>
      </c>
      <c r="E446" s="153">
        <v>39548</v>
      </c>
      <c r="G446" s="30">
        <v>2</v>
      </c>
      <c r="H446" s="31">
        <v>1</v>
      </c>
      <c r="I446" s="31">
        <v>1</v>
      </c>
      <c r="J446" s="31">
        <v>1</v>
      </c>
      <c r="K446" s="31">
        <f t="shared" si="57"/>
        <v>0</v>
      </c>
      <c r="L446" s="154">
        <v>39549</v>
      </c>
      <c r="M446" s="17"/>
      <c r="N446" s="30">
        <v>2</v>
      </c>
      <c r="O446" s="34">
        <v>1</v>
      </c>
      <c r="P446" s="31">
        <v>1</v>
      </c>
      <c r="Q446" s="31">
        <v>0</v>
      </c>
      <c r="R446" s="31">
        <v>1</v>
      </c>
      <c r="S446" s="33">
        <v>0</v>
      </c>
      <c r="T446" s="40">
        <f t="shared" si="62"/>
        <v>0</v>
      </c>
      <c r="U446" s="162">
        <f t="shared" si="66"/>
        <v>39549</v>
      </c>
      <c r="V446" s="112">
        <f t="shared" si="65"/>
        <v>2</v>
      </c>
      <c r="W446" s="16">
        <v>1</v>
      </c>
      <c r="X446" s="437" t="str">
        <f t="shared" si="58"/>
        <v>OK</v>
      </c>
      <c r="Y446" s="333">
        <f t="shared" si="63"/>
        <v>0</v>
      </c>
      <c r="Z446" s="9" t="str">
        <f t="shared" si="64"/>
        <v>Green</v>
      </c>
      <c r="AA446" s="51">
        <v>39555</v>
      </c>
      <c r="AB446" s="1233"/>
      <c r="AC446" s="147">
        <f t="shared" si="59"/>
        <v>7</v>
      </c>
      <c r="AD446" s="24" t="str">
        <f t="shared" si="60"/>
        <v>OK</v>
      </c>
      <c r="AE446" s="15"/>
      <c r="AF446" s="9" t="e">
        <f>IF(#REF!="","",AA446-#REF!)</f>
        <v>#REF!</v>
      </c>
      <c r="AG446" s="96"/>
      <c r="AH446" s="60"/>
    </row>
    <row r="447" spans="1:34" s="32" customFormat="1" hidden="1" outlineLevel="1" x14ac:dyDescent="0.2">
      <c r="B447" s="30">
        <v>3</v>
      </c>
      <c r="C447" s="406">
        <v>8</v>
      </c>
      <c r="D447" s="9" t="s">
        <v>26</v>
      </c>
      <c r="E447" s="153">
        <v>39548</v>
      </c>
      <c r="G447" s="30">
        <v>3</v>
      </c>
      <c r="H447" s="31">
        <v>8</v>
      </c>
      <c r="I447" s="31">
        <v>8</v>
      </c>
      <c r="J447" s="31">
        <v>8</v>
      </c>
      <c r="K447" s="31">
        <f t="shared" ref="K447:K510" si="67">IF(I447="","",I447-J447)</f>
        <v>0</v>
      </c>
      <c r="L447" s="154">
        <v>39549</v>
      </c>
      <c r="M447" s="17"/>
      <c r="N447" s="30">
        <v>3</v>
      </c>
      <c r="O447" s="34">
        <v>8</v>
      </c>
      <c r="P447" s="31">
        <v>8</v>
      </c>
      <c r="Q447" s="31">
        <v>0</v>
      </c>
      <c r="R447" s="31">
        <v>8</v>
      </c>
      <c r="S447" s="33">
        <v>0</v>
      </c>
      <c r="T447" s="40">
        <f t="shared" si="62"/>
        <v>0</v>
      </c>
      <c r="U447" s="162">
        <f t="shared" si="66"/>
        <v>39549</v>
      </c>
      <c r="V447" s="112">
        <f t="shared" si="65"/>
        <v>3</v>
      </c>
      <c r="W447" s="16">
        <v>8</v>
      </c>
      <c r="X447" s="437" t="str">
        <f t="shared" si="58"/>
        <v>OK</v>
      </c>
      <c r="Y447" s="333">
        <f t="shared" si="63"/>
        <v>0</v>
      </c>
      <c r="Z447" s="9" t="str">
        <f t="shared" si="64"/>
        <v>Black</v>
      </c>
      <c r="AA447" s="51">
        <v>39554</v>
      </c>
      <c r="AB447" s="1233"/>
      <c r="AC447" s="147">
        <f t="shared" si="59"/>
        <v>6</v>
      </c>
      <c r="AD447" s="24" t="str">
        <f t="shared" si="60"/>
        <v>OK</v>
      </c>
      <c r="AE447" s="15"/>
      <c r="AF447" s="9" t="e">
        <f>IF(#REF!="","",AA447-#REF!)</f>
        <v>#REF!</v>
      </c>
      <c r="AG447" s="96"/>
    </row>
    <row r="448" spans="1:34" s="32" customFormat="1" hidden="1" outlineLevel="1" x14ac:dyDescent="0.2">
      <c r="B448" s="30">
        <v>4</v>
      </c>
      <c r="C448" s="406">
        <v>1</v>
      </c>
      <c r="D448" s="9" t="s">
        <v>28</v>
      </c>
      <c r="E448" s="153">
        <v>39548</v>
      </c>
      <c r="G448" s="30">
        <v>4</v>
      </c>
      <c r="H448" s="31">
        <v>1</v>
      </c>
      <c r="I448" s="31">
        <v>1</v>
      </c>
      <c r="J448" s="31">
        <v>1</v>
      </c>
      <c r="K448" s="31">
        <f t="shared" si="67"/>
        <v>0</v>
      </c>
      <c r="L448" s="154">
        <v>39549</v>
      </c>
      <c r="M448" s="17"/>
      <c r="N448" s="30">
        <v>4</v>
      </c>
      <c r="O448" s="34">
        <v>1</v>
      </c>
      <c r="P448" s="31">
        <v>1</v>
      </c>
      <c r="Q448" s="31">
        <v>0</v>
      </c>
      <c r="R448" s="31">
        <v>1</v>
      </c>
      <c r="S448" s="33">
        <v>0</v>
      </c>
      <c r="T448" s="40">
        <f t="shared" si="62"/>
        <v>0</v>
      </c>
      <c r="U448" s="162">
        <f t="shared" si="66"/>
        <v>39549</v>
      </c>
      <c r="V448" s="112"/>
      <c r="W448" s="16"/>
      <c r="X448" s="437" t="str">
        <f t="shared" si="58"/>
        <v>KO</v>
      </c>
      <c r="Y448" s="333">
        <f t="shared" si="63"/>
        <v>1</v>
      </c>
      <c r="Z448" s="9" t="str">
        <f t="shared" si="64"/>
        <v>Finance</v>
      </c>
      <c r="AA448" s="51"/>
      <c r="AB448" s="1233"/>
      <c r="AC448" s="147">
        <f t="shared" si="59"/>
        <v>-38980</v>
      </c>
      <c r="AD448" s="24" t="str">
        <f t="shared" si="60"/>
        <v>Pendente</v>
      </c>
      <c r="AE448" s="8" t="str">
        <f>IF(AND((AA448=""),$E$8&gt;(V494+5)),"ALERTA","-")</f>
        <v>ALERTA</v>
      </c>
      <c r="AF448" s="9" t="e">
        <f>IF(#REF!="","",AA448-#REF!)</f>
        <v>#REF!</v>
      </c>
      <c r="AG448" s="96"/>
    </row>
    <row r="449" spans="1:34" s="32" customFormat="1" hidden="1" outlineLevel="1" x14ac:dyDescent="0.2">
      <c r="B449" s="30">
        <v>5</v>
      </c>
      <c r="C449" s="406">
        <v>16</v>
      </c>
      <c r="D449" s="9" t="s">
        <v>29</v>
      </c>
      <c r="E449" s="153">
        <v>39548</v>
      </c>
      <c r="G449" s="30">
        <v>5</v>
      </c>
      <c r="H449" s="31">
        <v>16</v>
      </c>
      <c r="I449" s="31">
        <v>16</v>
      </c>
      <c r="J449" s="31">
        <v>16</v>
      </c>
      <c r="K449" s="31">
        <f t="shared" si="67"/>
        <v>0</v>
      </c>
      <c r="L449" s="154">
        <v>39549</v>
      </c>
      <c r="M449" s="17"/>
      <c r="N449" s="30">
        <v>5</v>
      </c>
      <c r="O449" s="34">
        <v>16</v>
      </c>
      <c r="P449" s="31">
        <v>16</v>
      </c>
      <c r="Q449" s="31">
        <v>0</v>
      </c>
      <c r="R449" s="31">
        <v>16</v>
      </c>
      <c r="S449" s="33">
        <v>0</v>
      </c>
      <c r="T449" s="40">
        <f t="shared" si="62"/>
        <v>0</v>
      </c>
      <c r="U449" s="162">
        <f t="shared" si="66"/>
        <v>39549</v>
      </c>
      <c r="V449" s="112">
        <f t="shared" si="65"/>
        <v>5</v>
      </c>
      <c r="W449" s="16">
        <v>16</v>
      </c>
      <c r="X449" s="437" t="str">
        <f t="shared" si="58"/>
        <v>OK</v>
      </c>
      <c r="Y449" s="333">
        <f t="shared" si="63"/>
        <v>0</v>
      </c>
      <c r="Z449" s="9" t="str">
        <f t="shared" si="64"/>
        <v>Credial</v>
      </c>
      <c r="AA449" s="51">
        <v>39554</v>
      </c>
      <c r="AB449" s="1233"/>
      <c r="AC449" s="147">
        <f t="shared" si="59"/>
        <v>6</v>
      </c>
      <c r="AD449" s="24" t="str">
        <f t="shared" si="60"/>
        <v>OK</v>
      </c>
      <c r="AE449" s="15"/>
      <c r="AF449" s="9" t="e">
        <f>IF(#REF!="","",AA449-#REF!)</f>
        <v>#REF!</v>
      </c>
      <c r="AG449" s="96"/>
    </row>
    <row r="450" spans="1:34" s="32" customFormat="1" hidden="1" outlineLevel="1" x14ac:dyDescent="0.2">
      <c r="B450" s="30">
        <v>6</v>
      </c>
      <c r="C450" s="406">
        <v>76</v>
      </c>
      <c r="D450" s="9" t="s">
        <v>30</v>
      </c>
      <c r="E450" s="153">
        <v>39548</v>
      </c>
      <c r="G450" s="30">
        <v>6</v>
      </c>
      <c r="H450" s="31">
        <v>76</v>
      </c>
      <c r="I450" s="31">
        <v>76</v>
      </c>
      <c r="J450" s="31">
        <v>76</v>
      </c>
      <c r="K450" s="31">
        <f t="shared" si="67"/>
        <v>0</v>
      </c>
      <c r="L450" s="154">
        <v>39549</v>
      </c>
      <c r="M450" s="17"/>
      <c r="N450" s="30">
        <v>6</v>
      </c>
      <c r="O450" s="34">
        <v>76</v>
      </c>
      <c r="P450" s="31">
        <v>76</v>
      </c>
      <c r="Q450" s="31">
        <v>0</v>
      </c>
      <c r="R450" s="31">
        <v>76</v>
      </c>
      <c r="S450" s="33">
        <v>0</v>
      </c>
      <c r="T450" s="40">
        <f t="shared" si="62"/>
        <v>0</v>
      </c>
      <c r="U450" s="162">
        <f t="shared" si="66"/>
        <v>39549</v>
      </c>
      <c r="V450" s="112">
        <f t="shared" si="65"/>
        <v>6</v>
      </c>
      <c r="W450" s="9">
        <f>C450</f>
        <v>76</v>
      </c>
      <c r="X450" s="437" t="str">
        <f t="shared" si="58"/>
        <v>OK</v>
      </c>
      <c r="Y450" s="333">
        <f t="shared" si="63"/>
        <v>0</v>
      </c>
      <c r="Z450" s="9" t="str">
        <f t="shared" si="64"/>
        <v>Ikeia</v>
      </c>
      <c r="AA450" s="51">
        <v>39561</v>
      </c>
      <c r="AB450" s="1233"/>
      <c r="AC450" s="147">
        <f t="shared" si="59"/>
        <v>13</v>
      </c>
      <c r="AD450" s="24" t="str">
        <f t="shared" si="60"/>
        <v>OK</v>
      </c>
      <c r="AE450" s="15"/>
      <c r="AF450" s="9" t="e">
        <f>IF(#REF!="","",AA450-#REF!)</f>
        <v>#REF!</v>
      </c>
      <c r="AG450" s="96"/>
    </row>
    <row r="451" spans="1:34" s="32" customFormat="1" hidden="1" outlineLevel="1" x14ac:dyDescent="0.2">
      <c r="B451" s="30">
        <v>7</v>
      </c>
      <c r="C451" s="406">
        <v>1995</v>
      </c>
      <c r="D451" s="9" t="s">
        <v>31</v>
      </c>
      <c r="E451" s="153">
        <v>39548</v>
      </c>
      <c r="G451" s="30">
        <v>7</v>
      </c>
      <c r="H451" s="31">
        <v>1995</v>
      </c>
      <c r="I451" s="31">
        <v>1995</v>
      </c>
      <c r="J451" s="31">
        <v>1995</v>
      </c>
      <c r="K451" s="31">
        <f t="shared" si="67"/>
        <v>0</v>
      </c>
      <c r="L451" s="154">
        <v>39549</v>
      </c>
      <c r="M451" s="17"/>
      <c r="N451" s="30">
        <v>7</v>
      </c>
      <c r="O451" s="34">
        <v>1995</v>
      </c>
      <c r="P451" s="31">
        <v>1995</v>
      </c>
      <c r="Q451" s="31">
        <v>0</v>
      </c>
      <c r="R451" s="31">
        <v>1995</v>
      </c>
      <c r="S451" s="33">
        <v>0</v>
      </c>
      <c r="T451" s="40">
        <f t="shared" si="62"/>
        <v>0</v>
      </c>
      <c r="U451" s="162">
        <f t="shared" si="66"/>
        <v>39549</v>
      </c>
      <c r="V451" s="112"/>
      <c r="W451" s="16"/>
      <c r="X451" s="437" t="str">
        <f t="shared" si="58"/>
        <v>KO</v>
      </c>
      <c r="Y451" s="333">
        <f t="shared" si="63"/>
        <v>1995</v>
      </c>
      <c r="Z451" s="9" t="str">
        <f t="shared" si="64"/>
        <v>Moviflor</v>
      </c>
      <c r="AA451" s="51"/>
      <c r="AB451" s="1233"/>
      <c r="AC451" s="147">
        <f t="shared" si="59"/>
        <v>-38980</v>
      </c>
      <c r="AD451" s="24" t="str">
        <f t="shared" si="60"/>
        <v>Pendente</v>
      </c>
      <c r="AE451" s="8" t="str">
        <f>IF(AND((AA451=""),$E$8&gt;(V497+5)),"ALERTA","-")</f>
        <v>ALERTA</v>
      </c>
      <c r="AF451" s="9" t="e">
        <f>IF(#REF!="","",AA451-#REF!)</f>
        <v>#REF!</v>
      </c>
      <c r="AG451" s="96"/>
    </row>
    <row r="452" spans="1:34" s="32" customFormat="1" hidden="1" outlineLevel="1" x14ac:dyDescent="0.2">
      <c r="B452" s="30">
        <v>8</v>
      </c>
      <c r="C452" s="406">
        <v>1019</v>
      </c>
      <c r="D452" s="9" t="s">
        <v>31</v>
      </c>
      <c r="E452" s="153">
        <v>39548</v>
      </c>
      <c r="G452" s="30">
        <v>8</v>
      </c>
      <c r="H452" s="31">
        <v>1019</v>
      </c>
      <c r="I452" s="31">
        <v>1019</v>
      </c>
      <c r="J452" s="31">
        <v>1019</v>
      </c>
      <c r="K452" s="31">
        <f t="shared" si="67"/>
        <v>0</v>
      </c>
      <c r="L452" s="154">
        <v>39549</v>
      </c>
      <c r="M452" s="17"/>
      <c r="N452" s="30">
        <v>8</v>
      </c>
      <c r="O452" s="34">
        <v>1019</v>
      </c>
      <c r="P452" s="31">
        <v>1019</v>
      </c>
      <c r="Q452" s="31">
        <v>0</v>
      </c>
      <c r="R452" s="31">
        <v>1019</v>
      </c>
      <c r="S452" s="33">
        <v>0</v>
      </c>
      <c r="T452" s="40">
        <f t="shared" si="62"/>
        <v>0</v>
      </c>
      <c r="U452" s="162">
        <f t="shared" si="66"/>
        <v>39549</v>
      </c>
      <c r="V452" s="112">
        <f t="shared" si="65"/>
        <v>8</v>
      </c>
      <c r="W452" s="16">
        <v>1019</v>
      </c>
      <c r="X452" s="437" t="str">
        <f t="shared" si="58"/>
        <v>OK</v>
      </c>
      <c r="Y452" s="333">
        <f t="shared" si="63"/>
        <v>0</v>
      </c>
      <c r="Z452" s="9" t="str">
        <f t="shared" si="64"/>
        <v>Moviflor</v>
      </c>
      <c r="AA452" s="51">
        <v>39555</v>
      </c>
      <c r="AB452" s="1233"/>
      <c r="AC452" s="147">
        <f t="shared" si="59"/>
        <v>7</v>
      </c>
      <c r="AD452" s="24" t="str">
        <f t="shared" si="60"/>
        <v>OK</v>
      </c>
      <c r="AE452" s="15"/>
      <c r="AF452" s="9" t="e">
        <f>IF(#REF!="","",AA452-#REF!)</f>
        <v>#REF!</v>
      </c>
      <c r="AG452" s="96"/>
    </row>
    <row r="453" spans="1:34" s="32" customFormat="1" hidden="1" outlineLevel="1" x14ac:dyDescent="0.2">
      <c r="B453" s="30">
        <v>9</v>
      </c>
      <c r="C453" s="406">
        <v>49</v>
      </c>
      <c r="D453" s="9" t="s">
        <v>32</v>
      </c>
      <c r="E453" s="153">
        <v>39548</v>
      </c>
      <c r="G453" s="30">
        <v>9</v>
      </c>
      <c r="H453" s="31">
        <v>49</v>
      </c>
      <c r="I453" s="31">
        <v>49</v>
      </c>
      <c r="J453" s="31">
        <v>49</v>
      </c>
      <c r="K453" s="31">
        <f t="shared" si="67"/>
        <v>0</v>
      </c>
      <c r="L453" s="154">
        <v>39549</v>
      </c>
      <c r="M453" s="17"/>
      <c r="N453" s="30">
        <v>9</v>
      </c>
      <c r="O453" s="34">
        <v>49</v>
      </c>
      <c r="P453" s="31">
        <v>49</v>
      </c>
      <c r="Q453" s="31">
        <v>0</v>
      </c>
      <c r="R453" s="31">
        <v>49</v>
      </c>
      <c r="S453" s="33">
        <v>0</v>
      </c>
      <c r="T453" s="40">
        <f t="shared" si="62"/>
        <v>0</v>
      </c>
      <c r="U453" s="162">
        <f t="shared" si="66"/>
        <v>39549</v>
      </c>
      <c r="V453" s="112">
        <f t="shared" si="65"/>
        <v>9</v>
      </c>
      <c r="W453" s="16">
        <v>49</v>
      </c>
      <c r="X453" s="437" t="str">
        <f t="shared" si="58"/>
        <v>OK</v>
      </c>
      <c r="Y453" s="333">
        <f t="shared" si="63"/>
        <v>0</v>
      </c>
      <c r="Z453" s="9" t="str">
        <f t="shared" si="64"/>
        <v>Conforama</v>
      </c>
      <c r="AA453" s="51">
        <v>39555</v>
      </c>
      <c r="AB453" s="1233"/>
      <c r="AC453" s="147">
        <f t="shared" si="59"/>
        <v>7</v>
      </c>
      <c r="AD453" s="24" t="str">
        <f t="shared" si="60"/>
        <v>OK</v>
      </c>
      <c r="AE453" s="15"/>
      <c r="AF453" s="9" t="e">
        <f>IF(#REF!="","",AA453-#REF!)</f>
        <v>#REF!</v>
      </c>
      <c r="AG453" s="96"/>
    </row>
    <row r="454" spans="1:34" s="32" customFormat="1" hidden="1" outlineLevel="1" x14ac:dyDescent="0.2">
      <c r="B454" s="30">
        <v>10</v>
      </c>
      <c r="C454" s="406">
        <v>178</v>
      </c>
      <c r="D454" s="9" t="s">
        <v>34</v>
      </c>
      <c r="E454" s="153">
        <v>39548</v>
      </c>
      <c r="G454" s="30">
        <v>10</v>
      </c>
      <c r="H454" s="31">
        <v>178</v>
      </c>
      <c r="I454" s="31">
        <v>178</v>
      </c>
      <c r="J454" s="31">
        <v>178</v>
      </c>
      <c r="K454" s="31">
        <f t="shared" si="67"/>
        <v>0</v>
      </c>
      <c r="L454" s="154">
        <v>39549</v>
      </c>
      <c r="M454" s="17"/>
      <c r="N454" s="30">
        <v>10</v>
      </c>
      <c r="O454" s="34">
        <v>178</v>
      </c>
      <c r="P454" s="31">
        <v>178</v>
      </c>
      <c r="Q454" s="31">
        <v>0</v>
      </c>
      <c r="R454" s="31">
        <v>178</v>
      </c>
      <c r="S454" s="33">
        <v>0</v>
      </c>
      <c r="T454" s="40">
        <f t="shared" si="62"/>
        <v>0</v>
      </c>
      <c r="U454" s="162">
        <f t="shared" si="66"/>
        <v>39549</v>
      </c>
      <c r="V454" s="112">
        <f t="shared" si="65"/>
        <v>10</v>
      </c>
      <c r="W454" s="16">
        <v>178</v>
      </c>
      <c r="X454" s="437" t="str">
        <f t="shared" si="58"/>
        <v>OK</v>
      </c>
      <c r="Y454" s="333">
        <f t="shared" si="63"/>
        <v>0</v>
      </c>
      <c r="Z454" s="9" t="str">
        <f t="shared" si="64"/>
        <v>Euronics</v>
      </c>
      <c r="AA454" s="51">
        <v>39555</v>
      </c>
      <c r="AB454" s="1233"/>
      <c r="AC454" s="147">
        <f t="shared" si="59"/>
        <v>7</v>
      </c>
      <c r="AD454" s="24" t="str">
        <f t="shared" si="60"/>
        <v>OK</v>
      </c>
      <c r="AE454" s="15"/>
      <c r="AF454" s="9" t="e">
        <f>IF(#REF!="","",AA454-#REF!)</f>
        <v>#REF!</v>
      </c>
      <c r="AG454" s="96"/>
    </row>
    <row r="455" spans="1:34" s="32" customFormat="1" hidden="1" outlineLevel="1" x14ac:dyDescent="0.2">
      <c r="B455" s="30">
        <v>11</v>
      </c>
      <c r="C455" s="406">
        <v>297</v>
      </c>
      <c r="D455" s="9" t="s">
        <v>35</v>
      </c>
      <c r="E455" s="153">
        <v>39548</v>
      </c>
      <c r="G455" s="30">
        <v>11</v>
      </c>
      <c r="H455" s="31">
        <v>297</v>
      </c>
      <c r="I455" s="31">
        <v>297</v>
      </c>
      <c r="J455" s="31">
        <v>297</v>
      </c>
      <c r="K455" s="31">
        <f t="shared" si="67"/>
        <v>0</v>
      </c>
      <c r="L455" s="154">
        <v>39549</v>
      </c>
      <c r="M455" s="17"/>
      <c r="N455" s="30">
        <v>11</v>
      </c>
      <c r="O455" s="34">
        <v>297</v>
      </c>
      <c r="P455" s="31">
        <v>297</v>
      </c>
      <c r="Q455" s="31">
        <v>0</v>
      </c>
      <c r="R455" s="31">
        <v>297</v>
      </c>
      <c r="S455" s="33">
        <v>0</v>
      </c>
      <c r="T455" s="40">
        <f t="shared" si="62"/>
        <v>0</v>
      </c>
      <c r="U455" s="162">
        <f t="shared" si="66"/>
        <v>39549</v>
      </c>
      <c r="V455" s="112">
        <f t="shared" si="65"/>
        <v>11</v>
      </c>
      <c r="W455" s="16">
        <v>297</v>
      </c>
      <c r="X455" s="437" t="str">
        <f t="shared" si="58"/>
        <v>OK</v>
      </c>
      <c r="Y455" s="333">
        <f t="shared" si="63"/>
        <v>0</v>
      </c>
      <c r="Z455" s="9" t="str">
        <f t="shared" si="64"/>
        <v>Tien 21</v>
      </c>
      <c r="AA455" s="51">
        <v>39555</v>
      </c>
      <c r="AB455" s="1233"/>
      <c r="AC455" s="147">
        <f t="shared" si="59"/>
        <v>7</v>
      </c>
      <c r="AD455" s="24" t="str">
        <f t="shared" si="60"/>
        <v>OK</v>
      </c>
      <c r="AE455" s="15"/>
      <c r="AF455" s="9" t="e">
        <f>IF(#REF!="","",AA455-#REF!)</f>
        <v>#REF!</v>
      </c>
      <c r="AG455" s="96"/>
    </row>
    <row r="456" spans="1:34" s="32" customFormat="1" hidden="1" outlineLevel="1" x14ac:dyDescent="0.2">
      <c r="B456" s="30">
        <v>12</v>
      </c>
      <c r="C456" s="406">
        <v>174</v>
      </c>
      <c r="D456" s="9" t="s">
        <v>36</v>
      </c>
      <c r="E456" s="153">
        <v>39548</v>
      </c>
      <c r="G456" s="30">
        <v>12</v>
      </c>
      <c r="H456" s="31">
        <v>174</v>
      </c>
      <c r="I456" s="31">
        <v>174</v>
      </c>
      <c r="J456" s="31">
        <v>174</v>
      </c>
      <c r="K456" s="31">
        <f t="shared" si="67"/>
        <v>0</v>
      </c>
      <c r="L456" s="154">
        <v>39549</v>
      </c>
      <c r="M456" s="17"/>
      <c r="N456" s="30">
        <v>12</v>
      </c>
      <c r="O456" s="34">
        <v>174</v>
      </c>
      <c r="P456" s="31">
        <v>174</v>
      </c>
      <c r="Q456" s="31">
        <v>0</v>
      </c>
      <c r="R456" s="31">
        <v>174</v>
      </c>
      <c r="S456" s="33">
        <v>0</v>
      </c>
      <c r="T456" s="40">
        <f t="shared" si="62"/>
        <v>0</v>
      </c>
      <c r="U456" s="162">
        <f t="shared" si="66"/>
        <v>39549</v>
      </c>
      <c r="V456" s="112">
        <f t="shared" si="65"/>
        <v>12</v>
      </c>
      <c r="W456" s="16">
        <v>174</v>
      </c>
      <c r="X456" s="437" t="str">
        <f t="shared" ref="X456:X519" si="68">IF(C456=W456,"OK",IF(W456=R456,"ERRO",IF(W456="","KO",IF(W456=J456,"ERRO"))))</f>
        <v>OK</v>
      </c>
      <c r="Y456" s="333">
        <f t="shared" si="63"/>
        <v>0</v>
      </c>
      <c r="Z456" s="9" t="str">
        <f t="shared" si="64"/>
        <v>Confort</v>
      </c>
      <c r="AA456" s="51">
        <v>39555</v>
      </c>
      <c r="AB456" s="1233"/>
      <c r="AC456" s="147">
        <f t="shared" ref="AC456:AC519" si="69">DAYS360(E456,AA456)</f>
        <v>7</v>
      </c>
      <c r="AD456" s="24" t="str">
        <f t="shared" ref="AD456:AD496" si="70">IF(AA456&gt;0,"OK","Pendente")</f>
        <v>OK</v>
      </c>
      <c r="AE456" s="15"/>
      <c r="AF456" s="9" t="e">
        <f>IF(#REF!="","",AA456-#REF!)</f>
        <v>#REF!</v>
      </c>
      <c r="AG456" s="96"/>
    </row>
    <row r="457" spans="1:34" s="32" customFormat="1" hidden="1" outlineLevel="1" x14ac:dyDescent="0.2">
      <c r="A457" s="55"/>
      <c r="B457" s="22">
        <v>13</v>
      </c>
      <c r="C457" s="404">
        <v>5</v>
      </c>
      <c r="D457" s="12" t="s">
        <v>37</v>
      </c>
      <c r="E457" s="153">
        <v>39548</v>
      </c>
      <c r="F457" s="55"/>
      <c r="G457" s="22">
        <v>13</v>
      </c>
      <c r="H457" s="21">
        <v>5</v>
      </c>
      <c r="I457" s="21">
        <v>5</v>
      </c>
      <c r="J457" s="21">
        <v>5</v>
      </c>
      <c r="K457" s="21">
        <f t="shared" si="67"/>
        <v>0</v>
      </c>
      <c r="L457" s="155">
        <v>39549</v>
      </c>
      <c r="M457" s="56"/>
      <c r="N457" s="22">
        <v>13</v>
      </c>
      <c r="O457" s="29">
        <v>5</v>
      </c>
      <c r="P457" s="21">
        <v>5</v>
      </c>
      <c r="Q457" s="21">
        <v>0</v>
      </c>
      <c r="R457" s="21">
        <v>5</v>
      </c>
      <c r="S457" s="14">
        <v>0</v>
      </c>
      <c r="T457" s="100">
        <f t="shared" ref="T457:T520" si="71">IF(R457="","",P457-R457)</f>
        <v>0</v>
      </c>
      <c r="U457" s="162">
        <f t="shared" si="66"/>
        <v>39549</v>
      </c>
      <c r="V457" s="108">
        <f t="shared" ref="V457:V520" si="72">N457</f>
        <v>13</v>
      </c>
      <c r="W457" s="12">
        <v>5</v>
      </c>
      <c r="X457" s="437" t="str">
        <f t="shared" si="68"/>
        <v>OK</v>
      </c>
      <c r="Y457" s="333">
        <f t="shared" ref="Y457:Y520" si="73">+C457-W457</f>
        <v>0</v>
      </c>
      <c r="Z457" s="12" t="str">
        <f t="shared" ref="Z457:Z520" si="74">IF(D457="","",D457)</f>
        <v>Solmar</v>
      </c>
      <c r="AA457" s="51">
        <v>39555</v>
      </c>
      <c r="AB457" s="1233"/>
      <c r="AC457" s="147">
        <f t="shared" si="69"/>
        <v>7</v>
      </c>
      <c r="AD457" s="25" t="str">
        <f t="shared" si="70"/>
        <v>OK</v>
      </c>
      <c r="AE457" s="11"/>
      <c r="AF457" s="12" t="e">
        <f>IF(#REF!="","",AA457-#REF!)</f>
        <v>#REF!</v>
      </c>
      <c r="AG457" s="95"/>
      <c r="AH457" s="55"/>
    </row>
    <row r="458" spans="1:34" s="32" customFormat="1" hidden="1" outlineLevel="1" x14ac:dyDescent="0.2">
      <c r="B458" s="30">
        <v>1</v>
      </c>
      <c r="C458" s="406">
        <v>5</v>
      </c>
      <c r="D458" s="9" t="s">
        <v>24</v>
      </c>
      <c r="E458" s="153">
        <v>39549</v>
      </c>
      <c r="G458" s="30">
        <v>1</v>
      </c>
      <c r="H458" s="42">
        <v>216</v>
      </c>
      <c r="I458" s="31">
        <v>5</v>
      </c>
      <c r="J458" s="31">
        <v>5</v>
      </c>
      <c r="K458" s="31">
        <f t="shared" si="67"/>
        <v>0</v>
      </c>
      <c r="L458" s="154">
        <v>39552</v>
      </c>
      <c r="M458" s="17"/>
      <c r="N458" s="30">
        <v>1</v>
      </c>
      <c r="O458" s="34">
        <v>5</v>
      </c>
      <c r="P458" s="31">
        <v>5</v>
      </c>
      <c r="Q458" s="31">
        <v>0</v>
      </c>
      <c r="R458" s="31">
        <v>5</v>
      </c>
      <c r="S458" s="33">
        <v>0</v>
      </c>
      <c r="T458" s="40">
        <f t="shared" si="71"/>
        <v>0</v>
      </c>
      <c r="U458" s="162">
        <v>39552</v>
      </c>
      <c r="V458" s="112">
        <f t="shared" si="72"/>
        <v>1</v>
      </c>
      <c r="W458" s="16">
        <v>5</v>
      </c>
      <c r="X458" s="437" t="str">
        <f t="shared" si="68"/>
        <v>OK</v>
      </c>
      <c r="Y458" s="333">
        <f t="shared" si="73"/>
        <v>0</v>
      </c>
      <c r="Z458" s="9" t="str">
        <f t="shared" si="74"/>
        <v>White</v>
      </c>
      <c r="AA458" s="51">
        <v>39555</v>
      </c>
      <c r="AB458" s="1233">
        <f>SUM(W458:W470)</f>
        <v>3465</v>
      </c>
      <c r="AC458" s="147">
        <f t="shared" si="69"/>
        <v>6</v>
      </c>
      <c r="AD458" s="24" t="str">
        <f t="shared" si="70"/>
        <v>OK</v>
      </c>
      <c r="AE458" s="15"/>
      <c r="AF458" s="9" t="e">
        <f>IF(#REF!="","",AA458-#REF!)</f>
        <v>#REF!</v>
      </c>
      <c r="AG458" s="96"/>
    </row>
    <row r="459" spans="1:34" s="32" customFormat="1" hidden="1" outlineLevel="1" x14ac:dyDescent="0.2">
      <c r="B459" s="30">
        <v>2</v>
      </c>
      <c r="C459" s="406">
        <v>1</v>
      </c>
      <c r="D459" s="9" t="s">
        <v>25</v>
      </c>
      <c r="E459" s="153">
        <v>39549</v>
      </c>
      <c r="G459" s="30">
        <v>2</v>
      </c>
      <c r="H459" s="31">
        <v>1</v>
      </c>
      <c r="I459" s="31">
        <v>1</v>
      </c>
      <c r="J459" s="31">
        <v>1</v>
      </c>
      <c r="K459" s="31">
        <f t="shared" si="67"/>
        <v>0</v>
      </c>
      <c r="L459" s="154">
        <v>39552</v>
      </c>
      <c r="M459" s="17"/>
      <c r="N459" s="30">
        <v>2</v>
      </c>
      <c r="O459" s="34">
        <v>1</v>
      </c>
      <c r="P459" s="31">
        <v>1</v>
      </c>
      <c r="Q459" s="31">
        <v>0</v>
      </c>
      <c r="R459" s="31">
        <v>1</v>
      </c>
      <c r="S459" s="33">
        <v>0</v>
      </c>
      <c r="T459" s="40">
        <f t="shared" si="71"/>
        <v>0</v>
      </c>
      <c r="U459" s="162">
        <v>39552</v>
      </c>
      <c r="V459" s="112">
        <f t="shared" si="72"/>
        <v>2</v>
      </c>
      <c r="W459" s="16">
        <v>1</v>
      </c>
      <c r="X459" s="437" t="str">
        <f t="shared" si="68"/>
        <v>OK</v>
      </c>
      <c r="Y459" s="333">
        <f t="shared" si="73"/>
        <v>0</v>
      </c>
      <c r="Z459" s="9" t="str">
        <f t="shared" si="74"/>
        <v>Green</v>
      </c>
      <c r="AA459" s="51">
        <v>39554</v>
      </c>
      <c r="AB459" s="1233"/>
      <c r="AC459" s="147">
        <f t="shared" si="69"/>
        <v>5</v>
      </c>
      <c r="AD459" s="24" t="str">
        <f t="shared" si="70"/>
        <v>OK</v>
      </c>
      <c r="AE459" s="15"/>
      <c r="AF459" s="9" t="e">
        <f>IF(#REF!="","",AA459-#REF!)</f>
        <v>#REF!</v>
      </c>
      <c r="AG459" s="96"/>
      <c r="AH459" s="60"/>
    </row>
    <row r="460" spans="1:34" s="32" customFormat="1" hidden="1" outlineLevel="1" x14ac:dyDescent="0.2">
      <c r="B460" s="30">
        <v>3</v>
      </c>
      <c r="C460" s="406">
        <v>8</v>
      </c>
      <c r="D460" s="9" t="s">
        <v>26</v>
      </c>
      <c r="E460" s="153">
        <v>39549</v>
      </c>
      <c r="G460" s="30">
        <v>3</v>
      </c>
      <c r="H460" s="31">
        <v>8</v>
      </c>
      <c r="I460" s="31">
        <v>8</v>
      </c>
      <c r="J460" s="31">
        <v>8</v>
      </c>
      <c r="K460" s="31">
        <f t="shared" si="67"/>
        <v>0</v>
      </c>
      <c r="L460" s="154">
        <v>39552</v>
      </c>
      <c r="M460" s="17"/>
      <c r="N460" s="30">
        <v>3</v>
      </c>
      <c r="O460" s="34">
        <v>8</v>
      </c>
      <c r="P460" s="31">
        <v>8</v>
      </c>
      <c r="Q460" s="31">
        <v>0</v>
      </c>
      <c r="R460" s="31">
        <v>8</v>
      </c>
      <c r="S460" s="33">
        <v>0</v>
      </c>
      <c r="T460" s="40">
        <f t="shared" si="71"/>
        <v>0</v>
      </c>
      <c r="U460" s="162">
        <v>39552</v>
      </c>
      <c r="V460" s="112">
        <f t="shared" si="72"/>
        <v>3</v>
      </c>
      <c r="W460" s="16">
        <v>8</v>
      </c>
      <c r="X460" s="437" t="str">
        <f t="shared" si="68"/>
        <v>OK</v>
      </c>
      <c r="Y460" s="333">
        <f t="shared" si="73"/>
        <v>0</v>
      </c>
      <c r="Z460" s="9" t="str">
        <f t="shared" si="74"/>
        <v>Black</v>
      </c>
      <c r="AA460" s="51">
        <v>39555</v>
      </c>
      <c r="AB460" s="1233"/>
      <c r="AC460" s="147">
        <f t="shared" si="69"/>
        <v>6</v>
      </c>
      <c r="AD460" s="24" t="str">
        <f t="shared" si="70"/>
        <v>OK</v>
      </c>
      <c r="AE460" s="15"/>
      <c r="AF460" s="9" t="e">
        <f>IF(#REF!="","",AA460-#REF!)</f>
        <v>#REF!</v>
      </c>
      <c r="AG460" s="96"/>
    </row>
    <row r="461" spans="1:34" s="32" customFormat="1" hidden="1" outlineLevel="1" x14ac:dyDescent="0.2">
      <c r="B461" s="30">
        <v>4</v>
      </c>
      <c r="C461" s="406">
        <v>4</v>
      </c>
      <c r="D461" s="9" t="s">
        <v>28</v>
      </c>
      <c r="E461" s="153">
        <v>39549</v>
      </c>
      <c r="G461" s="30">
        <v>4</v>
      </c>
      <c r="H461" s="31">
        <v>4</v>
      </c>
      <c r="I461" s="31">
        <v>4</v>
      </c>
      <c r="J461" s="31">
        <v>4</v>
      </c>
      <c r="K461" s="31">
        <f t="shared" si="67"/>
        <v>0</v>
      </c>
      <c r="L461" s="154">
        <v>39552</v>
      </c>
      <c r="M461" s="17"/>
      <c r="N461" s="30">
        <v>4</v>
      </c>
      <c r="O461" s="34">
        <v>4</v>
      </c>
      <c r="P461" s="31">
        <v>4</v>
      </c>
      <c r="Q461" s="31">
        <v>0</v>
      </c>
      <c r="R461" s="31">
        <v>4</v>
      </c>
      <c r="S461" s="33">
        <v>0</v>
      </c>
      <c r="T461" s="40">
        <f t="shared" si="71"/>
        <v>0</v>
      </c>
      <c r="U461" s="162">
        <v>39552</v>
      </c>
      <c r="V461" s="112">
        <f t="shared" si="72"/>
        <v>4</v>
      </c>
      <c r="W461" s="16">
        <v>4</v>
      </c>
      <c r="X461" s="437" t="str">
        <f t="shared" si="68"/>
        <v>OK</v>
      </c>
      <c r="Y461" s="333">
        <f t="shared" si="73"/>
        <v>0</v>
      </c>
      <c r="Z461" s="9" t="str">
        <f t="shared" si="74"/>
        <v>Finance</v>
      </c>
      <c r="AA461" s="51">
        <v>39555</v>
      </c>
      <c r="AB461" s="1233"/>
      <c r="AC461" s="147">
        <f t="shared" si="69"/>
        <v>6</v>
      </c>
      <c r="AD461" s="24" t="str">
        <f t="shared" si="70"/>
        <v>OK</v>
      </c>
      <c r="AE461" s="15"/>
      <c r="AF461" s="9" t="e">
        <f>IF(#REF!="","",AA461-#REF!)</f>
        <v>#REF!</v>
      </c>
      <c r="AG461" s="96"/>
    </row>
    <row r="462" spans="1:34" s="32" customFormat="1" hidden="1" outlineLevel="1" x14ac:dyDescent="0.2">
      <c r="B462" s="30">
        <v>5</v>
      </c>
      <c r="C462" s="406">
        <v>29</v>
      </c>
      <c r="D462" s="9" t="s">
        <v>29</v>
      </c>
      <c r="E462" s="153">
        <v>39549</v>
      </c>
      <c r="G462" s="30">
        <v>5</v>
      </c>
      <c r="H462" s="31">
        <v>29</v>
      </c>
      <c r="I462" s="31">
        <v>29</v>
      </c>
      <c r="J462" s="31">
        <v>29</v>
      </c>
      <c r="K462" s="31">
        <f t="shared" si="67"/>
        <v>0</v>
      </c>
      <c r="L462" s="154">
        <v>39552</v>
      </c>
      <c r="M462" s="17"/>
      <c r="N462" s="30">
        <v>5</v>
      </c>
      <c r="O462" s="34">
        <v>29</v>
      </c>
      <c r="P462" s="31">
        <v>29</v>
      </c>
      <c r="Q462" s="31">
        <v>0</v>
      </c>
      <c r="R462" s="31">
        <v>29</v>
      </c>
      <c r="S462" s="33">
        <v>0</v>
      </c>
      <c r="T462" s="40">
        <f t="shared" si="71"/>
        <v>0</v>
      </c>
      <c r="U462" s="162">
        <v>39552</v>
      </c>
      <c r="V462" s="112">
        <f t="shared" si="72"/>
        <v>5</v>
      </c>
      <c r="W462" s="16">
        <v>29</v>
      </c>
      <c r="X462" s="437" t="str">
        <f t="shared" si="68"/>
        <v>OK</v>
      </c>
      <c r="Y462" s="333">
        <f t="shared" si="73"/>
        <v>0</v>
      </c>
      <c r="Z462" s="9" t="str">
        <f t="shared" si="74"/>
        <v>Credial</v>
      </c>
      <c r="AA462" s="51">
        <v>39555</v>
      </c>
      <c r="AB462" s="1233"/>
      <c r="AC462" s="147">
        <f t="shared" si="69"/>
        <v>6</v>
      </c>
      <c r="AD462" s="24" t="str">
        <f t="shared" si="70"/>
        <v>OK</v>
      </c>
      <c r="AE462" s="15"/>
      <c r="AF462" s="9" t="e">
        <f>IF(#REF!="","",AA462-#REF!)</f>
        <v>#REF!</v>
      </c>
      <c r="AG462" s="96"/>
    </row>
    <row r="463" spans="1:34" s="32" customFormat="1" hidden="1" outlineLevel="1" x14ac:dyDescent="0.2">
      <c r="B463" s="30">
        <v>6</v>
      </c>
      <c r="C463" s="406">
        <v>84</v>
      </c>
      <c r="D463" s="9" t="s">
        <v>30</v>
      </c>
      <c r="E463" s="153">
        <v>39549</v>
      </c>
      <c r="G463" s="30">
        <v>6</v>
      </c>
      <c r="H463" s="31">
        <v>84</v>
      </c>
      <c r="I463" s="31">
        <v>84</v>
      </c>
      <c r="J463" s="31">
        <v>84</v>
      </c>
      <c r="K463" s="31">
        <f t="shared" si="67"/>
        <v>0</v>
      </c>
      <c r="L463" s="154">
        <v>39552</v>
      </c>
      <c r="M463" s="17"/>
      <c r="N463" s="30">
        <v>6</v>
      </c>
      <c r="O463" s="34">
        <v>84</v>
      </c>
      <c r="P463" s="31">
        <v>84</v>
      </c>
      <c r="Q463" s="31">
        <v>0</v>
      </c>
      <c r="R463" s="31">
        <v>84</v>
      </c>
      <c r="S463" s="33">
        <v>0</v>
      </c>
      <c r="T463" s="40">
        <f t="shared" si="71"/>
        <v>0</v>
      </c>
      <c r="U463" s="162">
        <v>39552</v>
      </c>
      <c r="V463" s="112">
        <v>6</v>
      </c>
      <c r="W463" s="9">
        <f>C463</f>
        <v>84</v>
      </c>
      <c r="X463" s="437" t="str">
        <f t="shared" si="68"/>
        <v>OK</v>
      </c>
      <c r="Y463" s="333">
        <f t="shared" si="73"/>
        <v>0</v>
      </c>
      <c r="Z463" s="9" t="str">
        <f t="shared" si="74"/>
        <v>Ikeia</v>
      </c>
      <c r="AA463" s="51">
        <v>39647</v>
      </c>
      <c r="AB463" s="1233"/>
      <c r="AC463" s="147">
        <f t="shared" si="69"/>
        <v>97</v>
      </c>
      <c r="AD463" s="24" t="str">
        <f t="shared" si="70"/>
        <v>OK</v>
      </c>
      <c r="AE463" s="8" t="str">
        <f>IF(AND((AA463=""),$E$8&gt;(V510+5)),"ALERTA","-")</f>
        <v>-</v>
      </c>
      <c r="AF463" s="9" t="e">
        <f>IF(#REF!="","",AA463-#REF!)</f>
        <v>#REF!</v>
      </c>
      <c r="AG463" s="96"/>
    </row>
    <row r="464" spans="1:34" s="32" customFormat="1" hidden="1" outlineLevel="1" x14ac:dyDescent="0.2">
      <c r="B464" s="30">
        <v>7</v>
      </c>
      <c r="C464" s="406">
        <v>1995</v>
      </c>
      <c r="D464" s="9" t="s">
        <v>31</v>
      </c>
      <c r="E464" s="153">
        <v>39549</v>
      </c>
      <c r="G464" s="30">
        <v>7</v>
      </c>
      <c r="H464" s="31">
        <v>1995</v>
      </c>
      <c r="I464" s="31">
        <v>1995</v>
      </c>
      <c r="J464" s="31">
        <v>1995</v>
      </c>
      <c r="K464" s="31">
        <f t="shared" si="67"/>
        <v>0</v>
      </c>
      <c r="L464" s="154">
        <v>39552</v>
      </c>
      <c r="M464" s="17"/>
      <c r="N464" s="30">
        <v>7</v>
      </c>
      <c r="O464" s="34">
        <v>1995</v>
      </c>
      <c r="P464" s="31">
        <v>1995</v>
      </c>
      <c r="Q464" s="31">
        <v>0</v>
      </c>
      <c r="R464" s="31">
        <v>1995</v>
      </c>
      <c r="S464" s="33">
        <v>0</v>
      </c>
      <c r="T464" s="40">
        <f t="shared" si="71"/>
        <v>0</v>
      </c>
      <c r="U464" s="162">
        <v>39552</v>
      </c>
      <c r="V464" s="112">
        <f t="shared" si="72"/>
        <v>7</v>
      </c>
      <c r="W464" s="16">
        <v>1995</v>
      </c>
      <c r="X464" s="437" t="str">
        <f t="shared" si="68"/>
        <v>OK</v>
      </c>
      <c r="Y464" s="333">
        <f t="shared" si="73"/>
        <v>0</v>
      </c>
      <c r="Z464" s="9" t="str">
        <f t="shared" si="74"/>
        <v>Moviflor</v>
      </c>
      <c r="AA464" s="51">
        <v>39555</v>
      </c>
      <c r="AB464" s="1233"/>
      <c r="AC464" s="147">
        <f t="shared" si="69"/>
        <v>6</v>
      </c>
      <c r="AD464" s="24" t="str">
        <f t="shared" si="70"/>
        <v>OK</v>
      </c>
      <c r="AE464" s="15"/>
      <c r="AF464" s="9" t="e">
        <f>IF(#REF!="","",AA464-#REF!)</f>
        <v>#REF!</v>
      </c>
      <c r="AG464" s="96"/>
    </row>
    <row r="465" spans="1:34" s="32" customFormat="1" hidden="1" outlineLevel="1" x14ac:dyDescent="0.2">
      <c r="B465" s="30">
        <v>8</v>
      </c>
      <c r="C465" s="406">
        <v>515</v>
      </c>
      <c r="D465" s="9" t="s">
        <v>31</v>
      </c>
      <c r="E465" s="153">
        <v>39549</v>
      </c>
      <c r="G465" s="30">
        <v>8</v>
      </c>
      <c r="H465" s="31">
        <v>515</v>
      </c>
      <c r="I465" s="31">
        <v>515</v>
      </c>
      <c r="J465" s="31">
        <v>515</v>
      </c>
      <c r="K465" s="31">
        <f t="shared" si="67"/>
        <v>0</v>
      </c>
      <c r="L465" s="154">
        <v>39552</v>
      </c>
      <c r="M465" s="17"/>
      <c r="N465" s="30">
        <v>8</v>
      </c>
      <c r="O465" s="34">
        <v>515</v>
      </c>
      <c r="P465" s="31">
        <v>515</v>
      </c>
      <c r="Q465" s="31">
        <v>0</v>
      </c>
      <c r="R465" s="31">
        <v>515</v>
      </c>
      <c r="S465" s="33">
        <v>0</v>
      </c>
      <c r="T465" s="40">
        <f t="shared" si="71"/>
        <v>0</v>
      </c>
      <c r="U465" s="162">
        <v>39552</v>
      </c>
      <c r="V465" s="112">
        <f t="shared" si="72"/>
        <v>8</v>
      </c>
      <c r="W465" s="16">
        <v>515</v>
      </c>
      <c r="X465" s="437" t="str">
        <f t="shared" si="68"/>
        <v>OK</v>
      </c>
      <c r="Y465" s="333">
        <f t="shared" si="73"/>
        <v>0</v>
      </c>
      <c r="Z465" s="9" t="str">
        <f t="shared" si="74"/>
        <v>Moviflor</v>
      </c>
      <c r="AA465" s="51">
        <v>39554</v>
      </c>
      <c r="AB465" s="1233"/>
      <c r="AC465" s="147">
        <f t="shared" si="69"/>
        <v>5</v>
      </c>
      <c r="AD465" s="24" t="str">
        <f t="shared" si="70"/>
        <v>OK</v>
      </c>
      <c r="AE465" s="15"/>
      <c r="AF465" s="9" t="e">
        <f>IF(#REF!="","",AA465-#REF!)</f>
        <v>#REF!</v>
      </c>
      <c r="AG465" s="96"/>
    </row>
    <row r="466" spans="1:34" s="32" customFormat="1" hidden="1" outlineLevel="1" x14ac:dyDescent="0.2">
      <c r="B466" s="30">
        <v>9</v>
      </c>
      <c r="C466" s="406">
        <v>1</v>
      </c>
      <c r="D466" s="9" t="s">
        <v>32</v>
      </c>
      <c r="E466" s="153">
        <v>39549</v>
      </c>
      <c r="G466" s="30">
        <v>9</v>
      </c>
      <c r="H466" s="31">
        <v>1</v>
      </c>
      <c r="I466" s="31">
        <v>1</v>
      </c>
      <c r="J466" s="31">
        <v>1</v>
      </c>
      <c r="K466" s="31">
        <f t="shared" si="67"/>
        <v>0</v>
      </c>
      <c r="L466" s="154">
        <v>39552</v>
      </c>
      <c r="M466" s="17"/>
      <c r="N466" s="30">
        <v>9</v>
      </c>
      <c r="O466" s="34">
        <v>1</v>
      </c>
      <c r="P466" s="31">
        <v>1</v>
      </c>
      <c r="Q466" s="31">
        <v>0</v>
      </c>
      <c r="R466" s="31">
        <v>1</v>
      </c>
      <c r="S466" s="33">
        <v>0</v>
      </c>
      <c r="T466" s="40">
        <f t="shared" si="71"/>
        <v>0</v>
      </c>
      <c r="U466" s="162">
        <v>39552</v>
      </c>
      <c r="V466" s="112">
        <f t="shared" si="72"/>
        <v>9</v>
      </c>
      <c r="W466" s="16">
        <v>1</v>
      </c>
      <c r="X466" s="437" t="str">
        <f t="shared" si="68"/>
        <v>OK</v>
      </c>
      <c r="Y466" s="333">
        <f t="shared" si="73"/>
        <v>0</v>
      </c>
      <c r="Z466" s="9" t="str">
        <f t="shared" si="74"/>
        <v>Conforama</v>
      </c>
      <c r="AA466" s="51">
        <v>39555</v>
      </c>
      <c r="AB466" s="1233"/>
      <c r="AC466" s="147">
        <f t="shared" si="69"/>
        <v>6</v>
      </c>
      <c r="AD466" s="24" t="str">
        <f t="shared" si="70"/>
        <v>OK</v>
      </c>
      <c r="AE466" s="15"/>
      <c r="AF466" s="9" t="e">
        <f>IF(#REF!="","",AA466-#REF!)</f>
        <v>#REF!</v>
      </c>
      <c r="AG466" s="96"/>
    </row>
    <row r="467" spans="1:34" s="32" customFormat="1" hidden="1" outlineLevel="1" x14ac:dyDescent="0.2">
      <c r="B467" s="30">
        <v>10</v>
      </c>
      <c r="C467" s="406">
        <v>246</v>
      </c>
      <c r="D467" s="9" t="s">
        <v>34</v>
      </c>
      <c r="E467" s="153">
        <v>39549</v>
      </c>
      <c r="G467" s="30">
        <v>10</v>
      </c>
      <c r="H467" s="31">
        <v>246</v>
      </c>
      <c r="I467" s="31">
        <v>246</v>
      </c>
      <c r="J467" s="31">
        <v>246</v>
      </c>
      <c r="K467" s="31">
        <f t="shared" si="67"/>
        <v>0</v>
      </c>
      <c r="L467" s="154">
        <v>39552</v>
      </c>
      <c r="M467" s="17"/>
      <c r="N467" s="30">
        <v>10</v>
      </c>
      <c r="O467" s="34">
        <v>246</v>
      </c>
      <c r="P467" s="31">
        <v>246</v>
      </c>
      <c r="Q467" s="31">
        <v>0</v>
      </c>
      <c r="R467" s="31">
        <v>246</v>
      </c>
      <c r="S467" s="33">
        <v>0</v>
      </c>
      <c r="T467" s="40">
        <f t="shared" si="71"/>
        <v>0</v>
      </c>
      <c r="U467" s="162">
        <v>39552</v>
      </c>
      <c r="V467" s="112">
        <f t="shared" si="72"/>
        <v>10</v>
      </c>
      <c r="W467" s="16">
        <v>246</v>
      </c>
      <c r="X467" s="437" t="str">
        <f t="shared" si="68"/>
        <v>OK</v>
      </c>
      <c r="Y467" s="333">
        <f t="shared" si="73"/>
        <v>0</v>
      </c>
      <c r="Z467" s="9" t="str">
        <f t="shared" si="74"/>
        <v>Euronics</v>
      </c>
      <c r="AA467" s="51">
        <v>39554</v>
      </c>
      <c r="AB467" s="1233"/>
      <c r="AC467" s="147">
        <f t="shared" si="69"/>
        <v>5</v>
      </c>
      <c r="AD467" s="24" t="str">
        <f t="shared" si="70"/>
        <v>OK</v>
      </c>
      <c r="AE467" s="15"/>
      <c r="AF467" s="9" t="e">
        <f>IF(#REF!="","",AA467-#REF!)</f>
        <v>#REF!</v>
      </c>
      <c r="AG467" s="96"/>
    </row>
    <row r="468" spans="1:34" s="32" customFormat="1" hidden="1" outlineLevel="1" x14ac:dyDescent="0.2">
      <c r="B468" s="30">
        <v>11</v>
      </c>
      <c r="C468" s="406">
        <v>278</v>
      </c>
      <c r="D468" s="9" t="s">
        <v>35</v>
      </c>
      <c r="E468" s="153">
        <v>39549</v>
      </c>
      <c r="G468" s="30">
        <v>11</v>
      </c>
      <c r="H468" s="31">
        <v>278</v>
      </c>
      <c r="I468" s="31">
        <v>278</v>
      </c>
      <c r="J468" s="31">
        <v>278</v>
      </c>
      <c r="K468" s="31">
        <f t="shared" si="67"/>
        <v>0</v>
      </c>
      <c r="L468" s="154">
        <v>39552</v>
      </c>
      <c r="M468" s="17"/>
      <c r="N468" s="30">
        <v>11</v>
      </c>
      <c r="O468" s="34">
        <v>278</v>
      </c>
      <c r="P468" s="31">
        <v>278</v>
      </c>
      <c r="Q468" s="31">
        <v>0</v>
      </c>
      <c r="R468" s="31">
        <v>278</v>
      </c>
      <c r="S468" s="33">
        <v>0</v>
      </c>
      <c r="T468" s="40">
        <f t="shared" si="71"/>
        <v>0</v>
      </c>
      <c r="U468" s="162">
        <v>39552</v>
      </c>
      <c r="V468" s="112">
        <f t="shared" si="72"/>
        <v>11</v>
      </c>
      <c r="W468" s="16">
        <v>278</v>
      </c>
      <c r="X468" s="437" t="str">
        <f t="shared" si="68"/>
        <v>OK</v>
      </c>
      <c r="Y468" s="333">
        <f t="shared" si="73"/>
        <v>0</v>
      </c>
      <c r="Z468" s="9" t="str">
        <f t="shared" si="74"/>
        <v>Tien 21</v>
      </c>
      <c r="AA468" s="51">
        <v>39555</v>
      </c>
      <c r="AB468" s="1233"/>
      <c r="AC468" s="147">
        <f t="shared" si="69"/>
        <v>6</v>
      </c>
      <c r="AD468" s="24" t="str">
        <f t="shared" si="70"/>
        <v>OK</v>
      </c>
      <c r="AE468" s="15"/>
      <c r="AF468" s="9" t="e">
        <f>IF(#REF!="","",AA468-#REF!)</f>
        <v>#REF!</v>
      </c>
      <c r="AG468" s="96"/>
    </row>
    <row r="469" spans="1:34" s="32" customFormat="1" hidden="1" outlineLevel="1" x14ac:dyDescent="0.2">
      <c r="B469" s="30">
        <v>12</v>
      </c>
      <c r="C469" s="406">
        <v>297</v>
      </c>
      <c r="D469" s="9" t="s">
        <v>36</v>
      </c>
      <c r="E469" s="153">
        <v>39549</v>
      </c>
      <c r="G469" s="30">
        <v>12</v>
      </c>
      <c r="H469" s="31">
        <v>297</v>
      </c>
      <c r="I469" s="31">
        <v>297</v>
      </c>
      <c r="J469" s="31">
        <v>297</v>
      </c>
      <c r="K469" s="31">
        <f t="shared" si="67"/>
        <v>0</v>
      </c>
      <c r="L469" s="154">
        <v>39552</v>
      </c>
      <c r="M469" s="17"/>
      <c r="N469" s="30">
        <v>12</v>
      </c>
      <c r="O469" s="34">
        <v>297</v>
      </c>
      <c r="P469" s="31">
        <v>297</v>
      </c>
      <c r="Q469" s="31">
        <v>0</v>
      </c>
      <c r="R469" s="31">
        <v>297</v>
      </c>
      <c r="S469" s="33">
        <v>0</v>
      </c>
      <c r="T469" s="40">
        <f t="shared" si="71"/>
        <v>0</v>
      </c>
      <c r="U469" s="162">
        <v>39552</v>
      </c>
      <c r="V469" s="112">
        <f t="shared" si="72"/>
        <v>12</v>
      </c>
      <c r="W469" s="16">
        <v>297</v>
      </c>
      <c r="X469" s="437" t="str">
        <f t="shared" si="68"/>
        <v>OK</v>
      </c>
      <c r="Y469" s="333">
        <f t="shared" si="73"/>
        <v>0</v>
      </c>
      <c r="Z469" s="9" t="str">
        <f t="shared" si="74"/>
        <v>Confort</v>
      </c>
      <c r="AA469" s="51">
        <v>39555</v>
      </c>
      <c r="AB469" s="1233"/>
      <c r="AC469" s="147">
        <f t="shared" si="69"/>
        <v>6</v>
      </c>
      <c r="AD469" s="24" t="str">
        <f t="shared" si="70"/>
        <v>OK</v>
      </c>
      <c r="AE469" s="15"/>
      <c r="AF469" s="9" t="e">
        <f>IF(#REF!="","",AA469-#REF!)</f>
        <v>#REF!</v>
      </c>
      <c r="AG469" s="96"/>
    </row>
    <row r="470" spans="1:34" s="32" customFormat="1" hidden="1" outlineLevel="1" x14ac:dyDescent="0.2">
      <c r="A470" s="55"/>
      <c r="B470" s="22">
        <v>13</v>
      </c>
      <c r="C470" s="404">
        <v>2</v>
      </c>
      <c r="D470" s="12" t="s">
        <v>37</v>
      </c>
      <c r="E470" s="153">
        <v>39549</v>
      </c>
      <c r="F470" s="55"/>
      <c r="G470" s="22">
        <v>13</v>
      </c>
      <c r="H470" s="21">
        <v>2</v>
      </c>
      <c r="I470" s="21">
        <v>2</v>
      </c>
      <c r="J470" s="21">
        <v>2</v>
      </c>
      <c r="K470" s="21">
        <f t="shared" si="67"/>
        <v>0</v>
      </c>
      <c r="L470" s="155">
        <v>39552</v>
      </c>
      <c r="M470" s="56"/>
      <c r="N470" s="22">
        <v>13</v>
      </c>
      <c r="O470" s="29">
        <v>2</v>
      </c>
      <c r="P470" s="21">
        <v>2</v>
      </c>
      <c r="Q470" s="21">
        <v>0</v>
      </c>
      <c r="R470" s="21">
        <v>2</v>
      </c>
      <c r="S470" s="14">
        <v>0</v>
      </c>
      <c r="T470" s="100">
        <f t="shared" si="71"/>
        <v>0</v>
      </c>
      <c r="U470" s="162">
        <v>39552</v>
      </c>
      <c r="V470" s="108">
        <f t="shared" si="72"/>
        <v>13</v>
      </c>
      <c r="W470" s="12">
        <v>2</v>
      </c>
      <c r="X470" s="437" t="str">
        <f t="shared" si="68"/>
        <v>OK</v>
      </c>
      <c r="Y470" s="333">
        <f t="shared" si="73"/>
        <v>0</v>
      </c>
      <c r="Z470" s="12" t="str">
        <f t="shared" si="74"/>
        <v>Solmar</v>
      </c>
      <c r="AA470" s="51">
        <v>39555</v>
      </c>
      <c r="AB470" s="1233"/>
      <c r="AC470" s="147">
        <f t="shared" si="69"/>
        <v>6</v>
      </c>
      <c r="AD470" s="25" t="str">
        <f t="shared" si="70"/>
        <v>OK</v>
      </c>
      <c r="AE470" s="11"/>
      <c r="AF470" s="12" t="e">
        <f>IF(#REF!="","",AA470-#REF!)</f>
        <v>#REF!</v>
      </c>
      <c r="AG470" s="95"/>
      <c r="AH470" s="55"/>
    </row>
    <row r="471" spans="1:34" s="32" customFormat="1" hidden="1" outlineLevel="1" x14ac:dyDescent="0.2">
      <c r="B471" s="30">
        <v>1</v>
      </c>
      <c r="C471" s="406">
        <v>564</v>
      </c>
      <c r="D471" s="9" t="s">
        <v>24</v>
      </c>
      <c r="E471" s="153">
        <v>39552</v>
      </c>
      <c r="G471" s="30">
        <v>1</v>
      </c>
      <c r="H471" s="42">
        <v>345</v>
      </c>
      <c r="I471" s="31">
        <v>564</v>
      </c>
      <c r="J471" s="31">
        <v>564</v>
      </c>
      <c r="K471" s="31">
        <f t="shared" si="67"/>
        <v>0</v>
      </c>
      <c r="L471" s="154">
        <v>39553</v>
      </c>
      <c r="M471" s="17"/>
      <c r="N471" s="30">
        <v>1</v>
      </c>
      <c r="O471" s="34">
        <v>564</v>
      </c>
      <c r="P471" s="31">
        <v>564</v>
      </c>
      <c r="Q471" s="31">
        <v>0</v>
      </c>
      <c r="R471" s="31">
        <v>564</v>
      </c>
      <c r="S471" s="33">
        <v>0</v>
      </c>
      <c r="T471" s="40">
        <f t="shared" si="71"/>
        <v>0</v>
      </c>
      <c r="U471" s="162">
        <f t="shared" si="66"/>
        <v>39553</v>
      </c>
      <c r="V471" s="112">
        <f t="shared" si="72"/>
        <v>1</v>
      </c>
      <c r="W471" s="16">
        <v>564</v>
      </c>
      <c r="X471" s="437" t="str">
        <f t="shared" si="68"/>
        <v>OK</v>
      </c>
      <c r="Y471" s="333">
        <f t="shared" si="73"/>
        <v>0</v>
      </c>
      <c r="Z471" s="9" t="str">
        <f t="shared" si="74"/>
        <v>White</v>
      </c>
      <c r="AA471" s="51">
        <v>39554</v>
      </c>
      <c r="AB471" s="1233">
        <f>SUM(W471:W483)</f>
        <v>4198</v>
      </c>
      <c r="AC471" s="147">
        <f t="shared" si="69"/>
        <v>2</v>
      </c>
      <c r="AD471" s="24" t="str">
        <f t="shared" si="70"/>
        <v>OK</v>
      </c>
      <c r="AE471" s="15"/>
      <c r="AF471" s="9" t="e">
        <f>IF(#REF!="","",AA471-#REF!)</f>
        <v>#REF!</v>
      </c>
      <c r="AG471" s="96"/>
    </row>
    <row r="472" spans="1:34" s="32" customFormat="1" hidden="1" outlineLevel="1" x14ac:dyDescent="0.2">
      <c r="B472" s="30">
        <v>2</v>
      </c>
      <c r="C472" s="406">
        <v>2</v>
      </c>
      <c r="D472" s="9" t="s">
        <v>25</v>
      </c>
      <c r="E472" s="153">
        <v>39552</v>
      </c>
      <c r="G472" s="30">
        <v>2</v>
      </c>
      <c r="H472" s="31">
        <v>2</v>
      </c>
      <c r="I472" s="31">
        <v>2</v>
      </c>
      <c r="J472" s="31">
        <v>2</v>
      </c>
      <c r="K472" s="31">
        <f t="shared" si="67"/>
        <v>0</v>
      </c>
      <c r="L472" s="154">
        <v>39553</v>
      </c>
      <c r="M472" s="17"/>
      <c r="N472" s="30">
        <v>2</v>
      </c>
      <c r="O472" s="34">
        <v>2</v>
      </c>
      <c r="P472" s="31">
        <v>2</v>
      </c>
      <c r="Q472" s="31">
        <v>0</v>
      </c>
      <c r="R472" s="31">
        <v>2</v>
      </c>
      <c r="S472" s="33">
        <v>0</v>
      </c>
      <c r="T472" s="40">
        <f t="shared" si="71"/>
        <v>0</v>
      </c>
      <c r="U472" s="162">
        <f t="shared" si="66"/>
        <v>39553</v>
      </c>
      <c r="V472" s="112">
        <f t="shared" si="72"/>
        <v>2</v>
      </c>
      <c r="W472" s="16">
        <v>2</v>
      </c>
      <c r="X472" s="437" t="str">
        <f t="shared" si="68"/>
        <v>OK</v>
      </c>
      <c r="Y472" s="333">
        <f t="shared" si="73"/>
        <v>0</v>
      </c>
      <c r="Z472" s="9" t="str">
        <f t="shared" si="74"/>
        <v>Green</v>
      </c>
      <c r="AA472" s="51">
        <v>39554</v>
      </c>
      <c r="AB472" s="1233"/>
      <c r="AC472" s="147">
        <f t="shared" si="69"/>
        <v>2</v>
      </c>
      <c r="AD472" s="24" t="str">
        <f t="shared" si="70"/>
        <v>OK</v>
      </c>
      <c r="AE472" s="15"/>
      <c r="AF472" s="9" t="e">
        <f>IF(#REF!="","",AA472-#REF!)</f>
        <v>#REF!</v>
      </c>
      <c r="AG472" s="96"/>
      <c r="AH472" s="60"/>
    </row>
    <row r="473" spans="1:34" s="32" customFormat="1" hidden="1" outlineLevel="1" x14ac:dyDescent="0.2">
      <c r="B473" s="30">
        <v>3</v>
      </c>
      <c r="C473" s="406">
        <v>6</v>
      </c>
      <c r="D473" s="9" t="s">
        <v>26</v>
      </c>
      <c r="E473" s="153">
        <v>39552</v>
      </c>
      <c r="G473" s="30">
        <v>3</v>
      </c>
      <c r="H473" s="31">
        <v>6</v>
      </c>
      <c r="I473" s="31">
        <v>6</v>
      </c>
      <c r="J473" s="31">
        <v>6</v>
      </c>
      <c r="K473" s="31">
        <f t="shared" si="67"/>
        <v>0</v>
      </c>
      <c r="L473" s="154">
        <v>39553</v>
      </c>
      <c r="M473" s="17"/>
      <c r="N473" s="30">
        <v>3</v>
      </c>
      <c r="O473" s="34">
        <v>6</v>
      </c>
      <c r="P473" s="31">
        <v>6</v>
      </c>
      <c r="Q473" s="31">
        <v>0</v>
      </c>
      <c r="R473" s="31">
        <v>6</v>
      </c>
      <c r="S473" s="33">
        <v>0</v>
      </c>
      <c r="T473" s="40">
        <f t="shared" si="71"/>
        <v>0</v>
      </c>
      <c r="U473" s="162">
        <f t="shared" si="66"/>
        <v>39553</v>
      </c>
      <c r="V473" s="112">
        <f t="shared" si="72"/>
        <v>3</v>
      </c>
      <c r="W473" s="16">
        <v>6</v>
      </c>
      <c r="X473" s="437" t="str">
        <f t="shared" si="68"/>
        <v>OK</v>
      </c>
      <c r="Y473" s="333">
        <f t="shared" si="73"/>
        <v>0</v>
      </c>
      <c r="Z473" s="9" t="str">
        <f t="shared" si="74"/>
        <v>Black</v>
      </c>
      <c r="AA473" s="51">
        <v>39554</v>
      </c>
      <c r="AB473" s="1233"/>
      <c r="AC473" s="147">
        <f t="shared" si="69"/>
        <v>2</v>
      </c>
      <c r="AD473" s="24" t="str">
        <f t="shared" si="70"/>
        <v>OK</v>
      </c>
      <c r="AE473" s="15"/>
      <c r="AF473" s="9" t="e">
        <f>IF(#REF!="","",AA473-#REF!)</f>
        <v>#REF!</v>
      </c>
      <c r="AG473" s="96"/>
    </row>
    <row r="474" spans="1:34" s="32" customFormat="1" hidden="1" outlineLevel="1" x14ac:dyDescent="0.2">
      <c r="B474" s="30">
        <v>4</v>
      </c>
      <c r="C474" s="406">
        <v>1</v>
      </c>
      <c r="D474" s="9" t="s">
        <v>28</v>
      </c>
      <c r="E474" s="153">
        <v>39552</v>
      </c>
      <c r="G474" s="30">
        <v>4</v>
      </c>
      <c r="H474" s="31">
        <v>1</v>
      </c>
      <c r="I474" s="31">
        <v>1</v>
      </c>
      <c r="J474" s="31">
        <v>1</v>
      </c>
      <c r="K474" s="31">
        <f t="shared" si="67"/>
        <v>0</v>
      </c>
      <c r="L474" s="154">
        <v>39553</v>
      </c>
      <c r="M474" s="17"/>
      <c r="N474" s="30">
        <v>4</v>
      </c>
      <c r="O474" s="34">
        <v>1</v>
      </c>
      <c r="P474" s="31">
        <v>1</v>
      </c>
      <c r="Q474" s="31">
        <v>0</v>
      </c>
      <c r="R474" s="31">
        <v>1</v>
      </c>
      <c r="S474" s="33">
        <v>0</v>
      </c>
      <c r="T474" s="40">
        <f t="shared" si="71"/>
        <v>0</v>
      </c>
      <c r="U474" s="162">
        <f t="shared" si="66"/>
        <v>39553</v>
      </c>
      <c r="V474" s="112">
        <f t="shared" si="72"/>
        <v>4</v>
      </c>
      <c r="W474" s="16">
        <v>1</v>
      </c>
      <c r="X474" s="437" t="str">
        <f t="shared" si="68"/>
        <v>OK</v>
      </c>
      <c r="Y474" s="333">
        <f t="shared" si="73"/>
        <v>0</v>
      </c>
      <c r="Z474" s="9" t="str">
        <f t="shared" si="74"/>
        <v>Finance</v>
      </c>
      <c r="AA474" s="51">
        <v>39554</v>
      </c>
      <c r="AB474" s="1233"/>
      <c r="AC474" s="147">
        <f t="shared" si="69"/>
        <v>2</v>
      </c>
      <c r="AD474" s="24" t="str">
        <f t="shared" si="70"/>
        <v>OK</v>
      </c>
      <c r="AE474" s="15"/>
      <c r="AF474" s="9" t="e">
        <f>IF(#REF!="","",AA474-#REF!)</f>
        <v>#REF!</v>
      </c>
      <c r="AG474" s="96"/>
    </row>
    <row r="475" spans="1:34" s="32" customFormat="1" hidden="1" outlineLevel="1" x14ac:dyDescent="0.2">
      <c r="B475" s="30">
        <v>5</v>
      </c>
      <c r="C475" s="406">
        <v>136</v>
      </c>
      <c r="D475" s="9" t="s">
        <v>29</v>
      </c>
      <c r="E475" s="153">
        <v>39552</v>
      </c>
      <c r="G475" s="30">
        <v>5</v>
      </c>
      <c r="H475" s="31">
        <v>136</v>
      </c>
      <c r="I475" s="31">
        <v>136</v>
      </c>
      <c r="J475" s="31">
        <v>136</v>
      </c>
      <c r="K475" s="31">
        <f t="shared" si="67"/>
        <v>0</v>
      </c>
      <c r="L475" s="154">
        <v>39553</v>
      </c>
      <c r="M475" s="17"/>
      <c r="N475" s="30">
        <v>5</v>
      </c>
      <c r="O475" s="34">
        <v>136</v>
      </c>
      <c r="P475" s="31">
        <v>136</v>
      </c>
      <c r="Q475" s="31">
        <v>0</v>
      </c>
      <c r="R475" s="31">
        <v>136</v>
      </c>
      <c r="S475" s="33">
        <v>0</v>
      </c>
      <c r="T475" s="40">
        <f t="shared" si="71"/>
        <v>0</v>
      </c>
      <c r="U475" s="162">
        <f t="shared" si="66"/>
        <v>39553</v>
      </c>
      <c r="V475" s="112">
        <f t="shared" si="72"/>
        <v>5</v>
      </c>
      <c r="W475" s="16">
        <v>136</v>
      </c>
      <c r="X475" s="437" t="str">
        <f t="shared" si="68"/>
        <v>OK</v>
      </c>
      <c r="Y475" s="333">
        <f t="shared" si="73"/>
        <v>0</v>
      </c>
      <c r="Z475" s="9" t="str">
        <f t="shared" si="74"/>
        <v>Credial</v>
      </c>
      <c r="AA475" s="51">
        <v>39554</v>
      </c>
      <c r="AB475" s="1233"/>
      <c r="AC475" s="147">
        <f t="shared" si="69"/>
        <v>2</v>
      </c>
      <c r="AD475" s="24" t="str">
        <f t="shared" si="70"/>
        <v>OK</v>
      </c>
      <c r="AE475" s="15"/>
      <c r="AF475" s="9" t="e">
        <f>IF(#REF!="","",AA475-#REF!)</f>
        <v>#REF!</v>
      </c>
      <c r="AG475" s="96"/>
    </row>
    <row r="476" spans="1:34" s="32" customFormat="1" hidden="1" outlineLevel="1" x14ac:dyDescent="0.2">
      <c r="B476" s="30">
        <v>6</v>
      </c>
      <c r="C476" s="406">
        <v>140</v>
      </c>
      <c r="D476" s="9" t="s">
        <v>30</v>
      </c>
      <c r="E476" s="153">
        <v>39552</v>
      </c>
      <c r="G476" s="30">
        <v>6</v>
      </c>
      <c r="H476" s="31">
        <v>140</v>
      </c>
      <c r="I476" s="31">
        <v>140</v>
      </c>
      <c r="J476" s="31">
        <v>140</v>
      </c>
      <c r="K476" s="31">
        <f t="shared" si="67"/>
        <v>0</v>
      </c>
      <c r="L476" s="154">
        <v>39553</v>
      </c>
      <c r="M476" s="17"/>
      <c r="N476" s="30">
        <v>6</v>
      </c>
      <c r="O476" s="34">
        <v>140</v>
      </c>
      <c r="P476" s="31">
        <v>140</v>
      </c>
      <c r="Q476" s="31">
        <v>0</v>
      </c>
      <c r="R476" s="31">
        <v>140</v>
      </c>
      <c r="S476" s="33">
        <v>0</v>
      </c>
      <c r="T476" s="40">
        <f t="shared" si="71"/>
        <v>0</v>
      </c>
      <c r="U476" s="162">
        <f t="shared" si="66"/>
        <v>39553</v>
      </c>
      <c r="V476" s="112">
        <v>6</v>
      </c>
      <c r="W476" s="9">
        <f>C476</f>
        <v>140</v>
      </c>
      <c r="X476" s="437" t="str">
        <f t="shared" si="68"/>
        <v>OK</v>
      </c>
      <c r="Y476" s="333">
        <f t="shared" si="73"/>
        <v>0</v>
      </c>
      <c r="Z476" s="9" t="str">
        <f t="shared" si="74"/>
        <v>Ikeia</v>
      </c>
      <c r="AA476" s="51">
        <v>39647</v>
      </c>
      <c r="AB476" s="1233"/>
      <c r="AC476" s="147">
        <f t="shared" si="69"/>
        <v>94</v>
      </c>
      <c r="AD476" s="24" t="str">
        <f t="shared" si="70"/>
        <v>OK</v>
      </c>
      <c r="AE476" s="8" t="str">
        <f>IF(AND((AA476=""),$E$8&gt;(V524+5)),"ALERTA","-")</f>
        <v>-</v>
      </c>
      <c r="AF476" s="9" t="e">
        <f>IF(#REF!="","",AA476-#REF!)</f>
        <v>#REF!</v>
      </c>
      <c r="AG476" s="96"/>
    </row>
    <row r="477" spans="1:34" s="32" customFormat="1" hidden="1" outlineLevel="1" x14ac:dyDescent="0.2">
      <c r="B477" s="30">
        <v>7</v>
      </c>
      <c r="C477" s="406">
        <v>1995</v>
      </c>
      <c r="D477" s="9" t="s">
        <v>31</v>
      </c>
      <c r="E477" s="153">
        <v>39552</v>
      </c>
      <c r="G477" s="30">
        <v>7</v>
      </c>
      <c r="H477" s="31">
        <v>1995</v>
      </c>
      <c r="I477" s="31">
        <v>1995</v>
      </c>
      <c r="J477" s="31">
        <v>1995</v>
      </c>
      <c r="K477" s="31">
        <f t="shared" si="67"/>
        <v>0</v>
      </c>
      <c r="L477" s="154">
        <v>39553</v>
      </c>
      <c r="M477" s="17"/>
      <c r="N477" s="30">
        <v>7</v>
      </c>
      <c r="O477" s="34">
        <v>1995</v>
      </c>
      <c r="P477" s="31">
        <v>1995</v>
      </c>
      <c r="Q477" s="31">
        <v>0</v>
      </c>
      <c r="R477" s="31">
        <v>1995</v>
      </c>
      <c r="S477" s="33">
        <v>0</v>
      </c>
      <c r="T477" s="40">
        <f t="shared" si="71"/>
        <v>0</v>
      </c>
      <c r="U477" s="162">
        <f t="shared" si="66"/>
        <v>39553</v>
      </c>
      <c r="V477" s="112">
        <f t="shared" si="72"/>
        <v>7</v>
      </c>
      <c r="W477" s="16">
        <v>1995</v>
      </c>
      <c r="X477" s="437" t="str">
        <f t="shared" si="68"/>
        <v>OK</v>
      </c>
      <c r="Y477" s="333">
        <f t="shared" si="73"/>
        <v>0</v>
      </c>
      <c r="Z477" s="9" t="str">
        <f t="shared" si="74"/>
        <v>Moviflor</v>
      </c>
      <c r="AA477" s="51">
        <v>39559</v>
      </c>
      <c r="AB477" s="1233"/>
      <c r="AC477" s="147">
        <f t="shared" si="69"/>
        <v>7</v>
      </c>
      <c r="AD477" s="24" t="str">
        <f t="shared" si="70"/>
        <v>OK</v>
      </c>
      <c r="AE477" s="15"/>
      <c r="AF477" s="9" t="e">
        <f>IF(#REF!="","",AA477-#REF!)</f>
        <v>#REF!</v>
      </c>
      <c r="AG477" s="96"/>
    </row>
    <row r="478" spans="1:34" s="32" customFormat="1" hidden="1" outlineLevel="1" x14ac:dyDescent="0.2">
      <c r="B478" s="30">
        <v>8</v>
      </c>
      <c r="C478" s="406">
        <v>481</v>
      </c>
      <c r="D478" s="9" t="s">
        <v>31</v>
      </c>
      <c r="E478" s="153">
        <v>39552</v>
      </c>
      <c r="G478" s="30">
        <v>8</v>
      </c>
      <c r="H478" s="31">
        <v>481</v>
      </c>
      <c r="I478" s="31">
        <v>481</v>
      </c>
      <c r="J478" s="31">
        <v>481</v>
      </c>
      <c r="K478" s="31">
        <f t="shared" si="67"/>
        <v>0</v>
      </c>
      <c r="L478" s="154">
        <v>39553</v>
      </c>
      <c r="M478" s="17"/>
      <c r="N478" s="30">
        <v>8</v>
      </c>
      <c r="O478" s="34">
        <v>481</v>
      </c>
      <c r="P478" s="31">
        <v>481</v>
      </c>
      <c r="Q478" s="31">
        <v>0</v>
      </c>
      <c r="R478" s="31">
        <v>481</v>
      </c>
      <c r="S478" s="33">
        <v>0</v>
      </c>
      <c r="T478" s="40">
        <f t="shared" si="71"/>
        <v>0</v>
      </c>
      <c r="U478" s="162">
        <f t="shared" si="66"/>
        <v>39553</v>
      </c>
      <c r="V478" s="112">
        <f t="shared" si="72"/>
        <v>8</v>
      </c>
      <c r="W478" s="16">
        <v>481</v>
      </c>
      <c r="X478" s="437" t="str">
        <f t="shared" si="68"/>
        <v>OK</v>
      </c>
      <c r="Y478" s="333">
        <f t="shared" si="73"/>
        <v>0</v>
      </c>
      <c r="Z478" s="9" t="str">
        <f t="shared" si="74"/>
        <v>Moviflor</v>
      </c>
      <c r="AA478" s="51">
        <v>39554</v>
      </c>
      <c r="AB478" s="1233"/>
      <c r="AC478" s="147">
        <f t="shared" si="69"/>
        <v>2</v>
      </c>
      <c r="AD478" s="24" t="str">
        <f t="shared" si="70"/>
        <v>OK</v>
      </c>
      <c r="AE478" s="15"/>
      <c r="AF478" s="9" t="e">
        <f>IF(#REF!="","",AA478-#REF!)</f>
        <v>#REF!</v>
      </c>
      <c r="AG478" s="96"/>
    </row>
    <row r="479" spans="1:34" s="32" customFormat="1" hidden="1" outlineLevel="1" x14ac:dyDescent="0.2">
      <c r="B479" s="30">
        <v>9</v>
      </c>
      <c r="C479" s="406">
        <v>73</v>
      </c>
      <c r="D479" s="9" t="s">
        <v>32</v>
      </c>
      <c r="E479" s="153">
        <v>39552</v>
      </c>
      <c r="G479" s="30">
        <v>9</v>
      </c>
      <c r="H479" s="31">
        <v>73</v>
      </c>
      <c r="I479" s="31">
        <v>73</v>
      </c>
      <c r="J479" s="31">
        <v>73</v>
      </c>
      <c r="K479" s="31">
        <f t="shared" si="67"/>
        <v>0</v>
      </c>
      <c r="L479" s="154">
        <v>39553</v>
      </c>
      <c r="M479" s="17"/>
      <c r="N479" s="30">
        <v>9</v>
      </c>
      <c r="O479" s="34">
        <v>73</v>
      </c>
      <c r="P479" s="31">
        <v>73</v>
      </c>
      <c r="Q479" s="31">
        <v>0</v>
      </c>
      <c r="R479" s="31">
        <v>73</v>
      </c>
      <c r="S479" s="33">
        <v>0</v>
      </c>
      <c r="T479" s="40">
        <f t="shared" si="71"/>
        <v>0</v>
      </c>
      <c r="U479" s="162">
        <f t="shared" si="66"/>
        <v>39553</v>
      </c>
      <c r="V479" s="112">
        <f t="shared" si="72"/>
        <v>9</v>
      </c>
      <c r="W479" s="16">
        <v>73</v>
      </c>
      <c r="X479" s="437" t="str">
        <f t="shared" si="68"/>
        <v>OK</v>
      </c>
      <c r="Y479" s="333">
        <f t="shared" si="73"/>
        <v>0</v>
      </c>
      <c r="Z479" s="9" t="str">
        <f t="shared" si="74"/>
        <v>Conforama</v>
      </c>
      <c r="AA479" s="51">
        <v>39555</v>
      </c>
      <c r="AB479" s="1233"/>
      <c r="AC479" s="147">
        <f t="shared" si="69"/>
        <v>3</v>
      </c>
      <c r="AD479" s="24" t="str">
        <f t="shared" si="70"/>
        <v>OK</v>
      </c>
      <c r="AE479" s="15"/>
      <c r="AF479" s="9" t="e">
        <f>IF(#REF!="","",AA479-#REF!)</f>
        <v>#REF!</v>
      </c>
      <c r="AG479" s="96"/>
    </row>
    <row r="480" spans="1:34" s="32" customFormat="1" hidden="1" outlineLevel="1" x14ac:dyDescent="0.2">
      <c r="B480" s="30">
        <v>10</v>
      </c>
      <c r="C480" s="406">
        <v>295</v>
      </c>
      <c r="D480" s="9" t="s">
        <v>34</v>
      </c>
      <c r="E480" s="153">
        <v>39552</v>
      </c>
      <c r="G480" s="30">
        <v>10</v>
      </c>
      <c r="H480" s="31">
        <v>295</v>
      </c>
      <c r="I480" s="31">
        <v>295</v>
      </c>
      <c r="J480" s="31">
        <v>295</v>
      </c>
      <c r="K480" s="31">
        <f t="shared" si="67"/>
        <v>0</v>
      </c>
      <c r="L480" s="154">
        <v>39553</v>
      </c>
      <c r="M480" s="17"/>
      <c r="N480" s="30">
        <v>10</v>
      </c>
      <c r="O480" s="34">
        <v>295</v>
      </c>
      <c r="P480" s="31">
        <v>295</v>
      </c>
      <c r="Q480" s="31">
        <v>0</v>
      </c>
      <c r="R480" s="31">
        <v>295</v>
      </c>
      <c r="S480" s="33">
        <v>0</v>
      </c>
      <c r="T480" s="40">
        <f t="shared" si="71"/>
        <v>0</v>
      </c>
      <c r="U480" s="162">
        <f t="shared" si="66"/>
        <v>39553</v>
      </c>
      <c r="V480" s="112">
        <f t="shared" si="72"/>
        <v>10</v>
      </c>
      <c r="W480" s="16">
        <v>295</v>
      </c>
      <c r="X480" s="437" t="str">
        <f t="shared" si="68"/>
        <v>OK</v>
      </c>
      <c r="Y480" s="333">
        <f t="shared" si="73"/>
        <v>0</v>
      </c>
      <c r="Z480" s="9" t="str">
        <f t="shared" si="74"/>
        <v>Euronics</v>
      </c>
      <c r="AA480" s="51">
        <v>39555</v>
      </c>
      <c r="AB480" s="1233"/>
      <c r="AC480" s="147">
        <f t="shared" si="69"/>
        <v>3</v>
      </c>
      <c r="AD480" s="24" t="str">
        <f t="shared" si="70"/>
        <v>OK</v>
      </c>
      <c r="AE480" s="15"/>
      <c r="AF480" s="9" t="e">
        <f>IF(#REF!="","",AA480-#REF!)</f>
        <v>#REF!</v>
      </c>
      <c r="AG480" s="96"/>
    </row>
    <row r="481" spans="1:34" s="32" customFormat="1" hidden="1" outlineLevel="1" x14ac:dyDescent="0.2">
      <c r="B481" s="30">
        <v>11</v>
      </c>
      <c r="C481" s="406">
        <v>278</v>
      </c>
      <c r="D481" s="9" t="s">
        <v>35</v>
      </c>
      <c r="E481" s="153">
        <v>39552</v>
      </c>
      <c r="G481" s="30">
        <v>11</v>
      </c>
      <c r="H481" s="31">
        <v>278</v>
      </c>
      <c r="I481" s="31">
        <v>278</v>
      </c>
      <c r="J481" s="31">
        <v>278</v>
      </c>
      <c r="K481" s="31">
        <f t="shared" si="67"/>
        <v>0</v>
      </c>
      <c r="L481" s="154">
        <v>39553</v>
      </c>
      <c r="M481" s="17"/>
      <c r="N481" s="30">
        <v>11</v>
      </c>
      <c r="O481" s="34">
        <v>278</v>
      </c>
      <c r="P481" s="31">
        <v>278</v>
      </c>
      <c r="Q481" s="31">
        <v>0</v>
      </c>
      <c r="R481" s="31">
        <v>278</v>
      </c>
      <c r="S481" s="33">
        <v>0</v>
      </c>
      <c r="T481" s="40">
        <f t="shared" si="71"/>
        <v>0</v>
      </c>
      <c r="U481" s="162">
        <f t="shared" si="66"/>
        <v>39553</v>
      </c>
      <c r="V481" s="112">
        <f t="shared" si="72"/>
        <v>11</v>
      </c>
      <c r="W481" s="16">
        <v>278</v>
      </c>
      <c r="X481" s="437" t="str">
        <f t="shared" si="68"/>
        <v>OK</v>
      </c>
      <c r="Y481" s="333">
        <f t="shared" si="73"/>
        <v>0</v>
      </c>
      <c r="Z481" s="9" t="str">
        <f t="shared" si="74"/>
        <v>Tien 21</v>
      </c>
      <c r="AA481" s="51">
        <v>39555</v>
      </c>
      <c r="AB481" s="1233"/>
      <c r="AC481" s="147">
        <f t="shared" si="69"/>
        <v>3</v>
      </c>
      <c r="AD481" s="24" t="str">
        <f t="shared" si="70"/>
        <v>OK</v>
      </c>
      <c r="AE481" s="15"/>
      <c r="AF481" s="9" t="e">
        <f>IF(#REF!="","",AA481-#REF!)</f>
        <v>#REF!</v>
      </c>
      <c r="AG481" s="96"/>
    </row>
    <row r="482" spans="1:34" s="32" customFormat="1" hidden="1" outlineLevel="1" x14ac:dyDescent="0.2">
      <c r="B482" s="30">
        <v>12</v>
      </c>
      <c r="C482" s="406">
        <v>224</v>
      </c>
      <c r="D482" s="9" t="s">
        <v>36</v>
      </c>
      <c r="E482" s="153">
        <v>39552</v>
      </c>
      <c r="G482" s="30">
        <v>12</v>
      </c>
      <c r="H482" s="31">
        <v>224</v>
      </c>
      <c r="I482" s="31">
        <v>224</v>
      </c>
      <c r="J482" s="31">
        <v>224</v>
      </c>
      <c r="K482" s="31">
        <f t="shared" si="67"/>
        <v>0</v>
      </c>
      <c r="L482" s="154">
        <v>39553</v>
      </c>
      <c r="M482" s="17"/>
      <c r="N482" s="30">
        <v>12</v>
      </c>
      <c r="O482" s="34">
        <v>224</v>
      </c>
      <c r="P482" s="31">
        <v>224</v>
      </c>
      <c r="Q482" s="31">
        <v>0</v>
      </c>
      <c r="R482" s="31">
        <v>224</v>
      </c>
      <c r="S482" s="33">
        <v>0</v>
      </c>
      <c r="T482" s="40">
        <f t="shared" si="71"/>
        <v>0</v>
      </c>
      <c r="U482" s="162">
        <f t="shared" si="66"/>
        <v>39553</v>
      </c>
      <c r="V482" s="112">
        <f t="shared" si="72"/>
        <v>12</v>
      </c>
      <c r="W482" s="16">
        <v>224</v>
      </c>
      <c r="X482" s="437" t="str">
        <f t="shared" si="68"/>
        <v>OK</v>
      </c>
      <c r="Y482" s="333">
        <f t="shared" si="73"/>
        <v>0</v>
      </c>
      <c r="Z482" s="9" t="str">
        <f t="shared" si="74"/>
        <v>Confort</v>
      </c>
      <c r="AA482" s="51">
        <v>39555</v>
      </c>
      <c r="AB482" s="1233"/>
      <c r="AC482" s="147">
        <f t="shared" si="69"/>
        <v>3</v>
      </c>
      <c r="AD482" s="24" t="str">
        <f t="shared" si="70"/>
        <v>OK</v>
      </c>
      <c r="AE482" s="15"/>
      <c r="AF482" s="9" t="e">
        <f>IF(#REF!="","",AA482-#REF!)</f>
        <v>#REF!</v>
      </c>
      <c r="AG482" s="96"/>
    </row>
    <row r="483" spans="1:34" s="32" customFormat="1" hidden="1" outlineLevel="1" x14ac:dyDescent="0.2">
      <c r="A483" s="55"/>
      <c r="B483" s="22">
        <v>13</v>
      </c>
      <c r="C483" s="404">
        <v>3</v>
      </c>
      <c r="D483" s="12" t="s">
        <v>37</v>
      </c>
      <c r="E483" s="153">
        <v>39552</v>
      </c>
      <c r="F483" s="55"/>
      <c r="G483" s="22">
        <v>13</v>
      </c>
      <c r="H483" s="21">
        <v>3</v>
      </c>
      <c r="I483" s="21">
        <v>3</v>
      </c>
      <c r="J483" s="21">
        <v>3</v>
      </c>
      <c r="K483" s="21">
        <f t="shared" si="67"/>
        <v>0</v>
      </c>
      <c r="L483" s="155">
        <v>39553</v>
      </c>
      <c r="M483" s="56"/>
      <c r="N483" s="22">
        <v>13</v>
      </c>
      <c r="O483" s="29">
        <v>3</v>
      </c>
      <c r="P483" s="21">
        <v>3</v>
      </c>
      <c r="Q483" s="21">
        <v>0</v>
      </c>
      <c r="R483" s="21">
        <v>3</v>
      </c>
      <c r="S483" s="14">
        <v>0</v>
      </c>
      <c r="T483" s="100">
        <f t="shared" si="71"/>
        <v>0</v>
      </c>
      <c r="U483" s="162">
        <f t="shared" si="66"/>
        <v>39553</v>
      </c>
      <c r="V483" s="108">
        <f t="shared" si="72"/>
        <v>13</v>
      </c>
      <c r="W483" s="12">
        <v>3</v>
      </c>
      <c r="X483" s="437" t="str">
        <f t="shared" si="68"/>
        <v>OK</v>
      </c>
      <c r="Y483" s="333">
        <f t="shared" si="73"/>
        <v>0</v>
      </c>
      <c r="Z483" s="12" t="str">
        <f t="shared" si="74"/>
        <v>Solmar</v>
      </c>
      <c r="AA483" s="51">
        <v>39555</v>
      </c>
      <c r="AB483" s="1233"/>
      <c r="AC483" s="147">
        <f t="shared" si="69"/>
        <v>3</v>
      </c>
      <c r="AD483" s="25" t="str">
        <f t="shared" si="70"/>
        <v>OK</v>
      </c>
      <c r="AE483" s="11"/>
      <c r="AF483" s="12" t="e">
        <f>IF(#REF!="","",AA483-#REF!)</f>
        <v>#REF!</v>
      </c>
      <c r="AG483" s="95"/>
      <c r="AH483" s="55"/>
    </row>
    <row r="484" spans="1:34" s="32" customFormat="1" hidden="1" outlineLevel="1" x14ac:dyDescent="0.2">
      <c r="B484" s="30">
        <v>1</v>
      </c>
      <c r="C484" s="406">
        <v>10</v>
      </c>
      <c r="D484" s="9" t="s">
        <v>24</v>
      </c>
      <c r="E484" s="153">
        <v>39553</v>
      </c>
      <c r="G484" s="30">
        <v>1</v>
      </c>
      <c r="H484" s="42">
        <v>17</v>
      </c>
      <c r="I484" s="31">
        <v>10</v>
      </c>
      <c r="J484" s="31">
        <v>10</v>
      </c>
      <c r="K484" s="31">
        <f t="shared" si="67"/>
        <v>0</v>
      </c>
      <c r="L484" s="154">
        <v>39554</v>
      </c>
      <c r="M484" s="17"/>
      <c r="N484" s="30">
        <v>1</v>
      </c>
      <c r="O484" s="34">
        <v>10</v>
      </c>
      <c r="P484" s="31">
        <v>10</v>
      </c>
      <c r="Q484" s="31">
        <v>0</v>
      </c>
      <c r="R484" s="31">
        <v>10</v>
      </c>
      <c r="S484" s="33">
        <v>0</v>
      </c>
      <c r="T484" s="40">
        <f t="shared" si="71"/>
        <v>0</v>
      </c>
      <c r="U484" s="162">
        <f t="shared" si="66"/>
        <v>39554</v>
      </c>
      <c r="V484" s="112"/>
      <c r="W484" s="16"/>
      <c r="X484" s="437" t="str">
        <f t="shared" si="68"/>
        <v>KO</v>
      </c>
      <c r="Y484" s="333">
        <f t="shared" si="73"/>
        <v>10</v>
      </c>
      <c r="Z484" s="9" t="str">
        <f t="shared" si="74"/>
        <v>White</v>
      </c>
      <c r="AA484" s="51"/>
      <c r="AB484" s="1233">
        <f>SUM(W484:W496)</f>
        <v>2211</v>
      </c>
      <c r="AC484" s="147">
        <f t="shared" si="69"/>
        <v>-38985</v>
      </c>
      <c r="AD484" s="24" t="str">
        <f t="shared" si="70"/>
        <v>Pendente</v>
      </c>
      <c r="AE484" s="8" t="str">
        <f>IF(AND((AA484=""),$E$8&gt;(V533+5)),"ALERTA","-")</f>
        <v>ALERTA</v>
      </c>
      <c r="AF484" s="9" t="e">
        <f>IF(#REF!="","",AA484-#REF!)</f>
        <v>#REF!</v>
      </c>
      <c r="AG484" s="96"/>
    </row>
    <row r="485" spans="1:34" s="32" customFormat="1" hidden="1" outlineLevel="1" x14ac:dyDescent="0.2">
      <c r="B485" s="30">
        <v>2</v>
      </c>
      <c r="C485" s="406">
        <v>9</v>
      </c>
      <c r="D485" s="9" t="s">
        <v>25</v>
      </c>
      <c r="E485" s="153">
        <v>39553</v>
      </c>
      <c r="G485" s="30">
        <v>2</v>
      </c>
      <c r="H485" s="31">
        <v>9</v>
      </c>
      <c r="I485" s="31">
        <v>9</v>
      </c>
      <c r="J485" s="31">
        <v>9</v>
      </c>
      <c r="K485" s="31">
        <f t="shared" si="67"/>
        <v>0</v>
      </c>
      <c r="L485" s="154">
        <v>39554</v>
      </c>
      <c r="M485" s="17"/>
      <c r="N485" s="30">
        <v>2</v>
      </c>
      <c r="O485" s="34">
        <v>9</v>
      </c>
      <c r="P485" s="31">
        <v>9</v>
      </c>
      <c r="Q485" s="31">
        <v>0</v>
      </c>
      <c r="R485" s="31">
        <v>9</v>
      </c>
      <c r="S485" s="33">
        <v>0</v>
      </c>
      <c r="T485" s="40">
        <f t="shared" si="71"/>
        <v>0</v>
      </c>
      <c r="U485" s="162">
        <f t="shared" si="66"/>
        <v>39554</v>
      </c>
      <c r="V485" s="112"/>
      <c r="W485" s="16"/>
      <c r="X485" s="437" t="str">
        <f t="shared" si="68"/>
        <v>KO</v>
      </c>
      <c r="Y485" s="333">
        <f t="shared" si="73"/>
        <v>9</v>
      </c>
      <c r="Z485" s="9" t="str">
        <f t="shared" si="74"/>
        <v>Green</v>
      </c>
      <c r="AA485" s="51"/>
      <c r="AB485" s="1233"/>
      <c r="AC485" s="147">
        <f t="shared" si="69"/>
        <v>-38985</v>
      </c>
      <c r="AD485" s="24" t="str">
        <f t="shared" si="70"/>
        <v>Pendente</v>
      </c>
      <c r="AE485" s="8" t="str">
        <f>IF(AND((AA485=""),$E$8&gt;(V534+5)),"ALERTA","-")</f>
        <v>ALERTA</v>
      </c>
      <c r="AF485" s="9" t="e">
        <f>IF(#REF!="","",AA485-#REF!)</f>
        <v>#REF!</v>
      </c>
      <c r="AG485" s="96"/>
    </row>
    <row r="486" spans="1:34" s="32" customFormat="1" hidden="1" outlineLevel="1" x14ac:dyDescent="0.2">
      <c r="B486" s="30">
        <v>3</v>
      </c>
      <c r="C486" s="406">
        <v>13</v>
      </c>
      <c r="D486" s="9" t="s">
        <v>26</v>
      </c>
      <c r="E486" s="153">
        <v>39553</v>
      </c>
      <c r="G486" s="30">
        <v>3</v>
      </c>
      <c r="H486" s="31">
        <v>13</v>
      </c>
      <c r="I486" s="31">
        <v>13</v>
      </c>
      <c r="J486" s="31">
        <v>13</v>
      </c>
      <c r="K486" s="31">
        <f t="shared" si="67"/>
        <v>0</v>
      </c>
      <c r="L486" s="154">
        <v>39554</v>
      </c>
      <c r="M486" s="17"/>
      <c r="N486" s="30">
        <v>3</v>
      </c>
      <c r="O486" s="34">
        <v>13</v>
      </c>
      <c r="P486" s="31">
        <v>13</v>
      </c>
      <c r="Q486" s="31">
        <v>0</v>
      </c>
      <c r="R486" s="31">
        <v>13</v>
      </c>
      <c r="S486" s="33">
        <v>0</v>
      </c>
      <c r="T486" s="40">
        <f t="shared" si="71"/>
        <v>0</v>
      </c>
      <c r="U486" s="162">
        <f t="shared" si="66"/>
        <v>39554</v>
      </c>
      <c r="V486" s="112"/>
      <c r="W486" s="16"/>
      <c r="X486" s="437" t="str">
        <f t="shared" si="68"/>
        <v>KO</v>
      </c>
      <c r="Y486" s="333">
        <f t="shared" si="73"/>
        <v>13</v>
      </c>
      <c r="Z486" s="9" t="str">
        <f t="shared" si="74"/>
        <v>Black</v>
      </c>
      <c r="AA486" s="51"/>
      <c r="AB486" s="1233"/>
      <c r="AC486" s="147">
        <f t="shared" si="69"/>
        <v>-38985</v>
      </c>
      <c r="AD486" s="24" t="str">
        <f t="shared" si="70"/>
        <v>Pendente</v>
      </c>
      <c r="AE486" s="8" t="str">
        <f>IF(AND((AA486=""),$E$8&gt;(V535+5)),"ALERTA","-")</f>
        <v>ALERTA</v>
      </c>
      <c r="AF486" s="9" t="e">
        <f>IF(#REF!="","",AA486-#REF!)</f>
        <v>#REF!</v>
      </c>
      <c r="AG486" s="96"/>
    </row>
    <row r="487" spans="1:34" s="32" customFormat="1" hidden="1" outlineLevel="1" x14ac:dyDescent="0.2">
      <c r="B487" s="30">
        <v>4</v>
      </c>
      <c r="C487" s="406">
        <v>1</v>
      </c>
      <c r="D487" s="9" t="s">
        <v>28</v>
      </c>
      <c r="E487" s="153">
        <v>39553</v>
      </c>
      <c r="G487" s="30">
        <v>4</v>
      </c>
      <c r="H487" s="31">
        <v>1</v>
      </c>
      <c r="I487" s="31">
        <v>1</v>
      </c>
      <c r="J487" s="31">
        <v>1</v>
      </c>
      <c r="K487" s="31">
        <f t="shared" si="67"/>
        <v>0</v>
      </c>
      <c r="L487" s="154">
        <v>39554</v>
      </c>
      <c r="M487" s="17"/>
      <c r="N487" s="30">
        <v>4</v>
      </c>
      <c r="O487" s="34">
        <v>1</v>
      </c>
      <c r="P487" s="31">
        <v>1</v>
      </c>
      <c r="Q487" s="31">
        <v>0</v>
      </c>
      <c r="R487" s="31">
        <v>1</v>
      </c>
      <c r="S487" s="33">
        <v>0</v>
      </c>
      <c r="T487" s="40">
        <f t="shared" si="71"/>
        <v>0</v>
      </c>
      <c r="U487" s="162">
        <f t="shared" si="66"/>
        <v>39554</v>
      </c>
      <c r="V487" s="112">
        <f t="shared" si="72"/>
        <v>4</v>
      </c>
      <c r="W487" s="16">
        <v>1</v>
      </c>
      <c r="X487" s="437" t="str">
        <f t="shared" si="68"/>
        <v>OK</v>
      </c>
      <c r="Y487" s="333">
        <f t="shared" si="73"/>
        <v>0</v>
      </c>
      <c r="Z487" s="9" t="str">
        <f t="shared" si="74"/>
        <v>Finance</v>
      </c>
      <c r="AA487" s="51">
        <v>39554</v>
      </c>
      <c r="AB487" s="1233"/>
      <c r="AC487" s="147">
        <f t="shared" si="69"/>
        <v>1</v>
      </c>
      <c r="AD487" s="24" t="str">
        <f t="shared" si="70"/>
        <v>OK</v>
      </c>
      <c r="AE487" s="15"/>
      <c r="AF487" s="9" t="e">
        <f>IF(#REF!="","",AA487-#REF!)</f>
        <v>#REF!</v>
      </c>
      <c r="AG487" s="96"/>
    </row>
    <row r="488" spans="1:34" s="32" customFormat="1" hidden="1" outlineLevel="1" x14ac:dyDescent="0.2">
      <c r="B488" s="30">
        <v>5</v>
      </c>
      <c r="C488" s="406">
        <v>1995</v>
      </c>
      <c r="D488" s="9" t="s">
        <v>29</v>
      </c>
      <c r="E488" s="153">
        <v>39553</v>
      </c>
      <c r="G488" s="30">
        <v>5</v>
      </c>
      <c r="H488" s="31">
        <v>1995</v>
      </c>
      <c r="I488" s="31">
        <v>1995</v>
      </c>
      <c r="J488" s="31">
        <v>1995</v>
      </c>
      <c r="K488" s="31">
        <f t="shared" si="67"/>
        <v>0</v>
      </c>
      <c r="L488" s="154">
        <v>39554</v>
      </c>
      <c r="M488" s="17"/>
      <c r="N488" s="30">
        <v>5</v>
      </c>
      <c r="O488" s="34">
        <v>1995</v>
      </c>
      <c r="P488" s="31">
        <v>1995</v>
      </c>
      <c r="Q488" s="31">
        <v>0</v>
      </c>
      <c r="R488" s="31">
        <v>1995</v>
      </c>
      <c r="S488" s="33">
        <v>0</v>
      </c>
      <c r="T488" s="40">
        <f t="shared" si="71"/>
        <v>0</v>
      </c>
      <c r="U488" s="162">
        <f t="shared" si="66"/>
        <v>39554</v>
      </c>
      <c r="V488" s="112">
        <f t="shared" si="72"/>
        <v>5</v>
      </c>
      <c r="W488" s="16">
        <v>1995</v>
      </c>
      <c r="X488" s="437" t="str">
        <f t="shared" si="68"/>
        <v>OK</v>
      </c>
      <c r="Y488" s="333">
        <f t="shared" si="73"/>
        <v>0</v>
      </c>
      <c r="Z488" s="9" t="str">
        <f t="shared" si="74"/>
        <v>Credial</v>
      </c>
      <c r="AA488" s="51">
        <v>39559</v>
      </c>
      <c r="AB488" s="1233"/>
      <c r="AC488" s="147">
        <f t="shared" si="69"/>
        <v>6</v>
      </c>
      <c r="AD488" s="24" t="str">
        <f t="shared" si="70"/>
        <v>OK</v>
      </c>
      <c r="AE488" s="15"/>
      <c r="AF488" s="9" t="e">
        <f>IF(#REF!="","",AA488-#REF!)</f>
        <v>#REF!</v>
      </c>
      <c r="AG488" s="96"/>
    </row>
    <row r="489" spans="1:34" s="32" customFormat="1" hidden="1" outlineLevel="1" x14ac:dyDescent="0.2">
      <c r="B489" s="30">
        <v>6</v>
      </c>
      <c r="C489" s="406">
        <v>1002</v>
      </c>
      <c r="D489" s="9" t="s">
        <v>29</v>
      </c>
      <c r="E489" s="153">
        <v>39553</v>
      </c>
      <c r="G489" s="30">
        <v>6</v>
      </c>
      <c r="H489" s="31">
        <v>1002</v>
      </c>
      <c r="I489" s="31">
        <v>1002</v>
      </c>
      <c r="J489" s="31">
        <v>1002</v>
      </c>
      <c r="K489" s="31">
        <f t="shared" si="67"/>
        <v>0</v>
      </c>
      <c r="L489" s="154">
        <v>39554</v>
      </c>
      <c r="M489" s="17"/>
      <c r="N489" s="30">
        <v>6</v>
      </c>
      <c r="O489" s="34">
        <v>1002</v>
      </c>
      <c r="P489" s="31">
        <v>1002</v>
      </c>
      <c r="Q489" s="31">
        <v>0</v>
      </c>
      <c r="R489" s="31">
        <v>1002</v>
      </c>
      <c r="S489" s="33">
        <v>0</v>
      </c>
      <c r="T489" s="40">
        <f t="shared" si="71"/>
        <v>0</v>
      </c>
      <c r="U489" s="162">
        <f t="shared" si="66"/>
        <v>39554</v>
      </c>
      <c r="V489" s="112"/>
      <c r="W489" s="16"/>
      <c r="X489" s="437" t="str">
        <f t="shared" si="68"/>
        <v>KO</v>
      </c>
      <c r="Y489" s="333">
        <f t="shared" si="73"/>
        <v>1002</v>
      </c>
      <c r="Z489" s="9" t="str">
        <f t="shared" si="74"/>
        <v>Credial</v>
      </c>
      <c r="AA489" s="51"/>
      <c r="AB489" s="1233"/>
      <c r="AC489" s="147">
        <f t="shared" si="69"/>
        <v>-38985</v>
      </c>
      <c r="AD489" s="24" t="str">
        <f t="shared" si="70"/>
        <v>Pendente</v>
      </c>
      <c r="AE489" s="8" t="str">
        <f>IF(AND((AA489=""),$E$8&gt;(V538+5)),"ALERTA","-")</f>
        <v>ALERTA</v>
      </c>
      <c r="AF489" s="9" t="e">
        <f>IF(#REF!="","",AA489-#REF!)</f>
        <v>#REF!</v>
      </c>
      <c r="AG489" s="96"/>
    </row>
    <row r="490" spans="1:34" s="32" customFormat="1" hidden="1" outlineLevel="1" x14ac:dyDescent="0.2">
      <c r="B490" s="30">
        <v>7</v>
      </c>
      <c r="C490" s="406">
        <v>197</v>
      </c>
      <c r="D490" s="9" t="s">
        <v>30</v>
      </c>
      <c r="E490" s="153">
        <v>39553</v>
      </c>
      <c r="G490" s="30">
        <v>7</v>
      </c>
      <c r="H490" s="31">
        <v>197</v>
      </c>
      <c r="I490" s="31">
        <v>197</v>
      </c>
      <c r="J490" s="31">
        <v>197</v>
      </c>
      <c r="K490" s="31">
        <f t="shared" si="67"/>
        <v>0</v>
      </c>
      <c r="L490" s="154">
        <v>39554</v>
      </c>
      <c r="M490" s="17"/>
      <c r="N490" s="30">
        <v>7</v>
      </c>
      <c r="O490" s="34">
        <v>197</v>
      </c>
      <c r="P490" s="31">
        <v>197</v>
      </c>
      <c r="Q490" s="31">
        <v>0</v>
      </c>
      <c r="R490" s="31">
        <v>197</v>
      </c>
      <c r="S490" s="33">
        <v>0</v>
      </c>
      <c r="T490" s="40">
        <f t="shared" si="71"/>
        <v>0</v>
      </c>
      <c r="U490" s="162">
        <f t="shared" si="66"/>
        <v>39554</v>
      </c>
      <c r="V490" s="112">
        <v>7</v>
      </c>
      <c r="W490" s="9">
        <f>C490</f>
        <v>197</v>
      </c>
      <c r="X490" s="437" t="str">
        <f t="shared" si="68"/>
        <v>OK</v>
      </c>
      <c r="Y490" s="333">
        <f t="shared" si="73"/>
        <v>0</v>
      </c>
      <c r="Z490" s="9" t="str">
        <f t="shared" si="74"/>
        <v>Ikeia</v>
      </c>
      <c r="AA490" s="51">
        <v>39647</v>
      </c>
      <c r="AB490" s="1233"/>
      <c r="AC490" s="147">
        <f t="shared" si="69"/>
        <v>93</v>
      </c>
      <c r="AD490" s="24" t="str">
        <f t="shared" si="70"/>
        <v>OK</v>
      </c>
      <c r="AE490" s="8" t="str">
        <f>IF(AND((AA490=""),$E$8&gt;(V539+5)),"ALERTA","-")</f>
        <v>-</v>
      </c>
      <c r="AF490" s="9" t="e">
        <f>IF(#REF!="","",AA490-#REF!)</f>
        <v>#REF!</v>
      </c>
      <c r="AG490" s="96"/>
    </row>
    <row r="491" spans="1:34" s="32" customFormat="1" hidden="1" outlineLevel="1" x14ac:dyDescent="0.2">
      <c r="B491" s="30">
        <v>8</v>
      </c>
      <c r="C491" s="406">
        <v>113</v>
      </c>
      <c r="D491" s="9" t="s">
        <v>31</v>
      </c>
      <c r="E491" s="153">
        <v>39553</v>
      </c>
      <c r="G491" s="30">
        <v>8</v>
      </c>
      <c r="H491" s="31">
        <v>113</v>
      </c>
      <c r="I491" s="31">
        <v>113</v>
      </c>
      <c r="J491" s="31">
        <v>113</v>
      </c>
      <c r="K491" s="31">
        <f t="shared" si="67"/>
        <v>0</v>
      </c>
      <c r="L491" s="154">
        <v>39554</v>
      </c>
      <c r="M491" s="17"/>
      <c r="N491" s="30">
        <v>8</v>
      </c>
      <c r="O491" s="34">
        <v>113</v>
      </c>
      <c r="P491" s="31">
        <v>113</v>
      </c>
      <c r="Q491" s="31">
        <v>0</v>
      </c>
      <c r="R491" s="31">
        <v>113</v>
      </c>
      <c r="S491" s="33">
        <v>0</v>
      </c>
      <c r="T491" s="40">
        <f t="shared" si="71"/>
        <v>0</v>
      </c>
      <c r="U491" s="162">
        <f t="shared" ref="U491:U527" si="75">E491+1</f>
        <v>39554</v>
      </c>
      <c r="V491" s="112"/>
      <c r="W491" s="16"/>
      <c r="X491" s="437" t="str">
        <f t="shared" si="68"/>
        <v>KO</v>
      </c>
      <c r="Y491" s="333">
        <f t="shared" si="73"/>
        <v>113</v>
      </c>
      <c r="Z491" s="9" t="str">
        <f t="shared" si="74"/>
        <v>Moviflor</v>
      </c>
      <c r="AA491" s="51"/>
      <c r="AB491" s="1233"/>
      <c r="AC491" s="147">
        <f t="shared" si="69"/>
        <v>-38985</v>
      </c>
      <c r="AD491" s="24" t="str">
        <f t="shared" si="70"/>
        <v>Pendente</v>
      </c>
      <c r="AE491" s="8" t="str">
        <f>IF(AND((AA491=""),$E$8&gt;(V540+5)),"ALERTA","-")</f>
        <v>ALERTA</v>
      </c>
      <c r="AF491" s="9" t="e">
        <f>IF(#REF!="","",AA491-#REF!)</f>
        <v>#REF!</v>
      </c>
      <c r="AG491" s="96"/>
    </row>
    <row r="492" spans="1:34" s="32" customFormat="1" hidden="1" outlineLevel="1" x14ac:dyDescent="0.2">
      <c r="B492" s="30">
        <v>9</v>
      </c>
      <c r="C492" s="406">
        <v>58</v>
      </c>
      <c r="D492" s="9" t="s">
        <v>32</v>
      </c>
      <c r="E492" s="153">
        <v>39553</v>
      </c>
      <c r="G492" s="30">
        <v>9</v>
      </c>
      <c r="H492" s="31">
        <v>58</v>
      </c>
      <c r="I492" s="31">
        <v>58</v>
      </c>
      <c r="J492" s="31">
        <v>58</v>
      </c>
      <c r="K492" s="31">
        <f t="shared" si="67"/>
        <v>0</v>
      </c>
      <c r="L492" s="154">
        <v>39554</v>
      </c>
      <c r="M492" s="17"/>
      <c r="N492" s="30">
        <v>9</v>
      </c>
      <c r="O492" s="34">
        <v>58</v>
      </c>
      <c r="P492" s="31">
        <v>58</v>
      </c>
      <c r="Q492" s="31">
        <v>0</v>
      </c>
      <c r="R492" s="31">
        <v>58</v>
      </c>
      <c r="S492" s="33">
        <v>0</v>
      </c>
      <c r="T492" s="40">
        <f t="shared" si="71"/>
        <v>0</v>
      </c>
      <c r="U492" s="162">
        <f t="shared" si="75"/>
        <v>39554</v>
      </c>
      <c r="V492" s="112"/>
      <c r="W492" s="16"/>
      <c r="X492" s="437" t="str">
        <f t="shared" si="68"/>
        <v>KO</v>
      </c>
      <c r="Y492" s="333">
        <f t="shared" si="73"/>
        <v>58</v>
      </c>
      <c r="Z492" s="9" t="str">
        <f t="shared" si="74"/>
        <v>Conforama</v>
      </c>
      <c r="AA492" s="51"/>
      <c r="AB492" s="1233"/>
      <c r="AC492" s="147">
        <f t="shared" si="69"/>
        <v>-38985</v>
      </c>
      <c r="AD492" s="24" t="str">
        <f t="shared" si="70"/>
        <v>Pendente</v>
      </c>
      <c r="AE492" s="8" t="str">
        <f>IF(AND((AA492=""),$E$8&gt;(V541+5)),"ALERTA","-")</f>
        <v>ALERTA</v>
      </c>
      <c r="AF492" s="9" t="e">
        <f>IF(#REF!="","",AA492-#REF!)</f>
        <v>#REF!</v>
      </c>
      <c r="AG492" s="96"/>
    </row>
    <row r="493" spans="1:34" s="32" customFormat="1" hidden="1" outlineLevel="1" x14ac:dyDescent="0.2">
      <c r="B493" s="30">
        <v>10</v>
      </c>
      <c r="C493" s="406">
        <v>13</v>
      </c>
      <c r="D493" s="9" t="s">
        <v>34</v>
      </c>
      <c r="E493" s="153">
        <v>39553</v>
      </c>
      <c r="G493" s="30">
        <v>10</v>
      </c>
      <c r="H493" s="31">
        <v>13</v>
      </c>
      <c r="I493" s="31">
        <v>13</v>
      </c>
      <c r="J493" s="31">
        <v>13</v>
      </c>
      <c r="K493" s="31">
        <f t="shared" si="67"/>
        <v>0</v>
      </c>
      <c r="L493" s="154">
        <v>39554</v>
      </c>
      <c r="M493" s="17"/>
      <c r="N493" s="30">
        <v>10</v>
      </c>
      <c r="O493" s="34">
        <v>13</v>
      </c>
      <c r="P493" s="31">
        <v>13</v>
      </c>
      <c r="Q493" s="31">
        <v>0</v>
      </c>
      <c r="R493" s="31">
        <v>13</v>
      </c>
      <c r="S493" s="33">
        <v>0</v>
      </c>
      <c r="T493" s="40">
        <f t="shared" si="71"/>
        <v>0</v>
      </c>
      <c r="U493" s="162">
        <f t="shared" si="75"/>
        <v>39554</v>
      </c>
      <c r="V493" s="112">
        <f t="shared" si="72"/>
        <v>10</v>
      </c>
      <c r="W493" s="16">
        <v>13</v>
      </c>
      <c r="X493" s="437" t="str">
        <f t="shared" si="68"/>
        <v>OK</v>
      </c>
      <c r="Y493" s="333">
        <f t="shared" si="73"/>
        <v>0</v>
      </c>
      <c r="Z493" s="9" t="str">
        <f t="shared" si="74"/>
        <v>Euronics</v>
      </c>
      <c r="AA493" s="51">
        <v>39555</v>
      </c>
      <c r="AB493" s="1233"/>
      <c r="AC493" s="147">
        <f t="shared" si="69"/>
        <v>2</v>
      </c>
      <c r="AD493" s="24" t="str">
        <f t="shared" si="70"/>
        <v>OK</v>
      </c>
      <c r="AE493" s="15"/>
      <c r="AF493" s="9" t="e">
        <f>IF(#REF!="","",AA493-#REF!)</f>
        <v>#REF!</v>
      </c>
      <c r="AG493" s="96"/>
    </row>
    <row r="494" spans="1:34" s="32" customFormat="1" hidden="1" outlineLevel="1" x14ac:dyDescent="0.2">
      <c r="B494" s="30">
        <v>11</v>
      </c>
      <c r="C494" s="406">
        <v>5</v>
      </c>
      <c r="D494" s="9" t="s">
        <v>35</v>
      </c>
      <c r="E494" s="153">
        <v>39553</v>
      </c>
      <c r="G494" s="30">
        <v>11</v>
      </c>
      <c r="H494" s="31">
        <v>5</v>
      </c>
      <c r="I494" s="31">
        <v>5</v>
      </c>
      <c r="J494" s="31">
        <v>5</v>
      </c>
      <c r="K494" s="31">
        <f t="shared" si="67"/>
        <v>0</v>
      </c>
      <c r="L494" s="154">
        <v>39554</v>
      </c>
      <c r="M494" s="17"/>
      <c r="N494" s="30">
        <v>11</v>
      </c>
      <c r="O494" s="34">
        <v>5</v>
      </c>
      <c r="P494" s="31">
        <v>5</v>
      </c>
      <c r="Q494" s="31">
        <v>0</v>
      </c>
      <c r="R494" s="31">
        <v>5</v>
      </c>
      <c r="S494" s="33">
        <v>0</v>
      </c>
      <c r="T494" s="40">
        <f t="shared" si="71"/>
        <v>0</v>
      </c>
      <c r="U494" s="162">
        <f t="shared" si="75"/>
        <v>39554</v>
      </c>
      <c r="V494" s="112">
        <f t="shared" si="72"/>
        <v>11</v>
      </c>
      <c r="W494" s="16">
        <v>5</v>
      </c>
      <c r="X494" s="437" t="str">
        <f t="shared" si="68"/>
        <v>OK</v>
      </c>
      <c r="Y494" s="333">
        <f t="shared" si="73"/>
        <v>0</v>
      </c>
      <c r="Z494" s="9" t="str">
        <f t="shared" si="74"/>
        <v>Tien 21</v>
      </c>
      <c r="AA494" s="51">
        <v>39555</v>
      </c>
      <c r="AB494" s="1233"/>
      <c r="AC494" s="147">
        <f t="shared" si="69"/>
        <v>2</v>
      </c>
      <c r="AD494" s="24" t="str">
        <f t="shared" si="70"/>
        <v>OK</v>
      </c>
      <c r="AE494" s="15"/>
      <c r="AF494" s="9" t="e">
        <f>IF(#REF!="","",AA494-#REF!)</f>
        <v>#REF!</v>
      </c>
      <c r="AG494" s="96"/>
    </row>
    <row r="495" spans="1:34" s="32" customFormat="1" hidden="1" outlineLevel="1" x14ac:dyDescent="0.2">
      <c r="B495" s="30">
        <v>12</v>
      </c>
      <c r="C495" s="406">
        <v>17</v>
      </c>
      <c r="D495" s="9" t="s">
        <v>36</v>
      </c>
      <c r="E495" s="153">
        <v>39553</v>
      </c>
      <c r="G495" s="30">
        <v>12</v>
      </c>
      <c r="H495" s="31">
        <v>17</v>
      </c>
      <c r="I495" s="31">
        <v>17</v>
      </c>
      <c r="J495" s="31">
        <v>17</v>
      </c>
      <c r="K495" s="31">
        <f t="shared" si="67"/>
        <v>0</v>
      </c>
      <c r="L495" s="154">
        <v>39554</v>
      </c>
      <c r="M495" s="17"/>
      <c r="N495" s="30">
        <v>12</v>
      </c>
      <c r="O495" s="34">
        <v>17</v>
      </c>
      <c r="P495" s="31">
        <v>17</v>
      </c>
      <c r="Q495" s="31">
        <v>0</v>
      </c>
      <c r="R495" s="31">
        <v>17</v>
      </c>
      <c r="S495" s="33">
        <v>0</v>
      </c>
      <c r="T495" s="40">
        <f t="shared" si="71"/>
        <v>0</v>
      </c>
      <c r="U495" s="162">
        <f t="shared" si="75"/>
        <v>39554</v>
      </c>
      <c r="V495" s="112"/>
      <c r="W495" s="16"/>
      <c r="X495" s="437" t="str">
        <f t="shared" si="68"/>
        <v>KO</v>
      </c>
      <c r="Y495" s="333">
        <f t="shared" si="73"/>
        <v>17</v>
      </c>
      <c r="Z495" s="9" t="str">
        <f t="shared" si="74"/>
        <v>Confort</v>
      </c>
      <c r="AA495" s="51"/>
      <c r="AB495" s="1233"/>
      <c r="AC495" s="147">
        <f t="shared" si="69"/>
        <v>-38985</v>
      </c>
      <c r="AD495" s="24" t="str">
        <f t="shared" si="70"/>
        <v>Pendente</v>
      </c>
      <c r="AE495" s="8" t="str">
        <f>IF(AND((AA495=""),$E$8&gt;(V544+5)),"ALERTA","-")</f>
        <v>ALERTA</v>
      </c>
      <c r="AF495" s="9" t="e">
        <f>IF(#REF!="","",AA495-#REF!)</f>
        <v>#REF!</v>
      </c>
      <c r="AG495" s="96"/>
    </row>
    <row r="496" spans="1:34" s="32" customFormat="1" hidden="1" outlineLevel="1" x14ac:dyDescent="0.2">
      <c r="A496" s="55"/>
      <c r="B496" s="22">
        <v>13</v>
      </c>
      <c r="C496" s="404">
        <v>13</v>
      </c>
      <c r="D496" s="12" t="s">
        <v>37</v>
      </c>
      <c r="E496" s="153">
        <v>39553</v>
      </c>
      <c r="F496" s="55"/>
      <c r="G496" s="22">
        <v>13</v>
      </c>
      <c r="H496" s="21">
        <v>13</v>
      </c>
      <c r="I496" s="21">
        <v>13</v>
      </c>
      <c r="J496" s="21">
        <v>13</v>
      </c>
      <c r="K496" s="21">
        <f t="shared" si="67"/>
        <v>0</v>
      </c>
      <c r="L496" s="155">
        <v>39554</v>
      </c>
      <c r="M496" s="56"/>
      <c r="N496" s="22">
        <v>13</v>
      </c>
      <c r="O496" s="29">
        <v>13</v>
      </c>
      <c r="P496" s="21">
        <v>13</v>
      </c>
      <c r="Q496" s="21">
        <v>0</v>
      </c>
      <c r="R496" s="21">
        <v>13</v>
      </c>
      <c r="S496" s="14">
        <v>0</v>
      </c>
      <c r="T496" s="100">
        <f t="shared" si="71"/>
        <v>0</v>
      </c>
      <c r="U496" s="162">
        <f t="shared" si="75"/>
        <v>39554</v>
      </c>
      <c r="V496" s="108"/>
      <c r="W496" s="12"/>
      <c r="X496" s="437" t="str">
        <f t="shared" si="68"/>
        <v>KO</v>
      </c>
      <c r="Y496" s="333">
        <f t="shared" si="73"/>
        <v>13</v>
      </c>
      <c r="Z496" s="12" t="str">
        <f t="shared" si="74"/>
        <v>Solmar</v>
      </c>
      <c r="AA496" s="51"/>
      <c r="AB496" s="1233"/>
      <c r="AC496" s="147">
        <f t="shared" si="69"/>
        <v>-38985</v>
      </c>
      <c r="AD496" s="25" t="str">
        <f t="shared" si="70"/>
        <v>Pendente</v>
      </c>
      <c r="AE496" s="11" t="str">
        <f>IF(AND((AA496=""),$E$8&gt;(V545+5)),"ALERTA","-")</f>
        <v>ALERTA</v>
      </c>
      <c r="AF496" s="12" t="e">
        <f>IF(#REF!="","",AA496-#REF!)</f>
        <v>#REF!</v>
      </c>
      <c r="AG496" s="95"/>
      <c r="AH496" s="55"/>
    </row>
    <row r="497" spans="1:34" s="32" customFormat="1" hidden="1" outlineLevel="1" x14ac:dyDescent="0.2">
      <c r="B497" s="30">
        <v>1</v>
      </c>
      <c r="C497" s="406">
        <v>23</v>
      </c>
      <c r="D497" s="9" t="s">
        <v>24</v>
      </c>
      <c r="E497" s="153">
        <v>39554</v>
      </c>
      <c r="G497" s="30">
        <v>1</v>
      </c>
      <c r="H497" s="42">
        <v>30</v>
      </c>
      <c r="I497" s="31">
        <v>23</v>
      </c>
      <c r="J497" s="31">
        <v>23</v>
      </c>
      <c r="K497" s="31">
        <f t="shared" si="67"/>
        <v>0</v>
      </c>
      <c r="L497" s="154">
        <v>39555</v>
      </c>
      <c r="M497" s="17"/>
      <c r="N497" s="30">
        <v>1</v>
      </c>
      <c r="O497" s="34">
        <v>23</v>
      </c>
      <c r="P497" s="31">
        <v>23</v>
      </c>
      <c r="Q497" s="31">
        <v>0</v>
      </c>
      <c r="R497" s="31">
        <v>23</v>
      </c>
      <c r="S497" s="33">
        <v>0</v>
      </c>
      <c r="T497" s="40">
        <f t="shared" si="71"/>
        <v>0</v>
      </c>
      <c r="U497" s="162">
        <f t="shared" si="75"/>
        <v>39555</v>
      </c>
      <c r="V497" s="112">
        <f t="shared" si="72"/>
        <v>1</v>
      </c>
      <c r="W497" s="16">
        <v>23</v>
      </c>
      <c r="X497" s="437" t="str">
        <f t="shared" si="68"/>
        <v>OK</v>
      </c>
      <c r="Y497" s="333">
        <f t="shared" si="73"/>
        <v>0</v>
      </c>
      <c r="Z497" s="9" t="str">
        <f t="shared" si="74"/>
        <v>White</v>
      </c>
      <c r="AA497" s="51">
        <v>39560</v>
      </c>
      <c r="AB497" s="1233">
        <f>SUM(W497:W505)</f>
        <v>3646</v>
      </c>
      <c r="AC497" s="147">
        <f t="shared" si="69"/>
        <v>6</v>
      </c>
      <c r="AD497" s="24" t="str">
        <f t="shared" ref="AD497:AD505" si="76">IF(AA497&gt;0,"OK","Pendente")</f>
        <v>OK</v>
      </c>
      <c r="AE497" s="15"/>
      <c r="AF497" s="9" t="e">
        <f>IF(#REF!="","",AA497-#REF!)</f>
        <v>#REF!</v>
      </c>
      <c r="AG497" s="96"/>
    </row>
    <row r="498" spans="1:34" s="32" customFormat="1" hidden="1" outlineLevel="1" x14ac:dyDescent="0.2">
      <c r="B498" s="30">
        <v>2</v>
      </c>
      <c r="C498" s="406">
        <v>7</v>
      </c>
      <c r="D498" s="9" t="s">
        <v>26</v>
      </c>
      <c r="E498" s="153">
        <v>39554</v>
      </c>
      <c r="G498" s="30">
        <v>2</v>
      </c>
      <c r="H498" s="31">
        <v>7</v>
      </c>
      <c r="I498" s="31">
        <v>7</v>
      </c>
      <c r="J498" s="31">
        <v>7</v>
      </c>
      <c r="K498" s="31">
        <f t="shared" si="67"/>
        <v>0</v>
      </c>
      <c r="L498" s="154">
        <v>39555</v>
      </c>
      <c r="M498" s="17"/>
      <c r="N498" s="30">
        <v>2</v>
      </c>
      <c r="O498" s="34">
        <v>7</v>
      </c>
      <c r="P498" s="31">
        <v>7</v>
      </c>
      <c r="Q498" s="31">
        <v>0</v>
      </c>
      <c r="R498" s="31">
        <v>7</v>
      </c>
      <c r="S498" s="33">
        <v>0</v>
      </c>
      <c r="T498" s="40">
        <f t="shared" si="71"/>
        <v>0</v>
      </c>
      <c r="U498" s="162">
        <f t="shared" si="75"/>
        <v>39555</v>
      </c>
      <c r="V498" s="112">
        <f t="shared" si="72"/>
        <v>2</v>
      </c>
      <c r="W498" s="16">
        <v>7</v>
      </c>
      <c r="X498" s="437" t="str">
        <f t="shared" si="68"/>
        <v>OK</v>
      </c>
      <c r="Y498" s="333">
        <f t="shared" si="73"/>
        <v>0</v>
      </c>
      <c r="Z498" s="9" t="str">
        <f t="shared" si="74"/>
        <v>Black</v>
      </c>
      <c r="AA498" s="51">
        <v>39560</v>
      </c>
      <c r="AB498" s="1233"/>
      <c r="AC498" s="147">
        <f t="shared" si="69"/>
        <v>6</v>
      </c>
      <c r="AD498" s="24" t="str">
        <f t="shared" si="76"/>
        <v>OK</v>
      </c>
      <c r="AE498" s="15"/>
      <c r="AF498" s="9" t="e">
        <f>IF(#REF!="","",AA498-#REF!)</f>
        <v>#REF!</v>
      </c>
      <c r="AG498" s="96"/>
    </row>
    <row r="499" spans="1:34" s="32" customFormat="1" hidden="1" outlineLevel="1" x14ac:dyDescent="0.2">
      <c r="B499" s="30">
        <v>3</v>
      </c>
      <c r="C499" s="406">
        <v>2</v>
      </c>
      <c r="D499" s="9" t="s">
        <v>28</v>
      </c>
      <c r="E499" s="153">
        <v>39554</v>
      </c>
      <c r="G499" s="30">
        <v>3</v>
      </c>
      <c r="H499" s="31">
        <v>2</v>
      </c>
      <c r="I499" s="31">
        <v>2</v>
      </c>
      <c r="J499" s="31">
        <v>2</v>
      </c>
      <c r="K499" s="31">
        <f t="shared" si="67"/>
        <v>0</v>
      </c>
      <c r="L499" s="154">
        <v>39555</v>
      </c>
      <c r="M499" s="17"/>
      <c r="N499" s="30">
        <v>3</v>
      </c>
      <c r="O499" s="34">
        <v>2</v>
      </c>
      <c r="P499" s="31">
        <v>2</v>
      </c>
      <c r="Q499" s="31">
        <v>0</v>
      </c>
      <c r="R499" s="31">
        <v>2</v>
      </c>
      <c r="S499" s="33">
        <v>0</v>
      </c>
      <c r="T499" s="40">
        <f t="shared" si="71"/>
        <v>0</v>
      </c>
      <c r="U499" s="162">
        <f t="shared" si="75"/>
        <v>39555</v>
      </c>
      <c r="V499" s="112">
        <f t="shared" si="72"/>
        <v>3</v>
      </c>
      <c r="W499" s="16">
        <v>2</v>
      </c>
      <c r="X499" s="437" t="str">
        <f t="shared" si="68"/>
        <v>OK</v>
      </c>
      <c r="Y499" s="333">
        <f t="shared" si="73"/>
        <v>0</v>
      </c>
      <c r="Z499" s="9" t="str">
        <f t="shared" si="74"/>
        <v>Finance</v>
      </c>
      <c r="AA499" s="51">
        <v>39560</v>
      </c>
      <c r="AB499" s="1233"/>
      <c r="AC499" s="147">
        <f t="shared" si="69"/>
        <v>6</v>
      </c>
      <c r="AD499" s="24" t="str">
        <f t="shared" si="76"/>
        <v>OK</v>
      </c>
      <c r="AE499" s="15"/>
      <c r="AF499" s="9" t="e">
        <f>IF(#REF!="","",AA499-#REF!)</f>
        <v>#REF!</v>
      </c>
      <c r="AG499" s="96"/>
    </row>
    <row r="500" spans="1:34" s="32" customFormat="1" hidden="1" outlineLevel="1" x14ac:dyDescent="0.2">
      <c r="B500" s="30">
        <v>4</v>
      </c>
      <c r="C500" s="406">
        <v>1995</v>
      </c>
      <c r="D500" s="9" t="s">
        <v>29</v>
      </c>
      <c r="E500" s="153">
        <v>39554</v>
      </c>
      <c r="G500" s="30">
        <v>4</v>
      </c>
      <c r="H500" s="31">
        <v>1995</v>
      </c>
      <c r="I500" s="31">
        <v>1995</v>
      </c>
      <c r="J500" s="31">
        <v>1995</v>
      </c>
      <c r="K500" s="31">
        <f t="shared" si="67"/>
        <v>0</v>
      </c>
      <c r="L500" s="154">
        <v>39555</v>
      </c>
      <c r="M500" s="17"/>
      <c r="N500" s="30">
        <v>4</v>
      </c>
      <c r="O500" s="34">
        <v>1995</v>
      </c>
      <c r="P500" s="31">
        <v>1995</v>
      </c>
      <c r="Q500" s="31">
        <v>0</v>
      </c>
      <c r="R500" s="31">
        <v>1995</v>
      </c>
      <c r="S500" s="33">
        <v>0</v>
      </c>
      <c r="T500" s="40">
        <f t="shared" si="71"/>
        <v>0</v>
      </c>
      <c r="U500" s="162">
        <f t="shared" si="75"/>
        <v>39555</v>
      </c>
      <c r="V500" s="112">
        <f t="shared" si="72"/>
        <v>4</v>
      </c>
      <c r="W500" s="16">
        <v>1995</v>
      </c>
      <c r="X500" s="437" t="str">
        <f t="shared" si="68"/>
        <v>OK</v>
      </c>
      <c r="Y500" s="333">
        <f t="shared" si="73"/>
        <v>0</v>
      </c>
      <c r="Z500" s="9" t="str">
        <f t="shared" si="74"/>
        <v>Credial</v>
      </c>
      <c r="AA500" s="51">
        <v>39559</v>
      </c>
      <c r="AB500" s="1233"/>
      <c r="AC500" s="147">
        <f t="shared" si="69"/>
        <v>5</v>
      </c>
      <c r="AD500" s="24" t="str">
        <f t="shared" si="76"/>
        <v>OK</v>
      </c>
      <c r="AE500" s="15"/>
      <c r="AF500" s="9" t="e">
        <f>IF(#REF!="","",AA500-#REF!)</f>
        <v>#REF!</v>
      </c>
      <c r="AG500" s="96"/>
    </row>
    <row r="501" spans="1:34" s="32" customFormat="1" hidden="1" outlineLevel="1" x14ac:dyDescent="0.2">
      <c r="B501" s="30">
        <v>5</v>
      </c>
      <c r="C501" s="406">
        <v>1509</v>
      </c>
      <c r="D501" s="9" t="s">
        <v>29</v>
      </c>
      <c r="E501" s="153">
        <v>39554</v>
      </c>
      <c r="G501" s="30">
        <v>5</v>
      </c>
      <c r="H501" s="31">
        <v>1509</v>
      </c>
      <c r="I501" s="31">
        <v>1509</v>
      </c>
      <c r="J501" s="31">
        <v>1509</v>
      </c>
      <c r="K501" s="31">
        <f t="shared" si="67"/>
        <v>0</v>
      </c>
      <c r="L501" s="154">
        <v>39555</v>
      </c>
      <c r="M501" s="17"/>
      <c r="N501" s="30">
        <v>5</v>
      </c>
      <c r="O501" s="34">
        <v>1509</v>
      </c>
      <c r="P501" s="31">
        <v>1509</v>
      </c>
      <c r="Q501" s="31">
        <v>0</v>
      </c>
      <c r="R501" s="31">
        <v>1509</v>
      </c>
      <c r="S501" s="33">
        <v>0</v>
      </c>
      <c r="T501" s="40">
        <f t="shared" si="71"/>
        <v>0</v>
      </c>
      <c r="U501" s="162">
        <f t="shared" si="75"/>
        <v>39555</v>
      </c>
      <c r="V501" s="112">
        <f t="shared" si="72"/>
        <v>5</v>
      </c>
      <c r="W501" s="16">
        <v>1509</v>
      </c>
      <c r="X501" s="437" t="str">
        <f t="shared" si="68"/>
        <v>OK</v>
      </c>
      <c r="Y501" s="333">
        <f t="shared" si="73"/>
        <v>0</v>
      </c>
      <c r="Z501" s="9" t="str">
        <f t="shared" si="74"/>
        <v>Credial</v>
      </c>
      <c r="AA501" s="51">
        <v>39560</v>
      </c>
      <c r="AB501" s="1233"/>
      <c r="AC501" s="147">
        <f t="shared" si="69"/>
        <v>6</v>
      </c>
      <c r="AD501" s="24" t="str">
        <f t="shared" si="76"/>
        <v>OK</v>
      </c>
      <c r="AE501" s="15"/>
      <c r="AF501" s="9" t="e">
        <f>IF(#REF!="","",AA501-#REF!)</f>
        <v>#REF!</v>
      </c>
      <c r="AG501" s="96"/>
    </row>
    <row r="502" spans="1:34" s="32" customFormat="1" hidden="1" outlineLevel="1" x14ac:dyDescent="0.2">
      <c r="B502" s="30">
        <v>6</v>
      </c>
      <c r="C502" s="406">
        <v>71</v>
      </c>
      <c r="D502" s="9" t="s">
        <v>30</v>
      </c>
      <c r="E502" s="153">
        <v>39554</v>
      </c>
      <c r="G502" s="30">
        <v>6</v>
      </c>
      <c r="H502" s="31">
        <v>71</v>
      </c>
      <c r="I502" s="31">
        <v>71</v>
      </c>
      <c r="J502" s="31">
        <v>71</v>
      </c>
      <c r="K502" s="31">
        <f t="shared" si="67"/>
        <v>0</v>
      </c>
      <c r="L502" s="154">
        <v>39555</v>
      </c>
      <c r="M502" s="17"/>
      <c r="N502" s="30">
        <v>6</v>
      </c>
      <c r="O502" s="34">
        <v>71</v>
      </c>
      <c r="P502" s="31">
        <v>71</v>
      </c>
      <c r="Q502" s="31">
        <v>0</v>
      </c>
      <c r="R502" s="31">
        <v>71</v>
      </c>
      <c r="S502" s="33">
        <v>0</v>
      </c>
      <c r="T502" s="40">
        <f t="shared" si="71"/>
        <v>0</v>
      </c>
      <c r="U502" s="162">
        <f t="shared" si="75"/>
        <v>39555</v>
      </c>
      <c r="V502" s="112">
        <v>6</v>
      </c>
      <c r="W502" s="9">
        <f>C502</f>
        <v>71</v>
      </c>
      <c r="X502" s="437" t="str">
        <f t="shared" si="68"/>
        <v>OK</v>
      </c>
      <c r="Y502" s="333">
        <f t="shared" si="73"/>
        <v>0</v>
      </c>
      <c r="Z502" s="9" t="str">
        <f t="shared" si="74"/>
        <v>Ikeia</v>
      </c>
      <c r="AA502" s="51">
        <v>39647</v>
      </c>
      <c r="AB502" s="1233"/>
      <c r="AC502" s="147">
        <f t="shared" si="69"/>
        <v>92</v>
      </c>
      <c r="AD502" s="125" t="str">
        <f t="shared" si="76"/>
        <v>OK</v>
      </c>
      <c r="AE502" s="8" t="str">
        <f>IF(AND((AA502=""),$E$8&gt;(V552+5)),"ALERTA","-")</f>
        <v>-</v>
      </c>
      <c r="AF502" s="9" t="e">
        <f>IF(#REF!="","",AA502-#REF!)</f>
        <v>#REF!</v>
      </c>
      <c r="AG502" s="94"/>
    </row>
    <row r="503" spans="1:34" s="32" customFormat="1" hidden="1" outlineLevel="1" x14ac:dyDescent="0.2">
      <c r="B503" s="30">
        <v>7</v>
      </c>
      <c r="C503" s="406">
        <v>32</v>
      </c>
      <c r="D503" s="9" t="s">
        <v>32</v>
      </c>
      <c r="E503" s="153">
        <v>39554</v>
      </c>
      <c r="G503" s="30">
        <v>7</v>
      </c>
      <c r="H503" s="31">
        <v>32</v>
      </c>
      <c r="I503" s="31">
        <v>32</v>
      </c>
      <c r="J503" s="31">
        <v>32</v>
      </c>
      <c r="K503" s="31">
        <f t="shared" si="67"/>
        <v>0</v>
      </c>
      <c r="L503" s="154">
        <v>39555</v>
      </c>
      <c r="M503" s="17"/>
      <c r="N503" s="30">
        <v>7</v>
      </c>
      <c r="O503" s="34">
        <v>32</v>
      </c>
      <c r="P503" s="31">
        <v>32</v>
      </c>
      <c r="Q503" s="31">
        <v>0</v>
      </c>
      <c r="R503" s="31">
        <v>32</v>
      </c>
      <c r="S503" s="33">
        <v>0</v>
      </c>
      <c r="T503" s="40">
        <f t="shared" si="71"/>
        <v>0</v>
      </c>
      <c r="U503" s="162">
        <f t="shared" si="75"/>
        <v>39555</v>
      </c>
      <c r="V503" s="112">
        <f t="shared" si="72"/>
        <v>7</v>
      </c>
      <c r="W503" s="16">
        <v>32</v>
      </c>
      <c r="X503" s="437" t="str">
        <f t="shared" si="68"/>
        <v>OK</v>
      </c>
      <c r="Y503" s="333">
        <f t="shared" si="73"/>
        <v>0</v>
      </c>
      <c r="Z503" s="9" t="str">
        <f t="shared" si="74"/>
        <v>Conforama</v>
      </c>
      <c r="AA503" s="51">
        <v>39560</v>
      </c>
      <c r="AB503" s="1233"/>
      <c r="AC503" s="147">
        <f t="shared" si="69"/>
        <v>6</v>
      </c>
      <c r="AD503" s="24" t="str">
        <f t="shared" si="76"/>
        <v>OK</v>
      </c>
      <c r="AE503" s="15"/>
      <c r="AF503" s="9" t="e">
        <f>IF(#REF!="","",AA503-#REF!)</f>
        <v>#REF!</v>
      </c>
      <c r="AG503" s="96"/>
    </row>
    <row r="504" spans="1:34" s="32" customFormat="1" hidden="1" outlineLevel="1" x14ac:dyDescent="0.2">
      <c r="B504" s="30">
        <v>8</v>
      </c>
      <c r="C504" s="406">
        <v>3</v>
      </c>
      <c r="D504" s="9" t="s">
        <v>34</v>
      </c>
      <c r="E504" s="153">
        <v>39554</v>
      </c>
      <c r="G504" s="30">
        <v>8</v>
      </c>
      <c r="H504" s="31">
        <v>3</v>
      </c>
      <c r="I504" s="31">
        <v>3</v>
      </c>
      <c r="J504" s="31">
        <v>3</v>
      </c>
      <c r="K504" s="31">
        <f t="shared" si="67"/>
        <v>0</v>
      </c>
      <c r="L504" s="154">
        <v>39555</v>
      </c>
      <c r="M504" s="17"/>
      <c r="N504" s="30">
        <v>8</v>
      </c>
      <c r="O504" s="34">
        <v>3</v>
      </c>
      <c r="P504" s="31">
        <v>3</v>
      </c>
      <c r="Q504" s="31">
        <v>0</v>
      </c>
      <c r="R504" s="31">
        <v>3</v>
      </c>
      <c r="S504" s="33">
        <v>0</v>
      </c>
      <c r="T504" s="40">
        <f t="shared" si="71"/>
        <v>0</v>
      </c>
      <c r="U504" s="162">
        <f t="shared" si="75"/>
        <v>39555</v>
      </c>
      <c r="V504" s="112">
        <f t="shared" si="72"/>
        <v>8</v>
      </c>
      <c r="W504" s="16">
        <v>3</v>
      </c>
      <c r="X504" s="437" t="str">
        <f t="shared" si="68"/>
        <v>OK</v>
      </c>
      <c r="Y504" s="333">
        <f t="shared" si="73"/>
        <v>0</v>
      </c>
      <c r="Z504" s="9" t="str">
        <f t="shared" si="74"/>
        <v>Euronics</v>
      </c>
      <c r="AA504" s="51">
        <v>39560</v>
      </c>
      <c r="AB504" s="1233"/>
      <c r="AC504" s="147">
        <f t="shared" si="69"/>
        <v>6</v>
      </c>
      <c r="AD504" s="24" t="str">
        <f t="shared" si="76"/>
        <v>OK</v>
      </c>
      <c r="AE504" s="15"/>
      <c r="AF504" s="9" t="e">
        <f>IF(#REF!="","",AA504-#REF!)</f>
        <v>#REF!</v>
      </c>
      <c r="AG504" s="96"/>
    </row>
    <row r="505" spans="1:34" s="32" customFormat="1" hidden="1" outlineLevel="1" x14ac:dyDescent="0.2">
      <c r="A505" s="55"/>
      <c r="B505" s="22">
        <v>9</v>
      </c>
      <c r="C505" s="404">
        <v>4</v>
      </c>
      <c r="D505" s="12" t="s">
        <v>36</v>
      </c>
      <c r="E505" s="153">
        <v>39554</v>
      </c>
      <c r="F505" s="55"/>
      <c r="G505" s="22">
        <v>9</v>
      </c>
      <c r="H505" s="21">
        <v>4</v>
      </c>
      <c r="I505" s="21">
        <v>4</v>
      </c>
      <c r="J505" s="21">
        <v>4</v>
      </c>
      <c r="K505" s="21">
        <f t="shared" si="67"/>
        <v>0</v>
      </c>
      <c r="L505" s="155">
        <v>39555</v>
      </c>
      <c r="M505" s="56"/>
      <c r="N505" s="22">
        <v>9</v>
      </c>
      <c r="O505" s="29">
        <v>4</v>
      </c>
      <c r="P505" s="21">
        <v>4</v>
      </c>
      <c r="Q505" s="21">
        <v>0</v>
      </c>
      <c r="R505" s="21">
        <v>4</v>
      </c>
      <c r="S505" s="14">
        <v>0</v>
      </c>
      <c r="T505" s="100">
        <f t="shared" si="71"/>
        <v>0</v>
      </c>
      <c r="U505" s="162">
        <f t="shared" si="75"/>
        <v>39555</v>
      </c>
      <c r="V505" s="108">
        <f t="shared" si="72"/>
        <v>9</v>
      </c>
      <c r="W505" s="12">
        <v>4</v>
      </c>
      <c r="X505" s="437" t="str">
        <f t="shared" si="68"/>
        <v>OK</v>
      </c>
      <c r="Y505" s="333">
        <f t="shared" si="73"/>
        <v>0</v>
      </c>
      <c r="Z505" s="12" t="str">
        <f t="shared" si="74"/>
        <v>Confort</v>
      </c>
      <c r="AA505" s="51">
        <v>39560</v>
      </c>
      <c r="AB505" s="1233"/>
      <c r="AC505" s="147">
        <f t="shared" si="69"/>
        <v>6</v>
      </c>
      <c r="AD505" s="25" t="str">
        <f t="shared" si="76"/>
        <v>OK</v>
      </c>
      <c r="AE505" s="11"/>
      <c r="AF505" s="12" t="e">
        <f>IF(#REF!="","",AA505-#REF!)</f>
        <v>#REF!</v>
      </c>
      <c r="AG505" s="95"/>
      <c r="AH505" s="55"/>
    </row>
    <row r="506" spans="1:34" s="32" customFormat="1" hidden="1" outlineLevel="1" x14ac:dyDescent="0.2">
      <c r="B506" s="30">
        <v>1</v>
      </c>
      <c r="C506" s="406">
        <v>15</v>
      </c>
      <c r="D506" s="9" t="s">
        <v>24</v>
      </c>
      <c r="E506" s="153">
        <v>39556</v>
      </c>
      <c r="G506" s="30">
        <v>1</v>
      </c>
      <c r="H506" s="42">
        <v>11</v>
      </c>
      <c r="I506" s="31">
        <v>15</v>
      </c>
      <c r="J506" s="31">
        <v>15</v>
      </c>
      <c r="K506" s="31">
        <f t="shared" si="67"/>
        <v>0</v>
      </c>
      <c r="L506" s="154">
        <v>39559</v>
      </c>
      <c r="M506" s="17"/>
      <c r="N506" s="30">
        <v>1</v>
      </c>
      <c r="O506" s="34">
        <v>15</v>
      </c>
      <c r="P506" s="31">
        <v>15</v>
      </c>
      <c r="Q506" s="31">
        <v>0</v>
      </c>
      <c r="R506" s="31">
        <v>15</v>
      </c>
      <c r="S506" s="33">
        <v>0</v>
      </c>
      <c r="T506" s="40">
        <f t="shared" si="71"/>
        <v>0</v>
      </c>
      <c r="U506" s="162">
        <v>39559</v>
      </c>
      <c r="V506" s="112">
        <f t="shared" si="72"/>
        <v>1</v>
      </c>
      <c r="W506" s="16">
        <v>15</v>
      </c>
      <c r="X506" s="437" t="str">
        <f t="shared" si="68"/>
        <v>OK</v>
      </c>
      <c r="Y506" s="333">
        <f t="shared" si="73"/>
        <v>0</v>
      </c>
      <c r="Z506" s="9" t="str">
        <f t="shared" si="74"/>
        <v>White</v>
      </c>
      <c r="AA506" s="51">
        <v>39562</v>
      </c>
      <c r="AB506" s="1233">
        <f>SUM(W506:W514)</f>
        <v>337</v>
      </c>
      <c r="AC506" s="147">
        <f t="shared" si="69"/>
        <v>6</v>
      </c>
      <c r="AD506" s="24" t="str">
        <f t="shared" ref="AD506:AD514" si="77">IF(AA506&gt;0,"OK","Pendente")</f>
        <v>OK</v>
      </c>
      <c r="AE506" s="15"/>
      <c r="AF506" s="9" t="e">
        <f>IF(#REF!="","",AA506-#REF!)</f>
        <v>#REF!</v>
      </c>
      <c r="AG506" s="96"/>
    </row>
    <row r="507" spans="1:34" s="32" customFormat="1" hidden="1" outlineLevel="1" x14ac:dyDescent="0.2">
      <c r="B507" s="30">
        <v>2</v>
      </c>
      <c r="C507" s="406">
        <v>2</v>
      </c>
      <c r="D507" s="9" t="s">
        <v>25</v>
      </c>
      <c r="E507" s="153">
        <v>39556</v>
      </c>
      <c r="G507" s="30">
        <v>2</v>
      </c>
      <c r="H507" s="31">
        <v>2</v>
      </c>
      <c r="I507" s="31">
        <v>2</v>
      </c>
      <c r="J507" s="31">
        <v>2</v>
      </c>
      <c r="K507" s="31">
        <f t="shared" si="67"/>
        <v>0</v>
      </c>
      <c r="L507" s="154">
        <v>39559</v>
      </c>
      <c r="M507" s="17"/>
      <c r="N507" s="30">
        <v>2</v>
      </c>
      <c r="O507" s="34">
        <v>2</v>
      </c>
      <c r="P507" s="31">
        <v>2</v>
      </c>
      <c r="Q507" s="31">
        <v>0</v>
      </c>
      <c r="R507" s="31">
        <v>2</v>
      </c>
      <c r="S507" s="33">
        <v>0</v>
      </c>
      <c r="T507" s="40">
        <f t="shared" si="71"/>
        <v>0</v>
      </c>
      <c r="U507" s="162">
        <v>39559</v>
      </c>
      <c r="V507" s="112">
        <f t="shared" si="72"/>
        <v>2</v>
      </c>
      <c r="W507" s="16">
        <v>2</v>
      </c>
      <c r="X507" s="437" t="str">
        <f t="shared" si="68"/>
        <v>OK</v>
      </c>
      <c r="Y507" s="333">
        <f t="shared" si="73"/>
        <v>0</v>
      </c>
      <c r="Z507" s="9" t="str">
        <f t="shared" si="74"/>
        <v>Green</v>
      </c>
      <c r="AA507" s="51">
        <v>39562</v>
      </c>
      <c r="AB507" s="1233"/>
      <c r="AC507" s="147">
        <f t="shared" si="69"/>
        <v>6</v>
      </c>
      <c r="AD507" s="24" t="str">
        <f t="shared" si="77"/>
        <v>OK</v>
      </c>
      <c r="AE507" s="15"/>
      <c r="AF507" s="9" t="e">
        <f>IF(#REF!="","",AA507-#REF!)</f>
        <v>#REF!</v>
      </c>
      <c r="AG507" s="96"/>
      <c r="AH507" s="60"/>
    </row>
    <row r="508" spans="1:34" s="32" customFormat="1" hidden="1" outlineLevel="1" x14ac:dyDescent="0.2">
      <c r="B508" s="30">
        <v>3</v>
      </c>
      <c r="C508" s="406">
        <v>13</v>
      </c>
      <c r="D508" s="9" t="s">
        <v>26</v>
      </c>
      <c r="E508" s="153">
        <v>39556</v>
      </c>
      <c r="G508" s="30">
        <v>3</v>
      </c>
      <c r="H508" s="31">
        <v>13</v>
      </c>
      <c r="I508" s="31">
        <v>13</v>
      </c>
      <c r="J508" s="31">
        <v>13</v>
      </c>
      <c r="K508" s="31">
        <f t="shared" si="67"/>
        <v>0</v>
      </c>
      <c r="L508" s="154">
        <v>39559</v>
      </c>
      <c r="M508" s="17"/>
      <c r="N508" s="30">
        <v>3</v>
      </c>
      <c r="O508" s="34">
        <v>13</v>
      </c>
      <c r="P508" s="31">
        <v>13</v>
      </c>
      <c r="Q508" s="31">
        <v>0</v>
      </c>
      <c r="R508" s="31">
        <v>13</v>
      </c>
      <c r="S508" s="33">
        <v>0</v>
      </c>
      <c r="T508" s="40">
        <f t="shared" si="71"/>
        <v>0</v>
      </c>
      <c r="U508" s="162">
        <v>39559</v>
      </c>
      <c r="V508" s="112">
        <f t="shared" si="72"/>
        <v>3</v>
      </c>
      <c r="W508" s="16">
        <v>13</v>
      </c>
      <c r="X508" s="437" t="str">
        <f t="shared" si="68"/>
        <v>OK</v>
      </c>
      <c r="Y508" s="333">
        <f t="shared" si="73"/>
        <v>0</v>
      </c>
      <c r="Z508" s="9" t="str">
        <f t="shared" si="74"/>
        <v>Black</v>
      </c>
      <c r="AA508" s="51">
        <v>39562</v>
      </c>
      <c r="AB508" s="1233"/>
      <c r="AC508" s="147">
        <f t="shared" si="69"/>
        <v>6</v>
      </c>
      <c r="AD508" s="24" t="str">
        <f t="shared" si="77"/>
        <v>OK</v>
      </c>
      <c r="AE508" s="15"/>
      <c r="AF508" s="9" t="e">
        <f>IF(#REF!="","",AA508-#REF!)</f>
        <v>#REF!</v>
      </c>
      <c r="AG508" s="96"/>
    </row>
    <row r="509" spans="1:34" s="32" customFormat="1" hidden="1" outlineLevel="1" x14ac:dyDescent="0.2">
      <c r="B509" s="30">
        <v>4</v>
      </c>
      <c r="C509" s="406">
        <v>98</v>
      </c>
      <c r="D509" s="9" t="s">
        <v>29</v>
      </c>
      <c r="E509" s="153">
        <v>39556</v>
      </c>
      <c r="G509" s="30">
        <v>4</v>
      </c>
      <c r="H509" s="31">
        <v>98</v>
      </c>
      <c r="I509" s="31">
        <v>98</v>
      </c>
      <c r="J509" s="31">
        <v>98</v>
      </c>
      <c r="K509" s="31">
        <f t="shared" si="67"/>
        <v>0</v>
      </c>
      <c r="L509" s="154">
        <v>39559</v>
      </c>
      <c r="M509" s="17"/>
      <c r="N509" s="30">
        <v>4</v>
      </c>
      <c r="O509" s="34">
        <v>98</v>
      </c>
      <c r="P509" s="31">
        <v>98</v>
      </c>
      <c r="Q509" s="31">
        <v>0</v>
      </c>
      <c r="R509" s="31">
        <v>98</v>
      </c>
      <c r="S509" s="33">
        <v>0</v>
      </c>
      <c r="T509" s="40">
        <f t="shared" si="71"/>
        <v>0</v>
      </c>
      <c r="U509" s="162">
        <v>39559</v>
      </c>
      <c r="V509" s="112">
        <f t="shared" si="72"/>
        <v>4</v>
      </c>
      <c r="W509" s="16">
        <v>98</v>
      </c>
      <c r="X509" s="437" t="str">
        <f t="shared" si="68"/>
        <v>OK</v>
      </c>
      <c r="Y509" s="333">
        <f t="shared" si="73"/>
        <v>0</v>
      </c>
      <c r="Z509" s="9" t="str">
        <f t="shared" si="74"/>
        <v>Credial</v>
      </c>
      <c r="AA509" s="51">
        <v>39562</v>
      </c>
      <c r="AB509" s="1233"/>
      <c r="AC509" s="147">
        <f t="shared" si="69"/>
        <v>6</v>
      </c>
      <c r="AD509" s="24" t="str">
        <f t="shared" si="77"/>
        <v>OK</v>
      </c>
      <c r="AE509" s="15"/>
      <c r="AF509" s="9" t="e">
        <f>IF(#REF!="","",AA509-#REF!)</f>
        <v>#REF!</v>
      </c>
      <c r="AG509" s="96"/>
    </row>
    <row r="510" spans="1:34" s="32" customFormat="1" hidden="1" outlineLevel="1" x14ac:dyDescent="0.2">
      <c r="A510" s="123"/>
      <c r="B510" s="30">
        <v>5</v>
      </c>
      <c r="C510" s="406">
        <v>118</v>
      </c>
      <c r="D510" s="9" t="s">
        <v>30</v>
      </c>
      <c r="E510" s="153">
        <v>39556</v>
      </c>
      <c r="G510" s="30">
        <v>5</v>
      </c>
      <c r="H510" s="31">
        <v>118</v>
      </c>
      <c r="I510" s="31">
        <v>118</v>
      </c>
      <c r="J510" s="31">
        <v>118</v>
      </c>
      <c r="K510" s="31">
        <f t="shared" si="67"/>
        <v>0</v>
      </c>
      <c r="L510" s="154">
        <v>39559</v>
      </c>
      <c r="M510" s="17"/>
      <c r="N510" s="30">
        <v>5</v>
      </c>
      <c r="O510" s="34">
        <v>118</v>
      </c>
      <c r="P510" s="31">
        <v>118</v>
      </c>
      <c r="Q510" s="31">
        <v>0</v>
      </c>
      <c r="R510" s="31">
        <v>118</v>
      </c>
      <c r="S510" s="33">
        <v>0</v>
      </c>
      <c r="T510" s="40">
        <f t="shared" si="71"/>
        <v>0</v>
      </c>
      <c r="U510" s="162">
        <v>39559</v>
      </c>
      <c r="V510" s="112">
        <v>5</v>
      </c>
      <c r="W510" s="9">
        <f>C510</f>
        <v>118</v>
      </c>
      <c r="X510" s="437" t="str">
        <f t="shared" si="68"/>
        <v>OK</v>
      </c>
      <c r="Y510" s="333">
        <f t="shared" si="73"/>
        <v>0</v>
      </c>
      <c r="Z510" s="9" t="str">
        <f t="shared" si="74"/>
        <v>Ikeia</v>
      </c>
      <c r="AA510" s="51">
        <v>39647</v>
      </c>
      <c r="AB510" s="1281"/>
      <c r="AC510" s="147">
        <f t="shared" si="69"/>
        <v>90</v>
      </c>
      <c r="AD510" s="125" t="str">
        <f t="shared" si="77"/>
        <v>OK</v>
      </c>
      <c r="AE510" s="8" t="str">
        <f>IF(AND((AA510=""),$E$8&gt;(V561+5)),"ALERTA","-")</f>
        <v>-</v>
      </c>
      <c r="AF510" s="9" t="e">
        <f>IF(#REF!="","",AA510-#REF!)</f>
        <v>#REF!</v>
      </c>
      <c r="AG510" s="94"/>
    </row>
    <row r="511" spans="1:34" s="32" customFormat="1" hidden="1" outlineLevel="1" x14ac:dyDescent="0.2">
      <c r="B511" s="30">
        <v>6</v>
      </c>
      <c r="C511" s="406">
        <v>76</v>
      </c>
      <c r="D511" s="9" t="s">
        <v>32</v>
      </c>
      <c r="E511" s="153">
        <v>39556</v>
      </c>
      <c r="G511" s="30">
        <v>6</v>
      </c>
      <c r="H511" s="31">
        <v>76</v>
      </c>
      <c r="I511" s="31">
        <v>76</v>
      </c>
      <c r="J511" s="31">
        <v>76</v>
      </c>
      <c r="K511" s="31">
        <f t="shared" ref="K511:K574" si="78">IF(I511="","",I511-J511)</f>
        <v>0</v>
      </c>
      <c r="L511" s="154">
        <v>39559</v>
      </c>
      <c r="M511" s="17"/>
      <c r="N511" s="30">
        <v>6</v>
      </c>
      <c r="O511" s="34">
        <v>76</v>
      </c>
      <c r="P511" s="31">
        <v>76</v>
      </c>
      <c r="Q511" s="31">
        <v>0</v>
      </c>
      <c r="R511" s="31">
        <v>76</v>
      </c>
      <c r="S511" s="33">
        <v>0</v>
      </c>
      <c r="T511" s="40">
        <f t="shared" si="71"/>
        <v>0</v>
      </c>
      <c r="U511" s="162">
        <v>39559</v>
      </c>
      <c r="V511" s="112">
        <f t="shared" si="72"/>
        <v>6</v>
      </c>
      <c r="W511" s="16">
        <v>76</v>
      </c>
      <c r="X511" s="437" t="str">
        <f t="shared" si="68"/>
        <v>OK</v>
      </c>
      <c r="Y511" s="333">
        <f t="shared" si="73"/>
        <v>0</v>
      </c>
      <c r="Z511" s="9" t="str">
        <f t="shared" si="74"/>
        <v>Conforama</v>
      </c>
      <c r="AA511" s="51">
        <v>39561</v>
      </c>
      <c r="AB511" s="1233"/>
      <c r="AC511" s="147">
        <f t="shared" si="69"/>
        <v>5</v>
      </c>
      <c r="AD511" s="24" t="str">
        <f t="shared" si="77"/>
        <v>OK</v>
      </c>
      <c r="AE511" s="15"/>
      <c r="AF511" s="9" t="e">
        <f>IF(#REF!="","",AA511-#REF!)</f>
        <v>#REF!</v>
      </c>
      <c r="AG511" s="96"/>
    </row>
    <row r="512" spans="1:34" s="32" customFormat="1" hidden="1" outlineLevel="1" x14ac:dyDescent="0.2">
      <c r="B512" s="30">
        <v>7</v>
      </c>
      <c r="C512" s="406">
        <v>3</v>
      </c>
      <c r="D512" s="9" t="s">
        <v>34</v>
      </c>
      <c r="E512" s="153">
        <v>39556</v>
      </c>
      <c r="G512" s="30">
        <v>7</v>
      </c>
      <c r="H512" s="31">
        <v>3</v>
      </c>
      <c r="I512" s="31">
        <v>3</v>
      </c>
      <c r="J512" s="31">
        <v>3</v>
      </c>
      <c r="K512" s="31">
        <f t="shared" si="78"/>
        <v>0</v>
      </c>
      <c r="L512" s="154">
        <v>39559</v>
      </c>
      <c r="M512" s="17"/>
      <c r="N512" s="30">
        <v>7</v>
      </c>
      <c r="O512" s="34">
        <v>3</v>
      </c>
      <c r="P512" s="31">
        <v>3</v>
      </c>
      <c r="Q512" s="31">
        <v>0</v>
      </c>
      <c r="R512" s="31">
        <v>3</v>
      </c>
      <c r="S512" s="33">
        <v>0</v>
      </c>
      <c r="T512" s="40">
        <f t="shared" si="71"/>
        <v>0</v>
      </c>
      <c r="U512" s="162">
        <v>39559</v>
      </c>
      <c r="V512" s="112">
        <f t="shared" si="72"/>
        <v>7</v>
      </c>
      <c r="W512" s="16">
        <v>3</v>
      </c>
      <c r="X512" s="437" t="str">
        <f t="shared" si="68"/>
        <v>OK</v>
      </c>
      <c r="Y512" s="333">
        <f t="shared" si="73"/>
        <v>0</v>
      </c>
      <c r="Z512" s="9" t="str">
        <f t="shared" si="74"/>
        <v>Euronics</v>
      </c>
      <c r="AA512" s="51">
        <v>39561</v>
      </c>
      <c r="AB512" s="1233"/>
      <c r="AC512" s="147">
        <f t="shared" si="69"/>
        <v>5</v>
      </c>
      <c r="AD512" s="24" t="str">
        <f t="shared" si="77"/>
        <v>OK</v>
      </c>
      <c r="AE512" s="15"/>
      <c r="AF512" s="9" t="e">
        <f>IF(#REF!="","",AA512-#REF!)</f>
        <v>#REF!</v>
      </c>
      <c r="AG512" s="96"/>
    </row>
    <row r="513" spans="1:34" s="32" customFormat="1" hidden="1" outlineLevel="1" x14ac:dyDescent="0.2">
      <c r="B513" s="30">
        <v>8</v>
      </c>
      <c r="C513" s="406">
        <v>4</v>
      </c>
      <c r="D513" s="9" t="s">
        <v>35</v>
      </c>
      <c r="E513" s="153">
        <v>39556</v>
      </c>
      <c r="G513" s="30">
        <v>8</v>
      </c>
      <c r="H513" s="31">
        <v>4</v>
      </c>
      <c r="I513" s="31">
        <v>4</v>
      </c>
      <c r="J513" s="31">
        <v>4</v>
      </c>
      <c r="K513" s="31">
        <f t="shared" si="78"/>
        <v>0</v>
      </c>
      <c r="L513" s="154">
        <v>39559</v>
      </c>
      <c r="M513" s="17"/>
      <c r="N513" s="30">
        <v>8</v>
      </c>
      <c r="O513" s="34">
        <v>4</v>
      </c>
      <c r="P513" s="31">
        <v>4</v>
      </c>
      <c r="Q513" s="31">
        <v>0</v>
      </c>
      <c r="R513" s="31">
        <v>4</v>
      </c>
      <c r="S513" s="33">
        <v>0</v>
      </c>
      <c r="T513" s="40">
        <f t="shared" si="71"/>
        <v>0</v>
      </c>
      <c r="U513" s="162">
        <v>39559</v>
      </c>
      <c r="V513" s="112">
        <f t="shared" si="72"/>
        <v>8</v>
      </c>
      <c r="W513" s="16">
        <v>4</v>
      </c>
      <c r="X513" s="437" t="str">
        <f t="shared" si="68"/>
        <v>OK</v>
      </c>
      <c r="Y513" s="333">
        <f t="shared" si="73"/>
        <v>0</v>
      </c>
      <c r="Z513" s="9" t="str">
        <f t="shared" si="74"/>
        <v>Tien 21</v>
      </c>
      <c r="AA513" s="51">
        <v>39561</v>
      </c>
      <c r="AB513" s="1233"/>
      <c r="AC513" s="147">
        <f t="shared" si="69"/>
        <v>5</v>
      </c>
      <c r="AD513" s="24" t="str">
        <f t="shared" si="77"/>
        <v>OK</v>
      </c>
      <c r="AE513" s="15"/>
      <c r="AF513" s="9" t="e">
        <f>IF(#REF!="","",AA513-#REF!)</f>
        <v>#REF!</v>
      </c>
      <c r="AG513" s="96"/>
    </row>
    <row r="514" spans="1:34" s="32" customFormat="1" hidden="1" outlineLevel="1" x14ac:dyDescent="0.2">
      <c r="A514" s="55"/>
      <c r="B514" s="22">
        <v>9</v>
      </c>
      <c r="C514" s="404">
        <v>8</v>
      </c>
      <c r="D514" s="12" t="s">
        <v>37</v>
      </c>
      <c r="E514" s="153">
        <v>39556</v>
      </c>
      <c r="F514" s="55"/>
      <c r="G514" s="22">
        <v>9</v>
      </c>
      <c r="H514" s="21">
        <v>8</v>
      </c>
      <c r="I514" s="21">
        <v>8</v>
      </c>
      <c r="J514" s="21">
        <v>8</v>
      </c>
      <c r="K514" s="21">
        <f t="shared" si="78"/>
        <v>0</v>
      </c>
      <c r="L514" s="155">
        <v>39559</v>
      </c>
      <c r="M514" s="56"/>
      <c r="N514" s="22">
        <v>9</v>
      </c>
      <c r="O514" s="29">
        <v>8</v>
      </c>
      <c r="P514" s="21">
        <v>8</v>
      </c>
      <c r="Q514" s="21">
        <v>0</v>
      </c>
      <c r="R514" s="21">
        <v>8</v>
      </c>
      <c r="S514" s="14">
        <v>0</v>
      </c>
      <c r="T514" s="100">
        <f t="shared" si="71"/>
        <v>0</v>
      </c>
      <c r="U514" s="162">
        <v>39559</v>
      </c>
      <c r="V514" s="108">
        <f t="shared" si="72"/>
        <v>9</v>
      </c>
      <c r="W514" s="12">
        <v>8</v>
      </c>
      <c r="X514" s="437" t="str">
        <f t="shared" si="68"/>
        <v>OK</v>
      </c>
      <c r="Y514" s="333">
        <f t="shared" si="73"/>
        <v>0</v>
      </c>
      <c r="Z514" s="12" t="str">
        <f t="shared" si="74"/>
        <v>Solmar</v>
      </c>
      <c r="AA514" s="51">
        <v>39561</v>
      </c>
      <c r="AB514" s="1233"/>
      <c r="AC514" s="147">
        <f t="shared" si="69"/>
        <v>5</v>
      </c>
      <c r="AD514" s="25" t="str">
        <f t="shared" si="77"/>
        <v>OK</v>
      </c>
      <c r="AE514" s="25"/>
      <c r="AF514" s="12" t="e">
        <f>IF(#REF!="","",AA514-#REF!)</f>
        <v>#REF!</v>
      </c>
      <c r="AG514" s="95"/>
      <c r="AH514" s="55"/>
    </row>
    <row r="515" spans="1:34" s="32" customFormat="1" hidden="1" outlineLevel="1" x14ac:dyDescent="0.2">
      <c r="B515" s="30">
        <v>1</v>
      </c>
      <c r="C515" s="406">
        <v>48</v>
      </c>
      <c r="D515" s="9" t="s">
        <v>24</v>
      </c>
      <c r="E515" s="153">
        <v>39560</v>
      </c>
      <c r="G515" s="30">
        <v>1</v>
      </c>
      <c r="H515" s="42">
        <v>212</v>
      </c>
      <c r="I515" s="31">
        <v>48</v>
      </c>
      <c r="J515" s="31">
        <v>48</v>
      </c>
      <c r="K515" s="31">
        <f t="shared" si="78"/>
        <v>0</v>
      </c>
      <c r="L515" s="154">
        <v>39561</v>
      </c>
      <c r="M515" s="17"/>
      <c r="N515" s="30">
        <v>1</v>
      </c>
      <c r="O515" s="34">
        <v>48</v>
      </c>
      <c r="P515" s="31">
        <v>48</v>
      </c>
      <c r="Q515" s="31">
        <v>0</v>
      </c>
      <c r="R515" s="31">
        <v>48</v>
      </c>
      <c r="S515" s="33">
        <v>0</v>
      </c>
      <c r="T515" s="40">
        <f t="shared" si="71"/>
        <v>0</v>
      </c>
      <c r="U515" s="162">
        <f t="shared" si="75"/>
        <v>39561</v>
      </c>
      <c r="V515" s="112">
        <f t="shared" si="72"/>
        <v>1</v>
      </c>
      <c r="W515" s="16">
        <v>48</v>
      </c>
      <c r="X515" s="437" t="str">
        <f t="shared" si="68"/>
        <v>OK</v>
      </c>
      <c r="Y515" s="333">
        <f t="shared" si="73"/>
        <v>0</v>
      </c>
      <c r="Z515" s="9" t="str">
        <f t="shared" si="74"/>
        <v>White</v>
      </c>
      <c r="AA515" s="51">
        <v>39562</v>
      </c>
      <c r="AB515" s="1233">
        <f>SUM(W515:W527)</f>
        <v>3836</v>
      </c>
      <c r="AC515" s="147">
        <f t="shared" si="69"/>
        <v>2</v>
      </c>
      <c r="AD515" s="24" t="str">
        <f t="shared" ref="AD515:AD546" si="79">IF(AA515&gt;0,"OK","Pendente")</f>
        <v>OK</v>
      </c>
      <c r="AE515" s="15"/>
      <c r="AF515" s="9" t="e">
        <f>IF(#REF!="","",AA515-#REF!)</f>
        <v>#REF!</v>
      </c>
      <c r="AG515" s="96"/>
    </row>
    <row r="516" spans="1:34" s="32" customFormat="1" hidden="1" outlineLevel="1" x14ac:dyDescent="0.2">
      <c r="B516" s="30">
        <v>2</v>
      </c>
      <c r="C516" s="406">
        <v>4</v>
      </c>
      <c r="D516" s="9" t="s">
        <v>25</v>
      </c>
      <c r="E516" s="153">
        <v>39560</v>
      </c>
      <c r="G516" s="30">
        <v>2</v>
      </c>
      <c r="H516" s="31">
        <v>4</v>
      </c>
      <c r="I516" s="31">
        <v>4</v>
      </c>
      <c r="J516" s="31">
        <v>4</v>
      </c>
      <c r="K516" s="31">
        <f t="shared" si="78"/>
        <v>0</v>
      </c>
      <c r="L516" s="154">
        <v>39561</v>
      </c>
      <c r="M516" s="17"/>
      <c r="N516" s="30">
        <v>2</v>
      </c>
      <c r="O516" s="34">
        <v>4</v>
      </c>
      <c r="P516" s="31">
        <v>4</v>
      </c>
      <c r="Q516" s="31">
        <v>0</v>
      </c>
      <c r="R516" s="31">
        <v>4</v>
      </c>
      <c r="S516" s="33">
        <v>0</v>
      </c>
      <c r="T516" s="40">
        <f t="shared" si="71"/>
        <v>0</v>
      </c>
      <c r="U516" s="162">
        <f t="shared" si="75"/>
        <v>39561</v>
      </c>
      <c r="V516" s="112">
        <f t="shared" si="72"/>
        <v>2</v>
      </c>
      <c r="W516" s="16">
        <v>4</v>
      </c>
      <c r="X516" s="437" t="str">
        <f t="shared" si="68"/>
        <v>OK</v>
      </c>
      <c r="Y516" s="333">
        <f t="shared" si="73"/>
        <v>0</v>
      </c>
      <c r="Z516" s="9" t="str">
        <f t="shared" si="74"/>
        <v>Green</v>
      </c>
      <c r="AA516" s="51">
        <v>39562</v>
      </c>
      <c r="AB516" s="1233"/>
      <c r="AC516" s="147">
        <f t="shared" si="69"/>
        <v>2</v>
      </c>
      <c r="AD516" s="15" t="str">
        <f t="shared" si="79"/>
        <v>OK</v>
      </c>
      <c r="AE516" s="15"/>
      <c r="AF516" s="9" t="e">
        <f>IF(#REF!="","",AA516-#REF!)</f>
        <v>#REF!</v>
      </c>
      <c r="AG516" s="96"/>
      <c r="AH516" s="60"/>
    </row>
    <row r="517" spans="1:34" s="32" customFormat="1" hidden="1" outlineLevel="1" x14ac:dyDescent="0.2">
      <c r="B517" s="30">
        <v>3</v>
      </c>
      <c r="C517" s="406">
        <v>9</v>
      </c>
      <c r="D517" s="9" t="s">
        <v>26</v>
      </c>
      <c r="E517" s="153">
        <v>39560</v>
      </c>
      <c r="G517" s="30">
        <v>3</v>
      </c>
      <c r="H517" s="31">
        <v>9</v>
      </c>
      <c r="I517" s="31">
        <v>9</v>
      </c>
      <c r="J517" s="31">
        <v>9</v>
      </c>
      <c r="K517" s="31">
        <f t="shared" si="78"/>
        <v>0</v>
      </c>
      <c r="L517" s="154">
        <v>39561</v>
      </c>
      <c r="M517" s="17"/>
      <c r="N517" s="30">
        <v>3</v>
      </c>
      <c r="O517" s="34">
        <v>9</v>
      </c>
      <c r="P517" s="31">
        <v>9</v>
      </c>
      <c r="Q517" s="31">
        <v>0</v>
      </c>
      <c r="R517" s="31">
        <v>9</v>
      </c>
      <c r="S517" s="33">
        <v>0</v>
      </c>
      <c r="T517" s="40">
        <f t="shared" si="71"/>
        <v>0</v>
      </c>
      <c r="U517" s="162">
        <f t="shared" si="75"/>
        <v>39561</v>
      </c>
      <c r="V517" s="112">
        <f t="shared" si="72"/>
        <v>3</v>
      </c>
      <c r="W517" s="16">
        <v>9</v>
      </c>
      <c r="X517" s="437" t="str">
        <f t="shared" si="68"/>
        <v>OK</v>
      </c>
      <c r="Y517" s="333">
        <f t="shared" si="73"/>
        <v>0</v>
      </c>
      <c r="Z517" s="9" t="str">
        <f t="shared" si="74"/>
        <v>Black</v>
      </c>
      <c r="AA517" s="51">
        <v>39562</v>
      </c>
      <c r="AB517" s="1233"/>
      <c r="AC517" s="147">
        <f t="shared" si="69"/>
        <v>2</v>
      </c>
      <c r="AD517" s="15" t="str">
        <f t="shared" si="79"/>
        <v>OK</v>
      </c>
      <c r="AE517" s="15"/>
      <c r="AF517" s="9" t="e">
        <f>IF(#REF!="","",AA517-#REF!)</f>
        <v>#REF!</v>
      </c>
      <c r="AG517" s="96"/>
    </row>
    <row r="518" spans="1:34" s="32" customFormat="1" hidden="1" outlineLevel="1" x14ac:dyDescent="0.2">
      <c r="B518" s="30">
        <v>4</v>
      </c>
      <c r="C518" s="406">
        <v>1</v>
      </c>
      <c r="D518" s="9" t="s">
        <v>28</v>
      </c>
      <c r="E518" s="153">
        <v>39560</v>
      </c>
      <c r="G518" s="30">
        <v>4</v>
      </c>
      <c r="H518" s="31">
        <v>1</v>
      </c>
      <c r="I518" s="31">
        <v>1</v>
      </c>
      <c r="J518" s="31">
        <v>1</v>
      </c>
      <c r="K518" s="31">
        <f t="shared" si="78"/>
        <v>0</v>
      </c>
      <c r="L518" s="154">
        <v>39561</v>
      </c>
      <c r="M518" s="17"/>
      <c r="N518" s="30">
        <v>4</v>
      </c>
      <c r="O518" s="34">
        <v>1</v>
      </c>
      <c r="P518" s="31">
        <v>1</v>
      </c>
      <c r="Q518" s="31">
        <v>0</v>
      </c>
      <c r="R518" s="31">
        <v>1</v>
      </c>
      <c r="S518" s="33">
        <v>0</v>
      </c>
      <c r="T518" s="40">
        <f t="shared" si="71"/>
        <v>0</v>
      </c>
      <c r="U518" s="162">
        <f t="shared" si="75"/>
        <v>39561</v>
      </c>
      <c r="V518" s="112">
        <f t="shared" si="72"/>
        <v>4</v>
      </c>
      <c r="W518" s="16">
        <v>1</v>
      </c>
      <c r="X518" s="437" t="str">
        <f t="shared" si="68"/>
        <v>OK</v>
      </c>
      <c r="Y518" s="333">
        <f t="shared" si="73"/>
        <v>0</v>
      </c>
      <c r="Z518" s="9" t="str">
        <f t="shared" si="74"/>
        <v>Finance</v>
      </c>
      <c r="AA518" s="51">
        <v>39562</v>
      </c>
      <c r="AB518" s="1233"/>
      <c r="AC518" s="147">
        <f t="shared" si="69"/>
        <v>2</v>
      </c>
      <c r="AD518" s="15" t="str">
        <f t="shared" si="79"/>
        <v>OK</v>
      </c>
      <c r="AE518" s="15"/>
      <c r="AF518" s="9" t="e">
        <f>IF(#REF!="","",AA518-#REF!)</f>
        <v>#REF!</v>
      </c>
      <c r="AG518" s="96"/>
    </row>
    <row r="519" spans="1:34" s="32" customFormat="1" hidden="1" outlineLevel="1" x14ac:dyDescent="0.2">
      <c r="B519" s="30">
        <v>5</v>
      </c>
      <c r="C519" s="406">
        <v>1995</v>
      </c>
      <c r="D519" s="9" t="s">
        <v>29</v>
      </c>
      <c r="E519" s="153">
        <v>39560</v>
      </c>
      <c r="G519" s="30">
        <v>5</v>
      </c>
      <c r="H519" s="31">
        <v>1995</v>
      </c>
      <c r="I519" s="31">
        <v>1995</v>
      </c>
      <c r="J519" s="31">
        <v>1995</v>
      </c>
      <c r="K519" s="31">
        <f t="shared" si="78"/>
        <v>0</v>
      </c>
      <c r="L519" s="154">
        <v>39561</v>
      </c>
      <c r="M519" s="17"/>
      <c r="N519" s="30">
        <v>5</v>
      </c>
      <c r="O519" s="34">
        <v>1995</v>
      </c>
      <c r="P519" s="31">
        <v>1995</v>
      </c>
      <c r="Q519" s="31">
        <v>0</v>
      </c>
      <c r="R519" s="31">
        <v>1995</v>
      </c>
      <c r="S519" s="33">
        <v>0</v>
      </c>
      <c r="T519" s="40">
        <f t="shared" si="71"/>
        <v>0</v>
      </c>
      <c r="U519" s="162">
        <f t="shared" si="75"/>
        <v>39561</v>
      </c>
      <c r="V519" s="112">
        <f t="shared" si="72"/>
        <v>5</v>
      </c>
      <c r="W519" s="16">
        <v>1995</v>
      </c>
      <c r="X519" s="437" t="str">
        <f t="shared" si="68"/>
        <v>OK</v>
      </c>
      <c r="Y519" s="333">
        <f t="shared" si="73"/>
        <v>0</v>
      </c>
      <c r="Z519" s="9" t="str">
        <f t="shared" si="74"/>
        <v>Credial</v>
      </c>
      <c r="AA519" s="51">
        <v>39562</v>
      </c>
      <c r="AB519" s="1233"/>
      <c r="AC519" s="147">
        <f t="shared" si="69"/>
        <v>2</v>
      </c>
      <c r="AD519" s="15" t="str">
        <f t="shared" si="79"/>
        <v>OK</v>
      </c>
      <c r="AE519" s="15"/>
      <c r="AF519" s="9" t="e">
        <f>IF(#REF!="","",AA519-#REF!)</f>
        <v>#REF!</v>
      </c>
      <c r="AG519" s="96"/>
    </row>
    <row r="520" spans="1:34" s="32" customFormat="1" hidden="1" outlineLevel="1" x14ac:dyDescent="0.2">
      <c r="B520" s="30">
        <v>6</v>
      </c>
      <c r="C520" s="406">
        <v>1489</v>
      </c>
      <c r="D520" s="9" t="s">
        <v>29</v>
      </c>
      <c r="E520" s="153">
        <v>39560</v>
      </c>
      <c r="G520" s="30">
        <v>6</v>
      </c>
      <c r="H520" s="31">
        <v>1489</v>
      </c>
      <c r="I520" s="31">
        <v>1489</v>
      </c>
      <c r="J520" s="31">
        <v>1489</v>
      </c>
      <c r="K520" s="31">
        <f t="shared" si="78"/>
        <v>0</v>
      </c>
      <c r="L520" s="154">
        <v>39561</v>
      </c>
      <c r="M520" s="17"/>
      <c r="N520" s="30">
        <v>6</v>
      </c>
      <c r="O520" s="34">
        <v>1489</v>
      </c>
      <c r="P520" s="31">
        <v>1489</v>
      </c>
      <c r="Q520" s="31">
        <v>0</v>
      </c>
      <c r="R520" s="31">
        <v>1489</v>
      </c>
      <c r="S520" s="33">
        <v>0</v>
      </c>
      <c r="T520" s="40">
        <f t="shared" si="71"/>
        <v>0</v>
      </c>
      <c r="U520" s="162">
        <f t="shared" si="75"/>
        <v>39561</v>
      </c>
      <c r="V520" s="112">
        <f t="shared" si="72"/>
        <v>6</v>
      </c>
      <c r="W520" s="16">
        <v>1489</v>
      </c>
      <c r="X520" s="437" t="str">
        <f t="shared" ref="X520:X583" si="80">IF(C520=W520,"OK",IF(W520=R520,"ERRO",IF(W520="","KO",IF(W520=J520,"ERRO"))))</f>
        <v>OK</v>
      </c>
      <c r="Y520" s="333">
        <f t="shared" si="73"/>
        <v>0</v>
      </c>
      <c r="Z520" s="9" t="str">
        <f t="shared" si="74"/>
        <v>Credial</v>
      </c>
      <c r="AA520" s="51">
        <v>39562</v>
      </c>
      <c r="AB520" s="1233"/>
      <c r="AC520" s="147">
        <f t="shared" ref="AC520:AC583" si="81">DAYS360(E520,AA520)</f>
        <v>2</v>
      </c>
      <c r="AD520" s="15" t="str">
        <f t="shared" si="79"/>
        <v>OK</v>
      </c>
      <c r="AE520" s="15"/>
      <c r="AF520" s="9" t="e">
        <f>IF(#REF!="","",AA520-#REF!)</f>
        <v>#REF!</v>
      </c>
      <c r="AG520" s="96"/>
    </row>
    <row r="521" spans="1:34" s="32" customFormat="1" hidden="1" outlineLevel="1" x14ac:dyDescent="0.2">
      <c r="B521" s="30">
        <v>7</v>
      </c>
      <c r="C521" s="406">
        <v>201</v>
      </c>
      <c r="D521" s="9" t="s">
        <v>30</v>
      </c>
      <c r="E521" s="153">
        <v>39560</v>
      </c>
      <c r="G521" s="30">
        <v>7</v>
      </c>
      <c r="H521" s="31">
        <v>201</v>
      </c>
      <c r="I521" s="31">
        <v>201</v>
      </c>
      <c r="J521" s="31">
        <v>201</v>
      </c>
      <c r="K521" s="31">
        <f t="shared" si="78"/>
        <v>0</v>
      </c>
      <c r="L521" s="154">
        <v>39561</v>
      </c>
      <c r="M521" s="17"/>
      <c r="N521" s="30">
        <v>7</v>
      </c>
      <c r="O521" s="34">
        <v>201</v>
      </c>
      <c r="P521" s="31">
        <v>201</v>
      </c>
      <c r="Q521" s="31">
        <v>0</v>
      </c>
      <c r="R521" s="31">
        <v>201</v>
      </c>
      <c r="S521" s="33">
        <v>0</v>
      </c>
      <c r="T521" s="40">
        <f t="shared" ref="T521:T584" si="82">IF(R521="","",P521-R521)</f>
        <v>0</v>
      </c>
      <c r="U521" s="162">
        <f t="shared" si="75"/>
        <v>39561</v>
      </c>
      <c r="V521" s="112">
        <v>7</v>
      </c>
      <c r="W521" s="9">
        <f>C521</f>
        <v>201</v>
      </c>
      <c r="X521" s="437" t="str">
        <f t="shared" si="80"/>
        <v>OK</v>
      </c>
      <c r="Y521" s="333">
        <f t="shared" ref="Y521:Y584" si="83">+C521-W521</f>
        <v>0</v>
      </c>
      <c r="Z521" s="9" t="str">
        <f t="shared" ref="Z521:Z584" si="84">IF(D521="","",D521)</f>
        <v>Ikeia</v>
      </c>
      <c r="AA521" s="51">
        <v>39647</v>
      </c>
      <c r="AB521" s="1233"/>
      <c r="AC521" s="147">
        <f t="shared" si="81"/>
        <v>86</v>
      </c>
      <c r="AD521" s="15" t="str">
        <f t="shared" si="79"/>
        <v>OK</v>
      </c>
      <c r="AE521" s="8" t="str">
        <f>IF(AND((AA521=""),$E$8&gt;(V573+5)),"ALERTA","-")</f>
        <v>-</v>
      </c>
      <c r="AF521" s="9" t="e">
        <f>IF(#REF!="","",AA521-#REF!)</f>
        <v>#REF!</v>
      </c>
      <c r="AG521" s="96"/>
    </row>
    <row r="522" spans="1:34" s="32" customFormat="1" hidden="1" outlineLevel="1" x14ac:dyDescent="0.2">
      <c r="B522" s="30">
        <v>8</v>
      </c>
      <c r="C522" s="406">
        <v>79</v>
      </c>
      <c r="D522" s="9" t="s">
        <v>32</v>
      </c>
      <c r="E522" s="153">
        <v>39560</v>
      </c>
      <c r="G522" s="30">
        <v>8</v>
      </c>
      <c r="H522" s="31">
        <v>79</v>
      </c>
      <c r="I522" s="31">
        <v>79</v>
      </c>
      <c r="J522" s="31">
        <v>79</v>
      </c>
      <c r="K522" s="31">
        <f t="shared" si="78"/>
        <v>0</v>
      </c>
      <c r="L522" s="154">
        <v>39561</v>
      </c>
      <c r="M522" s="17"/>
      <c r="N522" s="30">
        <v>8</v>
      </c>
      <c r="O522" s="34">
        <v>79</v>
      </c>
      <c r="P522" s="31">
        <v>79</v>
      </c>
      <c r="Q522" s="31">
        <v>0</v>
      </c>
      <c r="R522" s="31">
        <v>79</v>
      </c>
      <c r="S522" s="33">
        <v>0</v>
      </c>
      <c r="T522" s="40">
        <f t="shared" si="82"/>
        <v>0</v>
      </c>
      <c r="U522" s="162">
        <f t="shared" si="75"/>
        <v>39561</v>
      </c>
      <c r="V522" s="112">
        <f t="shared" ref="V522:V584" si="85">N522</f>
        <v>8</v>
      </c>
      <c r="W522" s="16">
        <v>79</v>
      </c>
      <c r="X522" s="437" t="str">
        <f t="shared" si="80"/>
        <v>OK</v>
      </c>
      <c r="Y522" s="333">
        <f t="shared" si="83"/>
        <v>0</v>
      </c>
      <c r="Z522" s="9" t="str">
        <f t="shared" si="84"/>
        <v>Conforama</v>
      </c>
      <c r="AA522" s="51">
        <v>39562</v>
      </c>
      <c r="AB522" s="1233"/>
      <c r="AC522" s="147">
        <f t="shared" si="81"/>
        <v>2</v>
      </c>
      <c r="AD522" s="15" t="str">
        <f t="shared" si="79"/>
        <v>OK</v>
      </c>
      <c r="AE522" s="15"/>
      <c r="AF522" s="9" t="e">
        <f>IF(#REF!="","",AA522-#REF!)</f>
        <v>#REF!</v>
      </c>
      <c r="AG522" s="96"/>
    </row>
    <row r="523" spans="1:34" s="32" customFormat="1" hidden="1" outlineLevel="1" x14ac:dyDescent="0.2">
      <c r="B523" s="30">
        <v>9</v>
      </c>
      <c r="C523" s="406">
        <v>4</v>
      </c>
      <c r="D523" s="9" t="s">
        <v>34</v>
      </c>
      <c r="E523" s="153">
        <v>39560</v>
      </c>
      <c r="G523" s="30">
        <v>9</v>
      </c>
      <c r="H523" s="31">
        <v>4</v>
      </c>
      <c r="I523" s="31">
        <v>4</v>
      </c>
      <c r="J523" s="31">
        <v>4</v>
      </c>
      <c r="K523" s="31">
        <f t="shared" si="78"/>
        <v>0</v>
      </c>
      <c r="L523" s="154">
        <v>39561</v>
      </c>
      <c r="M523" s="17"/>
      <c r="N523" s="30">
        <v>9</v>
      </c>
      <c r="O523" s="34">
        <v>4</v>
      </c>
      <c r="P523" s="31">
        <v>4</v>
      </c>
      <c r="Q523" s="31">
        <v>0</v>
      </c>
      <c r="R523" s="31">
        <v>4</v>
      </c>
      <c r="S523" s="33">
        <v>0</v>
      </c>
      <c r="T523" s="40">
        <f t="shared" si="82"/>
        <v>0</v>
      </c>
      <c r="U523" s="162">
        <f t="shared" si="75"/>
        <v>39561</v>
      </c>
      <c r="V523" s="112">
        <f t="shared" si="85"/>
        <v>9</v>
      </c>
      <c r="W523" s="16">
        <v>4</v>
      </c>
      <c r="X523" s="437" t="str">
        <f t="shared" si="80"/>
        <v>OK</v>
      </c>
      <c r="Y523" s="333">
        <f t="shared" si="83"/>
        <v>0</v>
      </c>
      <c r="Z523" s="9" t="str">
        <f t="shared" si="84"/>
        <v>Euronics</v>
      </c>
      <c r="AA523" s="51">
        <v>39562</v>
      </c>
      <c r="AB523" s="1233"/>
      <c r="AC523" s="147">
        <f t="shared" si="81"/>
        <v>2</v>
      </c>
      <c r="AD523" s="15" t="str">
        <f t="shared" si="79"/>
        <v>OK</v>
      </c>
      <c r="AE523" s="15"/>
      <c r="AF523" s="9" t="e">
        <f>IF(#REF!="","",AA523-#REF!)</f>
        <v>#REF!</v>
      </c>
      <c r="AG523" s="96"/>
    </row>
    <row r="524" spans="1:34" s="32" customFormat="1" hidden="1" outlineLevel="1" x14ac:dyDescent="0.2">
      <c r="B524" s="30">
        <v>10</v>
      </c>
      <c r="C524" s="406">
        <v>1</v>
      </c>
      <c r="D524" s="9" t="s">
        <v>35</v>
      </c>
      <c r="E524" s="153">
        <v>39560</v>
      </c>
      <c r="G524" s="30">
        <v>10</v>
      </c>
      <c r="H524" s="31">
        <v>1</v>
      </c>
      <c r="I524" s="31">
        <v>1</v>
      </c>
      <c r="J524" s="31">
        <v>1</v>
      </c>
      <c r="K524" s="31">
        <f t="shared" si="78"/>
        <v>0</v>
      </c>
      <c r="L524" s="154">
        <v>39561</v>
      </c>
      <c r="M524" s="17"/>
      <c r="N524" s="30">
        <v>10</v>
      </c>
      <c r="O524" s="34">
        <v>1</v>
      </c>
      <c r="P524" s="31">
        <v>1</v>
      </c>
      <c r="Q524" s="31">
        <v>0</v>
      </c>
      <c r="R524" s="31">
        <v>1</v>
      </c>
      <c r="S524" s="33">
        <v>0</v>
      </c>
      <c r="T524" s="40">
        <f t="shared" si="82"/>
        <v>0</v>
      </c>
      <c r="U524" s="162">
        <f t="shared" si="75"/>
        <v>39561</v>
      </c>
      <c r="V524" s="112">
        <f t="shared" si="85"/>
        <v>10</v>
      </c>
      <c r="W524" s="16">
        <v>1</v>
      </c>
      <c r="X524" s="437" t="str">
        <f t="shared" si="80"/>
        <v>OK</v>
      </c>
      <c r="Y524" s="333">
        <f t="shared" si="83"/>
        <v>0</v>
      </c>
      <c r="Z524" s="9" t="str">
        <f t="shared" si="84"/>
        <v>Tien 21</v>
      </c>
      <c r="AA524" s="51">
        <v>39562</v>
      </c>
      <c r="AB524" s="1233"/>
      <c r="AC524" s="147">
        <f t="shared" si="81"/>
        <v>2</v>
      </c>
      <c r="AD524" s="15" t="str">
        <f t="shared" si="79"/>
        <v>OK</v>
      </c>
      <c r="AE524" s="15"/>
      <c r="AF524" s="9" t="e">
        <f>IF(#REF!="","",AA524-#REF!)</f>
        <v>#REF!</v>
      </c>
      <c r="AG524" s="96"/>
    </row>
    <row r="525" spans="1:34" s="32" customFormat="1" hidden="1" outlineLevel="1" x14ac:dyDescent="0.2">
      <c r="B525" s="30">
        <v>11</v>
      </c>
      <c r="C525" s="406">
        <v>3</v>
      </c>
      <c r="D525" s="9" t="s">
        <v>36</v>
      </c>
      <c r="E525" s="153">
        <v>39560</v>
      </c>
      <c r="G525" s="30">
        <v>11</v>
      </c>
      <c r="H525" s="31">
        <v>3</v>
      </c>
      <c r="I525" s="31">
        <v>3</v>
      </c>
      <c r="J525" s="31">
        <v>3</v>
      </c>
      <c r="K525" s="31">
        <f t="shared" si="78"/>
        <v>0</v>
      </c>
      <c r="L525" s="154">
        <v>39561</v>
      </c>
      <c r="M525" s="17"/>
      <c r="N525" s="30">
        <v>11</v>
      </c>
      <c r="O525" s="34">
        <v>3</v>
      </c>
      <c r="P525" s="31">
        <v>3</v>
      </c>
      <c r="Q525" s="31">
        <v>0</v>
      </c>
      <c r="R525" s="31">
        <v>3</v>
      </c>
      <c r="S525" s="33">
        <v>0</v>
      </c>
      <c r="T525" s="40">
        <f t="shared" si="82"/>
        <v>0</v>
      </c>
      <c r="U525" s="162">
        <f t="shared" si="75"/>
        <v>39561</v>
      </c>
      <c r="V525" s="112">
        <f t="shared" si="85"/>
        <v>11</v>
      </c>
      <c r="W525" s="16">
        <v>3</v>
      </c>
      <c r="X525" s="437" t="str">
        <f t="shared" si="80"/>
        <v>OK</v>
      </c>
      <c r="Y525" s="333">
        <f t="shared" si="83"/>
        <v>0</v>
      </c>
      <c r="Z525" s="9" t="str">
        <f t="shared" si="84"/>
        <v>Confort</v>
      </c>
      <c r="AA525" s="51">
        <v>39562</v>
      </c>
      <c r="AB525" s="1233"/>
      <c r="AC525" s="147">
        <f t="shared" si="81"/>
        <v>2</v>
      </c>
      <c r="AD525" s="15" t="str">
        <f t="shared" si="79"/>
        <v>OK</v>
      </c>
      <c r="AE525" s="15"/>
      <c r="AF525" s="9" t="e">
        <f>IF(#REF!="","",AA525-#REF!)</f>
        <v>#REF!</v>
      </c>
      <c r="AG525" s="96"/>
    </row>
    <row r="526" spans="1:34" s="32" customFormat="1" hidden="1" outlineLevel="1" x14ac:dyDescent="0.2">
      <c r="B526" s="30">
        <v>12</v>
      </c>
      <c r="C526" s="406">
        <v>2</v>
      </c>
      <c r="D526" s="9" t="s">
        <v>37</v>
      </c>
      <c r="E526" s="153">
        <v>39560</v>
      </c>
      <c r="G526" s="30">
        <v>12</v>
      </c>
      <c r="H526" s="31">
        <v>2</v>
      </c>
      <c r="I526" s="31">
        <v>2</v>
      </c>
      <c r="J526" s="31">
        <v>2</v>
      </c>
      <c r="K526" s="31">
        <f t="shared" si="78"/>
        <v>0</v>
      </c>
      <c r="L526" s="154">
        <v>39561</v>
      </c>
      <c r="M526" s="17"/>
      <c r="N526" s="30">
        <v>12</v>
      </c>
      <c r="O526" s="34">
        <v>2</v>
      </c>
      <c r="P526" s="31">
        <v>2</v>
      </c>
      <c r="Q526" s="31">
        <v>0</v>
      </c>
      <c r="R526" s="31">
        <v>2</v>
      </c>
      <c r="S526" s="33">
        <v>0</v>
      </c>
      <c r="T526" s="40">
        <f t="shared" si="82"/>
        <v>0</v>
      </c>
      <c r="U526" s="162">
        <f t="shared" si="75"/>
        <v>39561</v>
      </c>
      <c r="V526" s="112">
        <f t="shared" si="85"/>
        <v>12</v>
      </c>
      <c r="W526" s="16">
        <v>2</v>
      </c>
      <c r="X526" s="437" t="str">
        <f t="shared" si="80"/>
        <v>OK</v>
      </c>
      <c r="Y526" s="333">
        <f t="shared" si="83"/>
        <v>0</v>
      </c>
      <c r="Z526" s="9" t="str">
        <f t="shared" si="84"/>
        <v>Solmar</v>
      </c>
      <c r="AA526" s="51">
        <v>39562</v>
      </c>
      <c r="AB526" s="1233"/>
      <c r="AC526" s="147">
        <f t="shared" si="81"/>
        <v>2</v>
      </c>
      <c r="AD526" s="15" t="str">
        <f t="shared" si="79"/>
        <v>OK</v>
      </c>
      <c r="AE526" s="15"/>
      <c r="AF526" s="9" t="e">
        <f>IF(#REF!="","",AA526-#REF!)</f>
        <v>#REF!</v>
      </c>
      <c r="AG526" s="96"/>
    </row>
    <row r="527" spans="1:34" s="32" customFormat="1" hidden="1" outlineLevel="1" x14ac:dyDescent="0.2">
      <c r="A527" s="55"/>
      <c r="B527" s="22">
        <v>13</v>
      </c>
      <c r="C527" s="404">
        <v>2</v>
      </c>
      <c r="D527" s="12" t="s">
        <v>29</v>
      </c>
      <c r="E527" s="153">
        <v>39560</v>
      </c>
      <c r="F527" s="55"/>
      <c r="G527" s="22">
        <v>13</v>
      </c>
      <c r="H527" s="21">
        <v>2</v>
      </c>
      <c r="I527" s="21">
        <v>2</v>
      </c>
      <c r="J527" s="21">
        <v>2</v>
      </c>
      <c r="K527" s="21">
        <f t="shared" si="78"/>
        <v>0</v>
      </c>
      <c r="L527" s="155">
        <v>39561</v>
      </c>
      <c r="M527" s="56"/>
      <c r="N527" s="22">
        <v>13</v>
      </c>
      <c r="O527" s="29">
        <v>2</v>
      </c>
      <c r="P527" s="21">
        <v>2</v>
      </c>
      <c r="Q527" s="21">
        <v>0</v>
      </c>
      <c r="R527" s="21">
        <v>2</v>
      </c>
      <c r="S527" s="14">
        <v>0</v>
      </c>
      <c r="T527" s="100">
        <f t="shared" si="82"/>
        <v>0</v>
      </c>
      <c r="U527" s="162">
        <f t="shared" si="75"/>
        <v>39561</v>
      </c>
      <c r="V527" s="108"/>
      <c r="W527" s="12"/>
      <c r="X527" s="437" t="str">
        <f t="shared" si="80"/>
        <v>KO</v>
      </c>
      <c r="Y527" s="333">
        <f t="shared" si="83"/>
        <v>2</v>
      </c>
      <c r="Z527" s="12" t="str">
        <f t="shared" si="84"/>
        <v>Credial</v>
      </c>
      <c r="AA527" s="51"/>
      <c r="AB527" s="1233"/>
      <c r="AC527" s="147">
        <f t="shared" si="81"/>
        <v>-38992</v>
      </c>
      <c r="AD527" s="11" t="str">
        <f t="shared" si="79"/>
        <v>Pendente</v>
      </c>
      <c r="AE527" s="11" t="str">
        <f>IF(AND((AA527=""),$E$8&gt;(V579+5)),"ALERTA","-")</f>
        <v>ALERTA</v>
      </c>
      <c r="AF527" s="12" t="e">
        <f>IF(#REF!="","",AA527-#REF!)</f>
        <v>#REF!</v>
      </c>
      <c r="AG527" s="95"/>
      <c r="AH527" s="55"/>
    </row>
    <row r="528" spans="1:34" s="32" customFormat="1" hidden="1" outlineLevel="1" x14ac:dyDescent="0.2">
      <c r="B528" s="30">
        <v>1</v>
      </c>
      <c r="C528" s="406">
        <v>11</v>
      </c>
      <c r="D528" s="16" t="s">
        <v>24</v>
      </c>
      <c r="E528" s="153">
        <v>39562</v>
      </c>
      <c r="G528" s="30">
        <v>1</v>
      </c>
      <c r="H528" s="42">
        <v>45</v>
      </c>
      <c r="I528" s="31">
        <v>11</v>
      </c>
      <c r="J528" s="31">
        <v>11</v>
      </c>
      <c r="K528" s="31">
        <f t="shared" si="78"/>
        <v>0</v>
      </c>
      <c r="L528" s="154">
        <v>39566</v>
      </c>
      <c r="M528" s="17"/>
      <c r="N528" s="30">
        <v>1</v>
      </c>
      <c r="O528" s="34">
        <v>11</v>
      </c>
      <c r="P528" s="31">
        <v>11</v>
      </c>
      <c r="Q528" s="31">
        <v>0</v>
      </c>
      <c r="R528" s="31">
        <v>11</v>
      </c>
      <c r="S528" s="33">
        <v>0</v>
      </c>
      <c r="T528" s="40">
        <f t="shared" si="82"/>
        <v>0</v>
      </c>
      <c r="U528" s="162">
        <v>39566</v>
      </c>
      <c r="V528" s="112">
        <f t="shared" si="85"/>
        <v>1</v>
      </c>
      <c r="W528" s="16">
        <v>11</v>
      </c>
      <c r="X528" s="437" t="str">
        <f t="shared" si="80"/>
        <v>OK</v>
      </c>
      <c r="Y528" s="333">
        <f t="shared" si="83"/>
        <v>0</v>
      </c>
      <c r="Z528" s="9" t="str">
        <f t="shared" si="84"/>
        <v>White</v>
      </c>
      <c r="AA528" s="51">
        <v>39568</v>
      </c>
      <c r="AB528" s="1233">
        <f>SUM(W528:W540)</f>
        <v>3809</v>
      </c>
      <c r="AC528" s="147">
        <f t="shared" si="81"/>
        <v>6</v>
      </c>
      <c r="AD528" s="15" t="str">
        <f t="shared" si="79"/>
        <v>OK</v>
      </c>
      <c r="AE528" s="15"/>
      <c r="AF528" s="9" t="e">
        <f>IF(#REF!="","",AA528-#REF!)</f>
        <v>#REF!</v>
      </c>
      <c r="AG528" s="96"/>
    </row>
    <row r="529" spans="1:34" s="32" customFormat="1" hidden="1" outlineLevel="1" x14ac:dyDescent="0.2">
      <c r="B529" s="30">
        <v>2</v>
      </c>
      <c r="C529" s="406">
        <v>1</v>
      </c>
      <c r="D529" s="9" t="s">
        <v>25</v>
      </c>
      <c r="E529" s="153">
        <v>39562</v>
      </c>
      <c r="G529" s="30">
        <v>2</v>
      </c>
      <c r="H529" s="31">
        <v>1</v>
      </c>
      <c r="I529" s="31">
        <v>1</v>
      </c>
      <c r="J529" s="31">
        <v>1</v>
      </c>
      <c r="K529" s="31">
        <f t="shared" si="78"/>
        <v>0</v>
      </c>
      <c r="L529" s="154">
        <v>39566</v>
      </c>
      <c r="M529" s="17"/>
      <c r="N529" s="30">
        <v>2</v>
      </c>
      <c r="O529" s="34">
        <v>1</v>
      </c>
      <c r="P529" s="31">
        <v>1</v>
      </c>
      <c r="Q529" s="31">
        <v>0</v>
      </c>
      <c r="R529" s="31">
        <v>1</v>
      </c>
      <c r="S529" s="33">
        <v>0</v>
      </c>
      <c r="T529" s="40">
        <f t="shared" si="82"/>
        <v>0</v>
      </c>
      <c r="U529" s="162">
        <v>39566</v>
      </c>
      <c r="V529" s="112">
        <v>2</v>
      </c>
      <c r="W529" s="16">
        <v>1</v>
      </c>
      <c r="X529" s="437" t="str">
        <f t="shared" si="80"/>
        <v>OK</v>
      </c>
      <c r="Y529" s="333">
        <f t="shared" si="83"/>
        <v>0</v>
      </c>
      <c r="Z529" s="9" t="str">
        <f t="shared" si="84"/>
        <v>Green</v>
      </c>
      <c r="AA529" s="51">
        <v>39604</v>
      </c>
      <c r="AB529" s="1233"/>
      <c r="AC529" s="147">
        <f t="shared" si="81"/>
        <v>41</v>
      </c>
      <c r="AD529" s="15" t="str">
        <f t="shared" si="79"/>
        <v>OK</v>
      </c>
      <c r="AE529" s="8" t="str">
        <f>IF(AND((AA529=""),$E$8&gt;(V582+5)),"ALERTA","-")</f>
        <v>-</v>
      </c>
      <c r="AF529" s="9" t="e">
        <f>IF(#REF!="","",AA529-#REF!)</f>
        <v>#REF!</v>
      </c>
      <c r="AG529" s="96"/>
    </row>
    <row r="530" spans="1:34" s="32" customFormat="1" hidden="1" outlineLevel="1" x14ac:dyDescent="0.2">
      <c r="B530" s="30">
        <v>3</v>
      </c>
      <c r="C530" s="406">
        <v>10</v>
      </c>
      <c r="D530" s="9" t="s">
        <v>26</v>
      </c>
      <c r="E530" s="153">
        <v>39562</v>
      </c>
      <c r="G530" s="30">
        <v>3</v>
      </c>
      <c r="H530" s="31">
        <v>10</v>
      </c>
      <c r="I530" s="31">
        <v>10</v>
      </c>
      <c r="J530" s="31">
        <v>10</v>
      </c>
      <c r="K530" s="31">
        <f t="shared" si="78"/>
        <v>0</v>
      </c>
      <c r="L530" s="154">
        <v>39566</v>
      </c>
      <c r="M530" s="17"/>
      <c r="N530" s="30">
        <v>3</v>
      </c>
      <c r="O530" s="34">
        <v>10</v>
      </c>
      <c r="P530" s="31">
        <v>10</v>
      </c>
      <c r="Q530" s="31">
        <v>0</v>
      </c>
      <c r="R530" s="31">
        <v>10</v>
      </c>
      <c r="S530" s="33">
        <v>0</v>
      </c>
      <c r="T530" s="40">
        <f t="shared" si="82"/>
        <v>0</v>
      </c>
      <c r="U530" s="162">
        <v>39566</v>
      </c>
      <c r="V530" s="112">
        <f t="shared" si="85"/>
        <v>3</v>
      </c>
      <c r="W530" s="16">
        <v>10</v>
      </c>
      <c r="X530" s="437" t="str">
        <f t="shared" si="80"/>
        <v>OK</v>
      </c>
      <c r="Y530" s="333">
        <f t="shared" si="83"/>
        <v>0</v>
      </c>
      <c r="Z530" s="9" t="str">
        <f t="shared" si="84"/>
        <v>Black</v>
      </c>
      <c r="AA530" s="51">
        <v>39575</v>
      </c>
      <c r="AB530" s="1233"/>
      <c r="AC530" s="147">
        <f t="shared" si="81"/>
        <v>13</v>
      </c>
      <c r="AD530" s="15" t="str">
        <f t="shared" si="79"/>
        <v>OK</v>
      </c>
      <c r="AE530" s="15"/>
      <c r="AF530" s="9" t="e">
        <f>IF(#REF!="","",AA530-#REF!)</f>
        <v>#REF!</v>
      </c>
      <c r="AG530" s="96"/>
    </row>
    <row r="531" spans="1:34" s="32" customFormat="1" hidden="1" outlineLevel="1" x14ac:dyDescent="0.2">
      <c r="B531" s="30">
        <v>4</v>
      </c>
      <c r="C531" s="406">
        <v>2</v>
      </c>
      <c r="D531" s="9" t="s">
        <v>28</v>
      </c>
      <c r="E531" s="153">
        <v>39562</v>
      </c>
      <c r="G531" s="30">
        <v>4</v>
      </c>
      <c r="H531" s="31">
        <v>2</v>
      </c>
      <c r="I531" s="31">
        <v>2</v>
      </c>
      <c r="J531" s="31">
        <v>2</v>
      </c>
      <c r="K531" s="31">
        <f t="shared" si="78"/>
        <v>0</v>
      </c>
      <c r="L531" s="154">
        <v>39566</v>
      </c>
      <c r="M531" s="17"/>
      <c r="N531" s="30">
        <v>4</v>
      </c>
      <c r="O531" s="34">
        <v>2</v>
      </c>
      <c r="P531" s="31">
        <v>2</v>
      </c>
      <c r="Q531" s="31">
        <v>0</v>
      </c>
      <c r="R531" s="31">
        <v>2</v>
      </c>
      <c r="S531" s="33">
        <v>0</v>
      </c>
      <c r="T531" s="40">
        <f t="shared" si="82"/>
        <v>0</v>
      </c>
      <c r="U531" s="162">
        <v>39566</v>
      </c>
      <c r="V531" s="112">
        <f t="shared" si="85"/>
        <v>4</v>
      </c>
      <c r="W531" s="16">
        <v>2</v>
      </c>
      <c r="X531" s="437" t="str">
        <f t="shared" si="80"/>
        <v>OK</v>
      </c>
      <c r="Y531" s="333">
        <f t="shared" si="83"/>
        <v>0</v>
      </c>
      <c r="Z531" s="9" t="str">
        <f t="shared" si="84"/>
        <v>Finance</v>
      </c>
      <c r="AA531" s="51">
        <v>39575</v>
      </c>
      <c r="AB531" s="1233"/>
      <c r="AC531" s="147">
        <f t="shared" si="81"/>
        <v>13</v>
      </c>
      <c r="AD531" s="15" t="str">
        <f t="shared" si="79"/>
        <v>OK</v>
      </c>
      <c r="AE531" s="15"/>
      <c r="AF531" s="9" t="e">
        <f>IF(#REF!="","",AA531-#REF!)</f>
        <v>#REF!</v>
      </c>
      <c r="AG531" s="96"/>
    </row>
    <row r="532" spans="1:34" s="32" customFormat="1" hidden="1" outlineLevel="1" x14ac:dyDescent="0.2">
      <c r="B532" s="30">
        <v>5</v>
      </c>
      <c r="C532" s="406">
        <v>1995</v>
      </c>
      <c r="D532" s="9" t="s">
        <v>29</v>
      </c>
      <c r="E532" s="153">
        <v>39562</v>
      </c>
      <c r="G532" s="30">
        <v>5</v>
      </c>
      <c r="H532" s="31">
        <v>1995</v>
      </c>
      <c r="I532" s="31">
        <v>1995</v>
      </c>
      <c r="J532" s="31">
        <v>1995</v>
      </c>
      <c r="K532" s="31">
        <f t="shared" si="78"/>
        <v>0</v>
      </c>
      <c r="L532" s="154">
        <v>39566</v>
      </c>
      <c r="M532" s="17"/>
      <c r="N532" s="30">
        <v>5</v>
      </c>
      <c r="O532" s="34">
        <v>1995</v>
      </c>
      <c r="P532" s="31">
        <v>1995</v>
      </c>
      <c r="Q532" s="31">
        <v>0</v>
      </c>
      <c r="R532" s="31">
        <v>1995</v>
      </c>
      <c r="S532" s="33">
        <v>0</v>
      </c>
      <c r="T532" s="40">
        <f t="shared" si="82"/>
        <v>0</v>
      </c>
      <c r="U532" s="162">
        <v>39566</v>
      </c>
      <c r="V532" s="112">
        <f t="shared" si="85"/>
        <v>5</v>
      </c>
      <c r="W532" s="16">
        <v>1995</v>
      </c>
      <c r="X532" s="437" t="str">
        <f t="shared" si="80"/>
        <v>OK</v>
      </c>
      <c r="Y532" s="333">
        <f t="shared" si="83"/>
        <v>0</v>
      </c>
      <c r="Z532" s="9" t="str">
        <f t="shared" si="84"/>
        <v>Credial</v>
      </c>
      <c r="AA532" s="51">
        <v>39568</v>
      </c>
      <c r="AB532" s="1233"/>
      <c r="AC532" s="147">
        <f t="shared" si="81"/>
        <v>6</v>
      </c>
      <c r="AD532" s="15" t="str">
        <f t="shared" si="79"/>
        <v>OK</v>
      </c>
      <c r="AE532" s="15"/>
      <c r="AF532" s="9" t="e">
        <f>IF(#REF!="","",AA532-#REF!)</f>
        <v>#REF!</v>
      </c>
      <c r="AG532" s="96"/>
    </row>
    <row r="533" spans="1:34" s="32" customFormat="1" hidden="1" outlineLevel="1" x14ac:dyDescent="0.2">
      <c r="B533" s="30">
        <v>6</v>
      </c>
      <c r="C533" s="406">
        <v>1580</v>
      </c>
      <c r="D533" s="9" t="s">
        <v>29</v>
      </c>
      <c r="E533" s="153">
        <v>39562</v>
      </c>
      <c r="G533" s="30">
        <v>6</v>
      </c>
      <c r="H533" s="31">
        <v>1580</v>
      </c>
      <c r="I533" s="31">
        <v>1580</v>
      </c>
      <c r="J533" s="31">
        <v>1580</v>
      </c>
      <c r="K533" s="31">
        <f t="shared" si="78"/>
        <v>0</v>
      </c>
      <c r="L533" s="154">
        <v>39566</v>
      </c>
      <c r="M533" s="17"/>
      <c r="N533" s="30">
        <v>6</v>
      </c>
      <c r="O533" s="34">
        <v>1580</v>
      </c>
      <c r="P533" s="31">
        <v>1580</v>
      </c>
      <c r="Q533" s="31">
        <v>0</v>
      </c>
      <c r="R533" s="31">
        <v>1580</v>
      </c>
      <c r="S533" s="33">
        <v>0</v>
      </c>
      <c r="T533" s="40">
        <f t="shared" si="82"/>
        <v>0</v>
      </c>
      <c r="U533" s="162">
        <v>39566</v>
      </c>
      <c r="V533" s="112">
        <f t="shared" si="85"/>
        <v>6</v>
      </c>
      <c r="W533" s="16">
        <v>1580</v>
      </c>
      <c r="X533" s="437" t="str">
        <f t="shared" si="80"/>
        <v>OK</v>
      </c>
      <c r="Y533" s="333">
        <f t="shared" si="83"/>
        <v>0</v>
      </c>
      <c r="Z533" s="9" t="str">
        <f t="shared" si="84"/>
        <v>Credial</v>
      </c>
      <c r="AA533" s="51">
        <v>39594</v>
      </c>
      <c r="AB533" s="1233"/>
      <c r="AC533" s="147">
        <f t="shared" si="81"/>
        <v>32</v>
      </c>
      <c r="AD533" s="15" t="str">
        <f t="shared" si="79"/>
        <v>OK</v>
      </c>
      <c r="AE533" s="15"/>
      <c r="AF533" s="9" t="e">
        <f>IF(#REF!="","",AA533-#REF!)</f>
        <v>#REF!</v>
      </c>
      <c r="AG533" s="96"/>
    </row>
    <row r="534" spans="1:34" s="32" customFormat="1" hidden="1" outlineLevel="1" x14ac:dyDescent="0.2">
      <c r="B534" s="30">
        <v>7</v>
      </c>
      <c r="C534" s="406">
        <v>71</v>
      </c>
      <c r="D534" s="9" t="s">
        <v>30</v>
      </c>
      <c r="E534" s="153">
        <v>39562</v>
      </c>
      <c r="G534" s="30">
        <v>7</v>
      </c>
      <c r="H534" s="31">
        <v>71</v>
      </c>
      <c r="I534" s="31">
        <v>71</v>
      </c>
      <c r="J534" s="31">
        <v>71</v>
      </c>
      <c r="K534" s="31">
        <f t="shared" si="78"/>
        <v>0</v>
      </c>
      <c r="L534" s="154">
        <v>39566</v>
      </c>
      <c r="M534" s="17"/>
      <c r="N534" s="30">
        <v>7</v>
      </c>
      <c r="O534" s="34">
        <v>71</v>
      </c>
      <c r="P534" s="31">
        <v>71</v>
      </c>
      <c r="Q534" s="31">
        <v>0</v>
      </c>
      <c r="R534" s="31">
        <v>71</v>
      </c>
      <c r="S534" s="33">
        <v>0</v>
      </c>
      <c r="T534" s="40">
        <f t="shared" si="82"/>
        <v>0</v>
      </c>
      <c r="U534" s="162">
        <v>39566</v>
      </c>
      <c r="V534" s="112">
        <v>7</v>
      </c>
      <c r="W534" s="9">
        <f>C534</f>
        <v>71</v>
      </c>
      <c r="X534" s="437" t="str">
        <f t="shared" si="80"/>
        <v>OK</v>
      </c>
      <c r="Y534" s="333">
        <f t="shared" si="83"/>
        <v>0</v>
      </c>
      <c r="Z534" s="9" t="str">
        <f t="shared" si="84"/>
        <v>Ikeia</v>
      </c>
      <c r="AA534" s="51">
        <v>39647</v>
      </c>
      <c r="AB534" s="1233"/>
      <c r="AC534" s="147">
        <f t="shared" si="81"/>
        <v>84</v>
      </c>
      <c r="AD534" s="15" t="str">
        <f t="shared" si="79"/>
        <v>OK</v>
      </c>
      <c r="AE534" s="8" t="str">
        <f>IF(AND((AA534=""),$E$8&gt;(V587+5)),"ALERTA","-")</f>
        <v>-</v>
      </c>
      <c r="AF534" s="9" t="e">
        <f>IF(#REF!="","",AA534-#REF!)</f>
        <v>#REF!</v>
      </c>
      <c r="AG534" s="96"/>
    </row>
    <row r="535" spans="1:34" s="32" customFormat="1" hidden="1" outlineLevel="1" x14ac:dyDescent="0.2">
      <c r="B535" s="30">
        <v>8</v>
      </c>
      <c r="C535" s="406">
        <v>4</v>
      </c>
      <c r="D535" s="9" t="s">
        <v>31</v>
      </c>
      <c r="E535" s="153">
        <v>39562</v>
      </c>
      <c r="G535" s="30">
        <v>8</v>
      </c>
      <c r="H535" s="31">
        <v>4</v>
      </c>
      <c r="I535" s="31">
        <v>4</v>
      </c>
      <c r="J535" s="31">
        <v>4</v>
      </c>
      <c r="K535" s="31">
        <f t="shared" si="78"/>
        <v>0</v>
      </c>
      <c r="L535" s="154">
        <v>39566</v>
      </c>
      <c r="M535" s="17"/>
      <c r="N535" s="30">
        <v>8</v>
      </c>
      <c r="O535" s="34">
        <v>4</v>
      </c>
      <c r="P535" s="31">
        <v>4</v>
      </c>
      <c r="Q535" s="31">
        <v>0</v>
      </c>
      <c r="R535" s="31">
        <v>4</v>
      </c>
      <c r="S535" s="33">
        <v>0</v>
      </c>
      <c r="T535" s="40">
        <f t="shared" si="82"/>
        <v>0</v>
      </c>
      <c r="U535" s="162">
        <v>39566</v>
      </c>
      <c r="V535" s="112">
        <f t="shared" si="85"/>
        <v>8</v>
      </c>
      <c r="W535" s="16">
        <v>4</v>
      </c>
      <c r="X535" s="437" t="str">
        <f t="shared" si="80"/>
        <v>OK</v>
      </c>
      <c r="Y535" s="333">
        <f t="shared" si="83"/>
        <v>0</v>
      </c>
      <c r="Z535" s="9" t="str">
        <f t="shared" si="84"/>
        <v>Moviflor</v>
      </c>
      <c r="AA535" s="51">
        <v>39576</v>
      </c>
      <c r="AB535" s="1233"/>
      <c r="AC535" s="147">
        <f t="shared" si="81"/>
        <v>14</v>
      </c>
      <c r="AD535" s="15" t="str">
        <f t="shared" si="79"/>
        <v>OK</v>
      </c>
      <c r="AE535" s="15"/>
      <c r="AF535" s="9" t="e">
        <f>IF(#REF!="","",AA535-#REF!)</f>
        <v>#REF!</v>
      </c>
      <c r="AG535" s="96"/>
    </row>
    <row r="536" spans="1:34" s="32" customFormat="1" hidden="1" outlineLevel="1" x14ac:dyDescent="0.2">
      <c r="B536" s="30">
        <v>9</v>
      </c>
      <c r="C536" s="406">
        <v>125</v>
      </c>
      <c r="D536" s="9" t="s">
        <v>32</v>
      </c>
      <c r="E536" s="153">
        <v>39562</v>
      </c>
      <c r="G536" s="30">
        <v>9</v>
      </c>
      <c r="H536" s="31">
        <v>125</v>
      </c>
      <c r="I536" s="31">
        <v>125</v>
      </c>
      <c r="J536" s="31">
        <v>125</v>
      </c>
      <c r="K536" s="31">
        <f t="shared" si="78"/>
        <v>0</v>
      </c>
      <c r="L536" s="154">
        <v>39566</v>
      </c>
      <c r="M536" s="17"/>
      <c r="N536" s="30">
        <v>9</v>
      </c>
      <c r="O536" s="34">
        <v>125</v>
      </c>
      <c r="P536" s="31">
        <v>125</v>
      </c>
      <c r="Q536" s="31">
        <v>0</v>
      </c>
      <c r="R536" s="31">
        <v>125</v>
      </c>
      <c r="S536" s="33">
        <v>0</v>
      </c>
      <c r="T536" s="40">
        <f t="shared" si="82"/>
        <v>0</v>
      </c>
      <c r="U536" s="162">
        <v>39566</v>
      </c>
      <c r="V536" s="112">
        <f t="shared" si="85"/>
        <v>9</v>
      </c>
      <c r="W536" s="16">
        <v>125</v>
      </c>
      <c r="X536" s="437" t="str">
        <f t="shared" si="80"/>
        <v>OK</v>
      </c>
      <c r="Y536" s="333">
        <f t="shared" si="83"/>
        <v>0</v>
      </c>
      <c r="Z536" s="9" t="str">
        <f t="shared" si="84"/>
        <v>Conforama</v>
      </c>
      <c r="AA536" s="51">
        <v>39582</v>
      </c>
      <c r="AB536" s="1233"/>
      <c r="AC536" s="147">
        <f t="shared" si="81"/>
        <v>20</v>
      </c>
      <c r="AD536" s="15" t="str">
        <f t="shared" si="79"/>
        <v>OK</v>
      </c>
      <c r="AE536" s="15"/>
      <c r="AF536" s="9" t="e">
        <f>IF(#REF!="","",AA536-#REF!)</f>
        <v>#REF!</v>
      </c>
      <c r="AG536" s="96"/>
    </row>
    <row r="537" spans="1:34" s="32" customFormat="1" hidden="1" outlineLevel="1" x14ac:dyDescent="0.2">
      <c r="B537" s="30">
        <v>10</v>
      </c>
      <c r="C537" s="406">
        <v>1</v>
      </c>
      <c r="D537" s="9" t="s">
        <v>34</v>
      </c>
      <c r="E537" s="153">
        <v>39562</v>
      </c>
      <c r="G537" s="30">
        <v>10</v>
      </c>
      <c r="H537" s="31">
        <v>1</v>
      </c>
      <c r="I537" s="31">
        <v>1</v>
      </c>
      <c r="J537" s="31">
        <v>1</v>
      </c>
      <c r="K537" s="31">
        <f t="shared" si="78"/>
        <v>0</v>
      </c>
      <c r="L537" s="154">
        <v>39566</v>
      </c>
      <c r="M537" s="17"/>
      <c r="N537" s="30">
        <v>10</v>
      </c>
      <c r="O537" s="34">
        <v>1</v>
      </c>
      <c r="P537" s="31">
        <v>1</v>
      </c>
      <c r="Q537" s="31">
        <v>0</v>
      </c>
      <c r="R537" s="31">
        <v>1</v>
      </c>
      <c r="S537" s="33">
        <v>0</v>
      </c>
      <c r="T537" s="40">
        <f t="shared" si="82"/>
        <v>0</v>
      </c>
      <c r="U537" s="162">
        <v>39566</v>
      </c>
      <c r="V537" s="112">
        <f t="shared" si="85"/>
        <v>10</v>
      </c>
      <c r="W537" s="16">
        <v>1</v>
      </c>
      <c r="X537" s="437" t="str">
        <f t="shared" si="80"/>
        <v>OK</v>
      </c>
      <c r="Y537" s="333">
        <f t="shared" si="83"/>
        <v>0</v>
      </c>
      <c r="Z537" s="9" t="str">
        <f t="shared" si="84"/>
        <v>Euronics</v>
      </c>
      <c r="AA537" s="51">
        <v>39575</v>
      </c>
      <c r="AB537" s="1233"/>
      <c r="AC537" s="147">
        <f t="shared" si="81"/>
        <v>13</v>
      </c>
      <c r="AD537" s="15" t="str">
        <f t="shared" si="79"/>
        <v>OK</v>
      </c>
      <c r="AE537" s="15"/>
      <c r="AF537" s="9" t="e">
        <f>IF(#REF!="","",AA537-#REF!)</f>
        <v>#REF!</v>
      </c>
      <c r="AG537" s="96"/>
    </row>
    <row r="538" spans="1:34" s="32" customFormat="1" hidden="1" outlineLevel="1" x14ac:dyDescent="0.2">
      <c r="B538" s="30">
        <v>11</v>
      </c>
      <c r="C538" s="406">
        <v>6</v>
      </c>
      <c r="D538" s="9" t="s">
        <v>35</v>
      </c>
      <c r="E538" s="153">
        <v>39562</v>
      </c>
      <c r="G538" s="30">
        <v>11</v>
      </c>
      <c r="H538" s="31">
        <v>6</v>
      </c>
      <c r="I538" s="31">
        <v>6</v>
      </c>
      <c r="J538" s="31">
        <v>6</v>
      </c>
      <c r="K538" s="31">
        <f t="shared" si="78"/>
        <v>0</v>
      </c>
      <c r="L538" s="154">
        <v>39566</v>
      </c>
      <c r="M538" s="17"/>
      <c r="N538" s="30">
        <v>11</v>
      </c>
      <c r="O538" s="34">
        <v>6</v>
      </c>
      <c r="P538" s="31">
        <v>6</v>
      </c>
      <c r="Q538" s="31">
        <v>0</v>
      </c>
      <c r="R538" s="31">
        <v>6</v>
      </c>
      <c r="S538" s="33">
        <v>0</v>
      </c>
      <c r="T538" s="40">
        <f t="shared" si="82"/>
        <v>0</v>
      </c>
      <c r="U538" s="162">
        <v>39566</v>
      </c>
      <c r="V538" s="112">
        <f t="shared" si="85"/>
        <v>11</v>
      </c>
      <c r="W538" s="16">
        <v>6</v>
      </c>
      <c r="X538" s="437" t="str">
        <f t="shared" si="80"/>
        <v>OK</v>
      </c>
      <c r="Y538" s="333">
        <f t="shared" si="83"/>
        <v>0</v>
      </c>
      <c r="Z538" s="9" t="str">
        <f t="shared" si="84"/>
        <v>Tien 21</v>
      </c>
      <c r="AA538" s="51">
        <v>39575</v>
      </c>
      <c r="AB538" s="1233"/>
      <c r="AC538" s="147">
        <f t="shared" si="81"/>
        <v>13</v>
      </c>
      <c r="AD538" s="15" t="str">
        <f t="shared" si="79"/>
        <v>OK</v>
      </c>
      <c r="AE538" s="15"/>
      <c r="AF538" s="9" t="e">
        <f>IF(#REF!="","",AA538-#REF!)</f>
        <v>#REF!</v>
      </c>
      <c r="AG538" s="96"/>
    </row>
    <row r="539" spans="1:34" s="32" customFormat="1" hidden="1" outlineLevel="1" x14ac:dyDescent="0.2">
      <c r="B539" s="30">
        <v>12</v>
      </c>
      <c r="C539" s="406">
        <v>2</v>
      </c>
      <c r="D539" s="9" t="s">
        <v>37</v>
      </c>
      <c r="E539" s="153">
        <v>39562</v>
      </c>
      <c r="G539" s="30">
        <v>12</v>
      </c>
      <c r="H539" s="31">
        <v>2</v>
      </c>
      <c r="I539" s="31">
        <v>2</v>
      </c>
      <c r="J539" s="31">
        <v>2</v>
      </c>
      <c r="K539" s="31">
        <f t="shared" si="78"/>
        <v>0</v>
      </c>
      <c r="L539" s="154">
        <v>39566</v>
      </c>
      <c r="M539" s="17"/>
      <c r="N539" s="30">
        <v>12</v>
      </c>
      <c r="O539" s="34">
        <v>2</v>
      </c>
      <c r="P539" s="31">
        <v>2</v>
      </c>
      <c r="Q539" s="31">
        <v>0</v>
      </c>
      <c r="R539" s="31">
        <v>2</v>
      </c>
      <c r="S539" s="33">
        <v>0</v>
      </c>
      <c r="T539" s="40">
        <f t="shared" si="82"/>
        <v>0</v>
      </c>
      <c r="U539" s="162">
        <v>39566</v>
      </c>
      <c r="V539" s="112">
        <f t="shared" si="85"/>
        <v>12</v>
      </c>
      <c r="W539" s="16">
        <v>2</v>
      </c>
      <c r="X539" s="437" t="str">
        <f t="shared" si="80"/>
        <v>OK</v>
      </c>
      <c r="Y539" s="333">
        <f t="shared" si="83"/>
        <v>0</v>
      </c>
      <c r="Z539" s="9" t="str">
        <f t="shared" si="84"/>
        <v>Solmar</v>
      </c>
      <c r="AA539" s="51">
        <v>39576</v>
      </c>
      <c r="AB539" s="1233"/>
      <c r="AC539" s="147">
        <f t="shared" si="81"/>
        <v>14</v>
      </c>
      <c r="AD539" s="15" t="str">
        <f t="shared" si="79"/>
        <v>OK</v>
      </c>
      <c r="AE539" s="15"/>
      <c r="AF539" s="9" t="e">
        <f>IF(#REF!="","",AA539-#REF!)</f>
        <v>#REF!</v>
      </c>
      <c r="AG539" s="96"/>
    </row>
    <row r="540" spans="1:34" s="32" customFormat="1" hidden="1" outlineLevel="1" x14ac:dyDescent="0.2">
      <c r="A540" s="55"/>
      <c r="B540" s="22">
        <v>13</v>
      </c>
      <c r="C540" s="404">
        <v>1</v>
      </c>
      <c r="D540" s="12" t="s">
        <v>29</v>
      </c>
      <c r="E540" s="153">
        <v>39562</v>
      </c>
      <c r="F540" s="55"/>
      <c r="G540" s="22">
        <v>13</v>
      </c>
      <c r="H540" s="21">
        <v>1</v>
      </c>
      <c r="I540" s="21">
        <v>1</v>
      </c>
      <c r="J540" s="21">
        <v>1</v>
      </c>
      <c r="K540" s="21">
        <f t="shared" si="78"/>
        <v>0</v>
      </c>
      <c r="L540" s="155">
        <v>39566</v>
      </c>
      <c r="M540" s="56"/>
      <c r="N540" s="22">
        <v>13</v>
      </c>
      <c r="O540" s="29">
        <v>1</v>
      </c>
      <c r="P540" s="21">
        <v>1</v>
      </c>
      <c r="Q540" s="21">
        <v>0</v>
      </c>
      <c r="R540" s="21">
        <v>1</v>
      </c>
      <c r="S540" s="14">
        <v>0</v>
      </c>
      <c r="T540" s="100">
        <f t="shared" si="82"/>
        <v>0</v>
      </c>
      <c r="U540" s="162">
        <v>39566</v>
      </c>
      <c r="V540" s="108">
        <f t="shared" si="85"/>
        <v>13</v>
      </c>
      <c r="W540" s="12">
        <v>1</v>
      </c>
      <c r="X540" s="437" t="str">
        <f t="shared" si="80"/>
        <v>OK</v>
      </c>
      <c r="Y540" s="333">
        <f t="shared" si="83"/>
        <v>0</v>
      </c>
      <c r="Z540" s="12" t="str">
        <f t="shared" si="84"/>
        <v>Credial</v>
      </c>
      <c r="AA540" s="51"/>
      <c r="AB540" s="1233"/>
      <c r="AC540" s="147">
        <f t="shared" si="81"/>
        <v>-38994</v>
      </c>
      <c r="AD540" s="11" t="str">
        <f t="shared" si="79"/>
        <v>Pendente</v>
      </c>
      <c r="AE540" s="11" t="str">
        <f>IF(AND((AA540=""),$E$8&gt;(V593+5)),"ALERTA","-")</f>
        <v>ALERTA</v>
      </c>
      <c r="AF540" s="12" t="e">
        <f>IF(#REF!="","",AA540-#REF!)</f>
        <v>#REF!</v>
      </c>
      <c r="AG540" s="95"/>
      <c r="AH540" s="55"/>
    </row>
    <row r="541" spans="1:34" s="32" customFormat="1" hidden="1" outlineLevel="1" x14ac:dyDescent="0.2">
      <c r="B541" s="30">
        <v>1</v>
      </c>
      <c r="C541" s="406">
        <v>356</v>
      </c>
      <c r="D541" s="16" t="s">
        <v>24</v>
      </c>
      <c r="E541" s="153">
        <v>39566</v>
      </c>
      <c r="G541" s="30">
        <v>1</v>
      </c>
      <c r="H541" s="31">
        <v>356</v>
      </c>
      <c r="I541" s="31">
        <v>356</v>
      </c>
      <c r="J541" s="31">
        <v>356</v>
      </c>
      <c r="K541" s="31">
        <f t="shared" si="78"/>
        <v>0</v>
      </c>
      <c r="L541" s="154">
        <v>39568</v>
      </c>
      <c r="M541" s="35"/>
      <c r="N541" s="30">
        <v>1</v>
      </c>
      <c r="O541" s="34">
        <v>356</v>
      </c>
      <c r="P541" s="31">
        <v>356</v>
      </c>
      <c r="Q541" s="31">
        <v>0</v>
      </c>
      <c r="R541" s="31">
        <v>356</v>
      </c>
      <c r="S541" s="33">
        <v>0</v>
      </c>
      <c r="T541" s="40">
        <f t="shared" si="82"/>
        <v>0</v>
      </c>
      <c r="U541" s="162">
        <v>39567</v>
      </c>
      <c r="V541" s="112">
        <f t="shared" si="85"/>
        <v>1</v>
      </c>
      <c r="W541" s="16">
        <v>356</v>
      </c>
      <c r="X541" s="437" t="str">
        <f t="shared" si="80"/>
        <v>OK</v>
      </c>
      <c r="Y541" s="333">
        <f t="shared" si="83"/>
        <v>0</v>
      </c>
      <c r="Z541" s="9" t="str">
        <f t="shared" si="84"/>
        <v>White</v>
      </c>
      <c r="AA541" s="51">
        <v>39568</v>
      </c>
      <c r="AB541" s="1233">
        <f>SUM(W541:W550)</f>
        <v>4143</v>
      </c>
      <c r="AC541" s="147">
        <f t="shared" si="81"/>
        <v>2</v>
      </c>
      <c r="AD541" s="15" t="str">
        <f t="shared" si="79"/>
        <v>OK</v>
      </c>
      <c r="AE541" s="15"/>
      <c r="AF541" s="9" t="e">
        <f>IF(#REF!="","",AA541-#REF!)</f>
        <v>#REF!</v>
      </c>
      <c r="AG541" s="96"/>
    </row>
    <row r="542" spans="1:34" s="32" customFormat="1" hidden="1" outlineLevel="1" x14ac:dyDescent="0.2">
      <c r="B542" s="30">
        <v>2</v>
      </c>
      <c r="C542" s="406">
        <v>1</v>
      </c>
      <c r="D542" s="9" t="s">
        <v>25</v>
      </c>
      <c r="E542" s="153">
        <v>39566</v>
      </c>
      <c r="G542" s="30">
        <v>2</v>
      </c>
      <c r="H542" s="31">
        <v>1</v>
      </c>
      <c r="I542" s="31">
        <v>1</v>
      </c>
      <c r="J542" s="31">
        <v>1</v>
      </c>
      <c r="K542" s="31">
        <f t="shared" si="78"/>
        <v>0</v>
      </c>
      <c r="L542" s="154">
        <v>39568</v>
      </c>
      <c r="M542" s="17"/>
      <c r="N542" s="30">
        <v>2</v>
      </c>
      <c r="O542" s="34">
        <v>1</v>
      </c>
      <c r="P542" s="31">
        <v>1</v>
      </c>
      <c r="Q542" s="31">
        <v>0</v>
      </c>
      <c r="R542" s="31">
        <v>1</v>
      </c>
      <c r="S542" s="33">
        <v>0</v>
      </c>
      <c r="T542" s="40">
        <f t="shared" si="82"/>
        <v>0</v>
      </c>
      <c r="U542" s="162">
        <v>39567</v>
      </c>
      <c r="V542" s="112">
        <f t="shared" si="85"/>
        <v>2</v>
      </c>
      <c r="W542" s="16">
        <v>1</v>
      </c>
      <c r="X542" s="437" t="str">
        <f t="shared" si="80"/>
        <v>OK</v>
      </c>
      <c r="Y542" s="333">
        <f t="shared" si="83"/>
        <v>0</v>
      </c>
      <c r="Z542" s="9" t="str">
        <f t="shared" si="84"/>
        <v>Green</v>
      </c>
      <c r="AA542" s="51">
        <v>39575</v>
      </c>
      <c r="AB542" s="1233"/>
      <c r="AC542" s="147">
        <f t="shared" si="81"/>
        <v>9</v>
      </c>
      <c r="AD542" s="15" t="str">
        <f t="shared" si="79"/>
        <v>OK</v>
      </c>
      <c r="AE542" s="15"/>
      <c r="AF542" s="9" t="e">
        <f>IF(#REF!="","",AA542-#REF!)</f>
        <v>#REF!</v>
      </c>
      <c r="AG542" s="96"/>
      <c r="AH542" s="60"/>
    </row>
    <row r="543" spans="1:34" s="32" customFormat="1" hidden="1" outlineLevel="1" x14ac:dyDescent="0.2">
      <c r="B543" s="30">
        <v>3</v>
      </c>
      <c r="C543" s="406">
        <v>11</v>
      </c>
      <c r="D543" s="9" t="s">
        <v>26</v>
      </c>
      <c r="E543" s="153">
        <v>39566</v>
      </c>
      <c r="G543" s="30">
        <v>3</v>
      </c>
      <c r="H543" s="31">
        <v>11</v>
      </c>
      <c r="I543" s="31">
        <v>11</v>
      </c>
      <c r="J543" s="31">
        <v>11</v>
      </c>
      <c r="K543" s="31">
        <f t="shared" si="78"/>
        <v>0</v>
      </c>
      <c r="L543" s="154">
        <v>39568</v>
      </c>
      <c r="M543" s="17"/>
      <c r="N543" s="30">
        <v>3</v>
      </c>
      <c r="O543" s="34">
        <v>11</v>
      </c>
      <c r="P543" s="31">
        <v>11</v>
      </c>
      <c r="Q543" s="31">
        <v>0</v>
      </c>
      <c r="R543" s="31">
        <v>11</v>
      </c>
      <c r="S543" s="33">
        <v>0</v>
      </c>
      <c r="T543" s="40">
        <f t="shared" si="82"/>
        <v>0</v>
      </c>
      <c r="U543" s="162">
        <v>39567</v>
      </c>
      <c r="V543" s="112">
        <f t="shared" si="85"/>
        <v>3</v>
      </c>
      <c r="W543" s="16">
        <v>11</v>
      </c>
      <c r="X543" s="437" t="str">
        <f t="shared" si="80"/>
        <v>OK</v>
      </c>
      <c r="Y543" s="333">
        <f t="shared" si="83"/>
        <v>0</v>
      </c>
      <c r="Z543" s="9" t="str">
        <f t="shared" si="84"/>
        <v>Black</v>
      </c>
      <c r="AA543" s="51">
        <v>39575</v>
      </c>
      <c r="AB543" s="1233"/>
      <c r="AC543" s="147">
        <f t="shared" si="81"/>
        <v>9</v>
      </c>
      <c r="AD543" s="15" t="str">
        <f t="shared" si="79"/>
        <v>OK</v>
      </c>
      <c r="AE543" s="15"/>
      <c r="AF543" s="9" t="e">
        <f>IF(#REF!="","",AA543-#REF!)</f>
        <v>#REF!</v>
      </c>
      <c r="AG543" s="96"/>
    </row>
    <row r="544" spans="1:34" s="32" customFormat="1" hidden="1" outlineLevel="1" x14ac:dyDescent="0.2">
      <c r="B544" s="30">
        <v>4</v>
      </c>
      <c r="C544" s="406">
        <v>306</v>
      </c>
      <c r="D544" s="9" t="s">
        <v>28</v>
      </c>
      <c r="E544" s="153">
        <v>39566</v>
      </c>
      <c r="G544" s="30">
        <v>4</v>
      </c>
      <c r="H544" s="31">
        <v>306</v>
      </c>
      <c r="I544" s="31">
        <v>306</v>
      </c>
      <c r="J544" s="31">
        <v>306</v>
      </c>
      <c r="K544" s="31">
        <f t="shared" si="78"/>
        <v>0</v>
      </c>
      <c r="L544" s="154">
        <v>39568</v>
      </c>
      <c r="M544" s="17"/>
      <c r="N544" s="30">
        <v>4</v>
      </c>
      <c r="O544" s="34">
        <v>306</v>
      </c>
      <c r="P544" s="31">
        <v>306</v>
      </c>
      <c r="Q544" s="31">
        <v>0</v>
      </c>
      <c r="R544" s="31">
        <v>306</v>
      </c>
      <c r="S544" s="33">
        <v>0</v>
      </c>
      <c r="T544" s="40">
        <f t="shared" si="82"/>
        <v>0</v>
      </c>
      <c r="U544" s="162">
        <v>39567</v>
      </c>
      <c r="V544" s="112">
        <f t="shared" si="85"/>
        <v>4</v>
      </c>
      <c r="W544" s="16">
        <v>306</v>
      </c>
      <c r="X544" s="437" t="str">
        <f t="shared" si="80"/>
        <v>OK</v>
      </c>
      <c r="Y544" s="333">
        <f t="shared" si="83"/>
        <v>0</v>
      </c>
      <c r="Z544" s="9" t="str">
        <f t="shared" si="84"/>
        <v>Finance</v>
      </c>
      <c r="AA544" s="51">
        <v>39575</v>
      </c>
      <c r="AB544" s="1233"/>
      <c r="AC544" s="147">
        <f t="shared" si="81"/>
        <v>9</v>
      </c>
      <c r="AD544" s="15" t="str">
        <f t="shared" si="79"/>
        <v>OK</v>
      </c>
      <c r="AE544" s="15"/>
      <c r="AF544" s="9" t="e">
        <f>IF(#REF!="","",AA544-#REF!)</f>
        <v>#REF!</v>
      </c>
      <c r="AG544" s="96"/>
    </row>
    <row r="545" spans="1:34" s="32" customFormat="1" hidden="1" outlineLevel="1" x14ac:dyDescent="0.2">
      <c r="B545" s="30">
        <v>5</v>
      </c>
      <c r="C545" s="406">
        <v>1995</v>
      </c>
      <c r="D545" s="9" t="s">
        <v>29</v>
      </c>
      <c r="E545" s="153">
        <v>39566</v>
      </c>
      <c r="G545" s="30">
        <v>5</v>
      </c>
      <c r="H545" s="31">
        <v>1995</v>
      </c>
      <c r="I545" s="31">
        <v>1995</v>
      </c>
      <c r="J545" s="31">
        <v>1995</v>
      </c>
      <c r="K545" s="31">
        <f t="shared" si="78"/>
        <v>0</v>
      </c>
      <c r="L545" s="154">
        <v>39568</v>
      </c>
      <c r="M545" s="17"/>
      <c r="N545" s="30">
        <v>5</v>
      </c>
      <c r="O545" s="34">
        <v>1995</v>
      </c>
      <c r="P545" s="31">
        <v>1995</v>
      </c>
      <c r="Q545" s="31">
        <v>0</v>
      </c>
      <c r="R545" s="31">
        <v>1995</v>
      </c>
      <c r="S545" s="33">
        <v>0</v>
      </c>
      <c r="T545" s="40">
        <f t="shared" si="82"/>
        <v>0</v>
      </c>
      <c r="U545" s="162">
        <v>39567</v>
      </c>
      <c r="V545" s="112">
        <f t="shared" si="85"/>
        <v>5</v>
      </c>
      <c r="W545" s="16">
        <v>1995</v>
      </c>
      <c r="X545" s="437" t="str">
        <f t="shared" si="80"/>
        <v>OK</v>
      </c>
      <c r="Y545" s="333">
        <f t="shared" si="83"/>
        <v>0</v>
      </c>
      <c r="Z545" s="9" t="str">
        <f t="shared" si="84"/>
        <v>Credial</v>
      </c>
      <c r="AA545" s="51">
        <v>39573</v>
      </c>
      <c r="AB545" s="1233"/>
      <c r="AC545" s="147">
        <f t="shared" si="81"/>
        <v>7</v>
      </c>
      <c r="AD545" s="15" t="str">
        <f t="shared" si="79"/>
        <v>OK</v>
      </c>
      <c r="AE545" s="15"/>
      <c r="AF545" s="9" t="e">
        <f>IF(#REF!="","",AA545-#REF!)</f>
        <v>#REF!</v>
      </c>
      <c r="AG545" s="96"/>
    </row>
    <row r="546" spans="1:34" s="32" customFormat="1" hidden="1" outlineLevel="1" x14ac:dyDescent="0.2">
      <c r="B546" s="30">
        <v>6</v>
      </c>
      <c r="C546" s="406">
        <v>1374</v>
      </c>
      <c r="D546" s="9" t="s">
        <v>29</v>
      </c>
      <c r="E546" s="153">
        <v>39566</v>
      </c>
      <c r="G546" s="30">
        <v>6</v>
      </c>
      <c r="H546" s="31">
        <v>1374</v>
      </c>
      <c r="I546" s="31">
        <v>1374</v>
      </c>
      <c r="J546" s="31">
        <v>1374</v>
      </c>
      <c r="K546" s="31">
        <f t="shared" si="78"/>
        <v>0</v>
      </c>
      <c r="L546" s="154">
        <v>39568</v>
      </c>
      <c r="M546" s="17"/>
      <c r="N546" s="30">
        <v>6</v>
      </c>
      <c r="O546" s="34">
        <v>1374</v>
      </c>
      <c r="P546" s="31">
        <v>1374</v>
      </c>
      <c r="Q546" s="31">
        <v>0</v>
      </c>
      <c r="R546" s="31">
        <v>1374</v>
      </c>
      <c r="S546" s="33">
        <v>0</v>
      </c>
      <c r="T546" s="40">
        <f t="shared" si="82"/>
        <v>0</v>
      </c>
      <c r="U546" s="162">
        <v>39567</v>
      </c>
      <c r="V546" s="112">
        <f t="shared" si="85"/>
        <v>6</v>
      </c>
      <c r="W546" s="16">
        <v>1374</v>
      </c>
      <c r="X546" s="437" t="str">
        <f t="shared" si="80"/>
        <v>OK</v>
      </c>
      <c r="Y546" s="333">
        <f t="shared" si="83"/>
        <v>0</v>
      </c>
      <c r="Z546" s="9" t="str">
        <f t="shared" si="84"/>
        <v>Credial</v>
      </c>
      <c r="AA546" s="51">
        <v>39594</v>
      </c>
      <c r="AB546" s="1233"/>
      <c r="AC546" s="147">
        <f t="shared" si="81"/>
        <v>28</v>
      </c>
      <c r="AD546" s="15" t="str">
        <f t="shared" si="79"/>
        <v>OK</v>
      </c>
      <c r="AE546" s="15"/>
      <c r="AF546" s="9" t="e">
        <f>IF(#REF!="","",AA546-#REF!)</f>
        <v>#REF!</v>
      </c>
      <c r="AG546" s="96"/>
    </row>
    <row r="547" spans="1:34" s="32" customFormat="1" hidden="1" outlineLevel="1" x14ac:dyDescent="0.2">
      <c r="B547" s="30">
        <v>7</v>
      </c>
      <c r="C547" s="406">
        <v>69</v>
      </c>
      <c r="D547" s="9" t="s">
        <v>30</v>
      </c>
      <c r="E547" s="153">
        <v>39566</v>
      </c>
      <c r="G547" s="30">
        <v>7</v>
      </c>
      <c r="H547" s="31">
        <v>69</v>
      </c>
      <c r="I547" s="31">
        <v>69</v>
      </c>
      <c r="J547" s="31">
        <v>69</v>
      </c>
      <c r="K547" s="31">
        <f t="shared" si="78"/>
        <v>0</v>
      </c>
      <c r="L547" s="154">
        <v>39568</v>
      </c>
      <c r="M547" s="17"/>
      <c r="N547" s="30">
        <v>7</v>
      </c>
      <c r="O547" s="34">
        <v>69</v>
      </c>
      <c r="P547" s="31">
        <v>69</v>
      </c>
      <c r="Q547" s="31">
        <v>0</v>
      </c>
      <c r="R547" s="31">
        <v>69</v>
      </c>
      <c r="S547" s="33">
        <v>0</v>
      </c>
      <c r="T547" s="40">
        <f t="shared" si="82"/>
        <v>0</v>
      </c>
      <c r="U547" s="162">
        <v>39567</v>
      </c>
      <c r="V547" s="112">
        <v>7</v>
      </c>
      <c r="W547" s="9">
        <f>C547</f>
        <v>69</v>
      </c>
      <c r="X547" s="437" t="str">
        <f t="shared" si="80"/>
        <v>OK</v>
      </c>
      <c r="Y547" s="333">
        <f t="shared" si="83"/>
        <v>0</v>
      </c>
      <c r="Z547" s="9" t="str">
        <f t="shared" si="84"/>
        <v>Ikeia</v>
      </c>
      <c r="AA547" s="51">
        <v>39647</v>
      </c>
      <c r="AB547" s="1233"/>
      <c r="AC547" s="147">
        <f t="shared" si="81"/>
        <v>80</v>
      </c>
      <c r="AD547" s="15" t="str">
        <f t="shared" ref="AD547:AD578" si="86">IF(AA547&gt;0,"OK","Pendente")</f>
        <v>OK</v>
      </c>
      <c r="AE547" s="8" t="str">
        <f>IF(AND((AA547=""),$E$8&gt;(V601+5)),"ALERTA","-")</f>
        <v>-</v>
      </c>
      <c r="AF547" s="9" t="e">
        <f>IF(#REF!="","",AA547-#REF!)</f>
        <v>#REF!</v>
      </c>
      <c r="AG547" s="96"/>
    </row>
    <row r="548" spans="1:34" s="32" customFormat="1" hidden="1" outlineLevel="1" x14ac:dyDescent="0.2">
      <c r="B548" s="30">
        <v>8</v>
      </c>
      <c r="C548" s="406">
        <v>28</v>
      </c>
      <c r="D548" s="9" t="s">
        <v>32</v>
      </c>
      <c r="E548" s="153">
        <v>39566</v>
      </c>
      <c r="G548" s="30">
        <v>8</v>
      </c>
      <c r="H548" s="31">
        <v>28</v>
      </c>
      <c r="I548" s="31">
        <v>28</v>
      </c>
      <c r="J548" s="31">
        <v>28</v>
      </c>
      <c r="K548" s="31">
        <f t="shared" si="78"/>
        <v>0</v>
      </c>
      <c r="L548" s="154">
        <v>39568</v>
      </c>
      <c r="M548" s="17"/>
      <c r="N548" s="30">
        <v>8</v>
      </c>
      <c r="O548" s="34">
        <v>28</v>
      </c>
      <c r="P548" s="31">
        <v>28</v>
      </c>
      <c r="Q548" s="31">
        <v>0</v>
      </c>
      <c r="R548" s="31">
        <v>28</v>
      </c>
      <c r="S548" s="33">
        <v>0</v>
      </c>
      <c r="T548" s="40">
        <f t="shared" si="82"/>
        <v>0</v>
      </c>
      <c r="U548" s="162">
        <v>39567</v>
      </c>
      <c r="V548" s="112">
        <f t="shared" si="85"/>
        <v>8</v>
      </c>
      <c r="W548" s="16">
        <v>28</v>
      </c>
      <c r="X548" s="437" t="str">
        <f t="shared" si="80"/>
        <v>OK</v>
      </c>
      <c r="Y548" s="333">
        <f t="shared" si="83"/>
        <v>0</v>
      </c>
      <c r="Z548" s="9" t="str">
        <f t="shared" si="84"/>
        <v>Conforama</v>
      </c>
      <c r="AA548" s="51">
        <v>39582</v>
      </c>
      <c r="AB548" s="1233"/>
      <c r="AC548" s="147">
        <f t="shared" si="81"/>
        <v>16</v>
      </c>
      <c r="AD548" s="15" t="str">
        <f t="shared" si="86"/>
        <v>OK</v>
      </c>
      <c r="AE548" s="15"/>
      <c r="AF548" s="9" t="e">
        <f>IF(#REF!="","",AA548-#REF!)</f>
        <v>#REF!</v>
      </c>
      <c r="AG548" s="96"/>
    </row>
    <row r="549" spans="1:34" s="32" customFormat="1" hidden="1" outlineLevel="1" x14ac:dyDescent="0.2">
      <c r="B549" s="30">
        <v>9</v>
      </c>
      <c r="C549" s="406">
        <v>3</v>
      </c>
      <c r="D549" s="9" t="s">
        <v>35</v>
      </c>
      <c r="E549" s="153">
        <v>39566</v>
      </c>
      <c r="G549" s="30">
        <v>9</v>
      </c>
      <c r="H549" s="31">
        <v>3</v>
      </c>
      <c r="I549" s="31">
        <v>3</v>
      </c>
      <c r="J549" s="31">
        <v>3</v>
      </c>
      <c r="K549" s="31">
        <f t="shared" si="78"/>
        <v>0</v>
      </c>
      <c r="L549" s="154">
        <v>39568</v>
      </c>
      <c r="M549" s="17"/>
      <c r="N549" s="30">
        <v>9</v>
      </c>
      <c r="O549" s="34">
        <v>3</v>
      </c>
      <c r="P549" s="31">
        <v>3</v>
      </c>
      <c r="Q549" s="31">
        <v>0</v>
      </c>
      <c r="R549" s="31">
        <v>3</v>
      </c>
      <c r="S549" s="33">
        <v>0</v>
      </c>
      <c r="T549" s="40">
        <f t="shared" si="82"/>
        <v>0</v>
      </c>
      <c r="U549" s="162">
        <v>39567</v>
      </c>
      <c r="V549" s="112">
        <f t="shared" si="85"/>
        <v>9</v>
      </c>
      <c r="W549" s="16">
        <v>3</v>
      </c>
      <c r="X549" s="437" t="str">
        <f t="shared" si="80"/>
        <v>OK</v>
      </c>
      <c r="Y549" s="333">
        <f t="shared" si="83"/>
        <v>0</v>
      </c>
      <c r="Z549" s="9" t="str">
        <f t="shared" si="84"/>
        <v>Tien 21</v>
      </c>
      <c r="AA549" s="51">
        <v>39575</v>
      </c>
      <c r="AB549" s="1233"/>
      <c r="AC549" s="147">
        <f t="shared" si="81"/>
        <v>9</v>
      </c>
      <c r="AD549" s="15" t="str">
        <f t="shared" si="86"/>
        <v>OK</v>
      </c>
      <c r="AE549" s="15"/>
      <c r="AF549" s="9" t="e">
        <f>IF(#REF!="","",AA549-#REF!)</f>
        <v>#REF!</v>
      </c>
      <c r="AG549" s="96"/>
    </row>
    <row r="550" spans="1:34" s="32" customFormat="1" hidden="1" outlineLevel="1" x14ac:dyDescent="0.2">
      <c r="A550" s="55"/>
      <c r="B550" s="22">
        <v>10</v>
      </c>
      <c r="C550" s="404">
        <v>1</v>
      </c>
      <c r="D550" s="12" t="s">
        <v>29</v>
      </c>
      <c r="E550" s="153">
        <v>39566</v>
      </c>
      <c r="F550" s="55"/>
      <c r="G550" s="22">
        <v>10</v>
      </c>
      <c r="H550" s="21">
        <v>1</v>
      </c>
      <c r="I550" s="21">
        <v>1</v>
      </c>
      <c r="J550" s="21">
        <v>1</v>
      </c>
      <c r="K550" s="21">
        <f t="shared" si="78"/>
        <v>0</v>
      </c>
      <c r="L550" s="155">
        <v>39568</v>
      </c>
      <c r="M550" s="56"/>
      <c r="N550" s="22">
        <v>10</v>
      </c>
      <c r="O550" s="29">
        <v>1</v>
      </c>
      <c r="P550" s="21">
        <v>1</v>
      </c>
      <c r="Q550" s="21">
        <v>0</v>
      </c>
      <c r="R550" s="21">
        <v>1</v>
      </c>
      <c r="S550" s="14">
        <v>0</v>
      </c>
      <c r="T550" s="100">
        <f t="shared" si="82"/>
        <v>0</v>
      </c>
      <c r="U550" s="162">
        <v>39567</v>
      </c>
      <c r="V550" s="108"/>
      <c r="W550" s="12"/>
      <c r="X550" s="437" t="str">
        <f t="shared" si="80"/>
        <v>KO</v>
      </c>
      <c r="Y550" s="333">
        <f t="shared" si="83"/>
        <v>1</v>
      </c>
      <c r="Z550" s="12" t="str">
        <f t="shared" si="84"/>
        <v>Credial</v>
      </c>
      <c r="AA550" s="51"/>
      <c r="AB550" s="1233"/>
      <c r="AC550" s="147">
        <f t="shared" si="81"/>
        <v>-38998</v>
      </c>
      <c r="AD550" s="11" t="str">
        <f t="shared" si="86"/>
        <v>Pendente</v>
      </c>
      <c r="AE550" s="11" t="str">
        <f t="shared" ref="AE550:AE613" si="87">IF(AND((AA550=""),$E$8&gt;(V604+5)),"ALERTA","-")</f>
        <v>ALERTA</v>
      </c>
      <c r="AF550" s="12" t="e">
        <f>IF(#REF!="","",AA550-#REF!)</f>
        <v>#REF!</v>
      </c>
      <c r="AG550" s="95"/>
      <c r="AH550" s="55"/>
    </row>
    <row r="551" spans="1:34" s="32" customFormat="1" hidden="1" outlineLevel="1" x14ac:dyDescent="0.2">
      <c r="B551" s="30">
        <v>1</v>
      </c>
      <c r="C551" s="406">
        <v>22</v>
      </c>
      <c r="D551" s="9" t="s">
        <v>24</v>
      </c>
      <c r="E551" s="153">
        <v>39567</v>
      </c>
      <c r="G551" s="30">
        <v>1</v>
      </c>
      <c r="H551" s="31">
        <v>22</v>
      </c>
      <c r="I551" s="31">
        <v>22</v>
      </c>
      <c r="J551" s="31">
        <v>22</v>
      </c>
      <c r="K551" s="31">
        <v>0</v>
      </c>
      <c r="L551" s="154">
        <v>39608</v>
      </c>
      <c r="M551" s="17"/>
      <c r="N551" s="30">
        <v>1</v>
      </c>
      <c r="O551" s="34">
        <v>22</v>
      </c>
      <c r="P551" s="31">
        <v>22</v>
      </c>
      <c r="Q551" s="31">
        <v>0</v>
      </c>
      <c r="R551" s="31">
        <v>22</v>
      </c>
      <c r="S551" s="33">
        <v>0</v>
      </c>
      <c r="T551" s="40">
        <f t="shared" si="82"/>
        <v>0</v>
      </c>
      <c r="U551" s="162">
        <f t="shared" ref="U551:U614" si="88">E551+1</f>
        <v>39568</v>
      </c>
      <c r="V551" s="112">
        <f t="shared" si="85"/>
        <v>1</v>
      </c>
      <c r="W551" s="16">
        <v>22</v>
      </c>
      <c r="X551" s="437" t="str">
        <f t="shared" si="80"/>
        <v>OK</v>
      </c>
      <c r="Y551" s="333">
        <f t="shared" si="83"/>
        <v>0</v>
      </c>
      <c r="Z551" s="9" t="str">
        <f t="shared" si="84"/>
        <v>White</v>
      </c>
      <c r="AA551" s="51">
        <v>39604</v>
      </c>
      <c r="AB551" s="1233">
        <f>SUM(W551:W560)</f>
        <v>87</v>
      </c>
      <c r="AC551" s="147">
        <f t="shared" si="81"/>
        <v>36</v>
      </c>
      <c r="AD551" s="15" t="str">
        <f t="shared" si="86"/>
        <v>OK</v>
      </c>
      <c r="AE551" s="11" t="str">
        <f t="shared" si="87"/>
        <v>-</v>
      </c>
      <c r="AF551" s="9" t="e">
        <f>IF(#REF!="","",AA551-#REF!)</f>
        <v>#REF!</v>
      </c>
      <c r="AG551" s="96"/>
    </row>
    <row r="552" spans="1:34" s="32" customFormat="1" hidden="1" outlineLevel="1" x14ac:dyDescent="0.2">
      <c r="B552" s="30">
        <v>2</v>
      </c>
      <c r="C552" s="406">
        <v>1</v>
      </c>
      <c r="D552" s="9" t="s">
        <v>25</v>
      </c>
      <c r="E552" s="153">
        <v>39567</v>
      </c>
      <c r="G552" s="30">
        <v>2</v>
      </c>
      <c r="H552" s="31">
        <v>1</v>
      </c>
      <c r="I552" s="31">
        <v>1</v>
      </c>
      <c r="J552" s="31">
        <v>1</v>
      </c>
      <c r="K552" s="31">
        <f t="shared" si="78"/>
        <v>0</v>
      </c>
      <c r="L552" s="154">
        <v>39608</v>
      </c>
      <c r="M552" s="17"/>
      <c r="N552" s="30">
        <v>2</v>
      </c>
      <c r="O552" s="34">
        <v>1</v>
      </c>
      <c r="P552" s="31">
        <v>1</v>
      </c>
      <c r="Q552" s="31">
        <v>0</v>
      </c>
      <c r="R552" s="31">
        <v>1</v>
      </c>
      <c r="S552" s="33">
        <v>0</v>
      </c>
      <c r="T552" s="40">
        <f t="shared" si="82"/>
        <v>0</v>
      </c>
      <c r="U552" s="162">
        <f t="shared" si="88"/>
        <v>39568</v>
      </c>
      <c r="V552" s="112">
        <f t="shared" si="85"/>
        <v>2</v>
      </c>
      <c r="W552" s="16">
        <v>1</v>
      </c>
      <c r="X552" s="437" t="str">
        <f t="shared" si="80"/>
        <v>OK</v>
      </c>
      <c r="Y552" s="333">
        <f t="shared" si="83"/>
        <v>0</v>
      </c>
      <c r="Z552" s="9" t="str">
        <f t="shared" si="84"/>
        <v>Green</v>
      </c>
      <c r="AA552" s="51">
        <v>39575</v>
      </c>
      <c r="AB552" s="1233"/>
      <c r="AC552" s="147">
        <f t="shared" si="81"/>
        <v>8</v>
      </c>
      <c r="AD552" s="15" t="str">
        <f t="shared" si="86"/>
        <v>OK</v>
      </c>
      <c r="AE552" s="11" t="str">
        <f t="shared" si="87"/>
        <v>-</v>
      </c>
      <c r="AF552" s="9" t="e">
        <f>IF(#REF!="","",AA552-#REF!)</f>
        <v>#REF!</v>
      </c>
      <c r="AG552" s="96"/>
      <c r="AH552" s="60"/>
    </row>
    <row r="553" spans="1:34" s="32" customFormat="1" hidden="1" outlineLevel="1" x14ac:dyDescent="0.2">
      <c r="B553" s="30">
        <v>3</v>
      </c>
      <c r="C553" s="406">
        <v>6</v>
      </c>
      <c r="D553" s="9" t="s">
        <v>26</v>
      </c>
      <c r="E553" s="153">
        <v>39567</v>
      </c>
      <c r="G553" s="30">
        <v>3</v>
      </c>
      <c r="H553" s="31">
        <v>6</v>
      </c>
      <c r="I553" s="31">
        <v>6</v>
      </c>
      <c r="J553" s="31">
        <v>6</v>
      </c>
      <c r="K553" s="31">
        <f t="shared" si="78"/>
        <v>0</v>
      </c>
      <c r="L553" s="154">
        <v>39608</v>
      </c>
      <c r="M553" s="17"/>
      <c r="N553" s="30">
        <v>3</v>
      </c>
      <c r="O553" s="34">
        <v>6</v>
      </c>
      <c r="P553" s="31">
        <v>6</v>
      </c>
      <c r="Q553" s="31">
        <v>0</v>
      </c>
      <c r="R553" s="31">
        <v>6</v>
      </c>
      <c r="S553" s="33">
        <v>0</v>
      </c>
      <c r="T553" s="40">
        <f t="shared" si="82"/>
        <v>0</v>
      </c>
      <c r="U553" s="162">
        <f t="shared" si="88"/>
        <v>39568</v>
      </c>
      <c r="V553" s="112">
        <v>3</v>
      </c>
      <c r="W553" s="16">
        <v>6</v>
      </c>
      <c r="X553" s="437" t="str">
        <f t="shared" si="80"/>
        <v>OK</v>
      </c>
      <c r="Y553" s="333">
        <f t="shared" si="83"/>
        <v>0</v>
      </c>
      <c r="Z553" s="9" t="str">
        <f t="shared" si="84"/>
        <v>Black</v>
      </c>
      <c r="AA553" s="51">
        <v>39604</v>
      </c>
      <c r="AB553" s="1233"/>
      <c r="AC553" s="147">
        <f t="shared" si="81"/>
        <v>36</v>
      </c>
      <c r="AD553" s="15" t="str">
        <f t="shared" si="86"/>
        <v>OK</v>
      </c>
      <c r="AE553" s="11" t="str">
        <f t="shared" si="87"/>
        <v>-</v>
      </c>
      <c r="AF553" s="9" t="e">
        <f>IF(#REF!="","",AA553-#REF!)</f>
        <v>#REF!</v>
      </c>
      <c r="AG553" s="96"/>
    </row>
    <row r="554" spans="1:34" s="32" customFormat="1" hidden="1" outlineLevel="1" x14ac:dyDescent="0.2">
      <c r="B554" s="30">
        <v>4</v>
      </c>
      <c r="C554" s="406">
        <v>23</v>
      </c>
      <c r="D554" s="9" t="s">
        <v>29</v>
      </c>
      <c r="E554" s="153">
        <v>39567</v>
      </c>
      <c r="G554" s="30">
        <v>4</v>
      </c>
      <c r="H554" s="31">
        <v>23</v>
      </c>
      <c r="I554" s="31">
        <v>23</v>
      </c>
      <c r="J554" s="31">
        <v>23</v>
      </c>
      <c r="K554" s="31">
        <v>0</v>
      </c>
      <c r="L554" s="154">
        <v>39608</v>
      </c>
      <c r="M554" s="17"/>
      <c r="N554" s="30">
        <v>4</v>
      </c>
      <c r="O554" s="34">
        <v>23</v>
      </c>
      <c r="P554" s="31">
        <v>23</v>
      </c>
      <c r="Q554" s="31">
        <v>0</v>
      </c>
      <c r="R554" s="31">
        <v>23</v>
      </c>
      <c r="S554" s="33">
        <v>0</v>
      </c>
      <c r="T554" s="40">
        <f t="shared" si="82"/>
        <v>0</v>
      </c>
      <c r="U554" s="162">
        <f t="shared" si="88"/>
        <v>39568</v>
      </c>
      <c r="V554" s="112">
        <f t="shared" si="85"/>
        <v>4</v>
      </c>
      <c r="W554" s="16">
        <v>23</v>
      </c>
      <c r="X554" s="437" t="str">
        <f t="shared" si="80"/>
        <v>OK</v>
      </c>
      <c r="Y554" s="333">
        <f t="shared" si="83"/>
        <v>0</v>
      </c>
      <c r="Z554" s="9" t="str">
        <f t="shared" si="84"/>
        <v>Credial</v>
      </c>
      <c r="AA554" s="51">
        <v>39594</v>
      </c>
      <c r="AB554" s="1233"/>
      <c r="AC554" s="147">
        <f t="shared" si="81"/>
        <v>27</v>
      </c>
      <c r="AD554" s="15" t="str">
        <f t="shared" si="86"/>
        <v>OK</v>
      </c>
      <c r="AE554" s="11" t="str">
        <f t="shared" si="87"/>
        <v>-</v>
      </c>
      <c r="AF554" s="9" t="e">
        <f>IF(#REF!="","",AA554-#REF!)</f>
        <v>#REF!</v>
      </c>
      <c r="AG554" s="96"/>
    </row>
    <row r="555" spans="1:34" s="32" customFormat="1" hidden="1" outlineLevel="1" x14ac:dyDescent="0.2">
      <c r="B555" s="30">
        <v>5</v>
      </c>
      <c r="C555" s="406">
        <v>7</v>
      </c>
      <c r="D555" s="9" t="s">
        <v>30</v>
      </c>
      <c r="E555" s="153">
        <v>39567</v>
      </c>
      <c r="G555" s="30">
        <v>5</v>
      </c>
      <c r="H555" s="31">
        <v>7</v>
      </c>
      <c r="I555" s="31">
        <v>7</v>
      </c>
      <c r="J555" s="31">
        <v>7</v>
      </c>
      <c r="K555" s="31">
        <v>0</v>
      </c>
      <c r="L555" s="154">
        <v>39608</v>
      </c>
      <c r="M555" s="17"/>
      <c r="N555" s="30">
        <v>5</v>
      </c>
      <c r="O555" s="34">
        <v>7</v>
      </c>
      <c r="P555" s="31">
        <v>7</v>
      </c>
      <c r="Q555" s="31">
        <v>0</v>
      </c>
      <c r="R555" s="31">
        <v>7</v>
      </c>
      <c r="S555" s="33">
        <v>0</v>
      </c>
      <c r="T555" s="40">
        <f t="shared" si="82"/>
        <v>0</v>
      </c>
      <c r="U555" s="162">
        <f t="shared" si="88"/>
        <v>39568</v>
      </c>
      <c r="V555" s="112">
        <v>5</v>
      </c>
      <c r="W555" s="16">
        <v>7</v>
      </c>
      <c r="X555" s="437" t="str">
        <f t="shared" si="80"/>
        <v>OK</v>
      </c>
      <c r="Y555" s="333">
        <f t="shared" si="83"/>
        <v>0</v>
      </c>
      <c r="Z555" s="9" t="str">
        <f t="shared" si="84"/>
        <v>Ikeia</v>
      </c>
      <c r="AA555" s="51">
        <v>39612</v>
      </c>
      <c r="AB555" s="1233"/>
      <c r="AC555" s="147">
        <f t="shared" si="81"/>
        <v>44</v>
      </c>
      <c r="AD555" s="15" t="str">
        <f t="shared" si="86"/>
        <v>OK</v>
      </c>
      <c r="AE555" s="11" t="str">
        <f t="shared" si="87"/>
        <v>-</v>
      </c>
      <c r="AF555" s="9" t="e">
        <f>IF(#REF!="","",AA555-#REF!)</f>
        <v>#REF!</v>
      </c>
      <c r="AG555" s="96"/>
    </row>
    <row r="556" spans="1:34" s="32" customFormat="1" hidden="1" outlineLevel="1" x14ac:dyDescent="0.2">
      <c r="B556" s="30">
        <v>6</v>
      </c>
      <c r="C556" s="406">
        <v>1</v>
      </c>
      <c r="D556" s="9" t="s">
        <v>31</v>
      </c>
      <c r="E556" s="153">
        <v>39567</v>
      </c>
      <c r="G556" s="30">
        <v>6</v>
      </c>
      <c r="H556" s="31">
        <v>1</v>
      </c>
      <c r="I556" s="31">
        <v>1</v>
      </c>
      <c r="J556" s="31">
        <v>1</v>
      </c>
      <c r="K556" s="31">
        <f t="shared" si="78"/>
        <v>0</v>
      </c>
      <c r="L556" s="154">
        <v>39608</v>
      </c>
      <c r="M556" s="17"/>
      <c r="N556" s="30">
        <v>6</v>
      </c>
      <c r="O556" s="34">
        <v>1</v>
      </c>
      <c r="P556" s="31">
        <v>1</v>
      </c>
      <c r="Q556" s="31">
        <v>0</v>
      </c>
      <c r="R556" s="31">
        <v>1</v>
      </c>
      <c r="S556" s="33">
        <v>0</v>
      </c>
      <c r="T556" s="40">
        <f t="shared" si="82"/>
        <v>0</v>
      </c>
      <c r="U556" s="162">
        <f t="shared" si="88"/>
        <v>39568</v>
      </c>
      <c r="V556" s="112">
        <f t="shared" si="85"/>
        <v>6</v>
      </c>
      <c r="W556" s="16">
        <v>1</v>
      </c>
      <c r="X556" s="437" t="str">
        <f t="shared" si="80"/>
        <v>OK</v>
      </c>
      <c r="Y556" s="333">
        <f t="shared" si="83"/>
        <v>0</v>
      </c>
      <c r="Z556" s="9" t="str">
        <f t="shared" si="84"/>
        <v>Moviflor</v>
      </c>
      <c r="AA556" s="51">
        <v>39595</v>
      </c>
      <c r="AB556" s="1233"/>
      <c r="AC556" s="147">
        <f t="shared" si="81"/>
        <v>28</v>
      </c>
      <c r="AD556" s="15" t="str">
        <f t="shared" si="86"/>
        <v>OK</v>
      </c>
      <c r="AE556" s="11" t="str">
        <f t="shared" si="87"/>
        <v>-</v>
      </c>
      <c r="AF556" s="9" t="e">
        <f>IF(#REF!="","",AA556-#REF!)</f>
        <v>#REF!</v>
      </c>
      <c r="AG556" s="96"/>
    </row>
    <row r="557" spans="1:34" s="32" customFormat="1" hidden="1" outlineLevel="1" x14ac:dyDescent="0.2">
      <c r="B557" s="30">
        <v>7</v>
      </c>
      <c r="C557" s="406">
        <v>18</v>
      </c>
      <c r="D557" s="9" t="s">
        <v>32</v>
      </c>
      <c r="E557" s="153">
        <v>39567</v>
      </c>
      <c r="G557" s="30">
        <v>7</v>
      </c>
      <c r="H557" s="31">
        <v>18</v>
      </c>
      <c r="I557" s="31">
        <v>18</v>
      </c>
      <c r="J557" s="31">
        <v>18</v>
      </c>
      <c r="K557" s="31">
        <v>0</v>
      </c>
      <c r="L557" s="154">
        <v>39608</v>
      </c>
      <c r="M557" s="17"/>
      <c r="N557" s="30">
        <v>7</v>
      </c>
      <c r="O557" s="34">
        <v>18</v>
      </c>
      <c r="P557" s="31">
        <v>18</v>
      </c>
      <c r="Q557" s="31">
        <v>0</v>
      </c>
      <c r="R557" s="31">
        <v>18</v>
      </c>
      <c r="S557" s="33">
        <v>0</v>
      </c>
      <c r="T557" s="40">
        <f t="shared" si="82"/>
        <v>0</v>
      </c>
      <c r="U557" s="162">
        <f t="shared" si="88"/>
        <v>39568</v>
      </c>
      <c r="V557" s="112">
        <f t="shared" si="85"/>
        <v>7</v>
      </c>
      <c r="W557" s="16">
        <v>18</v>
      </c>
      <c r="X557" s="437" t="str">
        <f t="shared" si="80"/>
        <v>OK</v>
      </c>
      <c r="Y557" s="333">
        <f t="shared" si="83"/>
        <v>0</v>
      </c>
      <c r="Z557" s="9" t="str">
        <f t="shared" si="84"/>
        <v>Conforama</v>
      </c>
      <c r="AA557" s="51">
        <v>39595</v>
      </c>
      <c r="AB557" s="1233"/>
      <c r="AC557" s="147">
        <f t="shared" si="81"/>
        <v>28</v>
      </c>
      <c r="AD557" s="15" t="str">
        <f t="shared" si="86"/>
        <v>OK</v>
      </c>
      <c r="AE557" s="11" t="str">
        <f t="shared" si="87"/>
        <v>-</v>
      </c>
      <c r="AF557" s="9" t="e">
        <f>IF(#REF!="","",AA557-#REF!)</f>
        <v>#REF!</v>
      </c>
      <c r="AG557" s="96"/>
    </row>
    <row r="558" spans="1:34" s="32" customFormat="1" hidden="1" outlineLevel="1" x14ac:dyDescent="0.2">
      <c r="B558" s="30">
        <v>8</v>
      </c>
      <c r="C558" s="406">
        <v>4</v>
      </c>
      <c r="D558" s="9" t="s">
        <v>35</v>
      </c>
      <c r="E558" s="153">
        <v>39567</v>
      </c>
      <c r="G558" s="30">
        <v>8</v>
      </c>
      <c r="H558" s="31">
        <v>4</v>
      </c>
      <c r="I558" s="31">
        <v>4</v>
      </c>
      <c r="J558" s="31">
        <v>4</v>
      </c>
      <c r="K558" s="31">
        <f t="shared" si="78"/>
        <v>0</v>
      </c>
      <c r="L558" s="154">
        <v>39608</v>
      </c>
      <c r="M558" s="17"/>
      <c r="N558" s="30">
        <v>8</v>
      </c>
      <c r="O558" s="34">
        <v>4</v>
      </c>
      <c r="P558" s="31">
        <v>4</v>
      </c>
      <c r="Q558" s="31">
        <v>0</v>
      </c>
      <c r="R558" s="31">
        <v>4</v>
      </c>
      <c r="S558" s="33">
        <v>0</v>
      </c>
      <c r="T558" s="40">
        <f t="shared" si="82"/>
        <v>0</v>
      </c>
      <c r="U558" s="162">
        <f t="shared" si="88"/>
        <v>39568</v>
      </c>
      <c r="V558" s="112">
        <v>8</v>
      </c>
      <c r="W558" s="16">
        <v>4</v>
      </c>
      <c r="X558" s="437" t="str">
        <f t="shared" si="80"/>
        <v>OK</v>
      </c>
      <c r="Y558" s="333">
        <f t="shared" si="83"/>
        <v>0</v>
      </c>
      <c r="Z558" s="9" t="str">
        <f t="shared" si="84"/>
        <v>Tien 21</v>
      </c>
      <c r="AA558" s="51">
        <v>39603</v>
      </c>
      <c r="AB558" s="1233"/>
      <c r="AC558" s="147">
        <f t="shared" si="81"/>
        <v>35</v>
      </c>
      <c r="AD558" s="15" t="str">
        <f t="shared" si="86"/>
        <v>OK</v>
      </c>
      <c r="AE558" s="11" t="str">
        <f t="shared" si="87"/>
        <v>-</v>
      </c>
      <c r="AF558" s="9" t="e">
        <f>IF(#REF!="","",AA558-#REF!)</f>
        <v>#REF!</v>
      </c>
      <c r="AG558" s="96"/>
    </row>
    <row r="559" spans="1:34" s="32" customFormat="1" hidden="1" outlineLevel="1" x14ac:dyDescent="0.2">
      <c r="B559" s="30">
        <v>9</v>
      </c>
      <c r="C559" s="406">
        <v>2</v>
      </c>
      <c r="D559" s="9" t="s">
        <v>36</v>
      </c>
      <c r="E559" s="153">
        <v>39567</v>
      </c>
      <c r="G559" s="30">
        <v>9</v>
      </c>
      <c r="H559" s="31">
        <v>2</v>
      </c>
      <c r="I559" s="31">
        <v>2</v>
      </c>
      <c r="J559" s="31">
        <v>2</v>
      </c>
      <c r="K559" s="31">
        <f t="shared" si="78"/>
        <v>0</v>
      </c>
      <c r="L559" s="154">
        <v>39608</v>
      </c>
      <c r="M559" s="17"/>
      <c r="N559" s="30">
        <v>9</v>
      </c>
      <c r="O559" s="34">
        <v>2</v>
      </c>
      <c r="P559" s="31">
        <v>2</v>
      </c>
      <c r="Q559" s="31">
        <v>0</v>
      </c>
      <c r="R559" s="31">
        <v>2</v>
      </c>
      <c r="S559" s="33">
        <v>0</v>
      </c>
      <c r="T559" s="40">
        <f t="shared" si="82"/>
        <v>0</v>
      </c>
      <c r="U559" s="162">
        <f t="shared" si="88"/>
        <v>39568</v>
      </c>
      <c r="V559" s="112">
        <f t="shared" si="85"/>
        <v>9</v>
      </c>
      <c r="W559" s="16">
        <v>2</v>
      </c>
      <c r="X559" s="437" t="str">
        <f t="shared" si="80"/>
        <v>OK</v>
      </c>
      <c r="Y559" s="333">
        <f t="shared" si="83"/>
        <v>0</v>
      </c>
      <c r="Z559" s="9" t="str">
        <f t="shared" si="84"/>
        <v>Confort</v>
      </c>
      <c r="AA559" s="51">
        <v>39595</v>
      </c>
      <c r="AB559" s="1233"/>
      <c r="AC559" s="147">
        <f t="shared" si="81"/>
        <v>28</v>
      </c>
      <c r="AD559" s="15" t="str">
        <f t="shared" si="86"/>
        <v>OK</v>
      </c>
      <c r="AE559" s="11" t="str">
        <f t="shared" si="87"/>
        <v>-</v>
      </c>
      <c r="AF559" s="9" t="e">
        <f>IF(#REF!="","",AA559-#REF!)</f>
        <v>#REF!</v>
      </c>
      <c r="AG559" s="96"/>
    </row>
    <row r="560" spans="1:34" s="32" customFormat="1" hidden="1" outlineLevel="1" x14ac:dyDescent="0.2">
      <c r="A560" s="55"/>
      <c r="B560" s="22">
        <v>10</v>
      </c>
      <c r="C560" s="404">
        <v>3</v>
      </c>
      <c r="D560" s="12" t="s">
        <v>37</v>
      </c>
      <c r="E560" s="153">
        <v>39567</v>
      </c>
      <c r="F560" s="55"/>
      <c r="G560" s="22">
        <v>10</v>
      </c>
      <c r="H560" s="21">
        <v>3</v>
      </c>
      <c r="I560" s="21">
        <v>3</v>
      </c>
      <c r="J560" s="21">
        <v>3</v>
      </c>
      <c r="K560" s="21">
        <f t="shared" si="78"/>
        <v>0</v>
      </c>
      <c r="L560" s="155">
        <v>39608</v>
      </c>
      <c r="M560" s="56"/>
      <c r="N560" s="22">
        <v>10</v>
      </c>
      <c r="O560" s="29">
        <v>3</v>
      </c>
      <c r="P560" s="21">
        <v>3</v>
      </c>
      <c r="Q560" s="21">
        <v>0</v>
      </c>
      <c r="R560" s="21">
        <v>3</v>
      </c>
      <c r="S560" s="14">
        <v>0</v>
      </c>
      <c r="T560" s="100">
        <f t="shared" si="82"/>
        <v>0</v>
      </c>
      <c r="U560" s="162">
        <f t="shared" si="88"/>
        <v>39568</v>
      </c>
      <c r="V560" s="108">
        <f t="shared" si="85"/>
        <v>10</v>
      </c>
      <c r="W560" s="12">
        <v>3</v>
      </c>
      <c r="X560" s="437" t="str">
        <f t="shared" si="80"/>
        <v>OK</v>
      </c>
      <c r="Y560" s="333">
        <f t="shared" si="83"/>
        <v>0</v>
      </c>
      <c r="Z560" s="12" t="str">
        <f t="shared" si="84"/>
        <v>Solmar</v>
      </c>
      <c r="AA560" s="51">
        <v>39595</v>
      </c>
      <c r="AB560" s="1233"/>
      <c r="AC560" s="147">
        <f t="shared" si="81"/>
        <v>28</v>
      </c>
      <c r="AD560" s="11" t="str">
        <f t="shared" si="86"/>
        <v>OK</v>
      </c>
      <c r="AE560" s="11" t="str">
        <f t="shared" si="87"/>
        <v>-</v>
      </c>
      <c r="AF560" s="12" t="e">
        <f>IF(#REF!="","",AA560-#REF!)</f>
        <v>#REF!</v>
      </c>
      <c r="AG560" s="95"/>
      <c r="AH560" s="55"/>
    </row>
    <row r="561" spans="1:34" s="32" customFormat="1" hidden="1" outlineLevel="1" x14ac:dyDescent="0.2">
      <c r="B561" s="30">
        <v>1</v>
      </c>
      <c r="C561" s="406">
        <v>24</v>
      </c>
      <c r="D561" s="9" t="s">
        <v>24</v>
      </c>
      <c r="E561" s="153">
        <v>39568</v>
      </c>
      <c r="G561" s="30">
        <v>1</v>
      </c>
      <c r="H561" s="34">
        <v>24</v>
      </c>
      <c r="I561" s="31">
        <v>24</v>
      </c>
      <c r="J561" s="31">
        <v>24</v>
      </c>
      <c r="K561" s="31">
        <f t="shared" si="78"/>
        <v>0</v>
      </c>
      <c r="L561" s="154">
        <v>39610</v>
      </c>
      <c r="M561" s="17"/>
      <c r="N561" s="30">
        <v>1</v>
      </c>
      <c r="O561" s="34">
        <v>24</v>
      </c>
      <c r="P561" s="31">
        <v>24</v>
      </c>
      <c r="Q561" s="31">
        <v>0</v>
      </c>
      <c r="R561" s="31">
        <v>24</v>
      </c>
      <c r="S561" s="33">
        <v>0</v>
      </c>
      <c r="T561" s="40">
        <f t="shared" si="82"/>
        <v>0</v>
      </c>
      <c r="U561" s="162">
        <v>39570</v>
      </c>
      <c r="V561" s="112">
        <v>1</v>
      </c>
      <c r="W561" s="16">
        <v>24</v>
      </c>
      <c r="X561" s="437" t="str">
        <f t="shared" si="80"/>
        <v>OK</v>
      </c>
      <c r="Y561" s="333">
        <f t="shared" si="83"/>
        <v>0</v>
      </c>
      <c r="Z561" s="9" t="str">
        <f t="shared" si="84"/>
        <v>White</v>
      </c>
      <c r="AA561" s="51">
        <v>39604</v>
      </c>
      <c r="AB561" s="1233">
        <f>SUM(W562:W571)</f>
        <v>183</v>
      </c>
      <c r="AC561" s="147">
        <f t="shared" si="81"/>
        <v>35</v>
      </c>
      <c r="AD561" s="15" t="str">
        <f t="shared" si="86"/>
        <v>OK</v>
      </c>
      <c r="AE561" s="11" t="str">
        <f t="shared" si="87"/>
        <v>-</v>
      </c>
      <c r="AF561" s="9" t="e">
        <f>IF(#REF!="","",AA561-#REF!)</f>
        <v>#REF!</v>
      </c>
      <c r="AG561" s="96"/>
    </row>
    <row r="562" spans="1:34" s="32" customFormat="1" hidden="1" outlineLevel="1" x14ac:dyDescent="0.2">
      <c r="B562" s="30">
        <v>2</v>
      </c>
      <c r="C562" s="406">
        <v>2</v>
      </c>
      <c r="D562" s="9" t="s">
        <v>25</v>
      </c>
      <c r="E562" s="153">
        <v>39568</v>
      </c>
      <c r="G562" s="30">
        <v>2</v>
      </c>
      <c r="H562" s="34">
        <v>2</v>
      </c>
      <c r="I562" s="31">
        <v>2</v>
      </c>
      <c r="J562" s="31">
        <v>2</v>
      </c>
      <c r="K562" s="31">
        <f t="shared" si="78"/>
        <v>0</v>
      </c>
      <c r="L562" s="154">
        <v>39610</v>
      </c>
      <c r="M562" s="17"/>
      <c r="N562" s="30">
        <v>2</v>
      </c>
      <c r="O562" s="34">
        <v>2</v>
      </c>
      <c r="P562" s="31">
        <v>2</v>
      </c>
      <c r="Q562" s="31">
        <v>0</v>
      </c>
      <c r="R562" s="31">
        <v>2</v>
      </c>
      <c r="S562" s="33">
        <v>0</v>
      </c>
      <c r="T562" s="40">
        <f t="shared" si="82"/>
        <v>0</v>
      </c>
      <c r="U562" s="162">
        <v>39570</v>
      </c>
      <c r="V562" s="112">
        <v>2</v>
      </c>
      <c r="W562" s="16">
        <v>2</v>
      </c>
      <c r="X562" s="437" t="str">
        <f t="shared" si="80"/>
        <v>OK</v>
      </c>
      <c r="Y562" s="333">
        <f t="shared" si="83"/>
        <v>0</v>
      </c>
      <c r="Z562" s="9" t="str">
        <f t="shared" si="84"/>
        <v>Green</v>
      </c>
      <c r="AA562" s="51">
        <v>39604</v>
      </c>
      <c r="AB562" s="1233"/>
      <c r="AC562" s="147">
        <f t="shared" si="81"/>
        <v>35</v>
      </c>
      <c r="AD562" s="15" t="str">
        <f t="shared" si="86"/>
        <v>OK</v>
      </c>
      <c r="AE562" s="11" t="str">
        <f t="shared" si="87"/>
        <v>-</v>
      </c>
      <c r="AF562" s="9" t="e">
        <f>IF(#REF!="","",AA562-#REF!)</f>
        <v>#REF!</v>
      </c>
      <c r="AG562" s="96"/>
    </row>
    <row r="563" spans="1:34" s="32" customFormat="1" hidden="1" outlineLevel="1" x14ac:dyDescent="0.2">
      <c r="B563" s="30">
        <v>3</v>
      </c>
      <c r="C563" s="406">
        <v>9</v>
      </c>
      <c r="D563" s="9" t="s">
        <v>26</v>
      </c>
      <c r="E563" s="153">
        <v>39568</v>
      </c>
      <c r="G563" s="30">
        <v>3</v>
      </c>
      <c r="H563" s="34">
        <v>9</v>
      </c>
      <c r="I563" s="31">
        <v>9</v>
      </c>
      <c r="J563" s="31">
        <v>9</v>
      </c>
      <c r="K563" s="31">
        <f t="shared" si="78"/>
        <v>0</v>
      </c>
      <c r="L563" s="154">
        <v>39610</v>
      </c>
      <c r="M563" s="17"/>
      <c r="N563" s="30">
        <v>3</v>
      </c>
      <c r="O563" s="34">
        <v>9</v>
      </c>
      <c r="P563" s="31">
        <v>9</v>
      </c>
      <c r="Q563" s="31">
        <v>0</v>
      </c>
      <c r="R563" s="31">
        <v>9</v>
      </c>
      <c r="S563" s="33">
        <v>0</v>
      </c>
      <c r="T563" s="40">
        <f t="shared" si="82"/>
        <v>0</v>
      </c>
      <c r="U563" s="162">
        <v>39570</v>
      </c>
      <c r="V563" s="112">
        <v>3</v>
      </c>
      <c r="W563" s="16">
        <v>9</v>
      </c>
      <c r="X563" s="437" t="str">
        <f t="shared" si="80"/>
        <v>OK</v>
      </c>
      <c r="Y563" s="333">
        <f t="shared" si="83"/>
        <v>0</v>
      </c>
      <c r="Z563" s="9" t="str">
        <f t="shared" si="84"/>
        <v>Black</v>
      </c>
      <c r="AA563" s="51">
        <v>39604</v>
      </c>
      <c r="AB563" s="1233"/>
      <c r="AC563" s="147">
        <f t="shared" si="81"/>
        <v>35</v>
      </c>
      <c r="AD563" s="15" t="str">
        <f t="shared" si="86"/>
        <v>OK</v>
      </c>
      <c r="AE563" s="11" t="str">
        <f t="shared" si="87"/>
        <v>-</v>
      </c>
      <c r="AF563" s="9" t="e">
        <f>IF(#REF!="","",AA563-#REF!)</f>
        <v>#REF!</v>
      </c>
      <c r="AG563" s="96"/>
    </row>
    <row r="564" spans="1:34" s="32" customFormat="1" hidden="1" outlineLevel="1" x14ac:dyDescent="0.2">
      <c r="B564" s="30">
        <v>4</v>
      </c>
      <c r="C564" s="406">
        <v>25</v>
      </c>
      <c r="D564" s="9" t="s">
        <v>29</v>
      </c>
      <c r="E564" s="153">
        <v>39568</v>
      </c>
      <c r="G564" s="30">
        <v>4</v>
      </c>
      <c r="H564" s="34">
        <v>25</v>
      </c>
      <c r="I564" s="31">
        <v>25</v>
      </c>
      <c r="J564" s="31">
        <v>25</v>
      </c>
      <c r="K564" s="31">
        <f t="shared" si="78"/>
        <v>0</v>
      </c>
      <c r="L564" s="154">
        <v>39610</v>
      </c>
      <c r="M564" s="17"/>
      <c r="N564" s="30">
        <v>4</v>
      </c>
      <c r="O564" s="34">
        <v>25</v>
      </c>
      <c r="P564" s="31">
        <v>25</v>
      </c>
      <c r="Q564" s="31">
        <v>0</v>
      </c>
      <c r="R564" s="31">
        <v>25</v>
      </c>
      <c r="S564" s="33">
        <v>0</v>
      </c>
      <c r="T564" s="40">
        <f t="shared" si="82"/>
        <v>0</v>
      </c>
      <c r="U564" s="162">
        <v>39570</v>
      </c>
      <c r="V564" s="112">
        <f t="shared" si="85"/>
        <v>4</v>
      </c>
      <c r="W564" s="16">
        <v>25</v>
      </c>
      <c r="X564" s="437" t="str">
        <f t="shared" si="80"/>
        <v>OK</v>
      </c>
      <c r="Y564" s="333">
        <f t="shared" si="83"/>
        <v>0</v>
      </c>
      <c r="Z564" s="9" t="str">
        <f t="shared" si="84"/>
        <v>Credial</v>
      </c>
      <c r="AA564" s="51">
        <v>39595</v>
      </c>
      <c r="AB564" s="1233"/>
      <c r="AC564" s="147">
        <f t="shared" si="81"/>
        <v>27</v>
      </c>
      <c r="AD564" s="15" t="str">
        <f t="shared" si="86"/>
        <v>OK</v>
      </c>
      <c r="AE564" s="11" t="str">
        <f t="shared" si="87"/>
        <v>-</v>
      </c>
      <c r="AF564" s="9" t="e">
        <f>IF(#REF!="","",AA564-#REF!)</f>
        <v>#REF!</v>
      </c>
      <c r="AG564" s="96"/>
    </row>
    <row r="565" spans="1:34" s="32" customFormat="1" hidden="1" outlineLevel="1" x14ac:dyDescent="0.2">
      <c r="B565" s="30">
        <v>5</v>
      </c>
      <c r="C565" s="406">
        <v>24</v>
      </c>
      <c r="D565" s="9" t="s">
        <v>30</v>
      </c>
      <c r="E565" s="153">
        <v>39568</v>
      </c>
      <c r="G565" s="30">
        <v>5</v>
      </c>
      <c r="H565" s="34">
        <v>24</v>
      </c>
      <c r="I565" s="31">
        <v>24</v>
      </c>
      <c r="J565" s="31">
        <v>24</v>
      </c>
      <c r="K565" s="31">
        <f t="shared" si="78"/>
        <v>0</v>
      </c>
      <c r="L565" s="154">
        <v>39610</v>
      </c>
      <c r="M565" s="17"/>
      <c r="N565" s="30">
        <v>5</v>
      </c>
      <c r="O565" s="34">
        <v>24</v>
      </c>
      <c r="P565" s="31">
        <v>24</v>
      </c>
      <c r="Q565" s="31">
        <v>0</v>
      </c>
      <c r="R565" s="31">
        <v>24</v>
      </c>
      <c r="S565" s="33">
        <v>0</v>
      </c>
      <c r="T565" s="40">
        <f t="shared" si="82"/>
        <v>0</v>
      </c>
      <c r="U565" s="162">
        <v>39570</v>
      </c>
      <c r="V565" s="112">
        <v>5</v>
      </c>
      <c r="W565" s="16">
        <v>24</v>
      </c>
      <c r="X565" s="437" t="str">
        <f t="shared" si="80"/>
        <v>OK</v>
      </c>
      <c r="Y565" s="333">
        <f t="shared" si="83"/>
        <v>0</v>
      </c>
      <c r="Z565" s="9" t="str">
        <f t="shared" si="84"/>
        <v>Ikeia</v>
      </c>
      <c r="AA565" s="51">
        <v>39612</v>
      </c>
      <c r="AB565" s="1233"/>
      <c r="AC565" s="147">
        <f t="shared" si="81"/>
        <v>43</v>
      </c>
      <c r="AD565" s="15" t="str">
        <f t="shared" si="86"/>
        <v>OK</v>
      </c>
      <c r="AE565" s="11" t="str">
        <f t="shared" si="87"/>
        <v>-</v>
      </c>
      <c r="AF565" s="9" t="e">
        <f>IF(#REF!="","",AA565-#REF!)</f>
        <v>#REF!</v>
      </c>
      <c r="AG565" s="96"/>
    </row>
    <row r="566" spans="1:34" s="32" customFormat="1" hidden="1" outlineLevel="1" x14ac:dyDescent="0.2">
      <c r="B566" s="30">
        <v>6</v>
      </c>
      <c r="C566" s="406">
        <v>1</v>
      </c>
      <c r="D566" s="9" t="s">
        <v>31</v>
      </c>
      <c r="E566" s="153">
        <v>39568</v>
      </c>
      <c r="G566" s="30">
        <v>6</v>
      </c>
      <c r="H566" s="34">
        <v>1</v>
      </c>
      <c r="I566" s="31">
        <v>1</v>
      </c>
      <c r="J566" s="31">
        <v>1</v>
      </c>
      <c r="K566" s="31">
        <f t="shared" si="78"/>
        <v>0</v>
      </c>
      <c r="L566" s="154">
        <v>39610</v>
      </c>
      <c r="M566" s="17"/>
      <c r="N566" s="30">
        <v>6</v>
      </c>
      <c r="O566" s="34">
        <v>1</v>
      </c>
      <c r="P566" s="31">
        <v>1</v>
      </c>
      <c r="Q566" s="31">
        <v>0</v>
      </c>
      <c r="R566" s="31">
        <v>1</v>
      </c>
      <c r="S566" s="33">
        <v>0</v>
      </c>
      <c r="T566" s="40">
        <f t="shared" si="82"/>
        <v>0</v>
      </c>
      <c r="U566" s="162">
        <v>39570</v>
      </c>
      <c r="V566" s="112">
        <f t="shared" si="85"/>
        <v>6</v>
      </c>
      <c r="W566" s="16">
        <v>1</v>
      </c>
      <c r="X566" s="437" t="str">
        <f t="shared" si="80"/>
        <v>OK</v>
      </c>
      <c r="Y566" s="333">
        <f t="shared" si="83"/>
        <v>0</v>
      </c>
      <c r="Z566" s="9" t="str">
        <f t="shared" si="84"/>
        <v>Moviflor</v>
      </c>
      <c r="AA566" s="51">
        <v>39595</v>
      </c>
      <c r="AB566" s="1233"/>
      <c r="AC566" s="147">
        <f t="shared" si="81"/>
        <v>27</v>
      </c>
      <c r="AD566" s="15" t="str">
        <f t="shared" si="86"/>
        <v>OK</v>
      </c>
      <c r="AE566" s="11" t="str">
        <f t="shared" si="87"/>
        <v>-</v>
      </c>
      <c r="AF566" s="9" t="e">
        <f>IF(#REF!="","",AA566-#REF!)</f>
        <v>#REF!</v>
      </c>
      <c r="AG566" s="96"/>
    </row>
    <row r="567" spans="1:34" s="32" customFormat="1" hidden="1" outlineLevel="1" x14ac:dyDescent="0.2">
      <c r="B567" s="30">
        <v>7</v>
      </c>
      <c r="C567" s="406">
        <v>101</v>
      </c>
      <c r="D567" s="9" t="s">
        <v>32</v>
      </c>
      <c r="E567" s="153">
        <v>39568</v>
      </c>
      <c r="G567" s="30">
        <v>7</v>
      </c>
      <c r="H567" s="34">
        <v>101</v>
      </c>
      <c r="I567" s="31">
        <v>101</v>
      </c>
      <c r="J567" s="31">
        <v>101</v>
      </c>
      <c r="K567" s="31">
        <f t="shared" si="78"/>
        <v>0</v>
      </c>
      <c r="L567" s="154">
        <v>39610</v>
      </c>
      <c r="M567" s="17"/>
      <c r="N567" s="30">
        <v>7</v>
      </c>
      <c r="O567" s="34">
        <v>101</v>
      </c>
      <c r="P567" s="31">
        <v>101</v>
      </c>
      <c r="Q567" s="31">
        <v>0</v>
      </c>
      <c r="R567" s="31">
        <v>101</v>
      </c>
      <c r="S567" s="33">
        <v>0</v>
      </c>
      <c r="T567" s="40">
        <f t="shared" si="82"/>
        <v>0</v>
      </c>
      <c r="U567" s="162">
        <v>39570</v>
      </c>
      <c r="V567" s="112">
        <f t="shared" si="85"/>
        <v>7</v>
      </c>
      <c r="W567" s="16">
        <v>101</v>
      </c>
      <c r="X567" s="437" t="str">
        <f t="shared" si="80"/>
        <v>OK</v>
      </c>
      <c r="Y567" s="333">
        <f t="shared" si="83"/>
        <v>0</v>
      </c>
      <c r="Z567" s="9" t="str">
        <f t="shared" si="84"/>
        <v>Conforama</v>
      </c>
      <c r="AA567" s="51">
        <v>39595</v>
      </c>
      <c r="AB567" s="1233"/>
      <c r="AC567" s="147">
        <f t="shared" si="81"/>
        <v>27</v>
      </c>
      <c r="AD567" s="15" t="str">
        <f t="shared" si="86"/>
        <v>OK</v>
      </c>
      <c r="AE567" s="11" t="str">
        <f t="shared" si="87"/>
        <v>-</v>
      </c>
      <c r="AF567" s="9" t="e">
        <f>IF(#REF!="","",AA567-#REF!)</f>
        <v>#REF!</v>
      </c>
      <c r="AG567" s="96"/>
    </row>
    <row r="568" spans="1:34" s="32" customFormat="1" hidden="1" outlineLevel="1" x14ac:dyDescent="0.2">
      <c r="B568" s="30">
        <v>8</v>
      </c>
      <c r="C568" s="406">
        <v>9</v>
      </c>
      <c r="D568" s="9" t="s">
        <v>34</v>
      </c>
      <c r="E568" s="153">
        <v>39568</v>
      </c>
      <c r="G568" s="30">
        <v>8</v>
      </c>
      <c r="H568" s="34">
        <v>9</v>
      </c>
      <c r="I568" s="31">
        <v>9</v>
      </c>
      <c r="J568" s="31">
        <v>9</v>
      </c>
      <c r="K568" s="31">
        <f t="shared" si="78"/>
        <v>0</v>
      </c>
      <c r="L568" s="154">
        <v>39610</v>
      </c>
      <c r="M568" s="17"/>
      <c r="N568" s="30">
        <v>8</v>
      </c>
      <c r="O568" s="34">
        <v>9</v>
      </c>
      <c r="P568" s="31">
        <v>9</v>
      </c>
      <c r="Q568" s="31">
        <v>0</v>
      </c>
      <c r="R568" s="31">
        <v>9</v>
      </c>
      <c r="S568" s="33">
        <v>0</v>
      </c>
      <c r="T568" s="40">
        <f t="shared" si="82"/>
        <v>0</v>
      </c>
      <c r="U568" s="162">
        <v>39570</v>
      </c>
      <c r="V568" s="112">
        <v>8</v>
      </c>
      <c r="W568" s="16">
        <v>9</v>
      </c>
      <c r="X568" s="437" t="str">
        <f t="shared" si="80"/>
        <v>OK</v>
      </c>
      <c r="Y568" s="333">
        <f t="shared" si="83"/>
        <v>0</v>
      </c>
      <c r="Z568" s="9" t="str">
        <f t="shared" si="84"/>
        <v>Euronics</v>
      </c>
      <c r="AA568" s="51">
        <v>39603</v>
      </c>
      <c r="AB568" s="1233"/>
      <c r="AC568" s="147">
        <f t="shared" si="81"/>
        <v>34</v>
      </c>
      <c r="AD568" s="15" t="str">
        <f t="shared" si="86"/>
        <v>OK</v>
      </c>
      <c r="AE568" s="11" t="str">
        <f t="shared" si="87"/>
        <v>-</v>
      </c>
      <c r="AF568" s="9" t="e">
        <f>IF(#REF!="","",AA568-#REF!)</f>
        <v>#REF!</v>
      </c>
      <c r="AG568" s="96"/>
    </row>
    <row r="569" spans="1:34" s="32" customFormat="1" hidden="1" outlineLevel="1" x14ac:dyDescent="0.2">
      <c r="B569" s="30">
        <v>9</v>
      </c>
      <c r="C569" s="406">
        <v>5</v>
      </c>
      <c r="D569" s="9" t="s">
        <v>35</v>
      </c>
      <c r="E569" s="153">
        <v>39568</v>
      </c>
      <c r="G569" s="30">
        <v>9</v>
      </c>
      <c r="H569" s="34">
        <v>5</v>
      </c>
      <c r="I569" s="31">
        <v>5</v>
      </c>
      <c r="J569" s="31">
        <v>5</v>
      </c>
      <c r="K569" s="31">
        <f t="shared" si="78"/>
        <v>0</v>
      </c>
      <c r="L569" s="154">
        <v>39610</v>
      </c>
      <c r="M569" s="17"/>
      <c r="N569" s="30">
        <v>9</v>
      </c>
      <c r="O569" s="34">
        <v>5</v>
      </c>
      <c r="P569" s="31">
        <v>5</v>
      </c>
      <c r="Q569" s="31">
        <v>0</v>
      </c>
      <c r="R569" s="31">
        <v>5</v>
      </c>
      <c r="S569" s="33">
        <v>0</v>
      </c>
      <c r="T569" s="40">
        <f t="shared" si="82"/>
        <v>0</v>
      </c>
      <c r="U569" s="162">
        <v>39570</v>
      </c>
      <c r="V569" s="112">
        <v>9</v>
      </c>
      <c r="W569" s="16">
        <v>5</v>
      </c>
      <c r="X569" s="437" t="str">
        <f t="shared" si="80"/>
        <v>OK</v>
      </c>
      <c r="Y569" s="333">
        <f t="shared" si="83"/>
        <v>0</v>
      </c>
      <c r="Z569" s="9" t="str">
        <f t="shared" si="84"/>
        <v>Tien 21</v>
      </c>
      <c r="AA569" s="51">
        <v>39603</v>
      </c>
      <c r="AB569" s="1233"/>
      <c r="AC569" s="147">
        <f t="shared" si="81"/>
        <v>34</v>
      </c>
      <c r="AD569" s="15" t="str">
        <f t="shared" si="86"/>
        <v>OK</v>
      </c>
      <c r="AE569" s="11" t="str">
        <f t="shared" si="87"/>
        <v>-</v>
      </c>
      <c r="AF569" s="9" t="e">
        <f>IF(#REF!="","",AA569-#REF!)</f>
        <v>#REF!</v>
      </c>
      <c r="AG569" s="96"/>
    </row>
    <row r="570" spans="1:34" s="32" customFormat="1" hidden="1" outlineLevel="1" x14ac:dyDescent="0.2">
      <c r="B570" s="30">
        <v>10</v>
      </c>
      <c r="C570" s="406">
        <v>3</v>
      </c>
      <c r="D570" s="9" t="s">
        <v>36</v>
      </c>
      <c r="E570" s="153">
        <v>39568</v>
      </c>
      <c r="G570" s="30">
        <v>10</v>
      </c>
      <c r="H570" s="34">
        <v>3</v>
      </c>
      <c r="I570" s="31">
        <v>3</v>
      </c>
      <c r="J570" s="31">
        <v>3</v>
      </c>
      <c r="K570" s="31">
        <f t="shared" si="78"/>
        <v>0</v>
      </c>
      <c r="L570" s="154">
        <v>39610</v>
      </c>
      <c r="M570" s="17"/>
      <c r="N570" s="30">
        <v>10</v>
      </c>
      <c r="O570" s="34">
        <v>3</v>
      </c>
      <c r="P570" s="31">
        <v>3</v>
      </c>
      <c r="Q570" s="31">
        <v>0</v>
      </c>
      <c r="R570" s="31">
        <v>3</v>
      </c>
      <c r="S570" s="33">
        <v>0</v>
      </c>
      <c r="T570" s="40">
        <f t="shared" si="82"/>
        <v>0</v>
      </c>
      <c r="U570" s="162">
        <v>39570</v>
      </c>
      <c r="V570" s="112">
        <f t="shared" si="85"/>
        <v>10</v>
      </c>
      <c r="W570" s="16">
        <v>3</v>
      </c>
      <c r="X570" s="437" t="str">
        <f t="shared" si="80"/>
        <v>OK</v>
      </c>
      <c r="Y570" s="333">
        <f t="shared" si="83"/>
        <v>0</v>
      </c>
      <c r="Z570" s="9" t="str">
        <f t="shared" si="84"/>
        <v>Confort</v>
      </c>
      <c r="AA570" s="51">
        <v>39595</v>
      </c>
      <c r="AB570" s="1233"/>
      <c r="AC570" s="147">
        <f t="shared" si="81"/>
        <v>27</v>
      </c>
      <c r="AD570" s="15" t="str">
        <f t="shared" si="86"/>
        <v>OK</v>
      </c>
      <c r="AE570" s="11" t="str">
        <f t="shared" si="87"/>
        <v>-</v>
      </c>
      <c r="AF570" s="9" t="e">
        <f>IF(#REF!="","",AA570-#REF!)</f>
        <v>#REF!</v>
      </c>
      <c r="AG570" s="96"/>
    </row>
    <row r="571" spans="1:34" s="32" customFormat="1" hidden="1" outlineLevel="1" x14ac:dyDescent="0.2">
      <c r="A571" s="55"/>
      <c r="B571" s="22">
        <v>11</v>
      </c>
      <c r="C571" s="404">
        <v>4</v>
      </c>
      <c r="D571" s="12" t="s">
        <v>37</v>
      </c>
      <c r="E571" s="153">
        <v>39568</v>
      </c>
      <c r="F571" s="55"/>
      <c r="G571" s="22">
        <v>11</v>
      </c>
      <c r="H571" s="29">
        <v>4</v>
      </c>
      <c r="I571" s="21">
        <v>4</v>
      </c>
      <c r="J571" s="21">
        <v>4</v>
      </c>
      <c r="K571" s="21">
        <f t="shared" si="78"/>
        <v>0</v>
      </c>
      <c r="L571" s="155">
        <v>39610</v>
      </c>
      <c r="M571" s="56"/>
      <c r="N571" s="22">
        <v>11</v>
      </c>
      <c r="O571" s="29">
        <v>4</v>
      </c>
      <c r="P571" s="21">
        <v>4</v>
      </c>
      <c r="Q571" s="21">
        <v>0</v>
      </c>
      <c r="R571" s="21">
        <v>4</v>
      </c>
      <c r="S571" s="14">
        <v>0</v>
      </c>
      <c r="T571" s="100">
        <f t="shared" si="82"/>
        <v>0</v>
      </c>
      <c r="U571" s="162">
        <v>39570</v>
      </c>
      <c r="V571" s="108">
        <f t="shared" si="85"/>
        <v>11</v>
      </c>
      <c r="W571" s="12">
        <v>4</v>
      </c>
      <c r="X571" s="437" t="str">
        <f t="shared" si="80"/>
        <v>OK</v>
      </c>
      <c r="Y571" s="333">
        <f t="shared" si="83"/>
        <v>0</v>
      </c>
      <c r="Z571" s="12" t="str">
        <f t="shared" si="84"/>
        <v>Solmar</v>
      </c>
      <c r="AA571" s="51">
        <v>39595</v>
      </c>
      <c r="AB571" s="1233"/>
      <c r="AC571" s="147">
        <f t="shared" si="81"/>
        <v>27</v>
      </c>
      <c r="AD571" s="11" t="str">
        <f t="shared" si="86"/>
        <v>OK</v>
      </c>
      <c r="AE571" s="11" t="str">
        <f t="shared" si="87"/>
        <v>-</v>
      </c>
      <c r="AF571" s="12" t="e">
        <f>IF(#REF!="","",AA571-#REF!)</f>
        <v>#REF!</v>
      </c>
      <c r="AG571" s="95"/>
      <c r="AH571" s="55"/>
    </row>
    <row r="572" spans="1:34" s="32" customFormat="1" hidden="1" outlineLevel="1" x14ac:dyDescent="0.2">
      <c r="B572" s="30">
        <v>1</v>
      </c>
      <c r="C572" s="406">
        <v>17</v>
      </c>
      <c r="D572" s="9" t="s">
        <v>24</v>
      </c>
      <c r="E572" s="153">
        <v>39570</v>
      </c>
      <c r="G572" s="30">
        <v>1</v>
      </c>
      <c r="H572" s="31">
        <v>17</v>
      </c>
      <c r="I572" s="31">
        <v>17</v>
      </c>
      <c r="J572" s="31">
        <v>17</v>
      </c>
      <c r="K572" s="31">
        <f t="shared" si="78"/>
        <v>0</v>
      </c>
      <c r="L572" s="154">
        <v>39611</v>
      </c>
      <c r="M572" s="17"/>
      <c r="N572" s="30">
        <v>1</v>
      </c>
      <c r="O572" s="34">
        <v>17</v>
      </c>
      <c r="P572" s="31">
        <v>17</v>
      </c>
      <c r="Q572" s="31">
        <v>0</v>
      </c>
      <c r="R572" s="31">
        <v>17</v>
      </c>
      <c r="S572" s="33">
        <v>0</v>
      </c>
      <c r="T572" s="40">
        <f t="shared" si="82"/>
        <v>0</v>
      </c>
      <c r="U572" s="162">
        <v>39573</v>
      </c>
      <c r="V572" s="112">
        <v>1</v>
      </c>
      <c r="W572" s="16">
        <v>17</v>
      </c>
      <c r="X572" s="437" t="str">
        <f t="shared" si="80"/>
        <v>OK</v>
      </c>
      <c r="Y572" s="333">
        <f t="shared" si="83"/>
        <v>0</v>
      </c>
      <c r="Z572" s="9" t="str">
        <f t="shared" si="84"/>
        <v>White</v>
      </c>
      <c r="AA572" s="51">
        <v>39604</v>
      </c>
      <c r="AB572" s="1233">
        <f>SUM(W572:W583)</f>
        <v>424</v>
      </c>
      <c r="AC572" s="147">
        <f t="shared" si="81"/>
        <v>33</v>
      </c>
      <c r="AD572" s="15" t="str">
        <f t="shared" si="86"/>
        <v>OK</v>
      </c>
      <c r="AE572" s="11" t="str">
        <f t="shared" si="87"/>
        <v>-</v>
      </c>
      <c r="AF572" s="9" t="e">
        <f>IF(#REF!="","",AA572-#REF!)</f>
        <v>#REF!</v>
      </c>
      <c r="AG572" s="96"/>
    </row>
    <row r="573" spans="1:34" s="32" customFormat="1" hidden="1" outlineLevel="1" x14ac:dyDescent="0.2">
      <c r="B573" s="30">
        <v>2</v>
      </c>
      <c r="C573" s="406">
        <v>8</v>
      </c>
      <c r="D573" s="9" t="s">
        <v>25</v>
      </c>
      <c r="E573" s="153">
        <v>39570</v>
      </c>
      <c r="G573" s="30">
        <v>2</v>
      </c>
      <c r="H573" s="31">
        <v>8</v>
      </c>
      <c r="I573" s="31">
        <v>8</v>
      </c>
      <c r="J573" s="31">
        <v>8</v>
      </c>
      <c r="K573" s="31">
        <f t="shared" si="78"/>
        <v>0</v>
      </c>
      <c r="L573" s="154">
        <v>39611</v>
      </c>
      <c r="M573" s="17"/>
      <c r="N573" s="30">
        <v>2</v>
      </c>
      <c r="O573" s="34">
        <v>8</v>
      </c>
      <c r="P573" s="31">
        <v>8</v>
      </c>
      <c r="Q573" s="31">
        <v>0</v>
      </c>
      <c r="R573" s="31">
        <v>8</v>
      </c>
      <c r="S573" s="33">
        <v>0</v>
      </c>
      <c r="T573" s="40">
        <f t="shared" si="82"/>
        <v>0</v>
      </c>
      <c r="U573" s="162">
        <v>39573</v>
      </c>
      <c r="V573" s="112">
        <v>2</v>
      </c>
      <c r="W573" s="16">
        <v>8</v>
      </c>
      <c r="X573" s="437" t="str">
        <f t="shared" si="80"/>
        <v>OK</v>
      </c>
      <c r="Y573" s="333">
        <f t="shared" si="83"/>
        <v>0</v>
      </c>
      <c r="Z573" s="9" t="str">
        <f t="shared" si="84"/>
        <v>Green</v>
      </c>
      <c r="AA573" s="51">
        <v>39604</v>
      </c>
      <c r="AB573" s="1233"/>
      <c r="AC573" s="147">
        <f t="shared" si="81"/>
        <v>33</v>
      </c>
      <c r="AD573" s="15" t="str">
        <f t="shared" si="86"/>
        <v>OK</v>
      </c>
      <c r="AE573" s="11" t="str">
        <f t="shared" si="87"/>
        <v>-</v>
      </c>
      <c r="AF573" s="9" t="e">
        <f>IF(#REF!="","",AA573-#REF!)</f>
        <v>#REF!</v>
      </c>
      <c r="AG573" s="96"/>
    </row>
    <row r="574" spans="1:34" s="32" customFormat="1" hidden="1" outlineLevel="1" x14ac:dyDescent="0.2">
      <c r="B574" s="30">
        <v>3</v>
      </c>
      <c r="C574" s="406">
        <v>27</v>
      </c>
      <c r="D574" s="9" t="s">
        <v>26</v>
      </c>
      <c r="E574" s="153">
        <v>39570</v>
      </c>
      <c r="G574" s="30">
        <v>3</v>
      </c>
      <c r="H574" s="31">
        <v>27</v>
      </c>
      <c r="I574" s="31">
        <v>27</v>
      </c>
      <c r="J574" s="31">
        <v>27</v>
      </c>
      <c r="K574" s="31">
        <f t="shared" si="78"/>
        <v>0</v>
      </c>
      <c r="L574" s="154">
        <v>39611</v>
      </c>
      <c r="M574" s="17"/>
      <c r="N574" s="30">
        <v>3</v>
      </c>
      <c r="O574" s="34">
        <v>27</v>
      </c>
      <c r="P574" s="31">
        <v>27</v>
      </c>
      <c r="Q574" s="31">
        <v>0</v>
      </c>
      <c r="R574" s="31">
        <v>27</v>
      </c>
      <c r="S574" s="33">
        <v>0</v>
      </c>
      <c r="T574" s="40">
        <f t="shared" si="82"/>
        <v>0</v>
      </c>
      <c r="U574" s="162">
        <v>39573</v>
      </c>
      <c r="V574" s="112">
        <v>3</v>
      </c>
      <c r="W574" s="16">
        <v>27</v>
      </c>
      <c r="X574" s="437" t="str">
        <f t="shared" si="80"/>
        <v>OK</v>
      </c>
      <c r="Y574" s="333">
        <f t="shared" si="83"/>
        <v>0</v>
      </c>
      <c r="Z574" s="9" t="str">
        <f t="shared" si="84"/>
        <v>Black</v>
      </c>
      <c r="AA574" s="51">
        <v>39604</v>
      </c>
      <c r="AB574" s="1233"/>
      <c r="AC574" s="147">
        <f t="shared" si="81"/>
        <v>33</v>
      </c>
      <c r="AD574" s="15" t="str">
        <f t="shared" si="86"/>
        <v>OK</v>
      </c>
      <c r="AE574" s="11" t="str">
        <f t="shared" si="87"/>
        <v>-</v>
      </c>
      <c r="AF574" s="9" t="e">
        <f>IF(#REF!="","",AA574-#REF!)</f>
        <v>#REF!</v>
      </c>
      <c r="AG574" s="96"/>
    </row>
    <row r="575" spans="1:34" s="32" customFormat="1" hidden="1" outlineLevel="1" x14ac:dyDescent="0.2">
      <c r="B575" s="30">
        <v>4</v>
      </c>
      <c r="C575" s="406">
        <v>148</v>
      </c>
      <c r="D575" s="9" t="s">
        <v>29</v>
      </c>
      <c r="E575" s="153">
        <v>39570</v>
      </c>
      <c r="G575" s="30">
        <v>4</v>
      </c>
      <c r="H575" s="31">
        <v>148</v>
      </c>
      <c r="I575" s="31">
        <v>148</v>
      </c>
      <c r="J575" s="31">
        <v>148</v>
      </c>
      <c r="K575" s="31">
        <f t="shared" ref="K575:K638" si="89">IF(I575="","",I575-J575)</f>
        <v>0</v>
      </c>
      <c r="L575" s="154">
        <v>39611</v>
      </c>
      <c r="M575" s="17"/>
      <c r="N575" s="30">
        <v>4</v>
      </c>
      <c r="O575" s="34">
        <v>148</v>
      </c>
      <c r="P575" s="31">
        <v>148</v>
      </c>
      <c r="Q575" s="31">
        <v>0</v>
      </c>
      <c r="R575" s="31">
        <v>148</v>
      </c>
      <c r="S575" s="33">
        <v>0</v>
      </c>
      <c r="T575" s="40">
        <f t="shared" si="82"/>
        <v>0</v>
      </c>
      <c r="U575" s="162">
        <v>39573</v>
      </c>
      <c r="V575" s="112">
        <f t="shared" si="85"/>
        <v>4</v>
      </c>
      <c r="W575" s="16">
        <v>148</v>
      </c>
      <c r="X575" s="437" t="str">
        <f t="shared" si="80"/>
        <v>OK</v>
      </c>
      <c r="Y575" s="333">
        <f t="shared" si="83"/>
        <v>0</v>
      </c>
      <c r="Z575" s="9" t="str">
        <f t="shared" si="84"/>
        <v>Credial</v>
      </c>
      <c r="AA575" s="51">
        <v>39595</v>
      </c>
      <c r="AB575" s="1233"/>
      <c r="AC575" s="147">
        <f t="shared" si="81"/>
        <v>25</v>
      </c>
      <c r="AD575" s="15" t="str">
        <f t="shared" si="86"/>
        <v>OK</v>
      </c>
      <c r="AE575" s="11" t="str">
        <f t="shared" si="87"/>
        <v>-</v>
      </c>
      <c r="AF575" s="9" t="e">
        <f>IF(#REF!="","",AA575-#REF!)</f>
        <v>#REF!</v>
      </c>
      <c r="AG575" s="96"/>
    </row>
    <row r="576" spans="1:34" s="32" customFormat="1" hidden="1" outlineLevel="1" x14ac:dyDescent="0.2">
      <c r="B576" s="30">
        <v>5</v>
      </c>
      <c r="C576" s="406">
        <v>46</v>
      </c>
      <c r="D576" s="9" t="s">
        <v>30</v>
      </c>
      <c r="E576" s="153">
        <v>39570</v>
      </c>
      <c r="G576" s="30">
        <v>5</v>
      </c>
      <c r="H576" s="31">
        <v>46</v>
      </c>
      <c r="I576" s="31">
        <v>46</v>
      </c>
      <c r="J576" s="31">
        <v>46</v>
      </c>
      <c r="K576" s="31">
        <f t="shared" si="89"/>
        <v>0</v>
      </c>
      <c r="L576" s="154">
        <v>39611</v>
      </c>
      <c r="M576" s="17"/>
      <c r="N576" s="30">
        <v>5</v>
      </c>
      <c r="O576" s="34">
        <v>46</v>
      </c>
      <c r="P576" s="31">
        <v>46</v>
      </c>
      <c r="Q576" s="31">
        <v>0</v>
      </c>
      <c r="R576" s="31">
        <v>46</v>
      </c>
      <c r="S576" s="33">
        <v>0</v>
      </c>
      <c r="T576" s="40">
        <f t="shared" si="82"/>
        <v>0</v>
      </c>
      <c r="U576" s="162">
        <v>39573</v>
      </c>
      <c r="V576" s="112">
        <v>5</v>
      </c>
      <c r="W576" s="16">
        <v>46</v>
      </c>
      <c r="X576" s="437" t="str">
        <f t="shared" si="80"/>
        <v>OK</v>
      </c>
      <c r="Y576" s="333">
        <f t="shared" si="83"/>
        <v>0</v>
      </c>
      <c r="Z576" s="9" t="str">
        <f t="shared" si="84"/>
        <v>Ikeia</v>
      </c>
      <c r="AA576" s="51">
        <v>39612</v>
      </c>
      <c r="AB576" s="1233"/>
      <c r="AC576" s="147">
        <f t="shared" si="81"/>
        <v>41</v>
      </c>
      <c r="AD576" s="15" t="str">
        <f t="shared" si="86"/>
        <v>OK</v>
      </c>
      <c r="AE576" s="11" t="str">
        <f t="shared" si="87"/>
        <v>-</v>
      </c>
      <c r="AF576" s="9" t="e">
        <f>IF(#REF!="","",AA576-#REF!)</f>
        <v>#REF!</v>
      </c>
      <c r="AG576" s="96"/>
    </row>
    <row r="577" spans="1:34" s="32" customFormat="1" hidden="1" outlineLevel="1" x14ac:dyDescent="0.2">
      <c r="B577" s="30">
        <v>6</v>
      </c>
      <c r="C577" s="406">
        <v>135</v>
      </c>
      <c r="D577" s="9" t="s">
        <v>31</v>
      </c>
      <c r="E577" s="153">
        <v>39570</v>
      </c>
      <c r="G577" s="30">
        <v>6</v>
      </c>
      <c r="H577" s="31">
        <v>135</v>
      </c>
      <c r="I577" s="31">
        <v>135</v>
      </c>
      <c r="J577" s="31">
        <v>135</v>
      </c>
      <c r="K577" s="31">
        <f t="shared" si="89"/>
        <v>0</v>
      </c>
      <c r="L577" s="154">
        <v>39611</v>
      </c>
      <c r="M577" s="17"/>
      <c r="N577" s="30">
        <v>6</v>
      </c>
      <c r="O577" s="34">
        <v>135</v>
      </c>
      <c r="P577" s="31">
        <v>135</v>
      </c>
      <c r="Q577" s="31">
        <v>0</v>
      </c>
      <c r="R577" s="31">
        <v>135</v>
      </c>
      <c r="S577" s="33">
        <v>0</v>
      </c>
      <c r="T577" s="40">
        <f t="shared" si="82"/>
        <v>0</v>
      </c>
      <c r="U577" s="162">
        <v>39573</v>
      </c>
      <c r="V577" s="112">
        <f t="shared" si="85"/>
        <v>6</v>
      </c>
      <c r="W577" s="16">
        <v>135</v>
      </c>
      <c r="X577" s="437" t="str">
        <f t="shared" si="80"/>
        <v>OK</v>
      </c>
      <c r="Y577" s="333">
        <f t="shared" si="83"/>
        <v>0</v>
      </c>
      <c r="Z577" s="9" t="str">
        <f t="shared" si="84"/>
        <v>Moviflor</v>
      </c>
      <c r="AA577" s="51">
        <v>39595</v>
      </c>
      <c r="AB577" s="1233"/>
      <c r="AC577" s="147">
        <f t="shared" si="81"/>
        <v>25</v>
      </c>
      <c r="AD577" s="15" t="str">
        <f t="shared" si="86"/>
        <v>OK</v>
      </c>
      <c r="AE577" s="11" t="str">
        <f t="shared" si="87"/>
        <v>-</v>
      </c>
      <c r="AF577" s="9" t="e">
        <f>IF(#REF!="","",AA577-#REF!)</f>
        <v>#REF!</v>
      </c>
      <c r="AG577" s="96"/>
    </row>
    <row r="578" spans="1:34" s="32" customFormat="1" hidden="1" outlineLevel="1" x14ac:dyDescent="0.2">
      <c r="B578" s="30">
        <v>7</v>
      </c>
      <c r="C578" s="406">
        <v>558</v>
      </c>
      <c r="D578" s="9" t="s">
        <v>32</v>
      </c>
      <c r="E578" s="153">
        <v>39570</v>
      </c>
      <c r="G578" s="30">
        <v>7</v>
      </c>
      <c r="H578" s="31">
        <v>558</v>
      </c>
      <c r="I578" s="31">
        <v>558</v>
      </c>
      <c r="J578" s="31">
        <v>558</v>
      </c>
      <c r="K578" s="31">
        <f t="shared" si="89"/>
        <v>0</v>
      </c>
      <c r="L578" s="154">
        <v>39611</v>
      </c>
      <c r="M578" s="17"/>
      <c r="N578" s="30">
        <v>7</v>
      </c>
      <c r="O578" s="34">
        <v>558</v>
      </c>
      <c r="P578" s="31">
        <v>558</v>
      </c>
      <c r="Q578" s="31">
        <v>0</v>
      </c>
      <c r="R578" s="31">
        <v>558</v>
      </c>
      <c r="S578" s="33">
        <v>0</v>
      </c>
      <c r="T578" s="40">
        <f t="shared" si="82"/>
        <v>0</v>
      </c>
      <c r="U578" s="162">
        <v>39573</v>
      </c>
      <c r="V578" s="112"/>
      <c r="W578" s="16"/>
      <c r="X578" s="437" t="str">
        <f t="shared" si="80"/>
        <v>KO</v>
      </c>
      <c r="Y578" s="333">
        <f t="shared" si="83"/>
        <v>558</v>
      </c>
      <c r="Z578" s="9" t="str">
        <f t="shared" si="84"/>
        <v>Conforama</v>
      </c>
      <c r="AA578" s="51"/>
      <c r="AB578" s="1233"/>
      <c r="AC578" s="147">
        <f t="shared" si="81"/>
        <v>-39002</v>
      </c>
      <c r="AD578" s="15" t="str">
        <f t="shared" si="86"/>
        <v>Pendente</v>
      </c>
      <c r="AE578" s="11" t="str">
        <f t="shared" si="87"/>
        <v>ALERTA</v>
      </c>
      <c r="AF578" s="9" t="e">
        <f>IF(#REF!="","",AA578-#REF!)</f>
        <v>#REF!</v>
      </c>
      <c r="AG578" s="96"/>
    </row>
    <row r="579" spans="1:34" s="32" customFormat="1" hidden="1" outlineLevel="1" x14ac:dyDescent="0.2">
      <c r="B579" s="30">
        <v>8</v>
      </c>
      <c r="C579" s="406">
        <v>3</v>
      </c>
      <c r="D579" s="9" t="s">
        <v>34</v>
      </c>
      <c r="E579" s="153">
        <v>39570</v>
      </c>
      <c r="G579" s="30">
        <v>8</v>
      </c>
      <c r="H579" s="31">
        <v>3</v>
      </c>
      <c r="I579" s="31">
        <v>3</v>
      </c>
      <c r="J579" s="31">
        <v>3</v>
      </c>
      <c r="K579" s="31">
        <f t="shared" si="89"/>
        <v>0</v>
      </c>
      <c r="L579" s="154">
        <v>39611</v>
      </c>
      <c r="M579" s="17"/>
      <c r="N579" s="30">
        <v>8</v>
      </c>
      <c r="O579" s="34">
        <v>3</v>
      </c>
      <c r="P579" s="31">
        <v>3</v>
      </c>
      <c r="Q579" s="31">
        <v>0</v>
      </c>
      <c r="R579" s="31">
        <v>3</v>
      </c>
      <c r="S579" s="33">
        <v>0</v>
      </c>
      <c r="T579" s="40">
        <f t="shared" si="82"/>
        <v>0</v>
      </c>
      <c r="U579" s="162">
        <v>39573</v>
      </c>
      <c r="V579" s="112">
        <v>8</v>
      </c>
      <c r="W579" s="16">
        <v>3</v>
      </c>
      <c r="X579" s="437" t="str">
        <f t="shared" si="80"/>
        <v>OK</v>
      </c>
      <c r="Y579" s="333">
        <f t="shared" si="83"/>
        <v>0</v>
      </c>
      <c r="Z579" s="9" t="str">
        <f t="shared" si="84"/>
        <v>Euronics</v>
      </c>
      <c r="AA579" s="51">
        <v>39604</v>
      </c>
      <c r="AB579" s="1233"/>
      <c r="AC579" s="147">
        <f t="shared" si="81"/>
        <v>33</v>
      </c>
      <c r="AD579" s="15" t="str">
        <f t="shared" ref="AD579:AD610" si="90">IF(AA579&gt;0,"OK","Pendente")</f>
        <v>OK</v>
      </c>
      <c r="AE579" s="11" t="str">
        <f t="shared" si="87"/>
        <v>-</v>
      </c>
      <c r="AF579" s="9" t="e">
        <f>IF(#REF!="","",AA579-#REF!)</f>
        <v>#REF!</v>
      </c>
      <c r="AG579" s="96"/>
    </row>
    <row r="580" spans="1:34" s="32" customFormat="1" hidden="1" outlineLevel="1" x14ac:dyDescent="0.2">
      <c r="B580" s="30">
        <v>9</v>
      </c>
      <c r="C580" s="406">
        <v>22</v>
      </c>
      <c r="D580" s="9" t="s">
        <v>35</v>
      </c>
      <c r="E580" s="153">
        <v>39570</v>
      </c>
      <c r="G580" s="30">
        <v>9</v>
      </c>
      <c r="H580" s="31">
        <v>22</v>
      </c>
      <c r="I580" s="31">
        <v>22</v>
      </c>
      <c r="J580" s="31">
        <v>22</v>
      </c>
      <c r="K580" s="31">
        <f t="shared" si="89"/>
        <v>0</v>
      </c>
      <c r="L580" s="154">
        <v>39611</v>
      </c>
      <c r="M580" s="17"/>
      <c r="N580" s="30">
        <v>9</v>
      </c>
      <c r="O580" s="34">
        <v>22</v>
      </c>
      <c r="P580" s="31">
        <v>22</v>
      </c>
      <c r="Q580" s="31">
        <v>0</v>
      </c>
      <c r="R580" s="31">
        <v>22</v>
      </c>
      <c r="S580" s="33">
        <v>0</v>
      </c>
      <c r="T580" s="40">
        <f t="shared" si="82"/>
        <v>0</v>
      </c>
      <c r="U580" s="162">
        <v>39573</v>
      </c>
      <c r="V580" s="112">
        <v>9</v>
      </c>
      <c r="W580" s="16">
        <v>22</v>
      </c>
      <c r="X580" s="437" t="str">
        <f t="shared" si="80"/>
        <v>OK</v>
      </c>
      <c r="Y580" s="333">
        <f t="shared" si="83"/>
        <v>0</v>
      </c>
      <c r="Z580" s="9" t="str">
        <f t="shared" si="84"/>
        <v>Tien 21</v>
      </c>
      <c r="AA580" s="51">
        <v>39603</v>
      </c>
      <c r="AB580" s="1233"/>
      <c r="AC580" s="147">
        <f t="shared" si="81"/>
        <v>32</v>
      </c>
      <c r="AD580" s="15" t="str">
        <f t="shared" si="90"/>
        <v>OK</v>
      </c>
      <c r="AE580" s="11" t="str">
        <f t="shared" si="87"/>
        <v>-</v>
      </c>
      <c r="AF580" s="9" t="e">
        <f>IF(#REF!="","",AA580-#REF!)</f>
        <v>#REF!</v>
      </c>
      <c r="AG580" s="96"/>
    </row>
    <row r="581" spans="1:34" s="32" customFormat="1" hidden="1" outlineLevel="1" x14ac:dyDescent="0.2">
      <c r="B581" s="30">
        <v>10</v>
      </c>
      <c r="C581" s="406">
        <v>14</v>
      </c>
      <c r="D581" s="9" t="s">
        <v>36</v>
      </c>
      <c r="E581" s="153">
        <v>39570</v>
      </c>
      <c r="G581" s="30">
        <v>10</v>
      </c>
      <c r="H581" s="31">
        <v>14</v>
      </c>
      <c r="I581" s="31">
        <v>14</v>
      </c>
      <c r="J581" s="31">
        <v>14</v>
      </c>
      <c r="K581" s="31">
        <f t="shared" si="89"/>
        <v>0</v>
      </c>
      <c r="L581" s="154">
        <v>39611</v>
      </c>
      <c r="M581" s="17"/>
      <c r="N581" s="30">
        <v>10</v>
      </c>
      <c r="O581" s="34">
        <v>14</v>
      </c>
      <c r="P581" s="31">
        <v>14</v>
      </c>
      <c r="Q581" s="31">
        <v>0</v>
      </c>
      <c r="R581" s="31">
        <v>14</v>
      </c>
      <c r="S581" s="33">
        <v>0</v>
      </c>
      <c r="T581" s="40">
        <f t="shared" si="82"/>
        <v>0</v>
      </c>
      <c r="U581" s="162">
        <v>39573</v>
      </c>
      <c r="V581" s="112">
        <f t="shared" si="85"/>
        <v>10</v>
      </c>
      <c r="W581" s="16">
        <v>14</v>
      </c>
      <c r="X581" s="437" t="str">
        <f t="shared" si="80"/>
        <v>OK</v>
      </c>
      <c r="Y581" s="333">
        <f t="shared" si="83"/>
        <v>0</v>
      </c>
      <c r="Z581" s="9" t="str">
        <f t="shared" si="84"/>
        <v>Confort</v>
      </c>
      <c r="AA581" s="51">
        <v>39595</v>
      </c>
      <c r="AB581" s="1233"/>
      <c r="AC581" s="147">
        <f t="shared" si="81"/>
        <v>25</v>
      </c>
      <c r="AD581" s="15" t="str">
        <f t="shared" si="90"/>
        <v>OK</v>
      </c>
      <c r="AE581" s="11" t="str">
        <f t="shared" si="87"/>
        <v>-</v>
      </c>
      <c r="AF581" s="9" t="e">
        <f>IF(#REF!="","",AA581-#REF!)</f>
        <v>#REF!</v>
      </c>
      <c r="AG581" s="96"/>
    </row>
    <row r="582" spans="1:34" s="32" customFormat="1" hidden="1" outlineLevel="1" x14ac:dyDescent="0.2">
      <c r="B582" s="30">
        <v>11</v>
      </c>
      <c r="C582" s="406">
        <v>3</v>
      </c>
      <c r="D582" s="9" t="s">
        <v>37</v>
      </c>
      <c r="E582" s="153">
        <v>39570</v>
      </c>
      <c r="G582" s="30">
        <v>11</v>
      </c>
      <c r="H582" s="31">
        <v>3</v>
      </c>
      <c r="I582" s="31">
        <v>3</v>
      </c>
      <c r="J582" s="31">
        <v>3</v>
      </c>
      <c r="K582" s="31">
        <f t="shared" si="89"/>
        <v>0</v>
      </c>
      <c r="L582" s="154">
        <v>39611</v>
      </c>
      <c r="M582" s="17"/>
      <c r="N582" s="30">
        <v>11</v>
      </c>
      <c r="O582" s="34">
        <v>3</v>
      </c>
      <c r="P582" s="31">
        <v>3</v>
      </c>
      <c r="Q582" s="31">
        <v>0</v>
      </c>
      <c r="R582" s="31">
        <v>3</v>
      </c>
      <c r="S582" s="33">
        <v>0</v>
      </c>
      <c r="T582" s="40">
        <f t="shared" si="82"/>
        <v>0</v>
      </c>
      <c r="U582" s="162">
        <v>39573</v>
      </c>
      <c r="V582" s="112">
        <f t="shared" si="85"/>
        <v>11</v>
      </c>
      <c r="W582" s="16">
        <v>3</v>
      </c>
      <c r="X582" s="437" t="str">
        <f t="shared" si="80"/>
        <v>OK</v>
      </c>
      <c r="Y582" s="333">
        <f t="shared" si="83"/>
        <v>0</v>
      </c>
      <c r="Z582" s="9" t="str">
        <f t="shared" si="84"/>
        <v>Solmar</v>
      </c>
      <c r="AA582" s="51">
        <v>39595</v>
      </c>
      <c r="AB582" s="1233"/>
      <c r="AC582" s="147">
        <f t="shared" si="81"/>
        <v>25</v>
      </c>
      <c r="AD582" s="15" t="str">
        <f t="shared" si="90"/>
        <v>OK</v>
      </c>
      <c r="AE582" s="11" t="str">
        <f t="shared" si="87"/>
        <v>-</v>
      </c>
      <c r="AF582" s="9" t="e">
        <f>IF(#REF!="","",AA582-#REF!)</f>
        <v>#REF!</v>
      </c>
      <c r="AG582" s="96"/>
    </row>
    <row r="583" spans="1:34" s="32" customFormat="1" hidden="1" outlineLevel="1" x14ac:dyDescent="0.2">
      <c r="A583" s="55"/>
      <c r="B583" s="22">
        <v>12</v>
      </c>
      <c r="C583" s="404">
        <v>1</v>
      </c>
      <c r="D583" s="12" t="s">
        <v>29</v>
      </c>
      <c r="E583" s="153">
        <v>39570</v>
      </c>
      <c r="F583" s="55"/>
      <c r="G583" s="22">
        <v>12</v>
      </c>
      <c r="H583" s="21">
        <v>1</v>
      </c>
      <c r="I583" s="21">
        <v>1</v>
      </c>
      <c r="J583" s="21">
        <v>1</v>
      </c>
      <c r="K583" s="21">
        <f t="shared" si="89"/>
        <v>0</v>
      </c>
      <c r="L583" s="155">
        <v>39611</v>
      </c>
      <c r="M583" s="56"/>
      <c r="N583" s="22">
        <v>12</v>
      </c>
      <c r="O583" s="29">
        <v>1</v>
      </c>
      <c r="P583" s="21">
        <v>1</v>
      </c>
      <c r="Q583" s="21">
        <v>0</v>
      </c>
      <c r="R583" s="21">
        <v>1</v>
      </c>
      <c r="S583" s="14">
        <v>0</v>
      </c>
      <c r="T583" s="100">
        <f t="shared" si="82"/>
        <v>0</v>
      </c>
      <c r="U583" s="162">
        <v>39573</v>
      </c>
      <c r="V583" s="108">
        <f t="shared" si="85"/>
        <v>12</v>
      </c>
      <c r="W583" s="12">
        <v>1</v>
      </c>
      <c r="X583" s="437" t="str">
        <f t="shared" si="80"/>
        <v>OK</v>
      </c>
      <c r="Y583" s="333">
        <f t="shared" si="83"/>
        <v>0</v>
      </c>
      <c r="Z583" s="12" t="str">
        <f t="shared" si="84"/>
        <v>Credial</v>
      </c>
      <c r="AA583" s="51">
        <v>39595</v>
      </c>
      <c r="AB583" s="1233"/>
      <c r="AC583" s="147">
        <f t="shared" si="81"/>
        <v>25</v>
      </c>
      <c r="AD583" s="11" t="str">
        <f t="shared" si="90"/>
        <v>OK</v>
      </c>
      <c r="AE583" s="11" t="str">
        <f t="shared" si="87"/>
        <v>-</v>
      </c>
      <c r="AF583" s="12" t="e">
        <f>IF(#REF!="","",AA583-#REF!)</f>
        <v>#REF!</v>
      </c>
      <c r="AG583" s="95"/>
      <c r="AH583" s="55"/>
    </row>
    <row r="584" spans="1:34" s="32" customFormat="1" hidden="1" outlineLevel="1" x14ac:dyDescent="0.2">
      <c r="B584" s="30">
        <v>1</v>
      </c>
      <c r="C584" s="406">
        <v>36</v>
      </c>
      <c r="D584" s="9" t="s">
        <v>24</v>
      </c>
      <c r="E584" s="153">
        <v>39573</v>
      </c>
      <c r="G584" s="30">
        <v>1</v>
      </c>
      <c r="H584" s="31">
        <v>36</v>
      </c>
      <c r="I584" s="31">
        <v>36</v>
      </c>
      <c r="J584" s="31">
        <v>36</v>
      </c>
      <c r="K584" s="31">
        <f t="shared" si="89"/>
        <v>0</v>
      </c>
      <c r="L584" s="154">
        <v>39615</v>
      </c>
      <c r="M584" s="17"/>
      <c r="N584" s="30">
        <v>1</v>
      </c>
      <c r="O584" s="34">
        <v>36</v>
      </c>
      <c r="P584" s="31">
        <v>36</v>
      </c>
      <c r="Q584" s="31">
        <v>0</v>
      </c>
      <c r="R584" s="31">
        <v>36</v>
      </c>
      <c r="S584" s="33">
        <v>0</v>
      </c>
      <c r="T584" s="40">
        <f t="shared" si="82"/>
        <v>0</v>
      </c>
      <c r="U584" s="162">
        <f t="shared" si="88"/>
        <v>39574</v>
      </c>
      <c r="V584" s="112">
        <f t="shared" si="85"/>
        <v>1</v>
      </c>
      <c r="W584" s="16">
        <v>36</v>
      </c>
      <c r="X584" s="437" t="str">
        <f t="shared" ref="X584:X647" si="91">IF(C584=W584,"OK",IF(W584=R584,"ERRO",IF(W584="","KO",IF(W584=J584,"ERRO"))))</f>
        <v>OK</v>
      </c>
      <c r="Y584" s="333">
        <f t="shared" si="83"/>
        <v>0</v>
      </c>
      <c r="Z584" s="9" t="str">
        <f t="shared" si="84"/>
        <v>White</v>
      </c>
      <c r="AA584" s="51">
        <v>39594</v>
      </c>
      <c r="AB584" s="1233">
        <f>SUM(W584:W594)</f>
        <v>222</v>
      </c>
      <c r="AC584" s="147">
        <f t="shared" ref="AC584:AC647" si="92">DAYS360(E584,AA584)</f>
        <v>21</v>
      </c>
      <c r="AD584" s="15" t="str">
        <f t="shared" si="90"/>
        <v>OK</v>
      </c>
      <c r="AE584" s="11" t="str">
        <f t="shared" si="87"/>
        <v>-</v>
      </c>
      <c r="AF584" s="9" t="e">
        <f>IF(#REF!="","",AA584-#REF!)</f>
        <v>#REF!</v>
      </c>
      <c r="AG584" s="96"/>
    </row>
    <row r="585" spans="1:34" s="32" customFormat="1" hidden="1" outlineLevel="1" x14ac:dyDescent="0.2">
      <c r="B585" s="30">
        <v>2</v>
      </c>
      <c r="C585" s="406">
        <v>2</v>
      </c>
      <c r="D585" s="9" t="s">
        <v>25</v>
      </c>
      <c r="E585" s="153">
        <v>39573</v>
      </c>
      <c r="G585" s="30">
        <v>2</v>
      </c>
      <c r="H585" s="31">
        <v>2</v>
      </c>
      <c r="I585" s="31">
        <v>2</v>
      </c>
      <c r="J585" s="31">
        <v>2</v>
      </c>
      <c r="K585" s="31">
        <f t="shared" si="89"/>
        <v>0</v>
      </c>
      <c r="L585" s="154">
        <v>39615</v>
      </c>
      <c r="M585" s="17"/>
      <c r="N585" s="30">
        <v>2</v>
      </c>
      <c r="O585" s="34">
        <v>2</v>
      </c>
      <c r="P585" s="31">
        <v>2</v>
      </c>
      <c r="Q585" s="31">
        <v>0</v>
      </c>
      <c r="R585" s="31">
        <v>2</v>
      </c>
      <c r="S585" s="33">
        <v>0</v>
      </c>
      <c r="T585" s="40">
        <f t="shared" ref="T585:T648" si="93">IF(R585="","",P585-R585)</f>
        <v>0</v>
      </c>
      <c r="U585" s="162">
        <f t="shared" si="88"/>
        <v>39574</v>
      </c>
      <c r="V585" s="112">
        <v>2</v>
      </c>
      <c r="W585" s="16">
        <v>2</v>
      </c>
      <c r="X585" s="437" t="str">
        <f t="shared" si="91"/>
        <v>OK</v>
      </c>
      <c r="Y585" s="333">
        <f t="shared" ref="Y585:Y648" si="94">+C585-W585</f>
        <v>0</v>
      </c>
      <c r="Z585" s="9" t="str">
        <f t="shared" ref="Z585:Z648" si="95">IF(D585="","",D585)</f>
        <v>Green</v>
      </c>
      <c r="AA585" s="51">
        <v>39604</v>
      </c>
      <c r="AB585" s="1233"/>
      <c r="AC585" s="147">
        <f t="shared" si="92"/>
        <v>30</v>
      </c>
      <c r="AD585" s="15" t="str">
        <f t="shared" si="90"/>
        <v>OK</v>
      </c>
      <c r="AE585" s="11" t="str">
        <f t="shared" si="87"/>
        <v>-</v>
      </c>
      <c r="AF585" s="9" t="e">
        <f>IF(#REF!="","",AA585-#REF!)</f>
        <v>#REF!</v>
      </c>
      <c r="AG585" s="96"/>
    </row>
    <row r="586" spans="1:34" s="32" customFormat="1" hidden="1" outlineLevel="1" x14ac:dyDescent="0.2">
      <c r="B586" s="30">
        <v>3</v>
      </c>
      <c r="C586" s="406">
        <v>26</v>
      </c>
      <c r="D586" s="9" t="s">
        <v>26</v>
      </c>
      <c r="E586" s="153">
        <v>39573</v>
      </c>
      <c r="G586" s="30">
        <v>3</v>
      </c>
      <c r="H586" s="31">
        <v>26</v>
      </c>
      <c r="I586" s="31">
        <v>26</v>
      </c>
      <c r="J586" s="31">
        <v>26</v>
      </c>
      <c r="K586" s="31">
        <f t="shared" si="89"/>
        <v>0</v>
      </c>
      <c r="L586" s="154">
        <v>39615</v>
      </c>
      <c r="M586" s="17"/>
      <c r="N586" s="30">
        <v>3</v>
      </c>
      <c r="O586" s="34">
        <v>26</v>
      </c>
      <c r="P586" s="31">
        <v>26</v>
      </c>
      <c r="Q586" s="31">
        <v>0</v>
      </c>
      <c r="R586" s="31">
        <v>26</v>
      </c>
      <c r="S586" s="33">
        <v>0</v>
      </c>
      <c r="T586" s="40">
        <f t="shared" si="93"/>
        <v>0</v>
      </c>
      <c r="U586" s="162">
        <f t="shared" si="88"/>
        <v>39574</v>
      </c>
      <c r="V586" s="112">
        <v>3</v>
      </c>
      <c r="W586" s="16">
        <v>26</v>
      </c>
      <c r="X586" s="437" t="str">
        <f t="shared" si="91"/>
        <v>OK</v>
      </c>
      <c r="Y586" s="333">
        <f t="shared" si="94"/>
        <v>0</v>
      </c>
      <c r="Z586" s="9" t="str">
        <f t="shared" si="95"/>
        <v>Black</v>
      </c>
      <c r="AA586" s="51">
        <v>39604</v>
      </c>
      <c r="AB586" s="1233"/>
      <c r="AC586" s="147">
        <f t="shared" si="92"/>
        <v>30</v>
      </c>
      <c r="AD586" s="15" t="str">
        <f t="shared" si="90"/>
        <v>OK</v>
      </c>
      <c r="AE586" s="11" t="str">
        <f t="shared" si="87"/>
        <v>-</v>
      </c>
      <c r="AF586" s="9" t="e">
        <f>IF(#REF!="","",AA586-#REF!)</f>
        <v>#REF!</v>
      </c>
      <c r="AG586" s="96"/>
    </row>
    <row r="587" spans="1:34" s="32" customFormat="1" hidden="1" outlineLevel="1" x14ac:dyDescent="0.2">
      <c r="B587" s="30">
        <v>4</v>
      </c>
      <c r="C587" s="406">
        <v>20</v>
      </c>
      <c r="D587" s="9" t="s">
        <v>29</v>
      </c>
      <c r="E587" s="153">
        <v>39573</v>
      </c>
      <c r="G587" s="30">
        <v>4</v>
      </c>
      <c r="H587" s="31">
        <v>20</v>
      </c>
      <c r="I587" s="31">
        <v>20</v>
      </c>
      <c r="J587" s="31">
        <v>20</v>
      </c>
      <c r="K587" s="31">
        <f t="shared" si="89"/>
        <v>0</v>
      </c>
      <c r="L587" s="154">
        <v>39615</v>
      </c>
      <c r="M587" s="17"/>
      <c r="N587" s="30">
        <v>4</v>
      </c>
      <c r="O587" s="34">
        <v>20</v>
      </c>
      <c r="P587" s="31">
        <v>20</v>
      </c>
      <c r="Q587" s="31">
        <v>0</v>
      </c>
      <c r="R587" s="31">
        <v>20</v>
      </c>
      <c r="S587" s="33">
        <v>0</v>
      </c>
      <c r="T587" s="40">
        <f t="shared" si="93"/>
        <v>0</v>
      </c>
      <c r="U587" s="162">
        <f t="shared" si="88"/>
        <v>39574</v>
      </c>
      <c r="V587" s="112">
        <f>N587</f>
        <v>4</v>
      </c>
      <c r="W587" s="16">
        <v>20</v>
      </c>
      <c r="X587" s="437" t="str">
        <f t="shared" si="91"/>
        <v>OK</v>
      </c>
      <c r="Y587" s="333">
        <f t="shared" si="94"/>
        <v>0</v>
      </c>
      <c r="Z587" s="9" t="str">
        <f t="shared" si="95"/>
        <v>Credial</v>
      </c>
      <c r="AA587" s="51">
        <v>39595</v>
      </c>
      <c r="AB587" s="1233"/>
      <c r="AC587" s="147">
        <f t="shared" si="92"/>
        <v>22</v>
      </c>
      <c r="AD587" s="15" t="str">
        <f t="shared" si="90"/>
        <v>OK</v>
      </c>
      <c r="AE587" s="11" t="str">
        <f t="shared" si="87"/>
        <v>-</v>
      </c>
      <c r="AF587" s="9" t="e">
        <f>IF(#REF!="","",AA587-#REF!)</f>
        <v>#REF!</v>
      </c>
      <c r="AG587" s="96"/>
    </row>
    <row r="588" spans="1:34" s="32" customFormat="1" hidden="1" outlineLevel="1" x14ac:dyDescent="0.2">
      <c r="B588" s="30">
        <v>5</v>
      </c>
      <c r="C588" s="406">
        <v>100</v>
      </c>
      <c r="D588" s="9" t="s">
        <v>30</v>
      </c>
      <c r="E588" s="153">
        <v>39573</v>
      </c>
      <c r="G588" s="30">
        <v>5</v>
      </c>
      <c r="H588" s="31">
        <v>100</v>
      </c>
      <c r="I588" s="31">
        <v>100</v>
      </c>
      <c r="J588" s="31">
        <v>100</v>
      </c>
      <c r="K588" s="31">
        <f t="shared" si="89"/>
        <v>0</v>
      </c>
      <c r="L588" s="154">
        <v>39615</v>
      </c>
      <c r="M588" s="17"/>
      <c r="N588" s="30">
        <v>5</v>
      </c>
      <c r="O588" s="34">
        <v>100</v>
      </c>
      <c r="P588" s="31">
        <v>100</v>
      </c>
      <c r="Q588" s="31">
        <v>0</v>
      </c>
      <c r="R588" s="31">
        <v>100</v>
      </c>
      <c r="S588" s="33">
        <v>0</v>
      </c>
      <c r="T588" s="40">
        <f t="shared" si="93"/>
        <v>0</v>
      </c>
      <c r="U588" s="162">
        <f t="shared" si="88"/>
        <v>39574</v>
      </c>
      <c r="V588" s="112">
        <v>5</v>
      </c>
      <c r="W588" s="16">
        <v>100</v>
      </c>
      <c r="X588" s="437" t="str">
        <f t="shared" si="91"/>
        <v>OK</v>
      </c>
      <c r="Y588" s="333">
        <f t="shared" si="94"/>
        <v>0</v>
      </c>
      <c r="Z588" s="9" t="str">
        <f t="shared" si="95"/>
        <v>Ikeia</v>
      </c>
      <c r="AA588" s="51">
        <v>39661</v>
      </c>
      <c r="AB588" s="1233"/>
      <c r="AC588" s="147">
        <f t="shared" si="92"/>
        <v>86</v>
      </c>
      <c r="AD588" s="15" t="str">
        <f t="shared" si="90"/>
        <v>OK</v>
      </c>
      <c r="AE588" s="11" t="str">
        <f t="shared" si="87"/>
        <v>-</v>
      </c>
      <c r="AF588" s="9" t="e">
        <f>IF(#REF!="","",AA588-#REF!)</f>
        <v>#REF!</v>
      </c>
      <c r="AG588" s="96"/>
    </row>
    <row r="589" spans="1:34" s="32" customFormat="1" hidden="1" outlineLevel="1" x14ac:dyDescent="0.2">
      <c r="B589" s="30">
        <v>6</v>
      </c>
      <c r="C589" s="406">
        <v>7</v>
      </c>
      <c r="D589" s="9" t="s">
        <v>31</v>
      </c>
      <c r="E589" s="153">
        <v>39573</v>
      </c>
      <c r="G589" s="30">
        <v>6</v>
      </c>
      <c r="H589" s="31">
        <v>7</v>
      </c>
      <c r="I589" s="31">
        <v>7</v>
      </c>
      <c r="J589" s="31">
        <v>7</v>
      </c>
      <c r="K589" s="31">
        <f t="shared" si="89"/>
        <v>0</v>
      </c>
      <c r="L589" s="154">
        <v>39615</v>
      </c>
      <c r="M589" s="17"/>
      <c r="N589" s="30">
        <v>6</v>
      </c>
      <c r="O589" s="34">
        <v>7</v>
      </c>
      <c r="P589" s="31">
        <v>7</v>
      </c>
      <c r="Q589" s="31">
        <v>0</v>
      </c>
      <c r="R589" s="31">
        <v>7</v>
      </c>
      <c r="S589" s="33">
        <v>0</v>
      </c>
      <c r="T589" s="40">
        <f t="shared" si="93"/>
        <v>0</v>
      </c>
      <c r="U589" s="162">
        <f t="shared" si="88"/>
        <v>39574</v>
      </c>
      <c r="V589" s="112">
        <f>N589</f>
        <v>6</v>
      </c>
      <c r="W589" s="16">
        <v>7</v>
      </c>
      <c r="X589" s="437" t="str">
        <f t="shared" si="91"/>
        <v>OK</v>
      </c>
      <c r="Y589" s="333">
        <f t="shared" si="94"/>
        <v>0</v>
      </c>
      <c r="Z589" s="9" t="str">
        <f t="shared" si="95"/>
        <v>Moviflor</v>
      </c>
      <c r="AA589" s="51">
        <v>39595</v>
      </c>
      <c r="AB589" s="1233"/>
      <c r="AC589" s="147">
        <f t="shared" si="92"/>
        <v>22</v>
      </c>
      <c r="AD589" s="15" t="str">
        <f t="shared" si="90"/>
        <v>OK</v>
      </c>
      <c r="AE589" s="11" t="str">
        <f t="shared" si="87"/>
        <v>-</v>
      </c>
      <c r="AF589" s="9" t="e">
        <f>IF(#REF!="","",AA589-#REF!)</f>
        <v>#REF!</v>
      </c>
      <c r="AG589" s="96"/>
    </row>
    <row r="590" spans="1:34" s="32" customFormat="1" hidden="1" outlineLevel="1" x14ac:dyDescent="0.2">
      <c r="B590" s="30">
        <v>7</v>
      </c>
      <c r="C590" s="406">
        <v>23</v>
      </c>
      <c r="D590" s="9" t="s">
        <v>32</v>
      </c>
      <c r="E590" s="153">
        <v>39573</v>
      </c>
      <c r="G590" s="30">
        <v>7</v>
      </c>
      <c r="H590" s="31">
        <v>23</v>
      </c>
      <c r="I590" s="31">
        <v>23</v>
      </c>
      <c r="J590" s="31">
        <v>23</v>
      </c>
      <c r="K590" s="31">
        <f t="shared" si="89"/>
        <v>0</v>
      </c>
      <c r="L590" s="154">
        <v>39615</v>
      </c>
      <c r="M590" s="17"/>
      <c r="N590" s="30">
        <v>7</v>
      </c>
      <c r="O590" s="34">
        <v>23</v>
      </c>
      <c r="P590" s="31">
        <v>23</v>
      </c>
      <c r="Q590" s="31">
        <v>0</v>
      </c>
      <c r="R590" s="31">
        <v>23</v>
      </c>
      <c r="S590" s="33">
        <v>0</v>
      </c>
      <c r="T590" s="40">
        <f t="shared" si="93"/>
        <v>0</v>
      </c>
      <c r="U590" s="162">
        <f t="shared" si="88"/>
        <v>39574</v>
      </c>
      <c r="V590" s="112">
        <v>7</v>
      </c>
      <c r="W590" s="16">
        <v>23</v>
      </c>
      <c r="X590" s="437" t="str">
        <f t="shared" si="91"/>
        <v>OK</v>
      </c>
      <c r="Y590" s="333">
        <f t="shared" si="94"/>
        <v>0</v>
      </c>
      <c r="Z590" s="9" t="str">
        <f t="shared" si="95"/>
        <v>Conforama</v>
      </c>
      <c r="AA590" s="51">
        <v>39596</v>
      </c>
      <c r="AB590" s="1233"/>
      <c r="AC590" s="147">
        <f t="shared" si="92"/>
        <v>23</v>
      </c>
      <c r="AD590" s="15" t="str">
        <f t="shared" si="90"/>
        <v>OK</v>
      </c>
      <c r="AE590" s="11" t="str">
        <f t="shared" si="87"/>
        <v>-</v>
      </c>
      <c r="AF590" s="9" t="e">
        <f>IF(#REF!="","",AA590-#REF!)</f>
        <v>#REF!</v>
      </c>
      <c r="AG590" s="96"/>
    </row>
    <row r="591" spans="1:34" s="32" customFormat="1" hidden="1" outlineLevel="1" x14ac:dyDescent="0.2">
      <c r="B591" s="30">
        <v>8</v>
      </c>
      <c r="C591" s="406">
        <v>1</v>
      </c>
      <c r="D591" s="9" t="s">
        <v>34</v>
      </c>
      <c r="E591" s="153">
        <v>39573</v>
      </c>
      <c r="G591" s="30">
        <v>8</v>
      </c>
      <c r="H591" s="31">
        <v>1</v>
      </c>
      <c r="I591" s="31">
        <v>1</v>
      </c>
      <c r="J591" s="31">
        <v>1</v>
      </c>
      <c r="K591" s="31">
        <f t="shared" si="89"/>
        <v>0</v>
      </c>
      <c r="L591" s="154">
        <v>39615</v>
      </c>
      <c r="M591" s="17"/>
      <c r="N591" s="30">
        <v>8</v>
      </c>
      <c r="O591" s="34">
        <v>1</v>
      </c>
      <c r="P591" s="31">
        <v>1</v>
      </c>
      <c r="Q591" s="31">
        <v>0</v>
      </c>
      <c r="R591" s="31">
        <v>1</v>
      </c>
      <c r="S591" s="33">
        <v>0</v>
      </c>
      <c r="T591" s="40">
        <f t="shared" si="93"/>
        <v>0</v>
      </c>
      <c r="U591" s="162">
        <f t="shared" si="88"/>
        <v>39574</v>
      </c>
      <c r="V591" s="112">
        <v>8</v>
      </c>
      <c r="W591" s="16">
        <v>1</v>
      </c>
      <c r="X591" s="437" t="str">
        <f t="shared" si="91"/>
        <v>OK</v>
      </c>
      <c r="Y591" s="333">
        <f t="shared" si="94"/>
        <v>0</v>
      </c>
      <c r="Z591" s="9" t="str">
        <f t="shared" si="95"/>
        <v>Euronics</v>
      </c>
      <c r="AA591" s="51">
        <v>39603</v>
      </c>
      <c r="AB591" s="1233"/>
      <c r="AC591" s="147">
        <f t="shared" si="92"/>
        <v>29</v>
      </c>
      <c r="AD591" s="15" t="str">
        <f t="shared" si="90"/>
        <v>OK</v>
      </c>
      <c r="AE591" s="11" t="str">
        <f t="shared" si="87"/>
        <v>-</v>
      </c>
      <c r="AF591" s="9" t="e">
        <f>IF(#REF!="","",AA591-#REF!)</f>
        <v>#REF!</v>
      </c>
      <c r="AG591" s="96"/>
    </row>
    <row r="592" spans="1:34" s="32" customFormat="1" hidden="1" outlineLevel="1" x14ac:dyDescent="0.2">
      <c r="B592" s="30">
        <v>9</v>
      </c>
      <c r="C592" s="406">
        <v>2</v>
      </c>
      <c r="D592" s="9" t="s">
        <v>35</v>
      </c>
      <c r="E592" s="153">
        <v>39573</v>
      </c>
      <c r="G592" s="30">
        <v>9</v>
      </c>
      <c r="H592" s="31">
        <v>2</v>
      </c>
      <c r="I592" s="31">
        <v>2</v>
      </c>
      <c r="J592" s="31">
        <v>2</v>
      </c>
      <c r="K592" s="31">
        <f t="shared" si="89"/>
        <v>0</v>
      </c>
      <c r="L592" s="154">
        <v>39615</v>
      </c>
      <c r="M592" s="17"/>
      <c r="N592" s="30">
        <v>9</v>
      </c>
      <c r="O592" s="34">
        <v>2</v>
      </c>
      <c r="P592" s="31">
        <v>2</v>
      </c>
      <c r="Q592" s="31">
        <v>0</v>
      </c>
      <c r="R592" s="31">
        <v>2</v>
      </c>
      <c r="S592" s="33">
        <v>0</v>
      </c>
      <c r="T592" s="40">
        <f t="shared" si="93"/>
        <v>0</v>
      </c>
      <c r="U592" s="162">
        <f t="shared" si="88"/>
        <v>39574</v>
      </c>
      <c r="V592" s="112">
        <v>9</v>
      </c>
      <c r="W592" s="16">
        <v>2</v>
      </c>
      <c r="X592" s="437" t="str">
        <f t="shared" si="91"/>
        <v>OK</v>
      </c>
      <c r="Y592" s="333">
        <f t="shared" si="94"/>
        <v>0</v>
      </c>
      <c r="Z592" s="9" t="str">
        <f t="shared" si="95"/>
        <v>Tien 21</v>
      </c>
      <c r="AA592" s="51">
        <v>39603</v>
      </c>
      <c r="AB592" s="1233"/>
      <c r="AC592" s="147">
        <f t="shared" si="92"/>
        <v>29</v>
      </c>
      <c r="AD592" s="15" t="str">
        <f t="shared" si="90"/>
        <v>OK</v>
      </c>
      <c r="AE592" s="11" t="str">
        <f t="shared" si="87"/>
        <v>-</v>
      </c>
      <c r="AF592" s="9" t="e">
        <f>IF(#REF!="","",AA592-#REF!)</f>
        <v>#REF!</v>
      </c>
      <c r="AG592" s="96"/>
    </row>
    <row r="593" spans="1:34" s="32" customFormat="1" hidden="1" outlineLevel="1" x14ac:dyDescent="0.2">
      <c r="B593" s="30">
        <v>10</v>
      </c>
      <c r="C593" s="406">
        <v>4</v>
      </c>
      <c r="D593" s="9" t="s">
        <v>36</v>
      </c>
      <c r="E593" s="153">
        <v>39573</v>
      </c>
      <c r="G593" s="30">
        <v>10</v>
      </c>
      <c r="H593" s="31">
        <v>4</v>
      </c>
      <c r="I593" s="31">
        <v>4</v>
      </c>
      <c r="J593" s="31">
        <v>4</v>
      </c>
      <c r="K593" s="31">
        <f t="shared" si="89"/>
        <v>0</v>
      </c>
      <c r="L593" s="154">
        <v>39615</v>
      </c>
      <c r="M593" s="17"/>
      <c r="N593" s="30">
        <v>10</v>
      </c>
      <c r="O593" s="34">
        <v>4</v>
      </c>
      <c r="P593" s="31">
        <v>4</v>
      </c>
      <c r="Q593" s="31">
        <v>0</v>
      </c>
      <c r="R593" s="31">
        <v>4</v>
      </c>
      <c r="S593" s="33">
        <v>0</v>
      </c>
      <c r="T593" s="40">
        <f t="shared" si="93"/>
        <v>0</v>
      </c>
      <c r="U593" s="162">
        <f t="shared" si="88"/>
        <v>39574</v>
      </c>
      <c r="V593" s="112">
        <f>N593</f>
        <v>10</v>
      </c>
      <c r="W593" s="16">
        <v>4</v>
      </c>
      <c r="X593" s="437" t="str">
        <f t="shared" si="91"/>
        <v>OK</v>
      </c>
      <c r="Y593" s="333">
        <f t="shared" si="94"/>
        <v>0</v>
      </c>
      <c r="Z593" s="9" t="str">
        <f t="shared" si="95"/>
        <v>Confort</v>
      </c>
      <c r="AA593" s="51">
        <v>39595</v>
      </c>
      <c r="AB593" s="1233"/>
      <c r="AC593" s="147">
        <f t="shared" si="92"/>
        <v>22</v>
      </c>
      <c r="AD593" s="15" t="str">
        <f t="shared" si="90"/>
        <v>OK</v>
      </c>
      <c r="AE593" s="11" t="str">
        <f t="shared" si="87"/>
        <v>-</v>
      </c>
      <c r="AF593" s="9" t="e">
        <f>IF(#REF!="","",AA593-#REF!)</f>
        <v>#REF!</v>
      </c>
      <c r="AG593" s="96"/>
    </row>
    <row r="594" spans="1:34" s="32" customFormat="1" hidden="1" outlineLevel="1" x14ac:dyDescent="0.2">
      <c r="A594" s="55"/>
      <c r="B594" s="22">
        <v>11</v>
      </c>
      <c r="C594" s="404">
        <v>1</v>
      </c>
      <c r="D594" s="12" t="s">
        <v>29</v>
      </c>
      <c r="E594" s="153">
        <v>39573</v>
      </c>
      <c r="F594" s="55"/>
      <c r="G594" s="22">
        <v>11</v>
      </c>
      <c r="H594" s="21">
        <v>1</v>
      </c>
      <c r="I594" s="21">
        <v>1</v>
      </c>
      <c r="J594" s="21">
        <v>1</v>
      </c>
      <c r="K594" s="21">
        <f t="shared" si="89"/>
        <v>0</v>
      </c>
      <c r="L594" s="155">
        <v>39615</v>
      </c>
      <c r="M594" s="56"/>
      <c r="N594" s="22">
        <v>11</v>
      </c>
      <c r="O594" s="29">
        <v>1</v>
      </c>
      <c r="P594" s="21">
        <v>1</v>
      </c>
      <c r="Q594" s="21">
        <v>0</v>
      </c>
      <c r="R594" s="21">
        <v>1</v>
      </c>
      <c r="S594" s="14">
        <v>0</v>
      </c>
      <c r="T594" s="100">
        <f t="shared" si="93"/>
        <v>0</v>
      </c>
      <c r="U594" s="162">
        <f t="shared" si="88"/>
        <v>39574</v>
      </c>
      <c r="V594" s="108">
        <f>N594</f>
        <v>11</v>
      </c>
      <c r="W594" s="12">
        <v>1</v>
      </c>
      <c r="X594" s="437" t="str">
        <f t="shared" si="91"/>
        <v>OK</v>
      </c>
      <c r="Y594" s="333">
        <f t="shared" si="94"/>
        <v>0</v>
      </c>
      <c r="Z594" s="12" t="str">
        <f t="shared" si="95"/>
        <v>Credial</v>
      </c>
      <c r="AA594" s="51">
        <v>39595</v>
      </c>
      <c r="AB594" s="1233"/>
      <c r="AC594" s="147">
        <f t="shared" si="92"/>
        <v>22</v>
      </c>
      <c r="AD594" s="11" t="str">
        <f t="shared" si="90"/>
        <v>OK</v>
      </c>
      <c r="AE594" s="11" t="str">
        <f t="shared" si="87"/>
        <v>-</v>
      </c>
      <c r="AF594" s="12" t="e">
        <f>IF(#REF!="","",AA594-#REF!)</f>
        <v>#REF!</v>
      </c>
      <c r="AG594" s="95"/>
      <c r="AH594" s="55"/>
    </row>
    <row r="595" spans="1:34" s="32" customFormat="1" hidden="1" outlineLevel="1" x14ac:dyDescent="0.2">
      <c r="B595" s="30">
        <v>1</v>
      </c>
      <c r="C595" s="406">
        <v>469</v>
      </c>
      <c r="D595" s="9" t="s">
        <v>24</v>
      </c>
      <c r="E595" s="153">
        <v>39574</v>
      </c>
      <c r="G595" s="30">
        <v>1</v>
      </c>
      <c r="H595" s="31">
        <v>469</v>
      </c>
      <c r="I595" s="31">
        <v>469</v>
      </c>
      <c r="J595" s="31">
        <v>469</v>
      </c>
      <c r="K595" s="31">
        <f t="shared" si="89"/>
        <v>0</v>
      </c>
      <c r="L595" s="154">
        <v>39616</v>
      </c>
      <c r="M595" s="17"/>
      <c r="N595" s="30">
        <v>1</v>
      </c>
      <c r="O595" s="34">
        <v>469</v>
      </c>
      <c r="P595" s="31">
        <v>469</v>
      </c>
      <c r="Q595" s="31">
        <v>0</v>
      </c>
      <c r="R595" s="31">
        <v>469</v>
      </c>
      <c r="S595" s="33">
        <v>0</v>
      </c>
      <c r="T595" s="40">
        <f t="shared" si="93"/>
        <v>0</v>
      </c>
      <c r="U595" s="162">
        <f t="shared" si="88"/>
        <v>39575</v>
      </c>
      <c r="V595" s="112">
        <f>N595</f>
        <v>1</v>
      </c>
      <c r="W595" s="16">
        <v>469</v>
      </c>
      <c r="X595" s="437" t="str">
        <f t="shared" si="91"/>
        <v>OK</v>
      </c>
      <c r="Y595" s="333">
        <f t="shared" si="94"/>
        <v>0</v>
      </c>
      <c r="Z595" s="9" t="str">
        <f t="shared" si="95"/>
        <v>White</v>
      </c>
      <c r="AA595" s="51">
        <v>39594</v>
      </c>
      <c r="AB595" s="1233">
        <f>SUM(W595:W604)</f>
        <v>606</v>
      </c>
      <c r="AC595" s="147">
        <f t="shared" si="92"/>
        <v>20</v>
      </c>
      <c r="AD595" s="15" t="str">
        <f t="shared" si="90"/>
        <v>OK</v>
      </c>
      <c r="AE595" s="11" t="str">
        <f t="shared" si="87"/>
        <v>-</v>
      </c>
      <c r="AF595" s="9" t="e">
        <f>IF(#REF!="","",AA595-#REF!)</f>
        <v>#REF!</v>
      </c>
      <c r="AG595" s="96"/>
    </row>
    <row r="596" spans="1:34" s="32" customFormat="1" hidden="1" outlineLevel="1" x14ac:dyDescent="0.2">
      <c r="B596" s="30">
        <v>2</v>
      </c>
      <c r="C596" s="406">
        <v>3</v>
      </c>
      <c r="D596" s="9" t="s">
        <v>25</v>
      </c>
      <c r="E596" s="153">
        <v>39574</v>
      </c>
      <c r="G596" s="30">
        <v>2</v>
      </c>
      <c r="H596" s="31">
        <v>3</v>
      </c>
      <c r="I596" s="31">
        <v>3</v>
      </c>
      <c r="J596" s="31">
        <v>3</v>
      </c>
      <c r="K596" s="31">
        <f t="shared" si="89"/>
        <v>0</v>
      </c>
      <c r="L596" s="154">
        <v>39616</v>
      </c>
      <c r="M596" s="17"/>
      <c r="N596" s="30">
        <v>2</v>
      </c>
      <c r="O596" s="34">
        <v>3</v>
      </c>
      <c r="P596" s="31">
        <v>3</v>
      </c>
      <c r="Q596" s="31">
        <v>0</v>
      </c>
      <c r="R596" s="31">
        <v>3</v>
      </c>
      <c r="S596" s="33">
        <v>0</v>
      </c>
      <c r="T596" s="40">
        <f t="shared" si="93"/>
        <v>0</v>
      </c>
      <c r="U596" s="162">
        <f t="shared" si="88"/>
        <v>39575</v>
      </c>
      <c r="V596" s="112">
        <v>2</v>
      </c>
      <c r="W596" s="16">
        <v>3</v>
      </c>
      <c r="X596" s="437" t="str">
        <f t="shared" si="91"/>
        <v>OK</v>
      </c>
      <c r="Y596" s="333">
        <f t="shared" si="94"/>
        <v>0</v>
      </c>
      <c r="Z596" s="9" t="str">
        <f t="shared" si="95"/>
        <v>Green</v>
      </c>
      <c r="AA596" s="51">
        <v>39604</v>
      </c>
      <c r="AB596" s="1233"/>
      <c r="AC596" s="147">
        <f t="shared" si="92"/>
        <v>29</v>
      </c>
      <c r="AD596" s="15" t="str">
        <f t="shared" si="90"/>
        <v>OK</v>
      </c>
      <c r="AE596" s="11" t="str">
        <f t="shared" si="87"/>
        <v>-</v>
      </c>
      <c r="AF596" s="9" t="e">
        <f>IF(#REF!="","",AA596-#REF!)</f>
        <v>#REF!</v>
      </c>
      <c r="AG596" s="96"/>
    </row>
    <row r="597" spans="1:34" s="32" customFormat="1" hidden="1" outlineLevel="1" x14ac:dyDescent="0.2">
      <c r="B597" s="30">
        <v>3</v>
      </c>
      <c r="C597" s="406">
        <v>28</v>
      </c>
      <c r="D597" s="9" t="s">
        <v>26</v>
      </c>
      <c r="E597" s="153">
        <v>39574</v>
      </c>
      <c r="G597" s="30">
        <v>3</v>
      </c>
      <c r="H597" s="31">
        <v>28</v>
      </c>
      <c r="I597" s="31">
        <v>28</v>
      </c>
      <c r="J597" s="31">
        <v>28</v>
      </c>
      <c r="K597" s="31">
        <f t="shared" si="89"/>
        <v>0</v>
      </c>
      <c r="L597" s="154">
        <v>39616</v>
      </c>
      <c r="M597" s="17"/>
      <c r="N597" s="30">
        <v>3</v>
      </c>
      <c r="O597" s="34">
        <v>28</v>
      </c>
      <c r="P597" s="31">
        <v>28</v>
      </c>
      <c r="Q597" s="31">
        <v>0</v>
      </c>
      <c r="R597" s="31">
        <v>28</v>
      </c>
      <c r="S597" s="33">
        <v>0</v>
      </c>
      <c r="T597" s="40">
        <f t="shared" si="93"/>
        <v>0</v>
      </c>
      <c r="U597" s="162">
        <f t="shared" si="88"/>
        <v>39575</v>
      </c>
      <c r="V597" s="112">
        <v>3</v>
      </c>
      <c r="W597" s="16">
        <v>28</v>
      </c>
      <c r="X597" s="437" t="str">
        <f t="shared" si="91"/>
        <v>OK</v>
      </c>
      <c r="Y597" s="333">
        <f t="shared" si="94"/>
        <v>0</v>
      </c>
      <c r="Z597" s="9" t="str">
        <f t="shared" si="95"/>
        <v>Black</v>
      </c>
      <c r="AA597" s="51">
        <v>39604</v>
      </c>
      <c r="AB597" s="1233"/>
      <c r="AC597" s="147">
        <f t="shared" si="92"/>
        <v>29</v>
      </c>
      <c r="AD597" s="15" t="str">
        <f t="shared" si="90"/>
        <v>OK</v>
      </c>
      <c r="AE597" s="11" t="str">
        <f t="shared" si="87"/>
        <v>-</v>
      </c>
      <c r="AF597" s="9" t="e">
        <f>IF(#REF!="","",AA597-#REF!)</f>
        <v>#REF!</v>
      </c>
      <c r="AG597" s="96"/>
    </row>
    <row r="598" spans="1:34" s="32" customFormat="1" hidden="1" outlineLevel="1" x14ac:dyDescent="0.2">
      <c r="B598" s="30">
        <v>4</v>
      </c>
      <c r="C598" s="406">
        <v>1</v>
      </c>
      <c r="D598" s="9" t="s">
        <v>28</v>
      </c>
      <c r="E598" s="153">
        <v>39574</v>
      </c>
      <c r="G598" s="30">
        <v>4</v>
      </c>
      <c r="H598" s="31">
        <v>1</v>
      </c>
      <c r="I598" s="31">
        <v>1</v>
      </c>
      <c r="J598" s="31">
        <v>1</v>
      </c>
      <c r="K598" s="31">
        <f t="shared" si="89"/>
        <v>0</v>
      </c>
      <c r="L598" s="154">
        <v>39616</v>
      </c>
      <c r="M598" s="17"/>
      <c r="N598" s="30">
        <v>4</v>
      </c>
      <c r="O598" s="34">
        <v>1</v>
      </c>
      <c r="P598" s="31">
        <v>1</v>
      </c>
      <c r="Q598" s="31">
        <v>0</v>
      </c>
      <c r="R598" s="31">
        <v>1</v>
      </c>
      <c r="S598" s="33">
        <v>0</v>
      </c>
      <c r="T598" s="40">
        <f t="shared" si="93"/>
        <v>0</v>
      </c>
      <c r="U598" s="162">
        <f t="shared" si="88"/>
        <v>39575</v>
      </c>
      <c r="V598" s="112">
        <v>4</v>
      </c>
      <c r="W598" s="16">
        <v>1</v>
      </c>
      <c r="X598" s="437" t="str">
        <f t="shared" si="91"/>
        <v>OK</v>
      </c>
      <c r="Y598" s="333">
        <f t="shared" si="94"/>
        <v>0</v>
      </c>
      <c r="Z598" s="9" t="str">
        <f t="shared" si="95"/>
        <v>Finance</v>
      </c>
      <c r="AA598" s="51">
        <v>39604</v>
      </c>
      <c r="AB598" s="1233"/>
      <c r="AC598" s="147">
        <f t="shared" si="92"/>
        <v>29</v>
      </c>
      <c r="AD598" s="15" t="str">
        <f t="shared" si="90"/>
        <v>OK</v>
      </c>
      <c r="AE598" s="11" t="str">
        <f t="shared" si="87"/>
        <v>-</v>
      </c>
      <c r="AF598" s="9" t="e">
        <f>IF(#REF!="","",AA598-#REF!)</f>
        <v>#REF!</v>
      </c>
      <c r="AG598" s="96"/>
    </row>
    <row r="599" spans="1:34" s="32" customFormat="1" hidden="1" outlineLevel="1" x14ac:dyDescent="0.2">
      <c r="B599" s="30">
        <v>5</v>
      </c>
      <c r="C599" s="406">
        <v>26</v>
      </c>
      <c r="D599" s="9" t="s">
        <v>29</v>
      </c>
      <c r="E599" s="153">
        <v>39574</v>
      </c>
      <c r="G599" s="30">
        <v>5</v>
      </c>
      <c r="H599" s="31">
        <v>26</v>
      </c>
      <c r="I599" s="31">
        <v>26</v>
      </c>
      <c r="J599" s="31">
        <v>26</v>
      </c>
      <c r="K599" s="31">
        <f t="shared" si="89"/>
        <v>0</v>
      </c>
      <c r="L599" s="154">
        <v>39616</v>
      </c>
      <c r="M599" s="17"/>
      <c r="N599" s="30">
        <v>5</v>
      </c>
      <c r="O599" s="34">
        <v>26</v>
      </c>
      <c r="P599" s="31">
        <v>26</v>
      </c>
      <c r="Q599" s="31">
        <v>0</v>
      </c>
      <c r="R599" s="31">
        <v>26</v>
      </c>
      <c r="S599" s="33">
        <v>0</v>
      </c>
      <c r="T599" s="40">
        <f t="shared" si="93"/>
        <v>0</v>
      </c>
      <c r="U599" s="162">
        <f t="shared" si="88"/>
        <v>39575</v>
      </c>
      <c r="V599" s="112">
        <f>N599</f>
        <v>5</v>
      </c>
      <c r="W599" s="16">
        <v>26</v>
      </c>
      <c r="X599" s="437" t="str">
        <f t="shared" si="91"/>
        <v>OK</v>
      </c>
      <c r="Y599" s="333">
        <f t="shared" si="94"/>
        <v>0</v>
      </c>
      <c r="Z599" s="9" t="str">
        <f t="shared" si="95"/>
        <v>Credial</v>
      </c>
      <c r="AA599" s="51">
        <v>39595</v>
      </c>
      <c r="AB599" s="1233"/>
      <c r="AC599" s="147">
        <f t="shared" si="92"/>
        <v>21</v>
      </c>
      <c r="AD599" s="15" t="str">
        <f t="shared" si="90"/>
        <v>OK</v>
      </c>
      <c r="AE599" s="11" t="str">
        <f t="shared" si="87"/>
        <v>-</v>
      </c>
      <c r="AF599" s="9" t="e">
        <f>IF(#REF!="","",AA599-#REF!)</f>
        <v>#REF!</v>
      </c>
      <c r="AG599" s="96"/>
    </row>
    <row r="600" spans="1:34" s="32" customFormat="1" hidden="1" outlineLevel="1" x14ac:dyDescent="0.2">
      <c r="B600" s="30">
        <v>6</v>
      </c>
      <c r="C600" s="406">
        <v>35</v>
      </c>
      <c r="D600" s="9" t="s">
        <v>30</v>
      </c>
      <c r="E600" s="153">
        <v>39574</v>
      </c>
      <c r="G600" s="30">
        <v>6</v>
      </c>
      <c r="H600" s="31">
        <v>35</v>
      </c>
      <c r="I600" s="31">
        <v>35</v>
      </c>
      <c r="J600" s="31">
        <v>35</v>
      </c>
      <c r="K600" s="31">
        <f t="shared" si="89"/>
        <v>0</v>
      </c>
      <c r="L600" s="154">
        <v>39616</v>
      </c>
      <c r="M600" s="17"/>
      <c r="N600" s="30">
        <v>6</v>
      </c>
      <c r="O600" s="34">
        <v>35</v>
      </c>
      <c r="P600" s="31">
        <v>35</v>
      </c>
      <c r="Q600" s="31">
        <v>0</v>
      </c>
      <c r="R600" s="31">
        <v>35</v>
      </c>
      <c r="S600" s="33">
        <v>0</v>
      </c>
      <c r="T600" s="40">
        <f t="shared" si="93"/>
        <v>0</v>
      </c>
      <c r="U600" s="162">
        <f t="shared" si="88"/>
        <v>39575</v>
      </c>
      <c r="V600" s="112">
        <v>6</v>
      </c>
      <c r="W600" s="16">
        <v>35</v>
      </c>
      <c r="X600" s="437" t="str">
        <f t="shared" si="91"/>
        <v>OK</v>
      </c>
      <c r="Y600" s="333">
        <f t="shared" si="94"/>
        <v>0</v>
      </c>
      <c r="Z600" s="9" t="str">
        <f t="shared" si="95"/>
        <v>Ikeia</v>
      </c>
      <c r="AA600" s="51">
        <v>39661</v>
      </c>
      <c r="AB600" s="1233"/>
      <c r="AC600" s="147">
        <f t="shared" si="92"/>
        <v>85</v>
      </c>
      <c r="AD600" s="15" t="str">
        <f t="shared" si="90"/>
        <v>OK</v>
      </c>
      <c r="AE600" s="11" t="str">
        <f t="shared" si="87"/>
        <v>-</v>
      </c>
      <c r="AF600" s="9" t="e">
        <f>IF(#REF!="","",AA600-#REF!)</f>
        <v>#REF!</v>
      </c>
      <c r="AG600" s="96"/>
    </row>
    <row r="601" spans="1:34" s="32" customFormat="1" hidden="1" outlineLevel="1" x14ac:dyDescent="0.2">
      <c r="B601" s="30">
        <v>7</v>
      </c>
      <c r="C601" s="406">
        <v>2</v>
      </c>
      <c r="D601" s="9" t="s">
        <v>31</v>
      </c>
      <c r="E601" s="153">
        <v>39574</v>
      </c>
      <c r="G601" s="30">
        <v>7</v>
      </c>
      <c r="H601" s="31">
        <v>2</v>
      </c>
      <c r="I601" s="31">
        <v>2</v>
      </c>
      <c r="J601" s="31">
        <v>2</v>
      </c>
      <c r="K601" s="31">
        <f t="shared" si="89"/>
        <v>0</v>
      </c>
      <c r="L601" s="154">
        <v>39616</v>
      </c>
      <c r="M601" s="17"/>
      <c r="N601" s="30">
        <v>7</v>
      </c>
      <c r="O601" s="34">
        <v>2</v>
      </c>
      <c r="P601" s="31">
        <v>2</v>
      </c>
      <c r="Q601" s="31">
        <v>0</v>
      </c>
      <c r="R601" s="31">
        <v>2</v>
      </c>
      <c r="S601" s="33">
        <v>0</v>
      </c>
      <c r="T601" s="40">
        <f t="shared" si="93"/>
        <v>0</v>
      </c>
      <c r="U601" s="162">
        <f t="shared" si="88"/>
        <v>39575</v>
      </c>
      <c r="V601" s="112">
        <f>N601</f>
        <v>7</v>
      </c>
      <c r="W601" s="16">
        <v>2</v>
      </c>
      <c r="X601" s="437" t="str">
        <f t="shared" si="91"/>
        <v>OK</v>
      </c>
      <c r="Y601" s="333">
        <f t="shared" si="94"/>
        <v>0</v>
      </c>
      <c r="Z601" s="9" t="str">
        <f t="shared" si="95"/>
        <v>Moviflor</v>
      </c>
      <c r="AA601" s="51">
        <v>39595</v>
      </c>
      <c r="AB601" s="1233"/>
      <c r="AC601" s="147">
        <f t="shared" si="92"/>
        <v>21</v>
      </c>
      <c r="AD601" s="15" t="str">
        <f t="shared" si="90"/>
        <v>OK</v>
      </c>
      <c r="AE601" s="11" t="str">
        <f t="shared" si="87"/>
        <v>-</v>
      </c>
      <c r="AF601" s="9" t="e">
        <f>IF(#REF!="","",AA601-#REF!)</f>
        <v>#REF!</v>
      </c>
      <c r="AG601" s="96"/>
    </row>
    <row r="602" spans="1:34" s="32" customFormat="1" hidden="1" outlineLevel="1" x14ac:dyDescent="0.2">
      <c r="B602" s="30">
        <v>8</v>
      </c>
      <c r="C602" s="406">
        <v>37</v>
      </c>
      <c r="D602" s="9" t="s">
        <v>32</v>
      </c>
      <c r="E602" s="153">
        <v>39574</v>
      </c>
      <c r="G602" s="30">
        <v>8</v>
      </c>
      <c r="H602" s="31">
        <v>37</v>
      </c>
      <c r="I602" s="31">
        <v>37</v>
      </c>
      <c r="J602" s="31">
        <v>37</v>
      </c>
      <c r="K602" s="31">
        <f t="shared" si="89"/>
        <v>0</v>
      </c>
      <c r="L602" s="154">
        <v>39616</v>
      </c>
      <c r="M602" s="17"/>
      <c r="N602" s="30">
        <v>8</v>
      </c>
      <c r="O602" s="34">
        <v>37</v>
      </c>
      <c r="P602" s="31">
        <v>37</v>
      </c>
      <c r="Q602" s="31">
        <v>0</v>
      </c>
      <c r="R602" s="31">
        <v>37</v>
      </c>
      <c r="S602" s="33">
        <v>0</v>
      </c>
      <c r="T602" s="40">
        <f t="shared" si="93"/>
        <v>0</v>
      </c>
      <c r="U602" s="162">
        <f t="shared" si="88"/>
        <v>39575</v>
      </c>
      <c r="V602" s="112">
        <v>8</v>
      </c>
      <c r="W602" s="16">
        <v>37</v>
      </c>
      <c r="X602" s="437" t="str">
        <f t="shared" si="91"/>
        <v>OK</v>
      </c>
      <c r="Y602" s="333">
        <f t="shared" si="94"/>
        <v>0</v>
      </c>
      <c r="Z602" s="9" t="str">
        <f t="shared" si="95"/>
        <v>Conforama</v>
      </c>
      <c r="AA602" s="51">
        <v>39596</v>
      </c>
      <c r="AB602" s="1233"/>
      <c r="AC602" s="147">
        <f t="shared" si="92"/>
        <v>22</v>
      </c>
      <c r="AD602" s="15" t="str">
        <f t="shared" si="90"/>
        <v>OK</v>
      </c>
      <c r="AE602" s="11" t="str">
        <f t="shared" si="87"/>
        <v>-</v>
      </c>
      <c r="AF602" s="9" t="e">
        <f>IF(#REF!="","",AA602-#REF!)</f>
        <v>#REF!</v>
      </c>
      <c r="AG602" s="96"/>
    </row>
    <row r="603" spans="1:34" s="32" customFormat="1" hidden="1" outlineLevel="1" x14ac:dyDescent="0.2">
      <c r="B603" s="30">
        <v>9</v>
      </c>
      <c r="C603" s="406">
        <v>3</v>
      </c>
      <c r="D603" s="9" t="s">
        <v>34</v>
      </c>
      <c r="E603" s="153">
        <v>39574</v>
      </c>
      <c r="G603" s="30">
        <v>9</v>
      </c>
      <c r="H603" s="31">
        <v>3</v>
      </c>
      <c r="I603" s="31">
        <v>3</v>
      </c>
      <c r="J603" s="31">
        <v>3</v>
      </c>
      <c r="K603" s="31">
        <f t="shared" si="89"/>
        <v>0</v>
      </c>
      <c r="L603" s="154">
        <v>39616</v>
      </c>
      <c r="M603" s="17"/>
      <c r="N603" s="30">
        <v>9</v>
      </c>
      <c r="O603" s="34">
        <v>3</v>
      </c>
      <c r="P603" s="31">
        <v>3</v>
      </c>
      <c r="Q603" s="31">
        <v>0</v>
      </c>
      <c r="R603" s="31">
        <v>3</v>
      </c>
      <c r="S603" s="33">
        <v>0</v>
      </c>
      <c r="T603" s="40">
        <f t="shared" si="93"/>
        <v>0</v>
      </c>
      <c r="U603" s="162">
        <f t="shared" si="88"/>
        <v>39575</v>
      </c>
      <c r="V603" s="112">
        <v>9</v>
      </c>
      <c r="W603" s="16">
        <v>3</v>
      </c>
      <c r="X603" s="437" t="str">
        <f t="shared" si="91"/>
        <v>OK</v>
      </c>
      <c r="Y603" s="333">
        <f t="shared" si="94"/>
        <v>0</v>
      </c>
      <c r="Z603" s="9" t="str">
        <f t="shared" si="95"/>
        <v>Euronics</v>
      </c>
      <c r="AA603" s="51">
        <v>39603</v>
      </c>
      <c r="AB603" s="1233"/>
      <c r="AC603" s="147">
        <f t="shared" si="92"/>
        <v>28</v>
      </c>
      <c r="AD603" s="15" t="str">
        <f t="shared" si="90"/>
        <v>OK</v>
      </c>
      <c r="AE603" s="11" t="str">
        <f t="shared" si="87"/>
        <v>-</v>
      </c>
      <c r="AF603" s="9" t="e">
        <f>IF(#REF!="","",AA603-#REF!)</f>
        <v>#REF!</v>
      </c>
      <c r="AG603" s="96"/>
    </row>
    <row r="604" spans="1:34" s="32" customFormat="1" hidden="1" outlineLevel="1" x14ac:dyDescent="0.2">
      <c r="A604" s="55"/>
      <c r="B604" s="22">
        <v>10</v>
      </c>
      <c r="C604" s="404">
        <v>2</v>
      </c>
      <c r="D604" s="12" t="s">
        <v>37</v>
      </c>
      <c r="E604" s="153">
        <v>39574</v>
      </c>
      <c r="F604" s="55"/>
      <c r="G604" s="22">
        <v>10</v>
      </c>
      <c r="H604" s="21">
        <v>2</v>
      </c>
      <c r="I604" s="21">
        <v>2</v>
      </c>
      <c r="J604" s="21">
        <v>2</v>
      </c>
      <c r="K604" s="21">
        <f t="shared" si="89"/>
        <v>0</v>
      </c>
      <c r="L604" s="155">
        <v>39616</v>
      </c>
      <c r="M604" s="56"/>
      <c r="N604" s="22">
        <v>10</v>
      </c>
      <c r="O604" s="29">
        <v>2</v>
      </c>
      <c r="P604" s="21">
        <v>2</v>
      </c>
      <c r="Q604" s="21">
        <v>0</v>
      </c>
      <c r="R604" s="21">
        <v>2</v>
      </c>
      <c r="S604" s="14">
        <v>0</v>
      </c>
      <c r="T604" s="100">
        <f t="shared" si="93"/>
        <v>0</v>
      </c>
      <c r="U604" s="162">
        <f t="shared" si="88"/>
        <v>39575</v>
      </c>
      <c r="V604" s="108">
        <f>N604</f>
        <v>10</v>
      </c>
      <c r="W604" s="12">
        <v>2</v>
      </c>
      <c r="X604" s="437" t="str">
        <f t="shared" si="91"/>
        <v>OK</v>
      </c>
      <c r="Y604" s="333">
        <f t="shared" si="94"/>
        <v>0</v>
      </c>
      <c r="Z604" s="12" t="str">
        <f t="shared" si="95"/>
        <v>Solmar</v>
      </c>
      <c r="AA604" s="51">
        <v>39595</v>
      </c>
      <c r="AB604" s="1233"/>
      <c r="AC604" s="147">
        <f t="shared" si="92"/>
        <v>21</v>
      </c>
      <c r="AD604" s="11" t="str">
        <f t="shared" si="90"/>
        <v>OK</v>
      </c>
      <c r="AE604" s="11" t="str">
        <f t="shared" si="87"/>
        <v>-</v>
      </c>
      <c r="AF604" s="12" t="e">
        <f>IF(#REF!="","",AA604-#REF!)</f>
        <v>#REF!</v>
      </c>
      <c r="AG604" s="95"/>
      <c r="AH604" s="55"/>
    </row>
    <row r="605" spans="1:34" s="32" customFormat="1" hidden="1" outlineLevel="1" x14ac:dyDescent="0.2">
      <c r="B605" s="30">
        <v>1</v>
      </c>
      <c r="C605" s="406">
        <v>12</v>
      </c>
      <c r="D605" s="9" t="s">
        <v>24</v>
      </c>
      <c r="E605" s="153">
        <v>39575</v>
      </c>
      <c r="G605" s="30">
        <v>1</v>
      </c>
      <c r="H605" s="31">
        <v>12</v>
      </c>
      <c r="I605" s="31">
        <v>12</v>
      </c>
      <c r="J605" s="31">
        <v>12</v>
      </c>
      <c r="K605" s="31">
        <f t="shared" si="89"/>
        <v>0</v>
      </c>
      <c r="L605" s="154">
        <v>39616</v>
      </c>
      <c r="M605" s="17"/>
      <c r="N605" s="30">
        <v>1</v>
      </c>
      <c r="O605" s="34">
        <v>12</v>
      </c>
      <c r="P605" s="31">
        <v>12</v>
      </c>
      <c r="Q605" s="31">
        <v>0</v>
      </c>
      <c r="R605" s="31">
        <v>12</v>
      </c>
      <c r="S605" s="33">
        <v>0</v>
      </c>
      <c r="T605" s="40">
        <f t="shared" si="93"/>
        <v>0</v>
      </c>
      <c r="U605" s="162">
        <f t="shared" si="88"/>
        <v>39576</v>
      </c>
      <c r="V605" s="112">
        <f>N605</f>
        <v>1</v>
      </c>
      <c r="W605" s="16">
        <v>12</v>
      </c>
      <c r="X605" s="437" t="str">
        <f t="shared" si="91"/>
        <v>OK</v>
      </c>
      <c r="Y605" s="333">
        <f t="shared" si="94"/>
        <v>0</v>
      </c>
      <c r="Z605" s="9" t="str">
        <f t="shared" si="95"/>
        <v>White</v>
      </c>
      <c r="AA605" s="51">
        <v>39594</v>
      </c>
      <c r="AB605" s="1233">
        <f>SUM(W605:W614)</f>
        <v>125</v>
      </c>
      <c r="AC605" s="147">
        <f t="shared" si="92"/>
        <v>19</v>
      </c>
      <c r="AD605" s="15" t="str">
        <f t="shared" si="90"/>
        <v>OK</v>
      </c>
      <c r="AE605" s="11" t="str">
        <f t="shared" si="87"/>
        <v>-</v>
      </c>
      <c r="AF605" s="9" t="e">
        <f>IF(#REF!="","",AA605-#REF!)</f>
        <v>#REF!</v>
      </c>
      <c r="AG605" s="96"/>
    </row>
    <row r="606" spans="1:34" s="32" customFormat="1" hidden="1" outlineLevel="1" x14ac:dyDescent="0.2">
      <c r="B606" s="30">
        <v>2</v>
      </c>
      <c r="C606" s="406">
        <v>2</v>
      </c>
      <c r="D606" s="9" t="s">
        <v>25</v>
      </c>
      <c r="E606" s="153">
        <v>39575</v>
      </c>
      <c r="G606" s="30">
        <v>2</v>
      </c>
      <c r="H606" s="31">
        <v>2</v>
      </c>
      <c r="I606" s="31">
        <v>2</v>
      </c>
      <c r="J606" s="31">
        <v>2</v>
      </c>
      <c r="K606" s="31">
        <f t="shared" si="89"/>
        <v>0</v>
      </c>
      <c r="L606" s="154">
        <v>39616</v>
      </c>
      <c r="M606" s="17"/>
      <c r="N606" s="30">
        <v>2</v>
      </c>
      <c r="O606" s="34">
        <v>2</v>
      </c>
      <c r="P606" s="31">
        <v>2</v>
      </c>
      <c r="Q606" s="31">
        <v>0</v>
      </c>
      <c r="R606" s="31">
        <v>2</v>
      </c>
      <c r="S606" s="33">
        <v>0</v>
      </c>
      <c r="T606" s="40">
        <f t="shared" si="93"/>
        <v>0</v>
      </c>
      <c r="U606" s="162">
        <f t="shared" si="88"/>
        <v>39576</v>
      </c>
      <c r="V606" s="112">
        <v>2</v>
      </c>
      <c r="W606" s="16">
        <v>2</v>
      </c>
      <c r="X606" s="437" t="str">
        <f t="shared" si="91"/>
        <v>OK</v>
      </c>
      <c r="Y606" s="333">
        <f t="shared" si="94"/>
        <v>0</v>
      </c>
      <c r="Z606" s="9" t="str">
        <f t="shared" si="95"/>
        <v>Green</v>
      </c>
      <c r="AA606" s="51">
        <v>39604</v>
      </c>
      <c r="AB606" s="1233"/>
      <c r="AC606" s="147">
        <f t="shared" si="92"/>
        <v>28</v>
      </c>
      <c r="AD606" s="15" t="str">
        <f t="shared" si="90"/>
        <v>OK</v>
      </c>
      <c r="AE606" s="11" t="str">
        <f t="shared" si="87"/>
        <v>-</v>
      </c>
      <c r="AF606" s="9" t="e">
        <f>IF(#REF!="","",AA606-#REF!)</f>
        <v>#REF!</v>
      </c>
      <c r="AG606" s="96"/>
    </row>
    <row r="607" spans="1:34" s="32" customFormat="1" hidden="1" outlineLevel="1" x14ac:dyDescent="0.2">
      <c r="B607" s="30">
        <v>3</v>
      </c>
      <c r="C607" s="406">
        <v>14</v>
      </c>
      <c r="D607" s="9" t="s">
        <v>26</v>
      </c>
      <c r="E607" s="153">
        <v>39575</v>
      </c>
      <c r="G607" s="30">
        <v>3</v>
      </c>
      <c r="H607" s="31">
        <v>14</v>
      </c>
      <c r="I607" s="31">
        <v>14</v>
      </c>
      <c r="J607" s="31">
        <v>14</v>
      </c>
      <c r="K607" s="31">
        <f t="shared" si="89"/>
        <v>0</v>
      </c>
      <c r="L607" s="154">
        <v>39616</v>
      </c>
      <c r="M607" s="17"/>
      <c r="N607" s="30">
        <v>3</v>
      </c>
      <c r="O607" s="34">
        <v>14</v>
      </c>
      <c r="P607" s="31">
        <v>14</v>
      </c>
      <c r="Q607" s="31">
        <v>0</v>
      </c>
      <c r="R607" s="31">
        <v>14</v>
      </c>
      <c r="S607" s="33">
        <v>0</v>
      </c>
      <c r="T607" s="40">
        <f t="shared" si="93"/>
        <v>0</v>
      </c>
      <c r="U607" s="162">
        <f t="shared" si="88"/>
        <v>39576</v>
      </c>
      <c r="V607" s="112">
        <v>3</v>
      </c>
      <c r="W607" s="16">
        <v>14</v>
      </c>
      <c r="X607" s="437" t="str">
        <f t="shared" si="91"/>
        <v>OK</v>
      </c>
      <c r="Y607" s="333">
        <f t="shared" si="94"/>
        <v>0</v>
      </c>
      <c r="Z607" s="9" t="str">
        <f t="shared" si="95"/>
        <v>Black</v>
      </c>
      <c r="AA607" s="51">
        <v>39604</v>
      </c>
      <c r="AB607" s="1233"/>
      <c r="AC607" s="147">
        <f t="shared" si="92"/>
        <v>28</v>
      </c>
      <c r="AD607" s="15" t="str">
        <f t="shared" si="90"/>
        <v>OK</v>
      </c>
      <c r="AE607" s="11" t="str">
        <f t="shared" si="87"/>
        <v>-</v>
      </c>
      <c r="AF607" s="9" t="e">
        <f>IF(#REF!="","",AA607-#REF!)</f>
        <v>#REF!</v>
      </c>
      <c r="AG607" s="96"/>
    </row>
    <row r="608" spans="1:34" s="32" customFormat="1" hidden="1" outlineLevel="1" x14ac:dyDescent="0.2">
      <c r="B608" s="30">
        <v>4</v>
      </c>
      <c r="C608" s="406">
        <v>19</v>
      </c>
      <c r="D608" s="9" t="s">
        <v>29</v>
      </c>
      <c r="E608" s="153">
        <v>39575</v>
      </c>
      <c r="G608" s="30">
        <v>4</v>
      </c>
      <c r="H608" s="31">
        <v>19</v>
      </c>
      <c r="I608" s="31">
        <v>19</v>
      </c>
      <c r="J608" s="31">
        <v>19</v>
      </c>
      <c r="K608" s="31">
        <f t="shared" si="89"/>
        <v>0</v>
      </c>
      <c r="L608" s="154">
        <v>39616</v>
      </c>
      <c r="M608" s="17"/>
      <c r="N608" s="30">
        <v>4</v>
      </c>
      <c r="O608" s="34">
        <v>19</v>
      </c>
      <c r="P608" s="31">
        <v>19</v>
      </c>
      <c r="Q608" s="31">
        <v>0</v>
      </c>
      <c r="R608" s="31">
        <v>19</v>
      </c>
      <c r="S608" s="33">
        <v>0</v>
      </c>
      <c r="T608" s="40">
        <f t="shared" si="93"/>
        <v>0</v>
      </c>
      <c r="U608" s="162">
        <f t="shared" si="88"/>
        <v>39576</v>
      </c>
      <c r="V608" s="112">
        <f>N608</f>
        <v>4</v>
      </c>
      <c r="W608" s="16">
        <v>19</v>
      </c>
      <c r="X608" s="437" t="str">
        <f t="shared" si="91"/>
        <v>OK</v>
      </c>
      <c r="Y608" s="333">
        <f t="shared" si="94"/>
        <v>0</v>
      </c>
      <c r="Z608" s="9" t="str">
        <f t="shared" si="95"/>
        <v>Credial</v>
      </c>
      <c r="AA608" s="51">
        <v>39595</v>
      </c>
      <c r="AB608" s="1233"/>
      <c r="AC608" s="147">
        <f t="shared" si="92"/>
        <v>20</v>
      </c>
      <c r="AD608" s="15" t="str">
        <f t="shared" si="90"/>
        <v>OK</v>
      </c>
      <c r="AE608" s="11" t="str">
        <f t="shared" si="87"/>
        <v>-</v>
      </c>
      <c r="AF608" s="9" t="e">
        <f>IF(#REF!="","",AA608-#REF!)</f>
        <v>#REF!</v>
      </c>
      <c r="AG608" s="96"/>
    </row>
    <row r="609" spans="1:34" s="32" customFormat="1" hidden="1" outlineLevel="1" x14ac:dyDescent="0.2">
      <c r="B609" s="30">
        <v>5</v>
      </c>
      <c r="C609" s="406">
        <v>43</v>
      </c>
      <c r="D609" s="9" t="s">
        <v>30</v>
      </c>
      <c r="E609" s="153">
        <v>39575</v>
      </c>
      <c r="G609" s="30">
        <v>5</v>
      </c>
      <c r="H609" s="31">
        <v>43</v>
      </c>
      <c r="I609" s="31">
        <v>43</v>
      </c>
      <c r="J609" s="31">
        <v>43</v>
      </c>
      <c r="K609" s="31">
        <f t="shared" si="89"/>
        <v>0</v>
      </c>
      <c r="L609" s="154">
        <v>39616</v>
      </c>
      <c r="M609" s="17"/>
      <c r="N609" s="30">
        <v>5</v>
      </c>
      <c r="O609" s="34">
        <v>43</v>
      </c>
      <c r="P609" s="31">
        <v>43</v>
      </c>
      <c r="Q609" s="31">
        <v>0</v>
      </c>
      <c r="R609" s="31">
        <v>43</v>
      </c>
      <c r="S609" s="33">
        <v>0</v>
      </c>
      <c r="T609" s="40">
        <f t="shared" si="93"/>
        <v>0</v>
      </c>
      <c r="U609" s="162">
        <f t="shared" si="88"/>
        <v>39576</v>
      </c>
      <c r="V609" s="112">
        <v>5</v>
      </c>
      <c r="W609" s="16">
        <v>43</v>
      </c>
      <c r="X609" s="437" t="str">
        <f t="shared" si="91"/>
        <v>OK</v>
      </c>
      <c r="Y609" s="333">
        <f t="shared" si="94"/>
        <v>0</v>
      </c>
      <c r="Z609" s="9" t="str">
        <f t="shared" si="95"/>
        <v>Ikeia</v>
      </c>
      <c r="AA609" s="51">
        <v>39661</v>
      </c>
      <c r="AB609" s="1233"/>
      <c r="AC609" s="147">
        <f t="shared" si="92"/>
        <v>84</v>
      </c>
      <c r="AD609" s="15" t="str">
        <f t="shared" si="90"/>
        <v>OK</v>
      </c>
      <c r="AE609" s="11" t="str">
        <f t="shared" si="87"/>
        <v>-</v>
      </c>
      <c r="AF609" s="9" t="e">
        <f>IF(#REF!="","",AA609-#REF!)</f>
        <v>#REF!</v>
      </c>
      <c r="AG609" s="96"/>
    </row>
    <row r="610" spans="1:34" s="32" customFormat="1" hidden="1" outlineLevel="1" x14ac:dyDescent="0.2">
      <c r="B610" s="30">
        <v>6</v>
      </c>
      <c r="C610" s="406">
        <v>2</v>
      </c>
      <c r="D610" s="9" t="s">
        <v>31</v>
      </c>
      <c r="E610" s="153">
        <v>39575</v>
      </c>
      <c r="G610" s="30">
        <v>6</v>
      </c>
      <c r="H610" s="31">
        <v>2</v>
      </c>
      <c r="I610" s="31">
        <v>2</v>
      </c>
      <c r="J610" s="31">
        <v>2</v>
      </c>
      <c r="K610" s="31">
        <f t="shared" si="89"/>
        <v>0</v>
      </c>
      <c r="L610" s="154">
        <v>39616</v>
      </c>
      <c r="M610" s="17"/>
      <c r="N610" s="30">
        <v>6</v>
      </c>
      <c r="O610" s="34">
        <v>2</v>
      </c>
      <c r="P610" s="31">
        <v>2</v>
      </c>
      <c r="Q610" s="31">
        <v>0</v>
      </c>
      <c r="R610" s="31">
        <v>2</v>
      </c>
      <c r="S610" s="33">
        <v>0</v>
      </c>
      <c r="T610" s="40">
        <f t="shared" si="93"/>
        <v>0</v>
      </c>
      <c r="U610" s="162">
        <f t="shared" si="88"/>
        <v>39576</v>
      </c>
      <c r="V610" s="112">
        <f>N610</f>
        <v>6</v>
      </c>
      <c r="W610" s="16">
        <v>2</v>
      </c>
      <c r="X610" s="437" t="str">
        <f t="shared" si="91"/>
        <v>OK</v>
      </c>
      <c r="Y610" s="333">
        <f t="shared" si="94"/>
        <v>0</v>
      </c>
      <c r="Z610" s="9" t="str">
        <f t="shared" si="95"/>
        <v>Moviflor</v>
      </c>
      <c r="AA610" s="51">
        <v>39595</v>
      </c>
      <c r="AB610" s="1233"/>
      <c r="AC610" s="147">
        <f t="shared" si="92"/>
        <v>20</v>
      </c>
      <c r="AD610" s="15" t="str">
        <f t="shared" si="90"/>
        <v>OK</v>
      </c>
      <c r="AE610" s="11" t="str">
        <f t="shared" si="87"/>
        <v>-</v>
      </c>
      <c r="AF610" s="9" t="e">
        <f>IF(#REF!="","",AA610-#REF!)</f>
        <v>#REF!</v>
      </c>
      <c r="AG610" s="96"/>
    </row>
    <row r="611" spans="1:34" s="32" customFormat="1" hidden="1" outlineLevel="1" x14ac:dyDescent="0.2">
      <c r="B611" s="30">
        <v>7</v>
      </c>
      <c r="C611" s="406">
        <v>27</v>
      </c>
      <c r="D611" s="9" t="s">
        <v>32</v>
      </c>
      <c r="E611" s="153">
        <v>39575</v>
      </c>
      <c r="G611" s="30">
        <v>7</v>
      </c>
      <c r="H611" s="31">
        <v>27</v>
      </c>
      <c r="I611" s="31">
        <v>27</v>
      </c>
      <c r="J611" s="31">
        <v>27</v>
      </c>
      <c r="K611" s="31">
        <f t="shared" si="89"/>
        <v>0</v>
      </c>
      <c r="L611" s="154">
        <v>39616</v>
      </c>
      <c r="M611" s="17"/>
      <c r="N611" s="30">
        <v>7</v>
      </c>
      <c r="O611" s="34">
        <v>27</v>
      </c>
      <c r="P611" s="31">
        <v>27</v>
      </c>
      <c r="Q611" s="31">
        <v>0</v>
      </c>
      <c r="R611" s="31">
        <v>27</v>
      </c>
      <c r="S611" s="33">
        <v>0</v>
      </c>
      <c r="T611" s="40">
        <f t="shared" si="93"/>
        <v>0</v>
      </c>
      <c r="U611" s="162">
        <f t="shared" si="88"/>
        <v>39576</v>
      </c>
      <c r="V611" s="112">
        <v>7</v>
      </c>
      <c r="W611" s="16">
        <v>27</v>
      </c>
      <c r="X611" s="437" t="str">
        <f t="shared" si="91"/>
        <v>OK</v>
      </c>
      <c r="Y611" s="333">
        <f t="shared" si="94"/>
        <v>0</v>
      </c>
      <c r="Z611" s="9" t="str">
        <f t="shared" si="95"/>
        <v>Conforama</v>
      </c>
      <c r="AA611" s="51">
        <v>39596</v>
      </c>
      <c r="AB611" s="1233"/>
      <c r="AC611" s="147">
        <f t="shared" si="92"/>
        <v>21</v>
      </c>
      <c r="AD611" s="15" t="str">
        <f t="shared" ref="AD611:AD642" si="96">IF(AA611&gt;0,"OK","Pendente")</f>
        <v>OK</v>
      </c>
      <c r="AE611" s="11" t="str">
        <f t="shared" si="87"/>
        <v>-</v>
      </c>
      <c r="AF611" s="9" t="e">
        <f>IF(#REF!="","",AA611-#REF!)</f>
        <v>#REF!</v>
      </c>
      <c r="AG611" s="96"/>
    </row>
    <row r="612" spans="1:34" s="32" customFormat="1" hidden="1" outlineLevel="1" x14ac:dyDescent="0.2">
      <c r="B612" s="30">
        <v>8</v>
      </c>
      <c r="C612" s="406">
        <v>1</v>
      </c>
      <c r="D612" s="9" t="s">
        <v>34</v>
      </c>
      <c r="E612" s="153">
        <v>39575</v>
      </c>
      <c r="G612" s="30">
        <v>8</v>
      </c>
      <c r="H612" s="31">
        <v>1</v>
      </c>
      <c r="I612" s="31">
        <v>1</v>
      </c>
      <c r="J612" s="31">
        <v>1</v>
      </c>
      <c r="K612" s="31">
        <f t="shared" si="89"/>
        <v>0</v>
      </c>
      <c r="L612" s="154">
        <v>39616</v>
      </c>
      <c r="M612" s="17"/>
      <c r="N612" s="30">
        <v>8</v>
      </c>
      <c r="O612" s="34">
        <v>1</v>
      </c>
      <c r="P612" s="31">
        <v>1</v>
      </c>
      <c r="Q612" s="31">
        <v>0</v>
      </c>
      <c r="R612" s="31">
        <v>1</v>
      </c>
      <c r="S612" s="33">
        <v>0</v>
      </c>
      <c r="T612" s="40">
        <f t="shared" si="93"/>
        <v>0</v>
      </c>
      <c r="U612" s="162">
        <f t="shared" si="88"/>
        <v>39576</v>
      </c>
      <c r="V612" s="112">
        <v>8</v>
      </c>
      <c r="W612" s="16">
        <v>1</v>
      </c>
      <c r="X612" s="437" t="str">
        <f t="shared" si="91"/>
        <v>OK</v>
      </c>
      <c r="Y612" s="333">
        <f t="shared" si="94"/>
        <v>0</v>
      </c>
      <c r="Z612" s="9" t="str">
        <f t="shared" si="95"/>
        <v>Euronics</v>
      </c>
      <c r="AA612" s="51">
        <v>39603</v>
      </c>
      <c r="AB612" s="1233"/>
      <c r="AC612" s="147">
        <f t="shared" si="92"/>
        <v>27</v>
      </c>
      <c r="AD612" s="15" t="str">
        <f t="shared" si="96"/>
        <v>OK</v>
      </c>
      <c r="AE612" s="11" t="str">
        <f t="shared" si="87"/>
        <v>-</v>
      </c>
      <c r="AF612" s="9" t="e">
        <f>IF(#REF!="","",AA612-#REF!)</f>
        <v>#REF!</v>
      </c>
      <c r="AG612" s="96"/>
    </row>
    <row r="613" spans="1:34" s="32" customFormat="1" hidden="1" outlineLevel="1" x14ac:dyDescent="0.2">
      <c r="B613" s="30">
        <v>9</v>
      </c>
      <c r="C613" s="406">
        <v>4</v>
      </c>
      <c r="D613" s="9" t="s">
        <v>35</v>
      </c>
      <c r="E613" s="153">
        <v>39575</v>
      </c>
      <c r="G613" s="30">
        <v>9</v>
      </c>
      <c r="H613" s="31">
        <v>4</v>
      </c>
      <c r="I613" s="31">
        <v>4</v>
      </c>
      <c r="J613" s="31">
        <v>4</v>
      </c>
      <c r="K613" s="31">
        <f t="shared" si="89"/>
        <v>0</v>
      </c>
      <c r="L613" s="154">
        <v>39616</v>
      </c>
      <c r="M613" s="17"/>
      <c r="N613" s="30">
        <v>9</v>
      </c>
      <c r="O613" s="34">
        <v>4</v>
      </c>
      <c r="P613" s="31">
        <v>4</v>
      </c>
      <c r="Q613" s="31">
        <v>0</v>
      </c>
      <c r="R613" s="31">
        <v>4</v>
      </c>
      <c r="S613" s="33">
        <v>0</v>
      </c>
      <c r="T613" s="40">
        <f t="shared" si="93"/>
        <v>0</v>
      </c>
      <c r="U613" s="162">
        <f t="shared" si="88"/>
        <v>39576</v>
      </c>
      <c r="V613" s="112">
        <v>9</v>
      </c>
      <c r="W613" s="16">
        <v>4</v>
      </c>
      <c r="X613" s="437" t="str">
        <f t="shared" si="91"/>
        <v>OK</v>
      </c>
      <c r="Y613" s="333">
        <f t="shared" si="94"/>
        <v>0</v>
      </c>
      <c r="Z613" s="9" t="str">
        <f t="shared" si="95"/>
        <v>Tien 21</v>
      </c>
      <c r="AA613" s="51">
        <v>39603</v>
      </c>
      <c r="AB613" s="1233"/>
      <c r="AC613" s="147">
        <f t="shared" si="92"/>
        <v>27</v>
      </c>
      <c r="AD613" s="15" t="str">
        <f t="shared" si="96"/>
        <v>OK</v>
      </c>
      <c r="AE613" s="11" t="str">
        <f t="shared" si="87"/>
        <v>-</v>
      </c>
      <c r="AF613" s="9" t="e">
        <f>IF(#REF!="","",AA613-#REF!)</f>
        <v>#REF!</v>
      </c>
      <c r="AG613" s="96"/>
    </row>
    <row r="614" spans="1:34" s="32" customFormat="1" hidden="1" outlineLevel="1" x14ac:dyDescent="0.2">
      <c r="A614" s="55"/>
      <c r="B614" s="22">
        <v>10</v>
      </c>
      <c r="C614" s="404">
        <v>1</v>
      </c>
      <c r="D614" s="12" t="s">
        <v>29</v>
      </c>
      <c r="E614" s="153">
        <v>39575</v>
      </c>
      <c r="F614" s="55"/>
      <c r="G614" s="22">
        <v>10</v>
      </c>
      <c r="H614" s="21">
        <v>1</v>
      </c>
      <c r="I614" s="21">
        <v>1</v>
      </c>
      <c r="J614" s="21">
        <v>1</v>
      </c>
      <c r="K614" s="21">
        <f t="shared" si="89"/>
        <v>0</v>
      </c>
      <c r="L614" s="155">
        <v>39616</v>
      </c>
      <c r="M614" s="56"/>
      <c r="N614" s="22">
        <v>10</v>
      </c>
      <c r="O614" s="29">
        <v>1</v>
      </c>
      <c r="P614" s="21">
        <v>1</v>
      </c>
      <c r="Q614" s="21">
        <v>0</v>
      </c>
      <c r="R614" s="21">
        <v>1</v>
      </c>
      <c r="S614" s="14">
        <v>0</v>
      </c>
      <c r="T614" s="100">
        <f t="shared" si="93"/>
        <v>0</v>
      </c>
      <c r="U614" s="162">
        <f t="shared" si="88"/>
        <v>39576</v>
      </c>
      <c r="V614" s="108">
        <f>N614</f>
        <v>10</v>
      </c>
      <c r="W614" s="12">
        <v>1</v>
      </c>
      <c r="X614" s="437" t="str">
        <f t="shared" si="91"/>
        <v>OK</v>
      </c>
      <c r="Y614" s="333">
        <f t="shared" si="94"/>
        <v>0</v>
      </c>
      <c r="Z614" s="12" t="str">
        <f t="shared" si="95"/>
        <v>Credial</v>
      </c>
      <c r="AA614" s="51">
        <v>39595</v>
      </c>
      <c r="AB614" s="1233"/>
      <c r="AC614" s="147">
        <f t="shared" si="92"/>
        <v>20</v>
      </c>
      <c r="AD614" s="11" t="str">
        <f t="shared" si="96"/>
        <v>OK</v>
      </c>
      <c r="AE614" s="11" t="str">
        <f t="shared" ref="AE614:AE677" si="97">IF(AND((AA614=""),$E$8&gt;(V668+5)),"ALERTA","-")</f>
        <v>-</v>
      </c>
      <c r="AF614" s="12" t="e">
        <f>IF(#REF!="","",AA614-#REF!)</f>
        <v>#REF!</v>
      </c>
      <c r="AG614" s="95"/>
      <c r="AH614" s="55"/>
    </row>
    <row r="615" spans="1:34" s="32" customFormat="1" hidden="1" outlineLevel="1" x14ac:dyDescent="0.2">
      <c r="B615" s="30">
        <v>1</v>
      </c>
      <c r="C615" s="406">
        <v>19</v>
      </c>
      <c r="D615" s="9" t="s">
        <v>24</v>
      </c>
      <c r="E615" s="153">
        <v>39576</v>
      </c>
      <c r="G615" s="30">
        <v>1</v>
      </c>
      <c r="H615" s="31">
        <v>19</v>
      </c>
      <c r="I615" s="31">
        <v>19</v>
      </c>
      <c r="J615" s="31">
        <v>19</v>
      </c>
      <c r="K615" s="31">
        <f t="shared" si="89"/>
        <v>0</v>
      </c>
      <c r="L615" s="154">
        <v>39616</v>
      </c>
      <c r="M615" s="17"/>
      <c r="N615" s="30">
        <v>1</v>
      </c>
      <c r="O615" s="34">
        <v>19</v>
      </c>
      <c r="P615" s="31">
        <v>19</v>
      </c>
      <c r="Q615" s="31">
        <v>0</v>
      </c>
      <c r="R615" s="31">
        <v>19</v>
      </c>
      <c r="S615" s="33">
        <v>0</v>
      </c>
      <c r="T615" s="40">
        <f t="shared" si="93"/>
        <v>0</v>
      </c>
      <c r="U615" s="162">
        <f t="shared" ref="U615:U673" si="98">E615+1</f>
        <v>39577</v>
      </c>
      <c r="V615" s="112">
        <f>N615</f>
        <v>1</v>
      </c>
      <c r="W615" s="16">
        <v>19</v>
      </c>
      <c r="X615" s="437" t="str">
        <f t="shared" si="91"/>
        <v>OK</v>
      </c>
      <c r="Y615" s="333">
        <f t="shared" si="94"/>
        <v>0</v>
      </c>
      <c r="Z615" s="9" t="str">
        <f t="shared" si="95"/>
        <v>White</v>
      </c>
      <c r="AA615" s="51">
        <v>39594</v>
      </c>
      <c r="AB615" s="1233">
        <f>SUM(W615:W625)</f>
        <v>266</v>
      </c>
      <c r="AC615" s="147">
        <f t="shared" si="92"/>
        <v>18</v>
      </c>
      <c r="AD615" s="15" t="str">
        <f t="shared" si="96"/>
        <v>OK</v>
      </c>
      <c r="AE615" s="11" t="str">
        <f t="shared" si="97"/>
        <v>-</v>
      </c>
      <c r="AF615" s="9" t="e">
        <f>IF(#REF!="","",AA615-#REF!)</f>
        <v>#REF!</v>
      </c>
      <c r="AG615" s="96"/>
    </row>
    <row r="616" spans="1:34" s="32" customFormat="1" hidden="1" outlineLevel="1" x14ac:dyDescent="0.2">
      <c r="B616" s="30">
        <v>2</v>
      </c>
      <c r="C616" s="406">
        <v>5</v>
      </c>
      <c r="D616" s="9" t="s">
        <v>25</v>
      </c>
      <c r="E616" s="153">
        <v>39576</v>
      </c>
      <c r="G616" s="30">
        <v>2</v>
      </c>
      <c r="H616" s="31">
        <v>5</v>
      </c>
      <c r="I616" s="31">
        <v>5</v>
      </c>
      <c r="J616" s="31">
        <v>5</v>
      </c>
      <c r="K616" s="31">
        <f t="shared" si="89"/>
        <v>0</v>
      </c>
      <c r="L616" s="154">
        <v>39616</v>
      </c>
      <c r="M616" s="17"/>
      <c r="N616" s="30">
        <v>2</v>
      </c>
      <c r="O616" s="34">
        <v>5</v>
      </c>
      <c r="P616" s="31">
        <v>5</v>
      </c>
      <c r="Q616" s="31">
        <v>0</v>
      </c>
      <c r="R616" s="31">
        <v>5</v>
      </c>
      <c r="S616" s="33">
        <v>0</v>
      </c>
      <c r="T616" s="40">
        <f t="shared" si="93"/>
        <v>0</v>
      </c>
      <c r="U616" s="162">
        <f t="shared" si="98"/>
        <v>39577</v>
      </c>
      <c r="V616" s="112">
        <v>2</v>
      </c>
      <c r="W616" s="16">
        <v>5</v>
      </c>
      <c r="X616" s="437" t="str">
        <f t="shared" si="91"/>
        <v>OK</v>
      </c>
      <c r="Y616" s="333">
        <f t="shared" si="94"/>
        <v>0</v>
      </c>
      <c r="Z616" s="9" t="str">
        <f t="shared" si="95"/>
        <v>Green</v>
      </c>
      <c r="AA616" s="51">
        <v>39604</v>
      </c>
      <c r="AB616" s="1233"/>
      <c r="AC616" s="147">
        <f t="shared" si="92"/>
        <v>27</v>
      </c>
      <c r="AD616" s="15" t="str">
        <f t="shared" si="96"/>
        <v>OK</v>
      </c>
      <c r="AE616" s="11" t="str">
        <f t="shared" si="97"/>
        <v>-</v>
      </c>
      <c r="AF616" s="9" t="e">
        <f>IF(#REF!="","",AA616-#REF!)</f>
        <v>#REF!</v>
      </c>
      <c r="AG616" s="96"/>
    </row>
    <row r="617" spans="1:34" s="32" customFormat="1" hidden="1" outlineLevel="1" x14ac:dyDescent="0.2">
      <c r="B617" s="30">
        <v>3</v>
      </c>
      <c r="C617" s="406">
        <v>14</v>
      </c>
      <c r="D617" s="9" t="s">
        <v>26</v>
      </c>
      <c r="E617" s="153">
        <v>39576</v>
      </c>
      <c r="G617" s="30">
        <v>3</v>
      </c>
      <c r="H617" s="31">
        <v>14</v>
      </c>
      <c r="I617" s="31">
        <v>14</v>
      </c>
      <c r="J617" s="31">
        <v>14</v>
      </c>
      <c r="K617" s="31">
        <f t="shared" si="89"/>
        <v>0</v>
      </c>
      <c r="L617" s="154">
        <v>39616</v>
      </c>
      <c r="M617" s="17"/>
      <c r="N617" s="30">
        <v>3</v>
      </c>
      <c r="O617" s="34">
        <v>14</v>
      </c>
      <c r="P617" s="31">
        <v>14</v>
      </c>
      <c r="Q617" s="31">
        <v>0</v>
      </c>
      <c r="R617" s="31">
        <v>14</v>
      </c>
      <c r="S617" s="33">
        <v>0</v>
      </c>
      <c r="T617" s="40">
        <f t="shared" si="93"/>
        <v>0</v>
      </c>
      <c r="U617" s="162">
        <f t="shared" si="98"/>
        <v>39577</v>
      </c>
      <c r="V617" s="112">
        <v>3</v>
      </c>
      <c r="W617" s="16">
        <v>14</v>
      </c>
      <c r="X617" s="437" t="str">
        <f t="shared" si="91"/>
        <v>OK</v>
      </c>
      <c r="Y617" s="333">
        <f t="shared" si="94"/>
        <v>0</v>
      </c>
      <c r="Z617" s="9" t="str">
        <f t="shared" si="95"/>
        <v>Black</v>
      </c>
      <c r="AA617" s="51">
        <v>39604</v>
      </c>
      <c r="AB617" s="1233"/>
      <c r="AC617" s="147">
        <f t="shared" si="92"/>
        <v>27</v>
      </c>
      <c r="AD617" s="15" t="str">
        <f t="shared" si="96"/>
        <v>OK</v>
      </c>
      <c r="AE617" s="11" t="str">
        <f t="shared" si="97"/>
        <v>-</v>
      </c>
      <c r="AF617" s="9" t="e">
        <f>IF(#REF!="","",AA617-#REF!)</f>
        <v>#REF!</v>
      </c>
      <c r="AG617" s="96"/>
    </row>
    <row r="618" spans="1:34" s="32" customFormat="1" hidden="1" outlineLevel="1" x14ac:dyDescent="0.2">
      <c r="B618" s="30">
        <v>4</v>
      </c>
      <c r="C618" s="406">
        <v>23</v>
      </c>
      <c r="D618" s="9" t="s">
        <v>29</v>
      </c>
      <c r="E618" s="153">
        <v>39576</v>
      </c>
      <c r="G618" s="30">
        <v>4</v>
      </c>
      <c r="H618" s="31">
        <v>23</v>
      </c>
      <c r="I618" s="31">
        <v>23</v>
      </c>
      <c r="J618" s="31">
        <v>23</v>
      </c>
      <c r="K618" s="31">
        <f t="shared" si="89"/>
        <v>0</v>
      </c>
      <c r="L618" s="154">
        <v>39616</v>
      </c>
      <c r="M618" s="17"/>
      <c r="N618" s="30">
        <v>4</v>
      </c>
      <c r="O618" s="34">
        <v>23</v>
      </c>
      <c r="P618" s="31">
        <v>23</v>
      </c>
      <c r="Q618" s="31">
        <v>0</v>
      </c>
      <c r="R618" s="31">
        <v>23</v>
      </c>
      <c r="S618" s="33">
        <v>0</v>
      </c>
      <c r="T618" s="40">
        <f t="shared" si="93"/>
        <v>0</v>
      </c>
      <c r="U618" s="162">
        <f t="shared" si="98"/>
        <v>39577</v>
      </c>
      <c r="V618" s="112">
        <f>N618</f>
        <v>4</v>
      </c>
      <c r="W618" s="16">
        <v>23</v>
      </c>
      <c r="X618" s="437" t="str">
        <f t="shared" si="91"/>
        <v>OK</v>
      </c>
      <c r="Y618" s="333">
        <f t="shared" si="94"/>
        <v>0</v>
      </c>
      <c r="Z618" s="9" t="str">
        <f t="shared" si="95"/>
        <v>Credial</v>
      </c>
      <c r="AA618" s="51">
        <v>39595</v>
      </c>
      <c r="AB618" s="1233"/>
      <c r="AC618" s="147">
        <f t="shared" si="92"/>
        <v>19</v>
      </c>
      <c r="AD618" s="15" t="str">
        <f t="shared" si="96"/>
        <v>OK</v>
      </c>
      <c r="AE618" s="11" t="str">
        <f t="shared" si="97"/>
        <v>-</v>
      </c>
      <c r="AF618" s="9" t="e">
        <f>IF(#REF!="","",AA618-#REF!)</f>
        <v>#REF!</v>
      </c>
      <c r="AG618" s="96"/>
    </row>
    <row r="619" spans="1:34" s="32" customFormat="1" hidden="1" outlineLevel="1" x14ac:dyDescent="0.2">
      <c r="B619" s="30">
        <v>5</v>
      </c>
      <c r="C619" s="406">
        <v>99</v>
      </c>
      <c r="D619" s="9" t="s">
        <v>30</v>
      </c>
      <c r="E619" s="153">
        <v>39576</v>
      </c>
      <c r="G619" s="30">
        <v>5</v>
      </c>
      <c r="H619" s="31">
        <v>99</v>
      </c>
      <c r="I619" s="31">
        <v>99</v>
      </c>
      <c r="J619" s="31">
        <v>99</v>
      </c>
      <c r="K619" s="31">
        <f t="shared" si="89"/>
        <v>0</v>
      </c>
      <c r="L619" s="154">
        <v>39616</v>
      </c>
      <c r="M619" s="17"/>
      <c r="N619" s="30">
        <v>5</v>
      </c>
      <c r="O619" s="34">
        <v>99</v>
      </c>
      <c r="P619" s="31">
        <v>99</v>
      </c>
      <c r="Q619" s="31">
        <v>0</v>
      </c>
      <c r="R619" s="31">
        <v>99</v>
      </c>
      <c r="S619" s="33">
        <v>0</v>
      </c>
      <c r="T619" s="40">
        <f t="shared" si="93"/>
        <v>0</v>
      </c>
      <c r="U619" s="162">
        <f t="shared" si="98"/>
        <v>39577</v>
      </c>
      <c r="V619" s="112">
        <v>5</v>
      </c>
      <c r="W619" s="16">
        <v>99</v>
      </c>
      <c r="X619" s="437" t="str">
        <f t="shared" si="91"/>
        <v>OK</v>
      </c>
      <c r="Y619" s="333">
        <f t="shared" si="94"/>
        <v>0</v>
      </c>
      <c r="Z619" s="9" t="str">
        <f t="shared" si="95"/>
        <v>Ikeia</v>
      </c>
      <c r="AA619" s="51">
        <v>39661</v>
      </c>
      <c r="AB619" s="1233"/>
      <c r="AC619" s="147">
        <f t="shared" si="92"/>
        <v>83</v>
      </c>
      <c r="AD619" s="15" t="str">
        <f t="shared" si="96"/>
        <v>OK</v>
      </c>
      <c r="AE619" s="11" t="str">
        <f t="shared" si="97"/>
        <v>-</v>
      </c>
      <c r="AF619" s="9" t="e">
        <f>IF(#REF!="","",AA619-#REF!)</f>
        <v>#REF!</v>
      </c>
      <c r="AG619" s="96"/>
    </row>
    <row r="620" spans="1:34" s="32" customFormat="1" hidden="1" outlineLevel="1" x14ac:dyDescent="0.2">
      <c r="B620" s="30">
        <v>6</v>
      </c>
      <c r="C620" s="406">
        <v>1</v>
      </c>
      <c r="D620" s="9" t="s">
        <v>31</v>
      </c>
      <c r="E620" s="153">
        <v>39576</v>
      </c>
      <c r="G620" s="30">
        <v>6</v>
      </c>
      <c r="H620" s="31">
        <v>1</v>
      </c>
      <c r="I620" s="31">
        <v>1</v>
      </c>
      <c r="J620" s="31">
        <v>1</v>
      </c>
      <c r="K620" s="31">
        <f t="shared" si="89"/>
        <v>0</v>
      </c>
      <c r="L620" s="154">
        <v>39616</v>
      </c>
      <c r="M620" s="17"/>
      <c r="N620" s="30">
        <v>6</v>
      </c>
      <c r="O620" s="34">
        <v>1</v>
      </c>
      <c r="P620" s="31">
        <v>1</v>
      </c>
      <c r="Q620" s="31">
        <v>0</v>
      </c>
      <c r="R620" s="31">
        <v>1</v>
      </c>
      <c r="S620" s="33">
        <v>0</v>
      </c>
      <c r="T620" s="40">
        <f t="shared" si="93"/>
        <v>0</v>
      </c>
      <c r="U620" s="162">
        <f t="shared" si="98"/>
        <v>39577</v>
      </c>
      <c r="V620" s="112">
        <f>N620</f>
        <v>6</v>
      </c>
      <c r="W620" s="16">
        <v>1</v>
      </c>
      <c r="X620" s="437" t="str">
        <f t="shared" si="91"/>
        <v>OK</v>
      </c>
      <c r="Y620" s="333">
        <f t="shared" si="94"/>
        <v>0</v>
      </c>
      <c r="Z620" s="9" t="str">
        <f t="shared" si="95"/>
        <v>Moviflor</v>
      </c>
      <c r="AA620" s="51">
        <v>39595</v>
      </c>
      <c r="AB620" s="1233"/>
      <c r="AC620" s="147">
        <f t="shared" si="92"/>
        <v>19</v>
      </c>
      <c r="AD620" s="15" t="str">
        <f t="shared" si="96"/>
        <v>OK</v>
      </c>
      <c r="AE620" s="11" t="str">
        <f t="shared" si="97"/>
        <v>-</v>
      </c>
      <c r="AF620" s="9" t="e">
        <f>IF(#REF!="","",AA620-#REF!)</f>
        <v>#REF!</v>
      </c>
      <c r="AG620" s="96"/>
    </row>
    <row r="621" spans="1:34" s="32" customFormat="1" hidden="1" outlineLevel="1" x14ac:dyDescent="0.2">
      <c r="B621" s="30">
        <v>7</v>
      </c>
      <c r="C621" s="406">
        <v>84</v>
      </c>
      <c r="D621" s="9" t="s">
        <v>32</v>
      </c>
      <c r="E621" s="153">
        <v>39576</v>
      </c>
      <c r="G621" s="30">
        <v>7</v>
      </c>
      <c r="H621" s="31">
        <v>84</v>
      </c>
      <c r="I621" s="31">
        <v>84</v>
      </c>
      <c r="J621" s="31">
        <v>84</v>
      </c>
      <c r="K621" s="31">
        <f t="shared" si="89"/>
        <v>0</v>
      </c>
      <c r="L621" s="154">
        <v>39616</v>
      </c>
      <c r="M621" s="17"/>
      <c r="N621" s="30">
        <v>7</v>
      </c>
      <c r="O621" s="34">
        <v>84</v>
      </c>
      <c r="P621" s="31">
        <v>84</v>
      </c>
      <c r="Q621" s="31">
        <v>0</v>
      </c>
      <c r="R621" s="31">
        <v>84</v>
      </c>
      <c r="S621" s="33">
        <v>0</v>
      </c>
      <c r="T621" s="40">
        <f t="shared" si="93"/>
        <v>0</v>
      </c>
      <c r="U621" s="162">
        <f t="shared" si="98"/>
        <v>39577</v>
      </c>
      <c r="V621" s="112">
        <v>7</v>
      </c>
      <c r="W621" s="16">
        <v>84</v>
      </c>
      <c r="X621" s="437" t="str">
        <f t="shared" si="91"/>
        <v>OK</v>
      </c>
      <c r="Y621" s="333">
        <f t="shared" si="94"/>
        <v>0</v>
      </c>
      <c r="Z621" s="9" t="str">
        <f t="shared" si="95"/>
        <v>Conforama</v>
      </c>
      <c r="AA621" s="51">
        <v>39596</v>
      </c>
      <c r="AB621" s="1233"/>
      <c r="AC621" s="147">
        <f t="shared" si="92"/>
        <v>20</v>
      </c>
      <c r="AD621" s="15" t="str">
        <f t="shared" si="96"/>
        <v>OK</v>
      </c>
      <c r="AE621" s="11" t="str">
        <f t="shared" si="97"/>
        <v>-</v>
      </c>
      <c r="AF621" s="9" t="e">
        <f>IF(#REF!="","",AA621-#REF!)</f>
        <v>#REF!</v>
      </c>
      <c r="AG621" s="96"/>
    </row>
    <row r="622" spans="1:34" s="32" customFormat="1" hidden="1" outlineLevel="1" x14ac:dyDescent="0.2">
      <c r="B622" s="30">
        <v>8</v>
      </c>
      <c r="C622" s="406">
        <v>2</v>
      </c>
      <c r="D622" s="9" t="s">
        <v>34</v>
      </c>
      <c r="E622" s="153">
        <v>39576</v>
      </c>
      <c r="G622" s="30">
        <v>8</v>
      </c>
      <c r="H622" s="31">
        <v>2</v>
      </c>
      <c r="I622" s="31">
        <v>2</v>
      </c>
      <c r="J622" s="31">
        <v>2</v>
      </c>
      <c r="K622" s="31">
        <f t="shared" si="89"/>
        <v>0</v>
      </c>
      <c r="L622" s="154">
        <v>39616</v>
      </c>
      <c r="M622" s="17"/>
      <c r="N622" s="30">
        <v>8</v>
      </c>
      <c r="O622" s="34">
        <v>2</v>
      </c>
      <c r="P622" s="31">
        <v>2</v>
      </c>
      <c r="Q622" s="31">
        <v>0</v>
      </c>
      <c r="R622" s="31">
        <v>2</v>
      </c>
      <c r="S622" s="33">
        <v>0</v>
      </c>
      <c r="T622" s="40">
        <f t="shared" si="93"/>
        <v>0</v>
      </c>
      <c r="U622" s="162">
        <f t="shared" si="98"/>
        <v>39577</v>
      </c>
      <c r="V622" s="112">
        <v>8</v>
      </c>
      <c r="W622" s="16">
        <v>2</v>
      </c>
      <c r="X622" s="437" t="str">
        <f t="shared" si="91"/>
        <v>OK</v>
      </c>
      <c r="Y622" s="333">
        <f t="shared" si="94"/>
        <v>0</v>
      </c>
      <c r="Z622" s="9" t="str">
        <f t="shared" si="95"/>
        <v>Euronics</v>
      </c>
      <c r="AA622" s="51">
        <v>39603</v>
      </c>
      <c r="AB622" s="1233"/>
      <c r="AC622" s="147">
        <f t="shared" si="92"/>
        <v>26</v>
      </c>
      <c r="AD622" s="15" t="str">
        <f t="shared" si="96"/>
        <v>OK</v>
      </c>
      <c r="AE622" s="11" t="str">
        <f t="shared" si="97"/>
        <v>-</v>
      </c>
      <c r="AF622" s="9" t="e">
        <f>IF(#REF!="","",AA622-#REF!)</f>
        <v>#REF!</v>
      </c>
      <c r="AG622" s="96"/>
    </row>
    <row r="623" spans="1:34" s="32" customFormat="1" hidden="1" outlineLevel="1" x14ac:dyDescent="0.2">
      <c r="B623" s="30">
        <v>9</v>
      </c>
      <c r="C623" s="406">
        <v>2</v>
      </c>
      <c r="D623" s="9" t="s">
        <v>35</v>
      </c>
      <c r="E623" s="153">
        <v>39576</v>
      </c>
      <c r="G623" s="30">
        <v>9</v>
      </c>
      <c r="H623" s="31">
        <v>2</v>
      </c>
      <c r="I623" s="31">
        <v>2</v>
      </c>
      <c r="J623" s="31">
        <v>2</v>
      </c>
      <c r="K623" s="31">
        <f t="shared" si="89"/>
        <v>0</v>
      </c>
      <c r="L623" s="154">
        <v>39616</v>
      </c>
      <c r="M623" s="17"/>
      <c r="N623" s="30">
        <v>9</v>
      </c>
      <c r="O623" s="34">
        <v>2</v>
      </c>
      <c r="P623" s="31">
        <v>2</v>
      </c>
      <c r="Q623" s="31">
        <v>0</v>
      </c>
      <c r="R623" s="31">
        <v>2</v>
      </c>
      <c r="S623" s="33">
        <v>0</v>
      </c>
      <c r="T623" s="40">
        <f t="shared" si="93"/>
        <v>0</v>
      </c>
      <c r="U623" s="162">
        <f t="shared" si="98"/>
        <v>39577</v>
      </c>
      <c r="V623" s="112">
        <v>9</v>
      </c>
      <c r="W623" s="16">
        <v>2</v>
      </c>
      <c r="X623" s="437" t="str">
        <f t="shared" si="91"/>
        <v>OK</v>
      </c>
      <c r="Y623" s="333">
        <f t="shared" si="94"/>
        <v>0</v>
      </c>
      <c r="Z623" s="9" t="str">
        <f t="shared" si="95"/>
        <v>Tien 21</v>
      </c>
      <c r="AA623" s="51">
        <v>39603</v>
      </c>
      <c r="AB623" s="1233"/>
      <c r="AC623" s="147">
        <f t="shared" si="92"/>
        <v>26</v>
      </c>
      <c r="AD623" s="15" t="str">
        <f t="shared" si="96"/>
        <v>OK</v>
      </c>
      <c r="AE623" s="11" t="str">
        <f t="shared" si="97"/>
        <v>-</v>
      </c>
      <c r="AF623" s="9" t="e">
        <f>IF(#REF!="","",AA623-#REF!)</f>
        <v>#REF!</v>
      </c>
      <c r="AG623" s="96"/>
    </row>
    <row r="624" spans="1:34" s="32" customFormat="1" hidden="1" outlineLevel="1" x14ac:dyDescent="0.2">
      <c r="B624" s="30">
        <v>10</v>
      </c>
      <c r="C624" s="406">
        <v>1</v>
      </c>
      <c r="D624" s="9" t="s">
        <v>36</v>
      </c>
      <c r="E624" s="153">
        <v>39576</v>
      </c>
      <c r="G624" s="30">
        <v>10</v>
      </c>
      <c r="H624" s="31">
        <v>1</v>
      </c>
      <c r="I624" s="31">
        <v>1</v>
      </c>
      <c r="J624" s="31">
        <v>1</v>
      </c>
      <c r="K624" s="31">
        <f t="shared" si="89"/>
        <v>0</v>
      </c>
      <c r="L624" s="154">
        <v>39616</v>
      </c>
      <c r="M624" s="17"/>
      <c r="N624" s="30">
        <v>10</v>
      </c>
      <c r="O624" s="34">
        <v>1</v>
      </c>
      <c r="P624" s="31">
        <v>1</v>
      </c>
      <c r="Q624" s="31">
        <v>0</v>
      </c>
      <c r="R624" s="31">
        <v>1</v>
      </c>
      <c r="S624" s="33">
        <v>0</v>
      </c>
      <c r="T624" s="40">
        <f t="shared" si="93"/>
        <v>0</v>
      </c>
      <c r="U624" s="162">
        <f t="shared" si="98"/>
        <v>39577</v>
      </c>
      <c r="V624" s="112">
        <f>N624</f>
        <v>10</v>
      </c>
      <c r="W624" s="16">
        <v>1</v>
      </c>
      <c r="X624" s="437" t="str">
        <f t="shared" si="91"/>
        <v>OK</v>
      </c>
      <c r="Y624" s="333">
        <f t="shared" si="94"/>
        <v>0</v>
      </c>
      <c r="Z624" s="9" t="str">
        <f t="shared" si="95"/>
        <v>Confort</v>
      </c>
      <c r="AA624" s="51">
        <v>39595</v>
      </c>
      <c r="AB624" s="1233"/>
      <c r="AC624" s="147">
        <f t="shared" si="92"/>
        <v>19</v>
      </c>
      <c r="AD624" s="15" t="str">
        <f t="shared" si="96"/>
        <v>OK</v>
      </c>
      <c r="AE624" s="11" t="str">
        <f t="shared" si="97"/>
        <v>-</v>
      </c>
      <c r="AF624" s="9" t="e">
        <f>IF(#REF!="","",AA624-#REF!)</f>
        <v>#REF!</v>
      </c>
      <c r="AG624" s="96"/>
    </row>
    <row r="625" spans="1:34" s="32" customFormat="1" hidden="1" outlineLevel="1" x14ac:dyDescent="0.2">
      <c r="A625" s="55"/>
      <c r="B625" s="22">
        <v>11</v>
      </c>
      <c r="C625" s="404">
        <v>16</v>
      </c>
      <c r="D625" s="12" t="s">
        <v>37</v>
      </c>
      <c r="E625" s="153">
        <v>39576</v>
      </c>
      <c r="F625" s="55"/>
      <c r="G625" s="22">
        <v>11</v>
      </c>
      <c r="H625" s="21">
        <v>16</v>
      </c>
      <c r="I625" s="21">
        <v>16</v>
      </c>
      <c r="J625" s="21">
        <v>16</v>
      </c>
      <c r="K625" s="21">
        <f t="shared" si="89"/>
        <v>0</v>
      </c>
      <c r="L625" s="155">
        <v>39616</v>
      </c>
      <c r="M625" s="56"/>
      <c r="N625" s="22">
        <v>11</v>
      </c>
      <c r="O625" s="29">
        <v>16</v>
      </c>
      <c r="P625" s="21">
        <v>16</v>
      </c>
      <c r="Q625" s="21">
        <v>0</v>
      </c>
      <c r="R625" s="21">
        <v>16</v>
      </c>
      <c r="S625" s="14">
        <v>0</v>
      </c>
      <c r="T625" s="100">
        <f t="shared" si="93"/>
        <v>0</v>
      </c>
      <c r="U625" s="162">
        <f t="shared" si="98"/>
        <v>39577</v>
      </c>
      <c r="V625" s="108">
        <f>N625</f>
        <v>11</v>
      </c>
      <c r="W625" s="12">
        <v>16</v>
      </c>
      <c r="X625" s="437" t="str">
        <f t="shared" si="91"/>
        <v>OK</v>
      </c>
      <c r="Y625" s="333">
        <f t="shared" si="94"/>
        <v>0</v>
      </c>
      <c r="Z625" s="12" t="str">
        <f t="shared" si="95"/>
        <v>Solmar</v>
      </c>
      <c r="AA625" s="51">
        <v>39595</v>
      </c>
      <c r="AB625" s="1233"/>
      <c r="AC625" s="147">
        <f t="shared" si="92"/>
        <v>19</v>
      </c>
      <c r="AD625" s="11" t="str">
        <f t="shared" si="96"/>
        <v>OK</v>
      </c>
      <c r="AE625" s="11" t="str">
        <f t="shared" si="97"/>
        <v>-</v>
      </c>
      <c r="AF625" s="12" t="e">
        <f>IF(#REF!="","",AA625-#REF!)</f>
        <v>#REF!</v>
      </c>
      <c r="AG625" s="95"/>
      <c r="AH625" s="55"/>
    </row>
    <row r="626" spans="1:34" s="32" customFormat="1" hidden="1" outlineLevel="1" x14ac:dyDescent="0.2">
      <c r="B626" s="30">
        <v>1</v>
      </c>
      <c r="C626" s="406">
        <v>17</v>
      </c>
      <c r="D626" s="9" t="s">
        <v>24</v>
      </c>
      <c r="E626" s="153">
        <v>39577</v>
      </c>
      <c r="G626" s="30">
        <v>1</v>
      </c>
      <c r="H626" s="31">
        <v>17</v>
      </c>
      <c r="I626" s="31">
        <v>17</v>
      </c>
      <c r="J626" s="31">
        <v>17</v>
      </c>
      <c r="K626" s="31">
        <f t="shared" si="89"/>
        <v>0</v>
      </c>
      <c r="L626" s="154">
        <v>39616</v>
      </c>
      <c r="M626" s="17"/>
      <c r="N626" s="30">
        <v>1</v>
      </c>
      <c r="O626" s="34">
        <v>17</v>
      </c>
      <c r="P626" s="31">
        <v>17</v>
      </c>
      <c r="Q626" s="31">
        <v>0</v>
      </c>
      <c r="R626" s="31">
        <v>17</v>
      </c>
      <c r="S626" s="33">
        <v>0</v>
      </c>
      <c r="T626" s="40">
        <f t="shared" si="93"/>
        <v>0</v>
      </c>
      <c r="U626" s="162">
        <v>39580</v>
      </c>
      <c r="V626" s="112">
        <f>N626</f>
        <v>1</v>
      </c>
      <c r="W626" s="16">
        <v>17</v>
      </c>
      <c r="X626" s="437" t="str">
        <f t="shared" si="91"/>
        <v>OK</v>
      </c>
      <c r="Y626" s="333">
        <f t="shared" si="94"/>
        <v>0</v>
      </c>
      <c r="Z626" s="9" t="str">
        <f t="shared" si="95"/>
        <v>White</v>
      </c>
      <c r="AA626" s="51">
        <v>39594</v>
      </c>
      <c r="AB626" s="1233">
        <f>SUM(W626:W636)</f>
        <v>196</v>
      </c>
      <c r="AC626" s="147">
        <f t="shared" si="92"/>
        <v>17</v>
      </c>
      <c r="AD626" s="15" t="str">
        <f t="shared" si="96"/>
        <v>OK</v>
      </c>
      <c r="AE626" s="11" t="str">
        <f t="shared" si="97"/>
        <v>-</v>
      </c>
      <c r="AF626" s="9" t="e">
        <f>IF(#REF!="","",AA626-#REF!)</f>
        <v>#REF!</v>
      </c>
      <c r="AG626" s="96"/>
    </row>
    <row r="627" spans="1:34" s="32" customFormat="1" hidden="1" outlineLevel="1" x14ac:dyDescent="0.2">
      <c r="B627" s="30">
        <v>2</v>
      </c>
      <c r="C627" s="406">
        <v>4</v>
      </c>
      <c r="D627" s="9" t="s">
        <v>25</v>
      </c>
      <c r="E627" s="153">
        <v>39577</v>
      </c>
      <c r="G627" s="30">
        <v>2</v>
      </c>
      <c r="H627" s="31">
        <v>4</v>
      </c>
      <c r="I627" s="31">
        <v>4</v>
      </c>
      <c r="J627" s="31">
        <v>4</v>
      </c>
      <c r="K627" s="31">
        <f t="shared" si="89"/>
        <v>0</v>
      </c>
      <c r="L627" s="154">
        <v>39616</v>
      </c>
      <c r="M627" s="17"/>
      <c r="N627" s="30">
        <v>2</v>
      </c>
      <c r="O627" s="34">
        <v>4</v>
      </c>
      <c r="P627" s="31">
        <v>4</v>
      </c>
      <c r="Q627" s="31">
        <v>0</v>
      </c>
      <c r="R627" s="31">
        <v>4</v>
      </c>
      <c r="S627" s="33">
        <v>0</v>
      </c>
      <c r="T627" s="40">
        <f t="shared" si="93"/>
        <v>0</v>
      </c>
      <c r="U627" s="162">
        <v>39580</v>
      </c>
      <c r="V627" s="112">
        <v>2</v>
      </c>
      <c r="W627" s="16">
        <v>4</v>
      </c>
      <c r="X627" s="437" t="str">
        <f t="shared" si="91"/>
        <v>OK</v>
      </c>
      <c r="Y627" s="333">
        <f t="shared" si="94"/>
        <v>0</v>
      </c>
      <c r="Z627" s="9" t="str">
        <f t="shared" si="95"/>
        <v>Green</v>
      </c>
      <c r="AA627" s="51">
        <v>39604</v>
      </c>
      <c r="AB627" s="1233"/>
      <c r="AC627" s="147">
        <f t="shared" si="92"/>
        <v>26</v>
      </c>
      <c r="AD627" s="15" t="str">
        <f t="shared" si="96"/>
        <v>OK</v>
      </c>
      <c r="AE627" s="11" t="str">
        <f t="shared" si="97"/>
        <v>-</v>
      </c>
      <c r="AF627" s="9" t="e">
        <f>IF(#REF!="","",AA627-#REF!)</f>
        <v>#REF!</v>
      </c>
      <c r="AG627" s="96"/>
    </row>
    <row r="628" spans="1:34" s="32" customFormat="1" hidden="1" outlineLevel="1" x14ac:dyDescent="0.2">
      <c r="B628" s="30">
        <v>3</v>
      </c>
      <c r="C628" s="406">
        <v>16</v>
      </c>
      <c r="D628" s="9" t="s">
        <v>26</v>
      </c>
      <c r="E628" s="153">
        <v>39577</v>
      </c>
      <c r="G628" s="30">
        <v>3</v>
      </c>
      <c r="H628" s="31">
        <v>16</v>
      </c>
      <c r="I628" s="31">
        <v>16</v>
      </c>
      <c r="J628" s="31">
        <v>16</v>
      </c>
      <c r="K628" s="31">
        <f t="shared" si="89"/>
        <v>0</v>
      </c>
      <c r="L628" s="154">
        <v>39616</v>
      </c>
      <c r="M628" s="17"/>
      <c r="N628" s="30">
        <v>3</v>
      </c>
      <c r="O628" s="34">
        <v>16</v>
      </c>
      <c r="P628" s="31">
        <v>16</v>
      </c>
      <c r="Q628" s="31">
        <v>0</v>
      </c>
      <c r="R628" s="31">
        <v>16</v>
      </c>
      <c r="S628" s="33">
        <v>0</v>
      </c>
      <c r="T628" s="40">
        <f t="shared" si="93"/>
        <v>0</v>
      </c>
      <c r="U628" s="162">
        <v>39580</v>
      </c>
      <c r="V628" s="112">
        <v>3</v>
      </c>
      <c r="W628" s="16">
        <v>16</v>
      </c>
      <c r="X628" s="437" t="str">
        <f t="shared" si="91"/>
        <v>OK</v>
      </c>
      <c r="Y628" s="333">
        <f t="shared" si="94"/>
        <v>0</v>
      </c>
      <c r="Z628" s="9" t="str">
        <f t="shared" si="95"/>
        <v>Black</v>
      </c>
      <c r="AA628" s="51">
        <v>39604</v>
      </c>
      <c r="AB628" s="1233"/>
      <c r="AC628" s="147">
        <f t="shared" si="92"/>
        <v>26</v>
      </c>
      <c r="AD628" s="15" t="str">
        <f t="shared" si="96"/>
        <v>OK</v>
      </c>
      <c r="AE628" s="11" t="str">
        <f t="shared" si="97"/>
        <v>-</v>
      </c>
      <c r="AF628" s="9" t="e">
        <f>IF(#REF!="","",AA628-#REF!)</f>
        <v>#REF!</v>
      </c>
      <c r="AG628" s="96"/>
    </row>
    <row r="629" spans="1:34" s="32" customFormat="1" hidden="1" outlineLevel="1" x14ac:dyDescent="0.2">
      <c r="B629" s="30">
        <v>4</v>
      </c>
      <c r="C629" s="406">
        <v>14</v>
      </c>
      <c r="D629" s="9" t="s">
        <v>29</v>
      </c>
      <c r="E629" s="153">
        <v>39577</v>
      </c>
      <c r="G629" s="30">
        <v>4</v>
      </c>
      <c r="H629" s="31">
        <v>14</v>
      </c>
      <c r="I629" s="31">
        <v>14</v>
      </c>
      <c r="J629" s="31">
        <v>14</v>
      </c>
      <c r="K629" s="31">
        <f t="shared" si="89"/>
        <v>0</v>
      </c>
      <c r="L629" s="154">
        <v>39616</v>
      </c>
      <c r="M629" s="17"/>
      <c r="N629" s="30">
        <v>4</v>
      </c>
      <c r="O629" s="34">
        <v>14</v>
      </c>
      <c r="P629" s="31">
        <v>14</v>
      </c>
      <c r="Q629" s="31">
        <v>0</v>
      </c>
      <c r="R629" s="31">
        <v>14</v>
      </c>
      <c r="S629" s="33">
        <v>0</v>
      </c>
      <c r="T629" s="40">
        <f t="shared" si="93"/>
        <v>0</v>
      </c>
      <c r="U629" s="162">
        <v>39580</v>
      </c>
      <c r="V629" s="112">
        <f>N629</f>
        <v>4</v>
      </c>
      <c r="W629" s="16">
        <v>14</v>
      </c>
      <c r="X629" s="437" t="str">
        <f t="shared" si="91"/>
        <v>OK</v>
      </c>
      <c r="Y629" s="333">
        <f t="shared" si="94"/>
        <v>0</v>
      </c>
      <c r="Z629" s="9" t="str">
        <f t="shared" si="95"/>
        <v>Credial</v>
      </c>
      <c r="AA629" s="51">
        <v>39595</v>
      </c>
      <c r="AB629" s="1233"/>
      <c r="AC629" s="147">
        <f t="shared" si="92"/>
        <v>18</v>
      </c>
      <c r="AD629" s="15" t="str">
        <f t="shared" si="96"/>
        <v>OK</v>
      </c>
      <c r="AE629" s="11" t="str">
        <f t="shared" si="97"/>
        <v>-</v>
      </c>
      <c r="AF629" s="9" t="e">
        <f>IF(#REF!="","",AA629-#REF!)</f>
        <v>#REF!</v>
      </c>
      <c r="AG629" s="96"/>
    </row>
    <row r="630" spans="1:34" s="32" customFormat="1" hidden="1" outlineLevel="1" x14ac:dyDescent="0.2">
      <c r="B630" s="30">
        <v>5</v>
      </c>
      <c r="C630" s="406">
        <v>85</v>
      </c>
      <c r="D630" s="9" t="s">
        <v>30</v>
      </c>
      <c r="E630" s="153">
        <v>39577</v>
      </c>
      <c r="G630" s="30">
        <v>5</v>
      </c>
      <c r="H630" s="31">
        <v>85</v>
      </c>
      <c r="I630" s="31">
        <v>85</v>
      </c>
      <c r="J630" s="31">
        <v>85</v>
      </c>
      <c r="K630" s="31">
        <f t="shared" si="89"/>
        <v>0</v>
      </c>
      <c r="L630" s="154">
        <v>39616</v>
      </c>
      <c r="M630" s="17"/>
      <c r="N630" s="30">
        <v>5</v>
      </c>
      <c r="O630" s="34">
        <v>85</v>
      </c>
      <c r="P630" s="31">
        <v>85</v>
      </c>
      <c r="Q630" s="31">
        <v>0</v>
      </c>
      <c r="R630" s="31">
        <v>85</v>
      </c>
      <c r="S630" s="33">
        <v>0</v>
      </c>
      <c r="T630" s="40">
        <f t="shared" si="93"/>
        <v>0</v>
      </c>
      <c r="U630" s="162">
        <v>39580</v>
      </c>
      <c r="V630" s="112">
        <v>5</v>
      </c>
      <c r="W630" s="16">
        <v>85</v>
      </c>
      <c r="X630" s="437" t="str">
        <f t="shared" si="91"/>
        <v>OK</v>
      </c>
      <c r="Y630" s="333">
        <f t="shared" si="94"/>
        <v>0</v>
      </c>
      <c r="Z630" s="9" t="str">
        <f t="shared" si="95"/>
        <v>Ikeia</v>
      </c>
      <c r="AA630" s="51">
        <v>39661</v>
      </c>
      <c r="AB630" s="1233"/>
      <c r="AC630" s="147">
        <f t="shared" si="92"/>
        <v>82</v>
      </c>
      <c r="AD630" s="15" t="str">
        <f t="shared" si="96"/>
        <v>OK</v>
      </c>
      <c r="AE630" s="11" t="str">
        <f t="shared" si="97"/>
        <v>-</v>
      </c>
      <c r="AF630" s="9" t="e">
        <f>IF(#REF!="","",AA630-#REF!)</f>
        <v>#REF!</v>
      </c>
      <c r="AG630" s="96"/>
    </row>
    <row r="631" spans="1:34" s="32" customFormat="1" hidden="1" outlineLevel="1" x14ac:dyDescent="0.2">
      <c r="B631" s="30">
        <v>6</v>
      </c>
      <c r="C631" s="406">
        <v>5</v>
      </c>
      <c r="D631" s="9" t="s">
        <v>31</v>
      </c>
      <c r="E631" s="153">
        <v>39577</v>
      </c>
      <c r="G631" s="30">
        <v>6</v>
      </c>
      <c r="H631" s="31">
        <v>5</v>
      </c>
      <c r="I631" s="31">
        <v>5</v>
      </c>
      <c r="J631" s="31">
        <v>5</v>
      </c>
      <c r="K631" s="31">
        <f t="shared" si="89"/>
        <v>0</v>
      </c>
      <c r="L631" s="154">
        <v>39616</v>
      </c>
      <c r="M631" s="17"/>
      <c r="N631" s="30">
        <v>6</v>
      </c>
      <c r="O631" s="34">
        <v>5</v>
      </c>
      <c r="P631" s="31">
        <v>5</v>
      </c>
      <c r="Q631" s="31">
        <v>0</v>
      </c>
      <c r="R631" s="31">
        <v>5</v>
      </c>
      <c r="S631" s="33">
        <v>0</v>
      </c>
      <c r="T631" s="40">
        <f t="shared" si="93"/>
        <v>0</v>
      </c>
      <c r="U631" s="162">
        <v>39580</v>
      </c>
      <c r="V631" s="112">
        <f>N631</f>
        <v>6</v>
      </c>
      <c r="W631" s="16">
        <v>5</v>
      </c>
      <c r="X631" s="437" t="str">
        <f t="shared" si="91"/>
        <v>OK</v>
      </c>
      <c r="Y631" s="333">
        <f t="shared" si="94"/>
        <v>0</v>
      </c>
      <c r="Z631" s="9" t="str">
        <f t="shared" si="95"/>
        <v>Moviflor</v>
      </c>
      <c r="AA631" s="51">
        <v>39595</v>
      </c>
      <c r="AB631" s="1233"/>
      <c r="AC631" s="147">
        <f t="shared" si="92"/>
        <v>18</v>
      </c>
      <c r="AD631" s="15" t="str">
        <f t="shared" si="96"/>
        <v>OK</v>
      </c>
      <c r="AE631" s="11" t="str">
        <f t="shared" si="97"/>
        <v>-</v>
      </c>
      <c r="AF631" s="9" t="e">
        <f>IF(#REF!="","",AA631-#REF!)</f>
        <v>#REF!</v>
      </c>
      <c r="AG631" s="96"/>
    </row>
    <row r="632" spans="1:34" s="32" customFormat="1" hidden="1" outlineLevel="1" x14ac:dyDescent="0.2">
      <c r="B632" s="30">
        <v>7</v>
      </c>
      <c r="C632" s="406">
        <v>47</v>
      </c>
      <c r="D632" s="9" t="s">
        <v>32</v>
      </c>
      <c r="E632" s="153">
        <v>39577</v>
      </c>
      <c r="G632" s="30">
        <v>7</v>
      </c>
      <c r="H632" s="31">
        <v>47</v>
      </c>
      <c r="I632" s="31">
        <v>47</v>
      </c>
      <c r="J632" s="31">
        <v>47</v>
      </c>
      <c r="K632" s="31">
        <f t="shared" si="89"/>
        <v>0</v>
      </c>
      <c r="L632" s="154">
        <v>39616</v>
      </c>
      <c r="M632" s="17"/>
      <c r="N632" s="30">
        <v>7</v>
      </c>
      <c r="O632" s="34">
        <v>47</v>
      </c>
      <c r="P632" s="31">
        <v>47</v>
      </c>
      <c r="Q632" s="31">
        <v>0</v>
      </c>
      <c r="R632" s="31">
        <v>47</v>
      </c>
      <c r="S632" s="33">
        <v>0</v>
      </c>
      <c r="T632" s="40">
        <f t="shared" si="93"/>
        <v>0</v>
      </c>
      <c r="U632" s="162">
        <v>39580</v>
      </c>
      <c r="V632" s="112">
        <v>7</v>
      </c>
      <c r="W632" s="16">
        <v>47</v>
      </c>
      <c r="X632" s="437" t="str">
        <f t="shared" si="91"/>
        <v>OK</v>
      </c>
      <c r="Y632" s="333">
        <f t="shared" si="94"/>
        <v>0</v>
      </c>
      <c r="Z632" s="9" t="str">
        <f t="shared" si="95"/>
        <v>Conforama</v>
      </c>
      <c r="AA632" s="51">
        <v>39596</v>
      </c>
      <c r="AB632" s="1233"/>
      <c r="AC632" s="147">
        <f t="shared" si="92"/>
        <v>19</v>
      </c>
      <c r="AD632" s="15" t="str">
        <f t="shared" si="96"/>
        <v>OK</v>
      </c>
      <c r="AE632" s="11" t="str">
        <f t="shared" si="97"/>
        <v>-</v>
      </c>
      <c r="AF632" s="9" t="e">
        <f>IF(#REF!="","",AA632-#REF!)</f>
        <v>#REF!</v>
      </c>
      <c r="AG632" s="96"/>
    </row>
    <row r="633" spans="1:34" s="32" customFormat="1" hidden="1" outlineLevel="1" x14ac:dyDescent="0.2">
      <c r="B633" s="30">
        <v>8</v>
      </c>
      <c r="C633" s="406">
        <v>1</v>
      </c>
      <c r="D633" s="9" t="s">
        <v>34</v>
      </c>
      <c r="E633" s="153">
        <v>39577</v>
      </c>
      <c r="G633" s="30">
        <v>8</v>
      </c>
      <c r="H633" s="31">
        <v>1</v>
      </c>
      <c r="I633" s="31">
        <v>1</v>
      </c>
      <c r="J633" s="31">
        <v>1</v>
      </c>
      <c r="K633" s="31">
        <f t="shared" si="89"/>
        <v>0</v>
      </c>
      <c r="L633" s="154">
        <v>39616</v>
      </c>
      <c r="M633" s="17"/>
      <c r="N633" s="30">
        <v>8</v>
      </c>
      <c r="O633" s="34">
        <v>1</v>
      </c>
      <c r="P633" s="31">
        <v>1</v>
      </c>
      <c r="Q633" s="31">
        <v>0</v>
      </c>
      <c r="R633" s="31">
        <v>1</v>
      </c>
      <c r="S633" s="33">
        <v>0</v>
      </c>
      <c r="T633" s="40">
        <f t="shared" si="93"/>
        <v>0</v>
      </c>
      <c r="U633" s="162">
        <v>39580</v>
      </c>
      <c r="V633" s="112">
        <v>8</v>
      </c>
      <c r="W633" s="16">
        <v>1</v>
      </c>
      <c r="X633" s="437" t="str">
        <f t="shared" si="91"/>
        <v>OK</v>
      </c>
      <c r="Y633" s="333">
        <f t="shared" si="94"/>
        <v>0</v>
      </c>
      <c r="Z633" s="9" t="str">
        <f t="shared" si="95"/>
        <v>Euronics</v>
      </c>
      <c r="AA633" s="51">
        <v>39604</v>
      </c>
      <c r="AB633" s="1233"/>
      <c r="AC633" s="147">
        <f t="shared" si="92"/>
        <v>26</v>
      </c>
      <c r="AD633" s="15" t="str">
        <f t="shared" si="96"/>
        <v>OK</v>
      </c>
      <c r="AE633" s="11" t="str">
        <f t="shared" si="97"/>
        <v>-</v>
      </c>
      <c r="AF633" s="9" t="e">
        <f>IF(#REF!="","",AA633-#REF!)</f>
        <v>#REF!</v>
      </c>
      <c r="AG633" s="96"/>
    </row>
    <row r="634" spans="1:34" s="32" customFormat="1" hidden="1" outlineLevel="1" x14ac:dyDescent="0.2">
      <c r="B634" s="30">
        <v>9</v>
      </c>
      <c r="C634" s="406">
        <v>2</v>
      </c>
      <c r="D634" s="9" t="s">
        <v>35</v>
      </c>
      <c r="E634" s="153">
        <v>39577</v>
      </c>
      <c r="G634" s="30">
        <v>9</v>
      </c>
      <c r="H634" s="31">
        <v>2</v>
      </c>
      <c r="I634" s="31">
        <v>2</v>
      </c>
      <c r="J634" s="31">
        <v>2</v>
      </c>
      <c r="K634" s="31">
        <f t="shared" si="89"/>
        <v>0</v>
      </c>
      <c r="L634" s="154">
        <v>39616</v>
      </c>
      <c r="M634" s="17"/>
      <c r="N634" s="30">
        <v>9</v>
      </c>
      <c r="O634" s="34">
        <v>2</v>
      </c>
      <c r="P634" s="31">
        <v>2</v>
      </c>
      <c r="Q634" s="31">
        <v>0</v>
      </c>
      <c r="R634" s="31">
        <v>2</v>
      </c>
      <c r="S634" s="33">
        <v>0</v>
      </c>
      <c r="T634" s="40">
        <f t="shared" si="93"/>
        <v>0</v>
      </c>
      <c r="U634" s="162">
        <v>39580</v>
      </c>
      <c r="V634" s="112">
        <v>9</v>
      </c>
      <c r="W634" s="16">
        <v>2</v>
      </c>
      <c r="X634" s="437" t="str">
        <f t="shared" si="91"/>
        <v>OK</v>
      </c>
      <c r="Y634" s="333">
        <f t="shared" si="94"/>
        <v>0</v>
      </c>
      <c r="Z634" s="9" t="str">
        <f t="shared" si="95"/>
        <v>Tien 21</v>
      </c>
      <c r="AA634" s="51">
        <v>39603</v>
      </c>
      <c r="AB634" s="1233"/>
      <c r="AC634" s="147">
        <f t="shared" si="92"/>
        <v>25</v>
      </c>
      <c r="AD634" s="15" t="str">
        <f t="shared" si="96"/>
        <v>OK</v>
      </c>
      <c r="AE634" s="11" t="str">
        <f t="shared" si="97"/>
        <v>-</v>
      </c>
      <c r="AF634" s="9" t="e">
        <f>IF(#REF!="","",AA634-#REF!)</f>
        <v>#REF!</v>
      </c>
      <c r="AG634" s="96"/>
    </row>
    <row r="635" spans="1:34" s="32" customFormat="1" hidden="1" outlineLevel="1" x14ac:dyDescent="0.2">
      <c r="B635" s="30">
        <v>10</v>
      </c>
      <c r="C635" s="406">
        <v>1</v>
      </c>
      <c r="D635" s="9" t="s">
        <v>36</v>
      </c>
      <c r="E635" s="153">
        <v>39577</v>
      </c>
      <c r="G635" s="30">
        <v>10</v>
      </c>
      <c r="H635" s="31">
        <v>1</v>
      </c>
      <c r="I635" s="31">
        <v>1</v>
      </c>
      <c r="J635" s="31">
        <v>1</v>
      </c>
      <c r="K635" s="31">
        <f t="shared" si="89"/>
        <v>0</v>
      </c>
      <c r="L635" s="154">
        <v>39616</v>
      </c>
      <c r="M635" s="17"/>
      <c r="N635" s="30">
        <v>10</v>
      </c>
      <c r="O635" s="34">
        <v>1</v>
      </c>
      <c r="P635" s="31">
        <v>1</v>
      </c>
      <c r="Q635" s="31">
        <v>0</v>
      </c>
      <c r="R635" s="31">
        <v>1</v>
      </c>
      <c r="S635" s="33">
        <v>0</v>
      </c>
      <c r="T635" s="40">
        <f t="shared" si="93"/>
        <v>0</v>
      </c>
      <c r="U635" s="162">
        <v>39580</v>
      </c>
      <c r="V635" s="112">
        <f>N635</f>
        <v>10</v>
      </c>
      <c r="W635" s="16">
        <v>1</v>
      </c>
      <c r="X635" s="437" t="str">
        <f t="shared" si="91"/>
        <v>OK</v>
      </c>
      <c r="Y635" s="333">
        <f t="shared" si="94"/>
        <v>0</v>
      </c>
      <c r="Z635" s="9" t="str">
        <f t="shared" si="95"/>
        <v>Confort</v>
      </c>
      <c r="AA635" s="51">
        <v>39595</v>
      </c>
      <c r="AB635" s="1233"/>
      <c r="AC635" s="147">
        <f t="shared" si="92"/>
        <v>18</v>
      </c>
      <c r="AD635" s="15" t="str">
        <f t="shared" si="96"/>
        <v>OK</v>
      </c>
      <c r="AE635" s="11" t="str">
        <f t="shared" si="97"/>
        <v>-</v>
      </c>
      <c r="AF635" s="9" t="e">
        <f>IF(#REF!="","",AA635-#REF!)</f>
        <v>#REF!</v>
      </c>
      <c r="AG635" s="96"/>
    </row>
    <row r="636" spans="1:34" s="32" customFormat="1" hidden="1" outlineLevel="1" x14ac:dyDescent="0.2">
      <c r="A636" s="55"/>
      <c r="B636" s="22">
        <v>11</v>
      </c>
      <c r="C636" s="404">
        <v>4</v>
      </c>
      <c r="D636" s="12" t="s">
        <v>37</v>
      </c>
      <c r="E636" s="153">
        <v>39577</v>
      </c>
      <c r="F636" s="55"/>
      <c r="G636" s="22">
        <v>11</v>
      </c>
      <c r="H636" s="21">
        <v>4</v>
      </c>
      <c r="I636" s="21">
        <v>4</v>
      </c>
      <c r="J636" s="21">
        <v>4</v>
      </c>
      <c r="K636" s="21">
        <f t="shared" si="89"/>
        <v>0</v>
      </c>
      <c r="L636" s="155">
        <v>39616</v>
      </c>
      <c r="M636" s="56"/>
      <c r="N636" s="22">
        <v>11</v>
      </c>
      <c r="O636" s="29">
        <v>4</v>
      </c>
      <c r="P636" s="21">
        <v>4</v>
      </c>
      <c r="Q636" s="21">
        <v>0</v>
      </c>
      <c r="R636" s="21">
        <v>4</v>
      </c>
      <c r="S636" s="14">
        <v>0</v>
      </c>
      <c r="T636" s="100">
        <f t="shared" si="93"/>
        <v>0</v>
      </c>
      <c r="U636" s="162">
        <v>39580</v>
      </c>
      <c r="V636" s="108">
        <f>N636</f>
        <v>11</v>
      </c>
      <c r="W636" s="12">
        <v>4</v>
      </c>
      <c r="X636" s="437" t="str">
        <f t="shared" si="91"/>
        <v>OK</v>
      </c>
      <c r="Y636" s="333">
        <f t="shared" si="94"/>
        <v>0</v>
      </c>
      <c r="Z636" s="12" t="str">
        <f t="shared" si="95"/>
        <v>Solmar</v>
      </c>
      <c r="AA636" s="51">
        <v>39595</v>
      </c>
      <c r="AB636" s="1233"/>
      <c r="AC636" s="147">
        <f t="shared" si="92"/>
        <v>18</v>
      </c>
      <c r="AD636" s="11" t="str">
        <f t="shared" si="96"/>
        <v>OK</v>
      </c>
      <c r="AE636" s="11" t="str">
        <f t="shared" si="97"/>
        <v>-</v>
      </c>
      <c r="AF636" s="12" t="e">
        <f>IF(#REF!="","",AA636-#REF!)</f>
        <v>#REF!</v>
      </c>
      <c r="AG636" s="95"/>
      <c r="AH636" s="55"/>
    </row>
    <row r="637" spans="1:34" s="32" customFormat="1" hidden="1" outlineLevel="1" x14ac:dyDescent="0.2">
      <c r="B637" s="30">
        <v>1</v>
      </c>
      <c r="C637" s="406">
        <v>11</v>
      </c>
      <c r="D637" s="9" t="s">
        <v>24</v>
      </c>
      <c r="E637" s="153">
        <v>39580</v>
      </c>
      <c r="G637" s="30">
        <v>1</v>
      </c>
      <c r="H637" s="31">
        <v>11</v>
      </c>
      <c r="I637" s="31">
        <v>11</v>
      </c>
      <c r="J637" s="31">
        <v>11</v>
      </c>
      <c r="K637" s="31">
        <f t="shared" si="89"/>
        <v>0</v>
      </c>
      <c r="L637" s="154">
        <v>39616</v>
      </c>
      <c r="M637" s="17"/>
      <c r="N637" s="30">
        <v>1</v>
      </c>
      <c r="O637" s="34">
        <v>11</v>
      </c>
      <c r="P637" s="31">
        <v>11</v>
      </c>
      <c r="Q637" s="31">
        <v>0</v>
      </c>
      <c r="R637" s="31">
        <v>11</v>
      </c>
      <c r="S637" s="33">
        <v>0</v>
      </c>
      <c r="T637" s="40">
        <f t="shared" si="93"/>
        <v>0</v>
      </c>
      <c r="U637" s="162">
        <f t="shared" si="98"/>
        <v>39581</v>
      </c>
      <c r="V637" s="112">
        <f>N637</f>
        <v>1</v>
      </c>
      <c r="W637" s="16">
        <v>11</v>
      </c>
      <c r="X637" s="437" t="str">
        <f t="shared" si="91"/>
        <v>OK</v>
      </c>
      <c r="Y637" s="333">
        <f t="shared" si="94"/>
        <v>0</v>
      </c>
      <c r="Z637" s="9" t="str">
        <f t="shared" si="95"/>
        <v>White</v>
      </c>
      <c r="AA637" s="51">
        <v>39594</v>
      </c>
      <c r="AB637" s="1282">
        <f>SUM(W637:W644)</f>
        <v>109</v>
      </c>
      <c r="AC637" s="147">
        <f t="shared" si="92"/>
        <v>14</v>
      </c>
      <c r="AD637" s="15" t="str">
        <f t="shared" si="96"/>
        <v>OK</v>
      </c>
      <c r="AE637" s="11" t="str">
        <f t="shared" si="97"/>
        <v>-</v>
      </c>
      <c r="AF637" s="9" t="e">
        <f>IF(#REF!="","",AA637-#REF!)</f>
        <v>#REF!</v>
      </c>
      <c r="AG637" s="96"/>
    </row>
    <row r="638" spans="1:34" s="32" customFormat="1" hidden="1" outlineLevel="1" x14ac:dyDescent="0.2">
      <c r="B638" s="30">
        <v>2</v>
      </c>
      <c r="C638" s="406">
        <v>9</v>
      </c>
      <c r="D638" s="9" t="s">
        <v>26</v>
      </c>
      <c r="E638" s="153">
        <v>39580</v>
      </c>
      <c r="G638" s="30">
        <v>2</v>
      </c>
      <c r="H638" s="31">
        <v>9</v>
      </c>
      <c r="I638" s="31">
        <v>9</v>
      </c>
      <c r="J638" s="31">
        <v>9</v>
      </c>
      <c r="K638" s="31">
        <f t="shared" si="89"/>
        <v>0</v>
      </c>
      <c r="L638" s="154">
        <v>39616</v>
      </c>
      <c r="M638" s="17"/>
      <c r="N638" s="30">
        <v>2</v>
      </c>
      <c r="O638" s="34">
        <v>9</v>
      </c>
      <c r="P638" s="31">
        <v>9</v>
      </c>
      <c r="Q638" s="31">
        <v>0</v>
      </c>
      <c r="R638" s="31">
        <v>9</v>
      </c>
      <c r="S638" s="33">
        <v>0</v>
      </c>
      <c r="T638" s="40">
        <f t="shared" si="93"/>
        <v>0</v>
      </c>
      <c r="U638" s="162">
        <f t="shared" si="98"/>
        <v>39581</v>
      </c>
      <c r="V638" s="112">
        <v>2</v>
      </c>
      <c r="W638" s="16">
        <v>9</v>
      </c>
      <c r="X638" s="437" t="str">
        <f t="shared" si="91"/>
        <v>OK</v>
      </c>
      <c r="Y638" s="333">
        <f t="shared" si="94"/>
        <v>0</v>
      </c>
      <c r="Z638" s="9" t="str">
        <f t="shared" si="95"/>
        <v>Black</v>
      </c>
      <c r="AA638" s="51">
        <v>39604</v>
      </c>
      <c r="AB638" s="1282"/>
      <c r="AC638" s="147">
        <f t="shared" si="92"/>
        <v>23</v>
      </c>
      <c r="AD638" s="15" t="str">
        <f t="shared" si="96"/>
        <v>OK</v>
      </c>
      <c r="AE638" s="11" t="str">
        <f t="shared" si="97"/>
        <v>-</v>
      </c>
      <c r="AF638" s="9" t="e">
        <f>IF(#REF!="","",AA638-#REF!)</f>
        <v>#REF!</v>
      </c>
      <c r="AG638" s="96"/>
    </row>
    <row r="639" spans="1:34" s="32" customFormat="1" hidden="1" outlineLevel="1" x14ac:dyDescent="0.2">
      <c r="B639" s="30">
        <v>3</v>
      </c>
      <c r="C639" s="406">
        <v>10</v>
      </c>
      <c r="D639" s="9" t="s">
        <v>29</v>
      </c>
      <c r="E639" s="153">
        <v>39580</v>
      </c>
      <c r="G639" s="30">
        <v>3</v>
      </c>
      <c r="H639" s="31">
        <v>10</v>
      </c>
      <c r="I639" s="31">
        <v>10</v>
      </c>
      <c r="J639" s="31">
        <v>10</v>
      </c>
      <c r="K639" s="31">
        <f t="shared" ref="K639:K702" si="99">IF(I639="","",I639-J639)</f>
        <v>0</v>
      </c>
      <c r="L639" s="154">
        <v>39616</v>
      </c>
      <c r="M639" s="17"/>
      <c r="N639" s="30">
        <v>3</v>
      </c>
      <c r="O639" s="34">
        <v>10</v>
      </c>
      <c r="P639" s="31">
        <v>10</v>
      </c>
      <c r="Q639" s="31">
        <v>0</v>
      </c>
      <c r="R639" s="31">
        <v>10</v>
      </c>
      <c r="S639" s="33">
        <v>0</v>
      </c>
      <c r="T639" s="40">
        <f t="shared" si="93"/>
        <v>0</v>
      </c>
      <c r="U639" s="162">
        <f t="shared" si="98"/>
        <v>39581</v>
      </c>
      <c r="V639" s="112">
        <f>N639</f>
        <v>3</v>
      </c>
      <c r="W639" s="16">
        <v>10</v>
      </c>
      <c r="X639" s="437" t="str">
        <f t="shared" si="91"/>
        <v>OK</v>
      </c>
      <c r="Y639" s="333">
        <f t="shared" si="94"/>
        <v>0</v>
      </c>
      <c r="Z639" s="9" t="str">
        <f t="shared" si="95"/>
        <v>Credial</v>
      </c>
      <c r="AA639" s="51">
        <v>39595</v>
      </c>
      <c r="AB639" s="1282"/>
      <c r="AC639" s="147">
        <f t="shared" si="92"/>
        <v>15</v>
      </c>
      <c r="AD639" s="15" t="str">
        <f t="shared" si="96"/>
        <v>OK</v>
      </c>
      <c r="AE639" s="11" t="str">
        <f t="shared" si="97"/>
        <v>-</v>
      </c>
      <c r="AF639" s="9" t="e">
        <f>IF(#REF!="","",AA639-#REF!)</f>
        <v>#REF!</v>
      </c>
      <c r="AG639" s="96"/>
    </row>
    <row r="640" spans="1:34" s="32" customFormat="1" hidden="1" outlineLevel="1" x14ac:dyDescent="0.2">
      <c r="B640" s="30">
        <v>4</v>
      </c>
      <c r="C640" s="406">
        <v>63</v>
      </c>
      <c r="D640" s="9" t="s">
        <v>30</v>
      </c>
      <c r="E640" s="153">
        <v>39580</v>
      </c>
      <c r="G640" s="30">
        <v>4</v>
      </c>
      <c r="H640" s="31">
        <v>63</v>
      </c>
      <c r="I640" s="31">
        <v>63</v>
      </c>
      <c r="J640" s="31">
        <v>63</v>
      </c>
      <c r="K640" s="31">
        <f t="shared" si="99"/>
        <v>0</v>
      </c>
      <c r="L640" s="154">
        <v>39616</v>
      </c>
      <c r="M640" s="17"/>
      <c r="N640" s="30">
        <v>4</v>
      </c>
      <c r="O640" s="34">
        <v>63</v>
      </c>
      <c r="P640" s="31">
        <v>63</v>
      </c>
      <c r="Q640" s="31">
        <v>0</v>
      </c>
      <c r="R640" s="31">
        <v>63</v>
      </c>
      <c r="S640" s="33">
        <v>0</v>
      </c>
      <c r="T640" s="40">
        <f t="shared" si="93"/>
        <v>0</v>
      </c>
      <c r="U640" s="162">
        <f t="shared" si="98"/>
        <v>39581</v>
      </c>
      <c r="V640" s="112">
        <v>4</v>
      </c>
      <c r="W640" s="16">
        <v>63</v>
      </c>
      <c r="X640" s="437" t="str">
        <f t="shared" si="91"/>
        <v>OK</v>
      </c>
      <c r="Y640" s="333">
        <f t="shared" si="94"/>
        <v>0</v>
      </c>
      <c r="Z640" s="9" t="str">
        <f t="shared" si="95"/>
        <v>Ikeia</v>
      </c>
      <c r="AA640" s="51">
        <v>39661</v>
      </c>
      <c r="AB640" s="1282"/>
      <c r="AC640" s="147">
        <f t="shared" si="92"/>
        <v>79</v>
      </c>
      <c r="AD640" s="15" t="str">
        <f t="shared" si="96"/>
        <v>OK</v>
      </c>
      <c r="AE640" s="11" t="str">
        <f t="shared" si="97"/>
        <v>-</v>
      </c>
      <c r="AF640" s="9" t="e">
        <f>IF(#REF!="","",AA640-#REF!)</f>
        <v>#REF!</v>
      </c>
      <c r="AG640" s="96"/>
    </row>
    <row r="641" spans="1:34" s="32" customFormat="1" hidden="1" outlineLevel="1" x14ac:dyDescent="0.2">
      <c r="B641" s="30">
        <v>5</v>
      </c>
      <c r="C641" s="406">
        <v>4</v>
      </c>
      <c r="D641" s="9" t="s">
        <v>31</v>
      </c>
      <c r="E641" s="153">
        <v>39580</v>
      </c>
      <c r="G641" s="30">
        <v>5</v>
      </c>
      <c r="H641" s="31">
        <v>4</v>
      </c>
      <c r="I641" s="31">
        <v>4</v>
      </c>
      <c r="J641" s="31">
        <v>4</v>
      </c>
      <c r="K641" s="31">
        <f t="shared" si="99"/>
        <v>0</v>
      </c>
      <c r="L641" s="154">
        <v>39616</v>
      </c>
      <c r="M641" s="17"/>
      <c r="N641" s="30">
        <v>5</v>
      </c>
      <c r="O641" s="34">
        <v>4</v>
      </c>
      <c r="P641" s="31">
        <v>4</v>
      </c>
      <c r="Q641" s="31">
        <v>0</v>
      </c>
      <c r="R641" s="31">
        <v>4</v>
      </c>
      <c r="S641" s="33">
        <v>0</v>
      </c>
      <c r="T641" s="40">
        <f t="shared" si="93"/>
        <v>0</v>
      </c>
      <c r="U641" s="162">
        <f t="shared" si="98"/>
        <v>39581</v>
      </c>
      <c r="V641" s="112">
        <f>N641</f>
        <v>5</v>
      </c>
      <c r="W641" s="16">
        <v>4</v>
      </c>
      <c r="X641" s="437" t="str">
        <f t="shared" si="91"/>
        <v>OK</v>
      </c>
      <c r="Y641" s="333">
        <f t="shared" si="94"/>
        <v>0</v>
      </c>
      <c r="Z641" s="9" t="str">
        <f t="shared" si="95"/>
        <v>Moviflor</v>
      </c>
      <c r="AA641" s="51">
        <v>39595</v>
      </c>
      <c r="AB641" s="1282"/>
      <c r="AC641" s="147">
        <f t="shared" si="92"/>
        <v>15</v>
      </c>
      <c r="AD641" s="15" t="str">
        <f t="shared" si="96"/>
        <v>OK</v>
      </c>
      <c r="AE641" s="11" t="str">
        <f t="shared" si="97"/>
        <v>-</v>
      </c>
      <c r="AF641" s="9" t="e">
        <f>IF(#REF!="","",AA641-#REF!)</f>
        <v>#REF!</v>
      </c>
      <c r="AG641" s="96"/>
    </row>
    <row r="642" spans="1:34" s="32" customFormat="1" hidden="1" outlineLevel="1" x14ac:dyDescent="0.2">
      <c r="B642" s="30">
        <v>6</v>
      </c>
      <c r="C642" s="406">
        <v>7</v>
      </c>
      <c r="D642" s="9" t="s">
        <v>32</v>
      </c>
      <c r="E642" s="153">
        <v>39580</v>
      </c>
      <c r="G642" s="30">
        <v>6</v>
      </c>
      <c r="H642" s="31">
        <v>7</v>
      </c>
      <c r="I642" s="31">
        <v>7</v>
      </c>
      <c r="J642" s="31">
        <v>7</v>
      </c>
      <c r="K642" s="31">
        <f t="shared" si="99"/>
        <v>0</v>
      </c>
      <c r="L642" s="154">
        <v>39616</v>
      </c>
      <c r="M642" s="17"/>
      <c r="N642" s="30">
        <v>6</v>
      </c>
      <c r="O642" s="34">
        <v>7</v>
      </c>
      <c r="P642" s="31">
        <v>7</v>
      </c>
      <c r="Q642" s="31">
        <v>0</v>
      </c>
      <c r="R642" s="31">
        <v>7</v>
      </c>
      <c r="S642" s="33">
        <v>0</v>
      </c>
      <c r="T642" s="40">
        <f t="shared" si="93"/>
        <v>0</v>
      </c>
      <c r="U642" s="162">
        <f t="shared" si="98"/>
        <v>39581</v>
      </c>
      <c r="V642" s="112">
        <v>6</v>
      </c>
      <c r="W642" s="16">
        <v>7</v>
      </c>
      <c r="X642" s="437" t="str">
        <f t="shared" si="91"/>
        <v>OK</v>
      </c>
      <c r="Y642" s="333">
        <f t="shared" si="94"/>
        <v>0</v>
      </c>
      <c r="Z642" s="9" t="str">
        <f t="shared" si="95"/>
        <v>Conforama</v>
      </c>
      <c r="AA642" s="51">
        <v>39604</v>
      </c>
      <c r="AB642" s="1282"/>
      <c r="AC642" s="147">
        <f t="shared" si="92"/>
        <v>23</v>
      </c>
      <c r="AD642" s="15" t="str">
        <f t="shared" si="96"/>
        <v>OK</v>
      </c>
      <c r="AE642" s="11" t="str">
        <f t="shared" si="97"/>
        <v>-</v>
      </c>
      <c r="AF642" s="9" t="e">
        <f>IF(#REF!="","",AA642-#REF!)</f>
        <v>#REF!</v>
      </c>
      <c r="AG642" s="96"/>
    </row>
    <row r="643" spans="1:34" s="32" customFormat="1" hidden="1" outlineLevel="1" x14ac:dyDescent="0.2">
      <c r="B643" s="30">
        <v>7</v>
      </c>
      <c r="C643" s="406">
        <v>4</v>
      </c>
      <c r="D643" s="9" t="s">
        <v>34</v>
      </c>
      <c r="E643" s="153">
        <v>39580</v>
      </c>
      <c r="G643" s="30">
        <v>7</v>
      </c>
      <c r="H643" s="31">
        <v>4</v>
      </c>
      <c r="I643" s="31">
        <v>4</v>
      </c>
      <c r="J643" s="31">
        <v>4</v>
      </c>
      <c r="K643" s="31">
        <f t="shared" si="99"/>
        <v>0</v>
      </c>
      <c r="L643" s="154">
        <v>39616</v>
      </c>
      <c r="M643" s="17"/>
      <c r="N643" s="30">
        <v>7</v>
      </c>
      <c r="O643" s="34">
        <v>4</v>
      </c>
      <c r="P643" s="31">
        <v>4</v>
      </c>
      <c r="Q643" s="31">
        <v>0</v>
      </c>
      <c r="R643" s="31">
        <v>4</v>
      </c>
      <c r="S643" s="33">
        <v>0</v>
      </c>
      <c r="T643" s="40">
        <f t="shared" si="93"/>
        <v>0</v>
      </c>
      <c r="U643" s="162">
        <f t="shared" si="98"/>
        <v>39581</v>
      </c>
      <c r="V643" s="112">
        <v>7</v>
      </c>
      <c r="W643" s="16">
        <v>4</v>
      </c>
      <c r="X643" s="437" t="str">
        <f t="shared" si="91"/>
        <v>OK</v>
      </c>
      <c r="Y643" s="333">
        <f t="shared" si="94"/>
        <v>0</v>
      </c>
      <c r="Z643" s="9" t="str">
        <f t="shared" si="95"/>
        <v>Euronics</v>
      </c>
      <c r="AA643" s="51">
        <v>39604</v>
      </c>
      <c r="AB643" s="1282"/>
      <c r="AC643" s="147">
        <f t="shared" si="92"/>
        <v>23</v>
      </c>
      <c r="AD643" s="15" t="str">
        <f t="shared" ref="AD643:AD674" si="100">IF(AA643&gt;0,"OK","Pendente")</f>
        <v>OK</v>
      </c>
      <c r="AE643" s="11" t="str">
        <f t="shared" si="97"/>
        <v>-</v>
      </c>
      <c r="AF643" s="9" t="e">
        <f>IF(#REF!="","",AA643-#REF!)</f>
        <v>#REF!</v>
      </c>
      <c r="AG643" s="96"/>
    </row>
    <row r="644" spans="1:34" s="32" customFormat="1" hidden="1" outlineLevel="1" x14ac:dyDescent="0.2">
      <c r="A644" s="55"/>
      <c r="B644" s="22">
        <v>8</v>
      </c>
      <c r="C644" s="404">
        <v>1</v>
      </c>
      <c r="D644" s="12" t="s">
        <v>36</v>
      </c>
      <c r="E644" s="153">
        <v>39580</v>
      </c>
      <c r="F644" s="55"/>
      <c r="G644" s="22">
        <v>8</v>
      </c>
      <c r="H644" s="21">
        <v>1</v>
      </c>
      <c r="I644" s="21">
        <v>1</v>
      </c>
      <c r="J644" s="21">
        <v>1</v>
      </c>
      <c r="K644" s="21">
        <f t="shared" si="99"/>
        <v>0</v>
      </c>
      <c r="L644" s="155">
        <v>39616</v>
      </c>
      <c r="M644" s="56"/>
      <c r="N644" s="22">
        <v>8</v>
      </c>
      <c r="O644" s="29">
        <v>1</v>
      </c>
      <c r="P644" s="21">
        <v>1</v>
      </c>
      <c r="Q644" s="21">
        <v>0</v>
      </c>
      <c r="R644" s="21">
        <v>1</v>
      </c>
      <c r="S644" s="14">
        <v>0</v>
      </c>
      <c r="T644" s="100">
        <f t="shared" si="93"/>
        <v>0</v>
      </c>
      <c r="U644" s="162">
        <f t="shared" si="98"/>
        <v>39581</v>
      </c>
      <c r="V644" s="108">
        <f>N644</f>
        <v>8</v>
      </c>
      <c r="W644" s="12">
        <v>1</v>
      </c>
      <c r="X644" s="437" t="str">
        <f t="shared" si="91"/>
        <v>OK</v>
      </c>
      <c r="Y644" s="333">
        <f t="shared" si="94"/>
        <v>0</v>
      </c>
      <c r="Z644" s="12" t="str">
        <f t="shared" si="95"/>
        <v>Confort</v>
      </c>
      <c r="AA644" s="51">
        <v>39595</v>
      </c>
      <c r="AB644" s="1282"/>
      <c r="AC644" s="147">
        <f t="shared" si="92"/>
        <v>15</v>
      </c>
      <c r="AD644" s="11" t="str">
        <f t="shared" si="100"/>
        <v>OK</v>
      </c>
      <c r="AE644" s="11" t="str">
        <f t="shared" si="97"/>
        <v>-</v>
      </c>
      <c r="AF644" s="12" t="e">
        <f>IF(#REF!="","",AA644-#REF!)</f>
        <v>#REF!</v>
      </c>
      <c r="AG644" s="95"/>
      <c r="AH644" s="55"/>
    </row>
    <row r="645" spans="1:34" s="32" customFormat="1" hidden="1" outlineLevel="1" x14ac:dyDescent="0.2">
      <c r="B645" s="30">
        <v>1</v>
      </c>
      <c r="C645" s="406">
        <v>10</v>
      </c>
      <c r="D645" s="9" t="s">
        <v>24</v>
      </c>
      <c r="E645" s="153">
        <v>39581</v>
      </c>
      <c r="G645" s="30">
        <v>1</v>
      </c>
      <c r="H645" s="31">
        <v>10</v>
      </c>
      <c r="I645" s="31">
        <v>10</v>
      </c>
      <c r="J645" s="31">
        <v>10</v>
      </c>
      <c r="K645" s="31">
        <f t="shared" si="99"/>
        <v>0</v>
      </c>
      <c r="L645" s="154">
        <v>39616</v>
      </c>
      <c r="M645" s="17"/>
      <c r="N645" s="30">
        <v>1</v>
      </c>
      <c r="O645" s="34">
        <v>10</v>
      </c>
      <c r="P645" s="31">
        <v>10</v>
      </c>
      <c r="Q645" s="31">
        <v>0</v>
      </c>
      <c r="R645" s="31">
        <v>10</v>
      </c>
      <c r="S645" s="33">
        <v>0</v>
      </c>
      <c r="T645" s="40">
        <f t="shared" si="93"/>
        <v>0</v>
      </c>
      <c r="U645" s="162">
        <f t="shared" si="98"/>
        <v>39582</v>
      </c>
      <c r="V645" s="112">
        <f>N645</f>
        <v>1</v>
      </c>
      <c r="W645" s="16">
        <v>10</v>
      </c>
      <c r="X645" s="437" t="str">
        <f t="shared" si="91"/>
        <v>OK</v>
      </c>
      <c r="Y645" s="333">
        <f t="shared" si="94"/>
        <v>0</v>
      </c>
      <c r="Z645" s="9" t="str">
        <f t="shared" si="95"/>
        <v>White</v>
      </c>
      <c r="AA645" s="51">
        <v>39594</v>
      </c>
      <c r="AB645" s="1233">
        <f>SUM(W648:W655)</f>
        <v>200</v>
      </c>
      <c r="AC645" s="147">
        <f t="shared" si="92"/>
        <v>13</v>
      </c>
      <c r="AD645" s="15" t="str">
        <f t="shared" si="100"/>
        <v>OK</v>
      </c>
      <c r="AE645" s="11" t="str">
        <f t="shared" si="97"/>
        <v>-</v>
      </c>
      <c r="AF645" s="9" t="e">
        <f>IF(#REF!="","",AA645-#REF!)</f>
        <v>#REF!</v>
      </c>
      <c r="AG645" s="96"/>
    </row>
    <row r="646" spans="1:34" s="32" customFormat="1" hidden="1" outlineLevel="1" x14ac:dyDescent="0.2">
      <c r="B646" s="30">
        <v>2</v>
      </c>
      <c r="C646" s="406">
        <v>2</v>
      </c>
      <c r="D646" s="9" t="s">
        <v>25</v>
      </c>
      <c r="E646" s="153">
        <v>39581</v>
      </c>
      <c r="G646" s="30">
        <v>2</v>
      </c>
      <c r="H646" s="31">
        <v>2</v>
      </c>
      <c r="I646" s="31">
        <v>2</v>
      </c>
      <c r="J646" s="31">
        <v>2</v>
      </c>
      <c r="K646" s="31">
        <f t="shared" si="99"/>
        <v>0</v>
      </c>
      <c r="L646" s="154">
        <v>39616</v>
      </c>
      <c r="M646" s="17"/>
      <c r="N646" s="30">
        <v>2</v>
      </c>
      <c r="O646" s="34">
        <v>2</v>
      </c>
      <c r="P646" s="31">
        <v>2</v>
      </c>
      <c r="Q646" s="31">
        <v>0</v>
      </c>
      <c r="R646" s="31">
        <v>2</v>
      </c>
      <c r="S646" s="33">
        <v>0</v>
      </c>
      <c r="T646" s="40">
        <f t="shared" si="93"/>
        <v>0</v>
      </c>
      <c r="U646" s="162">
        <f t="shared" si="98"/>
        <v>39582</v>
      </c>
      <c r="V646" s="112">
        <v>2</v>
      </c>
      <c r="W646" s="16">
        <v>2</v>
      </c>
      <c r="X646" s="437" t="str">
        <f t="shared" si="91"/>
        <v>OK</v>
      </c>
      <c r="Y646" s="333">
        <f t="shared" si="94"/>
        <v>0</v>
      </c>
      <c r="Z646" s="9" t="str">
        <f t="shared" si="95"/>
        <v>Green</v>
      </c>
      <c r="AA646" s="51">
        <v>39604</v>
      </c>
      <c r="AB646" s="1233"/>
      <c r="AC646" s="147">
        <f t="shared" si="92"/>
        <v>22</v>
      </c>
      <c r="AD646" s="15" t="str">
        <f t="shared" si="100"/>
        <v>OK</v>
      </c>
      <c r="AE646" s="11" t="str">
        <f t="shared" si="97"/>
        <v>-</v>
      </c>
      <c r="AF646" s="9" t="e">
        <f>IF(#REF!="","",AA646-#REF!)</f>
        <v>#REF!</v>
      </c>
      <c r="AG646" s="96"/>
    </row>
    <row r="647" spans="1:34" s="32" customFormat="1" hidden="1" outlineLevel="1" x14ac:dyDescent="0.2">
      <c r="B647" s="30">
        <v>3</v>
      </c>
      <c r="C647" s="406">
        <v>12</v>
      </c>
      <c r="D647" s="9" t="s">
        <v>26</v>
      </c>
      <c r="E647" s="153">
        <v>39581</v>
      </c>
      <c r="G647" s="30">
        <v>3</v>
      </c>
      <c r="H647" s="31">
        <v>12</v>
      </c>
      <c r="I647" s="31">
        <v>12</v>
      </c>
      <c r="J647" s="31">
        <v>12</v>
      </c>
      <c r="K647" s="31">
        <f t="shared" si="99"/>
        <v>0</v>
      </c>
      <c r="L647" s="154">
        <v>39616</v>
      </c>
      <c r="M647" s="17"/>
      <c r="N647" s="30">
        <v>3</v>
      </c>
      <c r="O647" s="34">
        <v>12</v>
      </c>
      <c r="P647" s="31">
        <v>12</v>
      </c>
      <c r="Q647" s="31">
        <v>0</v>
      </c>
      <c r="R647" s="31">
        <v>12</v>
      </c>
      <c r="S647" s="33">
        <v>0</v>
      </c>
      <c r="T647" s="40">
        <f t="shared" si="93"/>
        <v>0</v>
      </c>
      <c r="U647" s="162">
        <f t="shared" si="98"/>
        <v>39582</v>
      </c>
      <c r="V647" s="112">
        <v>3</v>
      </c>
      <c r="W647" s="16">
        <v>12</v>
      </c>
      <c r="X647" s="437" t="str">
        <f t="shared" si="91"/>
        <v>OK</v>
      </c>
      <c r="Y647" s="333">
        <f t="shared" si="94"/>
        <v>0</v>
      </c>
      <c r="Z647" s="9" t="str">
        <f t="shared" si="95"/>
        <v>Black</v>
      </c>
      <c r="AA647" s="51">
        <v>39604</v>
      </c>
      <c r="AB647" s="1233"/>
      <c r="AC647" s="147">
        <f t="shared" si="92"/>
        <v>22</v>
      </c>
      <c r="AD647" s="15" t="str">
        <f t="shared" si="100"/>
        <v>OK</v>
      </c>
      <c r="AE647" s="11" t="str">
        <f t="shared" si="97"/>
        <v>-</v>
      </c>
      <c r="AF647" s="9" t="e">
        <f>IF(#REF!="","",AA647-#REF!)</f>
        <v>#REF!</v>
      </c>
      <c r="AG647" s="96"/>
    </row>
    <row r="648" spans="1:34" s="32" customFormat="1" hidden="1" outlineLevel="1" x14ac:dyDescent="0.2">
      <c r="B648" s="30">
        <v>4</v>
      </c>
      <c r="C648" s="406">
        <v>1</v>
      </c>
      <c r="D648" s="9" t="s">
        <v>28</v>
      </c>
      <c r="E648" s="153">
        <v>39581</v>
      </c>
      <c r="G648" s="30">
        <v>4</v>
      </c>
      <c r="H648" s="31">
        <v>1</v>
      </c>
      <c r="I648" s="31">
        <v>1</v>
      </c>
      <c r="J648" s="31">
        <v>1</v>
      </c>
      <c r="K648" s="31">
        <f t="shared" si="99"/>
        <v>0</v>
      </c>
      <c r="L648" s="154">
        <v>39616</v>
      </c>
      <c r="M648" s="17"/>
      <c r="N648" s="30">
        <v>4</v>
      </c>
      <c r="O648" s="34">
        <v>1</v>
      </c>
      <c r="P648" s="31">
        <v>1</v>
      </c>
      <c r="Q648" s="31">
        <v>0</v>
      </c>
      <c r="R648" s="31">
        <v>1</v>
      </c>
      <c r="S648" s="33">
        <v>0</v>
      </c>
      <c r="T648" s="40">
        <f t="shared" si="93"/>
        <v>0</v>
      </c>
      <c r="U648" s="162">
        <f t="shared" si="98"/>
        <v>39582</v>
      </c>
      <c r="V648" s="112">
        <v>4</v>
      </c>
      <c r="W648" s="16">
        <v>1</v>
      </c>
      <c r="X648" s="437" t="str">
        <f t="shared" ref="X648:X711" si="101">IF(C648=W648,"OK",IF(W648=R648,"ERRO",IF(W648="","KO",IF(W648=J648,"ERRO"))))</f>
        <v>OK</v>
      </c>
      <c r="Y648" s="333">
        <f t="shared" si="94"/>
        <v>0</v>
      </c>
      <c r="Z648" s="9" t="str">
        <f t="shared" si="95"/>
        <v>Finance</v>
      </c>
      <c r="AA648" s="51">
        <v>39604</v>
      </c>
      <c r="AB648" s="1233"/>
      <c r="AC648" s="147">
        <f t="shared" ref="AC648:AC711" si="102">DAYS360(E648,AA648)</f>
        <v>22</v>
      </c>
      <c r="AD648" s="15" t="str">
        <f t="shared" si="100"/>
        <v>OK</v>
      </c>
      <c r="AE648" s="11" t="str">
        <f t="shared" si="97"/>
        <v>-</v>
      </c>
      <c r="AF648" s="9" t="e">
        <f>IF(#REF!="","",AA648-#REF!)</f>
        <v>#REF!</v>
      </c>
      <c r="AG648" s="96"/>
    </row>
    <row r="649" spans="1:34" s="32" customFormat="1" hidden="1" outlineLevel="1" x14ac:dyDescent="0.2">
      <c r="B649" s="30">
        <v>5</v>
      </c>
      <c r="C649" s="406">
        <v>19</v>
      </c>
      <c r="D649" s="9" t="s">
        <v>29</v>
      </c>
      <c r="E649" s="153">
        <v>39581</v>
      </c>
      <c r="G649" s="30">
        <v>5</v>
      </c>
      <c r="H649" s="31">
        <v>19</v>
      </c>
      <c r="I649" s="31">
        <v>19</v>
      </c>
      <c r="J649" s="31">
        <v>19</v>
      </c>
      <c r="K649" s="31">
        <f t="shared" si="99"/>
        <v>0</v>
      </c>
      <c r="L649" s="154">
        <v>39616</v>
      </c>
      <c r="M649" s="17"/>
      <c r="N649" s="30">
        <v>5</v>
      </c>
      <c r="O649" s="34">
        <v>19</v>
      </c>
      <c r="P649" s="31">
        <v>19</v>
      </c>
      <c r="Q649" s="31">
        <v>0</v>
      </c>
      <c r="R649" s="31">
        <v>19</v>
      </c>
      <c r="S649" s="33">
        <v>0</v>
      </c>
      <c r="T649" s="40">
        <f t="shared" ref="T649:T712" si="103">IF(R649="","",P649-R649)</f>
        <v>0</v>
      </c>
      <c r="U649" s="162">
        <f t="shared" si="98"/>
        <v>39582</v>
      </c>
      <c r="V649" s="112">
        <f>N649</f>
        <v>5</v>
      </c>
      <c r="W649" s="16">
        <v>19</v>
      </c>
      <c r="X649" s="437" t="str">
        <f t="shared" si="101"/>
        <v>OK</v>
      </c>
      <c r="Y649" s="333">
        <f t="shared" ref="Y649:Y712" si="104">+C649-W649</f>
        <v>0</v>
      </c>
      <c r="Z649" s="9" t="str">
        <f t="shared" ref="Z649:Z712" si="105">IF(D649="","",D649)</f>
        <v>Credial</v>
      </c>
      <c r="AA649" s="51">
        <v>39595</v>
      </c>
      <c r="AB649" s="1233"/>
      <c r="AC649" s="147">
        <f t="shared" si="102"/>
        <v>14</v>
      </c>
      <c r="AD649" s="15" t="str">
        <f t="shared" si="100"/>
        <v>OK</v>
      </c>
      <c r="AE649" s="11" t="str">
        <f t="shared" si="97"/>
        <v>-</v>
      </c>
      <c r="AF649" s="9" t="e">
        <f>IF(#REF!="","",AA649-#REF!)</f>
        <v>#REF!</v>
      </c>
      <c r="AG649" s="96"/>
    </row>
    <row r="650" spans="1:34" s="32" customFormat="1" hidden="1" outlineLevel="1" x14ac:dyDescent="0.2">
      <c r="B650" s="30">
        <v>6</v>
      </c>
      <c r="C650" s="406">
        <v>173</v>
      </c>
      <c r="D650" s="9" t="s">
        <v>30</v>
      </c>
      <c r="E650" s="153">
        <v>39581</v>
      </c>
      <c r="G650" s="30">
        <v>6</v>
      </c>
      <c r="H650" s="31">
        <v>173</v>
      </c>
      <c r="I650" s="31">
        <v>173</v>
      </c>
      <c r="J650" s="31">
        <v>173</v>
      </c>
      <c r="K650" s="31">
        <f t="shared" si="99"/>
        <v>0</v>
      </c>
      <c r="L650" s="154">
        <v>39616</v>
      </c>
      <c r="M650" s="17"/>
      <c r="N650" s="30">
        <v>6</v>
      </c>
      <c r="O650" s="34">
        <v>173</v>
      </c>
      <c r="P650" s="31">
        <v>173</v>
      </c>
      <c r="Q650" s="31">
        <v>0</v>
      </c>
      <c r="R650" s="31">
        <v>173</v>
      </c>
      <c r="S650" s="33">
        <v>0</v>
      </c>
      <c r="T650" s="40">
        <f t="shared" si="103"/>
        <v>0</v>
      </c>
      <c r="U650" s="162">
        <f t="shared" si="98"/>
        <v>39582</v>
      </c>
      <c r="V650" s="112">
        <v>6</v>
      </c>
      <c r="W650" s="16">
        <v>173</v>
      </c>
      <c r="X650" s="437" t="str">
        <f t="shared" si="101"/>
        <v>OK</v>
      </c>
      <c r="Y650" s="333">
        <f t="shared" si="104"/>
        <v>0</v>
      </c>
      <c r="Z650" s="9" t="str">
        <f t="shared" si="105"/>
        <v>Ikeia</v>
      </c>
      <c r="AA650" s="51">
        <v>39661</v>
      </c>
      <c r="AB650" s="1233"/>
      <c r="AC650" s="147">
        <f t="shared" si="102"/>
        <v>78</v>
      </c>
      <c r="AD650" s="15" t="str">
        <f t="shared" si="100"/>
        <v>OK</v>
      </c>
      <c r="AE650" s="11" t="str">
        <f t="shared" si="97"/>
        <v>-</v>
      </c>
      <c r="AF650" s="9" t="e">
        <f>IF(#REF!="","",AA650-#REF!)</f>
        <v>#REF!</v>
      </c>
      <c r="AG650" s="96"/>
    </row>
    <row r="651" spans="1:34" s="32" customFormat="1" hidden="1" outlineLevel="1" x14ac:dyDescent="0.2">
      <c r="B651" s="30">
        <v>7</v>
      </c>
      <c r="C651" s="406">
        <v>1</v>
      </c>
      <c r="D651" s="9" t="s">
        <v>32</v>
      </c>
      <c r="E651" s="153">
        <v>39581</v>
      </c>
      <c r="G651" s="30">
        <v>7</v>
      </c>
      <c r="H651" s="31">
        <v>1</v>
      </c>
      <c r="I651" s="31">
        <v>1</v>
      </c>
      <c r="J651" s="31">
        <v>1</v>
      </c>
      <c r="K651" s="31">
        <f t="shared" si="99"/>
        <v>0</v>
      </c>
      <c r="L651" s="154">
        <v>39616</v>
      </c>
      <c r="M651" s="17"/>
      <c r="N651" s="30">
        <v>7</v>
      </c>
      <c r="O651" s="34">
        <v>1</v>
      </c>
      <c r="P651" s="31">
        <v>1</v>
      </c>
      <c r="Q651" s="31">
        <v>0</v>
      </c>
      <c r="R651" s="31">
        <v>1</v>
      </c>
      <c r="S651" s="33">
        <v>0</v>
      </c>
      <c r="T651" s="40">
        <f t="shared" si="103"/>
        <v>0</v>
      </c>
      <c r="U651" s="162">
        <f t="shared" si="98"/>
        <v>39582</v>
      </c>
      <c r="V651" s="112">
        <v>7</v>
      </c>
      <c r="W651" s="16">
        <v>1</v>
      </c>
      <c r="X651" s="437" t="str">
        <f t="shared" si="101"/>
        <v>OK</v>
      </c>
      <c r="Y651" s="333">
        <f t="shared" si="104"/>
        <v>0</v>
      </c>
      <c r="Z651" s="9" t="str">
        <f t="shared" si="105"/>
        <v>Conforama</v>
      </c>
      <c r="AA651" s="51">
        <v>39604</v>
      </c>
      <c r="AB651" s="1233"/>
      <c r="AC651" s="147">
        <f t="shared" si="102"/>
        <v>22</v>
      </c>
      <c r="AD651" s="15" t="str">
        <f t="shared" si="100"/>
        <v>OK</v>
      </c>
      <c r="AE651" s="11" t="str">
        <f t="shared" si="97"/>
        <v>-</v>
      </c>
      <c r="AF651" s="9" t="e">
        <f>IF(#REF!="","",AA651-#REF!)</f>
        <v>#REF!</v>
      </c>
      <c r="AG651" s="96"/>
    </row>
    <row r="652" spans="1:34" s="32" customFormat="1" hidden="1" outlineLevel="1" x14ac:dyDescent="0.2">
      <c r="B652" s="30">
        <v>8</v>
      </c>
      <c r="C652" s="406">
        <v>2</v>
      </c>
      <c r="D652" s="9" t="s">
        <v>34</v>
      </c>
      <c r="E652" s="153">
        <v>39581</v>
      </c>
      <c r="G652" s="30">
        <v>8</v>
      </c>
      <c r="H652" s="31">
        <v>2</v>
      </c>
      <c r="I652" s="31">
        <v>2</v>
      </c>
      <c r="J652" s="31">
        <v>2</v>
      </c>
      <c r="K652" s="31">
        <f t="shared" si="99"/>
        <v>0</v>
      </c>
      <c r="L652" s="154">
        <v>39616</v>
      </c>
      <c r="M652" s="17"/>
      <c r="N652" s="30">
        <v>8</v>
      </c>
      <c r="O652" s="34">
        <v>2</v>
      </c>
      <c r="P652" s="31">
        <v>2</v>
      </c>
      <c r="Q652" s="31">
        <v>0</v>
      </c>
      <c r="R652" s="31">
        <v>2</v>
      </c>
      <c r="S652" s="33">
        <v>0</v>
      </c>
      <c r="T652" s="40">
        <f t="shared" si="103"/>
        <v>0</v>
      </c>
      <c r="U652" s="162">
        <f t="shared" si="98"/>
        <v>39582</v>
      </c>
      <c r="V652" s="112">
        <v>8</v>
      </c>
      <c r="W652" s="16">
        <v>2</v>
      </c>
      <c r="X652" s="437" t="str">
        <f t="shared" si="101"/>
        <v>OK</v>
      </c>
      <c r="Y652" s="333">
        <f t="shared" si="104"/>
        <v>0</v>
      </c>
      <c r="Z652" s="9" t="str">
        <f t="shared" si="105"/>
        <v>Euronics</v>
      </c>
      <c r="AA652" s="51">
        <v>39604</v>
      </c>
      <c r="AB652" s="1233"/>
      <c r="AC652" s="147">
        <f t="shared" si="102"/>
        <v>22</v>
      </c>
      <c r="AD652" s="15" t="str">
        <f t="shared" si="100"/>
        <v>OK</v>
      </c>
      <c r="AE652" s="11" t="str">
        <f t="shared" si="97"/>
        <v>-</v>
      </c>
      <c r="AF652" s="9" t="e">
        <f>IF(#REF!="","",AA652-#REF!)</f>
        <v>#REF!</v>
      </c>
      <c r="AG652" s="96"/>
    </row>
    <row r="653" spans="1:34" s="32" customFormat="1" hidden="1" outlineLevel="1" x14ac:dyDescent="0.2">
      <c r="B653" s="30">
        <v>9</v>
      </c>
      <c r="C653" s="406">
        <v>1</v>
      </c>
      <c r="D653" s="9" t="s">
        <v>35</v>
      </c>
      <c r="E653" s="153">
        <v>39581</v>
      </c>
      <c r="G653" s="30">
        <v>9</v>
      </c>
      <c r="H653" s="31">
        <v>1</v>
      </c>
      <c r="I653" s="31">
        <v>1</v>
      </c>
      <c r="J653" s="31">
        <v>1</v>
      </c>
      <c r="K653" s="31">
        <f t="shared" si="99"/>
        <v>0</v>
      </c>
      <c r="L653" s="154">
        <v>39616</v>
      </c>
      <c r="M653" s="17"/>
      <c r="N653" s="30">
        <v>9</v>
      </c>
      <c r="O653" s="34">
        <v>1</v>
      </c>
      <c r="P653" s="31">
        <v>1</v>
      </c>
      <c r="Q653" s="31">
        <v>0</v>
      </c>
      <c r="R653" s="31">
        <v>1</v>
      </c>
      <c r="S653" s="33">
        <v>0</v>
      </c>
      <c r="T653" s="40">
        <f t="shared" si="103"/>
        <v>0</v>
      </c>
      <c r="U653" s="162">
        <f t="shared" si="98"/>
        <v>39582</v>
      </c>
      <c r="V653" s="112">
        <v>9</v>
      </c>
      <c r="W653" s="16">
        <v>1</v>
      </c>
      <c r="X653" s="437" t="str">
        <f t="shared" si="101"/>
        <v>OK</v>
      </c>
      <c r="Y653" s="333">
        <f t="shared" si="104"/>
        <v>0</v>
      </c>
      <c r="Z653" s="9" t="str">
        <f t="shared" si="105"/>
        <v>Tien 21</v>
      </c>
      <c r="AA653" s="51">
        <v>39603</v>
      </c>
      <c r="AB653" s="1233"/>
      <c r="AC653" s="147">
        <f t="shared" si="102"/>
        <v>21</v>
      </c>
      <c r="AD653" s="15" t="str">
        <f t="shared" si="100"/>
        <v>OK</v>
      </c>
      <c r="AE653" s="11" t="str">
        <f t="shared" si="97"/>
        <v>-</v>
      </c>
      <c r="AF653" s="9" t="e">
        <f>IF(#REF!="","",AA653-#REF!)</f>
        <v>#REF!</v>
      </c>
      <c r="AG653" s="96"/>
    </row>
    <row r="654" spans="1:34" s="32" customFormat="1" hidden="1" outlineLevel="1" x14ac:dyDescent="0.2">
      <c r="B654" s="30">
        <v>10</v>
      </c>
      <c r="C654" s="406">
        <v>2</v>
      </c>
      <c r="D654" s="9" t="s">
        <v>36</v>
      </c>
      <c r="E654" s="153">
        <v>39581</v>
      </c>
      <c r="G654" s="30">
        <v>10</v>
      </c>
      <c r="H654" s="31">
        <v>2</v>
      </c>
      <c r="I654" s="31">
        <v>2</v>
      </c>
      <c r="J654" s="31">
        <v>2</v>
      </c>
      <c r="K654" s="31">
        <f t="shared" si="99"/>
        <v>0</v>
      </c>
      <c r="L654" s="154">
        <v>39616</v>
      </c>
      <c r="M654" s="17"/>
      <c r="N654" s="30">
        <v>10</v>
      </c>
      <c r="O654" s="34">
        <v>2</v>
      </c>
      <c r="P654" s="31">
        <v>2</v>
      </c>
      <c r="Q654" s="31">
        <v>0</v>
      </c>
      <c r="R654" s="31">
        <v>2</v>
      </c>
      <c r="S654" s="33">
        <v>0</v>
      </c>
      <c r="T654" s="40">
        <f t="shared" si="103"/>
        <v>0</v>
      </c>
      <c r="U654" s="162">
        <f t="shared" si="98"/>
        <v>39582</v>
      </c>
      <c r="V654" s="112">
        <f>N654</f>
        <v>10</v>
      </c>
      <c r="W654" s="16">
        <v>2</v>
      </c>
      <c r="X654" s="437" t="str">
        <f t="shared" si="101"/>
        <v>OK</v>
      </c>
      <c r="Y654" s="333">
        <f t="shared" si="104"/>
        <v>0</v>
      </c>
      <c r="Z654" s="9" t="str">
        <f t="shared" si="105"/>
        <v>Confort</v>
      </c>
      <c r="AA654" s="51">
        <v>39595</v>
      </c>
      <c r="AB654" s="1233"/>
      <c r="AC654" s="147">
        <f t="shared" si="102"/>
        <v>14</v>
      </c>
      <c r="AD654" s="15" t="str">
        <f t="shared" si="100"/>
        <v>OK</v>
      </c>
      <c r="AE654" s="11" t="str">
        <f t="shared" si="97"/>
        <v>-</v>
      </c>
      <c r="AF654" s="9" t="e">
        <f>IF(#REF!="","",AA654-#REF!)</f>
        <v>#REF!</v>
      </c>
      <c r="AG654" s="96"/>
    </row>
    <row r="655" spans="1:34" s="32" customFormat="1" hidden="1" outlineLevel="1" x14ac:dyDescent="0.2">
      <c r="A655" s="55"/>
      <c r="B655" s="22">
        <v>11</v>
      </c>
      <c r="C655" s="404">
        <v>1</v>
      </c>
      <c r="D655" s="12" t="s">
        <v>29</v>
      </c>
      <c r="E655" s="153">
        <v>39581</v>
      </c>
      <c r="F655" s="55"/>
      <c r="G655" s="22">
        <v>11</v>
      </c>
      <c r="H655" s="21">
        <v>1</v>
      </c>
      <c r="I655" s="21">
        <v>1</v>
      </c>
      <c r="J655" s="21">
        <v>1</v>
      </c>
      <c r="K655" s="21">
        <f t="shared" si="99"/>
        <v>0</v>
      </c>
      <c r="L655" s="155">
        <v>39616</v>
      </c>
      <c r="M655" s="56"/>
      <c r="N655" s="22">
        <v>11</v>
      </c>
      <c r="O655" s="29">
        <v>1</v>
      </c>
      <c r="P655" s="21">
        <v>1</v>
      </c>
      <c r="Q655" s="21">
        <v>0</v>
      </c>
      <c r="R655" s="21">
        <v>1</v>
      </c>
      <c r="S655" s="14">
        <v>0</v>
      </c>
      <c r="T655" s="100">
        <f t="shared" si="103"/>
        <v>0</v>
      </c>
      <c r="U655" s="162">
        <f t="shared" si="98"/>
        <v>39582</v>
      </c>
      <c r="V655" s="108">
        <f>N655</f>
        <v>11</v>
      </c>
      <c r="W655" s="12">
        <v>1</v>
      </c>
      <c r="X655" s="437" t="str">
        <f t="shared" si="101"/>
        <v>OK</v>
      </c>
      <c r="Y655" s="333">
        <f t="shared" si="104"/>
        <v>0</v>
      </c>
      <c r="Z655" s="12" t="str">
        <f t="shared" si="105"/>
        <v>Credial</v>
      </c>
      <c r="AA655" s="51">
        <v>39595</v>
      </c>
      <c r="AB655" s="1233"/>
      <c r="AC655" s="147">
        <f t="shared" si="102"/>
        <v>14</v>
      </c>
      <c r="AD655" s="11" t="str">
        <f t="shared" si="100"/>
        <v>OK</v>
      </c>
      <c r="AE655" s="11" t="str">
        <f t="shared" si="97"/>
        <v>-</v>
      </c>
      <c r="AF655" s="12" t="e">
        <f>IF(#REF!="","",AA655-#REF!)</f>
        <v>#REF!</v>
      </c>
      <c r="AG655" s="95"/>
      <c r="AH655" s="55"/>
    </row>
    <row r="656" spans="1:34" s="32" customFormat="1" hidden="1" outlineLevel="1" x14ac:dyDescent="0.2">
      <c r="B656" s="30">
        <v>1</v>
      </c>
      <c r="C656" s="406">
        <v>26</v>
      </c>
      <c r="D656" s="9" t="s">
        <v>24</v>
      </c>
      <c r="E656" s="153">
        <v>39582</v>
      </c>
      <c r="G656" s="30">
        <v>1</v>
      </c>
      <c r="H656" s="31">
        <v>26</v>
      </c>
      <c r="I656" s="31">
        <v>26</v>
      </c>
      <c r="J656" s="31">
        <v>26</v>
      </c>
      <c r="K656" s="31">
        <f t="shared" si="99"/>
        <v>0</v>
      </c>
      <c r="L656" s="154">
        <v>39616</v>
      </c>
      <c r="M656" s="17"/>
      <c r="N656" s="30">
        <v>1</v>
      </c>
      <c r="O656" s="34">
        <v>26</v>
      </c>
      <c r="P656" s="31">
        <v>26</v>
      </c>
      <c r="Q656" s="31">
        <v>0</v>
      </c>
      <c r="R656" s="31">
        <v>26</v>
      </c>
      <c r="S656" s="33">
        <v>0</v>
      </c>
      <c r="T656" s="40">
        <f t="shared" si="103"/>
        <v>0</v>
      </c>
      <c r="U656" s="162">
        <f t="shared" si="98"/>
        <v>39583</v>
      </c>
      <c r="V656" s="112">
        <f>N656</f>
        <v>1</v>
      </c>
      <c r="W656" s="16">
        <v>26</v>
      </c>
      <c r="X656" s="437" t="str">
        <f t="shared" si="101"/>
        <v>OK</v>
      </c>
      <c r="Y656" s="333">
        <f t="shared" si="104"/>
        <v>0</v>
      </c>
      <c r="Z656" s="9" t="str">
        <f t="shared" si="105"/>
        <v>White</v>
      </c>
      <c r="AA656" s="51">
        <v>39594</v>
      </c>
      <c r="AB656" s="1233">
        <f>SUM(W656:W664)</f>
        <v>162</v>
      </c>
      <c r="AC656" s="147">
        <f t="shared" si="102"/>
        <v>12</v>
      </c>
      <c r="AD656" s="15" t="str">
        <f t="shared" si="100"/>
        <v>OK</v>
      </c>
      <c r="AE656" s="11" t="str">
        <f t="shared" si="97"/>
        <v>-</v>
      </c>
      <c r="AF656" s="9" t="e">
        <f>IF(#REF!="","",AA656-#REF!)</f>
        <v>#REF!</v>
      </c>
      <c r="AG656" s="96"/>
    </row>
    <row r="657" spans="1:34" s="32" customFormat="1" hidden="1" outlineLevel="1" x14ac:dyDescent="0.2">
      <c r="B657" s="30">
        <v>2</v>
      </c>
      <c r="C657" s="406">
        <v>2</v>
      </c>
      <c r="D657" s="9" t="s">
        <v>25</v>
      </c>
      <c r="E657" s="153">
        <v>39582</v>
      </c>
      <c r="G657" s="30">
        <v>2</v>
      </c>
      <c r="H657" s="31">
        <v>2</v>
      </c>
      <c r="I657" s="31">
        <v>2</v>
      </c>
      <c r="J657" s="31">
        <v>2</v>
      </c>
      <c r="K657" s="31">
        <f t="shared" si="99"/>
        <v>0</v>
      </c>
      <c r="L657" s="154">
        <v>39616</v>
      </c>
      <c r="M657" s="17"/>
      <c r="N657" s="30">
        <v>2</v>
      </c>
      <c r="O657" s="34">
        <v>2</v>
      </c>
      <c r="P657" s="31">
        <v>2</v>
      </c>
      <c r="Q657" s="31">
        <v>0</v>
      </c>
      <c r="R657" s="31">
        <v>2</v>
      </c>
      <c r="S657" s="33">
        <v>0</v>
      </c>
      <c r="T657" s="40">
        <f t="shared" si="103"/>
        <v>0</v>
      </c>
      <c r="U657" s="162">
        <f t="shared" si="98"/>
        <v>39583</v>
      </c>
      <c r="V657" s="112">
        <v>2</v>
      </c>
      <c r="W657" s="16">
        <v>2</v>
      </c>
      <c r="X657" s="437" t="str">
        <f t="shared" si="101"/>
        <v>OK</v>
      </c>
      <c r="Y657" s="333">
        <f t="shared" si="104"/>
        <v>0</v>
      </c>
      <c r="Z657" s="9" t="str">
        <f t="shared" si="105"/>
        <v>Green</v>
      </c>
      <c r="AA657" s="51">
        <v>39604</v>
      </c>
      <c r="AB657" s="1233"/>
      <c r="AC657" s="147">
        <f t="shared" si="102"/>
        <v>21</v>
      </c>
      <c r="AD657" s="15" t="str">
        <f t="shared" si="100"/>
        <v>OK</v>
      </c>
      <c r="AE657" s="11" t="str">
        <f t="shared" si="97"/>
        <v>-</v>
      </c>
      <c r="AF657" s="9" t="e">
        <f>IF(#REF!="","",AA657-#REF!)</f>
        <v>#REF!</v>
      </c>
      <c r="AG657" s="96"/>
    </row>
    <row r="658" spans="1:34" s="32" customFormat="1" hidden="1" outlineLevel="1" x14ac:dyDescent="0.2">
      <c r="B658" s="30">
        <v>3</v>
      </c>
      <c r="C658" s="406">
        <v>9</v>
      </c>
      <c r="D658" s="9" t="s">
        <v>26</v>
      </c>
      <c r="E658" s="153">
        <v>39582</v>
      </c>
      <c r="G658" s="30">
        <v>3</v>
      </c>
      <c r="H658" s="31">
        <v>9</v>
      </c>
      <c r="I658" s="31">
        <v>9</v>
      </c>
      <c r="J658" s="31">
        <v>9</v>
      </c>
      <c r="K658" s="31">
        <f t="shared" si="99"/>
        <v>0</v>
      </c>
      <c r="L658" s="154">
        <v>39616</v>
      </c>
      <c r="M658" s="17"/>
      <c r="N658" s="30">
        <v>3</v>
      </c>
      <c r="O658" s="34">
        <v>9</v>
      </c>
      <c r="P658" s="31">
        <v>9</v>
      </c>
      <c r="Q658" s="31">
        <v>0</v>
      </c>
      <c r="R658" s="31">
        <v>9</v>
      </c>
      <c r="S658" s="33">
        <v>0</v>
      </c>
      <c r="T658" s="40">
        <f t="shared" si="103"/>
        <v>0</v>
      </c>
      <c r="U658" s="162">
        <f t="shared" si="98"/>
        <v>39583</v>
      </c>
      <c r="V658" s="112">
        <v>3</v>
      </c>
      <c r="W658" s="16">
        <v>9</v>
      </c>
      <c r="X658" s="437" t="str">
        <f t="shared" si="101"/>
        <v>OK</v>
      </c>
      <c r="Y658" s="333">
        <f t="shared" si="104"/>
        <v>0</v>
      </c>
      <c r="Z658" s="9" t="str">
        <f t="shared" si="105"/>
        <v>Black</v>
      </c>
      <c r="AA658" s="51">
        <v>39604</v>
      </c>
      <c r="AB658" s="1233"/>
      <c r="AC658" s="147">
        <f t="shared" si="102"/>
        <v>21</v>
      </c>
      <c r="AD658" s="15" t="str">
        <f t="shared" si="100"/>
        <v>OK</v>
      </c>
      <c r="AE658" s="11" t="str">
        <f t="shared" si="97"/>
        <v>-</v>
      </c>
      <c r="AF658" s="9" t="e">
        <f>IF(#REF!="","",AA658-#REF!)</f>
        <v>#REF!</v>
      </c>
      <c r="AG658" s="96"/>
    </row>
    <row r="659" spans="1:34" s="32" customFormat="1" hidden="1" outlineLevel="1" x14ac:dyDescent="0.2">
      <c r="B659" s="30">
        <v>4</v>
      </c>
      <c r="C659" s="406">
        <v>16</v>
      </c>
      <c r="D659" s="9" t="s">
        <v>29</v>
      </c>
      <c r="E659" s="153">
        <v>39582</v>
      </c>
      <c r="G659" s="30">
        <v>4</v>
      </c>
      <c r="H659" s="31">
        <v>16</v>
      </c>
      <c r="I659" s="31">
        <v>16</v>
      </c>
      <c r="J659" s="31">
        <v>16</v>
      </c>
      <c r="K659" s="31">
        <f t="shared" si="99"/>
        <v>0</v>
      </c>
      <c r="L659" s="154">
        <v>39616</v>
      </c>
      <c r="M659" s="17"/>
      <c r="N659" s="30">
        <v>4</v>
      </c>
      <c r="O659" s="34">
        <v>16</v>
      </c>
      <c r="P659" s="31">
        <v>16</v>
      </c>
      <c r="Q659" s="31">
        <v>0</v>
      </c>
      <c r="R659" s="31">
        <v>16</v>
      </c>
      <c r="S659" s="33">
        <v>0</v>
      </c>
      <c r="T659" s="40">
        <f t="shared" si="103"/>
        <v>0</v>
      </c>
      <c r="U659" s="162">
        <f t="shared" si="98"/>
        <v>39583</v>
      </c>
      <c r="V659" s="112">
        <f>N659</f>
        <v>4</v>
      </c>
      <c r="W659" s="16">
        <v>16</v>
      </c>
      <c r="X659" s="437" t="str">
        <f t="shared" si="101"/>
        <v>OK</v>
      </c>
      <c r="Y659" s="333">
        <f t="shared" si="104"/>
        <v>0</v>
      </c>
      <c r="Z659" s="9" t="str">
        <f t="shared" si="105"/>
        <v>Credial</v>
      </c>
      <c r="AA659" s="51">
        <v>39594</v>
      </c>
      <c r="AB659" s="1233"/>
      <c r="AC659" s="147">
        <f t="shared" si="102"/>
        <v>12</v>
      </c>
      <c r="AD659" s="15" t="str">
        <f t="shared" si="100"/>
        <v>OK</v>
      </c>
      <c r="AE659" s="11" t="str">
        <f t="shared" si="97"/>
        <v>-</v>
      </c>
      <c r="AF659" s="9" t="e">
        <f>IF(#REF!="","",AA659-#REF!)</f>
        <v>#REF!</v>
      </c>
      <c r="AG659" s="96"/>
    </row>
    <row r="660" spans="1:34" s="32" customFormat="1" hidden="1" outlineLevel="1" x14ac:dyDescent="0.2">
      <c r="B660" s="30">
        <v>5</v>
      </c>
      <c r="C660" s="406">
        <v>58</v>
      </c>
      <c r="D660" s="9" t="s">
        <v>30</v>
      </c>
      <c r="E660" s="153">
        <v>39582</v>
      </c>
      <c r="G660" s="30">
        <v>5</v>
      </c>
      <c r="H660" s="31">
        <v>58</v>
      </c>
      <c r="I660" s="31">
        <v>58</v>
      </c>
      <c r="J660" s="31">
        <v>58</v>
      </c>
      <c r="K660" s="31">
        <f t="shared" si="99"/>
        <v>0</v>
      </c>
      <c r="L660" s="154">
        <v>39616</v>
      </c>
      <c r="M660" s="17"/>
      <c r="N660" s="30">
        <v>5</v>
      </c>
      <c r="O660" s="34">
        <v>58</v>
      </c>
      <c r="P660" s="31">
        <v>58</v>
      </c>
      <c r="Q660" s="31">
        <v>0</v>
      </c>
      <c r="R660" s="31">
        <v>58</v>
      </c>
      <c r="S660" s="33">
        <v>0</v>
      </c>
      <c r="T660" s="40">
        <f t="shared" si="103"/>
        <v>0</v>
      </c>
      <c r="U660" s="162">
        <f t="shared" si="98"/>
        <v>39583</v>
      </c>
      <c r="V660" s="112">
        <v>5</v>
      </c>
      <c r="W660" s="16">
        <v>58</v>
      </c>
      <c r="X660" s="437" t="str">
        <f t="shared" si="101"/>
        <v>OK</v>
      </c>
      <c r="Y660" s="333">
        <f t="shared" si="104"/>
        <v>0</v>
      </c>
      <c r="Z660" s="9" t="str">
        <f t="shared" si="105"/>
        <v>Ikeia</v>
      </c>
      <c r="AA660" s="51">
        <v>39661</v>
      </c>
      <c r="AB660" s="1233"/>
      <c r="AC660" s="147">
        <f t="shared" si="102"/>
        <v>77</v>
      </c>
      <c r="AD660" s="15" t="str">
        <f t="shared" si="100"/>
        <v>OK</v>
      </c>
      <c r="AE660" s="11" t="str">
        <f t="shared" si="97"/>
        <v>-</v>
      </c>
      <c r="AF660" s="9" t="e">
        <f>IF(#REF!="","",AA660-#REF!)</f>
        <v>#REF!</v>
      </c>
      <c r="AG660" s="96"/>
    </row>
    <row r="661" spans="1:34" s="32" customFormat="1" hidden="1" outlineLevel="1" x14ac:dyDescent="0.2">
      <c r="B661" s="30">
        <v>6</v>
      </c>
      <c r="C661" s="406">
        <v>3</v>
      </c>
      <c r="D661" s="9" t="s">
        <v>31</v>
      </c>
      <c r="E661" s="153">
        <v>39582</v>
      </c>
      <c r="G661" s="30">
        <v>6</v>
      </c>
      <c r="H661" s="31">
        <v>3</v>
      </c>
      <c r="I661" s="31">
        <v>3</v>
      </c>
      <c r="J661" s="31">
        <v>3</v>
      </c>
      <c r="K661" s="31">
        <f t="shared" si="99"/>
        <v>0</v>
      </c>
      <c r="L661" s="154">
        <v>39616</v>
      </c>
      <c r="M661" s="17"/>
      <c r="N661" s="30">
        <v>6</v>
      </c>
      <c r="O661" s="34">
        <v>3</v>
      </c>
      <c r="P661" s="31">
        <v>3</v>
      </c>
      <c r="Q661" s="31">
        <v>0</v>
      </c>
      <c r="R661" s="31">
        <v>3</v>
      </c>
      <c r="S661" s="33">
        <v>0</v>
      </c>
      <c r="T661" s="40">
        <f t="shared" si="103"/>
        <v>0</v>
      </c>
      <c r="U661" s="162">
        <f t="shared" si="98"/>
        <v>39583</v>
      </c>
      <c r="V661" s="112">
        <f>N661</f>
        <v>6</v>
      </c>
      <c r="W661" s="16">
        <v>3</v>
      </c>
      <c r="X661" s="437" t="str">
        <f t="shared" si="101"/>
        <v>OK</v>
      </c>
      <c r="Y661" s="333">
        <f t="shared" si="104"/>
        <v>0</v>
      </c>
      <c r="Z661" s="9" t="str">
        <f t="shared" si="105"/>
        <v>Moviflor</v>
      </c>
      <c r="AA661" s="51">
        <v>39595</v>
      </c>
      <c r="AB661" s="1233"/>
      <c r="AC661" s="147">
        <f t="shared" si="102"/>
        <v>13</v>
      </c>
      <c r="AD661" s="15" t="str">
        <f t="shared" si="100"/>
        <v>OK</v>
      </c>
      <c r="AE661" s="11" t="str">
        <f t="shared" si="97"/>
        <v>-</v>
      </c>
      <c r="AF661" s="9" t="e">
        <f>IF(#REF!="","",AA661-#REF!)</f>
        <v>#REF!</v>
      </c>
      <c r="AG661" s="96"/>
    </row>
    <row r="662" spans="1:34" s="32" customFormat="1" hidden="1" outlineLevel="1" x14ac:dyDescent="0.2">
      <c r="B662" s="30">
        <v>7</v>
      </c>
      <c r="C662" s="406">
        <v>45</v>
      </c>
      <c r="D662" s="9" t="s">
        <v>32</v>
      </c>
      <c r="E662" s="153">
        <v>39582</v>
      </c>
      <c r="G662" s="30">
        <v>7</v>
      </c>
      <c r="H662" s="31">
        <v>45</v>
      </c>
      <c r="I662" s="31">
        <v>45</v>
      </c>
      <c r="J662" s="31">
        <v>45</v>
      </c>
      <c r="K662" s="31">
        <f t="shared" si="99"/>
        <v>0</v>
      </c>
      <c r="L662" s="154">
        <v>39616</v>
      </c>
      <c r="M662" s="17"/>
      <c r="N662" s="30">
        <v>7</v>
      </c>
      <c r="O662" s="34">
        <v>45</v>
      </c>
      <c r="P662" s="31">
        <v>45</v>
      </c>
      <c r="Q662" s="31">
        <v>0</v>
      </c>
      <c r="R662" s="31">
        <v>45</v>
      </c>
      <c r="S662" s="33">
        <v>0</v>
      </c>
      <c r="T662" s="40">
        <f t="shared" si="103"/>
        <v>0</v>
      </c>
      <c r="U662" s="162">
        <f t="shared" si="98"/>
        <v>39583</v>
      </c>
      <c r="V662" s="112">
        <v>7</v>
      </c>
      <c r="W662" s="16">
        <v>45</v>
      </c>
      <c r="X662" s="437" t="str">
        <f t="shared" si="101"/>
        <v>OK</v>
      </c>
      <c r="Y662" s="333">
        <f t="shared" si="104"/>
        <v>0</v>
      </c>
      <c r="Z662" s="9" t="str">
        <f t="shared" si="105"/>
        <v>Conforama</v>
      </c>
      <c r="AA662" s="51">
        <v>39604</v>
      </c>
      <c r="AB662" s="1233"/>
      <c r="AC662" s="147">
        <f t="shared" si="102"/>
        <v>21</v>
      </c>
      <c r="AD662" s="15" t="str">
        <f t="shared" si="100"/>
        <v>OK</v>
      </c>
      <c r="AE662" s="11" t="str">
        <f t="shared" si="97"/>
        <v>-</v>
      </c>
      <c r="AF662" s="9" t="e">
        <f>IF(#REF!="","",AA662-#REF!)</f>
        <v>#REF!</v>
      </c>
      <c r="AG662" s="96"/>
    </row>
    <row r="663" spans="1:34" s="32" customFormat="1" hidden="1" outlineLevel="1" x14ac:dyDescent="0.2">
      <c r="B663" s="30">
        <v>8</v>
      </c>
      <c r="C663" s="406">
        <v>1</v>
      </c>
      <c r="D663" s="9" t="s">
        <v>34</v>
      </c>
      <c r="E663" s="153">
        <v>39582</v>
      </c>
      <c r="G663" s="30">
        <v>8</v>
      </c>
      <c r="H663" s="31">
        <v>1</v>
      </c>
      <c r="I663" s="31">
        <v>1</v>
      </c>
      <c r="J663" s="31">
        <v>1</v>
      </c>
      <c r="K663" s="31">
        <f t="shared" si="99"/>
        <v>0</v>
      </c>
      <c r="L663" s="154">
        <v>39616</v>
      </c>
      <c r="M663" s="17"/>
      <c r="N663" s="30">
        <v>8</v>
      </c>
      <c r="O663" s="34">
        <v>1</v>
      </c>
      <c r="P663" s="31">
        <v>1</v>
      </c>
      <c r="Q663" s="31">
        <v>0</v>
      </c>
      <c r="R663" s="31">
        <v>1</v>
      </c>
      <c r="S663" s="33">
        <v>0</v>
      </c>
      <c r="T663" s="40">
        <f t="shared" si="103"/>
        <v>0</v>
      </c>
      <c r="U663" s="162">
        <f t="shared" si="98"/>
        <v>39583</v>
      </c>
      <c r="V663" s="112">
        <v>8</v>
      </c>
      <c r="W663" s="16">
        <v>1</v>
      </c>
      <c r="X663" s="437" t="str">
        <f t="shared" si="101"/>
        <v>OK</v>
      </c>
      <c r="Y663" s="333">
        <f t="shared" si="104"/>
        <v>0</v>
      </c>
      <c r="Z663" s="9" t="str">
        <f t="shared" si="105"/>
        <v>Euronics</v>
      </c>
      <c r="AA663" s="51">
        <v>39604</v>
      </c>
      <c r="AB663" s="1233"/>
      <c r="AC663" s="147">
        <f t="shared" si="102"/>
        <v>21</v>
      </c>
      <c r="AD663" s="15" t="str">
        <f t="shared" si="100"/>
        <v>OK</v>
      </c>
      <c r="AE663" s="11" t="str">
        <f t="shared" si="97"/>
        <v>-</v>
      </c>
      <c r="AF663" s="9" t="e">
        <f>IF(#REF!="","",AA663-#REF!)</f>
        <v>#REF!</v>
      </c>
      <c r="AG663" s="96"/>
    </row>
    <row r="664" spans="1:34" s="32" customFormat="1" hidden="1" outlineLevel="1" x14ac:dyDescent="0.2">
      <c r="A664" s="55"/>
      <c r="B664" s="22">
        <v>9</v>
      </c>
      <c r="C664" s="404">
        <v>2</v>
      </c>
      <c r="D664" s="12" t="s">
        <v>36</v>
      </c>
      <c r="E664" s="153">
        <v>39582</v>
      </c>
      <c r="F664" s="55"/>
      <c r="G664" s="22">
        <v>9</v>
      </c>
      <c r="H664" s="21">
        <v>2</v>
      </c>
      <c r="I664" s="21">
        <v>2</v>
      </c>
      <c r="J664" s="21">
        <v>2</v>
      </c>
      <c r="K664" s="21">
        <f t="shared" si="99"/>
        <v>0</v>
      </c>
      <c r="L664" s="155">
        <v>39616</v>
      </c>
      <c r="M664" s="56"/>
      <c r="N664" s="22">
        <v>9</v>
      </c>
      <c r="O664" s="29">
        <v>2</v>
      </c>
      <c r="P664" s="21">
        <v>2</v>
      </c>
      <c r="Q664" s="21">
        <v>0</v>
      </c>
      <c r="R664" s="21">
        <v>2</v>
      </c>
      <c r="S664" s="14">
        <v>0</v>
      </c>
      <c r="T664" s="100">
        <f t="shared" si="103"/>
        <v>0</v>
      </c>
      <c r="U664" s="162">
        <f t="shared" si="98"/>
        <v>39583</v>
      </c>
      <c r="V664" s="108">
        <f>N664</f>
        <v>9</v>
      </c>
      <c r="W664" s="12">
        <v>2</v>
      </c>
      <c r="X664" s="437" t="str">
        <f t="shared" si="101"/>
        <v>OK</v>
      </c>
      <c r="Y664" s="333">
        <f t="shared" si="104"/>
        <v>0</v>
      </c>
      <c r="Z664" s="12" t="str">
        <f t="shared" si="105"/>
        <v>Confort</v>
      </c>
      <c r="AA664" s="51">
        <v>39595</v>
      </c>
      <c r="AB664" s="1233"/>
      <c r="AC664" s="147">
        <f t="shared" si="102"/>
        <v>13</v>
      </c>
      <c r="AD664" s="11" t="str">
        <f t="shared" si="100"/>
        <v>OK</v>
      </c>
      <c r="AE664" s="11" t="str">
        <f t="shared" si="97"/>
        <v>-</v>
      </c>
      <c r="AF664" s="12" t="e">
        <f>IF(#REF!="","",AA664-#REF!)</f>
        <v>#REF!</v>
      </c>
      <c r="AG664" s="95"/>
      <c r="AH664" s="55"/>
    </row>
    <row r="665" spans="1:34" s="32" customFormat="1" hidden="1" outlineLevel="1" x14ac:dyDescent="0.2">
      <c r="B665" s="30">
        <v>1</v>
      </c>
      <c r="C665" s="406">
        <v>9</v>
      </c>
      <c r="D665" s="9" t="s">
        <v>24</v>
      </c>
      <c r="E665" s="153">
        <v>39583</v>
      </c>
      <c r="G665" s="30">
        <v>1</v>
      </c>
      <c r="H665" s="31">
        <v>9</v>
      </c>
      <c r="I665" s="31">
        <v>9</v>
      </c>
      <c r="J665" s="31">
        <v>9</v>
      </c>
      <c r="K665" s="31">
        <f t="shared" si="99"/>
        <v>0</v>
      </c>
      <c r="L665" s="154">
        <v>39616</v>
      </c>
      <c r="M665" s="17"/>
      <c r="N665" s="30">
        <v>1</v>
      </c>
      <c r="O665" s="34">
        <v>9</v>
      </c>
      <c r="P665" s="34">
        <v>9</v>
      </c>
      <c r="Q665" s="31">
        <v>0</v>
      </c>
      <c r="R665" s="34">
        <v>9</v>
      </c>
      <c r="S665" s="33">
        <v>0</v>
      </c>
      <c r="T665" s="40">
        <f t="shared" si="103"/>
        <v>0</v>
      </c>
      <c r="U665" s="162">
        <f t="shared" si="98"/>
        <v>39584</v>
      </c>
      <c r="V665" s="112">
        <f>N665</f>
        <v>1</v>
      </c>
      <c r="W665" s="16">
        <v>9</v>
      </c>
      <c r="X665" s="437" t="str">
        <f t="shared" si="101"/>
        <v>OK</v>
      </c>
      <c r="Y665" s="333">
        <f t="shared" si="104"/>
        <v>0</v>
      </c>
      <c r="Z665" s="9" t="str">
        <f t="shared" si="105"/>
        <v>White</v>
      </c>
      <c r="AA665" s="51">
        <v>39594</v>
      </c>
      <c r="AB665" s="1233">
        <f>SUM(W665:W673)</f>
        <v>170</v>
      </c>
      <c r="AC665" s="147">
        <f t="shared" si="102"/>
        <v>11</v>
      </c>
      <c r="AD665" s="15" t="str">
        <f t="shared" si="100"/>
        <v>OK</v>
      </c>
      <c r="AE665" s="11" t="str">
        <f t="shared" si="97"/>
        <v>-</v>
      </c>
      <c r="AF665" s="9" t="e">
        <f>IF(#REF!="","",AA665-#REF!)</f>
        <v>#REF!</v>
      </c>
      <c r="AG665" s="96"/>
    </row>
    <row r="666" spans="1:34" s="32" customFormat="1" hidden="1" outlineLevel="1" x14ac:dyDescent="0.2">
      <c r="B666" s="30">
        <v>2</v>
      </c>
      <c r="C666" s="406">
        <v>2</v>
      </c>
      <c r="D666" s="9" t="s">
        <v>25</v>
      </c>
      <c r="E666" s="153">
        <v>39583</v>
      </c>
      <c r="G666" s="30">
        <v>2</v>
      </c>
      <c r="H666" s="31">
        <v>2</v>
      </c>
      <c r="I666" s="31">
        <v>2</v>
      </c>
      <c r="J666" s="31">
        <v>2</v>
      </c>
      <c r="K666" s="31">
        <f t="shared" si="99"/>
        <v>0</v>
      </c>
      <c r="L666" s="154">
        <v>39616</v>
      </c>
      <c r="M666" s="17"/>
      <c r="N666" s="30">
        <v>2</v>
      </c>
      <c r="O666" s="34">
        <v>2</v>
      </c>
      <c r="P666" s="34">
        <v>2</v>
      </c>
      <c r="Q666" s="31">
        <v>0</v>
      </c>
      <c r="R666" s="34">
        <v>2</v>
      </c>
      <c r="S666" s="33">
        <v>0</v>
      </c>
      <c r="T666" s="40">
        <f t="shared" si="103"/>
        <v>0</v>
      </c>
      <c r="U666" s="162">
        <f t="shared" si="98"/>
        <v>39584</v>
      </c>
      <c r="V666" s="112">
        <v>2</v>
      </c>
      <c r="W666" s="16">
        <v>2</v>
      </c>
      <c r="X666" s="437" t="str">
        <f t="shared" si="101"/>
        <v>OK</v>
      </c>
      <c r="Y666" s="333">
        <f t="shared" si="104"/>
        <v>0</v>
      </c>
      <c r="Z666" s="9" t="str">
        <f t="shared" si="105"/>
        <v>Green</v>
      </c>
      <c r="AA666" s="51">
        <v>39604</v>
      </c>
      <c r="AB666" s="1233"/>
      <c r="AC666" s="147">
        <f t="shared" si="102"/>
        <v>20</v>
      </c>
      <c r="AD666" s="15" t="str">
        <f t="shared" si="100"/>
        <v>OK</v>
      </c>
      <c r="AE666" s="11" t="str">
        <f t="shared" si="97"/>
        <v>-</v>
      </c>
      <c r="AF666" s="9" t="e">
        <f>IF(#REF!="","",AA666-#REF!)</f>
        <v>#REF!</v>
      </c>
      <c r="AG666" s="96"/>
    </row>
    <row r="667" spans="1:34" s="32" customFormat="1" hidden="1" outlineLevel="1" x14ac:dyDescent="0.2">
      <c r="B667" s="30">
        <v>3</v>
      </c>
      <c r="C667" s="406">
        <v>10</v>
      </c>
      <c r="D667" s="9" t="s">
        <v>26</v>
      </c>
      <c r="E667" s="153">
        <v>39583</v>
      </c>
      <c r="G667" s="30">
        <v>3</v>
      </c>
      <c r="H667" s="31">
        <v>10</v>
      </c>
      <c r="I667" s="31">
        <v>10</v>
      </c>
      <c r="J667" s="31">
        <v>10</v>
      </c>
      <c r="K667" s="31">
        <f t="shared" si="99"/>
        <v>0</v>
      </c>
      <c r="L667" s="154">
        <v>39616</v>
      </c>
      <c r="M667" s="17"/>
      <c r="N667" s="30">
        <v>3</v>
      </c>
      <c r="O667" s="34">
        <v>10</v>
      </c>
      <c r="P667" s="34">
        <v>10</v>
      </c>
      <c r="Q667" s="31">
        <v>0</v>
      </c>
      <c r="R667" s="34">
        <v>10</v>
      </c>
      <c r="S667" s="33">
        <v>0</v>
      </c>
      <c r="T667" s="40">
        <f t="shared" si="103"/>
        <v>0</v>
      </c>
      <c r="U667" s="162">
        <f t="shared" si="98"/>
        <v>39584</v>
      </c>
      <c r="V667" s="112">
        <v>3</v>
      </c>
      <c r="W667" s="16">
        <v>10</v>
      </c>
      <c r="X667" s="437" t="str">
        <f t="shared" si="101"/>
        <v>OK</v>
      </c>
      <c r="Y667" s="333">
        <f t="shared" si="104"/>
        <v>0</v>
      </c>
      <c r="Z667" s="9" t="str">
        <f t="shared" si="105"/>
        <v>Black</v>
      </c>
      <c r="AA667" s="51">
        <v>39604</v>
      </c>
      <c r="AB667" s="1233"/>
      <c r="AC667" s="147">
        <f t="shared" si="102"/>
        <v>20</v>
      </c>
      <c r="AD667" s="15" t="str">
        <f t="shared" si="100"/>
        <v>OK</v>
      </c>
      <c r="AE667" s="11" t="str">
        <f t="shared" si="97"/>
        <v>-</v>
      </c>
      <c r="AF667" s="9" t="e">
        <f>IF(#REF!="","",AA667-#REF!)</f>
        <v>#REF!</v>
      </c>
      <c r="AG667" s="96"/>
    </row>
    <row r="668" spans="1:34" s="32" customFormat="1" hidden="1" outlineLevel="1" x14ac:dyDescent="0.2">
      <c r="B668" s="30">
        <v>4</v>
      </c>
      <c r="C668" s="406">
        <v>14</v>
      </c>
      <c r="D668" s="9" t="s">
        <v>29</v>
      </c>
      <c r="E668" s="153">
        <v>39583</v>
      </c>
      <c r="G668" s="30">
        <v>4</v>
      </c>
      <c r="H668" s="31">
        <v>14</v>
      </c>
      <c r="I668" s="31">
        <v>14</v>
      </c>
      <c r="J668" s="31">
        <v>14</v>
      </c>
      <c r="K668" s="31">
        <f t="shared" si="99"/>
        <v>0</v>
      </c>
      <c r="L668" s="154">
        <v>39616</v>
      </c>
      <c r="M668" s="17"/>
      <c r="N668" s="30">
        <v>4</v>
      </c>
      <c r="O668" s="34">
        <v>14</v>
      </c>
      <c r="P668" s="34">
        <v>14</v>
      </c>
      <c r="Q668" s="31">
        <v>0</v>
      </c>
      <c r="R668" s="34">
        <v>14</v>
      </c>
      <c r="S668" s="33">
        <v>0</v>
      </c>
      <c r="T668" s="40">
        <f t="shared" si="103"/>
        <v>0</v>
      </c>
      <c r="U668" s="162">
        <f t="shared" si="98"/>
        <v>39584</v>
      </c>
      <c r="V668" s="112">
        <f>N668</f>
        <v>4</v>
      </c>
      <c r="W668" s="16">
        <v>14</v>
      </c>
      <c r="X668" s="437" t="str">
        <f t="shared" si="101"/>
        <v>OK</v>
      </c>
      <c r="Y668" s="333">
        <f t="shared" si="104"/>
        <v>0</v>
      </c>
      <c r="Z668" s="9" t="str">
        <f t="shared" si="105"/>
        <v>Credial</v>
      </c>
      <c r="AA668" s="51">
        <v>39595</v>
      </c>
      <c r="AB668" s="1233"/>
      <c r="AC668" s="147">
        <f t="shared" si="102"/>
        <v>12</v>
      </c>
      <c r="AD668" s="15" t="str">
        <f t="shared" si="100"/>
        <v>OK</v>
      </c>
      <c r="AE668" s="11" t="str">
        <f t="shared" si="97"/>
        <v>-</v>
      </c>
      <c r="AF668" s="9" t="e">
        <f>IF(#REF!="","",AA668-#REF!)</f>
        <v>#REF!</v>
      </c>
      <c r="AG668" s="96"/>
    </row>
    <row r="669" spans="1:34" s="32" customFormat="1" hidden="1" outlineLevel="1" x14ac:dyDescent="0.2">
      <c r="B669" s="30">
        <v>5</v>
      </c>
      <c r="C669" s="406">
        <v>34</v>
      </c>
      <c r="D669" s="9" t="s">
        <v>30</v>
      </c>
      <c r="E669" s="153">
        <v>39583</v>
      </c>
      <c r="G669" s="30">
        <v>5</v>
      </c>
      <c r="H669" s="31">
        <v>34</v>
      </c>
      <c r="I669" s="31">
        <v>34</v>
      </c>
      <c r="J669" s="31">
        <v>34</v>
      </c>
      <c r="K669" s="31">
        <f t="shared" si="99"/>
        <v>0</v>
      </c>
      <c r="L669" s="154">
        <v>39616</v>
      </c>
      <c r="M669" s="17"/>
      <c r="N669" s="30">
        <v>5</v>
      </c>
      <c r="O669" s="34">
        <v>34</v>
      </c>
      <c r="P669" s="34">
        <v>34</v>
      </c>
      <c r="Q669" s="31">
        <v>0</v>
      </c>
      <c r="R669" s="34">
        <v>34</v>
      </c>
      <c r="S669" s="33">
        <v>0</v>
      </c>
      <c r="T669" s="40">
        <f t="shared" si="103"/>
        <v>0</v>
      </c>
      <c r="U669" s="162">
        <f t="shared" si="98"/>
        <v>39584</v>
      </c>
      <c r="V669" s="112">
        <v>5</v>
      </c>
      <c r="W669" s="16">
        <v>34</v>
      </c>
      <c r="X669" s="437" t="str">
        <f t="shared" si="101"/>
        <v>OK</v>
      </c>
      <c r="Y669" s="333">
        <f t="shared" si="104"/>
        <v>0</v>
      </c>
      <c r="Z669" s="9" t="str">
        <f t="shared" si="105"/>
        <v>Ikeia</v>
      </c>
      <c r="AA669" s="51">
        <v>39612</v>
      </c>
      <c r="AB669" s="1233"/>
      <c r="AC669" s="147">
        <f t="shared" si="102"/>
        <v>28</v>
      </c>
      <c r="AD669" s="15" t="str">
        <f t="shared" si="100"/>
        <v>OK</v>
      </c>
      <c r="AE669" s="11" t="str">
        <f t="shared" si="97"/>
        <v>-</v>
      </c>
      <c r="AF669" s="9" t="e">
        <f>IF(#REF!="","",AA669-#REF!)</f>
        <v>#REF!</v>
      </c>
      <c r="AG669" s="96"/>
    </row>
    <row r="670" spans="1:34" s="32" customFormat="1" hidden="1" outlineLevel="1" x14ac:dyDescent="0.2">
      <c r="B670" s="30">
        <v>6</v>
      </c>
      <c r="C670" s="406">
        <v>1</v>
      </c>
      <c r="D670" s="9" t="s">
        <v>31</v>
      </c>
      <c r="E670" s="153">
        <v>39583</v>
      </c>
      <c r="G670" s="30">
        <v>6</v>
      </c>
      <c r="H670" s="31">
        <v>1</v>
      </c>
      <c r="I670" s="31">
        <v>1</v>
      </c>
      <c r="J670" s="31">
        <v>1</v>
      </c>
      <c r="K670" s="31">
        <f t="shared" si="99"/>
        <v>0</v>
      </c>
      <c r="L670" s="154">
        <v>39616</v>
      </c>
      <c r="M670" s="17"/>
      <c r="N670" s="30">
        <v>6</v>
      </c>
      <c r="O670" s="34">
        <v>1</v>
      </c>
      <c r="P670" s="34">
        <v>1</v>
      </c>
      <c r="Q670" s="31">
        <v>0</v>
      </c>
      <c r="R670" s="34">
        <v>1</v>
      </c>
      <c r="S670" s="33">
        <v>0</v>
      </c>
      <c r="T670" s="40">
        <f t="shared" si="103"/>
        <v>0</v>
      </c>
      <c r="U670" s="162">
        <f t="shared" si="98"/>
        <v>39584</v>
      </c>
      <c r="V670" s="112">
        <f>N670</f>
        <v>6</v>
      </c>
      <c r="W670" s="16">
        <v>1</v>
      </c>
      <c r="X670" s="437" t="str">
        <f t="shared" si="101"/>
        <v>OK</v>
      </c>
      <c r="Y670" s="333">
        <f t="shared" si="104"/>
        <v>0</v>
      </c>
      <c r="Z670" s="9" t="str">
        <f t="shared" si="105"/>
        <v>Moviflor</v>
      </c>
      <c r="AA670" s="51">
        <v>39595</v>
      </c>
      <c r="AB670" s="1233"/>
      <c r="AC670" s="147">
        <f t="shared" si="102"/>
        <v>12</v>
      </c>
      <c r="AD670" s="15" t="str">
        <f t="shared" si="100"/>
        <v>OK</v>
      </c>
      <c r="AE670" s="11" t="str">
        <f t="shared" si="97"/>
        <v>-</v>
      </c>
      <c r="AF670" s="9" t="e">
        <f>IF(#REF!="","",AA670-#REF!)</f>
        <v>#REF!</v>
      </c>
      <c r="AG670" s="96"/>
    </row>
    <row r="671" spans="1:34" s="32" customFormat="1" hidden="1" outlineLevel="1" x14ac:dyDescent="0.2">
      <c r="B671" s="30">
        <v>7</v>
      </c>
      <c r="C671" s="406">
        <v>91</v>
      </c>
      <c r="D671" s="9" t="s">
        <v>32</v>
      </c>
      <c r="E671" s="153">
        <v>39583</v>
      </c>
      <c r="G671" s="30">
        <v>7</v>
      </c>
      <c r="H671" s="31">
        <v>91</v>
      </c>
      <c r="I671" s="31">
        <v>91</v>
      </c>
      <c r="J671" s="31">
        <v>91</v>
      </c>
      <c r="K671" s="31">
        <f t="shared" si="99"/>
        <v>0</v>
      </c>
      <c r="L671" s="154">
        <v>39616</v>
      </c>
      <c r="M671" s="17"/>
      <c r="N671" s="30">
        <v>7</v>
      </c>
      <c r="O671" s="34">
        <v>91</v>
      </c>
      <c r="P671" s="34">
        <v>91</v>
      </c>
      <c r="Q671" s="31">
        <v>0</v>
      </c>
      <c r="R671" s="34">
        <v>91</v>
      </c>
      <c r="S671" s="33">
        <v>0</v>
      </c>
      <c r="T671" s="40">
        <f t="shared" si="103"/>
        <v>0</v>
      </c>
      <c r="U671" s="162">
        <f t="shared" si="98"/>
        <v>39584</v>
      </c>
      <c r="V671" s="112">
        <v>7</v>
      </c>
      <c r="W671" s="16">
        <v>91</v>
      </c>
      <c r="X671" s="437" t="str">
        <f t="shared" si="101"/>
        <v>OK</v>
      </c>
      <c r="Y671" s="333">
        <f t="shared" si="104"/>
        <v>0</v>
      </c>
      <c r="Z671" s="9" t="str">
        <f t="shared" si="105"/>
        <v>Conforama</v>
      </c>
      <c r="AA671" s="51">
        <v>39596</v>
      </c>
      <c r="AB671" s="1233"/>
      <c r="AC671" s="147">
        <f t="shared" si="102"/>
        <v>13</v>
      </c>
      <c r="AD671" s="15" t="str">
        <f t="shared" si="100"/>
        <v>OK</v>
      </c>
      <c r="AE671" s="11" t="str">
        <f t="shared" si="97"/>
        <v>-</v>
      </c>
      <c r="AF671" s="9" t="e">
        <f>IF(#REF!="","",AA671-#REF!)</f>
        <v>#REF!</v>
      </c>
      <c r="AG671" s="96"/>
    </row>
    <row r="672" spans="1:34" s="32" customFormat="1" hidden="1" outlineLevel="1" x14ac:dyDescent="0.2">
      <c r="B672" s="30">
        <v>8</v>
      </c>
      <c r="C672" s="406">
        <v>3</v>
      </c>
      <c r="D672" s="9" t="s">
        <v>34</v>
      </c>
      <c r="E672" s="153">
        <v>39583</v>
      </c>
      <c r="G672" s="30">
        <v>8</v>
      </c>
      <c r="H672" s="31">
        <v>3</v>
      </c>
      <c r="I672" s="31">
        <v>3</v>
      </c>
      <c r="J672" s="31">
        <v>3</v>
      </c>
      <c r="K672" s="31">
        <f t="shared" si="99"/>
        <v>0</v>
      </c>
      <c r="L672" s="154">
        <v>39616</v>
      </c>
      <c r="M672" s="17"/>
      <c r="N672" s="30">
        <v>8</v>
      </c>
      <c r="O672" s="34">
        <v>3</v>
      </c>
      <c r="P672" s="34">
        <v>3</v>
      </c>
      <c r="Q672" s="31">
        <v>0</v>
      </c>
      <c r="R672" s="34">
        <v>3</v>
      </c>
      <c r="S672" s="33">
        <v>0</v>
      </c>
      <c r="T672" s="40">
        <f t="shared" si="103"/>
        <v>0</v>
      </c>
      <c r="U672" s="162">
        <f t="shared" si="98"/>
        <v>39584</v>
      </c>
      <c r="V672" s="112">
        <v>8</v>
      </c>
      <c r="W672" s="16">
        <v>3</v>
      </c>
      <c r="X672" s="437" t="str">
        <f t="shared" si="101"/>
        <v>OK</v>
      </c>
      <c r="Y672" s="333">
        <f t="shared" si="104"/>
        <v>0</v>
      </c>
      <c r="Z672" s="9" t="str">
        <f t="shared" si="105"/>
        <v>Euronics</v>
      </c>
      <c r="AA672" s="51">
        <v>39604</v>
      </c>
      <c r="AB672" s="1233"/>
      <c r="AC672" s="147">
        <f t="shared" si="102"/>
        <v>20</v>
      </c>
      <c r="AD672" s="15" t="str">
        <f t="shared" si="100"/>
        <v>OK</v>
      </c>
      <c r="AE672" s="11" t="str">
        <f t="shared" si="97"/>
        <v>-</v>
      </c>
      <c r="AF672" s="9" t="e">
        <f>IF(#REF!="","",AA672-#REF!)</f>
        <v>#REF!</v>
      </c>
      <c r="AG672" s="96"/>
    </row>
    <row r="673" spans="1:34" s="32" customFormat="1" hidden="1" outlineLevel="1" x14ac:dyDescent="0.2">
      <c r="A673" s="55"/>
      <c r="B673" s="22">
        <v>9</v>
      </c>
      <c r="C673" s="404">
        <v>6</v>
      </c>
      <c r="D673" s="12" t="s">
        <v>35</v>
      </c>
      <c r="E673" s="153">
        <v>39583</v>
      </c>
      <c r="F673" s="55"/>
      <c r="G673" s="22">
        <v>9</v>
      </c>
      <c r="H673" s="29">
        <v>6</v>
      </c>
      <c r="I673" s="21">
        <v>6</v>
      </c>
      <c r="J673" s="21">
        <v>6</v>
      </c>
      <c r="K673" s="21">
        <f t="shared" si="99"/>
        <v>0</v>
      </c>
      <c r="L673" s="155">
        <v>39616</v>
      </c>
      <c r="M673" s="56"/>
      <c r="N673" s="22">
        <v>9</v>
      </c>
      <c r="O673" s="29">
        <v>6</v>
      </c>
      <c r="P673" s="29">
        <v>6</v>
      </c>
      <c r="Q673" s="21">
        <v>0</v>
      </c>
      <c r="R673" s="29">
        <v>6</v>
      </c>
      <c r="S673" s="14">
        <v>0</v>
      </c>
      <c r="T673" s="100">
        <f t="shared" si="103"/>
        <v>0</v>
      </c>
      <c r="U673" s="162">
        <f t="shared" si="98"/>
        <v>39584</v>
      </c>
      <c r="V673" s="108">
        <v>9</v>
      </c>
      <c r="W673" s="12">
        <v>6</v>
      </c>
      <c r="X673" s="437" t="str">
        <f t="shared" si="101"/>
        <v>OK</v>
      </c>
      <c r="Y673" s="333">
        <f t="shared" si="104"/>
        <v>0</v>
      </c>
      <c r="Z673" s="12" t="str">
        <f t="shared" si="105"/>
        <v>Tien 21</v>
      </c>
      <c r="AA673" s="51">
        <v>39603</v>
      </c>
      <c r="AB673" s="1233"/>
      <c r="AC673" s="147">
        <f t="shared" si="102"/>
        <v>19</v>
      </c>
      <c r="AD673" s="11" t="str">
        <f t="shared" si="100"/>
        <v>OK</v>
      </c>
      <c r="AE673" s="11" t="str">
        <f t="shared" si="97"/>
        <v>-</v>
      </c>
      <c r="AF673" s="12" t="e">
        <f>IF(#REF!="","",AA673-#REF!)</f>
        <v>#REF!</v>
      </c>
      <c r="AG673" s="95"/>
      <c r="AH673" s="55"/>
    </row>
    <row r="674" spans="1:34" s="32" customFormat="1" hidden="1" outlineLevel="1" x14ac:dyDescent="0.2">
      <c r="B674" s="30">
        <v>1</v>
      </c>
      <c r="C674" s="406">
        <v>1995</v>
      </c>
      <c r="D674" s="9" t="s">
        <v>24</v>
      </c>
      <c r="E674" s="153">
        <v>39588</v>
      </c>
      <c r="G674" s="30">
        <v>1</v>
      </c>
      <c r="H674" s="31">
        <v>1995</v>
      </c>
      <c r="I674" s="31">
        <v>1995</v>
      </c>
      <c r="J674" s="31">
        <v>1995</v>
      </c>
      <c r="K674" s="31">
        <f t="shared" si="99"/>
        <v>0</v>
      </c>
      <c r="L674" s="154">
        <v>39616</v>
      </c>
      <c r="M674" s="17"/>
      <c r="N674" s="30">
        <v>1</v>
      </c>
      <c r="O674" s="34">
        <v>1995</v>
      </c>
      <c r="P674" s="31">
        <v>1995</v>
      </c>
      <c r="Q674" s="31">
        <v>0</v>
      </c>
      <c r="R674" s="31">
        <v>1995</v>
      </c>
      <c r="S674" s="33">
        <v>0</v>
      </c>
      <c r="T674" s="40">
        <f t="shared" si="103"/>
        <v>0</v>
      </c>
      <c r="U674" s="162">
        <v>39589</v>
      </c>
      <c r="V674" s="112">
        <f>N674</f>
        <v>1</v>
      </c>
      <c r="W674" s="16">
        <v>1995</v>
      </c>
      <c r="X674" s="437" t="str">
        <f t="shared" si="101"/>
        <v>OK</v>
      </c>
      <c r="Y674" s="333">
        <f t="shared" si="104"/>
        <v>0</v>
      </c>
      <c r="Z674" s="9" t="str">
        <f t="shared" si="105"/>
        <v>White</v>
      </c>
      <c r="AA674" s="51">
        <v>39594</v>
      </c>
      <c r="AB674" s="1233">
        <f>SUM(W678:W686)</f>
        <v>1758</v>
      </c>
      <c r="AC674" s="147">
        <f t="shared" si="102"/>
        <v>6</v>
      </c>
      <c r="AD674" s="15" t="str">
        <f t="shared" si="100"/>
        <v>OK</v>
      </c>
      <c r="AE674" s="11" t="str">
        <f t="shared" si="97"/>
        <v>-</v>
      </c>
      <c r="AF674" s="9" t="e">
        <f>IF(#REF!="","",AA674-#REF!)</f>
        <v>#REF!</v>
      </c>
      <c r="AG674" s="96"/>
    </row>
    <row r="675" spans="1:34" s="32" customFormat="1" hidden="1" outlineLevel="1" x14ac:dyDescent="0.2">
      <c r="B675" s="30">
        <v>2</v>
      </c>
      <c r="C675" s="406">
        <v>606</v>
      </c>
      <c r="D675" s="9" t="s">
        <v>24</v>
      </c>
      <c r="E675" s="153">
        <v>39588</v>
      </c>
      <c r="G675" s="30">
        <v>2</v>
      </c>
      <c r="H675" s="31">
        <v>606</v>
      </c>
      <c r="I675" s="31">
        <v>606</v>
      </c>
      <c r="J675" s="31">
        <v>606</v>
      </c>
      <c r="K675" s="31">
        <f t="shared" si="99"/>
        <v>0</v>
      </c>
      <c r="L675" s="154">
        <v>39616</v>
      </c>
      <c r="M675" s="17"/>
      <c r="N675" s="30">
        <v>2</v>
      </c>
      <c r="O675" s="34">
        <v>606</v>
      </c>
      <c r="P675" s="31">
        <v>606</v>
      </c>
      <c r="Q675" s="31">
        <v>0</v>
      </c>
      <c r="R675" s="31">
        <v>606</v>
      </c>
      <c r="S675" s="33">
        <v>0</v>
      </c>
      <c r="T675" s="40">
        <f t="shared" si="103"/>
        <v>0</v>
      </c>
      <c r="U675" s="162">
        <v>39589</v>
      </c>
      <c r="V675" s="112">
        <f>N675</f>
        <v>2</v>
      </c>
      <c r="W675" s="16">
        <v>606</v>
      </c>
      <c r="X675" s="437" t="str">
        <f t="shared" si="101"/>
        <v>OK</v>
      </c>
      <c r="Y675" s="333">
        <f t="shared" si="104"/>
        <v>0</v>
      </c>
      <c r="Z675" s="9" t="str">
        <f t="shared" si="105"/>
        <v>White</v>
      </c>
      <c r="AA675" s="51">
        <v>39594</v>
      </c>
      <c r="AB675" s="1233"/>
      <c r="AC675" s="147">
        <f t="shared" si="102"/>
        <v>6</v>
      </c>
      <c r="AD675" s="15" t="str">
        <f t="shared" ref="AD675:AD690" si="106">IF(AA675&gt;0,"OK","Pendente")</f>
        <v>OK</v>
      </c>
      <c r="AE675" s="11" t="str">
        <f t="shared" si="97"/>
        <v>-</v>
      </c>
      <c r="AF675" s="9" t="e">
        <f>IF(#REF!="","",AA675-#REF!)</f>
        <v>#REF!</v>
      </c>
      <c r="AG675" s="96"/>
    </row>
    <row r="676" spans="1:34" s="32" customFormat="1" hidden="1" outlineLevel="1" x14ac:dyDescent="0.2">
      <c r="B676" s="30">
        <v>3</v>
      </c>
      <c r="C676" s="406">
        <v>2</v>
      </c>
      <c r="D676" s="9" t="s">
        <v>25</v>
      </c>
      <c r="E676" s="153">
        <v>39588</v>
      </c>
      <c r="G676" s="30">
        <v>3</v>
      </c>
      <c r="H676" s="31">
        <v>2</v>
      </c>
      <c r="I676" s="31">
        <v>2</v>
      </c>
      <c r="J676" s="31">
        <v>2</v>
      </c>
      <c r="K676" s="31">
        <f t="shared" si="99"/>
        <v>0</v>
      </c>
      <c r="L676" s="154">
        <v>39616</v>
      </c>
      <c r="M676" s="17"/>
      <c r="N676" s="30">
        <v>3</v>
      </c>
      <c r="O676" s="34">
        <v>2</v>
      </c>
      <c r="P676" s="31">
        <v>2</v>
      </c>
      <c r="Q676" s="31">
        <v>0</v>
      </c>
      <c r="R676" s="31">
        <v>2</v>
      </c>
      <c r="S676" s="33">
        <v>0</v>
      </c>
      <c r="T676" s="40">
        <f t="shared" si="103"/>
        <v>0</v>
      </c>
      <c r="U676" s="162">
        <v>39589</v>
      </c>
      <c r="V676" s="112">
        <v>3</v>
      </c>
      <c r="W676" s="16">
        <v>2</v>
      </c>
      <c r="X676" s="437" t="str">
        <f t="shared" si="101"/>
        <v>OK</v>
      </c>
      <c r="Y676" s="333">
        <f t="shared" si="104"/>
        <v>0</v>
      </c>
      <c r="Z676" s="9" t="str">
        <f t="shared" si="105"/>
        <v>Green</v>
      </c>
      <c r="AA676" s="51">
        <v>39604</v>
      </c>
      <c r="AB676" s="1233"/>
      <c r="AC676" s="147">
        <f t="shared" si="102"/>
        <v>15</v>
      </c>
      <c r="AD676" s="15" t="str">
        <f t="shared" si="106"/>
        <v>OK</v>
      </c>
      <c r="AE676" s="11" t="str">
        <f t="shared" si="97"/>
        <v>-</v>
      </c>
      <c r="AF676" s="9" t="e">
        <f>IF(#REF!="","",AA676-#REF!)</f>
        <v>#REF!</v>
      </c>
      <c r="AG676" s="96"/>
    </row>
    <row r="677" spans="1:34" s="32" customFormat="1" hidden="1" outlineLevel="1" x14ac:dyDescent="0.2">
      <c r="B677" s="30">
        <v>4</v>
      </c>
      <c r="C677" s="406">
        <v>21</v>
      </c>
      <c r="D677" s="9" t="s">
        <v>26</v>
      </c>
      <c r="E677" s="153">
        <v>39588</v>
      </c>
      <c r="G677" s="30">
        <v>4</v>
      </c>
      <c r="H677" s="31">
        <v>21</v>
      </c>
      <c r="I677" s="31">
        <v>21</v>
      </c>
      <c r="J677" s="31">
        <v>21</v>
      </c>
      <c r="K677" s="31">
        <f t="shared" si="99"/>
        <v>0</v>
      </c>
      <c r="L677" s="154">
        <v>39616</v>
      </c>
      <c r="M677" s="17"/>
      <c r="N677" s="30">
        <v>4</v>
      </c>
      <c r="O677" s="34">
        <v>21</v>
      </c>
      <c r="P677" s="31">
        <v>21</v>
      </c>
      <c r="Q677" s="31">
        <v>0</v>
      </c>
      <c r="R677" s="31">
        <v>21</v>
      </c>
      <c r="S677" s="33">
        <v>0</v>
      </c>
      <c r="T677" s="40">
        <f t="shared" si="103"/>
        <v>0</v>
      </c>
      <c r="U677" s="162">
        <v>39589</v>
      </c>
      <c r="V677" s="112">
        <v>4</v>
      </c>
      <c r="W677" s="16">
        <v>21</v>
      </c>
      <c r="X677" s="437" t="str">
        <f t="shared" si="101"/>
        <v>OK</v>
      </c>
      <c r="Y677" s="333">
        <f t="shared" si="104"/>
        <v>0</v>
      </c>
      <c r="Z677" s="9" t="str">
        <f t="shared" si="105"/>
        <v>Black</v>
      </c>
      <c r="AA677" s="51">
        <v>39604</v>
      </c>
      <c r="AB677" s="1233"/>
      <c r="AC677" s="147">
        <f t="shared" si="102"/>
        <v>15</v>
      </c>
      <c r="AD677" s="15" t="str">
        <f t="shared" si="106"/>
        <v>OK</v>
      </c>
      <c r="AE677" s="11" t="str">
        <f t="shared" si="97"/>
        <v>-</v>
      </c>
      <c r="AF677" s="9" t="e">
        <f>IF(#REF!="","",AA677-#REF!)</f>
        <v>#REF!</v>
      </c>
      <c r="AG677" s="96"/>
    </row>
    <row r="678" spans="1:34" s="32" customFormat="1" hidden="1" outlineLevel="1" x14ac:dyDescent="0.2">
      <c r="B678" s="30">
        <v>5</v>
      </c>
      <c r="C678" s="406">
        <v>67</v>
      </c>
      <c r="D678" s="9" t="s">
        <v>29</v>
      </c>
      <c r="E678" s="153">
        <v>39588</v>
      </c>
      <c r="G678" s="30">
        <v>5</v>
      </c>
      <c r="H678" s="31">
        <v>67</v>
      </c>
      <c r="I678" s="31">
        <v>67</v>
      </c>
      <c r="J678" s="31">
        <v>67</v>
      </c>
      <c r="K678" s="31">
        <f t="shared" si="99"/>
        <v>0</v>
      </c>
      <c r="L678" s="154">
        <v>39616</v>
      </c>
      <c r="M678" s="17"/>
      <c r="N678" s="30">
        <v>5</v>
      </c>
      <c r="O678" s="34">
        <v>67</v>
      </c>
      <c r="P678" s="31">
        <v>67</v>
      </c>
      <c r="Q678" s="31">
        <v>0</v>
      </c>
      <c r="R678" s="31">
        <v>67</v>
      </c>
      <c r="S678" s="33">
        <v>0</v>
      </c>
      <c r="T678" s="40">
        <f t="shared" si="103"/>
        <v>0</v>
      </c>
      <c r="U678" s="162">
        <v>39589</v>
      </c>
      <c r="V678" s="112">
        <f>N678</f>
        <v>5</v>
      </c>
      <c r="W678" s="16">
        <v>67</v>
      </c>
      <c r="X678" s="437" t="str">
        <f t="shared" si="101"/>
        <v>OK</v>
      </c>
      <c r="Y678" s="333">
        <f t="shared" si="104"/>
        <v>0</v>
      </c>
      <c r="Z678" s="9" t="str">
        <f t="shared" si="105"/>
        <v>Credial</v>
      </c>
      <c r="AA678" s="51">
        <v>39595</v>
      </c>
      <c r="AB678" s="1233"/>
      <c r="AC678" s="147">
        <f t="shared" si="102"/>
        <v>7</v>
      </c>
      <c r="AD678" s="15" t="str">
        <f t="shared" si="106"/>
        <v>OK</v>
      </c>
      <c r="AE678" s="11" t="str">
        <f t="shared" ref="AE678:AE741" si="107">IF(AND((AA678=""),$E$8&gt;(V732+5)),"ALERTA","-")</f>
        <v>-</v>
      </c>
      <c r="AF678" s="9" t="e">
        <f>IF(#REF!="","",AA678-#REF!)</f>
        <v>#REF!</v>
      </c>
      <c r="AG678" s="96"/>
    </row>
    <row r="679" spans="1:34" s="32" customFormat="1" hidden="1" outlineLevel="1" x14ac:dyDescent="0.2">
      <c r="B679" s="30">
        <v>6</v>
      </c>
      <c r="C679" s="406">
        <v>1583</v>
      </c>
      <c r="D679" s="9" t="s">
        <v>30</v>
      </c>
      <c r="E679" s="153">
        <v>39588</v>
      </c>
      <c r="G679" s="30">
        <v>6</v>
      </c>
      <c r="H679" s="31">
        <v>1583</v>
      </c>
      <c r="I679" s="31">
        <v>1583</v>
      </c>
      <c r="J679" s="31">
        <v>1583</v>
      </c>
      <c r="K679" s="31">
        <f t="shared" si="99"/>
        <v>0</v>
      </c>
      <c r="L679" s="154">
        <v>39616</v>
      </c>
      <c r="M679" s="17"/>
      <c r="N679" s="30">
        <v>6</v>
      </c>
      <c r="O679" s="34">
        <v>1583</v>
      </c>
      <c r="P679" s="31">
        <v>1583</v>
      </c>
      <c r="Q679" s="31">
        <v>0</v>
      </c>
      <c r="R679" s="31">
        <v>1583</v>
      </c>
      <c r="S679" s="33">
        <v>0</v>
      </c>
      <c r="T679" s="40">
        <f t="shared" si="103"/>
        <v>0</v>
      </c>
      <c r="U679" s="162">
        <v>39589</v>
      </c>
      <c r="V679" s="112">
        <v>6</v>
      </c>
      <c r="W679" s="121">
        <v>1583</v>
      </c>
      <c r="X679" s="437" t="str">
        <f t="shared" si="101"/>
        <v>OK</v>
      </c>
      <c r="Y679" s="333">
        <f t="shared" si="104"/>
        <v>0</v>
      </c>
      <c r="Z679" s="121" t="str">
        <f t="shared" si="105"/>
        <v>Ikeia</v>
      </c>
      <c r="AA679" s="51">
        <v>39661</v>
      </c>
      <c r="AB679" s="1233"/>
      <c r="AC679" s="147">
        <f t="shared" si="102"/>
        <v>71</v>
      </c>
      <c r="AD679" s="15" t="str">
        <f t="shared" si="106"/>
        <v>OK</v>
      </c>
      <c r="AE679" s="11" t="str">
        <f t="shared" si="107"/>
        <v>-</v>
      </c>
      <c r="AF679" s="9" t="e">
        <f>IF(#REF!="","",AA679-#REF!)</f>
        <v>#REF!</v>
      </c>
      <c r="AG679" s="96"/>
    </row>
    <row r="680" spans="1:34" s="32" customFormat="1" hidden="1" outlineLevel="1" x14ac:dyDescent="0.2">
      <c r="B680" s="30">
        <v>7</v>
      </c>
      <c r="C680" s="406">
        <v>11</v>
      </c>
      <c r="D680" s="9" t="s">
        <v>31</v>
      </c>
      <c r="E680" s="153">
        <v>39588</v>
      </c>
      <c r="G680" s="30">
        <v>7</v>
      </c>
      <c r="H680" s="31">
        <v>11</v>
      </c>
      <c r="I680" s="31">
        <v>11</v>
      </c>
      <c r="J680" s="31">
        <v>11</v>
      </c>
      <c r="K680" s="31">
        <f t="shared" si="99"/>
        <v>0</v>
      </c>
      <c r="L680" s="154">
        <v>39616</v>
      </c>
      <c r="M680" s="17"/>
      <c r="N680" s="30">
        <v>7</v>
      </c>
      <c r="O680" s="34">
        <v>11</v>
      </c>
      <c r="P680" s="31">
        <v>11</v>
      </c>
      <c r="Q680" s="31">
        <v>0</v>
      </c>
      <c r="R680" s="31">
        <v>11</v>
      </c>
      <c r="S680" s="33">
        <v>0</v>
      </c>
      <c r="T680" s="40">
        <f t="shared" si="103"/>
        <v>0</v>
      </c>
      <c r="U680" s="162">
        <v>39589</v>
      </c>
      <c r="V680" s="112">
        <f>N680</f>
        <v>7</v>
      </c>
      <c r="W680" s="16">
        <v>11</v>
      </c>
      <c r="X680" s="437" t="str">
        <f t="shared" si="101"/>
        <v>OK</v>
      </c>
      <c r="Y680" s="333">
        <f t="shared" si="104"/>
        <v>0</v>
      </c>
      <c r="Z680" s="9" t="str">
        <f t="shared" si="105"/>
        <v>Moviflor</v>
      </c>
      <c r="AA680" s="51">
        <v>39595</v>
      </c>
      <c r="AB680" s="1233"/>
      <c r="AC680" s="147">
        <f t="shared" si="102"/>
        <v>7</v>
      </c>
      <c r="AD680" s="15" t="str">
        <f t="shared" si="106"/>
        <v>OK</v>
      </c>
      <c r="AE680" s="11" t="str">
        <f t="shared" si="107"/>
        <v>-</v>
      </c>
      <c r="AF680" s="9" t="e">
        <f>IF(#REF!="","",AA680-#REF!)</f>
        <v>#REF!</v>
      </c>
      <c r="AG680" s="96"/>
    </row>
    <row r="681" spans="1:34" s="32" customFormat="1" hidden="1" outlineLevel="1" x14ac:dyDescent="0.2">
      <c r="B681" s="30">
        <v>8</v>
      </c>
      <c r="C681" s="406">
        <v>74</v>
      </c>
      <c r="D681" s="9" t="s">
        <v>32</v>
      </c>
      <c r="E681" s="153">
        <v>39588</v>
      </c>
      <c r="G681" s="30">
        <v>8</v>
      </c>
      <c r="H681" s="31">
        <v>74</v>
      </c>
      <c r="I681" s="31">
        <v>74</v>
      </c>
      <c r="J681" s="31">
        <v>74</v>
      </c>
      <c r="K681" s="31">
        <f t="shared" si="99"/>
        <v>0</v>
      </c>
      <c r="L681" s="154">
        <v>39616</v>
      </c>
      <c r="M681" s="17"/>
      <c r="N681" s="30">
        <v>8</v>
      </c>
      <c r="O681" s="34">
        <v>74</v>
      </c>
      <c r="P681" s="31">
        <v>74</v>
      </c>
      <c r="Q681" s="31">
        <v>0</v>
      </c>
      <c r="R681" s="31">
        <v>74</v>
      </c>
      <c r="S681" s="33">
        <v>0</v>
      </c>
      <c r="T681" s="40">
        <f t="shared" si="103"/>
        <v>0</v>
      </c>
      <c r="U681" s="162">
        <v>39589</v>
      </c>
      <c r="V681" s="112">
        <v>8</v>
      </c>
      <c r="W681" s="16">
        <v>74</v>
      </c>
      <c r="X681" s="437" t="str">
        <f t="shared" si="101"/>
        <v>OK</v>
      </c>
      <c r="Y681" s="333">
        <f t="shared" si="104"/>
        <v>0</v>
      </c>
      <c r="Z681" s="9" t="str">
        <f t="shared" si="105"/>
        <v>Conforama</v>
      </c>
      <c r="AA681" s="51">
        <v>39604</v>
      </c>
      <c r="AB681" s="1233"/>
      <c r="AC681" s="147">
        <f t="shared" si="102"/>
        <v>15</v>
      </c>
      <c r="AD681" s="15" t="str">
        <f t="shared" si="106"/>
        <v>OK</v>
      </c>
      <c r="AE681" s="11" t="str">
        <f t="shared" si="107"/>
        <v>-</v>
      </c>
      <c r="AF681" s="9" t="e">
        <f>IF(#REF!="","",AA681-#REF!)</f>
        <v>#REF!</v>
      </c>
      <c r="AG681" s="96"/>
    </row>
    <row r="682" spans="1:34" s="32" customFormat="1" hidden="1" outlineLevel="1" x14ac:dyDescent="0.2">
      <c r="A682"/>
      <c r="B682" s="19">
        <v>9</v>
      </c>
      <c r="C682" s="383">
        <v>5</v>
      </c>
      <c r="D682" s="9" t="s">
        <v>34</v>
      </c>
      <c r="E682" s="153">
        <v>39588</v>
      </c>
      <c r="F682"/>
      <c r="G682" s="19">
        <v>9</v>
      </c>
      <c r="H682" s="20">
        <v>5</v>
      </c>
      <c r="I682" s="20">
        <v>5</v>
      </c>
      <c r="J682" s="20">
        <v>5</v>
      </c>
      <c r="K682" s="31">
        <f t="shared" si="99"/>
        <v>0</v>
      </c>
      <c r="L682" s="154">
        <v>39616</v>
      </c>
      <c r="M682" s="17"/>
      <c r="N682" s="19">
        <v>9</v>
      </c>
      <c r="O682" s="27">
        <v>5</v>
      </c>
      <c r="P682" s="20">
        <v>5</v>
      </c>
      <c r="Q682" s="20">
        <v>0</v>
      </c>
      <c r="R682" s="20">
        <v>5</v>
      </c>
      <c r="S682" s="4">
        <v>0</v>
      </c>
      <c r="T682" s="40">
        <f t="shared" si="103"/>
        <v>0</v>
      </c>
      <c r="U682" s="162">
        <v>39589</v>
      </c>
      <c r="V682" s="106">
        <v>9</v>
      </c>
      <c r="W682" s="16">
        <v>5</v>
      </c>
      <c r="X682" s="437" t="str">
        <f t="shared" si="101"/>
        <v>OK</v>
      </c>
      <c r="Y682" s="333">
        <f t="shared" si="104"/>
        <v>0</v>
      </c>
      <c r="Z682" s="9" t="str">
        <f t="shared" si="105"/>
        <v>Euronics</v>
      </c>
      <c r="AA682" s="51">
        <v>39604</v>
      </c>
      <c r="AB682" s="1233"/>
      <c r="AC682" s="147">
        <f t="shared" si="102"/>
        <v>15</v>
      </c>
      <c r="AD682" s="15" t="str">
        <f t="shared" si="106"/>
        <v>OK</v>
      </c>
      <c r="AE682" s="11" t="str">
        <f t="shared" si="107"/>
        <v>-</v>
      </c>
      <c r="AF682" s="9" t="e">
        <f>IF(#REF!="","",AA682-#REF!)</f>
        <v>#REF!</v>
      </c>
      <c r="AG682" s="96"/>
      <c r="AH682"/>
    </row>
    <row r="683" spans="1:34" s="32" customFormat="1" hidden="1" outlineLevel="1" x14ac:dyDescent="0.2">
      <c r="A683"/>
      <c r="B683" s="19">
        <v>10</v>
      </c>
      <c r="C683" s="383">
        <v>3</v>
      </c>
      <c r="D683" s="9" t="s">
        <v>35</v>
      </c>
      <c r="E683" s="153">
        <v>39588</v>
      </c>
      <c r="F683"/>
      <c r="G683" s="19">
        <v>10</v>
      </c>
      <c r="H683" s="20">
        <v>3</v>
      </c>
      <c r="I683" s="20">
        <v>3</v>
      </c>
      <c r="J683" s="20">
        <v>3</v>
      </c>
      <c r="K683" s="31">
        <f t="shared" si="99"/>
        <v>0</v>
      </c>
      <c r="L683" s="154">
        <v>39616</v>
      </c>
      <c r="M683" s="17"/>
      <c r="N683" s="19">
        <v>10</v>
      </c>
      <c r="O683" s="27">
        <v>3</v>
      </c>
      <c r="P683" s="20">
        <v>3</v>
      </c>
      <c r="Q683" s="20">
        <v>0</v>
      </c>
      <c r="R683" s="20">
        <v>3</v>
      </c>
      <c r="S683" s="4">
        <v>0</v>
      </c>
      <c r="T683" s="40">
        <f t="shared" si="103"/>
        <v>0</v>
      </c>
      <c r="U683" s="162">
        <v>39589</v>
      </c>
      <c r="V683" s="106">
        <v>10</v>
      </c>
      <c r="W683" s="16">
        <v>3</v>
      </c>
      <c r="X683" s="437" t="str">
        <f t="shared" si="101"/>
        <v>OK</v>
      </c>
      <c r="Y683" s="333">
        <f t="shared" si="104"/>
        <v>0</v>
      </c>
      <c r="Z683" s="9" t="str">
        <f t="shared" si="105"/>
        <v>Tien 21</v>
      </c>
      <c r="AA683" s="51">
        <v>39603</v>
      </c>
      <c r="AB683" s="1233"/>
      <c r="AC683" s="147">
        <f t="shared" si="102"/>
        <v>14</v>
      </c>
      <c r="AD683" s="15" t="str">
        <f t="shared" si="106"/>
        <v>OK</v>
      </c>
      <c r="AE683" s="11" t="str">
        <f t="shared" si="107"/>
        <v>-</v>
      </c>
      <c r="AF683" s="9" t="e">
        <f>IF(#REF!="","",AA683-#REF!)</f>
        <v>#REF!</v>
      </c>
      <c r="AG683" s="96"/>
      <c r="AH683"/>
    </row>
    <row r="684" spans="1:34" s="32" customFormat="1" hidden="1" outlineLevel="1" x14ac:dyDescent="0.2">
      <c r="A684"/>
      <c r="B684" s="19">
        <v>11</v>
      </c>
      <c r="C684" s="383">
        <v>4</v>
      </c>
      <c r="D684" s="9" t="s">
        <v>36</v>
      </c>
      <c r="E684" s="153">
        <v>39588</v>
      </c>
      <c r="F684"/>
      <c r="G684" s="19">
        <v>11</v>
      </c>
      <c r="H684" s="20">
        <v>4</v>
      </c>
      <c r="I684" s="20">
        <v>4</v>
      </c>
      <c r="J684" s="20">
        <v>4</v>
      </c>
      <c r="K684" s="31">
        <f t="shared" si="99"/>
        <v>0</v>
      </c>
      <c r="L684" s="154">
        <v>39616</v>
      </c>
      <c r="M684" s="17"/>
      <c r="N684" s="19">
        <v>11</v>
      </c>
      <c r="O684" s="27">
        <v>4</v>
      </c>
      <c r="P684" s="20">
        <v>4</v>
      </c>
      <c r="Q684" s="20">
        <v>0</v>
      </c>
      <c r="R684" s="20">
        <v>4</v>
      </c>
      <c r="S684" s="4">
        <v>0</v>
      </c>
      <c r="T684" s="40">
        <f t="shared" si="103"/>
        <v>0</v>
      </c>
      <c r="U684" s="162">
        <v>39589</v>
      </c>
      <c r="V684" s="112">
        <f>N684</f>
        <v>11</v>
      </c>
      <c r="W684" s="16">
        <v>4</v>
      </c>
      <c r="X684" s="437" t="str">
        <f t="shared" si="101"/>
        <v>OK</v>
      </c>
      <c r="Y684" s="333">
        <f t="shared" si="104"/>
        <v>0</v>
      </c>
      <c r="Z684" s="9" t="str">
        <f t="shared" si="105"/>
        <v>Confort</v>
      </c>
      <c r="AA684" s="51">
        <v>39595</v>
      </c>
      <c r="AB684" s="1233"/>
      <c r="AC684" s="147">
        <f t="shared" si="102"/>
        <v>7</v>
      </c>
      <c r="AD684" s="15" t="str">
        <f t="shared" si="106"/>
        <v>OK</v>
      </c>
      <c r="AE684" s="11" t="str">
        <f t="shared" si="107"/>
        <v>-</v>
      </c>
      <c r="AF684" s="9" t="e">
        <f>IF(#REF!="","",AA684-#REF!)</f>
        <v>#REF!</v>
      </c>
      <c r="AG684" s="96"/>
      <c r="AH684"/>
    </row>
    <row r="685" spans="1:34" s="32" customFormat="1" hidden="1" outlineLevel="1" x14ac:dyDescent="0.2">
      <c r="A685"/>
      <c r="B685" s="19">
        <v>12</v>
      </c>
      <c r="C685" s="383">
        <v>10</v>
      </c>
      <c r="D685" s="9" t="s">
        <v>37</v>
      </c>
      <c r="E685" s="153">
        <v>39588</v>
      </c>
      <c r="F685"/>
      <c r="G685" s="19">
        <v>12</v>
      </c>
      <c r="H685" s="20">
        <v>10</v>
      </c>
      <c r="I685" s="20">
        <v>10</v>
      </c>
      <c r="J685" s="20">
        <v>10</v>
      </c>
      <c r="K685" s="31">
        <f t="shared" si="99"/>
        <v>0</v>
      </c>
      <c r="L685" s="154">
        <v>39616</v>
      </c>
      <c r="M685" s="17"/>
      <c r="N685" s="19">
        <v>12</v>
      </c>
      <c r="O685" s="27">
        <v>10</v>
      </c>
      <c r="P685" s="20">
        <v>10</v>
      </c>
      <c r="Q685" s="20">
        <v>0</v>
      </c>
      <c r="R685" s="20">
        <v>10</v>
      </c>
      <c r="S685" s="4">
        <v>0</v>
      </c>
      <c r="T685" s="40">
        <f t="shared" si="103"/>
        <v>0</v>
      </c>
      <c r="U685" s="162">
        <v>39589</v>
      </c>
      <c r="V685" s="112">
        <f>N685</f>
        <v>12</v>
      </c>
      <c r="W685" s="16">
        <v>10</v>
      </c>
      <c r="X685" s="437" t="str">
        <f t="shared" si="101"/>
        <v>OK</v>
      </c>
      <c r="Y685" s="333">
        <f t="shared" si="104"/>
        <v>0</v>
      </c>
      <c r="Z685" s="9" t="str">
        <f t="shared" si="105"/>
        <v>Solmar</v>
      </c>
      <c r="AA685" s="51">
        <v>39595</v>
      </c>
      <c r="AB685" s="1233"/>
      <c r="AC685" s="147">
        <f t="shared" si="102"/>
        <v>7</v>
      </c>
      <c r="AD685" s="15" t="str">
        <f t="shared" si="106"/>
        <v>OK</v>
      </c>
      <c r="AE685" s="11" t="str">
        <f t="shared" si="107"/>
        <v>-</v>
      </c>
      <c r="AF685" s="9" t="e">
        <f>IF(#REF!="","",AA685-#REF!)</f>
        <v>#REF!</v>
      </c>
      <c r="AG685" s="96"/>
      <c r="AH685"/>
    </row>
    <row r="686" spans="1:34" s="32" customFormat="1" hidden="1" outlineLevel="1" x14ac:dyDescent="0.2">
      <c r="A686" s="55"/>
      <c r="B686" s="22">
        <v>13</v>
      </c>
      <c r="C686" s="404">
        <v>1</v>
      </c>
      <c r="D686" s="12" t="s">
        <v>29</v>
      </c>
      <c r="E686" s="153">
        <v>39588</v>
      </c>
      <c r="F686" s="55"/>
      <c r="G686" s="22">
        <v>13</v>
      </c>
      <c r="H686" s="21">
        <v>1</v>
      </c>
      <c r="I686" s="21">
        <v>1</v>
      </c>
      <c r="J686" s="21">
        <v>1</v>
      </c>
      <c r="K686" s="21">
        <f t="shared" si="99"/>
        <v>0</v>
      </c>
      <c r="L686" s="155">
        <v>39616</v>
      </c>
      <c r="M686" s="56"/>
      <c r="N686" s="22">
        <v>13</v>
      </c>
      <c r="O686" s="29">
        <v>1</v>
      </c>
      <c r="P686" s="21">
        <v>1</v>
      </c>
      <c r="Q686" s="21">
        <v>0</v>
      </c>
      <c r="R686" s="21">
        <v>1</v>
      </c>
      <c r="S686" s="14">
        <v>0</v>
      </c>
      <c r="T686" s="100">
        <f t="shared" si="103"/>
        <v>0</v>
      </c>
      <c r="U686" s="162">
        <v>39589</v>
      </c>
      <c r="V686" s="108">
        <f>N686</f>
        <v>13</v>
      </c>
      <c r="W686" s="12">
        <v>1</v>
      </c>
      <c r="X686" s="437" t="str">
        <f t="shared" si="101"/>
        <v>OK</v>
      </c>
      <c r="Y686" s="333">
        <f t="shared" si="104"/>
        <v>0</v>
      </c>
      <c r="Z686" s="12" t="str">
        <f t="shared" si="105"/>
        <v>Credial</v>
      </c>
      <c r="AA686" s="51">
        <v>39595</v>
      </c>
      <c r="AB686" s="1233"/>
      <c r="AC686" s="147">
        <f t="shared" si="102"/>
        <v>7</v>
      </c>
      <c r="AD686" s="11" t="str">
        <f t="shared" si="106"/>
        <v>OK</v>
      </c>
      <c r="AE686" s="11" t="str">
        <f t="shared" si="107"/>
        <v>-</v>
      </c>
      <c r="AF686" s="12" t="e">
        <f>IF(#REF!="","",AA686-#REF!)</f>
        <v>#REF!</v>
      </c>
      <c r="AG686" s="95"/>
      <c r="AH686" s="55"/>
    </row>
    <row r="687" spans="1:34" s="32" customFormat="1" hidden="1" outlineLevel="1" x14ac:dyDescent="0.2">
      <c r="A687"/>
      <c r="B687" s="19">
        <v>1</v>
      </c>
      <c r="C687" s="383">
        <v>1050</v>
      </c>
      <c r="D687" s="9" t="s">
        <v>24</v>
      </c>
      <c r="E687" s="153">
        <v>39589</v>
      </c>
      <c r="F687"/>
      <c r="G687" s="19">
        <v>1</v>
      </c>
      <c r="H687" s="42">
        <v>9</v>
      </c>
      <c r="I687" s="20">
        <v>1050</v>
      </c>
      <c r="J687" s="20">
        <v>1050</v>
      </c>
      <c r="K687" s="31">
        <f t="shared" si="99"/>
        <v>0</v>
      </c>
      <c r="L687" s="154">
        <v>39616</v>
      </c>
      <c r="M687" s="17"/>
      <c r="N687" s="19">
        <v>1</v>
      </c>
      <c r="O687" s="27">
        <v>1050</v>
      </c>
      <c r="P687" s="20">
        <v>1050</v>
      </c>
      <c r="Q687" s="20">
        <v>0</v>
      </c>
      <c r="R687" s="20">
        <v>1050</v>
      </c>
      <c r="S687" s="4">
        <v>0</v>
      </c>
      <c r="T687" s="40">
        <f t="shared" si="103"/>
        <v>0</v>
      </c>
      <c r="U687" s="162">
        <v>39591</v>
      </c>
      <c r="V687" s="112">
        <f>N687</f>
        <v>1</v>
      </c>
      <c r="W687" s="16">
        <v>1050</v>
      </c>
      <c r="X687" s="437" t="str">
        <f t="shared" si="101"/>
        <v>OK</v>
      </c>
      <c r="Y687" s="333">
        <f t="shared" si="104"/>
        <v>0</v>
      </c>
      <c r="Z687" s="9" t="str">
        <f t="shared" si="105"/>
        <v>White</v>
      </c>
      <c r="AA687" s="51">
        <v>39594</v>
      </c>
      <c r="AB687" s="1233">
        <f>SUM(W689:W697)</f>
        <v>2846</v>
      </c>
      <c r="AC687" s="147">
        <f t="shared" si="102"/>
        <v>5</v>
      </c>
      <c r="AD687" s="15" t="str">
        <f t="shared" si="106"/>
        <v>OK</v>
      </c>
      <c r="AE687" s="11" t="str">
        <f t="shared" si="107"/>
        <v>-</v>
      </c>
      <c r="AF687" s="9" t="e">
        <f>IF(#REF!="","",AA687-#REF!)</f>
        <v>#REF!</v>
      </c>
      <c r="AG687" s="96"/>
      <c r="AH687"/>
    </row>
    <row r="688" spans="1:34" s="32" customFormat="1" hidden="1" outlineLevel="1" x14ac:dyDescent="0.2">
      <c r="A688"/>
      <c r="B688" s="19">
        <v>2</v>
      </c>
      <c r="C688" s="383">
        <v>1</v>
      </c>
      <c r="D688" s="9" t="s">
        <v>25</v>
      </c>
      <c r="E688" s="153">
        <v>39589</v>
      </c>
      <c r="F688"/>
      <c r="G688" s="19">
        <v>2</v>
      </c>
      <c r="H688" s="20">
        <v>1</v>
      </c>
      <c r="I688" s="20">
        <v>1</v>
      </c>
      <c r="J688" s="20">
        <v>1</v>
      </c>
      <c r="K688" s="31">
        <f t="shared" si="99"/>
        <v>0</v>
      </c>
      <c r="L688" s="154">
        <v>39616</v>
      </c>
      <c r="M688" s="17"/>
      <c r="N688" s="19">
        <v>2</v>
      </c>
      <c r="O688" s="27">
        <v>1</v>
      </c>
      <c r="P688" s="20">
        <v>1</v>
      </c>
      <c r="Q688" s="20">
        <v>0</v>
      </c>
      <c r="R688" s="20">
        <v>1</v>
      </c>
      <c r="S688" s="4">
        <v>0</v>
      </c>
      <c r="T688" s="40">
        <f t="shared" si="103"/>
        <v>0</v>
      </c>
      <c r="U688" s="162">
        <v>39591</v>
      </c>
      <c r="V688" s="106">
        <v>2</v>
      </c>
      <c r="W688" s="16">
        <v>1</v>
      </c>
      <c r="X688" s="437" t="str">
        <f t="shared" si="101"/>
        <v>OK</v>
      </c>
      <c r="Y688" s="333">
        <f t="shared" si="104"/>
        <v>0</v>
      </c>
      <c r="Z688" s="9" t="str">
        <f t="shared" si="105"/>
        <v>Green</v>
      </c>
      <c r="AA688" s="51">
        <v>39604</v>
      </c>
      <c r="AB688" s="1233"/>
      <c r="AC688" s="147">
        <f t="shared" si="102"/>
        <v>14</v>
      </c>
      <c r="AD688" s="15" t="str">
        <f t="shared" si="106"/>
        <v>OK</v>
      </c>
      <c r="AE688" s="11" t="str">
        <f t="shared" si="107"/>
        <v>-</v>
      </c>
      <c r="AF688" s="9" t="e">
        <f>IF(#REF!="","",AA688-#REF!)</f>
        <v>#REF!</v>
      </c>
      <c r="AG688" s="96"/>
      <c r="AH688"/>
    </row>
    <row r="689" spans="1:34" s="32" customFormat="1" hidden="1" outlineLevel="1" x14ac:dyDescent="0.2">
      <c r="A689"/>
      <c r="B689" s="19">
        <v>3</v>
      </c>
      <c r="C689" s="383">
        <v>11</v>
      </c>
      <c r="D689" s="9" t="s">
        <v>26</v>
      </c>
      <c r="E689" s="153">
        <v>39589</v>
      </c>
      <c r="F689"/>
      <c r="G689" s="19">
        <v>3</v>
      </c>
      <c r="H689" s="20">
        <v>11</v>
      </c>
      <c r="I689" s="20">
        <v>11</v>
      </c>
      <c r="J689" s="20">
        <v>11</v>
      </c>
      <c r="K689" s="31">
        <f t="shared" si="99"/>
        <v>0</v>
      </c>
      <c r="L689" s="154">
        <v>39616</v>
      </c>
      <c r="M689" s="17"/>
      <c r="N689" s="19">
        <v>3</v>
      </c>
      <c r="O689" s="27">
        <v>11</v>
      </c>
      <c r="P689" s="20">
        <v>11</v>
      </c>
      <c r="Q689" s="20">
        <v>0</v>
      </c>
      <c r="R689" s="20">
        <v>11</v>
      </c>
      <c r="S689" s="4">
        <v>0</v>
      </c>
      <c r="T689" s="40">
        <f t="shared" si="103"/>
        <v>0</v>
      </c>
      <c r="U689" s="162">
        <v>39591</v>
      </c>
      <c r="V689" s="106">
        <v>3</v>
      </c>
      <c r="W689" s="16">
        <v>11</v>
      </c>
      <c r="X689" s="437" t="str">
        <f t="shared" si="101"/>
        <v>OK</v>
      </c>
      <c r="Y689" s="333">
        <f t="shared" si="104"/>
        <v>0</v>
      </c>
      <c r="Z689" s="9" t="str">
        <f t="shared" si="105"/>
        <v>Black</v>
      </c>
      <c r="AA689" s="51">
        <v>39604</v>
      </c>
      <c r="AB689" s="1233"/>
      <c r="AC689" s="147">
        <f t="shared" si="102"/>
        <v>14</v>
      </c>
      <c r="AD689" s="15" t="str">
        <f t="shared" si="106"/>
        <v>OK</v>
      </c>
      <c r="AE689" s="11" t="str">
        <f t="shared" si="107"/>
        <v>-</v>
      </c>
      <c r="AF689" s="9" t="e">
        <f>IF(#REF!="","",AA689-#REF!)</f>
        <v>#REF!</v>
      </c>
      <c r="AG689" s="96"/>
      <c r="AH689"/>
    </row>
    <row r="690" spans="1:34" s="32" customFormat="1" hidden="1" outlineLevel="1" x14ac:dyDescent="0.2">
      <c r="A690"/>
      <c r="B690" s="19">
        <v>4</v>
      </c>
      <c r="C690" s="383">
        <v>111</v>
      </c>
      <c r="D690" s="9" t="s">
        <v>29</v>
      </c>
      <c r="E690" s="153">
        <v>39589</v>
      </c>
      <c r="F690"/>
      <c r="G690" s="19">
        <v>4</v>
      </c>
      <c r="H690" s="20">
        <v>111</v>
      </c>
      <c r="I690" s="20">
        <v>111</v>
      </c>
      <c r="J690" s="20">
        <v>111</v>
      </c>
      <c r="K690" s="31">
        <f t="shared" si="99"/>
        <v>0</v>
      </c>
      <c r="L690" s="154">
        <v>39616</v>
      </c>
      <c r="M690" s="17"/>
      <c r="N690" s="19">
        <v>4</v>
      </c>
      <c r="O690" s="27">
        <v>111</v>
      </c>
      <c r="P690" s="20">
        <v>111</v>
      </c>
      <c r="Q690" s="20">
        <v>0</v>
      </c>
      <c r="R690" s="20">
        <v>111</v>
      </c>
      <c r="S690" s="4">
        <v>0</v>
      </c>
      <c r="T690" s="40">
        <f t="shared" si="103"/>
        <v>0</v>
      </c>
      <c r="U690" s="162">
        <v>39591</v>
      </c>
      <c r="V690" s="112">
        <f>N690</f>
        <v>4</v>
      </c>
      <c r="W690" s="16">
        <v>111</v>
      </c>
      <c r="X690" s="437" t="str">
        <f t="shared" si="101"/>
        <v>OK</v>
      </c>
      <c r="Y690" s="333">
        <f t="shared" si="104"/>
        <v>0</v>
      </c>
      <c r="Z690" s="9" t="str">
        <f t="shared" si="105"/>
        <v>Credial</v>
      </c>
      <c r="AA690" s="51">
        <v>39595</v>
      </c>
      <c r="AB690" s="1233"/>
      <c r="AC690" s="147">
        <f t="shared" si="102"/>
        <v>6</v>
      </c>
      <c r="AD690" s="15" t="str">
        <f t="shared" si="106"/>
        <v>OK</v>
      </c>
      <c r="AE690" s="11" t="str">
        <f t="shared" si="107"/>
        <v>-</v>
      </c>
      <c r="AF690" s="9" t="e">
        <f>IF(#REF!="","",AA690-#REF!)</f>
        <v>#REF!</v>
      </c>
      <c r="AG690" s="96"/>
      <c r="AH690"/>
    </row>
    <row r="691" spans="1:34" s="32" customFormat="1" hidden="1" outlineLevel="1" x14ac:dyDescent="0.2">
      <c r="A691"/>
      <c r="B691" s="19">
        <v>5</v>
      </c>
      <c r="C691" s="383">
        <v>1544</v>
      </c>
      <c r="D691" s="9" t="s">
        <v>30</v>
      </c>
      <c r="E691" s="153">
        <v>39589</v>
      </c>
      <c r="F691"/>
      <c r="G691" s="19">
        <v>5</v>
      </c>
      <c r="H691" s="20">
        <v>1544</v>
      </c>
      <c r="I691" s="20">
        <v>1544</v>
      </c>
      <c r="J691" s="20">
        <v>1544</v>
      </c>
      <c r="K691" s="31">
        <f t="shared" si="99"/>
        <v>0</v>
      </c>
      <c r="L691" s="154">
        <v>39616</v>
      </c>
      <c r="M691" s="17"/>
      <c r="N691" s="19">
        <v>5</v>
      </c>
      <c r="O691" s="27">
        <v>1544</v>
      </c>
      <c r="P691" s="20">
        <v>1544</v>
      </c>
      <c r="Q691" s="20">
        <v>0</v>
      </c>
      <c r="R691" s="20">
        <v>1544</v>
      </c>
      <c r="S691" s="4">
        <v>0</v>
      </c>
      <c r="T691" s="40">
        <f t="shared" si="103"/>
        <v>0</v>
      </c>
      <c r="U691" s="162">
        <v>39591</v>
      </c>
      <c r="V691" s="106">
        <v>6</v>
      </c>
      <c r="W691" s="121">
        <v>1544</v>
      </c>
      <c r="X691" s="437" t="str">
        <f t="shared" si="101"/>
        <v>OK</v>
      </c>
      <c r="Y691" s="333">
        <f t="shared" si="104"/>
        <v>0</v>
      </c>
      <c r="Z691" s="121" t="str">
        <f t="shared" si="105"/>
        <v>Ikeia</v>
      </c>
      <c r="AA691" s="51">
        <v>39661</v>
      </c>
      <c r="AB691" s="1233"/>
      <c r="AC691" s="147">
        <f t="shared" si="102"/>
        <v>70</v>
      </c>
      <c r="AD691" s="15" t="str">
        <f t="shared" ref="AD691:AD754" si="108">IF(AA691&gt;0,"OK","Pendente")</f>
        <v>OK</v>
      </c>
      <c r="AE691" s="11" t="str">
        <f t="shared" si="107"/>
        <v>-</v>
      </c>
      <c r="AF691" s="9" t="e">
        <f>IF(#REF!="","",AA691-#REF!)</f>
        <v>#REF!</v>
      </c>
      <c r="AG691" s="96"/>
      <c r="AH691"/>
    </row>
    <row r="692" spans="1:34" s="32" customFormat="1" hidden="1" outlineLevel="1" x14ac:dyDescent="0.2">
      <c r="A692"/>
      <c r="B692" s="19">
        <v>6</v>
      </c>
      <c r="C692" s="383">
        <v>297</v>
      </c>
      <c r="D692" s="9" t="s">
        <v>31</v>
      </c>
      <c r="E692" s="153">
        <v>39589</v>
      </c>
      <c r="F692"/>
      <c r="G692" s="19">
        <v>6</v>
      </c>
      <c r="H692" s="20">
        <v>297</v>
      </c>
      <c r="I692" s="20">
        <v>297</v>
      </c>
      <c r="J692" s="20">
        <v>297</v>
      </c>
      <c r="K692" s="31">
        <f t="shared" si="99"/>
        <v>0</v>
      </c>
      <c r="L692" s="154">
        <v>39616</v>
      </c>
      <c r="M692" s="17"/>
      <c r="N692" s="19">
        <v>6</v>
      </c>
      <c r="O692" s="27">
        <v>297</v>
      </c>
      <c r="P692" s="20">
        <v>297</v>
      </c>
      <c r="Q692" s="20">
        <v>0</v>
      </c>
      <c r="R692" s="20">
        <v>297</v>
      </c>
      <c r="S692" s="4">
        <v>0</v>
      </c>
      <c r="T692" s="40">
        <f t="shared" si="103"/>
        <v>0</v>
      </c>
      <c r="U692" s="162">
        <v>39591</v>
      </c>
      <c r="V692" s="112">
        <f>N692</f>
        <v>6</v>
      </c>
      <c r="W692" s="16">
        <v>297</v>
      </c>
      <c r="X692" s="437" t="str">
        <f t="shared" si="101"/>
        <v>OK</v>
      </c>
      <c r="Y692" s="333">
        <f t="shared" si="104"/>
        <v>0</v>
      </c>
      <c r="Z692" s="9" t="str">
        <f t="shared" si="105"/>
        <v>Moviflor</v>
      </c>
      <c r="AA692" s="51">
        <v>39595</v>
      </c>
      <c r="AB692" s="1233"/>
      <c r="AC692" s="147">
        <f t="shared" si="102"/>
        <v>6</v>
      </c>
      <c r="AD692" s="15" t="str">
        <f t="shared" si="108"/>
        <v>OK</v>
      </c>
      <c r="AE692" s="11" t="str">
        <f t="shared" si="107"/>
        <v>-</v>
      </c>
      <c r="AF692" s="9" t="e">
        <f>IF(#REF!="","",AA692-#REF!)</f>
        <v>#REF!</v>
      </c>
      <c r="AG692" s="96"/>
      <c r="AH692"/>
    </row>
    <row r="693" spans="1:34" s="32" customFormat="1" hidden="1" outlineLevel="1" x14ac:dyDescent="0.2">
      <c r="A693"/>
      <c r="B693" s="19">
        <v>7</v>
      </c>
      <c r="C693" s="383">
        <v>799</v>
      </c>
      <c r="D693" s="9" t="s">
        <v>32</v>
      </c>
      <c r="E693" s="153">
        <v>39589</v>
      </c>
      <c r="F693"/>
      <c r="G693" s="19">
        <v>7</v>
      </c>
      <c r="H693" s="20">
        <v>799</v>
      </c>
      <c r="I693" s="20">
        <v>799</v>
      </c>
      <c r="J693" s="20">
        <v>799</v>
      </c>
      <c r="K693" s="31">
        <f t="shared" si="99"/>
        <v>0</v>
      </c>
      <c r="L693" s="154">
        <v>39616</v>
      </c>
      <c r="M693" s="17"/>
      <c r="N693" s="19">
        <v>7</v>
      </c>
      <c r="O693" s="27">
        <v>799</v>
      </c>
      <c r="P693" s="20">
        <v>799</v>
      </c>
      <c r="Q693" s="20">
        <v>0</v>
      </c>
      <c r="R693" s="20">
        <v>799</v>
      </c>
      <c r="S693" s="4">
        <v>0</v>
      </c>
      <c r="T693" s="40">
        <f t="shared" si="103"/>
        <v>0</v>
      </c>
      <c r="U693" s="162">
        <v>39591</v>
      </c>
      <c r="V693" s="106">
        <v>7</v>
      </c>
      <c r="W693" s="16">
        <v>799</v>
      </c>
      <c r="X693" s="437" t="str">
        <f t="shared" si="101"/>
        <v>OK</v>
      </c>
      <c r="Y693" s="333">
        <f t="shared" si="104"/>
        <v>0</v>
      </c>
      <c r="Z693" s="9" t="str">
        <f t="shared" si="105"/>
        <v>Conforama</v>
      </c>
      <c r="AA693" s="51">
        <v>39604</v>
      </c>
      <c r="AB693" s="1233"/>
      <c r="AC693" s="147">
        <f t="shared" si="102"/>
        <v>14</v>
      </c>
      <c r="AD693" s="15" t="str">
        <f t="shared" si="108"/>
        <v>OK</v>
      </c>
      <c r="AE693" s="11" t="str">
        <f t="shared" si="107"/>
        <v>-</v>
      </c>
      <c r="AF693" s="9" t="e">
        <f>IF(#REF!="","",AA693-#REF!)</f>
        <v>#REF!</v>
      </c>
      <c r="AG693" s="96"/>
      <c r="AH693"/>
    </row>
    <row r="694" spans="1:34" s="32" customFormat="1" hidden="1" outlineLevel="1" x14ac:dyDescent="0.2">
      <c r="A694"/>
      <c r="B694" s="19">
        <v>8</v>
      </c>
      <c r="C694" s="383">
        <v>28</v>
      </c>
      <c r="D694" s="9" t="s">
        <v>34</v>
      </c>
      <c r="E694" s="153">
        <v>39589</v>
      </c>
      <c r="F694"/>
      <c r="G694" s="19">
        <v>8</v>
      </c>
      <c r="H694" s="20">
        <v>28</v>
      </c>
      <c r="I694" s="20">
        <v>28</v>
      </c>
      <c r="J694" s="20">
        <v>28</v>
      </c>
      <c r="K694" s="31">
        <f t="shared" si="99"/>
        <v>0</v>
      </c>
      <c r="L694" s="154">
        <v>39616</v>
      </c>
      <c r="M694" s="17"/>
      <c r="N694" s="19">
        <v>8</v>
      </c>
      <c r="O694" s="27">
        <v>28</v>
      </c>
      <c r="P694" s="20">
        <v>28</v>
      </c>
      <c r="Q694" s="20">
        <v>0</v>
      </c>
      <c r="R694" s="20">
        <v>28</v>
      </c>
      <c r="S694" s="4">
        <v>0</v>
      </c>
      <c r="T694" s="40">
        <f t="shared" si="103"/>
        <v>0</v>
      </c>
      <c r="U694" s="162">
        <v>39591</v>
      </c>
      <c r="V694" s="106">
        <v>8</v>
      </c>
      <c r="W694" s="16">
        <v>28</v>
      </c>
      <c r="X694" s="437" t="str">
        <f t="shared" si="101"/>
        <v>OK</v>
      </c>
      <c r="Y694" s="333">
        <f t="shared" si="104"/>
        <v>0</v>
      </c>
      <c r="Z694" s="9" t="str">
        <f t="shared" si="105"/>
        <v>Euronics</v>
      </c>
      <c r="AA694" s="51">
        <v>39603</v>
      </c>
      <c r="AB694" s="1233"/>
      <c r="AC694" s="147">
        <f t="shared" si="102"/>
        <v>13</v>
      </c>
      <c r="AD694" s="15" t="str">
        <f t="shared" si="108"/>
        <v>OK</v>
      </c>
      <c r="AE694" s="11" t="str">
        <f t="shared" si="107"/>
        <v>-</v>
      </c>
      <c r="AF694" s="9" t="e">
        <f>IF(#REF!="","",AA694-#REF!)</f>
        <v>#REF!</v>
      </c>
      <c r="AG694" s="96"/>
      <c r="AH694"/>
    </row>
    <row r="695" spans="1:34" s="32" customFormat="1" hidden="1" outlineLevel="1" x14ac:dyDescent="0.2">
      <c r="A695"/>
      <c r="B695" s="19">
        <v>9</v>
      </c>
      <c r="C695" s="383">
        <v>35</v>
      </c>
      <c r="D695" s="9" t="s">
        <v>35</v>
      </c>
      <c r="E695" s="153">
        <v>39589</v>
      </c>
      <c r="F695"/>
      <c r="G695" s="19">
        <v>9</v>
      </c>
      <c r="H695" s="20">
        <v>35</v>
      </c>
      <c r="I695" s="20">
        <v>35</v>
      </c>
      <c r="J695" s="20">
        <v>35</v>
      </c>
      <c r="K695" s="31">
        <f t="shared" si="99"/>
        <v>0</v>
      </c>
      <c r="L695" s="154">
        <v>39616</v>
      </c>
      <c r="M695" s="17"/>
      <c r="N695" s="19">
        <v>9</v>
      </c>
      <c r="O695" s="27">
        <v>35</v>
      </c>
      <c r="P695" s="20">
        <v>35</v>
      </c>
      <c r="Q695" s="20">
        <v>0</v>
      </c>
      <c r="R695" s="20">
        <v>35</v>
      </c>
      <c r="S695" s="4">
        <v>0</v>
      </c>
      <c r="T695" s="40">
        <f t="shared" si="103"/>
        <v>0</v>
      </c>
      <c r="U695" s="162">
        <v>39591</v>
      </c>
      <c r="V695" s="106">
        <v>9</v>
      </c>
      <c r="W695" s="16">
        <v>35</v>
      </c>
      <c r="X695" s="437" t="str">
        <f t="shared" si="101"/>
        <v>OK</v>
      </c>
      <c r="Y695" s="333">
        <f t="shared" si="104"/>
        <v>0</v>
      </c>
      <c r="Z695" s="9" t="str">
        <f t="shared" si="105"/>
        <v>Tien 21</v>
      </c>
      <c r="AA695" s="51">
        <v>39603</v>
      </c>
      <c r="AB695" s="1233"/>
      <c r="AC695" s="147">
        <f t="shared" si="102"/>
        <v>13</v>
      </c>
      <c r="AD695" s="15" t="str">
        <f t="shared" si="108"/>
        <v>OK</v>
      </c>
      <c r="AE695" s="11" t="str">
        <f t="shared" si="107"/>
        <v>-</v>
      </c>
      <c r="AF695" s="9" t="e">
        <f>IF(#REF!="","",AA695-#REF!)</f>
        <v>#REF!</v>
      </c>
      <c r="AG695" s="96"/>
      <c r="AH695"/>
    </row>
    <row r="696" spans="1:34" s="32" customFormat="1" hidden="1" outlineLevel="1" x14ac:dyDescent="0.2">
      <c r="A696"/>
      <c r="B696" s="19">
        <v>10</v>
      </c>
      <c r="C696" s="383">
        <v>20</v>
      </c>
      <c r="D696" s="9" t="s">
        <v>36</v>
      </c>
      <c r="E696" s="153">
        <v>39589</v>
      </c>
      <c r="F696"/>
      <c r="G696" s="19">
        <v>10</v>
      </c>
      <c r="H696" s="20">
        <v>20</v>
      </c>
      <c r="I696" s="20">
        <v>20</v>
      </c>
      <c r="J696" s="20">
        <v>20</v>
      </c>
      <c r="K696" s="31">
        <f t="shared" si="99"/>
        <v>0</v>
      </c>
      <c r="L696" s="154">
        <v>39616</v>
      </c>
      <c r="M696" s="17"/>
      <c r="N696" s="19">
        <v>10</v>
      </c>
      <c r="O696" s="27">
        <v>20</v>
      </c>
      <c r="P696" s="20">
        <v>20</v>
      </c>
      <c r="Q696" s="20">
        <v>0</v>
      </c>
      <c r="R696" s="20">
        <v>20</v>
      </c>
      <c r="S696" s="4">
        <v>0</v>
      </c>
      <c r="T696" s="40">
        <f t="shared" si="103"/>
        <v>0</v>
      </c>
      <c r="U696" s="162">
        <v>39591</v>
      </c>
      <c r="V696" s="112">
        <f>N696</f>
        <v>10</v>
      </c>
      <c r="W696" s="16">
        <v>20</v>
      </c>
      <c r="X696" s="437" t="str">
        <f t="shared" si="101"/>
        <v>OK</v>
      </c>
      <c r="Y696" s="333">
        <f t="shared" si="104"/>
        <v>0</v>
      </c>
      <c r="Z696" s="9" t="str">
        <f t="shared" si="105"/>
        <v>Confort</v>
      </c>
      <c r="AA696" s="51">
        <v>39595</v>
      </c>
      <c r="AB696" s="1233"/>
      <c r="AC696" s="147">
        <f t="shared" si="102"/>
        <v>6</v>
      </c>
      <c r="AD696" s="15" t="str">
        <f t="shared" si="108"/>
        <v>OK</v>
      </c>
      <c r="AE696" s="11" t="str">
        <f t="shared" si="107"/>
        <v>-</v>
      </c>
      <c r="AF696" s="9" t="e">
        <f>IF(#REF!="","",AA696-#REF!)</f>
        <v>#REF!</v>
      </c>
      <c r="AG696" s="96"/>
      <c r="AH696"/>
    </row>
    <row r="697" spans="1:34" s="32" customFormat="1" hidden="1" outlineLevel="1" x14ac:dyDescent="0.2">
      <c r="A697" s="55"/>
      <c r="B697" s="22">
        <v>11</v>
      </c>
      <c r="C697" s="404">
        <v>1</v>
      </c>
      <c r="D697" s="12" t="s">
        <v>29</v>
      </c>
      <c r="E697" s="153">
        <v>39589</v>
      </c>
      <c r="F697" s="55"/>
      <c r="G697" s="22">
        <v>11</v>
      </c>
      <c r="H697" s="21">
        <v>1</v>
      </c>
      <c r="I697" s="21">
        <v>1</v>
      </c>
      <c r="J697" s="21">
        <v>1</v>
      </c>
      <c r="K697" s="21">
        <f t="shared" si="99"/>
        <v>0</v>
      </c>
      <c r="L697" s="155">
        <v>39616</v>
      </c>
      <c r="M697" s="56"/>
      <c r="N697" s="22">
        <v>11</v>
      </c>
      <c r="O697" s="29">
        <v>1</v>
      </c>
      <c r="P697" s="21">
        <v>1</v>
      </c>
      <c r="Q697" s="21">
        <v>0</v>
      </c>
      <c r="R697" s="21">
        <v>1</v>
      </c>
      <c r="S697" s="14">
        <v>0</v>
      </c>
      <c r="T697" s="100">
        <f t="shared" si="103"/>
        <v>0</v>
      </c>
      <c r="U697" s="162">
        <v>39591</v>
      </c>
      <c r="V697" s="108">
        <f>N697</f>
        <v>11</v>
      </c>
      <c r="W697" s="12">
        <v>1</v>
      </c>
      <c r="X697" s="437" t="str">
        <f t="shared" si="101"/>
        <v>OK</v>
      </c>
      <c r="Y697" s="333">
        <f t="shared" si="104"/>
        <v>0</v>
      </c>
      <c r="Z697" s="12" t="str">
        <f t="shared" si="105"/>
        <v>Credial</v>
      </c>
      <c r="AA697" s="51">
        <v>39595</v>
      </c>
      <c r="AB697" s="1233"/>
      <c r="AC697" s="147">
        <f t="shared" si="102"/>
        <v>6</v>
      </c>
      <c r="AD697" s="11" t="str">
        <f t="shared" si="108"/>
        <v>OK</v>
      </c>
      <c r="AE697" s="11" t="str">
        <f t="shared" si="107"/>
        <v>-</v>
      </c>
      <c r="AF697" s="12" t="e">
        <f>IF(#REF!="","",AA697-#REF!)</f>
        <v>#REF!</v>
      </c>
      <c r="AG697" s="95"/>
      <c r="AH697" s="55"/>
    </row>
    <row r="698" spans="1:34" s="32" customFormat="1" hidden="1" outlineLevel="1" x14ac:dyDescent="0.2">
      <c r="A698"/>
      <c r="B698" s="19">
        <v>1</v>
      </c>
      <c r="C698" s="383">
        <v>67</v>
      </c>
      <c r="D698" s="54" t="s">
        <v>24</v>
      </c>
      <c r="E698" s="153">
        <v>39591</v>
      </c>
      <c r="F698"/>
      <c r="G698" s="19">
        <v>1</v>
      </c>
      <c r="H698" s="42">
        <v>21</v>
      </c>
      <c r="I698" s="20">
        <v>67</v>
      </c>
      <c r="J698" s="20">
        <v>67</v>
      </c>
      <c r="K698" s="31">
        <f t="shared" si="99"/>
        <v>0</v>
      </c>
      <c r="L698" s="154">
        <v>39616</v>
      </c>
      <c r="M698" s="17"/>
      <c r="N698" s="19">
        <v>1</v>
      </c>
      <c r="O698" s="27">
        <v>67</v>
      </c>
      <c r="P698" s="20">
        <v>67</v>
      </c>
      <c r="Q698" s="20">
        <v>0</v>
      </c>
      <c r="R698" s="20">
        <v>67</v>
      </c>
      <c r="S698" s="4">
        <v>0</v>
      </c>
      <c r="T698" s="40">
        <f t="shared" si="103"/>
        <v>0</v>
      </c>
      <c r="U698" s="162">
        <v>39594</v>
      </c>
      <c r="V698" s="106">
        <v>1</v>
      </c>
      <c r="W698" s="20">
        <v>67</v>
      </c>
      <c r="X698" s="437" t="str">
        <f t="shared" si="101"/>
        <v>OK</v>
      </c>
      <c r="Y698" s="333">
        <f t="shared" si="104"/>
        <v>0</v>
      </c>
      <c r="Z698" s="9" t="str">
        <f t="shared" si="105"/>
        <v>White</v>
      </c>
      <c r="AA698" s="51">
        <v>39604</v>
      </c>
      <c r="AB698" s="1283">
        <f>SUM(W698:W709)</f>
        <v>1907</v>
      </c>
      <c r="AC698" s="147">
        <f t="shared" si="102"/>
        <v>12</v>
      </c>
      <c r="AD698" s="20" t="str">
        <f t="shared" si="108"/>
        <v>OK</v>
      </c>
      <c r="AE698" s="11" t="str">
        <f t="shared" si="107"/>
        <v>-</v>
      </c>
      <c r="AF698" s="9" t="e">
        <f>IF(#REF!="","",AA698-#REF!)</f>
        <v>#REF!</v>
      </c>
      <c r="AG698" s="97"/>
      <c r="AH698"/>
    </row>
    <row r="699" spans="1:34" s="32" customFormat="1" hidden="1" outlineLevel="1" x14ac:dyDescent="0.2">
      <c r="A699"/>
      <c r="B699" s="19">
        <v>2</v>
      </c>
      <c r="C699" s="383">
        <v>8</v>
      </c>
      <c r="D699" s="54" t="s">
        <v>25</v>
      </c>
      <c r="E699" s="153">
        <v>39591</v>
      </c>
      <c r="F699"/>
      <c r="G699" s="19">
        <v>2</v>
      </c>
      <c r="H699" s="20">
        <v>8</v>
      </c>
      <c r="I699" s="20">
        <v>8</v>
      </c>
      <c r="J699" s="20">
        <v>8</v>
      </c>
      <c r="K699" s="31">
        <f t="shared" si="99"/>
        <v>0</v>
      </c>
      <c r="L699" s="154">
        <v>39616</v>
      </c>
      <c r="M699" s="17"/>
      <c r="N699" s="19">
        <v>2</v>
      </c>
      <c r="O699" s="27">
        <v>8</v>
      </c>
      <c r="P699" s="20">
        <v>8</v>
      </c>
      <c r="Q699" s="20">
        <v>0</v>
      </c>
      <c r="R699" s="20">
        <v>8</v>
      </c>
      <c r="S699" s="4">
        <v>0</v>
      </c>
      <c r="T699" s="40">
        <f t="shared" si="103"/>
        <v>0</v>
      </c>
      <c r="U699" s="162">
        <v>39594</v>
      </c>
      <c r="V699" s="106">
        <v>2</v>
      </c>
      <c r="W699" s="20">
        <v>8</v>
      </c>
      <c r="X699" s="437" t="str">
        <f t="shared" si="101"/>
        <v>OK</v>
      </c>
      <c r="Y699" s="333">
        <f t="shared" si="104"/>
        <v>0</v>
      </c>
      <c r="Z699" s="9" t="str">
        <f t="shared" si="105"/>
        <v>Green</v>
      </c>
      <c r="AA699" s="75">
        <v>39604</v>
      </c>
      <c r="AB699" s="1284"/>
      <c r="AC699" s="147">
        <f t="shared" si="102"/>
        <v>12</v>
      </c>
      <c r="AD699" s="20" t="str">
        <f t="shared" si="108"/>
        <v>OK</v>
      </c>
      <c r="AE699" s="11" t="str">
        <f t="shared" si="107"/>
        <v>-</v>
      </c>
      <c r="AF699" s="9" t="e">
        <f>IF(#REF!="","",AA699-#REF!)</f>
        <v>#REF!</v>
      </c>
      <c r="AG699" s="97"/>
      <c r="AH699"/>
    </row>
    <row r="700" spans="1:34" s="32" customFormat="1" hidden="1" outlineLevel="1" x14ac:dyDescent="0.2">
      <c r="A700"/>
      <c r="B700" s="19">
        <v>3</v>
      </c>
      <c r="C700" s="383">
        <v>23</v>
      </c>
      <c r="D700" s="54" t="s">
        <v>26</v>
      </c>
      <c r="E700" s="153">
        <v>39591</v>
      </c>
      <c r="F700"/>
      <c r="G700" s="19">
        <v>3</v>
      </c>
      <c r="H700" s="20">
        <v>23</v>
      </c>
      <c r="I700" s="20">
        <v>23</v>
      </c>
      <c r="J700" s="20">
        <v>23</v>
      </c>
      <c r="K700" s="31">
        <f t="shared" si="99"/>
        <v>0</v>
      </c>
      <c r="L700" s="154">
        <v>39616</v>
      </c>
      <c r="M700" s="17"/>
      <c r="N700" s="19">
        <v>3</v>
      </c>
      <c r="O700" s="27">
        <v>23</v>
      </c>
      <c r="P700" s="20">
        <v>23</v>
      </c>
      <c r="Q700" s="20">
        <v>0</v>
      </c>
      <c r="R700" s="20">
        <v>23</v>
      </c>
      <c r="S700" s="4">
        <v>0</v>
      </c>
      <c r="T700" s="40">
        <f t="shared" si="103"/>
        <v>0</v>
      </c>
      <c r="U700" s="162">
        <v>39594</v>
      </c>
      <c r="V700" s="106">
        <v>3</v>
      </c>
      <c r="W700" s="20">
        <v>23</v>
      </c>
      <c r="X700" s="437" t="str">
        <f t="shared" si="101"/>
        <v>OK</v>
      </c>
      <c r="Y700" s="333">
        <f t="shared" si="104"/>
        <v>0</v>
      </c>
      <c r="Z700" s="9" t="str">
        <f t="shared" si="105"/>
        <v>Black</v>
      </c>
      <c r="AA700" s="75">
        <v>39604</v>
      </c>
      <c r="AB700" s="1284"/>
      <c r="AC700" s="147">
        <f t="shared" si="102"/>
        <v>12</v>
      </c>
      <c r="AD700" s="20" t="str">
        <f t="shared" si="108"/>
        <v>OK</v>
      </c>
      <c r="AE700" s="11" t="str">
        <f t="shared" si="107"/>
        <v>-</v>
      </c>
      <c r="AF700" s="9" t="e">
        <f>IF(#REF!="","",AA700-#REF!)</f>
        <v>#REF!</v>
      </c>
      <c r="AG700" s="97"/>
      <c r="AH700"/>
    </row>
    <row r="701" spans="1:34" s="32" customFormat="1" hidden="1" outlineLevel="1" x14ac:dyDescent="0.2">
      <c r="A701"/>
      <c r="B701" s="19">
        <v>4</v>
      </c>
      <c r="C701" s="383">
        <v>23</v>
      </c>
      <c r="D701" s="54" t="s">
        <v>28</v>
      </c>
      <c r="E701" s="153">
        <v>39591</v>
      </c>
      <c r="F701"/>
      <c r="G701" s="19">
        <v>4</v>
      </c>
      <c r="H701" s="20">
        <v>23</v>
      </c>
      <c r="I701" s="20">
        <v>23</v>
      </c>
      <c r="J701" s="20">
        <v>23</v>
      </c>
      <c r="K701" s="31">
        <f t="shared" si="99"/>
        <v>0</v>
      </c>
      <c r="L701" s="154">
        <v>39616</v>
      </c>
      <c r="M701" s="17"/>
      <c r="N701" s="19">
        <v>4</v>
      </c>
      <c r="O701" s="27">
        <v>23</v>
      </c>
      <c r="P701" s="20">
        <v>23</v>
      </c>
      <c r="Q701" s="20">
        <v>0</v>
      </c>
      <c r="R701" s="20">
        <v>23</v>
      </c>
      <c r="S701" s="4">
        <v>0</v>
      </c>
      <c r="T701" s="40">
        <f t="shared" si="103"/>
        <v>0</v>
      </c>
      <c r="U701" s="162">
        <v>39594</v>
      </c>
      <c r="V701" s="106">
        <v>4</v>
      </c>
      <c r="W701" s="20">
        <v>23</v>
      </c>
      <c r="X701" s="437" t="str">
        <f t="shared" si="101"/>
        <v>OK</v>
      </c>
      <c r="Y701" s="333">
        <f t="shared" si="104"/>
        <v>0</v>
      </c>
      <c r="Z701" s="9" t="str">
        <f t="shared" si="105"/>
        <v>Finance</v>
      </c>
      <c r="AA701" s="75">
        <v>39604</v>
      </c>
      <c r="AB701" s="1284"/>
      <c r="AC701" s="147">
        <f t="shared" si="102"/>
        <v>12</v>
      </c>
      <c r="AD701" s="20" t="str">
        <f t="shared" si="108"/>
        <v>OK</v>
      </c>
      <c r="AE701" s="11" t="str">
        <f t="shared" si="107"/>
        <v>-</v>
      </c>
      <c r="AF701" s="9" t="e">
        <f>IF(#REF!="","",AA701-#REF!)</f>
        <v>#REF!</v>
      </c>
      <c r="AG701" s="97"/>
      <c r="AH701"/>
    </row>
    <row r="702" spans="1:34" s="32" customFormat="1" hidden="1" outlineLevel="1" x14ac:dyDescent="0.2">
      <c r="A702"/>
      <c r="B702" s="19">
        <v>5</v>
      </c>
      <c r="C702" s="383">
        <v>925</v>
      </c>
      <c r="D702" s="54" t="s">
        <v>29</v>
      </c>
      <c r="E702" s="153">
        <v>39591</v>
      </c>
      <c r="F702"/>
      <c r="G702" s="19">
        <v>5</v>
      </c>
      <c r="H702" s="20">
        <v>925</v>
      </c>
      <c r="I702" s="20">
        <v>925</v>
      </c>
      <c r="J702" s="20">
        <v>925</v>
      </c>
      <c r="K702" s="31">
        <f t="shared" si="99"/>
        <v>0</v>
      </c>
      <c r="L702" s="154">
        <v>39616</v>
      </c>
      <c r="M702" s="17"/>
      <c r="N702" s="19">
        <v>5</v>
      </c>
      <c r="O702" s="27">
        <v>925</v>
      </c>
      <c r="P702" s="20">
        <v>925</v>
      </c>
      <c r="Q702" s="20">
        <v>0</v>
      </c>
      <c r="R702" s="20">
        <v>925</v>
      </c>
      <c r="S702" s="4">
        <v>0</v>
      </c>
      <c r="T702" s="40">
        <f t="shared" si="103"/>
        <v>0</v>
      </c>
      <c r="U702" s="162">
        <v>39594</v>
      </c>
      <c r="V702" s="106">
        <v>5</v>
      </c>
      <c r="W702" s="20">
        <v>925</v>
      </c>
      <c r="X702" s="437" t="str">
        <f t="shared" si="101"/>
        <v>OK</v>
      </c>
      <c r="Y702" s="333">
        <f t="shared" si="104"/>
        <v>0</v>
      </c>
      <c r="Z702" s="9" t="str">
        <f t="shared" si="105"/>
        <v>Credial</v>
      </c>
      <c r="AA702" s="75">
        <v>39601</v>
      </c>
      <c r="AB702" s="1284"/>
      <c r="AC702" s="147">
        <f t="shared" si="102"/>
        <v>9</v>
      </c>
      <c r="AD702" s="20" t="str">
        <f t="shared" si="108"/>
        <v>OK</v>
      </c>
      <c r="AE702" s="11" t="str">
        <f t="shared" si="107"/>
        <v>-</v>
      </c>
      <c r="AF702" s="9" t="e">
        <f>IF(#REF!="","",AA702-#REF!)</f>
        <v>#REF!</v>
      </c>
      <c r="AG702" s="97"/>
      <c r="AH702"/>
    </row>
    <row r="703" spans="1:34" s="32" customFormat="1" hidden="1" outlineLevel="1" x14ac:dyDescent="0.2">
      <c r="A703"/>
      <c r="B703" s="19">
        <v>6</v>
      </c>
      <c r="C703" s="383">
        <v>38</v>
      </c>
      <c r="D703" s="54" t="s">
        <v>30</v>
      </c>
      <c r="E703" s="153">
        <v>39591</v>
      </c>
      <c r="F703"/>
      <c r="G703" s="19">
        <v>6</v>
      </c>
      <c r="H703" s="20">
        <v>38</v>
      </c>
      <c r="I703" s="20">
        <v>38</v>
      </c>
      <c r="J703" s="20">
        <v>38</v>
      </c>
      <c r="K703" s="31">
        <f t="shared" ref="K703:K766" si="109">IF(I703="","",I703-J703)</f>
        <v>0</v>
      </c>
      <c r="L703" s="154">
        <v>39616</v>
      </c>
      <c r="M703" s="17"/>
      <c r="N703" s="19">
        <v>6</v>
      </c>
      <c r="O703" s="27">
        <v>38</v>
      </c>
      <c r="P703" s="20">
        <v>38</v>
      </c>
      <c r="Q703" s="20">
        <v>0</v>
      </c>
      <c r="R703" s="20">
        <v>38</v>
      </c>
      <c r="S703" s="4">
        <v>0</v>
      </c>
      <c r="T703" s="40">
        <f t="shared" si="103"/>
        <v>0</v>
      </c>
      <c r="U703" s="162">
        <v>39594</v>
      </c>
      <c r="V703" s="106">
        <v>6</v>
      </c>
      <c r="W703" s="122">
        <v>38</v>
      </c>
      <c r="X703" s="437" t="str">
        <f t="shared" si="101"/>
        <v>OK</v>
      </c>
      <c r="Y703" s="333">
        <f t="shared" si="104"/>
        <v>0</v>
      </c>
      <c r="Z703" s="121" t="str">
        <f t="shared" si="105"/>
        <v>Ikeia</v>
      </c>
      <c r="AA703" s="75">
        <v>39661</v>
      </c>
      <c r="AB703" s="1284"/>
      <c r="AC703" s="147">
        <f t="shared" si="102"/>
        <v>68</v>
      </c>
      <c r="AD703" s="20" t="str">
        <f t="shared" si="108"/>
        <v>OK</v>
      </c>
      <c r="AE703" s="11" t="str">
        <f t="shared" si="107"/>
        <v>-</v>
      </c>
      <c r="AF703" s="9" t="e">
        <f>IF(#REF!="","",AA703-#REF!)</f>
        <v>#REF!</v>
      </c>
      <c r="AG703" s="97"/>
      <c r="AH703"/>
    </row>
    <row r="704" spans="1:34" s="32" customFormat="1" hidden="1" outlineLevel="1" x14ac:dyDescent="0.2">
      <c r="A704"/>
      <c r="B704" s="19">
        <v>7</v>
      </c>
      <c r="C704" s="383">
        <v>551</v>
      </c>
      <c r="D704" s="54" t="s">
        <v>31</v>
      </c>
      <c r="E704" s="153">
        <v>39591</v>
      </c>
      <c r="F704"/>
      <c r="G704" s="19">
        <v>7</v>
      </c>
      <c r="H704" s="20">
        <v>551</v>
      </c>
      <c r="I704" s="20">
        <v>551</v>
      </c>
      <c r="J704" s="20">
        <v>551</v>
      </c>
      <c r="K704" s="31">
        <f t="shared" si="109"/>
        <v>0</v>
      </c>
      <c r="L704" s="154">
        <v>39616</v>
      </c>
      <c r="M704" s="17"/>
      <c r="N704" s="19">
        <v>7</v>
      </c>
      <c r="O704" s="27">
        <v>551</v>
      </c>
      <c r="P704" s="20">
        <v>551</v>
      </c>
      <c r="Q704" s="20">
        <v>0</v>
      </c>
      <c r="R704" s="20">
        <v>551</v>
      </c>
      <c r="S704" s="4">
        <v>0</v>
      </c>
      <c r="T704" s="40">
        <f t="shared" si="103"/>
        <v>0</v>
      </c>
      <c r="U704" s="162">
        <v>39594</v>
      </c>
      <c r="V704" s="106">
        <v>7</v>
      </c>
      <c r="W704" s="20">
        <v>551</v>
      </c>
      <c r="X704" s="437" t="str">
        <f t="shared" si="101"/>
        <v>OK</v>
      </c>
      <c r="Y704" s="333">
        <f t="shared" si="104"/>
        <v>0</v>
      </c>
      <c r="Z704" s="9" t="str">
        <f t="shared" si="105"/>
        <v>Moviflor</v>
      </c>
      <c r="AA704" s="75">
        <v>39604</v>
      </c>
      <c r="AB704" s="1284"/>
      <c r="AC704" s="147">
        <f t="shared" si="102"/>
        <v>12</v>
      </c>
      <c r="AD704" s="20" t="str">
        <f t="shared" si="108"/>
        <v>OK</v>
      </c>
      <c r="AE704" s="11" t="str">
        <f t="shared" si="107"/>
        <v>-</v>
      </c>
      <c r="AF704" s="9" t="e">
        <f>IF(#REF!="","",AA704-#REF!)</f>
        <v>#REF!</v>
      </c>
      <c r="AG704" s="97"/>
      <c r="AH704"/>
    </row>
    <row r="705" spans="1:34" s="32" customFormat="1" hidden="1" outlineLevel="1" x14ac:dyDescent="0.2">
      <c r="A705"/>
      <c r="B705" s="19">
        <v>8</v>
      </c>
      <c r="C705" s="383">
        <v>93</v>
      </c>
      <c r="D705" s="54" t="s">
        <v>32</v>
      </c>
      <c r="E705" s="153">
        <v>39591</v>
      </c>
      <c r="F705"/>
      <c r="G705" s="19">
        <v>8</v>
      </c>
      <c r="H705" s="20">
        <v>93</v>
      </c>
      <c r="I705" s="20">
        <v>93</v>
      </c>
      <c r="J705" s="20">
        <v>93</v>
      </c>
      <c r="K705" s="31">
        <f t="shared" si="109"/>
        <v>0</v>
      </c>
      <c r="L705" s="154">
        <v>39616</v>
      </c>
      <c r="M705" s="17"/>
      <c r="N705" s="19">
        <v>8</v>
      </c>
      <c r="O705" s="27">
        <v>93</v>
      </c>
      <c r="P705" s="20">
        <v>93</v>
      </c>
      <c r="Q705" s="20">
        <v>0</v>
      </c>
      <c r="R705" s="20">
        <v>93</v>
      </c>
      <c r="S705" s="4">
        <v>0</v>
      </c>
      <c r="T705" s="40">
        <f t="shared" si="103"/>
        <v>0</v>
      </c>
      <c r="U705" s="162">
        <v>39594</v>
      </c>
      <c r="V705" s="106">
        <v>8</v>
      </c>
      <c r="W705" s="20">
        <v>93</v>
      </c>
      <c r="X705" s="437" t="str">
        <f t="shared" si="101"/>
        <v>OK</v>
      </c>
      <c r="Y705" s="333">
        <f t="shared" si="104"/>
        <v>0</v>
      </c>
      <c r="Z705" s="9" t="str">
        <f t="shared" si="105"/>
        <v>Conforama</v>
      </c>
      <c r="AA705" s="75">
        <v>39604</v>
      </c>
      <c r="AB705" s="1284"/>
      <c r="AC705" s="147">
        <f t="shared" si="102"/>
        <v>12</v>
      </c>
      <c r="AD705" s="20" t="str">
        <f t="shared" si="108"/>
        <v>OK</v>
      </c>
      <c r="AE705" s="11" t="str">
        <f t="shared" si="107"/>
        <v>-</v>
      </c>
      <c r="AF705" s="9" t="e">
        <f>IF(#REF!="","",AA705-#REF!)</f>
        <v>#REF!</v>
      </c>
      <c r="AG705" s="97"/>
      <c r="AH705"/>
    </row>
    <row r="706" spans="1:34" s="32" customFormat="1" hidden="1" outlineLevel="1" x14ac:dyDescent="0.2">
      <c r="A706"/>
      <c r="B706" s="19">
        <v>9</v>
      </c>
      <c r="C706" s="383">
        <v>56</v>
      </c>
      <c r="D706" s="54" t="s">
        <v>34</v>
      </c>
      <c r="E706" s="153">
        <v>39591</v>
      </c>
      <c r="F706"/>
      <c r="G706" s="19">
        <v>9</v>
      </c>
      <c r="H706" s="20">
        <v>56</v>
      </c>
      <c r="I706" s="20">
        <v>56</v>
      </c>
      <c r="J706" s="20">
        <v>56</v>
      </c>
      <c r="K706" s="31">
        <f t="shared" si="109"/>
        <v>0</v>
      </c>
      <c r="L706" s="154">
        <v>39616</v>
      </c>
      <c r="M706" s="17"/>
      <c r="N706" s="19">
        <v>9</v>
      </c>
      <c r="O706" s="27">
        <v>56</v>
      </c>
      <c r="P706" s="20">
        <v>56</v>
      </c>
      <c r="Q706" s="20">
        <v>0</v>
      </c>
      <c r="R706" s="20">
        <v>56</v>
      </c>
      <c r="S706" s="4">
        <v>0</v>
      </c>
      <c r="T706" s="40">
        <f t="shared" si="103"/>
        <v>0</v>
      </c>
      <c r="U706" s="162">
        <v>39594</v>
      </c>
      <c r="V706" s="106">
        <v>9</v>
      </c>
      <c r="W706" s="20">
        <v>56</v>
      </c>
      <c r="X706" s="437" t="str">
        <f t="shared" si="101"/>
        <v>OK</v>
      </c>
      <c r="Y706" s="333">
        <f t="shared" si="104"/>
        <v>0</v>
      </c>
      <c r="Z706" s="9" t="str">
        <f t="shared" si="105"/>
        <v>Euronics</v>
      </c>
      <c r="AA706" s="75">
        <v>39604</v>
      </c>
      <c r="AB706" s="1284"/>
      <c r="AC706" s="147">
        <f t="shared" si="102"/>
        <v>12</v>
      </c>
      <c r="AD706" s="20" t="str">
        <f t="shared" si="108"/>
        <v>OK</v>
      </c>
      <c r="AE706" s="11" t="str">
        <f t="shared" si="107"/>
        <v>-</v>
      </c>
      <c r="AF706" s="9" t="e">
        <f>IF(#REF!="","",AA706-#REF!)</f>
        <v>#REF!</v>
      </c>
      <c r="AG706" s="97"/>
      <c r="AH706"/>
    </row>
    <row r="707" spans="1:34" s="32" customFormat="1" hidden="1" outlineLevel="1" x14ac:dyDescent="0.2">
      <c r="A707"/>
      <c r="B707" s="19">
        <v>10</v>
      </c>
      <c r="C707" s="383">
        <v>68</v>
      </c>
      <c r="D707" s="54" t="s">
        <v>35</v>
      </c>
      <c r="E707" s="153">
        <v>39591</v>
      </c>
      <c r="F707"/>
      <c r="G707" s="19">
        <v>10</v>
      </c>
      <c r="H707" s="20">
        <v>68</v>
      </c>
      <c r="I707" s="20">
        <v>68</v>
      </c>
      <c r="J707" s="20">
        <v>68</v>
      </c>
      <c r="K707" s="31">
        <f t="shared" si="109"/>
        <v>0</v>
      </c>
      <c r="L707" s="154">
        <v>39616</v>
      </c>
      <c r="M707" s="17"/>
      <c r="N707" s="19">
        <v>10</v>
      </c>
      <c r="O707" s="27">
        <v>68</v>
      </c>
      <c r="P707" s="20">
        <v>68</v>
      </c>
      <c r="Q707" s="20">
        <v>0</v>
      </c>
      <c r="R707" s="20">
        <v>68</v>
      </c>
      <c r="S707" s="4">
        <v>0</v>
      </c>
      <c r="T707" s="40">
        <f t="shared" si="103"/>
        <v>0</v>
      </c>
      <c r="U707" s="162">
        <v>39594</v>
      </c>
      <c r="V707" s="106">
        <v>10</v>
      </c>
      <c r="W707" s="20">
        <v>68</v>
      </c>
      <c r="X707" s="437" t="str">
        <f t="shared" si="101"/>
        <v>OK</v>
      </c>
      <c r="Y707" s="333">
        <f t="shared" si="104"/>
        <v>0</v>
      </c>
      <c r="Z707" s="9" t="str">
        <f t="shared" si="105"/>
        <v>Tien 21</v>
      </c>
      <c r="AA707" s="75">
        <v>39604</v>
      </c>
      <c r="AB707" s="1284"/>
      <c r="AC707" s="147">
        <f t="shared" si="102"/>
        <v>12</v>
      </c>
      <c r="AD707" s="20" t="str">
        <f t="shared" si="108"/>
        <v>OK</v>
      </c>
      <c r="AE707" s="11" t="str">
        <f t="shared" si="107"/>
        <v>-</v>
      </c>
      <c r="AF707" s="9" t="e">
        <f>IF(#REF!="","",AA707-#REF!)</f>
        <v>#REF!</v>
      </c>
      <c r="AG707" s="97"/>
      <c r="AH707"/>
    </row>
    <row r="708" spans="1:34" s="32" customFormat="1" hidden="1" outlineLevel="1" x14ac:dyDescent="0.2">
      <c r="A708"/>
      <c r="B708" s="19">
        <v>11</v>
      </c>
      <c r="C708" s="383">
        <v>53</v>
      </c>
      <c r="D708" s="54" t="s">
        <v>36</v>
      </c>
      <c r="E708" s="153">
        <v>39591</v>
      </c>
      <c r="F708"/>
      <c r="G708" s="19">
        <v>11</v>
      </c>
      <c r="H708" s="20">
        <v>53</v>
      </c>
      <c r="I708" s="20">
        <v>53</v>
      </c>
      <c r="J708" s="20">
        <v>53</v>
      </c>
      <c r="K708" s="31">
        <f t="shared" si="109"/>
        <v>0</v>
      </c>
      <c r="L708" s="154">
        <v>39616</v>
      </c>
      <c r="M708" s="17"/>
      <c r="N708" s="19">
        <v>11</v>
      </c>
      <c r="O708" s="27">
        <v>53</v>
      </c>
      <c r="P708" s="20">
        <v>53</v>
      </c>
      <c r="Q708" s="20">
        <v>0</v>
      </c>
      <c r="R708" s="20">
        <v>53</v>
      </c>
      <c r="S708" s="4">
        <v>0</v>
      </c>
      <c r="T708" s="40">
        <f t="shared" si="103"/>
        <v>0</v>
      </c>
      <c r="U708" s="162">
        <v>39594</v>
      </c>
      <c r="V708" s="106">
        <v>11</v>
      </c>
      <c r="W708" s="20">
        <v>53</v>
      </c>
      <c r="X708" s="437" t="str">
        <f t="shared" si="101"/>
        <v>OK</v>
      </c>
      <c r="Y708" s="333">
        <f t="shared" si="104"/>
        <v>0</v>
      </c>
      <c r="Z708" s="9" t="str">
        <f t="shared" si="105"/>
        <v>Confort</v>
      </c>
      <c r="AA708" s="75">
        <v>39604</v>
      </c>
      <c r="AB708" s="1284"/>
      <c r="AC708" s="147">
        <f t="shared" si="102"/>
        <v>12</v>
      </c>
      <c r="AD708" s="20" t="str">
        <f t="shared" si="108"/>
        <v>OK</v>
      </c>
      <c r="AE708" s="11" t="str">
        <f t="shared" si="107"/>
        <v>-</v>
      </c>
      <c r="AF708" s="9" t="e">
        <f>IF(#REF!="","",AA708-#REF!)</f>
        <v>#REF!</v>
      </c>
      <c r="AG708" s="97"/>
      <c r="AH708"/>
    </row>
    <row r="709" spans="1:34" s="32" customFormat="1" hidden="1" outlineLevel="1" x14ac:dyDescent="0.2">
      <c r="A709" s="55"/>
      <c r="B709" s="22">
        <v>12</v>
      </c>
      <c r="C709" s="404">
        <v>2</v>
      </c>
      <c r="D709" s="21" t="s">
        <v>37</v>
      </c>
      <c r="E709" s="153">
        <v>39591</v>
      </c>
      <c r="F709" s="55"/>
      <c r="G709" s="22">
        <v>12</v>
      </c>
      <c r="H709" s="21">
        <v>2</v>
      </c>
      <c r="I709" s="21">
        <v>2</v>
      </c>
      <c r="J709" s="21">
        <v>2</v>
      </c>
      <c r="K709" s="21">
        <f t="shared" si="109"/>
        <v>0</v>
      </c>
      <c r="L709" s="155">
        <v>39616</v>
      </c>
      <c r="M709" s="56"/>
      <c r="N709" s="22">
        <v>12</v>
      </c>
      <c r="O709" s="29">
        <v>2</v>
      </c>
      <c r="P709" s="21">
        <v>2</v>
      </c>
      <c r="Q709" s="21">
        <v>0</v>
      </c>
      <c r="R709" s="21">
        <v>2</v>
      </c>
      <c r="S709" s="14">
        <v>0</v>
      </c>
      <c r="T709" s="100">
        <f t="shared" si="103"/>
        <v>0</v>
      </c>
      <c r="U709" s="162">
        <v>39594</v>
      </c>
      <c r="V709" s="108">
        <v>12</v>
      </c>
      <c r="W709" s="21">
        <v>2</v>
      </c>
      <c r="X709" s="437" t="str">
        <f t="shared" si="101"/>
        <v>OK</v>
      </c>
      <c r="Y709" s="333">
        <f t="shared" si="104"/>
        <v>0</v>
      </c>
      <c r="Z709" s="12" t="str">
        <f t="shared" si="105"/>
        <v>Solmar</v>
      </c>
      <c r="AA709" s="75">
        <v>39604</v>
      </c>
      <c r="AB709" s="1285"/>
      <c r="AC709" s="147">
        <f t="shared" si="102"/>
        <v>12</v>
      </c>
      <c r="AD709" s="20" t="str">
        <f t="shared" si="108"/>
        <v>OK</v>
      </c>
      <c r="AE709" s="11" t="str">
        <f t="shared" si="107"/>
        <v>-</v>
      </c>
      <c r="AF709" s="12" t="e">
        <f>IF(#REF!="","",AA709-#REF!)</f>
        <v>#REF!</v>
      </c>
      <c r="AG709" s="98"/>
      <c r="AH709" s="55"/>
    </row>
    <row r="710" spans="1:34" s="32" customFormat="1" hidden="1" outlineLevel="1" x14ac:dyDescent="0.2">
      <c r="A710"/>
      <c r="B710" s="19">
        <v>1</v>
      </c>
      <c r="C710" s="383">
        <v>125</v>
      </c>
      <c r="D710" s="54" t="s">
        <v>24</v>
      </c>
      <c r="E710" s="153">
        <v>39598</v>
      </c>
      <c r="F710"/>
      <c r="G710" s="19">
        <v>1</v>
      </c>
      <c r="H710" s="34">
        <v>16</v>
      </c>
      <c r="I710" s="20">
        <v>125</v>
      </c>
      <c r="J710" s="20">
        <v>125</v>
      </c>
      <c r="K710" s="31">
        <f t="shared" si="109"/>
        <v>0</v>
      </c>
      <c r="L710" s="154">
        <v>39616</v>
      </c>
      <c r="M710" s="17"/>
      <c r="N710" s="19">
        <v>1</v>
      </c>
      <c r="O710" s="20">
        <v>125</v>
      </c>
      <c r="P710" s="20">
        <v>125</v>
      </c>
      <c r="Q710" s="20">
        <v>0</v>
      </c>
      <c r="R710" s="20">
        <v>125</v>
      </c>
      <c r="S710" s="4">
        <v>0</v>
      </c>
      <c r="T710" s="40">
        <f t="shared" si="103"/>
        <v>0</v>
      </c>
      <c r="U710" s="162">
        <v>39601</v>
      </c>
      <c r="V710" s="106">
        <v>1</v>
      </c>
      <c r="W710" s="20">
        <v>125</v>
      </c>
      <c r="X710" s="437" t="str">
        <f t="shared" si="101"/>
        <v>OK</v>
      </c>
      <c r="Y710" s="333">
        <f t="shared" si="104"/>
        <v>0</v>
      </c>
      <c r="Z710" s="9" t="str">
        <f t="shared" si="105"/>
        <v>White</v>
      </c>
      <c r="AA710" s="75">
        <v>39604</v>
      </c>
      <c r="AB710" s="1222">
        <f>SUM(W710:W721)</f>
        <v>1018</v>
      </c>
      <c r="AC710" s="147">
        <f t="shared" si="102"/>
        <v>5</v>
      </c>
      <c r="AD710" s="20" t="str">
        <f t="shared" si="108"/>
        <v>OK</v>
      </c>
      <c r="AE710" s="11" t="str">
        <f t="shared" si="107"/>
        <v>-</v>
      </c>
      <c r="AF710" s="9" t="e">
        <f>IF(#REF!="","",AA710-#REF!)</f>
        <v>#REF!</v>
      </c>
      <c r="AG710" s="97"/>
      <c r="AH710" s="62"/>
    </row>
    <row r="711" spans="1:34" s="32" customFormat="1" hidden="1" outlineLevel="1" x14ac:dyDescent="0.2">
      <c r="A711"/>
      <c r="B711" s="19">
        <v>2</v>
      </c>
      <c r="C711" s="383">
        <v>21</v>
      </c>
      <c r="D711" s="54" t="s">
        <v>25</v>
      </c>
      <c r="E711" s="153">
        <v>39598</v>
      </c>
      <c r="F711"/>
      <c r="G711" s="19">
        <v>2</v>
      </c>
      <c r="H711" s="20">
        <v>21</v>
      </c>
      <c r="I711" s="20">
        <v>21</v>
      </c>
      <c r="J711" s="20">
        <v>21</v>
      </c>
      <c r="K711" s="31">
        <f t="shared" si="109"/>
        <v>0</v>
      </c>
      <c r="L711" s="154">
        <v>39616</v>
      </c>
      <c r="M711" s="17"/>
      <c r="N711" s="19">
        <v>2</v>
      </c>
      <c r="O711" s="20">
        <v>21</v>
      </c>
      <c r="P711" s="20">
        <v>21</v>
      </c>
      <c r="Q711" s="20">
        <v>0</v>
      </c>
      <c r="R711" s="20">
        <v>21</v>
      </c>
      <c r="S711" s="4">
        <v>0</v>
      </c>
      <c r="T711" s="40">
        <f t="shared" si="103"/>
        <v>0</v>
      </c>
      <c r="U711" s="162">
        <v>39601</v>
      </c>
      <c r="V711" s="106">
        <v>2</v>
      </c>
      <c r="W711" s="20">
        <v>21</v>
      </c>
      <c r="X711" s="437" t="str">
        <f t="shared" si="101"/>
        <v>OK</v>
      </c>
      <c r="Y711" s="333">
        <f t="shared" si="104"/>
        <v>0</v>
      </c>
      <c r="Z711" s="9" t="str">
        <f t="shared" si="105"/>
        <v>Green</v>
      </c>
      <c r="AA711" s="75">
        <v>39604</v>
      </c>
      <c r="AB711" s="1223"/>
      <c r="AC711" s="147">
        <f t="shared" si="102"/>
        <v>5</v>
      </c>
      <c r="AD711" s="20" t="str">
        <f t="shared" si="108"/>
        <v>OK</v>
      </c>
      <c r="AE711" s="11" t="str">
        <f t="shared" si="107"/>
        <v>-</v>
      </c>
      <c r="AF711" s="9" t="e">
        <f>IF(#REF!="","",AA711-#REF!)</f>
        <v>#REF!</v>
      </c>
      <c r="AG711" s="97"/>
      <c r="AH711" s="62"/>
    </row>
    <row r="712" spans="1:34" s="32" customFormat="1" hidden="1" outlineLevel="1" x14ac:dyDescent="0.2">
      <c r="A712"/>
      <c r="B712" s="19">
        <v>3</v>
      </c>
      <c r="C712" s="383">
        <v>64</v>
      </c>
      <c r="D712" s="54" t="s">
        <v>26</v>
      </c>
      <c r="E712" s="153">
        <v>39598</v>
      </c>
      <c r="F712"/>
      <c r="G712" s="19">
        <v>3</v>
      </c>
      <c r="H712" s="20">
        <v>64</v>
      </c>
      <c r="I712" s="20">
        <v>64</v>
      </c>
      <c r="J712" s="20">
        <v>64</v>
      </c>
      <c r="K712" s="31">
        <f t="shared" si="109"/>
        <v>0</v>
      </c>
      <c r="L712" s="154">
        <v>39616</v>
      </c>
      <c r="M712" s="17"/>
      <c r="N712" s="19">
        <v>3</v>
      </c>
      <c r="O712" s="20">
        <v>64</v>
      </c>
      <c r="P712" s="20">
        <v>64</v>
      </c>
      <c r="Q712" s="20">
        <v>0</v>
      </c>
      <c r="R712" s="20">
        <v>64</v>
      </c>
      <c r="S712" s="4">
        <v>0</v>
      </c>
      <c r="T712" s="40">
        <f t="shared" si="103"/>
        <v>0</v>
      </c>
      <c r="U712" s="162">
        <v>39601</v>
      </c>
      <c r="V712" s="106">
        <v>3</v>
      </c>
      <c r="W712" s="20">
        <v>64</v>
      </c>
      <c r="X712" s="437" t="str">
        <f t="shared" ref="X712:X775" si="110">IF(C712=W712,"OK",IF(W712=R712,"ERRO",IF(W712="","KO",IF(W712=J712,"ERRO"))))</f>
        <v>OK</v>
      </c>
      <c r="Y712" s="333">
        <f t="shared" si="104"/>
        <v>0</v>
      </c>
      <c r="Z712" s="9" t="str">
        <f t="shared" si="105"/>
        <v>Black</v>
      </c>
      <c r="AA712" s="75">
        <v>39604</v>
      </c>
      <c r="AB712" s="1223"/>
      <c r="AC712" s="147">
        <f t="shared" ref="AC712:AC775" si="111">DAYS360(E712,AA712)</f>
        <v>5</v>
      </c>
      <c r="AD712" s="20" t="str">
        <f t="shared" si="108"/>
        <v>OK</v>
      </c>
      <c r="AE712" s="11" t="str">
        <f t="shared" si="107"/>
        <v>-</v>
      </c>
      <c r="AF712" s="9" t="e">
        <f>IF(#REF!="","",AA712-#REF!)</f>
        <v>#REF!</v>
      </c>
      <c r="AG712" s="97"/>
      <c r="AH712" s="62"/>
    </row>
    <row r="713" spans="1:34" s="32" customFormat="1" hidden="1" outlineLevel="1" x14ac:dyDescent="0.2">
      <c r="A713"/>
      <c r="B713" s="19">
        <v>4</v>
      </c>
      <c r="C713" s="383">
        <v>2</v>
      </c>
      <c r="D713" s="54" t="s">
        <v>28</v>
      </c>
      <c r="E713" s="153">
        <v>39598</v>
      </c>
      <c r="F713"/>
      <c r="G713" s="19">
        <v>4</v>
      </c>
      <c r="H713" s="20">
        <v>2</v>
      </c>
      <c r="I713" s="20">
        <v>2</v>
      </c>
      <c r="J713" s="20">
        <v>2</v>
      </c>
      <c r="K713" s="31">
        <f t="shared" si="109"/>
        <v>0</v>
      </c>
      <c r="L713" s="154">
        <v>39616</v>
      </c>
      <c r="M713" s="17"/>
      <c r="N713" s="19">
        <v>4</v>
      </c>
      <c r="O713" s="20">
        <v>2</v>
      </c>
      <c r="P713" s="20">
        <v>2</v>
      </c>
      <c r="Q713" s="20">
        <v>0</v>
      </c>
      <c r="R713" s="20">
        <v>2</v>
      </c>
      <c r="S713" s="4">
        <v>0</v>
      </c>
      <c r="T713" s="40">
        <f t="shared" ref="T713:T776" si="112">IF(R713="","",P713-R713)</f>
        <v>0</v>
      </c>
      <c r="U713" s="162">
        <v>39601</v>
      </c>
      <c r="V713" s="106">
        <v>4</v>
      </c>
      <c r="W713" s="20">
        <v>2</v>
      </c>
      <c r="X713" s="437" t="str">
        <f t="shared" si="110"/>
        <v>OK</v>
      </c>
      <c r="Y713" s="333">
        <f t="shared" ref="Y713:Y776" si="113">+C713-W713</f>
        <v>0</v>
      </c>
      <c r="Z713" s="9" t="str">
        <f t="shared" ref="Z713:Z776" si="114">IF(D713="","",D713)</f>
        <v>Finance</v>
      </c>
      <c r="AA713" s="75">
        <v>39604</v>
      </c>
      <c r="AB713" s="1223"/>
      <c r="AC713" s="147">
        <f t="shared" si="111"/>
        <v>5</v>
      </c>
      <c r="AD713" s="20" t="str">
        <f t="shared" si="108"/>
        <v>OK</v>
      </c>
      <c r="AE713" s="11" t="str">
        <f t="shared" si="107"/>
        <v>-</v>
      </c>
      <c r="AF713" s="9" t="e">
        <f>IF(#REF!="","",AA713-#REF!)</f>
        <v>#REF!</v>
      </c>
      <c r="AG713" s="97"/>
      <c r="AH713" s="62"/>
    </row>
    <row r="714" spans="1:34" s="32" customFormat="1" hidden="1" outlineLevel="1" x14ac:dyDescent="0.2">
      <c r="A714"/>
      <c r="B714" s="19">
        <v>5</v>
      </c>
      <c r="C714" s="383">
        <v>86</v>
      </c>
      <c r="D714" s="54" t="s">
        <v>29</v>
      </c>
      <c r="E714" s="153">
        <v>39598</v>
      </c>
      <c r="F714"/>
      <c r="G714" s="19">
        <v>5</v>
      </c>
      <c r="H714" s="20">
        <v>86</v>
      </c>
      <c r="I714" s="20">
        <v>86</v>
      </c>
      <c r="J714" s="20">
        <v>86</v>
      </c>
      <c r="K714" s="31">
        <f t="shared" si="109"/>
        <v>0</v>
      </c>
      <c r="L714" s="154">
        <v>39616</v>
      </c>
      <c r="M714" s="17"/>
      <c r="N714" s="19">
        <v>5</v>
      </c>
      <c r="O714" s="20">
        <v>86</v>
      </c>
      <c r="P714" s="20">
        <v>86</v>
      </c>
      <c r="Q714" s="20">
        <v>0</v>
      </c>
      <c r="R714" s="20">
        <v>86</v>
      </c>
      <c r="S714" s="4">
        <v>0</v>
      </c>
      <c r="T714" s="40">
        <f t="shared" si="112"/>
        <v>0</v>
      </c>
      <c r="U714" s="162">
        <v>39601</v>
      </c>
      <c r="V714" s="106">
        <v>5</v>
      </c>
      <c r="W714" s="20">
        <v>86</v>
      </c>
      <c r="X714" s="437" t="str">
        <f t="shared" si="110"/>
        <v>OK</v>
      </c>
      <c r="Y714" s="333">
        <f t="shared" si="113"/>
        <v>0</v>
      </c>
      <c r="Z714" s="9" t="str">
        <f t="shared" si="114"/>
        <v>Credial</v>
      </c>
      <c r="AA714" s="75">
        <v>39604</v>
      </c>
      <c r="AB714" s="1223"/>
      <c r="AC714" s="147">
        <f t="shared" si="111"/>
        <v>5</v>
      </c>
      <c r="AD714" s="20" t="str">
        <f t="shared" si="108"/>
        <v>OK</v>
      </c>
      <c r="AE714" s="11" t="str">
        <f t="shared" si="107"/>
        <v>-</v>
      </c>
      <c r="AF714" s="9" t="e">
        <f>IF(#REF!="","",AA714-#REF!)</f>
        <v>#REF!</v>
      </c>
      <c r="AG714" s="97"/>
      <c r="AH714" s="62"/>
    </row>
    <row r="715" spans="1:34" s="32" customFormat="1" hidden="1" outlineLevel="1" x14ac:dyDescent="0.2">
      <c r="A715"/>
      <c r="B715" s="19">
        <v>6</v>
      </c>
      <c r="C715" s="383">
        <v>295</v>
      </c>
      <c r="D715" s="54" t="s">
        <v>30</v>
      </c>
      <c r="E715" s="153">
        <v>39598</v>
      </c>
      <c r="F715"/>
      <c r="G715" s="19">
        <v>6</v>
      </c>
      <c r="H715" s="20">
        <v>295</v>
      </c>
      <c r="I715" s="20">
        <v>295</v>
      </c>
      <c r="J715" s="20">
        <v>295</v>
      </c>
      <c r="K715" s="31">
        <f t="shared" si="109"/>
        <v>0</v>
      </c>
      <c r="L715" s="154">
        <v>39616</v>
      </c>
      <c r="M715" s="17"/>
      <c r="N715" s="19">
        <v>6</v>
      </c>
      <c r="O715" s="20">
        <v>295</v>
      </c>
      <c r="P715" s="20">
        <v>295</v>
      </c>
      <c r="Q715" s="20">
        <v>0</v>
      </c>
      <c r="R715" s="20">
        <v>295</v>
      </c>
      <c r="S715" s="4">
        <v>0</v>
      </c>
      <c r="T715" s="40">
        <f t="shared" si="112"/>
        <v>0</v>
      </c>
      <c r="U715" s="162">
        <v>39601</v>
      </c>
      <c r="V715" s="106">
        <v>6</v>
      </c>
      <c r="W715" s="122">
        <v>295</v>
      </c>
      <c r="X715" s="437" t="str">
        <f t="shared" si="110"/>
        <v>OK</v>
      </c>
      <c r="Y715" s="333">
        <f t="shared" si="113"/>
        <v>0</v>
      </c>
      <c r="Z715" s="121" t="str">
        <f t="shared" si="114"/>
        <v>Ikeia</v>
      </c>
      <c r="AA715" s="75">
        <v>39661</v>
      </c>
      <c r="AB715" s="1223"/>
      <c r="AC715" s="147">
        <f t="shared" si="111"/>
        <v>61</v>
      </c>
      <c r="AD715" s="20" t="str">
        <f t="shared" si="108"/>
        <v>OK</v>
      </c>
      <c r="AE715" s="11" t="str">
        <f t="shared" si="107"/>
        <v>-</v>
      </c>
      <c r="AF715" s="9" t="e">
        <f>IF(#REF!="","",AA715-#REF!)</f>
        <v>#REF!</v>
      </c>
      <c r="AG715" s="97"/>
      <c r="AH715" s="62"/>
    </row>
    <row r="716" spans="1:34" s="32" customFormat="1" hidden="1" outlineLevel="1" x14ac:dyDescent="0.2">
      <c r="A716"/>
      <c r="B716" s="19">
        <v>7</v>
      </c>
      <c r="C716" s="383">
        <v>90</v>
      </c>
      <c r="D716" s="54" t="s">
        <v>31</v>
      </c>
      <c r="E716" s="153">
        <v>39598</v>
      </c>
      <c r="F716"/>
      <c r="G716" s="19">
        <v>7</v>
      </c>
      <c r="H716" s="20">
        <v>90</v>
      </c>
      <c r="I716" s="20">
        <v>90</v>
      </c>
      <c r="J716" s="20">
        <v>90</v>
      </c>
      <c r="K716" s="31">
        <f t="shared" si="109"/>
        <v>0</v>
      </c>
      <c r="L716" s="154">
        <v>39616</v>
      </c>
      <c r="M716" s="17"/>
      <c r="N716" s="19">
        <v>7</v>
      </c>
      <c r="O716" s="20">
        <v>90</v>
      </c>
      <c r="P716" s="20">
        <v>90</v>
      </c>
      <c r="Q716" s="20">
        <v>0</v>
      </c>
      <c r="R716" s="20">
        <v>90</v>
      </c>
      <c r="S716" s="4">
        <v>0</v>
      </c>
      <c r="T716" s="40">
        <f t="shared" si="112"/>
        <v>0</v>
      </c>
      <c r="U716" s="162">
        <v>39601</v>
      </c>
      <c r="V716" s="106">
        <v>7</v>
      </c>
      <c r="W716" s="20">
        <v>90</v>
      </c>
      <c r="X716" s="437" t="str">
        <f t="shared" si="110"/>
        <v>OK</v>
      </c>
      <c r="Y716" s="333">
        <f t="shared" si="113"/>
        <v>0</v>
      </c>
      <c r="Z716" s="9" t="str">
        <f t="shared" si="114"/>
        <v>Moviflor</v>
      </c>
      <c r="AA716" s="75">
        <v>39604</v>
      </c>
      <c r="AB716" s="1223"/>
      <c r="AC716" s="147">
        <f t="shared" si="111"/>
        <v>5</v>
      </c>
      <c r="AD716" s="20" t="str">
        <f t="shared" si="108"/>
        <v>OK</v>
      </c>
      <c r="AE716" s="11" t="str">
        <f t="shared" si="107"/>
        <v>-</v>
      </c>
      <c r="AF716" s="9" t="e">
        <f>IF(#REF!="","",AA716-#REF!)</f>
        <v>#REF!</v>
      </c>
      <c r="AG716" s="97"/>
      <c r="AH716" s="62"/>
    </row>
    <row r="717" spans="1:34" s="32" customFormat="1" hidden="1" outlineLevel="1" x14ac:dyDescent="0.2">
      <c r="A717"/>
      <c r="B717" s="19">
        <v>8</v>
      </c>
      <c r="C717" s="383">
        <v>272</v>
      </c>
      <c r="D717" s="54" t="s">
        <v>32</v>
      </c>
      <c r="E717" s="153">
        <v>39598</v>
      </c>
      <c r="F717"/>
      <c r="G717" s="19">
        <v>8</v>
      </c>
      <c r="H717" s="20">
        <v>272</v>
      </c>
      <c r="I717" s="20">
        <v>272</v>
      </c>
      <c r="J717" s="20">
        <v>272</v>
      </c>
      <c r="K717" s="31">
        <f t="shared" si="109"/>
        <v>0</v>
      </c>
      <c r="L717" s="154">
        <v>39616</v>
      </c>
      <c r="M717" s="17"/>
      <c r="N717" s="19">
        <v>8</v>
      </c>
      <c r="O717" s="20">
        <v>272</v>
      </c>
      <c r="P717" s="20">
        <v>272</v>
      </c>
      <c r="Q717" s="20">
        <v>0</v>
      </c>
      <c r="R717" s="20">
        <v>272</v>
      </c>
      <c r="S717" s="4">
        <v>0</v>
      </c>
      <c r="T717" s="40">
        <f t="shared" si="112"/>
        <v>0</v>
      </c>
      <c r="U717" s="162">
        <v>39601</v>
      </c>
      <c r="V717" s="106">
        <v>8</v>
      </c>
      <c r="W717" s="20">
        <v>272</v>
      </c>
      <c r="X717" s="437" t="str">
        <f t="shared" si="110"/>
        <v>OK</v>
      </c>
      <c r="Y717" s="333">
        <f t="shared" si="113"/>
        <v>0</v>
      </c>
      <c r="Z717" s="9" t="str">
        <f t="shared" si="114"/>
        <v>Conforama</v>
      </c>
      <c r="AA717" s="75">
        <v>39604</v>
      </c>
      <c r="AB717" s="1223"/>
      <c r="AC717" s="147">
        <f t="shared" si="111"/>
        <v>5</v>
      </c>
      <c r="AD717" s="20" t="str">
        <f t="shared" si="108"/>
        <v>OK</v>
      </c>
      <c r="AE717" s="11" t="str">
        <f t="shared" si="107"/>
        <v>-</v>
      </c>
      <c r="AF717" s="9" t="e">
        <f>IF(#REF!="","",AA717-#REF!)</f>
        <v>#REF!</v>
      </c>
      <c r="AG717" s="97"/>
      <c r="AH717" s="62"/>
    </row>
    <row r="718" spans="1:34" s="32" customFormat="1" hidden="1" outlineLevel="1" x14ac:dyDescent="0.2">
      <c r="A718"/>
      <c r="B718" s="19">
        <v>9</v>
      </c>
      <c r="C718" s="383">
        <v>20</v>
      </c>
      <c r="D718" s="54" t="s">
        <v>34</v>
      </c>
      <c r="E718" s="153">
        <v>39598</v>
      </c>
      <c r="F718"/>
      <c r="G718" s="19">
        <v>9</v>
      </c>
      <c r="H718" s="20">
        <v>20</v>
      </c>
      <c r="I718" s="20">
        <v>20</v>
      </c>
      <c r="J718" s="20">
        <v>20</v>
      </c>
      <c r="K718" s="31">
        <f t="shared" si="109"/>
        <v>0</v>
      </c>
      <c r="L718" s="154">
        <v>39616</v>
      </c>
      <c r="M718" s="17"/>
      <c r="N718" s="19">
        <v>9</v>
      </c>
      <c r="O718" s="20">
        <v>20</v>
      </c>
      <c r="P718" s="20">
        <v>20</v>
      </c>
      <c r="Q718" s="20">
        <v>0</v>
      </c>
      <c r="R718" s="20">
        <v>20</v>
      </c>
      <c r="S718" s="4">
        <v>0</v>
      </c>
      <c r="T718" s="40">
        <f t="shared" si="112"/>
        <v>0</v>
      </c>
      <c r="U718" s="162">
        <v>39601</v>
      </c>
      <c r="V718" s="106">
        <v>9</v>
      </c>
      <c r="W718" s="20">
        <v>20</v>
      </c>
      <c r="X718" s="437" t="str">
        <f t="shared" si="110"/>
        <v>OK</v>
      </c>
      <c r="Y718" s="333">
        <f t="shared" si="113"/>
        <v>0</v>
      </c>
      <c r="Z718" s="9" t="str">
        <f t="shared" si="114"/>
        <v>Euronics</v>
      </c>
      <c r="AA718" s="75">
        <v>39604</v>
      </c>
      <c r="AB718" s="1223"/>
      <c r="AC718" s="147">
        <f t="shared" si="111"/>
        <v>5</v>
      </c>
      <c r="AD718" s="20" t="str">
        <f t="shared" si="108"/>
        <v>OK</v>
      </c>
      <c r="AE718" s="11" t="str">
        <f t="shared" si="107"/>
        <v>-</v>
      </c>
      <c r="AF718" s="9" t="e">
        <f>IF(#REF!="","",AA718-#REF!)</f>
        <v>#REF!</v>
      </c>
      <c r="AG718" s="97"/>
      <c r="AH718" s="62"/>
    </row>
    <row r="719" spans="1:34" s="32" customFormat="1" hidden="1" outlineLevel="1" x14ac:dyDescent="0.2">
      <c r="A719"/>
      <c r="B719" s="19">
        <v>10</v>
      </c>
      <c r="C719" s="383">
        <v>14</v>
      </c>
      <c r="D719" s="54" t="s">
        <v>35</v>
      </c>
      <c r="E719" s="153">
        <v>39598</v>
      </c>
      <c r="F719"/>
      <c r="G719" s="19">
        <v>10</v>
      </c>
      <c r="H719" s="20">
        <v>14</v>
      </c>
      <c r="I719" s="20">
        <v>14</v>
      </c>
      <c r="J719" s="20">
        <v>14</v>
      </c>
      <c r="K719" s="31">
        <f t="shared" si="109"/>
        <v>0</v>
      </c>
      <c r="L719" s="154">
        <v>39616</v>
      </c>
      <c r="M719" s="17"/>
      <c r="N719" s="19">
        <v>10</v>
      </c>
      <c r="O719" s="20">
        <v>14</v>
      </c>
      <c r="P719" s="20">
        <v>14</v>
      </c>
      <c r="Q719" s="20">
        <v>0</v>
      </c>
      <c r="R719" s="20">
        <v>14</v>
      </c>
      <c r="S719" s="4">
        <v>0</v>
      </c>
      <c r="T719" s="40">
        <f t="shared" si="112"/>
        <v>0</v>
      </c>
      <c r="U719" s="162">
        <v>39601</v>
      </c>
      <c r="V719" s="106">
        <v>10</v>
      </c>
      <c r="W719" s="20">
        <v>14</v>
      </c>
      <c r="X719" s="437" t="str">
        <f t="shared" si="110"/>
        <v>OK</v>
      </c>
      <c r="Y719" s="333">
        <f t="shared" si="113"/>
        <v>0</v>
      </c>
      <c r="Z719" s="9" t="str">
        <f t="shared" si="114"/>
        <v>Tien 21</v>
      </c>
      <c r="AA719" s="75">
        <v>39604</v>
      </c>
      <c r="AB719" s="1223"/>
      <c r="AC719" s="147">
        <f t="shared" si="111"/>
        <v>5</v>
      </c>
      <c r="AD719" s="20" t="str">
        <f t="shared" si="108"/>
        <v>OK</v>
      </c>
      <c r="AE719" s="11" t="str">
        <f t="shared" si="107"/>
        <v>-</v>
      </c>
      <c r="AF719" s="9" t="e">
        <f>IF(#REF!="","",AA719-#REF!)</f>
        <v>#REF!</v>
      </c>
      <c r="AG719" s="97"/>
      <c r="AH719" s="62"/>
    </row>
    <row r="720" spans="1:34" s="32" customFormat="1" hidden="1" outlineLevel="1" x14ac:dyDescent="0.2">
      <c r="A720"/>
      <c r="B720" s="19">
        <v>11</v>
      </c>
      <c r="C720" s="383">
        <v>15</v>
      </c>
      <c r="D720" s="54" t="s">
        <v>36</v>
      </c>
      <c r="E720" s="153">
        <v>39598</v>
      </c>
      <c r="F720"/>
      <c r="G720" s="19">
        <v>11</v>
      </c>
      <c r="H720" s="20">
        <v>15</v>
      </c>
      <c r="I720" s="20">
        <v>15</v>
      </c>
      <c r="J720" s="20">
        <v>15</v>
      </c>
      <c r="K720" s="31">
        <f t="shared" si="109"/>
        <v>0</v>
      </c>
      <c r="L720" s="154">
        <v>39616</v>
      </c>
      <c r="M720" s="17"/>
      <c r="N720" s="19">
        <v>11</v>
      </c>
      <c r="O720" s="20">
        <v>15</v>
      </c>
      <c r="P720" s="20">
        <v>15</v>
      </c>
      <c r="Q720" s="20">
        <v>0</v>
      </c>
      <c r="R720" s="20">
        <v>15</v>
      </c>
      <c r="S720" s="4">
        <v>0</v>
      </c>
      <c r="T720" s="40">
        <f t="shared" si="112"/>
        <v>0</v>
      </c>
      <c r="U720" s="162">
        <v>39601</v>
      </c>
      <c r="V720" s="106">
        <v>11</v>
      </c>
      <c r="W720" s="20">
        <v>15</v>
      </c>
      <c r="X720" s="437" t="str">
        <f t="shared" si="110"/>
        <v>OK</v>
      </c>
      <c r="Y720" s="333">
        <f t="shared" si="113"/>
        <v>0</v>
      </c>
      <c r="Z720" s="9" t="str">
        <f t="shared" si="114"/>
        <v>Confort</v>
      </c>
      <c r="AA720" s="75">
        <v>39604</v>
      </c>
      <c r="AB720" s="1223"/>
      <c r="AC720" s="147">
        <f t="shared" si="111"/>
        <v>5</v>
      </c>
      <c r="AD720" s="20" t="str">
        <f t="shared" si="108"/>
        <v>OK</v>
      </c>
      <c r="AE720" s="11" t="str">
        <f t="shared" si="107"/>
        <v>-</v>
      </c>
      <c r="AF720" s="9" t="e">
        <f>IF(#REF!="","",AA720-#REF!)</f>
        <v>#REF!</v>
      </c>
      <c r="AG720" s="97"/>
      <c r="AH720" s="62"/>
    </row>
    <row r="721" spans="1:34" s="32" customFormat="1" hidden="1" outlineLevel="1" x14ac:dyDescent="0.2">
      <c r="A721"/>
      <c r="B721" s="22">
        <v>12</v>
      </c>
      <c r="C721" s="404">
        <v>14</v>
      </c>
      <c r="D721" s="76" t="s">
        <v>37</v>
      </c>
      <c r="E721" s="153">
        <v>39598</v>
      </c>
      <c r="F721"/>
      <c r="G721" s="22">
        <v>12</v>
      </c>
      <c r="H721" s="21">
        <v>14</v>
      </c>
      <c r="I721" s="21">
        <v>14</v>
      </c>
      <c r="J721" s="21">
        <v>14</v>
      </c>
      <c r="K721" s="21">
        <f t="shared" si="109"/>
        <v>0</v>
      </c>
      <c r="L721" s="155">
        <v>39616</v>
      </c>
      <c r="M721" s="17"/>
      <c r="N721" s="22">
        <v>12</v>
      </c>
      <c r="O721" s="21">
        <v>14</v>
      </c>
      <c r="P721" s="21">
        <v>14</v>
      </c>
      <c r="Q721" s="21">
        <v>0</v>
      </c>
      <c r="R721" s="21">
        <v>14</v>
      </c>
      <c r="S721" s="14">
        <v>0</v>
      </c>
      <c r="T721" s="100">
        <f t="shared" si="112"/>
        <v>0</v>
      </c>
      <c r="U721" s="162">
        <v>39601</v>
      </c>
      <c r="V721" s="108">
        <v>12</v>
      </c>
      <c r="W721" s="21">
        <v>14</v>
      </c>
      <c r="X721" s="437" t="str">
        <f t="shared" si="110"/>
        <v>OK</v>
      </c>
      <c r="Y721" s="333">
        <f t="shared" si="113"/>
        <v>0</v>
      </c>
      <c r="Z721" s="12" t="str">
        <f t="shared" si="114"/>
        <v>Solmar</v>
      </c>
      <c r="AA721" s="75">
        <v>39604</v>
      </c>
      <c r="AB721" s="1224"/>
      <c r="AC721" s="147">
        <f t="shared" si="111"/>
        <v>5</v>
      </c>
      <c r="AD721" s="20" t="str">
        <f t="shared" si="108"/>
        <v>OK</v>
      </c>
      <c r="AE721" s="11" t="str">
        <f t="shared" si="107"/>
        <v>-</v>
      </c>
      <c r="AF721" s="9" t="e">
        <f>IF(#REF!="","",AA721-#REF!)</f>
        <v>#REF!</v>
      </c>
      <c r="AG721" s="97"/>
      <c r="AH721" s="62"/>
    </row>
    <row r="722" spans="1:34" s="32" customFormat="1" hidden="1" outlineLevel="1" x14ac:dyDescent="0.2">
      <c r="A722"/>
      <c r="B722" s="19">
        <v>1</v>
      </c>
      <c r="C722" s="383">
        <v>54</v>
      </c>
      <c r="D722" s="54" t="s">
        <v>24</v>
      </c>
      <c r="E722" s="153">
        <v>39602</v>
      </c>
      <c r="F722"/>
      <c r="G722" s="19">
        <v>1</v>
      </c>
      <c r="H722" s="42">
        <v>56</v>
      </c>
      <c r="I722" s="20">
        <v>54</v>
      </c>
      <c r="J722" s="20">
        <v>54</v>
      </c>
      <c r="K722" s="31">
        <f t="shared" si="109"/>
        <v>0</v>
      </c>
      <c r="L722" s="154">
        <v>39616</v>
      </c>
      <c r="M722" s="17"/>
      <c r="N722" s="19">
        <v>1</v>
      </c>
      <c r="O722" s="20">
        <v>54</v>
      </c>
      <c r="P722" s="20">
        <v>54</v>
      </c>
      <c r="Q722" s="20">
        <v>0</v>
      </c>
      <c r="R722" s="20">
        <v>54</v>
      </c>
      <c r="S722" s="4">
        <v>0</v>
      </c>
      <c r="T722" s="40">
        <f t="shared" si="112"/>
        <v>0</v>
      </c>
      <c r="U722" s="162">
        <v>39603</v>
      </c>
      <c r="V722" s="106">
        <v>1</v>
      </c>
      <c r="W722" s="20">
        <v>54</v>
      </c>
      <c r="X722" s="437" t="str">
        <f t="shared" si="110"/>
        <v>OK</v>
      </c>
      <c r="Y722" s="333">
        <f t="shared" si="113"/>
        <v>0</v>
      </c>
      <c r="Z722" s="9" t="str">
        <f t="shared" si="114"/>
        <v>White</v>
      </c>
      <c r="AA722" s="75">
        <v>39609</v>
      </c>
      <c r="AB722" s="1222">
        <f>SUM(W722:W732)</f>
        <v>684</v>
      </c>
      <c r="AC722" s="147">
        <f t="shared" si="111"/>
        <v>7</v>
      </c>
      <c r="AD722" s="20" t="str">
        <f t="shared" si="108"/>
        <v>OK</v>
      </c>
      <c r="AE722" s="11" t="str">
        <f t="shared" si="107"/>
        <v>-</v>
      </c>
      <c r="AF722" s="9" t="e">
        <f>IF(#REF!="","",AA722-#REF!)</f>
        <v>#REF!</v>
      </c>
      <c r="AG722" s="97"/>
      <c r="AH722" s="62"/>
    </row>
    <row r="723" spans="1:34" s="32" customFormat="1" hidden="1" outlineLevel="1" x14ac:dyDescent="0.2">
      <c r="A723"/>
      <c r="B723" s="19">
        <v>2</v>
      </c>
      <c r="C723" s="383">
        <v>5</v>
      </c>
      <c r="D723" s="54" t="s">
        <v>25</v>
      </c>
      <c r="E723" s="153">
        <v>39602</v>
      </c>
      <c r="F723"/>
      <c r="G723" s="19">
        <v>2</v>
      </c>
      <c r="H723" s="20">
        <v>5</v>
      </c>
      <c r="I723" s="20">
        <v>5</v>
      </c>
      <c r="J723" s="20">
        <v>5</v>
      </c>
      <c r="K723" s="31">
        <f t="shared" si="109"/>
        <v>0</v>
      </c>
      <c r="L723" s="154">
        <v>39616</v>
      </c>
      <c r="M723" s="17"/>
      <c r="N723" s="19">
        <v>2</v>
      </c>
      <c r="O723" s="20">
        <v>5</v>
      </c>
      <c r="P723" s="20">
        <v>5</v>
      </c>
      <c r="Q723" s="20">
        <v>0</v>
      </c>
      <c r="R723" s="20">
        <v>5</v>
      </c>
      <c r="S723" s="4">
        <v>0</v>
      </c>
      <c r="T723" s="40">
        <f t="shared" si="112"/>
        <v>0</v>
      </c>
      <c r="U723" s="162">
        <v>39603</v>
      </c>
      <c r="V723" s="106">
        <v>2</v>
      </c>
      <c r="W723" s="20">
        <v>5</v>
      </c>
      <c r="X723" s="437" t="str">
        <f t="shared" si="110"/>
        <v>OK</v>
      </c>
      <c r="Y723" s="333">
        <f t="shared" si="113"/>
        <v>0</v>
      </c>
      <c r="Z723" s="9" t="str">
        <f t="shared" si="114"/>
        <v>Green</v>
      </c>
      <c r="AA723" s="75">
        <v>39609</v>
      </c>
      <c r="AB723" s="1223"/>
      <c r="AC723" s="147">
        <f t="shared" si="111"/>
        <v>7</v>
      </c>
      <c r="AD723" s="20" t="str">
        <f t="shared" si="108"/>
        <v>OK</v>
      </c>
      <c r="AE723" s="11" t="str">
        <f t="shared" si="107"/>
        <v>-</v>
      </c>
      <c r="AF723" s="9" t="e">
        <f>IF(#REF!="","",AA723-#REF!)</f>
        <v>#REF!</v>
      </c>
      <c r="AG723" s="97"/>
      <c r="AH723" s="62"/>
    </row>
    <row r="724" spans="1:34" s="32" customFormat="1" hidden="1" outlineLevel="1" x14ac:dyDescent="0.2">
      <c r="A724"/>
      <c r="B724" s="19">
        <v>3</v>
      </c>
      <c r="C724" s="383">
        <v>17</v>
      </c>
      <c r="D724" s="54" t="s">
        <v>26</v>
      </c>
      <c r="E724" s="153">
        <v>39602</v>
      </c>
      <c r="F724"/>
      <c r="G724" s="19">
        <v>3</v>
      </c>
      <c r="H724" s="20">
        <v>17</v>
      </c>
      <c r="I724" s="20">
        <v>17</v>
      </c>
      <c r="J724" s="20">
        <v>17</v>
      </c>
      <c r="K724" s="31">
        <f t="shared" si="109"/>
        <v>0</v>
      </c>
      <c r="L724" s="154">
        <v>39616</v>
      </c>
      <c r="M724" s="17"/>
      <c r="N724" s="19">
        <v>3</v>
      </c>
      <c r="O724" s="20">
        <v>17</v>
      </c>
      <c r="P724" s="20">
        <v>17</v>
      </c>
      <c r="Q724" s="20">
        <v>0</v>
      </c>
      <c r="R724" s="20">
        <v>17</v>
      </c>
      <c r="S724" s="4">
        <v>0</v>
      </c>
      <c r="T724" s="40">
        <f t="shared" si="112"/>
        <v>0</v>
      </c>
      <c r="U724" s="162">
        <v>39603</v>
      </c>
      <c r="V724" s="106">
        <v>3</v>
      </c>
      <c r="W724" s="20">
        <v>17</v>
      </c>
      <c r="X724" s="437" t="str">
        <f t="shared" si="110"/>
        <v>OK</v>
      </c>
      <c r="Y724" s="333">
        <f t="shared" si="113"/>
        <v>0</v>
      </c>
      <c r="Z724" s="9" t="str">
        <f t="shared" si="114"/>
        <v>Black</v>
      </c>
      <c r="AA724" s="75">
        <v>39609</v>
      </c>
      <c r="AB724" s="1223"/>
      <c r="AC724" s="147">
        <f t="shared" si="111"/>
        <v>7</v>
      </c>
      <c r="AD724" s="20" t="str">
        <f t="shared" si="108"/>
        <v>OK</v>
      </c>
      <c r="AE724" s="11" t="str">
        <f t="shared" si="107"/>
        <v>-</v>
      </c>
      <c r="AF724" s="9" t="e">
        <f>IF(#REF!="","",AA724-#REF!)</f>
        <v>#REF!</v>
      </c>
      <c r="AG724" s="97"/>
      <c r="AH724" s="62"/>
    </row>
    <row r="725" spans="1:34" s="32" customFormat="1" hidden="1" outlineLevel="1" x14ac:dyDescent="0.2">
      <c r="A725"/>
      <c r="B725" s="19">
        <v>4</v>
      </c>
      <c r="C725" s="383">
        <v>120</v>
      </c>
      <c r="D725" s="54" t="s">
        <v>29</v>
      </c>
      <c r="E725" s="153">
        <v>39602</v>
      </c>
      <c r="F725"/>
      <c r="G725" s="19">
        <v>4</v>
      </c>
      <c r="H725" s="20">
        <v>120</v>
      </c>
      <c r="I725" s="20">
        <v>120</v>
      </c>
      <c r="J725" s="20">
        <v>120</v>
      </c>
      <c r="K725" s="31">
        <f t="shared" si="109"/>
        <v>0</v>
      </c>
      <c r="L725" s="154">
        <v>39616</v>
      </c>
      <c r="M725" s="17"/>
      <c r="N725" s="19">
        <v>4</v>
      </c>
      <c r="O725" s="20">
        <v>120</v>
      </c>
      <c r="P725" s="20">
        <v>120</v>
      </c>
      <c r="Q725" s="20">
        <v>0</v>
      </c>
      <c r="R725" s="20">
        <v>120</v>
      </c>
      <c r="S725" s="4">
        <v>0</v>
      </c>
      <c r="T725" s="40">
        <f t="shared" si="112"/>
        <v>0</v>
      </c>
      <c r="U725" s="162">
        <v>39603</v>
      </c>
      <c r="V725" s="106">
        <v>4</v>
      </c>
      <c r="W725" s="20">
        <v>120</v>
      </c>
      <c r="X725" s="437" t="str">
        <f t="shared" si="110"/>
        <v>OK</v>
      </c>
      <c r="Y725" s="333">
        <f t="shared" si="113"/>
        <v>0</v>
      </c>
      <c r="Z725" s="9" t="str">
        <f t="shared" si="114"/>
        <v>Credial</v>
      </c>
      <c r="AA725" s="75">
        <v>39609</v>
      </c>
      <c r="AB725" s="1223"/>
      <c r="AC725" s="147">
        <f t="shared" si="111"/>
        <v>7</v>
      </c>
      <c r="AD725" s="20" t="str">
        <f t="shared" si="108"/>
        <v>OK</v>
      </c>
      <c r="AE725" s="11" t="str">
        <f t="shared" si="107"/>
        <v>-</v>
      </c>
      <c r="AF725" s="9" t="e">
        <f>IF(#REF!="","",AA725-#REF!)</f>
        <v>#REF!</v>
      </c>
      <c r="AG725" s="97"/>
      <c r="AH725" s="62"/>
    </row>
    <row r="726" spans="1:34" s="32" customFormat="1" hidden="1" outlineLevel="1" x14ac:dyDescent="0.2">
      <c r="A726"/>
      <c r="B726" s="19">
        <v>5</v>
      </c>
      <c r="C726" s="383">
        <v>210</v>
      </c>
      <c r="D726" s="54" t="s">
        <v>30</v>
      </c>
      <c r="E726" s="153">
        <v>39602</v>
      </c>
      <c r="F726"/>
      <c r="G726" s="19">
        <v>5</v>
      </c>
      <c r="H726" s="20">
        <v>210</v>
      </c>
      <c r="I726" s="20">
        <v>210</v>
      </c>
      <c r="J726" s="20">
        <v>210</v>
      </c>
      <c r="K726" s="31">
        <f t="shared" si="109"/>
        <v>0</v>
      </c>
      <c r="L726" s="154">
        <v>39616</v>
      </c>
      <c r="M726" s="17"/>
      <c r="N726" s="19">
        <v>5</v>
      </c>
      <c r="O726" s="20">
        <v>210</v>
      </c>
      <c r="P726" s="20">
        <v>210</v>
      </c>
      <c r="Q726" s="20">
        <v>0</v>
      </c>
      <c r="R726" s="20">
        <v>210</v>
      </c>
      <c r="S726" s="4">
        <v>0</v>
      </c>
      <c r="T726" s="40">
        <f t="shared" si="112"/>
        <v>0</v>
      </c>
      <c r="U726" s="162">
        <v>39603</v>
      </c>
      <c r="V726" s="106">
        <v>5</v>
      </c>
      <c r="W726" s="122">
        <v>210</v>
      </c>
      <c r="X726" s="437" t="str">
        <f t="shared" si="110"/>
        <v>OK</v>
      </c>
      <c r="Y726" s="333">
        <f t="shared" si="113"/>
        <v>0</v>
      </c>
      <c r="Z726" s="121" t="str">
        <f t="shared" si="114"/>
        <v>Ikeia</v>
      </c>
      <c r="AA726" s="75">
        <v>39661</v>
      </c>
      <c r="AB726" s="1223"/>
      <c r="AC726" s="147">
        <f t="shared" si="111"/>
        <v>58</v>
      </c>
      <c r="AD726" s="20" t="str">
        <f t="shared" si="108"/>
        <v>OK</v>
      </c>
      <c r="AE726" s="11" t="str">
        <f t="shared" si="107"/>
        <v>-</v>
      </c>
      <c r="AF726" s="9" t="e">
        <f>IF(#REF!="","",AA726-#REF!)</f>
        <v>#REF!</v>
      </c>
      <c r="AG726" s="97"/>
      <c r="AH726" s="62"/>
    </row>
    <row r="727" spans="1:34" s="32" customFormat="1" hidden="1" outlineLevel="1" x14ac:dyDescent="0.2">
      <c r="A727"/>
      <c r="B727" s="19">
        <v>6</v>
      </c>
      <c r="C727" s="383">
        <v>132</v>
      </c>
      <c r="D727" s="54" t="s">
        <v>31</v>
      </c>
      <c r="E727" s="153">
        <v>39602</v>
      </c>
      <c r="F727"/>
      <c r="G727" s="19">
        <v>6</v>
      </c>
      <c r="H727" s="20">
        <v>132</v>
      </c>
      <c r="I727" s="20">
        <v>132</v>
      </c>
      <c r="J727" s="20">
        <v>132</v>
      </c>
      <c r="K727" s="31">
        <f t="shared" si="109"/>
        <v>0</v>
      </c>
      <c r="L727" s="154">
        <v>39616</v>
      </c>
      <c r="M727" s="17"/>
      <c r="N727" s="19">
        <v>6</v>
      </c>
      <c r="O727" s="20">
        <v>132</v>
      </c>
      <c r="P727" s="20">
        <v>132</v>
      </c>
      <c r="Q727" s="20">
        <v>0</v>
      </c>
      <c r="R727" s="20">
        <v>132</v>
      </c>
      <c r="S727" s="4">
        <v>0</v>
      </c>
      <c r="T727" s="40">
        <f t="shared" si="112"/>
        <v>0</v>
      </c>
      <c r="U727" s="162">
        <v>39603</v>
      </c>
      <c r="V727" s="106">
        <v>6</v>
      </c>
      <c r="W727" s="20">
        <v>132</v>
      </c>
      <c r="X727" s="437" t="str">
        <f t="shared" si="110"/>
        <v>OK</v>
      </c>
      <c r="Y727" s="333">
        <f t="shared" si="113"/>
        <v>0</v>
      </c>
      <c r="Z727" s="9" t="str">
        <f t="shared" si="114"/>
        <v>Moviflor</v>
      </c>
      <c r="AA727" s="75">
        <v>39609</v>
      </c>
      <c r="AB727" s="1223"/>
      <c r="AC727" s="147">
        <f t="shared" si="111"/>
        <v>7</v>
      </c>
      <c r="AD727" s="20" t="str">
        <f t="shared" si="108"/>
        <v>OK</v>
      </c>
      <c r="AE727" s="11" t="str">
        <f t="shared" si="107"/>
        <v>-</v>
      </c>
      <c r="AF727" s="9" t="e">
        <f>IF(#REF!="","",AA727-#REF!)</f>
        <v>#REF!</v>
      </c>
      <c r="AG727" s="97"/>
      <c r="AH727" s="62"/>
    </row>
    <row r="728" spans="1:34" s="32" customFormat="1" hidden="1" outlineLevel="1" x14ac:dyDescent="0.2">
      <c r="A728"/>
      <c r="B728" s="19">
        <v>7</v>
      </c>
      <c r="C728" s="383">
        <v>106</v>
      </c>
      <c r="D728" s="54" t="s">
        <v>32</v>
      </c>
      <c r="E728" s="153">
        <v>39602</v>
      </c>
      <c r="F728"/>
      <c r="G728" s="19">
        <v>7</v>
      </c>
      <c r="H728" s="20">
        <v>106</v>
      </c>
      <c r="I728" s="20">
        <v>106</v>
      </c>
      <c r="J728" s="20">
        <v>106</v>
      </c>
      <c r="K728" s="31">
        <f t="shared" si="109"/>
        <v>0</v>
      </c>
      <c r="L728" s="154">
        <v>39616</v>
      </c>
      <c r="M728" s="17"/>
      <c r="N728" s="19">
        <v>7</v>
      </c>
      <c r="O728" s="20">
        <v>106</v>
      </c>
      <c r="P728" s="20">
        <v>106</v>
      </c>
      <c r="Q728" s="20">
        <v>0</v>
      </c>
      <c r="R728" s="20">
        <v>106</v>
      </c>
      <c r="S728" s="4">
        <v>0</v>
      </c>
      <c r="T728" s="40">
        <f t="shared" si="112"/>
        <v>0</v>
      </c>
      <c r="U728" s="162">
        <v>39603</v>
      </c>
      <c r="V728" s="106">
        <v>7</v>
      </c>
      <c r="W728" s="20">
        <v>106</v>
      </c>
      <c r="X728" s="437" t="str">
        <f t="shared" si="110"/>
        <v>OK</v>
      </c>
      <c r="Y728" s="333">
        <f t="shared" si="113"/>
        <v>0</v>
      </c>
      <c r="Z728" s="9" t="str">
        <f t="shared" si="114"/>
        <v>Conforama</v>
      </c>
      <c r="AA728" s="75">
        <v>39612</v>
      </c>
      <c r="AB728" s="1223"/>
      <c r="AC728" s="147">
        <f t="shared" si="111"/>
        <v>10</v>
      </c>
      <c r="AD728" s="20" t="str">
        <f t="shared" si="108"/>
        <v>OK</v>
      </c>
      <c r="AE728" s="11" t="str">
        <f t="shared" si="107"/>
        <v>-</v>
      </c>
      <c r="AF728" s="9" t="e">
        <f>IF(#REF!="","",AA728-#REF!)</f>
        <v>#REF!</v>
      </c>
      <c r="AG728" s="97"/>
      <c r="AH728" s="62"/>
    </row>
    <row r="729" spans="1:34" s="32" customFormat="1" hidden="1" outlineLevel="1" x14ac:dyDescent="0.2">
      <c r="A729"/>
      <c r="B729" s="19">
        <v>8</v>
      </c>
      <c r="C729" s="383">
        <v>13</v>
      </c>
      <c r="D729" s="54" t="s">
        <v>34</v>
      </c>
      <c r="E729" s="153">
        <v>39602</v>
      </c>
      <c r="F729"/>
      <c r="G729" s="19">
        <v>8</v>
      </c>
      <c r="H729" s="20">
        <v>13</v>
      </c>
      <c r="I729" s="20">
        <v>13</v>
      </c>
      <c r="J729" s="20">
        <v>13</v>
      </c>
      <c r="K729" s="31">
        <f t="shared" si="109"/>
        <v>0</v>
      </c>
      <c r="L729" s="154">
        <v>39616</v>
      </c>
      <c r="M729" s="17"/>
      <c r="N729" s="19">
        <v>8</v>
      </c>
      <c r="O729" s="20">
        <v>13</v>
      </c>
      <c r="P729" s="20">
        <v>13</v>
      </c>
      <c r="Q729" s="20">
        <v>0</v>
      </c>
      <c r="R729" s="20">
        <v>13</v>
      </c>
      <c r="S729" s="4">
        <v>0</v>
      </c>
      <c r="T729" s="40">
        <f t="shared" si="112"/>
        <v>0</v>
      </c>
      <c r="U729" s="162">
        <v>39603</v>
      </c>
      <c r="V729" s="106">
        <v>8</v>
      </c>
      <c r="W729" s="20">
        <v>13</v>
      </c>
      <c r="X729" s="437" t="str">
        <f t="shared" si="110"/>
        <v>OK</v>
      </c>
      <c r="Y729" s="333">
        <f t="shared" si="113"/>
        <v>0</v>
      </c>
      <c r="Z729" s="9" t="str">
        <f t="shared" si="114"/>
        <v>Euronics</v>
      </c>
      <c r="AA729" s="75">
        <v>39609</v>
      </c>
      <c r="AB729" s="1223"/>
      <c r="AC729" s="147">
        <f t="shared" si="111"/>
        <v>7</v>
      </c>
      <c r="AD729" s="20" t="str">
        <f t="shared" si="108"/>
        <v>OK</v>
      </c>
      <c r="AE729" s="11" t="str">
        <f t="shared" si="107"/>
        <v>-</v>
      </c>
      <c r="AF729" s="9" t="e">
        <f>IF(#REF!="","",AA729-#REF!)</f>
        <v>#REF!</v>
      </c>
      <c r="AG729" s="97"/>
      <c r="AH729" s="62"/>
    </row>
    <row r="730" spans="1:34" s="32" customFormat="1" hidden="1" outlineLevel="1" x14ac:dyDescent="0.2">
      <c r="A730"/>
      <c r="B730" s="19">
        <v>9</v>
      </c>
      <c r="C730" s="383">
        <v>14</v>
      </c>
      <c r="D730" s="54" t="s">
        <v>35</v>
      </c>
      <c r="E730" s="153">
        <v>39602</v>
      </c>
      <c r="F730"/>
      <c r="G730" s="19">
        <v>9</v>
      </c>
      <c r="H730" s="20">
        <v>14</v>
      </c>
      <c r="I730" s="20">
        <v>14</v>
      </c>
      <c r="J730" s="20">
        <v>14</v>
      </c>
      <c r="K730" s="31">
        <f t="shared" si="109"/>
        <v>0</v>
      </c>
      <c r="L730" s="154">
        <v>39616</v>
      </c>
      <c r="M730" s="17"/>
      <c r="N730" s="19">
        <v>9</v>
      </c>
      <c r="O730" s="20">
        <v>14</v>
      </c>
      <c r="P730" s="20">
        <v>14</v>
      </c>
      <c r="Q730" s="20">
        <v>0</v>
      </c>
      <c r="R730" s="20">
        <v>14</v>
      </c>
      <c r="S730" s="4">
        <v>0</v>
      </c>
      <c r="T730" s="40">
        <f t="shared" si="112"/>
        <v>0</v>
      </c>
      <c r="U730" s="162">
        <v>39603</v>
      </c>
      <c r="V730" s="106">
        <v>9</v>
      </c>
      <c r="W730" s="20">
        <v>14</v>
      </c>
      <c r="X730" s="437" t="str">
        <f t="shared" si="110"/>
        <v>OK</v>
      </c>
      <c r="Y730" s="333">
        <f t="shared" si="113"/>
        <v>0</v>
      </c>
      <c r="Z730" s="9" t="str">
        <f t="shared" si="114"/>
        <v>Tien 21</v>
      </c>
      <c r="AA730" s="75">
        <v>39609</v>
      </c>
      <c r="AB730" s="1223"/>
      <c r="AC730" s="147">
        <f t="shared" si="111"/>
        <v>7</v>
      </c>
      <c r="AD730" s="20" t="str">
        <f t="shared" si="108"/>
        <v>OK</v>
      </c>
      <c r="AE730" s="11" t="str">
        <f t="shared" si="107"/>
        <v>-</v>
      </c>
      <c r="AF730" s="9" t="e">
        <f>IF(#REF!="","",AA730-#REF!)</f>
        <v>#REF!</v>
      </c>
      <c r="AG730" s="97"/>
      <c r="AH730" s="62"/>
    </row>
    <row r="731" spans="1:34" s="32" customFormat="1" hidden="1" outlineLevel="1" x14ac:dyDescent="0.2">
      <c r="A731"/>
      <c r="B731" s="19">
        <v>10</v>
      </c>
      <c r="C731" s="383">
        <v>11</v>
      </c>
      <c r="D731" s="54" t="s">
        <v>36</v>
      </c>
      <c r="E731" s="153">
        <v>39602</v>
      </c>
      <c r="F731"/>
      <c r="G731" s="19">
        <v>10</v>
      </c>
      <c r="H731" s="20">
        <v>11</v>
      </c>
      <c r="I731" s="20">
        <v>11</v>
      </c>
      <c r="J731" s="20">
        <v>11</v>
      </c>
      <c r="K731" s="31">
        <f t="shared" si="109"/>
        <v>0</v>
      </c>
      <c r="L731" s="154">
        <v>39616</v>
      </c>
      <c r="M731" s="17"/>
      <c r="N731" s="19">
        <v>10</v>
      </c>
      <c r="O731" s="20">
        <v>11</v>
      </c>
      <c r="P731" s="20">
        <v>11</v>
      </c>
      <c r="Q731" s="20">
        <v>0</v>
      </c>
      <c r="R731" s="20">
        <v>11</v>
      </c>
      <c r="S731" s="4">
        <v>0</v>
      </c>
      <c r="T731" s="40">
        <f t="shared" si="112"/>
        <v>0</v>
      </c>
      <c r="U731" s="162">
        <v>39603</v>
      </c>
      <c r="V731" s="106">
        <v>10</v>
      </c>
      <c r="W731" s="20">
        <v>11</v>
      </c>
      <c r="X731" s="437" t="str">
        <f t="shared" si="110"/>
        <v>OK</v>
      </c>
      <c r="Y731" s="333">
        <f t="shared" si="113"/>
        <v>0</v>
      </c>
      <c r="Z731" s="9" t="str">
        <f t="shared" si="114"/>
        <v>Confort</v>
      </c>
      <c r="AA731" s="75">
        <v>39609</v>
      </c>
      <c r="AB731" s="1223"/>
      <c r="AC731" s="147">
        <f t="shared" si="111"/>
        <v>7</v>
      </c>
      <c r="AD731" s="20" t="str">
        <f t="shared" si="108"/>
        <v>OK</v>
      </c>
      <c r="AE731" s="11" t="str">
        <f t="shared" si="107"/>
        <v>-</v>
      </c>
      <c r="AF731" s="9" t="e">
        <f>IF(#REF!="","",AA731-#REF!)</f>
        <v>#REF!</v>
      </c>
      <c r="AG731" s="97"/>
      <c r="AH731" s="62"/>
    </row>
    <row r="732" spans="1:34" s="32" customFormat="1" hidden="1" outlineLevel="1" x14ac:dyDescent="0.2">
      <c r="A732"/>
      <c r="B732" s="22">
        <v>11</v>
      </c>
      <c r="C732" s="404">
        <v>2</v>
      </c>
      <c r="D732" s="76" t="s">
        <v>29</v>
      </c>
      <c r="E732" s="153">
        <v>39602</v>
      </c>
      <c r="F732"/>
      <c r="G732" s="22">
        <v>11</v>
      </c>
      <c r="H732" s="29">
        <v>2</v>
      </c>
      <c r="I732" s="21">
        <v>2</v>
      </c>
      <c r="J732" s="21">
        <v>2</v>
      </c>
      <c r="K732" s="21">
        <f t="shared" si="109"/>
        <v>0</v>
      </c>
      <c r="L732" s="155">
        <v>39616</v>
      </c>
      <c r="M732" s="17"/>
      <c r="N732" s="22">
        <v>11</v>
      </c>
      <c r="O732" s="21">
        <v>2</v>
      </c>
      <c r="P732" s="21">
        <v>2</v>
      </c>
      <c r="Q732" s="21">
        <v>0</v>
      </c>
      <c r="R732" s="21">
        <v>2</v>
      </c>
      <c r="S732" s="14">
        <v>0</v>
      </c>
      <c r="T732" s="100">
        <f t="shared" si="112"/>
        <v>0</v>
      </c>
      <c r="U732" s="162">
        <v>39603</v>
      </c>
      <c r="V732" s="108">
        <v>11</v>
      </c>
      <c r="W732" s="21">
        <v>2</v>
      </c>
      <c r="X732" s="437" t="str">
        <f t="shared" si="110"/>
        <v>OK</v>
      </c>
      <c r="Y732" s="333">
        <f t="shared" si="113"/>
        <v>0</v>
      </c>
      <c r="Z732" s="12" t="str">
        <f t="shared" si="114"/>
        <v>Credial</v>
      </c>
      <c r="AA732" s="75">
        <v>39609</v>
      </c>
      <c r="AB732" s="1224"/>
      <c r="AC732" s="147">
        <f t="shared" si="111"/>
        <v>7</v>
      </c>
      <c r="AD732" s="20" t="str">
        <f t="shared" si="108"/>
        <v>OK</v>
      </c>
      <c r="AE732" s="11" t="str">
        <f t="shared" si="107"/>
        <v>-</v>
      </c>
      <c r="AF732" s="9" t="e">
        <f>IF(#REF!="","",AA732-#REF!)</f>
        <v>#REF!</v>
      </c>
      <c r="AG732" s="97"/>
      <c r="AH732" s="62"/>
    </row>
    <row r="733" spans="1:34" s="32" customFormat="1" hidden="1" outlineLevel="1" x14ac:dyDescent="0.2">
      <c r="A733"/>
      <c r="B733" s="19">
        <v>1</v>
      </c>
      <c r="C733" s="383">
        <v>315</v>
      </c>
      <c r="D733" s="54" t="s">
        <v>24</v>
      </c>
      <c r="E733" s="153">
        <v>39604</v>
      </c>
      <c r="F733"/>
      <c r="G733" s="19">
        <v>1</v>
      </c>
      <c r="H733" s="42">
        <v>341</v>
      </c>
      <c r="I733" s="20">
        <v>315</v>
      </c>
      <c r="J733" s="20">
        <v>315</v>
      </c>
      <c r="K733" s="31">
        <f t="shared" si="109"/>
        <v>0</v>
      </c>
      <c r="L733" s="154">
        <v>39616</v>
      </c>
      <c r="M733" s="17"/>
      <c r="N733" s="19">
        <v>1</v>
      </c>
      <c r="O733" s="20">
        <v>315</v>
      </c>
      <c r="P733" s="20">
        <v>315</v>
      </c>
      <c r="Q733" s="20">
        <v>0</v>
      </c>
      <c r="R733" s="20">
        <v>315</v>
      </c>
      <c r="S733" s="4">
        <v>0</v>
      </c>
      <c r="T733" s="40">
        <f t="shared" si="112"/>
        <v>0</v>
      </c>
      <c r="U733" s="162">
        <v>39605</v>
      </c>
      <c r="V733" s="106">
        <v>1</v>
      </c>
      <c r="W733" s="20">
        <v>315</v>
      </c>
      <c r="X733" s="437" t="str">
        <f t="shared" si="110"/>
        <v>OK</v>
      </c>
      <c r="Y733" s="333">
        <f t="shared" si="113"/>
        <v>0</v>
      </c>
      <c r="Z733" s="9" t="str">
        <f t="shared" si="114"/>
        <v>White</v>
      </c>
      <c r="AA733" s="75">
        <v>39612</v>
      </c>
      <c r="AB733" s="1222">
        <f>SUM(W733:W745)</f>
        <v>549</v>
      </c>
      <c r="AC733" s="147">
        <f t="shared" si="111"/>
        <v>8</v>
      </c>
      <c r="AD733" s="20" t="str">
        <f t="shared" si="108"/>
        <v>OK</v>
      </c>
      <c r="AE733" s="11" t="str">
        <f t="shared" si="107"/>
        <v>-</v>
      </c>
      <c r="AF733" s="9" t="e">
        <f>IF(#REF!="","",AA733-#REF!)</f>
        <v>#REF!</v>
      </c>
      <c r="AG733" s="97"/>
      <c r="AH733" s="62"/>
    </row>
    <row r="734" spans="1:34" s="32" customFormat="1" hidden="1" outlineLevel="1" x14ac:dyDescent="0.2">
      <c r="A734"/>
      <c r="B734" s="19">
        <v>2</v>
      </c>
      <c r="C734" s="383">
        <v>9</v>
      </c>
      <c r="D734" s="54" t="s">
        <v>25</v>
      </c>
      <c r="E734" s="153">
        <v>39604</v>
      </c>
      <c r="F734"/>
      <c r="G734" s="19">
        <v>2</v>
      </c>
      <c r="H734" s="20">
        <v>9</v>
      </c>
      <c r="I734" s="20">
        <v>9</v>
      </c>
      <c r="J734" s="20">
        <v>9</v>
      </c>
      <c r="K734" s="31">
        <f t="shared" si="109"/>
        <v>0</v>
      </c>
      <c r="L734" s="154">
        <v>39616</v>
      </c>
      <c r="M734" s="17"/>
      <c r="N734" s="19">
        <v>2</v>
      </c>
      <c r="O734" s="20">
        <v>9</v>
      </c>
      <c r="P734" s="20">
        <v>9</v>
      </c>
      <c r="Q734" s="20">
        <v>0</v>
      </c>
      <c r="R734" s="20">
        <v>9</v>
      </c>
      <c r="S734" s="4">
        <v>0</v>
      </c>
      <c r="T734" s="40">
        <f t="shared" si="112"/>
        <v>0</v>
      </c>
      <c r="U734" s="162">
        <v>39605</v>
      </c>
      <c r="V734" s="106">
        <v>2</v>
      </c>
      <c r="W734" s="20">
        <v>9</v>
      </c>
      <c r="X734" s="437" t="str">
        <f t="shared" si="110"/>
        <v>OK</v>
      </c>
      <c r="Y734" s="333">
        <f t="shared" si="113"/>
        <v>0</v>
      </c>
      <c r="Z734" s="9" t="str">
        <f t="shared" si="114"/>
        <v>Green</v>
      </c>
      <c r="AA734" s="75">
        <v>39612</v>
      </c>
      <c r="AB734" s="1223"/>
      <c r="AC734" s="147">
        <f t="shared" si="111"/>
        <v>8</v>
      </c>
      <c r="AD734" s="20" t="str">
        <f t="shared" si="108"/>
        <v>OK</v>
      </c>
      <c r="AE734" s="11" t="str">
        <f t="shared" si="107"/>
        <v>-</v>
      </c>
      <c r="AF734" s="9" t="e">
        <f>IF(#REF!="","",AA734-#REF!)</f>
        <v>#REF!</v>
      </c>
      <c r="AG734" s="97"/>
      <c r="AH734" s="62"/>
    </row>
    <row r="735" spans="1:34" s="32" customFormat="1" hidden="1" outlineLevel="1" x14ac:dyDescent="0.2">
      <c r="A735"/>
      <c r="B735" s="19">
        <v>3</v>
      </c>
      <c r="C735" s="383">
        <v>35</v>
      </c>
      <c r="D735" s="54" t="s">
        <v>26</v>
      </c>
      <c r="E735" s="153">
        <v>39604</v>
      </c>
      <c r="F735"/>
      <c r="G735" s="19">
        <v>3</v>
      </c>
      <c r="H735" s="20">
        <v>35</v>
      </c>
      <c r="I735" s="20">
        <v>35</v>
      </c>
      <c r="J735" s="20">
        <v>35</v>
      </c>
      <c r="K735" s="31">
        <f t="shared" si="109"/>
        <v>0</v>
      </c>
      <c r="L735" s="154">
        <v>39616</v>
      </c>
      <c r="M735" s="17"/>
      <c r="N735" s="19">
        <v>3</v>
      </c>
      <c r="O735" s="20">
        <v>35</v>
      </c>
      <c r="P735" s="20">
        <v>35</v>
      </c>
      <c r="Q735" s="20">
        <v>0</v>
      </c>
      <c r="R735" s="20">
        <v>35</v>
      </c>
      <c r="S735" s="4">
        <v>0</v>
      </c>
      <c r="T735" s="40">
        <f t="shared" si="112"/>
        <v>0</v>
      </c>
      <c r="U735" s="162">
        <v>39605</v>
      </c>
      <c r="V735" s="106">
        <v>3</v>
      </c>
      <c r="W735" s="20">
        <v>35</v>
      </c>
      <c r="X735" s="437" t="str">
        <f t="shared" si="110"/>
        <v>OK</v>
      </c>
      <c r="Y735" s="333">
        <f t="shared" si="113"/>
        <v>0</v>
      </c>
      <c r="Z735" s="9" t="str">
        <f t="shared" si="114"/>
        <v>Black</v>
      </c>
      <c r="AA735" s="75">
        <v>39612</v>
      </c>
      <c r="AB735" s="1223"/>
      <c r="AC735" s="147">
        <f t="shared" si="111"/>
        <v>8</v>
      </c>
      <c r="AD735" s="20" t="str">
        <f t="shared" si="108"/>
        <v>OK</v>
      </c>
      <c r="AE735" s="11" t="str">
        <f t="shared" si="107"/>
        <v>-</v>
      </c>
      <c r="AF735" s="9" t="e">
        <f>IF(#REF!="","",AA735-#REF!)</f>
        <v>#REF!</v>
      </c>
      <c r="AG735" s="97"/>
      <c r="AH735" s="62"/>
    </row>
    <row r="736" spans="1:34" s="32" customFormat="1" hidden="1" outlineLevel="1" x14ac:dyDescent="0.2">
      <c r="A736"/>
      <c r="B736" s="19">
        <v>4</v>
      </c>
      <c r="C736" s="383">
        <v>1</v>
      </c>
      <c r="D736" s="54" t="s">
        <v>28</v>
      </c>
      <c r="E736" s="153">
        <v>39604</v>
      </c>
      <c r="F736"/>
      <c r="G736" s="19">
        <v>4</v>
      </c>
      <c r="H736" s="20">
        <v>1</v>
      </c>
      <c r="I736" s="20">
        <v>1</v>
      </c>
      <c r="J736" s="20">
        <v>1</v>
      </c>
      <c r="K736" s="31">
        <f t="shared" si="109"/>
        <v>0</v>
      </c>
      <c r="L736" s="154">
        <v>39616</v>
      </c>
      <c r="M736" s="17"/>
      <c r="N736" s="19">
        <v>4</v>
      </c>
      <c r="O736" s="20">
        <v>1</v>
      </c>
      <c r="P736" s="20">
        <v>1</v>
      </c>
      <c r="Q736" s="20">
        <v>0</v>
      </c>
      <c r="R736" s="20">
        <v>1</v>
      </c>
      <c r="S736" s="4">
        <v>0</v>
      </c>
      <c r="T736" s="40">
        <f t="shared" si="112"/>
        <v>0</v>
      </c>
      <c r="U736" s="162">
        <v>39605</v>
      </c>
      <c r="V736" s="106">
        <v>4</v>
      </c>
      <c r="W736" s="20">
        <v>1</v>
      </c>
      <c r="X736" s="437" t="str">
        <f t="shared" si="110"/>
        <v>OK</v>
      </c>
      <c r="Y736" s="333">
        <f t="shared" si="113"/>
        <v>0</v>
      </c>
      <c r="Z736" s="9" t="str">
        <f t="shared" si="114"/>
        <v>Finance</v>
      </c>
      <c r="AA736" s="75">
        <v>39612</v>
      </c>
      <c r="AB736" s="1223"/>
      <c r="AC736" s="147">
        <f t="shared" si="111"/>
        <v>8</v>
      </c>
      <c r="AD736" s="20" t="str">
        <f t="shared" si="108"/>
        <v>OK</v>
      </c>
      <c r="AE736" s="11" t="str">
        <f t="shared" si="107"/>
        <v>-</v>
      </c>
      <c r="AF736" s="9" t="e">
        <f>IF(#REF!="","",AA736-#REF!)</f>
        <v>#REF!</v>
      </c>
      <c r="AG736" s="97"/>
      <c r="AH736" s="62"/>
    </row>
    <row r="737" spans="1:34" s="32" customFormat="1" hidden="1" outlineLevel="1" x14ac:dyDescent="0.2">
      <c r="A737"/>
      <c r="B737" s="19">
        <v>5</v>
      </c>
      <c r="C737" s="383">
        <v>28</v>
      </c>
      <c r="D737" s="54" t="s">
        <v>29</v>
      </c>
      <c r="E737" s="153">
        <v>39604</v>
      </c>
      <c r="F737"/>
      <c r="G737" s="19">
        <v>5</v>
      </c>
      <c r="H737" s="20">
        <v>28</v>
      </c>
      <c r="I737" s="20">
        <v>28</v>
      </c>
      <c r="J737" s="20">
        <v>28</v>
      </c>
      <c r="K737" s="31">
        <f t="shared" si="109"/>
        <v>0</v>
      </c>
      <c r="L737" s="154">
        <v>39616</v>
      </c>
      <c r="M737" s="17"/>
      <c r="N737" s="19">
        <v>5</v>
      </c>
      <c r="O737" s="20">
        <v>28</v>
      </c>
      <c r="P737" s="20">
        <v>28</v>
      </c>
      <c r="Q737" s="20">
        <v>0</v>
      </c>
      <c r="R737" s="20">
        <v>28</v>
      </c>
      <c r="S737" s="4">
        <v>0</v>
      </c>
      <c r="T737" s="40">
        <f t="shared" si="112"/>
        <v>0</v>
      </c>
      <c r="U737" s="162">
        <v>39605</v>
      </c>
      <c r="V737" s="106">
        <v>5</v>
      </c>
      <c r="W737" s="20">
        <v>28</v>
      </c>
      <c r="X737" s="437" t="str">
        <f t="shared" si="110"/>
        <v>OK</v>
      </c>
      <c r="Y737" s="333">
        <f t="shared" si="113"/>
        <v>0</v>
      </c>
      <c r="Z737" s="9" t="str">
        <f t="shared" si="114"/>
        <v>Credial</v>
      </c>
      <c r="AA737" s="75">
        <v>39612</v>
      </c>
      <c r="AB737" s="1223"/>
      <c r="AC737" s="147">
        <f t="shared" si="111"/>
        <v>8</v>
      </c>
      <c r="AD737" s="20" t="str">
        <f t="shared" si="108"/>
        <v>OK</v>
      </c>
      <c r="AE737" s="11" t="str">
        <f t="shared" si="107"/>
        <v>-</v>
      </c>
      <c r="AF737" s="9" t="e">
        <f>IF(#REF!="","",AA737-#REF!)</f>
        <v>#REF!</v>
      </c>
      <c r="AG737" s="97"/>
      <c r="AH737" s="62"/>
    </row>
    <row r="738" spans="1:34" s="32" customFormat="1" hidden="1" outlineLevel="1" x14ac:dyDescent="0.2">
      <c r="A738"/>
      <c r="B738" s="19">
        <v>6</v>
      </c>
      <c r="C738" s="383">
        <v>95</v>
      </c>
      <c r="D738" s="54" t="s">
        <v>30</v>
      </c>
      <c r="E738" s="153">
        <v>39604</v>
      </c>
      <c r="F738"/>
      <c r="G738" s="19">
        <v>6</v>
      </c>
      <c r="H738" s="20">
        <v>95</v>
      </c>
      <c r="I738" s="20">
        <v>95</v>
      </c>
      <c r="J738" s="20">
        <v>95</v>
      </c>
      <c r="K738" s="31">
        <f t="shared" si="109"/>
        <v>0</v>
      </c>
      <c r="L738" s="154">
        <v>39616</v>
      </c>
      <c r="M738" s="17"/>
      <c r="N738" s="19">
        <v>6</v>
      </c>
      <c r="O738" s="20">
        <v>95</v>
      </c>
      <c r="P738" s="20">
        <v>95</v>
      </c>
      <c r="Q738" s="20">
        <v>0</v>
      </c>
      <c r="R738" s="20">
        <v>95</v>
      </c>
      <c r="S738" s="4">
        <v>0</v>
      </c>
      <c r="T738" s="40">
        <f t="shared" si="112"/>
        <v>0</v>
      </c>
      <c r="U738" s="162">
        <v>39605</v>
      </c>
      <c r="V738" s="106">
        <v>6</v>
      </c>
      <c r="W738" s="122">
        <v>95</v>
      </c>
      <c r="X738" s="437" t="str">
        <f t="shared" si="110"/>
        <v>OK</v>
      </c>
      <c r="Y738" s="333">
        <f t="shared" si="113"/>
        <v>0</v>
      </c>
      <c r="Z738" s="121" t="str">
        <f t="shared" si="114"/>
        <v>Ikeia</v>
      </c>
      <c r="AA738" s="75">
        <v>39661</v>
      </c>
      <c r="AB738" s="1223"/>
      <c r="AC738" s="147">
        <f t="shared" si="111"/>
        <v>56</v>
      </c>
      <c r="AD738" s="20" t="str">
        <f t="shared" si="108"/>
        <v>OK</v>
      </c>
      <c r="AE738" s="11" t="str">
        <f t="shared" si="107"/>
        <v>-</v>
      </c>
      <c r="AF738" s="9" t="e">
        <f>IF(#REF!="","",AA738-#REF!)</f>
        <v>#REF!</v>
      </c>
      <c r="AG738" s="97"/>
      <c r="AH738" s="62"/>
    </row>
    <row r="739" spans="1:34" s="32" customFormat="1" hidden="1" outlineLevel="1" x14ac:dyDescent="0.2">
      <c r="A739"/>
      <c r="B739" s="19">
        <v>7</v>
      </c>
      <c r="C739" s="383">
        <v>6</v>
      </c>
      <c r="D739" s="54" t="s">
        <v>31</v>
      </c>
      <c r="E739" s="153">
        <v>39604</v>
      </c>
      <c r="F739"/>
      <c r="G739" s="19">
        <v>7</v>
      </c>
      <c r="H739" s="20">
        <v>6</v>
      </c>
      <c r="I739" s="20">
        <v>6</v>
      </c>
      <c r="J739" s="20">
        <v>6</v>
      </c>
      <c r="K739" s="31">
        <f t="shared" si="109"/>
        <v>0</v>
      </c>
      <c r="L739" s="154">
        <v>39616</v>
      </c>
      <c r="M739" s="17"/>
      <c r="N739" s="19">
        <v>7</v>
      </c>
      <c r="O739" s="20">
        <v>6</v>
      </c>
      <c r="P739" s="20">
        <v>6</v>
      </c>
      <c r="Q739" s="20">
        <v>0</v>
      </c>
      <c r="R739" s="20">
        <v>6</v>
      </c>
      <c r="S739" s="4">
        <v>0</v>
      </c>
      <c r="T739" s="40">
        <f t="shared" si="112"/>
        <v>0</v>
      </c>
      <c r="U739" s="162">
        <v>39605</v>
      </c>
      <c r="V739" s="106">
        <v>7</v>
      </c>
      <c r="W739" s="20">
        <v>6</v>
      </c>
      <c r="X739" s="437" t="str">
        <f t="shared" si="110"/>
        <v>OK</v>
      </c>
      <c r="Y739" s="333">
        <f t="shared" si="113"/>
        <v>0</v>
      </c>
      <c r="Z739" s="9" t="str">
        <f t="shared" si="114"/>
        <v>Moviflor</v>
      </c>
      <c r="AA739" s="75">
        <v>39612</v>
      </c>
      <c r="AB739" s="1223"/>
      <c r="AC739" s="147">
        <f t="shared" si="111"/>
        <v>8</v>
      </c>
      <c r="AD739" s="20" t="str">
        <f t="shared" si="108"/>
        <v>OK</v>
      </c>
      <c r="AE739" s="11" t="str">
        <f t="shared" si="107"/>
        <v>-</v>
      </c>
      <c r="AF739" s="9" t="e">
        <f>IF(#REF!="","",AA739-#REF!)</f>
        <v>#REF!</v>
      </c>
      <c r="AG739" s="97"/>
      <c r="AH739" s="62"/>
    </row>
    <row r="740" spans="1:34" s="32" customFormat="1" hidden="1" outlineLevel="1" x14ac:dyDescent="0.2">
      <c r="A740"/>
      <c r="B740" s="19">
        <v>8</v>
      </c>
      <c r="C740" s="383">
        <v>37</v>
      </c>
      <c r="D740" s="54" t="s">
        <v>32</v>
      </c>
      <c r="E740" s="153">
        <v>39604</v>
      </c>
      <c r="F740"/>
      <c r="G740" s="19">
        <v>8</v>
      </c>
      <c r="H740" s="20">
        <v>37</v>
      </c>
      <c r="I740" s="20">
        <v>37</v>
      </c>
      <c r="J740" s="20">
        <v>37</v>
      </c>
      <c r="K740" s="31">
        <f t="shared" si="109"/>
        <v>0</v>
      </c>
      <c r="L740" s="154">
        <v>39616</v>
      </c>
      <c r="M740" s="17"/>
      <c r="N740" s="19">
        <v>8</v>
      </c>
      <c r="O740" s="20">
        <v>37</v>
      </c>
      <c r="P740" s="20">
        <v>37</v>
      </c>
      <c r="Q740" s="20">
        <v>0</v>
      </c>
      <c r="R740" s="20">
        <v>37</v>
      </c>
      <c r="S740" s="4">
        <v>0</v>
      </c>
      <c r="T740" s="40">
        <f t="shared" si="112"/>
        <v>0</v>
      </c>
      <c r="U740" s="162">
        <v>39605</v>
      </c>
      <c r="V740" s="106">
        <v>8</v>
      </c>
      <c r="W740" s="20">
        <v>37</v>
      </c>
      <c r="X740" s="437" t="str">
        <f t="shared" si="110"/>
        <v>OK</v>
      </c>
      <c r="Y740" s="333">
        <f t="shared" si="113"/>
        <v>0</v>
      </c>
      <c r="Z740" s="9" t="str">
        <f t="shared" si="114"/>
        <v>Conforama</v>
      </c>
      <c r="AA740" s="75">
        <v>39612</v>
      </c>
      <c r="AB740" s="1223"/>
      <c r="AC740" s="147">
        <f t="shared" si="111"/>
        <v>8</v>
      </c>
      <c r="AD740" s="20" t="str">
        <f t="shared" si="108"/>
        <v>OK</v>
      </c>
      <c r="AE740" s="11" t="str">
        <f t="shared" si="107"/>
        <v>-</v>
      </c>
      <c r="AF740" s="9" t="e">
        <f>IF(#REF!="","",AA740-#REF!)</f>
        <v>#REF!</v>
      </c>
      <c r="AG740" s="97"/>
      <c r="AH740" s="62"/>
    </row>
    <row r="741" spans="1:34" s="32" customFormat="1" hidden="1" outlineLevel="1" x14ac:dyDescent="0.2">
      <c r="A741"/>
      <c r="B741" s="19">
        <v>9</v>
      </c>
      <c r="C741" s="383">
        <v>7</v>
      </c>
      <c r="D741" s="54" t="s">
        <v>34</v>
      </c>
      <c r="E741" s="153">
        <v>39604</v>
      </c>
      <c r="F741"/>
      <c r="G741" s="19">
        <v>9</v>
      </c>
      <c r="H741" s="20">
        <v>7</v>
      </c>
      <c r="I741" s="20">
        <v>7</v>
      </c>
      <c r="J741" s="20">
        <v>7</v>
      </c>
      <c r="K741" s="31">
        <f t="shared" si="109"/>
        <v>0</v>
      </c>
      <c r="L741" s="154">
        <v>39616</v>
      </c>
      <c r="M741" s="17"/>
      <c r="N741" s="19">
        <v>9</v>
      </c>
      <c r="O741" s="20">
        <v>7</v>
      </c>
      <c r="P741" s="20">
        <v>7</v>
      </c>
      <c r="Q741" s="20">
        <v>0</v>
      </c>
      <c r="R741" s="20">
        <v>7</v>
      </c>
      <c r="S741" s="4">
        <v>0</v>
      </c>
      <c r="T741" s="40">
        <f t="shared" si="112"/>
        <v>0</v>
      </c>
      <c r="U741" s="162">
        <v>39605</v>
      </c>
      <c r="V741" s="106">
        <v>9</v>
      </c>
      <c r="W741" s="20">
        <v>7</v>
      </c>
      <c r="X741" s="437" t="str">
        <f t="shared" si="110"/>
        <v>OK</v>
      </c>
      <c r="Y741" s="333">
        <f t="shared" si="113"/>
        <v>0</v>
      </c>
      <c r="Z741" s="9" t="str">
        <f t="shared" si="114"/>
        <v>Euronics</v>
      </c>
      <c r="AA741" s="75">
        <v>39612</v>
      </c>
      <c r="AB741" s="1223"/>
      <c r="AC741" s="147">
        <f t="shared" si="111"/>
        <v>8</v>
      </c>
      <c r="AD741" s="20" t="str">
        <f t="shared" si="108"/>
        <v>OK</v>
      </c>
      <c r="AE741" s="11" t="str">
        <f t="shared" si="107"/>
        <v>-</v>
      </c>
      <c r="AF741" s="9" t="e">
        <f>IF(#REF!="","",AA741-#REF!)</f>
        <v>#REF!</v>
      </c>
      <c r="AG741" s="97"/>
      <c r="AH741" s="62"/>
    </row>
    <row r="742" spans="1:34" s="32" customFormat="1" hidden="1" outlineLevel="1" x14ac:dyDescent="0.2">
      <c r="A742"/>
      <c r="B742" s="19">
        <v>10</v>
      </c>
      <c r="C742" s="383">
        <v>8</v>
      </c>
      <c r="D742" s="54" t="s">
        <v>35</v>
      </c>
      <c r="E742" s="153">
        <v>39604</v>
      </c>
      <c r="F742"/>
      <c r="G742" s="19">
        <v>10</v>
      </c>
      <c r="H742" s="20">
        <v>8</v>
      </c>
      <c r="I742" s="20">
        <v>8</v>
      </c>
      <c r="J742" s="20">
        <v>8</v>
      </c>
      <c r="K742" s="31">
        <f t="shared" si="109"/>
        <v>0</v>
      </c>
      <c r="L742" s="154">
        <v>39616</v>
      </c>
      <c r="M742" s="17"/>
      <c r="N742" s="19">
        <v>10</v>
      </c>
      <c r="O742" s="20">
        <v>8</v>
      </c>
      <c r="P742" s="20">
        <v>8</v>
      </c>
      <c r="Q742" s="20">
        <v>0</v>
      </c>
      <c r="R742" s="20">
        <v>8</v>
      </c>
      <c r="S742" s="4">
        <v>0</v>
      </c>
      <c r="T742" s="40">
        <f t="shared" si="112"/>
        <v>0</v>
      </c>
      <c r="U742" s="162">
        <v>39605</v>
      </c>
      <c r="V742" s="106">
        <v>10</v>
      </c>
      <c r="W742" s="20">
        <v>8</v>
      </c>
      <c r="X742" s="437" t="str">
        <f t="shared" si="110"/>
        <v>OK</v>
      </c>
      <c r="Y742" s="333">
        <f t="shared" si="113"/>
        <v>0</v>
      </c>
      <c r="Z742" s="9" t="str">
        <f t="shared" si="114"/>
        <v>Tien 21</v>
      </c>
      <c r="AA742" s="75">
        <v>39612</v>
      </c>
      <c r="AB742" s="1223"/>
      <c r="AC742" s="147">
        <f t="shared" si="111"/>
        <v>8</v>
      </c>
      <c r="AD742" s="20" t="str">
        <f t="shared" si="108"/>
        <v>OK</v>
      </c>
      <c r="AE742" s="11" t="str">
        <f t="shared" ref="AE742:AE805" si="115">IF(AND((AA742=""),$E$8&gt;(V796+5)),"ALERTA","-")</f>
        <v>-</v>
      </c>
      <c r="AF742" s="9" t="e">
        <f>IF(#REF!="","",AA742-#REF!)</f>
        <v>#REF!</v>
      </c>
      <c r="AG742" s="97"/>
      <c r="AH742" s="62"/>
    </row>
    <row r="743" spans="1:34" s="32" customFormat="1" hidden="1" outlineLevel="1" x14ac:dyDescent="0.2">
      <c r="A743"/>
      <c r="B743" s="19">
        <v>11</v>
      </c>
      <c r="C743" s="383">
        <v>5</v>
      </c>
      <c r="D743" s="54" t="s">
        <v>36</v>
      </c>
      <c r="E743" s="153">
        <v>39604</v>
      </c>
      <c r="F743"/>
      <c r="G743" s="19">
        <v>11</v>
      </c>
      <c r="H743" s="20">
        <v>5</v>
      </c>
      <c r="I743" s="20">
        <v>5</v>
      </c>
      <c r="J743" s="20">
        <v>5</v>
      </c>
      <c r="K743" s="31">
        <f t="shared" si="109"/>
        <v>0</v>
      </c>
      <c r="L743" s="154">
        <v>39616</v>
      </c>
      <c r="M743" s="17"/>
      <c r="N743" s="19">
        <v>11</v>
      </c>
      <c r="O743" s="20">
        <v>5</v>
      </c>
      <c r="P743" s="20">
        <v>5</v>
      </c>
      <c r="Q743" s="20">
        <v>0</v>
      </c>
      <c r="R743" s="20">
        <v>5</v>
      </c>
      <c r="S743" s="4">
        <v>0</v>
      </c>
      <c r="T743" s="40">
        <f t="shared" si="112"/>
        <v>0</v>
      </c>
      <c r="U743" s="162">
        <v>39605</v>
      </c>
      <c r="V743" s="106">
        <v>11</v>
      </c>
      <c r="W743" s="20">
        <v>5</v>
      </c>
      <c r="X743" s="437" t="str">
        <f t="shared" si="110"/>
        <v>OK</v>
      </c>
      <c r="Y743" s="333">
        <f t="shared" si="113"/>
        <v>0</v>
      </c>
      <c r="Z743" s="9" t="str">
        <f t="shared" si="114"/>
        <v>Confort</v>
      </c>
      <c r="AA743" s="75">
        <v>39612</v>
      </c>
      <c r="AB743" s="1223"/>
      <c r="AC743" s="147">
        <f t="shared" si="111"/>
        <v>8</v>
      </c>
      <c r="AD743" s="20" t="str">
        <f t="shared" si="108"/>
        <v>OK</v>
      </c>
      <c r="AE743" s="11" t="str">
        <f t="shared" si="115"/>
        <v>-</v>
      </c>
      <c r="AF743" s="9" t="e">
        <f>IF(#REF!="","",AA743-#REF!)</f>
        <v>#REF!</v>
      </c>
      <c r="AG743" s="97"/>
      <c r="AH743" s="62"/>
    </row>
    <row r="744" spans="1:34" s="32" customFormat="1" hidden="1" outlineLevel="1" x14ac:dyDescent="0.2">
      <c r="A744"/>
      <c r="B744" s="19">
        <v>12</v>
      </c>
      <c r="C744" s="383">
        <v>1</v>
      </c>
      <c r="D744" s="54" t="s">
        <v>37</v>
      </c>
      <c r="E744" s="153">
        <v>39604</v>
      </c>
      <c r="F744"/>
      <c r="G744" s="19">
        <v>12</v>
      </c>
      <c r="H744" s="20">
        <v>1</v>
      </c>
      <c r="I744" s="20">
        <v>1</v>
      </c>
      <c r="J744" s="20">
        <v>1</v>
      </c>
      <c r="K744" s="31">
        <f t="shared" si="109"/>
        <v>0</v>
      </c>
      <c r="L744" s="154">
        <v>39616</v>
      </c>
      <c r="M744" s="17"/>
      <c r="N744" s="19">
        <v>12</v>
      </c>
      <c r="O744" s="20">
        <v>1</v>
      </c>
      <c r="P744" s="20">
        <v>1</v>
      </c>
      <c r="Q744" s="20">
        <v>0</v>
      </c>
      <c r="R744" s="20">
        <v>1</v>
      </c>
      <c r="S744" s="4">
        <v>0</v>
      </c>
      <c r="T744" s="40">
        <f t="shared" si="112"/>
        <v>0</v>
      </c>
      <c r="U744" s="162">
        <v>39605</v>
      </c>
      <c r="V744" s="106">
        <v>12</v>
      </c>
      <c r="W744" s="20">
        <v>1</v>
      </c>
      <c r="X744" s="437" t="str">
        <f t="shared" si="110"/>
        <v>OK</v>
      </c>
      <c r="Y744" s="333">
        <f t="shared" si="113"/>
        <v>0</v>
      </c>
      <c r="Z744" s="9" t="str">
        <f t="shared" si="114"/>
        <v>Solmar</v>
      </c>
      <c r="AA744" s="75">
        <v>39612</v>
      </c>
      <c r="AB744" s="1223"/>
      <c r="AC744" s="147">
        <f t="shared" si="111"/>
        <v>8</v>
      </c>
      <c r="AD744" s="20" t="str">
        <f t="shared" si="108"/>
        <v>OK</v>
      </c>
      <c r="AE744" s="11" t="str">
        <f t="shared" si="115"/>
        <v>-</v>
      </c>
      <c r="AF744" s="9" t="e">
        <f>IF(#REF!="","",AA744-#REF!)</f>
        <v>#REF!</v>
      </c>
      <c r="AG744" s="97"/>
      <c r="AH744" s="62"/>
    </row>
    <row r="745" spans="1:34" s="32" customFormat="1" hidden="1" outlineLevel="1" x14ac:dyDescent="0.2">
      <c r="A745"/>
      <c r="B745" s="22">
        <v>13</v>
      </c>
      <c r="C745" s="404">
        <v>2</v>
      </c>
      <c r="D745" s="76" t="s">
        <v>29</v>
      </c>
      <c r="E745" s="153">
        <v>39604</v>
      </c>
      <c r="F745"/>
      <c r="G745" s="22">
        <v>13</v>
      </c>
      <c r="H745" s="21">
        <v>2</v>
      </c>
      <c r="I745" s="21">
        <v>2</v>
      </c>
      <c r="J745" s="21">
        <v>2</v>
      </c>
      <c r="K745" s="21">
        <f t="shared" si="109"/>
        <v>0</v>
      </c>
      <c r="L745" s="155">
        <v>39616</v>
      </c>
      <c r="M745" s="17"/>
      <c r="N745" s="22">
        <v>13</v>
      </c>
      <c r="O745" s="21">
        <v>2</v>
      </c>
      <c r="P745" s="21">
        <v>2</v>
      </c>
      <c r="Q745" s="21">
        <v>0</v>
      </c>
      <c r="R745" s="21">
        <v>2</v>
      </c>
      <c r="S745" s="14">
        <v>0</v>
      </c>
      <c r="T745" s="100">
        <f t="shared" si="112"/>
        <v>0</v>
      </c>
      <c r="U745" s="162">
        <v>39605</v>
      </c>
      <c r="V745" s="108">
        <v>13</v>
      </c>
      <c r="W745" s="21">
        <v>2</v>
      </c>
      <c r="X745" s="437" t="str">
        <f t="shared" si="110"/>
        <v>OK</v>
      </c>
      <c r="Y745" s="333">
        <f t="shared" si="113"/>
        <v>0</v>
      </c>
      <c r="Z745" s="12" t="str">
        <f t="shared" si="114"/>
        <v>Credial</v>
      </c>
      <c r="AA745" s="75">
        <v>39616</v>
      </c>
      <c r="AB745" s="1224"/>
      <c r="AC745" s="147">
        <f t="shared" si="111"/>
        <v>12</v>
      </c>
      <c r="AD745" s="20" t="str">
        <f t="shared" si="108"/>
        <v>OK</v>
      </c>
      <c r="AE745" s="11" t="str">
        <f t="shared" si="115"/>
        <v>-</v>
      </c>
      <c r="AF745" s="9" t="e">
        <f>IF(#REF!="","",AA745-#REF!)</f>
        <v>#REF!</v>
      </c>
      <c r="AG745" s="97"/>
      <c r="AH745" s="62"/>
    </row>
    <row r="746" spans="1:34" s="32" customFormat="1" hidden="1" outlineLevel="1" x14ac:dyDescent="0.2">
      <c r="A746"/>
      <c r="B746" s="19">
        <v>1</v>
      </c>
      <c r="C746" s="383">
        <v>73</v>
      </c>
      <c r="D746" s="54" t="s">
        <v>24</v>
      </c>
      <c r="E746" s="153">
        <v>39608</v>
      </c>
      <c r="F746"/>
      <c r="G746" s="19">
        <v>1</v>
      </c>
      <c r="H746" s="77">
        <v>62</v>
      </c>
      <c r="I746" s="20">
        <v>73</v>
      </c>
      <c r="J746" s="20">
        <v>73</v>
      </c>
      <c r="K746" s="31">
        <f t="shared" si="109"/>
        <v>0</v>
      </c>
      <c r="L746" s="154">
        <v>39616</v>
      </c>
      <c r="M746" s="17"/>
      <c r="N746" s="19">
        <v>1</v>
      </c>
      <c r="O746" s="20">
        <v>73</v>
      </c>
      <c r="P746" s="20">
        <v>73</v>
      </c>
      <c r="Q746" s="20">
        <v>0</v>
      </c>
      <c r="R746" s="20">
        <v>73</v>
      </c>
      <c r="S746" s="4">
        <v>0</v>
      </c>
      <c r="T746" s="40">
        <f t="shared" si="112"/>
        <v>0</v>
      </c>
      <c r="U746" s="163">
        <v>39610</v>
      </c>
      <c r="V746" s="106">
        <v>1</v>
      </c>
      <c r="W746" s="20">
        <v>73</v>
      </c>
      <c r="X746" s="437" t="str">
        <f t="shared" si="110"/>
        <v>OK</v>
      </c>
      <c r="Y746" s="333">
        <f t="shared" si="113"/>
        <v>0</v>
      </c>
      <c r="Z746" s="9" t="str">
        <f t="shared" si="114"/>
        <v>White</v>
      </c>
      <c r="AA746" s="75">
        <v>39612</v>
      </c>
      <c r="AB746" s="1222">
        <f>SUM(W746:W757)</f>
        <v>461</v>
      </c>
      <c r="AC746" s="147">
        <f t="shared" si="111"/>
        <v>4</v>
      </c>
      <c r="AD746" s="20" t="str">
        <f t="shared" si="108"/>
        <v>OK</v>
      </c>
      <c r="AE746" s="11" t="str">
        <f t="shared" si="115"/>
        <v>-</v>
      </c>
      <c r="AF746" s="9" t="e">
        <f>IF(#REF!="","",AA746-#REF!)</f>
        <v>#REF!</v>
      </c>
      <c r="AG746" s="97"/>
      <c r="AH746" s="62"/>
    </row>
    <row r="747" spans="1:34" s="32" customFormat="1" hidden="1" outlineLevel="1" x14ac:dyDescent="0.2">
      <c r="A747"/>
      <c r="B747" s="19">
        <v>2</v>
      </c>
      <c r="C747" s="383">
        <v>2</v>
      </c>
      <c r="D747" s="54" t="s">
        <v>25</v>
      </c>
      <c r="E747" s="153">
        <v>39608</v>
      </c>
      <c r="F747"/>
      <c r="G747" s="19">
        <v>2</v>
      </c>
      <c r="H747" s="20">
        <v>2</v>
      </c>
      <c r="I747" s="20">
        <v>2</v>
      </c>
      <c r="J747" s="20">
        <v>2</v>
      </c>
      <c r="K747" s="31">
        <f t="shared" si="109"/>
        <v>0</v>
      </c>
      <c r="L747" s="154">
        <v>39616</v>
      </c>
      <c r="M747" s="17"/>
      <c r="N747" s="19">
        <v>2</v>
      </c>
      <c r="O747" s="20">
        <v>2</v>
      </c>
      <c r="P747" s="20">
        <v>2</v>
      </c>
      <c r="Q747" s="20">
        <v>0</v>
      </c>
      <c r="R747" s="20">
        <v>2</v>
      </c>
      <c r="S747" s="4">
        <v>0</v>
      </c>
      <c r="T747" s="40">
        <f t="shared" si="112"/>
        <v>0</v>
      </c>
      <c r="U747" s="163">
        <v>39610</v>
      </c>
      <c r="V747" s="106">
        <v>2</v>
      </c>
      <c r="W747" s="20">
        <v>2</v>
      </c>
      <c r="X747" s="437" t="str">
        <f t="shared" si="110"/>
        <v>OK</v>
      </c>
      <c r="Y747" s="333">
        <f t="shared" si="113"/>
        <v>0</v>
      </c>
      <c r="Z747" s="9" t="str">
        <f t="shared" si="114"/>
        <v>Green</v>
      </c>
      <c r="AA747" s="75">
        <v>39612</v>
      </c>
      <c r="AB747" s="1223"/>
      <c r="AC747" s="147">
        <f t="shared" si="111"/>
        <v>4</v>
      </c>
      <c r="AD747" s="20" t="str">
        <f t="shared" si="108"/>
        <v>OK</v>
      </c>
      <c r="AE747" s="11" t="str">
        <f t="shared" si="115"/>
        <v>-</v>
      </c>
      <c r="AF747" s="9" t="e">
        <f>IF(#REF!="","",AA747-#REF!)</f>
        <v>#REF!</v>
      </c>
      <c r="AG747" s="97"/>
      <c r="AH747" s="62"/>
    </row>
    <row r="748" spans="1:34" s="32" customFormat="1" hidden="1" outlineLevel="1" x14ac:dyDescent="0.2">
      <c r="A748"/>
      <c r="B748" s="19">
        <v>3</v>
      </c>
      <c r="C748" s="383">
        <v>29</v>
      </c>
      <c r="D748" s="54" t="s">
        <v>26</v>
      </c>
      <c r="E748" s="153">
        <v>39608</v>
      </c>
      <c r="F748"/>
      <c r="G748" s="19">
        <v>3</v>
      </c>
      <c r="H748" s="20">
        <v>29</v>
      </c>
      <c r="I748" s="20">
        <v>29</v>
      </c>
      <c r="J748" s="20">
        <v>29</v>
      </c>
      <c r="K748" s="31">
        <f t="shared" si="109"/>
        <v>0</v>
      </c>
      <c r="L748" s="154">
        <v>39616</v>
      </c>
      <c r="M748" s="17"/>
      <c r="N748" s="19">
        <v>3</v>
      </c>
      <c r="O748" s="20">
        <v>29</v>
      </c>
      <c r="P748" s="20">
        <v>29</v>
      </c>
      <c r="Q748" s="20">
        <v>0</v>
      </c>
      <c r="R748" s="20">
        <v>29</v>
      </c>
      <c r="S748" s="4">
        <v>0</v>
      </c>
      <c r="T748" s="40">
        <f t="shared" si="112"/>
        <v>0</v>
      </c>
      <c r="U748" s="163">
        <v>39610</v>
      </c>
      <c r="V748" s="106">
        <v>3</v>
      </c>
      <c r="W748" s="20">
        <v>29</v>
      </c>
      <c r="X748" s="437" t="str">
        <f t="shared" si="110"/>
        <v>OK</v>
      </c>
      <c r="Y748" s="333">
        <f t="shared" si="113"/>
        <v>0</v>
      </c>
      <c r="Z748" s="9" t="str">
        <f t="shared" si="114"/>
        <v>Black</v>
      </c>
      <c r="AA748" s="75">
        <v>39612</v>
      </c>
      <c r="AB748" s="1223"/>
      <c r="AC748" s="147">
        <f t="shared" si="111"/>
        <v>4</v>
      </c>
      <c r="AD748" s="20" t="str">
        <f t="shared" si="108"/>
        <v>OK</v>
      </c>
      <c r="AE748" s="11" t="str">
        <f t="shared" si="115"/>
        <v>-</v>
      </c>
      <c r="AF748" s="9" t="e">
        <f>IF(#REF!="","",AA748-#REF!)</f>
        <v>#REF!</v>
      </c>
      <c r="AG748" s="97"/>
      <c r="AH748" s="62"/>
    </row>
    <row r="749" spans="1:34" s="32" customFormat="1" hidden="1" outlineLevel="1" x14ac:dyDescent="0.2">
      <c r="A749"/>
      <c r="B749" s="19">
        <v>4</v>
      </c>
      <c r="C749" s="383">
        <v>40</v>
      </c>
      <c r="D749" s="54" t="s">
        <v>29</v>
      </c>
      <c r="E749" s="153">
        <v>39608</v>
      </c>
      <c r="F749"/>
      <c r="G749" s="19">
        <v>4</v>
      </c>
      <c r="H749" s="20">
        <v>40</v>
      </c>
      <c r="I749" s="20">
        <v>40</v>
      </c>
      <c r="J749" s="20">
        <v>40</v>
      </c>
      <c r="K749" s="31">
        <f t="shared" si="109"/>
        <v>0</v>
      </c>
      <c r="L749" s="154">
        <v>39616</v>
      </c>
      <c r="M749" s="17"/>
      <c r="N749" s="19">
        <v>4</v>
      </c>
      <c r="O749" s="20">
        <v>40</v>
      </c>
      <c r="P749" s="20">
        <v>40</v>
      </c>
      <c r="Q749" s="20">
        <v>0</v>
      </c>
      <c r="R749" s="20">
        <v>40</v>
      </c>
      <c r="S749" s="4">
        <v>0</v>
      </c>
      <c r="T749" s="40">
        <f t="shared" si="112"/>
        <v>0</v>
      </c>
      <c r="U749" s="163">
        <v>39610</v>
      </c>
      <c r="V749" s="106">
        <v>4</v>
      </c>
      <c r="W749" s="20">
        <v>40</v>
      </c>
      <c r="X749" s="437" t="str">
        <f t="shared" si="110"/>
        <v>OK</v>
      </c>
      <c r="Y749" s="333">
        <f t="shared" si="113"/>
        <v>0</v>
      </c>
      <c r="Z749" s="9" t="str">
        <f t="shared" si="114"/>
        <v>Credial</v>
      </c>
      <c r="AA749" s="75">
        <v>39612</v>
      </c>
      <c r="AB749" s="1223"/>
      <c r="AC749" s="147">
        <f t="shared" si="111"/>
        <v>4</v>
      </c>
      <c r="AD749" s="20" t="str">
        <f t="shared" si="108"/>
        <v>OK</v>
      </c>
      <c r="AE749" s="11" t="str">
        <f t="shared" si="115"/>
        <v>-</v>
      </c>
      <c r="AF749" s="9" t="e">
        <f>IF(#REF!="","",AA749-#REF!)</f>
        <v>#REF!</v>
      </c>
      <c r="AG749" s="97"/>
      <c r="AH749" s="62"/>
    </row>
    <row r="750" spans="1:34" s="32" customFormat="1" hidden="1" outlineLevel="1" x14ac:dyDescent="0.2">
      <c r="A750"/>
      <c r="B750" s="19">
        <v>5</v>
      </c>
      <c r="C750" s="383">
        <v>172</v>
      </c>
      <c r="D750" s="54" t="s">
        <v>30</v>
      </c>
      <c r="E750" s="153">
        <v>39608</v>
      </c>
      <c r="F750"/>
      <c r="G750" s="19">
        <v>5</v>
      </c>
      <c r="H750" s="20">
        <v>172</v>
      </c>
      <c r="I750" s="20">
        <v>172</v>
      </c>
      <c r="J750" s="20">
        <v>172</v>
      </c>
      <c r="K750" s="31">
        <f t="shared" si="109"/>
        <v>0</v>
      </c>
      <c r="L750" s="154">
        <v>39616</v>
      </c>
      <c r="M750" s="17"/>
      <c r="N750" s="19">
        <v>5</v>
      </c>
      <c r="O750" s="20">
        <v>172</v>
      </c>
      <c r="P750" s="20">
        <v>172</v>
      </c>
      <c r="Q750" s="20">
        <v>0</v>
      </c>
      <c r="R750" s="20">
        <v>172</v>
      </c>
      <c r="S750" s="4">
        <v>0</v>
      </c>
      <c r="T750" s="40">
        <f t="shared" si="112"/>
        <v>0</v>
      </c>
      <c r="U750" s="163">
        <v>39610</v>
      </c>
      <c r="V750" s="106">
        <v>5</v>
      </c>
      <c r="W750" s="122">
        <v>172</v>
      </c>
      <c r="X750" s="437" t="str">
        <f t="shared" si="110"/>
        <v>OK</v>
      </c>
      <c r="Y750" s="333">
        <f t="shared" si="113"/>
        <v>0</v>
      </c>
      <c r="Z750" s="121" t="str">
        <f t="shared" si="114"/>
        <v>Ikeia</v>
      </c>
      <c r="AA750" s="75">
        <v>39661</v>
      </c>
      <c r="AB750" s="1223"/>
      <c r="AC750" s="147">
        <f t="shared" si="111"/>
        <v>52</v>
      </c>
      <c r="AD750" s="20" t="str">
        <f t="shared" si="108"/>
        <v>OK</v>
      </c>
      <c r="AE750" s="11" t="str">
        <f t="shared" si="115"/>
        <v>-</v>
      </c>
      <c r="AF750" s="9" t="e">
        <f>IF(#REF!="","",AA750-#REF!)</f>
        <v>#REF!</v>
      </c>
      <c r="AG750" s="97"/>
      <c r="AH750" s="62"/>
    </row>
    <row r="751" spans="1:34" s="32" customFormat="1" hidden="1" outlineLevel="1" x14ac:dyDescent="0.2">
      <c r="A751"/>
      <c r="B751" s="19">
        <v>6</v>
      </c>
      <c r="C751" s="383">
        <v>15</v>
      </c>
      <c r="D751" s="54" t="s">
        <v>31</v>
      </c>
      <c r="E751" s="153">
        <v>39608</v>
      </c>
      <c r="F751"/>
      <c r="G751" s="19">
        <v>6</v>
      </c>
      <c r="H751" s="20">
        <v>15</v>
      </c>
      <c r="I751" s="20">
        <v>15</v>
      </c>
      <c r="J751" s="20">
        <v>15</v>
      </c>
      <c r="K751" s="31">
        <f t="shared" si="109"/>
        <v>0</v>
      </c>
      <c r="L751" s="154">
        <v>39616</v>
      </c>
      <c r="M751" s="17"/>
      <c r="N751" s="19">
        <v>6</v>
      </c>
      <c r="O751" s="20">
        <v>15</v>
      </c>
      <c r="P751" s="20">
        <v>15</v>
      </c>
      <c r="Q751" s="20">
        <v>0</v>
      </c>
      <c r="R751" s="20">
        <v>15</v>
      </c>
      <c r="S751" s="4">
        <v>0</v>
      </c>
      <c r="T751" s="40">
        <f t="shared" si="112"/>
        <v>0</v>
      </c>
      <c r="U751" s="163">
        <v>39610</v>
      </c>
      <c r="V751" s="106">
        <v>6</v>
      </c>
      <c r="W751" s="20">
        <v>15</v>
      </c>
      <c r="X751" s="437" t="str">
        <f t="shared" si="110"/>
        <v>OK</v>
      </c>
      <c r="Y751" s="333">
        <f t="shared" si="113"/>
        <v>0</v>
      </c>
      <c r="Z751" s="9" t="str">
        <f t="shared" si="114"/>
        <v>Moviflor</v>
      </c>
      <c r="AA751" s="75">
        <v>39612</v>
      </c>
      <c r="AB751" s="1223"/>
      <c r="AC751" s="147">
        <f t="shared" si="111"/>
        <v>4</v>
      </c>
      <c r="AD751" s="20" t="str">
        <f t="shared" si="108"/>
        <v>OK</v>
      </c>
      <c r="AE751" s="11" t="str">
        <f t="shared" si="115"/>
        <v>-</v>
      </c>
      <c r="AF751" s="9" t="e">
        <f>IF(#REF!="","",AA751-#REF!)</f>
        <v>#REF!</v>
      </c>
      <c r="AG751" s="97"/>
      <c r="AH751" s="62"/>
    </row>
    <row r="752" spans="1:34" s="32" customFormat="1" hidden="1" outlineLevel="1" x14ac:dyDescent="0.2">
      <c r="A752"/>
      <c r="B752" s="19">
        <v>7</v>
      </c>
      <c r="C752" s="383">
        <v>110</v>
      </c>
      <c r="D752" s="54" t="s">
        <v>32</v>
      </c>
      <c r="E752" s="153">
        <v>39608</v>
      </c>
      <c r="F752"/>
      <c r="G752" s="19">
        <v>7</v>
      </c>
      <c r="H752" s="20">
        <v>110</v>
      </c>
      <c r="I752" s="20">
        <v>110</v>
      </c>
      <c r="J752" s="20">
        <v>110</v>
      </c>
      <c r="K752" s="31">
        <f t="shared" si="109"/>
        <v>0</v>
      </c>
      <c r="L752" s="154">
        <v>39616</v>
      </c>
      <c r="M752" s="17"/>
      <c r="N752" s="19">
        <v>7</v>
      </c>
      <c r="O752" s="20">
        <v>110</v>
      </c>
      <c r="P752" s="20">
        <v>110</v>
      </c>
      <c r="Q752" s="20">
        <v>0</v>
      </c>
      <c r="R752" s="20">
        <v>110</v>
      </c>
      <c r="S752" s="4">
        <v>0</v>
      </c>
      <c r="T752" s="40">
        <f t="shared" si="112"/>
        <v>0</v>
      </c>
      <c r="U752" s="163">
        <v>39610</v>
      </c>
      <c r="V752" s="106">
        <v>7</v>
      </c>
      <c r="W752" s="20">
        <v>110</v>
      </c>
      <c r="X752" s="437" t="str">
        <f t="shared" si="110"/>
        <v>OK</v>
      </c>
      <c r="Y752" s="333">
        <f t="shared" si="113"/>
        <v>0</v>
      </c>
      <c r="Z752" s="9" t="str">
        <f t="shared" si="114"/>
        <v>Conforama</v>
      </c>
      <c r="AA752" s="75">
        <v>39612</v>
      </c>
      <c r="AB752" s="1223"/>
      <c r="AC752" s="147">
        <f t="shared" si="111"/>
        <v>4</v>
      </c>
      <c r="AD752" s="20" t="str">
        <f t="shared" si="108"/>
        <v>OK</v>
      </c>
      <c r="AE752" s="11" t="str">
        <f t="shared" si="115"/>
        <v>-</v>
      </c>
      <c r="AF752" s="9" t="e">
        <f>IF(#REF!="","",AA752-#REF!)</f>
        <v>#REF!</v>
      </c>
      <c r="AG752" s="97"/>
      <c r="AH752" s="62"/>
    </row>
    <row r="753" spans="1:34" s="32" customFormat="1" hidden="1" outlineLevel="1" x14ac:dyDescent="0.2">
      <c r="A753"/>
      <c r="B753" s="19">
        <v>8</v>
      </c>
      <c r="C753" s="383">
        <v>6</v>
      </c>
      <c r="D753" s="54" t="s">
        <v>34</v>
      </c>
      <c r="E753" s="153">
        <v>39608</v>
      </c>
      <c r="F753"/>
      <c r="G753" s="19">
        <v>8</v>
      </c>
      <c r="H753" s="20">
        <v>6</v>
      </c>
      <c r="I753" s="20">
        <v>6</v>
      </c>
      <c r="J753" s="20">
        <v>6</v>
      </c>
      <c r="K753" s="31">
        <f t="shared" si="109"/>
        <v>0</v>
      </c>
      <c r="L753" s="154">
        <v>39616</v>
      </c>
      <c r="M753" s="17"/>
      <c r="N753" s="19">
        <v>8</v>
      </c>
      <c r="O753" s="20">
        <v>6</v>
      </c>
      <c r="P753" s="20">
        <v>6</v>
      </c>
      <c r="Q753" s="20">
        <v>0</v>
      </c>
      <c r="R753" s="20">
        <v>6</v>
      </c>
      <c r="S753" s="4">
        <v>0</v>
      </c>
      <c r="T753" s="40">
        <f t="shared" si="112"/>
        <v>0</v>
      </c>
      <c r="U753" s="163">
        <v>39610</v>
      </c>
      <c r="V753" s="106">
        <v>8</v>
      </c>
      <c r="W753" s="20">
        <v>6</v>
      </c>
      <c r="X753" s="437" t="str">
        <f t="shared" si="110"/>
        <v>OK</v>
      </c>
      <c r="Y753" s="333">
        <f t="shared" si="113"/>
        <v>0</v>
      </c>
      <c r="Z753" s="9" t="str">
        <f t="shared" si="114"/>
        <v>Euronics</v>
      </c>
      <c r="AA753" s="75">
        <v>39612</v>
      </c>
      <c r="AB753" s="1223"/>
      <c r="AC753" s="147">
        <f t="shared" si="111"/>
        <v>4</v>
      </c>
      <c r="AD753" s="20" t="str">
        <f t="shared" si="108"/>
        <v>OK</v>
      </c>
      <c r="AE753" s="11" t="str">
        <f t="shared" si="115"/>
        <v>-</v>
      </c>
      <c r="AF753" s="9" t="e">
        <f>IF(#REF!="","",AA753-#REF!)</f>
        <v>#REF!</v>
      </c>
      <c r="AG753" s="97"/>
      <c r="AH753" s="62"/>
    </row>
    <row r="754" spans="1:34" s="32" customFormat="1" hidden="1" outlineLevel="1" x14ac:dyDescent="0.2">
      <c r="A754"/>
      <c r="B754" s="19">
        <v>9</v>
      </c>
      <c r="C754" s="383">
        <v>9</v>
      </c>
      <c r="D754" s="54" t="s">
        <v>35</v>
      </c>
      <c r="E754" s="153">
        <v>39608</v>
      </c>
      <c r="F754"/>
      <c r="G754" s="19">
        <v>9</v>
      </c>
      <c r="H754" s="20">
        <v>9</v>
      </c>
      <c r="I754" s="20">
        <v>9</v>
      </c>
      <c r="J754" s="20">
        <v>9</v>
      </c>
      <c r="K754" s="31">
        <f t="shared" si="109"/>
        <v>0</v>
      </c>
      <c r="L754" s="154">
        <v>39616</v>
      </c>
      <c r="M754" s="17"/>
      <c r="N754" s="19">
        <v>9</v>
      </c>
      <c r="O754" s="20">
        <v>9</v>
      </c>
      <c r="P754" s="20">
        <v>9</v>
      </c>
      <c r="Q754" s="20">
        <v>0</v>
      </c>
      <c r="R754" s="20">
        <v>9</v>
      </c>
      <c r="S754" s="4">
        <v>0</v>
      </c>
      <c r="T754" s="40">
        <f t="shared" si="112"/>
        <v>0</v>
      </c>
      <c r="U754" s="163">
        <v>39610</v>
      </c>
      <c r="V754" s="106">
        <v>9</v>
      </c>
      <c r="W754" s="20">
        <v>9</v>
      </c>
      <c r="X754" s="437" t="str">
        <f t="shared" si="110"/>
        <v>OK</v>
      </c>
      <c r="Y754" s="333">
        <f t="shared" si="113"/>
        <v>0</v>
      </c>
      <c r="Z754" s="9" t="str">
        <f t="shared" si="114"/>
        <v>Tien 21</v>
      </c>
      <c r="AA754" s="75">
        <v>39612</v>
      </c>
      <c r="AB754" s="1223"/>
      <c r="AC754" s="147">
        <f t="shared" si="111"/>
        <v>4</v>
      </c>
      <c r="AD754" s="20" t="str">
        <f t="shared" si="108"/>
        <v>OK</v>
      </c>
      <c r="AE754" s="11" t="str">
        <f t="shared" si="115"/>
        <v>-</v>
      </c>
      <c r="AF754" s="9" t="e">
        <f>IF(#REF!="","",AA754-#REF!)</f>
        <v>#REF!</v>
      </c>
      <c r="AG754" s="97"/>
      <c r="AH754" s="62"/>
    </row>
    <row r="755" spans="1:34" s="32" customFormat="1" hidden="1" outlineLevel="1" x14ac:dyDescent="0.2">
      <c r="A755"/>
      <c r="B755" s="19">
        <v>10</v>
      </c>
      <c r="C755" s="383">
        <v>2</v>
      </c>
      <c r="D755" s="54" t="s">
        <v>36</v>
      </c>
      <c r="E755" s="153">
        <v>39608</v>
      </c>
      <c r="F755"/>
      <c r="G755" s="19">
        <v>10</v>
      </c>
      <c r="H755" s="20">
        <v>2</v>
      </c>
      <c r="I755" s="20">
        <v>2</v>
      </c>
      <c r="J755" s="20">
        <v>2</v>
      </c>
      <c r="K755" s="31">
        <f t="shared" si="109"/>
        <v>0</v>
      </c>
      <c r="L755" s="154">
        <v>39616</v>
      </c>
      <c r="M755" s="17"/>
      <c r="N755" s="19">
        <v>10</v>
      </c>
      <c r="O755" s="20">
        <v>2</v>
      </c>
      <c r="P755" s="20">
        <v>2</v>
      </c>
      <c r="Q755" s="20">
        <v>0</v>
      </c>
      <c r="R755" s="20">
        <v>2</v>
      </c>
      <c r="S755" s="4">
        <v>0</v>
      </c>
      <c r="T755" s="40">
        <f t="shared" si="112"/>
        <v>0</v>
      </c>
      <c r="U755" s="163">
        <v>39610</v>
      </c>
      <c r="V755" s="106">
        <v>10</v>
      </c>
      <c r="W755" s="20">
        <v>2</v>
      </c>
      <c r="X755" s="437" t="str">
        <f t="shared" si="110"/>
        <v>OK</v>
      </c>
      <c r="Y755" s="333">
        <f t="shared" si="113"/>
        <v>0</v>
      </c>
      <c r="Z755" s="9" t="str">
        <f t="shared" si="114"/>
        <v>Confort</v>
      </c>
      <c r="AA755" s="75">
        <v>39612</v>
      </c>
      <c r="AB755" s="1223"/>
      <c r="AC755" s="147">
        <f t="shared" si="111"/>
        <v>4</v>
      </c>
      <c r="AD755" s="20" t="str">
        <f t="shared" ref="AD755:AD818" si="116">IF(AA755&gt;0,"OK","Pendente")</f>
        <v>OK</v>
      </c>
      <c r="AE755" s="11" t="str">
        <f t="shared" si="115"/>
        <v>-</v>
      </c>
      <c r="AF755" s="9" t="e">
        <f>IF(#REF!="","",AA755-#REF!)</f>
        <v>#REF!</v>
      </c>
      <c r="AG755" s="97"/>
      <c r="AH755" s="62"/>
    </row>
    <row r="756" spans="1:34" s="32" customFormat="1" hidden="1" outlineLevel="1" x14ac:dyDescent="0.2">
      <c r="A756"/>
      <c r="B756" s="19">
        <v>11</v>
      </c>
      <c r="C756" s="383">
        <v>1</v>
      </c>
      <c r="D756" s="54" t="s">
        <v>37</v>
      </c>
      <c r="E756" s="153">
        <v>39608</v>
      </c>
      <c r="F756"/>
      <c r="G756" s="19">
        <v>11</v>
      </c>
      <c r="H756" s="20">
        <v>1</v>
      </c>
      <c r="I756" s="20">
        <v>1</v>
      </c>
      <c r="J756" s="20">
        <v>1</v>
      </c>
      <c r="K756" s="31">
        <f t="shared" si="109"/>
        <v>0</v>
      </c>
      <c r="L756" s="154">
        <v>39616</v>
      </c>
      <c r="M756" s="17"/>
      <c r="N756" s="19">
        <v>11</v>
      </c>
      <c r="O756" s="20">
        <v>1</v>
      </c>
      <c r="P756" s="20">
        <v>1</v>
      </c>
      <c r="Q756" s="20">
        <v>0</v>
      </c>
      <c r="R756" s="20">
        <v>1</v>
      </c>
      <c r="S756" s="4">
        <v>0</v>
      </c>
      <c r="T756" s="40">
        <f t="shared" si="112"/>
        <v>0</v>
      </c>
      <c r="U756" s="163">
        <v>39610</v>
      </c>
      <c r="V756" s="106">
        <v>11</v>
      </c>
      <c r="W756" s="20">
        <v>1</v>
      </c>
      <c r="X756" s="437" t="str">
        <f t="shared" si="110"/>
        <v>OK</v>
      </c>
      <c r="Y756" s="333">
        <f t="shared" si="113"/>
        <v>0</v>
      </c>
      <c r="Z756" s="9" t="str">
        <f t="shared" si="114"/>
        <v>Solmar</v>
      </c>
      <c r="AA756" s="75">
        <v>39616</v>
      </c>
      <c r="AB756" s="1223"/>
      <c r="AC756" s="147">
        <f t="shared" si="111"/>
        <v>8</v>
      </c>
      <c r="AD756" s="20" t="str">
        <f t="shared" si="116"/>
        <v>OK</v>
      </c>
      <c r="AE756" s="11" t="str">
        <f t="shared" si="115"/>
        <v>-</v>
      </c>
      <c r="AF756" s="9" t="e">
        <f>IF(#REF!="","",AA756-#REF!)</f>
        <v>#REF!</v>
      </c>
      <c r="AG756" s="97"/>
      <c r="AH756" s="62"/>
    </row>
    <row r="757" spans="1:34" s="32" customFormat="1" hidden="1" outlineLevel="1" x14ac:dyDescent="0.2">
      <c r="A757"/>
      <c r="B757" s="22">
        <v>12</v>
      </c>
      <c r="C757" s="404">
        <v>2</v>
      </c>
      <c r="D757" s="76" t="s">
        <v>29</v>
      </c>
      <c r="E757" s="153">
        <v>39608</v>
      </c>
      <c r="F757"/>
      <c r="G757" s="22">
        <v>12</v>
      </c>
      <c r="H757" s="21">
        <v>2</v>
      </c>
      <c r="I757" s="21">
        <v>2</v>
      </c>
      <c r="J757" s="21">
        <v>2</v>
      </c>
      <c r="K757" s="21">
        <f t="shared" si="109"/>
        <v>0</v>
      </c>
      <c r="L757" s="155">
        <v>39616</v>
      </c>
      <c r="M757" s="17"/>
      <c r="N757" s="22">
        <v>12</v>
      </c>
      <c r="O757" s="21">
        <v>2</v>
      </c>
      <c r="P757" s="21">
        <v>2</v>
      </c>
      <c r="Q757" s="21">
        <v>0</v>
      </c>
      <c r="R757" s="21">
        <v>2</v>
      </c>
      <c r="S757" s="14">
        <v>0</v>
      </c>
      <c r="T757" s="100">
        <f t="shared" si="112"/>
        <v>0</v>
      </c>
      <c r="U757" s="163">
        <v>39610</v>
      </c>
      <c r="V757" s="108">
        <v>12</v>
      </c>
      <c r="W757" s="21">
        <v>2</v>
      </c>
      <c r="X757" s="437" t="str">
        <f t="shared" si="110"/>
        <v>OK</v>
      </c>
      <c r="Y757" s="333">
        <f t="shared" si="113"/>
        <v>0</v>
      </c>
      <c r="Z757" s="12" t="str">
        <f t="shared" si="114"/>
        <v>Credial</v>
      </c>
      <c r="AA757" s="75">
        <v>39616</v>
      </c>
      <c r="AB757" s="1224"/>
      <c r="AC757" s="147">
        <f t="shared" si="111"/>
        <v>8</v>
      </c>
      <c r="AD757" s="20" t="str">
        <f t="shared" si="116"/>
        <v>OK</v>
      </c>
      <c r="AE757" s="11" t="str">
        <f t="shared" si="115"/>
        <v>-</v>
      </c>
      <c r="AF757" s="9" t="e">
        <f>IF(#REF!="","",AA757-#REF!)</f>
        <v>#REF!</v>
      </c>
      <c r="AG757" s="97"/>
      <c r="AH757" s="62"/>
    </row>
    <row r="758" spans="1:34" s="32" customFormat="1" hidden="1" outlineLevel="1" x14ac:dyDescent="0.2">
      <c r="A758"/>
      <c r="B758" s="19">
        <v>1</v>
      </c>
      <c r="C758" s="383">
        <v>2</v>
      </c>
      <c r="D758" s="54" t="s">
        <v>24</v>
      </c>
      <c r="E758" s="153">
        <v>39610</v>
      </c>
      <c r="F758"/>
      <c r="G758" s="19">
        <v>1</v>
      </c>
      <c r="H758" s="42">
        <v>183</v>
      </c>
      <c r="I758" s="20">
        <v>2</v>
      </c>
      <c r="J758" s="20">
        <v>2</v>
      </c>
      <c r="K758" s="31">
        <f t="shared" si="109"/>
        <v>0</v>
      </c>
      <c r="L758" s="154">
        <v>39616</v>
      </c>
      <c r="M758" s="17"/>
      <c r="N758" s="19">
        <v>1</v>
      </c>
      <c r="O758" s="20">
        <v>2</v>
      </c>
      <c r="P758" s="20">
        <v>2</v>
      </c>
      <c r="Q758" s="20">
        <v>0</v>
      </c>
      <c r="R758" s="20">
        <v>2</v>
      </c>
      <c r="S758" s="4">
        <v>0</v>
      </c>
      <c r="T758" s="40">
        <f t="shared" si="112"/>
        <v>0</v>
      </c>
      <c r="U758" s="163">
        <v>39611</v>
      </c>
      <c r="V758" s="106">
        <v>1</v>
      </c>
      <c r="W758" s="20">
        <v>2</v>
      </c>
      <c r="X758" s="437" t="str">
        <f t="shared" si="110"/>
        <v>OK</v>
      </c>
      <c r="Y758" s="333">
        <f t="shared" si="113"/>
        <v>0</v>
      </c>
      <c r="Z758" s="9" t="str">
        <f t="shared" si="114"/>
        <v>White</v>
      </c>
      <c r="AA758" s="75">
        <v>39616</v>
      </c>
      <c r="AB758" s="1222">
        <f>SUM(W758:W768)</f>
        <v>249</v>
      </c>
      <c r="AC758" s="147">
        <f t="shared" si="111"/>
        <v>6</v>
      </c>
      <c r="AD758" s="20" t="str">
        <f t="shared" si="116"/>
        <v>OK</v>
      </c>
      <c r="AE758" s="11" t="str">
        <f t="shared" si="115"/>
        <v>-</v>
      </c>
      <c r="AF758" s="9" t="e">
        <f>IF(#REF!="","",AA758-#REF!)</f>
        <v>#REF!</v>
      </c>
      <c r="AG758" s="97"/>
      <c r="AH758" s="62"/>
    </row>
    <row r="759" spans="1:34" s="32" customFormat="1" hidden="1" outlineLevel="1" x14ac:dyDescent="0.2">
      <c r="A759"/>
      <c r="B759" s="19">
        <v>1</v>
      </c>
      <c r="C759" s="383">
        <v>38</v>
      </c>
      <c r="D759" s="54" t="s">
        <v>24</v>
      </c>
      <c r="E759" s="153">
        <v>39611</v>
      </c>
      <c r="F759"/>
      <c r="G759" s="19">
        <v>1</v>
      </c>
      <c r="H759" s="27">
        <v>28</v>
      </c>
      <c r="I759" s="20">
        <v>38</v>
      </c>
      <c r="J759" s="20">
        <v>38</v>
      </c>
      <c r="K759" s="31">
        <f t="shared" si="109"/>
        <v>0</v>
      </c>
      <c r="L759" s="154">
        <v>39616</v>
      </c>
      <c r="M759" s="17"/>
      <c r="N759" s="19">
        <v>1</v>
      </c>
      <c r="O759" s="20">
        <v>38</v>
      </c>
      <c r="P759" s="20">
        <v>38</v>
      </c>
      <c r="Q759" s="20">
        <v>0</v>
      </c>
      <c r="R759" s="20">
        <v>38</v>
      </c>
      <c r="S759" s="4">
        <v>0</v>
      </c>
      <c r="T759" s="40">
        <f t="shared" si="112"/>
        <v>0</v>
      </c>
      <c r="U759" s="163">
        <v>39612</v>
      </c>
      <c r="V759" s="106">
        <v>1</v>
      </c>
      <c r="W759" s="20">
        <v>38</v>
      </c>
      <c r="X759" s="437" t="str">
        <f t="shared" si="110"/>
        <v>OK</v>
      </c>
      <c r="Y759" s="333">
        <f t="shared" si="113"/>
        <v>0</v>
      </c>
      <c r="Z759" s="9" t="str">
        <f t="shared" si="114"/>
        <v>White</v>
      </c>
      <c r="AA759" s="75">
        <v>39619</v>
      </c>
      <c r="AB759" s="1223"/>
      <c r="AC759" s="147">
        <f t="shared" si="111"/>
        <v>8</v>
      </c>
      <c r="AD759" s="20" t="str">
        <f t="shared" si="116"/>
        <v>OK</v>
      </c>
      <c r="AE759" s="11" t="str">
        <f t="shared" si="115"/>
        <v>-</v>
      </c>
      <c r="AF759" s="9" t="e">
        <f>IF(#REF!="","",AA759-#REF!)</f>
        <v>#REF!</v>
      </c>
      <c r="AG759" s="97"/>
      <c r="AH759" s="62"/>
    </row>
    <row r="760" spans="1:34" s="32" customFormat="1" hidden="1" outlineLevel="1" x14ac:dyDescent="0.2">
      <c r="A760"/>
      <c r="B760" s="19">
        <v>2</v>
      </c>
      <c r="C760" s="383">
        <v>8</v>
      </c>
      <c r="D760" s="54" t="s">
        <v>25</v>
      </c>
      <c r="E760" s="153">
        <v>39611</v>
      </c>
      <c r="F760"/>
      <c r="G760" s="19">
        <v>2</v>
      </c>
      <c r="H760" s="20">
        <v>8</v>
      </c>
      <c r="I760" s="20">
        <v>8</v>
      </c>
      <c r="J760" s="20">
        <v>8</v>
      </c>
      <c r="K760" s="31">
        <f t="shared" si="109"/>
        <v>0</v>
      </c>
      <c r="L760" s="154">
        <v>39616</v>
      </c>
      <c r="M760" s="17"/>
      <c r="N760" s="19">
        <v>2</v>
      </c>
      <c r="O760" s="20">
        <v>8</v>
      </c>
      <c r="P760" s="20">
        <v>8</v>
      </c>
      <c r="Q760" s="20">
        <v>0</v>
      </c>
      <c r="R760" s="20">
        <v>8</v>
      </c>
      <c r="S760" s="4">
        <v>0</v>
      </c>
      <c r="T760" s="40">
        <f t="shared" si="112"/>
        <v>0</v>
      </c>
      <c r="U760" s="163">
        <v>39612</v>
      </c>
      <c r="V760" s="106">
        <v>2</v>
      </c>
      <c r="W760" s="20">
        <v>8</v>
      </c>
      <c r="X760" s="437" t="str">
        <f t="shared" si="110"/>
        <v>OK</v>
      </c>
      <c r="Y760" s="333">
        <f t="shared" si="113"/>
        <v>0</v>
      </c>
      <c r="Z760" s="9" t="str">
        <f t="shared" si="114"/>
        <v>Green</v>
      </c>
      <c r="AA760" s="75">
        <v>39619</v>
      </c>
      <c r="AB760" s="1223"/>
      <c r="AC760" s="147">
        <f t="shared" si="111"/>
        <v>8</v>
      </c>
      <c r="AD760" s="20" t="str">
        <f t="shared" si="116"/>
        <v>OK</v>
      </c>
      <c r="AE760" s="11" t="str">
        <f t="shared" si="115"/>
        <v>-</v>
      </c>
      <c r="AF760" s="9" t="e">
        <f>IF(#REF!="","",AA760-#REF!)</f>
        <v>#REF!</v>
      </c>
      <c r="AG760" s="97"/>
      <c r="AH760" s="62"/>
    </row>
    <row r="761" spans="1:34" s="32" customFormat="1" hidden="1" outlineLevel="1" x14ac:dyDescent="0.2">
      <c r="A761"/>
      <c r="B761" s="19">
        <v>3</v>
      </c>
      <c r="C761" s="383">
        <v>23</v>
      </c>
      <c r="D761" s="54" t="s">
        <v>26</v>
      </c>
      <c r="E761" s="153">
        <v>39611</v>
      </c>
      <c r="F761"/>
      <c r="G761" s="19">
        <v>3</v>
      </c>
      <c r="H761" s="20">
        <v>23</v>
      </c>
      <c r="I761" s="20">
        <v>23</v>
      </c>
      <c r="J761" s="20">
        <v>23</v>
      </c>
      <c r="K761" s="31">
        <f t="shared" si="109"/>
        <v>0</v>
      </c>
      <c r="L761" s="154">
        <v>39616</v>
      </c>
      <c r="M761" s="17"/>
      <c r="N761" s="19">
        <v>3</v>
      </c>
      <c r="O761" s="20">
        <v>23</v>
      </c>
      <c r="P761" s="20">
        <v>23</v>
      </c>
      <c r="Q761" s="20">
        <v>0</v>
      </c>
      <c r="R761" s="20">
        <v>23</v>
      </c>
      <c r="S761" s="4">
        <v>0</v>
      </c>
      <c r="T761" s="40">
        <f t="shared" si="112"/>
        <v>0</v>
      </c>
      <c r="U761" s="163">
        <v>39612</v>
      </c>
      <c r="V761" s="106">
        <v>3</v>
      </c>
      <c r="W761" s="20">
        <v>23</v>
      </c>
      <c r="X761" s="437" t="str">
        <f t="shared" si="110"/>
        <v>OK</v>
      </c>
      <c r="Y761" s="333">
        <f t="shared" si="113"/>
        <v>0</v>
      </c>
      <c r="Z761" s="9" t="str">
        <f t="shared" si="114"/>
        <v>Black</v>
      </c>
      <c r="AA761" s="75">
        <v>39619</v>
      </c>
      <c r="AB761" s="1223"/>
      <c r="AC761" s="147">
        <f t="shared" si="111"/>
        <v>8</v>
      </c>
      <c r="AD761" s="20" t="str">
        <f t="shared" si="116"/>
        <v>OK</v>
      </c>
      <c r="AE761" s="11" t="str">
        <f t="shared" si="115"/>
        <v>-</v>
      </c>
      <c r="AF761" s="9" t="e">
        <f>IF(#REF!="","",AA761-#REF!)</f>
        <v>#REF!</v>
      </c>
      <c r="AG761" s="97"/>
      <c r="AH761" s="62"/>
    </row>
    <row r="762" spans="1:34" s="32" customFormat="1" hidden="1" outlineLevel="1" x14ac:dyDescent="0.2">
      <c r="A762"/>
      <c r="B762" s="19">
        <v>4</v>
      </c>
      <c r="C762" s="383">
        <v>25</v>
      </c>
      <c r="D762" s="54" t="s">
        <v>29</v>
      </c>
      <c r="E762" s="153">
        <v>39611</v>
      </c>
      <c r="F762"/>
      <c r="G762" s="19">
        <v>4</v>
      </c>
      <c r="H762" s="20">
        <v>25</v>
      </c>
      <c r="I762" s="20">
        <v>25</v>
      </c>
      <c r="J762" s="20">
        <v>25</v>
      </c>
      <c r="K762" s="31">
        <f t="shared" si="109"/>
        <v>0</v>
      </c>
      <c r="L762" s="154">
        <v>39616</v>
      </c>
      <c r="M762" s="17"/>
      <c r="N762" s="19">
        <v>4</v>
      </c>
      <c r="O762" s="20">
        <v>25</v>
      </c>
      <c r="P762" s="20">
        <v>25</v>
      </c>
      <c r="Q762" s="20">
        <v>0</v>
      </c>
      <c r="R762" s="20">
        <v>25</v>
      </c>
      <c r="S762" s="4">
        <v>0</v>
      </c>
      <c r="T762" s="40">
        <f t="shared" si="112"/>
        <v>0</v>
      </c>
      <c r="U762" s="163">
        <v>39612</v>
      </c>
      <c r="V762" s="106">
        <v>4</v>
      </c>
      <c r="W762" s="20">
        <v>25</v>
      </c>
      <c r="X762" s="437" t="str">
        <f t="shared" si="110"/>
        <v>OK</v>
      </c>
      <c r="Y762" s="333">
        <f t="shared" si="113"/>
        <v>0</v>
      </c>
      <c r="Z762" s="9" t="str">
        <f t="shared" si="114"/>
        <v>Credial</v>
      </c>
      <c r="AA762" s="75">
        <v>39619</v>
      </c>
      <c r="AB762" s="1223"/>
      <c r="AC762" s="147">
        <f t="shared" si="111"/>
        <v>8</v>
      </c>
      <c r="AD762" s="20" t="str">
        <f t="shared" si="116"/>
        <v>OK</v>
      </c>
      <c r="AE762" s="11" t="str">
        <f t="shared" si="115"/>
        <v>-</v>
      </c>
      <c r="AF762" s="9" t="e">
        <f>IF(#REF!="","",AA762-#REF!)</f>
        <v>#REF!</v>
      </c>
      <c r="AG762" s="97"/>
      <c r="AH762" s="62"/>
    </row>
    <row r="763" spans="1:34" s="32" customFormat="1" hidden="1" outlineLevel="1" x14ac:dyDescent="0.2">
      <c r="A763"/>
      <c r="B763" s="19">
        <v>5</v>
      </c>
      <c r="C763" s="383">
        <v>49</v>
      </c>
      <c r="D763" s="54" t="s">
        <v>30</v>
      </c>
      <c r="E763" s="153">
        <v>39611</v>
      </c>
      <c r="F763"/>
      <c r="G763" s="19">
        <v>5</v>
      </c>
      <c r="H763" s="20">
        <v>49</v>
      </c>
      <c r="I763" s="20">
        <v>49</v>
      </c>
      <c r="J763" s="20">
        <v>49</v>
      </c>
      <c r="K763" s="31">
        <f t="shared" si="109"/>
        <v>0</v>
      </c>
      <c r="L763" s="154">
        <v>39616</v>
      </c>
      <c r="M763" s="17"/>
      <c r="N763" s="19">
        <v>5</v>
      </c>
      <c r="O763" s="20">
        <v>49</v>
      </c>
      <c r="P763" s="20">
        <v>49</v>
      </c>
      <c r="Q763" s="20">
        <v>0</v>
      </c>
      <c r="R763" s="20">
        <v>49</v>
      </c>
      <c r="S763" s="4">
        <v>0</v>
      </c>
      <c r="T763" s="40">
        <f t="shared" si="112"/>
        <v>0</v>
      </c>
      <c r="U763" s="163">
        <v>39612</v>
      </c>
      <c r="V763" s="106">
        <v>5</v>
      </c>
      <c r="W763" s="20">
        <v>49</v>
      </c>
      <c r="X763" s="437" t="str">
        <f t="shared" si="110"/>
        <v>OK</v>
      </c>
      <c r="Y763" s="333">
        <f t="shared" si="113"/>
        <v>0</v>
      </c>
      <c r="Z763" s="9" t="str">
        <f t="shared" si="114"/>
        <v>Ikeia</v>
      </c>
      <c r="AA763" s="75">
        <v>39642</v>
      </c>
      <c r="AB763" s="1223"/>
      <c r="AC763" s="147">
        <f t="shared" si="111"/>
        <v>31</v>
      </c>
      <c r="AD763" s="20" t="str">
        <f t="shared" si="116"/>
        <v>OK</v>
      </c>
      <c r="AE763" s="11" t="str">
        <f t="shared" si="115"/>
        <v>-</v>
      </c>
      <c r="AF763" s="9" t="e">
        <f>IF(#REF!="","",AA763-#REF!)</f>
        <v>#REF!</v>
      </c>
      <c r="AG763" s="97"/>
      <c r="AH763" s="62"/>
    </row>
    <row r="764" spans="1:34" s="32" customFormat="1" hidden="1" outlineLevel="1" x14ac:dyDescent="0.2">
      <c r="A764"/>
      <c r="B764" s="19">
        <v>6</v>
      </c>
      <c r="C764" s="383">
        <v>8</v>
      </c>
      <c r="D764" s="54" t="s">
        <v>31</v>
      </c>
      <c r="E764" s="153">
        <v>39611</v>
      </c>
      <c r="F764"/>
      <c r="G764" s="19">
        <v>6</v>
      </c>
      <c r="H764" s="20">
        <v>8</v>
      </c>
      <c r="I764" s="20">
        <v>8</v>
      </c>
      <c r="J764" s="20">
        <v>8</v>
      </c>
      <c r="K764" s="31">
        <f t="shared" si="109"/>
        <v>0</v>
      </c>
      <c r="L764" s="154">
        <v>39616</v>
      </c>
      <c r="M764" s="17"/>
      <c r="N764" s="19">
        <v>6</v>
      </c>
      <c r="O764" s="20">
        <v>8</v>
      </c>
      <c r="P764" s="20">
        <v>8</v>
      </c>
      <c r="Q764" s="20">
        <v>0</v>
      </c>
      <c r="R764" s="20">
        <v>8</v>
      </c>
      <c r="S764" s="4">
        <v>0</v>
      </c>
      <c r="T764" s="40">
        <f t="shared" si="112"/>
        <v>0</v>
      </c>
      <c r="U764" s="163">
        <v>39612</v>
      </c>
      <c r="V764" s="106">
        <v>6</v>
      </c>
      <c r="W764" s="20">
        <v>8</v>
      </c>
      <c r="X764" s="437" t="str">
        <f t="shared" si="110"/>
        <v>OK</v>
      </c>
      <c r="Y764" s="333">
        <f t="shared" si="113"/>
        <v>0</v>
      </c>
      <c r="Z764" s="9" t="str">
        <f t="shared" si="114"/>
        <v>Moviflor</v>
      </c>
      <c r="AA764" s="75">
        <v>39619</v>
      </c>
      <c r="AB764" s="1223"/>
      <c r="AC764" s="147">
        <f t="shared" si="111"/>
        <v>8</v>
      </c>
      <c r="AD764" s="20" t="str">
        <f t="shared" si="116"/>
        <v>OK</v>
      </c>
      <c r="AE764" s="11" t="str">
        <f t="shared" si="115"/>
        <v>-</v>
      </c>
      <c r="AF764" s="9" t="e">
        <f>IF(#REF!="","",AA764-#REF!)</f>
        <v>#REF!</v>
      </c>
      <c r="AG764" s="97"/>
      <c r="AH764" s="62"/>
    </row>
    <row r="765" spans="1:34" s="32" customFormat="1" hidden="1" outlineLevel="1" x14ac:dyDescent="0.2">
      <c r="A765"/>
      <c r="B765" s="19">
        <v>7</v>
      </c>
      <c r="C765" s="383">
        <v>83</v>
      </c>
      <c r="D765" s="54" t="s">
        <v>32</v>
      </c>
      <c r="E765" s="153">
        <v>39611</v>
      </c>
      <c r="F765"/>
      <c r="G765" s="19">
        <v>7</v>
      </c>
      <c r="H765" s="20">
        <v>83</v>
      </c>
      <c r="I765" s="20">
        <v>83</v>
      </c>
      <c r="J765" s="20">
        <v>83</v>
      </c>
      <c r="K765" s="31">
        <f t="shared" si="109"/>
        <v>0</v>
      </c>
      <c r="L765" s="154">
        <v>39616</v>
      </c>
      <c r="M765" s="17"/>
      <c r="N765" s="19">
        <v>7</v>
      </c>
      <c r="O765" s="20">
        <v>83</v>
      </c>
      <c r="P765" s="20">
        <v>83</v>
      </c>
      <c r="Q765" s="20">
        <v>0</v>
      </c>
      <c r="R765" s="20">
        <v>83</v>
      </c>
      <c r="S765" s="4">
        <v>0</v>
      </c>
      <c r="T765" s="40">
        <f t="shared" si="112"/>
        <v>0</v>
      </c>
      <c r="U765" s="163">
        <v>39612</v>
      </c>
      <c r="V765" s="106">
        <v>7</v>
      </c>
      <c r="W765" s="20">
        <v>83</v>
      </c>
      <c r="X765" s="437" t="str">
        <f t="shared" si="110"/>
        <v>OK</v>
      </c>
      <c r="Y765" s="333">
        <f t="shared" si="113"/>
        <v>0</v>
      </c>
      <c r="Z765" s="9" t="str">
        <f t="shared" si="114"/>
        <v>Conforama</v>
      </c>
      <c r="AA765" s="75">
        <v>39619</v>
      </c>
      <c r="AB765" s="1223"/>
      <c r="AC765" s="147">
        <f t="shared" si="111"/>
        <v>8</v>
      </c>
      <c r="AD765" s="20" t="str">
        <f t="shared" si="116"/>
        <v>OK</v>
      </c>
      <c r="AE765" s="11" t="str">
        <f t="shared" si="115"/>
        <v>-</v>
      </c>
      <c r="AF765" s="9" t="e">
        <f>IF(#REF!="","",AA765-#REF!)</f>
        <v>#REF!</v>
      </c>
      <c r="AG765" s="97"/>
      <c r="AH765" s="62"/>
    </row>
    <row r="766" spans="1:34" s="32" customFormat="1" hidden="1" outlineLevel="1" x14ac:dyDescent="0.2">
      <c r="A766"/>
      <c r="B766" s="19">
        <v>8</v>
      </c>
      <c r="C766" s="383">
        <v>5</v>
      </c>
      <c r="D766" s="54" t="s">
        <v>34</v>
      </c>
      <c r="E766" s="153">
        <v>39611</v>
      </c>
      <c r="F766"/>
      <c r="G766" s="19">
        <v>8</v>
      </c>
      <c r="H766" s="20">
        <v>5</v>
      </c>
      <c r="I766" s="20">
        <v>5</v>
      </c>
      <c r="J766" s="20">
        <v>5</v>
      </c>
      <c r="K766" s="31">
        <f t="shared" si="109"/>
        <v>0</v>
      </c>
      <c r="L766" s="154">
        <v>39616</v>
      </c>
      <c r="M766" s="17"/>
      <c r="N766" s="19">
        <v>8</v>
      </c>
      <c r="O766" s="20">
        <v>5</v>
      </c>
      <c r="P766" s="20">
        <v>5</v>
      </c>
      <c r="Q766" s="20">
        <v>0</v>
      </c>
      <c r="R766" s="20">
        <v>5</v>
      </c>
      <c r="S766" s="4">
        <v>0</v>
      </c>
      <c r="T766" s="40">
        <f t="shared" si="112"/>
        <v>0</v>
      </c>
      <c r="U766" s="163">
        <v>39612</v>
      </c>
      <c r="V766" s="106">
        <v>8</v>
      </c>
      <c r="W766" s="9">
        <v>5</v>
      </c>
      <c r="X766" s="437" t="str">
        <f t="shared" si="110"/>
        <v>OK</v>
      </c>
      <c r="Y766" s="333">
        <f t="shared" si="113"/>
        <v>0</v>
      </c>
      <c r="Z766" s="9" t="str">
        <f t="shared" si="114"/>
        <v>Euronics</v>
      </c>
      <c r="AA766" s="51">
        <v>39619</v>
      </c>
      <c r="AB766" s="1223"/>
      <c r="AC766" s="147">
        <f t="shared" si="111"/>
        <v>8</v>
      </c>
      <c r="AD766" s="20" t="str">
        <f t="shared" si="116"/>
        <v>OK</v>
      </c>
      <c r="AE766" s="11" t="str">
        <f t="shared" si="115"/>
        <v>-</v>
      </c>
      <c r="AF766" s="9" t="e">
        <f>IF(#REF!="","",AA766-#REF!)</f>
        <v>#REF!</v>
      </c>
      <c r="AG766" s="95"/>
      <c r="AH766" s="62"/>
    </row>
    <row r="767" spans="1:34" s="32" customFormat="1" hidden="1" outlineLevel="1" x14ac:dyDescent="0.2">
      <c r="A767"/>
      <c r="B767" s="19">
        <v>9</v>
      </c>
      <c r="C767" s="383">
        <v>6</v>
      </c>
      <c r="D767" s="54" t="s">
        <v>35</v>
      </c>
      <c r="E767" s="153">
        <v>39611</v>
      </c>
      <c r="F767"/>
      <c r="G767" s="19">
        <v>9</v>
      </c>
      <c r="H767" s="20">
        <v>6</v>
      </c>
      <c r="I767" s="20">
        <v>6</v>
      </c>
      <c r="J767" s="20">
        <v>6</v>
      </c>
      <c r="K767" s="31">
        <f t="shared" ref="K767:K830" si="117">IF(I767="","",I767-J767)</f>
        <v>0</v>
      </c>
      <c r="L767" s="154">
        <v>39616</v>
      </c>
      <c r="M767" s="17"/>
      <c r="N767" s="19">
        <v>9</v>
      </c>
      <c r="O767" s="20">
        <v>6</v>
      </c>
      <c r="P767" s="20">
        <v>6</v>
      </c>
      <c r="Q767" s="20">
        <v>0</v>
      </c>
      <c r="R767" s="20">
        <v>6</v>
      </c>
      <c r="S767" s="4">
        <v>0</v>
      </c>
      <c r="T767" s="40">
        <f t="shared" si="112"/>
        <v>0</v>
      </c>
      <c r="U767" s="163">
        <v>39612</v>
      </c>
      <c r="V767" s="106">
        <v>9</v>
      </c>
      <c r="W767" s="20">
        <v>6</v>
      </c>
      <c r="X767" s="437" t="str">
        <f t="shared" si="110"/>
        <v>OK</v>
      </c>
      <c r="Y767" s="333">
        <f t="shared" si="113"/>
        <v>0</v>
      </c>
      <c r="Z767" s="9" t="str">
        <f t="shared" si="114"/>
        <v>Tien 21</v>
      </c>
      <c r="AA767" s="75">
        <v>39619</v>
      </c>
      <c r="AB767" s="1223"/>
      <c r="AC767" s="147">
        <f t="shared" si="111"/>
        <v>8</v>
      </c>
      <c r="AD767" s="20" t="str">
        <f t="shared" si="116"/>
        <v>OK</v>
      </c>
      <c r="AE767" s="11" t="str">
        <f t="shared" si="115"/>
        <v>-</v>
      </c>
      <c r="AF767" s="9" t="e">
        <f>IF(#REF!="","",AA767-#REF!)</f>
        <v>#REF!</v>
      </c>
      <c r="AG767" s="97"/>
      <c r="AH767" s="62"/>
    </row>
    <row r="768" spans="1:34" s="32" customFormat="1" hidden="1" outlineLevel="1" x14ac:dyDescent="0.2">
      <c r="A768"/>
      <c r="B768" s="22">
        <v>10</v>
      </c>
      <c r="C768" s="404">
        <v>2</v>
      </c>
      <c r="D768" s="76" t="s">
        <v>36</v>
      </c>
      <c r="E768" s="153">
        <v>39611</v>
      </c>
      <c r="F768"/>
      <c r="G768" s="22">
        <v>10</v>
      </c>
      <c r="H768" s="21">
        <v>2</v>
      </c>
      <c r="I768" s="21">
        <v>2</v>
      </c>
      <c r="J768" s="21">
        <v>2</v>
      </c>
      <c r="K768" s="21">
        <f t="shared" si="117"/>
        <v>0</v>
      </c>
      <c r="L768" s="155">
        <v>39616</v>
      </c>
      <c r="M768" s="17"/>
      <c r="N768" s="22">
        <v>10</v>
      </c>
      <c r="O768" s="21">
        <v>2</v>
      </c>
      <c r="P768" s="21">
        <v>2</v>
      </c>
      <c r="Q768" s="21">
        <v>0</v>
      </c>
      <c r="R768" s="21">
        <v>2</v>
      </c>
      <c r="S768" s="14">
        <v>0</v>
      </c>
      <c r="T768" s="100">
        <f t="shared" si="112"/>
        <v>0</v>
      </c>
      <c r="U768" s="163">
        <v>39612</v>
      </c>
      <c r="V768" s="108">
        <v>10</v>
      </c>
      <c r="W768" s="21">
        <v>2</v>
      </c>
      <c r="X768" s="437" t="str">
        <f t="shared" si="110"/>
        <v>OK</v>
      </c>
      <c r="Y768" s="333">
        <f t="shared" si="113"/>
        <v>0</v>
      </c>
      <c r="Z768" s="12" t="str">
        <f t="shared" si="114"/>
        <v>Confort</v>
      </c>
      <c r="AA768" s="75">
        <v>39619</v>
      </c>
      <c r="AB768" s="1224"/>
      <c r="AC768" s="147">
        <f t="shared" si="111"/>
        <v>8</v>
      </c>
      <c r="AD768" s="20" t="str">
        <f t="shared" si="116"/>
        <v>OK</v>
      </c>
      <c r="AE768" s="11" t="str">
        <f t="shared" si="115"/>
        <v>-</v>
      </c>
      <c r="AF768" s="9" t="e">
        <f>IF(#REF!="","",AA768-#REF!)</f>
        <v>#REF!</v>
      </c>
      <c r="AG768" s="97"/>
      <c r="AH768" s="62"/>
    </row>
    <row r="769" spans="1:34" s="32" customFormat="1" hidden="1" outlineLevel="1" x14ac:dyDescent="0.2">
      <c r="A769"/>
      <c r="B769" s="19">
        <v>1</v>
      </c>
      <c r="C769" s="383">
        <v>19</v>
      </c>
      <c r="D769" s="54" t="s">
        <v>24</v>
      </c>
      <c r="E769" s="153">
        <v>39615</v>
      </c>
      <c r="F769"/>
      <c r="G769" s="19">
        <v>1</v>
      </c>
      <c r="H769" s="78">
        <v>33</v>
      </c>
      <c r="I769" s="20">
        <v>19</v>
      </c>
      <c r="J769" s="20">
        <v>19</v>
      </c>
      <c r="K769" s="31">
        <f t="shared" si="117"/>
        <v>0</v>
      </c>
      <c r="L769" s="154">
        <v>39616</v>
      </c>
      <c r="M769" s="17"/>
      <c r="N769" s="19">
        <v>1</v>
      </c>
      <c r="O769" s="20">
        <v>19</v>
      </c>
      <c r="P769" s="20">
        <v>19</v>
      </c>
      <c r="Q769" s="20">
        <v>0</v>
      </c>
      <c r="R769" s="20">
        <v>19</v>
      </c>
      <c r="S769" s="4">
        <v>0</v>
      </c>
      <c r="T769" s="40">
        <f t="shared" si="112"/>
        <v>0</v>
      </c>
      <c r="U769" s="163">
        <v>39616</v>
      </c>
      <c r="V769" s="106">
        <v>1</v>
      </c>
      <c r="W769" s="20">
        <v>19</v>
      </c>
      <c r="X769" s="437" t="str">
        <f t="shared" si="110"/>
        <v>OK</v>
      </c>
      <c r="Y769" s="333">
        <f t="shared" si="113"/>
        <v>0</v>
      </c>
      <c r="Z769" s="9" t="str">
        <f t="shared" si="114"/>
        <v>White</v>
      </c>
      <c r="AA769" s="75">
        <v>39619</v>
      </c>
      <c r="AB769" s="1222">
        <f>SUM(W769:W778)</f>
        <v>166</v>
      </c>
      <c r="AC769" s="147">
        <f t="shared" si="111"/>
        <v>4</v>
      </c>
      <c r="AD769" s="20" t="str">
        <f t="shared" si="116"/>
        <v>OK</v>
      </c>
      <c r="AE769" s="11" t="str">
        <f t="shared" si="115"/>
        <v>-</v>
      </c>
      <c r="AF769" s="9" t="e">
        <f>IF(#REF!="","",AA769-#REF!)</f>
        <v>#REF!</v>
      </c>
      <c r="AG769" s="97"/>
      <c r="AH769" s="62"/>
    </row>
    <row r="770" spans="1:34" s="32" customFormat="1" hidden="1" outlineLevel="1" x14ac:dyDescent="0.2">
      <c r="A770"/>
      <c r="B770" s="19">
        <v>2</v>
      </c>
      <c r="C770" s="383">
        <v>4</v>
      </c>
      <c r="D770" s="54" t="s">
        <v>25</v>
      </c>
      <c r="E770" s="153">
        <v>39615</v>
      </c>
      <c r="F770"/>
      <c r="G770" s="19">
        <v>2</v>
      </c>
      <c r="H770" s="20">
        <v>4</v>
      </c>
      <c r="I770" s="20">
        <v>4</v>
      </c>
      <c r="J770" s="20">
        <v>4</v>
      </c>
      <c r="K770" s="31">
        <f t="shared" si="117"/>
        <v>0</v>
      </c>
      <c r="L770" s="154">
        <v>39616</v>
      </c>
      <c r="M770" s="17"/>
      <c r="N770" s="19">
        <v>2</v>
      </c>
      <c r="O770" s="20">
        <v>4</v>
      </c>
      <c r="P770" s="20">
        <v>4</v>
      </c>
      <c r="Q770" s="20">
        <v>0</v>
      </c>
      <c r="R770" s="20">
        <v>4</v>
      </c>
      <c r="S770" s="4">
        <v>0</v>
      </c>
      <c r="T770" s="40">
        <f t="shared" si="112"/>
        <v>0</v>
      </c>
      <c r="U770" s="163">
        <v>39616</v>
      </c>
      <c r="V770" s="106">
        <v>2</v>
      </c>
      <c r="W770" s="20">
        <v>4</v>
      </c>
      <c r="X770" s="437" t="str">
        <f t="shared" si="110"/>
        <v>OK</v>
      </c>
      <c r="Y770" s="333">
        <f t="shared" si="113"/>
        <v>0</v>
      </c>
      <c r="Z770" s="9" t="str">
        <f t="shared" si="114"/>
        <v>Green</v>
      </c>
      <c r="AA770" s="75">
        <v>39619</v>
      </c>
      <c r="AB770" s="1223"/>
      <c r="AC770" s="147">
        <f t="shared" si="111"/>
        <v>4</v>
      </c>
      <c r="AD770" s="20" t="str">
        <f t="shared" si="116"/>
        <v>OK</v>
      </c>
      <c r="AE770" s="11" t="str">
        <f t="shared" si="115"/>
        <v>-</v>
      </c>
      <c r="AF770" s="9" t="e">
        <f>IF(#REF!="","",AA770-#REF!)</f>
        <v>#REF!</v>
      </c>
      <c r="AG770" s="97"/>
      <c r="AH770" s="62"/>
    </row>
    <row r="771" spans="1:34" s="32" customFormat="1" hidden="1" outlineLevel="1" x14ac:dyDescent="0.2">
      <c r="A771"/>
      <c r="B771" s="19">
        <v>3</v>
      </c>
      <c r="C771" s="383">
        <v>14</v>
      </c>
      <c r="D771" s="54" t="s">
        <v>26</v>
      </c>
      <c r="E771" s="153">
        <v>39615</v>
      </c>
      <c r="F771"/>
      <c r="G771" s="19">
        <v>3</v>
      </c>
      <c r="H771" s="20">
        <v>14</v>
      </c>
      <c r="I771" s="20">
        <v>14</v>
      </c>
      <c r="J771" s="20">
        <v>14</v>
      </c>
      <c r="K771" s="31">
        <f t="shared" si="117"/>
        <v>0</v>
      </c>
      <c r="L771" s="154">
        <v>39616</v>
      </c>
      <c r="M771" s="17"/>
      <c r="N771" s="19">
        <v>3</v>
      </c>
      <c r="O771" s="20">
        <v>14</v>
      </c>
      <c r="P771" s="20">
        <v>14</v>
      </c>
      <c r="Q771" s="20">
        <v>0</v>
      </c>
      <c r="R771" s="20">
        <v>14</v>
      </c>
      <c r="S771" s="4">
        <v>0</v>
      </c>
      <c r="T771" s="40">
        <f t="shared" si="112"/>
        <v>0</v>
      </c>
      <c r="U771" s="163">
        <v>39616</v>
      </c>
      <c r="V771" s="106">
        <v>3</v>
      </c>
      <c r="W771" s="20">
        <v>14</v>
      </c>
      <c r="X771" s="437" t="str">
        <f t="shared" si="110"/>
        <v>OK</v>
      </c>
      <c r="Y771" s="333">
        <f t="shared" si="113"/>
        <v>0</v>
      </c>
      <c r="Z771" s="9" t="str">
        <f t="shared" si="114"/>
        <v>Black</v>
      </c>
      <c r="AA771" s="75">
        <v>39619</v>
      </c>
      <c r="AB771" s="1223"/>
      <c r="AC771" s="147">
        <f t="shared" si="111"/>
        <v>4</v>
      </c>
      <c r="AD771" s="20" t="str">
        <f t="shared" si="116"/>
        <v>OK</v>
      </c>
      <c r="AE771" s="11" t="str">
        <f t="shared" si="115"/>
        <v>-</v>
      </c>
      <c r="AF771" s="9" t="e">
        <f>IF(#REF!="","",AA771-#REF!)</f>
        <v>#REF!</v>
      </c>
      <c r="AG771" s="97"/>
      <c r="AH771" s="62"/>
    </row>
    <row r="772" spans="1:34" s="32" customFormat="1" hidden="1" outlineLevel="1" x14ac:dyDescent="0.2">
      <c r="A772"/>
      <c r="B772" s="19">
        <v>4</v>
      </c>
      <c r="C772" s="383">
        <v>26</v>
      </c>
      <c r="D772" s="54" t="s">
        <v>29</v>
      </c>
      <c r="E772" s="153">
        <v>39615</v>
      </c>
      <c r="F772"/>
      <c r="G772" s="19">
        <v>4</v>
      </c>
      <c r="H772" s="20">
        <v>26</v>
      </c>
      <c r="I772" s="20">
        <v>26</v>
      </c>
      <c r="J772" s="20">
        <v>26</v>
      </c>
      <c r="K772" s="31">
        <f t="shared" si="117"/>
        <v>0</v>
      </c>
      <c r="L772" s="154">
        <v>39616</v>
      </c>
      <c r="M772" s="17"/>
      <c r="N772" s="19">
        <v>4</v>
      </c>
      <c r="O772" s="20">
        <v>26</v>
      </c>
      <c r="P772" s="20">
        <v>26</v>
      </c>
      <c r="Q772" s="20">
        <v>0</v>
      </c>
      <c r="R772" s="20">
        <v>26</v>
      </c>
      <c r="S772" s="4">
        <v>0</v>
      </c>
      <c r="T772" s="40">
        <f t="shared" si="112"/>
        <v>0</v>
      </c>
      <c r="U772" s="163">
        <v>39616</v>
      </c>
      <c r="V772" s="106">
        <v>4</v>
      </c>
      <c r="W772" s="20">
        <v>26</v>
      </c>
      <c r="X772" s="437" t="str">
        <f t="shared" si="110"/>
        <v>OK</v>
      </c>
      <c r="Y772" s="333">
        <f t="shared" si="113"/>
        <v>0</v>
      </c>
      <c r="Z772" s="9" t="str">
        <f t="shared" si="114"/>
        <v>Credial</v>
      </c>
      <c r="AA772" s="75">
        <v>39619</v>
      </c>
      <c r="AB772" s="1223"/>
      <c r="AC772" s="147">
        <f t="shared" si="111"/>
        <v>4</v>
      </c>
      <c r="AD772" s="20" t="str">
        <f t="shared" si="116"/>
        <v>OK</v>
      </c>
      <c r="AE772" s="11" t="str">
        <f t="shared" si="115"/>
        <v>-</v>
      </c>
      <c r="AF772" s="9" t="e">
        <f>IF(#REF!="","",AA772-#REF!)</f>
        <v>#REF!</v>
      </c>
      <c r="AG772" s="97"/>
      <c r="AH772" s="62"/>
    </row>
    <row r="773" spans="1:34" s="32" customFormat="1" hidden="1" outlineLevel="1" x14ac:dyDescent="0.2">
      <c r="A773"/>
      <c r="B773" s="19">
        <v>5</v>
      </c>
      <c r="C773" s="383">
        <v>64</v>
      </c>
      <c r="D773" s="54" t="s">
        <v>30</v>
      </c>
      <c r="E773" s="153">
        <v>39615</v>
      </c>
      <c r="F773"/>
      <c r="G773" s="19">
        <v>5</v>
      </c>
      <c r="H773" s="20">
        <v>64</v>
      </c>
      <c r="I773" s="20">
        <v>64</v>
      </c>
      <c r="J773" s="20">
        <v>64</v>
      </c>
      <c r="K773" s="31">
        <f t="shared" si="117"/>
        <v>0</v>
      </c>
      <c r="L773" s="154">
        <v>39616</v>
      </c>
      <c r="M773" s="17"/>
      <c r="N773" s="19">
        <v>5</v>
      </c>
      <c r="O773" s="20">
        <v>64</v>
      </c>
      <c r="P773" s="20">
        <v>64</v>
      </c>
      <c r="Q773" s="20">
        <v>0</v>
      </c>
      <c r="R773" s="20">
        <v>64</v>
      </c>
      <c r="S773" s="4">
        <v>0</v>
      </c>
      <c r="T773" s="40">
        <f t="shared" si="112"/>
        <v>0</v>
      </c>
      <c r="U773" s="163">
        <v>39616</v>
      </c>
      <c r="V773" s="106">
        <v>5</v>
      </c>
      <c r="W773" s="20">
        <v>64</v>
      </c>
      <c r="X773" s="437" t="str">
        <f t="shared" si="110"/>
        <v>OK</v>
      </c>
      <c r="Y773" s="333">
        <f t="shared" si="113"/>
        <v>0</v>
      </c>
      <c r="Z773" s="9" t="str">
        <f t="shared" si="114"/>
        <v>Ikeia</v>
      </c>
      <c r="AA773" s="75">
        <v>39642</v>
      </c>
      <c r="AB773" s="1223"/>
      <c r="AC773" s="147">
        <f t="shared" si="111"/>
        <v>27</v>
      </c>
      <c r="AD773" s="20" t="str">
        <f t="shared" si="116"/>
        <v>OK</v>
      </c>
      <c r="AE773" s="11" t="str">
        <f t="shared" si="115"/>
        <v>-</v>
      </c>
      <c r="AF773" s="9" t="e">
        <f>IF(#REF!="","",AA773-#REF!)</f>
        <v>#REF!</v>
      </c>
      <c r="AG773" s="97"/>
      <c r="AH773" s="62"/>
    </row>
    <row r="774" spans="1:34" s="32" customFormat="1" hidden="1" outlineLevel="1" x14ac:dyDescent="0.2">
      <c r="A774"/>
      <c r="B774" s="19">
        <v>6</v>
      </c>
      <c r="C774" s="383">
        <v>8</v>
      </c>
      <c r="D774" s="54" t="s">
        <v>31</v>
      </c>
      <c r="E774" s="153">
        <v>39615</v>
      </c>
      <c r="F774"/>
      <c r="G774" s="19">
        <v>6</v>
      </c>
      <c r="H774" s="20">
        <v>8</v>
      </c>
      <c r="I774" s="20">
        <v>8</v>
      </c>
      <c r="J774" s="20">
        <v>8</v>
      </c>
      <c r="K774" s="31">
        <f t="shared" si="117"/>
        <v>0</v>
      </c>
      <c r="L774" s="154">
        <v>39616</v>
      </c>
      <c r="M774" s="17"/>
      <c r="N774" s="19">
        <v>6</v>
      </c>
      <c r="O774" s="20">
        <v>8</v>
      </c>
      <c r="P774" s="20">
        <v>8</v>
      </c>
      <c r="Q774" s="20">
        <v>0</v>
      </c>
      <c r="R774" s="20">
        <v>8</v>
      </c>
      <c r="S774" s="4">
        <v>0</v>
      </c>
      <c r="T774" s="40">
        <f t="shared" si="112"/>
        <v>0</v>
      </c>
      <c r="U774" s="163">
        <v>39616</v>
      </c>
      <c r="V774" s="106">
        <v>6</v>
      </c>
      <c r="W774" s="20">
        <v>8</v>
      </c>
      <c r="X774" s="437" t="str">
        <f t="shared" si="110"/>
        <v>OK</v>
      </c>
      <c r="Y774" s="333">
        <f t="shared" si="113"/>
        <v>0</v>
      </c>
      <c r="Z774" s="9" t="str">
        <f t="shared" si="114"/>
        <v>Moviflor</v>
      </c>
      <c r="AA774" s="75">
        <v>39619</v>
      </c>
      <c r="AB774" s="1223"/>
      <c r="AC774" s="147">
        <f t="shared" si="111"/>
        <v>4</v>
      </c>
      <c r="AD774" s="20" t="str">
        <f t="shared" si="116"/>
        <v>OK</v>
      </c>
      <c r="AE774" s="11" t="str">
        <f t="shared" si="115"/>
        <v>-</v>
      </c>
      <c r="AF774" s="9" t="e">
        <f>IF(#REF!="","",AA774-#REF!)</f>
        <v>#REF!</v>
      </c>
      <c r="AG774" s="97"/>
      <c r="AH774" s="62"/>
    </row>
    <row r="775" spans="1:34" s="32" customFormat="1" hidden="1" outlineLevel="1" x14ac:dyDescent="0.2">
      <c r="A775"/>
      <c r="B775" s="19">
        <v>7</v>
      </c>
      <c r="C775" s="383">
        <v>25</v>
      </c>
      <c r="D775" s="54" t="s">
        <v>32</v>
      </c>
      <c r="E775" s="153">
        <v>39615</v>
      </c>
      <c r="F775"/>
      <c r="G775" s="19">
        <v>7</v>
      </c>
      <c r="H775" s="20">
        <v>25</v>
      </c>
      <c r="I775" s="20">
        <v>25</v>
      </c>
      <c r="J775" s="20">
        <v>25</v>
      </c>
      <c r="K775" s="31">
        <f t="shared" si="117"/>
        <v>0</v>
      </c>
      <c r="L775" s="154">
        <v>39616</v>
      </c>
      <c r="M775" s="17"/>
      <c r="N775" s="19">
        <v>7</v>
      </c>
      <c r="O775" s="20">
        <v>25</v>
      </c>
      <c r="P775" s="20">
        <v>25</v>
      </c>
      <c r="Q775" s="20">
        <v>0</v>
      </c>
      <c r="R775" s="20">
        <v>25</v>
      </c>
      <c r="S775" s="4">
        <v>0</v>
      </c>
      <c r="T775" s="40">
        <f t="shared" si="112"/>
        <v>0</v>
      </c>
      <c r="U775" s="163">
        <v>39616</v>
      </c>
      <c r="V775" s="106">
        <v>7</v>
      </c>
      <c r="W775" s="20">
        <v>25</v>
      </c>
      <c r="X775" s="437" t="str">
        <f t="shared" si="110"/>
        <v>OK</v>
      </c>
      <c r="Y775" s="333">
        <f t="shared" si="113"/>
        <v>0</v>
      </c>
      <c r="Z775" s="9" t="str">
        <f t="shared" si="114"/>
        <v>Conforama</v>
      </c>
      <c r="AA775" s="75">
        <v>39619</v>
      </c>
      <c r="AB775" s="1223"/>
      <c r="AC775" s="147">
        <f t="shared" si="111"/>
        <v>4</v>
      </c>
      <c r="AD775" s="20" t="str">
        <f t="shared" si="116"/>
        <v>OK</v>
      </c>
      <c r="AE775" s="11" t="str">
        <f t="shared" si="115"/>
        <v>-</v>
      </c>
      <c r="AF775" s="9" t="e">
        <f>IF(#REF!="","",AA775-#REF!)</f>
        <v>#REF!</v>
      </c>
      <c r="AG775" s="97"/>
      <c r="AH775" s="62"/>
    </row>
    <row r="776" spans="1:34" s="32" customFormat="1" hidden="1" outlineLevel="1" x14ac:dyDescent="0.2">
      <c r="A776"/>
      <c r="B776" s="19">
        <v>8</v>
      </c>
      <c r="C776" s="383">
        <v>1</v>
      </c>
      <c r="D776" s="54" t="s">
        <v>34</v>
      </c>
      <c r="E776" s="153">
        <v>39615</v>
      </c>
      <c r="F776"/>
      <c r="G776" s="19">
        <v>8</v>
      </c>
      <c r="H776" s="20">
        <v>1</v>
      </c>
      <c r="I776" s="20">
        <v>1</v>
      </c>
      <c r="J776" s="20">
        <v>1</v>
      </c>
      <c r="K776" s="31">
        <f t="shared" si="117"/>
        <v>0</v>
      </c>
      <c r="L776" s="154">
        <v>39616</v>
      </c>
      <c r="M776" s="17"/>
      <c r="N776" s="19">
        <v>8</v>
      </c>
      <c r="O776" s="20">
        <v>1</v>
      </c>
      <c r="P776" s="20">
        <v>1</v>
      </c>
      <c r="Q776" s="20">
        <v>0</v>
      </c>
      <c r="R776" s="20">
        <v>1</v>
      </c>
      <c r="S776" s="4">
        <v>0</v>
      </c>
      <c r="T776" s="40">
        <f t="shared" si="112"/>
        <v>0</v>
      </c>
      <c r="U776" s="163">
        <v>39616</v>
      </c>
      <c r="V776" s="106">
        <v>8</v>
      </c>
      <c r="W776" s="20">
        <v>1</v>
      </c>
      <c r="X776" s="437" t="str">
        <f t="shared" ref="X776:X839" si="118">IF(C776=W776,"OK",IF(W776=R776,"ERRO",IF(W776="","KO",IF(W776=J776,"ERRO"))))</f>
        <v>OK</v>
      </c>
      <c r="Y776" s="333">
        <f t="shared" si="113"/>
        <v>0</v>
      </c>
      <c r="Z776" s="9" t="str">
        <f t="shared" si="114"/>
        <v>Euronics</v>
      </c>
      <c r="AA776" s="75">
        <v>39619</v>
      </c>
      <c r="AB776" s="1223"/>
      <c r="AC776" s="147">
        <f t="shared" ref="AC776:AC839" si="119">DAYS360(E776,AA776)</f>
        <v>4</v>
      </c>
      <c r="AD776" s="20" t="str">
        <f t="shared" si="116"/>
        <v>OK</v>
      </c>
      <c r="AE776" s="11" t="str">
        <f t="shared" si="115"/>
        <v>-</v>
      </c>
      <c r="AF776" s="9" t="e">
        <f>IF(#REF!="","",AA776-#REF!)</f>
        <v>#REF!</v>
      </c>
      <c r="AG776" s="97"/>
      <c r="AH776" s="62"/>
    </row>
    <row r="777" spans="1:34" s="32" customFormat="1" hidden="1" outlineLevel="1" x14ac:dyDescent="0.2">
      <c r="A777"/>
      <c r="B777" s="19">
        <v>9</v>
      </c>
      <c r="C777" s="383">
        <v>3</v>
      </c>
      <c r="D777" s="54" t="s">
        <v>35</v>
      </c>
      <c r="E777" s="153">
        <v>39615</v>
      </c>
      <c r="F777"/>
      <c r="G777" s="19">
        <v>9</v>
      </c>
      <c r="H777" s="20">
        <v>3</v>
      </c>
      <c r="I777" s="20">
        <v>3</v>
      </c>
      <c r="J777" s="20">
        <v>3</v>
      </c>
      <c r="K777" s="31">
        <f t="shared" si="117"/>
        <v>0</v>
      </c>
      <c r="L777" s="154">
        <v>39616</v>
      </c>
      <c r="M777" s="17"/>
      <c r="N777" s="19">
        <v>9</v>
      </c>
      <c r="O777" s="20">
        <v>3</v>
      </c>
      <c r="P777" s="20">
        <v>3</v>
      </c>
      <c r="Q777" s="20">
        <v>0</v>
      </c>
      <c r="R777" s="20">
        <v>3</v>
      </c>
      <c r="S777" s="4">
        <v>0</v>
      </c>
      <c r="T777" s="40">
        <f t="shared" ref="T777:T840" si="120">IF(R777="","",P777-R777)</f>
        <v>0</v>
      </c>
      <c r="U777" s="163">
        <v>39616</v>
      </c>
      <c r="V777" s="106">
        <v>9</v>
      </c>
      <c r="W777" s="20">
        <v>3</v>
      </c>
      <c r="X777" s="437" t="str">
        <f t="shared" si="118"/>
        <v>OK</v>
      </c>
      <c r="Y777" s="333">
        <f t="shared" ref="Y777:Y840" si="121">+C777-W777</f>
        <v>0</v>
      </c>
      <c r="Z777" s="9" t="str">
        <f t="shared" ref="Z777:Z840" si="122">IF(D777="","",D777)</f>
        <v>Tien 21</v>
      </c>
      <c r="AA777" s="75">
        <v>39619</v>
      </c>
      <c r="AB777" s="1223"/>
      <c r="AC777" s="147">
        <f t="shared" si="119"/>
        <v>4</v>
      </c>
      <c r="AD777" s="20" t="str">
        <f t="shared" si="116"/>
        <v>OK</v>
      </c>
      <c r="AE777" s="11" t="str">
        <f t="shared" si="115"/>
        <v>-</v>
      </c>
      <c r="AF777" s="9" t="e">
        <f>IF(#REF!="","",AA777-#REF!)</f>
        <v>#REF!</v>
      </c>
      <c r="AG777" s="97"/>
      <c r="AH777" s="62"/>
    </row>
    <row r="778" spans="1:34" s="32" customFormat="1" hidden="1" outlineLevel="1" x14ac:dyDescent="0.2">
      <c r="A778"/>
      <c r="B778" s="22">
        <v>10</v>
      </c>
      <c r="C778" s="404">
        <v>2</v>
      </c>
      <c r="D778" s="76" t="s">
        <v>36</v>
      </c>
      <c r="E778" s="153">
        <v>39615</v>
      </c>
      <c r="F778"/>
      <c r="G778" s="22">
        <v>10</v>
      </c>
      <c r="H778" s="21">
        <v>2</v>
      </c>
      <c r="I778" s="21">
        <v>2</v>
      </c>
      <c r="J778" s="21">
        <v>2</v>
      </c>
      <c r="K778" s="21">
        <f t="shared" si="117"/>
        <v>0</v>
      </c>
      <c r="L778" s="155">
        <v>39616</v>
      </c>
      <c r="M778" s="17"/>
      <c r="N778" s="22">
        <v>10</v>
      </c>
      <c r="O778" s="21">
        <v>2</v>
      </c>
      <c r="P778" s="21">
        <v>2</v>
      </c>
      <c r="Q778" s="21">
        <v>0</v>
      </c>
      <c r="R778" s="21">
        <v>2</v>
      </c>
      <c r="S778" s="14">
        <v>0</v>
      </c>
      <c r="T778" s="100">
        <f t="shared" si="120"/>
        <v>0</v>
      </c>
      <c r="U778" s="163">
        <v>39616</v>
      </c>
      <c r="V778" s="108">
        <v>10</v>
      </c>
      <c r="W778" s="21">
        <v>2</v>
      </c>
      <c r="X778" s="437" t="str">
        <f t="shared" si="118"/>
        <v>OK</v>
      </c>
      <c r="Y778" s="333">
        <f t="shared" si="121"/>
        <v>0</v>
      </c>
      <c r="Z778" s="12" t="str">
        <f t="shared" si="122"/>
        <v>Confort</v>
      </c>
      <c r="AA778" s="75">
        <v>39619</v>
      </c>
      <c r="AB778" s="1224"/>
      <c r="AC778" s="147">
        <f t="shared" si="119"/>
        <v>4</v>
      </c>
      <c r="AD778" s="20" t="str">
        <f t="shared" si="116"/>
        <v>OK</v>
      </c>
      <c r="AE778" s="11" t="str">
        <f t="shared" si="115"/>
        <v>-</v>
      </c>
      <c r="AF778" s="9" t="e">
        <f>IF(#REF!="","",AA778-#REF!)</f>
        <v>#REF!</v>
      </c>
      <c r="AG778" s="97"/>
      <c r="AH778" s="62"/>
    </row>
    <row r="779" spans="1:34" s="32" customFormat="1" hidden="1" outlineLevel="1" x14ac:dyDescent="0.2">
      <c r="A779"/>
      <c r="B779" s="19">
        <v>1</v>
      </c>
      <c r="C779" s="383">
        <v>38</v>
      </c>
      <c r="D779" s="54" t="s">
        <v>24</v>
      </c>
      <c r="E779" s="153">
        <v>39617</v>
      </c>
      <c r="F779"/>
      <c r="G779" s="19">
        <v>1</v>
      </c>
      <c r="H779" s="79">
        <v>54</v>
      </c>
      <c r="I779" s="20">
        <v>38</v>
      </c>
      <c r="J779" s="20">
        <v>38</v>
      </c>
      <c r="K779" s="31">
        <f t="shared" si="117"/>
        <v>0</v>
      </c>
      <c r="L779" s="156">
        <v>39618</v>
      </c>
      <c r="M779" s="17"/>
      <c r="N779" s="19">
        <v>1</v>
      </c>
      <c r="O779" s="20">
        <v>38</v>
      </c>
      <c r="P779" s="20">
        <v>38</v>
      </c>
      <c r="Q779" s="20">
        <v>0</v>
      </c>
      <c r="R779" s="20">
        <v>38</v>
      </c>
      <c r="S779" s="4">
        <v>0</v>
      </c>
      <c r="T779" s="40">
        <f t="shared" si="120"/>
        <v>0</v>
      </c>
      <c r="U779" s="163">
        <v>39618</v>
      </c>
      <c r="V779" s="106">
        <v>1</v>
      </c>
      <c r="W779" s="20">
        <v>38</v>
      </c>
      <c r="X779" s="437" t="str">
        <f t="shared" si="118"/>
        <v>OK</v>
      </c>
      <c r="Y779" s="333">
        <f t="shared" si="121"/>
        <v>0</v>
      </c>
      <c r="Z779" s="9" t="str">
        <f t="shared" si="122"/>
        <v>White</v>
      </c>
      <c r="AA779" s="75">
        <v>39622</v>
      </c>
      <c r="AB779" s="1222">
        <f>SUM(W779:W789)</f>
        <v>274</v>
      </c>
      <c r="AC779" s="147">
        <f t="shared" si="119"/>
        <v>5</v>
      </c>
      <c r="AD779" s="20" t="str">
        <f t="shared" si="116"/>
        <v>OK</v>
      </c>
      <c r="AE779" s="11" t="str">
        <f t="shared" si="115"/>
        <v>-</v>
      </c>
      <c r="AF779" s="9" t="e">
        <f>IF(#REF!="","",AA779-#REF!)</f>
        <v>#REF!</v>
      </c>
      <c r="AG779" s="97"/>
      <c r="AH779" s="62"/>
    </row>
    <row r="780" spans="1:34" s="32" customFormat="1" hidden="1" outlineLevel="1" x14ac:dyDescent="0.2">
      <c r="A780"/>
      <c r="B780" s="19">
        <v>2</v>
      </c>
      <c r="C780" s="383">
        <v>3</v>
      </c>
      <c r="D780" s="54" t="s">
        <v>25</v>
      </c>
      <c r="E780" s="153">
        <v>39617</v>
      </c>
      <c r="F780"/>
      <c r="G780" s="19">
        <v>2</v>
      </c>
      <c r="H780" s="20">
        <v>3</v>
      </c>
      <c r="I780" s="20">
        <v>3</v>
      </c>
      <c r="J780" s="20">
        <v>3</v>
      </c>
      <c r="K780" s="31">
        <f t="shared" si="117"/>
        <v>0</v>
      </c>
      <c r="L780" s="156">
        <v>39618</v>
      </c>
      <c r="M780" s="17"/>
      <c r="N780" s="19">
        <v>2</v>
      </c>
      <c r="O780" s="20">
        <v>3</v>
      </c>
      <c r="P780" s="20">
        <v>3</v>
      </c>
      <c r="Q780" s="20">
        <v>0</v>
      </c>
      <c r="R780" s="20">
        <v>3</v>
      </c>
      <c r="S780" s="4">
        <v>0</v>
      </c>
      <c r="T780" s="40">
        <f t="shared" si="120"/>
        <v>0</v>
      </c>
      <c r="U780" s="163">
        <v>39618</v>
      </c>
      <c r="V780" s="106">
        <v>2</v>
      </c>
      <c r="W780" s="20">
        <v>3</v>
      </c>
      <c r="X780" s="437" t="str">
        <f t="shared" si="118"/>
        <v>OK</v>
      </c>
      <c r="Y780" s="333">
        <f t="shared" si="121"/>
        <v>0</v>
      </c>
      <c r="Z780" s="9" t="str">
        <f t="shared" si="122"/>
        <v>Green</v>
      </c>
      <c r="AA780" s="75">
        <v>39622</v>
      </c>
      <c r="AB780" s="1223"/>
      <c r="AC780" s="147">
        <f t="shared" si="119"/>
        <v>5</v>
      </c>
      <c r="AD780" s="20" t="str">
        <f t="shared" si="116"/>
        <v>OK</v>
      </c>
      <c r="AE780" s="11" t="str">
        <f t="shared" si="115"/>
        <v>-</v>
      </c>
      <c r="AF780" s="9" t="e">
        <f>IF(#REF!="","",AA780-#REF!)</f>
        <v>#REF!</v>
      </c>
      <c r="AG780" s="97"/>
      <c r="AH780" s="62"/>
    </row>
    <row r="781" spans="1:34" s="32" customFormat="1" hidden="1" outlineLevel="1" x14ac:dyDescent="0.2">
      <c r="A781"/>
      <c r="B781" s="19">
        <v>3</v>
      </c>
      <c r="C781" s="383">
        <v>36</v>
      </c>
      <c r="D781" s="54" t="s">
        <v>26</v>
      </c>
      <c r="E781" s="153">
        <v>39617</v>
      </c>
      <c r="F781"/>
      <c r="G781" s="19">
        <v>3</v>
      </c>
      <c r="H781" s="20">
        <v>36</v>
      </c>
      <c r="I781" s="20">
        <v>36</v>
      </c>
      <c r="J781" s="20">
        <v>36</v>
      </c>
      <c r="K781" s="31">
        <f t="shared" si="117"/>
        <v>0</v>
      </c>
      <c r="L781" s="156">
        <v>39618</v>
      </c>
      <c r="M781" s="17"/>
      <c r="N781" s="19">
        <v>3</v>
      </c>
      <c r="O781" s="20">
        <v>36</v>
      </c>
      <c r="P781" s="20">
        <v>36</v>
      </c>
      <c r="Q781" s="20">
        <v>0</v>
      </c>
      <c r="R781" s="20">
        <v>36</v>
      </c>
      <c r="S781" s="4">
        <v>0</v>
      </c>
      <c r="T781" s="40">
        <f t="shared" si="120"/>
        <v>0</v>
      </c>
      <c r="U781" s="163">
        <v>39618</v>
      </c>
      <c r="V781" s="106">
        <v>3</v>
      </c>
      <c r="W781" s="20">
        <v>36</v>
      </c>
      <c r="X781" s="437" t="str">
        <f t="shared" si="118"/>
        <v>OK</v>
      </c>
      <c r="Y781" s="333">
        <f t="shared" si="121"/>
        <v>0</v>
      </c>
      <c r="Z781" s="9" t="str">
        <f t="shared" si="122"/>
        <v>Black</v>
      </c>
      <c r="AA781" s="75">
        <v>39562</v>
      </c>
      <c r="AB781" s="1223"/>
      <c r="AC781" s="147">
        <f t="shared" si="119"/>
        <v>-54</v>
      </c>
      <c r="AD781" s="20" t="str">
        <f t="shared" si="116"/>
        <v>OK</v>
      </c>
      <c r="AE781" s="11" t="str">
        <f t="shared" si="115"/>
        <v>-</v>
      </c>
      <c r="AF781" s="9" t="e">
        <f>IF(#REF!="","",AA781-#REF!)</f>
        <v>#REF!</v>
      </c>
      <c r="AG781" s="97"/>
      <c r="AH781" s="62"/>
    </row>
    <row r="782" spans="1:34" s="32" customFormat="1" hidden="1" outlineLevel="1" x14ac:dyDescent="0.2">
      <c r="A782"/>
      <c r="B782" s="19">
        <v>4</v>
      </c>
      <c r="C782" s="383">
        <v>1</v>
      </c>
      <c r="D782" s="54" t="s">
        <v>28</v>
      </c>
      <c r="E782" s="153">
        <v>39617</v>
      </c>
      <c r="F782"/>
      <c r="G782" s="19">
        <v>4</v>
      </c>
      <c r="H782" s="20">
        <v>1</v>
      </c>
      <c r="I782" s="20">
        <v>1</v>
      </c>
      <c r="J782" s="20">
        <v>1</v>
      </c>
      <c r="K782" s="31">
        <f t="shared" si="117"/>
        <v>0</v>
      </c>
      <c r="L782" s="156">
        <v>39618</v>
      </c>
      <c r="M782" s="17"/>
      <c r="N782" s="19">
        <v>4</v>
      </c>
      <c r="O782" s="20">
        <v>1</v>
      </c>
      <c r="P782" s="20">
        <v>1</v>
      </c>
      <c r="Q782" s="20">
        <v>0</v>
      </c>
      <c r="R782" s="20">
        <v>1</v>
      </c>
      <c r="S782" s="4">
        <v>0</v>
      </c>
      <c r="T782" s="40">
        <f t="shared" si="120"/>
        <v>0</v>
      </c>
      <c r="U782" s="163">
        <v>39618</v>
      </c>
      <c r="V782" s="106">
        <v>4</v>
      </c>
      <c r="W782" s="20">
        <v>1</v>
      </c>
      <c r="X782" s="437" t="str">
        <f t="shared" si="118"/>
        <v>OK</v>
      </c>
      <c r="Y782" s="333">
        <f t="shared" si="121"/>
        <v>0</v>
      </c>
      <c r="Z782" s="9" t="str">
        <f t="shared" si="122"/>
        <v>Finance</v>
      </c>
      <c r="AA782" s="75">
        <v>39562</v>
      </c>
      <c r="AB782" s="1223"/>
      <c r="AC782" s="147">
        <f t="shared" si="119"/>
        <v>-54</v>
      </c>
      <c r="AD782" s="20" t="str">
        <f t="shared" si="116"/>
        <v>OK</v>
      </c>
      <c r="AE782" s="11" t="str">
        <f t="shared" si="115"/>
        <v>-</v>
      </c>
      <c r="AF782" s="9" t="e">
        <f>IF(#REF!="","",AA782-#REF!)</f>
        <v>#REF!</v>
      </c>
      <c r="AG782" s="97"/>
      <c r="AH782" s="62"/>
    </row>
    <row r="783" spans="1:34" s="32" customFormat="1" hidden="1" outlineLevel="1" x14ac:dyDescent="0.2">
      <c r="A783"/>
      <c r="B783" s="19">
        <v>5</v>
      </c>
      <c r="C783" s="383">
        <v>24</v>
      </c>
      <c r="D783" s="54" t="s">
        <v>29</v>
      </c>
      <c r="E783" s="153">
        <v>39617</v>
      </c>
      <c r="F783"/>
      <c r="G783" s="19">
        <v>5</v>
      </c>
      <c r="H783" s="20">
        <v>24</v>
      </c>
      <c r="I783" s="20">
        <v>24</v>
      </c>
      <c r="J783" s="20">
        <v>24</v>
      </c>
      <c r="K783" s="31">
        <f t="shared" si="117"/>
        <v>0</v>
      </c>
      <c r="L783" s="156">
        <v>39618</v>
      </c>
      <c r="M783" s="17"/>
      <c r="N783" s="19">
        <v>5</v>
      </c>
      <c r="O783" s="20">
        <v>24</v>
      </c>
      <c r="P783" s="20">
        <v>24</v>
      </c>
      <c r="Q783" s="20">
        <v>0</v>
      </c>
      <c r="R783" s="20">
        <v>24</v>
      </c>
      <c r="S783" s="4">
        <v>0</v>
      </c>
      <c r="T783" s="40">
        <f t="shared" si="120"/>
        <v>0</v>
      </c>
      <c r="U783" s="163">
        <v>39618</v>
      </c>
      <c r="V783" s="106">
        <v>5</v>
      </c>
      <c r="W783" s="20">
        <v>24</v>
      </c>
      <c r="X783" s="437" t="str">
        <f t="shared" si="118"/>
        <v>OK</v>
      </c>
      <c r="Y783" s="333">
        <f t="shared" si="121"/>
        <v>0</v>
      </c>
      <c r="Z783" s="9" t="str">
        <f t="shared" si="122"/>
        <v>Credial</v>
      </c>
      <c r="AA783" s="75">
        <v>39562</v>
      </c>
      <c r="AB783" s="1223"/>
      <c r="AC783" s="147">
        <f t="shared" si="119"/>
        <v>-54</v>
      </c>
      <c r="AD783" s="20" t="str">
        <f t="shared" si="116"/>
        <v>OK</v>
      </c>
      <c r="AE783" s="11" t="str">
        <f t="shared" si="115"/>
        <v>-</v>
      </c>
      <c r="AF783" s="9" t="e">
        <f>IF(#REF!="","",AA783-#REF!)</f>
        <v>#REF!</v>
      </c>
      <c r="AG783" s="97"/>
      <c r="AH783" s="62"/>
    </row>
    <row r="784" spans="1:34" s="32" customFormat="1" hidden="1" outlineLevel="1" x14ac:dyDescent="0.2">
      <c r="A784"/>
      <c r="B784" s="19">
        <v>6</v>
      </c>
      <c r="C784" s="383">
        <v>108</v>
      </c>
      <c r="D784" s="54" t="s">
        <v>30</v>
      </c>
      <c r="E784" s="153">
        <v>39617</v>
      </c>
      <c r="F784"/>
      <c r="G784" s="19">
        <v>6</v>
      </c>
      <c r="H784" s="20">
        <v>108</v>
      </c>
      <c r="I784" s="20">
        <v>108</v>
      </c>
      <c r="J784" s="20">
        <v>108</v>
      </c>
      <c r="K784" s="31">
        <f t="shared" si="117"/>
        <v>0</v>
      </c>
      <c r="L784" s="156">
        <v>39618</v>
      </c>
      <c r="M784" s="17"/>
      <c r="N784" s="19">
        <v>6</v>
      </c>
      <c r="O784" s="20">
        <v>108</v>
      </c>
      <c r="P784" s="20">
        <v>108</v>
      </c>
      <c r="Q784" s="20">
        <v>0</v>
      </c>
      <c r="R784" s="20">
        <v>108</v>
      </c>
      <c r="S784" s="4">
        <v>0</v>
      </c>
      <c r="T784" s="40">
        <f t="shared" si="120"/>
        <v>0</v>
      </c>
      <c r="U784" s="163">
        <v>39618</v>
      </c>
      <c r="V784" s="106">
        <v>6</v>
      </c>
      <c r="W784" s="20">
        <v>108</v>
      </c>
      <c r="X784" s="437" t="str">
        <f t="shared" si="118"/>
        <v>OK</v>
      </c>
      <c r="Y784" s="333">
        <f t="shared" si="121"/>
        <v>0</v>
      </c>
      <c r="Z784" s="9" t="str">
        <f t="shared" si="122"/>
        <v>Ikeia</v>
      </c>
      <c r="AA784" s="75">
        <v>39642</v>
      </c>
      <c r="AB784" s="1223"/>
      <c r="AC784" s="147">
        <f t="shared" si="119"/>
        <v>25</v>
      </c>
      <c r="AD784" s="20" t="str">
        <f t="shared" si="116"/>
        <v>OK</v>
      </c>
      <c r="AE784" s="11" t="str">
        <f t="shared" si="115"/>
        <v>-</v>
      </c>
      <c r="AF784" s="9" t="e">
        <f>IF(#REF!="","",AA784-#REF!)</f>
        <v>#REF!</v>
      </c>
      <c r="AG784" s="97"/>
      <c r="AH784" s="62"/>
    </row>
    <row r="785" spans="1:34" s="32" customFormat="1" hidden="1" outlineLevel="1" x14ac:dyDescent="0.2">
      <c r="A785"/>
      <c r="B785" s="19">
        <v>7</v>
      </c>
      <c r="C785" s="383">
        <v>4</v>
      </c>
      <c r="D785" s="54" t="s">
        <v>31</v>
      </c>
      <c r="E785" s="153">
        <v>39617</v>
      </c>
      <c r="F785"/>
      <c r="G785" s="19">
        <v>7</v>
      </c>
      <c r="H785" s="20">
        <v>4</v>
      </c>
      <c r="I785" s="20">
        <v>4</v>
      </c>
      <c r="J785" s="20">
        <v>4</v>
      </c>
      <c r="K785" s="31">
        <f t="shared" si="117"/>
        <v>0</v>
      </c>
      <c r="L785" s="156">
        <v>39618</v>
      </c>
      <c r="M785" s="17"/>
      <c r="N785" s="19">
        <v>7</v>
      </c>
      <c r="O785" s="20">
        <v>4</v>
      </c>
      <c r="P785" s="20">
        <v>4</v>
      </c>
      <c r="Q785" s="20">
        <v>0</v>
      </c>
      <c r="R785" s="20">
        <v>4</v>
      </c>
      <c r="S785" s="4">
        <v>0</v>
      </c>
      <c r="T785" s="40">
        <f t="shared" si="120"/>
        <v>0</v>
      </c>
      <c r="U785" s="163">
        <v>39618</v>
      </c>
      <c r="V785" s="106">
        <v>7</v>
      </c>
      <c r="W785" s="20">
        <v>4</v>
      </c>
      <c r="X785" s="437" t="str">
        <f t="shared" si="118"/>
        <v>OK</v>
      </c>
      <c r="Y785" s="333">
        <f t="shared" si="121"/>
        <v>0</v>
      </c>
      <c r="Z785" s="9" t="str">
        <f t="shared" si="122"/>
        <v>Moviflor</v>
      </c>
      <c r="AA785" s="75">
        <v>39562</v>
      </c>
      <c r="AB785" s="1223"/>
      <c r="AC785" s="147">
        <f t="shared" si="119"/>
        <v>-54</v>
      </c>
      <c r="AD785" s="20" t="str">
        <f t="shared" si="116"/>
        <v>OK</v>
      </c>
      <c r="AE785" s="11" t="str">
        <f t="shared" si="115"/>
        <v>-</v>
      </c>
      <c r="AF785" s="9" t="e">
        <f>IF(#REF!="","",AA785-#REF!)</f>
        <v>#REF!</v>
      </c>
      <c r="AG785" s="97"/>
      <c r="AH785" s="62"/>
    </row>
    <row r="786" spans="1:34" s="32" customFormat="1" hidden="1" outlineLevel="1" x14ac:dyDescent="0.2">
      <c r="A786"/>
      <c r="B786" s="19">
        <v>8</v>
      </c>
      <c r="C786" s="383">
        <v>39</v>
      </c>
      <c r="D786" s="54" t="s">
        <v>32</v>
      </c>
      <c r="E786" s="153">
        <v>39617</v>
      </c>
      <c r="F786"/>
      <c r="G786" s="19">
        <v>8</v>
      </c>
      <c r="H786" s="20">
        <v>39</v>
      </c>
      <c r="I786" s="20">
        <v>39</v>
      </c>
      <c r="J786" s="20">
        <v>39</v>
      </c>
      <c r="K786" s="31">
        <f t="shared" si="117"/>
        <v>0</v>
      </c>
      <c r="L786" s="156">
        <v>39618</v>
      </c>
      <c r="M786" s="17"/>
      <c r="N786" s="19">
        <v>8</v>
      </c>
      <c r="O786" s="20">
        <v>39</v>
      </c>
      <c r="P786" s="20">
        <v>39</v>
      </c>
      <c r="Q786" s="20">
        <v>0</v>
      </c>
      <c r="R786" s="20">
        <v>39</v>
      </c>
      <c r="S786" s="4">
        <v>0</v>
      </c>
      <c r="T786" s="40">
        <f t="shared" si="120"/>
        <v>0</v>
      </c>
      <c r="U786" s="163">
        <v>39618</v>
      </c>
      <c r="V786" s="106">
        <v>8</v>
      </c>
      <c r="W786" s="20">
        <v>39</v>
      </c>
      <c r="X786" s="437" t="str">
        <f t="shared" si="118"/>
        <v>OK</v>
      </c>
      <c r="Y786" s="333">
        <f t="shared" si="121"/>
        <v>0</v>
      </c>
      <c r="Z786" s="9" t="str">
        <f t="shared" si="122"/>
        <v>Conforama</v>
      </c>
      <c r="AA786" s="75">
        <v>39562</v>
      </c>
      <c r="AB786" s="1223"/>
      <c r="AC786" s="147">
        <f t="shared" si="119"/>
        <v>-54</v>
      </c>
      <c r="AD786" s="20" t="str">
        <f t="shared" si="116"/>
        <v>OK</v>
      </c>
      <c r="AE786" s="11" t="str">
        <f t="shared" si="115"/>
        <v>-</v>
      </c>
      <c r="AF786" s="9" t="e">
        <f>IF(#REF!="","",AA786-#REF!)</f>
        <v>#REF!</v>
      </c>
      <c r="AG786" s="97"/>
      <c r="AH786" s="62"/>
    </row>
    <row r="787" spans="1:34" s="32" customFormat="1" hidden="1" outlineLevel="1" x14ac:dyDescent="0.2">
      <c r="A787"/>
      <c r="B787" s="19">
        <v>9</v>
      </c>
      <c r="C787" s="383">
        <v>10</v>
      </c>
      <c r="D787" s="54" t="s">
        <v>34</v>
      </c>
      <c r="E787" s="153">
        <v>39617</v>
      </c>
      <c r="F787"/>
      <c r="G787" s="19">
        <v>9</v>
      </c>
      <c r="H787" s="20">
        <v>10</v>
      </c>
      <c r="I787" s="20">
        <v>10</v>
      </c>
      <c r="J787" s="20">
        <v>10</v>
      </c>
      <c r="K787" s="31">
        <f t="shared" si="117"/>
        <v>0</v>
      </c>
      <c r="L787" s="156">
        <v>39618</v>
      </c>
      <c r="M787" s="17"/>
      <c r="N787" s="19">
        <v>9</v>
      </c>
      <c r="O787" s="20">
        <v>10</v>
      </c>
      <c r="P787" s="20">
        <v>10</v>
      </c>
      <c r="Q787" s="20">
        <v>0</v>
      </c>
      <c r="R787" s="20">
        <v>10</v>
      </c>
      <c r="S787" s="4">
        <v>0</v>
      </c>
      <c r="T787" s="40">
        <f t="shared" si="120"/>
        <v>0</v>
      </c>
      <c r="U787" s="163">
        <v>39618</v>
      </c>
      <c r="V787" s="106">
        <v>9</v>
      </c>
      <c r="W787" s="20">
        <v>10</v>
      </c>
      <c r="X787" s="437" t="str">
        <f t="shared" si="118"/>
        <v>OK</v>
      </c>
      <c r="Y787" s="333">
        <f t="shared" si="121"/>
        <v>0</v>
      </c>
      <c r="Z787" s="9" t="str">
        <f t="shared" si="122"/>
        <v>Euronics</v>
      </c>
      <c r="AA787" s="75">
        <v>39562</v>
      </c>
      <c r="AB787" s="1223"/>
      <c r="AC787" s="147">
        <f t="shared" si="119"/>
        <v>-54</v>
      </c>
      <c r="AD787" s="20" t="str">
        <f t="shared" si="116"/>
        <v>OK</v>
      </c>
      <c r="AE787" s="11" t="str">
        <f t="shared" si="115"/>
        <v>-</v>
      </c>
      <c r="AF787" s="9" t="e">
        <f>IF(#REF!="","",AA787-#REF!)</f>
        <v>#REF!</v>
      </c>
      <c r="AG787" s="97"/>
      <c r="AH787" s="62"/>
    </row>
    <row r="788" spans="1:34" s="32" customFormat="1" hidden="1" outlineLevel="1" x14ac:dyDescent="0.2">
      <c r="A788"/>
      <c r="B788" s="19">
        <v>10</v>
      </c>
      <c r="C788" s="383">
        <v>3</v>
      </c>
      <c r="D788" s="54" t="s">
        <v>35</v>
      </c>
      <c r="E788" s="153">
        <v>39617</v>
      </c>
      <c r="F788"/>
      <c r="G788" s="19">
        <v>10</v>
      </c>
      <c r="H788" s="20">
        <v>3</v>
      </c>
      <c r="I788" s="20">
        <v>3</v>
      </c>
      <c r="J788" s="20">
        <v>3</v>
      </c>
      <c r="K788" s="31">
        <f t="shared" si="117"/>
        <v>0</v>
      </c>
      <c r="L788" s="156">
        <v>39618</v>
      </c>
      <c r="M788" s="17"/>
      <c r="N788" s="19">
        <v>10</v>
      </c>
      <c r="O788" s="20">
        <v>3</v>
      </c>
      <c r="P788" s="20">
        <v>3</v>
      </c>
      <c r="Q788" s="20">
        <v>0</v>
      </c>
      <c r="R788" s="20">
        <v>3</v>
      </c>
      <c r="S788" s="4">
        <v>0</v>
      </c>
      <c r="T788" s="40">
        <f t="shared" si="120"/>
        <v>0</v>
      </c>
      <c r="U788" s="163">
        <v>39618</v>
      </c>
      <c r="V788" s="106">
        <v>10</v>
      </c>
      <c r="W788" s="20">
        <v>3</v>
      </c>
      <c r="X788" s="437" t="str">
        <f t="shared" si="118"/>
        <v>OK</v>
      </c>
      <c r="Y788" s="333">
        <f t="shared" si="121"/>
        <v>0</v>
      </c>
      <c r="Z788" s="9" t="str">
        <f t="shared" si="122"/>
        <v>Tien 21</v>
      </c>
      <c r="AA788" s="75">
        <v>39562</v>
      </c>
      <c r="AB788" s="1223"/>
      <c r="AC788" s="147">
        <f t="shared" si="119"/>
        <v>-54</v>
      </c>
      <c r="AD788" s="20" t="str">
        <f t="shared" si="116"/>
        <v>OK</v>
      </c>
      <c r="AE788" s="11" t="str">
        <f t="shared" si="115"/>
        <v>-</v>
      </c>
      <c r="AF788" s="9" t="e">
        <f>IF(#REF!="","",AA788-#REF!)</f>
        <v>#REF!</v>
      </c>
      <c r="AG788" s="97"/>
      <c r="AH788" s="62"/>
    </row>
    <row r="789" spans="1:34" s="32" customFormat="1" hidden="1" outlineLevel="1" x14ac:dyDescent="0.2">
      <c r="A789"/>
      <c r="B789" s="22">
        <v>11</v>
      </c>
      <c r="C789" s="404">
        <v>8</v>
      </c>
      <c r="D789" s="76" t="s">
        <v>36</v>
      </c>
      <c r="E789" s="153">
        <v>39617</v>
      </c>
      <c r="F789"/>
      <c r="G789" s="22">
        <v>11</v>
      </c>
      <c r="H789" s="21">
        <v>8</v>
      </c>
      <c r="I789" s="21">
        <v>8</v>
      </c>
      <c r="J789" s="21">
        <v>8</v>
      </c>
      <c r="K789" s="21">
        <f t="shared" si="117"/>
        <v>0</v>
      </c>
      <c r="L789" s="157">
        <v>39618</v>
      </c>
      <c r="M789" s="17"/>
      <c r="N789" s="22">
        <v>11</v>
      </c>
      <c r="O789" s="21">
        <v>8</v>
      </c>
      <c r="P789" s="21">
        <v>8</v>
      </c>
      <c r="Q789" s="21">
        <v>0</v>
      </c>
      <c r="R789" s="21">
        <v>8</v>
      </c>
      <c r="S789" s="14">
        <v>0</v>
      </c>
      <c r="T789" s="100">
        <f t="shared" si="120"/>
        <v>0</v>
      </c>
      <c r="U789" s="163">
        <v>39618</v>
      </c>
      <c r="V789" s="108">
        <v>11</v>
      </c>
      <c r="W789" s="21">
        <v>8</v>
      </c>
      <c r="X789" s="437" t="str">
        <f t="shared" si="118"/>
        <v>OK</v>
      </c>
      <c r="Y789" s="333">
        <f t="shared" si="121"/>
        <v>0</v>
      </c>
      <c r="Z789" s="12" t="str">
        <f t="shared" si="122"/>
        <v>Confort</v>
      </c>
      <c r="AA789" s="75">
        <v>39562</v>
      </c>
      <c r="AB789" s="1224"/>
      <c r="AC789" s="147">
        <f t="shared" si="119"/>
        <v>-54</v>
      </c>
      <c r="AD789" s="20" t="str">
        <f t="shared" si="116"/>
        <v>OK</v>
      </c>
      <c r="AE789" s="11" t="str">
        <f t="shared" si="115"/>
        <v>-</v>
      </c>
      <c r="AF789" s="9" t="e">
        <f>IF(#REF!="","",AA789-#REF!)</f>
        <v>#REF!</v>
      </c>
      <c r="AG789" s="97"/>
      <c r="AH789" s="62"/>
    </row>
    <row r="790" spans="1:34" s="32" customFormat="1" hidden="1" outlineLevel="1" x14ac:dyDescent="0.2">
      <c r="A790"/>
      <c r="B790" s="30">
        <v>1</v>
      </c>
      <c r="C790" s="406">
        <v>27</v>
      </c>
      <c r="D790" s="80" t="s">
        <v>24</v>
      </c>
      <c r="E790" s="153">
        <v>39619</v>
      </c>
      <c r="F790"/>
      <c r="G790" s="30">
        <v>1</v>
      </c>
      <c r="H790" s="42">
        <v>16</v>
      </c>
      <c r="I790" s="31">
        <v>27</v>
      </c>
      <c r="J790" s="31">
        <v>27</v>
      </c>
      <c r="K790" s="31">
        <f t="shared" si="117"/>
        <v>0</v>
      </c>
      <c r="L790" s="158">
        <v>39622</v>
      </c>
      <c r="M790" s="17"/>
      <c r="N790" s="30">
        <v>1</v>
      </c>
      <c r="O790" s="31">
        <v>27</v>
      </c>
      <c r="P790" s="31">
        <v>27</v>
      </c>
      <c r="Q790" s="31">
        <v>0</v>
      </c>
      <c r="R790" s="31">
        <v>27</v>
      </c>
      <c r="S790" s="33">
        <v>0</v>
      </c>
      <c r="T790" s="40">
        <f t="shared" si="120"/>
        <v>0</v>
      </c>
      <c r="U790" s="163">
        <v>39622</v>
      </c>
      <c r="V790" s="112">
        <v>1</v>
      </c>
      <c r="W790" s="31">
        <v>27</v>
      </c>
      <c r="X790" s="437" t="str">
        <f t="shared" si="118"/>
        <v>OK</v>
      </c>
      <c r="Y790" s="333">
        <f t="shared" si="121"/>
        <v>0</v>
      </c>
      <c r="Z790" s="9" t="str">
        <f t="shared" si="122"/>
        <v>White</v>
      </c>
      <c r="AA790" s="75">
        <v>39626</v>
      </c>
      <c r="AB790" s="1219">
        <f>SUM(W790:W800)</f>
        <v>390</v>
      </c>
      <c r="AC790" s="147">
        <f t="shared" si="119"/>
        <v>7</v>
      </c>
      <c r="AD790" s="20" t="str">
        <f t="shared" si="116"/>
        <v>OK</v>
      </c>
      <c r="AE790" s="11" t="str">
        <f t="shared" si="115"/>
        <v>-</v>
      </c>
      <c r="AF790" s="9" t="e">
        <f>IF(#REF!="","",AA790-#REF!)</f>
        <v>#REF!</v>
      </c>
      <c r="AG790" s="97"/>
      <c r="AH790" s="62"/>
    </row>
    <row r="791" spans="1:34" s="32" customFormat="1" hidden="1" outlineLevel="1" x14ac:dyDescent="0.2">
      <c r="A791"/>
      <c r="B791" s="19">
        <v>2</v>
      </c>
      <c r="C791" s="383">
        <v>4</v>
      </c>
      <c r="D791" s="54" t="s">
        <v>25</v>
      </c>
      <c r="E791" s="153">
        <v>39619</v>
      </c>
      <c r="F791"/>
      <c r="G791" s="19">
        <v>2</v>
      </c>
      <c r="H791" s="20">
        <v>4</v>
      </c>
      <c r="I791" s="20">
        <v>4</v>
      </c>
      <c r="J791" s="20">
        <v>4</v>
      </c>
      <c r="K791" s="31">
        <f t="shared" si="117"/>
        <v>0</v>
      </c>
      <c r="L791" s="158">
        <v>39622</v>
      </c>
      <c r="M791" s="17"/>
      <c r="N791" s="19">
        <v>2</v>
      </c>
      <c r="O791" s="20">
        <v>4</v>
      </c>
      <c r="P791" s="20">
        <v>4</v>
      </c>
      <c r="Q791" s="20">
        <v>0</v>
      </c>
      <c r="R791" s="20">
        <v>4</v>
      </c>
      <c r="S791" s="4">
        <v>0</v>
      </c>
      <c r="T791" s="40">
        <f t="shared" si="120"/>
        <v>0</v>
      </c>
      <c r="U791" s="163">
        <v>39622</v>
      </c>
      <c r="V791" s="106">
        <v>2</v>
      </c>
      <c r="W791" s="20">
        <v>4</v>
      </c>
      <c r="X791" s="437" t="str">
        <f t="shared" si="118"/>
        <v>OK</v>
      </c>
      <c r="Y791" s="333">
        <f t="shared" si="121"/>
        <v>0</v>
      </c>
      <c r="Z791" s="9" t="str">
        <f t="shared" si="122"/>
        <v>Green</v>
      </c>
      <c r="AA791" s="75">
        <v>39626</v>
      </c>
      <c r="AB791" s="1220"/>
      <c r="AC791" s="147">
        <f t="shared" si="119"/>
        <v>7</v>
      </c>
      <c r="AD791" s="20" t="str">
        <f t="shared" si="116"/>
        <v>OK</v>
      </c>
      <c r="AE791" s="11" t="str">
        <f t="shared" si="115"/>
        <v>-</v>
      </c>
      <c r="AF791" s="9" t="e">
        <f>IF(#REF!="","",AA791-#REF!)</f>
        <v>#REF!</v>
      </c>
      <c r="AG791" s="97"/>
      <c r="AH791" s="62"/>
    </row>
    <row r="792" spans="1:34" s="32" customFormat="1" hidden="1" outlineLevel="1" x14ac:dyDescent="0.2">
      <c r="A792"/>
      <c r="B792" s="19">
        <v>3</v>
      </c>
      <c r="C792" s="383">
        <v>33</v>
      </c>
      <c r="D792" s="54" t="s">
        <v>26</v>
      </c>
      <c r="E792" s="153">
        <v>39619</v>
      </c>
      <c r="F792"/>
      <c r="G792" s="19">
        <v>3</v>
      </c>
      <c r="H792" s="20">
        <v>33</v>
      </c>
      <c r="I792" s="20">
        <v>33</v>
      </c>
      <c r="J792" s="20">
        <v>33</v>
      </c>
      <c r="K792" s="31">
        <f t="shared" si="117"/>
        <v>0</v>
      </c>
      <c r="L792" s="158">
        <v>39622</v>
      </c>
      <c r="M792" s="17"/>
      <c r="N792" s="19">
        <v>3</v>
      </c>
      <c r="O792" s="20">
        <v>33</v>
      </c>
      <c r="P792" s="20">
        <v>33</v>
      </c>
      <c r="Q792" s="20">
        <v>0</v>
      </c>
      <c r="R792" s="20">
        <v>33</v>
      </c>
      <c r="S792" s="4">
        <v>0</v>
      </c>
      <c r="T792" s="40">
        <f t="shared" si="120"/>
        <v>0</v>
      </c>
      <c r="U792" s="163">
        <v>39622</v>
      </c>
      <c r="V792" s="106">
        <v>3</v>
      </c>
      <c r="W792" s="20">
        <v>33</v>
      </c>
      <c r="X792" s="437" t="str">
        <f t="shared" si="118"/>
        <v>OK</v>
      </c>
      <c r="Y792" s="333">
        <f t="shared" si="121"/>
        <v>0</v>
      </c>
      <c r="Z792" s="9" t="str">
        <f t="shared" si="122"/>
        <v>Black</v>
      </c>
      <c r="AA792" s="75">
        <v>39626</v>
      </c>
      <c r="AB792" s="1220"/>
      <c r="AC792" s="147">
        <f t="shared" si="119"/>
        <v>7</v>
      </c>
      <c r="AD792" s="20" t="str">
        <f t="shared" si="116"/>
        <v>OK</v>
      </c>
      <c r="AE792" s="11" t="str">
        <f t="shared" si="115"/>
        <v>-</v>
      </c>
      <c r="AF792" s="9" t="e">
        <f>IF(#REF!="","",AA792-#REF!)</f>
        <v>#REF!</v>
      </c>
      <c r="AG792" s="97"/>
      <c r="AH792" s="62"/>
    </row>
    <row r="793" spans="1:34" s="32" customFormat="1" hidden="1" outlineLevel="1" x14ac:dyDescent="0.2">
      <c r="A793"/>
      <c r="B793" s="19">
        <v>4</v>
      </c>
      <c r="C793" s="383">
        <v>17</v>
      </c>
      <c r="D793" s="54" t="s">
        <v>29</v>
      </c>
      <c r="E793" s="153">
        <v>39619</v>
      </c>
      <c r="F793"/>
      <c r="G793" s="19">
        <v>4</v>
      </c>
      <c r="H793" s="20">
        <v>17</v>
      </c>
      <c r="I793" s="20">
        <v>17</v>
      </c>
      <c r="J793" s="20">
        <v>17</v>
      </c>
      <c r="K793" s="31">
        <f t="shared" si="117"/>
        <v>0</v>
      </c>
      <c r="L793" s="158">
        <v>39622</v>
      </c>
      <c r="M793" s="17"/>
      <c r="N793" s="19">
        <v>4</v>
      </c>
      <c r="O793" s="20">
        <v>17</v>
      </c>
      <c r="P793" s="20">
        <v>17</v>
      </c>
      <c r="Q793" s="20">
        <v>0</v>
      </c>
      <c r="R793" s="20">
        <v>17</v>
      </c>
      <c r="S793" s="4">
        <v>0</v>
      </c>
      <c r="T793" s="40">
        <f t="shared" si="120"/>
        <v>0</v>
      </c>
      <c r="U793" s="163">
        <v>39622</v>
      </c>
      <c r="V793" s="106">
        <v>4</v>
      </c>
      <c r="W793" s="20">
        <v>17</v>
      </c>
      <c r="X793" s="437" t="str">
        <f t="shared" si="118"/>
        <v>OK</v>
      </c>
      <c r="Y793" s="333">
        <f t="shared" si="121"/>
        <v>0</v>
      </c>
      <c r="Z793" s="9" t="str">
        <f t="shared" si="122"/>
        <v>Credial</v>
      </c>
      <c r="AA793" s="75">
        <v>39637</v>
      </c>
      <c r="AB793" s="1220"/>
      <c r="AC793" s="147">
        <f t="shared" si="119"/>
        <v>18</v>
      </c>
      <c r="AD793" s="20" t="str">
        <f t="shared" si="116"/>
        <v>OK</v>
      </c>
      <c r="AE793" s="11" t="str">
        <f t="shared" si="115"/>
        <v>-</v>
      </c>
      <c r="AF793" s="9" t="e">
        <f>IF(#REF!="","",AA793-#REF!)</f>
        <v>#REF!</v>
      </c>
      <c r="AG793" s="97"/>
      <c r="AH793" s="62"/>
    </row>
    <row r="794" spans="1:34" s="32" customFormat="1" hidden="1" outlineLevel="1" x14ac:dyDescent="0.2">
      <c r="A794"/>
      <c r="B794" s="19">
        <v>5</v>
      </c>
      <c r="C794" s="383">
        <v>189</v>
      </c>
      <c r="D794" s="54" t="s">
        <v>30</v>
      </c>
      <c r="E794" s="153">
        <v>39619</v>
      </c>
      <c r="F794"/>
      <c r="G794" s="19">
        <v>5</v>
      </c>
      <c r="H794" s="20">
        <v>189</v>
      </c>
      <c r="I794" s="20">
        <v>189</v>
      </c>
      <c r="J794" s="20">
        <v>189</v>
      </c>
      <c r="K794" s="31">
        <f t="shared" si="117"/>
        <v>0</v>
      </c>
      <c r="L794" s="158">
        <v>39622</v>
      </c>
      <c r="M794" s="17"/>
      <c r="N794" s="19">
        <v>5</v>
      </c>
      <c r="O794" s="20">
        <v>189</v>
      </c>
      <c r="P794" s="20">
        <v>189</v>
      </c>
      <c r="Q794" s="20">
        <v>0</v>
      </c>
      <c r="R794" s="20">
        <v>189</v>
      </c>
      <c r="S794" s="4">
        <v>0</v>
      </c>
      <c r="T794" s="40">
        <f t="shared" si="120"/>
        <v>0</v>
      </c>
      <c r="U794" s="163">
        <v>39622</v>
      </c>
      <c r="V794" s="106">
        <v>5</v>
      </c>
      <c r="W794" s="20">
        <v>189</v>
      </c>
      <c r="X794" s="437" t="str">
        <f t="shared" si="118"/>
        <v>OK</v>
      </c>
      <c r="Y794" s="333">
        <f t="shared" si="121"/>
        <v>0</v>
      </c>
      <c r="Z794" s="9" t="str">
        <f t="shared" si="122"/>
        <v>Ikeia</v>
      </c>
      <c r="AA794" s="75">
        <v>39642</v>
      </c>
      <c r="AB794" s="1220"/>
      <c r="AC794" s="147">
        <f t="shared" si="119"/>
        <v>23</v>
      </c>
      <c r="AD794" s="20" t="str">
        <f t="shared" si="116"/>
        <v>OK</v>
      </c>
      <c r="AE794" s="11" t="str">
        <f t="shared" si="115"/>
        <v>-</v>
      </c>
      <c r="AF794" s="9" t="e">
        <f>IF(#REF!="","",AA794-#REF!)</f>
        <v>#REF!</v>
      </c>
      <c r="AG794" s="97"/>
      <c r="AH794" s="62"/>
    </row>
    <row r="795" spans="1:34" s="32" customFormat="1" hidden="1" outlineLevel="1" x14ac:dyDescent="0.2">
      <c r="A795"/>
      <c r="B795" s="19">
        <v>6</v>
      </c>
      <c r="C795" s="383">
        <v>6</v>
      </c>
      <c r="D795" s="54" t="s">
        <v>31</v>
      </c>
      <c r="E795" s="153">
        <v>39619</v>
      </c>
      <c r="F795"/>
      <c r="G795" s="19">
        <v>6</v>
      </c>
      <c r="H795" s="20">
        <v>6</v>
      </c>
      <c r="I795" s="20">
        <v>6</v>
      </c>
      <c r="J795" s="20">
        <v>6</v>
      </c>
      <c r="K795" s="31">
        <f t="shared" si="117"/>
        <v>0</v>
      </c>
      <c r="L795" s="158">
        <v>39622</v>
      </c>
      <c r="M795" s="17"/>
      <c r="N795" s="19">
        <v>6</v>
      </c>
      <c r="O795" s="20">
        <v>6</v>
      </c>
      <c r="P795" s="20">
        <v>6</v>
      </c>
      <c r="Q795" s="20">
        <v>0</v>
      </c>
      <c r="R795" s="20">
        <v>6</v>
      </c>
      <c r="S795" s="4">
        <v>0</v>
      </c>
      <c r="T795" s="40">
        <f t="shared" si="120"/>
        <v>0</v>
      </c>
      <c r="U795" s="163">
        <v>39622</v>
      </c>
      <c r="V795" s="106">
        <v>6</v>
      </c>
      <c r="W795" s="20">
        <v>6</v>
      </c>
      <c r="X795" s="437" t="str">
        <f t="shared" si="118"/>
        <v>OK</v>
      </c>
      <c r="Y795" s="333">
        <f t="shared" si="121"/>
        <v>0</v>
      </c>
      <c r="Z795" s="9" t="str">
        <f t="shared" si="122"/>
        <v>Moviflor</v>
      </c>
      <c r="AA795" s="75">
        <v>39626</v>
      </c>
      <c r="AB795" s="1220"/>
      <c r="AC795" s="147">
        <f t="shared" si="119"/>
        <v>7</v>
      </c>
      <c r="AD795" s="20" t="str">
        <f t="shared" si="116"/>
        <v>OK</v>
      </c>
      <c r="AE795" s="11" t="str">
        <f t="shared" si="115"/>
        <v>-</v>
      </c>
      <c r="AF795" s="9" t="e">
        <f>IF(#REF!="","",AA795-#REF!)</f>
        <v>#REF!</v>
      </c>
      <c r="AG795" s="97"/>
      <c r="AH795" s="62"/>
    </row>
    <row r="796" spans="1:34" s="32" customFormat="1" hidden="1" outlineLevel="1" x14ac:dyDescent="0.2">
      <c r="A796"/>
      <c r="B796" s="19">
        <v>7</v>
      </c>
      <c r="C796" s="383">
        <v>87</v>
      </c>
      <c r="D796" s="54" t="s">
        <v>32</v>
      </c>
      <c r="E796" s="153">
        <v>39619</v>
      </c>
      <c r="F796"/>
      <c r="G796" s="19">
        <v>7</v>
      </c>
      <c r="H796" s="20">
        <v>87</v>
      </c>
      <c r="I796" s="20">
        <v>87</v>
      </c>
      <c r="J796" s="20">
        <v>87</v>
      </c>
      <c r="K796" s="31">
        <f t="shared" si="117"/>
        <v>0</v>
      </c>
      <c r="L796" s="158">
        <v>39622</v>
      </c>
      <c r="M796" s="17"/>
      <c r="N796" s="19">
        <v>7</v>
      </c>
      <c r="O796" s="20">
        <v>87</v>
      </c>
      <c r="P796" s="20">
        <v>87</v>
      </c>
      <c r="Q796" s="20">
        <v>0</v>
      </c>
      <c r="R796" s="20">
        <v>87</v>
      </c>
      <c r="S796" s="4">
        <v>0</v>
      </c>
      <c r="T796" s="40">
        <f t="shared" si="120"/>
        <v>0</v>
      </c>
      <c r="U796" s="163">
        <v>39622</v>
      </c>
      <c r="V796" s="106">
        <v>7</v>
      </c>
      <c r="W796" s="20">
        <v>87</v>
      </c>
      <c r="X796" s="437" t="str">
        <f t="shared" si="118"/>
        <v>OK</v>
      </c>
      <c r="Y796" s="333">
        <f t="shared" si="121"/>
        <v>0</v>
      </c>
      <c r="Z796" s="9" t="str">
        <f t="shared" si="122"/>
        <v>Conforama</v>
      </c>
      <c r="AA796" s="75">
        <v>39626</v>
      </c>
      <c r="AB796" s="1220"/>
      <c r="AC796" s="147">
        <f t="shared" si="119"/>
        <v>7</v>
      </c>
      <c r="AD796" s="20" t="str">
        <f t="shared" si="116"/>
        <v>OK</v>
      </c>
      <c r="AE796" s="11" t="str">
        <f t="shared" si="115"/>
        <v>-</v>
      </c>
      <c r="AF796" s="9" t="e">
        <f>IF(#REF!="","",AA796-#REF!)</f>
        <v>#REF!</v>
      </c>
      <c r="AG796" s="97"/>
      <c r="AH796" s="62"/>
    </row>
    <row r="797" spans="1:34" s="32" customFormat="1" hidden="1" outlineLevel="1" x14ac:dyDescent="0.2">
      <c r="A797"/>
      <c r="B797" s="19">
        <v>8</v>
      </c>
      <c r="C797" s="383">
        <v>11</v>
      </c>
      <c r="D797" s="54" t="s">
        <v>34</v>
      </c>
      <c r="E797" s="153">
        <v>39619</v>
      </c>
      <c r="F797"/>
      <c r="G797" s="19">
        <v>8</v>
      </c>
      <c r="H797" s="20">
        <v>11</v>
      </c>
      <c r="I797" s="20">
        <v>11</v>
      </c>
      <c r="J797" s="20">
        <v>11</v>
      </c>
      <c r="K797" s="31">
        <f t="shared" si="117"/>
        <v>0</v>
      </c>
      <c r="L797" s="158">
        <v>39622</v>
      </c>
      <c r="M797" s="17"/>
      <c r="N797" s="19">
        <v>8</v>
      </c>
      <c r="O797" s="20">
        <v>11</v>
      </c>
      <c r="P797" s="20">
        <v>11</v>
      </c>
      <c r="Q797" s="20">
        <v>0</v>
      </c>
      <c r="R797" s="20">
        <v>11</v>
      </c>
      <c r="S797" s="4">
        <v>0</v>
      </c>
      <c r="T797" s="40">
        <f t="shared" si="120"/>
        <v>0</v>
      </c>
      <c r="U797" s="163">
        <v>39622</v>
      </c>
      <c r="V797" s="106">
        <v>8</v>
      </c>
      <c r="W797" s="20">
        <v>11</v>
      </c>
      <c r="X797" s="437" t="str">
        <f t="shared" si="118"/>
        <v>OK</v>
      </c>
      <c r="Y797" s="333">
        <f t="shared" si="121"/>
        <v>0</v>
      </c>
      <c r="Z797" s="9" t="str">
        <f t="shared" si="122"/>
        <v>Euronics</v>
      </c>
      <c r="AA797" s="75">
        <v>39626</v>
      </c>
      <c r="AB797" s="1220"/>
      <c r="AC797" s="147">
        <f t="shared" si="119"/>
        <v>7</v>
      </c>
      <c r="AD797" s="20" t="str">
        <f t="shared" si="116"/>
        <v>OK</v>
      </c>
      <c r="AE797" s="11" t="str">
        <f t="shared" si="115"/>
        <v>-</v>
      </c>
      <c r="AF797" s="9" t="e">
        <f>IF(#REF!="","",AA797-#REF!)</f>
        <v>#REF!</v>
      </c>
      <c r="AG797" s="97"/>
      <c r="AH797" s="62"/>
    </row>
    <row r="798" spans="1:34" s="32" customFormat="1" hidden="1" outlineLevel="1" x14ac:dyDescent="0.2">
      <c r="A798"/>
      <c r="B798" s="19">
        <v>9</v>
      </c>
      <c r="C798" s="383">
        <v>5</v>
      </c>
      <c r="D798" s="54" t="s">
        <v>35</v>
      </c>
      <c r="E798" s="153">
        <v>39619</v>
      </c>
      <c r="F798"/>
      <c r="G798" s="19">
        <v>9</v>
      </c>
      <c r="H798" s="20">
        <v>5</v>
      </c>
      <c r="I798" s="20">
        <v>5</v>
      </c>
      <c r="J798" s="20">
        <v>5</v>
      </c>
      <c r="K798" s="31">
        <f t="shared" si="117"/>
        <v>0</v>
      </c>
      <c r="L798" s="158">
        <v>39622</v>
      </c>
      <c r="M798" s="17"/>
      <c r="N798" s="19">
        <v>9</v>
      </c>
      <c r="O798" s="20">
        <v>5</v>
      </c>
      <c r="P798" s="20">
        <v>5</v>
      </c>
      <c r="Q798" s="20">
        <v>0</v>
      </c>
      <c r="R798" s="20">
        <v>5</v>
      </c>
      <c r="S798" s="4">
        <v>0</v>
      </c>
      <c r="T798" s="40">
        <f t="shared" si="120"/>
        <v>0</v>
      </c>
      <c r="U798" s="163">
        <v>39622</v>
      </c>
      <c r="V798" s="106">
        <v>9</v>
      </c>
      <c r="W798" s="20">
        <v>5</v>
      </c>
      <c r="X798" s="437" t="str">
        <f t="shared" si="118"/>
        <v>OK</v>
      </c>
      <c r="Y798" s="333">
        <f t="shared" si="121"/>
        <v>0</v>
      </c>
      <c r="Z798" s="9" t="str">
        <f t="shared" si="122"/>
        <v>Tien 21</v>
      </c>
      <c r="AA798" s="75">
        <v>39626</v>
      </c>
      <c r="AB798" s="1220"/>
      <c r="AC798" s="147">
        <f t="shared" si="119"/>
        <v>7</v>
      </c>
      <c r="AD798" s="20" t="str">
        <f t="shared" si="116"/>
        <v>OK</v>
      </c>
      <c r="AE798" s="11" t="str">
        <f t="shared" si="115"/>
        <v>-</v>
      </c>
      <c r="AF798" s="9" t="e">
        <f>IF(#REF!="","",AA798-#REF!)</f>
        <v>#REF!</v>
      </c>
      <c r="AG798" s="97"/>
      <c r="AH798" s="62"/>
    </row>
    <row r="799" spans="1:34" s="32" customFormat="1" hidden="1" outlineLevel="1" x14ac:dyDescent="0.2">
      <c r="A799"/>
      <c r="B799" s="19">
        <v>10</v>
      </c>
      <c r="C799" s="383">
        <v>3</v>
      </c>
      <c r="D799" s="54" t="s">
        <v>36</v>
      </c>
      <c r="E799" s="153">
        <v>39619</v>
      </c>
      <c r="F799"/>
      <c r="G799" s="19">
        <v>10</v>
      </c>
      <c r="H799" s="20">
        <v>3</v>
      </c>
      <c r="I799" s="20">
        <v>3</v>
      </c>
      <c r="J799" s="20">
        <v>3</v>
      </c>
      <c r="K799" s="31">
        <f t="shared" si="117"/>
        <v>0</v>
      </c>
      <c r="L799" s="158">
        <v>39622</v>
      </c>
      <c r="M799" s="17"/>
      <c r="N799" s="19">
        <v>10</v>
      </c>
      <c r="O799" s="20">
        <v>3</v>
      </c>
      <c r="P799" s="20">
        <v>3</v>
      </c>
      <c r="Q799" s="20">
        <v>0</v>
      </c>
      <c r="R799" s="20">
        <v>3</v>
      </c>
      <c r="S799" s="4">
        <v>0</v>
      </c>
      <c r="T799" s="40">
        <f t="shared" si="120"/>
        <v>0</v>
      </c>
      <c r="U799" s="163">
        <v>39622</v>
      </c>
      <c r="V799" s="106">
        <v>10</v>
      </c>
      <c r="W799" s="20">
        <v>3</v>
      </c>
      <c r="X799" s="437" t="str">
        <f t="shared" si="118"/>
        <v>OK</v>
      </c>
      <c r="Y799" s="333">
        <f t="shared" si="121"/>
        <v>0</v>
      </c>
      <c r="Z799" s="9" t="str">
        <f t="shared" si="122"/>
        <v>Confort</v>
      </c>
      <c r="AA799" s="75">
        <v>39626</v>
      </c>
      <c r="AB799" s="1220"/>
      <c r="AC799" s="147">
        <f t="shared" si="119"/>
        <v>7</v>
      </c>
      <c r="AD799" s="20" t="str">
        <f t="shared" si="116"/>
        <v>OK</v>
      </c>
      <c r="AE799" s="11" t="str">
        <f t="shared" si="115"/>
        <v>-</v>
      </c>
      <c r="AF799" s="9" t="e">
        <f>IF(#REF!="","",AA799-#REF!)</f>
        <v>#REF!</v>
      </c>
      <c r="AG799" s="97"/>
      <c r="AH799" s="62"/>
    </row>
    <row r="800" spans="1:34" s="32" customFormat="1" hidden="1" outlineLevel="1" x14ac:dyDescent="0.2">
      <c r="A800" s="55"/>
      <c r="B800" s="22">
        <v>11</v>
      </c>
      <c r="C800" s="404">
        <v>8</v>
      </c>
      <c r="D800" s="76" t="s">
        <v>37</v>
      </c>
      <c r="E800" s="153">
        <v>39619</v>
      </c>
      <c r="F800" s="55"/>
      <c r="G800" s="22">
        <v>11</v>
      </c>
      <c r="H800" s="21">
        <v>8</v>
      </c>
      <c r="I800" s="21">
        <v>8</v>
      </c>
      <c r="J800" s="21">
        <v>8</v>
      </c>
      <c r="K800" s="21">
        <f t="shared" si="117"/>
        <v>0</v>
      </c>
      <c r="L800" s="157">
        <v>39622</v>
      </c>
      <c r="M800" s="56"/>
      <c r="N800" s="22">
        <v>11</v>
      </c>
      <c r="O800" s="21">
        <v>8</v>
      </c>
      <c r="P800" s="21">
        <v>8</v>
      </c>
      <c r="Q800" s="21">
        <v>0</v>
      </c>
      <c r="R800" s="21">
        <v>8</v>
      </c>
      <c r="S800" s="14">
        <v>0</v>
      </c>
      <c r="T800" s="100">
        <f t="shared" si="120"/>
        <v>0</v>
      </c>
      <c r="U800" s="163">
        <v>39622</v>
      </c>
      <c r="V800" s="108">
        <v>11</v>
      </c>
      <c r="W800" s="21">
        <v>8</v>
      </c>
      <c r="X800" s="437" t="str">
        <f t="shared" si="118"/>
        <v>OK</v>
      </c>
      <c r="Y800" s="333">
        <f t="shared" si="121"/>
        <v>0</v>
      </c>
      <c r="Z800" s="12" t="str">
        <f t="shared" si="122"/>
        <v>Solmar</v>
      </c>
      <c r="AA800" s="75">
        <v>39626</v>
      </c>
      <c r="AB800" s="1221"/>
      <c r="AC800" s="147">
        <f t="shared" si="119"/>
        <v>7</v>
      </c>
      <c r="AD800" s="20" t="str">
        <f t="shared" si="116"/>
        <v>OK</v>
      </c>
      <c r="AE800" s="11" t="str">
        <f t="shared" si="115"/>
        <v>-</v>
      </c>
      <c r="AF800" s="9" t="e">
        <f>IF(#REF!="","",AA800-#REF!)</f>
        <v>#REF!</v>
      </c>
      <c r="AG800" s="98"/>
      <c r="AH800" s="61"/>
    </row>
    <row r="801" spans="1:34" s="32" customFormat="1" hidden="1" outlineLevel="1" x14ac:dyDescent="0.2">
      <c r="A801"/>
      <c r="B801" s="19">
        <v>1</v>
      </c>
      <c r="C801" s="383">
        <v>210</v>
      </c>
      <c r="D801" s="54" t="s">
        <v>24</v>
      </c>
      <c r="E801" s="153">
        <v>39626</v>
      </c>
      <c r="F801"/>
      <c r="G801" s="19">
        <v>1</v>
      </c>
      <c r="H801" s="27">
        <v>2</v>
      </c>
      <c r="I801" s="20">
        <v>210</v>
      </c>
      <c r="J801" s="20">
        <v>210</v>
      </c>
      <c r="K801" s="31">
        <f t="shared" si="117"/>
        <v>0</v>
      </c>
      <c r="L801" s="156">
        <v>39629</v>
      </c>
      <c r="M801" s="17"/>
      <c r="N801" s="19">
        <v>1</v>
      </c>
      <c r="O801" s="20">
        <v>210</v>
      </c>
      <c r="P801" s="20">
        <v>210</v>
      </c>
      <c r="Q801" s="20">
        <v>0</v>
      </c>
      <c r="R801" s="20">
        <v>210</v>
      </c>
      <c r="S801" s="4">
        <v>0</v>
      </c>
      <c r="T801" s="40">
        <f t="shared" si="120"/>
        <v>0</v>
      </c>
      <c r="U801" s="163">
        <v>39263</v>
      </c>
      <c r="V801" s="106">
        <v>1</v>
      </c>
      <c r="W801" s="20">
        <v>210</v>
      </c>
      <c r="X801" s="437" t="str">
        <f t="shared" si="118"/>
        <v>OK</v>
      </c>
      <c r="Y801" s="333">
        <f t="shared" si="121"/>
        <v>0</v>
      </c>
      <c r="Z801" s="9" t="str">
        <f t="shared" si="122"/>
        <v>White</v>
      </c>
      <c r="AA801" s="75">
        <v>39637</v>
      </c>
      <c r="AB801" s="1219">
        <f>SUM(W801:W813)</f>
        <v>1023</v>
      </c>
      <c r="AC801" s="147">
        <f t="shared" si="119"/>
        <v>11</v>
      </c>
      <c r="AD801" s="20" t="str">
        <f t="shared" si="116"/>
        <v>OK</v>
      </c>
      <c r="AE801" s="11" t="str">
        <f t="shared" si="115"/>
        <v>-</v>
      </c>
      <c r="AF801" s="9" t="e">
        <f>IF(#REF!="","",AA801-#REF!)</f>
        <v>#REF!</v>
      </c>
      <c r="AG801" s="97"/>
      <c r="AH801" s="62"/>
    </row>
    <row r="802" spans="1:34" s="32" customFormat="1" hidden="1" outlineLevel="1" x14ac:dyDescent="0.2">
      <c r="A802"/>
      <c r="B802" s="19">
        <v>2</v>
      </c>
      <c r="C802" s="383">
        <v>36</v>
      </c>
      <c r="D802" s="54" t="s">
        <v>25</v>
      </c>
      <c r="E802" s="153">
        <v>39626</v>
      </c>
      <c r="F802"/>
      <c r="G802" s="19">
        <v>2</v>
      </c>
      <c r="H802" s="20">
        <v>36</v>
      </c>
      <c r="I802" s="20">
        <v>36</v>
      </c>
      <c r="J802" s="20">
        <v>36</v>
      </c>
      <c r="K802" s="31">
        <f t="shared" si="117"/>
        <v>0</v>
      </c>
      <c r="L802" s="156">
        <v>39629</v>
      </c>
      <c r="M802" s="17"/>
      <c r="N802" s="19">
        <v>2</v>
      </c>
      <c r="O802" s="20">
        <v>36</v>
      </c>
      <c r="P802" s="20">
        <v>36</v>
      </c>
      <c r="Q802" s="20">
        <v>0</v>
      </c>
      <c r="R802" s="20">
        <v>36</v>
      </c>
      <c r="S802" s="4">
        <v>0</v>
      </c>
      <c r="T802" s="40">
        <f t="shared" si="120"/>
        <v>0</v>
      </c>
      <c r="U802" s="163">
        <v>39263</v>
      </c>
      <c r="V802" s="106">
        <v>2</v>
      </c>
      <c r="W802" s="20">
        <v>36</v>
      </c>
      <c r="X802" s="437" t="str">
        <f t="shared" si="118"/>
        <v>OK</v>
      </c>
      <c r="Y802" s="333">
        <f t="shared" si="121"/>
        <v>0</v>
      </c>
      <c r="Z802" s="9" t="str">
        <f t="shared" si="122"/>
        <v>Green</v>
      </c>
      <c r="AA802" s="75">
        <v>39637</v>
      </c>
      <c r="AB802" s="1279"/>
      <c r="AC802" s="147">
        <f t="shared" si="119"/>
        <v>11</v>
      </c>
      <c r="AD802" s="20" t="str">
        <f t="shared" si="116"/>
        <v>OK</v>
      </c>
      <c r="AE802" s="11" t="str">
        <f t="shared" si="115"/>
        <v>-</v>
      </c>
      <c r="AF802" s="9" t="e">
        <f>IF(#REF!="","",AA802-#REF!)</f>
        <v>#REF!</v>
      </c>
      <c r="AG802" s="97"/>
      <c r="AH802" s="62"/>
    </row>
    <row r="803" spans="1:34" s="32" customFormat="1" hidden="1" outlineLevel="1" x14ac:dyDescent="0.2">
      <c r="A803"/>
      <c r="B803" s="19">
        <v>3</v>
      </c>
      <c r="C803" s="383">
        <v>92</v>
      </c>
      <c r="D803" s="54" t="s">
        <v>26</v>
      </c>
      <c r="E803" s="153">
        <v>39626</v>
      </c>
      <c r="F803"/>
      <c r="G803" s="19">
        <v>3</v>
      </c>
      <c r="H803" s="20">
        <v>92</v>
      </c>
      <c r="I803" s="20">
        <v>92</v>
      </c>
      <c r="J803" s="20">
        <v>92</v>
      </c>
      <c r="K803" s="31">
        <f t="shared" si="117"/>
        <v>0</v>
      </c>
      <c r="L803" s="156">
        <v>39629</v>
      </c>
      <c r="M803" s="17"/>
      <c r="N803" s="19">
        <v>3</v>
      </c>
      <c r="O803" s="20">
        <v>92</v>
      </c>
      <c r="P803" s="20">
        <v>92</v>
      </c>
      <c r="Q803" s="20">
        <v>0</v>
      </c>
      <c r="R803" s="20">
        <v>92</v>
      </c>
      <c r="S803" s="4">
        <v>0</v>
      </c>
      <c r="T803" s="101">
        <f t="shared" si="120"/>
        <v>0</v>
      </c>
      <c r="U803" s="164">
        <v>39263</v>
      </c>
      <c r="V803" s="106">
        <v>3</v>
      </c>
      <c r="W803" s="20">
        <v>92</v>
      </c>
      <c r="X803" s="437" t="str">
        <f t="shared" si="118"/>
        <v>OK</v>
      </c>
      <c r="Y803" s="333">
        <f t="shared" si="121"/>
        <v>0</v>
      </c>
      <c r="Z803" s="9" t="str">
        <f t="shared" si="122"/>
        <v>Black</v>
      </c>
      <c r="AA803" s="75">
        <v>39637</v>
      </c>
      <c r="AB803" s="1279"/>
      <c r="AC803" s="147">
        <f t="shared" si="119"/>
        <v>11</v>
      </c>
      <c r="AD803" s="20" t="str">
        <f t="shared" si="116"/>
        <v>OK</v>
      </c>
      <c r="AE803" s="11" t="str">
        <f t="shared" si="115"/>
        <v>-</v>
      </c>
      <c r="AF803" s="9" t="e">
        <f>IF(#REF!="","",AA803-#REF!)</f>
        <v>#REF!</v>
      </c>
      <c r="AG803" s="97"/>
      <c r="AH803" s="62"/>
    </row>
    <row r="804" spans="1:34" s="32" customFormat="1" hidden="1" outlineLevel="1" x14ac:dyDescent="0.2">
      <c r="A804"/>
      <c r="B804" s="82">
        <v>4</v>
      </c>
      <c r="C804" s="407">
        <v>1</v>
      </c>
      <c r="D804" s="84" t="s">
        <v>28</v>
      </c>
      <c r="E804" s="153">
        <v>39626</v>
      </c>
      <c r="F804"/>
      <c r="G804" s="82">
        <v>4</v>
      </c>
      <c r="H804" s="83">
        <v>1</v>
      </c>
      <c r="I804" s="83">
        <v>1</v>
      </c>
      <c r="J804" s="83">
        <v>1</v>
      </c>
      <c r="K804" s="85">
        <f t="shared" si="117"/>
        <v>0</v>
      </c>
      <c r="L804" s="156">
        <v>39629</v>
      </c>
      <c r="M804" s="17"/>
      <c r="N804" s="82">
        <v>4</v>
      </c>
      <c r="O804" s="83">
        <v>1</v>
      </c>
      <c r="P804" s="83">
        <v>1</v>
      </c>
      <c r="Q804" s="83">
        <v>0</v>
      </c>
      <c r="R804" s="83">
        <v>1</v>
      </c>
      <c r="S804" s="86">
        <v>0</v>
      </c>
      <c r="T804" s="87">
        <f t="shared" si="120"/>
        <v>0</v>
      </c>
      <c r="U804" s="164">
        <v>39263</v>
      </c>
      <c r="V804" s="113">
        <v>4</v>
      </c>
      <c r="W804" s="83">
        <v>1</v>
      </c>
      <c r="X804" s="437" t="str">
        <f t="shared" si="118"/>
        <v>OK</v>
      </c>
      <c r="Y804" s="333">
        <f t="shared" si="121"/>
        <v>0</v>
      </c>
      <c r="Z804" s="88" t="str">
        <f t="shared" si="122"/>
        <v>Finance</v>
      </c>
      <c r="AA804" s="89">
        <v>39637</v>
      </c>
      <c r="AB804" s="1279"/>
      <c r="AC804" s="147">
        <f t="shared" si="119"/>
        <v>11</v>
      </c>
      <c r="AD804" s="20" t="str">
        <f t="shared" si="116"/>
        <v>OK</v>
      </c>
      <c r="AE804" s="11" t="str">
        <f t="shared" si="115"/>
        <v>-</v>
      </c>
      <c r="AF804" s="9" t="e">
        <f>IF(#REF!="","",AA804-#REF!)</f>
        <v>#REF!</v>
      </c>
      <c r="AG804" s="99"/>
      <c r="AH804" s="62"/>
    </row>
    <row r="805" spans="1:34" s="32" customFormat="1" hidden="1" outlineLevel="1" x14ac:dyDescent="0.2">
      <c r="A805"/>
      <c r="B805" s="19">
        <v>5</v>
      </c>
      <c r="C805" s="383">
        <v>89</v>
      </c>
      <c r="D805" s="20" t="s">
        <v>29</v>
      </c>
      <c r="E805" s="153">
        <v>39626</v>
      </c>
      <c r="F805" s="91"/>
      <c r="G805" s="19">
        <v>5</v>
      </c>
      <c r="H805" s="20">
        <v>89</v>
      </c>
      <c r="I805" s="20">
        <v>89</v>
      </c>
      <c r="J805" s="20">
        <v>89</v>
      </c>
      <c r="K805" s="31">
        <f t="shared" si="117"/>
        <v>0</v>
      </c>
      <c r="L805" s="156">
        <v>39629</v>
      </c>
      <c r="M805" s="92"/>
      <c r="N805" s="19">
        <v>5</v>
      </c>
      <c r="O805" s="20">
        <v>89</v>
      </c>
      <c r="P805" s="20">
        <v>89</v>
      </c>
      <c r="Q805" s="20">
        <v>0</v>
      </c>
      <c r="R805" s="20">
        <v>89</v>
      </c>
      <c r="S805" s="4">
        <v>0</v>
      </c>
      <c r="T805" s="101">
        <f t="shared" si="120"/>
        <v>0</v>
      </c>
      <c r="U805" s="164">
        <v>39263</v>
      </c>
      <c r="V805" s="106">
        <v>5</v>
      </c>
      <c r="W805" s="20">
        <v>89</v>
      </c>
      <c r="X805" s="437" t="str">
        <f t="shared" si="118"/>
        <v>OK</v>
      </c>
      <c r="Y805" s="333">
        <f t="shared" si="121"/>
        <v>0</v>
      </c>
      <c r="Z805" s="9" t="str">
        <f t="shared" si="122"/>
        <v>Credial</v>
      </c>
      <c r="AA805" s="75">
        <v>39637</v>
      </c>
      <c r="AB805" s="1279"/>
      <c r="AC805" s="147">
        <f t="shared" si="119"/>
        <v>11</v>
      </c>
      <c r="AD805" s="20" t="str">
        <f t="shared" si="116"/>
        <v>OK</v>
      </c>
      <c r="AE805" s="11" t="str">
        <f t="shared" si="115"/>
        <v>-</v>
      </c>
      <c r="AF805" s="9" t="e">
        <f>IF(#REF!="","",AA805-#REF!)</f>
        <v>#REF!</v>
      </c>
      <c r="AG805" s="97"/>
      <c r="AH805" s="62"/>
    </row>
    <row r="806" spans="1:34" s="32" customFormat="1" hidden="1" outlineLevel="1" x14ac:dyDescent="0.2">
      <c r="A806"/>
      <c r="B806" s="19">
        <v>6</v>
      </c>
      <c r="C806" s="383">
        <v>385</v>
      </c>
      <c r="D806" s="20" t="s">
        <v>30</v>
      </c>
      <c r="E806" s="153">
        <v>39626</v>
      </c>
      <c r="F806" s="91"/>
      <c r="G806" s="19">
        <v>6</v>
      </c>
      <c r="H806" s="20">
        <v>385</v>
      </c>
      <c r="I806" s="20">
        <v>385</v>
      </c>
      <c r="J806" s="20">
        <v>385</v>
      </c>
      <c r="K806" s="31">
        <f t="shared" si="117"/>
        <v>0</v>
      </c>
      <c r="L806" s="156">
        <v>39629</v>
      </c>
      <c r="M806" s="92"/>
      <c r="N806" s="19">
        <v>6</v>
      </c>
      <c r="O806" s="20">
        <v>385</v>
      </c>
      <c r="P806" s="20">
        <v>385</v>
      </c>
      <c r="Q806" s="20">
        <v>0</v>
      </c>
      <c r="R806" s="20">
        <v>385</v>
      </c>
      <c r="S806" s="4">
        <v>0</v>
      </c>
      <c r="T806" s="101">
        <f t="shared" si="120"/>
        <v>0</v>
      </c>
      <c r="U806" s="164">
        <v>39263</v>
      </c>
      <c r="V806" s="106">
        <v>6</v>
      </c>
      <c r="W806" s="20">
        <v>385</v>
      </c>
      <c r="X806" s="437" t="str">
        <f t="shared" si="118"/>
        <v>OK</v>
      </c>
      <c r="Y806" s="333">
        <f t="shared" si="121"/>
        <v>0</v>
      </c>
      <c r="Z806" s="9" t="str">
        <f t="shared" si="122"/>
        <v>Ikeia</v>
      </c>
      <c r="AA806" s="75">
        <v>39643</v>
      </c>
      <c r="AB806" s="1279"/>
      <c r="AC806" s="147">
        <f t="shared" si="119"/>
        <v>17</v>
      </c>
      <c r="AD806" s="20" t="str">
        <f t="shared" si="116"/>
        <v>OK</v>
      </c>
      <c r="AE806" s="11" t="str">
        <f t="shared" ref="AE806:AE869" si="123">IF(AND((AA806=""),$E$8&gt;(V860+5)),"ALERTA","-")</f>
        <v>-</v>
      </c>
      <c r="AF806" s="9" t="e">
        <f>IF(#REF!="","",AA806-#REF!)</f>
        <v>#REF!</v>
      </c>
      <c r="AG806" s="97"/>
      <c r="AH806" s="62"/>
    </row>
    <row r="807" spans="1:34" s="32" customFormat="1" hidden="1" outlineLevel="1" x14ac:dyDescent="0.2">
      <c r="A807"/>
      <c r="B807" s="19">
        <v>7</v>
      </c>
      <c r="C807" s="383">
        <v>24</v>
      </c>
      <c r="D807" s="20" t="s">
        <v>31</v>
      </c>
      <c r="E807" s="153">
        <v>39626</v>
      </c>
      <c r="F807" s="91"/>
      <c r="G807" s="19">
        <v>7</v>
      </c>
      <c r="H807" s="20">
        <v>24</v>
      </c>
      <c r="I807" s="20">
        <v>24</v>
      </c>
      <c r="J807" s="20">
        <v>24</v>
      </c>
      <c r="K807" s="31">
        <f t="shared" si="117"/>
        <v>0</v>
      </c>
      <c r="L807" s="156">
        <v>39629</v>
      </c>
      <c r="M807" s="92"/>
      <c r="N807" s="19">
        <v>7</v>
      </c>
      <c r="O807" s="20">
        <v>24</v>
      </c>
      <c r="P807" s="20">
        <v>24</v>
      </c>
      <c r="Q807" s="20">
        <v>0</v>
      </c>
      <c r="R807" s="20">
        <v>24</v>
      </c>
      <c r="S807" s="4">
        <v>0</v>
      </c>
      <c r="T807" s="101">
        <f t="shared" si="120"/>
        <v>0</v>
      </c>
      <c r="U807" s="164">
        <v>39263</v>
      </c>
      <c r="V807" s="106">
        <v>7</v>
      </c>
      <c r="W807" s="20">
        <v>24</v>
      </c>
      <c r="X807" s="437" t="str">
        <f t="shared" si="118"/>
        <v>OK</v>
      </c>
      <c r="Y807" s="333">
        <f t="shared" si="121"/>
        <v>0</v>
      </c>
      <c r="Z807" s="9" t="str">
        <f t="shared" si="122"/>
        <v>Moviflor</v>
      </c>
      <c r="AA807" s="75">
        <v>39637</v>
      </c>
      <c r="AB807" s="1279"/>
      <c r="AC807" s="147">
        <f t="shared" si="119"/>
        <v>11</v>
      </c>
      <c r="AD807" s="20" t="str">
        <f t="shared" si="116"/>
        <v>OK</v>
      </c>
      <c r="AE807" s="11" t="str">
        <f t="shared" si="123"/>
        <v>-</v>
      </c>
      <c r="AF807" s="9" t="e">
        <f>IF(#REF!="","",AA807-#REF!)</f>
        <v>#REF!</v>
      </c>
      <c r="AG807" s="97"/>
      <c r="AH807" s="62"/>
    </row>
    <row r="808" spans="1:34" s="32" customFormat="1" hidden="1" outlineLevel="1" x14ac:dyDescent="0.2">
      <c r="A808"/>
      <c r="B808" s="19">
        <v>8</v>
      </c>
      <c r="C808" s="383">
        <v>163</v>
      </c>
      <c r="D808" s="20" t="s">
        <v>32</v>
      </c>
      <c r="E808" s="153">
        <v>39626</v>
      </c>
      <c r="F808" s="91"/>
      <c r="G808" s="19">
        <v>8</v>
      </c>
      <c r="H808" s="20">
        <v>163</v>
      </c>
      <c r="I808" s="20">
        <v>163</v>
      </c>
      <c r="J808" s="20">
        <v>163</v>
      </c>
      <c r="K808" s="31">
        <f t="shared" si="117"/>
        <v>0</v>
      </c>
      <c r="L808" s="156">
        <v>39629</v>
      </c>
      <c r="M808" s="92"/>
      <c r="N808" s="19">
        <v>8</v>
      </c>
      <c r="O808" s="20">
        <v>163</v>
      </c>
      <c r="P808" s="20">
        <v>163</v>
      </c>
      <c r="Q808" s="20">
        <v>0</v>
      </c>
      <c r="R808" s="20">
        <v>163</v>
      </c>
      <c r="S808" s="4">
        <v>0</v>
      </c>
      <c r="T808" s="101">
        <f t="shared" si="120"/>
        <v>0</v>
      </c>
      <c r="U808" s="164">
        <v>39263</v>
      </c>
      <c r="V808" s="106">
        <v>8</v>
      </c>
      <c r="W808" s="20">
        <v>163</v>
      </c>
      <c r="X808" s="437" t="str">
        <f t="shared" si="118"/>
        <v>OK</v>
      </c>
      <c r="Y808" s="333">
        <f t="shared" si="121"/>
        <v>0</v>
      </c>
      <c r="Z808" s="9" t="str">
        <f t="shared" si="122"/>
        <v>Conforama</v>
      </c>
      <c r="AA808" s="75">
        <v>39637</v>
      </c>
      <c r="AB808" s="1279"/>
      <c r="AC808" s="147">
        <f t="shared" si="119"/>
        <v>11</v>
      </c>
      <c r="AD808" s="20" t="str">
        <f t="shared" si="116"/>
        <v>OK</v>
      </c>
      <c r="AE808" s="11" t="str">
        <f t="shared" si="123"/>
        <v>-</v>
      </c>
      <c r="AF808" s="9" t="e">
        <f>IF(#REF!="","",AA808-#REF!)</f>
        <v>#REF!</v>
      </c>
      <c r="AG808" s="97"/>
      <c r="AH808" s="62"/>
    </row>
    <row r="809" spans="1:34" s="32" customFormat="1" hidden="1" outlineLevel="1" x14ac:dyDescent="0.2">
      <c r="A809"/>
      <c r="B809" s="19">
        <v>9</v>
      </c>
      <c r="C809" s="383">
        <v>9</v>
      </c>
      <c r="D809" s="20" t="s">
        <v>34</v>
      </c>
      <c r="E809" s="153">
        <v>39626</v>
      </c>
      <c r="F809" s="91"/>
      <c r="G809" s="19">
        <v>9</v>
      </c>
      <c r="H809" s="20">
        <v>9</v>
      </c>
      <c r="I809" s="20">
        <v>9</v>
      </c>
      <c r="J809" s="20">
        <v>9</v>
      </c>
      <c r="K809" s="31">
        <f t="shared" si="117"/>
        <v>0</v>
      </c>
      <c r="L809" s="156">
        <v>39629</v>
      </c>
      <c r="M809" s="92"/>
      <c r="N809" s="19">
        <v>9</v>
      </c>
      <c r="O809" s="20">
        <v>9</v>
      </c>
      <c r="P809" s="20">
        <v>9</v>
      </c>
      <c r="Q809" s="20">
        <v>0</v>
      </c>
      <c r="R809" s="20">
        <v>9</v>
      </c>
      <c r="S809" s="4">
        <v>0</v>
      </c>
      <c r="T809" s="101">
        <f t="shared" si="120"/>
        <v>0</v>
      </c>
      <c r="U809" s="164">
        <v>39263</v>
      </c>
      <c r="V809" s="106">
        <v>9</v>
      </c>
      <c r="W809" s="20">
        <v>9</v>
      </c>
      <c r="X809" s="437" t="str">
        <f t="shared" si="118"/>
        <v>OK</v>
      </c>
      <c r="Y809" s="333">
        <f t="shared" si="121"/>
        <v>0</v>
      </c>
      <c r="Z809" s="9" t="str">
        <f t="shared" si="122"/>
        <v>Euronics</v>
      </c>
      <c r="AA809" s="75">
        <v>39637</v>
      </c>
      <c r="AB809" s="1279"/>
      <c r="AC809" s="147">
        <f t="shared" si="119"/>
        <v>11</v>
      </c>
      <c r="AD809" s="20" t="str">
        <f t="shared" si="116"/>
        <v>OK</v>
      </c>
      <c r="AE809" s="11" t="str">
        <f t="shared" si="123"/>
        <v>-</v>
      </c>
      <c r="AF809" s="9" t="e">
        <f>IF(#REF!="","",AA809-#REF!)</f>
        <v>#REF!</v>
      </c>
      <c r="AG809" s="97"/>
      <c r="AH809" s="62"/>
    </row>
    <row r="810" spans="1:34" s="32" customFormat="1" hidden="1" outlineLevel="1" x14ac:dyDescent="0.2">
      <c r="A810"/>
      <c r="B810" s="19">
        <v>10</v>
      </c>
      <c r="C810" s="383">
        <v>8</v>
      </c>
      <c r="D810" s="20" t="s">
        <v>35</v>
      </c>
      <c r="E810" s="153">
        <v>39626</v>
      </c>
      <c r="F810" s="91"/>
      <c r="G810" s="19">
        <v>10</v>
      </c>
      <c r="H810" s="20">
        <v>8</v>
      </c>
      <c r="I810" s="20">
        <v>8</v>
      </c>
      <c r="J810" s="20">
        <v>8</v>
      </c>
      <c r="K810" s="31">
        <f t="shared" si="117"/>
        <v>0</v>
      </c>
      <c r="L810" s="156">
        <v>39629</v>
      </c>
      <c r="M810" s="92"/>
      <c r="N810" s="19">
        <v>10</v>
      </c>
      <c r="O810" s="20">
        <v>8</v>
      </c>
      <c r="P810" s="20">
        <v>8</v>
      </c>
      <c r="Q810" s="20">
        <v>0</v>
      </c>
      <c r="R810" s="20">
        <v>8</v>
      </c>
      <c r="S810" s="4">
        <v>0</v>
      </c>
      <c r="T810" s="101">
        <f t="shared" si="120"/>
        <v>0</v>
      </c>
      <c r="U810" s="164">
        <v>39263</v>
      </c>
      <c r="V810" s="106">
        <v>10</v>
      </c>
      <c r="W810" s="20">
        <v>8</v>
      </c>
      <c r="X810" s="437" t="str">
        <f t="shared" si="118"/>
        <v>OK</v>
      </c>
      <c r="Y810" s="333">
        <f t="shared" si="121"/>
        <v>0</v>
      </c>
      <c r="Z810" s="9" t="str">
        <f t="shared" si="122"/>
        <v>Tien 21</v>
      </c>
      <c r="AA810" s="75">
        <v>39637</v>
      </c>
      <c r="AB810" s="1279"/>
      <c r="AC810" s="147">
        <f t="shared" si="119"/>
        <v>11</v>
      </c>
      <c r="AD810" s="20" t="str">
        <f t="shared" si="116"/>
        <v>OK</v>
      </c>
      <c r="AE810" s="11" t="str">
        <f t="shared" si="123"/>
        <v>-</v>
      </c>
      <c r="AF810" s="9" t="e">
        <f>IF(#REF!="","",AA810-#REF!)</f>
        <v>#REF!</v>
      </c>
      <c r="AG810" s="97"/>
      <c r="AH810" s="62"/>
    </row>
    <row r="811" spans="1:34" s="32" customFormat="1" hidden="1" outlineLevel="1" x14ac:dyDescent="0.2">
      <c r="A811"/>
      <c r="B811" s="19">
        <v>11</v>
      </c>
      <c r="C811" s="383">
        <v>2</v>
      </c>
      <c r="D811" s="20" t="s">
        <v>36</v>
      </c>
      <c r="E811" s="153">
        <v>39626</v>
      </c>
      <c r="F811" s="91"/>
      <c r="G811" s="19">
        <v>11</v>
      </c>
      <c r="H811" s="20">
        <v>2</v>
      </c>
      <c r="I811" s="20">
        <v>2</v>
      </c>
      <c r="J811" s="20">
        <v>2</v>
      </c>
      <c r="K811" s="31">
        <f t="shared" si="117"/>
        <v>0</v>
      </c>
      <c r="L811" s="156">
        <v>39629</v>
      </c>
      <c r="M811" s="92"/>
      <c r="N811" s="19">
        <v>11</v>
      </c>
      <c r="O811" s="20">
        <v>2</v>
      </c>
      <c r="P811" s="20">
        <v>2</v>
      </c>
      <c r="Q811" s="20">
        <v>0</v>
      </c>
      <c r="R811" s="20">
        <v>2</v>
      </c>
      <c r="S811" s="4">
        <v>0</v>
      </c>
      <c r="T811" s="101">
        <f t="shared" si="120"/>
        <v>0</v>
      </c>
      <c r="U811" s="164">
        <v>39263</v>
      </c>
      <c r="V811" s="106">
        <v>11</v>
      </c>
      <c r="W811" s="20">
        <v>2</v>
      </c>
      <c r="X811" s="437" t="str">
        <f t="shared" si="118"/>
        <v>OK</v>
      </c>
      <c r="Y811" s="333">
        <f t="shared" si="121"/>
        <v>0</v>
      </c>
      <c r="Z811" s="9" t="str">
        <f t="shared" si="122"/>
        <v>Confort</v>
      </c>
      <c r="AA811" s="75">
        <v>39637</v>
      </c>
      <c r="AB811" s="1279"/>
      <c r="AC811" s="147">
        <f t="shared" si="119"/>
        <v>11</v>
      </c>
      <c r="AD811" s="20" t="str">
        <f t="shared" si="116"/>
        <v>OK</v>
      </c>
      <c r="AE811" s="11" t="str">
        <f t="shared" si="123"/>
        <v>-</v>
      </c>
      <c r="AF811" s="9" t="e">
        <f>IF(#REF!="","",AA811-#REF!)</f>
        <v>#REF!</v>
      </c>
      <c r="AG811" s="97"/>
      <c r="AH811" s="62"/>
    </row>
    <row r="812" spans="1:34" s="32" customFormat="1" hidden="1" outlineLevel="1" x14ac:dyDescent="0.2">
      <c r="A812"/>
      <c r="B812" s="19">
        <v>12</v>
      </c>
      <c r="C812" s="383">
        <v>3</v>
      </c>
      <c r="D812" s="20" t="s">
        <v>37</v>
      </c>
      <c r="E812" s="153">
        <v>39626</v>
      </c>
      <c r="F812" s="91"/>
      <c r="G812" s="19">
        <v>12</v>
      </c>
      <c r="H812" s="20">
        <v>3</v>
      </c>
      <c r="I812" s="20">
        <v>3</v>
      </c>
      <c r="J812" s="20">
        <v>3</v>
      </c>
      <c r="K812" s="31">
        <f t="shared" si="117"/>
        <v>0</v>
      </c>
      <c r="L812" s="156">
        <v>39629</v>
      </c>
      <c r="M812" s="92"/>
      <c r="N812" s="19">
        <v>12</v>
      </c>
      <c r="O812" s="20">
        <v>3</v>
      </c>
      <c r="P812" s="20">
        <v>3</v>
      </c>
      <c r="Q812" s="20">
        <v>0</v>
      </c>
      <c r="R812" s="20">
        <v>3</v>
      </c>
      <c r="S812" s="4">
        <v>0</v>
      </c>
      <c r="T812" s="101">
        <f t="shared" si="120"/>
        <v>0</v>
      </c>
      <c r="U812" s="164">
        <v>39263</v>
      </c>
      <c r="V812" s="106">
        <v>12</v>
      </c>
      <c r="W812" s="20">
        <v>3</v>
      </c>
      <c r="X812" s="437" t="str">
        <f t="shared" si="118"/>
        <v>OK</v>
      </c>
      <c r="Y812" s="333">
        <f t="shared" si="121"/>
        <v>0</v>
      </c>
      <c r="Z812" s="9" t="str">
        <f t="shared" si="122"/>
        <v>Solmar</v>
      </c>
      <c r="AA812" s="75">
        <v>39637</v>
      </c>
      <c r="AB812" s="1279"/>
      <c r="AC812" s="147">
        <f t="shared" si="119"/>
        <v>11</v>
      </c>
      <c r="AD812" s="20" t="str">
        <f t="shared" si="116"/>
        <v>OK</v>
      </c>
      <c r="AE812" s="11" t="str">
        <f t="shared" si="123"/>
        <v>-</v>
      </c>
      <c r="AF812" s="9" t="e">
        <f>IF(#REF!="","",AA812-#REF!)</f>
        <v>#REF!</v>
      </c>
      <c r="AG812" s="97"/>
      <c r="AH812" s="62"/>
    </row>
    <row r="813" spans="1:34" s="32" customFormat="1" hidden="1" outlineLevel="1" x14ac:dyDescent="0.2">
      <c r="A813"/>
      <c r="B813" s="22">
        <v>13</v>
      </c>
      <c r="C813" s="404">
        <v>1</v>
      </c>
      <c r="D813" s="21" t="s">
        <v>29</v>
      </c>
      <c r="E813" s="153">
        <v>39626</v>
      </c>
      <c r="F813" s="91"/>
      <c r="G813" s="22">
        <v>13</v>
      </c>
      <c r="H813" s="21">
        <v>1</v>
      </c>
      <c r="I813" s="21">
        <v>1</v>
      </c>
      <c r="J813" s="21">
        <v>1</v>
      </c>
      <c r="K813" s="21">
        <f t="shared" si="117"/>
        <v>0</v>
      </c>
      <c r="L813" s="157">
        <v>39629</v>
      </c>
      <c r="M813" s="92"/>
      <c r="N813" s="22">
        <v>13</v>
      </c>
      <c r="O813" s="21">
        <v>1</v>
      </c>
      <c r="P813" s="21">
        <v>1</v>
      </c>
      <c r="Q813" s="21">
        <v>0</v>
      </c>
      <c r="R813" s="21">
        <v>1</v>
      </c>
      <c r="S813" s="14">
        <v>0</v>
      </c>
      <c r="T813" s="102">
        <f t="shared" si="120"/>
        <v>0</v>
      </c>
      <c r="U813" s="164">
        <v>39263</v>
      </c>
      <c r="V813" s="108">
        <v>13</v>
      </c>
      <c r="W813" s="21">
        <v>1</v>
      </c>
      <c r="X813" s="437" t="str">
        <f t="shared" si="118"/>
        <v>OK</v>
      </c>
      <c r="Y813" s="333">
        <f t="shared" si="121"/>
        <v>0</v>
      </c>
      <c r="Z813" s="12" t="str">
        <f t="shared" si="122"/>
        <v>Credial</v>
      </c>
      <c r="AA813" s="75">
        <v>39637</v>
      </c>
      <c r="AB813" s="1280"/>
      <c r="AC813" s="147">
        <f t="shared" si="119"/>
        <v>11</v>
      </c>
      <c r="AD813" s="20" t="str">
        <f t="shared" si="116"/>
        <v>OK</v>
      </c>
      <c r="AE813" s="11" t="str">
        <f t="shared" si="123"/>
        <v>-</v>
      </c>
      <c r="AF813" s="9" t="e">
        <f>IF(#REF!="","",AA813-#REF!)</f>
        <v>#REF!</v>
      </c>
      <c r="AG813" s="97"/>
      <c r="AH813" s="62"/>
    </row>
    <row r="814" spans="1:34" s="32" customFormat="1" hidden="1" outlineLevel="1" x14ac:dyDescent="0.2">
      <c r="A814"/>
      <c r="B814" s="19">
        <v>1</v>
      </c>
      <c r="C814" s="383">
        <v>58</v>
      </c>
      <c r="D814" s="20" t="s">
        <v>24</v>
      </c>
      <c r="E814" s="153">
        <v>39630</v>
      </c>
      <c r="F814" s="91"/>
      <c r="G814" s="19">
        <v>1</v>
      </c>
      <c r="H814" s="20">
        <v>58</v>
      </c>
      <c r="I814" s="20">
        <v>58</v>
      </c>
      <c r="J814" s="20">
        <v>58</v>
      </c>
      <c r="K814" s="31">
        <f t="shared" si="117"/>
        <v>0</v>
      </c>
      <c r="L814" s="156">
        <v>39632</v>
      </c>
      <c r="M814" s="92"/>
      <c r="N814" s="19">
        <v>1</v>
      </c>
      <c r="O814" s="20">
        <v>58</v>
      </c>
      <c r="P814" s="20">
        <v>58</v>
      </c>
      <c r="Q814" s="20">
        <v>0</v>
      </c>
      <c r="R814" s="20">
        <v>58</v>
      </c>
      <c r="S814" s="4">
        <v>0</v>
      </c>
      <c r="T814" s="101">
        <f t="shared" si="120"/>
        <v>0</v>
      </c>
      <c r="U814" s="164">
        <v>39631</v>
      </c>
      <c r="V814" s="106">
        <v>1</v>
      </c>
      <c r="W814" s="20">
        <v>58</v>
      </c>
      <c r="X814" s="437" t="str">
        <f t="shared" si="118"/>
        <v>OK</v>
      </c>
      <c r="Y814" s="333">
        <f t="shared" si="121"/>
        <v>0</v>
      </c>
      <c r="Z814" s="9" t="str">
        <f t="shared" si="122"/>
        <v>White</v>
      </c>
      <c r="AA814" s="75">
        <v>39637</v>
      </c>
      <c r="AB814" s="1219">
        <f>SUM(W814:W825)</f>
        <v>880</v>
      </c>
      <c r="AC814" s="147">
        <f t="shared" si="119"/>
        <v>7</v>
      </c>
      <c r="AD814" s="20" t="str">
        <f t="shared" si="116"/>
        <v>OK</v>
      </c>
      <c r="AE814" s="11" t="str">
        <f t="shared" si="123"/>
        <v>-</v>
      </c>
      <c r="AF814" s="9" t="e">
        <f>IF(#REF!="","",AA814-#REF!)</f>
        <v>#REF!</v>
      </c>
      <c r="AG814" s="97"/>
      <c r="AH814" s="62"/>
    </row>
    <row r="815" spans="1:34" s="32" customFormat="1" hidden="1" outlineLevel="1" x14ac:dyDescent="0.2">
      <c r="A815"/>
      <c r="B815" s="19">
        <v>2</v>
      </c>
      <c r="C815" s="383">
        <v>15</v>
      </c>
      <c r="D815" s="20" t="s">
        <v>25</v>
      </c>
      <c r="E815" s="153">
        <v>39630</v>
      </c>
      <c r="F815" s="91"/>
      <c r="G815" s="19">
        <v>2</v>
      </c>
      <c r="H815" s="20">
        <v>15</v>
      </c>
      <c r="I815" s="20">
        <v>15</v>
      </c>
      <c r="J815" s="20">
        <v>15</v>
      </c>
      <c r="K815" s="31">
        <f t="shared" si="117"/>
        <v>0</v>
      </c>
      <c r="L815" s="156">
        <v>39632</v>
      </c>
      <c r="M815" s="92"/>
      <c r="N815" s="19">
        <v>2</v>
      </c>
      <c r="O815" s="20">
        <v>15</v>
      </c>
      <c r="P815" s="20">
        <v>15</v>
      </c>
      <c r="Q815" s="20">
        <v>0</v>
      </c>
      <c r="R815" s="20">
        <v>15</v>
      </c>
      <c r="S815" s="4">
        <v>0</v>
      </c>
      <c r="T815" s="101">
        <f t="shared" si="120"/>
        <v>0</v>
      </c>
      <c r="U815" s="164">
        <v>39631</v>
      </c>
      <c r="V815" s="106">
        <v>2</v>
      </c>
      <c r="W815" s="20">
        <v>15</v>
      </c>
      <c r="X815" s="437" t="str">
        <f t="shared" si="118"/>
        <v>OK</v>
      </c>
      <c r="Y815" s="333">
        <f t="shared" si="121"/>
        <v>0</v>
      </c>
      <c r="Z815" s="9" t="str">
        <f t="shared" si="122"/>
        <v>Green</v>
      </c>
      <c r="AA815" s="75">
        <v>39637</v>
      </c>
      <c r="AB815" s="1220"/>
      <c r="AC815" s="147">
        <f t="shared" si="119"/>
        <v>7</v>
      </c>
      <c r="AD815" s="20" t="str">
        <f t="shared" si="116"/>
        <v>OK</v>
      </c>
      <c r="AE815" s="11" t="str">
        <f t="shared" si="123"/>
        <v>-</v>
      </c>
      <c r="AF815" s="9" t="e">
        <f>IF(#REF!="","",AA815-#REF!)</f>
        <v>#REF!</v>
      </c>
      <c r="AG815" s="97"/>
      <c r="AH815" s="62"/>
    </row>
    <row r="816" spans="1:34" s="32" customFormat="1" hidden="1" outlineLevel="1" x14ac:dyDescent="0.2">
      <c r="A816"/>
      <c r="B816" s="19">
        <v>3</v>
      </c>
      <c r="C816" s="383">
        <v>30</v>
      </c>
      <c r="D816" s="20" t="s">
        <v>26</v>
      </c>
      <c r="E816" s="153">
        <v>39630</v>
      </c>
      <c r="F816" s="91"/>
      <c r="G816" s="19">
        <v>3</v>
      </c>
      <c r="H816" s="20">
        <v>30</v>
      </c>
      <c r="I816" s="20">
        <v>30</v>
      </c>
      <c r="J816" s="20">
        <v>30</v>
      </c>
      <c r="K816" s="31">
        <f t="shared" si="117"/>
        <v>0</v>
      </c>
      <c r="L816" s="156">
        <v>39632</v>
      </c>
      <c r="M816" s="92"/>
      <c r="N816" s="19">
        <v>3</v>
      </c>
      <c r="O816" s="20">
        <v>30</v>
      </c>
      <c r="P816" s="20">
        <v>30</v>
      </c>
      <c r="Q816" s="20">
        <v>0</v>
      </c>
      <c r="R816" s="20">
        <v>30</v>
      </c>
      <c r="S816" s="4">
        <v>0</v>
      </c>
      <c r="T816" s="101">
        <f t="shared" si="120"/>
        <v>0</v>
      </c>
      <c r="U816" s="164">
        <v>39631</v>
      </c>
      <c r="V816" s="106">
        <v>3</v>
      </c>
      <c r="W816" s="20">
        <v>30</v>
      </c>
      <c r="X816" s="437" t="str">
        <f t="shared" si="118"/>
        <v>OK</v>
      </c>
      <c r="Y816" s="333">
        <f t="shared" si="121"/>
        <v>0</v>
      </c>
      <c r="Z816" s="9" t="str">
        <f t="shared" si="122"/>
        <v>Black</v>
      </c>
      <c r="AA816" s="75">
        <v>39637</v>
      </c>
      <c r="AB816" s="1220"/>
      <c r="AC816" s="147">
        <f t="shared" si="119"/>
        <v>7</v>
      </c>
      <c r="AD816" s="20" t="str">
        <f t="shared" si="116"/>
        <v>OK</v>
      </c>
      <c r="AE816" s="11" t="str">
        <f t="shared" si="123"/>
        <v>-</v>
      </c>
      <c r="AF816" s="9" t="e">
        <f>IF(#REF!="","",AA816-#REF!)</f>
        <v>#REF!</v>
      </c>
      <c r="AG816" s="97"/>
      <c r="AH816" s="62"/>
    </row>
    <row r="817" spans="1:34" s="32" customFormat="1" hidden="1" outlineLevel="1" x14ac:dyDescent="0.2">
      <c r="A817"/>
      <c r="B817" s="19">
        <v>4</v>
      </c>
      <c r="C817" s="383">
        <v>135</v>
      </c>
      <c r="D817" s="20" t="s">
        <v>29</v>
      </c>
      <c r="E817" s="153">
        <v>39630</v>
      </c>
      <c r="F817" s="91"/>
      <c r="G817" s="19">
        <v>4</v>
      </c>
      <c r="H817" s="20">
        <v>135</v>
      </c>
      <c r="I817" s="20">
        <v>135</v>
      </c>
      <c r="J817" s="20">
        <v>135</v>
      </c>
      <c r="K817" s="31">
        <f t="shared" si="117"/>
        <v>0</v>
      </c>
      <c r="L817" s="156">
        <v>39632</v>
      </c>
      <c r="M817" s="92"/>
      <c r="N817" s="19">
        <v>4</v>
      </c>
      <c r="O817" s="20">
        <v>135</v>
      </c>
      <c r="P817" s="20">
        <v>135</v>
      </c>
      <c r="Q817" s="20">
        <v>0</v>
      </c>
      <c r="R817" s="20">
        <v>135</v>
      </c>
      <c r="S817" s="4">
        <v>0</v>
      </c>
      <c r="T817" s="101">
        <f t="shared" si="120"/>
        <v>0</v>
      </c>
      <c r="U817" s="164">
        <v>39631</v>
      </c>
      <c r="V817" s="106">
        <v>4</v>
      </c>
      <c r="W817" s="20">
        <v>135</v>
      </c>
      <c r="X817" s="437" t="str">
        <f t="shared" si="118"/>
        <v>OK</v>
      </c>
      <c r="Y817" s="333">
        <f t="shared" si="121"/>
        <v>0</v>
      </c>
      <c r="Z817" s="9" t="str">
        <f t="shared" si="122"/>
        <v>Credial</v>
      </c>
      <c r="AA817" s="75">
        <v>39637</v>
      </c>
      <c r="AB817" s="1220"/>
      <c r="AC817" s="147">
        <f t="shared" si="119"/>
        <v>7</v>
      </c>
      <c r="AD817" s="20" t="str">
        <f t="shared" si="116"/>
        <v>OK</v>
      </c>
      <c r="AE817" s="11" t="str">
        <f t="shared" si="123"/>
        <v>-</v>
      </c>
      <c r="AF817" s="9" t="e">
        <f>IF(#REF!="","",AA817-#REF!)</f>
        <v>#REF!</v>
      </c>
      <c r="AG817" s="97"/>
      <c r="AH817" s="62"/>
    </row>
    <row r="818" spans="1:34" s="32" customFormat="1" hidden="1" outlineLevel="1" x14ac:dyDescent="0.2">
      <c r="A818"/>
      <c r="B818" s="19">
        <v>5</v>
      </c>
      <c r="C818" s="383">
        <v>193</v>
      </c>
      <c r="D818" s="20" t="s">
        <v>30</v>
      </c>
      <c r="E818" s="153">
        <v>39630</v>
      </c>
      <c r="F818" s="91"/>
      <c r="G818" s="19">
        <v>5</v>
      </c>
      <c r="H818" s="20">
        <v>193</v>
      </c>
      <c r="I818" s="20">
        <v>193</v>
      </c>
      <c r="J818" s="20">
        <v>193</v>
      </c>
      <c r="K818" s="31">
        <f t="shared" si="117"/>
        <v>0</v>
      </c>
      <c r="L818" s="156">
        <v>39632</v>
      </c>
      <c r="M818" s="92"/>
      <c r="N818" s="19">
        <v>5</v>
      </c>
      <c r="O818" s="20">
        <v>193</v>
      </c>
      <c r="P818" s="20">
        <v>193</v>
      </c>
      <c r="Q818" s="20">
        <v>0</v>
      </c>
      <c r="R818" s="20">
        <v>193</v>
      </c>
      <c r="S818" s="4">
        <v>0</v>
      </c>
      <c r="T818" s="101">
        <f t="shared" si="120"/>
        <v>0</v>
      </c>
      <c r="U818" s="164">
        <v>39631</v>
      </c>
      <c r="V818" s="106">
        <v>5</v>
      </c>
      <c r="W818" s="20">
        <v>193</v>
      </c>
      <c r="X818" s="437" t="str">
        <f t="shared" si="118"/>
        <v>OK</v>
      </c>
      <c r="Y818" s="333">
        <f t="shared" si="121"/>
        <v>0</v>
      </c>
      <c r="Z818" s="9" t="str">
        <f t="shared" si="122"/>
        <v>Ikeia</v>
      </c>
      <c r="AA818" s="75">
        <v>39641</v>
      </c>
      <c r="AB818" s="1220"/>
      <c r="AC818" s="147">
        <f t="shared" si="119"/>
        <v>11</v>
      </c>
      <c r="AD818" s="20" t="str">
        <f t="shared" si="116"/>
        <v>OK</v>
      </c>
      <c r="AE818" s="11" t="str">
        <f t="shared" si="123"/>
        <v>-</v>
      </c>
      <c r="AF818" s="9" t="e">
        <f>IF(#REF!="","",AA818-#REF!)</f>
        <v>#REF!</v>
      </c>
      <c r="AG818" s="97"/>
      <c r="AH818" s="62"/>
    </row>
    <row r="819" spans="1:34" s="32" customFormat="1" hidden="1" outlineLevel="1" x14ac:dyDescent="0.2">
      <c r="A819"/>
      <c r="B819" s="19">
        <v>6</v>
      </c>
      <c r="C819" s="383">
        <v>146</v>
      </c>
      <c r="D819" s="20" t="s">
        <v>31</v>
      </c>
      <c r="E819" s="153">
        <v>39630</v>
      </c>
      <c r="F819" s="91"/>
      <c r="G819" s="19">
        <v>6</v>
      </c>
      <c r="H819" s="20">
        <v>146</v>
      </c>
      <c r="I819" s="20">
        <v>146</v>
      </c>
      <c r="J819" s="20">
        <v>146</v>
      </c>
      <c r="K819" s="31">
        <f t="shared" si="117"/>
        <v>0</v>
      </c>
      <c r="L819" s="156">
        <v>39632</v>
      </c>
      <c r="M819" s="92"/>
      <c r="N819" s="19">
        <v>6</v>
      </c>
      <c r="O819" s="20">
        <v>146</v>
      </c>
      <c r="P819" s="20">
        <v>146</v>
      </c>
      <c r="Q819" s="20">
        <v>0</v>
      </c>
      <c r="R819" s="20">
        <v>146</v>
      </c>
      <c r="S819" s="4">
        <v>0</v>
      </c>
      <c r="T819" s="101">
        <f t="shared" si="120"/>
        <v>0</v>
      </c>
      <c r="U819" s="164">
        <v>39631</v>
      </c>
      <c r="V819" s="106">
        <v>6</v>
      </c>
      <c r="W819" s="20">
        <v>146</v>
      </c>
      <c r="X819" s="437" t="str">
        <f t="shared" si="118"/>
        <v>OK</v>
      </c>
      <c r="Y819" s="333">
        <f t="shared" si="121"/>
        <v>0</v>
      </c>
      <c r="Z819" s="9" t="str">
        <f t="shared" si="122"/>
        <v>Moviflor</v>
      </c>
      <c r="AA819" s="75">
        <v>39637</v>
      </c>
      <c r="AB819" s="1220"/>
      <c r="AC819" s="147">
        <f t="shared" si="119"/>
        <v>7</v>
      </c>
      <c r="AD819" s="20" t="str">
        <f t="shared" ref="AD819:AD882" si="124">IF(AA819&gt;0,"OK","Pendente")</f>
        <v>OK</v>
      </c>
      <c r="AE819" s="11" t="str">
        <f t="shared" si="123"/>
        <v>-</v>
      </c>
      <c r="AF819" s="9" t="e">
        <f>IF(#REF!="","",AA819-#REF!)</f>
        <v>#REF!</v>
      </c>
      <c r="AG819" s="97"/>
      <c r="AH819" s="62"/>
    </row>
    <row r="820" spans="1:34" s="32" customFormat="1" hidden="1" outlineLevel="1" x14ac:dyDescent="0.2">
      <c r="A820"/>
      <c r="B820" s="19">
        <v>7</v>
      </c>
      <c r="C820" s="383">
        <v>272</v>
      </c>
      <c r="D820" s="20" t="s">
        <v>32</v>
      </c>
      <c r="E820" s="153">
        <v>39630</v>
      </c>
      <c r="F820" s="91"/>
      <c r="G820" s="19">
        <v>7</v>
      </c>
      <c r="H820" s="20">
        <v>272</v>
      </c>
      <c r="I820" s="20">
        <v>272</v>
      </c>
      <c r="J820" s="20">
        <v>272</v>
      </c>
      <c r="K820" s="31">
        <f t="shared" si="117"/>
        <v>0</v>
      </c>
      <c r="L820" s="156">
        <v>39632</v>
      </c>
      <c r="M820" s="92"/>
      <c r="N820" s="19">
        <v>7</v>
      </c>
      <c r="O820" s="20">
        <v>272</v>
      </c>
      <c r="P820" s="20">
        <v>272</v>
      </c>
      <c r="Q820" s="20">
        <v>0</v>
      </c>
      <c r="R820" s="20">
        <v>272</v>
      </c>
      <c r="S820" s="4">
        <v>0</v>
      </c>
      <c r="T820" s="101">
        <f t="shared" si="120"/>
        <v>0</v>
      </c>
      <c r="U820" s="164">
        <v>39631</v>
      </c>
      <c r="V820" s="106">
        <v>7</v>
      </c>
      <c r="W820" s="20">
        <v>272</v>
      </c>
      <c r="X820" s="437" t="str">
        <f t="shared" si="118"/>
        <v>OK</v>
      </c>
      <c r="Y820" s="333">
        <f t="shared" si="121"/>
        <v>0</v>
      </c>
      <c r="Z820" s="9" t="str">
        <f t="shared" si="122"/>
        <v>Conforama</v>
      </c>
      <c r="AA820" s="75">
        <v>39637</v>
      </c>
      <c r="AB820" s="1220"/>
      <c r="AC820" s="147">
        <f t="shared" si="119"/>
        <v>7</v>
      </c>
      <c r="AD820" s="20" t="str">
        <f t="shared" si="124"/>
        <v>OK</v>
      </c>
      <c r="AE820" s="11" t="str">
        <f t="shared" si="123"/>
        <v>-</v>
      </c>
      <c r="AF820" s="9" t="e">
        <f>IF(#REF!="","",AA820-#REF!)</f>
        <v>#REF!</v>
      </c>
      <c r="AG820" s="97"/>
      <c r="AH820" s="62"/>
    </row>
    <row r="821" spans="1:34" s="32" customFormat="1" hidden="1" outlineLevel="1" x14ac:dyDescent="0.2">
      <c r="A821"/>
      <c r="B821" s="19">
        <v>8</v>
      </c>
      <c r="C821" s="383">
        <v>16</v>
      </c>
      <c r="D821" s="20" t="s">
        <v>34</v>
      </c>
      <c r="E821" s="153">
        <v>39630</v>
      </c>
      <c r="F821" s="91"/>
      <c r="G821" s="19">
        <v>8</v>
      </c>
      <c r="H821" s="20">
        <v>16</v>
      </c>
      <c r="I821" s="20">
        <v>16</v>
      </c>
      <c r="J821" s="20">
        <v>16</v>
      </c>
      <c r="K821" s="31">
        <f t="shared" si="117"/>
        <v>0</v>
      </c>
      <c r="L821" s="156">
        <v>39632</v>
      </c>
      <c r="M821" s="92"/>
      <c r="N821" s="19">
        <v>8</v>
      </c>
      <c r="O821" s="20">
        <v>16</v>
      </c>
      <c r="P821" s="20">
        <v>16</v>
      </c>
      <c r="Q821" s="20">
        <v>0</v>
      </c>
      <c r="R821" s="20">
        <v>16</v>
      </c>
      <c r="S821" s="4">
        <v>0</v>
      </c>
      <c r="T821" s="101">
        <f t="shared" si="120"/>
        <v>0</v>
      </c>
      <c r="U821" s="164">
        <v>39631</v>
      </c>
      <c r="V821" s="106">
        <v>8</v>
      </c>
      <c r="W821" s="20">
        <v>16</v>
      </c>
      <c r="X821" s="437" t="str">
        <f t="shared" si="118"/>
        <v>OK</v>
      </c>
      <c r="Y821" s="333">
        <f t="shared" si="121"/>
        <v>0</v>
      </c>
      <c r="Z821" s="9" t="str">
        <f t="shared" si="122"/>
        <v>Euronics</v>
      </c>
      <c r="AA821" s="75">
        <v>39637</v>
      </c>
      <c r="AB821" s="1220"/>
      <c r="AC821" s="147">
        <f t="shared" si="119"/>
        <v>7</v>
      </c>
      <c r="AD821" s="20" t="str">
        <f t="shared" si="124"/>
        <v>OK</v>
      </c>
      <c r="AE821" s="11" t="str">
        <f t="shared" si="123"/>
        <v>-</v>
      </c>
      <c r="AF821" s="9" t="e">
        <f>IF(#REF!="","",AA821-#REF!)</f>
        <v>#REF!</v>
      </c>
      <c r="AG821" s="97"/>
      <c r="AH821" s="62"/>
    </row>
    <row r="822" spans="1:34" s="32" customFormat="1" hidden="1" outlineLevel="1" x14ac:dyDescent="0.2">
      <c r="A822"/>
      <c r="B822" s="19">
        <v>9</v>
      </c>
      <c r="C822" s="383">
        <v>11</v>
      </c>
      <c r="D822" s="20" t="s">
        <v>35</v>
      </c>
      <c r="E822" s="153">
        <v>39630</v>
      </c>
      <c r="F822" s="91"/>
      <c r="G822" s="19">
        <v>9</v>
      </c>
      <c r="H822" s="20">
        <v>11</v>
      </c>
      <c r="I822" s="20">
        <v>11</v>
      </c>
      <c r="J822" s="20">
        <v>11</v>
      </c>
      <c r="K822" s="31">
        <f t="shared" si="117"/>
        <v>0</v>
      </c>
      <c r="L822" s="156">
        <v>39632</v>
      </c>
      <c r="M822" s="92"/>
      <c r="N822" s="19">
        <v>9</v>
      </c>
      <c r="O822" s="20">
        <v>11</v>
      </c>
      <c r="P822" s="20">
        <v>11</v>
      </c>
      <c r="Q822" s="20">
        <v>0</v>
      </c>
      <c r="R822" s="20">
        <v>11</v>
      </c>
      <c r="S822" s="4">
        <v>0</v>
      </c>
      <c r="T822" s="101">
        <f t="shared" si="120"/>
        <v>0</v>
      </c>
      <c r="U822" s="164">
        <v>39631</v>
      </c>
      <c r="V822" s="106">
        <v>9</v>
      </c>
      <c r="W822" s="20">
        <v>11</v>
      </c>
      <c r="X822" s="437" t="str">
        <f t="shared" si="118"/>
        <v>OK</v>
      </c>
      <c r="Y822" s="333">
        <f t="shared" si="121"/>
        <v>0</v>
      </c>
      <c r="Z822" s="9" t="str">
        <f t="shared" si="122"/>
        <v>Tien 21</v>
      </c>
      <c r="AA822" s="75">
        <v>39637</v>
      </c>
      <c r="AB822" s="1220"/>
      <c r="AC822" s="147">
        <f t="shared" si="119"/>
        <v>7</v>
      </c>
      <c r="AD822" s="20" t="str">
        <f t="shared" si="124"/>
        <v>OK</v>
      </c>
      <c r="AE822" s="11" t="str">
        <f t="shared" si="123"/>
        <v>-</v>
      </c>
      <c r="AF822" s="9" t="e">
        <f>IF(#REF!="","",AA822-#REF!)</f>
        <v>#REF!</v>
      </c>
      <c r="AG822" s="97"/>
      <c r="AH822" s="62"/>
    </row>
    <row r="823" spans="1:34" s="32" customFormat="1" hidden="1" outlineLevel="1" x14ac:dyDescent="0.2">
      <c r="A823"/>
      <c r="B823" s="19">
        <v>10</v>
      </c>
      <c r="C823" s="383">
        <v>2</v>
      </c>
      <c r="D823" s="20" t="s">
        <v>36</v>
      </c>
      <c r="E823" s="153">
        <v>39630</v>
      </c>
      <c r="F823" s="91"/>
      <c r="G823" s="19">
        <v>10</v>
      </c>
      <c r="H823" s="20">
        <v>2</v>
      </c>
      <c r="I823" s="20">
        <v>2</v>
      </c>
      <c r="J823" s="20">
        <v>2</v>
      </c>
      <c r="K823" s="31">
        <f t="shared" si="117"/>
        <v>0</v>
      </c>
      <c r="L823" s="156">
        <v>39632</v>
      </c>
      <c r="M823" s="92"/>
      <c r="N823" s="19">
        <v>10</v>
      </c>
      <c r="O823" s="20">
        <v>2</v>
      </c>
      <c r="P823" s="20">
        <v>2</v>
      </c>
      <c r="Q823" s="20">
        <v>0</v>
      </c>
      <c r="R823" s="20">
        <v>2</v>
      </c>
      <c r="S823" s="4">
        <v>0</v>
      </c>
      <c r="T823" s="101">
        <f t="shared" si="120"/>
        <v>0</v>
      </c>
      <c r="U823" s="164">
        <v>39631</v>
      </c>
      <c r="V823" s="106">
        <v>10</v>
      </c>
      <c r="W823" s="20">
        <v>2</v>
      </c>
      <c r="X823" s="437" t="str">
        <f t="shared" si="118"/>
        <v>OK</v>
      </c>
      <c r="Y823" s="333">
        <f t="shared" si="121"/>
        <v>0</v>
      </c>
      <c r="Z823" s="9" t="str">
        <f t="shared" si="122"/>
        <v>Confort</v>
      </c>
      <c r="AA823" s="75">
        <v>39637</v>
      </c>
      <c r="AB823" s="1220"/>
      <c r="AC823" s="147">
        <f t="shared" si="119"/>
        <v>7</v>
      </c>
      <c r="AD823" s="20" t="str">
        <f t="shared" si="124"/>
        <v>OK</v>
      </c>
      <c r="AE823" s="11" t="str">
        <f t="shared" si="123"/>
        <v>-</v>
      </c>
      <c r="AF823" s="9" t="e">
        <f>IF(#REF!="","",AA823-#REF!)</f>
        <v>#REF!</v>
      </c>
      <c r="AG823" s="97"/>
      <c r="AH823" s="62"/>
    </row>
    <row r="824" spans="1:34" s="32" customFormat="1" hidden="1" outlineLevel="1" x14ac:dyDescent="0.2">
      <c r="A824"/>
      <c r="B824" s="19">
        <v>11</v>
      </c>
      <c r="C824" s="383">
        <v>1</v>
      </c>
      <c r="D824" s="20" t="s">
        <v>37</v>
      </c>
      <c r="E824" s="153">
        <v>39630</v>
      </c>
      <c r="F824" s="91"/>
      <c r="G824" s="19">
        <v>11</v>
      </c>
      <c r="H824" s="20">
        <v>1</v>
      </c>
      <c r="I824" s="20">
        <v>1</v>
      </c>
      <c r="J824" s="20">
        <v>1</v>
      </c>
      <c r="K824" s="31">
        <f t="shared" si="117"/>
        <v>0</v>
      </c>
      <c r="L824" s="156">
        <v>39632</v>
      </c>
      <c r="M824" s="92"/>
      <c r="N824" s="19">
        <v>11</v>
      </c>
      <c r="O824" s="20">
        <v>1</v>
      </c>
      <c r="P824" s="20">
        <v>1</v>
      </c>
      <c r="Q824" s="20">
        <v>0</v>
      </c>
      <c r="R824" s="20">
        <v>1</v>
      </c>
      <c r="S824" s="4">
        <v>0</v>
      </c>
      <c r="T824" s="101">
        <f t="shared" si="120"/>
        <v>0</v>
      </c>
      <c r="U824" s="164">
        <v>39631</v>
      </c>
      <c r="V824" s="106">
        <v>11</v>
      </c>
      <c r="W824" s="20">
        <v>1</v>
      </c>
      <c r="X824" s="437" t="str">
        <f t="shared" si="118"/>
        <v>OK</v>
      </c>
      <c r="Y824" s="333">
        <f t="shared" si="121"/>
        <v>0</v>
      </c>
      <c r="Z824" s="9" t="str">
        <f t="shared" si="122"/>
        <v>Solmar</v>
      </c>
      <c r="AA824" s="75">
        <v>39637</v>
      </c>
      <c r="AB824" s="1220"/>
      <c r="AC824" s="147">
        <f t="shared" si="119"/>
        <v>7</v>
      </c>
      <c r="AD824" s="20" t="str">
        <f t="shared" si="124"/>
        <v>OK</v>
      </c>
      <c r="AE824" s="11" t="str">
        <f t="shared" si="123"/>
        <v>-</v>
      </c>
      <c r="AF824" s="9" t="e">
        <f>IF(#REF!="","",AA824-#REF!)</f>
        <v>#REF!</v>
      </c>
      <c r="AG824" s="97"/>
      <c r="AH824" s="62"/>
    </row>
    <row r="825" spans="1:34" s="32" customFormat="1" hidden="1" outlineLevel="1" x14ac:dyDescent="0.2">
      <c r="A825"/>
      <c r="B825" s="22">
        <v>12</v>
      </c>
      <c r="C825" s="404">
        <v>1</v>
      </c>
      <c r="D825" s="21" t="s">
        <v>29</v>
      </c>
      <c r="E825" s="153">
        <v>39630</v>
      </c>
      <c r="F825" s="91"/>
      <c r="G825" s="22">
        <v>12</v>
      </c>
      <c r="H825" s="21">
        <v>1</v>
      </c>
      <c r="I825" s="21">
        <v>1</v>
      </c>
      <c r="J825" s="21">
        <v>1</v>
      </c>
      <c r="K825" s="21">
        <f t="shared" si="117"/>
        <v>0</v>
      </c>
      <c r="L825" s="157">
        <v>39632</v>
      </c>
      <c r="M825" s="92"/>
      <c r="N825" s="22">
        <v>12</v>
      </c>
      <c r="O825" s="21">
        <v>1</v>
      </c>
      <c r="P825" s="21">
        <v>1</v>
      </c>
      <c r="Q825" s="21">
        <v>0</v>
      </c>
      <c r="R825" s="21">
        <v>1</v>
      </c>
      <c r="S825" s="14">
        <v>0</v>
      </c>
      <c r="T825" s="102">
        <f t="shared" si="120"/>
        <v>0</v>
      </c>
      <c r="U825" s="164">
        <v>39631</v>
      </c>
      <c r="V825" s="108">
        <v>13</v>
      </c>
      <c r="W825" s="21">
        <v>1</v>
      </c>
      <c r="X825" s="437" t="str">
        <f t="shared" si="118"/>
        <v>OK</v>
      </c>
      <c r="Y825" s="333">
        <f t="shared" si="121"/>
        <v>0</v>
      </c>
      <c r="Z825" s="12" t="str">
        <f t="shared" si="122"/>
        <v>Credial</v>
      </c>
      <c r="AA825" s="75">
        <v>39637</v>
      </c>
      <c r="AB825" s="1221"/>
      <c r="AC825" s="147">
        <f t="shared" si="119"/>
        <v>7</v>
      </c>
      <c r="AD825" s="20" t="str">
        <f t="shared" si="124"/>
        <v>OK</v>
      </c>
      <c r="AE825" s="11" t="str">
        <f t="shared" si="123"/>
        <v>-</v>
      </c>
      <c r="AF825" s="9" t="e">
        <f>IF(#REF!="","",AA825-#REF!)</f>
        <v>#REF!</v>
      </c>
      <c r="AG825" s="97"/>
      <c r="AH825" s="62"/>
    </row>
    <row r="826" spans="1:34" s="32" customFormat="1" hidden="1" outlineLevel="1" x14ac:dyDescent="0.2">
      <c r="A826"/>
      <c r="B826" s="19">
        <v>1</v>
      </c>
      <c r="C826" s="383">
        <v>511</v>
      </c>
      <c r="D826" s="20" t="s">
        <v>24</v>
      </c>
      <c r="E826" s="153">
        <v>39632</v>
      </c>
      <c r="F826" s="91"/>
      <c r="G826" s="19">
        <v>1</v>
      </c>
      <c r="H826" s="20">
        <v>1</v>
      </c>
      <c r="I826" s="20">
        <v>511</v>
      </c>
      <c r="J826" s="20">
        <v>511</v>
      </c>
      <c r="K826" s="31">
        <f t="shared" si="117"/>
        <v>0</v>
      </c>
      <c r="L826" s="156">
        <v>39633</v>
      </c>
      <c r="M826" s="92"/>
      <c r="N826" s="106">
        <v>1</v>
      </c>
      <c r="O826" s="20">
        <v>511</v>
      </c>
      <c r="P826" s="20">
        <v>511</v>
      </c>
      <c r="Q826" s="20">
        <v>0</v>
      </c>
      <c r="R826" s="20">
        <v>511</v>
      </c>
      <c r="S826" s="4">
        <v>0</v>
      </c>
      <c r="T826" s="101">
        <f t="shared" si="120"/>
        <v>0</v>
      </c>
      <c r="U826" s="164">
        <v>39633</v>
      </c>
      <c r="V826" s="106">
        <v>1</v>
      </c>
      <c r="W826" s="20">
        <v>511</v>
      </c>
      <c r="X826" s="437" t="str">
        <f t="shared" si="118"/>
        <v>OK</v>
      </c>
      <c r="Y826" s="333">
        <f t="shared" si="121"/>
        <v>0</v>
      </c>
      <c r="Z826" s="9" t="str">
        <f t="shared" si="122"/>
        <v>White</v>
      </c>
      <c r="AA826" s="75">
        <v>39639</v>
      </c>
      <c r="AB826" s="1219">
        <f>SUM(W826:W835)</f>
        <v>703</v>
      </c>
      <c r="AC826" s="147">
        <f t="shared" si="119"/>
        <v>7</v>
      </c>
      <c r="AD826" s="20" t="str">
        <f t="shared" si="124"/>
        <v>OK</v>
      </c>
      <c r="AE826" s="11" t="str">
        <f t="shared" si="123"/>
        <v>-</v>
      </c>
      <c r="AF826" s="9" t="e">
        <f>IF(#REF!="","",AA826-#REF!)</f>
        <v>#REF!</v>
      </c>
      <c r="AG826" s="97"/>
      <c r="AH826" s="62"/>
    </row>
    <row r="827" spans="1:34" s="32" customFormat="1" hidden="1" outlineLevel="1" x14ac:dyDescent="0.2">
      <c r="A827"/>
      <c r="B827" s="19">
        <v>2</v>
      </c>
      <c r="C827" s="383">
        <v>5</v>
      </c>
      <c r="D827" s="20" t="s">
        <v>25</v>
      </c>
      <c r="E827" s="153">
        <v>39632</v>
      </c>
      <c r="F827" s="91"/>
      <c r="G827" s="19">
        <v>2</v>
      </c>
      <c r="H827" s="20">
        <v>5</v>
      </c>
      <c r="I827" s="20">
        <v>5</v>
      </c>
      <c r="J827" s="20">
        <v>5</v>
      </c>
      <c r="K827" s="31">
        <f t="shared" si="117"/>
        <v>0</v>
      </c>
      <c r="L827" s="156">
        <v>39633</v>
      </c>
      <c r="M827" s="92"/>
      <c r="N827" s="106">
        <v>2</v>
      </c>
      <c r="O827" s="20">
        <v>5</v>
      </c>
      <c r="P827" s="20">
        <v>5</v>
      </c>
      <c r="Q827" s="20">
        <v>0</v>
      </c>
      <c r="R827" s="20">
        <v>5</v>
      </c>
      <c r="S827" s="4">
        <v>0</v>
      </c>
      <c r="T827" s="101">
        <f t="shared" si="120"/>
        <v>0</v>
      </c>
      <c r="U827" s="164">
        <v>39633</v>
      </c>
      <c r="V827" s="106">
        <v>2</v>
      </c>
      <c r="W827" s="20">
        <v>5</v>
      </c>
      <c r="X827" s="437" t="str">
        <f t="shared" si="118"/>
        <v>OK</v>
      </c>
      <c r="Y827" s="333">
        <f t="shared" si="121"/>
        <v>0</v>
      </c>
      <c r="Z827" s="9" t="str">
        <f t="shared" si="122"/>
        <v>Green</v>
      </c>
      <c r="AA827" s="75">
        <v>39639</v>
      </c>
      <c r="AB827" s="1279"/>
      <c r="AC827" s="147">
        <f t="shared" si="119"/>
        <v>7</v>
      </c>
      <c r="AD827" s="20" t="str">
        <f t="shared" si="124"/>
        <v>OK</v>
      </c>
      <c r="AE827" s="11" t="str">
        <f t="shared" si="123"/>
        <v>-</v>
      </c>
      <c r="AF827" s="9" t="e">
        <f>IF(#REF!="","",AA827-#REF!)</f>
        <v>#REF!</v>
      </c>
      <c r="AG827" s="97"/>
      <c r="AH827" s="62"/>
    </row>
    <row r="828" spans="1:34" s="32" customFormat="1" hidden="1" outlineLevel="1" x14ac:dyDescent="0.2">
      <c r="A828"/>
      <c r="B828" s="19">
        <v>3</v>
      </c>
      <c r="C828" s="383">
        <v>18</v>
      </c>
      <c r="D828" s="20" t="s">
        <v>26</v>
      </c>
      <c r="E828" s="153">
        <v>39632</v>
      </c>
      <c r="F828" s="91"/>
      <c r="G828" s="19">
        <v>3</v>
      </c>
      <c r="H828" s="20">
        <v>18</v>
      </c>
      <c r="I828" s="20">
        <v>18</v>
      </c>
      <c r="J828" s="20">
        <v>18</v>
      </c>
      <c r="K828" s="31">
        <f t="shared" si="117"/>
        <v>0</v>
      </c>
      <c r="L828" s="156">
        <v>39633</v>
      </c>
      <c r="M828" s="92"/>
      <c r="N828" s="106">
        <v>3</v>
      </c>
      <c r="O828" s="20">
        <v>18</v>
      </c>
      <c r="P828" s="20">
        <v>18</v>
      </c>
      <c r="Q828" s="20">
        <v>0</v>
      </c>
      <c r="R828" s="20">
        <v>0</v>
      </c>
      <c r="S828" s="4">
        <v>0</v>
      </c>
      <c r="T828" s="101">
        <v>0</v>
      </c>
      <c r="U828" s="164">
        <v>39633</v>
      </c>
      <c r="V828" s="106">
        <v>3</v>
      </c>
      <c r="W828" s="20">
        <v>18</v>
      </c>
      <c r="X828" s="437" t="str">
        <f t="shared" si="118"/>
        <v>OK</v>
      </c>
      <c r="Y828" s="333">
        <f t="shared" si="121"/>
        <v>0</v>
      </c>
      <c r="Z828" s="9" t="str">
        <f t="shared" si="122"/>
        <v>Black</v>
      </c>
      <c r="AA828" s="75">
        <v>39639</v>
      </c>
      <c r="AB828" s="1279"/>
      <c r="AC828" s="147">
        <f t="shared" si="119"/>
        <v>7</v>
      </c>
      <c r="AD828" s="20" t="str">
        <f t="shared" si="124"/>
        <v>OK</v>
      </c>
      <c r="AE828" s="11" t="str">
        <f t="shared" si="123"/>
        <v>-</v>
      </c>
      <c r="AF828" s="9" t="e">
        <f>IF(#REF!="","",AA828-#REF!)</f>
        <v>#REF!</v>
      </c>
      <c r="AG828" s="97"/>
      <c r="AH828" s="62"/>
    </row>
    <row r="829" spans="1:34" s="32" customFormat="1" hidden="1" outlineLevel="1" x14ac:dyDescent="0.2">
      <c r="A829"/>
      <c r="B829" s="19">
        <v>4</v>
      </c>
      <c r="C829" s="383">
        <v>44</v>
      </c>
      <c r="D829" s="20" t="s">
        <v>29</v>
      </c>
      <c r="E829" s="153">
        <v>39632</v>
      </c>
      <c r="F829" s="91"/>
      <c r="G829" s="19">
        <v>4</v>
      </c>
      <c r="H829" s="20">
        <v>44</v>
      </c>
      <c r="I829" s="20">
        <v>44</v>
      </c>
      <c r="J829" s="20">
        <v>44</v>
      </c>
      <c r="K829" s="31">
        <f t="shared" si="117"/>
        <v>0</v>
      </c>
      <c r="L829" s="156">
        <v>39633</v>
      </c>
      <c r="M829" s="92"/>
      <c r="N829" s="106">
        <v>4</v>
      </c>
      <c r="O829" s="20">
        <v>44</v>
      </c>
      <c r="P829" s="20">
        <v>44</v>
      </c>
      <c r="Q829" s="20">
        <v>0</v>
      </c>
      <c r="R829" s="20">
        <v>44</v>
      </c>
      <c r="S829" s="4">
        <v>0</v>
      </c>
      <c r="T829" s="101">
        <f t="shared" si="120"/>
        <v>0</v>
      </c>
      <c r="U829" s="164">
        <v>39633</v>
      </c>
      <c r="V829" s="106">
        <v>4</v>
      </c>
      <c r="W829" s="20">
        <v>44</v>
      </c>
      <c r="X829" s="437" t="str">
        <f t="shared" si="118"/>
        <v>OK</v>
      </c>
      <c r="Y829" s="333">
        <f t="shared" si="121"/>
        <v>0</v>
      </c>
      <c r="Z829" s="9" t="str">
        <f t="shared" si="122"/>
        <v>Credial</v>
      </c>
      <c r="AA829" s="75">
        <v>39639</v>
      </c>
      <c r="AB829" s="1279"/>
      <c r="AC829" s="147">
        <f t="shared" si="119"/>
        <v>7</v>
      </c>
      <c r="AD829" s="20" t="str">
        <f t="shared" si="124"/>
        <v>OK</v>
      </c>
      <c r="AE829" s="11" t="str">
        <f t="shared" si="123"/>
        <v>-</v>
      </c>
      <c r="AF829" s="9" t="e">
        <f>IF(#REF!="","",AA829-#REF!)</f>
        <v>#REF!</v>
      </c>
      <c r="AG829" s="97"/>
      <c r="AH829" s="62"/>
    </row>
    <row r="830" spans="1:34" s="32" customFormat="1" hidden="1" outlineLevel="1" x14ac:dyDescent="0.2">
      <c r="A830"/>
      <c r="B830" s="19">
        <v>5</v>
      </c>
      <c r="C830" s="383">
        <v>82</v>
      </c>
      <c r="D830" s="20" t="s">
        <v>30</v>
      </c>
      <c r="E830" s="153">
        <v>39632</v>
      </c>
      <c r="F830" s="91"/>
      <c r="G830" s="19">
        <v>5</v>
      </c>
      <c r="H830" s="20">
        <v>82</v>
      </c>
      <c r="I830" s="20">
        <v>82</v>
      </c>
      <c r="J830" s="20">
        <v>82</v>
      </c>
      <c r="K830" s="31">
        <f t="shared" si="117"/>
        <v>0</v>
      </c>
      <c r="L830" s="156">
        <v>39633</v>
      </c>
      <c r="M830" s="92"/>
      <c r="N830" s="106">
        <v>5</v>
      </c>
      <c r="O830" s="20">
        <v>82</v>
      </c>
      <c r="P830" s="20">
        <v>82</v>
      </c>
      <c r="Q830" s="20">
        <v>0</v>
      </c>
      <c r="R830" s="20">
        <v>82</v>
      </c>
      <c r="S830" s="4">
        <v>0</v>
      </c>
      <c r="T830" s="101">
        <f t="shared" si="120"/>
        <v>0</v>
      </c>
      <c r="U830" s="164">
        <v>39633</v>
      </c>
      <c r="V830" s="106">
        <v>5</v>
      </c>
      <c r="W830" s="20">
        <v>82</v>
      </c>
      <c r="X830" s="437" t="str">
        <f t="shared" si="118"/>
        <v>OK</v>
      </c>
      <c r="Y830" s="333">
        <f t="shared" si="121"/>
        <v>0</v>
      </c>
      <c r="Z830" s="9" t="str">
        <f t="shared" si="122"/>
        <v>Ikeia</v>
      </c>
      <c r="AA830" s="75">
        <v>39641</v>
      </c>
      <c r="AB830" s="1279"/>
      <c r="AC830" s="147">
        <f t="shared" si="119"/>
        <v>9</v>
      </c>
      <c r="AD830" s="20" t="str">
        <f t="shared" si="124"/>
        <v>OK</v>
      </c>
      <c r="AE830" s="11" t="str">
        <f t="shared" si="123"/>
        <v>-</v>
      </c>
      <c r="AF830" s="9" t="e">
        <f>IF(#REF!="","",AA830-#REF!)</f>
        <v>#REF!</v>
      </c>
      <c r="AG830" s="97"/>
      <c r="AH830" s="62"/>
    </row>
    <row r="831" spans="1:34" s="32" customFormat="1" hidden="1" outlineLevel="1" x14ac:dyDescent="0.2">
      <c r="A831"/>
      <c r="B831" s="19">
        <v>6</v>
      </c>
      <c r="C831" s="383">
        <v>3</v>
      </c>
      <c r="D831" s="20" t="s">
        <v>31</v>
      </c>
      <c r="E831" s="153">
        <v>39632</v>
      </c>
      <c r="F831" s="91"/>
      <c r="G831" s="19">
        <v>6</v>
      </c>
      <c r="H831" s="20">
        <v>3</v>
      </c>
      <c r="I831" s="20">
        <v>3</v>
      </c>
      <c r="J831" s="20">
        <v>3</v>
      </c>
      <c r="K831" s="31">
        <f t="shared" ref="K831:K867" si="125">IF(I831="","",I831-J831)</f>
        <v>0</v>
      </c>
      <c r="L831" s="156">
        <v>39633</v>
      </c>
      <c r="M831" s="92"/>
      <c r="N831" s="106">
        <v>6</v>
      </c>
      <c r="O831" s="20">
        <v>3</v>
      </c>
      <c r="P831" s="20">
        <v>3</v>
      </c>
      <c r="Q831" s="20">
        <v>0</v>
      </c>
      <c r="R831" s="20">
        <v>3</v>
      </c>
      <c r="S831" s="4">
        <v>0</v>
      </c>
      <c r="T831" s="101">
        <f t="shared" si="120"/>
        <v>0</v>
      </c>
      <c r="U831" s="164">
        <v>39633</v>
      </c>
      <c r="V831" s="106">
        <v>6</v>
      </c>
      <c r="W831" s="20">
        <v>3</v>
      </c>
      <c r="X831" s="437" t="str">
        <f t="shared" si="118"/>
        <v>OK</v>
      </c>
      <c r="Y831" s="333">
        <f t="shared" si="121"/>
        <v>0</v>
      </c>
      <c r="Z831" s="9" t="str">
        <f t="shared" si="122"/>
        <v>Moviflor</v>
      </c>
      <c r="AA831" s="75">
        <v>39639</v>
      </c>
      <c r="AB831" s="1279"/>
      <c r="AC831" s="147">
        <f t="shared" si="119"/>
        <v>7</v>
      </c>
      <c r="AD831" s="20" t="str">
        <f t="shared" si="124"/>
        <v>OK</v>
      </c>
      <c r="AE831" s="11" t="str">
        <f t="shared" si="123"/>
        <v>-</v>
      </c>
      <c r="AF831" s="9" t="e">
        <f>IF(#REF!="","",AA831-#REF!)</f>
        <v>#REF!</v>
      </c>
      <c r="AG831" s="97"/>
      <c r="AH831" s="62"/>
    </row>
    <row r="832" spans="1:34" s="32" customFormat="1" hidden="1" outlineLevel="1" x14ac:dyDescent="0.2">
      <c r="A832"/>
      <c r="B832" s="19">
        <v>7</v>
      </c>
      <c r="C832" s="383">
        <v>31</v>
      </c>
      <c r="D832" s="20" t="s">
        <v>32</v>
      </c>
      <c r="E832" s="153">
        <v>39632</v>
      </c>
      <c r="F832" s="91"/>
      <c r="G832" s="19">
        <v>7</v>
      </c>
      <c r="H832" s="20">
        <v>31</v>
      </c>
      <c r="I832" s="20">
        <v>31</v>
      </c>
      <c r="J832" s="20">
        <v>31</v>
      </c>
      <c r="K832" s="31">
        <f t="shared" si="125"/>
        <v>0</v>
      </c>
      <c r="L832" s="156">
        <v>39633</v>
      </c>
      <c r="M832" s="92"/>
      <c r="N832" s="106">
        <v>7</v>
      </c>
      <c r="O832" s="20">
        <v>31</v>
      </c>
      <c r="P832" s="20">
        <v>31</v>
      </c>
      <c r="Q832" s="20">
        <v>0</v>
      </c>
      <c r="R832" s="20">
        <v>31</v>
      </c>
      <c r="S832" s="4">
        <v>0</v>
      </c>
      <c r="T832" s="101">
        <f t="shared" si="120"/>
        <v>0</v>
      </c>
      <c r="U832" s="164">
        <v>39633</v>
      </c>
      <c r="V832" s="106">
        <v>7</v>
      </c>
      <c r="W832" s="20">
        <v>31</v>
      </c>
      <c r="X832" s="437" t="str">
        <f t="shared" si="118"/>
        <v>OK</v>
      </c>
      <c r="Y832" s="333">
        <f t="shared" si="121"/>
        <v>0</v>
      </c>
      <c r="Z832" s="9" t="str">
        <f t="shared" si="122"/>
        <v>Conforama</v>
      </c>
      <c r="AA832" s="75">
        <v>39639</v>
      </c>
      <c r="AB832" s="1279"/>
      <c r="AC832" s="147">
        <f t="shared" si="119"/>
        <v>7</v>
      </c>
      <c r="AD832" s="20" t="str">
        <f t="shared" si="124"/>
        <v>OK</v>
      </c>
      <c r="AE832" s="11" t="str">
        <f t="shared" si="123"/>
        <v>-</v>
      </c>
      <c r="AF832" s="9" t="e">
        <f>IF(#REF!="","",AA832-#REF!)</f>
        <v>#REF!</v>
      </c>
      <c r="AG832" s="97"/>
      <c r="AH832" s="62"/>
    </row>
    <row r="833" spans="1:34" s="32" customFormat="1" hidden="1" outlineLevel="1" x14ac:dyDescent="0.2">
      <c r="A833"/>
      <c r="B833" s="19">
        <v>8</v>
      </c>
      <c r="C833" s="383">
        <v>3</v>
      </c>
      <c r="D833" s="20" t="s">
        <v>34</v>
      </c>
      <c r="E833" s="153">
        <v>39632</v>
      </c>
      <c r="F833" s="91"/>
      <c r="G833" s="19">
        <v>8</v>
      </c>
      <c r="H833" s="20">
        <v>3</v>
      </c>
      <c r="I833" s="20">
        <v>3</v>
      </c>
      <c r="J833" s="20">
        <v>3</v>
      </c>
      <c r="K833" s="31">
        <f t="shared" si="125"/>
        <v>0</v>
      </c>
      <c r="L833" s="156">
        <v>39633</v>
      </c>
      <c r="M833" s="92"/>
      <c r="N833" s="106">
        <v>8</v>
      </c>
      <c r="O833" s="20">
        <v>3</v>
      </c>
      <c r="P833" s="20">
        <v>3</v>
      </c>
      <c r="Q833" s="20">
        <v>0</v>
      </c>
      <c r="R833" s="20">
        <v>3</v>
      </c>
      <c r="S833" s="4">
        <v>0</v>
      </c>
      <c r="T833" s="101">
        <f t="shared" si="120"/>
        <v>0</v>
      </c>
      <c r="U833" s="164">
        <v>39633</v>
      </c>
      <c r="V833" s="106">
        <v>8</v>
      </c>
      <c r="W833" s="20">
        <v>3</v>
      </c>
      <c r="X833" s="437" t="str">
        <f t="shared" si="118"/>
        <v>OK</v>
      </c>
      <c r="Y833" s="333">
        <f t="shared" si="121"/>
        <v>0</v>
      </c>
      <c r="Z833" s="9" t="str">
        <f t="shared" si="122"/>
        <v>Euronics</v>
      </c>
      <c r="AA833" s="75">
        <v>39639</v>
      </c>
      <c r="AB833" s="1279"/>
      <c r="AC833" s="147">
        <f t="shared" si="119"/>
        <v>7</v>
      </c>
      <c r="AD833" s="20" t="str">
        <f t="shared" si="124"/>
        <v>OK</v>
      </c>
      <c r="AE833" s="11" t="str">
        <f t="shared" si="123"/>
        <v>-</v>
      </c>
      <c r="AF833" s="9" t="e">
        <f>IF(#REF!="","",AA833-#REF!)</f>
        <v>#REF!</v>
      </c>
      <c r="AG833" s="97"/>
      <c r="AH833" s="62"/>
    </row>
    <row r="834" spans="1:34" s="32" customFormat="1" hidden="1" outlineLevel="1" x14ac:dyDescent="0.2">
      <c r="A834"/>
      <c r="B834" s="19">
        <v>9</v>
      </c>
      <c r="C834" s="383">
        <v>4</v>
      </c>
      <c r="D834" s="20" t="s">
        <v>35</v>
      </c>
      <c r="E834" s="153">
        <v>39632</v>
      </c>
      <c r="F834" s="91"/>
      <c r="G834" s="19">
        <v>9</v>
      </c>
      <c r="H834" s="20">
        <v>4</v>
      </c>
      <c r="I834" s="20">
        <v>4</v>
      </c>
      <c r="J834" s="20">
        <v>4</v>
      </c>
      <c r="K834" s="31">
        <f t="shared" si="125"/>
        <v>0</v>
      </c>
      <c r="L834" s="156">
        <v>39633</v>
      </c>
      <c r="M834" s="92"/>
      <c r="N834" s="106">
        <v>9</v>
      </c>
      <c r="O834" s="20">
        <v>4</v>
      </c>
      <c r="P834" s="20">
        <v>4</v>
      </c>
      <c r="Q834" s="20">
        <v>0</v>
      </c>
      <c r="R834" s="20">
        <v>4</v>
      </c>
      <c r="S834" s="4">
        <v>0</v>
      </c>
      <c r="T834" s="101">
        <f t="shared" si="120"/>
        <v>0</v>
      </c>
      <c r="U834" s="164">
        <v>39633</v>
      </c>
      <c r="V834" s="106">
        <v>9</v>
      </c>
      <c r="W834" s="20">
        <v>4</v>
      </c>
      <c r="X834" s="437" t="str">
        <f t="shared" si="118"/>
        <v>OK</v>
      </c>
      <c r="Y834" s="333">
        <f t="shared" si="121"/>
        <v>0</v>
      </c>
      <c r="Z834" s="9" t="str">
        <f t="shared" si="122"/>
        <v>Tien 21</v>
      </c>
      <c r="AA834" s="75">
        <v>39639</v>
      </c>
      <c r="AB834" s="1279"/>
      <c r="AC834" s="147">
        <f t="shared" si="119"/>
        <v>7</v>
      </c>
      <c r="AD834" s="20" t="str">
        <f t="shared" si="124"/>
        <v>OK</v>
      </c>
      <c r="AE834" s="11" t="str">
        <f t="shared" si="123"/>
        <v>-</v>
      </c>
      <c r="AF834" s="9" t="e">
        <f>IF(#REF!="","",AA834-#REF!)</f>
        <v>#REF!</v>
      </c>
      <c r="AG834" s="97"/>
      <c r="AH834" s="62"/>
    </row>
    <row r="835" spans="1:34" s="32" customFormat="1" hidden="1" outlineLevel="1" x14ac:dyDescent="0.2">
      <c r="A835" s="55"/>
      <c r="B835" s="22">
        <v>10</v>
      </c>
      <c r="C835" s="404">
        <v>2</v>
      </c>
      <c r="D835" s="21" t="s">
        <v>36</v>
      </c>
      <c r="E835" s="153">
        <v>39632</v>
      </c>
      <c r="F835" s="107"/>
      <c r="G835" s="22">
        <v>10</v>
      </c>
      <c r="H835" s="21">
        <v>2</v>
      </c>
      <c r="I835" s="21">
        <v>2</v>
      </c>
      <c r="J835" s="21">
        <v>2</v>
      </c>
      <c r="K835" s="21">
        <f t="shared" si="125"/>
        <v>0</v>
      </c>
      <c r="L835" s="157">
        <v>39633</v>
      </c>
      <c r="M835" s="107"/>
      <c r="N835" s="108">
        <v>10</v>
      </c>
      <c r="O835" s="21">
        <v>2</v>
      </c>
      <c r="P835" s="21">
        <v>2</v>
      </c>
      <c r="Q835" s="21">
        <v>0</v>
      </c>
      <c r="R835" s="21">
        <v>2</v>
      </c>
      <c r="S835" s="14">
        <v>0</v>
      </c>
      <c r="T835" s="102">
        <f t="shared" si="120"/>
        <v>0</v>
      </c>
      <c r="U835" s="164">
        <v>39633</v>
      </c>
      <c r="V835" s="108">
        <v>10</v>
      </c>
      <c r="W835" s="21">
        <v>2</v>
      </c>
      <c r="X835" s="437" t="str">
        <f t="shared" si="118"/>
        <v>OK</v>
      </c>
      <c r="Y835" s="333">
        <f t="shared" si="121"/>
        <v>0</v>
      </c>
      <c r="Z835" s="12" t="str">
        <f t="shared" si="122"/>
        <v>Confort</v>
      </c>
      <c r="AA835" s="75">
        <v>39639</v>
      </c>
      <c r="AB835" s="1280"/>
      <c r="AC835" s="147">
        <f t="shared" si="119"/>
        <v>7</v>
      </c>
      <c r="AD835" s="20" t="str">
        <f t="shared" si="124"/>
        <v>OK</v>
      </c>
      <c r="AE835" s="11" t="str">
        <f t="shared" si="123"/>
        <v>-</v>
      </c>
      <c r="AF835" s="9" t="e">
        <f>IF(#REF!="","",AA835-#REF!)</f>
        <v>#REF!</v>
      </c>
      <c r="AG835" s="98"/>
      <c r="AH835" s="61"/>
    </row>
    <row r="836" spans="1:34" s="32" customFormat="1" hidden="1" outlineLevel="1" x14ac:dyDescent="0.2">
      <c r="A836"/>
      <c r="B836" s="19">
        <v>1</v>
      </c>
      <c r="C836" s="383">
        <v>55</v>
      </c>
      <c r="D836" s="20" t="s">
        <v>24</v>
      </c>
      <c r="E836" s="153">
        <v>39636</v>
      </c>
      <c r="F836" s="91"/>
      <c r="G836" s="19">
        <v>1</v>
      </c>
      <c r="H836" s="20">
        <v>145</v>
      </c>
      <c r="I836" s="20">
        <v>55</v>
      </c>
      <c r="J836" s="20">
        <v>55</v>
      </c>
      <c r="K836" s="31">
        <f t="shared" si="125"/>
        <v>0</v>
      </c>
      <c r="L836" s="156">
        <v>39637</v>
      </c>
      <c r="M836" s="92"/>
      <c r="N836" s="106">
        <v>1</v>
      </c>
      <c r="O836" s="20">
        <v>55</v>
      </c>
      <c r="P836" s="20">
        <v>55</v>
      </c>
      <c r="Q836" s="20">
        <v>0</v>
      </c>
      <c r="R836" s="20">
        <v>55</v>
      </c>
      <c r="S836" s="4">
        <v>0</v>
      </c>
      <c r="T836" s="101">
        <f t="shared" si="120"/>
        <v>0</v>
      </c>
      <c r="U836" s="164">
        <v>39637</v>
      </c>
      <c r="V836" s="106">
        <v>1</v>
      </c>
      <c r="W836" s="20">
        <v>55</v>
      </c>
      <c r="X836" s="437" t="str">
        <f t="shared" si="118"/>
        <v>OK</v>
      </c>
      <c r="Y836" s="333">
        <f t="shared" si="121"/>
        <v>0</v>
      </c>
      <c r="Z836" s="9" t="str">
        <f t="shared" si="122"/>
        <v>White</v>
      </c>
      <c r="AA836" s="75">
        <v>39640</v>
      </c>
      <c r="AB836" s="1219">
        <f>SUM(W836:W847)</f>
        <v>255</v>
      </c>
      <c r="AC836" s="147">
        <f t="shared" si="119"/>
        <v>4</v>
      </c>
      <c r="AD836" s="20" t="str">
        <f t="shared" si="124"/>
        <v>OK</v>
      </c>
      <c r="AE836" s="11" t="str">
        <f t="shared" si="123"/>
        <v>-</v>
      </c>
      <c r="AF836" s="9" t="e">
        <f>IF(#REF!="","",AA836-#REF!)</f>
        <v>#REF!</v>
      </c>
      <c r="AG836" s="97"/>
      <c r="AH836" s="62"/>
    </row>
    <row r="837" spans="1:34" s="32" customFormat="1" hidden="1" outlineLevel="1" x14ac:dyDescent="0.2">
      <c r="A837"/>
      <c r="B837" s="19">
        <v>2</v>
      </c>
      <c r="C837" s="383">
        <v>8</v>
      </c>
      <c r="D837" s="20" t="s">
        <v>25</v>
      </c>
      <c r="E837" s="153">
        <v>39636</v>
      </c>
      <c r="F837" s="91"/>
      <c r="G837" s="19">
        <v>2</v>
      </c>
      <c r="H837" s="20">
        <v>8</v>
      </c>
      <c r="I837" s="20">
        <v>8</v>
      </c>
      <c r="J837" s="20">
        <v>8</v>
      </c>
      <c r="K837" s="31">
        <f t="shared" si="125"/>
        <v>0</v>
      </c>
      <c r="L837" s="156">
        <v>39637</v>
      </c>
      <c r="M837" s="92"/>
      <c r="N837" s="106">
        <v>2</v>
      </c>
      <c r="O837" s="20">
        <v>8</v>
      </c>
      <c r="P837" s="20">
        <v>8</v>
      </c>
      <c r="Q837" s="20">
        <v>0</v>
      </c>
      <c r="R837" s="20">
        <v>8</v>
      </c>
      <c r="S837" s="4">
        <v>0</v>
      </c>
      <c r="T837" s="101">
        <f t="shared" si="120"/>
        <v>0</v>
      </c>
      <c r="U837" s="164">
        <v>39637</v>
      </c>
      <c r="V837" s="106">
        <v>2</v>
      </c>
      <c r="W837" s="20">
        <v>8</v>
      </c>
      <c r="X837" s="437" t="str">
        <f t="shared" si="118"/>
        <v>OK</v>
      </c>
      <c r="Y837" s="333">
        <f t="shared" si="121"/>
        <v>0</v>
      </c>
      <c r="Z837" s="9" t="str">
        <f t="shared" si="122"/>
        <v>Green</v>
      </c>
      <c r="AA837" s="75">
        <v>39640</v>
      </c>
      <c r="AB837" s="1279"/>
      <c r="AC837" s="147">
        <f t="shared" si="119"/>
        <v>4</v>
      </c>
      <c r="AD837" s="20" t="str">
        <f t="shared" si="124"/>
        <v>OK</v>
      </c>
      <c r="AE837" s="11" t="str">
        <f t="shared" si="123"/>
        <v>-</v>
      </c>
      <c r="AF837" s="9" t="e">
        <f>IF(#REF!="","",AA837-#REF!)</f>
        <v>#REF!</v>
      </c>
      <c r="AG837" s="97"/>
      <c r="AH837" s="62"/>
    </row>
    <row r="838" spans="1:34" s="32" customFormat="1" hidden="1" outlineLevel="1" x14ac:dyDescent="0.2">
      <c r="A838"/>
      <c r="B838" s="19">
        <v>3</v>
      </c>
      <c r="C838" s="383">
        <v>19</v>
      </c>
      <c r="D838" s="20" t="s">
        <v>26</v>
      </c>
      <c r="E838" s="153">
        <v>39636</v>
      </c>
      <c r="F838" s="91"/>
      <c r="G838" s="19">
        <v>3</v>
      </c>
      <c r="H838" s="20">
        <v>19</v>
      </c>
      <c r="I838" s="20">
        <v>19</v>
      </c>
      <c r="J838" s="20">
        <v>19</v>
      </c>
      <c r="K838" s="31">
        <f t="shared" si="125"/>
        <v>0</v>
      </c>
      <c r="L838" s="156">
        <v>39637</v>
      </c>
      <c r="M838" s="92"/>
      <c r="N838" s="106">
        <v>3</v>
      </c>
      <c r="O838" s="20">
        <v>19</v>
      </c>
      <c r="P838" s="20">
        <v>19</v>
      </c>
      <c r="Q838" s="20">
        <v>0</v>
      </c>
      <c r="R838" s="20">
        <v>19</v>
      </c>
      <c r="S838" s="4">
        <v>0</v>
      </c>
      <c r="T838" s="101">
        <f t="shared" si="120"/>
        <v>0</v>
      </c>
      <c r="U838" s="164">
        <v>39637</v>
      </c>
      <c r="V838" s="106">
        <v>3</v>
      </c>
      <c r="W838" s="20">
        <v>19</v>
      </c>
      <c r="X838" s="437" t="str">
        <f t="shared" si="118"/>
        <v>OK</v>
      </c>
      <c r="Y838" s="333">
        <f t="shared" si="121"/>
        <v>0</v>
      </c>
      <c r="Z838" s="9" t="str">
        <f t="shared" si="122"/>
        <v>Black</v>
      </c>
      <c r="AA838" s="75">
        <v>39640</v>
      </c>
      <c r="AB838" s="1279"/>
      <c r="AC838" s="147">
        <f t="shared" si="119"/>
        <v>4</v>
      </c>
      <c r="AD838" s="20" t="str">
        <f t="shared" si="124"/>
        <v>OK</v>
      </c>
      <c r="AE838" s="11" t="str">
        <f t="shared" si="123"/>
        <v>-</v>
      </c>
      <c r="AF838" s="9" t="e">
        <f>IF(#REF!="","",AA838-#REF!)</f>
        <v>#REF!</v>
      </c>
      <c r="AG838" s="97"/>
      <c r="AH838" s="62"/>
    </row>
    <row r="839" spans="1:34" s="32" customFormat="1" hidden="1" outlineLevel="1" x14ac:dyDescent="0.2">
      <c r="A839"/>
      <c r="B839" s="19">
        <v>4</v>
      </c>
      <c r="C839" s="383">
        <v>2</v>
      </c>
      <c r="D839" s="20" t="s">
        <v>28</v>
      </c>
      <c r="E839" s="153">
        <v>39636</v>
      </c>
      <c r="F839" s="91"/>
      <c r="G839" s="19">
        <v>4</v>
      </c>
      <c r="H839" s="20">
        <v>2</v>
      </c>
      <c r="I839" s="20">
        <v>2</v>
      </c>
      <c r="J839" s="20">
        <v>2</v>
      </c>
      <c r="K839" s="31">
        <f t="shared" si="125"/>
        <v>0</v>
      </c>
      <c r="L839" s="156">
        <v>39637</v>
      </c>
      <c r="M839" s="92"/>
      <c r="N839" s="106">
        <v>4</v>
      </c>
      <c r="O839" s="20">
        <v>2</v>
      </c>
      <c r="P839" s="20">
        <v>2</v>
      </c>
      <c r="Q839" s="20">
        <v>0</v>
      </c>
      <c r="R839" s="20">
        <v>2</v>
      </c>
      <c r="S839" s="4">
        <v>0</v>
      </c>
      <c r="T839" s="101">
        <f t="shared" si="120"/>
        <v>0</v>
      </c>
      <c r="U839" s="164">
        <v>39637</v>
      </c>
      <c r="V839" s="106">
        <v>4</v>
      </c>
      <c r="W839" s="20">
        <v>2</v>
      </c>
      <c r="X839" s="437" t="str">
        <f t="shared" si="118"/>
        <v>OK</v>
      </c>
      <c r="Y839" s="333">
        <f t="shared" si="121"/>
        <v>0</v>
      </c>
      <c r="Z839" s="9" t="str">
        <f t="shared" si="122"/>
        <v>Finance</v>
      </c>
      <c r="AA839" s="75">
        <v>39640</v>
      </c>
      <c r="AB839" s="1279"/>
      <c r="AC839" s="147">
        <f t="shared" si="119"/>
        <v>4</v>
      </c>
      <c r="AD839" s="20" t="str">
        <f t="shared" si="124"/>
        <v>OK</v>
      </c>
      <c r="AE839" s="11" t="str">
        <f t="shared" si="123"/>
        <v>-</v>
      </c>
      <c r="AF839" s="9" t="e">
        <f>IF(#REF!="","",AA839-#REF!)</f>
        <v>#REF!</v>
      </c>
      <c r="AG839" s="97"/>
      <c r="AH839" s="62"/>
    </row>
    <row r="840" spans="1:34" s="32" customFormat="1" hidden="1" outlineLevel="1" x14ac:dyDescent="0.2">
      <c r="A840"/>
      <c r="B840" s="19">
        <v>5</v>
      </c>
      <c r="C840" s="383">
        <v>29</v>
      </c>
      <c r="D840" s="20" t="s">
        <v>29</v>
      </c>
      <c r="E840" s="153">
        <v>39636</v>
      </c>
      <c r="F840" s="91"/>
      <c r="G840" s="19">
        <v>5</v>
      </c>
      <c r="H840" s="20">
        <v>29</v>
      </c>
      <c r="I840" s="20">
        <v>29</v>
      </c>
      <c r="J840" s="20">
        <v>29</v>
      </c>
      <c r="K840" s="31">
        <f t="shared" si="125"/>
        <v>0</v>
      </c>
      <c r="L840" s="156">
        <v>39637</v>
      </c>
      <c r="M840" s="92"/>
      <c r="N840" s="106">
        <v>5</v>
      </c>
      <c r="O840" s="20">
        <v>29</v>
      </c>
      <c r="P840" s="20">
        <v>29</v>
      </c>
      <c r="Q840" s="20">
        <v>0</v>
      </c>
      <c r="R840" s="20">
        <v>29</v>
      </c>
      <c r="S840" s="4">
        <v>0</v>
      </c>
      <c r="T840" s="101">
        <f t="shared" si="120"/>
        <v>0</v>
      </c>
      <c r="U840" s="164">
        <v>39637</v>
      </c>
      <c r="V840" s="106">
        <v>5</v>
      </c>
      <c r="W840" s="20">
        <v>29</v>
      </c>
      <c r="X840" s="437" t="str">
        <f t="shared" ref="X840:X903" si="126">IF(C840=W840,"OK",IF(W840=R840,"ERRO",IF(W840="","KO",IF(W840=J840,"ERRO"))))</f>
        <v>OK</v>
      </c>
      <c r="Y840" s="333">
        <f t="shared" si="121"/>
        <v>0</v>
      </c>
      <c r="Z840" s="9" t="str">
        <f t="shared" si="122"/>
        <v>Credial</v>
      </c>
      <c r="AA840" s="75">
        <v>39640</v>
      </c>
      <c r="AB840" s="1279"/>
      <c r="AC840" s="147">
        <f t="shared" ref="AC840:AC903" si="127">DAYS360(E840,AA840)</f>
        <v>4</v>
      </c>
      <c r="AD840" s="20" t="str">
        <f t="shared" si="124"/>
        <v>OK</v>
      </c>
      <c r="AE840" s="11" t="str">
        <f t="shared" si="123"/>
        <v>-</v>
      </c>
      <c r="AF840" s="9" t="e">
        <f>IF(#REF!="","",AA840-#REF!)</f>
        <v>#REF!</v>
      </c>
      <c r="AG840" s="97"/>
      <c r="AH840" s="62"/>
    </row>
    <row r="841" spans="1:34" s="32" customFormat="1" hidden="1" outlineLevel="1" x14ac:dyDescent="0.2">
      <c r="A841"/>
      <c r="B841" s="19">
        <v>6</v>
      </c>
      <c r="C841" s="383">
        <v>85</v>
      </c>
      <c r="D841" s="20" t="s">
        <v>30</v>
      </c>
      <c r="E841" s="153">
        <v>39636</v>
      </c>
      <c r="F841" s="91"/>
      <c r="G841" s="19">
        <v>6</v>
      </c>
      <c r="H841" s="20">
        <v>85</v>
      </c>
      <c r="I841" s="20">
        <v>85</v>
      </c>
      <c r="J841" s="20">
        <v>85</v>
      </c>
      <c r="K841" s="31">
        <f t="shared" si="125"/>
        <v>0</v>
      </c>
      <c r="L841" s="156">
        <v>39637</v>
      </c>
      <c r="M841" s="92"/>
      <c r="N841" s="106">
        <v>6</v>
      </c>
      <c r="O841" s="20">
        <v>85</v>
      </c>
      <c r="P841" s="20">
        <v>85</v>
      </c>
      <c r="Q841" s="20">
        <v>0</v>
      </c>
      <c r="R841" s="20">
        <v>85</v>
      </c>
      <c r="S841" s="4">
        <v>0</v>
      </c>
      <c r="T841" s="101">
        <f t="shared" ref="T841:T892" si="128">IF(R841="","",P841-R841)</f>
        <v>0</v>
      </c>
      <c r="U841" s="164">
        <v>39637</v>
      </c>
      <c r="V841" s="106">
        <v>6</v>
      </c>
      <c r="W841" s="20">
        <v>85</v>
      </c>
      <c r="X841" s="437" t="str">
        <f t="shared" si="126"/>
        <v>OK</v>
      </c>
      <c r="Y841" s="333">
        <f t="shared" ref="Y841:Y904" si="129">+C841-W841</f>
        <v>0</v>
      </c>
      <c r="Z841" s="9" t="str">
        <f t="shared" ref="Z841:Z904" si="130">IF(D841="","",D841)</f>
        <v>Ikeia</v>
      </c>
      <c r="AA841" s="75">
        <v>39641</v>
      </c>
      <c r="AB841" s="1279"/>
      <c r="AC841" s="147">
        <f t="shared" si="127"/>
        <v>5</v>
      </c>
      <c r="AD841" s="20" t="str">
        <f t="shared" si="124"/>
        <v>OK</v>
      </c>
      <c r="AE841" s="11" t="str">
        <f t="shared" si="123"/>
        <v>-</v>
      </c>
      <c r="AF841" s="9" t="e">
        <f>IF(#REF!="","",AA841-#REF!)</f>
        <v>#REF!</v>
      </c>
      <c r="AG841" s="97"/>
      <c r="AH841" s="62"/>
    </row>
    <row r="842" spans="1:34" s="32" customFormat="1" hidden="1" outlineLevel="1" x14ac:dyDescent="0.2">
      <c r="A842"/>
      <c r="B842" s="19">
        <v>7</v>
      </c>
      <c r="C842" s="383">
        <v>4</v>
      </c>
      <c r="D842" s="20" t="s">
        <v>31</v>
      </c>
      <c r="E842" s="153">
        <v>39636</v>
      </c>
      <c r="F842" s="91"/>
      <c r="G842" s="19">
        <v>7</v>
      </c>
      <c r="H842" s="20">
        <v>4</v>
      </c>
      <c r="I842" s="20">
        <v>4</v>
      </c>
      <c r="J842" s="20">
        <v>4</v>
      </c>
      <c r="K842" s="31">
        <f t="shared" si="125"/>
        <v>0</v>
      </c>
      <c r="L842" s="156">
        <v>39637</v>
      </c>
      <c r="M842" s="92"/>
      <c r="N842" s="106">
        <v>7</v>
      </c>
      <c r="O842" s="20">
        <v>4</v>
      </c>
      <c r="P842" s="20">
        <v>4</v>
      </c>
      <c r="Q842" s="20">
        <v>0</v>
      </c>
      <c r="R842" s="20">
        <v>4</v>
      </c>
      <c r="S842" s="4">
        <v>0</v>
      </c>
      <c r="T842" s="101">
        <f t="shared" si="128"/>
        <v>0</v>
      </c>
      <c r="U842" s="164">
        <v>39637</v>
      </c>
      <c r="V842" s="106">
        <v>7</v>
      </c>
      <c r="W842" s="20">
        <v>4</v>
      </c>
      <c r="X842" s="437" t="str">
        <f t="shared" si="126"/>
        <v>OK</v>
      </c>
      <c r="Y842" s="333">
        <f t="shared" si="129"/>
        <v>0</v>
      </c>
      <c r="Z842" s="9" t="str">
        <f t="shared" si="130"/>
        <v>Moviflor</v>
      </c>
      <c r="AA842" s="75">
        <v>39640</v>
      </c>
      <c r="AB842" s="1279"/>
      <c r="AC842" s="147">
        <f t="shared" si="127"/>
        <v>4</v>
      </c>
      <c r="AD842" s="20" t="str">
        <f t="shared" si="124"/>
        <v>OK</v>
      </c>
      <c r="AE842" s="11" t="str">
        <f t="shared" si="123"/>
        <v>-</v>
      </c>
      <c r="AF842" s="9" t="e">
        <f>IF(#REF!="","",AA842-#REF!)</f>
        <v>#REF!</v>
      </c>
      <c r="AG842" s="97"/>
      <c r="AH842" s="62"/>
    </row>
    <row r="843" spans="1:34" s="32" customFormat="1" hidden="1" outlineLevel="1" x14ac:dyDescent="0.2">
      <c r="A843"/>
      <c r="B843" s="19">
        <v>8</v>
      </c>
      <c r="C843" s="383">
        <v>40</v>
      </c>
      <c r="D843" s="20" t="s">
        <v>32</v>
      </c>
      <c r="E843" s="153">
        <v>39636</v>
      </c>
      <c r="F843" s="91"/>
      <c r="G843" s="19">
        <v>8</v>
      </c>
      <c r="H843" s="20">
        <v>40</v>
      </c>
      <c r="I843" s="20">
        <v>40</v>
      </c>
      <c r="J843" s="20">
        <v>40</v>
      </c>
      <c r="K843" s="31">
        <f t="shared" si="125"/>
        <v>0</v>
      </c>
      <c r="L843" s="156">
        <v>39637</v>
      </c>
      <c r="M843" s="92"/>
      <c r="N843" s="106">
        <v>8</v>
      </c>
      <c r="O843" s="20">
        <v>40</v>
      </c>
      <c r="P843" s="20">
        <v>40</v>
      </c>
      <c r="Q843" s="20">
        <v>0</v>
      </c>
      <c r="R843" s="20">
        <v>40</v>
      </c>
      <c r="S843" s="4">
        <v>0</v>
      </c>
      <c r="T843" s="101">
        <f t="shared" si="128"/>
        <v>0</v>
      </c>
      <c r="U843" s="164">
        <v>39637</v>
      </c>
      <c r="V843" s="106">
        <v>8</v>
      </c>
      <c r="W843" s="20">
        <v>40</v>
      </c>
      <c r="X843" s="437" t="str">
        <f t="shared" si="126"/>
        <v>OK</v>
      </c>
      <c r="Y843" s="333">
        <f t="shared" si="129"/>
        <v>0</v>
      </c>
      <c r="Z843" s="9" t="str">
        <f t="shared" si="130"/>
        <v>Conforama</v>
      </c>
      <c r="AA843" s="75">
        <v>39640</v>
      </c>
      <c r="AB843" s="1279"/>
      <c r="AC843" s="147">
        <f t="shared" si="127"/>
        <v>4</v>
      </c>
      <c r="AD843" s="20" t="str">
        <f t="shared" si="124"/>
        <v>OK</v>
      </c>
      <c r="AE843" s="11" t="str">
        <f t="shared" si="123"/>
        <v>-</v>
      </c>
      <c r="AF843" s="9" t="e">
        <f>IF(#REF!="","",AA843-#REF!)</f>
        <v>#REF!</v>
      </c>
      <c r="AG843" s="97"/>
      <c r="AH843" s="62"/>
    </row>
    <row r="844" spans="1:34" s="32" customFormat="1" hidden="1" outlineLevel="1" x14ac:dyDescent="0.2">
      <c r="A844"/>
      <c r="B844" s="19">
        <v>9</v>
      </c>
      <c r="C844" s="383">
        <v>5</v>
      </c>
      <c r="D844" s="20" t="s">
        <v>34</v>
      </c>
      <c r="E844" s="153">
        <v>39636</v>
      </c>
      <c r="F844" s="91"/>
      <c r="G844" s="19">
        <v>9</v>
      </c>
      <c r="H844" s="20">
        <v>5</v>
      </c>
      <c r="I844" s="20">
        <v>5</v>
      </c>
      <c r="J844" s="20">
        <v>5</v>
      </c>
      <c r="K844" s="31">
        <f t="shared" si="125"/>
        <v>0</v>
      </c>
      <c r="L844" s="156">
        <v>39637</v>
      </c>
      <c r="M844" s="92"/>
      <c r="N844" s="106">
        <v>9</v>
      </c>
      <c r="O844" s="20">
        <v>5</v>
      </c>
      <c r="P844" s="20">
        <v>5</v>
      </c>
      <c r="Q844" s="20">
        <v>0</v>
      </c>
      <c r="R844" s="20">
        <v>5</v>
      </c>
      <c r="S844" s="4">
        <v>0</v>
      </c>
      <c r="T844" s="101">
        <f t="shared" si="128"/>
        <v>0</v>
      </c>
      <c r="U844" s="164">
        <v>39637</v>
      </c>
      <c r="V844" s="106">
        <v>9</v>
      </c>
      <c r="W844" s="20">
        <v>5</v>
      </c>
      <c r="X844" s="437" t="str">
        <f t="shared" si="126"/>
        <v>OK</v>
      </c>
      <c r="Y844" s="333">
        <f t="shared" si="129"/>
        <v>0</v>
      </c>
      <c r="Z844" s="9" t="str">
        <f t="shared" si="130"/>
        <v>Euronics</v>
      </c>
      <c r="AA844" s="75">
        <v>39640</v>
      </c>
      <c r="AB844" s="1279"/>
      <c r="AC844" s="147">
        <f t="shared" si="127"/>
        <v>4</v>
      </c>
      <c r="AD844" s="20" t="str">
        <f t="shared" si="124"/>
        <v>OK</v>
      </c>
      <c r="AE844" s="11" t="str">
        <f t="shared" si="123"/>
        <v>-</v>
      </c>
      <c r="AF844" s="9" t="e">
        <f>IF(#REF!="","",AA844-#REF!)</f>
        <v>#REF!</v>
      </c>
      <c r="AG844" s="97"/>
      <c r="AH844" s="62"/>
    </row>
    <row r="845" spans="1:34" s="32" customFormat="1" hidden="1" outlineLevel="1" x14ac:dyDescent="0.2">
      <c r="A845"/>
      <c r="B845" s="19">
        <v>10</v>
      </c>
      <c r="C845" s="383">
        <v>4</v>
      </c>
      <c r="D845" s="20" t="s">
        <v>35</v>
      </c>
      <c r="E845" s="153">
        <v>39636</v>
      </c>
      <c r="F845" s="91"/>
      <c r="G845" s="19">
        <v>10</v>
      </c>
      <c r="H845" s="20">
        <v>4</v>
      </c>
      <c r="I845" s="20">
        <v>4</v>
      </c>
      <c r="J845" s="20">
        <v>4</v>
      </c>
      <c r="K845" s="31">
        <f t="shared" si="125"/>
        <v>0</v>
      </c>
      <c r="L845" s="156">
        <v>39637</v>
      </c>
      <c r="M845" s="92"/>
      <c r="N845" s="106">
        <v>10</v>
      </c>
      <c r="O845" s="20">
        <v>4</v>
      </c>
      <c r="P845" s="20">
        <v>4</v>
      </c>
      <c r="Q845" s="20">
        <v>0</v>
      </c>
      <c r="R845" s="20">
        <v>4</v>
      </c>
      <c r="S845" s="4">
        <v>0</v>
      </c>
      <c r="T845" s="101">
        <f t="shared" si="128"/>
        <v>0</v>
      </c>
      <c r="U845" s="164">
        <v>39637</v>
      </c>
      <c r="V845" s="106">
        <v>10</v>
      </c>
      <c r="W845" s="20">
        <v>4</v>
      </c>
      <c r="X845" s="437" t="str">
        <f t="shared" si="126"/>
        <v>OK</v>
      </c>
      <c r="Y845" s="333">
        <f t="shared" si="129"/>
        <v>0</v>
      </c>
      <c r="Z845" s="9" t="str">
        <f t="shared" si="130"/>
        <v>Tien 21</v>
      </c>
      <c r="AA845" s="75">
        <v>39640</v>
      </c>
      <c r="AB845" s="1279"/>
      <c r="AC845" s="147">
        <f t="shared" si="127"/>
        <v>4</v>
      </c>
      <c r="AD845" s="20" t="str">
        <f t="shared" si="124"/>
        <v>OK</v>
      </c>
      <c r="AE845" s="11" t="str">
        <f t="shared" si="123"/>
        <v>-</v>
      </c>
      <c r="AF845" s="9" t="e">
        <f>IF(#REF!="","",AA845-#REF!)</f>
        <v>#REF!</v>
      </c>
      <c r="AG845" s="97"/>
      <c r="AH845" s="62"/>
    </row>
    <row r="846" spans="1:34" s="32" customFormat="1" hidden="1" outlineLevel="1" x14ac:dyDescent="0.2">
      <c r="A846"/>
      <c r="B846" s="19">
        <v>11</v>
      </c>
      <c r="C846" s="383">
        <v>3</v>
      </c>
      <c r="D846" s="20" t="s">
        <v>36</v>
      </c>
      <c r="E846" s="153">
        <v>39636</v>
      </c>
      <c r="F846" s="91"/>
      <c r="G846" s="19">
        <v>11</v>
      </c>
      <c r="H846" s="20">
        <v>3</v>
      </c>
      <c r="I846" s="20">
        <v>3</v>
      </c>
      <c r="J846" s="20">
        <v>3</v>
      </c>
      <c r="K846" s="31">
        <f t="shared" si="125"/>
        <v>0</v>
      </c>
      <c r="L846" s="156">
        <v>39637</v>
      </c>
      <c r="M846" s="92"/>
      <c r="N846" s="106">
        <v>11</v>
      </c>
      <c r="O846" s="20">
        <v>3</v>
      </c>
      <c r="P846" s="20">
        <v>3</v>
      </c>
      <c r="Q846" s="20">
        <v>0</v>
      </c>
      <c r="R846" s="20">
        <v>3</v>
      </c>
      <c r="S846" s="4">
        <v>0</v>
      </c>
      <c r="T846" s="101">
        <f t="shared" si="128"/>
        <v>0</v>
      </c>
      <c r="U846" s="164">
        <v>39637</v>
      </c>
      <c r="V846" s="106">
        <v>11</v>
      </c>
      <c r="W846" s="20">
        <v>3</v>
      </c>
      <c r="X846" s="437" t="str">
        <f t="shared" si="126"/>
        <v>OK</v>
      </c>
      <c r="Y846" s="333">
        <f t="shared" si="129"/>
        <v>0</v>
      </c>
      <c r="Z846" s="9" t="str">
        <f t="shared" si="130"/>
        <v>Confort</v>
      </c>
      <c r="AA846" s="75">
        <v>39640</v>
      </c>
      <c r="AB846" s="1279"/>
      <c r="AC846" s="147">
        <f t="shared" si="127"/>
        <v>4</v>
      </c>
      <c r="AD846" s="20" t="str">
        <f t="shared" si="124"/>
        <v>OK</v>
      </c>
      <c r="AE846" s="11" t="str">
        <f t="shared" si="123"/>
        <v>-</v>
      </c>
      <c r="AF846" s="9" t="e">
        <f>IF(#REF!="","",AA846-#REF!)</f>
        <v>#REF!</v>
      </c>
      <c r="AG846" s="97"/>
      <c r="AH846" s="62"/>
    </row>
    <row r="847" spans="1:34" s="32" customFormat="1" hidden="1" outlineLevel="1" x14ac:dyDescent="0.2">
      <c r="A847" s="55"/>
      <c r="B847" s="22">
        <v>12</v>
      </c>
      <c r="C847" s="404">
        <v>1</v>
      </c>
      <c r="D847" s="21" t="s">
        <v>37</v>
      </c>
      <c r="E847" s="153">
        <v>39636</v>
      </c>
      <c r="F847" s="107"/>
      <c r="G847" s="22">
        <v>12</v>
      </c>
      <c r="H847" s="21">
        <v>1</v>
      </c>
      <c r="I847" s="21">
        <v>1</v>
      </c>
      <c r="J847" s="21">
        <v>1</v>
      </c>
      <c r="K847" s="21">
        <f t="shared" si="125"/>
        <v>0</v>
      </c>
      <c r="L847" s="157">
        <v>39637</v>
      </c>
      <c r="M847" s="107"/>
      <c r="N847" s="108">
        <v>12</v>
      </c>
      <c r="O847" s="21">
        <v>1</v>
      </c>
      <c r="P847" s="21">
        <v>1</v>
      </c>
      <c r="Q847" s="21">
        <v>0</v>
      </c>
      <c r="R847" s="21">
        <v>1</v>
      </c>
      <c r="S847" s="14">
        <v>0</v>
      </c>
      <c r="T847" s="102">
        <f t="shared" si="128"/>
        <v>0</v>
      </c>
      <c r="U847" s="164">
        <v>39637</v>
      </c>
      <c r="V847" s="108">
        <v>12</v>
      </c>
      <c r="W847" s="21">
        <v>1</v>
      </c>
      <c r="X847" s="437" t="str">
        <f t="shared" si="126"/>
        <v>OK</v>
      </c>
      <c r="Y847" s="333">
        <f t="shared" si="129"/>
        <v>0</v>
      </c>
      <c r="Z847" s="12" t="str">
        <f t="shared" si="130"/>
        <v>Solmar</v>
      </c>
      <c r="AA847" s="75">
        <v>39640</v>
      </c>
      <c r="AB847" s="1280"/>
      <c r="AC847" s="147">
        <f t="shared" si="127"/>
        <v>4</v>
      </c>
      <c r="AD847" s="20" t="str">
        <f t="shared" si="124"/>
        <v>OK</v>
      </c>
      <c r="AE847" s="11" t="str">
        <f t="shared" si="123"/>
        <v>-</v>
      </c>
      <c r="AF847" s="9" t="e">
        <f>IF(#REF!="","",AA847-#REF!)</f>
        <v>#REF!</v>
      </c>
      <c r="AG847" s="98"/>
      <c r="AH847" s="61"/>
    </row>
    <row r="848" spans="1:34" s="32" customFormat="1" hidden="1" outlineLevel="1" x14ac:dyDescent="0.2">
      <c r="A848"/>
      <c r="B848" s="19">
        <v>1</v>
      </c>
      <c r="C848" s="383">
        <v>41</v>
      </c>
      <c r="D848" s="20" t="s">
        <v>24</v>
      </c>
      <c r="E848" s="153">
        <v>39638</v>
      </c>
      <c r="F848" s="91"/>
      <c r="G848" s="19">
        <v>1</v>
      </c>
      <c r="H848" s="20">
        <v>170</v>
      </c>
      <c r="I848" s="20">
        <v>41</v>
      </c>
      <c r="J848" s="20">
        <v>41</v>
      </c>
      <c r="K848" s="31">
        <f t="shared" si="125"/>
        <v>0</v>
      </c>
      <c r="L848" s="159">
        <v>39639</v>
      </c>
      <c r="M848" s="92"/>
      <c r="N848" s="106">
        <v>1</v>
      </c>
      <c r="O848" s="20">
        <v>41</v>
      </c>
      <c r="P848" s="20">
        <v>41</v>
      </c>
      <c r="Q848" s="20">
        <v>0</v>
      </c>
      <c r="R848" s="20">
        <v>41</v>
      </c>
      <c r="S848" s="4">
        <v>0</v>
      </c>
      <c r="T848" s="101">
        <f t="shared" si="128"/>
        <v>0</v>
      </c>
      <c r="U848" s="164">
        <v>39639</v>
      </c>
      <c r="V848" s="106">
        <v>1</v>
      </c>
      <c r="W848" s="20">
        <v>41</v>
      </c>
      <c r="X848" s="437" t="str">
        <f t="shared" si="126"/>
        <v>OK</v>
      </c>
      <c r="Y848" s="333">
        <f t="shared" si="129"/>
        <v>0</v>
      </c>
      <c r="Z848" s="9" t="str">
        <f t="shared" si="130"/>
        <v>White</v>
      </c>
      <c r="AA848" s="75">
        <v>39640</v>
      </c>
      <c r="AB848" s="1219">
        <f>SUM(W848:W858)</f>
        <v>318</v>
      </c>
      <c r="AC848" s="147">
        <f t="shared" si="127"/>
        <v>2</v>
      </c>
      <c r="AD848" s="20" t="str">
        <f t="shared" si="124"/>
        <v>OK</v>
      </c>
      <c r="AE848" s="11" t="str">
        <f t="shared" si="123"/>
        <v>-</v>
      </c>
      <c r="AF848" s="9" t="e">
        <f>IF(#REF!="","",AA848-#REF!)</f>
        <v>#REF!</v>
      </c>
      <c r="AG848" s="97"/>
      <c r="AH848" s="62"/>
    </row>
    <row r="849" spans="1:34" s="32" customFormat="1" hidden="1" outlineLevel="1" x14ac:dyDescent="0.2">
      <c r="A849"/>
      <c r="B849" s="19">
        <v>2</v>
      </c>
      <c r="C849" s="383">
        <v>13</v>
      </c>
      <c r="D849" s="20" t="s">
        <v>25</v>
      </c>
      <c r="E849" s="153">
        <v>39638</v>
      </c>
      <c r="F849" s="91"/>
      <c r="G849" s="19">
        <v>2</v>
      </c>
      <c r="H849" s="20">
        <v>13</v>
      </c>
      <c r="I849" s="20">
        <v>13</v>
      </c>
      <c r="J849" s="20">
        <v>13</v>
      </c>
      <c r="K849" s="31">
        <f t="shared" si="125"/>
        <v>0</v>
      </c>
      <c r="L849" s="159">
        <v>39639</v>
      </c>
      <c r="M849" s="92"/>
      <c r="N849" s="106">
        <v>2</v>
      </c>
      <c r="O849" s="20">
        <v>13</v>
      </c>
      <c r="P849" s="20">
        <v>13</v>
      </c>
      <c r="Q849" s="20">
        <v>0</v>
      </c>
      <c r="R849" s="20">
        <v>13</v>
      </c>
      <c r="S849" s="4">
        <v>0</v>
      </c>
      <c r="T849" s="101">
        <f t="shared" si="128"/>
        <v>0</v>
      </c>
      <c r="U849" s="164">
        <v>39639</v>
      </c>
      <c r="V849" s="106">
        <v>2</v>
      </c>
      <c r="W849" s="20">
        <v>13</v>
      </c>
      <c r="X849" s="437" t="str">
        <f t="shared" si="126"/>
        <v>OK</v>
      </c>
      <c r="Y849" s="333">
        <f t="shared" si="129"/>
        <v>0</v>
      </c>
      <c r="Z849" s="9" t="str">
        <f t="shared" si="130"/>
        <v>Green</v>
      </c>
      <c r="AA849" s="75">
        <v>39640</v>
      </c>
      <c r="AB849" s="1220"/>
      <c r="AC849" s="147">
        <f t="shared" si="127"/>
        <v>2</v>
      </c>
      <c r="AD849" s="20" t="str">
        <f t="shared" si="124"/>
        <v>OK</v>
      </c>
      <c r="AE849" s="11" t="str">
        <f t="shared" si="123"/>
        <v>-</v>
      </c>
      <c r="AF849" s="9" t="e">
        <f>IF(#REF!="","",AA849-#REF!)</f>
        <v>#REF!</v>
      </c>
      <c r="AG849" s="97"/>
      <c r="AH849" s="62"/>
    </row>
    <row r="850" spans="1:34" s="32" customFormat="1" hidden="1" outlineLevel="1" x14ac:dyDescent="0.2">
      <c r="A850"/>
      <c r="B850" s="19">
        <v>3</v>
      </c>
      <c r="C850" s="383">
        <v>25</v>
      </c>
      <c r="D850" s="20" t="s">
        <v>26</v>
      </c>
      <c r="E850" s="153">
        <v>39638</v>
      </c>
      <c r="F850" s="91"/>
      <c r="G850" s="19">
        <v>3</v>
      </c>
      <c r="H850" s="20">
        <v>25</v>
      </c>
      <c r="I850" s="20">
        <v>25</v>
      </c>
      <c r="J850" s="20">
        <v>25</v>
      </c>
      <c r="K850" s="31">
        <f t="shared" si="125"/>
        <v>0</v>
      </c>
      <c r="L850" s="159">
        <v>39639</v>
      </c>
      <c r="M850" s="92"/>
      <c r="N850" s="106">
        <v>3</v>
      </c>
      <c r="O850" s="20">
        <v>25</v>
      </c>
      <c r="P850" s="20">
        <v>25</v>
      </c>
      <c r="Q850" s="20">
        <v>0</v>
      </c>
      <c r="R850" s="20">
        <v>25</v>
      </c>
      <c r="S850" s="4">
        <v>0</v>
      </c>
      <c r="T850" s="101">
        <f t="shared" si="128"/>
        <v>0</v>
      </c>
      <c r="U850" s="164">
        <v>39639</v>
      </c>
      <c r="V850" s="106">
        <v>3</v>
      </c>
      <c r="W850" s="20">
        <v>25</v>
      </c>
      <c r="X850" s="437" t="str">
        <f t="shared" si="126"/>
        <v>OK</v>
      </c>
      <c r="Y850" s="333">
        <f t="shared" si="129"/>
        <v>0</v>
      </c>
      <c r="Z850" s="9" t="str">
        <f t="shared" si="130"/>
        <v>Black</v>
      </c>
      <c r="AA850" s="75">
        <v>39640</v>
      </c>
      <c r="AB850" s="1220"/>
      <c r="AC850" s="147">
        <f t="shared" si="127"/>
        <v>2</v>
      </c>
      <c r="AD850" s="20" t="str">
        <f t="shared" si="124"/>
        <v>OK</v>
      </c>
      <c r="AE850" s="11" t="str">
        <f t="shared" si="123"/>
        <v>-</v>
      </c>
      <c r="AF850" s="9" t="e">
        <f>IF(#REF!="","",AA850-#REF!)</f>
        <v>#REF!</v>
      </c>
      <c r="AG850" s="97"/>
      <c r="AH850" s="62"/>
    </row>
    <row r="851" spans="1:34" s="32" customFormat="1" hidden="1" outlineLevel="1" x14ac:dyDescent="0.2">
      <c r="A851"/>
      <c r="B851" s="19">
        <v>4</v>
      </c>
      <c r="C851" s="383">
        <v>1</v>
      </c>
      <c r="D851" s="20" t="s">
        <v>28</v>
      </c>
      <c r="E851" s="153">
        <v>39638</v>
      </c>
      <c r="F851" s="91"/>
      <c r="G851" s="19">
        <v>4</v>
      </c>
      <c r="H851" s="20">
        <v>1</v>
      </c>
      <c r="I851" s="20">
        <v>1</v>
      </c>
      <c r="J851" s="20">
        <v>1</v>
      </c>
      <c r="K851" s="31">
        <f t="shared" si="125"/>
        <v>0</v>
      </c>
      <c r="L851" s="159">
        <v>39639</v>
      </c>
      <c r="M851" s="92"/>
      <c r="N851" s="106">
        <v>4</v>
      </c>
      <c r="O851" s="20">
        <v>1</v>
      </c>
      <c r="P851" s="20">
        <v>1</v>
      </c>
      <c r="Q851" s="20">
        <v>0</v>
      </c>
      <c r="R851" s="20">
        <v>1</v>
      </c>
      <c r="S851" s="4">
        <v>0</v>
      </c>
      <c r="T851" s="101">
        <f t="shared" si="128"/>
        <v>0</v>
      </c>
      <c r="U851" s="164">
        <v>39639</v>
      </c>
      <c r="V851" s="106">
        <v>4</v>
      </c>
      <c r="W851" s="20">
        <v>1</v>
      </c>
      <c r="X851" s="437" t="str">
        <f t="shared" si="126"/>
        <v>OK</v>
      </c>
      <c r="Y851" s="333">
        <f t="shared" si="129"/>
        <v>0</v>
      </c>
      <c r="Z851" s="9" t="str">
        <f t="shared" si="130"/>
        <v>Finance</v>
      </c>
      <c r="AA851" s="75">
        <v>39640</v>
      </c>
      <c r="AB851" s="1220"/>
      <c r="AC851" s="147">
        <f t="shared" si="127"/>
        <v>2</v>
      </c>
      <c r="AD851" s="20" t="str">
        <f t="shared" si="124"/>
        <v>OK</v>
      </c>
      <c r="AE851" s="11" t="str">
        <f t="shared" si="123"/>
        <v>-</v>
      </c>
      <c r="AF851" s="9" t="e">
        <f>IF(#REF!="","",AA851-#REF!)</f>
        <v>#REF!</v>
      </c>
      <c r="AG851" s="97"/>
      <c r="AH851" s="62"/>
    </row>
    <row r="852" spans="1:34" s="32" customFormat="1" hidden="1" outlineLevel="1" x14ac:dyDescent="0.2">
      <c r="A852"/>
      <c r="B852" s="19">
        <v>5</v>
      </c>
      <c r="C852" s="383">
        <v>26</v>
      </c>
      <c r="D852" s="20" t="s">
        <v>29</v>
      </c>
      <c r="E852" s="153">
        <v>39638</v>
      </c>
      <c r="F852" s="91"/>
      <c r="G852" s="19">
        <v>5</v>
      </c>
      <c r="H852" s="20">
        <v>26</v>
      </c>
      <c r="I852" s="20">
        <v>26</v>
      </c>
      <c r="J852" s="20">
        <v>26</v>
      </c>
      <c r="K852" s="31">
        <f t="shared" si="125"/>
        <v>0</v>
      </c>
      <c r="L852" s="159">
        <v>39639</v>
      </c>
      <c r="M852" s="92"/>
      <c r="N852" s="106">
        <v>5</v>
      </c>
      <c r="O852" s="20">
        <v>26</v>
      </c>
      <c r="P852" s="20">
        <v>26</v>
      </c>
      <c r="Q852" s="20">
        <v>0</v>
      </c>
      <c r="R852" s="20">
        <v>26</v>
      </c>
      <c r="S852" s="4">
        <v>0</v>
      </c>
      <c r="T852" s="101">
        <f t="shared" si="128"/>
        <v>0</v>
      </c>
      <c r="U852" s="164">
        <v>39639</v>
      </c>
      <c r="V852" s="106">
        <v>5</v>
      </c>
      <c r="W852" s="20">
        <v>26</v>
      </c>
      <c r="X852" s="437" t="str">
        <f t="shared" si="126"/>
        <v>OK</v>
      </c>
      <c r="Y852" s="333">
        <f t="shared" si="129"/>
        <v>0</v>
      </c>
      <c r="Z852" s="9" t="str">
        <f t="shared" si="130"/>
        <v>Credial</v>
      </c>
      <c r="AA852" s="75">
        <v>39640</v>
      </c>
      <c r="AB852" s="1220"/>
      <c r="AC852" s="147">
        <f t="shared" si="127"/>
        <v>2</v>
      </c>
      <c r="AD852" s="20" t="str">
        <f t="shared" si="124"/>
        <v>OK</v>
      </c>
      <c r="AE852" s="11" t="str">
        <f t="shared" si="123"/>
        <v>-</v>
      </c>
      <c r="AF852" s="9" t="e">
        <f>IF(#REF!="","",AA852-#REF!)</f>
        <v>#REF!</v>
      </c>
      <c r="AG852" s="97"/>
      <c r="AH852" s="62"/>
    </row>
    <row r="853" spans="1:34" s="32" customFormat="1" hidden="1" outlineLevel="1" x14ac:dyDescent="0.2">
      <c r="A853"/>
      <c r="B853" s="19">
        <v>6</v>
      </c>
      <c r="C853" s="383">
        <v>143</v>
      </c>
      <c r="D853" s="20" t="s">
        <v>30</v>
      </c>
      <c r="E853" s="153">
        <v>39638</v>
      </c>
      <c r="F853" s="91"/>
      <c r="G853" s="19">
        <v>6</v>
      </c>
      <c r="H853" s="20">
        <v>143</v>
      </c>
      <c r="I853" s="20">
        <v>143</v>
      </c>
      <c r="J853" s="20">
        <v>143</v>
      </c>
      <c r="K853" s="31">
        <f t="shared" si="125"/>
        <v>0</v>
      </c>
      <c r="L853" s="159">
        <v>39639</v>
      </c>
      <c r="M853" s="92"/>
      <c r="N853" s="106">
        <v>6</v>
      </c>
      <c r="O853" s="20">
        <v>143</v>
      </c>
      <c r="P853" s="20">
        <v>143</v>
      </c>
      <c r="Q853" s="20">
        <v>0</v>
      </c>
      <c r="R853" s="20">
        <v>143</v>
      </c>
      <c r="S853" s="4">
        <v>0</v>
      </c>
      <c r="T853" s="101">
        <f t="shared" si="128"/>
        <v>0</v>
      </c>
      <c r="U853" s="164">
        <v>39639</v>
      </c>
      <c r="V853" s="106">
        <v>6</v>
      </c>
      <c r="W853" s="20">
        <v>143</v>
      </c>
      <c r="X853" s="437" t="str">
        <f t="shared" si="126"/>
        <v>OK</v>
      </c>
      <c r="Y853" s="333">
        <f t="shared" si="129"/>
        <v>0</v>
      </c>
      <c r="Z853" s="9" t="str">
        <f t="shared" si="130"/>
        <v>Ikeia</v>
      </c>
      <c r="AA853" s="75">
        <v>39645</v>
      </c>
      <c r="AB853" s="1220"/>
      <c r="AC853" s="147">
        <f t="shared" si="127"/>
        <v>7</v>
      </c>
      <c r="AD853" s="20" t="str">
        <f t="shared" si="124"/>
        <v>OK</v>
      </c>
      <c r="AE853" s="11" t="str">
        <f t="shared" si="123"/>
        <v>-</v>
      </c>
      <c r="AF853" s="9" t="e">
        <f>IF(#REF!="","",AA853-#REF!)</f>
        <v>#REF!</v>
      </c>
      <c r="AG853" s="97"/>
      <c r="AH853" s="62"/>
    </row>
    <row r="854" spans="1:34" s="32" customFormat="1" hidden="1" outlineLevel="1" x14ac:dyDescent="0.2">
      <c r="A854"/>
      <c r="B854" s="19">
        <v>7</v>
      </c>
      <c r="C854" s="383">
        <v>11</v>
      </c>
      <c r="D854" s="20" t="s">
        <v>31</v>
      </c>
      <c r="E854" s="153">
        <v>39638</v>
      </c>
      <c r="F854" s="91"/>
      <c r="G854" s="19">
        <v>7</v>
      </c>
      <c r="H854" s="20">
        <v>11</v>
      </c>
      <c r="I854" s="20">
        <v>11</v>
      </c>
      <c r="J854" s="20">
        <v>11</v>
      </c>
      <c r="K854" s="31">
        <f t="shared" si="125"/>
        <v>0</v>
      </c>
      <c r="L854" s="159">
        <v>39639</v>
      </c>
      <c r="M854" s="92"/>
      <c r="N854" s="106">
        <v>7</v>
      </c>
      <c r="O854" s="20">
        <v>11</v>
      </c>
      <c r="P854" s="20">
        <v>11</v>
      </c>
      <c r="Q854" s="20">
        <v>0</v>
      </c>
      <c r="R854" s="20">
        <v>11</v>
      </c>
      <c r="S854" s="4">
        <v>0</v>
      </c>
      <c r="T854" s="101">
        <f t="shared" si="128"/>
        <v>0</v>
      </c>
      <c r="U854" s="164">
        <v>39639</v>
      </c>
      <c r="V854" s="106">
        <v>7</v>
      </c>
      <c r="W854" s="20">
        <v>11</v>
      </c>
      <c r="X854" s="437" t="str">
        <f t="shared" si="126"/>
        <v>OK</v>
      </c>
      <c r="Y854" s="333">
        <f t="shared" si="129"/>
        <v>0</v>
      </c>
      <c r="Z854" s="9" t="str">
        <f t="shared" si="130"/>
        <v>Moviflor</v>
      </c>
      <c r="AA854" s="75">
        <v>39640</v>
      </c>
      <c r="AB854" s="1220"/>
      <c r="AC854" s="147">
        <f t="shared" si="127"/>
        <v>2</v>
      </c>
      <c r="AD854" s="20" t="str">
        <f t="shared" si="124"/>
        <v>OK</v>
      </c>
      <c r="AE854" s="11" t="str">
        <f t="shared" si="123"/>
        <v>-</v>
      </c>
      <c r="AF854" s="9" t="e">
        <f>IF(#REF!="","",AA854-#REF!)</f>
        <v>#REF!</v>
      </c>
      <c r="AG854" s="97"/>
      <c r="AH854" s="62"/>
    </row>
    <row r="855" spans="1:34" s="32" customFormat="1" hidden="1" outlineLevel="1" x14ac:dyDescent="0.2">
      <c r="A855"/>
      <c r="B855" s="19">
        <v>8</v>
      </c>
      <c r="C855" s="383">
        <v>44</v>
      </c>
      <c r="D855" s="20" t="s">
        <v>32</v>
      </c>
      <c r="E855" s="153">
        <v>39638</v>
      </c>
      <c r="F855" s="91"/>
      <c r="G855" s="19">
        <v>8</v>
      </c>
      <c r="H855" s="20">
        <v>44</v>
      </c>
      <c r="I855" s="20">
        <v>44</v>
      </c>
      <c r="J855" s="20">
        <v>44</v>
      </c>
      <c r="K855" s="20">
        <f t="shared" si="125"/>
        <v>0</v>
      </c>
      <c r="L855" s="159">
        <v>39639</v>
      </c>
      <c r="M855" s="92"/>
      <c r="N855" s="106">
        <v>8</v>
      </c>
      <c r="O855" s="20">
        <v>44</v>
      </c>
      <c r="P855" s="20">
        <v>44</v>
      </c>
      <c r="Q855" s="20">
        <v>0</v>
      </c>
      <c r="R855" s="20">
        <v>44</v>
      </c>
      <c r="S855" s="4">
        <v>0</v>
      </c>
      <c r="T855" s="101">
        <f t="shared" si="128"/>
        <v>0</v>
      </c>
      <c r="U855" s="164">
        <v>39639</v>
      </c>
      <c r="V855" s="106">
        <v>8</v>
      </c>
      <c r="W855" s="20">
        <v>44</v>
      </c>
      <c r="X855" s="437" t="str">
        <f t="shared" si="126"/>
        <v>OK</v>
      </c>
      <c r="Y855" s="333">
        <f t="shared" si="129"/>
        <v>0</v>
      </c>
      <c r="Z855" s="9" t="str">
        <f t="shared" si="130"/>
        <v>Conforama</v>
      </c>
      <c r="AA855" s="75">
        <v>39640</v>
      </c>
      <c r="AB855" s="1220"/>
      <c r="AC855" s="147">
        <f t="shared" si="127"/>
        <v>2</v>
      </c>
      <c r="AD855" s="20" t="str">
        <f t="shared" si="124"/>
        <v>OK</v>
      </c>
      <c r="AE855" s="11" t="str">
        <f t="shared" si="123"/>
        <v>-</v>
      </c>
      <c r="AF855" s="9" t="e">
        <f>IF(#REF!="","",AA855-#REF!)</f>
        <v>#REF!</v>
      </c>
      <c r="AG855" s="97"/>
      <c r="AH855" s="62"/>
    </row>
    <row r="856" spans="1:34" s="32" customFormat="1" hidden="1" outlineLevel="1" x14ac:dyDescent="0.2">
      <c r="A856"/>
      <c r="B856" s="19">
        <v>9</v>
      </c>
      <c r="C856" s="383">
        <v>7</v>
      </c>
      <c r="D856" s="20" t="s">
        <v>34</v>
      </c>
      <c r="E856" s="153">
        <v>39638</v>
      </c>
      <c r="F856" s="91"/>
      <c r="G856" s="19">
        <v>9</v>
      </c>
      <c r="H856" s="20">
        <v>7</v>
      </c>
      <c r="I856" s="20">
        <v>7</v>
      </c>
      <c r="J856" s="20">
        <v>7</v>
      </c>
      <c r="K856" s="20">
        <f t="shared" si="125"/>
        <v>0</v>
      </c>
      <c r="L856" s="159">
        <v>39639</v>
      </c>
      <c r="M856" s="92"/>
      <c r="N856" s="106">
        <v>9</v>
      </c>
      <c r="O856" s="20">
        <v>7</v>
      </c>
      <c r="P856" s="20">
        <v>7</v>
      </c>
      <c r="Q856" s="20">
        <v>0</v>
      </c>
      <c r="R856" s="20">
        <v>7</v>
      </c>
      <c r="S856" s="4">
        <v>0</v>
      </c>
      <c r="T856" s="101">
        <f t="shared" si="128"/>
        <v>0</v>
      </c>
      <c r="U856" s="164">
        <v>39639</v>
      </c>
      <c r="V856" s="106">
        <v>9</v>
      </c>
      <c r="W856" s="20">
        <v>7</v>
      </c>
      <c r="X856" s="437" t="str">
        <f t="shared" si="126"/>
        <v>OK</v>
      </c>
      <c r="Y856" s="333">
        <f t="shared" si="129"/>
        <v>0</v>
      </c>
      <c r="Z856" s="9" t="str">
        <f t="shared" si="130"/>
        <v>Euronics</v>
      </c>
      <c r="AA856" s="75">
        <v>39640</v>
      </c>
      <c r="AB856" s="1220"/>
      <c r="AC856" s="147">
        <f t="shared" si="127"/>
        <v>2</v>
      </c>
      <c r="AD856" s="20" t="str">
        <f t="shared" si="124"/>
        <v>OK</v>
      </c>
      <c r="AE856" s="11" t="str">
        <f t="shared" si="123"/>
        <v>-</v>
      </c>
      <c r="AF856" s="9" t="e">
        <f>IF(#REF!="","",AA856-#REF!)</f>
        <v>#REF!</v>
      </c>
      <c r="AG856" s="97"/>
      <c r="AH856" s="62"/>
    </row>
    <row r="857" spans="1:34" s="32" customFormat="1" hidden="1" outlineLevel="1" x14ac:dyDescent="0.2">
      <c r="A857"/>
      <c r="B857" s="19">
        <v>10</v>
      </c>
      <c r="C857" s="383">
        <v>6</v>
      </c>
      <c r="D857" s="20" t="s">
        <v>35</v>
      </c>
      <c r="E857" s="153">
        <v>39638</v>
      </c>
      <c r="F857" s="91"/>
      <c r="G857" s="19">
        <v>10</v>
      </c>
      <c r="H857" s="20">
        <v>6</v>
      </c>
      <c r="I857" s="20">
        <v>6</v>
      </c>
      <c r="J857" s="20">
        <v>6</v>
      </c>
      <c r="K857" s="20">
        <f t="shared" si="125"/>
        <v>0</v>
      </c>
      <c r="L857" s="159">
        <v>39639</v>
      </c>
      <c r="M857" s="92"/>
      <c r="N857" s="106">
        <v>10</v>
      </c>
      <c r="O857" s="20">
        <v>6</v>
      </c>
      <c r="P857" s="20">
        <v>6</v>
      </c>
      <c r="Q857" s="20">
        <v>0</v>
      </c>
      <c r="R857" s="20">
        <v>6</v>
      </c>
      <c r="S857" s="4">
        <v>0</v>
      </c>
      <c r="T857" s="101">
        <f t="shared" si="128"/>
        <v>0</v>
      </c>
      <c r="U857" s="164">
        <v>39639</v>
      </c>
      <c r="V857" s="106">
        <v>10</v>
      </c>
      <c r="W857" s="20">
        <v>6</v>
      </c>
      <c r="X857" s="437" t="str">
        <f t="shared" si="126"/>
        <v>OK</v>
      </c>
      <c r="Y857" s="333">
        <f t="shared" si="129"/>
        <v>0</v>
      </c>
      <c r="Z857" s="9" t="str">
        <f t="shared" si="130"/>
        <v>Tien 21</v>
      </c>
      <c r="AA857" s="75">
        <v>39640</v>
      </c>
      <c r="AB857" s="1220"/>
      <c r="AC857" s="147">
        <f t="shared" si="127"/>
        <v>2</v>
      </c>
      <c r="AD857" s="20" t="str">
        <f t="shared" si="124"/>
        <v>OK</v>
      </c>
      <c r="AE857" s="11" t="str">
        <f t="shared" si="123"/>
        <v>-</v>
      </c>
      <c r="AF857" s="9" t="e">
        <f>IF(#REF!="","",AA857-#REF!)</f>
        <v>#REF!</v>
      </c>
      <c r="AG857" s="97"/>
      <c r="AH857" s="62"/>
    </row>
    <row r="858" spans="1:34" s="32" customFormat="1" hidden="1" outlineLevel="1" x14ac:dyDescent="0.2">
      <c r="A858"/>
      <c r="B858" s="22">
        <v>11</v>
      </c>
      <c r="C858" s="404">
        <v>1</v>
      </c>
      <c r="D858" s="21" t="s">
        <v>37</v>
      </c>
      <c r="E858" s="153">
        <v>39638</v>
      </c>
      <c r="F858" s="91"/>
      <c r="G858" s="22">
        <v>11</v>
      </c>
      <c r="H858" s="21">
        <v>1</v>
      </c>
      <c r="I858" s="21">
        <v>1</v>
      </c>
      <c r="J858" s="21">
        <v>1</v>
      </c>
      <c r="K858" s="21">
        <f t="shared" si="125"/>
        <v>0</v>
      </c>
      <c r="L858" s="160">
        <v>39639</v>
      </c>
      <c r="M858" s="92"/>
      <c r="N858" s="108">
        <v>11</v>
      </c>
      <c r="O858" s="21">
        <v>1</v>
      </c>
      <c r="P858" s="21">
        <v>1</v>
      </c>
      <c r="Q858" s="21">
        <v>0</v>
      </c>
      <c r="R858" s="21">
        <v>1</v>
      </c>
      <c r="S858" s="14">
        <v>0</v>
      </c>
      <c r="T858" s="102">
        <f t="shared" si="128"/>
        <v>0</v>
      </c>
      <c r="U858" s="164">
        <v>39639</v>
      </c>
      <c r="V858" s="108">
        <v>11</v>
      </c>
      <c r="W858" s="21">
        <v>1</v>
      </c>
      <c r="X858" s="437" t="str">
        <f t="shared" si="126"/>
        <v>OK</v>
      </c>
      <c r="Y858" s="333">
        <f t="shared" si="129"/>
        <v>0</v>
      </c>
      <c r="Z858" s="12" t="str">
        <f t="shared" si="130"/>
        <v>Solmar</v>
      </c>
      <c r="AA858" s="75">
        <v>39640</v>
      </c>
      <c r="AB858" s="1221"/>
      <c r="AC858" s="147">
        <f t="shared" si="127"/>
        <v>2</v>
      </c>
      <c r="AD858" s="20" t="str">
        <f t="shared" si="124"/>
        <v>OK</v>
      </c>
      <c r="AE858" s="11" t="str">
        <f t="shared" si="123"/>
        <v>-</v>
      </c>
      <c r="AF858" s="9" t="e">
        <f>IF(#REF!="","",AA858-#REF!)</f>
        <v>#REF!</v>
      </c>
      <c r="AG858" s="97"/>
      <c r="AH858" s="62"/>
    </row>
    <row r="859" spans="1:34" s="32" customFormat="1" hidden="1" outlineLevel="1" x14ac:dyDescent="0.2">
      <c r="A859"/>
      <c r="B859" s="19">
        <v>1</v>
      </c>
      <c r="C859" s="383">
        <v>33</v>
      </c>
      <c r="D859" s="20" t="s">
        <v>24</v>
      </c>
      <c r="E859" s="153">
        <v>39640</v>
      </c>
      <c r="F859" s="91"/>
      <c r="G859" s="19">
        <v>1</v>
      </c>
      <c r="H859" s="78">
        <v>11</v>
      </c>
      <c r="I859" s="20">
        <v>33</v>
      </c>
      <c r="J859" s="20">
        <v>33</v>
      </c>
      <c r="K859" s="20">
        <f t="shared" si="125"/>
        <v>0</v>
      </c>
      <c r="L859" s="156">
        <v>39643</v>
      </c>
      <c r="M859" s="92"/>
      <c r="N859" s="106">
        <v>1</v>
      </c>
      <c r="O859" s="20">
        <v>33</v>
      </c>
      <c r="P859" s="20">
        <v>33</v>
      </c>
      <c r="Q859" s="20">
        <v>0</v>
      </c>
      <c r="R859" s="20">
        <v>33</v>
      </c>
      <c r="S859" s="4">
        <v>0</v>
      </c>
      <c r="T859" s="101">
        <f t="shared" si="128"/>
        <v>0</v>
      </c>
      <c r="U859" s="164">
        <v>39643</v>
      </c>
      <c r="V859" s="19">
        <v>1</v>
      </c>
      <c r="W859" s="20">
        <v>33</v>
      </c>
      <c r="X859" s="437" t="str">
        <f t="shared" si="126"/>
        <v>OK</v>
      </c>
      <c r="Y859" s="333">
        <f t="shared" si="129"/>
        <v>0</v>
      </c>
      <c r="Z859" s="9" t="str">
        <f t="shared" si="130"/>
        <v>White</v>
      </c>
      <c r="AA859" s="75">
        <v>39644</v>
      </c>
      <c r="AB859" s="1219">
        <f>SUM(W859:W867)</f>
        <v>274</v>
      </c>
      <c r="AC859" s="147">
        <f t="shared" si="127"/>
        <v>4</v>
      </c>
      <c r="AD859" s="20" t="str">
        <f t="shared" si="124"/>
        <v>OK</v>
      </c>
      <c r="AE859" s="11" t="str">
        <f t="shared" si="123"/>
        <v>-</v>
      </c>
      <c r="AF859" s="9" t="e">
        <f>IF(#REF!="","",AA859-#REF!)</f>
        <v>#REF!</v>
      </c>
      <c r="AG859" s="97"/>
      <c r="AH859" s="62"/>
    </row>
    <row r="860" spans="1:34" s="32" customFormat="1" hidden="1" outlineLevel="1" x14ac:dyDescent="0.2">
      <c r="A860"/>
      <c r="B860" s="19">
        <v>2</v>
      </c>
      <c r="C860" s="383">
        <v>5</v>
      </c>
      <c r="D860" s="20" t="s">
        <v>25</v>
      </c>
      <c r="E860" s="153">
        <v>39640</v>
      </c>
      <c r="F860" s="91"/>
      <c r="G860" s="19">
        <v>2</v>
      </c>
      <c r="H860" s="109">
        <v>5</v>
      </c>
      <c r="I860" s="20">
        <v>5</v>
      </c>
      <c r="J860" s="20">
        <v>5</v>
      </c>
      <c r="K860" s="20">
        <f t="shared" si="125"/>
        <v>0</v>
      </c>
      <c r="L860" s="156">
        <v>39643</v>
      </c>
      <c r="M860" s="92"/>
      <c r="N860" s="106">
        <v>2</v>
      </c>
      <c r="O860" s="109">
        <v>5</v>
      </c>
      <c r="P860" s="109">
        <v>5</v>
      </c>
      <c r="Q860" s="20">
        <v>0</v>
      </c>
      <c r="R860" s="109">
        <v>5</v>
      </c>
      <c r="S860" s="4">
        <v>0</v>
      </c>
      <c r="T860" s="101">
        <f t="shared" si="128"/>
        <v>0</v>
      </c>
      <c r="U860" s="164">
        <v>39643</v>
      </c>
      <c r="V860" s="19">
        <v>2</v>
      </c>
      <c r="W860" s="20">
        <v>5</v>
      </c>
      <c r="X860" s="437" t="str">
        <f t="shared" si="126"/>
        <v>OK</v>
      </c>
      <c r="Y860" s="333">
        <f t="shared" si="129"/>
        <v>0</v>
      </c>
      <c r="Z860" s="9" t="str">
        <f t="shared" si="130"/>
        <v>Green</v>
      </c>
      <c r="AA860" s="75">
        <v>39644</v>
      </c>
      <c r="AB860" s="1220"/>
      <c r="AC860" s="147">
        <f t="shared" si="127"/>
        <v>4</v>
      </c>
      <c r="AD860" s="20" t="str">
        <f t="shared" si="124"/>
        <v>OK</v>
      </c>
      <c r="AE860" s="11" t="str">
        <f t="shared" si="123"/>
        <v>-</v>
      </c>
      <c r="AF860" s="9" t="e">
        <f>IF(#REF!="","",AA860-#REF!)</f>
        <v>#REF!</v>
      </c>
      <c r="AG860" s="97"/>
      <c r="AH860" s="62"/>
    </row>
    <row r="861" spans="1:34" s="32" customFormat="1" hidden="1" outlineLevel="1" x14ac:dyDescent="0.2">
      <c r="A861"/>
      <c r="B861" s="19">
        <v>3</v>
      </c>
      <c r="C861" s="383">
        <v>19</v>
      </c>
      <c r="D861" s="20" t="s">
        <v>26</v>
      </c>
      <c r="E861" s="153">
        <v>39640</v>
      </c>
      <c r="F861" s="91"/>
      <c r="G861" s="19">
        <v>3</v>
      </c>
      <c r="H861" s="20">
        <v>19</v>
      </c>
      <c r="I861" s="20">
        <v>19</v>
      </c>
      <c r="J861" s="20">
        <v>19</v>
      </c>
      <c r="K861" s="20">
        <f t="shared" si="125"/>
        <v>0</v>
      </c>
      <c r="L861" s="156">
        <v>39643</v>
      </c>
      <c r="M861" s="92"/>
      <c r="N861" s="106">
        <v>3</v>
      </c>
      <c r="O861" s="20">
        <v>19</v>
      </c>
      <c r="P861" s="20">
        <v>19</v>
      </c>
      <c r="Q861" s="20">
        <v>0</v>
      </c>
      <c r="R861" s="20">
        <v>19</v>
      </c>
      <c r="S861" s="4">
        <v>0</v>
      </c>
      <c r="T861" s="101">
        <f t="shared" si="128"/>
        <v>0</v>
      </c>
      <c r="U861" s="164">
        <v>39643</v>
      </c>
      <c r="V861" s="19">
        <v>3</v>
      </c>
      <c r="W861" s="20">
        <v>19</v>
      </c>
      <c r="X861" s="437" t="str">
        <f t="shared" si="126"/>
        <v>OK</v>
      </c>
      <c r="Y861" s="333">
        <f t="shared" si="129"/>
        <v>0</v>
      </c>
      <c r="Z861" s="9" t="str">
        <f t="shared" si="130"/>
        <v>Black</v>
      </c>
      <c r="AA861" s="75">
        <v>39644</v>
      </c>
      <c r="AB861" s="1220"/>
      <c r="AC861" s="147">
        <f t="shared" si="127"/>
        <v>4</v>
      </c>
      <c r="AD861" s="20" t="str">
        <f t="shared" si="124"/>
        <v>OK</v>
      </c>
      <c r="AE861" s="11" t="str">
        <f t="shared" si="123"/>
        <v>-</v>
      </c>
      <c r="AF861" s="9" t="e">
        <f>IF(#REF!="","",AA861-#REF!)</f>
        <v>#REF!</v>
      </c>
      <c r="AG861" s="97"/>
      <c r="AH861" s="62"/>
    </row>
    <row r="862" spans="1:34" s="32" customFormat="1" hidden="1" outlineLevel="1" x14ac:dyDescent="0.2">
      <c r="A862"/>
      <c r="B862" s="19">
        <v>4</v>
      </c>
      <c r="C862" s="383">
        <v>34</v>
      </c>
      <c r="D862" s="20" t="s">
        <v>29</v>
      </c>
      <c r="E862" s="153">
        <v>39640</v>
      </c>
      <c r="F862" s="91"/>
      <c r="G862" s="19">
        <v>4</v>
      </c>
      <c r="H862" s="20">
        <v>34</v>
      </c>
      <c r="I862" s="20">
        <v>34</v>
      </c>
      <c r="J862" s="20">
        <v>34</v>
      </c>
      <c r="K862" s="20">
        <f t="shared" si="125"/>
        <v>0</v>
      </c>
      <c r="L862" s="156">
        <v>39643</v>
      </c>
      <c r="M862" s="92"/>
      <c r="N862" s="106">
        <v>4</v>
      </c>
      <c r="O862" s="20">
        <v>34</v>
      </c>
      <c r="P862" s="20">
        <v>34</v>
      </c>
      <c r="Q862" s="20">
        <v>0</v>
      </c>
      <c r="R862" s="20">
        <v>34</v>
      </c>
      <c r="S862" s="4">
        <v>0</v>
      </c>
      <c r="T862" s="101">
        <f t="shared" si="128"/>
        <v>0</v>
      </c>
      <c r="U862" s="164">
        <v>39643</v>
      </c>
      <c r="V862" s="19">
        <v>4</v>
      </c>
      <c r="W862" s="20">
        <v>34</v>
      </c>
      <c r="X862" s="437" t="str">
        <f t="shared" si="126"/>
        <v>OK</v>
      </c>
      <c r="Y862" s="333">
        <f t="shared" si="129"/>
        <v>0</v>
      </c>
      <c r="Z862" s="9" t="str">
        <f t="shared" si="130"/>
        <v>Credial</v>
      </c>
      <c r="AA862" s="75">
        <v>39644</v>
      </c>
      <c r="AB862" s="1220"/>
      <c r="AC862" s="147">
        <f t="shared" si="127"/>
        <v>4</v>
      </c>
      <c r="AD862" s="20" t="str">
        <f t="shared" si="124"/>
        <v>OK</v>
      </c>
      <c r="AE862" s="11" t="str">
        <f t="shared" si="123"/>
        <v>-</v>
      </c>
      <c r="AF862" s="9" t="e">
        <f>IF(#REF!="","",AA862-#REF!)</f>
        <v>#REF!</v>
      </c>
      <c r="AG862" s="97"/>
      <c r="AH862" s="62"/>
    </row>
    <row r="863" spans="1:34" s="32" customFormat="1" hidden="1" outlineLevel="1" x14ac:dyDescent="0.2">
      <c r="A863"/>
      <c r="B863" s="19">
        <v>5</v>
      </c>
      <c r="C863" s="383">
        <v>94</v>
      </c>
      <c r="D863" s="20" t="s">
        <v>30</v>
      </c>
      <c r="E863" s="153">
        <v>39640</v>
      </c>
      <c r="F863" s="91"/>
      <c r="G863" s="19">
        <v>5</v>
      </c>
      <c r="H863" s="20">
        <v>94</v>
      </c>
      <c r="I863" s="20">
        <v>94</v>
      </c>
      <c r="J863" s="20">
        <v>94</v>
      </c>
      <c r="K863" s="20">
        <f t="shared" si="125"/>
        <v>0</v>
      </c>
      <c r="L863" s="156">
        <v>39643</v>
      </c>
      <c r="M863" s="92"/>
      <c r="N863" s="106">
        <v>5</v>
      </c>
      <c r="O863" s="20">
        <v>94</v>
      </c>
      <c r="P863" s="20">
        <v>94</v>
      </c>
      <c r="Q863" s="20">
        <v>0</v>
      </c>
      <c r="R863" s="20">
        <v>94</v>
      </c>
      <c r="S863" s="4">
        <v>0</v>
      </c>
      <c r="T863" s="101">
        <f t="shared" si="128"/>
        <v>0</v>
      </c>
      <c r="U863" s="164">
        <v>39643</v>
      </c>
      <c r="V863" s="19">
        <v>5</v>
      </c>
      <c r="W863" s="20">
        <v>94</v>
      </c>
      <c r="X863" s="437" t="str">
        <f t="shared" si="126"/>
        <v>OK</v>
      </c>
      <c r="Y863" s="333">
        <f t="shared" si="129"/>
        <v>0</v>
      </c>
      <c r="Z863" s="9" t="str">
        <f t="shared" si="130"/>
        <v>Ikeia</v>
      </c>
      <c r="AA863" s="75">
        <v>39644</v>
      </c>
      <c r="AB863" s="1220"/>
      <c r="AC863" s="147">
        <f t="shared" si="127"/>
        <v>4</v>
      </c>
      <c r="AD863" s="20" t="str">
        <f t="shared" si="124"/>
        <v>OK</v>
      </c>
      <c r="AE863" s="11" t="str">
        <f t="shared" si="123"/>
        <v>-</v>
      </c>
      <c r="AF863" s="9" t="e">
        <f>IF(#REF!="","",AA863-#REF!)</f>
        <v>#REF!</v>
      </c>
      <c r="AG863" s="97"/>
      <c r="AH863" s="62"/>
    </row>
    <row r="864" spans="1:34" s="32" customFormat="1" hidden="1" outlineLevel="1" x14ac:dyDescent="0.2">
      <c r="A864"/>
      <c r="B864" s="19">
        <v>6</v>
      </c>
      <c r="C864" s="383">
        <v>1</v>
      </c>
      <c r="D864" s="20" t="s">
        <v>31</v>
      </c>
      <c r="E864" s="153">
        <v>39640</v>
      </c>
      <c r="F864" s="91"/>
      <c r="G864" s="19">
        <v>6</v>
      </c>
      <c r="H864" s="20">
        <v>1</v>
      </c>
      <c r="I864" s="20">
        <v>1</v>
      </c>
      <c r="J864" s="20">
        <v>1</v>
      </c>
      <c r="K864" s="20">
        <f t="shared" si="125"/>
        <v>0</v>
      </c>
      <c r="L864" s="156">
        <v>39643</v>
      </c>
      <c r="M864" s="92"/>
      <c r="N864" s="106">
        <v>6</v>
      </c>
      <c r="O864" s="20">
        <v>1</v>
      </c>
      <c r="P864" s="20">
        <v>1</v>
      </c>
      <c r="Q864" s="20">
        <v>0</v>
      </c>
      <c r="R864" s="20">
        <v>1</v>
      </c>
      <c r="S864" s="4">
        <v>0</v>
      </c>
      <c r="T864" s="101">
        <f t="shared" si="128"/>
        <v>0</v>
      </c>
      <c r="U864" s="164">
        <v>39643</v>
      </c>
      <c r="V864" s="19">
        <v>6</v>
      </c>
      <c r="W864" s="20">
        <v>1</v>
      </c>
      <c r="X864" s="437" t="str">
        <f t="shared" si="126"/>
        <v>OK</v>
      </c>
      <c r="Y864" s="333">
        <f t="shared" si="129"/>
        <v>0</v>
      </c>
      <c r="Z864" s="9" t="str">
        <f t="shared" si="130"/>
        <v>Moviflor</v>
      </c>
      <c r="AA864" s="75">
        <v>39644</v>
      </c>
      <c r="AB864" s="1220"/>
      <c r="AC864" s="147">
        <f t="shared" si="127"/>
        <v>4</v>
      </c>
      <c r="AD864" s="20" t="str">
        <f t="shared" si="124"/>
        <v>OK</v>
      </c>
      <c r="AE864" s="11" t="str">
        <f t="shared" si="123"/>
        <v>-</v>
      </c>
      <c r="AF864" s="9" t="e">
        <f>IF(#REF!="","",AA864-#REF!)</f>
        <v>#REF!</v>
      </c>
      <c r="AG864" s="97"/>
      <c r="AH864" s="62"/>
    </row>
    <row r="865" spans="1:34" s="32" customFormat="1" hidden="1" outlineLevel="1" x14ac:dyDescent="0.2">
      <c r="A865"/>
      <c r="B865" s="19">
        <v>7</v>
      </c>
      <c r="C865" s="383">
        <v>83</v>
      </c>
      <c r="D865" s="20" t="s">
        <v>32</v>
      </c>
      <c r="E865" s="153">
        <v>39640</v>
      </c>
      <c r="F865" s="91"/>
      <c r="G865" s="19">
        <v>7</v>
      </c>
      <c r="H865" s="20">
        <v>83</v>
      </c>
      <c r="I865" s="20">
        <v>83</v>
      </c>
      <c r="J865" s="20">
        <v>83</v>
      </c>
      <c r="K865" s="20">
        <f t="shared" si="125"/>
        <v>0</v>
      </c>
      <c r="L865" s="156">
        <v>39643</v>
      </c>
      <c r="M865" s="92"/>
      <c r="N865" s="106">
        <v>7</v>
      </c>
      <c r="O865" s="20">
        <v>83</v>
      </c>
      <c r="P865" s="20">
        <v>83</v>
      </c>
      <c r="Q865" s="20">
        <v>0</v>
      </c>
      <c r="R865" s="20">
        <v>83</v>
      </c>
      <c r="S865" s="4">
        <v>0</v>
      </c>
      <c r="T865" s="101">
        <f t="shared" si="128"/>
        <v>0</v>
      </c>
      <c r="U865" s="164">
        <v>39643</v>
      </c>
      <c r="V865" s="19">
        <v>7</v>
      </c>
      <c r="W865" s="20">
        <v>83</v>
      </c>
      <c r="X865" s="437" t="str">
        <f t="shared" si="126"/>
        <v>OK</v>
      </c>
      <c r="Y865" s="333">
        <f t="shared" si="129"/>
        <v>0</v>
      </c>
      <c r="Z865" s="9" t="str">
        <f t="shared" si="130"/>
        <v>Conforama</v>
      </c>
      <c r="AA865" s="75">
        <v>39644</v>
      </c>
      <c r="AB865" s="1220"/>
      <c r="AC865" s="147">
        <f t="shared" si="127"/>
        <v>4</v>
      </c>
      <c r="AD865" s="20" t="str">
        <f t="shared" si="124"/>
        <v>OK</v>
      </c>
      <c r="AE865" s="11" t="str">
        <f t="shared" si="123"/>
        <v>-</v>
      </c>
      <c r="AF865" s="9" t="e">
        <f>IF(#REF!="","",AA865-#REF!)</f>
        <v>#REF!</v>
      </c>
      <c r="AG865" s="97"/>
      <c r="AH865" s="62"/>
    </row>
    <row r="866" spans="1:34" s="32" customFormat="1" hidden="1" outlineLevel="1" x14ac:dyDescent="0.2">
      <c r="A866"/>
      <c r="B866" s="19">
        <v>8</v>
      </c>
      <c r="C866" s="383">
        <v>4</v>
      </c>
      <c r="D866" s="20" t="s">
        <v>35</v>
      </c>
      <c r="E866" s="153">
        <v>39640</v>
      </c>
      <c r="F866" s="91"/>
      <c r="G866" s="19">
        <v>8</v>
      </c>
      <c r="H866" s="20">
        <v>4</v>
      </c>
      <c r="I866" s="20">
        <v>4</v>
      </c>
      <c r="J866" s="20">
        <v>4</v>
      </c>
      <c r="K866" s="20">
        <f t="shared" si="125"/>
        <v>0</v>
      </c>
      <c r="L866" s="156">
        <v>39643</v>
      </c>
      <c r="M866" s="92"/>
      <c r="N866" s="106">
        <v>8</v>
      </c>
      <c r="O866" s="20">
        <v>4</v>
      </c>
      <c r="P866" s="20">
        <v>4</v>
      </c>
      <c r="Q866" s="20">
        <v>0</v>
      </c>
      <c r="R866" s="20">
        <v>4</v>
      </c>
      <c r="S866" s="4">
        <v>0</v>
      </c>
      <c r="T866" s="101">
        <f t="shared" si="128"/>
        <v>0</v>
      </c>
      <c r="U866" s="164">
        <v>39643</v>
      </c>
      <c r="V866" s="19">
        <v>8</v>
      </c>
      <c r="W866" s="20">
        <v>4</v>
      </c>
      <c r="X866" s="437" t="str">
        <f t="shared" si="126"/>
        <v>OK</v>
      </c>
      <c r="Y866" s="333">
        <f t="shared" si="129"/>
        <v>0</v>
      </c>
      <c r="Z866" s="9" t="str">
        <f t="shared" si="130"/>
        <v>Tien 21</v>
      </c>
      <c r="AA866" s="75">
        <v>39644</v>
      </c>
      <c r="AB866" s="1220"/>
      <c r="AC866" s="147">
        <f t="shared" si="127"/>
        <v>4</v>
      </c>
      <c r="AD866" s="20" t="str">
        <f t="shared" si="124"/>
        <v>OK</v>
      </c>
      <c r="AE866" s="11" t="str">
        <f t="shared" si="123"/>
        <v>-</v>
      </c>
      <c r="AF866" s="9" t="e">
        <f>IF(#REF!="","",AA866-#REF!)</f>
        <v>#REF!</v>
      </c>
      <c r="AG866" s="97"/>
      <c r="AH866" s="62"/>
    </row>
    <row r="867" spans="1:34" s="32" customFormat="1" hidden="1" outlineLevel="1" x14ac:dyDescent="0.2">
      <c r="A867"/>
      <c r="B867" s="22">
        <v>9</v>
      </c>
      <c r="C867" s="404">
        <v>1</v>
      </c>
      <c r="D867" s="21" t="s">
        <v>36</v>
      </c>
      <c r="E867" s="153">
        <v>39640</v>
      </c>
      <c r="F867" s="91"/>
      <c r="G867" s="22">
        <v>9</v>
      </c>
      <c r="H867" s="21">
        <v>1</v>
      </c>
      <c r="I867" s="21">
        <v>1</v>
      </c>
      <c r="J867" s="21">
        <v>1</v>
      </c>
      <c r="K867" s="21">
        <f t="shared" si="125"/>
        <v>0</v>
      </c>
      <c r="L867" s="157">
        <v>39643</v>
      </c>
      <c r="M867" s="92"/>
      <c r="N867" s="108">
        <v>9</v>
      </c>
      <c r="O867" s="21">
        <v>1</v>
      </c>
      <c r="P867" s="21">
        <v>1</v>
      </c>
      <c r="Q867" s="21">
        <v>0</v>
      </c>
      <c r="R867" s="21">
        <v>1</v>
      </c>
      <c r="S867" s="14">
        <v>0</v>
      </c>
      <c r="T867" s="102">
        <f t="shared" si="128"/>
        <v>0</v>
      </c>
      <c r="U867" s="164">
        <v>39643</v>
      </c>
      <c r="V867" s="22">
        <v>9</v>
      </c>
      <c r="W867" s="21">
        <v>1</v>
      </c>
      <c r="X867" s="437" t="str">
        <f t="shared" si="126"/>
        <v>OK</v>
      </c>
      <c r="Y867" s="333">
        <f t="shared" si="129"/>
        <v>0</v>
      </c>
      <c r="Z867" s="12" t="str">
        <f t="shared" si="130"/>
        <v>Confort</v>
      </c>
      <c r="AA867" s="75">
        <v>39644</v>
      </c>
      <c r="AB867" s="1221"/>
      <c r="AC867" s="147">
        <f t="shared" si="127"/>
        <v>4</v>
      </c>
      <c r="AD867" s="20" t="str">
        <f t="shared" si="124"/>
        <v>OK</v>
      </c>
      <c r="AE867" s="11" t="str">
        <f t="shared" si="123"/>
        <v>-</v>
      </c>
      <c r="AF867" s="9" t="e">
        <f>IF(#REF!="","",AA867-#REF!)</f>
        <v>#REF!</v>
      </c>
      <c r="AG867" s="97"/>
      <c r="AH867" s="62"/>
    </row>
    <row r="868" spans="1:34" s="32" customFormat="1" hidden="1" outlineLevel="1" x14ac:dyDescent="0.2">
      <c r="A868"/>
      <c r="B868" s="19">
        <v>1</v>
      </c>
      <c r="C868" s="383">
        <v>34</v>
      </c>
      <c r="D868" s="20" t="s">
        <v>24</v>
      </c>
      <c r="E868" s="153">
        <v>39644</v>
      </c>
      <c r="F868" s="91"/>
      <c r="G868" s="19">
        <v>1</v>
      </c>
      <c r="H868" s="78">
        <v>39</v>
      </c>
      <c r="I868" s="20">
        <v>34</v>
      </c>
      <c r="J868" s="20">
        <v>34</v>
      </c>
      <c r="K868" s="20">
        <v>0</v>
      </c>
      <c r="L868" s="156">
        <v>39645</v>
      </c>
      <c r="M868" s="92"/>
      <c r="N868" s="19">
        <v>1</v>
      </c>
      <c r="O868" s="20">
        <v>34</v>
      </c>
      <c r="P868" s="20">
        <v>34</v>
      </c>
      <c r="Q868" s="20">
        <v>0</v>
      </c>
      <c r="R868" s="20">
        <v>34</v>
      </c>
      <c r="S868" s="4">
        <v>0</v>
      </c>
      <c r="T868" s="101">
        <f t="shared" si="128"/>
        <v>0</v>
      </c>
      <c r="U868" s="164">
        <v>39644</v>
      </c>
      <c r="V868" s="19">
        <v>1</v>
      </c>
      <c r="W868" s="20">
        <v>34</v>
      </c>
      <c r="X868" s="437" t="str">
        <f t="shared" si="126"/>
        <v>OK</v>
      </c>
      <c r="Y868" s="333">
        <f t="shared" si="129"/>
        <v>0</v>
      </c>
      <c r="Z868" s="9" t="str">
        <f t="shared" si="130"/>
        <v>White</v>
      </c>
      <c r="AA868" s="75">
        <v>39650</v>
      </c>
      <c r="AB868" s="1219">
        <f>SUM(W868:W876)</f>
        <v>239</v>
      </c>
      <c r="AC868" s="147">
        <f t="shared" si="127"/>
        <v>6</v>
      </c>
      <c r="AD868" s="20" t="str">
        <f t="shared" si="124"/>
        <v>OK</v>
      </c>
      <c r="AE868" s="11" t="str">
        <f t="shared" si="123"/>
        <v>-</v>
      </c>
      <c r="AF868" s="9" t="e">
        <f>IF(#REF!="","",AA868-#REF!)</f>
        <v>#REF!</v>
      </c>
      <c r="AG868" s="97"/>
      <c r="AH868" s="62"/>
    </row>
    <row r="869" spans="1:34" s="32" customFormat="1" hidden="1" outlineLevel="1" x14ac:dyDescent="0.2">
      <c r="A869"/>
      <c r="B869" s="19">
        <v>2</v>
      </c>
      <c r="C869" s="383">
        <v>9</v>
      </c>
      <c r="D869" s="20" t="s">
        <v>25</v>
      </c>
      <c r="E869" s="153">
        <v>39644</v>
      </c>
      <c r="F869" s="91"/>
      <c r="G869" s="19">
        <v>2</v>
      </c>
      <c r="H869" s="20">
        <v>9</v>
      </c>
      <c r="I869" s="20">
        <v>9</v>
      </c>
      <c r="J869" s="20">
        <v>9</v>
      </c>
      <c r="K869" s="20">
        <v>0</v>
      </c>
      <c r="L869" s="156">
        <v>39645</v>
      </c>
      <c r="M869" s="92"/>
      <c r="N869" s="19">
        <v>2</v>
      </c>
      <c r="O869" s="20">
        <v>9</v>
      </c>
      <c r="P869" s="20">
        <v>9</v>
      </c>
      <c r="Q869" s="20">
        <v>0</v>
      </c>
      <c r="R869" s="20">
        <v>9</v>
      </c>
      <c r="S869" s="4">
        <v>0</v>
      </c>
      <c r="T869" s="101">
        <f t="shared" si="128"/>
        <v>0</v>
      </c>
      <c r="U869" s="164">
        <v>39644</v>
      </c>
      <c r="V869" s="19">
        <v>2</v>
      </c>
      <c r="W869" s="20">
        <v>9</v>
      </c>
      <c r="X869" s="437" t="str">
        <f t="shared" si="126"/>
        <v>OK</v>
      </c>
      <c r="Y869" s="333">
        <f t="shared" si="129"/>
        <v>0</v>
      </c>
      <c r="Z869" s="9" t="str">
        <f t="shared" si="130"/>
        <v>Green</v>
      </c>
      <c r="AA869" s="75">
        <v>39650</v>
      </c>
      <c r="AB869" s="1220"/>
      <c r="AC869" s="147">
        <f t="shared" si="127"/>
        <v>6</v>
      </c>
      <c r="AD869" s="20" t="str">
        <f t="shared" si="124"/>
        <v>OK</v>
      </c>
      <c r="AE869" s="11" t="str">
        <f t="shared" si="123"/>
        <v>-</v>
      </c>
      <c r="AF869" s="9" t="e">
        <f>IF(#REF!="","",AA869-#REF!)</f>
        <v>#REF!</v>
      </c>
      <c r="AG869" s="97"/>
      <c r="AH869" s="62"/>
    </row>
    <row r="870" spans="1:34" s="32" customFormat="1" hidden="1" outlineLevel="1" x14ac:dyDescent="0.2">
      <c r="A870"/>
      <c r="B870" s="19">
        <v>3</v>
      </c>
      <c r="C870" s="383">
        <v>18</v>
      </c>
      <c r="D870" s="20" t="s">
        <v>26</v>
      </c>
      <c r="E870" s="153">
        <v>39644</v>
      </c>
      <c r="F870" s="91"/>
      <c r="G870" s="19">
        <v>3</v>
      </c>
      <c r="H870" s="20">
        <v>18</v>
      </c>
      <c r="I870" s="20">
        <v>18</v>
      </c>
      <c r="J870" s="20">
        <v>18</v>
      </c>
      <c r="K870" s="20">
        <v>0</v>
      </c>
      <c r="L870" s="156">
        <v>39645</v>
      </c>
      <c r="M870" s="92"/>
      <c r="N870" s="19">
        <v>3</v>
      </c>
      <c r="O870" s="20">
        <v>18</v>
      </c>
      <c r="P870" s="20">
        <v>18</v>
      </c>
      <c r="Q870" s="20">
        <v>0</v>
      </c>
      <c r="R870" s="20">
        <v>18</v>
      </c>
      <c r="S870" s="4">
        <v>0</v>
      </c>
      <c r="T870" s="101">
        <f t="shared" si="128"/>
        <v>0</v>
      </c>
      <c r="U870" s="164">
        <v>39644</v>
      </c>
      <c r="V870" s="19">
        <v>3</v>
      </c>
      <c r="W870" s="20">
        <v>18</v>
      </c>
      <c r="X870" s="437" t="str">
        <f t="shared" si="126"/>
        <v>OK</v>
      </c>
      <c r="Y870" s="333">
        <f t="shared" si="129"/>
        <v>0</v>
      </c>
      <c r="Z870" s="9" t="str">
        <f t="shared" si="130"/>
        <v>Black</v>
      </c>
      <c r="AA870" s="75">
        <v>39650</v>
      </c>
      <c r="AB870" s="1220"/>
      <c r="AC870" s="147">
        <f t="shared" si="127"/>
        <v>6</v>
      </c>
      <c r="AD870" s="20" t="str">
        <f t="shared" si="124"/>
        <v>OK</v>
      </c>
      <c r="AE870" s="11" t="str">
        <f t="shared" ref="AE870:AE933" si="131">IF(AND((AA870=""),$E$8&gt;(V924+5)),"ALERTA","-")</f>
        <v>-</v>
      </c>
      <c r="AF870" s="9" t="e">
        <f>IF(#REF!="","",AA870-#REF!)</f>
        <v>#REF!</v>
      </c>
      <c r="AG870" s="97"/>
      <c r="AH870" s="62"/>
    </row>
    <row r="871" spans="1:34" s="32" customFormat="1" hidden="1" outlineLevel="1" x14ac:dyDescent="0.2">
      <c r="A871"/>
      <c r="B871" s="19">
        <v>4</v>
      </c>
      <c r="C871" s="383">
        <v>21</v>
      </c>
      <c r="D871" s="20" t="s">
        <v>29</v>
      </c>
      <c r="E871" s="153">
        <v>39644</v>
      </c>
      <c r="F871" s="91"/>
      <c r="G871" s="19">
        <v>4</v>
      </c>
      <c r="H871" s="20">
        <v>21</v>
      </c>
      <c r="I871" s="20">
        <v>21</v>
      </c>
      <c r="J871" s="20">
        <v>21</v>
      </c>
      <c r="K871" s="20">
        <v>0</v>
      </c>
      <c r="L871" s="156">
        <v>39645</v>
      </c>
      <c r="M871" s="92"/>
      <c r="N871" s="19">
        <v>4</v>
      </c>
      <c r="O871" s="20">
        <v>21</v>
      </c>
      <c r="P871" s="20">
        <v>21</v>
      </c>
      <c r="Q871" s="20">
        <v>0</v>
      </c>
      <c r="R871" s="20">
        <v>21</v>
      </c>
      <c r="S871" s="4">
        <v>0</v>
      </c>
      <c r="T871" s="101">
        <f t="shared" si="128"/>
        <v>0</v>
      </c>
      <c r="U871" s="164">
        <v>39644</v>
      </c>
      <c r="V871" s="19">
        <v>4</v>
      </c>
      <c r="W871" s="20">
        <v>21</v>
      </c>
      <c r="X871" s="437" t="str">
        <f t="shared" si="126"/>
        <v>OK</v>
      </c>
      <c r="Y871" s="333">
        <f t="shared" si="129"/>
        <v>0</v>
      </c>
      <c r="Z871" s="9" t="str">
        <f t="shared" si="130"/>
        <v>Credial</v>
      </c>
      <c r="AA871" s="75">
        <v>39650</v>
      </c>
      <c r="AB871" s="1220"/>
      <c r="AC871" s="147">
        <f t="shared" si="127"/>
        <v>6</v>
      </c>
      <c r="AD871" s="20" t="str">
        <f t="shared" si="124"/>
        <v>OK</v>
      </c>
      <c r="AE871" s="11" t="str">
        <f t="shared" si="131"/>
        <v>-</v>
      </c>
      <c r="AF871" s="9" t="e">
        <f>IF(#REF!="","",AA871-#REF!)</f>
        <v>#REF!</v>
      </c>
      <c r="AG871" s="97"/>
      <c r="AH871" s="62"/>
    </row>
    <row r="872" spans="1:34" s="32" customFormat="1" hidden="1" outlineLevel="1" x14ac:dyDescent="0.2">
      <c r="A872"/>
      <c r="B872" s="19">
        <v>5</v>
      </c>
      <c r="C872" s="383">
        <v>99</v>
      </c>
      <c r="D872" s="20" t="s">
        <v>30</v>
      </c>
      <c r="E872" s="153">
        <v>39644</v>
      </c>
      <c r="F872" s="91"/>
      <c r="G872" s="19">
        <v>5</v>
      </c>
      <c r="H872" s="20">
        <v>99</v>
      </c>
      <c r="I872" s="20">
        <v>99</v>
      </c>
      <c r="J872" s="20">
        <v>99</v>
      </c>
      <c r="K872" s="20">
        <v>0</v>
      </c>
      <c r="L872" s="156">
        <v>39645</v>
      </c>
      <c r="M872" s="92"/>
      <c r="N872" s="19">
        <v>5</v>
      </c>
      <c r="O872" s="20">
        <v>99</v>
      </c>
      <c r="P872" s="20">
        <v>99</v>
      </c>
      <c r="Q872" s="20">
        <v>0</v>
      </c>
      <c r="R872" s="20">
        <v>99</v>
      </c>
      <c r="S872" s="4">
        <v>0</v>
      </c>
      <c r="T872" s="101">
        <f t="shared" si="128"/>
        <v>0</v>
      </c>
      <c r="U872" s="164">
        <v>39644</v>
      </c>
      <c r="V872" s="19">
        <v>5</v>
      </c>
      <c r="W872" s="20">
        <v>99</v>
      </c>
      <c r="X872" s="437" t="str">
        <f t="shared" si="126"/>
        <v>OK</v>
      </c>
      <c r="Y872" s="333">
        <f t="shared" si="129"/>
        <v>0</v>
      </c>
      <c r="Z872" s="9" t="str">
        <f t="shared" si="130"/>
        <v>Ikeia</v>
      </c>
      <c r="AA872" s="75">
        <v>39650</v>
      </c>
      <c r="AB872" s="1220"/>
      <c r="AC872" s="147">
        <f t="shared" si="127"/>
        <v>6</v>
      </c>
      <c r="AD872" s="20" t="str">
        <f t="shared" si="124"/>
        <v>OK</v>
      </c>
      <c r="AE872" s="11" t="str">
        <f t="shared" si="131"/>
        <v>-</v>
      </c>
      <c r="AF872" s="9" t="e">
        <f>IF(#REF!="","",AA872-#REF!)</f>
        <v>#REF!</v>
      </c>
      <c r="AG872" s="97"/>
      <c r="AH872" s="62"/>
    </row>
    <row r="873" spans="1:34" s="32" customFormat="1" hidden="1" outlineLevel="1" x14ac:dyDescent="0.2">
      <c r="A873"/>
      <c r="B873" s="19">
        <v>6</v>
      </c>
      <c r="C873" s="383">
        <v>7</v>
      </c>
      <c r="D873" s="20" t="s">
        <v>31</v>
      </c>
      <c r="E873" s="153">
        <v>39644</v>
      </c>
      <c r="F873" s="91"/>
      <c r="G873" s="19">
        <v>6</v>
      </c>
      <c r="H873" s="20">
        <v>7</v>
      </c>
      <c r="I873" s="20">
        <v>7</v>
      </c>
      <c r="J873" s="20">
        <v>7</v>
      </c>
      <c r="K873" s="20">
        <v>0</v>
      </c>
      <c r="L873" s="156">
        <v>39645</v>
      </c>
      <c r="M873" s="92"/>
      <c r="N873" s="19">
        <v>6</v>
      </c>
      <c r="O873" s="20">
        <v>7</v>
      </c>
      <c r="P873" s="20">
        <v>7</v>
      </c>
      <c r="Q873" s="20">
        <v>0</v>
      </c>
      <c r="R873" s="20">
        <v>7</v>
      </c>
      <c r="S873" s="4">
        <v>0</v>
      </c>
      <c r="T873" s="101">
        <f t="shared" si="128"/>
        <v>0</v>
      </c>
      <c r="U873" s="164">
        <v>39644</v>
      </c>
      <c r="V873" s="19">
        <v>6</v>
      </c>
      <c r="W873" s="20">
        <v>7</v>
      </c>
      <c r="X873" s="437" t="str">
        <f t="shared" si="126"/>
        <v>OK</v>
      </c>
      <c r="Y873" s="333">
        <f t="shared" si="129"/>
        <v>0</v>
      </c>
      <c r="Z873" s="9" t="str">
        <f t="shared" si="130"/>
        <v>Moviflor</v>
      </c>
      <c r="AA873" s="75">
        <v>39650</v>
      </c>
      <c r="AB873" s="1220"/>
      <c r="AC873" s="147">
        <f t="shared" si="127"/>
        <v>6</v>
      </c>
      <c r="AD873" s="20" t="str">
        <f t="shared" si="124"/>
        <v>OK</v>
      </c>
      <c r="AE873" s="11" t="str">
        <f t="shared" si="131"/>
        <v>-</v>
      </c>
      <c r="AF873" s="9" t="e">
        <f>IF(#REF!="","",AA873-#REF!)</f>
        <v>#REF!</v>
      </c>
      <c r="AG873" s="97"/>
      <c r="AH873" s="62"/>
    </row>
    <row r="874" spans="1:34" s="32" customFormat="1" hidden="1" outlineLevel="1" x14ac:dyDescent="0.2">
      <c r="A874"/>
      <c r="B874" s="19">
        <v>7</v>
      </c>
      <c r="C874" s="383">
        <v>45</v>
      </c>
      <c r="D874" s="20" t="s">
        <v>32</v>
      </c>
      <c r="E874" s="153">
        <v>39644</v>
      </c>
      <c r="F874" s="91"/>
      <c r="G874" s="19">
        <v>7</v>
      </c>
      <c r="H874" s="20">
        <v>45</v>
      </c>
      <c r="I874" s="20">
        <v>45</v>
      </c>
      <c r="J874" s="20">
        <v>45</v>
      </c>
      <c r="K874" s="20">
        <v>0</v>
      </c>
      <c r="L874" s="156">
        <v>39645</v>
      </c>
      <c r="M874" s="92"/>
      <c r="N874" s="19">
        <v>7</v>
      </c>
      <c r="O874" s="20">
        <v>45</v>
      </c>
      <c r="P874" s="20">
        <v>45</v>
      </c>
      <c r="Q874" s="20">
        <v>0</v>
      </c>
      <c r="R874" s="20">
        <v>45</v>
      </c>
      <c r="S874" s="4">
        <v>0</v>
      </c>
      <c r="T874" s="101">
        <f t="shared" si="128"/>
        <v>0</v>
      </c>
      <c r="U874" s="164">
        <v>39644</v>
      </c>
      <c r="V874" s="106">
        <v>7</v>
      </c>
      <c r="W874" s="20">
        <v>45</v>
      </c>
      <c r="X874" s="437" t="str">
        <f t="shared" si="126"/>
        <v>OK</v>
      </c>
      <c r="Y874" s="333">
        <f t="shared" si="129"/>
        <v>0</v>
      </c>
      <c r="Z874" s="9" t="str">
        <f t="shared" si="130"/>
        <v>Conforama</v>
      </c>
      <c r="AA874" s="75">
        <v>39696</v>
      </c>
      <c r="AB874" s="1220"/>
      <c r="AC874" s="147">
        <f t="shared" si="127"/>
        <v>50</v>
      </c>
      <c r="AD874" s="20" t="str">
        <f t="shared" si="124"/>
        <v>OK</v>
      </c>
      <c r="AE874" s="11" t="str">
        <f t="shared" si="131"/>
        <v>-</v>
      </c>
      <c r="AF874" s="9" t="e">
        <f>IF(#REF!="","",AA874-#REF!)</f>
        <v>#REF!</v>
      </c>
      <c r="AG874" s="97"/>
      <c r="AH874" s="62"/>
    </row>
    <row r="875" spans="1:34" s="32" customFormat="1" hidden="1" outlineLevel="1" x14ac:dyDescent="0.2">
      <c r="A875"/>
      <c r="B875" s="19">
        <v>8</v>
      </c>
      <c r="C875" s="383">
        <v>4</v>
      </c>
      <c r="D875" s="20" t="s">
        <v>34</v>
      </c>
      <c r="E875" s="153">
        <v>39644</v>
      </c>
      <c r="F875" s="91"/>
      <c r="G875" s="19">
        <v>8</v>
      </c>
      <c r="H875" s="20">
        <v>4</v>
      </c>
      <c r="I875" s="20">
        <v>4</v>
      </c>
      <c r="J875" s="20">
        <v>4</v>
      </c>
      <c r="K875" s="20">
        <v>0</v>
      </c>
      <c r="L875" s="156">
        <v>39645</v>
      </c>
      <c r="M875" s="92"/>
      <c r="N875" s="19">
        <v>8</v>
      </c>
      <c r="O875" s="20">
        <v>4</v>
      </c>
      <c r="P875" s="20">
        <v>4</v>
      </c>
      <c r="Q875" s="20">
        <v>0</v>
      </c>
      <c r="R875" s="20">
        <v>4</v>
      </c>
      <c r="S875" s="4">
        <v>0</v>
      </c>
      <c r="T875" s="101">
        <f t="shared" si="128"/>
        <v>0</v>
      </c>
      <c r="U875" s="164">
        <v>39644</v>
      </c>
      <c r="V875" s="106">
        <v>8</v>
      </c>
      <c r="W875" s="20">
        <v>4</v>
      </c>
      <c r="X875" s="437" t="str">
        <f t="shared" si="126"/>
        <v>OK</v>
      </c>
      <c r="Y875" s="333">
        <f t="shared" si="129"/>
        <v>0</v>
      </c>
      <c r="Z875" s="9" t="str">
        <f t="shared" si="130"/>
        <v>Euronics</v>
      </c>
      <c r="AA875" s="75">
        <v>39650</v>
      </c>
      <c r="AB875" s="1220"/>
      <c r="AC875" s="147">
        <f t="shared" si="127"/>
        <v>6</v>
      </c>
      <c r="AD875" s="20" t="str">
        <f t="shared" si="124"/>
        <v>OK</v>
      </c>
      <c r="AE875" s="11" t="str">
        <f t="shared" si="131"/>
        <v>-</v>
      </c>
      <c r="AF875" s="9" t="e">
        <f>IF(#REF!="","",AA875-#REF!)</f>
        <v>#REF!</v>
      </c>
      <c r="AG875" s="97"/>
      <c r="AH875" s="62"/>
    </row>
    <row r="876" spans="1:34" s="32" customFormat="1" hidden="1" outlineLevel="1" x14ac:dyDescent="0.2">
      <c r="A876"/>
      <c r="B876" s="22">
        <v>9</v>
      </c>
      <c r="C876" s="404">
        <v>2</v>
      </c>
      <c r="D876" s="21" t="s">
        <v>36</v>
      </c>
      <c r="E876" s="153">
        <v>39644</v>
      </c>
      <c r="F876" s="91"/>
      <c r="G876" s="22">
        <v>9</v>
      </c>
      <c r="H876" s="21">
        <v>2</v>
      </c>
      <c r="I876" s="21">
        <v>2</v>
      </c>
      <c r="J876" s="21">
        <v>2</v>
      </c>
      <c r="K876" s="21">
        <v>0</v>
      </c>
      <c r="L876" s="156">
        <v>39645</v>
      </c>
      <c r="M876" s="92"/>
      <c r="N876" s="22">
        <v>9</v>
      </c>
      <c r="O876" s="21">
        <v>2</v>
      </c>
      <c r="P876" s="21">
        <v>2</v>
      </c>
      <c r="Q876" s="21">
        <v>0</v>
      </c>
      <c r="R876" s="21">
        <v>2</v>
      </c>
      <c r="S876" s="14">
        <v>0</v>
      </c>
      <c r="T876" s="102">
        <f t="shared" si="128"/>
        <v>0</v>
      </c>
      <c r="U876" s="164">
        <v>39644</v>
      </c>
      <c r="V876" s="108">
        <v>9</v>
      </c>
      <c r="W876" s="21">
        <v>2</v>
      </c>
      <c r="X876" s="437" t="str">
        <f t="shared" si="126"/>
        <v>OK</v>
      </c>
      <c r="Y876" s="333">
        <f t="shared" si="129"/>
        <v>0</v>
      </c>
      <c r="Z876" s="12" t="str">
        <f t="shared" si="130"/>
        <v>Confort</v>
      </c>
      <c r="AA876" s="75">
        <v>39650</v>
      </c>
      <c r="AB876" s="1221"/>
      <c r="AC876" s="147">
        <f t="shared" si="127"/>
        <v>6</v>
      </c>
      <c r="AD876" s="20" t="str">
        <f t="shared" si="124"/>
        <v>OK</v>
      </c>
      <c r="AE876" s="11" t="str">
        <f t="shared" si="131"/>
        <v>-</v>
      </c>
      <c r="AF876" s="9" t="e">
        <f>IF(#REF!="","",AA876-#REF!)</f>
        <v>#REF!</v>
      </c>
      <c r="AG876" s="97"/>
      <c r="AH876" s="62"/>
    </row>
    <row r="877" spans="1:34" s="32" customFormat="1" hidden="1" outlineLevel="1" x14ac:dyDescent="0.2">
      <c r="A877"/>
      <c r="B877" s="19">
        <v>1</v>
      </c>
      <c r="C877" s="383">
        <v>39</v>
      </c>
      <c r="D877" s="20" t="s">
        <v>24</v>
      </c>
      <c r="E877" s="153">
        <v>39646</v>
      </c>
      <c r="F877" s="91"/>
      <c r="G877" s="19">
        <v>1</v>
      </c>
      <c r="H877" s="78">
        <v>125</v>
      </c>
      <c r="I877" s="20">
        <v>39</v>
      </c>
      <c r="J877" s="20">
        <v>39</v>
      </c>
      <c r="K877" s="20">
        <v>0</v>
      </c>
      <c r="L877" s="156">
        <v>39647</v>
      </c>
      <c r="M877" s="92"/>
      <c r="N877" s="19">
        <v>1</v>
      </c>
      <c r="O877" s="20">
        <v>39</v>
      </c>
      <c r="P877" s="20">
        <v>39</v>
      </c>
      <c r="Q877" s="20">
        <v>0</v>
      </c>
      <c r="R877" s="20">
        <v>39</v>
      </c>
      <c r="S877" s="4">
        <v>0</v>
      </c>
      <c r="T877" s="101">
        <f t="shared" si="128"/>
        <v>0</v>
      </c>
      <c r="U877" s="164">
        <v>39647</v>
      </c>
      <c r="V877" s="19">
        <v>1</v>
      </c>
      <c r="W877" s="20">
        <v>39</v>
      </c>
      <c r="X877" s="437" t="str">
        <f t="shared" si="126"/>
        <v>OK</v>
      </c>
      <c r="Y877" s="333">
        <f t="shared" si="129"/>
        <v>0</v>
      </c>
      <c r="Z877" s="9" t="str">
        <f t="shared" si="130"/>
        <v>White</v>
      </c>
      <c r="AA877" s="75">
        <v>39653</v>
      </c>
      <c r="AB877" s="1219">
        <f>SUM(W877:W885)</f>
        <v>122</v>
      </c>
      <c r="AC877" s="147">
        <f t="shared" si="127"/>
        <v>7</v>
      </c>
      <c r="AD877" s="20" t="str">
        <f t="shared" si="124"/>
        <v>OK</v>
      </c>
      <c r="AE877" s="11" t="str">
        <f t="shared" si="131"/>
        <v>-</v>
      </c>
      <c r="AF877" s="9" t="e">
        <f>IF(#REF!="","",AA877-#REF!)</f>
        <v>#REF!</v>
      </c>
      <c r="AG877" s="97"/>
      <c r="AH877" s="62"/>
    </row>
    <row r="878" spans="1:34" s="32" customFormat="1" hidden="1" outlineLevel="1" x14ac:dyDescent="0.2">
      <c r="A878"/>
      <c r="B878" s="19">
        <v>2</v>
      </c>
      <c r="C878" s="383">
        <v>11</v>
      </c>
      <c r="D878" s="20" t="s">
        <v>25</v>
      </c>
      <c r="E878" s="153">
        <v>39646</v>
      </c>
      <c r="F878" s="91"/>
      <c r="G878" s="19">
        <v>2</v>
      </c>
      <c r="H878" s="20">
        <v>11</v>
      </c>
      <c r="I878" s="20">
        <v>11</v>
      </c>
      <c r="J878" s="20">
        <v>11</v>
      </c>
      <c r="K878" s="20">
        <v>0</v>
      </c>
      <c r="L878" s="156">
        <v>39647</v>
      </c>
      <c r="M878" s="92"/>
      <c r="N878" s="19">
        <v>2</v>
      </c>
      <c r="O878" s="20">
        <v>11</v>
      </c>
      <c r="P878" s="20">
        <v>11</v>
      </c>
      <c r="Q878" s="20">
        <v>0</v>
      </c>
      <c r="R878" s="20">
        <v>11</v>
      </c>
      <c r="S878" s="4">
        <v>0</v>
      </c>
      <c r="T878" s="101">
        <f t="shared" si="128"/>
        <v>0</v>
      </c>
      <c r="U878" s="164">
        <v>39647</v>
      </c>
      <c r="V878" s="19">
        <v>2</v>
      </c>
      <c r="W878" s="20">
        <v>11</v>
      </c>
      <c r="X878" s="437" t="str">
        <f t="shared" si="126"/>
        <v>OK</v>
      </c>
      <c r="Y878" s="333">
        <f t="shared" si="129"/>
        <v>0</v>
      </c>
      <c r="Z878" s="9" t="str">
        <f t="shared" si="130"/>
        <v>Green</v>
      </c>
      <c r="AA878" s="75">
        <v>39653</v>
      </c>
      <c r="AB878" s="1220"/>
      <c r="AC878" s="147">
        <f t="shared" si="127"/>
        <v>7</v>
      </c>
      <c r="AD878" s="20" t="str">
        <f t="shared" si="124"/>
        <v>OK</v>
      </c>
      <c r="AE878" s="11" t="str">
        <f t="shared" si="131"/>
        <v>-</v>
      </c>
      <c r="AF878" s="9" t="e">
        <f>IF(#REF!="","",AA878-#REF!)</f>
        <v>#REF!</v>
      </c>
      <c r="AG878" s="97"/>
      <c r="AH878" s="62"/>
    </row>
    <row r="879" spans="1:34" s="32" customFormat="1" hidden="1" outlineLevel="1" x14ac:dyDescent="0.2">
      <c r="A879"/>
      <c r="B879" s="19">
        <v>3</v>
      </c>
      <c r="C879" s="383">
        <v>17</v>
      </c>
      <c r="D879" s="20" t="s">
        <v>26</v>
      </c>
      <c r="E879" s="153">
        <v>39646</v>
      </c>
      <c r="F879" s="91"/>
      <c r="G879" s="19">
        <v>3</v>
      </c>
      <c r="H879" s="20">
        <v>17</v>
      </c>
      <c r="I879" s="20">
        <v>17</v>
      </c>
      <c r="J879" s="20">
        <v>17</v>
      </c>
      <c r="K879" s="20">
        <v>0</v>
      </c>
      <c r="L879" s="156">
        <v>39647</v>
      </c>
      <c r="M879" s="92"/>
      <c r="N879" s="19">
        <v>3</v>
      </c>
      <c r="O879" s="20">
        <v>17</v>
      </c>
      <c r="P879" s="20">
        <v>17</v>
      </c>
      <c r="Q879" s="20">
        <v>0</v>
      </c>
      <c r="R879" s="20">
        <v>17</v>
      </c>
      <c r="S879" s="4">
        <v>0</v>
      </c>
      <c r="T879" s="101">
        <f t="shared" si="128"/>
        <v>0</v>
      </c>
      <c r="U879" s="164">
        <v>39647</v>
      </c>
      <c r="V879" s="19">
        <v>3</v>
      </c>
      <c r="W879" s="20">
        <v>17</v>
      </c>
      <c r="X879" s="437" t="str">
        <f t="shared" si="126"/>
        <v>OK</v>
      </c>
      <c r="Y879" s="333">
        <f t="shared" si="129"/>
        <v>0</v>
      </c>
      <c r="Z879" s="9" t="str">
        <f t="shared" si="130"/>
        <v>Black</v>
      </c>
      <c r="AA879" s="75">
        <v>39653</v>
      </c>
      <c r="AB879" s="1220"/>
      <c r="AC879" s="147">
        <f t="shared" si="127"/>
        <v>7</v>
      </c>
      <c r="AD879" s="20" t="str">
        <f t="shared" si="124"/>
        <v>OK</v>
      </c>
      <c r="AE879" s="11" t="str">
        <f t="shared" si="131"/>
        <v>-</v>
      </c>
      <c r="AF879" s="9" t="e">
        <f>IF(#REF!="","",AA879-#REF!)</f>
        <v>#REF!</v>
      </c>
      <c r="AG879" s="97"/>
      <c r="AH879" s="62"/>
    </row>
    <row r="880" spans="1:34" s="32" customFormat="1" hidden="1" outlineLevel="1" x14ac:dyDescent="0.2">
      <c r="A880"/>
      <c r="B880" s="19">
        <v>4</v>
      </c>
      <c r="C880" s="383">
        <v>17</v>
      </c>
      <c r="D880" s="20" t="s">
        <v>29</v>
      </c>
      <c r="E880" s="153">
        <v>39646</v>
      </c>
      <c r="F880" s="91"/>
      <c r="G880" s="19">
        <v>4</v>
      </c>
      <c r="H880" s="20">
        <v>17</v>
      </c>
      <c r="I880" s="20">
        <v>17</v>
      </c>
      <c r="J880" s="20">
        <v>17</v>
      </c>
      <c r="K880" s="20">
        <v>0</v>
      </c>
      <c r="L880" s="156">
        <v>39647</v>
      </c>
      <c r="M880" s="92"/>
      <c r="N880" s="19">
        <v>4</v>
      </c>
      <c r="O880" s="20">
        <v>17</v>
      </c>
      <c r="P880" s="20">
        <v>17</v>
      </c>
      <c r="Q880" s="20">
        <v>0</v>
      </c>
      <c r="R880" s="20">
        <v>17</v>
      </c>
      <c r="S880" s="4">
        <v>0</v>
      </c>
      <c r="T880" s="101">
        <f t="shared" si="128"/>
        <v>0</v>
      </c>
      <c r="U880" s="164">
        <v>39647</v>
      </c>
      <c r="V880" s="19">
        <v>4</v>
      </c>
      <c r="W880" s="20">
        <v>17</v>
      </c>
      <c r="X880" s="437" t="str">
        <f t="shared" si="126"/>
        <v>OK</v>
      </c>
      <c r="Y880" s="333">
        <f t="shared" si="129"/>
        <v>0</v>
      </c>
      <c r="Z880" s="9" t="str">
        <f t="shared" si="130"/>
        <v>Credial</v>
      </c>
      <c r="AA880" s="75">
        <v>39653</v>
      </c>
      <c r="AB880" s="1220"/>
      <c r="AC880" s="147">
        <f t="shared" si="127"/>
        <v>7</v>
      </c>
      <c r="AD880" s="20" t="str">
        <f t="shared" si="124"/>
        <v>OK</v>
      </c>
      <c r="AE880" s="11" t="str">
        <f t="shared" si="131"/>
        <v>-</v>
      </c>
      <c r="AF880" s="9" t="e">
        <f>IF(#REF!="","",AA880-#REF!)</f>
        <v>#REF!</v>
      </c>
      <c r="AG880" s="97"/>
      <c r="AH880" s="62"/>
    </row>
    <row r="881" spans="1:34" s="32" customFormat="1" hidden="1" outlineLevel="1" x14ac:dyDescent="0.2">
      <c r="A881"/>
      <c r="B881" s="19">
        <v>5</v>
      </c>
      <c r="C881" s="383">
        <v>23</v>
      </c>
      <c r="D881" s="20" t="s">
        <v>30</v>
      </c>
      <c r="E881" s="153">
        <v>39646</v>
      </c>
      <c r="F881" s="91"/>
      <c r="G881" s="19">
        <v>5</v>
      </c>
      <c r="H881" s="20">
        <v>23</v>
      </c>
      <c r="I881" s="20">
        <v>23</v>
      </c>
      <c r="J881" s="20">
        <v>23</v>
      </c>
      <c r="K881" s="20">
        <v>0</v>
      </c>
      <c r="L881" s="156">
        <v>39647</v>
      </c>
      <c r="M881" s="92"/>
      <c r="N881" s="19">
        <v>5</v>
      </c>
      <c r="O881" s="20">
        <v>23</v>
      </c>
      <c r="P881" s="20">
        <v>23</v>
      </c>
      <c r="Q881" s="20">
        <v>0</v>
      </c>
      <c r="R881" s="20">
        <v>23</v>
      </c>
      <c r="S881" s="4">
        <v>0</v>
      </c>
      <c r="T881" s="101">
        <f t="shared" si="128"/>
        <v>0</v>
      </c>
      <c r="U881" s="164">
        <v>39647</v>
      </c>
      <c r="V881" s="19">
        <v>5</v>
      </c>
      <c r="W881" s="20">
        <v>23</v>
      </c>
      <c r="X881" s="437" t="str">
        <f t="shared" si="126"/>
        <v>OK</v>
      </c>
      <c r="Y881" s="333">
        <f t="shared" si="129"/>
        <v>0</v>
      </c>
      <c r="Z881" s="9" t="str">
        <f t="shared" si="130"/>
        <v>Ikeia</v>
      </c>
      <c r="AA881" s="75">
        <v>39653</v>
      </c>
      <c r="AB881" s="1220"/>
      <c r="AC881" s="147">
        <f t="shared" si="127"/>
        <v>7</v>
      </c>
      <c r="AD881" s="20" t="str">
        <f t="shared" si="124"/>
        <v>OK</v>
      </c>
      <c r="AE881" s="11" t="str">
        <f t="shared" si="131"/>
        <v>-</v>
      </c>
      <c r="AF881" s="9" t="e">
        <f>IF(#REF!="","",AA881-#REF!)</f>
        <v>#REF!</v>
      </c>
      <c r="AG881" s="97"/>
      <c r="AH881" s="62"/>
    </row>
    <row r="882" spans="1:34" s="32" customFormat="1" hidden="1" outlineLevel="1" x14ac:dyDescent="0.2">
      <c r="A882"/>
      <c r="B882" s="19">
        <v>6</v>
      </c>
      <c r="C882" s="383">
        <v>2</v>
      </c>
      <c r="D882" s="20" t="s">
        <v>31</v>
      </c>
      <c r="E882" s="153">
        <v>39646</v>
      </c>
      <c r="F882" s="91"/>
      <c r="G882" s="19">
        <v>6</v>
      </c>
      <c r="H882" s="20">
        <v>2</v>
      </c>
      <c r="I882" s="20">
        <v>2</v>
      </c>
      <c r="J882" s="20">
        <v>2</v>
      </c>
      <c r="K882" s="20">
        <v>0</v>
      </c>
      <c r="L882" s="156">
        <v>39647</v>
      </c>
      <c r="M882" s="92"/>
      <c r="N882" s="19">
        <v>6</v>
      </c>
      <c r="O882" s="20">
        <v>2</v>
      </c>
      <c r="P882" s="20">
        <v>2</v>
      </c>
      <c r="Q882" s="20">
        <v>0</v>
      </c>
      <c r="R882" s="20">
        <v>2</v>
      </c>
      <c r="S882" s="4">
        <v>0</v>
      </c>
      <c r="T882" s="101">
        <f t="shared" si="128"/>
        <v>0</v>
      </c>
      <c r="U882" s="164">
        <v>39647</v>
      </c>
      <c r="V882" s="19">
        <v>6</v>
      </c>
      <c r="W882" s="20">
        <v>2</v>
      </c>
      <c r="X882" s="437" t="str">
        <f t="shared" si="126"/>
        <v>OK</v>
      </c>
      <c r="Y882" s="333">
        <f t="shared" si="129"/>
        <v>0</v>
      </c>
      <c r="Z882" s="9" t="str">
        <f t="shared" si="130"/>
        <v>Moviflor</v>
      </c>
      <c r="AA882" s="75">
        <v>39653</v>
      </c>
      <c r="AB882" s="1220"/>
      <c r="AC882" s="147">
        <f t="shared" si="127"/>
        <v>7</v>
      </c>
      <c r="AD882" s="20" t="str">
        <f t="shared" si="124"/>
        <v>OK</v>
      </c>
      <c r="AE882" s="11" t="str">
        <f t="shared" si="131"/>
        <v>-</v>
      </c>
      <c r="AF882" s="9" t="e">
        <f>IF(#REF!="","",AA882-#REF!)</f>
        <v>#REF!</v>
      </c>
      <c r="AG882" s="97"/>
      <c r="AH882" s="62"/>
    </row>
    <row r="883" spans="1:34" s="32" customFormat="1" hidden="1" outlineLevel="1" x14ac:dyDescent="0.2">
      <c r="A883"/>
      <c r="B883" s="19">
        <v>7</v>
      </c>
      <c r="C883" s="383">
        <v>4</v>
      </c>
      <c r="D883" s="20" t="s">
        <v>32</v>
      </c>
      <c r="E883" s="153">
        <v>39646</v>
      </c>
      <c r="F883" s="91"/>
      <c r="G883" s="19">
        <v>7</v>
      </c>
      <c r="H883" s="20">
        <v>4</v>
      </c>
      <c r="I883" s="20">
        <v>4</v>
      </c>
      <c r="J883" s="20">
        <v>4</v>
      </c>
      <c r="K883" s="20">
        <v>0</v>
      </c>
      <c r="L883" s="156">
        <v>39647</v>
      </c>
      <c r="M883" s="92"/>
      <c r="N883" s="19">
        <v>7</v>
      </c>
      <c r="O883" s="20">
        <v>4</v>
      </c>
      <c r="P883" s="20">
        <v>4</v>
      </c>
      <c r="Q883" s="20">
        <v>0</v>
      </c>
      <c r="R883" s="20">
        <v>4</v>
      </c>
      <c r="S883" s="4">
        <v>0</v>
      </c>
      <c r="T883" s="101">
        <f t="shared" si="128"/>
        <v>0</v>
      </c>
      <c r="U883" s="164">
        <v>39647</v>
      </c>
      <c r="V883" s="19">
        <v>7</v>
      </c>
      <c r="W883" s="20">
        <v>4</v>
      </c>
      <c r="X883" s="437" t="str">
        <f t="shared" si="126"/>
        <v>OK</v>
      </c>
      <c r="Y883" s="333">
        <f t="shared" si="129"/>
        <v>0</v>
      </c>
      <c r="Z883" s="9" t="str">
        <f t="shared" si="130"/>
        <v>Conforama</v>
      </c>
      <c r="AA883" s="75">
        <v>39653</v>
      </c>
      <c r="AB883" s="1220"/>
      <c r="AC883" s="147">
        <f t="shared" si="127"/>
        <v>7</v>
      </c>
      <c r="AD883" s="20" t="str">
        <f t="shared" ref="AD883:AD946" si="132">IF(AA883&gt;0,"OK","Pendente")</f>
        <v>OK</v>
      </c>
      <c r="AE883" s="11" t="str">
        <f t="shared" si="131"/>
        <v>-</v>
      </c>
      <c r="AF883" s="9" t="e">
        <f>IF(#REF!="","",AA883-#REF!)</f>
        <v>#REF!</v>
      </c>
      <c r="AG883" s="97"/>
      <c r="AH883" s="62"/>
    </row>
    <row r="884" spans="1:34" s="32" customFormat="1" hidden="1" outlineLevel="1" x14ac:dyDescent="0.2">
      <c r="A884"/>
      <c r="B884" s="19">
        <v>8</v>
      </c>
      <c r="C884" s="383">
        <v>7</v>
      </c>
      <c r="D884" s="20" t="s">
        <v>34</v>
      </c>
      <c r="E884" s="153">
        <v>39646</v>
      </c>
      <c r="F884" s="91"/>
      <c r="G884" s="19">
        <v>8</v>
      </c>
      <c r="H884" s="20">
        <v>7</v>
      </c>
      <c r="I884" s="20">
        <v>7</v>
      </c>
      <c r="J884" s="20">
        <v>7</v>
      </c>
      <c r="K884" s="20">
        <v>0</v>
      </c>
      <c r="L884" s="156">
        <v>39647</v>
      </c>
      <c r="M884" s="92"/>
      <c r="N884" s="19">
        <v>8</v>
      </c>
      <c r="O884" s="20">
        <v>7</v>
      </c>
      <c r="P884" s="20">
        <v>7</v>
      </c>
      <c r="Q884" s="20">
        <v>0</v>
      </c>
      <c r="R884" s="20">
        <v>7</v>
      </c>
      <c r="S884" s="4">
        <v>0</v>
      </c>
      <c r="T884" s="101">
        <f t="shared" si="128"/>
        <v>0</v>
      </c>
      <c r="U884" s="164">
        <v>39647</v>
      </c>
      <c r="V884" s="19">
        <v>8</v>
      </c>
      <c r="W884" s="20">
        <v>7</v>
      </c>
      <c r="X884" s="437" t="str">
        <f t="shared" si="126"/>
        <v>OK</v>
      </c>
      <c r="Y884" s="333">
        <f t="shared" si="129"/>
        <v>0</v>
      </c>
      <c r="Z884" s="9" t="str">
        <f t="shared" si="130"/>
        <v>Euronics</v>
      </c>
      <c r="AA884" s="75">
        <v>39653</v>
      </c>
      <c r="AB884" s="1220"/>
      <c r="AC884" s="147">
        <f t="shared" si="127"/>
        <v>7</v>
      </c>
      <c r="AD884" s="20" t="str">
        <f t="shared" si="132"/>
        <v>OK</v>
      </c>
      <c r="AE884" s="11" t="str">
        <f t="shared" si="131"/>
        <v>-</v>
      </c>
      <c r="AF884" s="9" t="e">
        <f>IF(#REF!="","",AA884-#REF!)</f>
        <v>#REF!</v>
      </c>
      <c r="AG884" s="97"/>
      <c r="AH884" s="62"/>
    </row>
    <row r="885" spans="1:34" s="32" customFormat="1" hidden="1" outlineLevel="1" x14ac:dyDescent="0.2">
      <c r="A885"/>
      <c r="B885" s="22">
        <v>9</v>
      </c>
      <c r="C885" s="404">
        <v>2</v>
      </c>
      <c r="D885" s="21" t="s">
        <v>35</v>
      </c>
      <c r="E885" s="153">
        <v>39646</v>
      </c>
      <c r="F885" s="91"/>
      <c r="G885" s="22">
        <v>9</v>
      </c>
      <c r="H885" s="21">
        <v>2</v>
      </c>
      <c r="I885" s="21">
        <v>2</v>
      </c>
      <c r="J885" s="21">
        <v>2</v>
      </c>
      <c r="K885" s="21">
        <v>0</v>
      </c>
      <c r="L885" s="157">
        <v>39647</v>
      </c>
      <c r="M885" s="92"/>
      <c r="N885" s="22">
        <v>9</v>
      </c>
      <c r="O885" s="21">
        <v>2</v>
      </c>
      <c r="P885" s="21">
        <v>2</v>
      </c>
      <c r="Q885" s="21">
        <v>0</v>
      </c>
      <c r="R885" s="21">
        <v>2</v>
      </c>
      <c r="S885" s="14">
        <v>0</v>
      </c>
      <c r="T885" s="102">
        <f t="shared" si="128"/>
        <v>0</v>
      </c>
      <c r="U885" s="164">
        <v>39647</v>
      </c>
      <c r="V885" s="22">
        <v>9</v>
      </c>
      <c r="W885" s="21">
        <v>2</v>
      </c>
      <c r="X885" s="437" t="str">
        <f t="shared" si="126"/>
        <v>OK</v>
      </c>
      <c r="Y885" s="333">
        <f t="shared" si="129"/>
        <v>0</v>
      </c>
      <c r="Z885" s="12" t="str">
        <f t="shared" si="130"/>
        <v>Tien 21</v>
      </c>
      <c r="AA885" s="75">
        <v>39653</v>
      </c>
      <c r="AB885" s="1221"/>
      <c r="AC885" s="147">
        <f t="shared" si="127"/>
        <v>7</v>
      </c>
      <c r="AD885" s="20" t="str">
        <f t="shared" si="132"/>
        <v>OK</v>
      </c>
      <c r="AE885" s="11" t="str">
        <f t="shared" si="131"/>
        <v>-</v>
      </c>
      <c r="AF885" s="9" t="e">
        <f>IF(#REF!="","",AA885-#REF!)</f>
        <v>#REF!</v>
      </c>
      <c r="AG885" s="97"/>
      <c r="AH885" s="62"/>
    </row>
    <row r="886" spans="1:34" s="32" customFormat="1" hidden="1" outlineLevel="1" x14ac:dyDescent="0.2">
      <c r="A886"/>
      <c r="B886" s="19">
        <v>1</v>
      </c>
      <c r="C886" s="383">
        <v>128</v>
      </c>
      <c r="D886" s="20" t="s">
        <v>24</v>
      </c>
      <c r="E886" s="153">
        <v>39650</v>
      </c>
      <c r="F886" s="91"/>
      <c r="G886" s="19">
        <v>1</v>
      </c>
      <c r="H886" s="78">
        <v>18</v>
      </c>
      <c r="I886" s="20">
        <v>128</v>
      </c>
      <c r="J886" s="20">
        <v>128</v>
      </c>
      <c r="K886" s="20">
        <v>0</v>
      </c>
      <c r="L886" s="156">
        <v>39651</v>
      </c>
      <c r="M886" s="92"/>
      <c r="N886" s="19">
        <v>1</v>
      </c>
      <c r="O886" s="20">
        <v>128</v>
      </c>
      <c r="P886" s="20">
        <v>128</v>
      </c>
      <c r="Q886" s="20">
        <v>0</v>
      </c>
      <c r="R886" s="20">
        <v>128</v>
      </c>
      <c r="S886" s="4">
        <v>0</v>
      </c>
      <c r="T886" s="101">
        <f t="shared" si="128"/>
        <v>0</v>
      </c>
      <c r="U886" s="164">
        <v>39651</v>
      </c>
      <c r="V886" s="106">
        <v>1</v>
      </c>
      <c r="W886" s="20">
        <v>128</v>
      </c>
      <c r="X886" s="437" t="str">
        <f t="shared" si="126"/>
        <v>OK</v>
      </c>
      <c r="Y886" s="333">
        <f t="shared" si="129"/>
        <v>0</v>
      </c>
      <c r="Z886" s="9" t="str">
        <f t="shared" si="130"/>
        <v>White</v>
      </c>
      <c r="AA886" s="75">
        <v>39657</v>
      </c>
      <c r="AB886" s="1219">
        <f>SUM(W886:W896)</f>
        <v>366</v>
      </c>
      <c r="AC886" s="147">
        <f t="shared" si="127"/>
        <v>7</v>
      </c>
      <c r="AD886" s="20" t="str">
        <f t="shared" si="132"/>
        <v>OK</v>
      </c>
      <c r="AE886" s="11" t="str">
        <f t="shared" si="131"/>
        <v>-</v>
      </c>
      <c r="AF886" s="9" t="e">
        <f>IF(#REF!="","",AA886-#REF!)</f>
        <v>#REF!</v>
      </c>
      <c r="AG886" s="97"/>
      <c r="AH886" s="62"/>
    </row>
    <row r="887" spans="1:34" s="32" customFormat="1" hidden="1" outlineLevel="1" x14ac:dyDescent="0.2">
      <c r="A887"/>
      <c r="B887" s="19">
        <v>2</v>
      </c>
      <c r="C887" s="383">
        <v>25</v>
      </c>
      <c r="D887" s="20" t="s">
        <v>25</v>
      </c>
      <c r="E887" s="153">
        <v>39650</v>
      </c>
      <c r="F887" s="91"/>
      <c r="G887" s="19">
        <v>2</v>
      </c>
      <c r="H887" s="20">
        <v>25</v>
      </c>
      <c r="I887" s="20">
        <v>25</v>
      </c>
      <c r="J887" s="20">
        <v>25</v>
      </c>
      <c r="K887" s="20">
        <v>0</v>
      </c>
      <c r="L887" s="156">
        <v>39651</v>
      </c>
      <c r="M887" s="92"/>
      <c r="N887" s="19">
        <v>2</v>
      </c>
      <c r="O887" s="20">
        <v>25</v>
      </c>
      <c r="P887" s="20">
        <v>25</v>
      </c>
      <c r="Q887" s="20">
        <v>0</v>
      </c>
      <c r="R887" s="20">
        <v>25</v>
      </c>
      <c r="S887" s="4">
        <v>0</v>
      </c>
      <c r="T887" s="101">
        <f t="shared" si="128"/>
        <v>0</v>
      </c>
      <c r="U887" s="164">
        <v>39651</v>
      </c>
      <c r="V887" s="106">
        <v>2</v>
      </c>
      <c r="W887" s="20">
        <v>25</v>
      </c>
      <c r="X887" s="437" t="str">
        <f t="shared" si="126"/>
        <v>OK</v>
      </c>
      <c r="Y887" s="333">
        <f t="shared" si="129"/>
        <v>0</v>
      </c>
      <c r="Z887" s="9" t="str">
        <f t="shared" si="130"/>
        <v>Green</v>
      </c>
      <c r="AA887" s="75">
        <v>39657</v>
      </c>
      <c r="AB887" s="1220"/>
      <c r="AC887" s="147">
        <f t="shared" si="127"/>
        <v>7</v>
      </c>
      <c r="AD887" s="20" t="str">
        <f t="shared" si="132"/>
        <v>OK</v>
      </c>
      <c r="AE887" s="11" t="str">
        <f t="shared" si="131"/>
        <v>-</v>
      </c>
      <c r="AF887" s="9" t="e">
        <f>IF(#REF!="","",AA887-#REF!)</f>
        <v>#REF!</v>
      </c>
      <c r="AG887" s="97"/>
      <c r="AH887" s="62"/>
    </row>
    <row r="888" spans="1:34" s="32" customFormat="1" hidden="1" outlineLevel="1" x14ac:dyDescent="0.2">
      <c r="A888"/>
      <c r="B888" s="19">
        <v>3</v>
      </c>
      <c r="C888" s="383">
        <v>49</v>
      </c>
      <c r="D888" s="20" t="s">
        <v>26</v>
      </c>
      <c r="E888" s="153">
        <v>39650</v>
      </c>
      <c r="F888" s="91"/>
      <c r="G888" s="19">
        <v>3</v>
      </c>
      <c r="H888" s="20">
        <v>49</v>
      </c>
      <c r="I888" s="20">
        <v>49</v>
      </c>
      <c r="J888" s="20">
        <v>49</v>
      </c>
      <c r="K888" s="20">
        <v>0</v>
      </c>
      <c r="L888" s="156">
        <v>39651</v>
      </c>
      <c r="M888" s="92"/>
      <c r="N888" s="19">
        <v>3</v>
      </c>
      <c r="O888" s="20">
        <v>49</v>
      </c>
      <c r="P888" s="20">
        <v>49</v>
      </c>
      <c r="Q888" s="20">
        <v>0</v>
      </c>
      <c r="R888" s="20">
        <v>49</v>
      </c>
      <c r="S888" s="4">
        <v>0</v>
      </c>
      <c r="T888" s="101">
        <f t="shared" si="128"/>
        <v>0</v>
      </c>
      <c r="U888" s="164">
        <v>39651</v>
      </c>
      <c r="V888" s="106">
        <v>3</v>
      </c>
      <c r="W888" s="20">
        <v>49</v>
      </c>
      <c r="X888" s="437" t="str">
        <f t="shared" si="126"/>
        <v>OK</v>
      </c>
      <c r="Y888" s="333">
        <f t="shared" si="129"/>
        <v>0</v>
      </c>
      <c r="Z888" s="9" t="str">
        <f t="shared" si="130"/>
        <v>Black</v>
      </c>
      <c r="AA888" s="75">
        <v>39657</v>
      </c>
      <c r="AB888" s="1220"/>
      <c r="AC888" s="147">
        <f t="shared" si="127"/>
        <v>7</v>
      </c>
      <c r="AD888" s="20" t="str">
        <f t="shared" si="132"/>
        <v>OK</v>
      </c>
      <c r="AE888" s="11" t="str">
        <f t="shared" si="131"/>
        <v>-</v>
      </c>
      <c r="AF888" s="9" t="e">
        <f>IF(#REF!="","",AA888-#REF!)</f>
        <v>#REF!</v>
      </c>
      <c r="AG888" s="97"/>
      <c r="AH888" s="62"/>
    </row>
    <row r="889" spans="1:34" s="32" customFormat="1" hidden="1" outlineLevel="1" x14ac:dyDescent="0.2">
      <c r="A889"/>
      <c r="B889" s="19">
        <v>4</v>
      </c>
      <c r="C889" s="383">
        <v>12</v>
      </c>
      <c r="D889" s="20" t="s">
        <v>29</v>
      </c>
      <c r="E889" s="153">
        <v>39650</v>
      </c>
      <c r="F889" s="91"/>
      <c r="G889" s="19">
        <v>4</v>
      </c>
      <c r="H889" s="20">
        <v>12</v>
      </c>
      <c r="I889" s="20">
        <v>12</v>
      </c>
      <c r="J889" s="20">
        <v>12</v>
      </c>
      <c r="K889" s="20">
        <v>0</v>
      </c>
      <c r="L889" s="156">
        <v>39651</v>
      </c>
      <c r="M889" s="92"/>
      <c r="N889" s="19">
        <v>4</v>
      </c>
      <c r="O889" s="20">
        <v>12</v>
      </c>
      <c r="P889" s="20">
        <v>12</v>
      </c>
      <c r="Q889" s="20">
        <v>0</v>
      </c>
      <c r="R889" s="20">
        <v>12</v>
      </c>
      <c r="S889" s="4">
        <v>0</v>
      </c>
      <c r="T889" s="101">
        <f t="shared" si="128"/>
        <v>0</v>
      </c>
      <c r="U889" s="164">
        <v>39651</v>
      </c>
      <c r="V889" s="106">
        <v>4</v>
      </c>
      <c r="W889" s="20">
        <v>12</v>
      </c>
      <c r="X889" s="437" t="str">
        <f t="shared" si="126"/>
        <v>OK</v>
      </c>
      <c r="Y889" s="333">
        <f t="shared" si="129"/>
        <v>0</v>
      </c>
      <c r="Z889" s="9" t="str">
        <f t="shared" si="130"/>
        <v>Credial</v>
      </c>
      <c r="AA889" s="75">
        <v>39657</v>
      </c>
      <c r="AB889" s="1220"/>
      <c r="AC889" s="147">
        <f t="shared" si="127"/>
        <v>7</v>
      </c>
      <c r="AD889" s="20" t="str">
        <f t="shared" si="132"/>
        <v>OK</v>
      </c>
      <c r="AE889" s="11" t="str">
        <f t="shared" si="131"/>
        <v>-</v>
      </c>
      <c r="AF889" s="9" t="e">
        <f>IF(#REF!="","",AA889-#REF!)</f>
        <v>#REF!</v>
      </c>
      <c r="AG889" s="97"/>
      <c r="AH889" s="62"/>
    </row>
    <row r="890" spans="1:34" s="32" customFormat="1" hidden="1" outlineLevel="1" x14ac:dyDescent="0.2">
      <c r="A890"/>
      <c r="B890" s="19">
        <v>5</v>
      </c>
      <c r="C890" s="383">
        <v>71</v>
      </c>
      <c r="D890" s="20" t="s">
        <v>30</v>
      </c>
      <c r="E890" s="153">
        <v>39650</v>
      </c>
      <c r="F890" s="91"/>
      <c r="G890" s="19">
        <v>5</v>
      </c>
      <c r="H890" s="20">
        <v>71</v>
      </c>
      <c r="I890" s="20">
        <v>71</v>
      </c>
      <c r="J890" s="20">
        <v>71</v>
      </c>
      <c r="K890" s="20">
        <v>0</v>
      </c>
      <c r="L890" s="156">
        <v>39651</v>
      </c>
      <c r="M890" s="92"/>
      <c r="N890" s="19">
        <v>5</v>
      </c>
      <c r="O890" s="20">
        <v>71</v>
      </c>
      <c r="P890" s="20">
        <v>71</v>
      </c>
      <c r="Q890" s="20">
        <v>0</v>
      </c>
      <c r="R890" s="20">
        <v>71</v>
      </c>
      <c r="S890" s="4">
        <v>0</v>
      </c>
      <c r="T890" s="101">
        <f t="shared" si="128"/>
        <v>0</v>
      </c>
      <c r="U890" s="164">
        <v>39651</v>
      </c>
      <c r="V890" s="106">
        <v>5</v>
      </c>
      <c r="W890" s="20">
        <v>71</v>
      </c>
      <c r="X890" s="437" t="str">
        <f t="shared" si="126"/>
        <v>OK</v>
      </c>
      <c r="Y890" s="333">
        <f t="shared" si="129"/>
        <v>0</v>
      </c>
      <c r="Z890" s="9" t="str">
        <f t="shared" si="130"/>
        <v>Ikeia</v>
      </c>
      <c r="AA890" s="75">
        <v>39657</v>
      </c>
      <c r="AB890" s="1220"/>
      <c r="AC890" s="147">
        <f t="shared" si="127"/>
        <v>7</v>
      </c>
      <c r="AD890" s="20" t="str">
        <f t="shared" si="132"/>
        <v>OK</v>
      </c>
      <c r="AE890" s="11" t="str">
        <f t="shared" si="131"/>
        <v>-</v>
      </c>
      <c r="AF890" s="9" t="e">
        <f>IF(#REF!="","",AA890-#REF!)</f>
        <v>#REF!</v>
      </c>
      <c r="AG890" s="97"/>
      <c r="AH890" s="62"/>
    </row>
    <row r="891" spans="1:34" s="32" customFormat="1" hidden="1" outlineLevel="1" x14ac:dyDescent="0.2">
      <c r="A891"/>
      <c r="B891" s="19">
        <v>6</v>
      </c>
      <c r="C891" s="383">
        <v>18</v>
      </c>
      <c r="D891" s="20" t="s">
        <v>31</v>
      </c>
      <c r="E891" s="153">
        <v>39650</v>
      </c>
      <c r="F891" s="91"/>
      <c r="G891" s="19">
        <v>6</v>
      </c>
      <c r="H891" s="20">
        <v>18</v>
      </c>
      <c r="I891" s="20">
        <v>18</v>
      </c>
      <c r="J891" s="20">
        <v>18</v>
      </c>
      <c r="K891" s="20">
        <v>0</v>
      </c>
      <c r="L891" s="156">
        <v>39651</v>
      </c>
      <c r="M891" s="92"/>
      <c r="N891" s="19">
        <v>6</v>
      </c>
      <c r="O891" s="20">
        <v>18</v>
      </c>
      <c r="P891" s="20">
        <v>18</v>
      </c>
      <c r="Q891" s="20">
        <v>0</v>
      </c>
      <c r="R891" s="20">
        <v>18</v>
      </c>
      <c r="S891" s="4">
        <v>0</v>
      </c>
      <c r="T891" s="101">
        <f t="shared" si="128"/>
        <v>0</v>
      </c>
      <c r="U891" s="164">
        <v>39651</v>
      </c>
      <c r="V891" s="106">
        <v>6</v>
      </c>
      <c r="W891" s="20">
        <v>18</v>
      </c>
      <c r="X891" s="437" t="str">
        <f t="shared" si="126"/>
        <v>OK</v>
      </c>
      <c r="Y891" s="333">
        <f t="shared" si="129"/>
        <v>0</v>
      </c>
      <c r="Z891" s="9" t="str">
        <f t="shared" si="130"/>
        <v>Moviflor</v>
      </c>
      <c r="AA891" s="75">
        <v>39657</v>
      </c>
      <c r="AB891" s="1220"/>
      <c r="AC891" s="147">
        <f t="shared" si="127"/>
        <v>7</v>
      </c>
      <c r="AD891" s="20" t="str">
        <f t="shared" si="132"/>
        <v>OK</v>
      </c>
      <c r="AE891" s="11" t="str">
        <f t="shared" si="131"/>
        <v>-</v>
      </c>
      <c r="AF891" s="9" t="e">
        <f>IF(#REF!="","",AA891-#REF!)</f>
        <v>#REF!</v>
      </c>
      <c r="AG891" s="97"/>
      <c r="AH891" s="62"/>
    </row>
    <row r="892" spans="1:34" s="32" customFormat="1" hidden="1" outlineLevel="1" x14ac:dyDescent="0.2">
      <c r="A892"/>
      <c r="B892" s="19">
        <v>7</v>
      </c>
      <c r="C892" s="383">
        <v>50</v>
      </c>
      <c r="D892" s="20" t="s">
        <v>32</v>
      </c>
      <c r="E892" s="153">
        <v>39650</v>
      </c>
      <c r="F892" s="91"/>
      <c r="G892" s="19">
        <v>7</v>
      </c>
      <c r="H892" s="20">
        <v>50</v>
      </c>
      <c r="I892" s="20">
        <v>50</v>
      </c>
      <c r="J892" s="20">
        <v>50</v>
      </c>
      <c r="K892" s="20">
        <v>0</v>
      </c>
      <c r="L892" s="156">
        <v>39651</v>
      </c>
      <c r="M892" s="92"/>
      <c r="N892" s="19">
        <v>7</v>
      </c>
      <c r="O892" s="20">
        <v>50</v>
      </c>
      <c r="P892" s="20">
        <v>50</v>
      </c>
      <c r="Q892" s="20">
        <v>0</v>
      </c>
      <c r="R892" s="20">
        <v>50</v>
      </c>
      <c r="S892" s="4">
        <v>0</v>
      </c>
      <c r="T892" s="101">
        <f t="shared" si="128"/>
        <v>0</v>
      </c>
      <c r="U892" s="164">
        <v>39651</v>
      </c>
      <c r="V892" s="106">
        <v>7</v>
      </c>
      <c r="W892" s="20">
        <v>50</v>
      </c>
      <c r="X892" s="437" t="str">
        <f t="shared" si="126"/>
        <v>OK</v>
      </c>
      <c r="Y892" s="333">
        <f t="shared" si="129"/>
        <v>0</v>
      </c>
      <c r="Z892" s="9" t="str">
        <f t="shared" si="130"/>
        <v>Conforama</v>
      </c>
      <c r="AA892" s="75">
        <v>39696</v>
      </c>
      <c r="AB892" s="1220"/>
      <c r="AC892" s="147">
        <f t="shared" si="127"/>
        <v>44</v>
      </c>
      <c r="AD892" s="20" t="str">
        <f t="shared" si="132"/>
        <v>OK</v>
      </c>
      <c r="AE892" s="11" t="str">
        <f t="shared" si="131"/>
        <v>-</v>
      </c>
      <c r="AF892" s="9" t="e">
        <f>IF(#REF!="","",AA892-#REF!)</f>
        <v>#REF!</v>
      </c>
      <c r="AG892" s="97"/>
      <c r="AH892" s="62"/>
    </row>
    <row r="893" spans="1:34" s="32" customFormat="1" hidden="1" outlineLevel="1" x14ac:dyDescent="0.2">
      <c r="A893"/>
      <c r="B893" s="19">
        <v>8</v>
      </c>
      <c r="C893" s="383">
        <v>4</v>
      </c>
      <c r="D893" s="20" t="s">
        <v>34</v>
      </c>
      <c r="E893" s="153">
        <v>39650</v>
      </c>
      <c r="F893" s="91"/>
      <c r="G893" s="19">
        <v>8</v>
      </c>
      <c r="H893" s="20">
        <v>4</v>
      </c>
      <c r="I893" s="20">
        <v>4</v>
      </c>
      <c r="J893" s="20">
        <v>4</v>
      </c>
      <c r="K893" s="20">
        <v>0</v>
      </c>
      <c r="L893" s="156">
        <v>39651</v>
      </c>
      <c r="M893" s="92"/>
      <c r="N893" s="19">
        <v>8</v>
      </c>
      <c r="O893" s="20">
        <v>4</v>
      </c>
      <c r="P893" s="20">
        <v>4</v>
      </c>
      <c r="Q893" s="20">
        <v>0</v>
      </c>
      <c r="R893" s="20">
        <v>4</v>
      </c>
      <c r="S893" s="4">
        <v>0</v>
      </c>
      <c r="T893" s="101">
        <v>0</v>
      </c>
      <c r="U893" s="164">
        <v>39651</v>
      </c>
      <c r="V893" s="106">
        <v>8</v>
      </c>
      <c r="W893" s="20">
        <v>4</v>
      </c>
      <c r="X893" s="437" t="str">
        <f t="shared" si="126"/>
        <v>OK</v>
      </c>
      <c r="Y893" s="333">
        <f t="shared" si="129"/>
        <v>0</v>
      </c>
      <c r="Z893" s="9" t="str">
        <f t="shared" si="130"/>
        <v>Euronics</v>
      </c>
      <c r="AA893" s="75">
        <v>39657</v>
      </c>
      <c r="AB893" s="1220"/>
      <c r="AC893" s="147">
        <f t="shared" si="127"/>
        <v>7</v>
      </c>
      <c r="AD893" s="20" t="str">
        <f t="shared" si="132"/>
        <v>OK</v>
      </c>
      <c r="AE893" s="11" t="str">
        <f t="shared" si="131"/>
        <v>-</v>
      </c>
      <c r="AF893" s="9" t="e">
        <f>IF(#REF!="","",AA893-#REF!)</f>
        <v>#REF!</v>
      </c>
      <c r="AG893" s="97"/>
      <c r="AH893" s="62"/>
    </row>
    <row r="894" spans="1:34" s="32" customFormat="1" hidden="1" outlineLevel="1" x14ac:dyDescent="0.2">
      <c r="A894"/>
      <c r="B894" s="19">
        <v>9</v>
      </c>
      <c r="C894" s="383">
        <v>6</v>
      </c>
      <c r="D894" s="20" t="s">
        <v>35</v>
      </c>
      <c r="E894" s="153">
        <v>39650</v>
      </c>
      <c r="F894" s="91"/>
      <c r="G894" s="19">
        <v>9</v>
      </c>
      <c r="H894" s="20">
        <v>6</v>
      </c>
      <c r="I894" s="20">
        <v>6</v>
      </c>
      <c r="J894" s="20">
        <v>6</v>
      </c>
      <c r="K894" s="20">
        <v>0</v>
      </c>
      <c r="L894" s="156">
        <v>39651</v>
      </c>
      <c r="M894" s="92"/>
      <c r="N894" s="19">
        <v>9</v>
      </c>
      <c r="O894" s="20">
        <v>6</v>
      </c>
      <c r="P894" s="20">
        <v>6</v>
      </c>
      <c r="Q894" s="20">
        <v>0</v>
      </c>
      <c r="R894" s="20">
        <v>6</v>
      </c>
      <c r="S894" s="4">
        <v>0</v>
      </c>
      <c r="T894" s="1">
        <v>0</v>
      </c>
      <c r="U894" s="164">
        <v>39651</v>
      </c>
      <c r="V894" s="106">
        <v>9</v>
      </c>
      <c r="W894" s="20">
        <v>6</v>
      </c>
      <c r="X894" s="437" t="str">
        <f t="shared" si="126"/>
        <v>OK</v>
      </c>
      <c r="Y894" s="333">
        <f t="shared" si="129"/>
        <v>0</v>
      </c>
      <c r="Z894" s="9" t="str">
        <f t="shared" si="130"/>
        <v>Tien 21</v>
      </c>
      <c r="AA894" s="75">
        <v>39657</v>
      </c>
      <c r="AB894" s="1220"/>
      <c r="AC894" s="147">
        <f t="shared" si="127"/>
        <v>7</v>
      </c>
      <c r="AD894" s="20" t="str">
        <f t="shared" si="132"/>
        <v>OK</v>
      </c>
      <c r="AE894" s="11" t="str">
        <f t="shared" si="131"/>
        <v>-</v>
      </c>
      <c r="AF894" s="9" t="e">
        <f>IF(#REF!="","",AA894-#REF!)</f>
        <v>#REF!</v>
      </c>
      <c r="AG894" s="97"/>
      <c r="AH894" s="62"/>
    </row>
    <row r="895" spans="1:34" s="32" customFormat="1" hidden="1" outlineLevel="1" x14ac:dyDescent="0.2">
      <c r="A895"/>
      <c r="B895" s="19">
        <v>10</v>
      </c>
      <c r="C895" s="383">
        <v>2</v>
      </c>
      <c r="D895" s="20" t="s">
        <v>36</v>
      </c>
      <c r="E895" s="153">
        <v>39650</v>
      </c>
      <c r="F895" s="91"/>
      <c r="G895" s="19">
        <v>10</v>
      </c>
      <c r="H895" s="20">
        <v>2</v>
      </c>
      <c r="I895" s="20">
        <v>2</v>
      </c>
      <c r="J895" s="20">
        <v>2</v>
      </c>
      <c r="K895" s="20">
        <v>0</v>
      </c>
      <c r="L895" s="156">
        <v>39651</v>
      </c>
      <c r="M895" s="92"/>
      <c r="N895" s="19">
        <v>10</v>
      </c>
      <c r="O895" s="20">
        <v>2</v>
      </c>
      <c r="P895" s="20">
        <v>2</v>
      </c>
      <c r="Q895" s="20">
        <v>0</v>
      </c>
      <c r="R895" s="20">
        <v>2</v>
      </c>
      <c r="S895" s="4">
        <v>0</v>
      </c>
      <c r="T895" s="1">
        <v>0</v>
      </c>
      <c r="U895" s="164">
        <v>39651</v>
      </c>
      <c r="V895" s="106">
        <v>10</v>
      </c>
      <c r="W895" s="20">
        <v>2</v>
      </c>
      <c r="X895" s="437" t="str">
        <f t="shared" si="126"/>
        <v>OK</v>
      </c>
      <c r="Y895" s="333">
        <f t="shared" si="129"/>
        <v>0</v>
      </c>
      <c r="Z895" s="9" t="str">
        <f t="shared" si="130"/>
        <v>Confort</v>
      </c>
      <c r="AA895" s="75">
        <v>39657</v>
      </c>
      <c r="AB895" s="1220"/>
      <c r="AC895" s="147">
        <f t="shared" si="127"/>
        <v>7</v>
      </c>
      <c r="AD895" s="20" t="str">
        <f t="shared" si="132"/>
        <v>OK</v>
      </c>
      <c r="AE895" s="11" t="str">
        <f t="shared" si="131"/>
        <v>-</v>
      </c>
      <c r="AF895" s="9" t="e">
        <f>IF(#REF!="","",AA895-#REF!)</f>
        <v>#REF!</v>
      </c>
      <c r="AG895" s="97"/>
      <c r="AH895" s="62"/>
    </row>
    <row r="896" spans="1:34" s="32" customFormat="1" hidden="1" outlineLevel="1" x14ac:dyDescent="0.2">
      <c r="A896"/>
      <c r="B896" s="22">
        <v>11</v>
      </c>
      <c r="C896" s="404">
        <v>1</v>
      </c>
      <c r="D896" s="21" t="s">
        <v>37</v>
      </c>
      <c r="E896" s="153">
        <v>39650</v>
      </c>
      <c r="F896" s="91"/>
      <c r="G896" s="22">
        <v>11</v>
      </c>
      <c r="H896" s="21">
        <v>1</v>
      </c>
      <c r="I896" s="21">
        <v>1</v>
      </c>
      <c r="J896" s="21">
        <v>1</v>
      </c>
      <c r="K896" s="21">
        <v>0</v>
      </c>
      <c r="L896" s="157">
        <v>39651</v>
      </c>
      <c r="M896" s="92"/>
      <c r="N896" s="22">
        <v>11</v>
      </c>
      <c r="O896" s="21">
        <v>1</v>
      </c>
      <c r="P896" s="21">
        <v>1</v>
      </c>
      <c r="Q896" s="21">
        <v>0</v>
      </c>
      <c r="R896" s="21">
        <v>1</v>
      </c>
      <c r="S896" s="14">
        <v>0</v>
      </c>
      <c r="T896" s="102">
        <v>0</v>
      </c>
      <c r="U896" s="164">
        <v>39651</v>
      </c>
      <c r="V896" s="108">
        <v>11</v>
      </c>
      <c r="W896" s="21">
        <v>1</v>
      </c>
      <c r="X896" s="437" t="str">
        <f t="shared" si="126"/>
        <v>OK</v>
      </c>
      <c r="Y896" s="333">
        <f t="shared" si="129"/>
        <v>0</v>
      </c>
      <c r="Z896" s="12" t="str">
        <f t="shared" si="130"/>
        <v>Solmar</v>
      </c>
      <c r="AA896" s="75">
        <v>39657</v>
      </c>
      <c r="AB896" s="1221"/>
      <c r="AC896" s="147">
        <f t="shared" si="127"/>
        <v>7</v>
      </c>
      <c r="AD896" s="20" t="str">
        <f t="shared" si="132"/>
        <v>OK</v>
      </c>
      <c r="AE896" s="11" t="str">
        <f t="shared" si="131"/>
        <v>-</v>
      </c>
      <c r="AF896" s="9" t="e">
        <f>IF(#REF!="","",AA896-#REF!)</f>
        <v>#REF!</v>
      </c>
      <c r="AG896" s="97"/>
      <c r="AH896" s="62"/>
    </row>
    <row r="897" spans="1:34" s="32" customFormat="1" hidden="1" outlineLevel="1" x14ac:dyDescent="0.2">
      <c r="A897"/>
      <c r="B897" s="19">
        <v>1</v>
      </c>
      <c r="C897" s="383">
        <v>67</v>
      </c>
      <c r="D897" s="20" t="s">
        <v>24</v>
      </c>
      <c r="E897" s="153">
        <v>39652</v>
      </c>
      <c r="F897" s="91"/>
      <c r="G897" s="19">
        <v>1</v>
      </c>
      <c r="H897" s="78">
        <v>39</v>
      </c>
      <c r="I897" s="20">
        <v>67</v>
      </c>
      <c r="J897" s="20">
        <v>67</v>
      </c>
      <c r="K897" s="20">
        <v>0</v>
      </c>
      <c r="L897" s="156">
        <v>39653</v>
      </c>
      <c r="M897" s="92"/>
      <c r="N897" s="19">
        <v>1</v>
      </c>
      <c r="O897" s="20">
        <v>67</v>
      </c>
      <c r="P897" s="20">
        <v>67</v>
      </c>
      <c r="Q897" s="20">
        <v>0</v>
      </c>
      <c r="R897" s="20">
        <v>67</v>
      </c>
      <c r="S897" s="4">
        <v>0</v>
      </c>
      <c r="T897" s="1">
        <v>0</v>
      </c>
      <c r="U897" s="164">
        <v>39653</v>
      </c>
      <c r="V897" s="106">
        <v>1</v>
      </c>
      <c r="W897" s="20">
        <v>67</v>
      </c>
      <c r="X897" s="437" t="str">
        <f t="shared" si="126"/>
        <v>OK</v>
      </c>
      <c r="Y897" s="333">
        <f t="shared" si="129"/>
        <v>0</v>
      </c>
      <c r="Z897" s="9" t="str">
        <f t="shared" si="130"/>
        <v>White</v>
      </c>
      <c r="AA897" s="75">
        <v>39657</v>
      </c>
      <c r="AB897" s="1219">
        <f>SUM(W897:W905)</f>
        <v>300</v>
      </c>
      <c r="AC897" s="147">
        <f t="shared" si="127"/>
        <v>5</v>
      </c>
      <c r="AD897" s="20" t="str">
        <f t="shared" si="132"/>
        <v>OK</v>
      </c>
      <c r="AE897" s="11" t="str">
        <f t="shared" si="131"/>
        <v>-</v>
      </c>
      <c r="AF897" s="9" t="e">
        <f>IF(#REF!="","",AA897-#REF!)</f>
        <v>#REF!</v>
      </c>
      <c r="AG897" s="97"/>
      <c r="AH897" s="62"/>
    </row>
    <row r="898" spans="1:34" s="32" customFormat="1" hidden="1" outlineLevel="1" x14ac:dyDescent="0.2">
      <c r="A898"/>
      <c r="B898" s="19">
        <v>2</v>
      </c>
      <c r="C898" s="383">
        <v>20</v>
      </c>
      <c r="D898" s="20" t="s">
        <v>25</v>
      </c>
      <c r="E898" s="153">
        <v>39652</v>
      </c>
      <c r="F898" s="91"/>
      <c r="G898" s="19">
        <v>2</v>
      </c>
      <c r="H898" s="20">
        <v>20</v>
      </c>
      <c r="I898" s="20">
        <v>20</v>
      </c>
      <c r="J898" s="20">
        <v>20</v>
      </c>
      <c r="K898" s="20">
        <v>0</v>
      </c>
      <c r="L898" s="156">
        <v>39653</v>
      </c>
      <c r="M898" s="92"/>
      <c r="N898" s="19">
        <v>2</v>
      </c>
      <c r="O898" s="20">
        <v>20</v>
      </c>
      <c r="P898" s="20">
        <v>20</v>
      </c>
      <c r="Q898" s="20">
        <v>0</v>
      </c>
      <c r="R898" s="20">
        <v>20</v>
      </c>
      <c r="S898" s="4">
        <v>0</v>
      </c>
      <c r="T898" s="1">
        <v>0</v>
      </c>
      <c r="U898" s="164">
        <v>39653</v>
      </c>
      <c r="V898" s="106">
        <v>2</v>
      </c>
      <c r="W898" s="20">
        <v>20</v>
      </c>
      <c r="X898" s="437" t="str">
        <f t="shared" si="126"/>
        <v>OK</v>
      </c>
      <c r="Y898" s="333">
        <f t="shared" si="129"/>
        <v>0</v>
      </c>
      <c r="Z898" s="9" t="str">
        <f t="shared" si="130"/>
        <v>Green</v>
      </c>
      <c r="AA898" s="75">
        <v>39657</v>
      </c>
      <c r="AB898" s="1220"/>
      <c r="AC898" s="147">
        <f t="shared" si="127"/>
        <v>5</v>
      </c>
      <c r="AD898" s="20" t="str">
        <f t="shared" si="132"/>
        <v>OK</v>
      </c>
      <c r="AE898" s="11" t="str">
        <f t="shared" si="131"/>
        <v>-</v>
      </c>
      <c r="AF898" s="9" t="e">
        <f>IF(#REF!="","",AA898-#REF!)</f>
        <v>#REF!</v>
      </c>
      <c r="AG898" s="97"/>
      <c r="AH898" s="62"/>
    </row>
    <row r="899" spans="1:34" s="32" customFormat="1" hidden="1" outlineLevel="1" x14ac:dyDescent="0.2">
      <c r="A899"/>
      <c r="B899" s="19">
        <v>3</v>
      </c>
      <c r="C899" s="383">
        <v>36</v>
      </c>
      <c r="D899" s="20" t="s">
        <v>26</v>
      </c>
      <c r="E899" s="153">
        <v>39652</v>
      </c>
      <c r="F899" s="91"/>
      <c r="G899" s="19">
        <v>3</v>
      </c>
      <c r="H899" s="20">
        <v>36</v>
      </c>
      <c r="I899" s="20">
        <v>36</v>
      </c>
      <c r="J899" s="20">
        <v>36</v>
      </c>
      <c r="K899" s="20">
        <v>0</v>
      </c>
      <c r="L899" s="156">
        <v>39653</v>
      </c>
      <c r="M899" s="92"/>
      <c r="N899" s="19">
        <v>3</v>
      </c>
      <c r="O899" s="20">
        <v>36</v>
      </c>
      <c r="P899" s="20">
        <v>36</v>
      </c>
      <c r="Q899" s="20">
        <v>0</v>
      </c>
      <c r="R899" s="20">
        <v>36</v>
      </c>
      <c r="S899" s="4">
        <v>0</v>
      </c>
      <c r="T899" s="1">
        <v>0</v>
      </c>
      <c r="U899" s="164">
        <v>39653</v>
      </c>
      <c r="V899" s="106">
        <v>3</v>
      </c>
      <c r="W899" s="20">
        <v>36</v>
      </c>
      <c r="X899" s="437" t="str">
        <f t="shared" si="126"/>
        <v>OK</v>
      </c>
      <c r="Y899" s="333">
        <f t="shared" si="129"/>
        <v>0</v>
      </c>
      <c r="Z899" s="9" t="str">
        <f t="shared" si="130"/>
        <v>Black</v>
      </c>
      <c r="AA899" s="75">
        <v>39657</v>
      </c>
      <c r="AB899" s="1220"/>
      <c r="AC899" s="147">
        <f t="shared" si="127"/>
        <v>5</v>
      </c>
      <c r="AD899" s="20" t="str">
        <f t="shared" si="132"/>
        <v>OK</v>
      </c>
      <c r="AE899" s="11" t="str">
        <f t="shared" si="131"/>
        <v>-</v>
      </c>
      <c r="AF899" s="9" t="e">
        <f>IF(#REF!="","",AA899-#REF!)</f>
        <v>#REF!</v>
      </c>
      <c r="AG899" s="97"/>
      <c r="AH899" s="62"/>
    </row>
    <row r="900" spans="1:34" s="32" customFormat="1" hidden="1" outlineLevel="1" x14ac:dyDescent="0.2">
      <c r="A900"/>
      <c r="B900" s="19">
        <v>4</v>
      </c>
      <c r="C900" s="383">
        <v>1</v>
      </c>
      <c r="D900" s="20" t="s">
        <v>27</v>
      </c>
      <c r="E900" s="153">
        <v>39652</v>
      </c>
      <c r="F900" s="91"/>
      <c r="G900" s="19">
        <v>4</v>
      </c>
      <c r="H900" s="20">
        <v>1</v>
      </c>
      <c r="I900" s="20">
        <v>1</v>
      </c>
      <c r="J900" s="20">
        <v>1</v>
      </c>
      <c r="K900" s="20">
        <v>0</v>
      </c>
      <c r="L900" s="156">
        <v>39653</v>
      </c>
      <c r="M900" s="92"/>
      <c r="N900" s="19">
        <v>4</v>
      </c>
      <c r="O900" s="20">
        <v>1</v>
      </c>
      <c r="P900" s="20">
        <v>1</v>
      </c>
      <c r="Q900" s="20">
        <v>0</v>
      </c>
      <c r="R900" s="20">
        <v>1</v>
      </c>
      <c r="S900" s="4">
        <v>0</v>
      </c>
      <c r="T900" s="1">
        <v>0</v>
      </c>
      <c r="U900" s="164">
        <v>39653</v>
      </c>
      <c r="V900" s="106">
        <v>4</v>
      </c>
      <c r="W900" s="20">
        <v>1</v>
      </c>
      <c r="X900" s="437" t="str">
        <f t="shared" si="126"/>
        <v>OK</v>
      </c>
      <c r="Y900" s="333">
        <f t="shared" si="129"/>
        <v>0</v>
      </c>
      <c r="Z900" s="9" t="str">
        <f t="shared" si="130"/>
        <v>Go Travel Card</v>
      </c>
      <c r="AA900" s="75">
        <v>39657</v>
      </c>
      <c r="AB900" s="1220"/>
      <c r="AC900" s="147">
        <f t="shared" si="127"/>
        <v>5</v>
      </c>
      <c r="AD900" s="20" t="str">
        <f t="shared" si="132"/>
        <v>OK</v>
      </c>
      <c r="AE900" s="11" t="str">
        <f t="shared" si="131"/>
        <v>-</v>
      </c>
      <c r="AF900" s="9" t="e">
        <f>IF(#REF!="","",AA900-#REF!)</f>
        <v>#REF!</v>
      </c>
      <c r="AG900" s="97"/>
      <c r="AH900" s="62"/>
    </row>
    <row r="901" spans="1:34" s="32" customFormat="1" hidden="1" outlineLevel="1" x14ac:dyDescent="0.2">
      <c r="A901"/>
      <c r="B901" s="19">
        <v>5</v>
      </c>
      <c r="C901" s="383">
        <v>8</v>
      </c>
      <c r="D901" s="20" t="s">
        <v>29</v>
      </c>
      <c r="E901" s="153">
        <v>39652</v>
      </c>
      <c r="F901" s="91"/>
      <c r="G901" s="19">
        <v>5</v>
      </c>
      <c r="H901" s="20">
        <v>8</v>
      </c>
      <c r="I901" s="20">
        <v>8</v>
      </c>
      <c r="J901" s="20">
        <v>8</v>
      </c>
      <c r="K901" s="20">
        <v>0</v>
      </c>
      <c r="L901" s="156">
        <v>39653</v>
      </c>
      <c r="M901" s="92"/>
      <c r="N901" s="19">
        <v>5</v>
      </c>
      <c r="O901" s="20">
        <v>8</v>
      </c>
      <c r="P901" s="20">
        <v>8</v>
      </c>
      <c r="Q901" s="20">
        <v>0</v>
      </c>
      <c r="R901" s="20">
        <v>8</v>
      </c>
      <c r="S901" s="4">
        <v>0</v>
      </c>
      <c r="T901" s="1">
        <v>0</v>
      </c>
      <c r="U901" s="164">
        <v>39653</v>
      </c>
      <c r="V901" s="106">
        <v>5</v>
      </c>
      <c r="W901" s="20">
        <v>8</v>
      </c>
      <c r="X901" s="437" t="str">
        <f t="shared" si="126"/>
        <v>OK</v>
      </c>
      <c r="Y901" s="333">
        <f t="shared" si="129"/>
        <v>0</v>
      </c>
      <c r="Z901" s="9" t="str">
        <f t="shared" si="130"/>
        <v>Credial</v>
      </c>
      <c r="AA901" s="75">
        <v>39657</v>
      </c>
      <c r="AB901" s="1220"/>
      <c r="AC901" s="147">
        <f t="shared" si="127"/>
        <v>5</v>
      </c>
      <c r="AD901" s="20" t="str">
        <f t="shared" si="132"/>
        <v>OK</v>
      </c>
      <c r="AE901" s="11" t="str">
        <f t="shared" si="131"/>
        <v>-</v>
      </c>
      <c r="AF901" s="9" t="e">
        <f>IF(#REF!="","",AA901-#REF!)</f>
        <v>#REF!</v>
      </c>
      <c r="AG901" s="97"/>
      <c r="AH901" s="62"/>
    </row>
    <row r="902" spans="1:34" s="32" customFormat="1" hidden="1" outlineLevel="1" x14ac:dyDescent="0.2">
      <c r="A902"/>
      <c r="B902" s="19">
        <v>6</v>
      </c>
      <c r="C902" s="383">
        <v>109</v>
      </c>
      <c r="D902" s="20" t="s">
        <v>30</v>
      </c>
      <c r="E902" s="153">
        <v>39652</v>
      </c>
      <c r="F902" s="91"/>
      <c r="G902" s="19">
        <v>6</v>
      </c>
      <c r="H902" s="20">
        <v>109</v>
      </c>
      <c r="I902" s="20">
        <v>109</v>
      </c>
      <c r="J902" s="20">
        <v>109</v>
      </c>
      <c r="K902" s="20">
        <v>0</v>
      </c>
      <c r="L902" s="156">
        <v>39653</v>
      </c>
      <c r="M902" s="92"/>
      <c r="N902" s="19">
        <v>6</v>
      </c>
      <c r="O902" s="20">
        <v>109</v>
      </c>
      <c r="P902" s="20">
        <v>109</v>
      </c>
      <c r="Q902" s="20">
        <v>0</v>
      </c>
      <c r="R902" s="20">
        <v>109</v>
      </c>
      <c r="S902" s="4">
        <v>0</v>
      </c>
      <c r="T902" s="1">
        <v>0</v>
      </c>
      <c r="U902" s="164">
        <v>39653</v>
      </c>
      <c r="V902" s="106">
        <v>6</v>
      </c>
      <c r="W902" s="20">
        <v>109</v>
      </c>
      <c r="X902" s="437" t="str">
        <f t="shared" si="126"/>
        <v>OK</v>
      </c>
      <c r="Y902" s="333">
        <f t="shared" si="129"/>
        <v>0</v>
      </c>
      <c r="Z902" s="9" t="str">
        <f t="shared" si="130"/>
        <v>Ikeia</v>
      </c>
      <c r="AA902" s="75">
        <v>39657</v>
      </c>
      <c r="AB902" s="1220"/>
      <c r="AC902" s="147">
        <f t="shared" si="127"/>
        <v>5</v>
      </c>
      <c r="AD902" s="20" t="str">
        <f t="shared" si="132"/>
        <v>OK</v>
      </c>
      <c r="AE902" s="11" t="str">
        <f t="shared" si="131"/>
        <v>-</v>
      </c>
      <c r="AF902" s="9" t="e">
        <f>IF(#REF!="","",AA902-#REF!)</f>
        <v>#REF!</v>
      </c>
      <c r="AG902" s="97"/>
      <c r="AH902" s="62"/>
    </row>
    <row r="903" spans="1:34" s="32" customFormat="1" hidden="1" outlineLevel="1" x14ac:dyDescent="0.2">
      <c r="A903"/>
      <c r="B903" s="19">
        <v>7</v>
      </c>
      <c r="C903" s="383">
        <v>4</v>
      </c>
      <c r="D903" s="20" t="s">
        <v>31</v>
      </c>
      <c r="E903" s="153">
        <v>39652</v>
      </c>
      <c r="F903" s="91"/>
      <c r="G903" s="19">
        <v>7</v>
      </c>
      <c r="H903" s="20">
        <v>4</v>
      </c>
      <c r="I903" s="20">
        <v>4</v>
      </c>
      <c r="J903" s="20">
        <v>4</v>
      </c>
      <c r="K903" s="20">
        <v>0</v>
      </c>
      <c r="L903" s="156">
        <v>39653</v>
      </c>
      <c r="M903" s="92"/>
      <c r="N903" s="19">
        <v>7</v>
      </c>
      <c r="O903" s="20">
        <v>4</v>
      </c>
      <c r="P903" s="20">
        <v>4</v>
      </c>
      <c r="Q903" s="20">
        <v>0</v>
      </c>
      <c r="R903" s="20">
        <v>4</v>
      </c>
      <c r="S903" s="4">
        <v>0</v>
      </c>
      <c r="T903" s="1">
        <v>0</v>
      </c>
      <c r="U903" s="164">
        <v>39653</v>
      </c>
      <c r="V903" s="106">
        <v>7</v>
      </c>
      <c r="W903" s="20">
        <v>4</v>
      </c>
      <c r="X903" s="437" t="str">
        <f t="shared" si="126"/>
        <v>OK</v>
      </c>
      <c r="Y903" s="333">
        <f t="shared" si="129"/>
        <v>0</v>
      </c>
      <c r="Z903" s="9" t="str">
        <f t="shared" si="130"/>
        <v>Moviflor</v>
      </c>
      <c r="AA903" s="75">
        <v>39657</v>
      </c>
      <c r="AB903" s="1220"/>
      <c r="AC903" s="147">
        <f t="shared" si="127"/>
        <v>5</v>
      </c>
      <c r="AD903" s="20" t="str">
        <f t="shared" si="132"/>
        <v>OK</v>
      </c>
      <c r="AE903" s="11" t="str">
        <f t="shared" si="131"/>
        <v>-</v>
      </c>
      <c r="AF903" s="9" t="e">
        <f>IF(#REF!="","",AA903-#REF!)</f>
        <v>#REF!</v>
      </c>
      <c r="AG903" s="97"/>
      <c r="AH903" s="62"/>
    </row>
    <row r="904" spans="1:34" s="32" customFormat="1" hidden="1" outlineLevel="1" x14ac:dyDescent="0.2">
      <c r="A904"/>
      <c r="B904" s="19">
        <v>8</v>
      </c>
      <c r="C904" s="383">
        <v>51</v>
      </c>
      <c r="D904" s="20" t="s">
        <v>32</v>
      </c>
      <c r="E904" s="153">
        <v>39652</v>
      </c>
      <c r="F904" s="91"/>
      <c r="G904" s="19">
        <v>8</v>
      </c>
      <c r="H904" s="20">
        <v>51</v>
      </c>
      <c r="I904" s="20">
        <v>51</v>
      </c>
      <c r="J904" s="20">
        <v>51</v>
      </c>
      <c r="K904" s="20">
        <v>0</v>
      </c>
      <c r="L904" s="156">
        <v>39653</v>
      </c>
      <c r="M904" s="92"/>
      <c r="N904" s="19">
        <v>8</v>
      </c>
      <c r="O904" s="20">
        <v>51</v>
      </c>
      <c r="P904" s="20">
        <v>51</v>
      </c>
      <c r="Q904" s="20">
        <v>0</v>
      </c>
      <c r="R904" s="20">
        <v>51</v>
      </c>
      <c r="S904" s="4">
        <v>0</v>
      </c>
      <c r="T904" s="1">
        <v>0</v>
      </c>
      <c r="U904" s="164">
        <v>39653</v>
      </c>
      <c r="V904" s="106">
        <v>8</v>
      </c>
      <c r="W904" s="20">
        <v>51</v>
      </c>
      <c r="X904" s="437" t="str">
        <f t="shared" ref="X904:X967" si="133">IF(C904=W904,"OK",IF(W904=R904,"ERRO",IF(W904="","KO",IF(W904=J904,"ERRO"))))</f>
        <v>OK</v>
      </c>
      <c r="Y904" s="333">
        <f t="shared" si="129"/>
        <v>0</v>
      </c>
      <c r="Z904" s="9" t="str">
        <f t="shared" si="130"/>
        <v>Conforama</v>
      </c>
      <c r="AA904" s="75">
        <v>39696</v>
      </c>
      <c r="AB904" s="1220"/>
      <c r="AC904" s="147">
        <f t="shared" ref="AC904:AC967" si="134">DAYS360(E904,AA904)</f>
        <v>42</v>
      </c>
      <c r="AD904" s="20" t="str">
        <f t="shared" si="132"/>
        <v>OK</v>
      </c>
      <c r="AE904" s="11" t="str">
        <f t="shared" si="131"/>
        <v>-</v>
      </c>
      <c r="AF904" s="9" t="e">
        <f>IF(#REF!="","",AA904-#REF!)</f>
        <v>#REF!</v>
      </c>
      <c r="AG904" s="97"/>
      <c r="AH904" s="62"/>
    </row>
    <row r="905" spans="1:34" s="32" customFormat="1" hidden="1" outlineLevel="1" x14ac:dyDescent="0.2">
      <c r="A905"/>
      <c r="B905" s="22">
        <v>9</v>
      </c>
      <c r="C905" s="404">
        <v>4</v>
      </c>
      <c r="D905" s="21" t="s">
        <v>34</v>
      </c>
      <c r="E905" s="153">
        <v>39652</v>
      </c>
      <c r="F905" s="91"/>
      <c r="G905" s="22">
        <v>9</v>
      </c>
      <c r="H905" s="21">
        <v>4</v>
      </c>
      <c r="I905" s="21">
        <v>4</v>
      </c>
      <c r="J905" s="21">
        <v>4</v>
      </c>
      <c r="K905" s="21">
        <v>0</v>
      </c>
      <c r="L905" s="157">
        <v>39653</v>
      </c>
      <c r="M905" s="92"/>
      <c r="N905" s="22">
        <v>9</v>
      </c>
      <c r="O905" s="21">
        <v>4</v>
      </c>
      <c r="P905" s="21">
        <v>4</v>
      </c>
      <c r="Q905" s="21">
        <v>0</v>
      </c>
      <c r="R905" s="21">
        <v>4</v>
      </c>
      <c r="S905" s="14">
        <v>0</v>
      </c>
      <c r="T905" s="102">
        <v>0</v>
      </c>
      <c r="U905" s="164">
        <v>39653</v>
      </c>
      <c r="V905" s="108">
        <v>9</v>
      </c>
      <c r="W905" s="21">
        <v>4</v>
      </c>
      <c r="X905" s="437" t="str">
        <f t="shared" si="133"/>
        <v>OK</v>
      </c>
      <c r="Y905" s="333">
        <f t="shared" ref="Y905:Y968" si="135">+C905-W905</f>
        <v>0</v>
      </c>
      <c r="Z905" s="12" t="str">
        <f t="shared" ref="Z905:Z968" si="136">IF(D905="","",D905)</f>
        <v>Euronics</v>
      </c>
      <c r="AA905" s="75">
        <v>39657</v>
      </c>
      <c r="AB905" s="1221"/>
      <c r="AC905" s="147">
        <f t="shared" si="134"/>
        <v>5</v>
      </c>
      <c r="AD905" s="20" t="str">
        <f t="shared" si="132"/>
        <v>OK</v>
      </c>
      <c r="AE905" s="11" t="str">
        <f t="shared" si="131"/>
        <v>-</v>
      </c>
      <c r="AF905" s="9" t="e">
        <f>IF(#REF!="","",AA905-#REF!)</f>
        <v>#REF!</v>
      </c>
      <c r="AG905" s="97"/>
      <c r="AH905" s="62"/>
    </row>
    <row r="906" spans="1:34" s="32" customFormat="1" hidden="1" outlineLevel="1" x14ac:dyDescent="0.2">
      <c r="A906"/>
      <c r="B906" s="19">
        <v>1</v>
      </c>
      <c r="C906" s="383">
        <v>34</v>
      </c>
      <c r="D906" s="20" t="s">
        <v>24</v>
      </c>
      <c r="E906" s="153">
        <v>39654</v>
      </c>
      <c r="F906" s="91"/>
      <c r="G906" s="19">
        <v>1</v>
      </c>
      <c r="H906" s="20">
        <v>34</v>
      </c>
      <c r="I906" s="20">
        <v>34</v>
      </c>
      <c r="J906" s="20">
        <v>34</v>
      </c>
      <c r="K906" s="20">
        <v>0</v>
      </c>
      <c r="L906" s="156">
        <v>39658</v>
      </c>
      <c r="M906" s="92"/>
      <c r="N906" s="19">
        <v>1</v>
      </c>
      <c r="O906" s="20">
        <v>34</v>
      </c>
      <c r="P906" s="20">
        <v>34</v>
      </c>
      <c r="Q906" s="20">
        <v>0</v>
      </c>
      <c r="R906" s="20">
        <v>34</v>
      </c>
      <c r="S906" s="4">
        <v>0</v>
      </c>
      <c r="T906" s="1">
        <v>0</v>
      </c>
      <c r="U906" s="164">
        <v>39654</v>
      </c>
      <c r="V906" s="106">
        <v>1</v>
      </c>
      <c r="W906" s="20">
        <v>34</v>
      </c>
      <c r="X906" s="437" t="str">
        <f t="shared" si="133"/>
        <v>OK</v>
      </c>
      <c r="Y906" s="333">
        <f t="shared" si="135"/>
        <v>0</v>
      </c>
      <c r="Z906" s="9" t="str">
        <f t="shared" si="136"/>
        <v>White</v>
      </c>
      <c r="AA906" s="75">
        <v>39691</v>
      </c>
      <c r="AB906" s="1219">
        <f>SUM(W906:W915)</f>
        <v>322</v>
      </c>
      <c r="AC906" s="147">
        <f t="shared" si="134"/>
        <v>36</v>
      </c>
      <c r="AD906" s="20" t="str">
        <f t="shared" si="132"/>
        <v>OK</v>
      </c>
      <c r="AE906" s="11" t="str">
        <f t="shared" si="131"/>
        <v>-</v>
      </c>
      <c r="AF906" s="9" t="e">
        <f>IF(#REF!="","",AA906-#REF!)</f>
        <v>#REF!</v>
      </c>
      <c r="AG906" s="97"/>
      <c r="AH906" s="62"/>
    </row>
    <row r="907" spans="1:34" s="32" customFormat="1" hidden="1" outlineLevel="1" x14ac:dyDescent="0.2">
      <c r="A907"/>
      <c r="B907" s="19">
        <v>2</v>
      </c>
      <c r="C907" s="383">
        <v>9</v>
      </c>
      <c r="D907" s="20" t="s">
        <v>25</v>
      </c>
      <c r="E907" s="153">
        <v>39654</v>
      </c>
      <c r="F907" s="91"/>
      <c r="G907" s="19">
        <v>2</v>
      </c>
      <c r="H907" s="20">
        <v>9</v>
      </c>
      <c r="I907" s="20">
        <v>9</v>
      </c>
      <c r="J907" s="20">
        <v>9</v>
      </c>
      <c r="K907" s="20">
        <v>0</v>
      </c>
      <c r="L907" s="156">
        <v>39658</v>
      </c>
      <c r="M907" s="92"/>
      <c r="N907" s="19">
        <v>2</v>
      </c>
      <c r="O907" s="20">
        <v>9</v>
      </c>
      <c r="P907" s="20">
        <v>9</v>
      </c>
      <c r="Q907" s="20">
        <v>0</v>
      </c>
      <c r="R907" s="20">
        <v>9</v>
      </c>
      <c r="S907" s="4">
        <v>0</v>
      </c>
      <c r="T907" s="1">
        <v>0</v>
      </c>
      <c r="U907" s="164">
        <v>39654</v>
      </c>
      <c r="V907" s="106">
        <v>2</v>
      </c>
      <c r="W907" s="20">
        <v>9</v>
      </c>
      <c r="X907" s="437" t="str">
        <f t="shared" si="133"/>
        <v>OK</v>
      </c>
      <c r="Y907" s="333">
        <f t="shared" si="135"/>
        <v>0</v>
      </c>
      <c r="Z907" s="9" t="str">
        <f t="shared" si="136"/>
        <v>Green</v>
      </c>
      <c r="AA907" s="75">
        <v>39691</v>
      </c>
      <c r="AB907" s="1220"/>
      <c r="AC907" s="147">
        <f t="shared" si="134"/>
        <v>36</v>
      </c>
      <c r="AD907" s="20" t="str">
        <f t="shared" si="132"/>
        <v>OK</v>
      </c>
      <c r="AE907" s="11" t="str">
        <f t="shared" si="131"/>
        <v>-</v>
      </c>
      <c r="AF907" s="9" t="e">
        <f>IF(#REF!="","",AA907-#REF!)</f>
        <v>#REF!</v>
      </c>
      <c r="AG907" s="97"/>
      <c r="AH907" s="62"/>
    </row>
    <row r="908" spans="1:34" s="32" customFormat="1" hidden="1" outlineLevel="1" x14ac:dyDescent="0.2">
      <c r="A908"/>
      <c r="B908" s="19">
        <v>3</v>
      </c>
      <c r="C908" s="383">
        <v>26</v>
      </c>
      <c r="D908" s="20" t="s">
        <v>26</v>
      </c>
      <c r="E908" s="153">
        <v>39654</v>
      </c>
      <c r="F908" s="91"/>
      <c r="G908" s="19">
        <v>3</v>
      </c>
      <c r="H908" s="20">
        <v>26</v>
      </c>
      <c r="I908" s="20">
        <v>26</v>
      </c>
      <c r="J908" s="20">
        <v>26</v>
      </c>
      <c r="K908" s="20">
        <v>0</v>
      </c>
      <c r="L908" s="156">
        <v>39658</v>
      </c>
      <c r="M908" s="92"/>
      <c r="N908" s="19">
        <v>3</v>
      </c>
      <c r="O908" s="20">
        <v>26</v>
      </c>
      <c r="P908" s="20">
        <v>26</v>
      </c>
      <c r="Q908" s="20">
        <v>0</v>
      </c>
      <c r="R908" s="20">
        <v>26</v>
      </c>
      <c r="S908" s="4">
        <v>0</v>
      </c>
      <c r="T908" s="1">
        <v>0</v>
      </c>
      <c r="U908" s="164">
        <v>39654</v>
      </c>
      <c r="V908" s="106">
        <v>3</v>
      </c>
      <c r="W908" s="20">
        <v>26</v>
      </c>
      <c r="X908" s="437" t="str">
        <f t="shared" si="133"/>
        <v>OK</v>
      </c>
      <c r="Y908" s="333">
        <f t="shared" si="135"/>
        <v>0</v>
      </c>
      <c r="Z908" s="9" t="str">
        <f t="shared" si="136"/>
        <v>Black</v>
      </c>
      <c r="AA908" s="75">
        <v>39691</v>
      </c>
      <c r="AB908" s="1220"/>
      <c r="AC908" s="147">
        <f t="shared" si="134"/>
        <v>36</v>
      </c>
      <c r="AD908" s="20" t="str">
        <f t="shared" si="132"/>
        <v>OK</v>
      </c>
      <c r="AE908" s="11" t="str">
        <f t="shared" si="131"/>
        <v>-</v>
      </c>
      <c r="AF908" s="9" t="e">
        <f>IF(#REF!="","",AA908-#REF!)</f>
        <v>#REF!</v>
      </c>
      <c r="AG908" s="97"/>
      <c r="AH908" s="62"/>
    </row>
    <row r="909" spans="1:34" s="32" customFormat="1" hidden="1" outlineLevel="1" x14ac:dyDescent="0.2">
      <c r="A909"/>
      <c r="B909" s="19">
        <v>4</v>
      </c>
      <c r="C909" s="383">
        <v>31</v>
      </c>
      <c r="D909" s="20" t="s">
        <v>29</v>
      </c>
      <c r="E909" s="153">
        <v>39654</v>
      </c>
      <c r="F909" s="91"/>
      <c r="G909" s="19">
        <v>4</v>
      </c>
      <c r="H909" s="20">
        <v>31</v>
      </c>
      <c r="I909" s="20">
        <v>31</v>
      </c>
      <c r="J909" s="20">
        <v>31</v>
      </c>
      <c r="K909" s="20">
        <v>0</v>
      </c>
      <c r="L909" s="156">
        <v>39658</v>
      </c>
      <c r="M909" s="92"/>
      <c r="N909" s="19">
        <v>4</v>
      </c>
      <c r="O909" s="20">
        <v>31</v>
      </c>
      <c r="P909" s="20">
        <v>31</v>
      </c>
      <c r="Q909" s="20">
        <v>0</v>
      </c>
      <c r="R909" s="20">
        <v>31</v>
      </c>
      <c r="S909" s="4">
        <v>0</v>
      </c>
      <c r="T909" s="1">
        <v>0</v>
      </c>
      <c r="U909" s="164">
        <v>39654</v>
      </c>
      <c r="V909" s="106">
        <v>4</v>
      </c>
      <c r="W909" s="20">
        <v>31</v>
      </c>
      <c r="X909" s="437" t="str">
        <f t="shared" si="133"/>
        <v>OK</v>
      </c>
      <c r="Y909" s="333">
        <f t="shared" si="135"/>
        <v>0</v>
      </c>
      <c r="Z909" s="9" t="str">
        <f t="shared" si="136"/>
        <v>Credial</v>
      </c>
      <c r="AA909" s="75">
        <v>39691</v>
      </c>
      <c r="AB909" s="1220"/>
      <c r="AC909" s="147">
        <f t="shared" si="134"/>
        <v>36</v>
      </c>
      <c r="AD909" s="20" t="str">
        <f t="shared" si="132"/>
        <v>OK</v>
      </c>
      <c r="AE909" s="11" t="str">
        <f t="shared" si="131"/>
        <v>-</v>
      </c>
      <c r="AF909" s="9" t="e">
        <f>IF(#REF!="","",AA909-#REF!)</f>
        <v>#REF!</v>
      </c>
      <c r="AG909" s="97"/>
      <c r="AH909" s="62"/>
    </row>
    <row r="910" spans="1:34" s="32" customFormat="1" hidden="1" outlineLevel="1" x14ac:dyDescent="0.2">
      <c r="A910"/>
      <c r="B910" s="19">
        <v>5</v>
      </c>
      <c r="C910" s="383">
        <v>160</v>
      </c>
      <c r="D910" s="20" t="s">
        <v>30</v>
      </c>
      <c r="E910" s="153">
        <v>39654</v>
      </c>
      <c r="F910" s="91"/>
      <c r="G910" s="19">
        <v>5</v>
      </c>
      <c r="H910" s="20">
        <v>160</v>
      </c>
      <c r="I910" s="20">
        <v>160</v>
      </c>
      <c r="J910" s="20">
        <v>160</v>
      </c>
      <c r="K910" s="20">
        <v>0</v>
      </c>
      <c r="L910" s="156">
        <v>39658</v>
      </c>
      <c r="M910" s="92"/>
      <c r="N910" s="19">
        <v>5</v>
      </c>
      <c r="O910" s="20">
        <v>160</v>
      </c>
      <c r="P910" s="20">
        <v>160</v>
      </c>
      <c r="Q910" s="20">
        <v>0</v>
      </c>
      <c r="R910" s="20">
        <v>160</v>
      </c>
      <c r="S910" s="4">
        <v>0</v>
      </c>
      <c r="T910" s="1">
        <v>0</v>
      </c>
      <c r="U910" s="164">
        <v>39654</v>
      </c>
      <c r="V910" s="106">
        <v>5</v>
      </c>
      <c r="W910" s="31">
        <v>160</v>
      </c>
      <c r="X910" s="437" t="str">
        <f t="shared" si="133"/>
        <v>OK</v>
      </c>
      <c r="Y910" s="333">
        <f t="shared" si="135"/>
        <v>0</v>
      </c>
      <c r="Z910" s="9" t="str">
        <f t="shared" si="136"/>
        <v>Ikeia</v>
      </c>
      <c r="AA910" s="75">
        <v>39660</v>
      </c>
      <c r="AB910" s="1220"/>
      <c r="AC910" s="147">
        <f t="shared" si="134"/>
        <v>6</v>
      </c>
      <c r="AD910" s="20" t="str">
        <f t="shared" si="132"/>
        <v>OK</v>
      </c>
      <c r="AE910" s="11" t="str">
        <f t="shared" si="131"/>
        <v>-</v>
      </c>
      <c r="AF910" s="9" t="e">
        <f>IF(#REF!="","",AA910-#REF!)</f>
        <v>#REF!</v>
      </c>
      <c r="AG910" s="97"/>
      <c r="AH910" s="62"/>
    </row>
    <row r="911" spans="1:34" s="32" customFormat="1" hidden="1" outlineLevel="1" x14ac:dyDescent="0.2">
      <c r="A911"/>
      <c r="B911" s="19">
        <v>6</v>
      </c>
      <c r="C911" s="383">
        <v>5</v>
      </c>
      <c r="D911" s="20" t="s">
        <v>31</v>
      </c>
      <c r="E911" s="153">
        <v>39654</v>
      </c>
      <c r="F911" s="91"/>
      <c r="G911" s="19">
        <v>6</v>
      </c>
      <c r="H911" s="20">
        <v>5</v>
      </c>
      <c r="I911" s="20">
        <v>5</v>
      </c>
      <c r="J911" s="20">
        <v>5</v>
      </c>
      <c r="K911" s="20">
        <v>0</v>
      </c>
      <c r="L911" s="156">
        <v>39658</v>
      </c>
      <c r="M911" s="92"/>
      <c r="N911" s="19">
        <v>6</v>
      </c>
      <c r="O911" s="20">
        <v>5</v>
      </c>
      <c r="P911" s="20">
        <v>5</v>
      </c>
      <c r="Q911" s="20">
        <v>0</v>
      </c>
      <c r="R911" s="20">
        <v>5</v>
      </c>
      <c r="S911" s="4">
        <v>0</v>
      </c>
      <c r="T911" s="1">
        <v>0</v>
      </c>
      <c r="U911" s="164">
        <v>39654</v>
      </c>
      <c r="V911" s="106">
        <v>6</v>
      </c>
      <c r="W911" s="20">
        <v>5</v>
      </c>
      <c r="X911" s="437" t="str">
        <f t="shared" si="133"/>
        <v>OK</v>
      </c>
      <c r="Y911" s="333">
        <f t="shared" si="135"/>
        <v>0</v>
      </c>
      <c r="Z911" s="9" t="str">
        <f t="shared" si="136"/>
        <v>Moviflor</v>
      </c>
      <c r="AA911" s="75">
        <v>39691</v>
      </c>
      <c r="AB911" s="1220"/>
      <c r="AC911" s="147">
        <f t="shared" si="134"/>
        <v>36</v>
      </c>
      <c r="AD911" s="20" t="str">
        <f t="shared" si="132"/>
        <v>OK</v>
      </c>
      <c r="AE911" s="11" t="str">
        <f t="shared" si="131"/>
        <v>-</v>
      </c>
      <c r="AF911" s="9" t="e">
        <f>IF(#REF!="","",AA911-#REF!)</f>
        <v>#REF!</v>
      </c>
      <c r="AG911" s="97"/>
      <c r="AH911" s="62"/>
    </row>
    <row r="912" spans="1:34" s="32" customFormat="1" hidden="1" outlineLevel="1" x14ac:dyDescent="0.2">
      <c r="A912"/>
      <c r="B912" s="19">
        <v>7</v>
      </c>
      <c r="C912" s="383">
        <v>42</v>
      </c>
      <c r="D912" s="20" t="s">
        <v>32</v>
      </c>
      <c r="E912" s="153">
        <v>39654</v>
      </c>
      <c r="F912" s="91"/>
      <c r="G912" s="19">
        <v>7</v>
      </c>
      <c r="H912" s="20">
        <v>42</v>
      </c>
      <c r="I912" s="20">
        <v>42</v>
      </c>
      <c r="J912" s="20">
        <v>42</v>
      </c>
      <c r="K912" s="20">
        <v>0</v>
      </c>
      <c r="L912" s="156">
        <v>39658</v>
      </c>
      <c r="M912" s="92"/>
      <c r="N912" s="19">
        <v>7</v>
      </c>
      <c r="O912" s="20">
        <v>42</v>
      </c>
      <c r="P912" s="20">
        <v>42</v>
      </c>
      <c r="Q912" s="20">
        <v>0</v>
      </c>
      <c r="R912" s="20">
        <v>42</v>
      </c>
      <c r="S912" s="4">
        <v>0</v>
      </c>
      <c r="T912" s="1">
        <v>0</v>
      </c>
      <c r="U912" s="164">
        <v>39654</v>
      </c>
      <c r="V912" s="106">
        <v>7</v>
      </c>
      <c r="W912" s="20">
        <v>42</v>
      </c>
      <c r="X912" s="437" t="str">
        <f t="shared" si="133"/>
        <v>OK</v>
      </c>
      <c r="Y912" s="333">
        <f t="shared" si="135"/>
        <v>0</v>
      </c>
      <c r="Z912" s="9" t="str">
        <f t="shared" si="136"/>
        <v>Conforama</v>
      </c>
      <c r="AA912" s="75">
        <v>39696</v>
      </c>
      <c r="AB912" s="1220"/>
      <c r="AC912" s="147">
        <f t="shared" si="134"/>
        <v>40</v>
      </c>
      <c r="AD912" s="20" t="str">
        <f t="shared" si="132"/>
        <v>OK</v>
      </c>
      <c r="AE912" s="11" t="str">
        <f t="shared" si="131"/>
        <v>-</v>
      </c>
      <c r="AF912" s="9" t="e">
        <f>IF(#REF!="","",AA912-#REF!)</f>
        <v>#REF!</v>
      </c>
      <c r="AG912" s="97"/>
      <c r="AH912" s="62"/>
    </row>
    <row r="913" spans="1:34" s="32" customFormat="1" hidden="1" outlineLevel="1" x14ac:dyDescent="0.2">
      <c r="A913"/>
      <c r="B913" s="19">
        <v>8</v>
      </c>
      <c r="C913" s="383">
        <v>10</v>
      </c>
      <c r="D913" s="20" t="s">
        <v>34</v>
      </c>
      <c r="E913" s="153">
        <v>39654</v>
      </c>
      <c r="F913" s="91"/>
      <c r="G913" s="19">
        <v>8</v>
      </c>
      <c r="H913" s="20">
        <v>10</v>
      </c>
      <c r="I913" s="20">
        <v>10</v>
      </c>
      <c r="J913" s="20">
        <v>10</v>
      </c>
      <c r="K913" s="20">
        <v>0</v>
      </c>
      <c r="L913" s="156">
        <v>39658</v>
      </c>
      <c r="M913" s="92"/>
      <c r="N913" s="19">
        <v>8</v>
      </c>
      <c r="O913" s="20">
        <v>10</v>
      </c>
      <c r="P913" s="20">
        <v>10</v>
      </c>
      <c r="Q913" s="20">
        <v>0</v>
      </c>
      <c r="R913" s="20">
        <v>10</v>
      </c>
      <c r="S913" s="4">
        <v>0</v>
      </c>
      <c r="T913" s="1">
        <v>0</v>
      </c>
      <c r="U913" s="164">
        <v>39654</v>
      </c>
      <c r="V913" s="106">
        <v>8</v>
      </c>
      <c r="W913" s="20">
        <v>10</v>
      </c>
      <c r="X913" s="437" t="str">
        <f t="shared" si="133"/>
        <v>OK</v>
      </c>
      <c r="Y913" s="333">
        <f t="shared" si="135"/>
        <v>0</v>
      </c>
      <c r="Z913" s="9" t="str">
        <f t="shared" si="136"/>
        <v>Euronics</v>
      </c>
      <c r="AA913" s="75">
        <v>39691</v>
      </c>
      <c r="AB913" s="1220"/>
      <c r="AC913" s="147">
        <f t="shared" si="134"/>
        <v>36</v>
      </c>
      <c r="AD913" s="20" t="str">
        <f t="shared" si="132"/>
        <v>OK</v>
      </c>
      <c r="AE913" s="11" t="str">
        <f t="shared" si="131"/>
        <v>-</v>
      </c>
      <c r="AF913" s="9" t="e">
        <f>IF(#REF!="","",AA913-#REF!)</f>
        <v>#REF!</v>
      </c>
      <c r="AG913" s="97"/>
      <c r="AH913" s="62"/>
    </row>
    <row r="914" spans="1:34" s="32" customFormat="1" hidden="1" outlineLevel="1" x14ac:dyDescent="0.2">
      <c r="A914"/>
      <c r="B914" s="19">
        <v>9</v>
      </c>
      <c r="C914" s="383">
        <v>2</v>
      </c>
      <c r="D914" s="20" t="s">
        <v>35</v>
      </c>
      <c r="E914" s="153">
        <v>39654</v>
      </c>
      <c r="F914" s="91"/>
      <c r="G914" s="19">
        <v>9</v>
      </c>
      <c r="H914" s="20">
        <v>2</v>
      </c>
      <c r="I914" s="20">
        <v>2</v>
      </c>
      <c r="J914" s="20">
        <v>2</v>
      </c>
      <c r="K914" s="20">
        <v>0</v>
      </c>
      <c r="L914" s="156">
        <v>39658</v>
      </c>
      <c r="M914" s="92"/>
      <c r="N914" s="19">
        <v>9</v>
      </c>
      <c r="O914" s="20">
        <v>2</v>
      </c>
      <c r="P914" s="20">
        <v>2</v>
      </c>
      <c r="Q914" s="20">
        <v>0</v>
      </c>
      <c r="R914" s="20">
        <v>2</v>
      </c>
      <c r="S914" s="4">
        <v>0</v>
      </c>
      <c r="T914" s="1">
        <v>0</v>
      </c>
      <c r="U914" s="164">
        <v>39654</v>
      </c>
      <c r="V914" s="106">
        <v>9</v>
      </c>
      <c r="W914" s="20">
        <v>2</v>
      </c>
      <c r="X914" s="437" t="str">
        <f t="shared" si="133"/>
        <v>OK</v>
      </c>
      <c r="Y914" s="333">
        <f t="shared" si="135"/>
        <v>0</v>
      </c>
      <c r="Z914" s="9" t="str">
        <f t="shared" si="136"/>
        <v>Tien 21</v>
      </c>
      <c r="AA914" s="75">
        <v>39691</v>
      </c>
      <c r="AB914" s="1220"/>
      <c r="AC914" s="147">
        <f t="shared" si="134"/>
        <v>36</v>
      </c>
      <c r="AD914" s="20" t="str">
        <f t="shared" si="132"/>
        <v>OK</v>
      </c>
      <c r="AE914" s="11" t="str">
        <f t="shared" si="131"/>
        <v>-</v>
      </c>
      <c r="AF914" s="9" t="e">
        <f>IF(#REF!="","",AA914-#REF!)</f>
        <v>#REF!</v>
      </c>
      <c r="AG914" s="97"/>
      <c r="AH914" s="62"/>
    </row>
    <row r="915" spans="1:34" s="32" customFormat="1" hidden="1" outlineLevel="1" x14ac:dyDescent="0.2">
      <c r="A915"/>
      <c r="B915" s="22">
        <v>10</v>
      </c>
      <c r="C915" s="404">
        <v>3</v>
      </c>
      <c r="D915" s="21" t="s">
        <v>36</v>
      </c>
      <c r="E915" s="153">
        <v>39654</v>
      </c>
      <c r="F915" s="91"/>
      <c r="G915" s="22">
        <v>10</v>
      </c>
      <c r="H915" s="21">
        <v>3</v>
      </c>
      <c r="I915" s="21">
        <v>3</v>
      </c>
      <c r="J915" s="21">
        <v>3</v>
      </c>
      <c r="K915" s="21">
        <v>0</v>
      </c>
      <c r="L915" s="157">
        <v>39658</v>
      </c>
      <c r="M915" s="92"/>
      <c r="N915" s="22">
        <v>10</v>
      </c>
      <c r="O915" s="21">
        <v>3</v>
      </c>
      <c r="P915" s="21">
        <v>3</v>
      </c>
      <c r="Q915" s="21">
        <v>0</v>
      </c>
      <c r="R915" s="21">
        <v>3</v>
      </c>
      <c r="S915" s="14">
        <v>0</v>
      </c>
      <c r="T915" s="102">
        <v>0</v>
      </c>
      <c r="U915" s="164">
        <v>39654</v>
      </c>
      <c r="V915" s="108">
        <v>10</v>
      </c>
      <c r="W915" s="21">
        <v>3</v>
      </c>
      <c r="X915" s="437" t="str">
        <f t="shared" si="133"/>
        <v>OK</v>
      </c>
      <c r="Y915" s="333">
        <f t="shared" si="135"/>
        <v>0</v>
      </c>
      <c r="Z915" s="12" t="str">
        <f t="shared" si="136"/>
        <v>Confort</v>
      </c>
      <c r="AA915" s="75">
        <v>39691</v>
      </c>
      <c r="AB915" s="1221"/>
      <c r="AC915" s="147">
        <f t="shared" si="134"/>
        <v>36</v>
      </c>
      <c r="AD915" s="20" t="str">
        <f t="shared" si="132"/>
        <v>OK</v>
      </c>
      <c r="AE915" s="11" t="str">
        <f t="shared" si="131"/>
        <v>-</v>
      </c>
      <c r="AF915" s="9" t="e">
        <f>IF(#REF!="","",AA915-#REF!)</f>
        <v>#REF!</v>
      </c>
      <c r="AG915" s="97"/>
      <c r="AH915" s="62"/>
    </row>
    <row r="916" spans="1:34" s="32" customFormat="1" hidden="1" outlineLevel="1" x14ac:dyDescent="0.2">
      <c r="A916"/>
      <c r="B916" s="19">
        <v>1</v>
      </c>
      <c r="C916" s="383">
        <v>52</v>
      </c>
      <c r="D916" s="20" t="s">
        <v>24</v>
      </c>
      <c r="E916" s="153">
        <v>39658</v>
      </c>
      <c r="F916" s="91"/>
      <c r="G916" s="19">
        <v>1</v>
      </c>
      <c r="H916" s="20">
        <v>52</v>
      </c>
      <c r="I916" s="20">
        <v>52</v>
      </c>
      <c r="J916" s="20">
        <v>52</v>
      </c>
      <c r="K916" s="20">
        <v>0</v>
      </c>
      <c r="L916" s="156">
        <v>39660</v>
      </c>
      <c r="M916" s="92"/>
      <c r="N916" s="106">
        <v>1</v>
      </c>
      <c r="O916" s="20">
        <v>52</v>
      </c>
      <c r="P916" s="20">
        <v>52</v>
      </c>
      <c r="Q916" s="20">
        <v>0</v>
      </c>
      <c r="R916" s="20">
        <v>52</v>
      </c>
      <c r="S916" s="4">
        <v>0</v>
      </c>
      <c r="T916" s="1">
        <v>0</v>
      </c>
      <c r="U916" s="164">
        <v>39658</v>
      </c>
      <c r="V916" s="106">
        <v>1</v>
      </c>
      <c r="W916" s="20">
        <v>52</v>
      </c>
      <c r="X916" s="437" t="str">
        <f t="shared" si="133"/>
        <v>OK</v>
      </c>
      <c r="Y916" s="333">
        <f t="shared" si="135"/>
        <v>0</v>
      </c>
      <c r="Z916" s="9" t="str">
        <f t="shared" si="136"/>
        <v>White</v>
      </c>
      <c r="AA916" s="75">
        <v>39661</v>
      </c>
      <c r="AB916" s="1219">
        <f>SUM(W916:W927)</f>
        <v>339</v>
      </c>
      <c r="AC916" s="147">
        <f t="shared" si="134"/>
        <v>2</v>
      </c>
      <c r="AD916" s="20" t="str">
        <f t="shared" si="132"/>
        <v>OK</v>
      </c>
      <c r="AE916" s="11" t="str">
        <f t="shared" si="131"/>
        <v>-</v>
      </c>
      <c r="AF916" s="9" t="e">
        <f>IF(#REF!="","",AA916-#REF!)</f>
        <v>#REF!</v>
      </c>
      <c r="AG916" s="97"/>
      <c r="AH916" s="62"/>
    </row>
    <row r="917" spans="1:34" s="32" customFormat="1" hidden="1" outlineLevel="1" x14ac:dyDescent="0.2">
      <c r="A917"/>
      <c r="B917" s="19">
        <v>2</v>
      </c>
      <c r="C917" s="383">
        <v>9</v>
      </c>
      <c r="D917" s="20" t="s">
        <v>25</v>
      </c>
      <c r="E917" s="153">
        <v>39658</v>
      </c>
      <c r="F917" s="91"/>
      <c r="G917" s="19">
        <v>2</v>
      </c>
      <c r="H917" s="20">
        <v>9</v>
      </c>
      <c r="I917" s="20">
        <v>9</v>
      </c>
      <c r="J917" s="20">
        <v>9</v>
      </c>
      <c r="K917" s="20">
        <v>0</v>
      </c>
      <c r="L917" s="156">
        <v>39660</v>
      </c>
      <c r="M917" s="92"/>
      <c r="N917" s="106">
        <v>2</v>
      </c>
      <c r="O917" s="20">
        <v>9</v>
      </c>
      <c r="P917" s="20">
        <v>9</v>
      </c>
      <c r="Q917" s="20">
        <v>0</v>
      </c>
      <c r="R917" s="20">
        <v>9</v>
      </c>
      <c r="S917" s="4">
        <v>0</v>
      </c>
      <c r="T917" s="1">
        <v>0</v>
      </c>
      <c r="U917" s="164">
        <v>39658</v>
      </c>
      <c r="V917" s="106">
        <v>2</v>
      </c>
      <c r="W917" s="20">
        <v>9</v>
      </c>
      <c r="X917" s="437" t="str">
        <f t="shared" si="133"/>
        <v>OK</v>
      </c>
      <c r="Y917" s="333">
        <f t="shared" si="135"/>
        <v>0</v>
      </c>
      <c r="Z917" s="9" t="str">
        <f t="shared" si="136"/>
        <v>Green</v>
      </c>
      <c r="AA917" s="75">
        <v>39661</v>
      </c>
      <c r="AB917" s="1220"/>
      <c r="AC917" s="147">
        <f t="shared" si="134"/>
        <v>2</v>
      </c>
      <c r="AD917" s="20" t="str">
        <f t="shared" si="132"/>
        <v>OK</v>
      </c>
      <c r="AE917" s="11" t="str">
        <f t="shared" si="131"/>
        <v>-</v>
      </c>
      <c r="AF917" s="9" t="e">
        <f>IF(#REF!="","",AA917-#REF!)</f>
        <v>#REF!</v>
      </c>
      <c r="AG917" s="97"/>
      <c r="AH917" s="62"/>
    </row>
    <row r="918" spans="1:34" s="32" customFormat="1" hidden="1" outlineLevel="1" x14ac:dyDescent="0.2">
      <c r="A918"/>
      <c r="B918" s="19">
        <v>3</v>
      </c>
      <c r="C918" s="383">
        <v>19</v>
      </c>
      <c r="D918" s="20" t="s">
        <v>26</v>
      </c>
      <c r="E918" s="153">
        <v>39658</v>
      </c>
      <c r="F918" s="91"/>
      <c r="G918" s="19">
        <v>3</v>
      </c>
      <c r="H918" s="20">
        <v>19</v>
      </c>
      <c r="I918" s="20">
        <v>19</v>
      </c>
      <c r="J918" s="20">
        <v>19</v>
      </c>
      <c r="K918" s="20">
        <v>0</v>
      </c>
      <c r="L918" s="156">
        <v>39660</v>
      </c>
      <c r="M918" s="92"/>
      <c r="N918" s="106">
        <v>3</v>
      </c>
      <c r="O918" s="20">
        <v>19</v>
      </c>
      <c r="P918" s="20">
        <v>19</v>
      </c>
      <c r="Q918" s="20">
        <v>0</v>
      </c>
      <c r="R918" s="20">
        <v>19</v>
      </c>
      <c r="S918" s="4">
        <v>0</v>
      </c>
      <c r="T918" s="1">
        <v>0</v>
      </c>
      <c r="U918" s="164">
        <v>39658</v>
      </c>
      <c r="V918" s="106">
        <v>3</v>
      </c>
      <c r="W918" s="20">
        <v>19</v>
      </c>
      <c r="X918" s="437" t="str">
        <f t="shared" si="133"/>
        <v>OK</v>
      </c>
      <c r="Y918" s="333">
        <f t="shared" si="135"/>
        <v>0</v>
      </c>
      <c r="Z918" s="9" t="str">
        <f t="shared" si="136"/>
        <v>Black</v>
      </c>
      <c r="AA918" s="75">
        <v>39661</v>
      </c>
      <c r="AB918" s="1220"/>
      <c r="AC918" s="147">
        <f t="shared" si="134"/>
        <v>2</v>
      </c>
      <c r="AD918" s="20" t="str">
        <f t="shared" si="132"/>
        <v>OK</v>
      </c>
      <c r="AE918" s="11" t="str">
        <f t="shared" si="131"/>
        <v>-</v>
      </c>
      <c r="AF918" s="9" t="e">
        <f>IF(#REF!="","",AA918-#REF!)</f>
        <v>#REF!</v>
      </c>
      <c r="AG918" s="97"/>
      <c r="AH918" s="62"/>
    </row>
    <row r="919" spans="1:34" s="32" customFormat="1" hidden="1" outlineLevel="1" x14ac:dyDescent="0.2">
      <c r="A919"/>
      <c r="B919" s="19">
        <v>4</v>
      </c>
      <c r="C919" s="383">
        <v>1</v>
      </c>
      <c r="D919" s="20" t="s">
        <v>28</v>
      </c>
      <c r="E919" s="153">
        <v>39658</v>
      </c>
      <c r="F919" s="91"/>
      <c r="G919" s="19">
        <v>4</v>
      </c>
      <c r="H919" s="20">
        <v>1</v>
      </c>
      <c r="I919" s="20">
        <v>1</v>
      </c>
      <c r="J919" s="20">
        <v>1</v>
      </c>
      <c r="K919" s="20">
        <v>0</v>
      </c>
      <c r="L919" s="156">
        <v>39660</v>
      </c>
      <c r="M919" s="92"/>
      <c r="N919" s="106">
        <v>4</v>
      </c>
      <c r="O919" s="20">
        <v>1</v>
      </c>
      <c r="P919" s="20">
        <v>1</v>
      </c>
      <c r="Q919" s="20">
        <v>0</v>
      </c>
      <c r="R919" s="20">
        <v>1</v>
      </c>
      <c r="S919" s="4">
        <v>0</v>
      </c>
      <c r="T919" s="1">
        <v>0</v>
      </c>
      <c r="U919" s="164">
        <v>39658</v>
      </c>
      <c r="V919" s="106">
        <v>4</v>
      </c>
      <c r="W919" s="20">
        <v>1</v>
      </c>
      <c r="X919" s="437" t="str">
        <f t="shared" si="133"/>
        <v>OK</v>
      </c>
      <c r="Y919" s="333">
        <f t="shared" si="135"/>
        <v>0</v>
      </c>
      <c r="Z919" s="9" t="str">
        <f t="shared" si="136"/>
        <v>Finance</v>
      </c>
      <c r="AA919" s="75">
        <v>39661</v>
      </c>
      <c r="AB919" s="1220"/>
      <c r="AC919" s="147">
        <f t="shared" si="134"/>
        <v>2</v>
      </c>
      <c r="AD919" s="20" t="str">
        <f t="shared" si="132"/>
        <v>OK</v>
      </c>
      <c r="AE919" s="11" t="str">
        <f t="shared" si="131"/>
        <v>-</v>
      </c>
      <c r="AF919" s="9" t="e">
        <f>IF(#REF!="","",AA919-#REF!)</f>
        <v>#REF!</v>
      </c>
      <c r="AG919" s="97"/>
      <c r="AH919" s="62"/>
    </row>
    <row r="920" spans="1:34" s="32" customFormat="1" hidden="1" outlineLevel="1" x14ac:dyDescent="0.2">
      <c r="A920"/>
      <c r="B920" s="19">
        <v>5</v>
      </c>
      <c r="C920" s="383">
        <v>14</v>
      </c>
      <c r="D920" s="20" t="s">
        <v>29</v>
      </c>
      <c r="E920" s="153">
        <v>39658</v>
      </c>
      <c r="F920" s="91"/>
      <c r="G920" s="19">
        <v>5</v>
      </c>
      <c r="H920" s="20">
        <v>14</v>
      </c>
      <c r="I920" s="20">
        <v>14</v>
      </c>
      <c r="J920" s="20">
        <v>14</v>
      </c>
      <c r="K920" s="20">
        <v>0</v>
      </c>
      <c r="L920" s="156">
        <v>39660</v>
      </c>
      <c r="M920" s="92"/>
      <c r="N920" s="106">
        <v>5</v>
      </c>
      <c r="O920" s="20">
        <v>14</v>
      </c>
      <c r="P920" s="20">
        <v>14</v>
      </c>
      <c r="Q920" s="20">
        <v>0</v>
      </c>
      <c r="R920" s="20">
        <v>14</v>
      </c>
      <c r="S920" s="4">
        <v>0</v>
      </c>
      <c r="T920" s="1">
        <v>0</v>
      </c>
      <c r="U920" s="164">
        <v>39658</v>
      </c>
      <c r="V920" s="106">
        <v>5</v>
      </c>
      <c r="W920" s="20">
        <v>14</v>
      </c>
      <c r="X920" s="437" t="str">
        <f t="shared" si="133"/>
        <v>OK</v>
      </c>
      <c r="Y920" s="333">
        <f t="shared" si="135"/>
        <v>0</v>
      </c>
      <c r="Z920" s="9" t="str">
        <f t="shared" si="136"/>
        <v>Credial</v>
      </c>
      <c r="AA920" s="75">
        <v>39661</v>
      </c>
      <c r="AB920" s="1220"/>
      <c r="AC920" s="147">
        <f t="shared" si="134"/>
        <v>2</v>
      </c>
      <c r="AD920" s="20" t="str">
        <f t="shared" si="132"/>
        <v>OK</v>
      </c>
      <c r="AE920" s="11" t="str">
        <f t="shared" si="131"/>
        <v>-</v>
      </c>
      <c r="AF920" s="9" t="e">
        <f>IF(#REF!="","",AA920-#REF!)</f>
        <v>#REF!</v>
      </c>
      <c r="AG920" s="97"/>
      <c r="AH920" s="62"/>
    </row>
    <row r="921" spans="1:34" s="32" customFormat="1" hidden="1" outlineLevel="1" x14ac:dyDescent="0.2">
      <c r="A921"/>
      <c r="B921" s="19">
        <v>6</v>
      </c>
      <c r="C921" s="383">
        <v>78</v>
      </c>
      <c r="D921" s="20" t="s">
        <v>30</v>
      </c>
      <c r="E921" s="153">
        <v>39658</v>
      </c>
      <c r="F921" s="91"/>
      <c r="G921" s="19">
        <v>6</v>
      </c>
      <c r="H921" s="20">
        <v>78</v>
      </c>
      <c r="I921" s="20">
        <v>78</v>
      </c>
      <c r="J921" s="20">
        <v>78</v>
      </c>
      <c r="K921" s="20">
        <v>0</v>
      </c>
      <c r="L921" s="156">
        <v>39660</v>
      </c>
      <c r="M921" s="92"/>
      <c r="N921" s="106">
        <v>6</v>
      </c>
      <c r="O921" s="20">
        <v>78</v>
      </c>
      <c r="P921" s="20">
        <v>78</v>
      </c>
      <c r="Q921" s="20">
        <v>0</v>
      </c>
      <c r="R921" s="20">
        <v>78</v>
      </c>
      <c r="S921" s="4">
        <v>0</v>
      </c>
      <c r="T921" s="1">
        <v>0</v>
      </c>
      <c r="U921" s="164">
        <v>39658</v>
      </c>
      <c r="V921" s="106">
        <v>6</v>
      </c>
      <c r="W921" s="20">
        <v>78</v>
      </c>
      <c r="X921" s="437" t="str">
        <f t="shared" si="133"/>
        <v>OK</v>
      </c>
      <c r="Y921" s="333">
        <f t="shared" si="135"/>
        <v>0</v>
      </c>
      <c r="Z921" s="9" t="str">
        <f t="shared" si="136"/>
        <v>Ikeia</v>
      </c>
      <c r="AA921" s="75">
        <v>39661</v>
      </c>
      <c r="AB921" s="1220"/>
      <c r="AC921" s="147">
        <f t="shared" si="134"/>
        <v>2</v>
      </c>
      <c r="AD921" s="20" t="str">
        <f t="shared" si="132"/>
        <v>OK</v>
      </c>
      <c r="AE921" s="11" t="str">
        <f t="shared" si="131"/>
        <v>-</v>
      </c>
      <c r="AF921" s="9" t="e">
        <f>IF(#REF!="","",AA921-#REF!)</f>
        <v>#REF!</v>
      </c>
      <c r="AG921" s="97"/>
      <c r="AH921" s="62"/>
    </row>
    <row r="922" spans="1:34" s="32" customFormat="1" hidden="1" outlineLevel="1" x14ac:dyDescent="0.2">
      <c r="A922"/>
      <c r="B922" s="19">
        <v>7</v>
      </c>
      <c r="C922" s="383">
        <v>11</v>
      </c>
      <c r="D922" s="20" t="s">
        <v>31</v>
      </c>
      <c r="E922" s="153">
        <v>39658</v>
      </c>
      <c r="F922" s="91"/>
      <c r="G922" s="19">
        <v>7</v>
      </c>
      <c r="H922" s="20">
        <v>11</v>
      </c>
      <c r="I922" s="20">
        <v>11</v>
      </c>
      <c r="J922" s="20">
        <v>11</v>
      </c>
      <c r="K922" s="20">
        <v>0</v>
      </c>
      <c r="L922" s="156">
        <v>39660</v>
      </c>
      <c r="M922" s="92"/>
      <c r="N922" s="106">
        <v>7</v>
      </c>
      <c r="O922" s="20">
        <v>11</v>
      </c>
      <c r="P922" s="20">
        <v>11</v>
      </c>
      <c r="Q922" s="20">
        <v>0</v>
      </c>
      <c r="R922" s="20">
        <v>11</v>
      </c>
      <c r="S922" s="4">
        <v>0</v>
      </c>
      <c r="T922" s="1">
        <v>0</v>
      </c>
      <c r="U922" s="164">
        <v>39658</v>
      </c>
      <c r="V922" s="106">
        <v>7</v>
      </c>
      <c r="W922" s="20">
        <v>11</v>
      </c>
      <c r="X922" s="437" t="str">
        <f t="shared" si="133"/>
        <v>OK</v>
      </c>
      <c r="Y922" s="333">
        <f t="shared" si="135"/>
        <v>0</v>
      </c>
      <c r="Z922" s="9" t="str">
        <f t="shared" si="136"/>
        <v>Moviflor</v>
      </c>
      <c r="AA922" s="75">
        <v>39661</v>
      </c>
      <c r="AB922" s="1220"/>
      <c r="AC922" s="147">
        <f t="shared" si="134"/>
        <v>2</v>
      </c>
      <c r="AD922" s="20" t="str">
        <f t="shared" si="132"/>
        <v>OK</v>
      </c>
      <c r="AE922" s="11" t="str">
        <f t="shared" si="131"/>
        <v>-</v>
      </c>
      <c r="AF922" s="9" t="e">
        <f>IF(#REF!="","",AA922-#REF!)</f>
        <v>#REF!</v>
      </c>
      <c r="AG922" s="97"/>
      <c r="AH922" s="62"/>
    </row>
    <row r="923" spans="1:34" s="32" customFormat="1" hidden="1" outlineLevel="1" x14ac:dyDescent="0.2">
      <c r="A923"/>
      <c r="B923" s="19">
        <v>8</v>
      </c>
      <c r="C923" s="383">
        <v>146</v>
      </c>
      <c r="D923" s="20" t="s">
        <v>32</v>
      </c>
      <c r="E923" s="153">
        <v>39658</v>
      </c>
      <c r="F923" s="91"/>
      <c r="G923" s="19">
        <v>8</v>
      </c>
      <c r="H923" s="20">
        <v>146</v>
      </c>
      <c r="I923" s="20">
        <v>146</v>
      </c>
      <c r="J923" s="20">
        <v>146</v>
      </c>
      <c r="K923" s="20">
        <v>0</v>
      </c>
      <c r="L923" s="156">
        <v>39660</v>
      </c>
      <c r="M923" s="92"/>
      <c r="N923" s="106">
        <v>8</v>
      </c>
      <c r="O923" s="20">
        <v>146</v>
      </c>
      <c r="P923" s="20">
        <v>146</v>
      </c>
      <c r="Q923" s="20">
        <v>0</v>
      </c>
      <c r="R923" s="20">
        <v>146</v>
      </c>
      <c r="S923" s="4">
        <v>0</v>
      </c>
      <c r="T923" s="1">
        <v>0</v>
      </c>
      <c r="U923" s="164">
        <v>39658</v>
      </c>
      <c r="V923" s="106">
        <v>8</v>
      </c>
      <c r="W923" s="20">
        <v>146</v>
      </c>
      <c r="X923" s="437" t="str">
        <f t="shared" si="133"/>
        <v>OK</v>
      </c>
      <c r="Y923" s="333">
        <f t="shared" si="135"/>
        <v>0</v>
      </c>
      <c r="Z923" s="9" t="str">
        <f t="shared" si="136"/>
        <v>Conforama</v>
      </c>
      <c r="AA923" s="75">
        <v>39696</v>
      </c>
      <c r="AB923" s="1220"/>
      <c r="AC923" s="147">
        <f t="shared" si="134"/>
        <v>36</v>
      </c>
      <c r="AD923" s="20" t="str">
        <f t="shared" si="132"/>
        <v>OK</v>
      </c>
      <c r="AE923" s="11" t="str">
        <f t="shared" si="131"/>
        <v>-</v>
      </c>
      <c r="AF923" s="9" t="e">
        <f>IF(#REF!="","",AA923-#REF!)</f>
        <v>#REF!</v>
      </c>
      <c r="AG923" s="97"/>
      <c r="AH923" s="62"/>
    </row>
    <row r="924" spans="1:34" s="32" customFormat="1" hidden="1" outlineLevel="1" x14ac:dyDescent="0.2">
      <c r="A924"/>
      <c r="B924" s="19">
        <v>9</v>
      </c>
      <c r="C924" s="383">
        <v>4</v>
      </c>
      <c r="D924" s="20" t="s">
        <v>34</v>
      </c>
      <c r="E924" s="153">
        <v>39658</v>
      </c>
      <c r="F924" s="91"/>
      <c r="G924" s="19">
        <v>9</v>
      </c>
      <c r="H924" s="20">
        <v>4</v>
      </c>
      <c r="I924" s="20">
        <v>4</v>
      </c>
      <c r="J924" s="20">
        <v>4</v>
      </c>
      <c r="K924" s="20">
        <v>0</v>
      </c>
      <c r="L924" s="156">
        <v>39660</v>
      </c>
      <c r="M924" s="92"/>
      <c r="N924" s="106">
        <v>9</v>
      </c>
      <c r="O924" s="20">
        <v>4</v>
      </c>
      <c r="P924" s="20">
        <v>4</v>
      </c>
      <c r="Q924" s="20">
        <v>0</v>
      </c>
      <c r="R924" s="20">
        <v>4</v>
      </c>
      <c r="S924" s="4">
        <v>0</v>
      </c>
      <c r="T924" s="1">
        <v>0</v>
      </c>
      <c r="U924" s="164">
        <v>39658</v>
      </c>
      <c r="V924" s="106">
        <v>9</v>
      </c>
      <c r="W924" s="20">
        <v>4</v>
      </c>
      <c r="X924" s="437" t="str">
        <f t="shared" si="133"/>
        <v>OK</v>
      </c>
      <c r="Y924" s="333">
        <f t="shared" si="135"/>
        <v>0</v>
      </c>
      <c r="Z924" s="9" t="str">
        <f t="shared" si="136"/>
        <v>Euronics</v>
      </c>
      <c r="AA924" s="75">
        <v>39661</v>
      </c>
      <c r="AB924" s="1220"/>
      <c r="AC924" s="147">
        <f t="shared" si="134"/>
        <v>2</v>
      </c>
      <c r="AD924" s="20" t="str">
        <f t="shared" si="132"/>
        <v>OK</v>
      </c>
      <c r="AE924" s="11" t="str">
        <f t="shared" si="131"/>
        <v>-</v>
      </c>
      <c r="AF924" s="9" t="e">
        <f>IF(#REF!="","",AA924-#REF!)</f>
        <v>#REF!</v>
      </c>
      <c r="AG924" s="97"/>
      <c r="AH924" s="62"/>
    </row>
    <row r="925" spans="1:34" s="32" customFormat="1" hidden="1" outlineLevel="1" x14ac:dyDescent="0.2">
      <c r="A925"/>
      <c r="B925" s="19">
        <v>10</v>
      </c>
      <c r="C925" s="383">
        <v>3</v>
      </c>
      <c r="D925" s="20" t="s">
        <v>35</v>
      </c>
      <c r="E925" s="153">
        <v>39658</v>
      </c>
      <c r="F925" s="91"/>
      <c r="G925" s="19">
        <v>10</v>
      </c>
      <c r="H925" s="20">
        <v>3</v>
      </c>
      <c r="I925" s="20">
        <v>3</v>
      </c>
      <c r="J925" s="20">
        <v>3</v>
      </c>
      <c r="K925" s="20">
        <v>0</v>
      </c>
      <c r="L925" s="156">
        <v>39660</v>
      </c>
      <c r="M925" s="92"/>
      <c r="N925" s="106">
        <v>10</v>
      </c>
      <c r="O925" s="20">
        <v>3</v>
      </c>
      <c r="P925" s="20">
        <v>3</v>
      </c>
      <c r="Q925" s="20">
        <v>0</v>
      </c>
      <c r="R925" s="20">
        <v>3</v>
      </c>
      <c r="S925" s="4">
        <v>0</v>
      </c>
      <c r="T925" s="1">
        <v>0</v>
      </c>
      <c r="U925" s="164">
        <v>39658</v>
      </c>
      <c r="V925" s="106">
        <v>10</v>
      </c>
      <c r="W925" s="20">
        <v>3</v>
      </c>
      <c r="X925" s="437" t="str">
        <f t="shared" si="133"/>
        <v>OK</v>
      </c>
      <c r="Y925" s="333">
        <f t="shared" si="135"/>
        <v>0</v>
      </c>
      <c r="Z925" s="9" t="str">
        <f t="shared" si="136"/>
        <v>Tien 21</v>
      </c>
      <c r="AA925" s="75">
        <v>39661</v>
      </c>
      <c r="AB925" s="1220"/>
      <c r="AC925" s="147">
        <f t="shared" si="134"/>
        <v>2</v>
      </c>
      <c r="AD925" s="20" t="str">
        <f t="shared" si="132"/>
        <v>OK</v>
      </c>
      <c r="AE925" s="11" t="str">
        <f t="shared" si="131"/>
        <v>-</v>
      </c>
      <c r="AF925" s="9" t="e">
        <f>IF(#REF!="","",AA925-#REF!)</f>
        <v>#REF!</v>
      </c>
      <c r="AG925" s="97"/>
      <c r="AH925" s="62"/>
    </row>
    <row r="926" spans="1:34" s="32" customFormat="1" hidden="1" outlineLevel="1" x14ac:dyDescent="0.2">
      <c r="A926"/>
      <c r="B926" s="19">
        <v>11</v>
      </c>
      <c r="C926" s="383">
        <v>1</v>
      </c>
      <c r="D926" s="20" t="s">
        <v>36</v>
      </c>
      <c r="E926" s="153">
        <v>39658</v>
      </c>
      <c r="F926" s="91"/>
      <c r="G926" s="19">
        <v>11</v>
      </c>
      <c r="H926" s="20">
        <v>1</v>
      </c>
      <c r="I926" s="20">
        <v>1</v>
      </c>
      <c r="J926" s="20">
        <v>1</v>
      </c>
      <c r="K926" s="20">
        <v>0</v>
      </c>
      <c r="L926" s="156">
        <v>39660</v>
      </c>
      <c r="M926" s="92"/>
      <c r="N926" s="106">
        <v>11</v>
      </c>
      <c r="O926" s="20">
        <v>1</v>
      </c>
      <c r="P926" s="20">
        <v>1</v>
      </c>
      <c r="Q926" s="20">
        <v>0</v>
      </c>
      <c r="R926" s="20">
        <v>1</v>
      </c>
      <c r="S926" s="4">
        <v>0</v>
      </c>
      <c r="T926" s="1">
        <v>0</v>
      </c>
      <c r="U926" s="164">
        <v>39658</v>
      </c>
      <c r="V926" s="106">
        <v>11</v>
      </c>
      <c r="W926" s="20">
        <v>1</v>
      </c>
      <c r="X926" s="437" t="str">
        <f t="shared" si="133"/>
        <v>OK</v>
      </c>
      <c r="Y926" s="333">
        <f t="shared" si="135"/>
        <v>0</v>
      </c>
      <c r="Z926" s="9" t="str">
        <f t="shared" si="136"/>
        <v>Confort</v>
      </c>
      <c r="AA926" s="75">
        <v>39661</v>
      </c>
      <c r="AB926" s="1220"/>
      <c r="AC926" s="147">
        <f t="shared" si="134"/>
        <v>2</v>
      </c>
      <c r="AD926" s="20" t="str">
        <f t="shared" si="132"/>
        <v>OK</v>
      </c>
      <c r="AE926" s="11" t="str">
        <f t="shared" si="131"/>
        <v>-</v>
      </c>
      <c r="AF926" s="9" t="e">
        <f>IF(#REF!="","",AA926-#REF!)</f>
        <v>#REF!</v>
      </c>
      <c r="AG926" s="97"/>
      <c r="AH926" s="62"/>
    </row>
    <row r="927" spans="1:34" s="32" customFormat="1" hidden="1" outlineLevel="1" x14ac:dyDescent="0.2">
      <c r="A927"/>
      <c r="B927" s="22">
        <v>12</v>
      </c>
      <c r="C927" s="404">
        <v>1</v>
      </c>
      <c r="D927" s="21" t="s">
        <v>37</v>
      </c>
      <c r="E927" s="153">
        <v>39658</v>
      </c>
      <c r="F927" s="91"/>
      <c r="G927" s="22">
        <v>12</v>
      </c>
      <c r="H927" s="21">
        <v>1</v>
      </c>
      <c r="I927" s="21">
        <v>1</v>
      </c>
      <c r="J927" s="21">
        <v>1</v>
      </c>
      <c r="K927" s="21">
        <v>0</v>
      </c>
      <c r="L927" s="157">
        <v>39660</v>
      </c>
      <c r="M927" s="92"/>
      <c r="N927" s="108">
        <v>12</v>
      </c>
      <c r="O927" s="21">
        <v>1</v>
      </c>
      <c r="P927" s="21">
        <v>1</v>
      </c>
      <c r="Q927" s="21">
        <v>0</v>
      </c>
      <c r="R927" s="21">
        <v>1</v>
      </c>
      <c r="S927" s="14">
        <v>0</v>
      </c>
      <c r="T927" s="102">
        <v>0</v>
      </c>
      <c r="U927" s="164">
        <v>39658</v>
      </c>
      <c r="V927" s="108">
        <v>12</v>
      </c>
      <c r="W927" s="21">
        <v>1</v>
      </c>
      <c r="X927" s="437" t="str">
        <f t="shared" si="133"/>
        <v>OK</v>
      </c>
      <c r="Y927" s="333">
        <f t="shared" si="135"/>
        <v>0</v>
      </c>
      <c r="Z927" s="12" t="str">
        <f t="shared" si="136"/>
        <v>Solmar</v>
      </c>
      <c r="AA927" s="75">
        <v>39661</v>
      </c>
      <c r="AB927" s="1221"/>
      <c r="AC927" s="147">
        <f t="shared" si="134"/>
        <v>2</v>
      </c>
      <c r="AD927" s="20" t="str">
        <f t="shared" si="132"/>
        <v>OK</v>
      </c>
      <c r="AE927" s="11" t="str">
        <f t="shared" si="131"/>
        <v>-</v>
      </c>
      <c r="AF927" s="9" t="e">
        <f>IF(#REF!="","",AA927-#REF!)</f>
        <v>#REF!</v>
      </c>
      <c r="AG927" s="97"/>
      <c r="AH927" s="62"/>
    </row>
    <row r="928" spans="1:34" s="32" customFormat="1" hidden="1" outlineLevel="1" x14ac:dyDescent="0.2">
      <c r="A928"/>
      <c r="B928" s="19">
        <v>1</v>
      </c>
      <c r="C928" s="383">
        <v>80</v>
      </c>
      <c r="D928" s="20" t="s">
        <v>24</v>
      </c>
      <c r="E928" s="153">
        <v>39660</v>
      </c>
      <c r="F928" s="91"/>
      <c r="G928" s="19">
        <v>1</v>
      </c>
      <c r="H928" s="20">
        <v>80</v>
      </c>
      <c r="I928" s="20">
        <v>80</v>
      </c>
      <c r="J928" s="20">
        <v>80</v>
      </c>
      <c r="K928" s="20">
        <v>0</v>
      </c>
      <c r="L928" s="156">
        <v>39664</v>
      </c>
      <c r="M928" s="92"/>
      <c r="N928" s="19">
        <v>1</v>
      </c>
      <c r="O928" s="20">
        <v>80</v>
      </c>
      <c r="P928" s="20">
        <v>80</v>
      </c>
      <c r="Q928" s="20">
        <v>0</v>
      </c>
      <c r="R928" s="20">
        <v>80</v>
      </c>
      <c r="S928" s="4">
        <v>0</v>
      </c>
      <c r="T928" s="1">
        <v>0</v>
      </c>
      <c r="U928" s="164">
        <v>39691</v>
      </c>
      <c r="V928" s="19">
        <v>1</v>
      </c>
      <c r="W928" s="20">
        <v>80</v>
      </c>
      <c r="X928" s="437" t="str">
        <f t="shared" si="133"/>
        <v>OK</v>
      </c>
      <c r="Y928" s="333">
        <f t="shared" si="135"/>
        <v>0</v>
      </c>
      <c r="Z928" s="9" t="str">
        <f t="shared" si="136"/>
        <v>White</v>
      </c>
      <c r="AA928" s="75">
        <v>39666</v>
      </c>
      <c r="AB928" s="1219">
        <f>SUM(W928:W939)</f>
        <v>536</v>
      </c>
      <c r="AC928" s="147">
        <f t="shared" si="134"/>
        <v>6</v>
      </c>
      <c r="AD928" s="20" t="str">
        <f t="shared" si="132"/>
        <v>OK</v>
      </c>
      <c r="AE928" s="11" t="str">
        <f t="shared" si="131"/>
        <v>-</v>
      </c>
      <c r="AF928" s="9" t="e">
        <f>IF(#REF!="","",AA928-#REF!)</f>
        <v>#REF!</v>
      </c>
      <c r="AG928" s="97"/>
      <c r="AH928" s="62"/>
    </row>
    <row r="929" spans="1:34" s="32" customFormat="1" hidden="1" outlineLevel="1" x14ac:dyDescent="0.2">
      <c r="A929"/>
      <c r="B929" s="19">
        <v>2</v>
      </c>
      <c r="C929" s="383">
        <v>12</v>
      </c>
      <c r="D929" s="20" t="s">
        <v>25</v>
      </c>
      <c r="E929" s="153">
        <v>39660</v>
      </c>
      <c r="F929" s="91"/>
      <c r="G929" s="19">
        <v>2</v>
      </c>
      <c r="H929" s="20">
        <v>12</v>
      </c>
      <c r="I929" s="20">
        <v>12</v>
      </c>
      <c r="J929" s="20">
        <v>12</v>
      </c>
      <c r="K929" s="20">
        <v>0</v>
      </c>
      <c r="L929" s="156">
        <v>39664</v>
      </c>
      <c r="M929" s="92"/>
      <c r="N929" s="19">
        <v>2</v>
      </c>
      <c r="O929" s="20">
        <v>12</v>
      </c>
      <c r="P929" s="20">
        <v>12</v>
      </c>
      <c r="Q929" s="20">
        <v>0</v>
      </c>
      <c r="R929" s="20">
        <v>12</v>
      </c>
      <c r="S929" s="4">
        <v>0</v>
      </c>
      <c r="T929" s="1">
        <v>0</v>
      </c>
      <c r="U929" s="164">
        <v>39691</v>
      </c>
      <c r="V929" s="19">
        <v>2</v>
      </c>
      <c r="W929" s="20">
        <v>12</v>
      </c>
      <c r="X929" s="437" t="str">
        <f t="shared" si="133"/>
        <v>OK</v>
      </c>
      <c r="Y929" s="333">
        <f t="shared" si="135"/>
        <v>0</v>
      </c>
      <c r="Z929" s="9" t="str">
        <f t="shared" si="136"/>
        <v>Green</v>
      </c>
      <c r="AA929" s="75">
        <v>39666</v>
      </c>
      <c r="AB929" s="1220"/>
      <c r="AC929" s="147">
        <f t="shared" si="134"/>
        <v>6</v>
      </c>
      <c r="AD929" s="20" t="str">
        <f t="shared" si="132"/>
        <v>OK</v>
      </c>
      <c r="AE929" s="11" t="str">
        <f t="shared" si="131"/>
        <v>-</v>
      </c>
      <c r="AF929" s="9" t="e">
        <f>IF(#REF!="","",AA929-#REF!)</f>
        <v>#REF!</v>
      </c>
      <c r="AG929" s="97"/>
      <c r="AH929" s="62"/>
    </row>
    <row r="930" spans="1:34" s="32" customFormat="1" hidden="1" outlineLevel="1" x14ac:dyDescent="0.2">
      <c r="A930"/>
      <c r="B930" s="19">
        <v>3</v>
      </c>
      <c r="C930" s="383">
        <v>18</v>
      </c>
      <c r="D930" s="20" t="s">
        <v>26</v>
      </c>
      <c r="E930" s="153">
        <v>39660</v>
      </c>
      <c r="F930" s="91"/>
      <c r="G930" s="19">
        <v>3</v>
      </c>
      <c r="H930" s="20">
        <v>18</v>
      </c>
      <c r="I930" s="20">
        <v>18</v>
      </c>
      <c r="J930" s="20">
        <v>18</v>
      </c>
      <c r="K930" s="20">
        <v>0</v>
      </c>
      <c r="L930" s="156">
        <v>39664</v>
      </c>
      <c r="M930" s="92"/>
      <c r="N930" s="19">
        <v>3</v>
      </c>
      <c r="O930" s="20">
        <v>18</v>
      </c>
      <c r="P930" s="20">
        <v>18</v>
      </c>
      <c r="Q930" s="20">
        <v>0</v>
      </c>
      <c r="R930" s="20">
        <v>18</v>
      </c>
      <c r="S930" s="4">
        <v>0</v>
      </c>
      <c r="T930" s="1">
        <v>0</v>
      </c>
      <c r="U930" s="164">
        <v>39691</v>
      </c>
      <c r="V930" s="19">
        <v>3</v>
      </c>
      <c r="W930" s="20">
        <v>18</v>
      </c>
      <c r="X930" s="437" t="str">
        <f t="shared" si="133"/>
        <v>OK</v>
      </c>
      <c r="Y930" s="333">
        <f t="shared" si="135"/>
        <v>0</v>
      </c>
      <c r="Z930" s="9" t="str">
        <f t="shared" si="136"/>
        <v>Black</v>
      </c>
      <c r="AA930" s="75">
        <v>39666</v>
      </c>
      <c r="AB930" s="1220"/>
      <c r="AC930" s="147">
        <f t="shared" si="134"/>
        <v>6</v>
      </c>
      <c r="AD930" s="20" t="str">
        <f t="shared" si="132"/>
        <v>OK</v>
      </c>
      <c r="AE930" s="11" t="str">
        <f t="shared" si="131"/>
        <v>-</v>
      </c>
      <c r="AF930" s="9" t="e">
        <f>IF(#REF!="","",AA930-#REF!)</f>
        <v>#REF!</v>
      </c>
      <c r="AG930" s="97"/>
      <c r="AH930" s="62"/>
    </row>
    <row r="931" spans="1:34" s="32" customFormat="1" hidden="1" outlineLevel="1" x14ac:dyDescent="0.2">
      <c r="A931"/>
      <c r="B931" s="19">
        <v>4</v>
      </c>
      <c r="C931" s="383">
        <v>20</v>
      </c>
      <c r="D931" s="20" t="s">
        <v>29</v>
      </c>
      <c r="E931" s="153">
        <v>39660</v>
      </c>
      <c r="F931" s="91"/>
      <c r="G931" s="19">
        <v>4</v>
      </c>
      <c r="H931" s="20">
        <v>20</v>
      </c>
      <c r="I931" s="20">
        <v>20</v>
      </c>
      <c r="J931" s="20">
        <v>20</v>
      </c>
      <c r="K931" s="20">
        <v>0</v>
      </c>
      <c r="L931" s="156">
        <v>39664</v>
      </c>
      <c r="M931" s="92"/>
      <c r="N931" s="19">
        <v>4</v>
      </c>
      <c r="O931" s="20">
        <v>20</v>
      </c>
      <c r="P931" s="20">
        <v>20</v>
      </c>
      <c r="Q931" s="20">
        <v>0</v>
      </c>
      <c r="R931" s="20">
        <v>20</v>
      </c>
      <c r="S931" s="4">
        <v>0</v>
      </c>
      <c r="T931" s="1">
        <v>0</v>
      </c>
      <c r="U931" s="164">
        <v>39691</v>
      </c>
      <c r="V931" s="19">
        <v>4</v>
      </c>
      <c r="W931" s="20">
        <v>20</v>
      </c>
      <c r="X931" s="437" t="str">
        <f t="shared" si="133"/>
        <v>OK</v>
      </c>
      <c r="Y931" s="333">
        <f t="shared" si="135"/>
        <v>0</v>
      </c>
      <c r="Z931" s="9" t="str">
        <f t="shared" si="136"/>
        <v>Credial</v>
      </c>
      <c r="AA931" s="75">
        <v>39666</v>
      </c>
      <c r="AB931" s="1220"/>
      <c r="AC931" s="147">
        <f t="shared" si="134"/>
        <v>6</v>
      </c>
      <c r="AD931" s="20" t="str">
        <f t="shared" si="132"/>
        <v>OK</v>
      </c>
      <c r="AE931" s="11" t="str">
        <f t="shared" si="131"/>
        <v>-</v>
      </c>
      <c r="AF931" s="9" t="e">
        <f>IF(#REF!="","",AA931-#REF!)</f>
        <v>#REF!</v>
      </c>
      <c r="AG931" s="97"/>
      <c r="AH931" s="62"/>
    </row>
    <row r="932" spans="1:34" s="32" customFormat="1" hidden="1" outlineLevel="1" x14ac:dyDescent="0.2">
      <c r="A932"/>
      <c r="B932" s="19">
        <v>5</v>
      </c>
      <c r="C932" s="383">
        <v>202</v>
      </c>
      <c r="D932" s="20" t="s">
        <v>30</v>
      </c>
      <c r="E932" s="153">
        <v>39660</v>
      </c>
      <c r="F932" s="91"/>
      <c r="G932" s="19">
        <v>5</v>
      </c>
      <c r="H932" s="20">
        <v>202</v>
      </c>
      <c r="I932" s="20">
        <v>202</v>
      </c>
      <c r="J932" s="20">
        <v>202</v>
      </c>
      <c r="K932" s="20">
        <v>0</v>
      </c>
      <c r="L932" s="156">
        <v>39664</v>
      </c>
      <c r="M932" s="92"/>
      <c r="N932" s="19">
        <v>5</v>
      </c>
      <c r="O932" s="20">
        <v>202</v>
      </c>
      <c r="P932" s="20">
        <v>202</v>
      </c>
      <c r="Q932" s="20">
        <v>0</v>
      </c>
      <c r="R932" s="20">
        <v>202</v>
      </c>
      <c r="S932" s="4">
        <v>0</v>
      </c>
      <c r="T932" s="1">
        <v>0</v>
      </c>
      <c r="U932" s="164">
        <v>39691</v>
      </c>
      <c r="V932" s="19">
        <v>5</v>
      </c>
      <c r="W932" s="20">
        <v>202</v>
      </c>
      <c r="X932" s="437" t="str">
        <f t="shared" si="133"/>
        <v>OK</v>
      </c>
      <c r="Y932" s="333">
        <f t="shared" si="135"/>
        <v>0</v>
      </c>
      <c r="Z932" s="9" t="str">
        <f t="shared" si="136"/>
        <v>Ikeia</v>
      </c>
      <c r="AA932" s="75">
        <v>39686</v>
      </c>
      <c r="AB932" s="1220"/>
      <c r="AC932" s="147">
        <f t="shared" si="134"/>
        <v>26</v>
      </c>
      <c r="AD932" s="20" t="str">
        <f t="shared" si="132"/>
        <v>OK</v>
      </c>
      <c r="AE932" s="11" t="str">
        <f t="shared" si="131"/>
        <v>-</v>
      </c>
      <c r="AF932" s="9" t="e">
        <f>IF(#REF!="","",AA932-#REF!)</f>
        <v>#REF!</v>
      </c>
      <c r="AG932" s="97"/>
      <c r="AH932" s="62"/>
    </row>
    <row r="933" spans="1:34" s="32" customFormat="1" hidden="1" outlineLevel="1" x14ac:dyDescent="0.2">
      <c r="A933"/>
      <c r="B933" s="19">
        <v>6</v>
      </c>
      <c r="C933" s="383">
        <v>21</v>
      </c>
      <c r="D933" s="20" t="s">
        <v>31</v>
      </c>
      <c r="E933" s="153">
        <v>39660</v>
      </c>
      <c r="F933" s="91"/>
      <c r="G933" s="19">
        <v>6</v>
      </c>
      <c r="H933" s="20">
        <v>21</v>
      </c>
      <c r="I933" s="20">
        <v>21</v>
      </c>
      <c r="J933" s="20">
        <v>21</v>
      </c>
      <c r="K933" s="20">
        <v>0</v>
      </c>
      <c r="L933" s="156">
        <v>39664</v>
      </c>
      <c r="M933" s="92"/>
      <c r="N933" s="19">
        <v>6</v>
      </c>
      <c r="O933" s="20">
        <v>21</v>
      </c>
      <c r="P933" s="20">
        <v>21</v>
      </c>
      <c r="Q933" s="20">
        <v>0</v>
      </c>
      <c r="R933" s="20">
        <v>21</v>
      </c>
      <c r="S933" s="4">
        <v>0</v>
      </c>
      <c r="T933" s="1">
        <v>0</v>
      </c>
      <c r="U933" s="164">
        <v>39691</v>
      </c>
      <c r="V933" s="19">
        <v>6</v>
      </c>
      <c r="W933" s="20">
        <v>21</v>
      </c>
      <c r="X933" s="437" t="str">
        <f t="shared" si="133"/>
        <v>OK</v>
      </c>
      <c r="Y933" s="333">
        <f t="shared" si="135"/>
        <v>0</v>
      </c>
      <c r="Z933" s="9" t="str">
        <f t="shared" si="136"/>
        <v>Moviflor</v>
      </c>
      <c r="AA933" s="75">
        <v>39666</v>
      </c>
      <c r="AB933" s="1220"/>
      <c r="AC933" s="147">
        <f t="shared" si="134"/>
        <v>6</v>
      </c>
      <c r="AD933" s="20" t="str">
        <f t="shared" si="132"/>
        <v>OK</v>
      </c>
      <c r="AE933" s="11" t="str">
        <f t="shared" si="131"/>
        <v>-</v>
      </c>
      <c r="AF933" s="9" t="e">
        <f>IF(#REF!="","",AA933-#REF!)</f>
        <v>#REF!</v>
      </c>
      <c r="AG933" s="97"/>
      <c r="AH933" s="62"/>
    </row>
    <row r="934" spans="1:34" s="32" customFormat="1" hidden="1" outlineLevel="1" x14ac:dyDescent="0.2">
      <c r="A934"/>
      <c r="B934" s="19">
        <v>7</v>
      </c>
      <c r="C934" s="383">
        <v>165</v>
      </c>
      <c r="D934" s="20" t="s">
        <v>32</v>
      </c>
      <c r="E934" s="153">
        <v>39660</v>
      </c>
      <c r="F934" s="91"/>
      <c r="G934" s="19">
        <v>7</v>
      </c>
      <c r="H934" s="20">
        <v>165</v>
      </c>
      <c r="I934" s="20">
        <v>165</v>
      </c>
      <c r="J934" s="20">
        <v>165</v>
      </c>
      <c r="K934" s="20">
        <v>0</v>
      </c>
      <c r="L934" s="156">
        <v>39664</v>
      </c>
      <c r="M934" s="92"/>
      <c r="N934" s="19">
        <v>7</v>
      </c>
      <c r="O934" s="20">
        <v>165</v>
      </c>
      <c r="P934" s="20">
        <v>165</v>
      </c>
      <c r="Q934" s="20">
        <v>0</v>
      </c>
      <c r="R934" s="20">
        <v>165</v>
      </c>
      <c r="S934" s="4">
        <v>0</v>
      </c>
      <c r="T934" s="1">
        <v>0</v>
      </c>
      <c r="U934" s="164">
        <v>39691</v>
      </c>
      <c r="V934" s="19">
        <v>7</v>
      </c>
      <c r="W934" s="20">
        <v>165</v>
      </c>
      <c r="X934" s="437" t="str">
        <f t="shared" si="133"/>
        <v>OK</v>
      </c>
      <c r="Y934" s="333">
        <f t="shared" si="135"/>
        <v>0</v>
      </c>
      <c r="Z934" s="9" t="str">
        <f t="shared" si="136"/>
        <v>Conforama</v>
      </c>
      <c r="AA934" s="75">
        <v>39696</v>
      </c>
      <c r="AB934" s="1220"/>
      <c r="AC934" s="147">
        <f t="shared" si="134"/>
        <v>35</v>
      </c>
      <c r="AD934" s="20" t="str">
        <f t="shared" si="132"/>
        <v>OK</v>
      </c>
      <c r="AE934" s="11" t="str">
        <f t="shared" ref="AE934:AE997" si="137">IF(AND((AA934=""),$E$8&gt;(V988+5)),"ALERTA","-")</f>
        <v>-</v>
      </c>
      <c r="AF934" s="9" t="e">
        <f>IF(#REF!="","",AA934-#REF!)</f>
        <v>#REF!</v>
      </c>
      <c r="AG934" s="97"/>
      <c r="AH934" s="62"/>
    </row>
    <row r="935" spans="1:34" s="32" customFormat="1" hidden="1" outlineLevel="1" x14ac:dyDescent="0.2">
      <c r="A935"/>
      <c r="B935" s="19">
        <v>8</v>
      </c>
      <c r="C935" s="383">
        <v>11</v>
      </c>
      <c r="D935" s="20" t="s">
        <v>34</v>
      </c>
      <c r="E935" s="153">
        <v>39660</v>
      </c>
      <c r="F935" s="91"/>
      <c r="G935" s="19">
        <v>8</v>
      </c>
      <c r="H935" s="20">
        <v>11</v>
      </c>
      <c r="I935" s="20">
        <v>11</v>
      </c>
      <c r="J935" s="20">
        <v>11</v>
      </c>
      <c r="K935" s="20">
        <v>0</v>
      </c>
      <c r="L935" s="156">
        <v>39664</v>
      </c>
      <c r="M935" s="92"/>
      <c r="N935" s="19">
        <v>8</v>
      </c>
      <c r="O935" s="20">
        <v>11</v>
      </c>
      <c r="P935" s="20">
        <v>11</v>
      </c>
      <c r="Q935" s="20">
        <v>0</v>
      </c>
      <c r="R935" s="20">
        <v>11</v>
      </c>
      <c r="S935" s="4">
        <v>0</v>
      </c>
      <c r="T935" s="1">
        <v>0</v>
      </c>
      <c r="U935" s="164">
        <v>39691</v>
      </c>
      <c r="V935" s="19">
        <v>8</v>
      </c>
      <c r="W935" s="20">
        <v>11</v>
      </c>
      <c r="X935" s="437" t="str">
        <f t="shared" si="133"/>
        <v>OK</v>
      </c>
      <c r="Y935" s="333">
        <f t="shared" si="135"/>
        <v>0</v>
      </c>
      <c r="Z935" s="9" t="str">
        <f t="shared" si="136"/>
        <v>Euronics</v>
      </c>
      <c r="AA935" s="75">
        <v>39666</v>
      </c>
      <c r="AB935" s="1220"/>
      <c r="AC935" s="147">
        <f t="shared" si="134"/>
        <v>6</v>
      </c>
      <c r="AD935" s="20" t="str">
        <f t="shared" si="132"/>
        <v>OK</v>
      </c>
      <c r="AE935" s="11" t="str">
        <f t="shared" si="137"/>
        <v>-</v>
      </c>
      <c r="AF935" s="9" t="e">
        <f>IF(#REF!="","",AA935-#REF!)</f>
        <v>#REF!</v>
      </c>
      <c r="AG935" s="97"/>
      <c r="AH935" s="62"/>
    </row>
    <row r="936" spans="1:34" s="32" customFormat="1" hidden="1" outlineLevel="1" x14ac:dyDescent="0.2">
      <c r="A936"/>
      <c r="B936" s="19">
        <v>9</v>
      </c>
      <c r="C936" s="383">
        <v>3</v>
      </c>
      <c r="D936" s="20" t="s">
        <v>35</v>
      </c>
      <c r="E936" s="153">
        <v>39660</v>
      </c>
      <c r="F936" s="91"/>
      <c r="G936" s="19">
        <v>9</v>
      </c>
      <c r="H936" s="20">
        <v>3</v>
      </c>
      <c r="I936" s="20">
        <v>3</v>
      </c>
      <c r="J936" s="20">
        <v>3</v>
      </c>
      <c r="K936" s="20">
        <v>0</v>
      </c>
      <c r="L936" s="156">
        <v>39664</v>
      </c>
      <c r="M936" s="92"/>
      <c r="N936" s="19">
        <v>9</v>
      </c>
      <c r="O936" s="20">
        <v>3</v>
      </c>
      <c r="P936" s="20">
        <v>3</v>
      </c>
      <c r="Q936" s="20">
        <v>0</v>
      </c>
      <c r="R936" s="20">
        <v>3</v>
      </c>
      <c r="S936" s="4">
        <v>0</v>
      </c>
      <c r="T936" s="1">
        <v>0</v>
      </c>
      <c r="U936" s="164">
        <v>39691</v>
      </c>
      <c r="V936" s="19">
        <v>9</v>
      </c>
      <c r="W936" s="20">
        <v>3</v>
      </c>
      <c r="X936" s="437" t="str">
        <f t="shared" si="133"/>
        <v>OK</v>
      </c>
      <c r="Y936" s="333">
        <f t="shared" si="135"/>
        <v>0</v>
      </c>
      <c r="Z936" s="9" t="str">
        <f t="shared" si="136"/>
        <v>Tien 21</v>
      </c>
      <c r="AA936" s="75">
        <v>39666</v>
      </c>
      <c r="AB936" s="1220"/>
      <c r="AC936" s="147">
        <f t="shared" si="134"/>
        <v>6</v>
      </c>
      <c r="AD936" s="20" t="str">
        <f t="shared" si="132"/>
        <v>OK</v>
      </c>
      <c r="AE936" s="11" t="str">
        <f t="shared" si="137"/>
        <v>-</v>
      </c>
      <c r="AF936" s="9" t="e">
        <f>IF(#REF!="","",AA936-#REF!)</f>
        <v>#REF!</v>
      </c>
      <c r="AG936" s="97"/>
      <c r="AH936" s="62"/>
    </row>
    <row r="937" spans="1:34" s="32" customFormat="1" hidden="1" outlineLevel="1" x14ac:dyDescent="0.2">
      <c r="A937"/>
      <c r="B937" s="19">
        <v>10</v>
      </c>
      <c r="C937" s="383">
        <v>2</v>
      </c>
      <c r="D937" s="20" t="s">
        <v>36</v>
      </c>
      <c r="E937" s="153">
        <v>39660</v>
      </c>
      <c r="F937" s="91"/>
      <c r="G937" s="19">
        <v>10</v>
      </c>
      <c r="H937" s="20">
        <v>2</v>
      </c>
      <c r="I937" s="20">
        <v>2</v>
      </c>
      <c r="J937" s="20">
        <v>2</v>
      </c>
      <c r="K937" s="20">
        <v>0</v>
      </c>
      <c r="L937" s="156">
        <v>39664</v>
      </c>
      <c r="M937" s="92"/>
      <c r="N937" s="19">
        <v>10</v>
      </c>
      <c r="O937" s="20">
        <v>2</v>
      </c>
      <c r="P937" s="20">
        <v>2</v>
      </c>
      <c r="Q937" s="20">
        <v>0</v>
      </c>
      <c r="R937" s="20">
        <v>2</v>
      </c>
      <c r="S937" s="4">
        <v>0</v>
      </c>
      <c r="T937" s="1">
        <v>0</v>
      </c>
      <c r="U937" s="164">
        <v>39691</v>
      </c>
      <c r="V937" s="19">
        <v>10</v>
      </c>
      <c r="W937" s="20">
        <v>2</v>
      </c>
      <c r="X937" s="437" t="str">
        <f t="shared" si="133"/>
        <v>OK</v>
      </c>
      <c r="Y937" s="333">
        <f t="shared" si="135"/>
        <v>0</v>
      </c>
      <c r="Z937" s="9" t="str">
        <f t="shared" si="136"/>
        <v>Confort</v>
      </c>
      <c r="AA937" s="75">
        <v>39666</v>
      </c>
      <c r="AB937" s="1220"/>
      <c r="AC937" s="147">
        <f t="shared" si="134"/>
        <v>6</v>
      </c>
      <c r="AD937" s="20" t="str">
        <f t="shared" si="132"/>
        <v>OK</v>
      </c>
      <c r="AE937" s="11" t="str">
        <f t="shared" si="137"/>
        <v>-</v>
      </c>
      <c r="AF937" s="9" t="e">
        <f>IF(#REF!="","",AA937-#REF!)</f>
        <v>#REF!</v>
      </c>
      <c r="AG937" s="97"/>
      <c r="AH937" s="62"/>
    </row>
    <row r="938" spans="1:34" s="32" customFormat="1" hidden="1" outlineLevel="1" x14ac:dyDescent="0.2">
      <c r="A938"/>
      <c r="B938" s="19">
        <v>11</v>
      </c>
      <c r="C938" s="383">
        <v>1</v>
      </c>
      <c r="D938" s="20" t="s">
        <v>37</v>
      </c>
      <c r="E938" s="153">
        <v>39660</v>
      </c>
      <c r="F938" s="91"/>
      <c r="G938" s="19">
        <v>11</v>
      </c>
      <c r="H938" s="20">
        <v>1</v>
      </c>
      <c r="I938" s="20">
        <v>1</v>
      </c>
      <c r="J938" s="20">
        <v>1</v>
      </c>
      <c r="K938" s="20">
        <v>0</v>
      </c>
      <c r="L938" s="156">
        <v>39664</v>
      </c>
      <c r="M938" s="92"/>
      <c r="N938" s="19">
        <v>11</v>
      </c>
      <c r="O938" s="20">
        <v>1</v>
      </c>
      <c r="P938" s="20">
        <v>1</v>
      </c>
      <c r="Q938" s="20">
        <v>0</v>
      </c>
      <c r="R938" s="20">
        <v>1</v>
      </c>
      <c r="S938" s="4">
        <v>0</v>
      </c>
      <c r="T938" s="1">
        <v>0</v>
      </c>
      <c r="U938" s="164">
        <v>39691</v>
      </c>
      <c r="V938" s="19">
        <v>11</v>
      </c>
      <c r="W938" s="20">
        <v>1</v>
      </c>
      <c r="X938" s="437" t="str">
        <f t="shared" si="133"/>
        <v>OK</v>
      </c>
      <c r="Y938" s="333">
        <f t="shared" si="135"/>
        <v>0</v>
      </c>
      <c r="Z938" s="9" t="str">
        <f t="shared" si="136"/>
        <v>Solmar</v>
      </c>
      <c r="AA938" s="75">
        <v>39666</v>
      </c>
      <c r="AB938" s="1220"/>
      <c r="AC938" s="147">
        <f t="shared" si="134"/>
        <v>6</v>
      </c>
      <c r="AD938" s="20" t="str">
        <f t="shared" si="132"/>
        <v>OK</v>
      </c>
      <c r="AE938" s="11" t="str">
        <f t="shared" si="137"/>
        <v>-</v>
      </c>
      <c r="AF938" s="9" t="e">
        <f>IF(#REF!="","",AA938-#REF!)</f>
        <v>#REF!</v>
      </c>
      <c r="AG938" s="97"/>
      <c r="AH938" s="62"/>
    </row>
    <row r="939" spans="1:34" s="32" customFormat="1" hidden="1" outlineLevel="1" x14ac:dyDescent="0.2">
      <c r="A939"/>
      <c r="B939" s="22">
        <v>12</v>
      </c>
      <c r="C939" s="404">
        <v>1</v>
      </c>
      <c r="D939" s="21" t="s">
        <v>29</v>
      </c>
      <c r="E939" s="153">
        <v>39660</v>
      </c>
      <c r="F939" s="91"/>
      <c r="G939" s="22">
        <v>12</v>
      </c>
      <c r="H939" s="21">
        <v>1</v>
      </c>
      <c r="I939" s="21">
        <v>1</v>
      </c>
      <c r="J939" s="21">
        <v>1</v>
      </c>
      <c r="K939" s="21">
        <v>0</v>
      </c>
      <c r="L939" s="157">
        <v>39664</v>
      </c>
      <c r="M939" s="92"/>
      <c r="N939" s="22">
        <v>12</v>
      </c>
      <c r="O939" s="21">
        <v>1</v>
      </c>
      <c r="P939" s="21">
        <v>1</v>
      </c>
      <c r="Q939" s="21">
        <v>0</v>
      </c>
      <c r="R939" s="21">
        <v>1</v>
      </c>
      <c r="S939" s="14">
        <v>0</v>
      </c>
      <c r="T939" s="102">
        <v>0</v>
      </c>
      <c r="U939" s="164">
        <v>39691</v>
      </c>
      <c r="V939" s="22">
        <v>12</v>
      </c>
      <c r="W939" s="21">
        <v>1</v>
      </c>
      <c r="X939" s="437" t="str">
        <f t="shared" si="133"/>
        <v>OK</v>
      </c>
      <c r="Y939" s="333">
        <f t="shared" si="135"/>
        <v>0</v>
      </c>
      <c r="Z939" s="12" t="str">
        <f t="shared" si="136"/>
        <v>Credial</v>
      </c>
      <c r="AA939" s="75">
        <v>39666</v>
      </c>
      <c r="AB939" s="1221"/>
      <c r="AC939" s="147">
        <f t="shared" si="134"/>
        <v>6</v>
      </c>
      <c r="AD939" s="20" t="str">
        <f t="shared" si="132"/>
        <v>OK</v>
      </c>
      <c r="AE939" s="11" t="str">
        <f t="shared" si="137"/>
        <v>-</v>
      </c>
      <c r="AF939" s="9" t="e">
        <f>IF(#REF!="","",AA939-#REF!)</f>
        <v>#REF!</v>
      </c>
      <c r="AG939" s="97"/>
      <c r="AH939" s="62"/>
    </row>
    <row r="940" spans="1:34" s="32" customFormat="1" hidden="1" outlineLevel="1" x14ac:dyDescent="0.2">
      <c r="A940"/>
      <c r="B940" s="19">
        <v>1</v>
      </c>
      <c r="C940" s="383">
        <v>36</v>
      </c>
      <c r="D940" s="20" t="s">
        <v>24</v>
      </c>
      <c r="E940" s="153">
        <v>39664</v>
      </c>
      <c r="F940" s="91"/>
      <c r="G940" s="19">
        <v>1</v>
      </c>
      <c r="H940" s="78">
        <v>117</v>
      </c>
      <c r="I940" s="20">
        <v>36</v>
      </c>
      <c r="J940" s="20">
        <v>36</v>
      </c>
      <c r="K940" s="20">
        <v>0</v>
      </c>
      <c r="L940" s="156">
        <v>39665</v>
      </c>
      <c r="M940" s="92"/>
      <c r="N940" s="19">
        <v>1</v>
      </c>
      <c r="O940" s="20">
        <v>36</v>
      </c>
      <c r="P940" s="20">
        <v>36</v>
      </c>
      <c r="Q940" s="20">
        <v>0</v>
      </c>
      <c r="R940" s="20">
        <v>36</v>
      </c>
      <c r="S940" s="4">
        <v>0</v>
      </c>
      <c r="T940" s="1">
        <v>0</v>
      </c>
      <c r="U940" s="164">
        <v>39664</v>
      </c>
      <c r="V940" s="106">
        <v>1</v>
      </c>
      <c r="W940" s="20">
        <v>36</v>
      </c>
      <c r="X940" s="437" t="str">
        <f t="shared" si="133"/>
        <v>OK</v>
      </c>
      <c r="Y940" s="333">
        <f t="shared" si="135"/>
        <v>0</v>
      </c>
      <c r="Z940" s="9" t="str">
        <f t="shared" si="136"/>
        <v>White</v>
      </c>
      <c r="AA940" s="75">
        <v>39672</v>
      </c>
      <c r="AB940" s="1219">
        <f>SUM(W940:W950)</f>
        <v>345</v>
      </c>
      <c r="AC940" s="147">
        <f t="shared" si="134"/>
        <v>8</v>
      </c>
      <c r="AD940" s="20" t="str">
        <f>IF(AA940&gt;0,"OK","Pendente")</f>
        <v>OK</v>
      </c>
      <c r="AE940" s="11" t="str">
        <f t="shared" si="137"/>
        <v>-</v>
      </c>
      <c r="AF940" s="9" t="e">
        <f>IF(#REF!="","",AA940-#REF!)</f>
        <v>#REF!</v>
      </c>
      <c r="AG940" s="97"/>
      <c r="AH940" s="62"/>
    </row>
    <row r="941" spans="1:34" s="32" customFormat="1" hidden="1" outlineLevel="1" x14ac:dyDescent="0.2">
      <c r="A941"/>
      <c r="B941" s="19">
        <v>2</v>
      </c>
      <c r="C941" s="383">
        <v>12</v>
      </c>
      <c r="D941" s="20" t="s">
        <v>25</v>
      </c>
      <c r="E941" s="153">
        <v>39664</v>
      </c>
      <c r="F941" s="91"/>
      <c r="G941" s="19">
        <v>2</v>
      </c>
      <c r="H941" s="20">
        <v>12</v>
      </c>
      <c r="I941" s="20">
        <v>12</v>
      </c>
      <c r="J941" s="20">
        <v>12</v>
      </c>
      <c r="K941" s="20">
        <v>0</v>
      </c>
      <c r="L941" s="156">
        <v>39665</v>
      </c>
      <c r="M941" s="92"/>
      <c r="N941" s="19">
        <v>2</v>
      </c>
      <c r="O941" s="20">
        <v>12</v>
      </c>
      <c r="P941" s="20">
        <v>12</v>
      </c>
      <c r="Q941" s="20">
        <v>0</v>
      </c>
      <c r="R941" s="20">
        <v>12</v>
      </c>
      <c r="S941" s="4">
        <v>0</v>
      </c>
      <c r="T941" s="1">
        <v>0</v>
      </c>
      <c r="U941" s="164">
        <v>39664</v>
      </c>
      <c r="V941" s="106">
        <v>2</v>
      </c>
      <c r="W941" s="20">
        <v>12</v>
      </c>
      <c r="X941" s="437" t="str">
        <f t="shared" si="133"/>
        <v>OK</v>
      </c>
      <c r="Y941" s="333">
        <f t="shared" si="135"/>
        <v>0</v>
      </c>
      <c r="Z941" s="9" t="str">
        <f t="shared" si="136"/>
        <v>Green</v>
      </c>
      <c r="AA941" s="75">
        <v>39672</v>
      </c>
      <c r="AB941" s="1220"/>
      <c r="AC941" s="147">
        <f t="shared" si="134"/>
        <v>8</v>
      </c>
      <c r="AD941" s="20" t="str">
        <f t="shared" si="132"/>
        <v>OK</v>
      </c>
      <c r="AE941" s="11" t="str">
        <f t="shared" si="137"/>
        <v>-</v>
      </c>
      <c r="AF941" s="9" t="e">
        <f>IF(#REF!="","",AA941-#REF!)</f>
        <v>#REF!</v>
      </c>
      <c r="AG941" s="97"/>
      <c r="AH941" s="62"/>
    </row>
    <row r="942" spans="1:34" s="32" customFormat="1" hidden="1" outlineLevel="1" x14ac:dyDescent="0.2">
      <c r="A942"/>
      <c r="B942" s="19">
        <v>3</v>
      </c>
      <c r="C942" s="383">
        <v>13</v>
      </c>
      <c r="D942" s="20" t="s">
        <v>26</v>
      </c>
      <c r="E942" s="153">
        <v>39664</v>
      </c>
      <c r="F942" s="91"/>
      <c r="G942" s="19">
        <v>3</v>
      </c>
      <c r="H942" s="20">
        <v>13</v>
      </c>
      <c r="I942" s="20">
        <v>13</v>
      </c>
      <c r="J942" s="20">
        <v>13</v>
      </c>
      <c r="K942" s="20">
        <v>0</v>
      </c>
      <c r="L942" s="156">
        <v>39665</v>
      </c>
      <c r="M942" s="92"/>
      <c r="N942" s="19">
        <v>3</v>
      </c>
      <c r="O942" s="20">
        <v>13</v>
      </c>
      <c r="P942" s="20">
        <v>13</v>
      </c>
      <c r="Q942" s="20">
        <v>0</v>
      </c>
      <c r="R942" s="20">
        <v>13</v>
      </c>
      <c r="S942" s="4">
        <v>0</v>
      </c>
      <c r="T942" s="1">
        <v>0</v>
      </c>
      <c r="U942" s="164">
        <v>39664</v>
      </c>
      <c r="V942" s="106">
        <v>3</v>
      </c>
      <c r="W942" s="20">
        <v>13</v>
      </c>
      <c r="X942" s="437" t="str">
        <f t="shared" si="133"/>
        <v>OK</v>
      </c>
      <c r="Y942" s="333">
        <f t="shared" si="135"/>
        <v>0</v>
      </c>
      <c r="Z942" s="9" t="str">
        <f t="shared" si="136"/>
        <v>Black</v>
      </c>
      <c r="AA942" s="75">
        <v>39672</v>
      </c>
      <c r="AB942" s="1220"/>
      <c r="AC942" s="147">
        <f t="shared" si="134"/>
        <v>8</v>
      </c>
      <c r="AD942" s="20" t="str">
        <f t="shared" si="132"/>
        <v>OK</v>
      </c>
      <c r="AE942" s="11" t="str">
        <f t="shared" si="137"/>
        <v>-</v>
      </c>
      <c r="AF942" s="9" t="e">
        <f>IF(#REF!="","",AA942-#REF!)</f>
        <v>#REF!</v>
      </c>
      <c r="AG942" s="97"/>
      <c r="AH942" s="62"/>
    </row>
    <row r="943" spans="1:34" s="32" customFormat="1" hidden="1" outlineLevel="1" x14ac:dyDescent="0.2">
      <c r="A943"/>
      <c r="B943" s="19">
        <v>4</v>
      </c>
      <c r="C943" s="383">
        <v>50</v>
      </c>
      <c r="D943" s="20" t="s">
        <v>29</v>
      </c>
      <c r="E943" s="153">
        <v>39664</v>
      </c>
      <c r="F943" s="91"/>
      <c r="G943" s="19">
        <v>4</v>
      </c>
      <c r="H943" s="20">
        <v>50</v>
      </c>
      <c r="I943" s="20">
        <v>50</v>
      </c>
      <c r="J943" s="20">
        <v>50</v>
      </c>
      <c r="K943" s="20">
        <v>0</v>
      </c>
      <c r="L943" s="156">
        <v>39665</v>
      </c>
      <c r="M943" s="92"/>
      <c r="N943" s="19">
        <v>4</v>
      </c>
      <c r="O943" s="20">
        <v>50</v>
      </c>
      <c r="P943" s="20">
        <v>50</v>
      </c>
      <c r="Q943" s="20">
        <v>0</v>
      </c>
      <c r="R943" s="20">
        <v>50</v>
      </c>
      <c r="S943" s="4">
        <v>0</v>
      </c>
      <c r="T943" s="1">
        <v>0</v>
      </c>
      <c r="U943" s="164">
        <v>39664</v>
      </c>
      <c r="V943" s="106">
        <v>4</v>
      </c>
      <c r="W943" s="20">
        <v>50</v>
      </c>
      <c r="X943" s="437" t="str">
        <f t="shared" si="133"/>
        <v>OK</v>
      </c>
      <c r="Y943" s="333">
        <f t="shared" si="135"/>
        <v>0</v>
      </c>
      <c r="Z943" s="9" t="str">
        <f t="shared" si="136"/>
        <v>Credial</v>
      </c>
      <c r="AA943" s="75">
        <v>39672</v>
      </c>
      <c r="AB943" s="1220"/>
      <c r="AC943" s="147">
        <f t="shared" si="134"/>
        <v>8</v>
      </c>
      <c r="AD943" s="20" t="str">
        <f t="shared" si="132"/>
        <v>OK</v>
      </c>
      <c r="AE943" s="11" t="str">
        <f t="shared" si="137"/>
        <v>-</v>
      </c>
      <c r="AF943" s="9" t="e">
        <f>IF(#REF!="","",AA943-#REF!)</f>
        <v>#REF!</v>
      </c>
      <c r="AG943" s="97"/>
      <c r="AH943" s="62"/>
    </row>
    <row r="944" spans="1:34" s="32" customFormat="1" hidden="1" outlineLevel="1" x14ac:dyDescent="0.2">
      <c r="A944"/>
      <c r="B944" s="19">
        <v>5</v>
      </c>
      <c r="C944" s="383">
        <v>150</v>
      </c>
      <c r="D944" s="20" t="s">
        <v>30</v>
      </c>
      <c r="E944" s="153">
        <v>39664</v>
      </c>
      <c r="F944" s="91"/>
      <c r="G944" s="19">
        <v>5</v>
      </c>
      <c r="H944" s="20">
        <v>150</v>
      </c>
      <c r="I944" s="20">
        <v>150</v>
      </c>
      <c r="J944" s="20">
        <v>150</v>
      </c>
      <c r="K944" s="20">
        <v>0</v>
      </c>
      <c r="L944" s="156">
        <v>39665</v>
      </c>
      <c r="M944" s="92"/>
      <c r="N944" s="19">
        <v>5</v>
      </c>
      <c r="O944" s="20">
        <v>150</v>
      </c>
      <c r="P944" s="20">
        <v>150</v>
      </c>
      <c r="Q944" s="20">
        <v>0</v>
      </c>
      <c r="R944" s="20">
        <v>150</v>
      </c>
      <c r="S944" s="4">
        <v>0</v>
      </c>
      <c r="T944" s="1">
        <v>0</v>
      </c>
      <c r="U944" s="164">
        <v>39664</v>
      </c>
      <c r="V944" s="106">
        <v>5</v>
      </c>
      <c r="W944" s="20">
        <v>150</v>
      </c>
      <c r="X944" s="437" t="str">
        <f t="shared" si="133"/>
        <v>OK</v>
      </c>
      <c r="Y944" s="333">
        <f t="shared" si="135"/>
        <v>0</v>
      </c>
      <c r="Z944" s="9" t="str">
        <f t="shared" si="136"/>
        <v>Ikeia</v>
      </c>
      <c r="AA944" s="75">
        <v>39686</v>
      </c>
      <c r="AB944" s="1220"/>
      <c r="AC944" s="147">
        <f t="shared" si="134"/>
        <v>22</v>
      </c>
      <c r="AD944" s="20" t="str">
        <f t="shared" si="132"/>
        <v>OK</v>
      </c>
      <c r="AE944" s="11" t="str">
        <f t="shared" si="137"/>
        <v>-</v>
      </c>
      <c r="AF944" s="9" t="e">
        <f>IF(#REF!="","",AA944-#REF!)</f>
        <v>#REF!</v>
      </c>
      <c r="AG944" s="97"/>
      <c r="AH944" s="62"/>
    </row>
    <row r="945" spans="1:34" s="32" customFormat="1" hidden="1" outlineLevel="1" x14ac:dyDescent="0.2">
      <c r="A945"/>
      <c r="B945" s="19">
        <v>6</v>
      </c>
      <c r="C945" s="383">
        <v>44</v>
      </c>
      <c r="D945" s="20" t="s">
        <v>31</v>
      </c>
      <c r="E945" s="153">
        <v>39664</v>
      </c>
      <c r="F945" s="91"/>
      <c r="G945" s="19">
        <v>6</v>
      </c>
      <c r="H945" s="20">
        <v>44</v>
      </c>
      <c r="I945" s="20">
        <v>44</v>
      </c>
      <c r="J945" s="20">
        <v>44</v>
      </c>
      <c r="K945" s="20">
        <v>0</v>
      </c>
      <c r="L945" s="156">
        <v>39665</v>
      </c>
      <c r="M945" s="92"/>
      <c r="N945" s="19">
        <v>6</v>
      </c>
      <c r="O945" s="20">
        <v>44</v>
      </c>
      <c r="P945" s="20">
        <v>44</v>
      </c>
      <c r="Q945" s="20">
        <v>0</v>
      </c>
      <c r="R945" s="20">
        <v>44</v>
      </c>
      <c r="S945" s="4">
        <v>0</v>
      </c>
      <c r="T945" s="1">
        <v>0</v>
      </c>
      <c r="U945" s="164">
        <v>39664</v>
      </c>
      <c r="V945" s="106">
        <v>6</v>
      </c>
      <c r="W945" s="20">
        <v>44</v>
      </c>
      <c r="X945" s="437" t="str">
        <f t="shared" si="133"/>
        <v>OK</v>
      </c>
      <c r="Y945" s="333">
        <f t="shared" si="135"/>
        <v>0</v>
      </c>
      <c r="Z945" s="9" t="str">
        <f t="shared" si="136"/>
        <v>Moviflor</v>
      </c>
      <c r="AA945" s="75">
        <v>39672</v>
      </c>
      <c r="AB945" s="1220"/>
      <c r="AC945" s="147">
        <f t="shared" si="134"/>
        <v>8</v>
      </c>
      <c r="AD945" s="20" t="str">
        <f t="shared" si="132"/>
        <v>OK</v>
      </c>
      <c r="AE945" s="11" t="str">
        <f t="shared" si="137"/>
        <v>-</v>
      </c>
      <c r="AF945" s="9" t="e">
        <f>IF(#REF!="","",AA945-#REF!)</f>
        <v>#REF!</v>
      </c>
      <c r="AG945" s="97"/>
      <c r="AH945" s="62"/>
    </row>
    <row r="946" spans="1:34" s="32" customFormat="1" hidden="1" outlineLevel="1" x14ac:dyDescent="0.2">
      <c r="A946"/>
      <c r="B946" s="19">
        <v>7</v>
      </c>
      <c r="C946" s="383">
        <v>28</v>
      </c>
      <c r="D946" s="20" t="s">
        <v>32</v>
      </c>
      <c r="E946" s="153">
        <v>39664</v>
      </c>
      <c r="F946" s="91"/>
      <c r="G946" s="19">
        <v>7</v>
      </c>
      <c r="H946" s="20">
        <v>28</v>
      </c>
      <c r="I946" s="20">
        <v>28</v>
      </c>
      <c r="J946" s="20">
        <v>28</v>
      </c>
      <c r="K946" s="20">
        <v>0</v>
      </c>
      <c r="L946" s="156">
        <v>39665</v>
      </c>
      <c r="M946" s="92"/>
      <c r="N946" s="19">
        <v>7</v>
      </c>
      <c r="O946" s="20">
        <v>28</v>
      </c>
      <c r="P946" s="20">
        <v>28</v>
      </c>
      <c r="Q946" s="20">
        <v>0</v>
      </c>
      <c r="R946" s="20">
        <v>28</v>
      </c>
      <c r="S946" s="4">
        <v>0</v>
      </c>
      <c r="T946" s="1">
        <v>0</v>
      </c>
      <c r="U946" s="164">
        <v>39664</v>
      </c>
      <c r="V946" s="106">
        <v>7</v>
      </c>
      <c r="W946" s="20">
        <v>28</v>
      </c>
      <c r="X946" s="437" t="str">
        <f t="shared" si="133"/>
        <v>OK</v>
      </c>
      <c r="Y946" s="333">
        <f t="shared" si="135"/>
        <v>0</v>
      </c>
      <c r="Z946" s="9" t="str">
        <f t="shared" si="136"/>
        <v>Conforama</v>
      </c>
      <c r="AA946" s="75">
        <v>39672</v>
      </c>
      <c r="AB946" s="1220"/>
      <c r="AC946" s="147">
        <f t="shared" si="134"/>
        <v>8</v>
      </c>
      <c r="AD946" s="20" t="str">
        <f t="shared" si="132"/>
        <v>OK</v>
      </c>
      <c r="AE946" s="11" t="str">
        <f t="shared" si="137"/>
        <v>-</v>
      </c>
      <c r="AF946" s="9" t="e">
        <f>IF(#REF!="","",AA946-#REF!)</f>
        <v>#REF!</v>
      </c>
      <c r="AG946" s="97"/>
      <c r="AH946" s="62"/>
    </row>
    <row r="947" spans="1:34" s="32" customFormat="1" hidden="1" outlineLevel="1" x14ac:dyDescent="0.2">
      <c r="A947"/>
      <c r="B947" s="19">
        <v>8</v>
      </c>
      <c r="C947" s="383">
        <v>6</v>
      </c>
      <c r="D947" s="20" t="s">
        <v>34</v>
      </c>
      <c r="E947" s="153">
        <v>39664</v>
      </c>
      <c r="F947" s="91"/>
      <c r="G947" s="19">
        <v>8</v>
      </c>
      <c r="H947" s="20">
        <v>6</v>
      </c>
      <c r="I947" s="20">
        <v>6</v>
      </c>
      <c r="J947" s="20">
        <v>6</v>
      </c>
      <c r="K947" s="20">
        <v>0</v>
      </c>
      <c r="L947" s="156">
        <v>39665</v>
      </c>
      <c r="M947" s="92"/>
      <c r="N947" s="19">
        <v>8</v>
      </c>
      <c r="O947" s="20">
        <v>6</v>
      </c>
      <c r="P947" s="20">
        <v>6</v>
      </c>
      <c r="Q947" s="20">
        <v>0</v>
      </c>
      <c r="R947" s="20">
        <v>6</v>
      </c>
      <c r="S947" s="4">
        <v>0</v>
      </c>
      <c r="T947" s="1">
        <v>0</v>
      </c>
      <c r="U947" s="164">
        <v>39664</v>
      </c>
      <c r="V947" s="106">
        <v>8</v>
      </c>
      <c r="W947" s="20">
        <v>6</v>
      </c>
      <c r="X947" s="437" t="str">
        <f t="shared" si="133"/>
        <v>OK</v>
      </c>
      <c r="Y947" s="333">
        <f t="shared" si="135"/>
        <v>0</v>
      </c>
      <c r="Z947" s="9" t="str">
        <f t="shared" si="136"/>
        <v>Euronics</v>
      </c>
      <c r="AA947" s="75">
        <v>39672</v>
      </c>
      <c r="AB947" s="1220"/>
      <c r="AC947" s="147">
        <f t="shared" si="134"/>
        <v>8</v>
      </c>
      <c r="AD947" s="20" t="str">
        <f t="shared" ref="AD947:AD1010" si="138">IF(AA947&gt;0,"OK","Pendente")</f>
        <v>OK</v>
      </c>
      <c r="AE947" s="11" t="str">
        <f t="shared" si="137"/>
        <v>-</v>
      </c>
      <c r="AF947" s="9" t="e">
        <f>IF(#REF!="","",AA947-#REF!)</f>
        <v>#REF!</v>
      </c>
      <c r="AG947" s="97"/>
      <c r="AH947" s="62"/>
    </row>
    <row r="948" spans="1:34" s="32" customFormat="1" hidden="1" outlineLevel="1" x14ac:dyDescent="0.2">
      <c r="A948"/>
      <c r="B948" s="19">
        <v>9</v>
      </c>
      <c r="C948" s="383">
        <v>2</v>
      </c>
      <c r="D948" s="20" t="s">
        <v>35</v>
      </c>
      <c r="E948" s="153">
        <v>39664</v>
      </c>
      <c r="F948" s="91"/>
      <c r="G948" s="19">
        <v>9</v>
      </c>
      <c r="H948" s="20">
        <v>2</v>
      </c>
      <c r="I948" s="20">
        <v>2</v>
      </c>
      <c r="J948" s="20">
        <v>2</v>
      </c>
      <c r="K948" s="20">
        <v>0</v>
      </c>
      <c r="L948" s="156">
        <v>39665</v>
      </c>
      <c r="M948" s="92"/>
      <c r="N948" s="19">
        <v>9</v>
      </c>
      <c r="O948" s="20">
        <v>2</v>
      </c>
      <c r="P948" s="20">
        <v>2</v>
      </c>
      <c r="Q948" s="20">
        <v>0</v>
      </c>
      <c r="R948" s="20">
        <v>2</v>
      </c>
      <c r="S948" s="4">
        <v>0</v>
      </c>
      <c r="T948" s="1">
        <v>0</v>
      </c>
      <c r="U948" s="164">
        <v>39664</v>
      </c>
      <c r="V948" s="106">
        <v>9</v>
      </c>
      <c r="W948" s="20">
        <v>2</v>
      </c>
      <c r="X948" s="437" t="str">
        <f t="shared" si="133"/>
        <v>OK</v>
      </c>
      <c r="Y948" s="333">
        <f t="shared" si="135"/>
        <v>0</v>
      </c>
      <c r="Z948" s="9" t="str">
        <f t="shared" si="136"/>
        <v>Tien 21</v>
      </c>
      <c r="AA948" s="75">
        <v>39672</v>
      </c>
      <c r="AB948" s="1220"/>
      <c r="AC948" s="147">
        <f t="shared" si="134"/>
        <v>8</v>
      </c>
      <c r="AD948" s="20" t="str">
        <f t="shared" si="138"/>
        <v>OK</v>
      </c>
      <c r="AE948" s="11" t="str">
        <f t="shared" si="137"/>
        <v>-</v>
      </c>
      <c r="AF948" s="9" t="e">
        <f>IF(#REF!="","",AA948-#REF!)</f>
        <v>#REF!</v>
      </c>
      <c r="AG948" s="97"/>
      <c r="AH948" s="62"/>
    </row>
    <row r="949" spans="1:34" s="32" customFormat="1" hidden="1" outlineLevel="1" x14ac:dyDescent="0.2">
      <c r="A949"/>
      <c r="B949" s="19">
        <v>10</v>
      </c>
      <c r="C949" s="383">
        <v>3</v>
      </c>
      <c r="D949" s="20" t="s">
        <v>36</v>
      </c>
      <c r="E949" s="153">
        <v>39664</v>
      </c>
      <c r="F949" s="91"/>
      <c r="G949" s="19">
        <v>10</v>
      </c>
      <c r="H949" s="20">
        <v>3</v>
      </c>
      <c r="I949" s="20">
        <v>3</v>
      </c>
      <c r="J949" s="20">
        <v>3</v>
      </c>
      <c r="K949" s="20">
        <v>0</v>
      </c>
      <c r="L949" s="156">
        <v>39665</v>
      </c>
      <c r="M949" s="92"/>
      <c r="N949" s="19">
        <v>10</v>
      </c>
      <c r="O949" s="20">
        <v>3</v>
      </c>
      <c r="P949" s="20">
        <v>3</v>
      </c>
      <c r="Q949" s="20">
        <v>0</v>
      </c>
      <c r="R949" s="20">
        <v>3</v>
      </c>
      <c r="S949" s="4">
        <v>0</v>
      </c>
      <c r="T949" s="1">
        <v>0</v>
      </c>
      <c r="U949" s="164">
        <v>39664</v>
      </c>
      <c r="V949" s="106">
        <v>10</v>
      </c>
      <c r="W949" s="20">
        <v>3</v>
      </c>
      <c r="X949" s="437" t="str">
        <f t="shared" si="133"/>
        <v>OK</v>
      </c>
      <c r="Y949" s="333">
        <f t="shared" si="135"/>
        <v>0</v>
      </c>
      <c r="Z949" s="9" t="str">
        <f t="shared" si="136"/>
        <v>Confort</v>
      </c>
      <c r="AA949" s="75">
        <v>39672</v>
      </c>
      <c r="AB949" s="1220"/>
      <c r="AC949" s="147">
        <f t="shared" si="134"/>
        <v>8</v>
      </c>
      <c r="AD949" s="20" t="str">
        <f t="shared" si="138"/>
        <v>OK</v>
      </c>
      <c r="AE949" s="11" t="str">
        <f t="shared" si="137"/>
        <v>-</v>
      </c>
      <c r="AF949" s="9" t="e">
        <f>IF(#REF!="","",AA949-#REF!)</f>
        <v>#REF!</v>
      </c>
      <c r="AG949" s="97"/>
      <c r="AH949" s="62"/>
    </row>
    <row r="950" spans="1:34" s="32" customFormat="1" hidden="1" outlineLevel="1" x14ac:dyDescent="0.2">
      <c r="A950"/>
      <c r="B950" s="22">
        <v>11</v>
      </c>
      <c r="C950" s="404">
        <v>1</v>
      </c>
      <c r="D950" s="21" t="s">
        <v>29</v>
      </c>
      <c r="E950" s="153">
        <v>39664</v>
      </c>
      <c r="F950" s="91"/>
      <c r="G950" s="22">
        <v>11</v>
      </c>
      <c r="H950" s="21">
        <v>1</v>
      </c>
      <c r="I950" s="21">
        <v>1</v>
      </c>
      <c r="J950" s="21">
        <v>1</v>
      </c>
      <c r="K950" s="21">
        <v>0</v>
      </c>
      <c r="L950" s="157">
        <v>39665</v>
      </c>
      <c r="M950" s="92"/>
      <c r="N950" s="22">
        <v>11</v>
      </c>
      <c r="O950" s="21">
        <v>1</v>
      </c>
      <c r="P950" s="21">
        <v>1</v>
      </c>
      <c r="Q950" s="21">
        <v>0</v>
      </c>
      <c r="R950" s="21">
        <v>1</v>
      </c>
      <c r="S950" s="14">
        <v>0</v>
      </c>
      <c r="T950" s="102">
        <v>0</v>
      </c>
      <c r="U950" s="164">
        <v>39664</v>
      </c>
      <c r="V950" s="108">
        <v>11</v>
      </c>
      <c r="W950" s="21">
        <v>1</v>
      </c>
      <c r="X950" s="437" t="str">
        <f t="shared" si="133"/>
        <v>OK</v>
      </c>
      <c r="Y950" s="333">
        <f t="shared" si="135"/>
        <v>0</v>
      </c>
      <c r="Z950" s="12" t="str">
        <f t="shared" si="136"/>
        <v>Credial</v>
      </c>
      <c r="AA950" s="75">
        <v>39672</v>
      </c>
      <c r="AB950" s="1221"/>
      <c r="AC950" s="147">
        <f t="shared" si="134"/>
        <v>8</v>
      </c>
      <c r="AD950" s="20" t="str">
        <f t="shared" si="138"/>
        <v>OK</v>
      </c>
      <c r="AE950" s="11" t="str">
        <f t="shared" si="137"/>
        <v>-</v>
      </c>
      <c r="AF950" s="9" t="e">
        <f>IF(#REF!="","",AA950-#REF!)</f>
        <v>#REF!</v>
      </c>
      <c r="AG950" s="97"/>
      <c r="AH950" s="62"/>
    </row>
    <row r="951" spans="1:34" s="32" customFormat="1" hidden="1" outlineLevel="1" x14ac:dyDescent="0.2">
      <c r="A951"/>
      <c r="B951" s="19">
        <v>1</v>
      </c>
      <c r="C951" s="383">
        <v>172</v>
      </c>
      <c r="D951" s="20" t="s">
        <v>24</v>
      </c>
      <c r="E951" s="153">
        <v>39666</v>
      </c>
      <c r="F951" s="91"/>
      <c r="G951" s="19">
        <v>1</v>
      </c>
      <c r="H951" s="78">
        <v>42</v>
      </c>
      <c r="I951" s="20">
        <v>172</v>
      </c>
      <c r="J951" s="20">
        <v>172</v>
      </c>
      <c r="K951" s="20">
        <v>0</v>
      </c>
      <c r="L951" s="156">
        <v>39668</v>
      </c>
      <c r="M951" s="92"/>
      <c r="N951" s="115">
        <v>1</v>
      </c>
      <c r="O951" s="20">
        <v>172</v>
      </c>
      <c r="P951" s="20">
        <v>172</v>
      </c>
      <c r="Q951" s="20">
        <v>0</v>
      </c>
      <c r="R951" s="20">
        <v>172</v>
      </c>
      <c r="S951" s="4">
        <v>0</v>
      </c>
      <c r="T951" s="1">
        <v>0</v>
      </c>
      <c r="U951" s="164">
        <v>39666</v>
      </c>
      <c r="V951" s="106">
        <v>1</v>
      </c>
      <c r="W951" s="20">
        <v>172</v>
      </c>
      <c r="X951" s="437" t="str">
        <f t="shared" si="133"/>
        <v>OK</v>
      </c>
      <c r="Y951" s="333">
        <f t="shared" si="135"/>
        <v>0</v>
      </c>
      <c r="Z951" s="9" t="str">
        <f t="shared" si="136"/>
        <v>White</v>
      </c>
      <c r="AA951" s="75">
        <v>39672</v>
      </c>
      <c r="AB951" s="1219">
        <f>SUM(W951:W960)</f>
        <v>300</v>
      </c>
      <c r="AC951" s="147">
        <f t="shared" si="134"/>
        <v>6</v>
      </c>
      <c r="AD951" s="20" t="str">
        <f t="shared" si="138"/>
        <v>OK</v>
      </c>
      <c r="AE951" s="11" t="str">
        <f t="shared" si="137"/>
        <v>-</v>
      </c>
      <c r="AF951" s="9" t="e">
        <f>IF(#REF!="","",AA951-#REF!)</f>
        <v>#REF!</v>
      </c>
      <c r="AG951" s="97"/>
      <c r="AH951" s="62"/>
    </row>
    <row r="952" spans="1:34" s="32" customFormat="1" hidden="1" outlineLevel="1" x14ac:dyDescent="0.2">
      <c r="A952"/>
      <c r="B952" s="19">
        <v>2</v>
      </c>
      <c r="C952" s="383">
        <v>11</v>
      </c>
      <c r="D952" s="20" t="s">
        <v>25</v>
      </c>
      <c r="E952" s="153">
        <v>39666</v>
      </c>
      <c r="F952" s="91"/>
      <c r="G952" s="19">
        <v>2</v>
      </c>
      <c r="H952" s="20">
        <v>11</v>
      </c>
      <c r="I952" s="20">
        <v>11</v>
      </c>
      <c r="J952" s="20">
        <v>11</v>
      </c>
      <c r="K952" s="20">
        <v>0</v>
      </c>
      <c r="L952" s="156">
        <v>39668</v>
      </c>
      <c r="M952" s="92"/>
      <c r="N952" s="115">
        <v>2</v>
      </c>
      <c r="O952" s="20">
        <v>11</v>
      </c>
      <c r="P952" s="20">
        <v>11</v>
      </c>
      <c r="Q952" s="20">
        <v>0</v>
      </c>
      <c r="R952" s="20">
        <v>11</v>
      </c>
      <c r="S952" s="4">
        <v>0</v>
      </c>
      <c r="T952" s="1">
        <v>0</v>
      </c>
      <c r="U952" s="164">
        <v>39666</v>
      </c>
      <c r="V952" s="106">
        <v>2</v>
      </c>
      <c r="W952" s="20">
        <v>11</v>
      </c>
      <c r="X952" s="437" t="str">
        <f t="shared" si="133"/>
        <v>OK</v>
      </c>
      <c r="Y952" s="333">
        <f t="shared" si="135"/>
        <v>0</v>
      </c>
      <c r="Z952" s="9" t="str">
        <f t="shared" si="136"/>
        <v>Green</v>
      </c>
      <c r="AA952" s="75">
        <v>39672</v>
      </c>
      <c r="AB952" s="1220"/>
      <c r="AC952" s="147">
        <f t="shared" si="134"/>
        <v>6</v>
      </c>
      <c r="AD952" s="20" t="str">
        <f t="shared" si="138"/>
        <v>OK</v>
      </c>
      <c r="AE952" s="11" t="str">
        <f t="shared" si="137"/>
        <v>-</v>
      </c>
      <c r="AF952" s="9" t="e">
        <f>IF(#REF!="","",AA952-#REF!)</f>
        <v>#REF!</v>
      </c>
      <c r="AG952" s="97"/>
      <c r="AH952" s="62"/>
    </row>
    <row r="953" spans="1:34" s="32" customFormat="1" hidden="1" outlineLevel="1" x14ac:dyDescent="0.2">
      <c r="A953"/>
      <c r="B953" s="19">
        <v>3</v>
      </c>
      <c r="C953" s="383">
        <v>15</v>
      </c>
      <c r="D953" s="20" t="s">
        <v>26</v>
      </c>
      <c r="E953" s="153">
        <v>39666</v>
      </c>
      <c r="F953" s="91"/>
      <c r="G953" s="19">
        <v>3</v>
      </c>
      <c r="H953" s="20">
        <v>15</v>
      </c>
      <c r="I953" s="20">
        <v>15</v>
      </c>
      <c r="J953" s="20">
        <v>15</v>
      </c>
      <c r="K953" s="20">
        <v>0</v>
      </c>
      <c r="L953" s="156">
        <v>39668</v>
      </c>
      <c r="M953" s="92"/>
      <c r="N953" s="115">
        <v>3</v>
      </c>
      <c r="O953" s="20">
        <v>15</v>
      </c>
      <c r="P953" s="20">
        <v>15</v>
      </c>
      <c r="Q953" s="20">
        <v>0</v>
      </c>
      <c r="R953" s="20">
        <v>15</v>
      </c>
      <c r="S953" s="4">
        <v>0</v>
      </c>
      <c r="T953" s="1">
        <v>0</v>
      </c>
      <c r="U953" s="164">
        <v>39666</v>
      </c>
      <c r="V953" s="106">
        <v>3</v>
      </c>
      <c r="W953" s="20">
        <v>15</v>
      </c>
      <c r="X953" s="437" t="str">
        <f t="shared" si="133"/>
        <v>OK</v>
      </c>
      <c r="Y953" s="333">
        <f t="shared" si="135"/>
        <v>0</v>
      </c>
      <c r="Z953" s="9" t="str">
        <f t="shared" si="136"/>
        <v>Black</v>
      </c>
      <c r="AA953" s="75">
        <v>39672</v>
      </c>
      <c r="AB953" s="1220"/>
      <c r="AC953" s="147">
        <f t="shared" si="134"/>
        <v>6</v>
      </c>
      <c r="AD953" s="20" t="str">
        <f t="shared" si="138"/>
        <v>OK</v>
      </c>
      <c r="AE953" s="11" t="str">
        <f t="shared" si="137"/>
        <v>-</v>
      </c>
      <c r="AF953" s="9" t="e">
        <f>IF(#REF!="","",AA953-#REF!)</f>
        <v>#REF!</v>
      </c>
      <c r="AG953" s="97"/>
      <c r="AH953" s="62"/>
    </row>
    <row r="954" spans="1:34" s="32" customFormat="1" hidden="1" outlineLevel="1" x14ac:dyDescent="0.2">
      <c r="A954"/>
      <c r="B954" s="19">
        <v>4</v>
      </c>
      <c r="C954" s="383">
        <v>9</v>
      </c>
      <c r="D954" s="20" t="s">
        <v>29</v>
      </c>
      <c r="E954" s="153">
        <v>39666</v>
      </c>
      <c r="F954" s="91"/>
      <c r="G954" s="19">
        <v>4</v>
      </c>
      <c r="H954" s="20">
        <v>9</v>
      </c>
      <c r="I954" s="20">
        <v>9</v>
      </c>
      <c r="J954" s="20">
        <v>9</v>
      </c>
      <c r="K954" s="20">
        <v>0</v>
      </c>
      <c r="L954" s="156">
        <v>39668</v>
      </c>
      <c r="M954" s="92"/>
      <c r="N954" s="115">
        <v>4</v>
      </c>
      <c r="O954" s="20">
        <v>9</v>
      </c>
      <c r="P954" s="20">
        <v>9</v>
      </c>
      <c r="Q954" s="20">
        <v>0</v>
      </c>
      <c r="R954" s="20">
        <v>9</v>
      </c>
      <c r="S954" s="4">
        <v>0</v>
      </c>
      <c r="T954" s="1">
        <v>0</v>
      </c>
      <c r="U954" s="164">
        <v>39666</v>
      </c>
      <c r="V954" s="106">
        <v>4</v>
      </c>
      <c r="W954" s="20">
        <v>9</v>
      </c>
      <c r="X954" s="437" t="str">
        <f t="shared" si="133"/>
        <v>OK</v>
      </c>
      <c r="Y954" s="333">
        <f t="shared" si="135"/>
        <v>0</v>
      </c>
      <c r="Z954" s="9" t="str">
        <f t="shared" si="136"/>
        <v>Credial</v>
      </c>
      <c r="AA954" s="75">
        <v>39672</v>
      </c>
      <c r="AB954" s="1220"/>
      <c r="AC954" s="147">
        <f t="shared" si="134"/>
        <v>6</v>
      </c>
      <c r="AD954" s="20" t="str">
        <f t="shared" si="138"/>
        <v>OK</v>
      </c>
      <c r="AE954" s="11" t="str">
        <f t="shared" si="137"/>
        <v>-</v>
      </c>
      <c r="AF954" s="9" t="e">
        <f>IF(#REF!="","",AA954-#REF!)</f>
        <v>#REF!</v>
      </c>
      <c r="AG954" s="97"/>
      <c r="AH954" s="62"/>
    </row>
    <row r="955" spans="1:34" s="32" customFormat="1" hidden="1" outlineLevel="1" x14ac:dyDescent="0.2">
      <c r="A955"/>
      <c r="B955" s="19">
        <v>5</v>
      </c>
      <c r="C955" s="383">
        <v>69</v>
      </c>
      <c r="D955" s="20" t="s">
        <v>30</v>
      </c>
      <c r="E955" s="153">
        <v>39666</v>
      </c>
      <c r="F955" s="91"/>
      <c r="G955" s="19">
        <v>5</v>
      </c>
      <c r="H955" s="20">
        <v>69</v>
      </c>
      <c r="I955" s="20">
        <v>69</v>
      </c>
      <c r="J955" s="20">
        <v>69</v>
      </c>
      <c r="K955" s="20">
        <v>0</v>
      </c>
      <c r="L955" s="156">
        <v>39668</v>
      </c>
      <c r="M955" s="92"/>
      <c r="N955" s="115">
        <v>5</v>
      </c>
      <c r="O955" s="20">
        <v>69</v>
      </c>
      <c r="P955" s="20">
        <v>69</v>
      </c>
      <c r="Q955" s="20">
        <v>0</v>
      </c>
      <c r="R955" s="20">
        <v>69</v>
      </c>
      <c r="S955" s="4">
        <v>0</v>
      </c>
      <c r="T955" s="1">
        <v>0</v>
      </c>
      <c r="U955" s="164">
        <v>39666</v>
      </c>
      <c r="V955" s="106">
        <v>5</v>
      </c>
      <c r="W955" s="20">
        <v>69</v>
      </c>
      <c r="X955" s="437" t="str">
        <f t="shared" si="133"/>
        <v>OK</v>
      </c>
      <c r="Y955" s="333">
        <f t="shared" si="135"/>
        <v>0</v>
      </c>
      <c r="Z955" s="9" t="str">
        <f t="shared" si="136"/>
        <v>Ikeia</v>
      </c>
      <c r="AA955" s="75">
        <v>39672</v>
      </c>
      <c r="AB955" s="1220"/>
      <c r="AC955" s="147">
        <f t="shared" si="134"/>
        <v>6</v>
      </c>
      <c r="AD955" s="20" t="str">
        <f t="shared" si="138"/>
        <v>OK</v>
      </c>
      <c r="AE955" s="11" t="str">
        <f t="shared" si="137"/>
        <v>-</v>
      </c>
      <c r="AF955" s="9" t="e">
        <f>IF(#REF!="","",AA955-#REF!)</f>
        <v>#REF!</v>
      </c>
      <c r="AG955" s="97"/>
      <c r="AH955" s="62"/>
    </row>
    <row r="956" spans="1:34" s="32" customFormat="1" hidden="1" outlineLevel="1" x14ac:dyDescent="0.2">
      <c r="A956"/>
      <c r="B956" s="19">
        <v>6</v>
      </c>
      <c r="C956" s="383">
        <v>7</v>
      </c>
      <c r="D956" s="20" t="s">
        <v>31</v>
      </c>
      <c r="E956" s="153">
        <v>39666</v>
      </c>
      <c r="F956" s="91"/>
      <c r="G956" s="19">
        <v>6</v>
      </c>
      <c r="H956" s="20">
        <v>7</v>
      </c>
      <c r="I956" s="20">
        <v>7</v>
      </c>
      <c r="J956" s="20">
        <v>7</v>
      </c>
      <c r="K956" s="20">
        <v>0</v>
      </c>
      <c r="L956" s="156">
        <v>39668</v>
      </c>
      <c r="M956" s="92"/>
      <c r="N956" s="115">
        <v>6</v>
      </c>
      <c r="O956" s="20">
        <v>7</v>
      </c>
      <c r="P956" s="20">
        <v>7</v>
      </c>
      <c r="Q956" s="20">
        <v>0</v>
      </c>
      <c r="R956" s="20">
        <v>7</v>
      </c>
      <c r="S956" s="4">
        <v>0</v>
      </c>
      <c r="T956" s="1">
        <v>0</v>
      </c>
      <c r="U956" s="164">
        <v>39666</v>
      </c>
      <c r="V956" s="106">
        <v>6</v>
      </c>
      <c r="W956" s="20">
        <v>7</v>
      </c>
      <c r="X956" s="437" t="str">
        <f t="shared" si="133"/>
        <v>OK</v>
      </c>
      <c r="Y956" s="333">
        <f t="shared" si="135"/>
        <v>0</v>
      </c>
      <c r="Z956" s="9" t="str">
        <f t="shared" si="136"/>
        <v>Moviflor</v>
      </c>
      <c r="AA956" s="75">
        <v>39672</v>
      </c>
      <c r="AB956" s="1220"/>
      <c r="AC956" s="147">
        <f t="shared" si="134"/>
        <v>6</v>
      </c>
      <c r="AD956" s="20" t="str">
        <f t="shared" si="138"/>
        <v>OK</v>
      </c>
      <c r="AE956" s="11" t="str">
        <f t="shared" si="137"/>
        <v>-</v>
      </c>
      <c r="AF956" s="9" t="e">
        <f>IF(#REF!="","",AA956-#REF!)</f>
        <v>#REF!</v>
      </c>
      <c r="AG956" s="97"/>
      <c r="AH956" s="62"/>
    </row>
    <row r="957" spans="1:34" s="32" customFormat="1" hidden="1" outlineLevel="1" x14ac:dyDescent="0.2">
      <c r="A957"/>
      <c r="B957" s="19">
        <v>7</v>
      </c>
      <c r="C957" s="383">
        <v>2</v>
      </c>
      <c r="D957" s="20" t="s">
        <v>32</v>
      </c>
      <c r="E957" s="153">
        <v>39666</v>
      </c>
      <c r="F957" s="91"/>
      <c r="G957" s="19">
        <v>7</v>
      </c>
      <c r="H957" s="20">
        <v>2</v>
      </c>
      <c r="I957" s="20">
        <v>2</v>
      </c>
      <c r="J957" s="20">
        <v>2</v>
      </c>
      <c r="K957" s="20">
        <v>0</v>
      </c>
      <c r="L957" s="156">
        <v>39668</v>
      </c>
      <c r="M957" s="92"/>
      <c r="N957" s="115">
        <v>7</v>
      </c>
      <c r="O957" s="20">
        <v>2</v>
      </c>
      <c r="P957" s="20">
        <v>2</v>
      </c>
      <c r="Q957" s="20">
        <v>0</v>
      </c>
      <c r="R957" s="20">
        <v>2</v>
      </c>
      <c r="S957" s="4">
        <v>0</v>
      </c>
      <c r="T957" s="1">
        <v>0</v>
      </c>
      <c r="U957" s="164">
        <v>39666</v>
      </c>
      <c r="V957" s="106">
        <v>7</v>
      </c>
      <c r="W957" s="20">
        <v>2</v>
      </c>
      <c r="X957" s="437" t="str">
        <f t="shared" si="133"/>
        <v>OK</v>
      </c>
      <c r="Y957" s="333">
        <f t="shared" si="135"/>
        <v>0</v>
      </c>
      <c r="Z957" s="9" t="str">
        <f t="shared" si="136"/>
        <v>Conforama</v>
      </c>
      <c r="AA957" s="75">
        <v>39696</v>
      </c>
      <c r="AB957" s="1220"/>
      <c r="AC957" s="147">
        <f t="shared" si="134"/>
        <v>29</v>
      </c>
      <c r="AD957" s="20" t="str">
        <f t="shared" si="138"/>
        <v>OK</v>
      </c>
      <c r="AE957" s="11" t="str">
        <f t="shared" si="137"/>
        <v>-</v>
      </c>
      <c r="AF957" s="9" t="e">
        <f>IF(#REF!="","",AA957-#REF!)</f>
        <v>#REF!</v>
      </c>
      <c r="AG957" s="97"/>
      <c r="AH957" s="62"/>
    </row>
    <row r="958" spans="1:34" s="32" customFormat="1" hidden="1" outlineLevel="1" x14ac:dyDescent="0.2">
      <c r="A958"/>
      <c r="B958" s="19">
        <v>8</v>
      </c>
      <c r="C958" s="383">
        <v>5</v>
      </c>
      <c r="D958" s="20" t="s">
        <v>34</v>
      </c>
      <c r="E958" s="153">
        <v>39666</v>
      </c>
      <c r="F958" s="91"/>
      <c r="G958" s="19">
        <v>8</v>
      </c>
      <c r="H958" s="20">
        <v>5</v>
      </c>
      <c r="I958" s="20">
        <v>5</v>
      </c>
      <c r="J958" s="20">
        <v>5</v>
      </c>
      <c r="K958" s="20">
        <v>0</v>
      </c>
      <c r="L958" s="156">
        <v>39668</v>
      </c>
      <c r="M958" s="92"/>
      <c r="N958" s="115">
        <v>8</v>
      </c>
      <c r="O958" s="20">
        <v>5</v>
      </c>
      <c r="P958" s="20">
        <v>5</v>
      </c>
      <c r="Q958" s="20">
        <v>0</v>
      </c>
      <c r="R958" s="20">
        <v>5</v>
      </c>
      <c r="S958" s="4">
        <v>0</v>
      </c>
      <c r="T958" s="1">
        <v>0</v>
      </c>
      <c r="U958" s="164">
        <v>39666</v>
      </c>
      <c r="V958" s="106">
        <v>8</v>
      </c>
      <c r="W958" s="20">
        <v>5</v>
      </c>
      <c r="X958" s="437" t="str">
        <f t="shared" si="133"/>
        <v>OK</v>
      </c>
      <c r="Y958" s="333">
        <f t="shared" si="135"/>
        <v>0</v>
      </c>
      <c r="Z958" s="9" t="str">
        <f t="shared" si="136"/>
        <v>Euronics</v>
      </c>
      <c r="AA958" s="75">
        <v>39672</v>
      </c>
      <c r="AB958" s="1220"/>
      <c r="AC958" s="147">
        <f t="shared" si="134"/>
        <v>6</v>
      </c>
      <c r="AD958" s="20" t="str">
        <f t="shared" si="138"/>
        <v>OK</v>
      </c>
      <c r="AE958" s="11" t="str">
        <f t="shared" si="137"/>
        <v>-</v>
      </c>
      <c r="AF958" s="9" t="e">
        <f>IF(#REF!="","",AA958-#REF!)</f>
        <v>#REF!</v>
      </c>
      <c r="AG958" s="97"/>
      <c r="AH958" s="62"/>
    </row>
    <row r="959" spans="1:34" s="32" customFormat="1" hidden="1" outlineLevel="1" x14ac:dyDescent="0.2">
      <c r="A959"/>
      <c r="B959" s="19">
        <v>9</v>
      </c>
      <c r="C959" s="383">
        <v>6</v>
      </c>
      <c r="D959" s="20" t="s">
        <v>35</v>
      </c>
      <c r="E959" s="153">
        <v>39666</v>
      </c>
      <c r="F959" s="91"/>
      <c r="G959" s="19">
        <v>9</v>
      </c>
      <c r="H959" s="20">
        <v>6</v>
      </c>
      <c r="I959" s="20">
        <v>6</v>
      </c>
      <c r="J959" s="20">
        <v>6</v>
      </c>
      <c r="K959" s="20">
        <v>0</v>
      </c>
      <c r="L959" s="156">
        <v>39668</v>
      </c>
      <c r="M959" s="92"/>
      <c r="N959" s="115">
        <v>9</v>
      </c>
      <c r="O959" s="20">
        <v>6</v>
      </c>
      <c r="P959" s="20">
        <v>6</v>
      </c>
      <c r="Q959" s="20">
        <v>0</v>
      </c>
      <c r="R959" s="20">
        <v>6</v>
      </c>
      <c r="S959" s="4">
        <v>0</v>
      </c>
      <c r="T959" s="1">
        <v>0</v>
      </c>
      <c r="U959" s="164">
        <v>39666</v>
      </c>
      <c r="V959" s="106">
        <v>9</v>
      </c>
      <c r="W959" s="20">
        <v>6</v>
      </c>
      <c r="X959" s="437" t="str">
        <f t="shared" si="133"/>
        <v>OK</v>
      </c>
      <c r="Y959" s="333">
        <f t="shared" si="135"/>
        <v>0</v>
      </c>
      <c r="Z959" s="9" t="str">
        <f t="shared" si="136"/>
        <v>Tien 21</v>
      </c>
      <c r="AA959" s="75">
        <v>39672</v>
      </c>
      <c r="AB959" s="1220"/>
      <c r="AC959" s="147">
        <f t="shared" si="134"/>
        <v>6</v>
      </c>
      <c r="AD959" s="20" t="str">
        <f t="shared" si="138"/>
        <v>OK</v>
      </c>
      <c r="AE959" s="11" t="str">
        <f t="shared" si="137"/>
        <v>-</v>
      </c>
      <c r="AF959" s="9" t="e">
        <f>IF(#REF!="","",AA959-#REF!)</f>
        <v>#REF!</v>
      </c>
      <c r="AG959" s="97"/>
      <c r="AH959" s="62"/>
    </row>
    <row r="960" spans="1:34" s="32" customFormat="1" hidden="1" outlineLevel="1" x14ac:dyDescent="0.2">
      <c r="A960"/>
      <c r="B960" s="22">
        <v>10</v>
      </c>
      <c r="C960" s="404">
        <v>4</v>
      </c>
      <c r="D960" s="21" t="s">
        <v>36</v>
      </c>
      <c r="E960" s="153">
        <v>39666</v>
      </c>
      <c r="F960" s="91"/>
      <c r="G960" s="22">
        <v>10</v>
      </c>
      <c r="H960" s="21">
        <v>4</v>
      </c>
      <c r="I960" s="21">
        <v>4</v>
      </c>
      <c r="J960" s="21">
        <v>4</v>
      </c>
      <c r="K960" s="21">
        <v>0</v>
      </c>
      <c r="L960" s="157">
        <v>39668</v>
      </c>
      <c r="M960" s="92"/>
      <c r="N960" s="116">
        <v>10</v>
      </c>
      <c r="O960" s="21">
        <v>4</v>
      </c>
      <c r="P960" s="21">
        <v>4</v>
      </c>
      <c r="Q960" s="21">
        <v>0</v>
      </c>
      <c r="R960" s="21">
        <v>4</v>
      </c>
      <c r="S960" s="14">
        <v>0</v>
      </c>
      <c r="T960" s="102">
        <v>0</v>
      </c>
      <c r="U960" s="164">
        <v>39666</v>
      </c>
      <c r="V960" s="108">
        <v>10</v>
      </c>
      <c r="W960" s="21">
        <v>4</v>
      </c>
      <c r="X960" s="437" t="str">
        <f t="shared" si="133"/>
        <v>OK</v>
      </c>
      <c r="Y960" s="333">
        <f t="shared" si="135"/>
        <v>0</v>
      </c>
      <c r="Z960" s="12" t="str">
        <f t="shared" si="136"/>
        <v>Confort</v>
      </c>
      <c r="AA960" s="75">
        <v>39672</v>
      </c>
      <c r="AB960" s="1221"/>
      <c r="AC960" s="147">
        <f t="shared" si="134"/>
        <v>6</v>
      </c>
      <c r="AD960" s="20" t="str">
        <f t="shared" si="138"/>
        <v>OK</v>
      </c>
      <c r="AE960" s="11" t="str">
        <f t="shared" si="137"/>
        <v>-</v>
      </c>
      <c r="AF960" s="9" t="e">
        <f>IF(#REF!="","",AA960-#REF!)</f>
        <v>#REF!</v>
      </c>
      <c r="AG960" s="97"/>
      <c r="AH960" s="62"/>
    </row>
    <row r="961" spans="1:34" s="32" customFormat="1" hidden="1" outlineLevel="1" x14ac:dyDescent="0.2">
      <c r="A961"/>
      <c r="B961" s="19">
        <v>1</v>
      </c>
      <c r="C961" s="383">
        <v>13</v>
      </c>
      <c r="D961" s="20" t="s">
        <v>24</v>
      </c>
      <c r="E961" s="153">
        <v>39668</v>
      </c>
      <c r="F961" s="91"/>
      <c r="G961" s="19">
        <v>1</v>
      </c>
      <c r="H961" s="78">
        <v>15</v>
      </c>
      <c r="I961" s="20">
        <v>13</v>
      </c>
      <c r="J961" s="20">
        <v>13</v>
      </c>
      <c r="K961" s="20">
        <v>0</v>
      </c>
      <c r="L961" s="156">
        <v>39671</v>
      </c>
      <c r="M961" s="92"/>
      <c r="N961" s="19">
        <v>1</v>
      </c>
      <c r="O961" s="20">
        <v>13</v>
      </c>
      <c r="P961" s="20">
        <v>13</v>
      </c>
      <c r="Q961" s="20">
        <v>0</v>
      </c>
      <c r="R961" s="20">
        <v>13</v>
      </c>
      <c r="S961" s="4">
        <v>0</v>
      </c>
      <c r="T961" s="1">
        <v>0</v>
      </c>
      <c r="U961" s="164">
        <v>39668</v>
      </c>
      <c r="V961" s="106">
        <v>1</v>
      </c>
      <c r="W961" s="20">
        <v>13</v>
      </c>
      <c r="X961" s="437" t="str">
        <f t="shared" si="133"/>
        <v>OK</v>
      </c>
      <c r="Y961" s="333">
        <f t="shared" si="135"/>
        <v>0</v>
      </c>
      <c r="Z961" s="9" t="str">
        <f t="shared" si="136"/>
        <v>White</v>
      </c>
      <c r="AA961" s="75">
        <v>39678</v>
      </c>
      <c r="AB961" s="1219">
        <f>SUM(W961:W969)</f>
        <v>387</v>
      </c>
      <c r="AC961" s="147">
        <f t="shared" si="134"/>
        <v>10</v>
      </c>
      <c r="AD961" s="20" t="str">
        <f t="shared" si="138"/>
        <v>OK</v>
      </c>
      <c r="AE961" s="11" t="str">
        <f t="shared" si="137"/>
        <v>-</v>
      </c>
      <c r="AF961" s="9" t="e">
        <f>IF(#REF!="","",AA961-#REF!)</f>
        <v>#REF!</v>
      </c>
      <c r="AG961" s="97"/>
      <c r="AH961" s="62"/>
    </row>
    <row r="962" spans="1:34" s="32" customFormat="1" hidden="1" outlineLevel="1" x14ac:dyDescent="0.2">
      <c r="A962"/>
      <c r="B962" s="19">
        <v>2</v>
      </c>
      <c r="C962" s="383">
        <v>19</v>
      </c>
      <c r="D962" s="20" t="s">
        <v>25</v>
      </c>
      <c r="E962" s="153">
        <v>39668</v>
      </c>
      <c r="F962" s="91"/>
      <c r="G962" s="19">
        <v>2</v>
      </c>
      <c r="H962" s="20">
        <v>19</v>
      </c>
      <c r="I962" s="20">
        <v>19</v>
      </c>
      <c r="J962" s="20">
        <v>19</v>
      </c>
      <c r="K962" s="20">
        <v>0</v>
      </c>
      <c r="L962" s="156">
        <v>39671</v>
      </c>
      <c r="M962" s="92"/>
      <c r="N962" s="19">
        <v>2</v>
      </c>
      <c r="O962" s="20">
        <v>19</v>
      </c>
      <c r="P962" s="20">
        <v>19</v>
      </c>
      <c r="Q962" s="20">
        <v>0</v>
      </c>
      <c r="R962" s="20">
        <v>19</v>
      </c>
      <c r="S962" s="4">
        <v>0</v>
      </c>
      <c r="T962" s="1">
        <v>0</v>
      </c>
      <c r="U962" s="164">
        <v>39668</v>
      </c>
      <c r="V962" s="106">
        <v>2</v>
      </c>
      <c r="W962" s="20">
        <v>19</v>
      </c>
      <c r="X962" s="437" t="str">
        <f t="shared" si="133"/>
        <v>OK</v>
      </c>
      <c r="Y962" s="333">
        <f t="shared" si="135"/>
        <v>0</v>
      </c>
      <c r="Z962" s="9" t="str">
        <f t="shared" si="136"/>
        <v>Green</v>
      </c>
      <c r="AA962" s="75">
        <v>39678</v>
      </c>
      <c r="AB962" s="1220"/>
      <c r="AC962" s="147">
        <f t="shared" si="134"/>
        <v>10</v>
      </c>
      <c r="AD962" s="20" t="str">
        <f t="shared" si="138"/>
        <v>OK</v>
      </c>
      <c r="AE962" s="11" t="str">
        <f t="shared" si="137"/>
        <v>-</v>
      </c>
      <c r="AF962" s="9" t="e">
        <f>IF(#REF!="","",AA962-#REF!)</f>
        <v>#REF!</v>
      </c>
      <c r="AG962" s="97"/>
      <c r="AH962" s="62"/>
    </row>
    <row r="963" spans="1:34" s="32" customFormat="1" hidden="1" outlineLevel="1" x14ac:dyDescent="0.2">
      <c r="A963"/>
      <c r="B963" s="19">
        <v>3</v>
      </c>
      <c r="C963" s="383">
        <v>19</v>
      </c>
      <c r="D963" s="20" t="s">
        <v>26</v>
      </c>
      <c r="E963" s="153">
        <v>39668</v>
      </c>
      <c r="F963" s="91"/>
      <c r="G963" s="19">
        <v>3</v>
      </c>
      <c r="H963" s="20">
        <v>19</v>
      </c>
      <c r="I963" s="20">
        <v>19</v>
      </c>
      <c r="J963" s="20">
        <v>19</v>
      </c>
      <c r="K963" s="20">
        <v>0</v>
      </c>
      <c r="L963" s="156">
        <v>39671</v>
      </c>
      <c r="M963" s="92"/>
      <c r="N963" s="19">
        <v>3</v>
      </c>
      <c r="O963" s="20">
        <v>19</v>
      </c>
      <c r="P963" s="20">
        <v>19</v>
      </c>
      <c r="Q963" s="20">
        <v>0</v>
      </c>
      <c r="R963" s="20">
        <v>19</v>
      </c>
      <c r="S963" s="4">
        <v>0</v>
      </c>
      <c r="T963" s="1">
        <v>0</v>
      </c>
      <c r="U963" s="164">
        <v>39668</v>
      </c>
      <c r="V963" s="106">
        <v>3</v>
      </c>
      <c r="W963" s="20">
        <v>19</v>
      </c>
      <c r="X963" s="437" t="str">
        <f t="shared" si="133"/>
        <v>OK</v>
      </c>
      <c r="Y963" s="333">
        <f t="shared" si="135"/>
        <v>0</v>
      </c>
      <c r="Z963" s="9" t="str">
        <f t="shared" si="136"/>
        <v>Black</v>
      </c>
      <c r="AA963" s="75">
        <v>39678</v>
      </c>
      <c r="AB963" s="1220"/>
      <c r="AC963" s="147">
        <f t="shared" si="134"/>
        <v>10</v>
      </c>
      <c r="AD963" s="20" t="str">
        <f t="shared" si="138"/>
        <v>OK</v>
      </c>
      <c r="AE963" s="11" t="str">
        <f t="shared" si="137"/>
        <v>-</v>
      </c>
      <c r="AF963" s="9" t="e">
        <f>IF(#REF!="","",AA963-#REF!)</f>
        <v>#REF!</v>
      </c>
      <c r="AG963" s="97"/>
      <c r="AH963" s="62"/>
    </row>
    <row r="964" spans="1:34" s="32" customFormat="1" hidden="1" outlineLevel="1" x14ac:dyDescent="0.2">
      <c r="A964"/>
      <c r="B964" s="19">
        <v>4</v>
      </c>
      <c r="C964" s="383">
        <v>11</v>
      </c>
      <c r="D964" s="20" t="s">
        <v>29</v>
      </c>
      <c r="E964" s="153">
        <v>39668</v>
      </c>
      <c r="F964" s="91"/>
      <c r="G964" s="19">
        <v>4</v>
      </c>
      <c r="H964" s="20">
        <v>11</v>
      </c>
      <c r="I964" s="20">
        <v>11</v>
      </c>
      <c r="J964" s="20">
        <v>11</v>
      </c>
      <c r="K964" s="20">
        <v>0</v>
      </c>
      <c r="L964" s="156">
        <v>39671</v>
      </c>
      <c r="M964" s="92"/>
      <c r="N964" s="19">
        <v>4</v>
      </c>
      <c r="O964" s="20">
        <v>11</v>
      </c>
      <c r="P964" s="20">
        <v>11</v>
      </c>
      <c r="Q964" s="20">
        <v>0</v>
      </c>
      <c r="R964" s="20">
        <v>11</v>
      </c>
      <c r="S964" s="4">
        <v>0</v>
      </c>
      <c r="T964" s="1">
        <v>0</v>
      </c>
      <c r="U964" s="164">
        <v>39668</v>
      </c>
      <c r="V964" s="106">
        <v>4</v>
      </c>
      <c r="W964" s="20">
        <v>11</v>
      </c>
      <c r="X964" s="437" t="str">
        <f t="shared" si="133"/>
        <v>OK</v>
      </c>
      <c r="Y964" s="333">
        <f t="shared" si="135"/>
        <v>0</v>
      </c>
      <c r="Z964" s="9" t="str">
        <f t="shared" si="136"/>
        <v>Credial</v>
      </c>
      <c r="AA964" s="75">
        <v>39678</v>
      </c>
      <c r="AB964" s="1220"/>
      <c r="AC964" s="147">
        <f t="shared" si="134"/>
        <v>10</v>
      </c>
      <c r="AD964" s="20" t="str">
        <f t="shared" si="138"/>
        <v>OK</v>
      </c>
      <c r="AE964" s="11" t="str">
        <f t="shared" si="137"/>
        <v>-</v>
      </c>
      <c r="AF964" s="9" t="e">
        <f>IF(#REF!="","",AA964-#REF!)</f>
        <v>#REF!</v>
      </c>
      <c r="AG964" s="97"/>
      <c r="AH964" s="62"/>
    </row>
    <row r="965" spans="1:34" s="32" customFormat="1" hidden="1" outlineLevel="1" x14ac:dyDescent="0.2">
      <c r="A965"/>
      <c r="B965" s="19">
        <v>5</v>
      </c>
      <c r="C965" s="383">
        <v>148</v>
      </c>
      <c r="D965" s="20" t="s">
        <v>30</v>
      </c>
      <c r="E965" s="153">
        <v>39668</v>
      </c>
      <c r="F965" s="91"/>
      <c r="G965" s="19">
        <v>5</v>
      </c>
      <c r="H965" s="20">
        <v>148</v>
      </c>
      <c r="I965" s="20">
        <v>148</v>
      </c>
      <c r="J965" s="20">
        <v>148</v>
      </c>
      <c r="K965" s="20">
        <v>0</v>
      </c>
      <c r="L965" s="156">
        <v>39671</v>
      </c>
      <c r="M965" s="92"/>
      <c r="N965" s="19">
        <v>5</v>
      </c>
      <c r="O965" s="20">
        <v>148</v>
      </c>
      <c r="P965" s="20">
        <v>148</v>
      </c>
      <c r="Q965" s="20">
        <v>0</v>
      </c>
      <c r="R965" s="20">
        <v>148</v>
      </c>
      <c r="S965" s="4">
        <v>0</v>
      </c>
      <c r="T965" s="1">
        <v>0</v>
      </c>
      <c r="U965" s="164">
        <v>39668</v>
      </c>
      <c r="V965" s="106">
        <v>5</v>
      </c>
      <c r="W965" s="20">
        <v>148</v>
      </c>
      <c r="X965" s="437" t="str">
        <f t="shared" si="133"/>
        <v>OK</v>
      </c>
      <c r="Y965" s="333">
        <f t="shared" si="135"/>
        <v>0</v>
      </c>
      <c r="Z965" s="9" t="str">
        <f t="shared" si="136"/>
        <v>Ikeia</v>
      </c>
      <c r="AA965" s="75">
        <v>39686</v>
      </c>
      <c r="AB965" s="1220"/>
      <c r="AC965" s="147">
        <f t="shared" si="134"/>
        <v>18</v>
      </c>
      <c r="AD965" s="20" t="str">
        <f t="shared" si="138"/>
        <v>OK</v>
      </c>
      <c r="AE965" s="11" t="str">
        <f t="shared" si="137"/>
        <v>-</v>
      </c>
      <c r="AF965" s="9" t="e">
        <f>IF(#REF!="","",AA965-#REF!)</f>
        <v>#REF!</v>
      </c>
      <c r="AG965" s="97"/>
      <c r="AH965" s="62"/>
    </row>
    <row r="966" spans="1:34" s="32" customFormat="1" hidden="1" outlineLevel="1" x14ac:dyDescent="0.2">
      <c r="A966"/>
      <c r="B966" s="19">
        <v>6</v>
      </c>
      <c r="C966" s="383">
        <v>2</v>
      </c>
      <c r="D966" s="20" t="s">
        <v>31</v>
      </c>
      <c r="E966" s="153">
        <v>39668</v>
      </c>
      <c r="F966" s="91"/>
      <c r="G966" s="19">
        <v>6</v>
      </c>
      <c r="H966" s="20">
        <v>2</v>
      </c>
      <c r="I966" s="20">
        <v>2</v>
      </c>
      <c r="J966" s="20">
        <v>2</v>
      </c>
      <c r="K966" s="20">
        <v>0</v>
      </c>
      <c r="L966" s="156">
        <v>39671</v>
      </c>
      <c r="M966" s="92"/>
      <c r="N966" s="19">
        <v>6</v>
      </c>
      <c r="O966" s="20">
        <v>2</v>
      </c>
      <c r="P966" s="20">
        <v>2</v>
      </c>
      <c r="Q966" s="20">
        <v>0</v>
      </c>
      <c r="R966" s="20">
        <v>2</v>
      </c>
      <c r="S966" s="4">
        <v>0</v>
      </c>
      <c r="T966" s="1">
        <v>0</v>
      </c>
      <c r="U966" s="164">
        <v>39668</v>
      </c>
      <c r="V966" s="106">
        <v>6</v>
      </c>
      <c r="W966" s="20">
        <v>2</v>
      </c>
      <c r="X966" s="437" t="str">
        <f t="shared" si="133"/>
        <v>OK</v>
      </c>
      <c r="Y966" s="333">
        <f t="shared" si="135"/>
        <v>0</v>
      </c>
      <c r="Z966" s="9" t="str">
        <f t="shared" si="136"/>
        <v>Moviflor</v>
      </c>
      <c r="AA966" s="75">
        <v>39678</v>
      </c>
      <c r="AB966" s="1220"/>
      <c r="AC966" s="147">
        <f t="shared" si="134"/>
        <v>10</v>
      </c>
      <c r="AD966" s="20" t="str">
        <f t="shared" si="138"/>
        <v>OK</v>
      </c>
      <c r="AE966" s="11" t="str">
        <f t="shared" si="137"/>
        <v>-</v>
      </c>
      <c r="AF966" s="9" t="e">
        <f>IF(#REF!="","",AA966-#REF!)</f>
        <v>#REF!</v>
      </c>
      <c r="AG966" s="97"/>
      <c r="AH966" s="62"/>
    </row>
    <row r="967" spans="1:34" s="32" customFormat="1" hidden="1" outlineLevel="1" x14ac:dyDescent="0.2">
      <c r="A967"/>
      <c r="B967" s="19">
        <v>7</v>
      </c>
      <c r="C967" s="383">
        <v>167</v>
      </c>
      <c r="D967" s="20" t="s">
        <v>32</v>
      </c>
      <c r="E967" s="153">
        <v>39668</v>
      </c>
      <c r="F967" s="91"/>
      <c r="G967" s="19">
        <v>7</v>
      </c>
      <c r="H967" s="20">
        <v>167</v>
      </c>
      <c r="I967" s="20">
        <v>167</v>
      </c>
      <c r="J967" s="20">
        <v>167</v>
      </c>
      <c r="K967" s="20">
        <v>0</v>
      </c>
      <c r="L967" s="156">
        <v>39671</v>
      </c>
      <c r="M967" s="92"/>
      <c r="N967" s="19">
        <v>7</v>
      </c>
      <c r="O967" s="20">
        <v>167</v>
      </c>
      <c r="P967" s="20">
        <v>167</v>
      </c>
      <c r="Q967" s="20">
        <v>0</v>
      </c>
      <c r="R967" s="20">
        <v>167</v>
      </c>
      <c r="S967" s="4">
        <v>0</v>
      </c>
      <c r="T967" s="1">
        <v>0</v>
      </c>
      <c r="U967" s="164">
        <v>39668</v>
      </c>
      <c r="V967" s="106">
        <v>7</v>
      </c>
      <c r="W967" s="20">
        <v>167</v>
      </c>
      <c r="X967" s="437" t="str">
        <f t="shared" si="133"/>
        <v>OK</v>
      </c>
      <c r="Y967" s="333">
        <f t="shared" si="135"/>
        <v>0</v>
      </c>
      <c r="Z967" s="9" t="str">
        <f t="shared" si="136"/>
        <v>Conforama</v>
      </c>
      <c r="AA967" s="75">
        <v>39696</v>
      </c>
      <c r="AB967" s="1220"/>
      <c r="AC967" s="147">
        <f t="shared" si="134"/>
        <v>27</v>
      </c>
      <c r="AD967" s="20" t="str">
        <f t="shared" si="138"/>
        <v>OK</v>
      </c>
      <c r="AE967" s="11" t="str">
        <f t="shared" si="137"/>
        <v>-</v>
      </c>
      <c r="AF967" s="9" t="e">
        <f>IF(#REF!="","",AA967-#REF!)</f>
        <v>#REF!</v>
      </c>
      <c r="AG967" s="97"/>
      <c r="AH967" s="62"/>
    </row>
    <row r="968" spans="1:34" s="32" customFormat="1" hidden="1" outlineLevel="1" x14ac:dyDescent="0.2">
      <c r="A968"/>
      <c r="B968" s="19">
        <v>8</v>
      </c>
      <c r="C968" s="383">
        <v>7</v>
      </c>
      <c r="D968" s="20" t="s">
        <v>34</v>
      </c>
      <c r="E968" s="153">
        <v>39668</v>
      </c>
      <c r="F968" s="91"/>
      <c r="G968" s="19">
        <v>8</v>
      </c>
      <c r="H968" s="20">
        <v>7</v>
      </c>
      <c r="I968" s="20">
        <v>7</v>
      </c>
      <c r="J968" s="20">
        <v>7</v>
      </c>
      <c r="K968" s="20">
        <v>0</v>
      </c>
      <c r="L968" s="156">
        <v>39671</v>
      </c>
      <c r="M968" s="92"/>
      <c r="N968" s="19">
        <v>8</v>
      </c>
      <c r="O968" s="20">
        <v>7</v>
      </c>
      <c r="P968" s="20">
        <v>7</v>
      </c>
      <c r="Q968" s="20">
        <v>0</v>
      </c>
      <c r="R968" s="20">
        <v>7</v>
      </c>
      <c r="S968" s="4">
        <v>0</v>
      </c>
      <c r="T968" s="1">
        <v>0</v>
      </c>
      <c r="U968" s="164">
        <v>39668</v>
      </c>
      <c r="V968" s="106">
        <v>8</v>
      </c>
      <c r="W968" s="20">
        <v>7</v>
      </c>
      <c r="X968" s="437" t="str">
        <f t="shared" ref="X968:X1031" si="139">IF(C968=W968,"OK",IF(W968=R968,"ERRO",IF(W968="","KO",IF(W968=J968,"ERRO"))))</f>
        <v>OK</v>
      </c>
      <c r="Y968" s="333">
        <f t="shared" si="135"/>
        <v>0</v>
      </c>
      <c r="Z968" s="9" t="str">
        <f t="shared" si="136"/>
        <v>Euronics</v>
      </c>
      <c r="AA968" s="75">
        <v>39678</v>
      </c>
      <c r="AB968" s="1220"/>
      <c r="AC968" s="147">
        <f t="shared" ref="AC968:AC1031" si="140">DAYS360(E968,AA968)</f>
        <v>10</v>
      </c>
      <c r="AD968" s="20" t="str">
        <f t="shared" si="138"/>
        <v>OK</v>
      </c>
      <c r="AE968" s="11" t="str">
        <f t="shared" si="137"/>
        <v>-</v>
      </c>
      <c r="AF968" s="9" t="e">
        <f>IF(#REF!="","",AA968-#REF!)</f>
        <v>#REF!</v>
      </c>
      <c r="AG968" s="97"/>
      <c r="AH968" s="62"/>
    </row>
    <row r="969" spans="1:34" s="32" customFormat="1" hidden="1" outlineLevel="1" x14ac:dyDescent="0.2">
      <c r="A969"/>
      <c r="B969" s="22">
        <v>9</v>
      </c>
      <c r="C969" s="404">
        <v>1</v>
      </c>
      <c r="D969" s="21" t="s">
        <v>36</v>
      </c>
      <c r="E969" s="153">
        <v>39668</v>
      </c>
      <c r="F969" s="91"/>
      <c r="G969" s="22">
        <v>9</v>
      </c>
      <c r="H969" s="21">
        <v>1</v>
      </c>
      <c r="I969" s="21">
        <v>1</v>
      </c>
      <c r="J969" s="21">
        <v>1</v>
      </c>
      <c r="K969" s="21">
        <v>0</v>
      </c>
      <c r="L969" s="157">
        <v>39671</v>
      </c>
      <c r="M969" s="92"/>
      <c r="N969" s="22">
        <v>9</v>
      </c>
      <c r="O969" s="21">
        <v>1</v>
      </c>
      <c r="P969" s="21">
        <v>1</v>
      </c>
      <c r="Q969" s="21">
        <v>0</v>
      </c>
      <c r="R969" s="21">
        <v>1</v>
      </c>
      <c r="S969" s="14">
        <v>0</v>
      </c>
      <c r="T969" s="102">
        <v>0</v>
      </c>
      <c r="U969" s="164">
        <v>39668</v>
      </c>
      <c r="V969" s="108">
        <v>9</v>
      </c>
      <c r="W969" s="21">
        <v>1</v>
      </c>
      <c r="X969" s="437" t="str">
        <f t="shared" si="139"/>
        <v>OK</v>
      </c>
      <c r="Y969" s="333">
        <f t="shared" ref="Y969:Y1032" si="141">+C969-W969</f>
        <v>0</v>
      </c>
      <c r="Z969" s="12" t="str">
        <f t="shared" ref="Z969:Z1032" si="142">IF(D969="","",D969)</f>
        <v>Confort</v>
      </c>
      <c r="AA969" s="75">
        <v>39678</v>
      </c>
      <c r="AB969" s="1221"/>
      <c r="AC969" s="147">
        <f t="shared" si="140"/>
        <v>10</v>
      </c>
      <c r="AD969" s="20" t="str">
        <f t="shared" si="138"/>
        <v>OK</v>
      </c>
      <c r="AE969" s="11" t="str">
        <f t="shared" si="137"/>
        <v>-</v>
      </c>
      <c r="AF969" s="9" t="e">
        <f>IF(#REF!="","",AA969-#REF!)</f>
        <v>#REF!</v>
      </c>
      <c r="AG969" s="97"/>
      <c r="AH969" s="62"/>
    </row>
    <row r="970" spans="1:34" s="32" customFormat="1" hidden="1" outlineLevel="1" x14ac:dyDescent="0.2">
      <c r="A970"/>
      <c r="B970" s="19">
        <v>1</v>
      </c>
      <c r="C970" s="383">
        <v>18</v>
      </c>
      <c r="D970" s="20" t="s">
        <v>24</v>
      </c>
      <c r="E970" s="153">
        <v>39672</v>
      </c>
      <c r="F970" s="91"/>
      <c r="G970" s="19">
        <v>1</v>
      </c>
      <c r="H970" s="78">
        <v>91</v>
      </c>
      <c r="I970" s="20">
        <v>18</v>
      </c>
      <c r="J970" s="20">
        <v>18</v>
      </c>
      <c r="K970" s="20">
        <v>0</v>
      </c>
      <c r="L970" s="156">
        <v>39674</v>
      </c>
      <c r="M970" s="92"/>
      <c r="N970" s="19">
        <v>1</v>
      </c>
      <c r="O970" s="20">
        <v>18</v>
      </c>
      <c r="P970" s="20">
        <v>18</v>
      </c>
      <c r="Q970" s="20">
        <v>0</v>
      </c>
      <c r="R970" s="20">
        <v>18</v>
      </c>
      <c r="S970" s="4">
        <v>0</v>
      </c>
      <c r="T970" s="1">
        <v>0</v>
      </c>
      <c r="U970" s="164">
        <v>39672</v>
      </c>
      <c r="V970" s="106">
        <v>1</v>
      </c>
      <c r="W970" s="20">
        <v>18</v>
      </c>
      <c r="X970" s="437" t="str">
        <f t="shared" si="139"/>
        <v>OK</v>
      </c>
      <c r="Y970" s="333">
        <f t="shared" si="141"/>
        <v>0</v>
      </c>
      <c r="Z970" s="9" t="str">
        <f t="shared" si="142"/>
        <v>White</v>
      </c>
      <c r="AA970" s="75">
        <v>39678</v>
      </c>
      <c r="AB970" s="1219">
        <f>SUM(W970:W979)</f>
        <v>166</v>
      </c>
      <c r="AC970" s="147">
        <f t="shared" si="140"/>
        <v>6</v>
      </c>
      <c r="AD970" s="20" t="str">
        <f t="shared" si="138"/>
        <v>OK</v>
      </c>
      <c r="AE970" s="11" t="str">
        <f t="shared" si="137"/>
        <v>-</v>
      </c>
      <c r="AF970" s="9" t="e">
        <f>IF(#REF!="","",AA970-#REF!)</f>
        <v>#REF!</v>
      </c>
      <c r="AG970" s="97"/>
      <c r="AH970" s="62"/>
    </row>
    <row r="971" spans="1:34" s="32" customFormat="1" hidden="1" outlineLevel="1" x14ac:dyDescent="0.2">
      <c r="A971"/>
      <c r="B971" s="19">
        <v>2</v>
      </c>
      <c r="C971" s="383">
        <v>16</v>
      </c>
      <c r="D971" s="20" t="s">
        <v>25</v>
      </c>
      <c r="E971" s="153">
        <v>39672</v>
      </c>
      <c r="F971" s="91"/>
      <c r="G971" s="19">
        <v>2</v>
      </c>
      <c r="H971" s="20">
        <v>16</v>
      </c>
      <c r="I971" s="20">
        <v>16</v>
      </c>
      <c r="J971" s="20">
        <v>16</v>
      </c>
      <c r="K971" s="20">
        <v>0</v>
      </c>
      <c r="L971" s="156">
        <v>39674</v>
      </c>
      <c r="M971" s="92"/>
      <c r="N971" s="19">
        <v>2</v>
      </c>
      <c r="O971" s="20">
        <v>16</v>
      </c>
      <c r="P971" s="20">
        <v>16</v>
      </c>
      <c r="Q971" s="20">
        <v>0</v>
      </c>
      <c r="R971" s="20">
        <v>16</v>
      </c>
      <c r="S971" s="4">
        <v>0</v>
      </c>
      <c r="T971" s="1">
        <v>0</v>
      </c>
      <c r="U971" s="164">
        <v>39672</v>
      </c>
      <c r="V971" s="106">
        <v>2</v>
      </c>
      <c r="W971" s="20">
        <v>16</v>
      </c>
      <c r="X971" s="437" t="str">
        <f t="shared" si="139"/>
        <v>OK</v>
      </c>
      <c r="Y971" s="333">
        <f t="shared" si="141"/>
        <v>0</v>
      </c>
      <c r="Z971" s="9" t="str">
        <f t="shared" si="142"/>
        <v>Green</v>
      </c>
      <c r="AA971" s="75">
        <v>39678</v>
      </c>
      <c r="AB971" s="1220"/>
      <c r="AC971" s="147">
        <f t="shared" si="140"/>
        <v>6</v>
      </c>
      <c r="AD971" s="20" t="str">
        <f t="shared" si="138"/>
        <v>OK</v>
      </c>
      <c r="AE971" s="11" t="str">
        <f t="shared" si="137"/>
        <v>-</v>
      </c>
      <c r="AF971" s="9" t="e">
        <f>IF(#REF!="","",AA971-#REF!)</f>
        <v>#REF!</v>
      </c>
      <c r="AG971" s="97"/>
      <c r="AH971" s="62"/>
    </row>
    <row r="972" spans="1:34" s="32" customFormat="1" hidden="1" outlineLevel="1" x14ac:dyDescent="0.2">
      <c r="A972"/>
      <c r="B972" s="19">
        <v>3</v>
      </c>
      <c r="C972" s="383">
        <v>11</v>
      </c>
      <c r="D972" s="20" t="s">
        <v>26</v>
      </c>
      <c r="E972" s="153">
        <v>39672</v>
      </c>
      <c r="F972" s="91"/>
      <c r="G972" s="19">
        <v>3</v>
      </c>
      <c r="H972" s="20">
        <v>11</v>
      </c>
      <c r="I972" s="20">
        <v>11</v>
      </c>
      <c r="J972" s="20">
        <v>11</v>
      </c>
      <c r="K972" s="20">
        <v>0</v>
      </c>
      <c r="L972" s="156">
        <v>39674</v>
      </c>
      <c r="M972" s="92"/>
      <c r="N972" s="19">
        <v>3</v>
      </c>
      <c r="O972" s="20">
        <v>11</v>
      </c>
      <c r="P972" s="20">
        <v>11</v>
      </c>
      <c r="Q972" s="20">
        <v>0</v>
      </c>
      <c r="R972" s="20">
        <v>11</v>
      </c>
      <c r="S972" s="4">
        <v>0</v>
      </c>
      <c r="T972" s="1">
        <v>0</v>
      </c>
      <c r="U972" s="164">
        <v>39672</v>
      </c>
      <c r="V972" s="106">
        <v>3</v>
      </c>
      <c r="W972" s="20">
        <v>11</v>
      </c>
      <c r="X972" s="437" t="str">
        <f t="shared" si="139"/>
        <v>OK</v>
      </c>
      <c r="Y972" s="333">
        <f t="shared" si="141"/>
        <v>0</v>
      </c>
      <c r="Z972" s="9" t="str">
        <f t="shared" si="142"/>
        <v>Black</v>
      </c>
      <c r="AA972" s="75">
        <v>39678</v>
      </c>
      <c r="AB972" s="1220"/>
      <c r="AC972" s="147">
        <f t="shared" si="140"/>
        <v>6</v>
      </c>
      <c r="AD972" s="20" t="str">
        <f t="shared" si="138"/>
        <v>OK</v>
      </c>
      <c r="AE972" s="11" t="str">
        <f t="shared" si="137"/>
        <v>-</v>
      </c>
      <c r="AF972" s="9" t="e">
        <f>IF(#REF!="","",AA972-#REF!)</f>
        <v>#REF!</v>
      </c>
      <c r="AG972" s="97"/>
      <c r="AH972" s="62"/>
    </row>
    <row r="973" spans="1:34" s="32" customFormat="1" hidden="1" outlineLevel="1" x14ac:dyDescent="0.2">
      <c r="A973"/>
      <c r="B973" s="19">
        <v>4</v>
      </c>
      <c r="C973" s="383">
        <v>4</v>
      </c>
      <c r="D973" s="20" t="s">
        <v>29</v>
      </c>
      <c r="E973" s="153">
        <v>39672</v>
      </c>
      <c r="F973" s="91"/>
      <c r="G973" s="19">
        <v>4</v>
      </c>
      <c r="H973" s="20">
        <v>4</v>
      </c>
      <c r="I973" s="20">
        <v>4</v>
      </c>
      <c r="J973" s="20">
        <v>4</v>
      </c>
      <c r="K973" s="20">
        <v>0</v>
      </c>
      <c r="L973" s="156">
        <v>39674</v>
      </c>
      <c r="M973" s="92"/>
      <c r="N973" s="19">
        <v>4</v>
      </c>
      <c r="O973" s="20">
        <v>4</v>
      </c>
      <c r="P973" s="20">
        <v>4</v>
      </c>
      <c r="Q973" s="20">
        <v>0</v>
      </c>
      <c r="R973" s="20">
        <v>4</v>
      </c>
      <c r="S973" s="4">
        <v>0</v>
      </c>
      <c r="T973" s="1">
        <v>0</v>
      </c>
      <c r="U973" s="164">
        <v>39672</v>
      </c>
      <c r="V973" s="106">
        <v>4</v>
      </c>
      <c r="W973" s="20">
        <v>4</v>
      </c>
      <c r="X973" s="437" t="str">
        <f t="shared" si="139"/>
        <v>OK</v>
      </c>
      <c r="Y973" s="333">
        <f t="shared" si="141"/>
        <v>0</v>
      </c>
      <c r="Z973" s="9" t="str">
        <f t="shared" si="142"/>
        <v>Credial</v>
      </c>
      <c r="AA973" s="75">
        <v>39678</v>
      </c>
      <c r="AB973" s="1220"/>
      <c r="AC973" s="147">
        <f t="shared" si="140"/>
        <v>6</v>
      </c>
      <c r="AD973" s="20" t="str">
        <f t="shared" si="138"/>
        <v>OK</v>
      </c>
      <c r="AE973" s="11" t="str">
        <f t="shared" si="137"/>
        <v>-</v>
      </c>
      <c r="AF973" s="9" t="e">
        <f>IF(#REF!="","",AA973-#REF!)</f>
        <v>#REF!</v>
      </c>
      <c r="AG973" s="97"/>
      <c r="AH973" s="62"/>
    </row>
    <row r="974" spans="1:34" s="32" customFormat="1" hidden="1" outlineLevel="1" x14ac:dyDescent="0.2">
      <c r="B974" s="30">
        <v>5</v>
      </c>
      <c r="C974" s="406">
        <v>72</v>
      </c>
      <c r="D974" s="31" t="s">
        <v>30</v>
      </c>
      <c r="E974" s="153">
        <v>39672</v>
      </c>
      <c r="F974" s="92"/>
      <c r="G974" s="30">
        <v>5</v>
      </c>
      <c r="H974" s="31">
        <v>72</v>
      </c>
      <c r="I974" s="31">
        <v>72</v>
      </c>
      <c r="J974" s="31">
        <v>72</v>
      </c>
      <c r="K974" s="31">
        <v>0</v>
      </c>
      <c r="L974" s="158">
        <v>39674</v>
      </c>
      <c r="M974" s="92"/>
      <c r="N974" s="30">
        <v>5</v>
      </c>
      <c r="O974" s="31">
        <v>72</v>
      </c>
      <c r="P974" s="31">
        <v>72</v>
      </c>
      <c r="Q974" s="31">
        <v>0</v>
      </c>
      <c r="R974" s="31">
        <v>72</v>
      </c>
      <c r="S974" s="33">
        <v>0</v>
      </c>
      <c r="T974" s="101">
        <v>0</v>
      </c>
      <c r="U974" s="164">
        <v>39672</v>
      </c>
      <c r="V974" s="112">
        <v>5</v>
      </c>
      <c r="W974" s="146">
        <v>72</v>
      </c>
      <c r="X974" s="437" t="str">
        <f t="shared" si="139"/>
        <v>OK</v>
      </c>
      <c r="Y974" s="333">
        <f t="shared" si="141"/>
        <v>0</v>
      </c>
      <c r="Z974" s="9" t="str">
        <f t="shared" si="142"/>
        <v>Ikeia</v>
      </c>
      <c r="AA974" s="75">
        <v>39686</v>
      </c>
      <c r="AB974" s="1286"/>
      <c r="AC974" s="147">
        <f t="shared" si="140"/>
        <v>14</v>
      </c>
      <c r="AD974" s="31" t="str">
        <f t="shared" si="138"/>
        <v>OK</v>
      </c>
      <c r="AE974" s="11" t="str">
        <f t="shared" si="137"/>
        <v>-</v>
      </c>
      <c r="AF974" s="9" t="e">
        <f>IF(#REF!="","",AA974-#REF!)</f>
        <v>#REF!</v>
      </c>
      <c r="AG974" s="124"/>
      <c r="AH974" s="62"/>
    </row>
    <row r="975" spans="1:34" s="32" customFormat="1" hidden="1" outlineLevel="1" x14ac:dyDescent="0.2">
      <c r="A975"/>
      <c r="B975" s="19">
        <v>6</v>
      </c>
      <c r="C975" s="383">
        <v>4</v>
      </c>
      <c r="D975" s="20" t="s">
        <v>31</v>
      </c>
      <c r="E975" s="153">
        <v>39672</v>
      </c>
      <c r="F975" s="91"/>
      <c r="G975" s="19">
        <v>6</v>
      </c>
      <c r="H975" s="20">
        <v>4</v>
      </c>
      <c r="I975" s="20">
        <v>4</v>
      </c>
      <c r="J975" s="20">
        <v>4</v>
      </c>
      <c r="K975" s="20">
        <v>0</v>
      </c>
      <c r="L975" s="156">
        <v>39674</v>
      </c>
      <c r="M975" s="92"/>
      <c r="N975" s="19">
        <v>6</v>
      </c>
      <c r="O975" s="20">
        <v>4</v>
      </c>
      <c r="P975" s="20">
        <v>4</v>
      </c>
      <c r="Q975" s="20">
        <v>0</v>
      </c>
      <c r="R975" s="20">
        <v>4</v>
      </c>
      <c r="S975" s="4">
        <v>0</v>
      </c>
      <c r="T975" s="1">
        <v>0</v>
      </c>
      <c r="U975" s="164">
        <v>39672</v>
      </c>
      <c r="V975" s="106">
        <v>6</v>
      </c>
      <c r="W975" s="20">
        <v>4</v>
      </c>
      <c r="X975" s="437" t="str">
        <f t="shared" si="139"/>
        <v>OK</v>
      </c>
      <c r="Y975" s="333">
        <f t="shared" si="141"/>
        <v>0</v>
      </c>
      <c r="Z975" s="9" t="str">
        <f t="shared" si="142"/>
        <v>Moviflor</v>
      </c>
      <c r="AA975" s="75">
        <v>39678</v>
      </c>
      <c r="AB975" s="1220"/>
      <c r="AC975" s="147">
        <f t="shared" si="140"/>
        <v>6</v>
      </c>
      <c r="AD975" s="20" t="str">
        <f t="shared" si="138"/>
        <v>OK</v>
      </c>
      <c r="AE975" s="11" t="str">
        <f t="shared" si="137"/>
        <v>-</v>
      </c>
      <c r="AF975" s="9" t="e">
        <f>IF(#REF!="","",AA975-#REF!)</f>
        <v>#REF!</v>
      </c>
      <c r="AG975" s="97"/>
      <c r="AH975" s="62"/>
    </row>
    <row r="976" spans="1:34" s="32" customFormat="1" hidden="1" outlineLevel="1" x14ac:dyDescent="0.2">
      <c r="A976"/>
      <c r="B976" s="19">
        <v>7</v>
      </c>
      <c r="C976" s="383">
        <v>30</v>
      </c>
      <c r="D976" s="20" t="s">
        <v>32</v>
      </c>
      <c r="E976" s="153">
        <v>39672</v>
      </c>
      <c r="F976" s="91"/>
      <c r="G976" s="19">
        <v>7</v>
      </c>
      <c r="H976" s="20">
        <v>30</v>
      </c>
      <c r="I976" s="20">
        <v>30</v>
      </c>
      <c r="J976" s="20">
        <v>30</v>
      </c>
      <c r="K976" s="20">
        <v>0</v>
      </c>
      <c r="L976" s="156">
        <v>39674</v>
      </c>
      <c r="M976" s="92"/>
      <c r="N976" s="19">
        <v>7</v>
      </c>
      <c r="O976" s="20">
        <v>30</v>
      </c>
      <c r="P976" s="20">
        <v>30</v>
      </c>
      <c r="Q976" s="20">
        <v>0</v>
      </c>
      <c r="R976" s="20">
        <v>30</v>
      </c>
      <c r="S976" s="4">
        <v>0</v>
      </c>
      <c r="T976" s="1">
        <v>0</v>
      </c>
      <c r="U976" s="164">
        <v>39672</v>
      </c>
      <c r="V976" s="106">
        <v>7</v>
      </c>
      <c r="W976" s="20">
        <v>30</v>
      </c>
      <c r="X976" s="437" t="str">
        <f t="shared" si="139"/>
        <v>OK</v>
      </c>
      <c r="Y976" s="333">
        <f t="shared" si="141"/>
        <v>0</v>
      </c>
      <c r="Z976" s="9" t="str">
        <f t="shared" si="142"/>
        <v>Conforama</v>
      </c>
      <c r="AA976" s="75">
        <v>39696</v>
      </c>
      <c r="AB976" s="1220"/>
      <c r="AC976" s="147">
        <f t="shared" si="140"/>
        <v>23</v>
      </c>
      <c r="AD976" s="20" t="str">
        <f t="shared" si="138"/>
        <v>OK</v>
      </c>
      <c r="AE976" s="11" t="str">
        <f t="shared" si="137"/>
        <v>-</v>
      </c>
      <c r="AF976" s="9" t="e">
        <f>IF(#REF!="","",AA976-#REF!)</f>
        <v>#REF!</v>
      </c>
      <c r="AG976" s="97"/>
      <c r="AH976" s="62"/>
    </row>
    <row r="977" spans="1:34" s="32" customFormat="1" hidden="1" outlineLevel="1" x14ac:dyDescent="0.2">
      <c r="A977"/>
      <c r="B977" s="19">
        <v>8</v>
      </c>
      <c r="C977" s="383">
        <v>7</v>
      </c>
      <c r="D977" s="20" t="s">
        <v>34</v>
      </c>
      <c r="E977" s="153">
        <v>39672</v>
      </c>
      <c r="F977" s="91"/>
      <c r="G977" s="19">
        <v>8</v>
      </c>
      <c r="H977" s="20">
        <v>7</v>
      </c>
      <c r="I977" s="20">
        <v>7</v>
      </c>
      <c r="J977" s="20">
        <v>7</v>
      </c>
      <c r="K977" s="20">
        <v>0</v>
      </c>
      <c r="L977" s="156">
        <v>39674</v>
      </c>
      <c r="M977" s="92"/>
      <c r="N977" s="19">
        <v>8</v>
      </c>
      <c r="O977" s="20">
        <v>7</v>
      </c>
      <c r="P977" s="20">
        <v>7</v>
      </c>
      <c r="Q977" s="20">
        <v>0</v>
      </c>
      <c r="R977" s="20">
        <v>7</v>
      </c>
      <c r="S977" s="4">
        <v>0</v>
      </c>
      <c r="T977" s="1">
        <v>0</v>
      </c>
      <c r="U977" s="164">
        <v>39672</v>
      </c>
      <c r="V977" s="106">
        <v>8</v>
      </c>
      <c r="W977" s="20">
        <v>7</v>
      </c>
      <c r="X977" s="437" t="str">
        <f t="shared" si="139"/>
        <v>OK</v>
      </c>
      <c r="Y977" s="333">
        <f t="shared" si="141"/>
        <v>0</v>
      </c>
      <c r="Z977" s="9" t="str">
        <f t="shared" si="142"/>
        <v>Euronics</v>
      </c>
      <c r="AA977" s="75">
        <v>39678</v>
      </c>
      <c r="AB977" s="1220"/>
      <c r="AC977" s="147">
        <f t="shared" si="140"/>
        <v>6</v>
      </c>
      <c r="AD977" s="20" t="str">
        <f t="shared" si="138"/>
        <v>OK</v>
      </c>
      <c r="AE977" s="11" t="str">
        <f t="shared" si="137"/>
        <v>-</v>
      </c>
      <c r="AF977" s="9" t="e">
        <f>IF(#REF!="","",AA977-#REF!)</f>
        <v>#REF!</v>
      </c>
      <c r="AG977" s="97"/>
      <c r="AH977" s="62"/>
    </row>
    <row r="978" spans="1:34" s="32" customFormat="1" hidden="1" outlineLevel="1" x14ac:dyDescent="0.2">
      <c r="A978"/>
      <c r="B978" s="19">
        <v>9</v>
      </c>
      <c r="C978" s="383">
        <v>2</v>
      </c>
      <c r="D978" s="20" t="s">
        <v>35</v>
      </c>
      <c r="E978" s="153">
        <v>39672</v>
      </c>
      <c r="F978" s="91"/>
      <c r="G978" s="19">
        <v>9</v>
      </c>
      <c r="H978" s="20">
        <v>2</v>
      </c>
      <c r="I978" s="20">
        <v>2</v>
      </c>
      <c r="J978" s="20">
        <v>2</v>
      </c>
      <c r="K978" s="20">
        <v>0</v>
      </c>
      <c r="L978" s="156">
        <v>39674</v>
      </c>
      <c r="M978" s="92"/>
      <c r="N978" s="19">
        <v>9</v>
      </c>
      <c r="O978" s="20">
        <v>2</v>
      </c>
      <c r="P978" s="20">
        <v>2</v>
      </c>
      <c r="Q978" s="20">
        <v>0</v>
      </c>
      <c r="R978" s="20">
        <v>2</v>
      </c>
      <c r="S978" s="4">
        <v>0</v>
      </c>
      <c r="T978" s="1">
        <v>0</v>
      </c>
      <c r="U978" s="164">
        <v>39672</v>
      </c>
      <c r="V978" s="106">
        <v>9</v>
      </c>
      <c r="W978" s="20">
        <v>2</v>
      </c>
      <c r="X978" s="437" t="str">
        <f t="shared" si="139"/>
        <v>OK</v>
      </c>
      <c r="Y978" s="333">
        <f t="shared" si="141"/>
        <v>0</v>
      </c>
      <c r="Z978" s="9" t="str">
        <f t="shared" si="142"/>
        <v>Tien 21</v>
      </c>
      <c r="AA978" s="75">
        <v>39678</v>
      </c>
      <c r="AB978" s="1220"/>
      <c r="AC978" s="147">
        <f t="shared" si="140"/>
        <v>6</v>
      </c>
      <c r="AD978" s="20" t="str">
        <f t="shared" si="138"/>
        <v>OK</v>
      </c>
      <c r="AE978" s="11" t="str">
        <f t="shared" si="137"/>
        <v>-</v>
      </c>
      <c r="AF978" s="9" t="e">
        <f>IF(#REF!="","",AA978-#REF!)</f>
        <v>#REF!</v>
      </c>
      <c r="AG978" s="97"/>
      <c r="AH978" s="62"/>
    </row>
    <row r="979" spans="1:34" s="32" customFormat="1" hidden="1" outlineLevel="1" x14ac:dyDescent="0.2">
      <c r="A979"/>
      <c r="B979" s="22">
        <v>10</v>
      </c>
      <c r="C979" s="404">
        <v>2</v>
      </c>
      <c r="D979" s="21" t="s">
        <v>36</v>
      </c>
      <c r="E979" s="153">
        <v>39672</v>
      </c>
      <c r="F979" s="91"/>
      <c r="G979" s="22">
        <v>10</v>
      </c>
      <c r="H979" s="21">
        <v>2</v>
      </c>
      <c r="I979" s="21">
        <v>2</v>
      </c>
      <c r="J979" s="21">
        <v>2</v>
      </c>
      <c r="K979" s="21">
        <v>0</v>
      </c>
      <c r="L979" s="157">
        <v>39674</v>
      </c>
      <c r="M979" s="92"/>
      <c r="N979" s="22">
        <v>10</v>
      </c>
      <c r="O979" s="21">
        <v>2</v>
      </c>
      <c r="P979" s="21">
        <v>2</v>
      </c>
      <c r="Q979" s="21">
        <v>0</v>
      </c>
      <c r="R979" s="21">
        <v>2</v>
      </c>
      <c r="S979" s="14">
        <v>0</v>
      </c>
      <c r="T979" s="102">
        <v>0</v>
      </c>
      <c r="U979" s="164">
        <v>39672</v>
      </c>
      <c r="V979" s="108">
        <v>10</v>
      </c>
      <c r="W979" s="21">
        <v>2</v>
      </c>
      <c r="X979" s="437" t="str">
        <f t="shared" si="139"/>
        <v>OK</v>
      </c>
      <c r="Y979" s="333">
        <f t="shared" si="141"/>
        <v>0</v>
      </c>
      <c r="Z979" s="12" t="str">
        <f t="shared" si="142"/>
        <v>Confort</v>
      </c>
      <c r="AA979" s="75">
        <v>39678</v>
      </c>
      <c r="AB979" s="1221"/>
      <c r="AC979" s="147">
        <f t="shared" si="140"/>
        <v>6</v>
      </c>
      <c r="AD979" s="20" t="str">
        <f t="shared" si="138"/>
        <v>OK</v>
      </c>
      <c r="AE979" s="11" t="str">
        <f t="shared" si="137"/>
        <v>-</v>
      </c>
      <c r="AF979" s="9" t="e">
        <f>IF(#REF!="","",AA979-#REF!)</f>
        <v>#REF!</v>
      </c>
      <c r="AG979" s="97"/>
      <c r="AH979" s="62"/>
    </row>
    <row r="980" spans="1:34" s="32" customFormat="1" hidden="1" outlineLevel="1" x14ac:dyDescent="0.2">
      <c r="A980"/>
      <c r="B980" s="19">
        <v>1</v>
      </c>
      <c r="C980" s="383">
        <v>11</v>
      </c>
      <c r="D980" s="20" t="s">
        <v>24</v>
      </c>
      <c r="E980" s="153">
        <v>39674</v>
      </c>
      <c r="F980" s="91"/>
      <c r="G980" s="19">
        <v>1</v>
      </c>
      <c r="H980" s="20">
        <v>69</v>
      </c>
      <c r="I980" s="20">
        <v>11</v>
      </c>
      <c r="J980" s="20">
        <v>11</v>
      </c>
      <c r="K980" s="20">
        <v>0</v>
      </c>
      <c r="L980" s="156">
        <v>39678</v>
      </c>
      <c r="M980" s="92"/>
      <c r="N980" s="19">
        <v>1</v>
      </c>
      <c r="O980" s="20">
        <v>11</v>
      </c>
      <c r="P980" s="20">
        <v>11</v>
      </c>
      <c r="Q980" s="20">
        <v>0</v>
      </c>
      <c r="R980" s="20">
        <v>11</v>
      </c>
      <c r="S980" s="4">
        <v>0</v>
      </c>
      <c r="T980" s="1">
        <v>0</v>
      </c>
      <c r="U980" s="164">
        <v>39552</v>
      </c>
      <c r="V980" s="106">
        <v>1</v>
      </c>
      <c r="W980" s="20">
        <v>11</v>
      </c>
      <c r="X980" s="437" t="str">
        <f t="shared" si="139"/>
        <v>OK</v>
      </c>
      <c r="Y980" s="333">
        <f t="shared" si="141"/>
        <v>0</v>
      </c>
      <c r="Z980" s="9" t="str">
        <f t="shared" si="142"/>
        <v>White</v>
      </c>
      <c r="AA980" s="75">
        <v>39682</v>
      </c>
      <c r="AB980" s="1219">
        <f>SUM(W980:W989)</f>
        <v>147</v>
      </c>
      <c r="AC980" s="147">
        <f t="shared" si="140"/>
        <v>8</v>
      </c>
      <c r="AD980" s="20" t="str">
        <f t="shared" si="138"/>
        <v>OK</v>
      </c>
      <c r="AE980" s="11" t="str">
        <f t="shared" si="137"/>
        <v>-</v>
      </c>
      <c r="AF980" s="9" t="e">
        <f>IF(#REF!="","",AA980-#REF!)</f>
        <v>#REF!</v>
      </c>
      <c r="AG980" s="97"/>
      <c r="AH980" s="62"/>
    </row>
    <row r="981" spans="1:34" s="32" customFormat="1" hidden="1" outlineLevel="1" x14ac:dyDescent="0.2">
      <c r="A981"/>
      <c r="B981" s="19">
        <v>2</v>
      </c>
      <c r="C981" s="383">
        <v>10</v>
      </c>
      <c r="D981" s="20" t="s">
        <v>25</v>
      </c>
      <c r="E981" s="153">
        <v>39674</v>
      </c>
      <c r="F981" s="91"/>
      <c r="G981" s="19">
        <v>2</v>
      </c>
      <c r="H981" s="20">
        <v>10</v>
      </c>
      <c r="I981" s="20">
        <v>10</v>
      </c>
      <c r="J981" s="20">
        <v>10</v>
      </c>
      <c r="K981" s="20">
        <v>0</v>
      </c>
      <c r="L981" s="156">
        <v>39678</v>
      </c>
      <c r="M981" s="92"/>
      <c r="N981" s="19">
        <v>2</v>
      </c>
      <c r="O981" s="20">
        <v>10</v>
      </c>
      <c r="P981" s="20">
        <v>10</v>
      </c>
      <c r="Q981" s="20">
        <v>0</v>
      </c>
      <c r="R981" s="20">
        <v>10</v>
      </c>
      <c r="S981" s="4">
        <v>0</v>
      </c>
      <c r="T981" s="1">
        <v>0</v>
      </c>
      <c r="U981" s="164">
        <v>39552</v>
      </c>
      <c r="V981" s="106">
        <v>2</v>
      </c>
      <c r="W981" s="20">
        <v>10</v>
      </c>
      <c r="X981" s="437" t="str">
        <f t="shared" si="139"/>
        <v>OK</v>
      </c>
      <c r="Y981" s="333">
        <f t="shared" si="141"/>
        <v>0</v>
      </c>
      <c r="Z981" s="9" t="str">
        <f t="shared" si="142"/>
        <v>Green</v>
      </c>
      <c r="AA981" s="75">
        <v>39682</v>
      </c>
      <c r="AB981" s="1220"/>
      <c r="AC981" s="147">
        <f t="shared" si="140"/>
        <v>8</v>
      </c>
      <c r="AD981" s="20" t="str">
        <f t="shared" si="138"/>
        <v>OK</v>
      </c>
      <c r="AE981" s="11" t="str">
        <f t="shared" si="137"/>
        <v>-</v>
      </c>
      <c r="AF981" s="9" t="e">
        <f>IF(#REF!="","",AA981-#REF!)</f>
        <v>#REF!</v>
      </c>
      <c r="AG981" s="97"/>
      <c r="AH981" s="62"/>
    </row>
    <row r="982" spans="1:34" s="32" customFormat="1" hidden="1" outlineLevel="1" x14ac:dyDescent="0.2">
      <c r="A982"/>
      <c r="B982" s="19">
        <v>3</v>
      </c>
      <c r="C982" s="383">
        <v>9</v>
      </c>
      <c r="D982" s="20" t="s">
        <v>26</v>
      </c>
      <c r="E982" s="153">
        <v>39674</v>
      </c>
      <c r="F982" s="91"/>
      <c r="G982" s="19">
        <v>3</v>
      </c>
      <c r="H982" s="20">
        <v>9</v>
      </c>
      <c r="I982" s="20">
        <v>9</v>
      </c>
      <c r="J982" s="20">
        <v>9</v>
      </c>
      <c r="K982" s="20">
        <v>0</v>
      </c>
      <c r="L982" s="156">
        <v>39678</v>
      </c>
      <c r="M982" s="92"/>
      <c r="N982" s="19">
        <v>3</v>
      </c>
      <c r="O982" s="20">
        <v>9</v>
      </c>
      <c r="P982" s="20">
        <v>9</v>
      </c>
      <c r="Q982" s="20">
        <v>0</v>
      </c>
      <c r="R982" s="20">
        <v>9</v>
      </c>
      <c r="S982" s="4">
        <v>0</v>
      </c>
      <c r="T982" s="1">
        <v>0</v>
      </c>
      <c r="U982" s="164">
        <v>39552</v>
      </c>
      <c r="V982" s="106">
        <v>3</v>
      </c>
      <c r="W982" s="20">
        <v>9</v>
      </c>
      <c r="X982" s="437" t="str">
        <f t="shared" si="139"/>
        <v>OK</v>
      </c>
      <c r="Y982" s="333">
        <f t="shared" si="141"/>
        <v>0</v>
      </c>
      <c r="Z982" s="9" t="str">
        <f t="shared" si="142"/>
        <v>Black</v>
      </c>
      <c r="AA982" s="75">
        <v>39682</v>
      </c>
      <c r="AB982" s="1220"/>
      <c r="AC982" s="147">
        <f t="shared" si="140"/>
        <v>8</v>
      </c>
      <c r="AD982" s="20" t="str">
        <f t="shared" si="138"/>
        <v>OK</v>
      </c>
      <c r="AE982" s="11" t="str">
        <f t="shared" si="137"/>
        <v>-</v>
      </c>
      <c r="AF982" s="9" t="e">
        <f>IF(#REF!="","",AA982-#REF!)</f>
        <v>#REF!</v>
      </c>
      <c r="AG982" s="97"/>
      <c r="AH982" s="62"/>
    </row>
    <row r="983" spans="1:34" s="32" customFormat="1" hidden="1" outlineLevel="1" x14ac:dyDescent="0.2">
      <c r="A983"/>
      <c r="B983" s="19">
        <v>4</v>
      </c>
      <c r="C983" s="383">
        <v>7</v>
      </c>
      <c r="D983" s="20" t="s">
        <v>29</v>
      </c>
      <c r="E983" s="153">
        <v>39674</v>
      </c>
      <c r="F983" s="91"/>
      <c r="G983" s="19">
        <v>4</v>
      </c>
      <c r="H983" s="20">
        <v>7</v>
      </c>
      <c r="I983" s="20">
        <v>7</v>
      </c>
      <c r="J983" s="20">
        <v>7</v>
      </c>
      <c r="K983" s="20">
        <v>0</v>
      </c>
      <c r="L983" s="156">
        <v>39678</v>
      </c>
      <c r="M983" s="92"/>
      <c r="N983" s="19">
        <v>4</v>
      </c>
      <c r="O983" s="20">
        <v>7</v>
      </c>
      <c r="P983" s="20">
        <v>7</v>
      </c>
      <c r="Q983" s="20">
        <v>0</v>
      </c>
      <c r="R983" s="20">
        <v>7</v>
      </c>
      <c r="S983" s="4">
        <v>0</v>
      </c>
      <c r="T983" s="1">
        <v>0</v>
      </c>
      <c r="U983" s="164">
        <v>39552</v>
      </c>
      <c r="V983" s="106">
        <v>4</v>
      </c>
      <c r="W983" s="20">
        <v>7</v>
      </c>
      <c r="X983" s="437" t="str">
        <f t="shared" si="139"/>
        <v>OK</v>
      </c>
      <c r="Y983" s="333">
        <f t="shared" si="141"/>
        <v>0</v>
      </c>
      <c r="Z983" s="9" t="str">
        <f t="shared" si="142"/>
        <v>Credial</v>
      </c>
      <c r="AA983" s="75">
        <v>39682</v>
      </c>
      <c r="AB983" s="1220"/>
      <c r="AC983" s="147">
        <f t="shared" si="140"/>
        <v>8</v>
      </c>
      <c r="AD983" s="20" t="str">
        <f t="shared" si="138"/>
        <v>OK</v>
      </c>
      <c r="AE983" s="11" t="str">
        <f t="shared" si="137"/>
        <v>-</v>
      </c>
      <c r="AF983" s="9" t="e">
        <f>IF(#REF!="","",AA983-#REF!)</f>
        <v>#REF!</v>
      </c>
      <c r="AG983" s="97"/>
      <c r="AH983" s="62"/>
    </row>
    <row r="984" spans="1:34" s="32" customFormat="1" hidden="1" outlineLevel="1" x14ac:dyDescent="0.2">
      <c r="A984"/>
      <c r="B984" s="19">
        <v>5</v>
      </c>
      <c r="C984" s="383">
        <v>37</v>
      </c>
      <c r="D984" s="20" t="s">
        <v>30</v>
      </c>
      <c r="E984" s="153">
        <v>39674</v>
      </c>
      <c r="F984" s="91"/>
      <c r="G984" s="19">
        <v>5</v>
      </c>
      <c r="H984" s="20">
        <v>37</v>
      </c>
      <c r="I984" s="20">
        <v>37</v>
      </c>
      <c r="J984" s="20">
        <v>37</v>
      </c>
      <c r="K984" s="20">
        <v>0</v>
      </c>
      <c r="L984" s="156">
        <v>39678</v>
      </c>
      <c r="M984" s="92"/>
      <c r="N984" s="19">
        <v>5</v>
      </c>
      <c r="O984" s="20">
        <v>37</v>
      </c>
      <c r="P984" s="20">
        <v>37</v>
      </c>
      <c r="Q984" s="20">
        <v>0</v>
      </c>
      <c r="R984" s="20">
        <v>37</v>
      </c>
      <c r="S984" s="4">
        <v>0</v>
      </c>
      <c r="T984" s="1">
        <v>0</v>
      </c>
      <c r="U984" s="164">
        <v>39552</v>
      </c>
      <c r="V984" s="106">
        <v>5</v>
      </c>
      <c r="W984" s="20">
        <v>37</v>
      </c>
      <c r="X984" s="437" t="str">
        <f t="shared" si="139"/>
        <v>OK</v>
      </c>
      <c r="Y984" s="333">
        <f t="shared" si="141"/>
        <v>0</v>
      </c>
      <c r="Z984" s="9" t="str">
        <f t="shared" si="142"/>
        <v>Ikeia</v>
      </c>
      <c r="AA984" s="75">
        <v>39686</v>
      </c>
      <c r="AB984" s="1220"/>
      <c r="AC984" s="147">
        <f t="shared" si="140"/>
        <v>12</v>
      </c>
      <c r="AD984" s="20" t="str">
        <f t="shared" si="138"/>
        <v>OK</v>
      </c>
      <c r="AE984" s="11" t="str">
        <f t="shared" si="137"/>
        <v>-</v>
      </c>
      <c r="AF984" s="9" t="e">
        <f>IF(#REF!="","",AA984-#REF!)</f>
        <v>#REF!</v>
      </c>
      <c r="AG984" s="97"/>
      <c r="AH984" s="62"/>
    </row>
    <row r="985" spans="1:34" s="32" customFormat="1" hidden="1" outlineLevel="1" x14ac:dyDescent="0.2">
      <c r="A985"/>
      <c r="B985" s="19">
        <v>6</v>
      </c>
      <c r="C985" s="383">
        <v>4</v>
      </c>
      <c r="D985" s="20" t="s">
        <v>31</v>
      </c>
      <c r="E985" s="153">
        <v>39674</v>
      </c>
      <c r="F985" s="91"/>
      <c r="G985" s="19">
        <v>6</v>
      </c>
      <c r="H985" s="20">
        <v>4</v>
      </c>
      <c r="I985" s="20">
        <v>4</v>
      </c>
      <c r="J985" s="20">
        <v>4</v>
      </c>
      <c r="K985" s="20">
        <v>0</v>
      </c>
      <c r="L985" s="156">
        <v>39678</v>
      </c>
      <c r="M985" s="92"/>
      <c r="N985" s="19">
        <v>6</v>
      </c>
      <c r="O985" s="20">
        <v>4</v>
      </c>
      <c r="P985" s="20">
        <v>4</v>
      </c>
      <c r="Q985" s="20">
        <v>0</v>
      </c>
      <c r="R985" s="20">
        <v>4</v>
      </c>
      <c r="S985" s="4">
        <v>0</v>
      </c>
      <c r="T985" s="1">
        <v>0</v>
      </c>
      <c r="U985" s="164">
        <v>39552</v>
      </c>
      <c r="V985" s="106">
        <v>6</v>
      </c>
      <c r="W985" s="20">
        <v>4</v>
      </c>
      <c r="X985" s="437" t="str">
        <f t="shared" si="139"/>
        <v>OK</v>
      </c>
      <c r="Y985" s="333">
        <f t="shared" si="141"/>
        <v>0</v>
      </c>
      <c r="Z985" s="9" t="str">
        <f t="shared" si="142"/>
        <v>Moviflor</v>
      </c>
      <c r="AA985" s="75">
        <v>39682</v>
      </c>
      <c r="AB985" s="1220"/>
      <c r="AC985" s="147">
        <f t="shared" si="140"/>
        <v>8</v>
      </c>
      <c r="AD985" s="20" t="str">
        <f t="shared" si="138"/>
        <v>OK</v>
      </c>
      <c r="AE985" s="11" t="str">
        <f t="shared" si="137"/>
        <v>-</v>
      </c>
      <c r="AF985" s="9" t="e">
        <f>IF(#REF!="","",AA985-#REF!)</f>
        <v>#REF!</v>
      </c>
      <c r="AG985" s="97"/>
      <c r="AH985" s="62"/>
    </row>
    <row r="986" spans="1:34" s="32" customFormat="1" hidden="1" outlineLevel="1" x14ac:dyDescent="0.2">
      <c r="A986"/>
      <c r="B986" s="19">
        <v>7</v>
      </c>
      <c r="C986" s="383">
        <v>59</v>
      </c>
      <c r="D986" s="20" t="s">
        <v>32</v>
      </c>
      <c r="E986" s="153">
        <v>39674</v>
      </c>
      <c r="F986" s="91"/>
      <c r="G986" s="19">
        <v>7</v>
      </c>
      <c r="H986" s="20">
        <v>59</v>
      </c>
      <c r="I986" s="20">
        <v>59</v>
      </c>
      <c r="J986" s="20">
        <v>59</v>
      </c>
      <c r="K986" s="20">
        <v>0</v>
      </c>
      <c r="L986" s="156">
        <v>39678</v>
      </c>
      <c r="M986" s="92"/>
      <c r="N986" s="19">
        <v>7</v>
      </c>
      <c r="O986" s="20">
        <v>59</v>
      </c>
      <c r="P986" s="20">
        <v>59</v>
      </c>
      <c r="Q986" s="20">
        <v>0</v>
      </c>
      <c r="R986" s="20">
        <v>59</v>
      </c>
      <c r="S986" s="4">
        <v>0</v>
      </c>
      <c r="T986" s="1">
        <v>0</v>
      </c>
      <c r="U986" s="164">
        <v>39552</v>
      </c>
      <c r="V986" s="106">
        <v>7</v>
      </c>
      <c r="W986" s="20">
        <v>59</v>
      </c>
      <c r="X986" s="437" t="str">
        <f t="shared" si="139"/>
        <v>OK</v>
      </c>
      <c r="Y986" s="333">
        <f t="shared" si="141"/>
        <v>0</v>
      </c>
      <c r="Z986" s="9" t="str">
        <f t="shared" si="142"/>
        <v>Conforama</v>
      </c>
      <c r="AA986" s="75">
        <v>39696</v>
      </c>
      <c r="AB986" s="1220"/>
      <c r="AC986" s="147">
        <f t="shared" si="140"/>
        <v>21</v>
      </c>
      <c r="AD986" s="20" t="str">
        <f t="shared" si="138"/>
        <v>OK</v>
      </c>
      <c r="AE986" s="11" t="str">
        <f t="shared" si="137"/>
        <v>-</v>
      </c>
      <c r="AF986" s="9" t="e">
        <f>IF(#REF!="","",AA986-#REF!)</f>
        <v>#REF!</v>
      </c>
      <c r="AG986" s="97"/>
      <c r="AH986" s="62"/>
    </row>
    <row r="987" spans="1:34" s="32" customFormat="1" hidden="1" outlineLevel="1" x14ac:dyDescent="0.2">
      <c r="A987"/>
      <c r="B987" s="19">
        <v>8</v>
      </c>
      <c r="C987" s="383">
        <v>4</v>
      </c>
      <c r="D987" s="20" t="s">
        <v>34</v>
      </c>
      <c r="E987" s="153">
        <v>39674</v>
      </c>
      <c r="F987" s="91"/>
      <c r="G987" s="19">
        <v>8</v>
      </c>
      <c r="H987" s="20">
        <v>4</v>
      </c>
      <c r="I987" s="20">
        <v>4</v>
      </c>
      <c r="J987" s="20">
        <v>4</v>
      </c>
      <c r="K987" s="20">
        <v>0</v>
      </c>
      <c r="L987" s="156">
        <v>39678</v>
      </c>
      <c r="M987" s="92"/>
      <c r="N987" s="19">
        <v>8</v>
      </c>
      <c r="O987" s="20">
        <v>4</v>
      </c>
      <c r="P987" s="20">
        <v>4</v>
      </c>
      <c r="Q987" s="20">
        <v>0</v>
      </c>
      <c r="R987" s="20">
        <v>4</v>
      </c>
      <c r="S987" s="4">
        <v>0</v>
      </c>
      <c r="T987" s="1">
        <v>0</v>
      </c>
      <c r="U987" s="164">
        <v>39552</v>
      </c>
      <c r="V987" s="106">
        <v>7</v>
      </c>
      <c r="W987" s="20">
        <v>4</v>
      </c>
      <c r="X987" s="437" t="str">
        <f t="shared" si="139"/>
        <v>OK</v>
      </c>
      <c r="Y987" s="333">
        <f t="shared" si="141"/>
        <v>0</v>
      </c>
      <c r="Z987" s="9" t="str">
        <f t="shared" si="142"/>
        <v>Euronics</v>
      </c>
      <c r="AA987" s="75">
        <v>39682</v>
      </c>
      <c r="AB987" s="1220"/>
      <c r="AC987" s="147">
        <f t="shared" si="140"/>
        <v>8</v>
      </c>
      <c r="AD987" s="20" t="str">
        <f t="shared" si="138"/>
        <v>OK</v>
      </c>
      <c r="AE987" s="11" t="str">
        <f t="shared" si="137"/>
        <v>-</v>
      </c>
      <c r="AF987" s="9" t="e">
        <f>IF(#REF!="","",AA987-#REF!)</f>
        <v>#REF!</v>
      </c>
      <c r="AG987" s="97"/>
      <c r="AH987" s="62"/>
    </row>
    <row r="988" spans="1:34" s="32" customFormat="1" hidden="1" outlineLevel="1" x14ac:dyDescent="0.2">
      <c r="A988"/>
      <c r="B988" s="19">
        <v>9</v>
      </c>
      <c r="C988" s="383">
        <v>3</v>
      </c>
      <c r="D988" s="20" t="s">
        <v>35</v>
      </c>
      <c r="E988" s="153">
        <v>39674</v>
      </c>
      <c r="F988" s="91"/>
      <c r="G988" s="19">
        <v>9</v>
      </c>
      <c r="H988" s="20">
        <v>3</v>
      </c>
      <c r="I988" s="20">
        <v>3</v>
      </c>
      <c r="J988" s="20">
        <v>3</v>
      </c>
      <c r="K988" s="20">
        <v>0</v>
      </c>
      <c r="L988" s="156">
        <v>39678</v>
      </c>
      <c r="M988" s="92"/>
      <c r="N988" s="19">
        <v>9</v>
      </c>
      <c r="O988" s="20">
        <v>3</v>
      </c>
      <c r="P988" s="20">
        <v>3</v>
      </c>
      <c r="Q988" s="20">
        <v>0</v>
      </c>
      <c r="R988" s="20">
        <v>3</v>
      </c>
      <c r="S988" s="4">
        <v>0</v>
      </c>
      <c r="T988" s="1">
        <v>0</v>
      </c>
      <c r="U988" s="164">
        <v>39552</v>
      </c>
      <c r="V988" s="106">
        <v>8</v>
      </c>
      <c r="W988" s="20">
        <v>3</v>
      </c>
      <c r="X988" s="437" t="str">
        <f t="shared" si="139"/>
        <v>OK</v>
      </c>
      <c r="Y988" s="333">
        <f t="shared" si="141"/>
        <v>0</v>
      </c>
      <c r="Z988" s="9" t="str">
        <f t="shared" si="142"/>
        <v>Tien 21</v>
      </c>
      <c r="AA988" s="75">
        <v>39682</v>
      </c>
      <c r="AB988" s="1220"/>
      <c r="AC988" s="147">
        <f t="shared" si="140"/>
        <v>8</v>
      </c>
      <c r="AD988" s="20" t="str">
        <f t="shared" si="138"/>
        <v>OK</v>
      </c>
      <c r="AE988" s="11" t="str">
        <f t="shared" si="137"/>
        <v>-</v>
      </c>
      <c r="AF988" s="9" t="e">
        <f>IF(#REF!="","",AA988-#REF!)</f>
        <v>#REF!</v>
      </c>
      <c r="AG988" s="97"/>
      <c r="AH988" s="62"/>
    </row>
    <row r="989" spans="1:34" s="32" customFormat="1" hidden="1" outlineLevel="1" x14ac:dyDescent="0.2">
      <c r="A989"/>
      <c r="B989" s="22">
        <v>10</v>
      </c>
      <c r="C989" s="404">
        <v>3</v>
      </c>
      <c r="D989" s="21" t="s">
        <v>36</v>
      </c>
      <c r="E989" s="153">
        <v>39674</v>
      </c>
      <c r="F989" s="91"/>
      <c r="G989" s="22">
        <v>10</v>
      </c>
      <c r="H989" s="21">
        <v>3</v>
      </c>
      <c r="I989" s="21">
        <v>3</v>
      </c>
      <c r="J989" s="21">
        <v>3</v>
      </c>
      <c r="K989" s="21">
        <v>0</v>
      </c>
      <c r="L989" s="157">
        <v>39678</v>
      </c>
      <c r="M989" s="92"/>
      <c r="N989" s="22">
        <v>10</v>
      </c>
      <c r="O989" s="21">
        <v>3</v>
      </c>
      <c r="P989" s="21">
        <v>3</v>
      </c>
      <c r="Q989" s="21">
        <v>0</v>
      </c>
      <c r="R989" s="21">
        <v>3</v>
      </c>
      <c r="S989" s="14">
        <v>0</v>
      </c>
      <c r="T989" s="102">
        <v>0</v>
      </c>
      <c r="U989" s="164">
        <v>39552</v>
      </c>
      <c r="V989" s="117">
        <v>9</v>
      </c>
      <c r="W989" s="118">
        <v>3</v>
      </c>
      <c r="X989" s="437" t="str">
        <f t="shared" si="139"/>
        <v>OK</v>
      </c>
      <c r="Y989" s="333">
        <f t="shared" si="141"/>
        <v>0</v>
      </c>
      <c r="Z989" s="119" t="str">
        <f t="shared" si="142"/>
        <v>Confort</v>
      </c>
      <c r="AA989" s="75">
        <v>39682</v>
      </c>
      <c r="AB989" s="1221"/>
      <c r="AC989" s="147">
        <f t="shared" si="140"/>
        <v>8</v>
      </c>
      <c r="AD989" s="20" t="str">
        <f t="shared" si="138"/>
        <v>OK</v>
      </c>
      <c r="AE989" s="11" t="str">
        <f t="shared" si="137"/>
        <v>-</v>
      </c>
      <c r="AF989" s="9" t="e">
        <f>IF(#REF!="","",AA989-#REF!)</f>
        <v>#REF!</v>
      </c>
      <c r="AG989" s="97"/>
      <c r="AH989" s="62"/>
    </row>
    <row r="990" spans="1:34" s="32" customFormat="1" hidden="1" outlineLevel="1" x14ac:dyDescent="0.2">
      <c r="A990"/>
      <c r="B990" s="19">
        <v>1</v>
      </c>
      <c r="C990" s="383">
        <v>12</v>
      </c>
      <c r="D990" s="20" t="s">
        <v>24</v>
      </c>
      <c r="E990" s="153">
        <v>39681</v>
      </c>
      <c r="F990" s="91"/>
      <c r="G990" s="19">
        <v>1</v>
      </c>
      <c r="H990" s="20">
        <v>13</v>
      </c>
      <c r="I990" s="20">
        <v>12</v>
      </c>
      <c r="J990" s="20">
        <v>12</v>
      </c>
      <c r="K990" s="20">
        <v>0</v>
      </c>
      <c r="L990" s="156">
        <v>39685</v>
      </c>
      <c r="M990" s="92"/>
      <c r="N990" s="19">
        <v>1</v>
      </c>
      <c r="O990" s="20">
        <v>12</v>
      </c>
      <c r="P990" s="20">
        <v>12</v>
      </c>
      <c r="Q990" s="20">
        <v>0</v>
      </c>
      <c r="R990" s="20">
        <v>12</v>
      </c>
      <c r="S990" s="4">
        <v>0</v>
      </c>
      <c r="T990" s="1">
        <v>0</v>
      </c>
      <c r="U990" s="164">
        <v>39682</v>
      </c>
      <c r="V990" s="106">
        <v>1</v>
      </c>
      <c r="W990" s="20">
        <v>12</v>
      </c>
      <c r="X990" s="437" t="str">
        <f t="shared" si="139"/>
        <v>OK</v>
      </c>
      <c r="Y990" s="333">
        <f t="shared" si="141"/>
        <v>0</v>
      </c>
      <c r="Z990" s="9" t="str">
        <f t="shared" si="142"/>
        <v>White</v>
      </c>
      <c r="AA990" s="75">
        <v>39685</v>
      </c>
      <c r="AB990" s="1219">
        <f>SUM(W990:W1000)</f>
        <v>558</v>
      </c>
      <c r="AC990" s="147">
        <f t="shared" si="140"/>
        <v>4</v>
      </c>
      <c r="AD990" s="20" t="str">
        <f t="shared" si="138"/>
        <v>OK</v>
      </c>
      <c r="AE990" s="11" t="str">
        <f t="shared" si="137"/>
        <v>-</v>
      </c>
      <c r="AF990" s="9" t="e">
        <f>IF(#REF!="","",AA990-#REF!)</f>
        <v>#REF!</v>
      </c>
      <c r="AG990" s="97"/>
      <c r="AH990" s="62"/>
    </row>
    <row r="991" spans="1:34" s="32" customFormat="1" hidden="1" outlineLevel="1" x14ac:dyDescent="0.2">
      <c r="A991"/>
      <c r="B991" s="19">
        <v>2</v>
      </c>
      <c r="C991" s="383">
        <v>81</v>
      </c>
      <c r="D991" s="20" t="s">
        <v>25</v>
      </c>
      <c r="E991" s="153">
        <v>39681</v>
      </c>
      <c r="F991" s="91"/>
      <c r="G991" s="19">
        <v>2</v>
      </c>
      <c r="H991" s="20">
        <v>81</v>
      </c>
      <c r="I991" s="20">
        <v>81</v>
      </c>
      <c r="J991" s="20">
        <v>81</v>
      </c>
      <c r="K991" s="20">
        <v>0</v>
      </c>
      <c r="L991" s="156">
        <v>39685</v>
      </c>
      <c r="M991" s="92"/>
      <c r="N991" s="19">
        <v>2</v>
      </c>
      <c r="O991" s="20">
        <v>81</v>
      </c>
      <c r="P991" s="20">
        <v>81</v>
      </c>
      <c r="Q991" s="20">
        <v>0</v>
      </c>
      <c r="R991" s="20">
        <v>81</v>
      </c>
      <c r="S991" s="4">
        <v>0</v>
      </c>
      <c r="T991" s="1">
        <v>0</v>
      </c>
      <c r="U991" s="164">
        <v>39682</v>
      </c>
      <c r="V991" s="106">
        <v>2</v>
      </c>
      <c r="W991" s="20">
        <v>81</v>
      </c>
      <c r="X991" s="437" t="str">
        <f t="shared" si="139"/>
        <v>OK</v>
      </c>
      <c r="Y991" s="333">
        <f t="shared" si="141"/>
        <v>0</v>
      </c>
      <c r="Z991" s="9" t="str">
        <f t="shared" si="142"/>
        <v>Green</v>
      </c>
      <c r="AA991" s="75">
        <v>39685</v>
      </c>
      <c r="AB991" s="1220"/>
      <c r="AC991" s="147">
        <f t="shared" si="140"/>
        <v>4</v>
      </c>
      <c r="AD991" s="20" t="str">
        <f t="shared" si="138"/>
        <v>OK</v>
      </c>
      <c r="AE991" s="11" t="str">
        <f t="shared" si="137"/>
        <v>-</v>
      </c>
      <c r="AF991" s="9" t="e">
        <f>IF(#REF!="","",AA991-#REF!)</f>
        <v>#REF!</v>
      </c>
      <c r="AG991" s="97"/>
      <c r="AH991" s="62"/>
    </row>
    <row r="992" spans="1:34" s="32" customFormat="1" hidden="1" outlineLevel="1" x14ac:dyDescent="0.2">
      <c r="A992"/>
      <c r="B992" s="19">
        <v>3</v>
      </c>
      <c r="C992" s="383">
        <v>79</v>
      </c>
      <c r="D992" s="20" t="s">
        <v>26</v>
      </c>
      <c r="E992" s="153">
        <v>39681</v>
      </c>
      <c r="F992" s="91"/>
      <c r="G992" s="19">
        <v>3</v>
      </c>
      <c r="H992" s="20">
        <v>79</v>
      </c>
      <c r="I992" s="20">
        <v>79</v>
      </c>
      <c r="J992" s="20">
        <v>79</v>
      </c>
      <c r="K992" s="20">
        <v>0</v>
      </c>
      <c r="L992" s="156">
        <v>39685</v>
      </c>
      <c r="M992" s="92"/>
      <c r="N992" s="19">
        <v>3</v>
      </c>
      <c r="O992" s="20">
        <v>79</v>
      </c>
      <c r="P992" s="20">
        <v>79</v>
      </c>
      <c r="Q992" s="20">
        <v>0</v>
      </c>
      <c r="R992" s="20">
        <v>79</v>
      </c>
      <c r="S992" s="4">
        <v>0</v>
      </c>
      <c r="T992" s="1">
        <v>0</v>
      </c>
      <c r="U992" s="164">
        <v>39682</v>
      </c>
      <c r="V992" s="106">
        <v>3</v>
      </c>
      <c r="W992" s="20">
        <v>79</v>
      </c>
      <c r="X992" s="437" t="str">
        <f t="shared" si="139"/>
        <v>OK</v>
      </c>
      <c r="Y992" s="333">
        <f t="shared" si="141"/>
        <v>0</v>
      </c>
      <c r="Z992" s="9" t="str">
        <f t="shared" si="142"/>
        <v>Black</v>
      </c>
      <c r="AA992" s="75">
        <v>39685</v>
      </c>
      <c r="AB992" s="1220"/>
      <c r="AC992" s="147">
        <f t="shared" si="140"/>
        <v>4</v>
      </c>
      <c r="AD992" s="20" t="str">
        <f t="shared" si="138"/>
        <v>OK</v>
      </c>
      <c r="AE992" s="11" t="str">
        <f t="shared" si="137"/>
        <v>-</v>
      </c>
      <c r="AF992" s="9" t="e">
        <f>IF(#REF!="","",AA992-#REF!)</f>
        <v>#REF!</v>
      </c>
      <c r="AG992" s="97"/>
      <c r="AH992" s="62"/>
    </row>
    <row r="993" spans="1:34" s="32" customFormat="1" hidden="1" outlineLevel="1" x14ac:dyDescent="0.2">
      <c r="A993"/>
      <c r="B993" s="19">
        <v>4</v>
      </c>
      <c r="C993" s="383">
        <v>19</v>
      </c>
      <c r="D993" s="20" t="s">
        <v>29</v>
      </c>
      <c r="E993" s="153">
        <v>39681</v>
      </c>
      <c r="F993" s="91"/>
      <c r="G993" s="19">
        <v>4</v>
      </c>
      <c r="H993" s="20">
        <v>19</v>
      </c>
      <c r="I993" s="20">
        <v>19</v>
      </c>
      <c r="J993" s="20">
        <v>19</v>
      </c>
      <c r="K993" s="20">
        <v>0</v>
      </c>
      <c r="L993" s="156">
        <v>39685</v>
      </c>
      <c r="M993" s="92"/>
      <c r="N993" s="19">
        <v>4</v>
      </c>
      <c r="O993" s="20">
        <v>19</v>
      </c>
      <c r="P993" s="20">
        <v>19</v>
      </c>
      <c r="Q993" s="20">
        <v>0</v>
      </c>
      <c r="R993" s="20">
        <v>19</v>
      </c>
      <c r="S993" s="4">
        <v>0</v>
      </c>
      <c r="T993" s="1">
        <v>0</v>
      </c>
      <c r="U993" s="164">
        <v>39682</v>
      </c>
      <c r="V993" s="106">
        <v>4</v>
      </c>
      <c r="W993" s="20">
        <v>19</v>
      </c>
      <c r="X993" s="437" t="str">
        <f t="shared" si="139"/>
        <v>OK</v>
      </c>
      <c r="Y993" s="333">
        <f t="shared" si="141"/>
        <v>0</v>
      </c>
      <c r="Z993" s="9" t="str">
        <f t="shared" si="142"/>
        <v>Credial</v>
      </c>
      <c r="AA993" s="75">
        <v>39685</v>
      </c>
      <c r="AB993" s="1220"/>
      <c r="AC993" s="147">
        <f t="shared" si="140"/>
        <v>4</v>
      </c>
      <c r="AD993" s="20" t="str">
        <f t="shared" si="138"/>
        <v>OK</v>
      </c>
      <c r="AE993" s="11" t="str">
        <f t="shared" si="137"/>
        <v>-</v>
      </c>
      <c r="AF993" s="9" t="e">
        <f>IF(#REF!="","",AA993-#REF!)</f>
        <v>#REF!</v>
      </c>
      <c r="AG993" s="97"/>
      <c r="AH993" s="62"/>
    </row>
    <row r="994" spans="1:34" s="32" customFormat="1" hidden="1" outlineLevel="1" x14ac:dyDescent="0.2">
      <c r="A994"/>
      <c r="B994" s="19">
        <v>5</v>
      </c>
      <c r="C994" s="383">
        <v>221</v>
      </c>
      <c r="D994" s="20" t="s">
        <v>30</v>
      </c>
      <c r="E994" s="153">
        <v>39681</v>
      </c>
      <c r="F994" s="91"/>
      <c r="G994" s="19">
        <v>5</v>
      </c>
      <c r="H994" s="20">
        <v>221</v>
      </c>
      <c r="I994" s="20">
        <v>221</v>
      </c>
      <c r="J994" s="20">
        <v>221</v>
      </c>
      <c r="K994" s="20">
        <v>0</v>
      </c>
      <c r="L994" s="156">
        <v>39685</v>
      </c>
      <c r="M994" s="92"/>
      <c r="N994" s="19">
        <v>5</v>
      </c>
      <c r="O994" s="20">
        <v>221</v>
      </c>
      <c r="P994" s="20">
        <v>221</v>
      </c>
      <c r="Q994" s="20">
        <v>0</v>
      </c>
      <c r="R994" s="20">
        <v>221</v>
      </c>
      <c r="S994" s="4">
        <v>0</v>
      </c>
      <c r="T994" s="1">
        <v>0</v>
      </c>
      <c r="U994" s="164">
        <v>39682</v>
      </c>
      <c r="V994" s="106">
        <v>5</v>
      </c>
      <c r="W994" s="20">
        <v>221</v>
      </c>
      <c r="X994" s="437" t="str">
        <f t="shared" si="139"/>
        <v>OK</v>
      </c>
      <c r="Y994" s="333">
        <f t="shared" si="141"/>
        <v>0</v>
      </c>
      <c r="Z994" s="9" t="str">
        <f t="shared" si="142"/>
        <v>Ikeia</v>
      </c>
      <c r="AA994" s="75">
        <v>39686</v>
      </c>
      <c r="AB994" s="1220"/>
      <c r="AC994" s="147">
        <f t="shared" si="140"/>
        <v>5</v>
      </c>
      <c r="AD994" s="20" t="str">
        <f t="shared" si="138"/>
        <v>OK</v>
      </c>
      <c r="AE994" s="11" t="str">
        <f t="shared" si="137"/>
        <v>-</v>
      </c>
      <c r="AF994" s="9" t="e">
        <f>IF(#REF!="","",AA994-#REF!)</f>
        <v>#REF!</v>
      </c>
      <c r="AG994" s="97"/>
      <c r="AH994" s="62"/>
    </row>
    <row r="995" spans="1:34" s="32" customFormat="1" hidden="1" outlineLevel="1" x14ac:dyDescent="0.2">
      <c r="A995"/>
      <c r="B995" s="19">
        <v>6</v>
      </c>
      <c r="C995" s="383">
        <v>6</v>
      </c>
      <c r="D995" s="20" t="s">
        <v>31</v>
      </c>
      <c r="E995" s="153">
        <v>39681</v>
      </c>
      <c r="F995" s="91"/>
      <c r="G995" s="19">
        <v>6</v>
      </c>
      <c r="H995" s="20">
        <v>6</v>
      </c>
      <c r="I995" s="20">
        <v>6</v>
      </c>
      <c r="J995" s="20">
        <v>6</v>
      </c>
      <c r="K995" s="20">
        <v>0</v>
      </c>
      <c r="L995" s="156">
        <v>39685</v>
      </c>
      <c r="M995" s="92"/>
      <c r="N995" s="19">
        <v>6</v>
      </c>
      <c r="O995" s="20">
        <v>6</v>
      </c>
      <c r="P995" s="20">
        <v>6</v>
      </c>
      <c r="Q995" s="20">
        <v>0</v>
      </c>
      <c r="R995" s="20">
        <v>6</v>
      </c>
      <c r="S995" s="4">
        <v>0</v>
      </c>
      <c r="T995" s="1">
        <v>0</v>
      </c>
      <c r="U995" s="164">
        <v>39682</v>
      </c>
      <c r="V995" s="106">
        <v>6</v>
      </c>
      <c r="W995" s="20">
        <v>6</v>
      </c>
      <c r="X995" s="437" t="str">
        <f t="shared" si="139"/>
        <v>OK</v>
      </c>
      <c r="Y995" s="333">
        <f t="shared" si="141"/>
        <v>0</v>
      </c>
      <c r="Z995" s="9" t="str">
        <f t="shared" si="142"/>
        <v>Moviflor</v>
      </c>
      <c r="AA995" s="75">
        <v>39685</v>
      </c>
      <c r="AB995" s="1220"/>
      <c r="AC995" s="147">
        <f t="shared" si="140"/>
        <v>4</v>
      </c>
      <c r="AD995" s="20" t="str">
        <f t="shared" si="138"/>
        <v>OK</v>
      </c>
      <c r="AE995" s="11" t="str">
        <f t="shared" si="137"/>
        <v>-</v>
      </c>
      <c r="AF995" s="9" t="e">
        <f>IF(#REF!="","",AA995-#REF!)</f>
        <v>#REF!</v>
      </c>
      <c r="AG995" s="97"/>
      <c r="AH995" s="62"/>
    </row>
    <row r="996" spans="1:34" s="32" customFormat="1" hidden="1" outlineLevel="1" x14ac:dyDescent="0.2">
      <c r="A996"/>
      <c r="B996" s="19">
        <v>7</v>
      </c>
      <c r="C996" s="383">
        <v>115</v>
      </c>
      <c r="D996" s="20" t="s">
        <v>32</v>
      </c>
      <c r="E996" s="153">
        <v>39681</v>
      </c>
      <c r="F996" s="91"/>
      <c r="G996" s="19">
        <v>7</v>
      </c>
      <c r="H996" s="20">
        <v>115</v>
      </c>
      <c r="I996" s="20">
        <v>115</v>
      </c>
      <c r="J996" s="20">
        <v>115</v>
      </c>
      <c r="K996" s="20">
        <v>0</v>
      </c>
      <c r="L996" s="156">
        <v>39685</v>
      </c>
      <c r="M996" s="92"/>
      <c r="N996" s="19">
        <v>7</v>
      </c>
      <c r="O996" s="20">
        <v>115</v>
      </c>
      <c r="P996" s="20">
        <v>115</v>
      </c>
      <c r="Q996" s="20">
        <v>0</v>
      </c>
      <c r="R996" s="20">
        <v>115</v>
      </c>
      <c r="S996" s="4">
        <v>0</v>
      </c>
      <c r="T996" s="1">
        <v>0</v>
      </c>
      <c r="U996" s="164">
        <v>39682</v>
      </c>
      <c r="V996" s="106">
        <v>7</v>
      </c>
      <c r="W996" s="20">
        <v>115</v>
      </c>
      <c r="X996" s="437" t="str">
        <f t="shared" si="139"/>
        <v>OK</v>
      </c>
      <c r="Y996" s="333">
        <f t="shared" si="141"/>
        <v>0</v>
      </c>
      <c r="Z996" s="9" t="str">
        <f t="shared" si="142"/>
        <v>Conforama</v>
      </c>
      <c r="AA996" s="75">
        <v>39696</v>
      </c>
      <c r="AB996" s="1220"/>
      <c r="AC996" s="147">
        <f t="shared" si="140"/>
        <v>14</v>
      </c>
      <c r="AD996" s="20" t="str">
        <f t="shared" si="138"/>
        <v>OK</v>
      </c>
      <c r="AE996" s="11" t="str">
        <f t="shared" si="137"/>
        <v>-</v>
      </c>
      <c r="AF996" s="9" t="e">
        <f>IF(#REF!="","",AA996-#REF!)</f>
        <v>#REF!</v>
      </c>
      <c r="AG996" s="97"/>
      <c r="AH996" s="62"/>
    </row>
    <row r="997" spans="1:34" s="32" customFormat="1" hidden="1" outlineLevel="1" x14ac:dyDescent="0.2">
      <c r="A997"/>
      <c r="B997" s="19">
        <v>8</v>
      </c>
      <c r="C997" s="383">
        <v>14</v>
      </c>
      <c r="D997" s="20" t="s">
        <v>34</v>
      </c>
      <c r="E997" s="153">
        <v>39681</v>
      </c>
      <c r="F997" s="91"/>
      <c r="G997" s="19">
        <v>8</v>
      </c>
      <c r="H997" s="20">
        <v>14</v>
      </c>
      <c r="I997" s="20">
        <v>14</v>
      </c>
      <c r="J997" s="20">
        <v>14</v>
      </c>
      <c r="K997" s="20">
        <v>0</v>
      </c>
      <c r="L997" s="156">
        <v>39685</v>
      </c>
      <c r="M997" s="92"/>
      <c r="N997" s="19">
        <v>8</v>
      </c>
      <c r="O997" s="20">
        <v>14</v>
      </c>
      <c r="P997" s="20">
        <v>14</v>
      </c>
      <c r="Q997" s="20">
        <v>0</v>
      </c>
      <c r="R997" s="20">
        <v>14</v>
      </c>
      <c r="S997" s="4">
        <v>0</v>
      </c>
      <c r="T997" s="1">
        <v>0</v>
      </c>
      <c r="U997" s="164">
        <v>39682</v>
      </c>
      <c r="V997" s="106">
        <v>8</v>
      </c>
      <c r="W997" s="20">
        <v>14</v>
      </c>
      <c r="X997" s="437" t="str">
        <f t="shared" si="139"/>
        <v>OK</v>
      </c>
      <c r="Y997" s="333">
        <f t="shared" si="141"/>
        <v>0</v>
      </c>
      <c r="Z997" s="9" t="str">
        <f t="shared" si="142"/>
        <v>Euronics</v>
      </c>
      <c r="AA997" s="75">
        <v>39685</v>
      </c>
      <c r="AB997" s="1220"/>
      <c r="AC997" s="147">
        <f t="shared" si="140"/>
        <v>4</v>
      </c>
      <c r="AD997" s="20" t="str">
        <f t="shared" si="138"/>
        <v>OK</v>
      </c>
      <c r="AE997" s="11" t="str">
        <f t="shared" si="137"/>
        <v>-</v>
      </c>
      <c r="AF997" s="9" t="e">
        <f>IF(#REF!="","",AA997-#REF!)</f>
        <v>#REF!</v>
      </c>
      <c r="AG997" s="97"/>
      <c r="AH997" s="62"/>
    </row>
    <row r="998" spans="1:34" s="32" customFormat="1" hidden="1" outlineLevel="1" x14ac:dyDescent="0.2">
      <c r="A998"/>
      <c r="B998" s="19">
        <v>9</v>
      </c>
      <c r="C998" s="383">
        <v>7</v>
      </c>
      <c r="D998" s="20" t="s">
        <v>35</v>
      </c>
      <c r="E998" s="153">
        <v>39681</v>
      </c>
      <c r="F998" s="91"/>
      <c r="G998" s="19">
        <v>9</v>
      </c>
      <c r="H998" s="20">
        <v>7</v>
      </c>
      <c r="I998" s="20">
        <v>7</v>
      </c>
      <c r="J998" s="20">
        <v>7</v>
      </c>
      <c r="K998" s="20">
        <v>0</v>
      </c>
      <c r="L998" s="156">
        <v>39685</v>
      </c>
      <c r="M998" s="92"/>
      <c r="N998" s="19">
        <v>9</v>
      </c>
      <c r="O998" s="20">
        <v>7</v>
      </c>
      <c r="P998" s="20">
        <v>7</v>
      </c>
      <c r="Q998" s="20">
        <v>0</v>
      </c>
      <c r="R998" s="20">
        <v>7</v>
      </c>
      <c r="S998" s="4">
        <v>0</v>
      </c>
      <c r="T998" s="1">
        <v>0</v>
      </c>
      <c r="U998" s="164">
        <v>39682</v>
      </c>
      <c r="V998" s="106">
        <v>9</v>
      </c>
      <c r="W998" s="20">
        <v>7</v>
      </c>
      <c r="X998" s="437" t="str">
        <f t="shared" si="139"/>
        <v>OK</v>
      </c>
      <c r="Y998" s="333">
        <f t="shared" si="141"/>
        <v>0</v>
      </c>
      <c r="Z998" s="9" t="str">
        <f t="shared" si="142"/>
        <v>Tien 21</v>
      </c>
      <c r="AA998" s="75">
        <v>39685</v>
      </c>
      <c r="AB998" s="1220"/>
      <c r="AC998" s="147">
        <f t="shared" si="140"/>
        <v>4</v>
      </c>
      <c r="AD998" s="20" t="str">
        <f t="shared" si="138"/>
        <v>OK</v>
      </c>
      <c r="AE998" s="11" t="str">
        <f t="shared" ref="AE998:AE1061" si="143">IF(AND((AA998=""),$E$8&gt;(V1052+5)),"ALERTA","-")</f>
        <v>-</v>
      </c>
      <c r="AF998" s="9" t="e">
        <f>IF(#REF!="","",AA998-#REF!)</f>
        <v>#REF!</v>
      </c>
      <c r="AG998" s="97"/>
      <c r="AH998" s="62"/>
    </row>
    <row r="999" spans="1:34" s="32" customFormat="1" hidden="1" outlineLevel="1" x14ac:dyDescent="0.2">
      <c r="A999"/>
      <c r="B999" s="19">
        <v>10</v>
      </c>
      <c r="C999" s="383">
        <v>3</v>
      </c>
      <c r="D999" s="20" t="s">
        <v>36</v>
      </c>
      <c r="E999" s="153">
        <v>39681</v>
      </c>
      <c r="F999" s="91"/>
      <c r="G999" s="19">
        <v>10</v>
      </c>
      <c r="H999" s="20">
        <v>3</v>
      </c>
      <c r="I999" s="20">
        <v>3</v>
      </c>
      <c r="J999" s="20">
        <v>3</v>
      </c>
      <c r="K999" s="20">
        <v>0</v>
      </c>
      <c r="L999" s="156">
        <v>39685</v>
      </c>
      <c r="M999" s="92"/>
      <c r="N999" s="19">
        <v>10</v>
      </c>
      <c r="O999" s="20">
        <v>3</v>
      </c>
      <c r="P999" s="20">
        <v>3</v>
      </c>
      <c r="Q999" s="20">
        <v>0</v>
      </c>
      <c r="R999" s="20">
        <v>3</v>
      </c>
      <c r="S999" s="4">
        <v>0</v>
      </c>
      <c r="T999" s="1">
        <v>0</v>
      </c>
      <c r="U999" s="164">
        <v>39682</v>
      </c>
      <c r="V999" s="106">
        <v>10</v>
      </c>
      <c r="W999" s="20">
        <v>3</v>
      </c>
      <c r="X999" s="437" t="str">
        <f t="shared" si="139"/>
        <v>OK</v>
      </c>
      <c r="Y999" s="333">
        <f t="shared" si="141"/>
        <v>0</v>
      </c>
      <c r="Z999" s="9" t="str">
        <f t="shared" si="142"/>
        <v>Confort</v>
      </c>
      <c r="AA999" s="75">
        <v>39685</v>
      </c>
      <c r="AB999" s="1220"/>
      <c r="AC999" s="147">
        <f t="shared" si="140"/>
        <v>4</v>
      </c>
      <c r="AD999" s="20" t="str">
        <f t="shared" si="138"/>
        <v>OK</v>
      </c>
      <c r="AE999" s="11" t="str">
        <f t="shared" si="143"/>
        <v>-</v>
      </c>
      <c r="AF999" s="9" t="e">
        <f>IF(#REF!="","",AA999-#REF!)</f>
        <v>#REF!</v>
      </c>
      <c r="AG999" s="97"/>
      <c r="AH999" s="62"/>
    </row>
    <row r="1000" spans="1:34" s="32" customFormat="1" hidden="1" outlineLevel="1" x14ac:dyDescent="0.2">
      <c r="A1000"/>
      <c r="B1000" s="22">
        <v>11</v>
      </c>
      <c r="C1000" s="404">
        <v>1</v>
      </c>
      <c r="D1000" s="21" t="s">
        <v>37</v>
      </c>
      <c r="E1000" s="153">
        <v>39681</v>
      </c>
      <c r="F1000" s="91"/>
      <c r="G1000" s="22">
        <v>11</v>
      </c>
      <c r="H1000" s="21">
        <v>1</v>
      </c>
      <c r="I1000" s="21">
        <v>1</v>
      </c>
      <c r="J1000" s="21">
        <v>1</v>
      </c>
      <c r="K1000" s="21">
        <v>0</v>
      </c>
      <c r="L1000" s="157">
        <v>39685</v>
      </c>
      <c r="M1000" s="92"/>
      <c r="N1000" s="22">
        <v>11</v>
      </c>
      <c r="O1000" s="21">
        <v>1</v>
      </c>
      <c r="P1000" s="21">
        <v>1</v>
      </c>
      <c r="Q1000" s="21">
        <v>0</v>
      </c>
      <c r="R1000" s="21">
        <v>1</v>
      </c>
      <c r="S1000" s="14">
        <v>0</v>
      </c>
      <c r="T1000" s="102">
        <v>0</v>
      </c>
      <c r="U1000" s="164">
        <v>39682</v>
      </c>
      <c r="V1000" s="108">
        <v>11</v>
      </c>
      <c r="W1000" s="21">
        <v>1</v>
      </c>
      <c r="X1000" s="437" t="str">
        <f t="shared" si="139"/>
        <v>OK</v>
      </c>
      <c r="Y1000" s="333">
        <f t="shared" si="141"/>
        <v>0</v>
      </c>
      <c r="Z1000" s="12" t="str">
        <f t="shared" si="142"/>
        <v>Solmar</v>
      </c>
      <c r="AA1000" s="75">
        <v>39685</v>
      </c>
      <c r="AB1000" s="1221"/>
      <c r="AC1000" s="147">
        <f t="shared" si="140"/>
        <v>4</v>
      </c>
      <c r="AD1000" s="20" t="str">
        <f t="shared" si="138"/>
        <v>OK</v>
      </c>
      <c r="AE1000" s="11" t="str">
        <f t="shared" si="143"/>
        <v>-</v>
      </c>
      <c r="AF1000" s="9" t="e">
        <f>IF(#REF!="","",AA1000-#REF!)</f>
        <v>#REF!</v>
      </c>
      <c r="AG1000" s="97"/>
      <c r="AH1000" s="62"/>
    </row>
    <row r="1001" spans="1:34" s="32" customFormat="1" hidden="1" outlineLevel="1" x14ac:dyDescent="0.2">
      <c r="A1001"/>
      <c r="B1001" s="19">
        <v>1</v>
      </c>
      <c r="C1001" s="383">
        <v>116</v>
      </c>
      <c r="D1001" s="20" t="s">
        <v>24</v>
      </c>
      <c r="E1001" s="153">
        <v>39685</v>
      </c>
      <c r="F1001" s="91"/>
      <c r="G1001" s="19">
        <v>1</v>
      </c>
      <c r="H1001" s="78">
        <v>53</v>
      </c>
      <c r="I1001" s="20">
        <v>116</v>
      </c>
      <c r="J1001" s="20">
        <v>116</v>
      </c>
      <c r="K1001" s="20">
        <v>0</v>
      </c>
      <c r="L1001" s="156">
        <v>39686</v>
      </c>
      <c r="M1001" s="92"/>
      <c r="N1001" s="19">
        <v>1</v>
      </c>
      <c r="O1001" s="20">
        <v>116</v>
      </c>
      <c r="P1001" s="20">
        <v>116</v>
      </c>
      <c r="Q1001" s="20">
        <v>0</v>
      </c>
      <c r="R1001" s="20">
        <v>116</v>
      </c>
      <c r="S1001" s="4">
        <v>0</v>
      </c>
      <c r="T1001" s="1">
        <v>0</v>
      </c>
      <c r="U1001" s="164">
        <v>39685</v>
      </c>
      <c r="V1001" s="106">
        <v>1</v>
      </c>
      <c r="W1001" s="20">
        <v>116</v>
      </c>
      <c r="X1001" s="437" t="str">
        <f t="shared" si="139"/>
        <v>OK</v>
      </c>
      <c r="Y1001" s="333">
        <f t="shared" si="141"/>
        <v>0</v>
      </c>
      <c r="Z1001" s="9" t="str">
        <f t="shared" si="142"/>
        <v>White</v>
      </c>
      <c r="AA1001" s="75">
        <v>39687</v>
      </c>
      <c r="AB1001" s="1219">
        <f>SUM(W1001:W1012)</f>
        <v>706</v>
      </c>
      <c r="AC1001" s="147">
        <f t="shared" si="140"/>
        <v>2</v>
      </c>
      <c r="AD1001" s="20" t="str">
        <f t="shared" si="138"/>
        <v>OK</v>
      </c>
      <c r="AE1001" s="11" t="str">
        <f t="shared" si="143"/>
        <v>-</v>
      </c>
      <c r="AF1001" s="9" t="e">
        <f>IF(#REF!="","",AA1001-#REF!)</f>
        <v>#REF!</v>
      </c>
      <c r="AG1001" s="97"/>
      <c r="AH1001" s="62"/>
    </row>
    <row r="1002" spans="1:34" s="32" customFormat="1" hidden="1" outlineLevel="1" x14ac:dyDescent="0.2">
      <c r="A1002"/>
      <c r="B1002" s="19">
        <v>2</v>
      </c>
      <c r="C1002" s="383">
        <v>56</v>
      </c>
      <c r="D1002" s="20" t="s">
        <v>25</v>
      </c>
      <c r="E1002" s="153">
        <v>39685</v>
      </c>
      <c r="F1002" s="91"/>
      <c r="G1002" s="19">
        <v>2</v>
      </c>
      <c r="H1002" s="20">
        <v>56</v>
      </c>
      <c r="I1002" s="20">
        <v>56</v>
      </c>
      <c r="J1002" s="20">
        <v>56</v>
      </c>
      <c r="K1002" s="20">
        <v>0</v>
      </c>
      <c r="L1002" s="156">
        <v>39686</v>
      </c>
      <c r="M1002" s="92"/>
      <c r="N1002" s="19">
        <v>2</v>
      </c>
      <c r="O1002" s="20">
        <v>56</v>
      </c>
      <c r="P1002" s="20">
        <v>56</v>
      </c>
      <c r="Q1002" s="20">
        <v>0</v>
      </c>
      <c r="R1002" s="20">
        <v>56</v>
      </c>
      <c r="S1002" s="4">
        <v>0</v>
      </c>
      <c r="T1002" s="1">
        <v>0</v>
      </c>
      <c r="U1002" s="164">
        <v>39685</v>
      </c>
      <c r="V1002" s="106">
        <v>2</v>
      </c>
      <c r="W1002" s="20">
        <v>56</v>
      </c>
      <c r="X1002" s="437" t="str">
        <f t="shared" si="139"/>
        <v>OK</v>
      </c>
      <c r="Y1002" s="333">
        <f t="shared" si="141"/>
        <v>0</v>
      </c>
      <c r="Z1002" s="9" t="str">
        <f t="shared" si="142"/>
        <v>Green</v>
      </c>
      <c r="AA1002" s="75">
        <v>39687</v>
      </c>
      <c r="AB1002" s="1220"/>
      <c r="AC1002" s="147">
        <f t="shared" si="140"/>
        <v>2</v>
      </c>
      <c r="AD1002" s="20" t="str">
        <f t="shared" si="138"/>
        <v>OK</v>
      </c>
      <c r="AE1002" s="11" t="str">
        <f t="shared" si="143"/>
        <v>-</v>
      </c>
      <c r="AF1002" s="9" t="e">
        <f>IF(#REF!="","",AA1002-#REF!)</f>
        <v>#REF!</v>
      </c>
      <c r="AG1002" s="97"/>
      <c r="AH1002" s="62"/>
    </row>
    <row r="1003" spans="1:34" s="32" customFormat="1" hidden="1" outlineLevel="1" x14ac:dyDescent="0.2">
      <c r="A1003"/>
      <c r="B1003" s="19">
        <v>3</v>
      </c>
      <c r="C1003" s="383">
        <v>45</v>
      </c>
      <c r="D1003" s="20" t="s">
        <v>26</v>
      </c>
      <c r="E1003" s="153">
        <v>39685</v>
      </c>
      <c r="F1003" s="91"/>
      <c r="G1003" s="19">
        <v>3</v>
      </c>
      <c r="H1003" s="20">
        <v>45</v>
      </c>
      <c r="I1003" s="20">
        <v>45</v>
      </c>
      <c r="J1003" s="20">
        <v>45</v>
      </c>
      <c r="K1003" s="20">
        <v>0</v>
      </c>
      <c r="L1003" s="156">
        <v>39686</v>
      </c>
      <c r="M1003" s="92"/>
      <c r="N1003" s="19">
        <v>3</v>
      </c>
      <c r="O1003" s="20">
        <v>45</v>
      </c>
      <c r="P1003" s="20">
        <v>45</v>
      </c>
      <c r="Q1003" s="20">
        <v>0</v>
      </c>
      <c r="R1003" s="20">
        <v>45</v>
      </c>
      <c r="S1003" s="4">
        <v>0</v>
      </c>
      <c r="T1003" s="1">
        <v>0</v>
      </c>
      <c r="U1003" s="164">
        <v>39685</v>
      </c>
      <c r="V1003" s="106">
        <v>3</v>
      </c>
      <c r="W1003" s="20">
        <v>45</v>
      </c>
      <c r="X1003" s="437" t="str">
        <f t="shared" si="139"/>
        <v>OK</v>
      </c>
      <c r="Y1003" s="333">
        <f t="shared" si="141"/>
        <v>0</v>
      </c>
      <c r="Z1003" s="9" t="str">
        <f t="shared" si="142"/>
        <v>Black</v>
      </c>
      <c r="AA1003" s="75">
        <v>39687</v>
      </c>
      <c r="AB1003" s="1220"/>
      <c r="AC1003" s="147">
        <f t="shared" si="140"/>
        <v>2</v>
      </c>
      <c r="AD1003" s="20" t="str">
        <f t="shared" si="138"/>
        <v>OK</v>
      </c>
      <c r="AE1003" s="11" t="str">
        <f t="shared" si="143"/>
        <v>-</v>
      </c>
      <c r="AF1003" s="9" t="e">
        <f>IF(#REF!="","",AA1003-#REF!)</f>
        <v>#REF!</v>
      </c>
      <c r="AG1003" s="97"/>
      <c r="AH1003" s="62"/>
    </row>
    <row r="1004" spans="1:34" s="32" customFormat="1" hidden="1" outlineLevel="1" x14ac:dyDescent="0.2">
      <c r="A1004"/>
      <c r="B1004" s="19">
        <v>4</v>
      </c>
      <c r="C1004" s="383">
        <v>1</v>
      </c>
      <c r="D1004" s="20" t="s">
        <v>28</v>
      </c>
      <c r="E1004" s="153">
        <v>39685</v>
      </c>
      <c r="F1004" s="91"/>
      <c r="G1004" s="19">
        <v>4</v>
      </c>
      <c r="H1004" s="20">
        <v>1</v>
      </c>
      <c r="I1004" s="20">
        <v>1</v>
      </c>
      <c r="J1004" s="20">
        <v>1</v>
      </c>
      <c r="K1004" s="20">
        <v>0</v>
      </c>
      <c r="L1004" s="156">
        <v>39686</v>
      </c>
      <c r="M1004" s="92"/>
      <c r="N1004" s="19">
        <v>4</v>
      </c>
      <c r="O1004" s="20">
        <v>1</v>
      </c>
      <c r="P1004" s="20">
        <v>1</v>
      </c>
      <c r="Q1004" s="20">
        <v>0</v>
      </c>
      <c r="R1004" s="20">
        <v>1</v>
      </c>
      <c r="S1004" s="4">
        <v>0</v>
      </c>
      <c r="T1004" s="1">
        <v>0</v>
      </c>
      <c r="U1004" s="164">
        <v>39685</v>
      </c>
      <c r="V1004" s="106">
        <v>4</v>
      </c>
      <c r="W1004" s="20">
        <v>1</v>
      </c>
      <c r="X1004" s="437" t="str">
        <f t="shared" si="139"/>
        <v>OK</v>
      </c>
      <c r="Y1004" s="333">
        <f t="shared" si="141"/>
        <v>0</v>
      </c>
      <c r="Z1004" s="9" t="str">
        <f t="shared" si="142"/>
        <v>Finance</v>
      </c>
      <c r="AA1004" s="75">
        <v>39687</v>
      </c>
      <c r="AB1004" s="1220"/>
      <c r="AC1004" s="147">
        <f t="shared" si="140"/>
        <v>2</v>
      </c>
      <c r="AD1004" s="20" t="str">
        <f t="shared" si="138"/>
        <v>OK</v>
      </c>
      <c r="AE1004" s="11" t="str">
        <f t="shared" si="143"/>
        <v>-</v>
      </c>
      <c r="AF1004" s="9" t="e">
        <f>IF(#REF!="","",AA1004-#REF!)</f>
        <v>#REF!</v>
      </c>
      <c r="AG1004" s="97"/>
      <c r="AH1004" s="62"/>
    </row>
    <row r="1005" spans="1:34" s="32" customFormat="1" hidden="1" outlineLevel="1" x14ac:dyDescent="0.2">
      <c r="A1005"/>
      <c r="B1005" s="19">
        <v>5</v>
      </c>
      <c r="C1005" s="383">
        <v>19</v>
      </c>
      <c r="D1005" s="20" t="s">
        <v>29</v>
      </c>
      <c r="E1005" s="153">
        <v>39685</v>
      </c>
      <c r="F1005" s="91"/>
      <c r="G1005" s="19">
        <v>5</v>
      </c>
      <c r="H1005" s="20">
        <v>19</v>
      </c>
      <c r="I1005" s="20">
        <v>19</v>
      </c>
      <c r="J1005" s="20">
        <v>19</v>
      </c>
      <c r="K1005" s="20">
        <v>0</v>
      </c>
      <c r="L1005" s="156">
        <v>39686</v>
      </c>
      <c r="M1005" s="92"/>
      <c r="N1005" s="19">
        <v>5</v>
      </c>
      <c r="O1005" s="20">
        <v>19</v>
      </c>
      <c r="P1005" s="20">
        <v>19</v>
      </c>
      <c r="Q1005" s="20">
        <v>0</v>
      </c>
      <c r="R1005" s="20">
        <v>19</v>
      </c>
      <c r="S1005" s="4">
        <v>0</v>
      </c>
      <c r="T1005" s="1">
        <v>0</v>
      </c>
      <c r="U1005" s="164">
        <v>39685</v>
      </c>
      <c r="V1005" s="106">
        <v>5</v>
      </c>
      <c r="W1005" s="20">
        <v>19</v>
      </c>
      <c r="X1005" s="437" t="str">
        <f t="shared" si="139"/>
        <v>OK</v>
      </c>
      <c r="Y1005" s="333">
        <f t="shared" si="141"/>
        <v>0</v>
      </c>
      <c r="Z1005" s="9" t="str">
        <f t="shared" si="142"/>
        <v>Credial</v>
      </c>
      <c r="AA1005" s="75">
        <v>39687</v>
      </c>
      <c r="AB1005" s="1220"/>
      <c r="AC1005" s="147">
        <f t="shared" si="140"/>
        <v>2</v>
      </c>
      <c r="AD1005" s="20" t="str">
        <f t="shared" si="138"/>
        <v>OK</v>
      </c>
      <c r="AE1005" s="11" t="str">
        <f t="shared" si="143"/>
        <v>-</v>
      </c>
      <c r="AF1005" s="9" t="e">
        <f>IF(#REF!="","",AA1005-#REF!)</f>
        <v>#REF!</v>
      </c>
      <c r="AG1005" s="97"/>
      <c r="AH1005" s="62"/>
    </row>
    <row r="1006" spans="1:34" s="32" customFormat="1" hidden="1" outlineLevel="1" x14ac:dyDescent="0.2">
      <c r="A1006"/>
      <c r="B1006" s="19">
        <v>6</v>
      </c>
      <c r="C1006" s="383">
        <v>311</v>
      </c>
      <c r="D1006" s="20" t="s">
        <v>30</v>
      </c>
      <c r="E1006" s="153">
        <v>39685</v>
      </c>
      <c r="F1006" s="91"/>
      <c r="G1006" s="19">
        <v>6</v>
      </c>
      <c r="H1006" s="20">
        <v>311</v>
      </c>
      <c r="I1006" s="20">
        <v>311</v>
      </c>
      <c r="J1006" s="20">
        <v>311</v>
      </c>
      <c r="K1006" s="20">
        <v>0</v>
      </c>
      <c r="L1006" s="156">
        <v>39686</v>
      </c>
      <c r="M1006" s="92"/>
      <c r="N1006" s="19">
        <v>6</v>
      </c>
      <c r="O1006" s="20">
        <v>311</v>
      </c>
      <c r="P1006" s="20">
        <v>311</v>
      </c>
      <c r="Q1006" s="20">
        <v>0</v>
      </c>
      <c r="R1006" s="20">
        <v>311</v>
      </c>
      <c r="S1006" s="4">
        <v>0</v>
      </c>
      <c r="T1006" s="1">
        <v>0</v>
      </c>
      <c r="U1006" s="164">
        <v>39685</v>
      </c>
      <c r="V1006" s="106">
        <v>6</v>
      </c>
      <c r="W1006" s="20">
        <v>311</v>
      </c>
      <c r="X1006" s="437" t="str">
        <f t="shared" si="139"/>
        <v>OK</v>
      </c>
      <c r="Y1006" s="333">
        <f t="shared" si="141"/>
        <v>0</v>
      </c>
      <c r="Z1006" s="9" t="str">
        <f t="shared" si="142"/>
        <v>Ikeia</v>
      </c>
      <c r="AA1006" s="75">
        <v>39687</v>
      </c>
      <c r="AB1006" s="1220"/>
      <c r="AC1006" s="147">
        <f t="shared" si="140"/>
        <v>2</v>
      </c>
      <c r="AD1006" s="20" t="str">
        <f t="shared" si="138"/>
        <v>OK</v>
      </c>
      <c r="AE1006" s="11" t="str">
        <f t="shared" si="143"/>
        <v>-</v>
      </c>
      <c r="AF1006" s="9" t="e">
        <f>IF(#REF!="","",AA1006-#REF!)</f>
        <v>#REF!</v>
      </c>
      <c r="AG1006" s="97"/>
      <c r="AH1006" s="62"/>
    </row>
    <row r="1007" spans="1:34" s="32" customFormat="1" hidden="1" outlineLevel="1" x14ac:dyDescent="0.2">
      <c r="A1007"/>
      <c r="B1007" s="19">
        <v>7</v>
      </c>
      <c r="C1007" s="383">
        <v>27</v>
      </c>
      <c r="D1007" s="20" t="s">
        <v>31</v>
      </c>
      <c r="E1007" s="153">
        <v>39685</v>
      </c>
      <c r="F1007" s="91"/>
      <c r="G1007" s="19">
        <v>7</v>
      </c>
      <c r="H1007" s="20">
        <v>27</v>
      </c>
      <c r="I1007" s="20">
        <v>27</v>
      </c>
      <c r="J1007" s="20">
        <v>27</v>
      </c>
      <c r="K1007" s="20">
        <v>0</v>
      </c>
      <c r="L1007" s="156">
        <v>39686</v>
      </c>
      <c r="M1007" s="92"/>
      <c r="N1007" s="19">
        <v>7</v>
      </c>
      <c r="O1007" s="20">
        <v>27</v>
      </c>
      <c r="P1007" s="20">
        <v>27</v>
      </c>
      <c r="Q1007" s="20">
        <v>0</v>
      </c>
      <c r="R1007" s="20">
        <v>27</v>
      </c>
      <c r="S1007" s="4">
        <v>0</v>
      </c>
      <c r="T1007" s="1">
        <v>0</v>
      </c>
      <c r="U1007" s="164">
        <v>39685</v>
      </c>
      <c r="V1007" s="106">
        <v>7</v>
      </c>
      <c r="W1007" s="20">
        <v>27</v>
      </c>
      <c r="X1007" s="437" t="str">
        <f t="shared" si="139"/>
        <v>OK</v>
      </c>
      <c r="Y1007" s="333">
        <f t="shared" si="141"/>
        <v>0</v>
      </c>
      <c r="Z1007" s="9" t="str">
        <f t="shared" si="142"/>
        <v>Moviflor</v>
      </c>
      <c r="AA1007" s="75">
        <v>39687</v>
      </c>
      <c r="AB1007" s="1220"/>
      <c r="AC1007" s="147">
        <f t="shared" si="140"/>
        <v>2</v>
      </c>
      <c r="AD1007" s="20" t="str">
        <f t="shared" si="138"/>
        <v>OK</v>
      </c>
      <c r="AE1007" s="11" t="str">
        <f t="shared" si="143"/>
        <v>-</v>
      </c>
      <c r="AF1007" s="9" t="e">
        <f>IF(#REF!="","",AA1007-#REF!)</f>
        <v>#REF!</v>
      </c>
      <c r="AG1007" s="97"/>
      <c r="AH1007" s="62"/>
    </row>
    <row r="1008" spans="1:34" s="32" customFormat="1" hidden="1" outlineLevel="1" x14ac:dyDescent="0.2">
      <c r="A1008"/>
      <c r="B1008" s="19">
        <v>8</v>
      </c>
      <c r="C1008" s="383">
        <v>115</v>
      </c>
      <c r="D1008" s="20" t="s">
        <v>32</v>
      </c>
      <c r="E1008" s="153">
        <v>39685</v>
      </c>
      <c r="F1008" s="91"/>
      <c r="G1008" s="19">
        <v>8</v>
      </c>
      <c r="H1008" s="20">
        <v>115</v>
      </c>
      <c r="I1008" s="20">
        <v>115</v>
      </c>
      <c r="J1008" s="20">
        <v>115</v>
      </c>
      <c r="K1008" s="20">
        <v>0</v>
      </c>
      <c r="L1008" s="156">
        <v>39686</v>
      </c>
      <c r="M1008" s="92"/>
      <c r="N1008" s="19">
        <v>8</v>
      </c>
      <c r="O1008" s="20">
        <v>115</v>
      </c>
      <c r="P1008" s="20">
        <v>115</v>
      </c>
      <c r="Q1008" s="20">
        <v>0</v>
      </c>
      <c r="R1008" s="20">
        <v>115</v>
      </c>
      <c r="S1008" s="4">
        <v>0</v>
      </c>
      <c r="T1008" s="1">
        <v>0</v>
      </c>
      <c r="U1008" s="164">
        <v>39685</v>
      </c>
      <c r="V1008" s="106">
        <v>8</v>
      </c>
      <c r="W1008" s="20">
        <v>115</v>
      </c>
      <c r="X1008" s="437" t="str">
        <f t="shared" si="139"/>
        <v>OK</v>
      </c>
      <c r="Y1008" s="333">
        <f t="shared" si="141"/>
        <v>0</v>
      </c>
      <c r="Z1008" s="9" t="str">
        <f t="shared" si="142"/>
        <v>Conforama</v>
      </c>
      <c r="AA1008" s="75">
        <v>39696</v>
      </c>
      <c r="AB1008" s="1220"/>
      <c r="AC1008" s="147">
        <f t="shared" si="140"/>
        <v>10</v>
      </c>
      <c r="AD1008" s="20" t="str">
        <f t="shared" si="138"/>
        <v>OK</v>
      </c>
      <c r="AE1008" s="11" t="str">
        <f t="shared" si="143"/>
        <v>-</v>
      </c>
      <c r="AF1008" s="9" t="e">
        <f>IF(#REF!="","",AA1008-#REF!)</f>
        <v>#REF!</v>
      </c>
      <c r="AG1008" s="97"/>
      <c r="AH1008" s="62"/>
    </row>
    <row r="1009" spans="1:34" s="32" customFormat="1" hidden="1" outlineLevel="1" x14ac:dyDescent="0.2">
      <c r="A1009"/>
      <c r="B1009" s="19">
        <v>9</v>
      </c>
      <c r="C1009" s="383">
        <v>5</v>
      </c>
      <c r="D1009" s="20" t="s">
        <v>34</v>
      </c>
      <c r="E1009" s="153">
        <v>39685</v>
      </c>
      <c r="F1009" s="91"/>
      <c r="G1009" s="19">
        <v>9</v>
      </c>
      <c r="H1009" s="20">
        <v>5</v>
      </c>
      <c r="I1009" s="20">
        <v>5</v>
      </c>
      <c r="J1009" s="20">
        <v>5</v>
      </c>
      <c r="K1009" s="20">
        <v>0</v>
      </c>
      <c r="L1009" s="156">
        <v>39686</v>
      </c>
      <c r="M1009" s="92"/>
      <c r="N1009" s="19">
        <v>9</v>
      </c>
      <c r="O1009" s="20">
        <v>5</v>
      </c>
      <c r="P1009" s="20">
        <v>5</v>
      </c>
      <c r="Q1009" s="20">
        <v>0</v>
      </c>
      <c r="R1009" s="20">
        <v>5</v>
      </c>
      <c r="S1009" s="4">
        <v>0</v>
      </c>
      <c r="T1009" s="1">
        <v>0</v>
      </c>
      <c r="U1009" s="164">
        <v>39685</v>
      </c>
      <c r="V1009" s="106">
        <v>9</v>
      </c>
      <c r="W1009" s="20">
        <v>5</v>
      </c>
      <c r="X1009" s="437" t="str">
        <f t="shared" si="139"/>
        <v>OK</v>
      </c>
      <c r="Y1009" s="333">
        <f t="shared" si="141"/>
        <v>0</v>
      </c>
      <c r="Z1009" s="9" t="str">
        <f t="shared" si="142"/>
        <v>Euronics</v>
      </c>
      <c r="AA1009" s="75">
        <v>39687</v>
      </c>
      <c r="AB1009" s="1220"/>
      <c r="AC1009" s="147">
        <f t="shared" si="140"/>
        <v>2</v>
      </c>
      <c r="AD1009" s="20" t="str">
        <f t="shared" si="138"/>
        <v>OK</v>
      </c>
      <c r="AE1009" s="11" t="str">
        <f t="shared" si="143"/>
        <v>-</v>
      </c>
      <c r="AF1009" s="9" t="e">
        <f>IF(#REF!="","",AA1009-#REF!)</f>
        <v>#REF!</v>
      </c>
      <c r="AG1009" s="97"/>
      <c r="AH1009" s="62"/>
    </row>
    <row r="1010" spans="1:34" s="32" customFormat="1" hidden="1" outlineLevel="1" x14ac:dyDescent="0.2">
      <c r="A1010"/>
      <c r="B1010" s="19">
        <v>10</v>
      </c>
      <c r="C1010" s="383">
        <v>6</v>
      </c>
      <c r="D1010" s="20" t="s">
        <v>35</v>
      </c>
      <c r="E1010" s="153">
        <v>39685</v>
      </c>
      <c r="F1010" s="91"/>
      <c r="G1010" s="19">
        <v>10</v>
      </c>
      <c r="H1010" s="20">
        <v>6</v>
      </c>
      <c r="I1010" s="20">
        <v>6</v>
      </c>
      <c r="J1010" s="20">
        <v>6</v>
      </c>
      <c r="K1010" s="20">
        <v>0</v>
      </c>
      <c r="L1010" s="156">
        <v>39686</v>
      </c>
      <c r="M1010" s="92"/>
      <c r="N1010" s="19">
        <v>10</v>
      </c>
      <c r="O1010" s="20">
        <v>6</v>
      </c>
      <c r="P1010" s="20">
        <v>6</v>
      </c>
      <c r="Q1010" s="20">
        <v>0</v>
      </c>
      <c r="R1010" s="20">
        <v>6</v>
      </c>
      <c r="S1010" s="4">
        <v>0</v>
      </c>
      <c r="T1010" s="1">
        <v>0</v>
      </c>
      <c r="U1010" s="164">
        <v>39685</v>
      </c>
      <c r="V1010" s="106">
        <v>10</v>
      </c>
      <c r="W1010" s="20">
        <v>6</v>
      </c>
      <c r="X1010" s="437" t="str">
        <f t="shared" si="139"/>
        <v>OK</v>
      </c>
      <c r="Y1010" s="333">
        <f t="shared" si="141"/>
        <v>0</v>
      </c>
      <c r="Z1010" s="9" t="str">
        <f t="shared" si="142"/>
        <v>Tien 21</v>
      </c>
      <c r="AA1010" s="75">
        <v>39687</v>
      </c>
      <c r="AB1010" s="1220"/>
      <c r="AC1010" s="147">
        <f t="shared" si="140"/>
        <v>2</v>
      </c>
      <c r="AD1010" s="20" t="str">
        <f t="shared" si="138"/>
        <v>OK</v>
      </c>
      <c r="AE1010" s="11" t="str">
        <f t="shared" si="143"/>
        <v>-</v>
      </c>
      <c r="AF1010" s="9" t="e">
        <f>IF(#REF!="","",AA1010-#REF!)</f>
        <v>#REF!</v>
      </c>
      <c r="AG1010" s="97"/>
      <c r="AH1010" s="62"/>
    </row>
    <row r="1011" spans="1:34" s="32" customFormat="1" hidden="1" outlineLevel="1" x14ac:dyDescent="0.2">
      <c r="A1011"/>
      <c r="B1011" s="19">
        <v>11</v>
      </c>
      <c r="C1011" s="383">
        <v>4</v>
      </c>
      <c r="D1011" s="20" t="s">
        <v>36</v>
      </c>
      <c r="E1011" s="153">
        <v>39685</v>
      </c>
      <c r="F1011" s="91"/>
      <c r="G1011" s="19">
        <v>11</v>
      </c>
      <c r="H1011" s="20">
        <v>4</v>
      </c>
      <c r="I1011" s="20">
        <v>4</v>
      </c>
      <c r="J1011" s="20">
        <v>4</v>
      </c>
      <c r="K1011" s="20">
        <v>0</v>
      </c>
      <c r="L1011" s="156">
        <v>39686</v>
      </c>
      <c r="M1011" s="92"/>
      <c r="N1011" s="19">
        <v>11</v>
      </c>
      <c r="O1011" s="20">
        <v>4</v>
      </c>
      <c r="P1011" s="20">
        <v>4</v>
      </c>
      <c r="Q1011" s="20">
        <v>0</v>
      </c>
      <c r="R1011" s="20">
        <v>4</v>
      </c>
      <c r="S1011" s="4">
        <v>0</v>
      </c>
      <c r="T1011" s="1">
        <v>0</v>
      </c>
      <c r="U1011" s="164">
        <v>39685</v>
      </c>
      <c r="V1011" s="106">
        <v>11</v>
      </c>
      <c r="W1011" s="20">
        <v>4</v>
      </c>
      <c r="X1011" s="437" t="str">
        <f t="shared" si="139"/>
        <v>OK</v>
      </c>
      <c r="Y1011" s="333">
        <f t="shared" si="141"/>
        <v>0</v>
      </c>
      <c r="Z1011" s="9" t="str">
        <f t="shared" si="142"/>
        <v>Confort</v>
      </c>
      <c r="AA1011" s="75">
        <v>39687</v>
      </c>
      <c r="AB1011" s="1220"/>
      <c r="AC1011" s="147">
        <f t="shared" si="140"/>
        <v>2</v>
      </c>
      <c r="AD1011" s="20" t="str">
        <f t="shared" ref="AD1011:AD1074" si="144">IF(AA1011&gt;0,"OK","Pendente")</f>
        <v>OK</v>
      </c>
      <c r="AE1011" s="11" t="str">
        <f t="shared" si="143"/>
        <v>-</v>
      </c>
      <c r="AF1011" s="9" t="e">
        <f>IF(#REF!="","",AA1011-#REF!)</f>
        <v>#REF!</v>
      </c>
      <c r="AG1011" s="97"/>
      <c r="AH1011" s="62"/>
    </row>
    <row r="1012" spans="1:34" s="32" customFormat="1" hidden="1" outlineLevel="1" x14ac:dyDescent="0.2">
      <c r="A1012"/>
      <c r="B1012" s="22">
        <v>12</v>
      </c>
      <c r="C1012" s="404">
        <v>1</v>
      </c>
      <c r="D1012" s="21" t="s">
        <v>37</v>
      </c>
      <c r="E1012" s="153">
        <v>39685</v>
      </c>
      <c r="F1012" s="91"/>
      <c r="G1012" s="22">
        <v>12</v>
      </c>
      <c r="H1012" s="21">
        <v>1</v>
      </c>
      <c r="I1012" s="21">
        <v>1</v>
      </c>
      <c r="J1012" s="21">
        <v>1</v>
      </c>
      <c r="K1012" s="21">
        <v>0</v>
      </c>
      <c r="L1012" s="157">
        <v>39686</v>
      </c>
      <c r="M1012" s="92"/>
      <c r="N1012" s="22">
        <v>12</v>
      </c>
      <c r="O1012" s="21">
        <v>1</v>
      </c>
      <c r="P1012" s="21">
        <v>1</v>
      </c>
      <c r="Q1012" s="21">
        <v>0</v>
      </c>
      <c r="R1012" s="21">
        <v>1</v>
      </c>
      <c r="S1012" s="14">
        <v>0</v>
      </c>
      <c r="T1012" s="102">
        <v>0</v>
      </c>
      <c r="U1012" s="164">
        <v>39685</v>
      </c>
      <c r="V1012" s="108">
        <v>12</v>
      </c>
      <c r="W1012" s="21">
        <v>1</v>
      </c>
      <c r="X1012" s="437" t="str">
        <f t="shared" si="139"/>
        <v>OK</v>
      </c>
      <c r="Y1012" s="333">
        <f t="shared" si="141"/>
        <v>0</v>
      </c>
      <c r="Z1012" s="12" t="str">
        <f t="shared" si="142"/>
        <v>Solmar</v>
      </c>
      <c r="AA1012" s="75">
        <v>39687</v>
      </c>
      <c r="AB1012" s="1221"/>
      <c r="AC1012" s="147">
        <f t="shared" si="140"/>
        <v>2</v>
      </c>
      <c r="AD1012" s="20" t="str">
        <f t="shared" si="144"/>
        <v>OK</v>
      </c>
      <c r="AE1012" s="11" t="str">
        <f t="shared" si="143"/>
        <v>-</v>
      </c>
      <c r="AF1012" s="9" t="e">
        <f>IF(#REF!="","",AA1012-#REF!)</f>
        <v>#REF!</v>
      </c>
      <c r="AG1012" s="97"/>
      <c r="AH1012" s="62"/>
    </row>
    <row r="1013" spans="1:34" s="32" customFormat="1" hidden="1" outlineLevel="1" x14ac:dyDescent="0.2">
      <c r="A1013"/>
      <c r="B1013" s="120">
        <v>1</v>
      </c>
      <c r="C1013" s="383">
        <v>22</v>
      </c>
      <c r="D1013" s="20" t="s">
        <v>24</v>
      </c>
      <c r="E1013" s="153">
        <v>39687</v>
      </c>
      <c r="F1013" s="91"/>
      <c r="G1013" s="120">
        <v>1</v>
      </c>
      <c r="H1013" s="78">
        <v>62</v>
      </c>
      <c r="I1013" s="20">
        <v>22</v>
      </c>
      <c r="J1013" s="20">
        <v>22</v>
      </c>
      <c r="K1013" s="20">
        <v>0</v>
      </c>
      <c r="L1013" s="156">
        <v>39688</v>
      </c>
      <c r="M1013" s="92"/>
      <c r="N1013" s="120">
        <v>1</v>
      </c>
      <c r="O1013" s="20">
        <v>22</v>
      </c>
      <c r="P1013" s="20">
        <v>22</v>
      </c>
      <c r="Q1013" s="20">
        <v>0</v>
      </c>
      <c r="R1013" s="20">
        <v>22</v>
      </c>
      <c r="S1013" s="4">
        <v>0</v>
      </c>
      <c r="T1013" s="1">
        <v>0</v>
      </c>
      <c r="U1013" s="164">
        <v>39688</v>
      </c>
      <c r="V1013" s="106">
        <v>1</v>
      </c>
      <c r="W1013" s="20">
        <v>22</v>
      </c>
      <c r="X1013" s="437" t="str">
        <f t="shared" si="139"/>
        <v>OK</v>
      </c>
      <c r="Y1013" s="333">
        <f t="shared" si="141"/>
        <v>0</v>
      </c>
      <c r="Z1013" s="9" t="str">
        <f t="shared" si="142"/>
        <v>White</v>
      </c>
      <c r="AA1013" s="75">
        <v>39693</v>
      </c>
      <c r="AB1013" s="1219">
        <f>SUM(W1013:W1022)</f>
        <v>255</v>
      </c>
      <c r="AC1013" s="147">
        <f t="shared" si="140"/>
        <v>5</v>
      </c>
      <c r="AD1013" s="20" t="str">
        <f t="shared" si="144"/>
        <v>OK</v>
      </c>
      <c r="AE1013" s="11" t="str">
        <f t="shared" si="143"/>
        <v>-</v>
      </c>
      <c r="AF1013" s="9" t="e">
        <f>IF(#REF!="","",AA1013-#REF!)</f>
        <v>#REF!</v>
      </c>
      <c r="AG1013" s="97"/>
      <c r="AH1013" s="62"/>
    </row>
    <row r="1014" spans="1:34" s="32" customFormat="1" hidden="1" outlineLevel="1" x14ac:dyDescent="0.2">
      <c r="A1014"/>
      <c r="B1014" s="19">
        <v>2</v>
      </c>
      <c r="C1014" s="383">
        <v>14</v>
      </c>
      <c r="D1014" s="20" t="s">
        <v>25</v>
      </c>
      <c r="E1014" s="153">
        <v>39687</v>
      </c>
      <c r="F1014" s="91"/>
      <c r="G1014" s="19">
        <v>2</v>
      </c>
      <c r="H1014" s="20">
        <v>14</v>
      </c>
      <c r="I1014" s="20">
        <v>14</v>
      </c>
      <c r="J1014" s="20">
        <v>14</v>
      </c>
      <c r="K1014" s="20">
        <v>0</v>
      </c>
      <c r="L1014" s="156">
        <v>39688</v>
      </c>
      <c r="M1014" s="92"/>
      <c r="N1014" s="19">
        <v>2</v>
      </c>
      <c r="O1014" s="20">
        <v>14</v>
      </c>
      <c r="P1014" s="20">
        <v>14</v>
      </c>
      <c r="Q1014" s="20">
        <v>0</v>
      </c>
      <c r="R1014" s="20">
        <v>14</v>
      </c>
      <c r="S1014" s="4">
        <v>0</v>
      </c>
      <c r="T1014" s="1">
        <v>0</v>
      </c>
      <c r="U1014" s="164">
        <v>39688</v>
      </c>
      <c r="V1014" s="106">
        <v>2</v>
      </c>
      <c r="W1014" s="20">
        <v>14</v>
      </c>
      <c r="X1014" s="437" t="str">
        <f t="shared" si="139"/>
        <v>OK</v>
      </c>
      <c r="Y1014" s="333">
        <f t="shared" si="141"/>
        <v>0</v>
      </c>
      <c r="Z1014" s="9" t="str">
        <f t="shared" si="142"/>
        <v>Green</v>
      </c>
      <c r="AA1014" s="75">
        <v>39693</v>
      </c>
      <c r="AB1014" s="1220"/>
      <c r="AC1014" s="147">
        <f t="shared" si="140"/>
        <v>5</v>
      </c>
      <c r="AD1014" s="20" t="str">
        <f t="shared" si="144"/>
        <v>OK</v>
      </c>
      <c r="AE1014" s="11" t="str">
        <f t="shared" si="143"/>
        <v>-</v>
      </c>
      <c r="AF1014" s="9" t="e">
        <f>IF(#REF!="","",AA1014-#REF!)</f>
        <v>#REF!</v>
      </c>
      <c r="AG1014" s="97"/>
      <c r="AH1014" s="62"/>
    </row>
    <row r="1015" spans="1:34" s="32" customFormat="1" hidden="1" outlineLevel="1" x14ac:dyDescent="0.2">
      <c r="A1015"/>
      <c r="B1015" s="19">
        <v>3</v>
      </c>
      <c r="C1015" s="383">
        <v>25</v>
      </c>
      <c r="D1015" s="20" t="s">
        <v>26</v>
      </c>
      <c r="E1015" s="153">
        <v>39687</v>
      </c>
      <c r="F1015" s="91"/>
      <c r="G1015" s="19">
        <v>3</v>
      </c>
      <c r="H1015" s="20">
        <v>25</v>
      </c>
      <c r="I1015" s="20">
        <v>25</v>
      </c>
      <c r="J1015" s="20">
        <v>25</v>
      </c>
      <c r="K1015" s="20">
        <v>0</v>
      </c>
      <c r="L1015" s="156">
        <v>39688</v>
      </c>
      <c r="M1015" s="92"/>
      <c r="N1015" s="19">
        <v>3</v>
      </c>
      <c r="O1015" s="20">
        <v>25</v>
      </c>
      <c r="P1015" s="20">
        <v>25</v>
      </c>
      <c r="Q1015" s="20">
        <v>0</v>
      </c>
      <c r="R1015" s="20">
        <v>25</v>
      </c>
      <c r="S1015" s="4">
        <v>0</v>
      </c>
      <c r="T1015" s="1">
        <v>0</v>
      </c>
      <c r="U1015" s="164">
        <v>39688</v>
      </c>
      <c r="V1015" s="106">
        <v>3</v>
      </c>
      <c r="W1015" s="20">
        <v>25</v>
      </c>
      <c r="X1015" s="437" t="str">
        <f t="shared" si="139"/>
        <v>OK</v>
      </c>
      <c r="Y1015" s="333">
        <f t="shared" si="141"/>
        <v>0</v>
      </c>
      <c r="Z1015" s="9" t="str">
        <f t="shared" si="142"/>
        <v>Black</v>
      </c>
      <c r="AA1015" s="75">
        <v>39693</v>
      </c>
      <c r="AB1015" s="1220"/>
      <c r="AC1015" s="147">
        <f t="shared" si="140"/>
        <v>5</v>
      </c>
      <c r="AD1015" s="20" t="str">
        <f t="shared" si="144"/>
        <v>OK</v>
      </c>
      <c r="AE1015" s="11" t="str">
        <f t="shared" si="143"/>
        <v>-</v>
      </c>
      <c r="AF1015" s="9" t="e">
        <f>IF(#REF!="","",AA1015-#REF!)</f>
        <v>#REF!</v>
      </c>
      <c r="AG1015" s="97"/>
      <c r="AH1015" s="62"/>
    </row>
    <row r="1016" spans="1:34" s="32" customFormat="1" hidden="1" outlineLevel="1" x14ac:dyDescent="0.2">
      <c r="A1016"/>
      <c r="B1016" s="19">
        <v>4</v>
      </c>
      <c r="C1016" s="383">
        <v>10</v>
      </c>
      <c r="D1016" s="20" t="s">
        <v>29</v>
      </c>
      <c r="E1016" s="153">
        <v>39687</v>
      </c>
      <c r="F1016" s="91"/>
      <c r="G1016" s="19">
        <v>4</v>
      </c>
      <c r="H1016" s="20">
        <v>10</v>
      </c>
      <c r="I1016" s="20">
        <v>10</v>
      </c>
      <c r="J1016" s="20">
        <v>10</v>
      </c>
      <c r="K1016" s="20">
        <v>0</v>
      </c>
      <c r="L1016" s="156">
        <v>39688</v>
      </c>
      <c r="M1016" s="92"/>
      <c r="N1016" s="19">
        <v>4</v>
      </c>
      <c r="O1016" s="20">
        <v>10</v>
      </c>
      <c r="P1016" s="20">
        <v>10</v>
      </c>
      <c r="Q1016" s="20">
        <v>0</v>
      </c>
      <c r="R1016" s="20">
        <v>10</v>
      </c>
      <c r="S1016" s="4">
        <v>0</v>
      </c>
      <c r="T1016" s="1">
        <v>0</v>
      </c>
      <c r="U1016" s="164">
        <v>39688</v>
      </c>
      <c r="V1016" s="106">
        <v>4</v>
      </c>
      <c r="W1016" s="20">
        <v>10</v>
      </c>
      <c r="X1016" s="437" t="str">
        <f t="shared" si="139"/>
        <v>OK</v>
      </c>
      <c r="Y1016" s="333">
        <f t="shared" si="141"/>
        <v>0</v>
      </c>
      <c r="Z1016" s="9" t="str">
        <f t="shared" si="142"/>
        <v>Credial</v>
      </c>
      <c r="AA1016" s="75">
        <v>39693</v>
      </c>
      <c r="AB1016" s="1220"/>
      <c r="AC1016" s="147">
        <f t="shared" si="140"/>
        <v>5</v>
      </c>
      <c r="AD1016" s="20" t="str">
        <f t="shared" si="144"/>
        <v>OK</v>
      </c>
      <c r="AE1016" s="11" t="str">
        <f t="shared" si="143"/>
        <v>-</v>
      </c>
      <c r="AF1016" s="9" t="e">
        <f>IF(#REF!="","",AA1016-#REF!)</f>
        <v>#REF!</v>
      </c>
      <c r="AG1016" s="97"/>
      <c r="AH1016" s="62"/>
    </row>
    <row r="1017" spans="1:34" s="32" customFormat="1" hidden="1" outlineLevel="1" x14ac:dyDescent="0.2">
      <c r="A1017"/>
      <c r="B1017" s="19">
        <v>5</v>
      </c>
      <c r="C1017" s="383">
        <v>130</v>
      </c>
      <c r="D1017" s="20" t="s">
        <v>30</v>
      </c>
      <c r="E1017" s="153">
        <v>39687</v>
      </c>
      <c r="F1017" s="91"/>
      <c r="G1017" s="19">
        <v>5</v>
      </c>
      <c r="H1017" s="20">
        <v>130</v>
      </c>
      <c r="I1017" s="20">
        <v>130</v>
      </c>
      <c r="J1017" s="20">
        <v>130</v>
      </c>
      <c r="K1017" s="20">
        <v>0</v>
      </c>
      <c r="L1017" s="156">
        <v>39688</v>
      </c>
      <c r="M1017" s="92"/>
      <c r="N1017" s="19">
        <v>5</v>
      </c>
      <c r="O1017" s="20">
        <v>130</v>
      </c>
      <c r="P1017" s="20">
        <v>130</v>
      </c>
      <c r="Q1017" s="20">
        <v>0</v>
      </c>
      <c r="R1017" s="20">
        <v>130</v>
      </c>
      <c r="S1017" s="4">
        <v>0</v>
      </c>
      <c r="T1017" s="1">
        <v>0</v>
      </c>
      <c r="U1017" s="164">
        <v>39688</v>
      </c>
      <c r="V1017" s="106">
        <v>5</v>
      </c>
      <c r="W1017" s="20">
        <v>130</v>
      </c>
      <c r="X1017" s="437" t="str">
        <f t="shared" si="139"/>
        <v>OK</v>
      </c>
      <c r="Y1017" s="333">
        <f t="shared" si="141"/>
        <v>0</v>
      </c>
      <c r="Z1017" s="9" t="str">
        <f t="shared" si="142"/>
        <v>Ikeia</v>
      </c>
      <c r="AA1017" s="75">
        <v>39693</v>
      </c>
      <c r="AB1017" s="1220"/>
      <c r="AC1017" s="147">
        <f t="shared" si="140"/>
        <v>5</v>
      </c>
      <c r="AD1017" s="20" t="str">
        <f t="shared" si="144"/>
        <v>OK</v>
      </c>
      <c r="AE1017" s="11" t="str">
        <f t="shared" si="143"/>
        <v>-</v>
      </c>
      <c r="AF1017" s="9" t="e">
        <f>IF(#REF!="","",AA1017-#REF!)</f>
        <v>#REF!</v>
      </c>
      <c r="AG1017" s="97"/>
      <c r="AH1017" s="62"/>
    </row>
    <row r="1018" spans="1:34" s="32" customFormat="1" hidden="1" outlineLevel="1" x14ac:dyDescent="0.2">
      <c r="A1018"/>
      <c r="B1018" s="19">
        <v>6</v>
      </c>
      <c r="C1018" s="383">
        <v>3</v>
      </c>
      <c r="D1018" s="20" t="s">
        <v>31</v>
      </c>
      <c r="E1018" s="153">
        <v>39687</v>
      </c>
      <c r="F1018" s="91"/>
      <c r="G1018" s="19">
        <v>6</v>
      </c>
      <c r="H1018" s="20">
        <v>3</v>
      </c>
      <c r="I1018" s="20">
        <v>3</v>
      </c>
      <c r="J1018" s="20">
        <v>3</v>
      </c>
      <c r="K1018" s="20">
        <v>0</v>
      </c>
      <c r="L1018" s="156">
        <v>39688</v>
      </c>
      <c r="M1018" s="92"/>
      <c r="N1018" s="19">
        <v>6</v>
      </c>
      <c r="O1018" s="20">
        <v>3</v>
      </c>
      <c r="P1018" s="20">
        <v>3</v>
      </c>
      <c r="Q1018" s="20">
        <v>0</v>
      </c>
      <c r="R1018" s="20">
        <v>3</v>
      </c>
      <c r="S1018" s="4">
        <v>0</v>
      </c>
      <c r="T1018" s="1">
        <v>0</v>
      </c>
      <c r="U1018" s="164">
        <v>39688</v>
      </c>
      <c r="V1018" s="106">
        <v>6</v>
      </c>
      <c r="W1018" s="20">
        <v>3</v>
      </c>
      <c r="X1018" s="437" t="str">
        <f t="shared" si="139"/>
        <v>OK</v>
      </c>
      <c r="Y1018" s="333">
        <f t="shared" si="141"/>
        <v>0</v>
      </c>
      <c r="Z1018" s="9" t="str">
        <f t="shared" si="142"/>
        <v>Moviflor</v>
      </c>
      <c r="AA1018" s="75">
        <v>39693</v>
      </c>
      <c r="AB1018" s="1220"/>
      <c r="AC1018" s="147">
        <f t="shared" si="140"/>
        <v>5</v>
      </c>
      <c r="AD1018" s="20" t="str">
        <f t="shared" si="144"/>
        <v>OK</v>
      </c>
      <c r="AE1018" s="11" t="str">
        <f t="shared" si="143"/>
        <v>-</v>
      </c>
      <c r="AF1018" s="9" t="e">
        <f>IF(#REF!="","",AA1018-#REF!)</f>
        <v>#REF!</v>
      </c>
      <c r="AG1018" s="97"/>
      <c r="AH1018" s="62"/>
    </row>
    <row r="1019" spans="1:34" s="32" customFormat="1" hidden="1" outlineLevel="1" x14ac:dyDescent="0.2">
      <c r="A1019"/>
      <c r="B1019" s="19">
        <v>7</v>
      </c>
      <c r="C1019" s="383">
        <v>36</v>
      </c>
      <c r="D1019" s="20" t="s">
        <v>32</v>
      </c>
      <c r="E1019" s="153">
        <v>39687</v>
      </c>
      <c r="F1019" s="91"/>
      <c r="G1019" s="19">
        <v>7</v>
      </c>
      <c r="H1019" s="20">
        <v>36</v>
      </c>
      <c r="I1019" s="20">
        <v>36</v>
      </c>
      <c r="J1019" s="20">
        <v>36</v>
      </c>
      <c r="K1019" s="20">
        <v>0</v>
      </c>
      <c r="L1019" s="156">
        <v>39688</v>
      </c>
      <c r="M1019" s="92"/>
      <c r="N1019" s="19">
        <v>7</v>
      </c>
      <c r="O1019" s="20">
        <v>36</v>
      </c>
      <c r="P1019" s="20">
        <v>36</v>
      </c>
      <c r="Q1019" s="20">
        <v>0</v>
      </c>
      <c r="R1019" s="20">
        <v>36</v>
      </c>
      <c r="S1019" s="4">
        <v>0</v>
      </c>
      <c r="T1019" s="1">
        <v>0</v>
      </c>
      <c r="U1019" s="164">
        <v>39688</v>
      </c>
      <c r="V1019" s="106">
        <v>7</v>
      </c>
      <c r="W1019" s="20">
        <v>36</v>
      </c>
      <c r="X1019" s="437" t="str">
        <f t="shared" si="139"/>
        <v>OK</v>
      </c>
      <c r="Y1019" s="333">
        <f t="shared" si="141"/>
        <v>0</v>
      </c>
      <c r="Z1019" s="9" t="str">
        <f t="shared" si="142"/>
        <v>Conforama</v>
      </c>
      <c r="AA1019" s="75">
        <v>39696</v>
      </c>
      <c r="AB1019" s="1220"/>
      <c r="AC1019" s="147">
        <f t="shared" si="140"/>
        <v>8</v>
      </c>
      <c r="AD1019" s="20" t="str">
        <f t="shared" si="144"/>
        <v>OK</v>
      </c>
      <c r="AE1019" s="11" t="str">
        <f t="shared" si="143"/>
        <v>-</v>
      </c>
      <c r="AF1019" s="9" t="e">
        <f>IF(#REF!="","",AA1019-#REF!)</f>
        <v>#REF!</v>
      </c>
      <c r="AG1019" s="97"/>
      <c r="AH1019" s="62"/>
    </row>
    <row r="1020" spans="1:34" s="32" customFormat="1" hidden="1" outlineLevel="1" x14ac:dyDescent="0.2">
      <c r="A1020"/>
      <c r="B1020" s="19">
        <v>8</v>
      </c>
      <c r="C1020" s="383">
        <v>10</v>
      </c>
      <c r="D1020" s="20" t="s">
        <v>34</v>
      </c>
      <c r="E1020" s="153">
        <v>39687</v>
      </c>
      <c r="F1020" s="91"/>
      <c r="G1020" s="19">
        <v>8</v>
      </c>
      <c r="H1020" s="20">
        <v>10</v>
      </c>
      <c r="I1020" s="20">
        <v>10</v>
      </c>
      <c r="J1020" s="20">
        <v>10</v>
      </c>
      <c r="K1020" s="20">
        <v>0</v>
      </c>
      <c r="L1020" s="156">
        <v>39688</v>
      </c>
      <c r="M1020" s="92"/>
      <c r="N1020" s="19">
        <v>8</v>
      </c>
      <c r="O1020" s="20">
        <v>10</v>
      </c>
      <c r="P1020" s="20">
        <v>10</v>
      </c>
      <c r="Q1020" s="20">
        <v>0</v>
      </c>
      <c r="R1020" s="20">
        <v>10</v>
      </c>
      <c r="S1020" s="4">
        <v>0</v>
      </c>
      <c r="T1020" s="1">
        <v>0</v>
      </c>
      <c r="U1020" s="164">
        <v>39688</v>
      </c>
      <c r="V1020" s="106">
        <v>8</v>
      </c>
      <c r="W1020" s="20">
        <v>10</v>
      </c>
      <c r="X1020" s="437" t="str">
        <f t="shared" si="139"/>
        <v>OK</v>
      </c>
      <c r="Y1020" s="333">
        <f t="shared" si="141"/>
        <v>0</v>
      </c>
      <c r="Z1020" s="9" t="str">
        <f t="shared" si="142"/>
        <v>Euronics</v>
      </c>
      <c r="AA1020" s="75">
        <v>39693</v>
      </c>
      <c r="AB1020" s="1220"/>
      <c r="AC1020" s="147">
        <f t="shared" si="140"/>
        <v>5</v>
      </c>
      <c r="AD1020" s="20" t="str">
        <f t="shared" si="144"/>
        <v>OK</v>
      </c>
      <c r="AE1020" s="11" t="str">
        <f t="shared" si="143"/>
        <v>-</v>
      </c>
      <c r="AF1020" s="9" t="e">
        <f>IF(#REF!="","",AA1020-#REF!)</f>
        <v>#REF!</v>
      </c>
      <c r="AG1020" s="97"/>
      <c r="AH1020" s="62"/>
    </row>
    <row r="1021" spans="1:34" s="32" customFormat="1" hidden="1" outlineLevel="1" x14ac:dyDescent="0.2">
      <c r="A1021"/>
      <c r="B1021" s="19">
        <v>9</v>
      </c>
      <c r="C1021" s="383">
        <v>1</v>
      </c>
      <c r="D1021" s="20" t="s">
        <v>35</v>
      </c>
      <c r="E1021" s="153">
        <v>39687</v>
      </c>
      <c r="F1021" s="91"/>
      <c r="G1021" s="19">
        <v>9</v>
      </c>
      <c r="H1021" s="20">
        <v>1</v>
      </c>
      <c r="I1021" s="20">
        <v>1</v>
      </c>
      <c r="J1021" s="20">
        <v>1</v>
      </c>
      <c r="K1021" s="20">
        <v>0</v>
      </c>
      <c r="L1021" s="156">
        <v>39688</v>
      </c>
      <c r="M1021" s="92"/>
      <c r="N1021" s="19">
        <v>9</v>
      </c>
      <c r="O1021" s="20">
        <v>1</v>
      </c>
      <c r="P1021" s="20">
        <v>1</v>
      </c>
      <c r="Q1021" s="20">
        <v>0</v>
      </c>
      <c r="R1021" s="20">
        <v>1</v>
      </c>
      <c r="S1021" s="4">
        <v>0</v>
      </c>
      <c r="T1021" s="1">
        <v>0</v>
      </c>
      <c r="U1021" s="164">
        <v>39688</v>
      </c>
      <c r="V1021" s="106">
        <v>9</v>
      </c>
      <c r="W1021" s="20">
        <v>1</v>
      </c>
      <c r="X1021" s="437" t="str">
        <f t="shared" si="139"/>
        <v>OK</v>
      </c>
      <c r="Y1021" s="333">
        <f t="shared" si="141"/>
        <v>0</v>
      </c>
      <c r="Z1021" s="9" t="str">
        <f t="shared" si="142"/>
        <v>Tien 21</v>
      </c>
      <c r="AA1021" s="75">
        <v>39693</v>
      </c>
      <c r="AB1021" s="1220"/>
      <c r="AC1021" s="147">
        <f t="shared" si="140"/>
        <v>5</v>
      </c>
      <c r="AD1021" s="20" t="str">
        <f t="shared" si="144"/>
        <v>OK</v>
      </c>
      <c r="AE1021" s="11" t="str">
        <f t="shared" si="143"/>
        <v>-</v>
      </c>
      <c r="AF1021" s="9" t="e">
        <f>IF(#REF!="","",AA1021-#REF!)</f>
        <v>#REF!</v>
      </c>
      <c r="AG1021" s="97"/>
      <c r="AH1021" s="62"/>
    </row>
    <row r="1022" spans="1:34" s="32" customFormat="1" hidden="1" outlineLevel="1" x14ac:dyDescent="0.2">
      <c r="A1022"/>
      <c r="B1022" s="22">
        <v>10</v>
      </c>
      <c r="C1022" s="404">
        <v>4</v>
      </c>
      <c r="D1022" s="21" t="s">
        <v>36</v>
      </c>
      <c r="E1022" s="153">
        <v>39687</v>
      </c>
      <c r="F1022" s="91"/>
      <c r="G1022" s="22">
        <v>10</v>
      </c>
      <c r="H1022" s="21">
        <v>4</v>
      </c>
      <c r="I1022" s="21">
        <v>4</v>
      </c>
      <c r="J1022" s="21">
        <v>4</v>
      </c>
      <c r="K1022" s="21">
        <v>0</v>
      </c>
      <c r="L1022" s="157">
        <v>39688</v>
      </c>
      <c r="M1022" s="92"/>
      <c r="N1022" s="22">
        <v>10</v>
      </c>
      <c r="O1022" s="21">
        <v>4</v>
      </c>
      <c r="P1022" s="21">
        <v>4</v>
      </c>
      <c r="Q1022" s="21">
        <v>0</v>
      </c>
      <c r="R1022" s="21">
        <v>4</v>
      </c>
      <c r="S1022" s="14">
        <v>0</v>
      </c>
      <c r="T1022" s="102">
        <v>0</v>
      </c>
      <c r="U1022" s="164">
        <v>39688</v>
      </c>
      <c r="V1022" s="108">
        <v>10</v>
      </c>
      <c r="W1022" s="21">
        <v>4</v>
      </c>
      <c r="X1022" s="437" t="str">
        <f t="shared" si="139"/>
        <v>OK</v>
      </c>
      <c r="Y1022" s="333">
        <f t="shared" si="141"/>
        <v>0</v>
      </c>
      <c r="Z1022" s="12" t="str">
        <f t="shared" si="142"/>
        <v>Confort</v>
      </c>
      <c r="AA1022" s="75">
        <v>39693</v>
      </c>
      <c r="AB1022" s="1221"/>
      <c r="AC1022" s="147">
        <f t="shared" si="140"/>
        <v>5</v>
      </c>
      <c r="AD1022" s="20" t="str">
        <f t="shared" si="144"/>
        <v>OK</v>
      </c>
      <c r="AE1022" s="11" t="str">
        <f t="shared" si="143"/>
        <v>-</v>
      </c>
      <c r="AF1022" s="9" t="e">
        <f>IF(#REF!="","",AA1022-#REF!)</f>
        <v>#REF!</v>
      </c>
      <c r="AG1022" s="97"/>
      <c r="AH1022" s="62"/>
    </row>
    <row r="1023" spans="1:34" s="32" customFormat="1" hidden="1" outlineLevel="1" x14ac:dyDescent="0.2">
      <c r="A1023"/>
      <c r="B1023" s="19">
        <v>1</v>
      </c>
      <c r="C1023" s="383">
        <v>43</v>
      </c>
      <c r="D1023" s="20" t="s">
        <v>24</v>
      </c>
      <c r="E1023" s="153">
        <v>39689</v>
      </c>
      <c r="F1023" s="91"/>
      <c r="G1023" s="19">
        <v>1</v>
      </c>
      <c r="H1023" s="20"/>
      <c r="I1023" s="20">
        <v>43</v>
      </c>
      <c r="J1023" s="20">
        <v>43</v>
      </c>
      <c r="K1023" s="20">
        <v>0</v>
      </c>
      <c r="L1023" s="156">
        <v>39694</v>
      </c>
      <c r="M1023" s="92"/>
      <c r="N1023" s="19">
        <v>1</v>
      </c>
      <c r="O1023" s="20">
        <v>43</v>
      </c>
      <c r="P1023" s="20">
        <v>43</v>
      </c>
      <c r="Q1023" s="20">
        <v>0</v>
      </c>
      <c r="R1023" s="20">
        <v>43</v>
      </c>
      <c r="S1023" s="4">
        <v>0</v>
      </c>
      <c r="T1023" s="1">
        <v>0</v>
      </c>
      <c r="U1023" s="164">
        <v>39693</v>
      </c>
      <c r="V1023" s="106">
        <v>1</v>
      </c>
      <c r="W1023" s="20">
        <v>43</v>
      </c>
      <c r="X1023" s="437" t="str">
        <f t="shared" si="139"/>
        <v>OK</v>
      </c>
      <c r="Y1023" s="333">
        <f t="shared" si="141"/>
        <v>0</v>
      </c>
      <c r="Z1023" s="9" t="str">
        <f t="shared" si="142"/>
        <v>White</v>
      </c>
      <c r="AA1023" s="75">
        <v>39696</v>
      </c>
      <c r="AB1023" s="1219">
        <f>SUM(W1023:W1032)</f>
        <v>422</v>
      </c>
      <c r="AC1023" s="147">
        <f t="shared" si="140"/>
        <v>6</v>
      </c>
      <c r="AD1023" s="20" t="str">
        <f t="shared" si="144"/>
        <v>OK</v>
      </c>
      <c r="AE1023" s="11" t="str">
        <f t="shared" si="143"/>
        <v>-</v>
      </c>
      <c r="AF1023" s="9" t="e">
        <f>IF(#REF!="","",AA1023-#REF!)</f>
        <v>#REF!</v>
      </c>
      <c r="AG1023" s="97"/>
      <c r="AH1023" s="62"/>
    </row>
    <row r="1024" spans="1:34" s="32" customFormat="1" hidden="1" outlineLevel="1" x14ac:dyDescent="0.2">
      <c r="A1024"/>
      <c r="B1024" s="19">
        <v>2</v>
      </c>
      <c r="C1024" s="383">
        <v>10</v>
      </c>
      <c r="D1024" s="20" t="s">
        <v>25</v>
      </c>
      <c r="E1024" s="153">
        <v>39689</v>
      </c>
      <c r="F1024" s="91"/>
      <c r="G1024" s="19">
        <v>2</v>
      </c>
      <c r="H1024" s="20">
        <v>10</v>
      </c>
      <c r="I1024" s="20">
        <v>10</v>
      </c>
      <c r="J1024" s="20">
        <v>10</v>
      </c>
      <c r="K1024" s="20">
        <v>0</v>
      </c>
      <c r="L1024" s="156">
        <v>39694</v>
      </c>
      <c r="M1024" s="92"/>
      <c r="N1024" s="19">
        <v>2</v>
      </c>
      <c r="O1024" s="20">
        <v>10</v>
      </c>
      <c r="P1024" s="20">
        <v>10</v>
      </c>
      <c r="Q1024" s="20">
        <v>0</v>
      </c>
      <c r="R1024" s="20">
        <v>10</v>
      </c>
      <c r="S1024" s="4">
        <v>0</v>
      </c>
      <c r="T1024" s="1">
        <v>0</v>
      </c>
      <c r="U1024" s="164">
        <v>39693</v>
      </c>
      <c r="V1024" s="106">
        <v>2</v>
      </c>
      <c r="W1024" s="20">
        <v>10</v>
      </c>
      <c r="X1024" s="437" t="str">
        <f t="shared" si="139"/>
        <v>OK</v>
      </c>
      <c r="Y1024" s="333">
        <f t="shared" si="141"/>
        <v>0</v>
      </c>
      <c r="Z1024" s="9" t="str">
        <f t="shared" si="142"/>
        <v>Green</v>
      </c>
      <c r="AA1024" s="75">
        <v>39696</v>
      </c>
      <c r="AB1024" s="1220"/>
      <c r="AC1024" s="147">
        <f t="shared" si="140"/>
        <v>6</v>
      </c>
      <c r="AD1024" s="20" t="str">
        <f t="shared" si="144"/>
        <v>OK</v>
      </c>
      <c r="AE1024" s="11" t="str">
        <f t="shared" si="143"/>
        <v>-</v>
      </c>
      <c r="AF1024" s="9" t="e">
        <f>IF(#REF!="","",AA1024-#REF!)</f>
        <v>#REF!</v>
      </c>
      <c r="AG1024" s="97"/>
      <c r="AH1024" s="62"/>
    </row>
    <row r="1025" spans="1:34" s="32" customFormat="1" hidden="1" outlineLevel="1" x14ac:dyDescent="0.2">
      <c r="A1025"/>
      <c r="B1025" s="19">
        <v>3</v>
      </c>
      <c r="C1025" s="383">
        <v>22</v>
      </c>
      <c r="D1025" s="20" t="s">
        <v>26</v>
      </c>
      <c r="E1025" s="153">
        <v>39689</v>
      </c>
      <c r="F1025" s="91"/>
      <c r="G1025" s="19">
        <v>3</v>
      </c>
      <c r="H1025" s="20">
        <v>22</v>
      </c>
      <c r="I1025" s="20">
        <v>22</v>
      </c>
      <c r="J1025" s="20">
        <v>22</v>
      </c>
      <c r="K1025" s="20">
        <v>0</v>
      </c>
      <c r="L1025" s="156">
        <v>39694</v>
      </c>
      <c r="M1025" s="92"/>
      <c r="N1025" s="19">
        <v>3</v>
      </c>
      <c r="O1025" s="20">
        <v>22</v>
      </c>
      <c r="P1025" s="20">
        <v>22</v>
      </c>
      <c r="Q1025" s="20">
        <v>0</v>
      </c>
      <c r="R1025" s="20">
        <v>22</v>
      </c>
      <c r="S1025" s="4">
        <v>0</v>
      </c>
      <c r="T1025" s="1">
        <v>0</v>
      </c>
      <c r="U1025" s="164">
        <v>39693</v>
      </c>
      <c r="V1025" s="106">
        <v>3</v>
      </c>
      <c r="W1025" s="20">
        <v>22</v>
      </c>
      <c r="X1025" s="437" t="str">
        <f t="shared" si="139"/>
        <v>OK</v>
      </c>
      <c r="Y1025" s="333">
        <f t="shared" si="141"/>
        <v>0</v>
      </c>
      <c r="Z1025" s="9" t="str">
        <f t="shared" si="142"/>
        <v>Black</v>
      </c>
      <c r="AA1025" s="75">
        <v>39696</v>
      </c>
      <c r="AB1025" s="1220"/>
      <c r="AC1025" s="147">
        <f t="shared" si="140"/>
        <v>6</v>
      </c>
      <c r="AD1025" s="20" t="str">
        <f t="shared" si="144"/>
        <v>OK</v>
      </c>
      <c r="AE1025" s="11" t="str">
        <f t="shared" si="143"/>
        <v>-</v>
      </c>
      <c r="AF1025" s="9" t="e">
        <f>IF(#REF!="","",AA1025-#REF!)</f>
        <v>#REF!</v>
      </c>
      <c r="AG1025" s="97"/>
      <c r="AH1025" s="62"/>
    </row>
    <row r="1026" spans="1:34" s="32" customFormat="1" hidden="1" outlineLevel="1" x14ac:dyDescent="0.2">
      <c r="A1026"/>
      <c r="B1026" s="19">
        <v>4</v>
      </c>
      <c r="C1026" s="383">
        <v>10</v>
      </c>
      <c r="D1026" s="20" t="s">
        <v>29</v>
      </c>
      <c r="E1026" s="153">
        <v>39689</v>
      </c>
      <c r="F1026" s="91"/>
      <c r="G1026" s="19">
        <v>4</v>
      </c>
      <c r="H1026" s="20">
        <v>10</v>
      </c>
      <c r="I1026" s="20">
        <v>10</v>
      </c>
      <c r="J1026" s="20">
        <v>10</v>
      </c>
      <c r="K1026" s="20">
        <v>0</v>
      </c>
      <c r="L1026" s="156">
        <v>39694</v>
      </c>
      <c r="M1026" s="92"/>
      <c r="N1026" s="19">
        <v>4</v>
      </c>
      <c r="O1026" s="20">
        <v>10</v>
      </c>
      <c r="P1026" s="20">
        <v>10</v>
      </c>
      <c r="Q1026" s="20">
        <v>0</v>
      </c>
      <c r="R1026" s="20">
        <v>10</v>
      </c>
      <c r="S1026" s="4">
        <v>0</v>
      </c>
      <c r="T1026" s="1">
        <v>0</v>
      </c>
      <c r="U1026" s="164">
        <v>39693</v>
      </c>
      <c r="V1026" s="106">
        <v>4</v>
      </c>
      <c r="W1026" s="20">
        <v>10</v>
      </c>
      <c r="X1026" s="437" t="str">
        <f t="shared" si="139"/>
        <v>OK</v>
      </c>
      <c r="Y1026" s="333">
        <f t="shared" si="141"/>
        <v>0</v>
      </c>
      <c r="Z1026" s="9" t="str">
        <f t="shared" si="142"/>
        <v>Credial</v>
      </c>
      <c r="AA1026" s="75">
        <v>39697</v>
      </c>
      <c r="AB1026" s="1220"/>
      <c r="AC1026" s="147">
        <f t="shared" si="140"/>
        <v>7</v>
      </c>
      <c r="AD1026" s="20" t="str">
        <f t="shared" si="144"/>
        <v>OK</v>
      </c>
      <c r="AE1026" s="11" t="str">
        <f t="shared" si="143"/>
        <v>-</v>
      </c>
      <c r="AF1026" s="9" t="e">
        <f>IF(#REF!="","",AA1026-#REF!)</f>
        <v>#REF!</v>
      </c>
      <c r="AG1026" s="97"/>
      <c r="AH1026" s="62"/>
    </row>
    <row r="1027" spans="1:34" s="32" customFormat="1" hidden="1" outlineLevel="1" x14ac:dyDescent="0.2">
      <c r="A1027"/>
      <c r="B1027" s="19">
        <v>5</v>
      </c>
      <c r="C1027" s="383">
        <v>147</v>
      </c>
      <c r="D1027" s="20" t="s">
        <v>30</v>
      </c>
      <c r="E1027" s="153">
        <v>39689</v>
      </c>
      <c r="F1027" s="91"/>
      <c r="G1027" s="19">
        <v>5</v>
      </c>
      <c r="H1027" s="20">
        <v>147</v>
      </c>
      <c r="I1027" s="20">
        <v>147</v>
      </c>
      <c r="J1027" s="20">
        <v>147</v>
      </c>
      <c r="K1027" s="20">
        <v>0</v>
      </c>
      <c r="L1027" s="156">
        <v>39694</v>
      </c>
      <c r="M1027" s="92"/>
      <c r="N1027" s="19">
        <v>5</v>
      </c>
      <c r="O1027" s="20">
        <v>147</v>
      </c>
      <c r="P1027" s="20">
        <v>147</v>
      </c>
      <c r="Q1027" s="20">
        <v>0</v>
      </c>
      <c r="R1027" s="20">
        <v>147</v>
      </c>
      <c r="S1027" s="4">
        <v>0</v>
      </c>
      <c r="T1027" s="1">
        <v>0</v>
      </c>
      <c r="U1027" s="164">
        <v>39693</v>
      </c>
      <c r="V1027" s="106">
        <v>5</v>
      </c>
      <c r="W1027" s="20">
        <v>147</v>
      </c>
      <c r="X1027" s="437" t="str">
        <f t="shared" si="139"/>
        <v>OK</v>
      </c>
      <c r="Y1027" s="333">
        <f t="shared" si="141"/>
        <v>0</v>
      </c>
      <c r="Z1027" s="9" t="str">
        <f t="shared" si="142"/>
        <v>Ikeia</v>
      </c>
      <c r="AA1027" s="75">
        <v>39696</v>
      </c>
      <c r="AB1027" s="1220"/>
      <c r="AC1027" s="147">
        <f t="shared" si="140"/>
        <v>6</v>
      </c>
      <c r="AD1027" s="20" t="str">
        <f t="shared" si="144"/>
        <v>OK</v>
      </c>
      <c r="AE1027" s="11" t="str">
        <f t="shared" si="143"/>
        <v>-</v>
      </c>
      <c r="AF1027" s="9" t="e">
        <f>IF(#REF!="","",AA1027-#REF!)</f>
        <v>#REF!</v>
      </c>
      <c r="AG1027" s="97"/>
      <c r="AH1027" s="62"/>
    </row>
    <row r="1028" spans="1:34" s="32" customFormat="1" hidden="1" outlineLevel="1" x14ac:dyDescent="0.2">
      <c r="A1028"/>
      <c r="B1028" s="19">
        <v>6</v>
      </c>
      <c r="C1028" s="383">
        <v>4</v>
      </c>
      <c r="D1028" s="20" t="s">
        <v>31</v>
      </c>
      <c r="E1028" s="153">
        <v>39689</v>
      </c>
      <c r="F1028" s="91"/>
      <c r="G1028" s="19">
        <v>6</v>
      </c>
      <c r="H1028" s="20">
        <v>4</v>
      </c>
      <c r="I1028" s="20">
        <v>4</v>
      </c>
      <c r="J1028" s="20">
        <v>4</v>
      </c>
      <c r="K1028" s="20">
        <v>0</v>
      </c>
      <c r="L1028" s="156">
        <v>39694</v>
      </c>
      <c r="M1028" s="92"/>
      <c r="N1028" s="19">
        <v>6</v>
      </c>
      <c r="O1028" s="20">
        <v>4</v>
      </c>
      <c r="P1028" s="20">
        <v>4</v>
      </c>
      <c r="Q1028" s="20">
        <v>0</v>
      </c>
      <c r="R1028" s="20">
        <v>4</v>
      </c>
      <c r="S1028" s="4">
        <v>0</v>
      </c>
      <c r="T1028" s="1">
        <v>0</v>
      </c>
      <c r="U1028" s="164">
        <v>39693</v>
      </c>
      <c r="V1028" s="106">
        <v>6</v>
      </c>
      <c r="W1028" s="20">
        <v>4</v>
      </c>
      <c r="X1028" s="437" t="str">
        <f t="shared" si="139"/>
        <v>OK</v>
      </c>
      <c r="Y1028" s="333">
        <f t="shared" si="141"/>
        <v>0</v>
      </c>
      <c r="Z1028" s="9" t="str">
        <f t="shared" si="142"/>
        <v>Moviflor</v>
      </c>
      <c r="AA1028" s="75">
        <v>39696</v>
      </c>
      <c r="AB1028" s="1220"/>
      <c r="AC1028" s="147">
        <f t="shared" si="140"/>
        <v>6</v>
      </c>
      <c r="AD1028" s="20" t="str">
        <f t="shared" si="144"/>
        <v>OK</v>
      </c>
      <c r="AE1028" s="11" t="str">
        <f t="shared" si="143"/>
        <v>-</v>
      </c>
      <c r="AF1028" s="9" t="e">
        <f>IF(#REF!="","",AA1028-#REF!)</f>
        <v>#REF!</v>
      </c>
      <c r="AG1028" s="97"/>
      <c r="AH1028" s="62"/>
    </row>
    <row r="1029" spans="1:34" s="32" customFormat="1" hidden="1" outlineLevel="1" x14ac:dyDescent="0.2">
      <c r="A1029"/>
      <c r="B1029" s="19">
        <v>7</v>
      </c>
      <c r="C1029" s="383">
        <v>173</v>
      </c>
      <c r="D1029" s="20" t="s">
        <v>32</v>
      </c>
      <c r="E1029" s="153">
        <v>39689</v>
      </c>
      <c r="F1029" s="91"/>
      <c r="G1029" s="19">
        <v>7</v>
      </c>
      <c r="H1029" s="20">
        <v>173</v>
      </c>
      <c r="I1029" s="20">
        <v>173</v>
      </c>
      <c r="J1029" s="20">
        <v>173</v>
      </c>
      <c r="K1029" s="20">
        <v>0</v>
      </c>
      <c r="L1029" s="156">
        <v>39694</v>
      </c>
      <c r="M1029" s="92"/>
      <c r="N1029" s="19">
        <v>7</v>
      </c>
      <c r="O1029" s="20">
        <v>173</v>
      </c>
      <c r="P1029" s="20">
        <v>173</v>
      </c>
      <c r="Q1029" s="20">
        <v>0</v>
      </c>
      <c r="R1029" s="20">
        <v>173</v>
      </c>
      <c r="S1029" s="4">
        <v>0</v>
      </c>
      <c r="T1029" s="1">
        <v>0</v>
      </c>
      <c r="U1029" s="164">
        <v>39693</v>
      </c>
      <c r="V1029" s="106">
        <v>7</v>
      </c>
      <c r="W1029" s="20">
        <v>173</v>
      </c>
      <c r="X1029" s="437" t="str">
        <f t="shared" si="139"/>
        <v>OK</v>
      </c>
      <c r="Y1029" s="333">
        <f t="shared" si="141"/>
        <v>0</v>
      </c>
      <c r="Z1029" s="9" t="str">
        <f t="shared" si="142"/>
        <v>Conforama</v>
      </c>
      <c r="AA1029" s="75">
        <v>39696</v>
      </c>
      <c r="AB1029" s="1220"/>
      <c r="AC1029" s="147">
        <f t="shared" si="140"/>
        <v>6</v>
      </c>
      <c r="AD1029" s="20" t="str">
        <f t="shared" si="144"/>
        <v>OK</v>
      </c>
      <c r="AE1029" s="11" t="str">
        <f t="shared" si="143"/>
        <v>-</v>
      </c>
      <c r="AF1029" s="9" t="e">
        <f>IF(#REF!="","",AA1029-#REF!)</f>
        <v>#REF!</v>
      </c>
      <c r="AG1029" s="97"/>
      <c r="AH1029" s="62"/>
    </row>
    <row r="1030" spans="1:34" s="32" customFormat="1" hidden="1" outlineLevel="1" x14ac:dyDescent="0.2">
      <c r="A1030"/>
      <c r="B1030" s="19">
        <v>8</v>
      </c>
      <c r="C1030" s="383">
        <v>5</v>
      </c>
      <c r="D1030" s="20" t="s">
        <v>34</v>
      </c>
      <c r="E1030" s="153">
        <v>39689</v>
      </c>
      <c r="F1030" s="91"/>
      <c r="G1030" s="19">
        <v>8</v>
      </c>
      <c r="H1030" s="20">
        <v>5</v>
      </c>
      <c r="I1030" s="20">
        <v>5</v>
      </c>
      <c r="J1030" s="20">
        <v>5</v>
      </c>
      <c r="K1030" s="20">
        <v>0</v>
      </c>
      <c r="L1030" s="156">
        <v>39694</v>
      </c>
      <c r="M1030" s="92"/>
      <c r="N1030" s="19">
        <v>8</v>
      </c>
      <c r="O1030" s="20">
        <v>5</v>
      </c>
      <c r="P1030" s="20">
        <v>5</v>
      </c>
      <c r="Q1030" s="20">
        <v>0</v>
      </c>
      <c r="R1030" s="20">
        <v>5</v>
      </c>
      <c r="S1030" s="4">
        <v>0</v>
      </c>
      <c r="T1030" s="1">
        <v>0</v>
      </c>
      <c r="U1030" s="164">
        <v>39693</v>
      </c>
      <c r="V1030" s="106">
        <v>8</v>
      </c>
      <c r="W1030" s="20">
        <v>5</v>
      </c>
      <c r="X1030" s="437" t="str">
        <f t="shared" si="139"/>
        <v>OK</v>
      </c>
      <c r="Y1030" s="333">
        <f t="shared" si="141"/>
        <v>0</v>
      </c>
      <c r="Z1030" s="9" t="str">
        <f t="shared" si="142"/>
        <v>Euronics</v>
      </c>
      <c r="AA1030" s="75">
        <v>39696</v>
      </c>
      <c r="AB1030" s="1220"/>
      <c r="AC1030" s="147">
        <f t="shared" si="140"/>
        <v>6</v>
      </c>
      <c r="AD1030" s="20" t="str">
        <f t="shared" si="144"/>
        <v>OK</v>
      </c>
      <c r="AE1030" s="11" t="str">
        <f t="shared" si="143"/>
        <v>-</v>
      </c>
      <c r="AF1030" s="9" t="e">
        <f>IF(#REF!="","",AA1030-#REF!)</f>
        <v>#REF!</v>
      </c>
      <c r="AG1030" s="97"/>
      <c r="AH1030" s="62"/>
    </row>
    <row r="1031" spans="1:34" s="32" customFormat="1" hidden="1" outlineLevel="1" x14ac:dyDescent="0.2">
      <c r="A1031"/>
      <c r="B1031" s="19">
        <v>9</v>
      </c>
      <c r="C1031" s="383">
        <v>5</v>
      </c>
      <c r="D1031" s="20" t="s">
        <v>35</v>
      </c>
      <c r="E1031" s="153">
        <v>39689</v>
      </c>
      <c r="F1031" s="91"/>
      <c r="G1031" s="19">
        <v>9</v>
      </c>
      <c r="H1031" s="20">
        <v>5</v>
      </c>
      <c r="I1031" s="20">
        <v>5</v>
      </c>
      <c r="J1031" s="20">
        <v>5</v>
      </c>
      <c r="K1031" s="20">
        <v>0</v>
      </c>
      <c r="L1031" s="156">
        <v>39694</v>
      </c>
      <c r="M1031" s="92"/>
      <c r="N1031" s="19">
        <v>9</v>
      </c>
      <c r="O1031" s="20">
        <v>5</v>
      </c>
      <c r="P1031" s="20">
        <v>5</v>
      </c>
      <c r="Q1031" s="20">
        <v>0</v>
      </c>
      <c r="R1031" s="20">
        <v>5</v>
      </c>
      <c r="S1031" s="4">
        <v>0</v>
      </c>
      <c r="T1031" s="1">
        <v>0</v>
      </c>
      <c r="U1031" s="164">
        <v>39693</v>
      </c>
      <c r="V1031" s="106">
        <v>9</v>
      </c>
      <c r="W1031" s="20">
        <v>5</v>
      </c>
      <c r="X1031" s="437" t="str">
        <f t="shared" si="139"/>
        <v>OK</v>
      </c>
      <c r="Y1031" s="333">
        <f t="shared" si="141"/>
        <v>0</v>
      </c>
      <c r="Z1031" s="9" t="str">
        <f t="shared" si="142"/>
        <v>Tien 21</v>
      </c>
      <c r="AA1031" s="75">
        <v>39696</v>
      </c>
      <c r="AB1031" s="1220"/>
      <c r="AC1031" s="147">
        <f t="shared" si="140"/>
        <v>6</v>
      </c>
      <c r="AD1031" s="20" t="str">
        <f t="shared" si="144"/>
        <v>OK</v>
      </c>
      <c r="AE1031" s="11" t="str">
        <f t="shared" si="143"/>
        <v>-</v>
      </c>
      <c r="AF1031" s="9" t="e">
        <f>IF(#REF!="","",AA1031-#REF!)</f>
        <v>#REF!</v>
      </c>
      <c r="AG1031" s="97"/>
      <c r="AH1031" s="62"/>
    </row>
    <row r="1032" spans="1:34" s="32" customFormat="1" hidden="1" outlineLevel="1" x14ac:dyDescent="0.2">
      <c r="A1032"/>
      <c r="B1032" s="22">
        <v>10</v>
      </c>
      <c r="C1032" s="404">
        <v>3</v>
      </c>
      <c r="D1032" s="21" t="s">
        <v>36</v>
      </c>
      <c r="E1032" s="153">
        <v>39689</v>
      </c>
      <c r="F1032" s="91"/>
      <c r="G1032" s="22">
        <v>10</v>
      </c>
      <c r="H1032" s="21">
        <v>3</v>
      </c>
      <c r="I1032" s="21">
        <v>3</v>
      </c>
      <c r="J1032" s="21">
        <v>3</v>
      </c>
      <c r="K1032" s="21">
        <v>0</v>
      </c>
      <c r="L1032" s="157">
        <v>39694</v>
      </c>
      <c r="M1032" s="92"/>
      <c r="N1032" s="22">
        <v>10</v>
      </c>
      <c r="O1032" s="21">
        <v>3</v>
      </c>
      <c r="P1032" s="21">
        <v>3</v>
      </c>
      <c r="Q1032" s="21">
        <v>0</v>
      </c>
      <c r="R1032" s="21">
        <v>3</v>
      </c>
      <c r="S1032" s="14">
        <v>0</v>
      </c>
      <c r="T1032" s="102">
        <v>0</v>
      </c>
      <c r="U1032" s="164">
        <v>39693</v>
      </c>
      <c r="V1032" s="108">
        <v>10</v>
      </c>
      <c r="W1032" s="21">
        <v>3</v>
      </c>
      <c r="X1032" s="437" t="str">
        <f t="shared" ref="X1032:X1095" si="145">IF(C1032=W1032,"OK",IF(W1032=R1032,"ERRO",IF(W1032="","KO",IF(W1032=J1032,"ERRO"))))</f>
        <v>OK</v>
      </c>
      <c r="Y1032" s="333">
        <f t="shared" si="141"/>
        <v>0</v>
      </c>
      <c r="Z1032" s="12" t="str">
        <f t="shared" si="142"/>
        <v>Confort</v>
      </c>
      <c r="AA1032" s="75">
        <v>39696</v>
      </c>
      <c r="AB1032" s="1221"/>
      <c r="AC1032" s="147">
        <f t="shared" ref="AC1032:AC1095" si="146">DAYS360(E1032,AA1032)</f>
        <v>6</v>
      </c>
      <c r="AD1032" s="20" t="str">
        <f t="shared" si="144"/>
        <v>OK</v>
      </c>
      <c r="AE1032" s="11" t="str">
        <f t="shared" si="143"/>
        <v>-</v>
      </c>
      <c r="AF1032" s="9" t="e">
        <f>IF(#REF!="","",AA1032-#REF!)</f>
        <v>#REF!</v>
      </c>
      <c r="AG1032" s="97"/>
      <c r="AH1032" s="62"/>
    </row>
    <row r="1033" spans="1:34" s="32" customFormat="1" hidden="1" outlineLevel="1" x14ac:dyDescent="0.2">
      <c r="A1033"/>
      <c r="B1033" s="19">
        <v>1</v>
      </c>
      <c r="C1033" s="383">
        <v>31</v>
      </c>
      <c r="D1033" s="20" t="s">
        <v>24</v>
      </c>
      <c r="E1033" s="153">
        <v>39693</v>
      </c>
      <c r="F1033" s="91"/>
      <c r="G1033" s="19">
        <v>1</v>
      </c>
      <c r="H1033" s="27">
        <v>1</v>
      </c>
      <c r="I1033" s="20">
        <v>31</v>
      </c>
      <c r="J1033" s="20">
        <v>31</v>
      </c>
      <c r="K1033" s="20">
        <v>0</v>
      </c>
      <c r="L1033" s="156">
        <v>39695</v>
      </c>
      <c r="M1033" s="92"/>
      <c r="N1033" s="19">
        <v>1</v>
      </c>
      <c r="O1033" s="20">
        <v>31</v>
      </c>
      <c r="P1033" s="20">
        <v>31</v>
      </c>
      <c r="Q1033" s="20">
        <v>0</v>
      </c>
      <c r="R1033" s="20">
        <v>31</v>
      </c>
      <c r="S1033" s="4">
        <v>0</v>
      </c>
      <c r="T1033" s="1">
        <v>0</v>
      </c>
      <c r="U1033" s="164">
        <v>39694</v>
      </c>
      <c r="V1033" s="106">
        <v>1</v>
      </c>
      <c r="W1033" s="20">
        <v>31</v>
      </c>
      <c r="X1033" s="437" t="str">
        <f t="shared" si="145"/>
        <v>OK</v>
      </c>
      <c r="Y1033" s="333">
        <f t="shared" ref="Y1033:Y1096" si="147">+C1033-W1033</f>
        <v>0</v>
      </c>
      <c r="Z1033" s="9" t="str">
        <f t="shared" ref="Z1033:Z1096" si="148">IF(D1033="","",D1033)</f>
        <v>White</v>
      </c>
      <c r="AA1033" s="75">
        <v>39696</v>
      </c>
      <c r="AB1033" s="1219">
        <f>SUM(W1033:W1043)</f>
        <v>582</v>
      </c>
      <c r="AC1033" s="147">
        <f t="shared" si="146"/>
        <v>3</v>
      </c>
      <c r="AD1033" s="20" t="str">
        <f t="shared" si="144"/>
        <v>OK</v>
      </c>
      <c r="AE1033" s="11" t="str">
        <f t="shared" si="143"/>
        <v>-</v>
      </c>
      <c r="AF1033" s="9" t="e">
        <f>IF(#REF!="","",AA1033-#REF!)</f>
        <v>#REF!</v>
      </c>
      <c r="AG1033" s="97"/>
      <c r="AH1033" s="62"/>
    </row>
    <row r="1034" spans="1:34" s="32" customFormat="1" hidden="1" outlineLevel="1" x14ac:dyDescent="0.2">
      <c r="A1034"/>
      <c r="B1034" s="19">
        <v>2</v>
      </c>
      <c r="C1034" s="383">
        <v>11</v>
      </c>
      <c r="D1034" s="20" t="s">
        <v>25</v>
      </c>
      <c r="E1034" s="153">
        <v>39693</v>
      </c>
      <c r="F1034" s="91"/>
      <c r="G1034" s="19">
        <v>2</v>
      </c>
      <c r="H1034" s="20">
        <v>11</v>
      </c>
      <c r="I1034" s="20">
        <v>11</v>
      </c>
      <c r="J1034" s="20">
        <v>11</v>
      </c>
      <c r="K1034" s="20">
        <v>0</v>
      </c>
      <c r="L1034" s="156">
        <v>39695</v>
      </c>
      <c r="M1034" s="92"/>
      <c r="N1034" s="19">
        <v>2</v>
      </c>
      <c r="O1034" s="20">
        <v>11</v>
      </c>
      <c r="P1034" s="20">
        <v>11</v>
      </c>
      <c r="Q1034" s="20">
        <v>0</v>
      </c>
      <c r="R1034" s="20">
        <v>11</v>
      </c>
      <c r="S1034" s="4">
        <v>0</v>
      </c>
      <c r="T1034" s="1">
        <v>0</v>
      </c>
      <c r="U1034" s="164">
        <v>39694</v>
      </c>
      <c r="V1034" s="106">
        <v>2</v>
      </c>
      <c r="W1034" s="20">
        <v>11</v>
      </c>
      <c r="X1034" s="437" t="str">
        <f t="shared" si="145"/>
        <v>OK</v>
      </c>
      <c r="Y1034" s="333">
        <f t="shared" si="147"/>
        <v>0</v>
      </c>
      <c r="Z1034" s="9" t="str">
        <f t="shared" si="148"/>
        <v>Green</v>
      </c>
      <c r="AA1034" s="75">
        <v>39696</v>
      </c>
      <c r="AB1034" s="1220"/>
      <c r="AC1034" s="147">
        <f t="shared" si="146"/>
        <v>3</v>
      </c>
      <c r="AD1034" s="20" t="str">
        <f t="shared" si="144"/>
        <v>OK</v>
      </c>
      <c r="AE1034" s="11" t="str">
        <f t="shared" si="143"/>
        <v>-</v>
      </c>
      <c r="AF1034" s="9" t="e">
        <f>IF(#REF!="","",AA1034-#REF!)</f>
        <v>#REF!</v>
      </c>
      <c r="AG1034" s="97"/>
      <c r="AH1034" s="62"/>
    </row>
    <row r="1035" spans="1:34" s="32" customFormat="1" hidden="1" outlineLevel="1" x14ac:dyDescent="0.2">
      <c r="A1035"/>
      <c r="B1035" s="19">
        <v>3</v>
      </c>
      <c r="C1035" s="383">
        <v>9</v>
      </c>
      <c r="D1035" s="20" t="s">
        <v>26</v>
      </c>
      <c r="E1035" s="153">
        <v>39693</v>
      </c>
      <c r="F1035" s="91"/>
      <c r="G1035" s="19">
        <v>3</v>
      </c>
      <c r="H1035" s="20">
        <v>9</v>
      </c>
      <c r="I1035" s="20">
        <v>9</v>
      </c>
      <c r="J1035" s="20">
        <v>9</v>
      </c>
      <c r="K1035" s="20">
        <v>0</v>
      </c>
      <c r="L1035" s="156">
        <v>39695</v>
      </c>
      <c r="M1035" s="92"/>
      <c r="N1035" s="19">
        <v>3</v>
      </c>
      <c r="O1035" s="20">
        <v>9</v>
      </c>
      <c r="P1035" s="20">
        <v>9</v>
      </c>
      <c r="Q1035" s="20">
        <v>0</v>
      </c>
      <c r="R1035" s="20">
        <v>9</v>
      </c>
      <c r="S1035" s="4">
        <v>0</v>
      </c>
      <c r="T1035" s="1">
        <v>0</v>
      </c>
      <c r="U1035" s="164">
        <v>39694</v>
      </c>
      <c r="V1035" s="106">
        <v>3</v>
      </c>
      <c r="W1035" s="20">
        <v>9</v>
      </c>
      <c r="X1035" s="437" t="str">
        <f t="shared" si="145"/>
        <v>OK</v>
      </c>
      <c r="Y1035" s="333">
        <f t="shared" si="147"/>
        <v>0</v>
      </c>
      <c r="Z1035" s="9" t="str">
        <f t="shared" si="148"/>
        <v>Black</v>
      </c>
      <c r="AA1035" s="75">
        <v>39696</v>
      </c>
      <c r="AB1035" s="1220"/>
      <c r="AC1035" s="147">
        <f t="shared" si="146"/>
        <v>3</v>
      </c>
      <c r="AD1035" s="20" t="str">
        <f t="shared" si="144"/>
        <v>OK</v>
      </c>
      <c r="AE1035" s="11" t="str">
        <f t="shared" si="143"/>
        <v>-</v>
      </c>
      <c r="AF1035" s="9" t="e">
        <f>IF(#REF!="","",AA1035-#REF!)</f>
        <v>#REF!</v>
      </c>
      <c r="AG1035" s="97"/>
      <c r="AH1035" s="62"/>
    </row>
    <row r="1036" spans="1:34" s="32" customFormat="1" hidden="1" outlineLevel="1" x14ac:dyDescent="0.2">
      <c r="A1036"/>
      <c r="B1036" s="19">
        <v>4</v>
      </c>
      <c r="C1036" s="383">
        <v>85</v>
      </c>
      <c r="D1036" s="20" t="s">
        <v>29</v>
      </c>
      <c r="E1036" s="153">
        <v>39693</v>
      </c>
      <c r="F1036" s="91"/>
      <c r="G1036" s="19">
        <v>4</v>
      </c>
      <c r="H1036" s="20">
        <v>85</v>
      </c>
      <c r="I1036" s="20">
        <v>85</v>
      </c>
      <c r="J1036" s="20">
        <v>85</v>
      </c>
      <c r="K1036" s="20">
        <v>0</v>
      </c>
      <c r="L1036" s="156">
        <v>39695</v>
      </c>
      <c r="M1036" s="92"/>
      <c r="N1036" s="19">
        <v>4</v>
      </c>
      <c r="O1036" s="20">
        <v>85</v>
      </c>
      <c r="P1036" s="20">
        <v>85</v>
      </c>
      <c r="Q1036" s="20">
        <v>0</v>
      </c>
      <c r="R1036" s="20">
        <v>85</v>
      </c>
      <c r="S1036" s="4">
        <v>0</v>
      </c>
      <c r="T1036" s="1">
        <v>0</v>
      </c>
      <c r="U1036" s="164">
        <v>39694</v>
      </c>
      <c r="V1036" s="106">
        <v>4</v>
      </c>
      <c r="W1036" s="20">
        <v>85</v>
      </c>
      <c r="X1036" s="437" t="str">
        <f t="shared" si="145"/>
        <v>OK</v>
      </c>
      <c r="Y1036" s="333">
        <f t="shared" si="147"/>
        <v>0</v>
      </c>
      <c r="Z1036" s="9" t="str">
        <f t="shared" si="148"/>
        <v>Credial</v>
      </c>
      <c r="AA1036" s="75">
        <v>39697</v>
      </c>
      <c r="AB1036" s="1220"/>
      <c r="AC1036" s="147">
        <f t="shared" si="146"/>
        <v>4</v>
      </c>
      <c r="AD1036" s="20" t="str">
        <f t="shared" si="144"/>
        <v>OK</v>
      </c>
      <c r="AE1036" s="11" t="str">
        <f t="shared" si="143"/>
        <v>-</v>
      </c>
      <c r="AF1036" s="9" t="e">
        <f>IF(#REF!="","",AA1036-#REF!)</f>
        <v>#REF!</v>
      </c>
      <c r="AG1036" s="97"/>
      <c r="AH1036" s="62"/>
    </row>
    <row r="1037" spans="1:34" s="32" customFormat="1" hidden="1" outlineLevel="1" x14ac:dyDescent="0.2">
      <c r="A1037"/>
      <c r="B1037" s="19">
        <v>5</v>
      </c>
      <c r="C1037" s="383">
        <v>133</v>
      </c>
      <c r="D1037" s="20" t="s">
        <v>30</v>
      </c>
      <c r="E1037" s="153">
        <v>39693</v>
      </c>
      <c r="F1037" s="91"/>
      <c r="G1037" s="19">
        <v>5</v>
      </c>
      <c r="H1037" s="20">
        <v>133</v>
      </c>
      <c r="I1037" s="20">
        <v>133</v>
      </c>
      <c r="J1037" s="20">
        <v>133</v>
      </c>
      <c r="K1037" s="20">
        <v>0</v>
      </c>
      <c r="L1037" s="156">
        <v>39695</v>
      </c>
      <c r="M1037" s="92"/>
      <c r="N1037" s="19">
        <v>5</v>
      </c>
      <c r="O1037" s="20">
        <v>133</v>
      </c>
      <c r="P1037" s="20">
        <v>133</v>
      </c>
      <c r="Q1037" s="20">
        <v>0</v>
      </c>
      <c r="R1037" s="20">
        <v>133</v>
      </c>
      <c r="S1037" s="4">
        <v>0</v>
      </c>
      <c r="T1037" s="1">
        <v>0</v>
      </c>
      <c r="U1037" s="164">
        <v>39694</v>
      </c>
      <c r="V1037" s="106">
        <v>5</v>
      </c>
      <c r="W1037" s="20">
        <v>133</v>
      </c>
      <c r="X1037" s="437" t="str">
        <f t="shared" si="145"/>
        <v>OK</v>
      </c>
      <c r="Y1037" s="333">
        <f t="shared" si="147"/>
        <v>0</v>
      </c>
      <c r="Z1037" s="9" t="str">
        <f t="shared" si="148"/>
        <v>Ikeia</v>
      </c>
      <c r="AA1037" s="75">
        <v>39696</v>
      </c>
      <c r="AB1037" s="1220"/>
      <c r="AC1037" s="147">
        <f t="shared" si="146"/>
        <v>3</v>
      </c>
      <c r="AD1037" s="20" t="str">
        <f t="shared" si="144"/>
        <v>OK</v>
      </c>
      <c r="AE1037" s="11" t="str">
        <f t="shared" si="143"/>
        <v>-</v>
      </c>
      <c r="AF1037" s="9" t="e">
        <f>IF(#REF!="","",AA1037-#REF!)</f>
        <v>#REF!</v>
      </c>
      <c r="AG1037" s="97"/>
      <c r="AH1037" s="62"/>
    </row>
    <row r="1038" spans="1:34" s="32" customFormat="1" hidden="1" outlineLevel="1" x14ac:dyDescent="0.2">
      <c r="A1038"/>
      <c r="B1038" s="19">
        <v>6</v>
      </c>
      <c r="C1038" s="383">
        <v>84</v>
      </c>
      <c r="D1038" s="20" t="s">
        <v>31</v>
      </c>
      <c r="E1038" s="153">
        <v>39693</v>
      </c>
      <c r="F1038" s="91"/>
      <c r="G1038" s="19">
        <v>6</v>
      </c>
      <c r="H1038" s="20">
        <v>84</v>
      </c>
      <c r="I1038" s="20">
        <v>84</v>
      </c>
      <c r="J1038" s="20">
        <v>84</v>
      </c>
      <c r="K1038" s="20">
        <v>0</v>
      </c>
      <c r="L1038" s="156">
        <v>39695</v>
      </c>
      <c r="M1038" s="92"/>
      <c r="N1038" s="19">
        <v>6</v>
      </c>
      <c r="O1038" s="20">
        <v>84</v>
      </c>
      <c r="P1038" s="20">
        <v>84</v>
      </c>
      <c r="Q1038" s="20">
        <v>0</v>
      </c>
      <c r="R1038" s="20">
        <v>84</v>
      </c>
      <c r="S1038" s="4">
        <v>0</v>
      </c>
      <c r="T1038" s="1">
        <v>0</v>
      </c>
      <c r="U1038" s="164">
        <v>39694</v>
      </c>
      <c r="V1038" s="106">
        <v>6</v>
      </c>
      <c r="W1038" s="20">
        <v>84</v>
      </c>
      <c r="X1038" s="437" t="str">
        <f t="shared" si="145"/>
        <v>OK</v>
      </c>
      <c r="Y1038" s="333">
        <f t="shared" si="147"/>
        <v>0</v>
      </c>
      <c r="Z1038" s="9" t="str">
        <f t="shared" si="148"/>
        <v>Moviflor</v>
      </c>
      <c r="AA1038" s="75">
        <v>39696</v>
      </c>
      <c r="AB1038" s="1220"/>
      <c r="AC1038" s="147">
        <f t="shared" si="146"/>
        <v>3</v>
      </c>
      <c r="AD1038" s="20" t="str">
        <f t="shared" si="144"/>
        <v>OK</v>
      </c>
      <c r="AE1038" s="11" t="str">
        <f t="shared" si="143"/>
        <v>-</v>
      </c>
      <c r="AF1038" s="9" t="e">
        <f>IF(#REF!="","",AA1038-#REF!)</f>
        <v>#REF!</v>
      </c>
      <c r="AG1038" s="97"/>
      <c r="AH1038" s="62"/>
    </row>
    <row r="1039" spans="1:34" s="32" customFormat="1" hidden="1" outlineLevel="1" x14ac:dyDescent="0.2">
      <c r="A1039"/>
      <c r="B1039" s="19">
        <v>7</v>
      </c>
      <c r="C1039" s="383">
        <v>199</v>
      </c>
      <c r="D1039" s="20" t="s">
        <v>32</v>
      </c>
      <c r="E1039" s="153">
        <v>39693</v>
      </c>
      <c r="F1039" s="91"/>
      <c r="G1039" s="19">
        <v>7</v>
      </c>
      <c r="H1039" s="20">
        <v>199</v>
      </c>
      <c r="I1039" s="20">
        <v>199</v>
      </c>
      <c r="J1039" s="20">
        <v>199</v>
      </c>
      <c r="K1039" s="20">
        <v>0</v>
      </c>
      <c r="L1039" s="156">
        <v>39695</v>
      </c>
      <c r="M1039" s="92"/>
      <c r="N1039" s="19">
        <v>7</v>
      </c>
      <c r="O1039" s="20">
        <v>199</v>
      </c>
      <c r="P1039" s="20">
        <v>199</v>
      </c>
      <c r="Q1039" s="20">
        <v>0</v>
      </c>
      <c r="R1039" s="20">
        <v>199</v>
      </c>
      <c r="S1039" s="4">
        <v>0</v>
      </c>
      <c r="T1039" s="1">
        <v>0</v>
      </c>
      <c r="U1039" s="164">
        <v>39694</v>
      </c>
      <c r="V1039" s="106">
        <v>7</v>
      </c>
      <c r="W1039" s="20">
        <v>199</v>
      </c>
      <c r="X1039" s="437" t="str">
        <f t="shared" si="145"/>
        <v>OK</v>
      </c>
      <c r="Y1039" s="333">
        <f t="shared" si="147"/>
        <v>0</v>
      </c>
      <c r="Z1039" s="9" t="str">
        <f t="shared" si="148"/>
        <v>Conforama</v>
      </c>
      <c r="AA1039" s="75">
        <v>39696</v>
      </c>
      <c r="AB1039" s="1220"/>
      <c r="AC1039" s="147">
        <f t="shared" si="146"/>
        <v>3</v>
      </c>
      <c r="AD1039" s="20" t="str">
        <f t="shared" si="144"/>
        <v>OK</v>
      </c>
      <c r="AE1039" s="11" t="str">
        <f t="shared" si="143"/>
        <v>-</v>
      </c>
      <c r="AF1039" s="9" t="e">
        <f>IF(#REF!="","",AA1039-#REF!)</f>
        <v>#REF!</v>
      </c>
      <c r="AG1039" s="97"/>
      <c r="AH1039" s="62"/>
    </row>
    <row r="1040" spans="1:34" s="32" customFormat="1" hidden="1" outlineLevel="1" x14ac:dyDescent="0.2">
      <c r="A1040"/>
      <c r="B1040" s="19">
        <v>8</v>
      </c>
      <c r="C1040" s="383">
        <v>3</v>
      </c>
      <c r="D1040" s="20" t="s">
        <v>34</v>
      </c>
      <c r="E1040" s="153">
        <v>39693</v>
      </c>
      <c r="F1040" s="91"/>
      <c r="G1040" s="19">
        <v>8</v>
      </c>
      <c r="H1040" s="20">
        <v>3</v>
      </c>
      <c r="I1040" s="20">
        <v>3</v>
      </c>
      <c r="J1040" s="20">
        <v>3</v>
      </c>
      <c r="K1040" s="20">
        <v>0</v>
      </c>
      <c r="L1040" s="156">
        <v>39695</v>
      </c>
      <c r="M1040" s="92"/>
      <c r="N1040" s="19">
        <v>8</v>
      </c>
      <c r="O1040" s="20">
        <v>3</v>
      </c>
      <c r="P1040" s="20">
        <v>3</v>
      </c>
      <c r="Q1040" s="20">
        <v>0</v>
      </c>
      <c r="R1040" s="20">
        <v>3</v>
      </c>
      <c r="S1040" s="4">
        <v>0</v>
      </c>
      <c r="T1040" s="1">
        <v>0</v>
      </c>
      <c r="U1040" s="164">
        <v>39694</v>
      </c>
      <c r="V1040" s="106">
        <v>8</v>
      </c>
      <c r="W1040" s="20">
        <v>3</v>
      </c>
      <c r="X1040" s="437" t="str">
        <f t="shared" si="145"/>
        <v>OK</v>
      </c>
      <c r="Y1040" s="333">
        <f t="shared" si="147"/>
        <v>0</v>
      </c>
      <c r="Z1040" s="9" t="str">
        <f t="shared" si="148"/>
        <v>Euronics</v>
      </c>
      <c r="AA1040" s="75">
        <v>39696</v>
      </c>
      <c r="AB1040" s="1220"/>
      <c r="AC1040" s="147">
        <f t="shared" si="146"/>
        <v>3</v>
      </c>
      <c r="AD1040" s="20" t="str">
        <f t="shared" si="144"/>
        <v>OK</v>
      </c>
      <c r="AE1040" s="11" t="str">
        <f t="shared" si="143"/>
        <v>-</v>
      </c>
      <c r="AF1040" s="9" t="e">
        <f>IF(#REF!="","",AA1040-#REF!)</f>
        <v>#REF!</v>
      </c>
      <c r="AG1040" s="97"/>
      <c r="AH1040" s="62"/>
    </row>
    <row r="1041" spans="1:34" s="32" customFormat="1" hidden="1" outlineLevel="1" x14ac:dyDescent="0.2">
      <c r="A1041"/>
      <c r="B1041" s="19">
        <v>9</v>
      </c>
      <c r="C1041" s="383">
        <v>4</v>
      </c>
      <c r="D1041" s="20" t="s">
        <v>35</v>
      </c>
      <c r="E1041" s="153">
        <v>39693</v>
      </c>
      <c r="F1041" s="91"/>
      <c r="G1041" s="19">
        <v>9</v>
      </c>
      <c r="H1041" s="20">
        <v>4</v>
      </c>
      <c r="I1041" s="20">
        <v>4</v>
      </c>
      <c r="J1041" s="20">
        <v>4</v>
      </c>
      <c r="K1041" s="20">
        <v>0</v>
      </c>
      <c r="L1041" s="156">
        <v>39695</v>
      </c>
      <c r="M1041" s="92"/>
      <c r="N1041" s="19">
        <v>9</v>
      </c>
      <c r="O1041" s="20">
        <v>4</v>
      </c>
      <c r="P1041" s="20">
        <v>4</v>
      </c>
      <c r="Q1041" s="20">
        <v>0</v>
      </c>
      <c r="R1041" s="20">
        <v>4</v>
      </c>
      <c r="S1041" s="4">
        <v>0</v>
      </c>
      <c r="T1041" s="1">
        <v>0</v>
      </c>
      <c r="U1041" s="164">
        <v>39694</v>
      </c>
      <c r="V1041" s="106">
        <v>9</v>
      </c>
      <c r="W1041" s="20">
        <v>4</v>
      </c>
      <c r="X1041" s="437" t="str">
        <f t="shared" si="145"/>
        <v>OK</v>
      </c>
      <c r="Y1041" s="333">
        <f t="shared" si="147"/>
        <v>0</v>
      </c>
      <c r="Z1041" s="9" t="str">
        <f t="shared" si="148"/>
        <v>Tien 21</v>
      </c>
      <c r="AA1041" s="75">
        <v>39696</v>
      </c>
      <c r="AB1041" s="1220"/>
      <c r="AC1041" s="147">
        <f t="shared" si="146"/>
        <v>3</v>
      </c>
      <c r="AD1041" s="20" t="str">
        <f t="shared" si="144"/>
        <v>OK</v>
      </c>
      <c r="AE1041" s="11" t="str">
        <f t="shared" si="143"/>
        <v>-</v>
      </c>
      <c r="AF1041" s="9" t="e">
        <f>IF(#REF!="","",AA1041-#REF!)</f>
        <v>#REF!</v>
      </c>
      <c r="AG1041" s="97"/>
      <c r="AH1041" s="62"/>
    </row>
    <row r="1042" spans="1:34" s="32" customFormat="1" hidden="1" outlineLevel="1" x14ac:dyDescent="0.2">
      <c r="A1042"/>
      <c r="B1042" s="19">
        <v>10</v>
      </c>
      <c r="C1042" s="383">
        <v>14</v>
      </c>
      <c r="D1042" s="20" t="s">
        <v>36</v>
      </c>
      <c r="E1042" s="153">
        <v>39693</v>
      </c>
      <c r="F1042" s="91"/>
      <c r="G1042" s="19">
        <v>10</v>
      </c>
      <c r="H1042" s="20">
        <v>14</v>
      </c>
      <c r="I1042" s="20">
        <v>14</v>
      </c>
      <c r="J1042" s="20">
        <v>14</v>
      </c>
      <c r="K1042" s="20">
        <v>0</v>
      </c>
      <c r="L1042" s="156">
        <v>39695</v>
      </c>
      <c r="M1042" s="92"/>
      <c r="N1042" s="19">
        <v>10</v>
      </c>
      <c r="O1042" s="20">
        <v>14</v>
      </c>
      <c r="P1042" s="20">
        <v>14</v>
      </c>
      <c r="Q1042" s="20">
        <v>0</v>
      </c>
      <c r="R1042" s="20">
        <v>14</v>
      </c>
      <c r="S1042" s="4">
        <v>0</v>
      </c>
      <c r="T1042" s="1">
        <v>0</v>
      </c>
      <c r="U1042" s="164">
        <v>39694</v>
      </c>
      <c r="V1042" s="106">
        <v>10</v>
      </c>
      <c r="W1042" s="20">
        <v>14</v>
      </c>
      <c r="X1042" s="437" t="str">
        <f t="shared" si="145"/>
        <v>OK</v>
      </c>
      <c r="Y1042" s="333">
        <f t="shared" si="147"/>
        <v>0</v>
      </c>
      <c r="Z1042" s="9" t="str">
        <f t="shared" si="148"/>
        <v>Confort</v>
      </c>
      <c r="AA1042" s="75">
        <v>39696</v>
      </c>
      <c r="AB1042" s="1220"/>
      <c r="AC1042" s="147">
        <f t="shared" si="146"/>
        <v>3</v>
      </c>
      <c r="AD1042" s="20" t="str">
        <f t="shared" si="144"/>
        <v>OK</v>
      </c>
      <c r="AE1042" s="11" t="str">
        <f t="shared" si="143"/>
        <v>-</v>
      </c>
      <c r="AF1042" s="9" t="e">
        <f>IF(#REF!="","",AA1042-#REF!)</f>
        <v>#REF!</v>
      </c>
      <c r="AG1042" s="97"/>
      <c r="AH1042" s="62"/>
    </row>
    <row r="1043" spans="1:34" s="32" customFormat="1" hidden="1" outlineLevel="1" x14ac:dyDescent="0.2">
      <c r="A1043"/>
      <c r="B1043" s="22">
        <v>11</v>
      </c>
      <c r="C1043" s="404">
        <v>9</v>
      </c>
      <c r="D1043" s="21" t="s">
        <v>37</v>
      </c>
      <c r="E1043" s="153">
        <v>39693</v>
      </c>
      <c r="F1043" s="91"/>
      <c r="G1043" s="22">
        <v>11</v>
      </c>
      <c r="H1043" s="21">
        <v>9</v>
      </c>
      <c r="I1043" s="21">
        <v>9</v>
      </c>
      <c r="J1043" s="21">
        <v>9</v>
      </c>
      <c r="K1043" s="21">
        <v>0</v>
      </c>
      <c r="L1043" s="157">
        <v>39695</v>
      </c>
      <c r="M1043" s="92"/>
      <c r="N1043" s="22">
        <v>11</v>
      </c>
      <c r="O1043" s="21">
        <v>9</v>
      </c>
      <c r="P1043" s="21">
        <v>9</v>
      </c>
      <c r="Q1043" s="21">
        <v>0</v>
      </c>
      <c r="R1043" s="21">
        <v>9</v>
      </c>
      <c r="S1043" s="14">
        <v>0</v>
      </c>
      <c r="T1043" s="102">
        <v>0</v>
      </c>
      <c r="U1043" s="164">
        <v>39694</v>
      </c>
      <c r="V1043" s="108">
        <v>11</v>
      </c>
      <c r="W1043" s="21">
        <v>9</v>
      </c>
      <c r="X1043" s="437" t="str">
        <f t="shared" si="145"/>
        <v>OK</v>
      </c>
      <c r="Y1043" s="333">
        <f t="shared" si="147"/>
        <v>0</v>
      </c>
      <c r="Z1043" s="12" t="str">
        <f t="shared" si="148"/>
        <v>Solmar</v>
      </c>
      <c r="AA1043" s="75">
        <v>39696</v>
      </c>
      <c r="AB1043" s="1221"/>
      <c r="AC1043" s="147">
        <f t="shared" si="146"/>
        <v>3</v>
      </c>
      <c r="AD1043" s="20" t="str">
        <f t="shared" si="144"/>
        <v>OK</v>
      </c>
      <c r="AE1043" s="11" t="str">
        <f t="shared" si="143"/>
        <v>-</v>
      </c>
      <c r="AF1043" s="9" t="e">
        <f>IF(#REF!="","",AA1043-#REF!)</f>
        <v>#REF!</v>
      </c>
      <c r="AG1043" s="97"/>
      <c r="AH1043" s="62"/>
    </row>
    <row r="1044" spans="1:34" s="32" customFormat="1" hidden="1" outlineLevel="1" x14ac:dyDescent="0.2">
      <c r="A1044"/>
      <c r="B1044" s="19">
        <v>1</v>
      </c>
      <c r="C1044" s="383">
        <v>381</v>
      </c>
      <c r="D1044" s="20" t="s">
        <v>24</v>
      </c>
      <c r="E1044" s="153">
        <v>39695</v>
      </c>
      <c r="F1044" s="91"/>
      <c r="G1044" s="19">
        <v>1</v>
      </c>
      <c r="H1044" s="20">
        <v>381</v>
      </c>
      <c r="I1044" s="20">
        <v>381</v>
      </c>
      <c r="J1044" s="20">
        <v>381</v>
      </c>
      <c r="K1044" s="20">
        <v>0</v>
      </c>
      <c r="L1044" s="156">
        <v>39699</v>
      </c>
      <c r="M1044" s="92"/>
      <c r="N1044" s="19">
        <v>1</v>
      </c>
      <c r="O1044" s="20">
        <v>381</v>
      </c>
      <c r="P1044" s="20">
        <v>381</v>
      </c>
      <c r="Q1044" s="20">
        <v>0</v>
      </c>
      <c r="R1044" s="20">
        <v>381</v>
      </c>
      <c r="S1044" s="4">
        <v>0</v>
      </c>
      <c r="T1044" s="1">
        <v>0</v>
      </c>
      <c r="U1044" s="164">
        <v>39696</v>
      </c>
      <c r="V1044" s="106">
        <v>1</v>
      </c>
      <c r="W1044" s="20">
        <v>381</v>
      </c>
      <c r="X1044" s="437" t="str">
        <f t="shared" si="145"/>
        <v>OK</v>
      </c>
      <c r="Y1044" s="333">
        <f t="shared" si="147"/>
        <v>0</v>
      </c>
      <c r="Z1044" s="9" t="str">
        <f t="shared" si="148"/>
        <v>White</v>
      </c>
      <c r="AA1044" s="75">
        <v>39700</v>
      </c>
      <c r="AB1044" s="1219">
        <f>SUM(W1044:W1053)</f>
        <v>677</v>
      </c>
      <c r="AC1044" s="147">
        <f t="shared" si="146"/>
        <v>5</v>
      </c>
      <c r="AD1044" s="20" t="str">
        <f t="shared" si="144"/>
        <v>OK</v>
      </c>
      <c r="AE1044" s="11" t="str">
        <f t="shared" si="143"/>
        <v>-</v>
      </c>
      <c r="AF1044" s="9" t="e">
        <f>IF(#REF!="","",AA1044-#REF!)</f>
        <v>#REF!</v>
      </c>
      <c r="AG1044" s="97"/>
      <c r="AH1044" s="62"/>
    </row>
    <row r="1045" spans="1:34" s="32" customFormat="1" hidden="1" outlineLevel="1" x14ac:dyDescent="0.2">
      <c r="A1045"/>
      <c r="B1045" s="19">
        <v>2</v>
      </c>
      <c r="C1045" s="383">
        <v>18</v>
      </c>
      <c r="D1045" s="20" t="s">
        <v>25</v>
      </c>
      <c r="E1045" s="153">
        <v>39695</v>
      </c>
      <c r="F1045" s="91"/>
      <c r="G1045" s="19">
        <v>2</v>
      </c>
      <c r="H1045" s="20">
        <v>18</v>
      </c>
      <c r="I1045" s="20">
        <v>18</v>
      </c>
      <c r="J1045" s="20">
        <v>18</v>
      </c>
      <c r="K1045" s="20">
        <v>0</v>
      </c>
      <c r="L1045" s="156">
        <v>39699</v>
      </c>
      <c r="M1045" s="92"/>
      <c r="N1045" s="19">
        <v>2</v>
      </c>
      <c r="O1045" s="20">
        <v>18</v>
      </c>
      <c r="P1045" s="20">
        <v>18</v>
      </c>
      <c r="Q1045" s="20">
        <v>0</v>
      </c>
      <c r="R1045" s="20">
        <v>18</v>
      </c>
      <c r="S1045" s="4">
        <v>0</v>
      </c>
      <c r="T1045" s="1">
        <v>0</v>
      </c>
      <c r="U1045" s="164">
        <v>39696</v>
      </c>
      <c r="V1045" s="106">
        <v>2</v>
      </c>
      <c r="W1045" s="20">
        <v>18</v>
      </c>
      <c r="X1045" s="437" t="str">
        <f t="shared" si="145"/>
        <v>OK</v>
      </c>
      <c r="Y1045" s="333">
        <f t="shared" si="147"/>
        <v>0</v>
      </c>
      <c r="Z1045" s="9" t="str">
        <f t="shared" si="148"/>
        <v>Green</v>
      </c>
      <c r="AA1045" s="75">
        <v>39701</v>
      </c>
      <c r="AB1045" s="1220"/>
      <c r="AC1045" s="147">
        <f t="shared" si="146"/>
        <v>6</v>
      </c>
      <c r="AD1045" s="20" t="str">
        <f t="shared" si="144"/>
        <v>OK</v>
      </c>
      <c r="AE1045" s="11" t="str">
        <f t="shared" si="143"/>
        <v>-</v>
      </c>
      <c r="AF1045" s="9" t="e">
        <f>IF(#REF!="","",AA1045-#REF!)</f>
        <v>#REF!</v>
      </c>
      <c r="AG1045" s="97"/>
      <c r="AH1045" s="62"/>
    </row>
    <row r="1046" spans="1:34" s="32" customFormat="1" hidden="1" outlineLevel="1" x14ac:dyDescent="0.2">
      <c r="A1046"/>
      <c r="B1046" s="19">
        <v>3</v>
      </c>
      <c r="C1046" s="383">
        <v>17</v>
      </c>
      <c r="D1046" s="20" t="s">
        <v>26</v>
      </c>
      <c r="E1046" s="153">
        <v>39695</v>
      </c>
      <c r="F1046" s="91"/>
      <c r="G1046" s="19">
        <v>3</v>
      </c>
      <c r="H1046" s="20">
        <v>17</v>
      </c>
      <c r="I1046" s="20">
        <v>17</v>
      </c>
      <c r="J1046" s="20">
        <v>17</v>
      </c>
      <c r="K1046" s="20">
        <v>0</v>
      </c>
      <c r="L1046" s="156">
        <v>39699</v>
      </c>
      <c r="M1046" s="92"/>
      <c r="N1046" s="19">
        <v>3</v>
      </c>
      <c r="O1046" s="20">
        <v>17</v>
      </c>
      <c r="P1046" s="20">
        <v>17</v>
      </c>
      <c r="Q1046" s="20">
        <v>0</v>
      </c>
      <c r="R1046" s="20">
        <v>17</v>
      </c>
      <c r="S1046" s="4">
        <v>0</v>
      </c>
      <c r="T1046" s="1">
        <v>0</v>
      </c>
      <c r="U1046" s="164">
        <v>39696</v>
      </c>
      <c r="V1046" s="106">
        <v>3</v>
      </c>
      <c r="W1046" s="20">
        <v>17</v>
      </c>
      <c r="X1046" s="437" t="str">
        <f t="shared" si="145"/>
        <v>OK</v>
      </c>
      <c r="Y1046" s="333">
        <f t="shared" si="147"/>
        <v>0</v>
      </c>
      <c r="Z1046" s="9" t="str">
        <f t="shared" si="148"/>
        <v>Black</v>
      </c>
      <c r="AA1046" s="75">
        <v>39701</v>
      </c>
      <c r="AB1046" s="1220"/>
      <c r="AC1046" s="147">
        <f t="shared" si="146"/>
        <v>6</v>
      </c>
      <c r="AD1046" s="20" t="str">
        <f t="shared" si="144"/>
        <v>OK</v>
      </c>
      <c r="AE1046" s="11" t="str">
        <f t="shared" si="143"/>
        <v>-</v>
      </c>
      <c r="AF1046" s="9" t="e">
        <f>IF(#REF!="","",AA1046-#REF!)</f>
        <v>#REF!</v>
      </c>
      <c r="AG1046" s="97"/>
      <c r="AH1046" s="62"/>
    </row>
    <row r="1047" spans="1:34" s="32" customFormat="1" hidden="1" outlineLevel="1" x14ac:dyDescent="0.2">
      <c r="A1047"/>
      <c r="B1047" s="19">
        <v>4</v>
      </c>
      <c r="C1047" s="383">
        <v>16</v>
      </c>
      <c r="D1047" s="20" t="s">
        <v>29</v>
      </c>
      <c r="E1047" s="153">
        <v>39695</v>
      </c>
      <c r="F1047" s="91"/>
      <c r="G1047" s="19">
        <v>4</v>
      </c>
      <c r="H1047" s="20">
        <v>16</v>
      </c>
      <c r="I1047" s="20">
        <v>16</v>
      </c>
      <c r="J1047" s="20">
        <v>16</v>
      </c>
      <c r="K1047" s="20">
        <v>0</v>
      </c>
      <c r="L1047" s="156">
        <v>39699</v>
      </c>
      <c r="M1047" s="92"/>
      <c r="N1047" s="19">
        <v>4</v>
      </c>
      <c r="O1047" s="20">
        <v>16</v>
      </c>
      <c r="P1047" s="20">
        <v>16</v>
      </c>
      <c r="Q1047" s="20">
        <v>0</v>
      </c>
      <c r="R1047" s="20">
        <v>16</v>
      </c>
      <c r="S1047" s="4">
        <v>0</v>
      </c>
      <c r="T1047" s="1">
        <v>0</v>
      </c>
      <c r="U1047" s="164">
        <v>39696</v>
      </c>
      <c r="V1047" s="106">
        <v>4</v>
      </c>
      <c r="W1047" s="20">
        <v>16</v>
      </c>
      <c r="X1047" s="437" t="str">
        <f t="shared" si="145"/>
        <v>OK</v>
      </c>
      <c r="Y1047" s="333">
        <f t="shared" si="147"/>
        <v>0</v>
      </c>
      <c r="Z1047" s="9" t="str">
        <f t="shared" si="148"/>
        <v>Credial</v>
      </c>
      <c r="AA1047" s="75">
        <v>39701</v>
      </c>
      <c r="AB1047" s="1220"/>
      <c r="AC1047" s="147">
        <f t="shared" si="146"/>
        <v>6</v>
      </c>
      <c r="AD1047" s="20" t="str">
        <f t="shared" si="144"/>
        <v>OK</v>
      </c>
      <c r="AE1047" s="11" t="str">
        <f t="shared" si="143"/>
        <v>-</v>
      </c>
      <c r="AF1047" s="9" t="e">
        <f>IF(#REF!="","",AA1047-#REF!)</f>
        <v>#REF!</v>
      </c>
      <c r="AG1047" s="97"/>
      <c r="AH1047" s="62"/>
    </row>
    <row r="1048" spans="1:34" s="32" customFormat="1" hidden="1" outlineLevel="1" x14ac:dyDescent="0.2">
      <c r="A1048"/>
      <c r="B1048" s="19">
        <v>5</v>
      </c>
      <c r="C1048" s="383">
        <v>204</v>
      </c>
      <c r="D1048" s="20" t="s">
        <v>30</v>
      </c>
      <c r="E1048" s="153">
        <v>39695</v>
      </c>
      <c r="F1048" s="91"/>
      <c r="G1048" s="19">
        <v>5</v>
      </c>
      <c r="H1048" s="20">
        <v>204</v>
      </c>
      <c r="I1048" s="20">
        <v>204</v>
      </c>
      <c r="J1048" s="20">
        <v>204</v>
      </c>
      <c r="K1048" s="20">
        <v>0</v>
      </c>
      <c r="L1048" s="156">
        <v>39699</v>
      </c>
      <c r="M1048" s="92"/>
      <c r="N1048" s="19">
        <v>5</v>
      </c>
      <c r="O1048" s="20">
        <v>204</v>
      </c>
      <c r="P1048" s="20">
        <v>204</v>
      </c>
      <c r="Q1048" s="20">
        <v>0</v>
      </c>
      <c r="R1048" s="20">
        <v>204</v>
      </c>
      <c r="S1048" s="4">
        <v>0</v>
      </c>
      <c r="T1048" s="1">
        <v>0</v>
      </c>
      <c r="U1048" s="164">
        <v>39696</v>
      </c>
      <c r="V1048" s="106">
        <v>5</v>
      </c>
      <c r="W1048" s="20">
        <v>204</v>
      </c>
      <c r="X1048" s="437" t="str">
        <f t="shared" si="145"/>
        <v>OK</v>
      </c>
      <c r="Y1048" s="333">
        <f t="shared" si="147"/>
        <v>0</v>
      </c>
      <c r="Z1048" s="9" t="str">
        <f t="shared" si="148"/>
        <v>Ikeia</v>
      </c>
      <c r="AA1048" s="75">
        <v>39701</v>
      </c>
      <c r="AB1048" s="1220"/>
      <c r="AC1048" s="147">
        <f t="shared" si="146"/>
        <v>6</v>
      </c>
      <c r="AD1048" s="20" t="str">
        <f t="shared" si="144"/>
        <v>OK</v>
      </c>
      <c r="AE1048" s="11" t="str">
        <f t="shared" si="143"/>
        <v>-</v>
      </c>
      <c r="AF1048" s="9" t="e">
        <f>IF(#REF!="","",AA1048-#REF!)</f>
        <v>#REF!</v>
      </c>
      <c r="AG1048" s="97"/>
      <c r="AH1048" s="62"/>
    </row>
    <row r="1049" spans="1:34" s="32" customFormat="1" hidden="1" outlineLevel="1" x14ac:dyDescent="0.2">
      <c r="A1049"/>
      <c r="B1049" s="19">
        <v>6</v>
      </c>
      <c r="C1049" s="383">
        <v>6</v>
      </c>
      <c r="D1049" s="20" t="s">
        <v>31</v>
      </c>
      <c r="E1049" s="153">
        <v>39695</v>
      </c>
      <c r="F1049" s="91"/>
      <c r="G1049" s="19">
        <v>6</v>
      </c>
      <c r="H1049" s="20">
        <v>6</v>
      </c>
      <c r="I1049" s="20">
        <v>6</v>
      </c>
      <c r="J1049" s="20">
        <v>6</v>
      </c>
      <c r="K1049" s="20">
        <v>0</v>
      </c>
      <c r="L1049" s="156">
        <v>39699</v>
      </c>
      <c r="M1049" s="92"/>
      <c r="N1049" s="19">
        <v>6</v>
      </c>
      <c r="O1049" s="20">
        <v>6</v>
      </c>
      <c r="P1049" s="20">
        <v>6</v>
      </c>
      <c r="Q1049" s="20">
        <v>0</v>
      </c>
      <c r="R1049" s="20">
        <v>6</v>
      </c>
      <c r="S1049" s="4">
        <v>0</v>
      </c>
      <c r="T1049" s="1">
        <v>0</v>
      </c>
      <c r="U1049" s="164">
        <v>39696</v>
      </c>
      <c r="V1049" s="106">
        <v>6</v>
      </c>
      <c r="W1049" s="20">
        <v>6</v>
      </c>
      <c r="X1049" s="437" t="str">
        <f t="shared" si="145"/>
        <v>OK</v>
      </c>
      <c r="Y1049" s="333">
        <f t="shared" si="147"/>
        <v>0</v>
      </c>
      <c r="Z1049" s="9" t="str">
        <f t="shared" si="148"/>
        <v>Moviflor</v>
      </c>
      <c r="AA1049" s="75">
        <v>39700</v>
      </c>
      <c r="AB1049" s="1220"/>
      <c r="AC1049" s="147">
        <f t="shared" si="146"/>
        <v>5</v>
      </c>
      <c r="AD1049" s="20" t="str">
        <f t="shared" si="144"/>
        <v>OK</v>
      </c>
      <c r="AE1049" s="11" t="str">
        <f t="shared" si="143"/>
        <v>-</v>
      </c>
      <c r="AF1049" s="9" t="e">
        <f>IF(#REF!="","",AA1049-#REF!)</f>
        <v>#REF!</v>
      </c>
      <c r="AG1049" s="97"/>
      <c r="AH1049" s="62"/>
    </row>
    <row r="1050" spans="1:34" s="32" customFormat="1" hidden="1" outlineLevel="1" x14ac:dyDescent="0.2">
      <c r="A1050"/>
      <c r="B1050" s="19">
        <v>7</v>
      </c>
      <c r="C1050" s="383">
        <v>25</v>
      </c>
      <c r="D1050" s="20" t="s">
        <v>32</v>
      </c>
      <c r="E1050" s="153">
        <v>39695</v>
      </c>
      <c r="F1050" s="91"/>
      <c r="G1050" s="19">
        <v>7</v>
      </c>
      <c r="H1050" s="20">
        <v>25</v>
      </c>
      <c r="I1050" s="20">
        <v>25</v>
      </c>
      <c r="J1050" s="20">
        <v>25</v>
      </c>
      <c r="K1050" s="20">
        <v>0</v>
      </c>
      <c r="L1050" s="156">
        <v>39699</v>
      </c>
      <c r="M1050" s="92"/>
      <c r="N1050" s="19">
        <v>7</v>
      </c>
      <c r="O1050" s="20">
        <v>25</v>
      </c>
      <c r="P1050" s="20">
        <v>25</v>
      </c>
      <c r="Q1050" s="20">
        <v>0</v>
      </c>
      <c r="R1050" s="20">
        <v>25</v>
      </c>
      <c r="S1050" s="4">
        <v>0</v>
      </c>
      <c r="T1050" s="1">
        <v>0</v>
      </c>
      <c r="U1050" s="164">
        <v>39696</v>
      </c>
      <c r="V1050" s="106">
        <v>7</v>
      </c>
      <c r="W1050" s="20">
        <v>25</v>
      </c>
      <c r="X1050" s="437" t="str">
        <f t="shared" si="145"/>
        <v>OK</v>
      </c>
      <c r="Y1050" s="333">
        <f t="shared" si="147"/>
        <v>0</v>
      </c>
      <c r="Z1050" s="9" t="str">
        <f t="shared" si="148"/>
        <v>Conforama</v>
      </c>
      <c r="AA1050" s="75">
        <v>39701</v>
      </c>
      <c r="AB1050" s="1220"/>
      <c r="AC1050" s="147">
        <f t="shared" si="146"/>
        <v>6</v>
      </c>
      <c r="AD1050" s="20" t="str">
        <f t="shared" si="144"/>
        <v>OK</v>
      </c>
      <c r="AE1050" s="11" t="str">
        <f t="shared" si="143"/>
        <v>-</v>
      </c>
      <c r="AF1050" s="9" t="e">
        <f>IF(#REF!="","",AA1050-#REF!)</f>
        <v>#REF!</v>
      </c>
      <c r="AG1050" s="97"/>
      <c r="AH1050" s="62"/>
    </row>
    <row r="1051" spans="1:34" s="32" customFormat="1" hidden="1" outlineLevel="1" x14ac:dyDescent="0.2">
      <c r="A1051"/>
      <c r="B1051" s="19">
        <v>8</v>
      </c>
      <c r="C1051" s="383">
        <v>4</v>
      </c>
      <c r="D1051" s="20" t="s">
        <v>35</v>
      </c>
      <c r="E1051" s="153">
        <v>39695</v>
      </c>
      <c r="F1051" s="91"/>
      <c r="G1051" s="19">
        <v>8</v>
      </c>
      <c r="H1051" s="20">
        <v>4</v>
      </c>
      <c r="I1051" s="20">
        <v>4</v>
      </c>
      <c r="J1051" s="20">
        <v>4</v>
      </c>
      <c r="K1051" s="20">
        <v>0</v>
      </c>
      <c r="L1051" s="156">
        <v>39699</v>
      </c>
      <c r="M1051" s="92"/>
      <c r="N1051" s="19">
        <v>8</v>
      </c>
      <c r="O1051" s="20">
        <v>4</v>
      </c>
      <c r="P1051" s="20">
        <v>4</v>
      </c>
      <c r="Q1051" s="20">
        <v>0</v>
      </c>
      <c r="R1051" s="20">
        <v>4</v>
      </c>
      <c r="S1051" s="4">
        <v>0</v>
      </c>
      <c r="T1051" s="1">
        <v>0</v>
      </c>
      <c r="U1051" s="164">
        <v>39696</v>
      </c>
      <c r="V1051" s="106">
        <v>8</v>
      </c>
      <c r="W1051" s="20">
        <v>4</v>
      </c>
      <c r="X1051" s="437" t="str">
        <f t="shared" si="145"/>
        <v>OK</v>
      </c>
      <c r="Y1051" s="333">
        <f t="shared" si="147"/>
        <v>0</v>
      </c>
      <c r="Z1051" s="9" t="str">
        <f t="shared" si="148"/>
        <v>Tien 21</v>
      </c>
      <c r="AA1051" s="75">
        <v>39700</v>
      </c>
      <c r="AB1051" s="1220"/>
      <c r="AC1051" s="147">
        <f t="shared" si="146"/>
        <v>5</v>
      </c>
      <c r="AD1051" s="20" t="str">
        <f t="shared" si="144"/>
        <v>OK</v>
      </c>
      <c r="AE1051" s="11" t="str">
        <f t="shared" si="143"/>
        <v>-</v>
      </c>
      <c r="AF1051" s="9" t="e">
        <f>IF(#REF!="","",AA1051-#REF!)</f>
        <v>#REF!</v>
      </c>
      <c r="AG1051" s="97"/>
      <c r="AH1051" s="62"/>
    </row>
    <row r="1052" spans="1:34" s="32" customFormat="1" hidden="1" outlineLevel="1" x14ac:dyDescent="0.2">
      <c r="A1052"/>
      <c r="B1052" s="19">
        <v>9</v>
      </c>
      <c r="C1052" s="383">
        <v>5</v>
      </c>
      <c r="D1052" s="20" t="s">
        <v>36</v>
      </c>
      <c r="E1052" s="153">
        <v>39695</v>
      </c>
      <c r="F1052" s="91"/>
      <c r="G1052" s="19">
        <v>9</v>
      </c>
      <c r="H1052" s="20">
        <v>5</v>
      </c>
      <c r="I1052" s="20">
        <v>5</v>
      </c>
      <c r="J1052" s="20">
        <v>5</v>
      </c>
      <c r="K1052" s="20">
        <v>0</v>
      </c>
      <c r="L1052" s="156">
        <v>39699</v>
      </c>
      <c r="M1052" s="92"/>
      <c r="N1052" s="19">
        <v>9</v>
      </c>
      <c r="O1052" s="20">
        <v>5</v>
      </c>
      <c r="P1052" s="20">
        <v>5</v>
      </c>
      <c r="Q1052" s="20">
        <v>0</v>
      </c>
      <c r="R1052" s="20">
        <v>5</v>
      </c>
      <c r="S1052" s="4">
        <v>0</v>
      </c>
      <c r="T1052" s="1">
        <v>0</v>
      </c>
      <c r="U1052" s="164">
        <v>39696</v>
      </c>
      <c r="V1052" s="106">
        <v>9</v>
      </c>
      <c r="W1052" s="20">
        <v>5</v>
      </c>
      <c r="X1052" s="437" t="str">
        <f t="shared" si="145"/>
        <v>OK</v>
      </c>
      <c r="Y1052" s="333">
        <f t="shared" si="147"/>
        <v>0</v>
      </c>
      <c r="Z1052" s="9" t="str">
        <f t="shared" si="148"/>
        <v>Confort</v>
      </c>
      <c r="AA1052" s="75">
        <v>39701</v>
      </c>
      <c r="AB1052" s="1220"/>
      <c r="AC1052" s="147">
        <f t="shared" si="146"/>
        <v>6</v>
      </c>
      <c r="AD1052" s="20" t="str">
        <f t="shared" si="144"/>
        <v>OK</v>
      </c>
      <c r="AE1052" s="11" t="str">
        <f t="shared" si="143"/>
        <v>-</v>
      </c>
      <c r="AF1052" s="9" t="e">
        <f>IF(#REF!="","",AA1052-#REF!)</f>
        <v>#REF!</v>
      </c>
      <c r="AG1052" s="97"/>
      <c r="AH1052" s="62"/>
    </row>
    <row r="1053" spans="1:34" s="32" customFormat="1" hidden="1" outlineLevel="1" x14ac:dyDescent="0.2">
      <c r="A1053"/>
      <c r="B1053" s="22">
        <v>10</v>
      </c>
      <c r="C1053" s="404">
        <v>1</v>
      </c>
      <c r="D1053" s="21" t="s">
        <v>29</v>
      </c>
      <c r="E1053" s="153">
        <v>39695</v>
      </c>
      <c r="F1053" s="91"/>
      <c r="G1053" s="22">
        <v>10</v>
      </c>
      <c r="H1053" s="21">
        <v>1</v>
      </c>
      <c r="I1053" s="21">
        <v>1</v>
      </c>
      <c r="J1053" s="21">
        <v>1</v>
      </c>
      <c r="K1053" s="21">
        <v>0</v>
      </c>
      <c r="L1053" s="157">
        <v>39699</v>
      </c>
      <c r="M1053" s="92"/>
      <c r="N1053" s="22">
        <v>10</v>
      </c>
      <c r="O1053" s="21">
        <v>1</v>
      </c>
      <c r="P1053" s="21">
        <v>1</v>
      </c>
      <c r="Q1053" s="21">
        <v>0</v>
      </c>
      <c r="R1053" s="21">
        <v>1</v>
      </c>
      <c r="S1053" s="14">
        <v>0</v>
      </c>
      <c r="T1053" s="102">
        <v>0</v>
      </c>
      <c r="U1053" s="164">
        <v>39696</v>
      </c>
      <c r="V1053" s="108">
        <v>10</v>
      </c>
      <c r="W1053" s="21">
        <v>1</v>
      </c>
      <c r="X1053" s="437" t="str">
        <f t="shared" si="145"/>
        <v>OK</v>
      </c>
      <c r="Y1053" s="333">
        <f t="shared" si="147"/>
        <v>0</v>
      </c>
      <c r="Z1053" s="12" t="str">
        <f t="shared" si="148"/>
        <v>Credial</v>
      </c>
      <c r="AA1053" s="75">
        <v>39701</v>
      </c>
      <c r="AB1053" s="1221"/>
      <c r="AC1053" s="147">
        <f t="shared" si="146"/>
        <v>6</v>
      </c>
      <c r="AD1053" s="20" t="str">
        <f t="shared" si="144"/>
        <v>OK</v>
      </c>
      <c r="AE1053" s="11" t="str">
        <f t="shared" si="143"/>
        <v>-</v>
      </c>
      <c r="AF1053" s="9" t="e">
        <f>IF(#REF!="","",AA1053-#REF!)</f>
        <v>#REF!</v>
      </c>
      <c r="AG1053" s="97"/>
      <c r="AH1053" s="62"/>
    </row>
    <row r="1054" spans="1:34" s="32" customFormat="1" hidden="1" outlineLevel="1" x14ac:dyDescent="0.2">
      <c r="A1054"/>
      <c r="B1054" s="19">
        <v>1</v>
      </c>
      <c r="C1054" s="383">
        <v>36</v>
      </c>
      <c r="D1054" s="20" t="s">
        <v>24</v>
      </c>
      <c r="E1054" s="153">
        <v>39699</v>
      </c>
      <c r="F1054" s="91"/>
      <c r="G1054" s="19">
        <v>1</v>
      </c>
      <c r="H1054" s="20">
        <v>100</v>
      </c>
      <c r="I1054" s="20">
        <v>36</v>
      </c>
      <c r="J1054" s="20">
        <v>36</v>
      </c>
      <c r="K1054" s="20">
        <v>0</v>
      </c>
      <c r="L1054" s="156">
        <v>39701</v>
      </c>
      <c r="M1054" s="92"/>
      <c r="N1054" s="19">
        <v>1</v>
      </c>
      <c r="O1054" s="20">
        <v>36</v>
      </c>
      <c r="P1054" s="20">
        <v>36</v>
      </c>
      <c r="Q1054" s="20">
        <v>0</v>
      </c>
      <c r="R1054" s="20">
        <v>36</v>
      </c>
      <c r="S1054" s="4">
        <v>0</v>
      </c>
      <c r="T1054" s="1">
        <v>0</v>
      </c>
      <c r="U1054" s="164">
        <v>39700</v>
      </c>
      <c r="V1054" s="19">
        <v>1</v>
      </c>
      <c r="W1054" s="20">
        <v>36</v>
      </c>
      <c r="X1054" s="437" t="str">
        <f t="shared" si="145"/>
        <v>OK</v>
      </c>
      <c r="Y1054" s="333">
        <f t="shared" si="147"/>
        <v>0</v>
      </c>
      <c r="Z1054" s="9" t="str">
        <f t="shared" si="148"/>
        <v>White</v>
      </c>
      <c r="AA1054" s="75">
        <v>39702</v>
      </c>
      <c r="AB1054" s="1219">
        <f>SUM(W1054:W1063)</f>
        <v>386</v>
      </c>
      <c r="AC1054" s="147">
        <f t="shared" si="146"/>
        <v>3</v>
      </c>
      <c r="AD1054" s="20" t="str">
        <f t="shared" si="144"/>
        <v>OK</v>
      </c>
      <c r="AE1054" s="11" t="str">
        <f t="shared" si="143"/>
        <v>-</v>
      </c>
      <c r="AF1054" s="9" t="e">
        <f>IF(#REF!="","",AA1054-#REF!)</f>
        <v>#REF!</v>
      </c>
      <c r="AG1054" s="97"/>
      <c r="AH1054" s="62"/>
    </row>
    <row r="1055" spans="1:34" s="32" customFormat="1" hidden="1" outlineLevel="1" x14ac:dyDescent="0.2">
      <c r="A1055"/>
      <c r="B1055" s="19">
        <v>2</v>
      </c>
      <c r="C1055" s="383">
        <v>15</v>
      </c>
      <c r="D1055" s="20" t="s">
        <v>25</v>
      </c>
      <c r="E1055" s="153">
        <v>39699</v>
      </c>
      <c r="F1055" s="91"/>
      <c r="G1055" s="19">
        <v>2</v>
      </c>
      <c r="H1055" s="20">
        <v>15</v>
      </c>
      <c r="I1055" s="20">
        <v>15</v>
      </c>
      <c r="J1055" s="20">
        <v>15</v>
      </c>
      <c r="K1055" s="20">
        <v>0</v>
      </c>
      <c r="L1055" s="156">
        <v>39701</v>
      </c>
      <c r="M1055" s="92"/>
      <c r="N1055" s="19">
        <v>2</v>
      </c>
      <c r="O1055" s="20">
        <v>15</v>
      </c>
      <c r="P1055" s="20">
        <v>15</v>
      </c>
      <c r="Q1055" s="20">
        <v>0</v>
      </c>
      <c r="R1055" s="20">
        <v>15</v>
      </c>
      <c r="S1055" s="4">
        <v>0</v>
      </c>
      <c r="T1055" s="1">
        <v>0</v>
      </c>
      <c r="U1055" s="164">
        <v>39700</v>
      </c>
      <c r="V1055" s="19">
        <v>2</v>
      </c>
      <c r="W1055" s="20">
        <v>15</v>
      </c>
      <c r="X1055" s="437" t="str">
        <f t="shared" si="145"/>
        <v>OK</v>
      </c>
      <c r="Y1055" s="333">
        <f t="shared" si="147"/>
        <v>0</v>
      </c>
      <c r="Z1055" s="9" t="str">
        <f t="shared" si="148"/>
        <v>Green</v>
      </c>
      <c r="AA1055" s="75">
        <v>39702</v>
      </c>
      <c r="AB1055" s="1220"/>
      <c r="AC1055" s="147">
        <f t="shared" si="146"/>
        <v>3</v>
      </c>
      <c r="AD1055" s="20" t="str">
        <f t="shared" si="144"/>
        <v>OK</v>
      </c>
      <c r="AE1055" s="11" t="str">
        <f t="shared" si="143"/>
        <v>-</v>
      </c>
      <c r="AF1055" s="9" t="e">
        <f>IF(#REF!="","",AA1055-#REF!)</f>
        <v>#REF!</v>
      </c>
      <c r="AG1055" s="97"/>
      <c r="AH1055" s="62"/>
    </row>
    <row r="1056" spans="1:34" s="32" customFormat="1" hidden="1" outlineLevel="1" x14ac:dyDescent="0.2">
      <c r="A1056"/>
      <c r="B1056" s="19">
        <v>3</v>
      </c>
      <c r="C1056" s="383">
        <v>26</v>
      </c>
      <c r="D1056" s="20" t="s">
        <v>26</v>
      </c>
      <c r="E1056" s="153">
        <v>39699</v>
      </c>
      <c r="F1056" s="91"/>
      <c r="G1056" s="19">
        <v>3</v>
      </c>
      <c r="H1056" s="20">
        <v>26</v>
      </c>
      <c r="I1056" s="20">
        <v>26</v>
      </c>
      <c r="J1056" s="20">
        <v>26</v>
      </c>
      <c r="K1056" s="20">
        <v>0</v>
      </c>
      <c r="L1056" s="156">
        <v>39701</v>
      </c>
      <c r="M1056" s="92"/>
      <c r="N1056" s="19">
        <v>3</v>
      </c>
      <c r="O1056" s="20">
        <v>26</v>
      </c>
      <c r="P1056" s="20">
        <v>26</v>
      </c>
      <c r="Q1056" s="20">
        <v>0</v>
      </c>
      <c r="R1056" s="20">
        <v>26</v>
      </c>
      <c r="S1056" s="4">
        <v>0</v>
      </c>
      <c r="T1056" s="1">
        <v>0</v>
      </c>
      <c r="U1056" s="164">
        <v>39700</v>
      </c>
      <c r="V1056" s="19">
        <v>3</v>
      </c>
      <c r="W1056" s="20">
        <v>26</v>
      </c>
      <c r="X1056" s="437" t="str">
        <f t="shared" si="145"/>
        <v>OK</v>
      </c>
      <c r="Y1056" s="333">
        <f t="shared" si="147"/>
        <v>0</v>
      </c>
      <c r="Z1056" s="9" t="str">
        <f t="shared" si="148"/>
        <v>Black</v>
      </c>
      <c r="AA1056" s="75">
        <v>39702</v>
      </c>
      <c r="AB1056" s="1220"/>
      <c r="AC1056" s="147">
        <f t="shared" si="146"/>
        <v>3</v>
      </c>
      <c r="AD1056" s="20" t="str">
        <f t="shared" si="144"/>
        <v>OK</v>
      </c>
      <c r="AE1056" s="11" t="str">
        <f t="shared" si="143"/>
        <v>-</v>
      </c>
      <c r="AF1056" s="9" t="e">
        <f>IF(#REF!="","",AA1056-#REF!)</f>
        <v>#REF!</v>
      </c>
      <c r="AG1056" s="97"/>
      <c r="AH1056" s="62"/>
    </row>
    <row r="1057" spans="1:34" s="32" customFormat="1" hidden="1" outlineLevel="1" x14ac:dyDescent="0.2">
      <c r="A1057"/>
      <c r="B1057" s="19">
        <v>4</v>
      </c>
      <c r="C1057" s="383">
        <v>18</v>
      </c>
      <c r="D1057" s="20" t="s">
        <v>29</v>
      </c>
      <c r="E1057" s="153">
        <v>39699</v>
      </c>
      <c r="F1057" s="91"/>
      <c r="G1057" s="19">
        <v>4</v>
      </c>
      <c r="H1057" s="20">
        <v>18</v>
      </c>
      <c r="I1057" s="20">
        <v>18</v>
      </c>
      <c r="J1057" s="20">
        <v>18</v>
      </c>
      <c r="K1057" s="20">
        <v>0</v>
      </c>
      <c r="L1057" s="156">
        <v>39701</v>
      </c>
      <c r="M1057" s="92"/>
      <c r="N1057" s="19">
        <v>4</v>
      </c>
      <c r="O1057" s="20">
        <v>18</v>
      </c>
      <c r="P1057" s="20">
        <v>18</v>
      </c>
      <c r="Q1057" s="20">
        <v>0</v>
      </c>
      <c r="R1057" s="20">
        <v>18</v>
      </c>
      <c r="S1057" s="4">
        <v>0</v>
      </c>
      <c r="T1057" s="1">
        <v>0</v>
      </c>
      <c r="U1057" s="164">
        <v>39700</v>
      </c>
      <c r="V1057" s="19">
        <v>4</v>
      </c>
      <c r="W1057" s="20">
        <v>18</v>
      </c>
      <c r="X1057" s="437" t="str">
        <f t="shared" si="145"/>
        <v>OK</v>
      </c>
      <c r="Y1057" s="333">
        <f t="shared" si="147"/>
        <v>0</v>
      </c>
      <c r="Z1057" s="9" t="str">
        <f t="shared" si="148"/>
        <v>Credial</v>
      </c>
      <c r="AA1057" s="75">
        <v>39702</v>
      </c>
      <c r="AB1057" s="1220"/>
      <c r="AC1057" s="147">
        <f t="shared" si="146"/>
        <v>3</v>
      </c>
      <c r="AD1057" s="20" t="str">
        <f t="shared" si="144"/>
        <v>OK</v>
      </c>
      <c r="AE1057" s="11" t="str">
        <f t="shared" si="143"/>
        <v>-</v>
      </c>
      <c r="AF1057" s="9" t="e">
        <f>IF(#REF!="","",AA1057-#REF!)</f>
        <v>#REF!</v>
      </c>
      <c r="AG1057" s="97"/>
      <c r="AH1057" s="62"/>
    </row>
    <row r="1058" spans="1:34" s="32" customFormat="1" hidden="1" outlineLevel="1" x14ac:dyDescent="0.2">
      <c r="A1058"/>
      <c r="B1058" s="19">
        <v>5</v>
      </c>
      <c r="C1058" s="383">
        <v>159</v>
      </c>
      <c r="D1058" s="20" t="s">
        <v>30</v>
      </c>
      <c r="E1058" s="153">
        <v>39699</v>
      </c>
      <c r="F1058" s="91"/>
      <c r="G1058" s="19">
        <v>5</v>
      </c>
      <c r="H1058" s="20">
        <v>159</v>
      </c>
      <c r="I1058" s="20">
        <v>159</v>
      </c>
      <c r="J1058" s="20">
        <v>159</v>
      </c>
      <c r="K1058" s="20">
        <v>0</v>
      </c>
      <c r="L1058" s="156">
        <v>39701</v>
      </c>
      <c r="M1058" s="92"/>
      <c r="N1058" s="19">
        <v>5</v>
      </c>
      <c r="O1058" s="20">
        <v>159</v>
      </c>
      <c r="P1058" s="20">
        <v>159</v>
      </c>
      <c r="Q1058" s="20">
        <v>0</v>
      </c>
      <c r="R1058" s="20">
        <v>159</v>
      </c>
      <c r="S1058" s="4">
        <v>0</v>
      </c>
      <c r="T1058" s="1">
        <v>0</v>
      </c>
      <c r="U1058" s="164">
        <v>39700</v>
      </c>
      <c r="V1058" s="19">
        <v>5</v>
      </c>
      <c r="W1058" s="20">
        <v>159</v>
      </c>
      <c r="X1058" s="437" t="str">
        <f t="shared" si="145"/>
        <v>OK</v>
      </c>
      <c r="Y1058" s="333">
        <f t="shared" si="147"/>
        <v>0</v>
      </c>
      <c r="Z1058" s="9" t="str">
        <f t="shared" si="148"/>
        <v>Ikeia</v>
      </c>
      <c r="AA1058" s="75">
        <v>39702</v>
      </c>
      <c r="AB1058" s="1220"/>
      <c r="AC1058" s="147">
        <f t="shared" si="146"/>
        <v>3</v>
      </c>
      <c r="AD1058" s="20" t="str">
        <f t="shared" si="144"/>
        <v>OK</v>
      </c>
      <c r="AE1058" s="11" t="str">
        <f t="shared" si="143"/>
        <v>-</v>
      </c>
      <c r="AF1058" s="9" t="e">
        <f>IF(#REF!="","",AA1058-#REF!)</f>
        <v>#REF!</v>
      </c>
      <c r="AG1058" s="97"/>
      <c r="AH1058" s="62"/>
    </row>
    <row r="1059" spans="1:34" s="32" customFormat="1" hidden="1" outlineLevel="1" x14ac:dyDescent="0.2">
      <c r="A1059"/>
      <c r="B1059" s="19">
        <v>6</v>
      </c>
      <c r="C1059" s="383">
        <v>4</v>
      </c>
      <c r="D1059" s="20" t="s">
        <v>31</v>
      </c>
      <c r="E1059" s="153">
        <v>39699</v>
      </c>
      <c r="F1059" s="91"/>
      <c r="G1059" s="19">
        <v>6</v>
      </c>
      <c r="H1059" s="20">
        <v>4</v>
      </c>
      <c r="I1059" s="20">
        <v>4</v>
      </c>
      <c r="J1059" s="20">
        <v>4</v>
      </c>
      <c r="K1059" s="20">
        <v>0</v>
      </c>
      <c r="L1059" s="156">
        <v>39701</v>
      </c>
      <c r="M1059" s="92"/>
      <c r="N1059" s="19">
        <v>6</v>
      </c>
      <c r="O1059" s="20">
        <v>4</v>
      </c>
      <c r="P1059" s="20">
        <v>4</v>
      </c>
      <c r="Q1059" s="20">
        <v>0</v>
      </c>
      <c r="R1059" s="20">
        <v>4</v>
      </c>
      <c r="S1059" s="4">
        <v>0</v>
      </c>
      <c r="T1059" s="1">
        <v>0</v>
      </c>
      <c r="U1059" s="164">
        <v>39700</v>
      </c>
      <c r="V1059" s="19">
        <v>6</v>
      </c>
      <c r="W1059" s="20">
        <v>4</v>
      </c>
      <c r="X1059" s="437" t="str">
        <f t="shared" si="145"/>
        <v>OK</v>
      </c>
      <c r="Y1059" s="333">
        <f t="shared" si="147"/>
        <v>0</v>
      </c>
      <c r="Z1059" s="9" t="str">
        <f t="shared" si="148"/>
        <v>Moviflor</v>
      </c>
      <c r="AA1059" s="75">
        <v>39702</v>
      </c>
      <c r="AB1059" s="1220"/>
      <c r="AC1059" s="147">
        <f t="shared" si="146"/>
        <v>3</v>
      </c>
      <c r="AD1059" s="20" t="str">
        <f t="shared" si="144"/>
        <v>OK</v>
      </c>
      <c r="AE1059" s="11" t="str">
        <f t="shared" si="143"/>
        <v>-</v>
      </c>
      <c r="AF1059" s="9" t="e">
        <f>IF(#REF!="","",AA1059-#REF!)</f>
        <v>#REF!</v>
      </c>
      <c r="AG1059" s="97"/>
      <c r="AH1059" s="62"/>
    </row>
    <row r="1060" spans="1:34" s="32" customFormat="1" hidden="1" outlineLevel="1" x14ac:dyDescent="0.2">
      <c r="A1060"/>
      <c r="B1060" s="19">
        <v>7</v>
      </c>
      <c r="C1060" s="383">
        <v>108</v>
      </c>
      <c r="D1060" s="20" t="s">
        <v>32</v>
      </c>
      <c r="E1060" s="153">
        <v>39699</v>
      </c>
      <c r="F1060" s="91"/>
      <c r="G1060" s="19">
        <v>7</v>
      </c>
      <c r="H1060" s="20">
        <v>108</v>
      </c>
      <c r="I1060" s="20">
        <v>108</v>
      </c>
      <c r="J1060" s="20">
        <v>108</v>
      </c>
      <c r="K1060" s="20">
        <v>0</v>
      </c>
      <c r="L1060" s="156">
        <v>39701</v>
      </c>
      <c r="M1060" s="92"/>
      <c r="N1060" s="19">
        <v>7</v>
      </c>
      <c r="O1060" s="20">
        <v>108</v>
      </c>
      <c r="P1060" s="20">
        <v>108</v>
      </c>
      <c r="Q1060" s="20">
        <v>0</v>
      </c>
      <c r="R1060" s="20">
        <v>108</v>
      </c>
      <c r="S1060" s="4">
        <v>0</v>
      </c>
      <c r="T1060" s="1">
        <v>0</v>
      </c>
      <c r="U1060" s="164">
        <v>39700</v>
      </c>
      <c r="V1060" s="19">
        <v>7</v>
      </c>
      <c r="W1060" s="20">
        <v>108</v>
      </c>
      <c r="X1060" s="437" t="str">
        <f t="shared" si="145"/>
        <v>OK</v>
      </c>
      <c r="Y1060" s="333">
        <f t="shared" si="147"/>
        <v>0</v>
      </c>
      <c r="Z1060" s="9" t="str">
        <f t="shared" si="148"/>
        <v>Conforama</v>
      </c>
      <c r="AA1060" s="75">
        <v>39702</v>
      </c>
      <c r="AB1060" s="1220"/>
      <c r="AC1060" s="147">
        <f t="shared" si="146"/>
        <v>3</v>
      </c>
      <c r="AD1060" s="20" t="str">
        <f t="shared" si="144"/>
        <v>OK</v>
      </c>
      <c r="AE1060" s="11" t="str">
        <f t="shared" si="143"/>
        <v>-</v>
      </c>
      <c r="AF1060" s="9" t="e">
        <f>IF(#REF!="","",AA1060-#REF!)</f>
        <v>#REF!</v>
      </c>
      <c r="AG1060" s="97"/>
      <c r="AH1060" s="62"/>
    </row>
    <row r="1061" spans="1:34" s="32" customFormat="1" hidden="1" outlineLevel="1" x14ac:dyDescent="0.2">
      <c r="A1061"/>
      <c r="B1061" s="19">
        <v>8</v>
      </c>
      <c r="C1061" s="383">
        <v>13</v>
      </c>
      <c r="D1061" s="20" t="s">
        <v>34</v>
      </c>
      <c r="E1061" s="153">
        <v>39699</v>
      </c>
      <c r="F1061" s="91"/>
      <c r="G1061" s="19">
        <v>8</v>
      </c>
      <c r="H1061" s="20">
        <v>13</v>
      </c>
      <c r="I1061" s="20">
        <v>13</v>
      </c>
      <c r="J1061" s="20">
        <v>13</v>
      </c>
      <c r="K1061" s="20">
        <v>0</v>
      </c>
      <c r="L1061" s="156">
        <v>39701</v>
      </c>
      <c r="M1061" s="92"/>
      <c r="N1061" s="19">
        <v>8</v>
      </c>
      <c r="O1061" s="20">
        <v>13</v>
      </c>
      <c r="P1061" s="20">
        <v>13</v>
      </c>
      <c r="Q1061" s="20">
        <v>0</v>
      </c>
      <c r="R1061" s="20">
        <v>13</v>
      </c>
      <c r="S1061" s="4">
        <v>0</v>
      </c>
      <c r="T1061" s="1">
        <v>0</v>
      </c>
      <c r="U1061" s="164">
        <v>39700</v>
      </c>
      <c r="V1061" s="19">
        <v>8</v>
      </c>
      <c r="W1061" s="20">
        <v>13</v>
      </c>
      <c r="X1061" s="437" t="str">
        <f t="shared" si="145"/>
        <v>OK</v>
      </c>
      <c r="Y1061" s="333">
        <f t="shared" si="147"/>
        <v>0</v>
      </c>
      <c r="Z1061" s="9" t="str">
        <f t="shared" si="148"/>
        <v>Euronics</v>
      </c>
      <c r="AA1061" s="75">
        <v>39702</v>
      </c>
      <c r="AB1061" s="1220"/>
      <c r="AC1061" s="147">
        <f t="shared" si="146"/>
        <v>3</v>
      </c>
      <c r="AD1061" s="20" t="str">
        <f t="shared" si="144"/>
        <v>OK</v>
      </c>
      <c r="AE1061" s="11" t="str">
        <f t="shared" si="143"/>
        <v>-</v>
      </c>
      <c r="AF1061" s="9" t="e">
        <f>IF(#REF!="","",AA1061-#REF!)</f>
        <v>#REF!</v>
      </c>
      <c r="AG1061" s="97"/>
      <c r="AH1061" s="62"/>
    </row>
    <row r="1062" spans="1:34" s="32" customFormat="1" hidden="1" outlineLevel="1" x14ac:dyDescent="0.2">
      <c r="A1062"/>
      <c r="B1062" s="19">
        <v>9</v>
      </c>
      <c r="C1062" s="383">
        <v>3</v>
      </c>
      <c r="D1062" s="20" t="s">
        <v>35</v>
      </c>
      <c r="E1062" s="153">
        <v>39699</v>
      </c>
      <c r="F1062" s="91"/>
      <c r="G1062" s="19">
        <v>9</v>
      </c>
      <c r="H1062" s="20">
        <v>3</v>
      </c>
      <c r="I1062" s="20">
        <v>3</v>
      </c>
      <c r="J1062" s="20">
        <v>3</v>
      </c>
      <c r="K1062" s="20">
        <v>0</v>
      </c>
      <c r="L1062" s="156">
        <v>39701</v>
      </c>
      <c r="M1062" s="92"/>
      <c r="N1062" s="19">
        <v>9</v>
      </c>
      <c r="O1062" s="20">
        <v>3</v>
      </c>
      <c r="P1062" s="20">
        <v>3</v>
      </c>
      <c r="Q1062" s="20">
        <v>0</v>
      </c>
      <c r="R1062" s="20">
        <v>3</v>
      </c>
      <c r="S1062" s="4">
        <v>0</v>
      </c>
      <c r="T1062" s="1">
        <v>0</v>
      </c>
      <c r="U1062" s="164">
        <v>39700</v>
      </c>
      <c r="V1062" s="19">
        <v>9</v>
      </c>
      <c r="W1062" s="20">
        <v>3</v>
      </c>
      <c r="X1062" s="437" t="str">
        <f t="shared" si="145"/>
        <v>OK</v>
      </c>
      <c r="Y1062" s="333">
        <f t="shared" si="147"/>
        <v>0</v>
      </c>
      <c r="Z1062" s="9" t="str">
        <f t="shared" si="148"/>
        <v>Tien 21</v>
      </c>
      <c r="AA1062" s="75">
        <v>39702</v>
      </c>
      <c r="AB1062" s="1220"/>
      <c r="AC1062" s="147">
        <f t="shared" si="146"/>
        <v>3</v>
      </c>
      <c r="AD1062" s="20" t="str">
        <f t="shared" si="144"/>
        <v>OK</v>
      </c>
      <c r="AE1062" s="11" t="str">
        <f t="shared" ref="AE1062:AE1125" si="149">IF(AND((AA1062=""),$E$8&gt;(V1116+5)),"ALERTA","-")</f>
        <v>-</v>
      </c>
      <c r="AF1062" s="9" t="e">
        <f>IF(#REF!="","",AA1062-#REF!)</f>
        <v>#REF!</v>
      </c>
      <c r="AG1062" s="97"/>
      <c r="AH1062" s="62"/>
    </row>
    <row r="1063" spans="1:34" s="32" customFormat="1" hidden="1" outlineLevel="1" x14ac:dyDescent="0.2">
      <c r="A1063"/>
      <c r="B1063" s="22">
        <v>10</v>
      </c>
      <c r="C1063" s="404">
        <v>4</v>
      </c>
      <c r="D1063" s="21" t="s">
        <v>36</v>
      </c>
      <c r="E1063" s="153">
        <v>39699</v>
      </c>
      <c r="F1063" s="91"/>
      <c r="G1063" s="22">
        <v>10</v>
      </c>
      <c r="H1063" s="21">
        <v>4</v>
      </c>
      <c r="I1063" s="21">
        <v>4</v>
      </c>
      <c r="J1063" s="21">
        <v>4</v>
      </c>
      <c r="K1063" s="21">
        <v>0</v>
      </c>
      <c r="L1063" s="157">
        <v>39701</v>
      </c>
      <c r="M1063" s="92"/>
      <c r="N1063" s="22">
        <v>10</v>
      </c>
      <c r="O1063" s="21">
        <v>4</v>
      </c>
      <c r="P1063" s="21">
        <v>4</v>
      </c>
      <c r="Q1063" s="21">
        <v>0</v>
      </c>
      <c r="R1063" s="21">
        <v>4</v>
      </c>
      <c r="S1063" s="14">
        <v>0</v>
      </c>
      <c r="T1063" s="102">
        <v>0</v>
      </c>
      <c r="U1063" s="164">
        <v>39700</v>
      </c>
      <c r="V1063" s="22">
        <v>10</v>
      </c>
      <c r="W1063" s="21">
        <v>4</v>
      </c>
      <c r="X1063" s="437" t="str">
        <f t="shared" si="145"/>
        <v>OK</v>
      </c>
      <c r="Y1063" s="333">
        <f t="shared" si="147"/>
        <v>0</v>
      </c>
      <c r="Z1063" s="12" t="str">
        <f t="shared" si="148"/>
        <v>Confort</v>
      </c>
      <c r="AA1063" s="75">
        <v>39702</v>
      </c>
      <c r="AB1063" s="1221"/>
      <c r="AC1063" s="147">
        <f t="shared" si="146"/>
        <v>3</v>
      </c>
      <c r="AD1063" s="20" t="str">
        <f t="shared" si="144"/>
        <v>OK</v>
      </c>
      <c r="AE1063" s="11" t="str">
        <f t="shared" si="149"/>
        <v>-</v>
      </c>
      <c r="AF1063" s="9" t="e">
        <f>IF(#REF!="","",AA1063-#REF!)</f>
        <v>#REF!</v>
      </c>
      <c r="AG1063" s="97"/>
      <c r="AH1063" s="62"/>
    </row>
    <row r="1064" spans="1:34" s="32" customFormat="1" hidden="1" outlineLevel="1" x14ac:dyDescent="0.2">
      <c r="A1064"/>
      <c r="B1064" s="19">
        <v>1</v>
      </c>
      <c r="C1064" s="383">
        <v>44</v>
      </c>
      <c r="D1064" s="20" t="s">
        <v>24</v>
      </c>
      <c r="E1064" s="153">
        <v>39701</v>
      </c>
      <c r="F1064" s="91"/>
      <c r="G1064" s="19">
        <v>1</v>
      </c>
      <c r="H1064" s="20">
        <v>31</v>
      </c>
      <c r="I1064" s="20">
        <v>44</v>
      </c>
      <c r="J1064" s="20">
        <v>44</v>
      </c>
      <c r="K1064" s="20">
        <v>0</v>
      </c>
      <c r="L1064" s="156">
        <v>39703</v>
      </c>
      <c r="M1064" s="92"/>
      <c r="N1064" s="106">
        <v>1</v>
      </c>
      <c r="O1064" s="20">
        <v>44</v>
      </c>
      <c r="P1064" s="20">
        <v>44</v>
      </c>
      <c r="Q1064" s="20">
        <v>0</v>
      </c>
      <c r="R1064" s="20">
        <v>44</v>
      </c>
      <c r="S1064" s="4">
        <v>0</v>
      </c>
      <c r="T1064" s="1">
        <v>0</v>
      </c>
      <c r="U1064" s="164">
        <v>39703</v>
      </c>
      <c r="V1064" s="106">
        <v>1</v>
      </c>
      <c r="W1064" s="20">
        <v>44</v>
      </c>
      <c r="X1064" s="437" t="str">
        <f t="shared" si="145"/>
        <v>OK</v>
      </c>
      <c r="Y1064" s="333">
        <f t="shared" si="147"/>
        <v>0</v>
      </c>
      <c r="Z1064" s="9" t="str">
        <f t="shared" si="148"/>
        <v>White</v>
      </c>
      <c r="AA1064" s="75">
        <v>39708</v>
      </c>
      <c r="AB1064" s="1219">
        <f>SUM(W1064:W1075)</f>
        <v>341</v>
      </c>
      <c r="AC1064" s="147">
        <f t="shared" si="146"/>
        <v>7</v>
      </c>
      <c r="AD1064" s="20" t="str">
        <f t="shared" si="144"/>
        <v>OK</v>
      </c>
      <c r="AE1064" s="11" t="str">
        <f t="shared" si="149"/>
        <v>-</v>
      </c>
      <c r="AF1064" s="9" t="e">
        <f>IF(#REF!="","",AA1064-#REF!)</f>
        <v>#REF!</v>
      </c>
      <c r="AG1064" s="97"/>
      <c r="AH1064" s="62"/>
    </row>
    <row r="1065" spans="1:34" s="32" customFormat="1" hidden="1" outlineLevel="1" x14ac:dyDescent="0.2">
      <c r="A1065"/>
      <c r="B1065" s="19">
        <v>2</v>
      </c>
      <c r="C1065" s="383">
        <v>14</v>
      </c>
      <c r="D1065" s="20" t="s">
        <v>25</v>
      </c>
      <c r="E1065" s="153">
        <v>39701</v>
      </c>
      <c r="F1065" s="91"/>
      <c r="G1065" s="19">
        <v>2</v>
      </c>
      <c r="H1065" s="20">
        <v>14</v>
      </c>
      <c r="I1065" s="20">
        <v>14</v>
      </c>
      <c r="J1065" s="20">
        <v>14</v>
      </c>
      <c r="K1065" s="20">
        <v>0</v>
      </c>
      <c r="L1065" s="156">
        <v>39703</v>
      </c>
      <c r="M1065" s="92"/>
      <c r="N1065" s="106">
        <v>2</v>
      </c>
      <c r="O1065" s="20">
        <v>14</v>
      </c>
      <c r="P1065" s="20">
        <v>14</v>
      </c>
      <c r="Q1065" s="20">
        <v>0</v>
      </c>
      <c r="R1065" s="20">
        <v>14</v>
      </c>
      <c r="S1065" s="4">
        <v>0</v>
      </c>
      <c r="T1065" s="1">
        <v>0</v>
      </c>
      <c r="U1065" s="164">
        <v>39703</v>
      </c>
      <c r="V1065" s="106">
        <v>2</v>
      </c>
      <c r="W1065" s="20">
        <v>14</v>
      </c>
      <c r="X1065" s="437" t="str">
        <f t="shared" si="145"/>
        <v>OK</v>
      </c>
      <c r="Y1065" s="333">
        <f t="shared" si="147"/>
        <v>0</v>
      </c>
      <c r="Z1065" s="9" t="str">
        <f t="shared" si="148"/>
        <v>Green</v>
      </c>
      <c r="AA1065" s="75">
        <v>39708</v>
      </c>
      <c r="AB1065" s="1220"/>
      <c r="AC1065" s="147">
        <f t="shared" si="146"/>
        <v>7</v>
      </c>
      <c r="AD1065" s="20" t="str">
        <f t="shared" si="144"/>
        <v>OK</v>
      </c>
      <c r="AE1065" s="11" t="str">
        <f t="shared" si="149"/>
        <v>-</v>
      </c>
      <c r="AF1065" s="9" t="e">
        <f>IF(#REF!="","",AA1065-#REF!)</f>
        <v>#REF!</v>
      </c>
      <c r="AG1065" s="97"/>
      <c r="AH1065" s="62"/>
    </row>
    <row r="1066" spans="1:34" s="32" customFormat="1" hidden="1" outlineLevel="1" x14ac:dyDescent="0.2">
      <c r="A1066"/>
      <c r="B1066" s="19">
        <v>3</v>
      </c>
      <c r="C1066" s="383">
        <v>15</v>
      </c>
      <c r="D1066" s="20" t="s">
        <v>26</v>
      </c>
      <c r="E1066" s="153">
        <v>39701</v>
      </c>
      <c r="F1066" s="91"/>
      <c r="G1066" s="19">
        <v>3</v>
      </c>
      <c r="H1066" s="20">
        <v>15</v>
      </c>
      <c r="I1066" s="20">
        <v>15</v>
      </c>
      <c r="J1066" s="20">
        <v>15</v>
      </c>
      <c r="K1066" s="20">
        <v>0</v>
      </c>
      <c r="L1066" s="156">
        <v>39703</v>
      </c>
      <c r="M1066" s="92"/>
      <c r="N1066" s="106">
        <v>3</v>
      </c>
      <c r="O1066" s="20">
        <v>15</v>
      </c>
      <c r="P1066" s="20">
        <v>15</v>
      </c>
      <c r="Q1066" s="20">
        <v>0</v>
      </c>
      <c r="R1066" s="20">
        <v>15</v>
      </c>
      <c r="S1066" s="4">
        <v>0</v>
      </c>
      <c r="T1066" s="1">
        <v>0</v>
      </c>
      <c r="U1066" s="164">
        <v>39703</v>
      </c>
      <c r="V1066" s="106">
        <v>3</v>
      </c>
      <c r="W1066" s="20">
        <v>15</v>
      </c>
      <c r="X1066" s="437" t="str">
        <f t="shared" si="145"/>
        <v>OK</v>
      </c>
      <c r="Y1066" s="333">
        <f t="shared" si="147"/>
        <v>0</v>
      </c>
      <c r="Z1066" s="9" t="str">
        <f t="shared" si="148"/>
        <v>Black</v>
      </c>
      <c r="AA1066" s="75">
        <v>39708</v>
      </c>
      <c r="AB1066" s="1220"/>
      <c r="AC1066" s="147">
        <f t="shared" si="146"/>
        <v>7</v>
      </c>
      <c r="AD1066" s="20" t="str">
        <f t="shared" si="144"/>
        <v>OK</v>
      </c>
      <c r="AE1066" s="11" t="str">
        <f t="shared" si="149"/>
        <v>-</v>
      </c>
      <c r="AF1066" s="9" t="e">
        <f>IF(#REF!="","",AA1066-#REF!)</f>
        <v>#REF!</v>
      </c>
      <c r="AG1066" s="97"/>
      <c r="AH1066" s="62"/>
    </row>
    <row r="1067" spans="1:34" s="32" customFormat="1" hidden="1" outlineLevel="1" x14ac:dyDescent="0.2">
      <c r="A1067"/>
      <c r="B1067" s="19">
        <v>4</v>
      </c>
      <c r="C1067" s="383">
        <v>1</v>
      </c>
      <c r="D1067" s="20" t="s">
        <v>28</v>
      </c>
      <c r="E1067" s="153">
        <v>39701</v>
      </c>
      <c r="F1067" s="91"/>
      <c r="G1067" s="19">
        <v>4</v>
      </c>
      <c r="H1067" s="20">
        <v>1</v>
      </c>
      <c r="I1067" s="20">
        <v>1</v>
      </c>
      <c r="J1067" s="20">
        <v>1</v>
      </c>
      <c r="K1067" s="20">
        <v>0</v>
      </c>
      <c r="L1067" s="156">
        <v>39703</v>
      </c>
      <c r="M1067" s="92"/>
      <c r="N1067" s="106">
        <v>4</v>
      </c>
      <c r="O1067" s="20">
        <v>1</v>
      </c>
      <c r="P1067" s="20">
        <v>1</v>
      </c>
      <c r="Q1067" s="20">
        <v>0</v>
      </c>
      <c r="R1067" s="20">
        <v>1</v>
      </c>
      <c r="S1067" s="4">
        <v>0</v>
      </c>
      <c r="T1067" s="1">
        <v>0</v>
      </c>
      <c r="U1067" s="164">
        <v>39703</v>
      </c>
      <c r="V1067" s="106">
        <v>4</v>
      </c>
      <c r="W1067" s="20">
        <v>1</v>
      </c>
      <c r="X1067" s="437" t="str">
        <f t="shared" si="145"/>
        <v>OK</v>
      </c>
      <c r="Y1067" s="333">
        <f t="shared" si="147"/>
        <v>0</v>
      </c>
      <c r="Z1067" s="9" t="str">
        <f t="shared" si="148"/>
        <v>Finance</v>
      </c>
      <c r="AA1067" s="75">
        <v>39708</v>
      </c>
      <c r="AB1067" s="1220"/>
      <c r="AC1067" s="147">
        <f t="shared" si="146"/>
        <v>7</v>
      </c>
      <c r="AD1067" s="20" t="str">
        <f t="shared" si="144"/>
        <v>OK</v>
      </c>
      <c r="AE1067" s="11" t="str">
        <f t="shared" si="149"/>
        <v>-</v>
      </c>
      <c r="AF1067" s="9" t="e">
        <f>IF(#REF!="","",AA1067-#REF!)</f>
        <v>#REF!</v>
      </c>
      <c r="AG1067" s="97"/>
      <c r="AH1067" s="62"/>
    </row>
    <row r="1068" spans="1:34" s="32" customFormat="1" hidden="1" outlineLevel="1" x14ac:dyDescent="0.2">
      <c r="A1068"/>
      <c r="B1068" s="19">
        <v>5</v>
      </c>
      <c r="C1068" s="383">
        <v>15</v>
      </c>
      <c r="D1068" s="20" t="s">
        <v>29</v>
      </c>
      <c r="E1068" s="153">
        <v>39701</v>
      </c>
      <c r="F1068" s="91"/>
      <c r="G1068" s="19">
        <v>5</v>
      </c>
      <c r="H1068" s="20">
        <v>15</v>
      </c>
      <c r="I1068" s="20">
        <v>15</v>
      </c>
      <c r="J1068" s="20">
        <v>15</v>
      </c>
      <c r="K1068" s="20">
        <v>0</v>
      </c>
      <c r="L1068" s="156">
        <v>39703</v>
      </c>
      <c r="M1068" s="92"/>
      <c r="N1068" s="106">
        <v>5</v>
      </c>
      <c r="O1068" s="20">
        <v>15</v>
      </c>
      <c r="P1068" s="20">
        <v>15</v>
      </c>
      <c r="Q1068" s="20">
        <v>0</v>
      </c>
      <c r="R1068" s="20">
        <v>15</v>
      </c>
      <c r="S1068" s="4">
        <v>0</v>
      </c>
      <c r="T1068" s="1">
        <v>0</v>
      </c>
      <c r="U1068" s="164">
        <v>39703</v>
      </c>
      <c r="V1068" s="106">
        <v>5</v>
      </c>
      <c r="W1068" s="20">
        <v>15</v>
      </c>
      <c r="X1068" s="437" t="str">
        <f t="shared" si="145"/>
        <v>OK</v>
      </c>
      <c r="Y1068" s="333">
        <f t="shared" si="147"/>
        <v>0</v>
      </c>
      <c r="Z1068" s="9" t="str">
        <f t="shared" si="148"/>
        <v>Credial</v>
      </c>
      <c r="AA1068" s="75">
        <v>39708</v>
      </c>
      <c r="AB1068" s="1220"/>
      <c r="AC1068" s="147">
        <f t="shared" si="146"/>
        <v>7</v>
      </c>
      <c r="AD1068" s="20" t="str">
        <f t="shared" si="144"/>
        <v>OK</v>
      </c>
      <c r="AE1068" s="11" t="str">
        <f t="shared" si="149"/>
        <v>-</v>
      </c>
      <c r="AF1068" s="9" t="e">
        <f>IF(#REF!="","",AA1068-#REF!)</f>
        <v>#REF!</v>
      </c>
      <c r="AG1068" s="97"/>
      <c r="AH1068" s="62"/>
    </row>
    <row r="1069" spans="1:34" s="32" customFormat="1" hidden="1" outlineLevel="1" x14ac:dyDescent="0.2">
      <c r="A1069"/>
      <c r="B1069" s="19">
        <v>6</v>
      </c>
      <c r="C1069" s="383">
        <v>165</v>
      </c>
      <c r="D1069" s="20" t="s">
        <v>30</v>
      </c>
      <c r="E1069" s="153">
        <v>39701</v>
      </c>
      <c r="F1069" s="91"/>
      <c r="G1069" s="19">
        <v>6</v>
      </c>
      <c r="H1069" s="20">
        <v>165</v>
      </c>
      <c r="I1069" s="20">
        <v>165</v>
      </c>
      <c r="J1069" s="20">
        <v>165</v>
      </c>
      <c r="K1069" s="20">
        <v>0</v>
      </c>
      <c r="L1069" s="156">
        <v>39703</v>
      </c>
      <c r="M1069" s="92"/>
      <c r="N1069" s="106">
        <v>6</v>
      </c>
      <c r="O1069" s="20">
        <v>165</v>
      </c>
      <c r="P1069" s="20">
        <v>165</v>
      </c>
      <c r="Q1069" s="20">
        <v>0</v>
      </c>
      <c r="R1069" s="20">
        <v>165</v>
      </c>
      <c r="S1069" s="4">
        <v>0</v>
      </c>
      <c r="T1069" s="1">
        <v>0</v>
      </c>
      <c r="U1069" s="164">
        <v>39703</v>
      </c>
      <c r="V1069" s="106">
        <v>6</v>
      </c>
      <c r="W1069" s="20">
        <v>165</v>
      </c>
      <c r="X1069" s="437" t="str">
        <f t="shared" si="145"/>
        <v>OK</v>
      </c>
      <c r="Y1069" s="333">
        <f t="shared" si="147"/>
        <v>0</v>
      </c>
      <c r="Z1069" s="9" t="str">
        <f t="shared" si="148"/>
        <v>Ikeia</v>
      </c>
      <c r="AA1069" s="75">
        <v>39708</v>
      </c>
      <c r="AB1069" s="1220"/>
      <c r="AC1069" s="147">
        <f t="shared" si="146"/>
        <v>7</v>
      </c>
      <c r="AD1069" s="20" t="str">
        <f t="shared" si="144"/>
        <v>OK</v>
      </c>
      <c r="AE1069" s="11" t="str">
        <f t="shared" si="149"/>
        <v>-</v>
      </c>
      <c r="AF1069" s="9" t="e">
        <f>IF(#REF!="","",AA1069-#REF!)</f>
        <v>#REF!</v>
      </c>
      <c r="AG1069" s="97"/>
      <c r="AH1069" s="62"/>
    </row>
    <row r="1070" spans="1:34" s="32" customFormat="1" hidden="1" outlineLevel="1" x14ac:dyDescent="0.2">
      <c r="A1070"/>
      <c r="B1070" s="19">
        <v>7</v>
      </c>
      <c r="C1070" s="383">
        <v>5</v>
      </c>
      <c r="D1070" s="20" t="s">
        <v>31</v>
      </c>
      <c r="E1070" s="153">
        <v>39701</v>
      </c>
      <c r="F1070" s="91"/>
      <c r="G1070" s="19">
        <v>7</v>
      </c>
      <c r="H1070" s="20">
        <v>5</v>
      </c>
      <c r="I1070" s="20">
        <v>5</v>
      </c>
      <c r="J1070" s="20">
        <v>5</v>
      </c>
      <c r="K1070" s="20">
        <v>0</v>
      </c>
      <c r="L1070" s="156">
        <v>39703</v>
      </c>
      <c r="M1070" s="92"/>
      <c r="N1070" s="106">
        <v>7</v>
      </c>
      <c r="O1070" s="20">
        <v>5</v>
      </c>
      <c r="P1070" s="20">
        <v>5</v>
      </c>
      <c r="Q1070" s="20">
        <v>0</v>
      </c>
      <c r="R1070" s="20">
        <v>5</v>
      </c>
      <c r="S1070" s="4">
        <v>0</v>
      </c>
      <c r="T1070" s="1">
        <v>0</v>
      </c>
      <c r="U1070" s="164">
        <v>39703</v>
      </c>
      <c r="V1070" s="106">
        <v>7</v>
      </c>
      <c r="W1070" s="20">
        <v>5</v>
      </c>
      <c r="X1070" s="437" t="str">
        <f t="shared" si="145"/>
        <v>OK</v>
      </c>
      <c r="Y1070" s="333">
        <f t="shared" si="147"/>
        <v>0</v>
      </c>
      <c r="Z1070" s="9" t="str">
        <f t="shared" si="148"/>
        <v>Moviflor</v>
      </c>
      <c r="AA1070" s="75">
        <v>39708</v>
      </c>
      <c r="AB1070" s="1220"/>
      <c r="AC1070" s="147">
        <f t="shared" si="146"/>
        <v>7</v>
      </c>
      <c r="AD1070" s="20" t="str">
        <f t="shared" si="144"/>
        <v>OK</v>
      </c>
      <c r="AE1070" s="11" t="str">
        <f t="shared" si="149"/>
        <v>-</v>
      </c>
      <c r="AF1070" s="9" t="e">
        <f>IF(#REF!="","",AA1070-#REF!)</f>
        <v>#REF!</v>
      </c>
      <c r="AG1070" s="97"/>
      <c r="AH1070" s="62"/>
    </row>
    <row r="1071" spans="1:34" s="32" customFormat="1" hidden="1" outlineLevel="1" x14ac:dyDescent="0.2">
      <c r="A1071"/>
      <c r="B1071" s="19">
        <v>8</v>
      </c>
      <c r="C1071" s="383">
        <v>67</v>
      </c>
      <c r="D1071" s="20" t="s">
        <v>32</v>
      </c>
      <c r="E1071" s="153">
        <v>39701</v>
      </c>
      <c r="F1071" s="91"/>
      <c r="G1071" s="19">
        <v>8</v>
      </c>
      <c r="H1071" s="20">
        <v>67</v>
      </c>
      <c r="I1071" s="20">
        <v>67</v>
      </c>
      <c r="J1071" s="20">
        <v>67</v>
      </c>
      <c r="K1071" s="20">
        <v>0</v>
      </c>
      <c r="L1071" s="156">
        <v>39703</v>
      </c>
      <c r="M1071" s="92"/>
      <c r="N1071" s="106">
        <v>8</v>
      </c>
      <c r="O1071" s="20">
        <v>67</v>
      </c>
      <c r="P1071" s="20">
        <v>67</v>
      </c>
      <c r="Q1071" s="20">
        <v>0</v>
      </c>
      <c r="R1071" s="20">
        <v>67</v>
      </c>
      <c r="S1071" s="4">
        <v>0</v>
      </c>
      <c r="T1071" s="1">
        <v>0</v>
      </c>
      <c r="U1071" s="164">
        <v>39703</v>
      </c>
      <c r="V1071" s="106">
        <v>8</v>
      </c>
      <c r="W1071" s="20">
        <v>67</v>
      </c>
      <c r="X1071" s="437" t="str">
        <f t="shared" si="145"/>
        <v>OK</v>
      </c>
      <c r="Y1071" s="333">
        <f t="shared" si="147"/>
        <v>0</v>
      </c>
      <c r="Z1071" s="9" t="str">
        <f t="shared" si="148"/>
        <v>Conforama</v>
      </c>
      <c r="AA1071" s="75">
        <v>39708</v>
      </c>
      <c r="AB1071" s="1220"/>
      <c r="AC1071" s="147">
        <f t="shared" si="146"/>
        <v>7</v>
      </c>
      <c r="AD1071" s="20" t="str">
        <f t="shared" si="144"/>
        <v>OK</v>
      </c>
      <c r="AE1071" s="11" t="str">
        <f t="shared" si="149"/>
        <v>-</v>
      </c>
      <c r="AF1071" s="9" t="e">
        <f>IF(#REF!="","",AA1071-#REF!)</f>
        <v>#REF!</v>
      </c>
      <c r="AG1071" s="97"/>
      <c r="AH1071" s="62"/>
    </row>
    <row r="1072" spans="1:34" s="32" customFormat="1" hidden="1" outlineLevel="1" x14ac:dyDescent="0.2">
      <c r="A1072"/>
      <c r="B1072" s="19">
        <v>9</v>
      </c>
      <c r="C1072" s="383">
        <v>2</v>
      </c>
      <c r="D1072" s="20" t="s">
        <v>34</v>
      </c>
      <c r="E1072" s="153">
        <v>39701</v>
      </c>
      <c r="F1072" s="91"/>
      <c r="G1072" s="19">
        <v>9</v>
      </c>
      <c r="H1072" s="20">
        <v>2</v>
      </c>
      <c r="I1072" s="20">
        <v>2</v>
      </c>
      <c r="J1072" s="20">
        <v>2</v>
      </c>
      <c r="K1072" s="20">
        <v>0</v>
      </c>
      <c r="L1072" s="156">
        <v>39703</v>
      </c>
      <c r="M1072" s="92"/>
      <c r="N1072" s="106">
        <v>9</v>
      </c>
      <c r="O1072" s="20">
        <v>2</v>
      </c>
      <c r="P1072" s="20">
        <v>2</v>
      </c>
      <c r="Q1072" s="20">
        <v>0</v>
      </c>
      <c r="R1072" s="20">
        <v>2</v>
      </c>
      <c r="S1072" s="4">
        <v>0</v>
      </c>
      <c r="T1072" s="1">
        <v>0</v>
      </c>
      <c r="U1072" s="164">
        <v>39703</v>
      </c>
      <c r="V1072" s="106">
        <v>9</v>
      </c>
      <c r="W1072" s="20">
        <v>2</v>
      </c>
      <c r="X1072" s="437" t="str">
        <f t="shared" si="145"/>
        <v>OK</v>
      </c>
      <c r="Y1072" s="333">
        <f t="shared" si="147"/>
        <v>0</v>
      </c>
      <c r="Z1072" s="9" t="str">
        <f t="shared" si="148"/>
        <v>Euronics</v>
      </c>
      <c r="AA1072" s="75">
        <v>39708</v>
      </c>
      <c r="AB1072" s="1220"/>
      <c r="AC1072" s="147">
        <f t="shared" si="146"/>
        <v>7</v>
      </c>
      <c r="AD1072" s="20" t="str">
        <f t="shared" si="144"/>
        <v>OK</v>
      </c>
      <c r="AE1072" s="11" t="str">
        <f t="shared" si="149"/>
        <v>-</v>
      </c>
      <c r="AF1072" s="9" t="e">
        <f>IF(#REF!="","",AA1072-#REF!)</f>
        <v>#REF!</v>
      </c>
      <c r="AG1072" s="97"/>
      <c r="AH1072" s="62"/>
    </row>
    <row r="1073" spans="1:34" s="32" customFormat="1" hidden="1" outlineLevel="1" x14ac:dyDescent="0.2">
      <c r="A1073"/>
      <c r="B1073" s="19">
        <v>10</v>
      </c>
      <c r="C1073" s="383">
        <v>2</v>
      </c>
      <c r="D1073" s="20" t="s">
        <v>35</v>
      </c>
      <c r="E1073" s="153">
        <v>39701</v>
      </c>
      <c r="F1073" s="91"/>
      <c r="G1073" s="19">
        <v>10</v>
      </c>
      <c r="H1073" s="20">
        <v>2</v>
      </c>
      <c r="I1073" s="20">
        <v>2</v>
      </c>
      <c r="J1073" s="20">
        <v>2</v>
      </c>
      <c r="K1073" s="20">
        <v>0</v>
      </c>
      <c r="L1073" s="156">
        <v>39703</v>
      </c>
      <c r="M1073" s="92"/>
      <c r="N1073" s="106">
        <v>10</v>
      </c>
      <c r="O1073" s="20">
        <v>2</v>
      </c>
      <c r="P1073" s="20">
        <v>2</v>
      </c>
      <c r="Q1073" s="20">
        <v>0</v>
      </c>
      <c r="R1073" s="20">
        <v>2</v>
      </c>
      <c r="S1073" s="4">
        <v>0</v>
      </c>
      <c r="T1073" s="1">
        <v>0</v>
      </c>
      <c r="U1073" s="164">
        <v>39703</v>
      </c>
      <c r="V1073" s="106">
        <v>10</v>
      </c>
      <c r="W1073" s="20">
        <v>2</v>
      </c>
      <c r="X1073" s="437" t="str">
        <f t="shared" si="145"/>
        <v>OK</v>
      </c>
      <c r="Y1073" s="333">
        <f t="shared" si="147"/>
        <v>0</v>
      </c>
      <c r="Z1073" s="9" t="str">
        <f t="shared" si="148"/>
        <v>Tien 21</v>
      </c>
      <c r="AA1073" s="75">
        <v>39708</v>
      </c>
      <c r="AB1073" s="1220"/>
      <c r="AC1073" s="147">
        <f t="shared" si="146"/>
        <v>7</v>
      </c>
      <c r="AD1073" s="20" t="str">
        <f t="shared" si="144"/>
        <v>OK</v>
      </c>
      <c r="AE1073" s="11" t="str">
        <f t="shared" si="149"/>
        <v>-</v>
      </c>
      <c r="AF1073" s="9" t="e">
        <f>IF(#REF!="","",AA1073-#REF!)</f>
        <v>#REF!</v>
      </c>
      <c r="AG1073" s="97"/>
      <c r="AH1073" s="62"/>
    </row>
    <row r="1074" spans="1:34" s="32" customFormat="1" hidden="1" outlineLevel="1" x14ac:dyDescent="0.2">
      <c r="A1074"/>
      <c r="B1074" s="19">
        <v>11</v>
      </c>
      <c r="C1074" s="383">
        <v>7</v>
      </c>
      <c r="D1074" s="20" t="s">
        <v>36</v>
      </c>
      <c r="E1074" s="153">
        <v>39701</v>
      </c>
      <c r="F1074" s="91"/>
      <c r="G1074" s="19">
        <v>11</v>
      </c>
      <c r="H1074" s="20">
        <v>7</v>
      </c>
      <c r="I1074" s="20">
        <v>7</v>
      </c>
      <c r="J1074" s="20">
        <v>7</v>
      </c>
      <c r="K1074" s="20">
        <v>0</v>
      </c>
      <c r="L1074" s="156">
        <v>39703</v>
      </c>
      <c r="M1074" s="92"/>
      <c r="N1074" s="106">
        <v>11</v>
      </c>
      <c r="O1074" s="20">
        <v>7</v>
      </c>
      <c r="P1074" s="20">
        <v>7</v>
      </c>
      <c r="Q1074" s="20">
        <v>0</v>
      </c>
      <c r="R1074" s="20">
        <v>7</v>
      </c>
      <c r="S1074" s="4">
        <v>0</v>
      </c>
      <c r="T1074" s="1">
        <v>0</v>
      </c>
      <c r="U1074" s="164">
        <v>39703</v>
      </c>
      <c r="V1074" s="106">
        <v>11</v>
      </c>
      <c r="W1074" s="20">
        <v>7</v>
      </c>
      <c r="X1074" s="437" t="str">
        <f t="shared" si="145"/>
        <v>OK</v>
      </c>
      <c r="Y1074" s="333">
        <f t="shared" si="147"/>
        <v>0</v>
      </c>
      <c r="Z1074" s="9" t="str">
        <f t="shared" si="148"/>
        <v>Confort</v>
      </c>
      <c r="AA1074" s="75">
        <v>39708</v>
      </c>
      <c r="AB1074" s="1220"/>
      <c r="AC1074" s="147">
        <f t="shared" si="146"/>
        <v>7</v>
      </c>
      <c r="AD1074" s="20" t="str">
        <f t="shared" si="144"/>
        <v>OK</v>
      </c>
      <c r="AE1074" s="11" t="str">
        <f t="shared" si="149"/>
        <v>-</v>
      </c>
      <c r="AF1074" s="9" t="e">
        <f>IF(#REF!="","",AA1074-#REF!)</f>
        <v>#REF!</v>
      </c>
      <c r="AG1074" s="97"/>
      <c r="AH1074" s="62"/>
    </row>
    <row r="1075" spans="1:34" s="32" customFormat="1" hidden="1" outlineLevel="1" x14ac:dyDescent="0.2">
      <c r="A1075"/>
      <c r="B1075" s="22">
        <v>12</v>
      </c>
      <c r="C1075" s="404">
        <v>4</v>
      </c>
      <c r="D1075" s="21" t="s">
        <v>37</v>
      </c>
      <c r="E1075" s="153">
        <v>39701</v>
      </c>
      <c r="F1075" s="91"/>
      <c r="G1075" s="22">
        <v>12</v>
      </c>
      <c r="H1075" s="21">
        <v>4</v>
      </c>
      <c r="I1075" s="21">
        <v>4</v>
      </c>
      <c r="J1075" s="21">
        <v>4</v>
      </c>
      <c r="K1075" s="21">
        <v>0</v>
      </c>
      <c r="L1075" s="157">
        <v>39703</v>
      </c>
      <c r="M1075" s="92"/>
      <c r="N1075" s="108">
        <v>12</v>
      </c>
      <c r="O1075" s="21">
        <v>4</v>
      </c>
      <c r="P1075" s="21">
        <v>4</v>
      </c>
      <c r="Q1075" s="21">
        <v>0</v>
      </c>
      <c r="R1075" s="21">
        <v>4</v>
      </c>
      <c r="S1075" s="14">
        <v>0</v>
      </c>
      <c r="T1075" s="102">
        <v>0</v>
      </c>
      <c r="U1075" s="164">
        <v>39703</v>
      </c>
      <c r="V1075" s="108">
        <v>12</v>
      </c>
      <c r="W1075" s="21">
        <v>4</v>
      </c>
      <c r="X1075" s="437" t="str">
        <f t="shared" si="145"/>
        <v>OK</v>
      </c>
      <c r="Y1075" s="333">
        <f t="shared" si="147"/>
        <v>0</v>
      </c>
      <c r="Z1075" s="12" t="str">
        <f t="shared" si="148"/>
        <v>Solmar</v>
      </c>
      <c r="AA1075" s="75">
        <v>39708</v>
      </c>
      <c r="AB1075" s="1221"/>
      <c r="AC1075" s="147">
        <f t="shared" si="146"/>
        <v>7</v>
      </c>
      <c r="AD1075" s="20" t="str">
        <f t="shared" ref="AD1075:AD1138" si="150">IF(AA1075&gt;0,"OK","Pendente")</f>
        <v>OK</v>
      </c>
      <c r="AE1075" s="11" t="str">
        <f t="shared" si="149"/>
        <v>-</v>
      </c>
      <c r="AF1075" s="9" t="e">
        <f>IF(#REF!="","",AA1075-#REF!)</f>
        <v>#REF!</v>
      </c>
      <c r="AG1075" s="97"/>
      <c r="AH1075" s="62"/>
    </row>
    <row r="1076" spans="1:34" s="32" customFormat="1" hidden="1" outlineLevel="1" x14ac:dyDescent="0.2">
      <c r="A1076"/>
      <c r="B1076" s="19">
        <v>1</v>
      </c>
      <c r="C1076" s="383">
        <v>18</v>
      </c>
      <c r="D1076" s="20" t="s">
        <v>24</v>
      </c>
      <c r="E1076" s="153">
        <v>39702</v>
      </c>
      <c r="F1076" s="91"/>
      <c r="G1076" s="19">
        <v>1</v>
      </c>
      <c r="H1076" s="20">
        <v>2</v>
      </c>
      <c r="I1076" s="20">
        <v>18</v>
      </c>
      <c r="J1076" s="20">
        <v>18</v>
      </c>
      <c r="K1076" s="20">
        <v>0</v>
      </c>
      <c r="L1076" s="156">
        <v>39706</v>
      </c>
      <c r="M1076" s="92"/>
      <c r="N1076" s="19">
        <v>1</v>
      </c>
      <c r="O1076" s="20">
        <v>18</v>
      </c>
      <c r="P1076" s="20">
        <v>18</v>
      </c>
      <c r="Q1076" s="20">
        <v>0</v>
      </c>
      <c r="R1076" s="20">
        <v>18</v>
      </c>
      <c r="S1076" s="4">
        <v>0</v>
      </c>
      <c r="T1076" s="1">
        <v>0</v>
      </c>
      <c r="U1076" s="164">
        <v>39706</v>
      </c>
      <c r="V1076" s="106">
        <v>1</v>
      </c>
      <c r="W1076" s="20">
        <v>18</v>
      </c>
      <c r="X1076" s="437" t="str">
        <f t="shared" si="145"/>
        <v>OK</v>
      </c>
      <c r="Y1076" s="333">
        <f t="shared" si="147"/>
        <v>0</v>
      </c>
      <c r="Z1076" s="9" t="str">
        <f t="shared" si="148"/>
        <v>White</v>
      </c>
      <c r="AA1076" s="75">
        <v>39708</v>
      </c>
      <c r="AB1076" s="1219">
        <f>SUM(W1076:W1084)</f>
        <v>122</v>
      </c>
      <c r="AC1076" s="147">
        <f t="shared" si="146"/>
        <v>6</v>
      </c>
      <c r="AD1076" s="20" t="str">
        <f t="shared" si="150"/>
        <v>OK</v>
      </c>
      <c r="AE1076" s="11" t="str">
        <f t="shared" si="149"/>
        <v>-</v>
      </c>
      <c r="AF1076" s="9" t="e">
        <f>IF(#REF!="","",AA1076-#REF!)</f>
        <v>#REF!</v>
      </c>
      <c r="AG1076" s="97"/>
      <c r="AH1076" s="62"/>
    </row>
    <row r="1077" spans="1:34" s="32" customFormat="1" hidden="1" outlineLevel="1" x14ac:dyDescent="0.2">
      <c r="A1077"/>
      <c r="B1077" s="19">
        <v>2</v>
      </c>
      <c r="C1077" s="383">
        <v>7</v>
      </c>
      <c r="D1077" s="20" t="s">
        <v>25</v>
      </c>
      <c r="E1077" s="153">
        <v>39702</v>
      </c>
      <c r="F1077" s="91"/>
      <c r="G1077" s="19">
        <v>2</v>
      </c>
      <c r="H1077" s="20">
        <v>7</v>
      </c>
      <c r="I1077" s="20">
        <v>7</v>
      </c>
      <c r="J1077" s="20">
        <v>7</v>
      </c>
      <c r="K1077" s="20">
        <v>0</v>
      </c>
      <c r="L1077" s="156">
        <v>39706</v>
      </c>
      <c r="M1077" s="92"/>
      <c r="N1077" s="19">
        <v>2</v>
      </c>
      <c r="O1077" s="20">
        <v>7</v>
      </c>
      <c r="P1077" s="20">
        <v>7</v>
      </c>
      <c r="Q1077" s="20">
        <v>0</v>
      </c>
      <c r="R1077" s="20">
        <v>7</v>
      </c>
      <c r="S1077" s="4">
        <v>0</v>
      </c>
      <c r="T1077" s="1">
        <v>0</v>
      </c>
      <c r="U1077" s="164">
        <v>39706</v>
      </c>
      <c r="V1077" s="106">
        <v>2</v>
      </c>
      <c r="W1077" s="20">
        <v>7</v>
      </c>
      <c r="X1077" s="437" t="str">
        <f t="shared" si="145"/>
        <v>OK</v>
      </c>
      <c r="Y1077" s="333">
        <f t="shared" si="147"/>
        <v>0</v>
      </c>
      <c r="Z1077" s="9" t="str">
        <f t="shared" si="148"/>
        <v>Green</v>
      </c>
      <c r="AA1077" s="75">
        <v>39708</v>
      </c>
      <c r="AB1077" s="1220"/>
      <c r="AC1077" s="147">
        <f t="shared" si="146"/>
        <v>6</v>
      </c>
      <c r="AD1077" s="20" t="str">
        <f t="shared" si="150"/>
        <v>OK</v>
      </c>
      <c r="AE1077" s="11" t="str">
        <f t="shared" si="149"/>
        <v>-</v>
      </c>
      <c r="AF1077" s="9" t="e">
        <f>IF(#REF!="","",AA1077-#REF!)</f>
        <v>#REF!</v>
      </c>
      <c r="AG1077" s="97"/>
      <c r="AH1077" s="62"/>
    </row>
    <row r="1078" spans="1:34" s="32" customFormat="1" hidden="1" outlineLevel="1" x14ac:dyDescent="0.2">
      <c r="A1078"/>
      <c r="B1078" s="19">
        <v>3</v>
      </c>
      <c r="C1078" s="383">
        <v>43</v>
      </c>
      <c r="D1078" s="20" t="s">
        <v>26</v>
      </c>
      <c r="E1078" s="153">
        <v>39702</v>
      </c>
      <c r="F1078" s="91"/>
      <c r="G1078" s="19">
        <v>3</v>
      </c>
      <c r="H1078" s="20">
        <v>43</v>
      </c>
      <c r="I1078" s="20">
        <v>43</v>
      </c>
      <c r="J1078" s="20">
        <v>43</v>
      </c>
      <c r="K1078" s="20">
        <v>0</v>
      </c>
      <c r="L1078" s="156">
        <v>39706</v>
      </c>
      <c r="M1078" s="92"/>
      <c r="N1078" s="19">
        <v>3</v>
      </c>
      <c r="O1078" s="20">
        <v>43</v>
      </c>
      <c r="P1078" s="20">
        <v>43</v>
      </c>
      <c r="Q1078" s="20">
        <v>0</v>
      </c>
      <c r="R1078" s="20">
        <v>43</v>
      </c>
      <c r="S1078" s="4">
        <v>0</v>
      </c>
      <c r="T1078" s="1">
        <v>0</v>
      </c>
      <c r="U1078" s="164">
        <v>39706</v>
      </c>
      <c r="V1078" s="106">
        <v>3</v>
      </c>
      <c r="W1078" s="20">
        <v>43</v>
      </c>
      <c r="X1078" s="437" t="str">
        <f t="shared" si="145"/>
        <v>OK</v>
      </c>
      <c r="Y1078" s="333">
        <f t="shared" si="147"/>
        <v>0</v>
      </c>
      <c r="Z1078" s="9" t="str">
        <f t="shared" si="148"/>
        <v>Black</v>
      </c>
      <c r="AA1078" s="75">
        <v>39715</v>
      </c>
      <c r="AB1078" s="1220"/>
      <c r="AC1078" s="147">
        <f t="shared" si="146"/>
        <v>13</v>
      </c>
      <c r="AD1078" s="20" t="str">
        <f t="shared" si="150"/>
        <v>OK</v>
      </c>
      <c r="AE1078" s="11" t="str">
        <f t="shared" si="149"/>
        <v>-</v>
      </c>
      <c r="AF1078" s="9" t="e">
        <f>IF(#REF!="","",AA1078-#REF!)</f>
        <v>#REF!</v>
      </c>
      <c r="AG1078" s="97"/>
      <c r="AH1078" s="62"/>
    </row>
    <row r="1079" spans="1:34" s="32" customFormat="1" hidden="1" outlineLevel="1" x14ac:dyDescent="0.2">
      <c r="A1079"/>
      <c r="B1079" s="19">
        <v>4</v>
      </c>
      <c r="C1079" s="383">
        <v>6</v>
      </c>
      <c r="D1079" s="20" t="s">
        <v>29</v>
      </c>
      <c r="E1079" s="153">
        <v>39702</v>
      </c>
      <c r="F1079" s="91"/>
      <c r="G1079" s="19">
        <v>4</v>
      </c>
      <c r="H1079" s="20">
        <v>6</v>
      </c>
      <c r="I1079" s="20">
        <v>6</v>
      </c>
      <c r="J1079" s="20">
        <v>6</v>
      </c>
      <c r="K1079" s="20">
        <v>0</v>
      </c>
      <c r="L1079" s="156">
        <v>39706</v>
      </c>
      <c r="M1079" s="92"/>
      <c r="N1079" s="19">
        <v>4</v>
      </c>
      <c r="O1079" s="20">
        <v>6</v>
      </c>
      <c r="P1079" s="20">
        <v>6</v>
      </c>
      <c r="Q1079" s="20">
        <v>0</v>
      </c>
      <c r="R1079" s="20">
        <v>6</v>
      </c>
      <c r="S1079" s="4">
        <v>0</v>
      </c>
      <c r="T1079" s="1">
        <v>0</v>
      </c>
      <c r="U1079" s="164">
        <v>39706</v>
      </c>
      <c r="V1079" s="106">
        <v>4</v>
      </c>
      <c r="W1079" s="20">
        <v>6</v>
      </c>
      <c r="X1079" s="437" t="str">
        <f t="shared" si="145"/>
        <v>OK</v>
      </c>
      <c r="Y1079" s="333">
        <f t="shared" si="147"/>
        <v>0</v>
      </c>
      <c r="Z1079" s="9" t="str">
        <f t="shared" si="148"/>
        <v>Credial</v>
      </c>
      <c r="AA1079" s="75">
        <v>39708</v>
      </c>
      <c r="AB1079" s="1220"/>
      <c r="AC1079" s="147">
        <f t="shared" si="146"/>
        <v>6</v>
      </c>
      <c r="AD1079" s="20" t="str">
        <f t="shared" si="150"/>
        <v>OK</v>
      </c>
      <c r="AE1079" s="11" t="str">
        <f t="shared" si="149"/>
        <v>-</v>
      </c>
      <c r="AF1079" s="9" t="e">
        <f>IF(#REF!="","",AA1079-#REF!)</f>
        <v>#REF!</v>
      </c>
      <c r="AG1079" s="97"/>
      <c r="AH1079" s="62"/>
    </row>
    <row r="1080" spans="1:34" s="32" customFormat="1" hidden="1" outlineLevel="1" x14ac:dyDescent="0.2">
      <c r="A1080"/>
      <c r="B1080" s="19">
        <v>5</v>
      </c>
      <c r="C1080" s="383">
        <v>7</v>
      </c>
      <c r="D1080" s="20" t="s">
        <v>30</v>
      </c>
      <c r="E1080" s="153">
        <v>39702</v>
      </c>
      <c r="F1080" s="91"/>
      <c r="G1080" s="19">
        <v>5</v>
      </c>
      <c r="H1080" s="20">
        <v>7</v>
      </c>
      <c r="I1080" s="20">
        <v>7</v>
      </c>
      <c r="J1080" s="20">
        <v>7</v>
      </c>
      <c r="K1080" s="20">
        <v>0</v>
      </c>
      <c r="L1080" s="156">
        <v>39706</v>
      </c>
      <c r="M1080" s="92"/>
      <c r="N1080" s="19">
        <v>5</v>
      </c>
      <c r="O1080" s="20">
        <v>7</v>
      </c>
      <c r="P1080" s="20">
        <v>7</v>
      </c>
      <c r="Q1080" s="20">
        <v>0</v>
      </c>
      <c r="R1080" s="20">
        <v>7</v>
      </c>
      <c r="S1080" s="4">
        <v>0</v>
      </c>
      <c r="T1080" s="1">
        <v>0</v>
      </c>
      <c r="U1080" s="164">
        <v>39706</v>
      </c>
      <c r="V1080" s="106">
        <v>5</v>
      </c>
      <c r="W1080" s="20">
        <v>7</v>
      </c>
      <c r="X1080" s="437" t="str">
        <f t="shared" si="145"/>
        <v>OK</v>
      </c>
      <c r="Y1080" s="333">
        <f t="shared" si="147"/>
        <v>0</v>
      </c>
      <c r="Z1080" s="9" t="str">
        <f t="shared" si="148"/>
        <v>Ikeia</v>
      </c>
      <c r="AA1080" s="75">
        <v>39708</v>
      </c>
      <c r="AB1080" s="1220"/>
      <c r="AC1080" s="147">
        <f t="shared" si="146"/>
        <v>6</v>
      </c>
      <c r="AD1080" s="20" t="str">
        <f t="shared" si="150"/>
        <v>OK</v>
      </c>
      <c r="AE1080" s="11" t="str">
        <f t="shared" si="149"/>
        <v>-</v>
      </c>
      <c r="AF1080" s="9" t="e">
        <f>IF(#REF!="","",AA1080-#REF!)</f>
        <v>#REF!</v>
      </c>
      <c r="AG1080" s="97"/>
      <c r="AH1080" s="62"/>
    </row>
    <row r="1081" spans="1:34" s="32" customFormat="1" hidden="1" outlineLevel="1" x14ac:dyDescent="0.2">
      <c r="A1081"/>
      <c r="B1081" s="19">
        <v>6</v>
      </c>
      <c r="C1081" s="383">
        <v>2</v>
      </c>
      <c r="D1081" s="20" t="s">
        <v>31</v>
      </c>
      <c r="E1081" s="153">
        <v>39702</v>
      </c>
      <c r="F1081" s="91"/>
      <c r="G1081" s="19">
        <v>6</v>
      </c>
      <c r="H1081" s="20">
        <v>2</v>
      </c>
      <c r="I1081" s="20">
        <v>2</v>
      </c>
      <c r="J1081" s="20">
        <v>2</v>
      </c>
      <c r="K1081" s="20">
        <v>0</v>
      </c>
      <c r="L1081" s="156">
        <v>39706</v>
      </c>
      <c r="M1081" s="92"/>
      <c r="N1081" s="19">
        <v>6</v>
      </c>
      <c r="O1081" s="20">
        <v>2</v>
      </c>
      <c r="P1081" s="20">
        <v>2</v>
      </c>
      <c r="Q1081" s="20">
        <v>0</v>
      </c>
      <c r="R1081" s="20">
        <v>2</v>
      </c>
      <c r="S1081" s="4">
        <v>0</v>
      </c>
      <c r="T1081" s="1">
        <v>0</v>
      </c>
      <c r="U1081" s="164">
        <v>39706</v>
      </c>
      <c r="V1081" s="106">
        <v>6</v>
      </c>
      <c r="W1081" s="20">
        <v>2</v>
      </c>
      <c r="X1081" s="437" t="str">
        <f t="shared" si="145"/>
        <v>OK</v>
      </c>
      <c r="Y1081" s="333">
        <f t="shared" si="147"/>
        <v>0</v>
      </c>
      <c r="Z1081" s="9" t="str">
        <f t="shared" si="148"/>
        <v>Moviflor</v>
      </c>
      <c r="AA1081" s="75">
        <v>39708</v>
      </c>
      <c r="AB1081" s="1220"/>
      <c r="AC1081" s="147">
        <f t="shared" si="146"/>
        <v>6</v>
      </c>
      <c r="AD1081" s="20" t="str">
        <f t="shared" si="150"/>
        <v>OK</v>
      </c>
      <c r="AE1081" s="11" t="str">
        <f t="shared" si="149"/>
        <v>-</v>
      </c>
      <c r="AF1081" s="9" t="e">
        <f>IF(#REF!="","",AA1081-#REF!)</f>
        <v>#REF!</v>
      </c>
      <c r="AG1081" s="97"/>
      <c r="AH1081" s="62"/>
    </row>
    <row r="1082" spans="1:34" s="32" customFormat="1" hidden="1" outlineLevel="1" x14ac:dyDescent="0.2">
      <c r="A1082"/>
      <c r="B1082" s="19">
        <v>7</v>
      </c>
      <c r="C1082" s="383">
        <v>28</v>
      </c>
      <c r="D1082" s="20" t="s">
        <v>32</v>
      </c>
      <c r="E1082" s="153">
        <v>39702</v>
      </c>
      <c r="F1082" s="91"/>
      <c r="G1082" s="19">
        <v>7</v>
      </c>
      <c r="H1082" s="20">
        <v>28</v>
      </c>
      <c r="I1082" s="20">
        <v>28</v>
      </c>
      <c r="J1082" s="20">
        <v>28</v>
      </c>
      <c r="K1082" s="20">
        <v>0</v>
      </c>
      <c r="L1082" s="156">
        <v>39706</v>
      </c>
      <c r="M1082" s="92"/>
      <c r="N1082" s="19">
        <v>7</v>
      </c>
      <c r="O1082" s="20">
        <v>28</v>
      </c>
      <c r="P1082" s="20">
        <v>28</v>
      </c>
      <c r="Q1082" s="20">
        <v>0</v>
      </c>
      <c r="R1082" s="20">
        <v>28</v>
      </c>
      <c r="S1082" s="4">
        <v>0</v>
      </c>
      <c r="T1082" s="1">
        <v>0</v>
      </c>
      <c r="U1082" s="164">
        <v>39706</v>
      </c>
      <c r="V1082" s="106">
        <v>7</v>
      </c>
      <c r="W1082" s="20">
        <v>28</v>
      </c>
      <c r="X1082" s="437" t="str">
        <f t="shared" si="145"/>
        <v>OK</v>
      </c>
      <c r="Y1082" s="333">
        <f t="shared" si="147"/>
        <v>0</v>
      </c>
      <c r="Z1082" s="9" t="str">
        <f t="shared" si="148"/>
        <v>Conforama</v>
      </c>
      <c r="AA1082" s="75">
        <v>39708</v>
      </c>
      <c r="AB1082" s="1220"/>
      <c r="AC1082" s="147">
        <f t="shared" si="146"/>
        <v>6</v>
      </c>
      <c r="AD1082" s="20" t="str">
        <f t="shared" si="150"/>
        <v>OK</v>
      </c>
      <c r="AE1082" s="11" t="str">
        <f t="shared" si="149"/>
        <v>-</v>
      </c>
      <c r="AF1082" s="9" t="e">
        <f>IF(#REF!="","",AA1082-#REF!)</f>
        <v>#REF!</v>
      </c>
      <c r="AG1082" s="97"/>
      <c r="AH1082" s="62"/>
    </row>
    <row r="1083" spans="1:34" s="32" customFormat="1" hidden="1" outlineLevel="1" x14ac:dyDescent="0.2">
      <c r="A1083"/>
      <c r="B1083" s="19">
        <v>8</v>
      </c>
      <c r="C1083" s="383">
        <v>7</v>
      </c>
      <c r="D1083" s="20" t="s">
        <v>34</v>
      </c>
      <c r="E1083" s="153">
        <v>39702</v>
      </c>
      <c r="F1083" s="91"/>
      <c r="G1083" s="19">
        <v>8</v>
      </c>
      <c r="H1083" s="20">
        <v>7</v>
      </c>
      <c r="I1083" s="20">
        <v>7</v>
      </c>
      <c r="J1083" s="20">
        <v>7</v>
      </c>
      <c r="K1083" s="20">
        <v>0</v>
      </c>
      <c r="L1083" s="156">
        <v>39706</v>
      </c>
      <c r="M1083" s="92"/>
      <c r="N1083" s="19">
        <v>8</v>
      </c>
      <c r="O1083" s="20">
        <v>7</v>
      </c>
      <c r="P1083" s="20">
        <v>7</v>
      </c>
      <c r="Q1083" s="20">
        <v>0</v>
      </c>
      <c r="R1083" s="20">
        <v>7</v>
      </c>
      <c r="S1083" s="4">
        <v>0</v>
      </c>
      <c r="T1083" s="1">
        <v>0</v>
      </c>
      <c r="U1083" s="164">
        <v>39706</v>
      </c>
      <c r="V1083" s="106">
        <v>8</v>
      </c>
      <c r="W1083" s="20">
        <v>7</v>
      </c>
      <c r="X1083" s="437" t="str">
        <f t="shared" si="145"/>
        <v>OK</v>
      </c>
      <c r="Y1083" s="333">
        <f t="shared" si="147"/>
        <v>0</v>
      </c>
      <c r="Z1083" s="9" t="str">
        <f t="shared" si="148"/>
        <v>Euronics</v>
      </c>
      <c r="AA1083" s="75">
        <v>39708</v>
      </c>
      <c r="AB1083" s="1220"/>
      <c r="AC1083" s="147">
        <f t="shared" si="146"/>
        <v>6</v>
      </c>
      <c r="AD1083" s="20" t="str">
        <f t="shared" si="150"/>
        <v>OK</v>
      </c>
      <c r="AE1083" s="11" t="str">
        <f t="shared" si="149"/>
        <v>-</v>
      </c>
      <c r="AF1083" s="9" t="e">
        <f>IF(#REF!="","",AA1083-#REF!)</f>
        <v>#REF!</v>
      </c>
      <c r="AG1083" s="97"/>
      <c r="AH1083" s="62"/>
    </row>
    <row r="1084" spans="1:34" s="32" customFormat="1" hidden="1" outlineLevel="1" x14ac:dyDescent="0.2">
      <c r="A1084"/>
      <c r="B1084" s="22">
        <v>9</v>
      </c>
      <c r="C1084" s="404">
        <v>4</v>
      </c>
      <c r="D1084" s="21" t="s">
        <v>35</v>
      </c>
      <c r="E1084" s="153">
        <v>39702</v>
      </c>
      <c r="F1084" s="91"/>
      <c r="G1084" s="22">
        <v>9</v>
      </c>
      <c r="H1084" s="21">
        <v>4</v>
      </c>
      <c r="I1084" s="21">
        <v>4</v>
      </c>
      <c r="J1084" s="21">
        <v>4</v>
      </c>
      <c r="K1084" s="21">
        <v>0</v>
      </c>
      <c r="L1084" s="157">
        <v>39706</v>
      </c>
      <c r="M1084" s="92"/>
      <c r="N1084" s="22">
        <v>9</v>
      </c>
      <c r="O1084" s="21">
        <v>4</v>
      </c>
      <c r="P1084" s="21">
        <v>4</v>
      </c>
      <c r="Q1084" s="21">
        <v>0</v>
      </c>
      <c r="R1084" s="21">
        <v>4</v>
      </c>
      <c r="S1084" s="14">
        <v>0</v>
      </c>
      <c r="T1084" s="102">
        <v>0</v>
      </c>
      <c r="U1084" s="164">
        <v>39706</v>
      </c>
      <c r="V1084" s="108">
        <v>9</v>
      </c>
      <c r="W1084" s="21">
        <v>4</v>
      </c>
      <c r="X1084" s="437" t="str">
        <f t="shared" si="145"/>
        <v>OK</v>
      </c>
      <c r="Y1084" s="333">
        <f t="shared" si="147"/>
        <v>0</v>
      </c>
      <c r="Z1084" s="12" t="str">
        <f t="shared" si="148"/>
        <v>Tien 21</v>
      </c>
      <c r="AA1084" s="75">
        <v>39708</v>
      </c>
      <c r="AB1084" s="1221"/>
      <c r="AC1084" s="147">
        <f t="shared" si="146"/>
        <v>6</v>
      </c>
      <c r="AD1084" s="20" t="str">
        <f t="shared" si="150"/>
        <v>OK</v>
      </c>
      <c r="AE1084" s="11" t="str">
        <f t="shared" si="149"/>
        <v>-</v>
      </c>
      <c r="AF1084" s="9" t="e">
        <f>IF(#REF!="","",AA1084-#REF!)</f>
        <v>#REF!</v>
      </c>
      <c r="AG1084" s="97"/>
      <c r="AH1084" s="62"/>
    </row>
    <row r="1085" spans="1:34" s="32" customFormat="1" hidden="1" outlineLevel="1" x14ac:dyDescent="0.2">
      <c r="A1085"/>
      <c r="B1085" s="19">
        <v>1</v>
      </c>
      <c r="C1085" s="383">
        <v>16</v>
      </c>
      <c r="D1085" s="20" t="s">
        <v>24</v>
      </c>
      <c r="E1085" s="153">
        <v>39703</v>
      </c>
      <c r="F1085" s="91"/>
      <c r="G1085" s="19">
        <v>1</v>
      </c>
      <c r="H1085" s="20">
        <v>16</v>
      </c>
      <c r="I1085" s="20">
        <v>16</v>
      </c>
      <c r="J1085" s="20">
        <v>16</v>
      </c>
      <c r="K1085" s="20">
        <v>0</v>
      </c>
      <c r="L1085" s="156">
        <v>39707</v>
      </c>
      <c r="M1085" s="92"/>
      <c r="N1085" s="19">
        <v>1</v>
      </c>
      <c r="O1085" s="20">
        <v>16</v>
      </c>
      <c r="P1085" s="20">
        <v>16</v>
      </c>
      <c r="Q1085" s="20">
        <v>0</v>
      </c>
      <c r="R1085" s="20">
        <v>16</v>
      </c>
      <c r="S1085" s="4">
        <v>0</v>
      </c>
      <c r="T1085" s="1">
        <v>0</v>
      </c>
      <c r="U1085" s="164">
        <v>39707</v>
      </c>
      <c r="V1085" s="106">
        <v>1</v>
      </c>
      <c r="W1085" s="20">
        <v>16</v>
      </c>
      <c r="X1085" s="437" t="str">
        <f t="shared" si="145"/>
        <v>OK</v>
      </c>
      <c r="Y1085" s="333">
        <f t="shared" si="147"/>
        <v>0</v>
      </c>
      <c r="Z1085" s="9" t="str">
        <f t="shared" si="148"/>
        <v>White</v>
      </c>
      <c r="AA1085" s="75">
        <v>39708</v>
      </c>
      <c r="AB1085" s="1219">
        <f>SUM(W1085:W1094)</f>
        <v>126</v>
      </c>
      <c r="AC1085" s="147">
        <f t="shared" si="146"/>
        <v>5</v>
      </c>
      <c r="AD1085" s="20" t="str">
        <f t="shared" si="150"/>
        <v>OK</v>
      </c>
      <c r="AE1085" s="11" t="str">
        <f t="shared" si="149"/>
        <v>-</v>
      </c>
      <c r="AF1085" s="9" t="e">
        <f>IF(#REF!="","",AA1085-#REF!)</f>
        <v>#REF!</v>
      </c>
      <c r="AG1085" s="97"/>
      <c r="AH1085" s="62"/>
    </row>
    <row r="1086" spans="1:34" s="32" customFormat="1" hidden="1" outlineLevel="1" x14ac:dyDescent="0.2">
      <c r="A1086"/>
      <c r="B1086" s="19">
        <v>2</v>
      </c>
      <c r="C1086" s="383">
        <v>4</v>
      </c>
      <c r="D1086" s="20" t="s">
        <v>25</v>
      </c>
      <c r="E1086" s="153">
        <v>39703</v>
      </c>
      <c r="F1086" s="91"/>
      <c r="G1086" s="19">
        <v>2</v>
      </c>
      <c r="H1086" s="20">
        <v>4</v>
      </c>
      <c r="I1086" s="20">
        <v>4</v>
      </c>
      <c r="J1086" s="20">
        <v>4</v>
      </c>
      <c r="K1086" s="20">
        <v>0</v>
      </c>
      <c r="L1086" s="156">
        <v>39707</v>
      </c>
      <c r="M1086" s="92"/>
      <c r="N1086" s="19">
        <v>2</v>
      </c>
      <c r="O1086" s="20">
        <v>4</v>
      </c>
      <c r="P1086" s="20">
        <v>4</v>
      </c>
      <c r="Q1086" s="20">
        <v>0</v>
      </c>
      <c r="R1086" s="20">
        <v>4</v>
      </c>
      <c r="S1086" s="4">
        <v>0</v>
      </c>
      <c r="T1086" s="1">
        <v>0</v>
      </c>
      <c r="U1086" s="164">
        <v>39707</v>
      </c>
      <c r="V1086" s="106">
        <v>2</v>
      </c>
      <c r="W1086" s="20">
        <v>4</v>
      </c>
      <c r="X1086" s="437" t="str">
        <f t="shared" si="145"/>
        <v>OK</v>
      </c>
      <c r="Y1086" s="333">
        <f t="shared" si="147"/>
        <v>0</v>
      </c>
      <c r="Z1086" s="9" t="str">
        <f t="shared" si="148"/>
        <v>Green</v>
      </c>
      <c r="AA1086" s="75">
        <v>39708</v>
      </c>
      <c r="AB1086" s="1220"/>
      <c r="AC1086" s="147">
        <f t="shared" si="146"/>
        <v>5</v>
      </c>
      <c r="AD1086" s="20" t="str">
        <f t="shared" si="150"/>
        <v>OK</v>
      </c>
      <c r="AE1086" s="11" t="str">
        <f t="shared" si="149"/>
        <v>-</v>
      </c>
      <c r="AF1086" s="9" t="e">
        <f>IF(#REF!="","",AA1086-#REF!)</f>
        <v>#REF!</v>
      </c>
      <c r="AG1086" s="97"/>
      <c r="AH1086" s="62"/>
    </row>
    <row r="1087" spans="1:34" s="32" customFormat="1" hidden="1" outlineLevel="1" x14ac:dyDescent="0.2">
      <c r="A1087"/>
      <c r="B1087" s="19">
        <v>3</v>
      </c>
      <c r="C1087" s="383">
        <v>9</v>
      </c>
      <c r="D1087" s="20" t="s">
        <v>26</v>
      </c>
      <c r="E1087" s="153">
        <v>39703</v>
      </c>
      <c r="F1087" s="91"/>
      <c r="G1087" s="19">
        <v>3</v>
      </c>
      <c r="H1087" s="20">
        <v>9</v>
      </c>
      <c r="I1087" s="20">
        <v>9</v>
      </c>
      <c r="J1087" s="20">
        <v>9</v>
      </c>
      <c r="K1087" s="20">
        <v>0</v>
      </c>
      <c r="L1087" s="156">
        <v>39707</v>
      </c>
      <c r="M1087" s="92"/>
      <c r="N1087" s="19">
        <v>3</v>
      </c>
      <c r="O1087" s="20">
        <v>9</v>
      </c>
      <c r="P1087" s="20">
        <v>9</v>
      </c>
      <c r="Q1087" s="20">
        <v>0</v>
      </c>
      <c r="R1087" s="20">
        <v>9</v>
      </c>
      <c r="S1087" s="4">
        <v>0</v>
      </c>
      <c r="T1087" s="1">
        <v>0</v>
      </c>
      <c r="U1087" s="164">
        <v>39707</v>
      </c>
      <c r="V1087" s="106">
        <v>3</v>
      </c>
      <c r="W1087" s="20">
        <v>9</v>
      </c>
      <c r="X1087" s="437" t="str">
        <f t="shared" si="145"/>
        <v>OK</v>
      </c>
      <c r="Y1087" s="333">
        <f t="shared" si="147"/>
        <v>0</v>
      </c>
      <c r="Z1087" s="9" t="str">
        <f t="shared" si="148"/>
        <v>Black</v>
      </c>
      <c r="AA1087" s="75">
        <v>39708</v>
      </c>
      <c r="AB1087" s="1220"/>
      <c r="AC1087" s="147">
        <f t="shared" si="146"/>
        <v>5</v>
      </c>
      <c r="AD1087" s="20" t="str">
        <f t="shared" si="150"/>
        <v>OK</v>
      </c>
      <c r="AE1087" s="11" t="str">
        <f t="shared" si="149"/>
        <v>-</v>
      </c>
      <c r="AF1087" s="9" t="e">
        <f>IF(#REF!="","",AA1087-#REF!)</f>
        <v>#REF!</v>
      </c>
      <c r="AG1087" s="97"/>
      <c r="AH1087" s="62"/>
    </row>
    <row r="1088" spans="1:34" s="32" customFormat="1" hidden="1" outlineLevel="1" x14ac:dyDescent="0.2">
      <c r="A1088"/>
      <c r="B1088" s="19">
        <v>4</v>
      </c>
      <c r="C1088" s="383">
        <v>11</v>
      </c>
      <c r="D1088" s="20" t="s">
        <v>29</v>
      </c>
      <c r="E1088" s="153">
        <v>39703</v>
      </c>
      <c r="F1088" s="91"/>
      <c r="G1088" s="19">
        <v>4</v>
      </c>
      <c r="H1088" s="20">
        <v>11</v>
      </c>
      <c r="I1088" s="20">
        <v>11</v>
      </c>
      <c r="J1088" s="20">
        <v>11</v>
      </c>
      <c r="K1088" s="20">
        <v>0</v>
      </c>
      <c r="L1088" s="156">
        <v>39707</v>
      </c>
      <c r="M1088" s="92"/>
      <c r="N1088" s="19">
        <v>4</v>
      </c>
      <c r="O1088" s="20">
        <v>11</v>
      </c>
      <c r="P1088" s="20">
        <v>11</v>
      </c>
      <c r="Q1088" s="20">
        <v>0</v>
      </c>
      <c r="R1088" s="20">
        <v>11</v>
      </c>
      <c r="S1088" s="4">
        <v>0</v>
      </c>
      <c r="T1088" s="1">
        <v>0</v>
      </c>
      <c r="U1088" s="164">
        <v>39707</v>
      </c>
      <c r="V1088" s="106">
        <v>4</v>
      </c>
      <c r="W1088" s="20">
        <v>11</v>
      </c>
      <c r="X1088" s="437" t="str">
        <f t="shared" si="145"/>
        <v>OK</v>
      </c>
      <c r="Y1088" s="333">
        <f t="shared" si="147"/>
        <v>0</v>
      </c>
      <c r="Z1088" s="9" t="str">
        <f t="shared" si="148"/>
        <v>Credial</v>
      </c>
      <c r="AA1088" s="75">
        <v>39708</v>
      </c>
      <c r="AB1088" s="1220"/>
      <c r="AC1088" s="147">
        <f t="shared" si="146"/>
        <v>5</v>
      </c>
      <c r="AD1088" s="20" t="str">
        <f t="shared" si="150"/>
        <v>OK</v>
      </c>
      <c r="AE1088" s="11" t="str">
        <f t="shared" si="149"/>
        <v>-</v>
      </c>
      <c r="AF1088" s="9" t="e">
        <f>IF(#REF!="","",AA1088-#REF!)</f>
        <v>#REF!</v>
      </c>
      <c r="AG1088" s="97"/>
      <c r="AH1088" s="62"/>
    </row>
    <row r="1089" spans="1:34" s="32" customFormat="1" hidden="1" outlineLevel="1" x14ac:dyDescent="0.2">
      <c r="A1089"/>
      <c r="B1089" s="19">
        <v>5</v>
      </c>
      <c r="C1089" s="383">
        <v>38</v>
      </c>
      <c r="D1089" s="20" t="s">
        <v>30</v>
      </c>
      <c r="E1089" s="153">
        <v>39703</v>
      </c>
      <c r="F1089" s="91"/>
      <c r="G1089" s="19">
        <v>5</v>
      </c>
      <c r="H1089" s="20">
        <v>38</v>
      </c>
      <c r="I1089" s="20">
        <v>38</v>
      </c>
      <c r="J1089" s="20">
        <v>38</v>
      </c>
      <c r="K1089" s="20">
        <v>0</v>
      </c>
      <c r="L1089" s="156">
        <v>39707</v>
      </c>
      <c r="M1089" s="92"/>
      <c r="N1089" s="19">
        <v>5</v>
      </c>
      <c r="O1089" s="20">
        <v>38</v>
      </c>
      <c r="P1089" s="20">
        <v>38</v>
      </c>
      <c r="Q1089" s="20">
        <v>0</v>
      </c>
      <c r="R1089" s="20">
        <v>38</v>
      </c>
      <c r="S1089" s="4">
        <v>0</v>
      </c>
      <c r="T1089" s="1">
        <v>0</v>
      </c>
      <c r="U1089" s="164">
        <v>39707</v>
      </c>
      <c r="V1089" s="106">
        <v>5</v>
      </c>
      <c r="W1089" s="20">
        <v>38</v>
      </c>
      <c r="X1089" s="437" t="str">
        <f t="shared" si="145"/>
        <v>OK</v>
      </c>
      <c r="Y1089" s="333">
        <f t="shared" si="147"/>
        <v>0</v>
      </c>
      <c r="Z1089" s="9" t="str">
        <f t="shared" si="148"/>
        <v>Ikeia</v>
      </c>
      <c r="AA1089" s="75">
        <v>39708</v>
      </c>
      <c r="AB1089" s="1220"/>
      <c r="AC1089" s="147">
        <f t="shared" si="146"/>
        <v>5</v>
      </c>
      <c r="AD1089" s="20" t="str">
        <f t="shared" si="150"/>
        <v>OK</v>
      </c>
      <c r="AE1089" s="11" t="str">
        <f t="shared" si="149"/>
        <v>-</v>
      </c>
      <c r="AF1089" s="9" t="e">
        <f>IF(#REF!="","",AA1089-#REF!)</f>
        <v>#REF!</v>
      </c>
      <c r="AG1089" s="97"/>
      <c r="AH1089" s="62"/>
    </row>
    <row r="1090" spans="1:34" s="32" customFormat="1" hidden="1" outlineLevel="1" x14ac:dyDescent="0.2">
      <c r="A1090"/>
      <c r="B1090" s="19">
        <v>6</v>
      </c>
      <c r="C1090" s="383">
        <v>4</v>
      </c>
      <c r="D1090" s="20" t="s">
        <v>31</v>
      </c>
      <c r="E1090" s="153">
        <v>39703</v>
      </c>
      <c r="F1090" s="91"/>
      <c r="G1090" s="19">
        <v>6</v>
      </c>
      <c r="H1090" s="20">
        <v>4</v>
      </c>
      <c r="I1090" s="20">
        <v>4</v>
      </c>
      <c r="J1090" s="20">
        <v>4</v>
      </c>
      <c r="K1090" s="20">
        <v>0</v>
      </c>
      <c r="L1090" s="156">
        <v>39707</v>
      </c>
      <c r="M1090" s="92"/>
      <c r="N1090" s="19">
        <v>6</v>
      </c>
      <c r="O1090" s="20">
        <v>4</v>
      </c>
      <c r="P1090" s="20">
        <v>4</v>
      </c>
      <c r="Q1090" s="20">
        <v>0</v>
      </c>
      <c r="R1090" s="20">
        <v>4</v>
      </c>
      <c r="S1090" s="4">
        <v>0</v>
      </c>
      <c r="T1090" s="1">
        <v>0</v>
      </c>
      <c r="U1090" s="164">
        <v>39707</v>
      </c>
      <c r="V1090" s="106">
        <v>6</v>
      </c>
      <c r="W1090" s="20">
        <v>4</v>
      </c>
      <c r="X1090" s="437" t="str">
        <f t="shared" si="145"/>
        <v>OK</v>
      </c>
      <c r="Y1090" s="333">
        <f t="shared" si="147"/>
        <v>0</v>
      </c>
      <c r="Z1090" s="9" t="str">
        <f t="shared" si="148"/>
        <v>Moviflor</v>
      </c>
      <c r="AA1090" s="75">
        <v>39708</v>
      </c>
      <c r="AB1090" s="1220"/>
      <c r="AC1090" s="147">
        <f t="shared" si="146"/>
        <v>5</v>
      </c>
      <c r="AD1090" s="20" t="str">
        <f t="shared" si="150"/>
        <v>OK</v>
      </c>
      <c r="AE1090" s="11" t="str">
        <f t="shared" si="149"/>
        <v>-</v>
      </c>
      <c r="AF1090" s="9" t="e">
        <f>IF(#REF!="","",AA1090-#REF!)</f>
        <v>#REF!</v>
      </c>
      <c r="AG1090" s="97"/>
      <c r="AH1090" s="62"/>
    </row>
    <row r="1091" spans="1:34" s="32" customFormat="1" hidden="1" outlineLevel="1" x14ac:dyDescent="0.2">
      <c r="A1091"/>
      <c r="B1091" s="19">
        <v>7</v>
      </c>
      <c r="C1091" s="383">
        <v>39</v>
      </c>
      <c r="D1091" s="20" t="s">
        <v>32</v>
      </c>
      <c r="E1091" s="153">
        <v>39703</v>
      </c>
      <c r="F1091" s="91"/>
      <c r="G1091" s="19">
        <v>7</v>
      </c>
      <c r="H1091" s="20">
        <v>39</v>
      </c>
      <c r="I1091" s="20">
        <v>39</v>
      </c>
      <c r="J1091" s="20">
        <v>39</v>
      </c>
      <c r="K1091" s="20">
        <v>0</v>
      </c>
      <c r="L1091" s="156">
        <v>39707</v>
      </c>
      <c r="M1091" s="92"/>
      <c r="N1091" s="19">
        <v>7</v>
      </c>
      <c r="O1091" s="20">
        <v>39</v>
      </c>
      <c r="P1091" s="20">
        <v>39</v>
      </c>
      <c r="Q1091" s="20">
        <v>0</v>
      </c>
      <c r="R1091" s="20">
        <v>39</v>
      </c>
      <c r="S1091" s="4">
        <v>0</v>
      </c>
      <c r="T1091" s="1">
        <v>0</v>
      </c>
      <c r="U1091" s="164">
        <v>39707</v>
      </c>
      <c r="V1091" s="106">
        <v>7</v>
      </c>
      <c r="W1091" s="20">
        <v>39</v>
      </c>
      <c r="X1091" s="437" t="str">
        <f t="shared" si="145"/>
        <v>OK</v>
      </c>
      <c r="Y1091" s="333">
        <f t="shared" si="147"/>
        <v>0</v>
      </c>
      <c r="Z1091" s="9" t="str">
        <f t="shared" si="148"/>
        <v>Conforama</v>
      </c>
      <c r="AA1091" s="75">
        <v>39708</v>
      </c>
      <c r="AB1091" s="1220"/>
      <c r="AC1091" s="147">
        <f t="shared" si="146"/>
        <v>5</v>
      </c>
      <c r="AD1091" s="20" t="str">
        <f t="shared" si="150"/>
        <v>OK</v>
      </c>
      <c r="AE1091" s="11" t="str">
        <f t="shared" si="149"/>
        <v>-</v>
      </c>
      <c r="AF1091" s="9" t="e">
        <f>IF(#REF!="","",AA1091-#REF!)</f>
        <v>#REF!</v>
      </c>
      <c r="AG1091" s="97"/>
      <c r="AH1091" s="62"/>
    </row>
    <row r="1092" spans="1:34" s="32" customFormat="1" hidden="1" outlineLevel="1" x14ac:dyDescent="0.2">
      <c r="A1092"/>
      <c r="B1092" s="19">
        <v>8</v>
      </c>
      <c r="C1092" s="383">
        <v>1</v>
      </c>
      <c r="D1092" s="20" t="s">
        <v>34</v>
      </c>
      <c r="E1092" s="153">
        <v>39703</v>
      </c>
      <c r="F1092" s="91"/>
      <c r="G1092" s="19">
        <v>8</v>
      </c>
      <c r="H1092" s="20">
        <v>1</v>
      </c>
      <c r="I1092" s="20">
        <v>1</v>
      </c>
      <c r="J1092" s="20">
        <v>1</v>
      </c>
      <c r="K1092" s="20">
        <v>0</v>
      </c>
      <c r="L1092" s="156">
        <v>39707</v>
      </c>
      <c r="M1092" s="92"/>
      <c r="N1092" s="19">
        <v>8</v>
      </c>
      <c r="O1092" s="20">
        <v>1</v>
      </c>
      <c r="P1092" s="20">
        <v>1</v>
      </c>
      <c r="Q1092" s="20">
        <v>0</v>
      </c>
      <c r="R1092" s="20">
        <v>1</v>
      </c>
      <c r="S1092" s="4">
        <v>0</v>
      </c>
      <c r="T1092" s="1">
        <v>0</v>
      </c>
      <c r="U1092" s="164">
        <v>39707</v>
      </c>
      <c r="V1092" s="106">
        <v>8</v>
      </c>
      <c r="W1092" s="20">
        <v>1</v>
      </c>
      <c r="X1092" s="437" t="str">
        <f t="shared" si="145"/>
        <v>OK</v>
      </c>
      <c r="Y1092" s="333">
        <f t="shared" si="147"/>
        <v>0</v>
      </c>
      <c r="Z1092" s="9" t="str">
        <f t="shared" si="148"/>
        <v>Euronics</v>
      </c>
      <c r="AA1092" s="75">
        <v>39708</v>
      </c>
      <c r="AB1092" s="1220"/>
      <c r="AC1092" s="147">
        <f t="shared" si="146"/>
        <v>5</v>
      </c>
      <c r="AD1092" s="20" t="str">
        <f t="shared" si="150"/>
        <v>OK</v>
      </c>
      <c r="AE1092" s="11" t="str">
        <f t="shared" si="149"/>
        <v>-</v>
      </c>
      <c r="AF1092" s="9" t="e">
        <f>IF(#REF!="","",AA1092-#REF!)</f>
        <v>#REF!</v>
      </c>
      <c r="AG1092" s="97"/>
      <c r="AH1092" s="62"/>
    </row>
    <row r="1093" spans="1:34" s="32" customFormat="1" hidden="1" outlineLevel="1" x14ac:dyDescent="0.2">
      <c r="A1093"/>
      <c r="B1093" s="19">
        <v>9</v>
      </c>
      <c r="C1093" s="383">
        <v>2</v>
      </c>
      <c r="D1093" s="20" t="s">
        <v>35</v>
      </c>
      <c r="E1093" s="153">
        <v>39703</v>
      </c>
      <c r="F1093" s="91"/>
      <c r="G1093" s="19">
        <v>9</v>
      </c>
      <c r="H1093" s="20">
        <v>2</v>
      </c>
      <c r="I1093" s="20">
        <v>2</v>
      </c>
      <c r="J1093" s="20">
        <v>2</v>
      </c>
      <c r="K1093" s="20">
        <v>0</v>
      </c>
      <c r="L1093" s="156">
        <v>39707</v>
      </c>
      <c r="M1093" s="92"/>
      <c r="N1093" s="19">
        <v>9</v>
      </c>
      <c r="O1093" s="20">
        <v>2</v>
      </c>
      <c r="P1093" s="20">
        <v>2</v>
      </c>
      <c r="Q1093" s="20">
        <v>0</v>
      </c>
      <c r="R1093" s="20">
        <v>2</v>
      </c>
      <c r="S1093" s="4">
        <v>0</v>
      </c>
      <c r="T1093" s="1">
        <v>0</v>
      </c>
      <c r="U1093" s="164">
        <v>39707</v>
      </c>
      <c r="V1093" s="106">
        <v>9</v>
      </c>
      <c r="W1093" s="20">
        <v>2</v>
      </c>
      <c r="X1093" s="437" t="str">
        <f t="shared" si="145"/>
        <v>OK</v>
      </c>
      <c r="Y1093" s="333">
        <f t="shared" si="147"/>
        <v>0</v>
      </c>
      <c r="Z1093" s="9" t="str">
        <f t="shared" si="148"/>
        <v>Tien 21</v>
      </c>
      <c r="AA1093" s="75">
        <v>39708</v>
      </c>
      <c r="AB1093" s="1220"/>
      <c r="AC1093" s="147">
        <f t="shared" si="146"/>
        <v>5</v>
      </c>
      <c r="AD1093" s="20" t="str">
        <f t="shared" si="150"/>
        <v>OK</v>
      </c>
      <c r="AE1093" s="11" t="str">
        <f t="shared" si="149"/>
        <v>-</v>
      </c>
      <c r="AF1093" s="9" t="e">
        <f>IF(#REF!="","",AA1093-#REF!)</f>
        <v>#REF!</v>
      </c>
      <c r="AG1093" s="97"/>
      <c r="AH1093" s="62"/>
    </row>
    <row r="1094" spans="1:34" s="32" customFormat="1" hidden="1" outlineLevel="1" x14ac:dyDescent="0.2">
      <c r="A1094"/>
      <c r="B1094" s="22">
        <v>10</v>
      </c>
      <c r="C1094" s="404">
        <v>2</v>
      </c>
      <c r="D1094" s="21" t="s">
        <v>36</v>
      </c>
      <c r="E1094" s="153">
        <v>39703</v>
      </c>
      <c r="F1094" s="91"/>
      <c r="G1094" s="22">
        <v>10</v>
      </c>
      <c r="H1094" s="21">
        <v>2</v>
      </c>
      <c r="I1094" s="21">
        <v>2</v>
      </c>
      <c r="J1094" s="21">
        <v>2</v>
      </c>
      <c r="K1094" s="21">
        <v>0</v>
      </c>
      <c r="L1094" s="157">
        <v>39707</v>
      </c>
      <c r="M1094" s="92"/>
      <c r="N1094" s="22">
        <v>10</v>
      </c>
      <c r="O1094" s="21">
        <v>2</v>
      </c>
      <c r="P1094" s="21">
        <v>2</v>
      </c>
      <c r="Q1094" s="21">
        <v>0</v>
      </c>
      <c r="R1094" s="21">
        <v>2</v>
      </c>
      <c r="S1094" s="14">
        <v>0</v>
      </c>
      <c r="T1094" s="102">
        <v>0</v>
      </c>
      <c r="U1094" s="164">
        <v>39707</v>
      </c>
      <c r="V1094" s="108">
        <v>10</v>
      </c>
      <c r="W1094" s="21">
        <v>2</v>
      </c>
      <c r="X1094" s="437" t="str">
        <f t="shared" si="145"/>
        <v>OK</v>
      </c>
      <c r="Y1094" s="333">
        <f t="shared" si="147"/>
        <v>0</v>
      </c>
      <c r="Z1094" s="12" t="str">
        <f t="shared" si="148"/>
        <v>Confort</v>
      </c>
      <c r="AA1094" s="75">
        <v>39708</v>
      </c>
      <c r="AB1094" s="1221"/>
      <c r="AC1094" s="147">
        <f t="shared" si="146"/>
        <v>5</v>
      </c>
      <c r="AD1094" s="20" t="str">
        <f t="shared" si="150"/>
        <v>OK</v>
      </c>
      <c r="AE1094" s="11" t="str">
        <f t="shared" si="149"/>
        <v>-</v>
      </c>
      <c r="AF1094" s="9" t="e">
        <f>IF(#REF!="","",AA1094-#REF!)</f>
        <v>#REF!</v>
      </c>
      <c r="AG1094" s="97"/>
      <c r="AH1094" s="62"/>
    </row>
    <row r="1095" spans="1:34" s="32" customFormat="1" hidden="1" outlineLevel="1" x14ac:dyDescent="0.2">
      <c r="A1095"/>
      <c r="B1095" s="19">
        <v>1</v>
      </c>
      <c r="C1095" s="383">
        <v>1619</v>
      </c>
      <c r="D1095" s="20" t="s">
        <v>24</v>
      </c>
      <c r="E1095" s="153">
        <v>39706</v>
      </c>
      <c r="F1095" s="91"/>
      <c r="G1095" s="19">
        <v>1</v>
      </c>
      <c r="H1095" s="78">
        <v>2</v>
      </c>
      <c r="I1095" s="20">
        <v>1619</v>
      </c>
      <c r="J1095" s="20">
        <v>1619</v>
      </c>
      <c r="K1095" s="20">
        <v>0</v>
      </c>
      <c r="L1095" s="156">
        <v>39708</v>
      </c>
      <c r="M1095" s="92"/>
      <c r="N1095" s="19">
        <v>1</v>
      </c>
      <c r="O1095" s="20">
        <v>1619</v>
      </c>
      <c r="P1095" s="20">
        <v>1619</v>
      </c>
      <c r="Q1095" s="20">
        <v>0</v>
      </c>
      <c r="R1095" s="20">
        <v>1619</v>
      </c>
      <c r="S1095" s="4">
        <v>0</v>
      </c>
      <c r="T1095" s="1">
        <v>0</v>
      </c>
      <c r="U1095" s="164">
        <v>39708</v>
      </c>
      <c r="V1095" s="106">
        <v>1</v>
      </c>
      <c r="W1095" s="20">
        <v>1619</v>
      </c>
      <c r="X1095" s="437" t="str">
        <f t="shared" si="145"/>
        <v>OK</v>
      </c>
      <c r="Y1095" s="333">
        <f t="shared" si="147"/>
        <v>0</v>
      </c>
      <c r="Z1095" s="9" t="str">
        <f t="shared" si="148"/>
        <v>White</v>
      </c>
      <c r="AA1095" s="75">
        <v>39710</v>
      </c>
      <c r="AB1095" s="1219">
        <f>SUM(W1095:W1106)</f>
        <v>3807</v>
      </c>
      <c r="AC1095" s="147">
        <f t="shared" si="146"/>
        <v>4</v>
      </c>
      <c r="AD1095" s="20" t="str">
        <f t="shared" si="150"/>
        <v>OK</v>
      </c>
      <c r="AE1095" s="11" t="str">
        <f t="shared" si="149"/>
        <v>-</v>
      </c>
      <c r="AF1095" s="9" t="e">
        <f>IF(#REF!="","",AA1095-#REF!)</f>
        <v>#REF!</v>
      </c>
      <c r="AG1095" s="97"/>
      <c r="AH1095" s="62"/>
    </row>
    <row r="1096" spans="1:34" s="32" customFormat="1" hidden="1" outlineLevel="1" x14ac:dyDescent="0.2">
      <c r="A1096"/>
      <c r="B1096" s="19">
        <v>2</v>
      </c>
      <c r="C1096" s="383">
        <v>8</v>
      </c>
      <c r="D1096" s="20" t="s">
        <v>25</v>
      </c>
      <c r="E1096" s="153">
        <v>39706</v>
      </c>
      <c r="F1096" s="91"/>
      <c r="G1096" s="19">
        <v>2</v>
      </c>
      <c r="H1096" s="20">
        <v>8</v>
      </c>
      <c r="I1096" s="20">
        <v>8</v>
      </c>
      <c r="J1096" s="20">
        <v>8</v>
      </c>
      <c r="K1096" s="20">
        <v>0</v>
      </c>
      <c r="L1096" s="156">
        <v>39708</v>
      </c>
      <c r="M1096" s="92"/>
      <c r="N1096" s="19">
        <v>2</v>
      </c>
      <c r="O1096" s="20">
        <v>8</v>
      </c>
      <c r="P1096" s="20">
        <v>8</v>
      </c>
      <c r="Q1096" s="20">
        <v>0</v>
      </c>
      <c r="R1096" s="20">
        <v>8</v>
      </c>
      <c r="S1096" s="4">
        <v>0</v>
      </c>
      <c r="T1096" s="1">
        <v>0</v>
      </c>
      <c r="U1096" s="164">
        <v>39708</v>
      </c>
      <c r="V1096" s="106">
        <v>2</v>
      </c>
      <c r="W1096" s="20">
        <v>8</v>
      </c>
      <c r="X1096" s="437" t="str">
        <f t="shared" ref="X1096:X1159" si="151">IF(C1096=W1096,"OK",IF(W1096=R1096,"ERRO",IF(W1096="","KO",IF(W1096=J1096,"ERRO"))))</f>
        <v>OK</v>
      </c>
      <c r="Y1096" s="333">
        <f t="shared" si="147"/>
        <v>0</v>
      </c>
      <c r="Z1096" s="9" t="str">
        <f t="shared" si="148"/>
        <v>Green</v>
      </c>
      <c r="AA1096" s="75">
        <v>39710</v>
      </c>
      <c r="AB1096" s="1220"/>
      <c r="AC1096" s="147">
        <f t="shared" ref="AC1096:AC1159" si="152">DAYS360(E1096,AA1096)</f>
        <v>4</v>
      </c>
      <c r="AD1096" s="20" t="str">
        <f t="shared" si="150"/>
        <v>OK</v>
      </c>
      <c r="AE1096" s="11" t="str">
        <f t="shared" si="149"/>
        <v>-</v>
      </c>
      <c r="AF1096" s="9" t="e">
        <f>IF(#REF!="","",AA1096-#REF!)</f>
        <v>#REF!</v>
      </c>
      <c r="AG1096" s="97"/>
      <c r="AH1096" s="62"/>
    </row>
    <row r="1097" spans="1:34" s="32" customFormat="1" hidden="1" outlineLevel="1" x14ac:dyDescent="0.2">
      <c r="A1097"/>
      <c r="B1097" s="19">
        <v>3</v>
      </c>
      <c r="C1097" s="383">
        <v>9</v>
      </c>
      <c r="D1097" s="20" t="s">
        <v>26</v>
      </c>
      <c r="E1097" s="153">
        <v>39706</v>
      </c>
      <c r="F1097" s="91"/>
      <c r="G1097" s="19">
        <v>3</v>
      </c>
      <c r="H1097" s="20">
        <v>9</v>
      </c>
      <c r="I1097" s="20">
        <v>9</v>
      </c>
      <c r="J1097" s="20">
        <v>9</v>
      </c>
      <c r="K1097" s="20">
        <v>0</v>
      </c>
      <c r="L1097" s="156">
        <v>39708</v>
      </c>
      <c r="M1097" s="92"/>
      <c r="N1097" s="19">
        <v>3</v>
      </c>
      <c r="O1097" s="20">
        <v>9</v>
      </c>
      <c r="P1097" s="20">
        <v>9</v>
      </c>
      <c r="Q1097" s="20">
        <v>0</v>
      </c>
      <c r="R1097" s="20">
        <v>9</v>
      </c>
      <c r="S1097" s="4">
        <v>0</v>
      </c>
      <c r="T1097" s="1">
        <v>0</v>
      </c>
      <c r="U1097" s="164">
        <v>39708</v>
      </c>
      <c r="V1097" s="106">
        <v>3</v>
      </c>
      <c r="W1097" s="20">
        <v>9</v>
      </c>
      <c r="X1097" s="437" t="str">
        <f t="shared" si="151"/>
        <v>OK</v>
      </c>
      <c r="Y1097" s="333">
        <f t="shared" ref="Y1097:Y1160" si="153">+C1097-W1097</f>
        <v>0</v>
      </c>
      <c r="Z1097" s="9" t="str">
        <f t="shared" ref="Z1097:Z1160" si="154">IF(D1097="","",D1097)</f>
        <v>Black</v>
      </c>
      <c r="AA1097" s="75">
        <v>39715</v>
      </c>
      <c r="AB1097" s="1220"/>
      <c r="AC1097" s="147">
        <f t="shared" si="152"/>
        <v>9</v>
      </c>
      <c r="AD1097" s="20" t="str">
        <f t="shared" si="150"/>
        <v>OK</v>
      </c>
      <c r="AE1097" s="11" t="str">
        <f t="shared" si="149"/>
        <v>-</v>
      </c>
      <c r="AF1097" s="9" t="e">
        <f>IF(#REF!="","",AA1097-#REF!)</f>
        <v>#REF!</v>
      </c>
      <c r="AG1097" s="97"/>
      <c r="AH1097" s="62"/>
    </row>
    <row r="1098" spans="1:34" s="32" customFormat="1" hidden="1" outlineLevel="1" x14ac:dyDescent="0.2">
      <c r="A1098"/>
      <c r="B1098" s="19">
        <v>4</v>
      </c>
      <c r="C1098" s="383">
        <v>6</v>
      </c>
      <c r="D1098" s="20" t="s">
        <v>28</v>
      </c>
      <c r="E1098" s="153">
        <v>39706</v>
      </c>
      <c r="F1098" s="91"/>
      <c r="G1098" s="19">
        <v>4</v>
      </c>
      <c r="H1098" s="20">
        <v>6</v>
      </c>
      <c r="I1098" s="20">
        <v>6</v>
      </c>
      <c r="J1098" s="20">
        <v>6</v>
      </c>
      <c r="K1098" s="20">
        <v>0</v>
      </c>
      <c r="L1098" s="156">
        <v>39708</v>
      </c>
      <c r="M1098" s="92"/>
      <c r="N1098" s="19">
        <v>4</v>
      </c>
      <c r="O1098" s="20">
        <v>6</v>
      </c>
      <c r="P1098" s="20">
        <v>6</v>
      </c>
      <c r="Q1098" s="20">
        <v>0</v>
      </c>
      <c r="R1098" s="20">
        <v>6</v>
      </c>
      <c r="S1098" s="4">
        <v>0</v>
      </c>
      <c r="T1098" s="1">
        <v>0</v>
      </c>
      <c r="U1098" s="164">
        <v>39708</v>
      </c>
      <c r="V1098" s="106">
        <v>4</v>
      </c>
      <c r="W1098" s="20">
        <v>6</v>
      </c>
      <c r="X1098" s="437" t="str">
        <f t="shared" si="151"/>
        <v>OK</v>
      </c>
      <c r="Y1098" s="333">
        <f t="shared" si="153"/>
        <v>0</v>
      </c>
      <c r="Z1098" s="9" t="str">
        <f t="shared" si="154"/>
        <v>Finance</v>
      </c>
      <c r="AA1098" s="75">
        <v>39710</v>
      </c>
      <c r="AB1098" s="1220"/>
      <c r="AC1098" s="147">
        <f t="shared" si="152"/>
        <v>4</v>
      </c>
      <c r="AD1098" s="20" t="str">
        <f t="shared" si="150"/>
        <v>OK</v>
      </c>
      <c r="AE1098" s="11" t="str">
        <f t="shared" si="149"/>
        <v>-</v>
      </c>
      <c r="AF1098" s="9" t="e">
        <f>IF(#REF!="","",AA1098-#REF!)</f>
        <v>#REF!</v>
      </c>
      <c r="AG1098" s="97"/>
      <c r="AH1098" s="62"/>
    </row>
    <row r="1099" spans="1:34" s="32" customFormat="1" hidden="1" outlineLevel="1" x14ac:dyDescent="0.2">
      <c r="A1099"/>
      <c r="B1099" s="19">
        <v>5</v>
      </c>
      <c r="C1099" s="383">
        <v>508</v>
      </c>
      <c r="D1099" s="20" t="s">
        <v>29</v>
      </c>
      <c r="E1099" s="153">
        <v>39706</v>
      </c>
      <c r="F1099" s="91"/>
      <c r="G1099" s="19">
        <v>5</v>
      </c>
      <c r="H1099" s="20">
        <v>508</v>
      </c>
      <c r="I1099" s="20">
        <v>508</v>
      </c>
      <c r="J1099" s="20">
        <v>508</v>
      </c>
      <c r="K1099" s="20">
        <v>0</v>
      </c>
      <c r="L1099" s="156">
        <v>39708</v>
      </c>
      <c r="M1099" s="92"/>
      <c r="N1099" s="19">
        <v>5</v>
      </c>
      <c r="O1099" s="20">
        <v>508</v>
      </c>
      <c r="P1099" s="20">
        <v>508</v>
      </c>
      <c r="Q1099" s="20">
        <v>0</v>
      </c>
      <c r="R1099" s="20">
        <v>508</v>
      </c>
      <c r="S1099" s="4">
        <v>0</v>
      </c>
      <c r="T1099" s="1">
        <v>0</v>
      </c>
      <c r="U1099" s="164">
        <v>39708</v>
      </c>
      <c r="V1099" s="106">
        <v>5</v>
      </c>
      <c r="W1099" s="20">
        <v>508</v>
      </c>
      <c r="X1099" s="437" t="str">
        <f t="shared" si="151"/>
        <v>OK</v>
      </c>
      <c r="Y1099" s="333">
        <f t="shared" si="153"/>
        <v>0</v>
      </c>
      <c r="Z1099" s="9" t="str">
        <f t="shared" si="154"/>
        <v>Credial</v>
      </c>
      <c r="AA1099" s="75">
        <v>39710</v>
      </c>
      <c r="AB1099" s="1220"/>
      <c r="AC1099" s="147">
        <f t="shared" si="152"/>
        <v>4</v>
      </c>
      <c r="AD1099" s="20" t="str">
        <f t="shared" si="150"/>
        <v>OK</v>
      </c>
      <c r="AE1099" s="11" t="str">
        <f t="shared" si="149"/>
        <v>-</v>
      </c>
      <c r="AF1099" s="9" t="e">
        <f>IF(#REF!="","",AA1099-#REF!)</f>
        <v>#REF!</v>
      </c>
      <c r="AG1099" s="97"/>
      <c r="AH1099" s="62"/>
    </row>
    <row r="1100" spans="1:34" s="32" customFormat="1" hidden="1" outlineLevel="1" x14ac:dyDescent="0.2">
      <c r="A1100"/>
      <c r="B1100" s="19">
        <v>6</v>
      </c>
      <c r="C1100" s="383">
        <v>654</v>
      </c>
      <c r="D1100" s="20" t="s">
        <v>30</v>
      </c>
      <c r="E1100" s="153">
        <v>39706</v>
      </c>
      <c r="F1100" s="91"/>
      <c r="G1100" s="19">
        <v>6</v>
      </c>
      <c r="H1100" s="20">
        <v>654</v>
      </c>
      <c r="I1100" s="20">
        <v>654</v>
      </c>
      <c r="J1100" s="20">
        <v>654</v>
      </c>
      <c r="K1100" s="20">
        <v>0</v>
      </c>
      <c r="L1100" s="156">
        <v>39708</v>
      </c>
      <c r="M1100" s="92"/>
      <c r="N1100" s="19">
        <v>6</v>
      </c>
      <c r="O1100" s="20">
        <v>654</v>
      </c>
      <c r="P1100" s="20">
        <v>654</v>
      </c>
      <c r="Q1100" s="20">
        <v>0</v>
      </c>
      <c r="R1100" s="20">
        <v>654</v>
      </c>
      <c r="S1100" s="4">
        <v>0</v>
      </c>
      <c r="T1100" s="1">
        <v>0</v>
      </c>
      <c r="U1100" s="164">
        <v>39708</v>
      </c>
      <c r="V1100" s="106">
        <v>6</v>
      </c>
      <c r="W1100" s="20">
        <v>654</v>
      </c>
      <c r="X1100" s="437" t="str">
        <f t="shared" si="151"/>
        <v>OK</v>
      </c>
      <c r="Y1100" s="333">
        <f t="shared" si="153"/>
        <v>0</v>
      </c>
      <c r="Z1100" s="9" t="str">
        <f t="shared" si="154"/>
        <v>Ikeia</v>
      </c>
      <c r="AA1100" s="75">
        <v>39710</v>
      </c>
      <c r="AB1100" s="1220"/>
      <c r="AC1100" s="147">
        <f t="shared" si="152"/>
        <v>4</v>
      </c>
      <c r="AD1100" s="20" t="str">
        <f t="shared" si="150"/>
        <v>OK</v>
      </c>
      <c r="AE1100" s="11" t="str">
        <f t="shared" si="149"/>
        <v>-</v>
      </c>
      <c r="AF1100" s="9" t="e">
        <f>IF(#REF!="","",AA1100-#REF!)</f>
        <v>#REF!</v>
      </c>
      <c r="AG1100" s="97"/>
      <c r="AH1100" s="62"/>
    </row>
    <row r="1101" spans="1:34" s="32" customFormat="1" hidden="1" outlineLevel="1" x14ac:dyDescent="0.2">
      <c r="A1101"/>
      <c r="B1101" s="19">
        <v>7</v>
      </c>
      <c r="C1101" s="383">
        <v>390</v>
      </c>
      <c r="D1101" s="20" t="s">
        <v>31</v>
      </c>
      <c r="E1101" s="153">
        <v>39706</v>
      </c>
      <c r="F1101" s="91"/>
      <c r="G1101" s="19">
        <v>7</v>
      </c>
      <c r="H1101" s="20">
        <v>390</v>
      </c>
      <c r="I1101" s="20">
        <v>390</v>
      </c>
      <c r="J1101" s="20">
        <v>390</v>
      </c>
      <c r="K1101" s="20">
        <v>0</v>
      </c>
      <c r="L1101" s="156">
        <v>39708</v>
      </c>
      <c r="M1101" s="92"/>
      <c r="N1101" s="19">
        <v>7</v>
      </c>
      <c r="O1101" s="20">
        <v>390</v>
      </c>
      <c r="P1101" s="20">
        <v>390</v>
      </c>
      <c r="Q1101" s="20">
        <v>0</v>
      </c>
      <c r="R1101" s="20">
        <v>390</v>
      </c>
      <c r="S1101" s="4">
        <v>0</v>
      </c>
      <c r="T1101" s="1">
        <v>0</v>
      </c>
      <c r="U1101" s="164">
        <v>39708</v>
      </c>
      <c r="V1101" s="106">
        <v>7</v>
      </c>
      <c r="W1101" s="20">
        <v>390</v>
      </c>
      <c r="X1101" s="437" t="str">
        <f t="shared" si="151"/>
        <v>OK</v>
      </c>
      <c r="Y1101" s="333">
        <f t="shared" si="153"/>
        <v>0</v>
      </c>
      <c r="Z1101" s="9" t="str">
        <f t="shared" si="154"/>
        <v>Moviflor</v>
      </c>
      <c r="AA1101" s="75">
        <v>39710</v>
      </c>
      <c r="AB1101" s="1220"/>
      <c r="AC1101" s="147">
        <f t="shared" si="152"/>
        <v>4</v>
      </c>
      <c r="AD1101" s="20" t="str">
        <f t="shared" si="150"/>
        <v>OK</v>
      </c>
      <c r="AE1101" s="11" t="str">
        <f t="shared" si="149"/>
        <v>-</v>
      </c>
      <c r="AF1101" s="9" t="e">
        <f>IF(#REF!="","",AA1101-#REF!)</f>
        <v>#REF!</v>
      </c>
      <c r="AG1101" s="97"/>
      <c r="AH1101" s="62"/>
    </row>
    <row r="1102" spans="1:34" s="32" customFormat="1" hidden="1" outlineLevel="1" x14ac:dyDescent="0.2">
      <c r="A1102"/>
      <c r="B1102" s="19">
        <v>8</v>
      </c>
      <c r="C1102" s="383">
        <v>484</v>
      </c>
      <c r="D1102" s="20" t="s">
        <v>32</v>
      </c>
      <c r="E1102" s="153">
        <v>39706</v>
      </c>
      <c r="F1102" s="91"/>
      <c r="G1102" s="19">
        <v>8</v>
      </c>
      <c r="H1102" s="20">
        <v>484</v>
      </c>
      <c r="I1102" s="20">
        <v>484</v>
      </c>
      <c r="J1102" s="20">
        <v>484</v>
      </c>
      <c r="K1102" s="20">
        <v>0</v>
      </c>
      <c r="L1102" s="156">
        <v>39708</v>
      </c>
      <c r="M1102" s="92"/>
      <c r="N1102" s="19">
        <v>8</v>
      </c>
      <c r="O1102" s="20">
        <v>484</v>
      </c>
      <c r="P1102" s="20">
        <v>484</v>
      </c>
      <c r="Q1102" s="20">
        <v>0</v>
      </c>
      <c r="R1102" s="20">
        <v>484</v>
      </c>
      <c r="S1102" s="4">
        <v>0</v>
      </c>
      <c r="T1102" s="1">
        <v>0</v>
      </c>
      <c r="U1102" s="164">
        <v>39708</v>
      </c>
      <c r="V1102" s="106">
        <v>8</v>
      </c>
      <c r="W1102" s="20">
        <v>484</v>
      </c>
      <c r="X1102" s="437" t="str">
        <f t="shared" si="151"/>
        <v>OK</v>
      </c>
      <c r="Y1102" s="333">
        <f t="shared" si="153"/>
        <v>0</v>
      </c>
      <c r="Z1102" s="9" t="str">
        <f t="shared" si="154"/>
        <v>Conforama</v>
      </c>
      <c r="AA1102" s="75">
        <v>39710</v>
      </c>
      <c r="AB1102" s="1220"/>
      <c r="AC1102" s="147">
        <f t="shared" si="152"/>
        <v>4</v>
      </c>
      <c r="AD1102" s="20" t="str">
        <f t="shared" si="150"/>
        <v>OK</v>
      </c>
      <c r="AE1102" s="11" t="str">
        <f t="shared" si="149"/>
        <v>-</v>
      </c>
      <c r="AF1102" s="9" t="e">
        <f>IF(#REF!="","",AA1102-#REF!)</f>
        <v>#REF!</v>
      </c>
      <c r="AG1102" s="97"/>
      <c r="AH1102" s="62"/>
    </row>
    <row r="1103" spans="1:34" s="32" customFormat="1" hidden="1" outlineLevel="1" x14ac:dyDescent="0.2">
      <c r="A1103"/>
      <c r="B1103" s="19">
        <v>9</v>
      </c>
      <c r="C1103" s="383">
        <v>41</v>
      </c>
      <c r="D1103" s="20" t="s">
        <v>34</v>
      </c>
      <c r="E1103" s="153">
        <v>39706</v>
      </c>
      <c r="F1103" s="91"/>
      <c r="G1103" s="19">
        <v>9</v>
      </c>
      <c r="H1103" s="20">
        <v>41</v>
      </c>
      <c r="I1103" s="20">
        <v>41</v>
      </c>
      <c r="J1103" s="20">
        <v>41</v>
      </c>
      <c r="K1103" s="20">
        <v>0</v>
      </c>
      <c r="L1103" s="156">
        <v>39708</v>
      </c>
      <c r="M1103" s="92"/>
      <c r="N1103" s="19">
        <v>9</v>
      </c>
      <c r="O1103" s="20">
        <v>41</v>
      </c>
      <c r="P1103" s="20">
        <v>41</v>
      </c>
      <c r="Q1103" s="20">
        <v>0</v>
      </c>
      <c r="R1103" s="20">
        <v>41</v>
      </c>
      <c r="S1103" s="4">
        <v>0</v>
      </c>
      <c r="T1103" s="1">
        <v>0</v>
      </c>
      <c r="U1103" s="164">
        <v>39708</v>
      </c>
      <c r="V1103" s="106">
        <v>9</v>
      </c>
      <c r="W1103" s="20">
        <v>41</v>
      </c>
      <c r="X1103" s="437" t="str">
        <f t="shared" si="151"/>
        <v>OK</v>
      </c>
      <c r="Y1103" s="333">
        <f t="shared" si="153"/>
        <v>0</v>
      </c>
      <c r="Z1103" s="9" t="str">
        <f t="shared" si="154"/>
        <v>Euronics</v>
      </c>
      <c r="AA1103" s="75">
        <v>39710</v>
      </c>
      <c r="AB1103" s="1220"/>
      <c r="AC1103" s="147">
        <f t="shared" si="152"/>
        <v>4</v>
      </c>
      <c r="AD1103" s="20" t="str">
        <f t="shared" si="150"/>
        <v>OK</v>
      </c>
      <c r="AE1103" s="11" t="str">
        <f t="shared" si="149"/>
        <v>-</v>
      </c>
      <c r="AF1103" s="9" t="e">
        <f>IF(#REF!="","",AA1103-#REF!)</f>
        <v>#REF!</v>
      </c>
      <c r="AG1103" s="97"/>
      <c r="AH1103" s="62"/>
    </row>
    <row r="1104" spans="1:34" s="32" customFormat="1" hidden="1" outlineLevel="1" x14ac:dyDescent="0.2">
      <c r="A1104"/>
      <c r="B1104" s="19">
        <v>10</v>
      </c>
      <c r="C1104" s="383">
        <v>42</v>
      </c>
      <c r="D1104" s="20" t="s">
        <v>35</v>
      </c>
      <c r="E1104" s="153">
        <v>39706</v>
      </c>
      <c r="F1104" s="91"/>
      <c r="G1104" s="19">
        <v>10</v>
      </c>
      <c r="H1104" s="20">
        <v>42</v>
      </c>
      <c r="I1104" s="20">
        <v>42</v>
      </c>
      <c r="J1104" s="20">
        <v>42</v>
      </c>
      <c r="K1104" s="20">
        <v>0</v>
      </c>
      <c r="L1104" s="156">
        <v>39708</v>
      </c>
      <c r="M1104" s="92"/>
      <c r="N1104" s="19">
        <v>10</v>
      </c>
      <c r="O1104" s="20">
        <v>42</v>
      </c>
      <c r="P1104" s="20">
        <v>42</v>
      </c>
      <c r="Q1104" s="20">
        <v>0</v>
      </c>
      <c r="R1104" s="20">
        <v>42</v>
      </c>
      <c r="S1104" s="4">
        <v>0</v>
      </c>
      <c r="T1104" s="1">
        <v>0</v>
      </c>
      <c r="U1104" s="164">
        <v>39708</v>
      </c>
      <c r="V1104" s="106">
        <v>10</v>
      </c>
      <c r="W1104" s="20">
        <v>42</v>
      </c>
      <c r="X1104" s="437" t="str">
        <f t="shared" si="151"/>
        <v>OK</v>
      </c>
      <c r="Y1104" s="333">
        <f t="shared" si="153"/>
        <v>0</v>
      </c>
      <c r="Z1104" s="9" t="str">
        <f t="shared" si="154"/>
        <v>Tien 21</v>
      </c>
      <c r="AA1104" s="75">
        <v>39710</v>
      </c>
      <c r="AB1104" s="1220"/>
      <c r="AC1104" s="147">
        <f t="shared" si="152"/>
        <v>4</v>
      </c>
      <c r="AD1104" s="20" t="str">
        <f t="shared" si="150"/>
        <v>OK</v>
      </c>
      <c r="AE1104" s="11" t="str">
        <f t="shared" si="149"/>
        <v>-</v>
      </c>
      <c r="AF1104" s="9" t="e">
        <f>IF(#REF!="","",AA1104-#REF!)</f>
        <v>#REF!</v>
      </c>
      <c r="AG1104" s="97"/>
      <c r="AH1104" s="62"/>
    </row>
    <row r="1105" spans="1:34" s="32" customFormat="1" hidden="1" outlineLevel="1" x14ac:dyDescent="0.2">
      <c r="A1105"/>
      <c r="B1105" s="19">
        <v>11</v>
      </c>
      <c r="C1105" s="383">
        <v>41</v>
      </c>
      <c r="D1105" s="20" t="s">
        <v>36</v>
      </c>
      <c r="E1105" s="153">
        <v>39706</v>
      </c>
      <c r="F1105" s="91"/>
      <c r="G1105" s="19">
        <v>11</v>
      </c>
      <c r="H1105" s="20">
        <v>41</v>
      </c>
      <c r="I1105" s="20">
        <v>41</v>
      </c>
      <c r="J1105" s="20">
        <v>41</v>
      </c>
      <c r="K1105" s="20">
        <v>0</v>
      </c>
      <c r="L1105" s="156">
        <v>39708</v>
      </c>
      <c r="M1105" s="92"/>
      <c r="N1105" s="19">
        <v>11</v>
      </c>
      <c r="O1105" s="20">
        <v>41</v>
      </c>
      <c r="P1105" s="20">
        <v>41</v>
      </c>
      <c r="Q1105" s="20">
        <v>0</v>
      </c>
      <c r="R1105" s="20">
        <v>41</v>
      </c>
      <c r="S1105" s="4">
        <v>0</v>
      </c>
      <c r="T1105" s="1">
        <v>0</v>
      </c>
      <c r="U1105" s="164">
        <v>39708</v>
      </c>
      <c r="V1105" s="106">
        <v>11</v>
      </c>
      <c r="W1105" s="20">
        <v>41</v>
      </c>
      <c r="X1105" s="437" t="str">
        <f t="shared" si="151"/>
        <v>OK</v>
      </c>
      <c r="Y1105" s="333">
        <f t="shared" si="153"/>
        <v>0</v>
      </c>
      <c r="Z1105" s="9" t="str">
        <f t="shared" si="154"/>
        <v>Confort</v>
      </c>
      <c r="AA1105" s="75">
        <v>39710</v>
      </c>
      <c r="AB1105" s="1220"/>
      <c r="AC1105" s="147">
        <f t="shared" si="152"/>
        <v>4</v>
      </c>
      <c r="AD1105" s="20" t="str">
        <f t="shared" si="150"/>
        <v>OK</v>
      </c>
      <c r="AE1105" s="11" t="str">
        <f t="shared" si="149"/>
        <v>-</v>
      </c>
      <c r="AF1105" s="9" t="e">
        <f>IF(#REF!="","",AA1105-#REF!)</f>
        <v>#REF!</v>
      </c>
      <c r="AG1105" s="97"/>
      <c r="AH1105" s="62"/>
    </row>
    <row r="1106" spans="1:34" s="32" customFormat="1" hidden="1" outlineLevel="1" x14ac:dyDescent="0.2">
      <c r="A1106"/>
      <c r="B1106" s="22">
        <v>12</v>
      </c>
      <c r="C1106" s="404">
        <v>5</v>
      </c>
      <c r="D1106" s="21" t="s">
        <v>37</v>
      </c>
      <c r="E1106" s="153">
        <v>39706</v>
      </c>
      <c r="F1106" s="91"/>
      <c r="G1106" s="22">
        <v>12</v>
      </c>
      <c r="H1106" s="21">
        <v>5</v>
      </c>
      <c r="I1106" s="21">
        <v>5</v>
      </c>
      <c r="J1106" s="21">
        <v>5</v>
      </c>
      <c r="K1106" s="21">
        <v>0</v>
      </c>
      <c r="L1106" s="157">
        <v>39708</v>
      </c>
      <c r="M1106" s="92"/>
      <c r="N1106" s="22">
        <v>12</v>
      </c>
      <c r="O1106" s="21">
        <v>5</v>
      </c>
      <c r="P1106" s="21">
        <v>5</v>
      </c>
      <c r="Q1106" s="21">
        <v>0</v>
      </c>
      <c r="R1106" s="21">
        <v>5</v>
      </c>
      <c r="S1106" s="14">
        <v>0</v>
      </c>
      <c r="T1106" s="102">
        <v>0</v>
      </c>
      <c r="U1106" s="164">
        <v>39708</v>
      </c>
      <c r="V1106" s="108">
        <v>12</v>
      </c>
      <c r="W1106" s="21">
        <v>5</v>
      </c>
      <c r="X1106" s="437" t="str">
        <f t="shared" si="151"/>
        <v>OK</v>
      </c>
      <c r="Y1106" s="333">
        <f t="shared" si="153"/>
        <v>0</v>
      </c>
      <c r="Z1106" s="12" t="str">
        <f t="shared" si="154"/>
        <v>Solmar</v>
      </c>
      <c r="AA1106" s="75">
        <v>39710</v>
      </c>
      <c r="AB1106" s="1221"/>
      <c r="AC1106" s="147">
        <f t="shared" si="152"/>
        <v>4</v>
      </c>
      <c r="AD1106" s="20" t="str">
        <f t="shared" si="150"/>
        <v>OK</v>
      </c>
      <c r="AE1106" s="11" t="str">
        <f t="shared" si="149"/>
        <v>-</v>
      </c>
      <c r="AF1106" s="9" t="e">
        <f>IF(#REF!="","",AA1106-#REF!)</f>
        <v>#REF!</v>
      </c>
      <c r="AG1106" s="97"/>
      <c r="AH1106" s="62"/>
    </row>
    <row r="1107" spans="1:34" s="32" customFormat="1" hidden="1" outlineLevel="1" x14ac:dyDescent="0.2">
      <c r="A1107"/>
      <c r="B1107" s="19">
        <v>1</v>
      </c>
      <c r="C1107" s="383">
        <v>93</v>
      </c>
      <c r="D1107" s="20" t="s">
        <v>24</v>
      </c>
      <c r="E1107" s="153">
        <v>39713</v>
      </c>
      <c r="F1107" s="91"/>
      <c r="G1107" s="19">
        <v>1</v>
      </c>
      <c r="H1107" s="78">
        <v>125</v>
      </c>
      <c r="I1107" s="20">
        <v>93</v>
      </c>
      <c r="J1107" s="20">
        <v>93</v>
      </c>
      <c r="K1107" s="20">
        <v>0</v>
      </c>
      <c r="L1107" s="156">
        <v>39714</v>
      </c>
      <c r="M1107" s="92"/>
      <c r="N1107" s="19">
        <v>1</v>
      </c>
      <c r="O1107" s="20">
        <v>93</v>
      </c>
      <c r="P1107" s="20">
        <v>93</v>
      </c>
      <c r="Q1107" s="20"/>
      <c r="R1107" s="20">
        <v>93</v>
      </c>
      <c r="S1107" s="4">
        <v>0</v>
      </c>
      <c r="T1107" s="1">
        <v>0</v>
      </c>
      <c r="U1107" s="164">
        <v>39714</v>
      </c>
      <c r="V1107" s="106">
        <v>1</v>
      </c>
      <c r="W1107" s="20">
        <v>93</v>
      </c>
      <c r="X1107" s="437" t="str">
        <f t="shared" si="151"/>
        <v>OK</v>
      </c>
      <c r="Y1107" s="333">
        <f t="shared" si="153"/>
        <v>0</v>
      </c>
      <c r="Z1107" s="9" t="str">
        <f t="shared" si="154"/>
        <v>White</v>
      </c>
      <c r="AA1107" s="75">
        <v>39716</v>
      </c>
      <c r="AB1107" s="1219">
        <f>SUM(W1107:W1116)</f>
        <v>775</v>
      </c>
      <c r="AC1107" s="147">
        <f t="shared" si="152"/>
        <v>3</v>
      </c>
      <c r="AD1107" s="20" t="str">
        <f t="shared" si="150"/>
        <v>OK</v>
      </c>
      <c r="AE1107" s="11" t="str">
        <f t="shared" si="149"/>
        <v>-</v>
      </c>
      <c r="AF1107" s="9" t="e">
        <f>IF(#REF!="","",AA1107-#REF!)</f>
        <v>#REF!</v>
      </c>
      <c r="AG1107" s="97"/>
      <c r="AH1107" s="62"/>
    </row>
    <row r="1108" spans="1:34" s="32" customFormat="1" hidden="1" outlineLevel="1" x14ac:dyDescent="0.2">
      <c r="A1108"/>
      <c r="B1108" s="19">
        <v>2</v>
      </c>
      <c r="C1108" s="383">
        <v>52</v>
      </c>
      <c r="D1108" s="20" t="s">
        <v>25</v>
      </c>
      <c r="E1108" s="153">
        <v>39713</v>
      </c>
      <c r="F1108" s="91"/>
      <c r="G1108" s="19">
        <v>2</v>
      </c>
      <c r="H1108" s="20">
        <v>52</v>
      </c>
      <c r="I1108" s="20">
        <v>52</v>
      </c>
      <c r="J1108" s="20">
        <v>52</v>
      </c>
      <c r="K1108" s="20">
        <v>0</v>
      </c>
      <c r="L1108" s="156">
        <v>39714</v>
      </c>
      <c r="M1108" s="92"/>
      <c r="N1108" s="19">
        <v>2</v>
      </c>
      <c r="O1108" s="20">
        <v>52</v>
      </c>
      <c r="P1108" s="20">
        <v>52</v>
      </c>
      <c r="Q1108" s="20">
        <v>0</v>
      </c>
      <c r="R1108" s="20">
        <v>52</v>
      </c>
      <c r="S1108" s="4">
        <v>0</v>
      </c>
      <c r="T1108" s="1">
        <v>0</v>
      </c>
      <c r="U1108" s="164">
        <v>39714</v>
      </c>
      <c r="V1108" s="106">
        <v>2</v>
      </c>
      <c r="W1108" s="20">
        <v>52</v>
      </c>
      <c r="X1108" s="437" t="str">
        <f t="shared" si="151"/>
        <v>OK</v>
      </c>
      <c r="Y1108" s="333">
        <f t="shared" si="153"/>
        <v>0</v>
      </c>
      <c r="Z1108" s="9" t="str">
        <f t="shared" si="154"/>
        <v>Green</v>
      </c>
      <c r="AA1108" s="75">
        <v>39715</v>
      </c>
      <c r="AB1108" s="1220"/>
      <c r="AC1108" s="147">
        <f t="shared" si="152"/>
        <v>2</v>
      </c>
      <c r="AD1108" s="20" t="str">
        <f t="shared" si="150"/>
        <v>OK</v>
      </c>
      <c r="AE1108" s="11" t="str">
        <f t="shared" si="149"/>
        <v>-</v>
      </c>
      <c r="AF1108" s="9" t="e">
        <f>IF(#REF!="","",AA1108-#REF!)</f>
        <v>#REF!</v>
      </c>
      <c r="AG1108" s="97"/>
      <c r="AH1108" s="62"/>
    </row>
    <row r="1109" spans="1:34" s="32" customFormat="1" hidden="1" outlineLevel="1" x14ac:dyDescent="0.2">
      <c r="A1109"/>
      <c r="B1109" s="19">
        <v>3</v>
      </c>
      <c r="C1109" s="383">
        <v>68</v>
      </c>
      <c r="D1109" s="20" t="s">
        <v>26</v>
      </c>
      <c r="E1109" s="153">
        <v>39713</v>
      </c>
      <c r="F1109" s="91"/>
      <c r="G1109" s="19">
        <v>3</v>
      </c>
      <c r="H1109" s="20">
        <v>68</v>
      </c>
      <c r="I1109" s="20">
        <v>68</v>
      </c>
      <c r="J1109" s="20">
        <v>68</v>
      </c>
      <c r="K1109" s="20">
        <v>0</v>
      </c>
      <c r="L1109" s="156">
        <v>39714</v>
      </c>
      <c r="M1109" s="92"/>
      <c r="N1109" s="19">
        <v>3</v>
      </c>
      <c r="O1109" s="20">
        <v>68</v>
      </c>
      <c r="P1109" s="20">
        <v>68</v>
      </c>
      <c r="Q1109" s="20">
        <v>0</v>
      </c>
      <c r="R1109" s="20">
        <v>68</v>
      </c>
      <c r="S1109" s="4">
        <v>0</v>
      </c>
      <c r="T1109" s="1">
        <v>0</v>
      </c>
      <c r="U1109" s="164">
        <v>39714</v>
      </c>
      <c r="V1109" s="106">
        <v>3</v>
      </c>
      <c r="W1109" s="20">
        <v>68</v>
      </c>
      <c r="X1109" s="437" t="str">
        <f t="shared" si="151"/>
        <v>OK</v>
      </c>
      <c r="Y1109" s="333">
        <f t="shared" si="153"/>
        <v>0</v>
      </c>
      <c r="Z1109" s="9" t="str">
        <f t="shared" si="154"/>
        <v>Black</v>
      </c>
      <c r="AA1109" s="75">
        <v>39715</v>
      </c>
      <c r="AB1109" s="1220"/>
      <c r="AC1109" s="147">
        <f t="shared" si="152"/>
        <v>2</v>
      </c>
      <c r="AD1109" s="20" t="str">
        <f t="shared" si="150"/>
        <v>OK</v>
      </c>
      <c r="AE1109" s="11" t="str">
        <f t="shared" si="149"/>
        <v>-</v>
      </c>
      <c r="AF1109" s="9" t="e">
        <f>IF(#REF!="","",AA1109-#REF!)</f>
        <v>#REF!</v>
      </c>
      <c r="AG1109" s="97"/>
      <c r="AH1109" s="62"/>
    </row>
    <row r="1110" spans="1:34" s="32" customFormat="1" hidden="1" outlineLevel="1" x14ac:dyDescent="0.2">
      <c r="A1110"/>
      <c r="B1110" s="19">
        <v>4</v>
      </c>
      <c r="C1110" s="383">
        <v>45</v>
      </c>
      <c r="D1110" s="20" t="s">
        <v>29</v>
      </c>
      <c r="E1110" s="153">
        <v>39713</v>
      </c>
      <c r="F1110" s="91"/>
      <c r="G1110" s="19">
        <v>4</v>
      </c>
      <c r="H1110" s="20">
        <v>45</v>
      </c>
      <c r="I1110" s="20">
        <v>45</v>
      </c>
      <c r="J1110" s="20">
        <v>45</v>
      </c>
      <c r="K1110" s="20">
        <v>0</v>
      </c>
      <c r="L1110" s="156">
        <v>39714</v>
      </c>
      <c r="M1110" s="92"/>
      <c r="N1110" s="19">
        <v>4</v>
      </c>
      <c r="O1110" s="20">
        <v>45</v>
      </c>
      <c r="P1110" s="20">
        <v>45</v>
      </c>
      <c r="Q1110" s="20">
        <v>0</v>
      </c>
      <c r="R1110" s="20">
        <v>45</v>
      </c>
      <c r="S1110" s="4">
        <v>0</v>
      </c>
      <c r="T1110" s="1">
        <v>0</v>
      </c>
      <c r="U1110" s="164">
        <v>39714</v>
      </c>
      <c r="V1110" s="106">
        <v>4</v>
      </c>
      <c r="W1110" s="20">
        <v>45</v>
      </c>
      <c r="X1110" s="437" t="str">
        <f t="shared" si="151"/>
        <v>OK</v>
      </c>
      <c r="Y1110" s="333">
        <f t="shared" si="153"/>
        <v>0</v>
      </c>
      <c r="Z1110" s="9" t="str">
        <f t="shared" si="154"/>
        <v>Credial</v>
      </c>
      <c r="AA1110" s="75">
        <v>39715</v>
      </c>
      <c r="AB1110" s="1220"/>
      <c r="AC1110" s="147">
        <f t="shared" si="152"/>
        <v>2</v>
      </c>
      <c r="AD1110" s="20" t="str">
        <f t="shared" si="150"/>
        <v>OK</v>
      </c>
      <c r="AE1110" s="11" t="str">
        <f t="shared" si="149"/>
        <v>-</v>
      </c>
      <c r="AF1110" s="9" t="e">
        <f>IF(#REF!="","",AA1110-#REF!)</f>
        <v>#REF!</v>
      </c>
      <c r="AG1110" s="97"/>
      <c r="AH1110" s="62"/>
    </row>
    <row r="1111" spans="1:34" s="32" customFormat="1" hidden="1" outlineLevel="1" x14ac:dyDescent="0.2">
      <c r="A1111"/>
      <c r="B1111" s="19">
        <v>5</v>
      </c>
      <c r="C1111" s="383">
        <v>132</v>
      </c>
      <c r="D1111" s="20" t="s">
        <v>30</v>
      </c>
      <c r="E1111" s="153">
        <v>39713</v>
      </c>
      <c r="F1111" s="91"/>
      <c r="G1111" s="19">
        <v>5</v>
      </c>
      <c r="H1111" s="20">
        <v>132</v>
      </c>
      <c r="I1111" s="20">
        <v>132</v>
      </c>
      <c r="J1111" s="20">
        <v>132</v>
      </c>
      <c r="K1111" s="20">
        <v>0</v>
      </c>
      <c r="L1111" s="156">
        <v>39714</v>
      </c>
      <c r="M1111" s="92"/>
      <c r="N1111" s="19">
        <v>5</v>
      </c>
      <c r="O1111" s="20">
        <v>132</v>
      </c>
      <c r="P1111" s="20">
        <v>132</v>
      </c>
      <c r="Q1111" s="20">
        <v>0</v>
      </c>
      <c r="R1111" s="20">
        <v>132</v>
      </c>
      <c r="S1111" s="4">
        <v>0</v>
      </c>
      <c r="T1111" s="1">
        <v>0</v>
      </c>
      <c r="U1111" s="164">
        <v>39714</v>
      </c>
      <c r="V1111" s="106">
        <v>5</v>
      </c>
      <c r="W1111" s="20">
        <v>132</v>
      </c>
      <c r="X1111" s="437" t="str">
        <f t="shared" si="151"/>
        <v>OK</v>
      </c>
      <c r="Y1111" s="333">
        <f t="shared" si="153"/>
        <v>0</v>
      </c>
      <c r="Z1111" s="9" t="str">
        <f t="shared" si="154"/>
        <v>Ikeia</v>
      </c>
      <c r="AA1111" s="75">
        <v>39715</v>
      </c>
      <c r="AB1111" s="1220"/>
      <c r="AC1111" s="147">
        <f t="shared" si="152"/>
        <v>2</v>
      </c>
      <c r="AD1111" s="20" t="str">
        <f t="shared" si="150"/>
        <v>OK</v>
      </c>
      <c r="AE1111" s="11" t="str">
        <f t="shared" si="149"/>
        <v>-</v>
      </c>
      <c r="AF1111" s="9" t="e">
        <f>IF(#REF!="","",AA1111-#REF!)</f>
        <v>#REF!</v>
      </c>
      <c r="AG1111" s="97"/>
      <c r="AH1111" s="62"/>
    </row>
    <row r="1112" spans="1:34" s="32" customFormat="1" hidden="1" outlineLevel="1" x14ac:dyDescent="0.2">
      <c r="A1112"/>
      <c r="B1112" s="19">
        <v>6</v>
      </c>
      <c r="C1112" s="383">
        <v>64</v>
      </c>
      <c r="D1112" s="20" t="s">
        <v>31</v>
      </c>
      <c r="E1112" s="153">
        <v>39713</v>
      </c>
      <c r="F1112" s="91"/>
      <c r="G1112" s="19">
        <v>6</v>
      </c>
      <c r="H1112" s="20">
        <v>64</v>
      </c>
      <c r="I1112" s="20">
        <v>64</v>
      </c>
      <c r="J1112" s="20">
        <v>64</v>
      </c>
      <c r="K1112" s="20">
        <v>0</v>
      </c>
      <c r="L1112" s="156">
        <v>39714</v>
      </c>
      <c r="M1112" s="92"/>
      <c r="N1112" s="19">
        <v>6</v>
      </c>
      <c r="O1112" s="20">
        <v>64</v>
      </c>
      <c r="P1112" s="20">
        <v>64</v>
      </c>
      <c r="Q1112" s="20">
        <v>0</v>
      </c>
      <c r="R1112" s="20">
        <v>64</v>
      </c>
      <c r="S1112" s="4">
        <v>0</v>
      </c>
      <c r="T1112" s="1">
        <v>0</v>
      </c>
      <c r="U1112" s="164">
        <v>39714</v>
      </c>
      <c r="V1112" s="106">
        <v>6</v>
      </c>
      <c r="W1112" s="20">
        <v>64</v>
      </c>
      <c r="X1112" s="437" t="str">
        <f t="shared" si="151"/>
        <v>OK</v>
      </c>
      <c r="Y1112" s="333">
        <f t="shared" si="153"/>
        <v>0</v>
      </c>
      <c r="Z1112" s="9" t="str">
        <f t="shared" si="154"/>
        <v>Moviflor</v>
      </c>
      <c r="AA1112" s="75">
        <v>39715</v>
      </c>
      <c r="AB1112" s="1220"/>
      <c r="AC1112" s="147">
        <f t="shared" si="152"/>
        <v>2</v>
      </c>
      <c r="AD1112" s="20" t="str">
        <f t="shared" si="150"/>
        <v>OK</v>
      </c>
      <c r="AE1112" s="11" t="str">
        <f t="shared" si="149"/>
        <v>-</v>
      </c>
      <c r="AF1112" s="9" t="e">
        <f>IF(#REF!="","",AA1112-#REF!)</f>
        <v>#REF!</v>
      </c>
      <c r="AG1112" s="97"/>
      <c r="AH1112" s="62"/>
    </row>
    <row r="1113" spans="1:34" s="32" customFormat="1" hidden="1" outlineLevel="1" x14ac:dyDescent="0.2">
      <c r="A1113"/>
      <c r="B1113" s="19">
        <v>7</v>
      </c>
      <c r="C1113" s="383">
        <v>286</v>
      </c>
      <c r="D1113" s="20" t="s">
        <v>32</v>
      </c>
      <c r="E1113" s="153">
        <v>39713</v>
      </c>
      <c r="F1113" s="91"/>
      <c r="G1113" s="19">
        <v>7</v>
      </c>
      <c r="H1113" s="20">
        <v>286</v>
      </c>
      <c r="I1113" s="20">
        <v>286</v>
      </c>
      <c r="J1113" s="20">
        <v>286</v>
      </c>
      <c r="K1113" s="20">
        <v>0</v>
      </c>
      <c r="L1113" s="156">
        <v>39714</v>
      </c>
      <c r="M1113" s="92"/>
      <c r="N1113" s="19">
        <v>7</v>
      </c>
      <c r="O1113" s="20">
        <v>286</v>
      </c>
      <c r="P1113" s="20">
        <v>286</v>
      </c>
      <c r="Q1113" s="20">
        <v>0</v>
      </c>
      <c r="R1113" s="20">
        <v>286</v>
      </c>
      <c r="S1113" s="4">
        <v>0</v>
      </c>
      <c r="T1113" s="1">
        <v>0</v>
      </c>
      <c r="U1113" s="164">
        <v>39714</v>
      </c>
      <c r="V1113" s="106">
        <v>7</v>
      </c>
      <c r="W1113" s="20">
        <v>286</v>
      </c>
      <c r="X1113" s="437" t="str">
        <f t="shared" si="151"/>
        <v>OK</v>
      </c>
      <c r="Y1113" s="333">
        <f t="shared" si="153"/>
        <v>0</v>
      </c>
      <c r="Z1113" s="9" t="str">
        <f t="shared" si="154"/>
        <v>Conforama</v>
      </c>
      <c r="AA1113" s="75">
        <v>39715</v>
      </c>
      <c r="AB1113" s="1220"/>
      <c r="AC1113" s="147">
        <f t="shared" si="152"/>
        <v>2</v>
      </c>
      <c r="AD1113" s="20" t="str">
        <f t="shared" si="150"/>
        <v>OK</v>
      </c>
      <c r="AE1113" s="11" t="str">
        <f t="shared" si="149"/>
        <v>-</v>
      </c>
      <c r="AF1113" s="9" t="e">
        <f>IF(#REF!="","",AA1113-#REF!)</f>
        <v>#REF!</v>
      </c>
      <c r="AG1113" s="97"/>
      <c r="AH1113" s="62"/>
    </row>
    <row r="1114" spans="1:34" s="32" customFormat="1" hidden="1" outlineLevel="1" x14ac:dyDescent="0.2">
      <c r="A1114"/>
      <c r="B1114" s="19">
        <v>8</v>
      </c>
      <c r="C1114" s="383">
        <v>18</v>
      </c>
      <c r="D1114" s="20" t="s">
        <v>34</v>
      </c>
      <c r="E1114" s="153">
        <v>39713</v>
      </c>
      <c r="F1114" s="91"/>
      <c r="G1114" s="19">
        <v>8</v>
      </c>
      <c r="H1114" s="20">
        <v>18</v>
      </c>
      <c r="I1114" s="20">
        <v>18</v>
      </c>
      <c r="J1114" s="20">
        <v>18</v>
      </c>
      <c r="K1114" s="20">
        <v>0</v>
      </c>
      <c r="L1114" s="156">
        <v>39714</v>
      </c>
      <c r="M1114" s="92"/>
      <c r="N1114" s="19">
        <v>8</v>
      </c>
      <c r="O1114" s="20">
        <v>18</v>
      </c>
      <c r="P1114" s="20">
        <v>18</v>
      </c>
      <c r="Q1114" s="20">
        <v>0</v>
      </c>
      <c r="R1114" s="20">
        <v>18</v>
      </c>
      <c r="S1114" s="4">
        <v>0</v>
      </c>
      <c r="T1114" s="1">
        <v>0</v>
      </c>
      <c r="U1114" s="164">
        <v>39714</v>
      </c>
      <c r="V1114" s="106">
        <v>8</v>
      </c>
      <c r="W1114" s="20">
        <v>18</v>
      </c>
      <c r="X1114" s="437" t="str">
        <f t="shared" si="151"/>
        <v>OK</v>
      </c>
      <c r="Y1114" s="333">
        <f t="shared" si="153"/>
        <v>0</v>
      </c>
      <c r="Z1114" s="9" t="str">
        <f t="shared" si="154"/>
        <v>Euronics</v>
      </c>
      <c r="AA1114" s="75">
        <v>39715</v>
      </c>
      <c r="AB1114" s="1220"/>
      <c r="AC1114" s="147">
        <f t="shared" si="152"/>
        <v>2</v>
      </c>
      <c r="AD1114" s="20" t="str">
        <f t="shared" si="150"/>
        <v>OK</v>
      </c>
      <c r="AE1114" s="11" t="str">
        <f t="shared" si="149"/>
        <v>-</v>
      </c>
      <c r="AF1114" s="9" t="e">
        <f>IF(#REF!="","",AA1114-#REF!)</f>
        <v>#REF!</v>
      </c>
      <c r="AG1114" s="97"/>
      <c r="AH1114" s="62"/>
    </row>
    <row r="1115" spans="1:34" s="32" customFormat="1" hidden="1" outlineLevel="1" x14ac:dyDescent="0.2">
      <c r="A1115"/>
      <c r="B1115" s="19">
        <v>9</v>
      </c>
      <c r="C1115" s="383">
        <v>6</v>
      </c>
      <c r="D1115" s="20" t="s">
        <v>35</v>
      </c>
      <c r="E1115" s="153">
        <v>39713</v>
      </c>
      <c r="F1115" s="91"/>
      <c r="G1115" s="19">
        <v>9</v>
      </c>
      <c r="H1115" s="20">
        <v>6</v>
      </c>
      <c r="I1115" s="20">
        <v>6</v>
      </c>
      <c r="J1115" s="20">
        <v>6</v>
      </c>
      <c r="K1115" s="20">
        <v>0</v>
      </c>
      <c r="L1115" s="156">
        <v>39714</v>
      </c>
      <c r="M1115" s="92"/>
      <c r="N1115" s="19">
        <v>9</v>
      </c>
      <c r="O1115" s="20">
        <v>6</v>
      </c>
      <c r="P1115" s="20">
        <v>6</v>
      </c>
      <c r="Q1115" s="20">
        <v>0</v>
      </c>
      <c r="R1115" s="20">
        <v>6</v>
      </c>
      <c r="S1115" s="4">
        <v>0</v>
      </c>
      <c r="T1115" s="1">
        <v>0</v>
      </c>
      <c r="U1115" s="164">
        <v>39714</v>
      </c>
      <c r="V1115" s="106">
        <v>9</v>
      </c>
      <c r="W1115" s="20">
        <v>6</v>
      </c>
      <c r="X1115" s="437" t="str">
        <f t="shared" si="151"/>
        <v>OK</v>
      </c>
      <c r="Y1115" s="333">
        <f t="shared" si="153"/>
        <v>0</v>
      </c>
      <c r="Z1115" s="9" t="str">
        <f t="shared" si="154"/>
        <v>Tien 21</v>
      </c>
      <c r="AA1115" s="75">
        <v>39715</v>
      </c>
      <c r="AB1115" s="1220"/>
      <c r="AC1115" s="147">
        <f t="shared" si="152"/>
        <v>2</v>
      </c>
      <c r="AD1115" s="20" t="str">
        <f t="shared" si="150"/>
        <v>OK</v>
      </c>
      <c r="AE1115" s="11" t="str">
        <f t="shared" si="149"/>
        <v>-</v>
      </c>
      <c r="AF1115" s="9" t="e">
        <f>IF(#REF!="","",AA1115-#REF!)</f>
        <v>#REF!</v>
      </c>
      <c r="AG1115" s="97"/>
      <c r="AH1115" s="62"/>
    </row>
    <row r="1116" spans="1:34" s="32" customFormat="1" hidden="1" outlineLevel="1" x14ac:dyDescent="0.2">
      <c r="A1116"/>
      <c r="B1116" s="22">
        <v>10</v>
      </c>
      <c r="C1116" s="404">
        <v>11</v>
      </c>
      <c r="D1116" s="21" t="s">
        <v>36</v>
      </c>
      <c r="E1116" s="153">
        <v>39713</v>
      </c>
      <c r="F1116" s="91"/>
      <c r="G1116" s="22">
        <v>10</v>
      </c>
      <c r="H1116" s="21">
        <v>11</v>
      </c>
      <c r="I1116" s="21">
        <v>11</v>
      </c>
      <c r="J1116" s="21">
        <v>11</v>
      </c>
      <c r="K1116" s="21">
        <v>0</v>
      </c>
      <c r="L1116" s="157">
        <v>39714</v>
      </c>
      <c r="M1116" s="92"/>
      <c r="N1116" s="22">
        <v>10</v>
      </c>
      <c r="O1116" s="21">
        <v>11</v>
      </c>
      <c r="P1116" s="21">
        <v>11</v>
      </c>
      <c r="Q1116" s="21">
        <v>0</v>
      </c>
      <c r="R1116" s="21">
        <v>11</v>
      </c>
      <c r="S1116" s="14">
        <v>0</v>
      </c>
      <c r="T1116" s="102">
        <v>0</v>
      </c>
      <c r="U1116" s="164">
        <v>39714</v>
      </c>
      <c r="V1116" s="108">
        <v>10</v>
      </c>
      <c r="W1116" s="21">
        <v>11</v>
      </c>
      <c r="X1116" s="437" t="str">
        <f t="shared" si="151"/>
        <v>OK</v>
      </c>
      <c r="Y1116" s="333">
        <f t="shared" si="153"/>
        <v>0</v>
      </c>
      <c r="Z1116" s="12" t="str">
        <f t="shared" si="154"/>
        <v>Confort</v>
      </c>
      <c r="AA1116" s="75">
        <v>39715</v>
      </c>
      <c r="AB1116" s="1221"/>
      <c r="AC1116" s="147">
        <f t="shared" si="152"/>
        <v>2</v>
      </c>
      <c r="AD1116" s="20" t="str">
        <f t="shared" si="150"/>
        <v>OK</v>
      </c>
      <c r="AE1116" s="11" t="str">
        <f t="shared" si="149"/>
        <v>-</v>
      </c>
      <c r="AF1116" s="9" t="e">
        <f>IF(#REF!="","",AA1116-#REF!)</f>
        <v>#REF!</v>
      </c>
      <c r="AG1116" s="97"/>
      <c r="AH1116" s="62"/>
    </row>
    <row r="1117" spans="1:34" s="32" customFormat="1" hidden="1" outlineLevel="1" x14ac:dyDescent="0.2">
      <c r="A1117"/>
      <c r="B1117" s="19">
        <v>1</v>
      </c>
      <c r="C1117" s="383">
        <v>46</v>
      </c>
      <c r="D1117" s="20" t="s">
        <v>24</v>
      </c>
      <c r="E1117" s="153">
        <v>39715</v>
      </c>
      <c r="F1117" s="91"/>
      <c r="G1117" s="19">
        <v>1</v>
      </c>
      <c r="H1117" s="78">
        <v>472</v>
      </c>
      <c r="I1117" s="20">
        <v>46</v>
      </c>
      <c r="J1117" s="20">
        <v>46</v>
      </c>
      <c r="K1117" s="20">
        <v>0</v>
      </c>
      <c r="L1117" s="156">
        <v>39686</v>
      </c>
      <c r="M1117" s="92"/>
      <c r="N1117" s="19">
        <v>1</v>
      </c>
      <c r="O1117" s="20">
        <v>46</v>
      </c>
      <c r="P1117" s="20">
        <v>46</v>
      </c>
      <c r="Q1117" s="20">
        <v>0</v>
      </c>
      <c r="R1117" s="20">
        <v>46</v>
      </c>
      <c r="S1117" s="4">
        <v>0</v>
      </c>
      <c r="T1117" s="1">
        <v>0</v>
      </c>
      <c r="U1117" s="164">
        <v>39715</v>
      </c>
      <c r="V1117" s="106">
        <v>1</v>
      </c>
      <c r="W1117" s="20">
        <v>46</v>
      </c>
      <c r="X1117" s="437" t="str">
        <f t="shared" si="151"/>
        <v>OK</v>
      </c>
      <c r="Y1117" s="333">
        <f t="shared" si="153"/>
        <v>0</v>
      </c>
      <c r="Z1117" s="9" t="str">
        <f t="shared" si="154"/>
        <v>White</v>
      </c>
      <c r="AA1117" s="75">
        <v>39717</v>
      </c>
      <c r="AB1117" s="1219">
        <f>SUM(W1117:W1126)</f>
        <v>365</v>
      </c>
      <c r="AC1117" s="147">
        <f t="shared" si="152"/>
        <v>2</v>
      </c>
      <c r="AD1117" s="20" t="str">
        <f t="shared" si="150"/>
        <v>OK</v>
      </c>
      <c r="AE1117" s="11" t="str">
        <f t="shared" si="149"/>
        <v>-</v>
      </c>
      <c r="AF1117" s="9" t="e">
        <f>IF(#REF!="","",AA1117-#REF!)</f>
        <v>#REF!</v>
      </c>
      <c r="AG1117" s="97"/>
      <c r="AH1117" s="62"/>
    </row>
    <row r="1118" spans="1:34" s="32" customFormat="1" hidden="1" outlineLevel="1" x14ac:dyDescent="0.2">
      <c r="A1118"/>
      <c r="B1118" s="19">
        <v>2</v>
      </c>
      <c r="C1118" s="383">
        <v>6</v>
      </c>
      <c r="D1118" s="20" t="s">
        <v>25</v>
      </c>
      <c r="E1118" s="153">
        <v>39715</v>
      </c>
      <c r="F1118" s="91"/>
      <c r="G1118" s="19">
        <v>2</v>
      </c>
      <c r="H1118" s="20">
        <v>6</v>
      </c>
      <c r="I1118" s="20">
        <v>6</v>
      </c>
      <c r="J1118" s="20">
        <v>6</v>
      </c>
      <c r="K1118" s="20">
        <v>0</v>
      </c>
      <c r="L1118" s="156">
        <v>39686</v>
      </c>
      <c r="M1118" s="92"/>
      <c r="N1118" s="19">
        <v>2</v>
      </c>
      <c r="O1118" s="20">
        <v>6</v>
      </c>
      <c r="P1118" s="20">
        <v>6</v>
      </c>
      <c r="Q1118" s="20">
        <v>0</v>
      </c>
      <c r="R1118" s="20">
        <v>6</v>
      </c>
      <c r="S1118" s="4">
        <v>0</v>
      </c>
      <c r="T1118" s="1">
        <v>0</v>
      </c>
      <c r="U1118" s="164">
        <v>39715</v>
      </c>
      <c r="V1118" s="106">
        <v>2</v>
      </c>
      <c r="W1118" s="20">
        <v>6</v>
      </c>
      <c r="X1118" s="437" t="str">
        <f t="shared" si="151"/>
        <v>OK</v>
      </c>
      <c r="Y1118" s="333">
        <f t="shared" si="153"/>
        <v>0</v>
      </c>
      <c r="Z1118" s="9" t="str">
        <f t="shared" si="154"/>
        <v>Green</v>
      </c>
      <c r="AA1118" s="75">
        <v>39717</v>
      </c>
      <c r="AB1118" s="1220"/>
      <c r="AC1118" s="147">
        <f t="shared" si="152"/>
        <v>2</v>
      </c>
      <c r="AD1118" s="20" t="str">
        <f t="shared" si="150"/>
        <v>OK</v>
      </c>
      <c r="AE1118" s="11" t="str">
        <f t="shared" si="149"/>
        <v>-</v>
      </c>
      <c r="AF1118" s="9" t="e">
        <f>IF(#REF!="","",AA1118-#REF!)</f>
        <v>#REF!</v>
      </c>
      <c r="AG1118" s="97"/>
      <c r="AH1118" s="62"/>
    </row>
    <row r="1119" spans="1:34" s="32" customFormat="1" hidden="1" outlineLevel="1" x14ac:dyDescent="0.2">
      <c r="A1119"/>
      <c r="B1119" s="19">
        <v>3</v>
      </c>
      <c r="C1119" s="383">
        <v>32</v>
      </c>
      <c r="D1119" s="20" t="s">
        <v>26</v>
      </c>
      <c r="E1119" s="153">
        <v>39715</v>
      </c>
      <c r="F1119" s="91"/>
      <c r="G1119" s="19">
        <v>3</v>
      </c>
      <c r="H1119" s="20">
        <v>32</v>
      </c>
      <c r="I1119" s="20">
        <v>32</v>
      </c>
      <c r="J1119" s="20">
        <v>32</v>
      </c>
      <c r="K1119" s="20">
        <v>0</v>
      </c>
      <c r="L1119" s="156">
        <v>39686</v>
      </c>
      <c r="M1119" s="92"/>
      <c r="N1119" s="19">
        <v>3</v>
      </c>
      <c r="O1119" s="20">
        <v>32</v>
      </c>
      <c r="P1119" s="20">
        <v>32</v>
      </c>
      <c r="Q1119" s="20">
        <v>0</v>
      </c>
      <c r="R1119" s="20">
        <v>32</v>
      </c>
      <c r="S1119" s="4">
        <v>0</v>
      </c>
      <c r="T1119" s="1">
        <v>0</v>
      </c>
      <c r="U1119" s="164">
        <v>39715</v>
      </c>
      <c r="V1119" s="106">
        <v>3</v>
      </c>
      <c r="W1119" s="20">
        <v>32</v>
      </c>
      <c r="X1119" s="437" t="str">
        <f t="shared" si="151"/>
        <v>OK</v>
      </c>
      <c r="Y1119" s="333">
        <f t="shared" si="153"/>
        <v>0</v>
      </c>
      <c r="Z1119" s="9" t="str">
        <f t="shared" si="154"/>
        <v>Black</v>
      </c>
      <c r="AA1119" s="75">
        <v>39717</v>
      </c>
      <c r="AB1119" s="1220"/>
      <c r="AC1119" s="147">
        <f t="shared" si="152"/>
        <v>2</v>
      </c>
      <c r="AD1119" s="20" t="str">
        <f t="shared" si="150"/>
        <v>OK</v>
      </c>
      <c r="AE1119" s="11" t="str">
        <f t="shared" si="149"/>
        <v>-</v>
      </c>
      <c r="AF1119" s="9" t="e">
        <f>IF(#REF!="","",AA1119-#REF!)</f>
        <v>#REF!</v>
      </c>
      <c r="AG1119" s="97"/>
      <c r="AH1119" s="62"/>
    </row>
    <row r="1120" spans="1:34" s="32" customFormat="1" hidden="1" outlineLevel="1" x14ac:dyDescent="0.2">
      <c r="A1120"/>
      <c r="B1120" s="19">
        <v>4</v>
      </c>
      <c r="C1120" s="383">
        <v>18</v>
      </c>
      <c r="D1120" s="20" t="s">
        <v>29</v>
      </c>
      <c r="E1120" s="153">
        <v>39715</v>
      </c>
      <c r="F1120" s="91"/>
      <c r="G1120" s="19">
        <v>4</v>
      </c>
      <c r="H1120" s="20">
        <v>18</v>
      </c>
      <c r="I1120" s="20">
        <v>18</v>
      </c>
      <c r="J1120" s="20">
        <v>18</v>
      </c>
      <c r="K1120" s="20">
        <v>0</v>
      </c>
      <c r="L1120" s="156">
        <v>39686</v>
      </c>
      <c r="M1120" s="92"/>
      <c r="N1120" s="19">
        <v>4</v>
      </c>
      <c r="O1120" s="20">
        <v>18</v>
      </c>
      <c r="P1120" s="20">
        <v>18</v>
      </c>
      <c r="Q1120" s="20">
        <v>0</v>
      </c>
      <c r="R1120" s="20">
        <v>18</v>
      </c>
      <c r="S1120" s="4">
        <v>0</v>
      </c>
      <c r="T1120" s="1">
        <v>0</v>
      </c>
      <c r="U1120" s="164">
        <v>39715</v>
      </c>
      <c r="V1120" s="106">
        <v>4</v>
      </c>
      <c r="W1120" s="20">
        <v>18</v>
      </c>
      <c r="X1120" s="437" t="str">
        <f t="shared" si="151"/>
        <v>OK</v>
      </c>
      <c r="Y1120" s="333">
        <f t="shared" si="153"/>
        <v>0</v>
      </c>
      <c r="Z1120" s="9" t="str">
        <f t="shared" si="154"/>
        <v>Credial</v>
      </c>
      <c r="AA1120" s="75">
        <v>39717</v>
      </c>
      <c r="AB1120" s="1220"/>
      <c r="AC1120" s="147">
        <f t="shared" si="152"/>
        <v>2</v>
      </c>
      <c r="AD1120" s="20" t="str">
        <f t="shared" si="150"/>
        <v>OK</v>
      </c>
      <c r="AE1120" s="11" t="str">
        <f t="shared" si="149"/>
        <v>-</v>
      </c>
      <c r="AF1120" s="9" t="e">
        <f>IF(#REF!="","",AA1120-#REF!)</f>
        <v>#REF!</v>
      </c>
      <c r="AG1120" s="97"/>
      <c r="AH1120" s="62"/>
    </row>
    <row r="1121" spans="1:34" s="32" customFormat="1" hidden="1" outlineLevel="1" x14ac:dyDescent="0.2">
      <c r="A1121"/>
      <c r="B1121" s="19">
        <v>5</v>
      </c>
      <c r="C1121" s="383">
        <v>229</v>
      </c>
      <c r="D1121" s="20" t="s">
        <v>30</v>
      </c>
      <c r="E1121" s="153">
        <v>39715</v>
      </c>
      <c r="F1121" s="91"/>
      <c r="G1121" s="19">
        <v>5</v>
      </c>
      <c r="H1121" s="20">
        <v>229</v>
      </c>
      <c r="I1121" s="20">
        <v>229</v>
      </c>
      <c r="J1121" s="20">
        <v>229</v>
      </c>
      <c r="K1121" s="20">
        <v>0</v>
      </c>
      <c r="L1121" s="156">
        <v>39686</v>
      </c>
      <c r="M1121" s="92"/>
      <c r="N1121" s="19">
        <v>5</v>
      </c>
      <c r="O1121" s="20">
        <v>229</v>
      </c>
      <c r="P1121" s="20">
        <v>229</v>
      </c>
      <c r="Q1121" s="20">
        <v>0</v>
      </c>
      <c r="R1121" s="20">
        <v>229</v>
      </c>
      <c r="S1121" s="4">
        <v>0</v>
      </c>
      <c r="T1121" s="1">
        <v>0</v>
      </c>
      <c r="U1121" s="164">
        <v>39715</v>
      </c>
      <c r="V1121" s="106">
        <v>5</v>
      </c>
      <c r="W1121" s="20">
        <v>229</v>
      </c>
      <c r="X1121" s="437" t="str">
        <f t="shared" si="151"/>
        <v>OK</v>
      </c>
      <c r="Y1121" s="333">
        <f t="shared" si="153"/>
        <v>0</v>
      </c>
      <c r="Z1121" s="9" t="str">
        <f t="shared" si="154"/>
        <v>Ikeia</v>
      </c>
      <c r="AA1121" s="75">
        <v>39717</v>
      </c>
      <c r="AB1121" s="1220"/>
      <c r="AC1121" s="147">
        <f t="shared" si="152"/>
        <v>2</v>
      </c>
      <c r="AD1121" s="20" t="str">
        <f t="shared" si="150"/>
        <v>OK</v>
      </c>
      <c r="AE1121" s="11" t="str">
        <f t="shared" si="149"/>
        <v>-</v>
      </c>
      <c r="AF1121" s="9" t="e">
        <f>IF(#REF!="","",AA1121-#REF!)</f>
        <v>#REF!</v>
      </c>
      <c r="AG1121" s="97"/>
      <c r="AH1121" s="62"/>
    </row>
    <row r="1122" spans="1:34" s="32" customFormat="1" hidden="1" outlineLevel="1" x14ac:dyDescent="0.2">
      <c r="A1122"/>
      <c r="B1122" s="19">
        <v>6</v>
      </c>
      <c r="C1122" s="383">
        <v>7</v>
      </c>
      <c r="D1122" s="20" t="s">
        <v>31</v>
      </c>
      <c r="E1122" s="153">
        <v>39715</v>
      </c>
      <c r="F1122" s="91"/>
      <c r="G1122" s="19">
        <v>6</v>
      </c>
      <c r="H1122" s="20">
        <v>7</v>
      </c>
      <c r="I1122" s="20">
        <v>7</v>
      </c>
      <c r="J1122" s="20">
        <v>7</v>
      </c>
      <c r="K1122" s="20">
        <v>0</v>
      </c>
      <c r="L1122" s="156">
        <v>39686</v>
      </c>
      <c r="M1122" s="92"/>
      <c r="N1122" s="19">
        <v>6</v>
      </c>
      <c r="O1122" s="20">
        <v>7</v>
      </c>
      <c r="P1122" s="20">
        <v>7</v>
      </c>
      <c r="Q1122" s="20">
        <v>0</v>
      </c>
      <c r="R1122" s="20">
        <v>7</v>
      </c>
      <c r="S1122" s="4">
        <v>0</v>
      </c>
      <c r="T1122" s="1">
        <v>0</v>
      </c>
      <c r="U1122" s="164">
        <v>39715</v>
      </c>
      <c r="V1122" s="106">
        <v>6</v>
      </c>
      <c r="W1122" s="20">
        <v>7</v>
      </c>
      <c r="X1122" s="437" t="str">
        <f t="shared" si="151"/>
        <v>OK</v>
      </c>
      <c r="Y1122" s="333">
        <f t="shared" si="153"/>
        <v>0</v>
      </c>
      <c r="Z1122" s="9" t="str">
        <f t="shared" si="154"/>
        <v>Moviflor</v>
      </c>
      <c r="AA1122" s="75">
        <v>39717</v>
      </c>
      <c r="AB1122" s="1220"/>
      <c r="AC1122" s="147">
        <f t="shared" si="152"/>
        <v>2</v>
      </c>
      <c r="AD1122" s="20" t="str">
        <f t="shared" si="150"/>
        <v>OK</v>
      </c>
      <c r="AE1122" s="11" t="str">
        <f t="shared" si="149"/>
        <v>-</v>
      </c>
      <c r="AF1122" s="9" t="e">
        <f>IF(#REF!="","",AA1122-#REF!)</f>
        <v>#REF!</v>
      </c>
      <c r="AG1122" s="97"/>
      <c r="AH1122" s="62"/>
    </row>
    <row r="1123" spans="1:34" s="32" customFormat="1" hidden="1" outlineLevel="1" x14ac:dyDescent="0.2">
      <c r="A1123"/>
      <c r="B1123" s="19">
        <v>7</v>
      </c>
      <c r="C1123" s="383">
        <v>18</v>
      </c>
      <c r="D1123" s="20" t="s">
        <v>32</v>
      </c>
      <c r="E1123" s="153">
        <v>39715</v>
      </c>
      <c r="F1123" s="91"/>
      <c r="G1123" s="19">
        <v>7</v>
      </c>
      <c r="H1123" s="20">
        <v>18</v>
      </c>
      <c r="I1123" s="20">
        <v>18</v>
      </c>
      <c r="J1123" s="20">
        <v>18</v>
      </c>
      <c r="K1123" s="20">
        <v>0</v>
      </c>
      <c r="L1123" s="156">
        <v>39686</v>
      </c>
      <c r="M1123" s="92"/>
      <c r="N1123" s="19">
        <v>7</v>
      </c>
      <c r="O1123" s="20">
        <v>18</v>
      </c>
      <c r="P1123" s="20">
        <v>18</v>
      </c>
      <c r="Q1123" s="20">
        <v>0</v>
      </c>
      <c r="R1123" s="20">
        <v>18</v>
      </c>
      <c r="S1123" s="4">
        <v>0</v>
      </c>
      <c r="T1123" s="1">
        <v>0</v>
      </c>
      <c r="U1123" s="164">
        <v>39715</v>
      </c>
      <c r="V1123" s="106">
        <v>7</v>
      </c>
      <c r="W1123" s="20">
        <v>18</v>
      </c>
      <c r="X1123" s="437" t="str">
        <f t="shared" si="151"/>
        <v>OK</v>
      </c>
      <c r="Y1123" s="333">
        <f t="shared" si="153"/>
        <v>0</v>
      </c>
      <c r="Z1123" s="9" t="str">
        <f t="shared" si="154"/>
        <v>Conforama</v>
      </c>
      <c r="AA1123" s="75">
        <v>39717</v>
      </c>
      <c r="AB1123" s="1220"/>
      <c r="AC1123" s="147">
        <f t="shared" si="152"/>
        <v>2</v>
      </c>
      <c r="AD1123" s="20" t="str">
        <f t="shared" si="150"/>
        <v>OK</v>
      </c>
      <c r="AE1123" s="11" t="str">
        <f t="shared" si="149"/>
        <v>-</v>
      </c>
      <c r="AF1123" s="9" t="e">
        <f>IF(#REF!="","",AA1123-#REF!)</f>
        <v>#REF!</v>
      </c>
      <c r="AG1123" s="97"/>
      <c r="AH1123" s="62"/>
    </row>
    <row r="1124" spans="1:34" s="32" customFormat="1" hidden="1" outlineLevel="1" x14ac:dyDescent="0.2">
      <c r="A1124"/>
      <c r="B1124" s="19">
        <v>8</v>
      </c>
      <c r="C1124" s="383">
        <v>4</v>
      </c>
      <c r="D1124" s="20" t="s">
        <v>34</v>
      </c>
      <c r="E1124" s="153">
        <v>39715</v>
      </c>
      <c r="F1124" s="91"/>
      <c r="G1124" s="19">
        <v>8</v>
      </c>
      <c r="H1124" s="20">
        <v>4</v>
      </c>
      <c r="I1124" s="20">
        <v>4</v>
      </c>
      <c r="J1124" s="20">
        <v>4</v>
      </c>
      <c r="K1124" s="20">
        <v>0</v>
      </c>
      <c r="L1124" s="156">
        <v>39686</v>
      </c>
      <c r="M1124" s="92"/>
      <c r="N1124" s="19">
        <v>8</v>
      </c>
      <c r="O1124" s="20">
        <v>4</v>
      </c>
      <c r="P1124" s="20">
        <v>4</v>
      </c>
      <c r="Q1124" s="20">
        <v>0</v>
      </c>
      <c r="R1124" s="20">
        <v>4</v>
      </c>
      <c r="S1124" s="4">
        <v>0</v>
      </c>
      <c r="T1124" s="1">
        <v>0</v>
      </c>
      <c r="U1124" s="164">
        <v>39715</v>
      </c>
      <c r="V1124" s="106">
        <v>8</v>
      </c>
      <c r="W1124" s="20">
        <v>4</v>
      </c>
      <c r="X1124" s="437" t="str">
        <f t="shared" si="151"/>
        <v>OK</v>
      </c>
      <c r="Y1124" s="333">
        <f t="shared" si="153"/>
        <v>0</v>
      </c>
      <c r="Z1124" s="9" t="str">
        <f t="shared" si="154"/>
        <v>Euronics</v>
      </c>
      <c r="AA1124" s="75">
        <v>39717</v>
      </c>
      <c r="AB1124" s="1220"/>
      <c r="AC1124" s="147">
        <f t="shared" si="152"/>
        <v>2</v>
      </c>
      <c r="AD1124" s="20" t="str">
        <f t="shared" si="150"/>
        <v>OK</v>
      </c>
      <c r="AE1124" s="11" t="str">
        <f t="shared" si="149"/>
        <v>-</v>
      </c>
      <c r="AF1124" s="9" t="e">
        <f>IF(#REF!="","",AA1124-#REF!)</f>
        <v>#REF!</v>
      </c>
      <c r="AG1124" s="97"/>
      <c r="AH1124" s="62"/>
    </row>
    <row r="1125" spans="1:34" s="32" customFormat="1" hidden="1" outlineLevel="1" x14ac:dyDescent="0.2">
      <c r="A1125"/>
      <c r="B1125" s="19">
        <v>9</v>
      </c>
      <c r="C1125" s="383">
        <v>1</v>
      </c>
      <c r="D1125" s="20" t="s">
        <v>35</v>
      </c>
      <c r="E1125" s="153">
        <v>39715</v>
      </c>
      <c r="F1125" s="91"/>
      <c r="G1125" s="19">
        <v>9</v>
      </c>
      <c r="H1125" s="20">
        <v>1</v>
      </c>
      <c r="I1125" s="20">
        <v>1</v>
      </c>
      <c r="J1125" s="20">
        <v>1</v>
      </c>
      <c r="K1125" s="20">
        <v>0</v>
      </c>
      <c r="L1125" s="156">
        <v>39686</v>
      </c>
      <c r="M1125" s="92"/>
      <c r="N1125" s="19">
        <v>9</v>
      </c>
      <c r="O1125" s="20">
        <v>1</v>
      </c>
      <c r="P1125" s="20">
        <v>1</v>
      </c>
      <c r="Q1125" s="20">
        <v>0</v>
      </c>
      <c r="R1125" s="20">
        <v>1</v>
      </c>
      <c r="S1125" s="4">
        <v>0</v>
      </c>
      <c r="T1125" s="1">
        <v>0</v>
      </c>
      <c r="U1125" s="164">
        <v>39715</v>
      </c>
      <c r="V1125" s="106">
        <v>9</v>
      </c>
      <c r="W1125" s="20">
        <v>1</v>
      </c>
      <c r="X1125" s="437" t="str">
        <f t="shared" si="151"/>
        <v>OK</v>
      </c>
      <c r="Y1125" s="333">
        <f t="shared" si="153"/>
        <v>0</v>
      </c>
      <c r="Z1125" s="9" t="str">
        <f t="shared" si="154"/>
        <v>Tien 21</v>
      </c>
      <c r="AA1125" s="75">
        <v>39717</v>
      </c>
      <c r="AB1125" s="1220"/>
      <c r="AC1125" s="147">
        <f t="shared" si="152"/>
        <v>2</v>
      </c>
      <c r="AD1125" s="20" t="str">
        <f t="shared" si="150"/>
        <v>OK</v>
      </c>
      <c r="AE1125" s="11" t="str">
        <f t="shared" si="149"/>
        <v>-</v>
      </c>
      <c r="AF1125" s="9" t="e">
        <f>IF(#REF!="","",AA1125-#REF!)</f>
        <v>#REF!</v>
      </c>
      <c r="AG1125" s="97"/>
      <c r="AH1125" s="62"/>
    </row>
    <row r="1126" spans="1:34" s="32" customFormat="1" hidden="1" outlineLevel="1" x14ac:dyDescent="0.2">
      <c r="A1126"/>
      <c r="B1126" s="22">
        <v>10</v>
      </c>
      <c r="C1126" s="404">
        <v>4</v>
      </c>
      <c r="D1126" s="21" t="s">
        <v>36</v>
      </c>
      <c r="E1126" s="153">
        <v>39715</v>
      </c>
      <c r="F1126" s="91"/>
      <c r="G1126" s="22">
        <v>10</v>
      </c>
      <c r="H1126" s="21">
        <v>4</v>
      </c>
      <c r="I1126" s="21">
        <v>4</v>
      </c>
      <c r="J1126" s="21">
        <v>4</v>
      </c>
      <c r="K1126" s="21">
        <v>0</v>
      </c>
      <c r="L1126" s="157">
        <v>39686</v>
      </c>
      <c r="M1126" s="92"/>
      <c r="N1126" s="22">
        <v>10</v>
      </c>
      <c r="O1126" s="21">
        <v>4</v>
      </c>
      <c r="P1126" s="21">
        <v>4</v>
      </c>
      <c r="Q1126" s="21">
        <v>0</v>
      </c>
      <c r="R1126" s="21">
        <v>4</v>
      </c>
      <c r="S1126" s="14">
        <v>0</v>
      </c>
      <c r="T1126" s="102">
        <v>0</v>
      </c>
      <c r="U1126" s="164">
        <v>39715</v>
      </c>
      <c r="V1126" s="108">
        <v>10</v>
      </c>
      <c r="W1126" s="21">
        <v>4</v>
      </c>
      <c r="X1126" s="437" t="str">
        <f t="shared" si="151"/>
        <v>OK</v>
      </c>
      <c r="Y1126" s="333">
        <f t="shared" si="153"/>
        <v>0</v>
      </c>
      <c r="Z1126" s="12" t="str">
        <f t="shared" si="154"/>
        <v>Confort</v>
      </c>
      <c r="AA1126" s="75">
        <v>39717</v>
      </c>
      <c r="AB1126" s="1221"/>
      <c r="AC1126" s="147">
        <f t="shared" si="152"/>
        <v>2</v>
      </c>
      <c r="AD1126" s="20" t="str">
        <f t="shared" si="150"/>
        <v>OK</v>
      </c>
      <c r="AE1126" s="11" t="str">
        <f t="shared" ref="AE1126:AE1189" si="155">IF(AND((AA1126=""),$E$8&gt;(V1180+5)),"ALERTA","-")</f>
        <v>-</v>
      </c>
      <c r="AF1126" s="9" t="e">
        <f>IF(#REF!="","",AA1126-#REF!)</f>
        <v>#REF!</v>
      </c>
      <c r="AG1126" s="97"/>
      <c r="AH1126" s="62"/>
    </row>
    <row r="1127" spans="1:34" s="32" customFormat="1" hidden="1" outlineLevel="1" x14ac:dyDescent="0.2">
      <c r="A1127"/>
      <c r="B1127" s="19">
        <v>1</v>
      </c>
      <c r="C1127" s="383">
        <v>92</v>
      </c>
      <c r="D1127" s="20" t="s">
        <v>24</v>
      </c>
      <c r="E1127" s="153">
        <v>39717</v>
      </c>
      <c r="F1127" s="91"/>
      <c r="G1127" s="19">
        <v>1</v>
      </c>
      <c r="H1127" s="78">
        <v>71</v>
      </c>
      <c r="I1127" s="20">
        <v>92</v>
      </c>
      <c r="J1127" s="20">
        <v>92</v>
      </c>
      <c r="K1127" s="20">
        <v>0</v>
      </c>
      <c r="L1127" s="156">
        <v>39720</v>
      </c>
      <c r="M1127" s="92"/>
      <c r="N1127" s="19">
        <v>1</v>
      </c>
      <c r="O1127" s="20">
        <v>92</v>
      </c>
      <c r="P1127" s="20">
        <v>92</v>
      </c>
      <c r="Q1127" s="20">
        <v>0</v>
      </c>
      <c r="R1127" s="20">
        <v>92</v>
      </c>
      <c r="S1127" s="4">
        <v>0</v>
      </c>
      <c r="T1127" s="1">
        <v>0</v>
      </c>
      <c r="U1127" s="164">
        <v>39717</v>
      </c>
      <c r="V1127" s="106">
        <v>1</v>
      </c>
      <c r="W1127" s="20">
        <v>92</v>
      </c>
      <c r="X1127" s="437" t="str">
        <f t="shared" si="151"/>
        <v>OK</v>
      </c>
      <c r="Y1127" s="333">
        <f t="shared" si="153"/>
        <v>0</v>
      </c>
      <c r="Z1127" s="9" t="str">
        <f t="shared" si="154"/>
        <v>White</v>
      </c>
      <c r="AA1127" s="75">
        <v>39721</v>
      </c>
      <c r="AB1127" s="1219">
        <f>SUM(W1127:W1139)</f>
        <v>664</v>
      </c>
      <c r="AC1127" s="147">
        <f t="shared" si="152"/>
        <v>4</v>
      </c>
      <c r="AD1127" s="20" t="str">
        <f t="shared" si="150"/>
        <v>OK</v>
      </c>
      <c r="AE1127" s="11" t="str">
        <f t="shared" si="155"/>
        <v>-</v>
      </c>
      <c r="AF1127" s="9" t="e">
        <f>IF(#REF!="","",AA1127-#REF!)</f>
        <v>#REF!</v>
      </c>
      <c r="AG1127" s="97"/>
      <c r="AH1127" s="62"/>
    </row>
    <row r="1128" spans="1:34" s="32" customFormat="1" hidden="1" outlineLevel="1" x14ac:dyDescent="0.2">
      <c r="A1128"/>
      <c r="B1128" s="19">
        <v>2</v>
      </c>
      <c r="C1128" s="383">
        <v>10</v>
      </c>
      <c r="D1128" s="20" t="s">
        <v>25</v>
      </c>
      <c r="E1128" s="153">
        <v>39717</v>
      </c>
      <c r="F1128" s="91"/>
      <c r="G1128" s="19">
        <v>2</v>
      </c>
      <c r="H1128" s="20">
        <v>10</v>
      </c>
      <c r="I1128" s="20">
        <v>10</v>
      </c>
      <c r="J1128" s="20">
        <v>10</v>
      </c>
      <c r="K1128" s="20">
        <v>0</v>
      </c>
      <c r="L1128" s="156">
        <v>39720</v>
      </c>
      <c r="M1128" s="92"/>
      <c r="N1128" s="19">
        <v>2</v>
      </c>
      <c r="O1128" s="20">
        <v>10</v>
      </c>
      <c r="P1128" s="20">
        <v>10</v>
      </c>
      <c r="Q1128" s="20">
        <v>0</v>
      </c>
      <c r="R1128" s="20">
        <v>10</v>
      </c>
      <c r="S1128" s="4">
        <v>0</v>
      </c>
      <c r="T1128" s="1">
        <v>0</v>
      </c>
      <c r="U1128" s="164">
        <v>39717</v>
      </c>
      <c r="V1128" s="106">
        <v>2</v>
      </c>
      <c r="W1128" s="20">
        <v>10</v>
      </c>
      <c r="X1128" s="437" t="str">
        <f t="shared" si="151"/>
        <v>OK</v>
      </c>
      <c r="Y1128" s="333">
        <f t="shared" si="153"/>
        <v>0</v>
      </c>
      <c r="Z1128" s="9" t="str">
        <f t="shared" si="154"/>
        <v>Green</v>
      </c>
      <c r="AA1128" s="75">
        <v>39721</v>
      </c>
      <c r="AB1128" s="1220"/>
      <c r="AC1128" s="147">
        <f t="shared" si="152"/>
        <v>4</v>
      </c>
      <c r="AD1128" s="20" t="str">
        <f t="shared" si="150"/>
        <v>OK</v>
      </c>
      <c r="AE1128" s="11" t="str">
        <f t="shared" si="155"/>
        <v>-</v>
      </c>
      <c r="AF1128" s="9" t="e">
        <f>IF(#REF!="","",AA1128-#REF!)</f>
        <v>#REF!</v>
      </c>
      <c r="AG1128" s="97"/>
      <c r="AH1128" s="62"/>
    </row>
    <row r="1129" spans="1:34" s="32" customFormat="1" hidden="1" outlineLevel="1" x14ac:dyDescent="0.2">
      <c r="A1129"/>
      <c r="B1129" s="19">
        <v>3</v>
      </c>
      <c r="C1129" s="383">
        <v>31</v>
      </c>
      <c r="D1129" s="20" t="s">
        <v>26</v>
      </c>
      <c r="E1129" s="153">
        <v>39717</v>
      </c>
      <c r="F1129" s="91"/>
      <c r="G1129" s="19">
        <v>3</v>
      </c>
      <c r="H1129" s="20">
        <v>31</v>
      </c>
      <c r="I1129" s="20">
        <v>31</v>
      </c>
      <c r="J1129" s="20">
        <v>31</v>
      </c>
      <c r="K1129" s="20">
        <v>0</v>
      </c>
      <c r="L1129" s="156">
        <v>39720</v>
      </c>
      <c r="M1129" s="92"/>
      <c r="N1129" s="19">
        <v>3</v>
      </c>
      <c r="O1129" s="20">
        <v>31</v>
      </c>
      <c r="P1129" s="20">
        <v>31</v>
      </c>
      <c r="Q1129" s="20">
        <v>0</v>
      </c>
      <c r="R1129" s="20">
        <v>31</v>
      </c>
      <c r="S1129" s="4">
        <v>0</v>
      </c>
      <c r="T1129" s="1">
        <v>0</v>
      </c>
      <c r="U1129" s="164">
        <v>39717</v>
      </c>
      <c r="V1129" s="106">
        <v>3</v>
      </c>
      <c r="W1129" s="20">
        <v>31</v>
      </c>
      <c r="X1129" s="437" t="str">
        <f t="shared" si="151"/>
        <v>OK</v>
      </c>
      <c r="Y1129" s="333">
        <f t="shared" si="153"/>
        <v>0</v>
      </c>
      <c r="Z1129" s="9" t="str">
        <f t="shared" si="154"/>
        <v>Black</v>
      </c>
      <c r="AA1129" s="75">
        <v>39721</v>
      </c>
      <c r="AB1129" s="1220"/>
      <c r="AC1129" s="147">
        <f t="shared" si="152"/>
        <v>4</v>
      </c>
      <c r="AD1129" s="20" t="str">
        <f t="shared" si="150"/>
        <v>OK</v>
      </c>
      <c r="AE1129" s="11" t="str">
        <f t="shared" si="155"/>
        <v>-</v>
      </c>
      <c r="AF1129" s="9" t="e">
        <f>IF(#REF!="","",AA1129-#REF!)</f>
        <v>#REF!</v>
      </c>
      <c r="AG1129" s="97"/>
      <c r="AH1129" s="62"/>
    </row>
    <row r="1130" spans="1:34" s="32" customFormat="1" hidden="1" outlineLevel="1" x14ac:dyDescent="0.2">
      <c r="A1130"/>
      <c r="B1130" s="19">
        <v>4</v>
      </c>
      <c r="C1130" s="383">
        <v>1</v>
      </c>
      <c r="D1130" s="20" t="s">
        <v>28</v>
      </c>
      <c r="E1130" s="153">
        <v>39717</v>
      </c>
      <c r="F1130" s="91"/>
      <c r="G1130" s="19">
        <v>4</v>
      </c>
      <c r="H1130" s="20">
        <v>1</v>
      </c>
      <c r="I1130" s="20">
        <v>1</v>
      </c>
      <c r="J1130" s="20">
        <v>1</v>
      </c>
      <c r="K1130" s="20">
        <v>0</v>
      </c>
      <c r="L1130" s="156">
        <v>39720</v>
      </c>
      <c r="M1130" s="92"/>
      <c r="N1130" s="19">
        <v>4</v>
      </c>
      <c r="O1130" s="20">
        <v>1</v>
      </c>
      <c r="P1130" s="20">
        <v>1</v>
      </c>
      <c r="Q1130" s="20">
        <v>0</v>
      </c>
      <c r="R1130" s="20">
        <v>1</v>
      </c>
      <c r="S1130" s="4">
        <v>0</v>
      </c>
      <c r="T1130" s="1">
        <v>0</v>
      </c>
      <c r="U1130" s="164">
        <v>39717</v>
      </c>
      <c r="V1130" s="106">
        <v>4</v>
      </c>
      <c r="W1130" s="20">
        <v>1</v>
      </c>
      <c r="X1130" s="437" t="str">
        <f t="shared" si="151"/>
        <v>OK</v>
      </c>
      <c r="Y1130" s="333">
        <f t="shared" si="153"/>
        <v>0</v>
      </c>
      <c r="Z1130" s="9" t="str">
        <f t="shared" si="154"/>
        <v>Finance</v>
      </c>
      <c r="AA1130" s="75">
        <v>39721</v>
      </c>
      <c r="AB1130" s="1220"/>
      <c r="AC1130" s="147">
        <f t="shared" si="152"/>
        <v>4</v>
      </c>
      <c r="AD1130" s="20" t="str">
        <f t="shared" si="150"/>
        <v>OK</v>
      </c>
      <c r="AE1130" s="11" t="str">
        <f t="shared" si="155"/>
        <v>-</v>
      </c>
      <c r="AF1130" s="9" t="e">
        <f>IF(#REF!="","",AA1130-#REF!)</f>
        <v>#REF!</v>
      </c>
      <c r="AG1130" s="97"/>
      <c r="AH1130" s="62"/>
    </row>
    <row r="1131" spans="1:34" s="32" customFormat="1" hidden="1" outlineLevel="1" x14ac:dyDescent="0.2">
      <c r="A1131"/>
      <c r="B1131" s="19">
        <v>5</v>
      </c>
      <c r="C1131" s="383">
        <v>38</v>
      </c>
      <c r="D1131" s="20" t="s">
        <v>29</v>
      </c>
      <c r="E1131" s="153">
        <v>39717</v>
      </c>
      <c r="F1131" s="91"/>
      <c r="G1131" s="19">
        <v>5</v>
      </c>
      <c r="H1131" s="20">
        <v>38</v>
      </c>
      <c r="I1131" s="20">
        <v>38</v>
      </c>
      <c r="J1131" s="20">
        <v>38</v>
      </c>
      <c r="K1131" s="20">
        <v>0</v>
      </c>
      <c r="L1131" s="156">
        <v>39720</v>
      </c>
      <c r="M1131" s="92"/>
      <c r="N1131" s="19">
        <v>5</v>
      </c>
      <c r="O1131" s="20">
        <v>38</v>
      </c>
      <c r="P1131" s="20">
        <v>38</v>
      </c>
      <c r="Q1131" s="20">
        <v>0</v>
      </c>
      <c r="R1131" s="20">
        <v>38</v>
      </c>
      <c r="S1131" s="4">
        <v>0</v>
      </c>
      <c r="T1131" s="1">
        <v>0</v>
      </c>
      <c r="U1131" s="164">
        <v>39717</v>
      </c>
      <c r="V1131" s="106">
        <v>5</v>
      </c>
      <c r="W1131" s="20">
        <v>38</v>
      </c>
      <c r="X1131" s="437" t="str">
        <f t="shared" si="151"/>
        <v>OK</v>
      </c>
      <c r="Y1131" s="333">
        <f t="shared" si="153"/>
        <v>0</v>
      </c>
      <c r="Z1131" s="9" t="str">
        <f t="shared" si="154"/>
        <v>Credial</v>
      </c>
      <c r="AA1131" s="75">
        <v>39721</v>
      </c>
      <c r="AB1131" s="1220"/>
      <c r="AC1131" s="147">
        <f t="shared" si="152"/>
        <v>4</v>
      </c>
      <c r="AD1131" s="20" t="str">
        <f t="shared" si="150"/>
        <v>OK</v>
      </c>
      <c r="AE1131" s="11" t="str">
        <f t="shared" si="155"/>
        <v>-</v>
      </c>
      <c r="AF1131" s="9" t="e">
        <f>IF(#REF!="","",AA1131-#REF!)</f>
        <v>#REF!</v>
      </c>
      <c r="AG1131" s="97"/>
      <c r="AH1131" s="62"/>
    </row>
    <row r="1132" spans="1:34" s="32" customFormat="1" hidden="1" outlineLevel="1" x14ac:dyDescent="0.2">
      <c r="A1132"/>
      <c r="B1132" s="19">
        <v>6</v>
      </c>
      <c r="C1132" s="383">
        <v>270</v>
      </c>
      <c r="D1132" s="20" t="s">
        <v>30</v>
      </c>
      <c r="E1132" s="153">
        <v>39717</v>
      </c>
      <c r="F1132" s="91"/>
      <c r="G1132" s="19">
        <v>6</v>
      </c>
      <c r="H1132" s="20">
        <v>270</v>
      </c>
      <c r="I1132" s="20">
        <v>270</v>
      </c>
      <c r="J1132" s="20">
        <v>270</v>
      </c>
      <c r="K1132" s="20">
        <v>0</v>
      </c>
      <c r="L1132" s="156">
        <v>39720</v>
      </c>
      <c r="M1132" s="92"/>
      <c r="N1132" s="19">
        <v>6</v>
      </c>
      <c r="O1132" s="20">
        <v>270</v>
      </c>
      <c r="P1132" s="20">
        <v>270</v>
      </c>
      <c r="Q1132" s="20">
        <v>0</v>
      </c>
      <c r="R1132" s="20">
        <v>270</v>
      </c>
      <c r="S1132" s="4">
        <v>0</v>
      </c>
      <c r="T1132" s="1">
        <v>0</v>
      </c>
      <c r="U1132" s="164">
        <v>39717</v>
      </c>
      <c r="V1132" s="106">
        <v>6</v>
      </c>
      <c r="W1132" s="20">
        <v>270</v>
      </c>
      <c r="X1132" s="437" t="str">
        <f t="shared" si="151"/>
        <v>OK</v>
      </c>
      <c r="Y1132" s="333">
        <f t="shared" si="153"/>
        <v>0</v>
      </c>
      <c r="Z1132" s="9" t="str">
        <f t="shared" si="154"/>
        <v>Ikeia</v>
      </c>
      <c r="AA1132" s="75">
        <v>39721</v>
      </c>
      <c r="AB1132" s="1220"/>
      <c r="AC1132" s="147">
        <f t="shared" si="152"/>
        <v>4</v>
      </c>
      <c r="AD1132" s="20" t="str">
        <f t="shared" si="150"/>
        <v>OK</v>
      </c>
      <c r="AE1132" s="11" t="str">
        <f t="shared" si="155"/>
        <v>-</v>
      </c>
      <c r="AF1132" s="9" t="e">
        <f>IF(#REF!="","",AA1132-#REF!)</f>
        <v>#REF!</v>
      </c>
      <c r="AG1132" s="97"/>
      <c r="AH1132" s="62"/>
    </row>
    <row r="1133" spans="1:34" s="32" customFormat="1" hidden="1" outlineLevel="1" x14ac:dyDescent="0.2">
      <c r="A1133"/>
      <c r="B1133" s="19">
        <v>7</v>
      </c>
      <c r="C1133" s="383">
        <v>12</v>
      </c>
      <c r="D1133" s="20" t="s">
        <v>31</v>
      </c>
      <c r="E1133" s="153">
        <v>39717</v>
      </c>
      <c r="F1133" s="91"/>
      <c r="G1133" s="19">
        <v>7</v>
      </c>
      <c r="H1133" s="20">
        <v>12</v>
      </c>
      <c r="I1133" s="20">
        <v>12</v>
      </c>
      <c r="J1133" s="20">
        <v>12</v>
      </c>
      <c r="K1133" s="20">
        <v>0</v>
      </c>
      <c r="L1133" s="156">
        <v>39720</v>
      </c>
      <c r="M1133" s="92"/>
      <c r="N1133" s="19">
        <v>7</v>
      </c>
      <c r="O1133" s="20">
        <v>12</v>
      </c>
      <c r="P1133" s="20">
        <v>12</v>
      </c>
      <c r="Q1133" s="20">
        <v>0</v>
      </c>
      <c r="R1133" s="20">
        <v>12</v>
      </c>
      <c r="S1133" s="4">
        <v>0</v>
      </c>
      <c r="T1133" s="1">
        <v>0</v>
      </c>
      <c r="U1133" s="164">
        <v>39717</v>
      </c>
      <c r="V1133" s="106">
        <v>7</v>
      </c>
      <c r="W1133" s="20">
        <v>12</v>
      </c>
      <c r="X1133" s="437" t="str">
        <f t="shared" si="151"/>
        <v>OK</v>
      </c>
      <c r="Y1133" s="333">
        <f t="shared" si="153"/>
        <v>0</v>
      </c>
      <c r="Z1133" s="9" t="str">
        <f t="shared" si="154"/>
        <v>Moviflor</v>
      </c>
      <c r="AA1133" s="75">
        <v>39721</v>
      </c>
      <c r="AB1133" s="1220"/>
      <c r="AC1133" s="147">
        <f t="shared" si="152"/>
        <v>4</v>
      </c>
      <c r="AD1133" s="20" t="str">
        <f t="shared" si="150"/>
        <v>OK</v>
      </c>
      <c r="AE1133" s="11" t="str">
        <f t="shared" si="155"/>
        <v>-</v>
      </c>
      <c r="AF1133" s="9" t="e">
        <f>IF(#REF!="","",AA1133-#REF!)</f>
        <v>#REF!</v>
      </c>
      <c r="AG1133" s="97"/>
      <c r="AH1133" s="62"/>
    </row>
    <row r="1134" spans="1:34" s="32" customFormat="1" hidden="1" outlineLevel="1" x14ac:dyDescent="0.2">
      <c r="A1134"/>
      <c r="B1134" s="19">
        <v>8</v>
      </c>
      <c r="C1134" s="383">
        <v>189</v>
      </c>
      <c r="D1134" s="20" t="s">
        <v>32</v>
      </c>
      <c r="E1134" s="153">
        <v>39717</v>
      </c>
      <c r="F1134" s="91"/>
      <c r="G1134" s="19">
        <v>8</v>
      </c>
      <c r="H1134" s="20">
        <v>189</v>
      </c>
      <c r="I1134" s="20">
        <v>189</v>
      </c>
      <c r="J1134" s="20">
        <v>189</v>
      </c>
      <c r="K1134" s="20">
        <v>0</v>
      </c>
      <c r="L1134" s="156">
        <v>39720</v>
      </c>
      <c r="M1134" s="92"/>
      <c r="N1134" s="19">
        <v>8</v>
      </c>
      <c r="O1134" s="20">
        <v>189</v>
      </c>
      <c r="P1134" s="20">
        <v>189</v>
      </c>
      <c r="Q1134" s="20">
        <v>0</v>
      </c>
      <c r="R1134" s="20">
        <v>189</v>
      </c>
      <c r="S1134" s="4">
        <v>0</v>
      </c>
      <c r="T1134" s="1">
        <v>0</v>
      </c>
      <c r="U1134" s="164">
        <v>39717</v>
      </c>
      <c r="V1134" s="106">
        <v>8</v>
      </c>
      <c r="W1134" s="20">
        <v>189</v>
      </c>
      <c r="X1134" s="437" t="str">
        <f t="shared" si="151"/>
        <v>OK</v>
      </c>
      <c r="Y1134" s="333">
        <f t="shared" si="153"/>
        <v>0</v>
      </c>
      <c r="Z1134" s="9" t="str">
        <f t="shared" si="154"/>
        <v>Conforama</v>
      </c>
      <c r="AA1134" s="75">
        <v>39721</v>
      </c>
      <c r="AB1134" s="1220"/>
      <c r="AC1134" s="147">
        <f t="shared" si="152"/>
        <v>4</v>
      </c>
      <c r="AD1134" s="20" t="str">
        <f t="shared" si="150"/>
        <v>OK</v>
      </c>
      <c r="AE1134" s="11" t="str">
        <f t="shared" si="155"/>
        <v>-</v>
      </c>
      <c r="AF1134" s="9" t="e">
        <f>IF(#REF!="","",AA1134-#REF!)</f>
        <v>#REF!</v>
      </c>
      <c r="AG1134" s="97"/>
      <c r="AH1134" s="62"/>
    </row>
    <row r="1135" spans="1:34" s="32" customFormat="1" hidden="1" outlineLevel="1" x14ac:dyDescent="0.2">
      <c r="A1135"/>
      <c r="B1135" s="19">
        <v>9</v>
      </c>
      <c r="C1135" s="383">
        <v>8</v>
      </c>
      <c r="D1135" s="20" t="s">
        <v>34</v>
      </c>
      <c r="E1135" s="153">
        <v>39717</v>
      </c>
      <c r="F1135" s="91"/>
      <c r="G1135" s="19">
        <v>9</v>
      </c>
      <c r="H1135" s="20">
        <v>8</v>
      </c>
      <c r="I1135" s="20">
        <v>8</v>
      </c>
      <c r="J1135" s="20">
        <v>8</v>
      </c>
      <c r="K1135" s="20">
        <v>0</v>
      </c>
      <c r="L1135" s="156">
        <v>39720</v>
      </c>
      <c r="M1135" s="92"/>
      <c r="N1135" s="19">
        <v>9</v>
      </c>
      <c r="O1135" s="20">
        <v>8</v>
      </c>
      <c r="P1135" s="20">
        <v>8</v>
      </c>
      <c r="Q1135" s="20">
        <v>0</v>
      </c>
      <c r="R1135" s="20">
        <v>8</v>
      </c>
      <c r="S1135" s="4">
        <v>0</v>
      </c>
      <c r="T1135" s="1">
        <v>0</v>
      </c>
      <c r="U1135" s="164">
        <v>39717</v>
      </c>
      <c r="V1135" s="106">
        <v>9</v>
      </c>
      <c r="W1135" s="20">
        <v>8</v>
      </c>
      <c r="X1135" s="437" t="str">
        <f t="shared" si="151"/>
        <v>OK</v>
      </c>
      <c r="Y1135" s="333">
        <f t="shared" si="153"/>
        <v>0</v>
      </c>
      <c r="Z1135" s="9" t="str">
        <f t="shared" si="154"/>
        <v>Euronics</v>
      </c>
      <c r="AA1135" s="75">
        <v>39721</v>
      </c>
      <c r="AB1135" s="1220"/>
      <c r="AC1135" s="147">
        <f t="shared" si="152"/>
        <v>4</v>
      </c>
      <c r="AD1135" s="20" t="str">
        <f t="shared" si="150"/>
        <v>OK</v>
      </c>
      <c r="AE1135" s="11" t="str">
        <f t="shared" si="155"/>
        <v>-</v>
      </c>
      <c r="AF1135" s="9" t="e">
        <f>IF(#REF!="","",AA1135-#REF!)</f>
        <v>#REF!</v>
      </c>
      <c r="AG1135" s="97"/>
      <c r="AH1135" s="62"/>
    </row>
    <row r="1136" spans="1:34" s="32" customFormat="1" hidden="1" outlineLevel="1" x14ac:dyDescent="0.2">
      <c r="A1136"/>
      <c r="B1136" s="19">
        <v>10</v>
      </c>
      <c r="C1136" s="383">
        <v>3</v>
      </c>
      <c r="D1136" s="20" t="s">
        <v>35</v>
      </c>
      <c r="E1136" s="153">
        <v>39717</v>
      </c>
      <c r="F1136" s="91"/>
      <c r="G1136" s="19">
        <v>10</v>
      </c>
      <c r="H1136" s="20">
        <v>3</v>
      </c>
      <c r="I1136" s="20">
        <v>3</v>
      </c>
      <c r="J1136" s="20">
        <v>3</v>
      </c>
      <c r="K1136" s="20">
        <v>0</v>
      </c>
      <c r="L1136" s="156">
        <v>39720</v>
      </c>
      <c r="M1136" s="92"/>
      <c r="N1136" s="19">
        <v>10</v>
      </c>
      <c r="O1136" s="20">
        <v>3</v>
      </c>
      <c r="P1136" s="20">
        <v>3</v>
      </c>
      <c r="Q1136" s="20">
        <v>0</v>
      </c>
      <c r="R1136" s="20">
        <v>3</v>
      </c>
      <c r="S1136" s="4">
        <v>0</v>
      </c>
      <c r="T1136" s="1">
        <v>0</v>
      </c>
      <c r="U1136" s="164">
        <v>39717</v>
      </c>
      <c r="V1136" s="106">
        <v>10</v>
      </c>
      <c r="W1136" s="20">
        <v>3</v>
      </c>
      <c r="X1136" s="437" t="str">
        <f t="shared" si="151"/>
        <v>OK</v>
      </c>
      <c r="Y1136" s="333">
        <f t="shared" si="153"/>
        <v>0</v>
      </c>
      <c r="Z1136" s="9" t="str">
        <f t="shared" si="154"/>
        <v>Tien 21</v>
      </c>
      <c r="AA1136" s="75">
        <v>39721</v>
      </c>
      <c r="AB1136" s="1220"/>
      <c r="AC1136" s="147">
        <f t="shared" si="152"/>
        <v>4</v>
      </c>
      <c r="AD1136" s="20" t="str">
        <f t="shared" si="150"/>
        <v>OK</v>
      </c>
      <c r="AE1136" s="11" t="str">
        <f t="shared" si="155"/>
        <v>-</v>
      </c>
      <c r="AF1136" s="9" t="e">
        <f>IF(#REF!="","",AA1136-#REF!)</f>
        <v>#REF!</v>
      </c>
      <c r="AG1136" s="97"/>
      <c r="AH1136" s="62"/>
    </row>
    <row r="1137" spans="1:34" s="32" customFormat="1" hidden="1" outlineLevel="1" x14ac:dyDescent="0.2">
      <c r="A1137"/>
      <c r="B1137" s="19">
        <v>11</v>
      </c>
      <c r="C1137" s="383">
        <v>3</v>
      </c>
      <c r="D1137" s="20" t="s">
        <v>36</v>
      </c>
      <c r="E1137" s="153">
        <v>39717</v>
      </c>
      <c r="F1137" s="91"/>
      <c r="G1137" s="19">
        <v>11</v>
      </c>
      <c r="H1137" s="20">
        <v>3</v>
      </c>
      <c r="I1137" s="20">
        <v>3</v>
      </c>
      <c r="J1137" s="20">
        <v>3</v>
      </c>
      <c r="K1137" s="20">
        <v>0</v>
      </c>
      <c r="L1137" s="156">
        <v>39720</v>
      </c>
      <c r="M1137" s="92"/>
      <c r="N1137" s="19">
        <v>11</v>
      </c>
      <c r="O1137" s="20">
        <v>3</v>
      </c>
      <c r="P1137" s="20">
        <v>3</v>
      </c>
      <c r="Q1137" s="20">
        <v>0</v>
      </c>
      <c r="R1137" s="20">
        <v>3</v>
      </c>
      <c r="S1137" s="4">
        <v>0</v>
      </c>
      <c r="T1137" s="1">
        <v>0</v>
      </c>
      <c r="U1137" s="164">
        <v>39717</v>
      </c>
      <c r="V1137" s="106">
        <v>11</v>
      </c>
      <c r="W1137" s="20">
        <v>3</v>
      </c>
      <c r="X1137" s="437" t="str">
        <f t="shared" si="151"/>
        <v>OK</v>
      </c>
      <c r="Y1137" s="333">
        <f t="shared" si="153"/>
        <v>0</v>
      </c>
      <c r="Z1137" s="9" t="str">
        <f t="shared" si="154"/>
        <v>Confort</v>
      </c>
      <c r="AA1137" s="75">
        <v>39721</v>
      </c>
      <c r="AB1137" s="1220"/>
      <c r="AC1137" s="147">
        <f t="shared" si="152"/>
        <v>4</v>
      </c>
      <c r="AD1137" s="20" t="str">
        <f t="shared" si="150"/>
        <v>OK</v>
      </c>
      <c r="AE1137" s="11" t="str">
        <f t="shared" si="155"/>
        <v>-</v>
      </c>
      <c r="AF1137" s="9" t="e">
        <f>IF(#REF!="","",AA1137-#REF!)</f>
        <v>#REF!</v>
      </c>
      <c r="AG1137" s="97"/>
      <c r="AH1137" s="62"/>
    </row>
    <row r="1138" spans="1:34" s="32" customFormat="1" hidden="1" outlineLevel="1" x14ac:dyDescent="0.2">
      <c r="A1138"/>
      <c r="B1138" s="19">
        <v>12</v>
      </c>
      <c r="C1138" s="383">
        <v>5</v>
      </c>
      <c r="D1138" s="20" t="s">
        <v>37</v>
      </c>
      <c r="E1138" s="153">
        <v>39717</v>
      </c>
      <c r="F1138" s="91"/>
      <c r="G1138" s="19">
        <v>12</v>
      </c>
      <c r="H1138" s="20">
        <v>5</v>
      </c>
      <c r="I1138" s="20">
        <v>5</v>
      </c>
      <c r="J1138" s="20">
        <v>5</v>
      </c>
      <c r="K1138" s="20">
        <v>0</v>
      </c>
      <c r="L1138" s="156">
        <v>39720</v>
      </c>
      <c r="M1138" s="92"/>
      <c r="N1138" s="19">
        <v>12</v>
      </c>
      <c r="O1138" s="20">
        <v>5</v>
      </c>
      <c r="P1138" s="20">
        <v>5</v>
      </c>
      <c r="Q1138" s="20">
        <v>0</v>
      </c>
      <c r="R1138" s="20">
        <v>5</v>
      </c>
      <c r="S1138" s="4">
        <v>0</v>
      </c>
      <c r="T1138" s="1">
        <v>0</v>
      </c>
      <c r="U1138" s="164">
        <v>39717</v>
      </c>
      <c r="V1138" s="106">
        <v>12</v>
      </c>
      <c r="W1138" s="20">
        <v>5</v>
      </c>
      <c r="X1138" s="437" t="str">
        <f t="shared" si="151"/>
        <v>OK</v>
      </c>
      <c r="Y1138" s="333">
        <f t="shared" si="153"/>
        <v>0</v>
      </c>
      <c r="Z1138" s="9" t="str">
        <f t="shared" si="154"/>
        <v>Solmar</v>
      </c>
      <c r="AA1138" s="75">
        <v>39722</v>
      </c>
      <c r="AB1138" s="1220"/>
      <c r="AC1138" s="147">
        <f t="shared" si="152"/>
        <v>5</v>
      </c>
      <c r="AD1138" s="20" t="str">
        <f t="shared" si="150"/>
        <v>OK</v>
      </c>
      <c r="AE1138" s="11" t="str">
        <f t="shared" si="155"/>
        <v>-</v>
      </c>
      <c r="AF1138" s="9" t="e">
        <f>IF(#REF!="","",AA1138-#REF!)</f>
        <v>#REF!</v>
      </c>
      <c r="AG1138" s="97"/>
      <c r="AH1138" s="62"/>
    </row>
    <row r="1139" spans="1:34" s="32" customFormat="1" hidden="1" outlineLevel="1" x14ac:dyDescent="0.2">
      <c r="A1139"/>
      <c r="B1139" s="22">
        <v>13</v>
      </c>
      <c r="C1139" s="404">
        <v>2</v>
      </c>
      <c r="D1139" s="21" t="s">
        <v>29</v>
      </c>
      <c r="E1139" s="153">
        <v>39717</v>
      </c>
      <c r="F1139" s="91"/>
      <c r="G1139" s="22">
        <v>13</v>
      </c>
      <c r="H1139" s="21">
        <v>2</v>
      </c>
      <c r="I1139" s="21">
        <v>2</v>
      </c>
      <c r="J1139" s="21">
        <v>2</v>
      </c>
      <c r="K1139" s="21">
        <v>0</v>
      </c>
      <c r="L1139" s="157">
        <v>39720</v>
      </c>
      <c r="M1139" s="92"/>
      <c r="N1139" s="22">
        <v>13</v>
      </c>
      <c r="O1139" s="21">
        <v>2</v>
      </c>
      <c r="P1139" s="21">
        <v>2</v>
      </c>
      <c r="Q1139" s="21">
        <v>0</v>
      </c>
      <c r="R1139" s="21">
        <v>2</v>
      </c>
      <c r="S1139" s="14">
        <v>0</v>
      </c>
      <c r="T1139" s="102">
        <v>0</v>
      </c>
      <c r="U1139" s="164">
        <v>39717</v>
      </c>
      <c r="V1139" s="108">
        <v>13</v>
      </c>
      <c r="W1139" s="21">
        <v>2</v>
      </c>
      <c r="X1139" s="437" t="str">
        <f t="shared" si="151"/>
        <v>OK</v>
      </c>
      <c r="Y1139" s="333">
        <f t="shared" si="153"/>
        <v>0</v>
      </c>
      <c r="Z1139" s="12" t="str">
        <f t="shared" si="154"/>
        <v>Credial</v>
      </c>
      <c r="AA1139" s="75">
        <v>39721</v>
      </c>
      <c r="AB1139" s="1221"/>
      <c r="AC1139" s="147">
        <f t="shared" si="152"/>
        <v>4</v>
      </c>
      <c r="AD1139" s="20" t="str">
        <f t="shared" ref="AD1139:AD1202" si="156">IF(AA1139&gt;0,"OK","Pendente")</f>
        <v>OK</v>
      </c>
      <c r="AE1139" s="11" t="str">
        <f t="shared" si="155"/>
        <v>-</v>
      </c>
      <c r="AF1139" s="9" t="e">
        <f>IF(#REF!="","",AA1139-#REF!)</f>
        <v>#REF!</v>
      </c>
      <c r="AG1139" s="97"/>
      <c r="AH1139" s="62"/>
    </row>
    <row r="1140" spans="1:34" s="32" customFormat="1" hidden="1" outlineLevel="1" x14ac:dyDescent="0.2">
      <c r="A1140"/>
      <c r="B1140" s="19">
        <v>1</v>
      </c>
      <c r="C1140" s="383">
        <v>26</v>
      </c>
      <c r="D1140" s="20" t="s">
        <v>24</v>
      </c>
      <c r="E1140" s="153">
        <v>39721</v>
      </c>
      <c r="F1140" s="91"/>
      <c r="G1140" s="19">
        <v>1</v>
      </c>
      <c r="H1140" s="78">
        <v>20</v>
      </c>
      <c r="I1140" s="20">
        <v>26</v>
      </c>
      <c r="J1140" s="20">
        <v>26</v>
      </c>
      <c r="K1140" s="20">
        <v>0</v>
      </c>
      <c r="L1140" s="156">
        <v>39722</v>
      </c>
      <c r="M1140" s="92"/>
      <c r="N1140" s="19">
        <v>1</v>
      </c>
      <c r="O1140" s="20">
        <v>26</v>
      </c>
      <c r="P1140" s="20">
        <v>26</v>
      </c>
      <c r="Q1140" s="20">
        <v>0</v>
      </c>
      <c r="R1140" s="20">
        <v>26</v>
      </c>
      <c r="S1140" s="4">
        <v>0</v>
      </c>
      <c r="T1140" s="1">
        <v>0</v>
      </c>
      <c r="U1140" s="164">
        <v>39721</v>
      </c>
      <c r="V1140" s="106">
        <v>1</v>
      </c>
      <c r="W1140" s="20">
        <v>26</v>
      </c>
      <c r="X1140" s="437" t="str">
        <f t="shared" si="151"/>
        <v>OK</v>
      </c>
      <c r="Y1140" s="333">
        <f t="shared" si="153"/>
        <v>0</v>
      </c>
      <c r="Z1140" s="9" t="str">
        <f t="shared" si="154"/>
        <v>White</v>
      </c>
      <c r="AA1140" s="75">
        <v>39724</v>
      </c>
      <c r="AB1140" s="1219">
        <f>SUM(W1140:W1149)</f>
        <v>378</v>
      </c>
      <c r="AC1140" s="147">
        <f t="shared" si="152"/>
        <v>3</v>
      </c>
      <c r="AD1140" s="20" t="str">
        <f t="shared" si="156"/>
        <v>OK</v>
      </c>
      <c r="AE1140" s="11" t="str">
        <f t="shared" si="155"/>
        <v>-</v>
      </c>
      <c r="AF1140" s="9" t="e">
        <f>IF(#REF!="","",AA1140-#REF!)</f>
        <v>#REF!</v>
      </c>
      <c r="AG1140" s="97"/>
      <c r="AH1140" s="62"/>
    </row>
    <row r="1141" spans="1:34" s="32" customFormat="1" hidden="1" outlineLevel="1" x14ac:dyDescent="0.2">
      <c r="A1141"/>
      <c r="B1141" s="19">
        <v>2</v>
      </c>
      <c r="C1141" s="383">
        <v>16</v>
      </c>
      <c r="D1141" s="20" t="s">
        <v>25</v>
      </c>
      <c r="E1141" s="153">
        <v>39721</v>
      </c>
      <c r="F1141" s="91"/>
      <c r="G1141" s="19">
        <v>2</v>
      </c>
      <c r="H1141" s="20">
        <v>16</v>
      </c>
      <c r="I1141" s="20">
        <v>16</v>
      </c>
      <c r="J1141" s="20">
        <v>16</v>
      </c>
      <c r="K1141" s="20">
        <v>0</v>
      </c>
      <c r="L1141" s="156">
        <v>39722</v>
      </c>
      <c r="M1141" s="92"/>
      <c r="N1141" s="19">
        <v>2</v>
      </c>
      <c r="O1141" s="20">
        <v>16</v>
      </c>
      <c r="P1141" s="20">
        <v>16</v>
      </c>
      <c r="Q1141" s="20">
        <v>0</v>
      </c>
      <c r="R1141" s="20">
        <v>16</v>
      </c>
      <c r="S1141" s="4">
        <v>0</v>
      </c>
      <c r="T1141" s="1">
        <v>0</v>
      </c>
      <c r="U1141" s="164">
        <v>39721</v>
      </c>
      <c r="V1141" s="106">
        <v>2</v>
      </c>
      <c r="W1141" s="20">
        <v>16</v>
      </c>
      <c r="X1141" s="437" t="str">
        <f t="shared" si="151"/>
        <v>OK</v>
      </c>
      <c r="Y1141" s="333">
        <f t="shared" si="153"/>
        <v>0</v>
      </c>
      <c r="Z1141" s="9" t="str">
        <f t="shared" si="154"/>
        <v>Green</v>
      </c>
      <c r="AA1141" s="75">
        <v>39724</v>
      </c>
      <c r="AB1141" s="1220"/>
      <c r="AC1141" s="147">
        <f t="shared" si="152"/>
        <v>3</v>
      </c>
      <c r="AD1141" s="20" t="str">
        <f t="shared" si="156"/>
        <v>OK</v>
      </c>
      <c r="AE1141" s="11" t="str">
        <f t="shared" si="155"/>
        <v>-</v>
      </c>
      <c r="AF1141" s="9" t="e">
        <f>IF(#REF!="","",AA1141-#REF!)</f>
        <v>#REF!</v>
      </c>
      <c r="AG1141" s="97"/>
      <c r="AH1141" s="62"/>
    </row>
    <row r="1142" spans="1:34" s="32" customFormat="1" hidden="1" outlineLevel="1" x14ac:dyDescent="0.2">
      <c r="A1142"/>
      <c r="B1142" s="19">
        <v>3</v>
      </c>
      <c r="C1142" s="383">
        <v>19</v>
      </c>
      <c r="D1142" s="20" t="s">
        <v>26</v>
      </c>
      <c r="E1142" s="153">
        <v>39721</v>
      </c>
      <c r="F1142" s="91"/>
      <c r="G1142" s="19">
        <v>3</v>
      </c>
      <c r="H1142" s="20">
        <v>19</v>
      </c>
      <c r="I1142" s="20">
        <v>19</v>
      </c>
      <c r="J1142" s="20">
        <v>19</v>
      </c>
      <c r="K1142" s="20">
        <v>0</v>
      </c>
      <c r="L1142" s="156">
        <v>39722</v>
      </c>
      <c r="M1142" s="92"/>
      <c r="N1142" s="19">
        <v>3</v>
      </c>
      <c r="O1142" s="20">
        <v>19</v>
      </c>
      <c r="P1142" s="20">
        <v>19</v>
      </c>
      <c r="Q1142" s="20">
        <v>0</v>
      </c>
      <c r="R1142" s="20">
        <v>19</v>
      </c>
      <c r="S1142" s="4">
        <v>0</v>
      </c>
      <c r="T1142" s="1">
        <v>0</v>
      </c>
      <c r="U1142" s="164">
        <v>39721</v>
      </c>
      <c r="V1142" s="106">
        <v>3</v>
      </c>
      <c r="W1142" s="20">
        <v>19</v>
      </c>
      <c r="X1142" s="437" t="str">
        <f t="shared" si="151"/>
        <v>OK</v>
      </c>
      <c r="Y1142" s="333">
        <f t="shared" si="153"/>
        <v>0</v>
      </c>
      <c r="Z1142" s="9" t="str">
        <f t="shared" si="154"/>
        <v>Black</v>
      </c>
      <c r="AA1142" s="75">
        <v>39724</v>
      </c>
      <c r="AB1142" s="1220"/>
      <c r="AC1142" s="147">
        <f t="shared" si="152"/>
        <v>3</v>
      </c>
      <c r="AD1142" s="20" t="str">
        <f t="shared" si="156"/>
        <v>OK</v>
      </c>
      <c r="AE1142" s="11" t="str">
        <f t="shared" si="155"/>
        <v>-</v>
      </c>
      <c r="AF1142" s="9" t="e">
        <f>IF(#REF!="","",AA1142-#REF!)</f>
        <v>#REF!</v>
      </c>
      <c r="AG1142" s="97"/>
      <c r="AH1142" s="62"/>
    </row>
    <row r="1143" spans="1:34" s="32" customFormat="1" hidden="1" outlineLevel="1" x14ac:dyDescent="0.2">
      <c r="A1143"/>
      <c r="B1143" s="19">
        <v>4</v>
      </c>
      <c r="C1143" s="383">
        <v>17</v>
      </c>
      <c r="D1143" s="20" t="s">
        <v>29</v>
      </c>
      <c r="E1143" s="153">
        <v>39721</v>
      </c>
      <c r="F1143" s="91"/>
      <c r="G1143" s="19">
        <v>4</v>
      </c>
      <c r="H1143" s="20">
        <v>17</v>
      </c>
      <c r="I1143" s="20">
        <v>17</v>
      </c>
      <c r="J1143" s="20">
        <v>17</v>
      </c>
      <c r="K1143" s="20">
        <v>0</v>
      </c>
      <c r="L1143" s="156">
        <v>39722</v>
      </c>
      <c r="M1143" s="92"/>
      <c r="N1143" s="19">
        <v>4</v>
      </c>
      <c r="O1143" s="20">
        <v>17</v>
      </c>
      <c r="P1143" s="20">
        <v>17</v>
      </c>
      <c r="Q1143" s="20">
        <v>0</v>
      </c>
      <c r="R1143" s="20">
        <v>17</v>
      </c>
      <c r="S1143" s="4">
        <v>0</v>
      </c>
      <c r="T1143" s="1">
        <v>0</v>
      </c>
      <c r="U1143" s="164">
        <v>39721</v>
      </c>
      <c r="V1143" s="106">
        <v>4</v>
      </c>
      <c r="W1143" s="20">
        <v>17</v>
      </c>
      <c r="X1143" s="437" t="str">
        <f t="shared" si="151"/>
        <v>OK</v>
      </c>
      <c r="Y1143" s="333">
        <f t="shared" si="153"/>
        <v>0</v>
      </c>
      <c r="Z1143" s="9" t="str">
        <f t="shared" si="154"/>
        <v>Credial</v>
      </c>
      <c r="AA1143" s="75">
        <v>39724</v>
      </c>
      <c r="AB1143" s="1220"/>
      <c r="AC1143" s="147">
        <f t="shared" si="152"/>
        <v>3</v>
      </c>
      <c r="AD1143" s="20" t="str">
        <f t="shared" si="156"/>
        <v>OK</v>
      </c>
      <c r="AE1143" s="11" t="str">
        <f t="shared" si="155"/>
        <v>-</v>
      </c>
      <c r="AF1143" s="9" t="e">
        <f>IF(#REF!="","",AA1143-#REF!)</f>
        <v>#REF!</v>
      </c>
      <c r="AG1143" s="97"/>
      <c r="AH1143" s="62"/>
    </row>
    <row r="1144" spans="1:34" s="32" customFormat="1" hidden="1" outlineLevel="1" x14ac:dyDescent="0.2">
      <c r="A1144"/>
      <c r="B1144" s="19">
        <v>5</v>
      </c>
      <c r="C1144" s="383">
        <v>128</v>
      </c>
      <c r="D1144" s="20" t="s">
        <v>30</v>
      </c>
      <c r="E1144" s="153">
        <v>39721</v>
      </c>
      <c r="F1144" s="91"/>
      <c r="G1144" s="19">
        <v>5</v>
      </c>
      <c r="H1144" s="20">
        <v>128</v>
      </c>
      <c r="I1144" s="20">
        <v>128</v>
      </c>
      <c r="J1144" s="20">
        <v>128</v>
      </c>
      <c r="K1144" s="20">
        <v>0</v>
      </c>
      <c r="L1144" s="156">
        <v>39722</v>
      </c>
      <c r="M1144" s="92"/>
      <c r="N1144" s="19">
        <v>5</v>
      </c>
      <c r="O1144" s="20">
        <v>128</v>
      </c>
      <c r="P1144" s="20">
        <v>128</v>
      </c>
      <c r="Q1144" s="20">
        <v>0</v>
      </c>
      <c r="R1144" s="20">
        <v>128</v>
      </c>
      <c r="S1144" s="4">
        <v>0</v>
      </c>
      <c r="T1144" s="1">
        <v>0</v>
      </c>
      <c r="U1144" s="164">
        <v>39721</v>
      </c>
      <c r="V1144" s="106">
        <v>5</v>
      </c>
      <c r="W1144" s="20">
        <v>128</v>
      </c>
      <c r="X1144" s="437" t="str">
        <f t="shared" si="151"/>
        <v>OK</v>
      </c>
      <c r="Y1144" s="333">
        <f t="shared" si="153"/>
        <v>0</v>
      </c>
      <c r="Z1144" s="9" t="str">
        <f t="shared" si="154"/>
        <v>Ikeia</v>
      </c>
      <c r="AA1144" s="75">
        <v>39724</v>
      </c>
      <c r="AB1144" s="1220"/>
      <c r="AC1144" s="147">
        <f t="shared" si="152"/>
        <v>3</v>
      </c>
      <c r="AD1144" s="20" t="str">
        <f t="shared" si="156"/>
        <v>OK</v>
      </c>
      <c r="AE1144" s="11" t="str">
        <f t="shared" si="155"/>
        <v>-</v>
      </c>
      <c r="AF1144" s="9" t="e">
        <f>IF(#REF!="","",AA1144-#REF!)</f>
        <v>#REF!</v>
      </c>
      <c r="AG1144" s="97"/>
      <c r="AH1144" s="62"/>
    </row>
    <row r="1145" spans="1:34" s="32" customFormat="1" hidden="1" outlineLevel="1" x14ac:dyDescent="0.2">
      <c r="A1145"/>
      <c r="B1145" s="19">
        <v>6</v>
      </c>
      <c r="C1145" s="383">
        <v>1</v>
      </c>
      <c r="D1145" s="20" t="s">
        <v>31</v>
      </c>
      <c r="E1145" s="153">
        <v>39721</v>
      </c>
      <c r="F1145" s="91"/>
      <c r="G1145" s="19">
        <v>6</v>
      </c>
      <c r="H1145" s="20">
        <v>1</v>
      </c>
      <c r="I1145" s="20">
        <v>1</v>
      </c>
      <c r="J1145" s="20">
        <v>1</v>
      </c>
      <c r="K1145" s="20">
        <v>0</v>
      </c>
      <c r="L1145" s="156">
        <v>39722</v>
      </c>
      <c r="M1145" s="92"/>
      <c r="N1145" s="19">
        <v>6</v>
      </c>
      <c r="O1145" s="20">
        <v>1</v>
      </c>
      <c r="P1145" s="20">
        <v>1</v>
      </c>
      <c r="Q1145" s="20">
        <v>0</v>
      </c>
      <c r="R1145" s="20">
        <v>1</v>
      </c>
      <c r="S1145" s="4">
        <v>0</v>
      </c>
      <c r="T1145" s="1">
        <v>0</v>
      </c>
      <c r="U1145" s="164">
        <v>39721</v>
      </c>
      <c r="V1145" s="106">
        <v>6</v>
      </c>
      <c r="W1145" s="20">
        <v>1</v>
      </c>
      <c r="X1145" s="437" t="str">
        <f t="shared" si="151"/>
        <v>OK</v>
      </c>
      <c r="Y1145" s="333">
        <f t="shared" si="153"/>
        <v>0</v>
      </c>
      <c r="Z1145" s="9" t="str">
        <f t="shared" si="154"/>
        <v>Moviflor</v>
      </c>
      <c r="AA1145" s="75">
        <v>39724</v>
      </c>
      <c r="AB1145" s="1220"/>
      <c r="AC1145" s="147">
        <f t="shared" si="152"/>
        <v>3</v>
      </c>
      <c r="AD1145" s="20" t="str">
        <f t="shared" si="156"/>
        <v>OK</v>
      </c>
      <c r="AE1145" s="11" t="str">
        <f t="shared" si="155"/>
        <v>-</v>
      </c>
      <c r="AF1145" s="9" t="e">
        <f>IF(#REF!="","",AA1145-#REF!)</f>
        <v>#REF!</v>
      </c>
      <c r="AG1145" s="97"/>
      <c r="AH1145" s="62"/>
    </row>
    <row r="1146" spans="1:34" s="32" customFormat="1" hidden="1" outlineLevel="1" x14ac:dyDescent="0.2">
      <c r="A1146"/>
      <c r="B1146" s="19">
        <v>7</v>
      </c>
      <c r="C1146" s="383">
        <v>151</v>
      </c>
      <c r="D1146" s="20" t="s">
        <v>32</v>
      </c>
      <c r="E1146" s="153">
        <v>39721</v>
      </c>
      <c r="F1146" s="91"/>
      <c r="G1146" s="19">
        <v>7</v>
      </c>
      <c r="H1146" s="20">
        <v>151</v>
      </c>
      <c r="I1146" s="20">
        <v>151</v>
      </c>
      <c r="J1146" s="20">
        <v>151</v>
      </c>
      <c r="K1146" s="20">
        <v>0</v>
      </c>
      <c r="L1146" s="156">
        <v>39722</v>
      </c>
      <c r="M1146" s="92"/>
      <c r="N1146" s="19">
        <v>7</v>
      </c>
      <c r="O1146" s="20">
        <v>151</v>
      </c>
      <c r="P1146" s="20">
        <v>151</v>
      </c>
      <c r="Q1146" s="20">
        <v>0</v>
      </c>
      <c r="R1146" s="20">
        <v>151</v>
      </c>
      <c r="S1146" s="4">
        <v>0</v>
      </c>
      <c r="T1146" s="1">
        <v>0</v>
      </c>
      <c r="U1146" s="164">
        <v>39721</v>
      </c>
      <c r="V1146" s="106">
        <v>7</v>
      </c>
      <c r="W1146" s="20">
        <v>151</v>
      </c>
      <c r="X1146" s="437" t="str">
        <f t="shared" si="151"/>
        <v>OK</v>
      </c>
      <c r="Y1146" s="333">
        <f t="shared" si="153"/>
        <v>0</v>
      </c>
      <c r="Z1146" s="9" t="str">
        <f t="shared" si="154"/>
        <v>Conforama</v>
      </c>
      <c r="AA1146" s="75">
        <v>39724</v>
      </c>
      <c r="AB1146" s="1220"/>
      <c r="AC1146" s="147">
        <f t="shared" si="152"/>
        <v>3</v>
      </c>
      <c r="AD1146" s="20" t="str">
        <f t="shared" si="156"/>
        <v>OK</v>
      </c>
      <c r="AE1146" s="11" t="str">
        <f t="shared" si="155"/>
        <v>-</v>
      </c>
      <c r="AF1146" s="9" t="e">
        <f>IF(#REF!="","",AA1146-#REF!)</f>
        <v>#REF!</v>
      </c>
      <c r="AG1146" s="97"/>
      <c r="AH1146" s="62"/>
    </row>
    <row r="1147" spans="1:34" s="32" customFormat="1" hidden="1" outlineLevel="1" x14ac:dyDescent="0.2">
      <c r="A1147"/>
      <c r="B1147" s="19">
        <v>8</v>
      </c>
      <c r="C1147" s="383">
        <v>15</v>
      </c>
      <c r="D1147" s="20" t="s">
        <v>34</v>
      </c>
      <c r="E1147" s="153">
        <v>39721</v>
      </c>
      <c r="F1147" s="91"/>
      <c r="G1147" s="19">
        <v>8</v>
      </c>
      <c r="H1147" s="20">
        <v>15</v>
      </c>
      <c r="I1147" s="20">
        <v>15</v>
      </c>
      <c r="J1147" s="20">
        <v>15</v>
      </c>
      <c r="K1147" s="20">
        <v>0</v>
      </c>
      <c r="L1147" s="156">
        <v>39722</v>
      </c>
      <c r="M1147" s="92"/>
      <c r="N1147" s="19">
        <v>8</v>
      </c>
      <c r="O1147" s="20">
        <v>15</v>
      </c>
      <c r="P1147" s="20">
        <v>15</v>
      </c>
      <c r="Q1147" s="20">
        <v>0</v>
      </c>
      <c r="R1147" s="20">
        <v>15</v>
      </c>
      <c r="S1147" s="4">
        <v>0</v>
      </c>
      <c r="T1147" s="1">
        <v>0</v>
      </c>
      <c r="U1147" s="164">
        <v>39721</v>
      </c>
      <c r="V1147" s="106">
        <v>8</v>
      </c>
      <c r="W1147" s="20">
        <v>15</v>
      </c>
      <c r="X1147" s="437" t="str">
        <f t="shared" si="151"/>
        <v>OK</v>
      </c>
      <c r="Y1147" s="333">
        <f t="shared" si="153"/>
        <v>0</v>
      </c>
      <c r="Z1147" s="9" t="str">
        <f t="shared" si="154"/>
        <v>Euronics</v>
      </c>
      <c r="AA1147" s="75">
        <v>39724</v>
      </c>
      <c r="AB1147" s="1220"/>
      <c r="AC1147" s="147">
        <f t="shared" si="152"/>
        <v>3</v>
      </c>
      <c r="AD1147" s="20" t="str">
        <f t="shared" si="156"/>
        <v>OK</v>
      </c>
      <c r="AE1147" s="11" t="str">
        <f t="shared" si="155"/>
        <v>-</v>
      </c>
      <c r="AF1147" s="9" t="e">
        <f>IF(#REF!="","",AA1147-#REF!)</f>
        <v>#REF!</v>
      </c>
      <c r="AG1147" s="97"/>
      <c r="AH1147" s="62"/>
    </row>
    <row r="1148" spans="1:34" s="32" customFormat="1" hidden="1" outlineLevel="1" x14ac:dyDescent="0.2">
      <c r="A1148"/>
      <c r="B1148" s="19">
        <v>9</v>
      </c>
      <c r="C1148" s="383">
        <v>4</v>
      </c>
      <c r="D1148" s="20" t="s">
        <v>35</v>
      </c>
      <c r="E1148" s="153">
        <v>39721</v>
      </c>
      <c r="F1148" s="91"/>
      <c r="G1148" s="19">
        <v>9</v>
      </c>
      <c r="H1148" s="20">
        <v>4</v>
      </c>
      <c r="I1148" s="20">
        <v>4</v>
      </c>
      <c r="J1148" s="20">
        <v>4</v>
      </c>
      <c r="K1148" s="20">
        <v>0</v>
      </c>
      <c r="L1148" s="156">
        <v>39722</v>
      </c>
      <c r="M1148" s="92"/>
      <c r="N1148" s="19">
        <v>9</v>
      </c>
      <c r="O1148" s="20">
        <v>4</v>
      </c>
      <c r="P1148" s="20">
        <v>4</v>
      </c>
      <c r="Q1148" s="20">
        <v>0</v>
      </c>
      <c r="R1148" s="20">
        <v>4</v>
      </c>
      <c r="S1148" s="4">
        <v>0</v>
      </c>
      <c r="T1148" s="1">
        <v>0</v>
      </c>
      <c r="U1148" s="164">
        <v>39721</v>
      </c>
      <c r="V1148" s="106">
        <v>9</v>
      </c>
      <c r="W1148" s="20">
        <v>4</v>
      </c>
      <c r="X1148" s="437" t="str">
        <f t="shared" si="151"/>
        <v>OK</v>
      </c>
      <c r="Y1148" s="333">
        <f t="shared" si="153"/>
        <v>0</v>
      </c>
      <c r="Z1148" s="9" t="str">
        <f t="shared" si="154"/>
        <v>Tien 21</v>
      </c>
      <c r="AA1148" s="75">
        <v>39724</v>
      </c>
      <c r="AB1148" s="1220"/>
      <c r="AC1148" s="147">
        <f t="shared" si="152"/>
        <v>3</v>
      </c>
      <c r="AD1148" s="20" t="str">
        <f t="shared" si="156"/>
        <v>OK</v>
      </c>
      <c r="AE1148" s="11" t="str">
        <f t="shared" si="155"/>
        <v>-</v>
      </c>
      <c r="AF1148" s="9" t="e">
        <f>IF(#REF!="","",AA1148-#REF!)</f>
        <v>#REF!</v>
      </c>
      <c r="AG1148" s="97"/>
      <c r="AH1148" s="62"/>
    </row>
    <row r="1149" spans="1:34" s="32" customFormat="1" hidden="1" outlineLevel="1" x14ac:dyDescent="0.2">
      <c r="A1149"/>
      <c r="B1149" s="22">
        <v>10</v>
      </c>
      <c r="C1149" s="404">
        <v>1</v>
      </c>
      <c r="D1149" s="21" t="s">
        <v>36</v>
      </c>
      <c r="E1149" s="153">
        <v>39721</v>
      </c>
      <c r="F1149" s="91"/>
      <c r="G1149" s="22">
        <v>10</v>
      </c>
      <c r="H1149" s="21">
        <v>1</v>
      </c>
      <c r="I1149" s="21">
        <v>1</v>
      </c>
      <c r="J1149" s="21">
        <v>1</v>
      </c>
      <c r="K1149" s="21">
        <v>0</v>
      </c>
      <c r="L1149" s="157">
        <v>39722</v>
      </c>
      <c r="M1149" s="92"/>
      <c r="N1149" s="22">
        <v>10</v>
      </c>
      <c r="O1149" s="21">
        <v>1</v>
      </c>
      <c r="P1149" s="21">
        <v>1</v>
      </c>
      <c r="Q1149" s="21">
        <v>0</v>
      </c>
      <c r="R1149" s="21">
        <v>1</v>
      </c>
      <c r="S1149" s="14">
        <v>0</v>
      </c>
      <c r="T1149" s="102">
        <v>0</v>
      </c>
      <c r="U1149" s="164">
        <v>39721</v>
      </c>
      <c r="V1149" s="108">
        <v>10</v>
      </c>
      <c r="W1149" s="21">
        <v>1</v>
      </c>
      <c r="X1149" s="437" t="str">
        <f t="shared" si="151"/>
        <v>OK</v>
      </c>
      <c r="Y1149" s="333">
        <f t="shared" si="153"/>
        <v>0</v>
      </c>
      <c r="Z1149" s="12" t="str">
        <f t="shared" si="154"/>
        <v>Confort</v>
      </c>
      <c r="AA1149" s="75">
        <v>39724</v>
      </c>
      <c r="AB1149" s="1221"/>
      <c r="AC1149" s="147">
        <f t="shared" si="152"/>
        <v>3</v>
      </c>
      <c r="AD1149" s="20" t="str">
        <f>IF(AA1149&gt;0,"OK","Pendente")</f>
        <v>OK</v>
      </c>
      <c r="AE1149" s="11" t="str">
        <f t="shared" si="155"/>
        <v>-</v>
      </c>
      <c r="AF1149" s="9" t="e">
        <f>IF(#REF!="","",AA1149-#REF!)</f>
        <v>#REF!</v>
      </c>
      <c r="AG1149" s="97"/>
      <c r="AH1149" s="62"/>
    </row>
    <row r="1150" spans="1:34" s="32" customFormat="1" hidden="1" outlineLevel="1" x14ac:dyDescent="0.2">
      <c r="A1150"/>
      <c r="B1150" s="19">
        <v>1</v>
      </c>
      <c r="C1150" s="383">
        <v>25</v>
      </c>
      <c r="D1150" s="20" t="s">
        <v>24</v>
      </c>
      <c r="E1150" s="153">
        <v>39723</v>
      </c>
      <c r="F1150" s="91"/>
      <c r="G1150" s="19">
        <v>1</v>
      </c>
      <c r="H1150" s="20">
        <v>25</v>
      </c>
      <c r="I1150" s="20">
        <v>25</v>
      </c>
      <c r="J1150" s="20">
        <v>25</v>
      </c>
      <c r="K1150" s="20">
        <v>0</v>
      </c>
      <c r="L1150" s="156">
        <v>39727</v>
      </c>
      <c r="M1150" s="92"/>
      <c r="N1150" s="19">
        <v>1</v>
      </c>
      <c r="O1150" s="20">
        <v>25</v>
      </c>
      <c r="P1150" s="20">
        <v>25</v>
      </c>
      <c r="Q1150" s="20">
        <v>0</v>
      </c>
      <c r="R1150" s="20">
        <v>25</v>
      </c>
      <c r="S1150" s="4">
        <v>0</v>
      </c>
      <c r="T1150" s="1">
        <v>0</v>
      </c>
      <c r="U1150" s="164">
        <v>39723</v>
      </c>
      <c r="V1150" s="19">
        <v>1</v>
      </c>
      <c r="W1150" s="20">
        <v>25</v>
      </c>
      <c r="X1150" s="437" t="str">
        <f t="shared" si="151"/>
        <v>OK</v>
      </c>
      <c r="Y1150" s="333">
        <f t="shared" si="153"/>
        <v>0</v>
      </c>
      <c r="Z1150" s="9" t="str">
        <f t="shared" si="154"/>
        <v>White</v>
      </c>
      <c r="AA1150" s="75">
        <v>39730</v>
      </c>
      <c r="AB1150" s="1219">
        <f>SUM(W1150:W1160)</f>
        <v>493</v>
      </c>
      <c r="AC1150" s="147">
        <f t="shared" si="152"/>
        <v>7</v>
      </c>
      <c r="AD1150" s="20" t="str">
        <f>IF(AA1150&gt;0,"OK","Pendente")</f>
        <v>OK</v>
      </c>
      <c r="AE1150" s="11" t="str">
        <f t="shared" si="155"/>
        <v>-</v>
      </c>
      <c r="AF1150" s="9" t="e">
        <f>IF(#REF!="","",AA1150-#REF!)</f>
        <v>#REF!</v>
      </c>
      <c r="AG1150" s="97"/>
      <c r="AH1150" s="62"/>
    </row>
    <row r="1151" spans="1:34" s="32" customFormat="1" hidden="1" outlineLevel="1" x14ac:dyDescent="0.2">
      <c r="A1151"/>
      <c r="B1151" s="19">
        <v>2</v>
      </c>
      <c r="C1151" s="383">
        <v>14</v>
      </c>
      <c r="D1151" s="20" t="s">
        <v>25</v>
      </c>
      <c r="E1151" s="153">
        <v>39723</v>
      </c>
      <c r="F1151" s="91"/>
      <c r="G1151" s="19">
        <v>2</v>
      </c>
      <c r="H1151" s="20">
        <v>14</v>
      </c>
      <c r="I1151" s="20">
        <v>14</v>
      </c>
      <c r="J1151" s="20">
        <v>14</v>
      </c>
      <c r="K1151" s="20">
        <v>0</v>
      </c>
      <c r="L1151" s="156">
        <v>39727</v>
      </c>
      <c r="M1151" s="92"/>
      <c r="N1151" s="19">
        <v>2</v>
      </c>
      <c r="O1151" s="20">
        <v>14</v>
      </c>
      <c r="P1151" s="20">
        <v>14</v>
      </c>
      <c r="Q1151" s="20">
        <v>0</v>
      </c>
      <c r="R1151" s="20">
        <v>14</v>
      </c>
      <c r="S1151" s="4">
        <v>0</v>
      </c>
      <c r="T1151" s="1">
        <v>0</v>
      </c>
      <c r="U1151" s="164">
        <v>39723</v>
      </c>
      <c r="V1151" s="19">
        <v>2</v>
      </c>
      <c r="W1151" s="20">
        <v>14</v>
      </c>
      <c r="X1151" s="437" t="str">
        <f t="shared" si="151"/>
        <v>OK</v>
      </c>
      <c r="Y1151" s="333">
        <f t="shared" si="153"/>
        <v>0</v>
      </c>
      <c r="Z1151" s="9" t="str">
        <f t="shared" si="154"/>
        <v>Green</v>
      </c>
      <c r="AA1151" s="75">
        <v>39730</v>
      </c>
      <c r="AB1151" s="1220"/>
      <c r="AC1151" s="147">
        <f t="shared" si="152"/>
        <v>7</v>
      </c>
      <c r="AD1151" s="20" t="str">
        <f t="shared" si="156"/>
        <v>OK</v>
      </c>
      <c r="AE1151" s="11" t="str">
        <f t="shared" si="155"/>
        <v>-</v>
      </c>
      <c r="AF1151" s="9" t="e">
        <f>IF(#REF!="","",AA1151-#REF!)</f>
        <v>#REF!</v>
      </c>
      <c r="AG1151" s="97"/>
      <c r="AH1151" s="62"/>
    </row>
    <row r="1152" spans="1:34" s="32" customFormat="1" hidden="1" outlineLevel="1" x14ac:dyDescent="0.2">
      <c r="A1152"/>
      <c r="B1152" s="19">
        <v>3</v>
      </c>
      <c r="C1152" s="383">
        <v>11</v>
      </c>
      <c r="D1152" s="20" t="s">
        <v>26</v>
      </c>
      <c r="E1152" s="153">
        <v>39723</v>
      </c>
      <c r="F1152" s="91"/>
      <c r="G1152" s="19">
        <v>3</v>
      </c>
      <c r="H1152" s="20">
        <v>11</v>
      </c>
      <c r="I1152" s="20">
        <v>11</v>
      </c>
      <c r="J1152" s="20">
        <v>11</v>
      </c>
      <c r="K1152" s="20">
        <v>0</v>
      </c>
      <c r="L1152" s="156">
        <v>39727</v>
      </c>
      <c r="M1152" s="92"/>
      <c r="N1152" s="19">
        <v>3</v>
      </c>
      <c r="O1152" s="20">
        <v>11</v>
      </c>
      <c r="P1152" s="20">
        <v>11</v>
      </c>
      <c r="Q1152" s="20">
        <v>0</v>
      </c>
      <c r="R1152" s="20">
        <v>11</v>
      </c>
      <c r="S1152" s="4">
        <v>0</v>
      </c>
      <c r="T1152" s="1">
        <v>0</v>
      </c>
      <c r="U1152" s="164">
        <v>39723</v>
      </c>
      <c r="V1152" s="19">
        <v>3</v>
      </c>
      <c r="W1152" s="20">
        <v>11</v>
      </c>
      <c r="X1152" s="437" t="str">
        <f t="shared" si="151"/>
        <v>OK</v>
      </c>
      <c r="Y1152" s="333">
        <f t="shared" si="153"/>
        <v>0</v>
      </c>
      <c r="Z1152" s="9" t="str">
        <f t="shared" si="154"/>
        <v>Black</v>
      </c>
      <c r="AA1152" s="75">
        <v>39730</v>
      </c>
      <c r="AB1152" s="1220"/>
      <c r="AC1152" s="147">
        <f t="shared" si="152"/>
        <v>7</v>
      </c>
      <c r="AD1152" s="20" t="str">
        <f t="shared" si="156"/>
        <v>OK</v>
      </c>
      <c r="AE1152" s="11" t="str">
        <f t="shared" si="155"/>
        <v>-</v>
      </c>
      <c r="AF1152" s="9" t="e">
        <f>IF(#REF!="","",AA1152-#REF!)</f>
        <v>#REF!</v>
      </c>
      <c r="AG1152" s="97"/>
      <c r="AH1152" s="62"/>
    </row>
    <row r="1153" spans="1:34" s="32" customFormat="1" hidden="1" outlineLevel="1" x14ac:dyDescent="0.2">
      <c r="A1153"/>
      <c r="B1153" s="19">
        <v>4</v>
      </c>
      <c r="C1153" s="383">
        <v>56</v>
      </c>
      <c r="D1153" s="20" t="s">
        <v>29</v>
      </c>
      <c r="E1153" s="153">
        <v>39723</v>
      </c>
      <c r="F1153" s="91"/>
      <c r="G1153" s="19">
        <v>4</v>
      </c>
      <c r="H1153" s="20">
        <v>56</v>
      </c>
      <c r="I1153" s="20">
        <v>56</v>
      </c>
      <c r="J1153" s="20">
        <v>56</v>
      </c>
      <c r="K1153" s="20">
        <v>0</v>
      </c>
      <c r="L1153" s="156">
        <v>39727</v>
      </c>
      <c r="M1153" s="92"/>
      <c r="N1153" s="19">
        <v>4</v>
      </c>
      <c r="O1153" s="20">
        <v>56</v>
      </c>
      <c r="P1153" s="20">
        <v>56</v>
      </c>
      <c r="Q1153" s="20">
        <v>0</v>
      </c>
      <c r="R1153" s="20">
        <v>56</v>
      </c>
      <c r="S1153" s="4">
        <v>0</v>
      </c>
      <c r="T1153" s="1">
        <v>0</v>
      </c>
      <c r="U1153" s="164">
        <v>39723</v>
      </c>
      <c r="V1153" s="19">
        <v>4</v>
      </c>
      <c r="W1153" s="20">
        <v>56</v>
      </c>
      <c r="X1153" s="437" t="str">
        <f t="shared" si="151"/>
        <v>OK</v>
      </c>
      <c r="Y1153" s="333">
        <f t="shared" si="153"/>
        <v>0</v>
      </c>
      <c r="Z1153" s="9" t="str">
        <f t="shared" si="154"/>
        <v>Credial</v>
      </c>
      <c r="AA1153" s="75">
        <v>39730</v>
      </c>
      <c r="AB1153" s="1220"/>
      <c r="AC1153" s="147">
        <f t="shared" si="152"/>
        <v>7</v>
      </c>
      <c r="AD1153" s="20" t="str">
        <f t="shared" si="156"/>
        <v>OK</v>
      </c>
      <c r="AE1153" s="11" t="str">
        <f t="shared" si="155"/>
        <v>-</v>
      </c>
      <c r="AF1153" s="9" t="e">
        <f>IF(#REF!="","",AA1153-#REF!)</f>
        <v>#REF!</v>
      </c>
      <c r="AG1153" s="97"/>
      <c r="AH1153" s="62"/>
    </row>
    <row r="1154" spans="1:34" s="32" customFormat="1" hidden="1" outlineLevel="1" x14ac:dyDescent="0.2">
      <c r="A1154"/>
      <c r="B1154" s="19">
        <v>5</v>
      </c>
      <c r="C1154" s="383">
        <v>186</v>
      </c>
      <c r="D1154" s="20" t="s">
        <v>30</v>
      </c>
      <c r="E1154" s="153">
        <v>39723</v>
      </c>
      <c r="F1154" s="91"/>
      <c r="G1154" s="19">
        <v>5</v>
      </c>
      <c r="H1154" s="20">
        <v>186</v>
      </c>
      <c r="I1154" s="20">
        <v>186</v>
      </c>
      <c r="J1154" s="20">
        <v>186</v>
      </c>
      <c r="K1154" s="20">
        <v>0</v>
      </c>
      <c r="L1154" s="156">
        <v>39727</v>
      </c>
      <c r="M1154" s="92"/>
      <c r="N1154" s="19">
        <v>5</v>
      </c>
      <c r="O1154" s="20">
        <v>186</v>
      </c>
      <c r="P1154" s="20">
        <v>186</v>
      </c>
      <c r="Q1154" s="20">
        <v>0</v>
      </c>
      <c r="R1154" s="20">
        <v>186</v>
      </c>
      <c r="S1154" s="4">
        <v>0</v>
      </c>
      <c r="T1154" s="1">
        <v>0</v>
      </c>
      <c r="U1154" s="164">
        <v>39723</v>
      </c>
      <c r="V1154" s="19">
        <v>5</v>
      </c>
      <c r="W1154" s="20">
        <v>186</v>
      </c>
      <c r="X1154" s="437" t="str">
        <f t="shared" si="151"/>
        <v>OK</v>
      </c>
      <c r="Y1154" s="333">
        <f t="shared" si="153"/>
        <v>0</v>
      </c>
      <c r="Z1154" s="9" t="str">
        <f t="shared" si="154"/>
        <v>Ikeia</v>
      </c>
      <c r="AA1154" s="75">
        <v>39730</v>
      </c>
      <c r="AB1154" s="1220"/>
      <c r="AC1154" s="147">
        <f t="shared" si="152"/>
        <v>7</v>
      </c>
      <c r="AD1154" s="20" t="str">
        <f t="shared" si="156"/>
        <v>OK</v>
      </c>
      <c r="AE1154" s="11" t="str">
        <f t="shared" si="155"/>
        <v>-</v>
      </c>
      <c r="AF1154" s="9" t="e">
        <f>IF(#REF!="","",AA1154-#REF!)</f>
        <v>#REF!</v>
      </c>
      <c r="AG1154" s="97"/>
      <c r="AH1154" s="62"/>
    </row>
    <row r="1155" spans="1:34" s="32" customFormat="1" hidden="1" outlineLevel="1" x14ac:dyDescent="0.2">
      <c r="A1155"/>
      <c r="B1155" s="19">
        <v>6</v>
      </c>
      <c r="C1155" s="383">
        <v>84</v>
      </c>
      <c r="D1155" s="20" t="s">
        <v>31</v>
      </c>
      <c r="E1155" s="153">
        <v>39723</v>
      </c>
      <c r="F1155" s="91"/>
      <c r="G1155" s="19">
        <v>6</v>
      </c>
      <c r="H1155" s="20">
        <v>84</v>
      </c>
      <c r="I1155" s="20">
        <v>84</v>
      </c>
      <c r="J1155" s="20">
        <v>84</v>
      </c>
      <c r="K1155" s="20">
        <v>0</v>
      </c>
      <c r="L1155" s="156">
        <v>39727</v>
      </c>
      <c r="M1155" s="92"/>
      <c r="N1155" s="19">
        <v>6</v>
      </c>
      <c r="O1155" s="20">
        <v>84</v>
      </c>
      <c r="P1155" s="20">
        <v>84</v>
      </c>
      <c r="Q1155" s="20">
        <v>0</v>
      </c>
      <c r="R1155" s="20">
        <v>84</v>
      </c>
      <c r="S1155" s="4">
        <v>0</v>
      </c>
      <c r="T1155" s="1">
        <v>0</v>
      </c>
      <c r="U1155" s="164">
        <v>39723</v>
      </c>
      <c r="V1155" s="19">
        <v>6</v>
      </c>
      <c r="W1155" s="20">
        <v>84</v>
      </c>
      <c r="X1155" s="437" t="str">
        <f t="shared" si="151"/>
        <v>OK</v>
      </c>
      <c r="Y1155" s="333">
        <f t="shared" si="153"/>
        <v>0</v>
      </c>
      <c r="Z1155" s="9" t="str">
        <f t="shared" si="154"/>
        <v>Moviflor</v>
      </c>
      <c r="AA1155" s="75">
        <v>39730</v>
      </c>
      <c r="AB1155" s="1220"/>
      <c r="AC1155" s="147">
        <f t="shared" si="152"/>
        <v>7</v>
      </c>
      <c r="AD1155" s="20" t="str">
        <f t="shared" si="156"/>
        <v>OK</v>
      </c>
      <c r="AE1155" s="11" t="str">
        <f t="shared" si="155"/>
        <v>-</v>
      </c>
      <c r="AF1155" s="9" t="e">
        <f>IF(#REF!="","",AA1155-#REF!)</f>
        <v>#REF!</v>
      </c>
      <c r="AG1155" s="97"/>
      <c r="AH1155" s="62"/>
    </row>
    <row r="1156" spans="1:34" s="32" customFormat="1" hidden="1" outlineLevel="1" x14ac:dyDescent="0.2">
      <c r="A1156"/>
      <c r="B1156" s="19">
        <v>7</v>
      </c>
      <c r="C1156" s="383">
        <v>97</v>
      </c>
      <c r="D1156" s="20" t="s">
        <v>32</v>
      </c>
      <c r="E1156" s="153">
        <v>39723</v>
      </c>
      <c r="F1156" s="91"/>
      <c r="G1156" s="19">
        <v>7</v>
      </c>
      <c r="H1156" s="20">
        <v>97</v>
      </c>
      <c r="I1156" s="20">
        <v>97</v>
      </c>
      <c r="J1156" s="20">
        <v>97</v>
      </c>
      <c r="K1156" s="20">
        <v>0</v>
      </c>
      <c r="L1156" s="156">
        <v>39727</v>
      </c>
      <c r="M1156" s="92"/>
      <c r="N1156" s="19">
        <v>7</v>
      </c>
      <c r="O1156" s="20">
        <v>97</v>
      </c>
      <c r="P1156" s="20">
        <v>97</v>
      </c>
      <c r="Q1156" s="20">
        <v>0</v>
      </c>
      <c r="R1156" s="20">
        <v>97</v>
      </c>
      <c r="S1156" s="4">
        <v>0</v>
      </c>
      <c r="T1156" s="1">
        <v>0</v>
      </c>
      <c r="U1156" s="164">
        <v>39723</v>
      </c>
      <c r="V1156" s="19">
        <v>7</v>
      </c>
      <c r="W1156" s="20">
        <v>97</v>
      </c>
      <c r="X1156" s="437" t="str">
        <f t="shared" si="151"/>
        <v>OK</v>
      </c>
      <c r="Y1156" s="333">
        <f t="shared" si="153"/>
        <v>0</v>
      </c>
      <c r="Z1156" s="9" t="str">
        <f t="shared" si="154"/>
        <v>Conforama</v>
      </c>
      <c r="AA1156" s="75">
        <v>39730</v>
      </c>
      <c r="AB1156" s="1220"/>
      <c r="AC1156" s="147">
        <f t="shared" si="152"/>
        <v>7</v>
      </c>
      <c r="AD1156" s="20" t="str">
        <f t="shared" si="156"/>
        <v>OK</v>
      </c>
      <c r="AE1156" s="11" t="str">
        <f t="shared" si="155"/>
        <v>-</v>
      </c>
      <c r="AF1156" s="9" t="e">
        <f>IF(#REF!="","",AA1156-#REF!)</f>
        <v>#REF!</v>
      </c>
      <c r="AG1156" s="97"/>
      <c r="AH1156" s="62"/>
    </row>
    <row r="1157" spans="1:34" s="32" customFormat="1" hidden="1" outlineLevel="1" x14ac:dyDescent="0.2">
      <c r="A1157"/>
      <c r="B1157" s="19">
        <v>8</v>
      </c>
      <c r="C1157" s="383">
        <v>4</v>
      </c>
      <c r="D1157" s="20" t="s">
        <v>34</v>
      </c>
      <c r="E1157" s="153">
        <v>39723</v>
      </c>
      <c r="F1157" s="91"/>
      <c r="G1157" s="19">
        <v>8</v>
      </c>
      <c r="H1157" s="20">
        <v>4</v>
      </c>
      <c r="I1157" s="20">
        <v>4</v>
      </c>
      <c r="J1157" s="20">
        <v>4</v>
      </c>
      <c r="K1157" s="20">
        <v>0</v>
      </c>
      <c r="L1157" s="156">
        <v>39727</v>
      </c>
      <c r="M1157" s="92"/>
      <c r="N1157" s="19">
        <v>8</v>
      </c>
      <c r="O1157" s="20">
        <v>4</v>
      </c>
      <c r="P1157" s="20">
        <v>4</v>
      </c>
      <c r="Q1157" s="20">
        <v>0</v>
      </c>
      <c r="R1157" s="20">
        <v>4</v>
      </c>
      <c r="S1157" s="4">
        <v>0</v>
      </c>
      <c r="T1157" s="1">
        <v>0</v>
      </c>
      <c r="U1157" s="164">
        <v>39723</v>
      </c>
      <c r="V1157" s="19">
        <v>8</v>
      </c>
      <c r="W1157" s="20">
        <v>4</v>
      </c>
      <c r="X1157" s="437" t="str">
        <f t="shared" si="151"/>
        <v>OK</v>
      </c>
      <c r="Y1157" s="333">
        <f t="shared" si="153"/>
        <v>0</v>
      </c>
      <c r="Z1157" s="9" t="str">
        <f t="shared" si="154"/>
        <v>Euronics</v>
      </c>
      <c r="AA1157" s="75">
        <v>39730</v>
      </c>
      <c r="AB1157" s="1220"/>
      <c r="AC1157" s="147">
        <f t="shared" si="152"/>
        <v>7</v>
      </c>
      <c r="AD1157" s="20" t="str">
        <f t="shared" si="156"/>
        <v>OK</v>
      </c>
      <c r="AE1157" s="11" t="str">
        <f t="shared" si="155"/>
        <v>-</v>
      </c>
      <c r="AF1157" s="9" t="e">
        <f>IF(#REF!="","",AA1157-#REF!)</f>
        <v>#REF!</v>
      </c>
      <c r="AG1157" s="97"/>
      <c r="AH1157" s="62"/>
    </row>
    <row r="1158" spans="1:34" s="32" customFormat="1" hidden="1" outlineLevel="1" x14ac:dyDescent="0.2">
      <c r="A1158"/>
      <c r="B1158" s="19">
        <v>9</v>
      </c>
      <c r="C1158" s="383">
        <v>8</v>
      </c>
      <c r="D1158" s="20" t="s">
        <v>35</v>
      </c>
      <c r="E1158" s="153">
        <v>39723</v>
      </c>
      <c r="F1158" s="91"/>
      <c r="G1158" s="19">
        <v>9</v>
      </c>
      <c r="H1158" s="20">
        <v>8</v>
      </c>
      <c r="I1158" s="20">
        <v>8</v>
      </c>
      <c r="J1158" s="20">
        <v>8</v>
      </c>
      <c r="K1158" s="20">
        <v>0</v>
      </c>
      <c r="L1158" s="156">
        <v>39727</v>
      </c>
      <c r="M1158" s="92"/>
      <c r="N1158" s="19">
        <v>9</v>
      </c>
      <c r="O1158" s="20">
        <v>8</v>
      </c>
      <c r="P1158" s="20">
        <v>8</v>
      </c>
      <c r="Q1158" s="20">
        <v>0</v>
      </c>
      <c r="R1158" s="20">
        <v>8</v>
      </c>
      <c r="S1158" s="4">
        <v>0</v>
      </c>
      <c r="T1158" s="1">
        <v>0</v>
      </c>
      <c r="U1158" s="164">
        <v>39723</v>
      </c>
      <c r="V1158" s="19">
        <v>9</v>
      </c>
      <c r="W1158" s="20">
        <v>8</v>
      </c>
      <c r="X1158" s="437" t="str">
        <f t="shared" si="151"/>
        <v>OK</v>
      </c>
      <c r="Y1158" s="333">
        <f t="shared" si="153"/>
        <v>0</v>
      </c>
      <c r="Z1158" s="9" t="str">
        <f t="shared" si="154"/>
        <v>Tien 21</v>
      </c>
      <c r="AA1158" s="75">
        <v>39730</v>
      </c>
      <c r="AB1158" s="1220"/>
      <c r="AC1158" s="147">
        <f t="shared" si="152"/>
        <v>7</v>
      </c>
      <c r="AD1158" s="20" t="str">
        <f t="shared" si="156"/>
        <v>OK</v>
      </c>
      <c r="AE1158" s="11" t="str">
        <f t="shared" si="155"/>
        <v>-</v>
      </c>
      <c r="AF1158" s="9" t="e">
        <f>IF(#REF!="","",AA1158-#REF!)</f>
        <v>#REF!</v>
      </c>
      <c r="AG1158" s="97"/>
      <c r="AH1158" s="62"/>
    </row>
    <row r="1159" spans="1:34" s="32" customFormat="1" hidden="1" outlineLevel="1" x14ac:dyDescent="0.2">
      <c r="A1159"/>
      <c r="B1159" s="30">
        <v>10</v>
      </c>
      <c r="C1159" s="406">
        <v>7</v>
      </c>
      <c r="D1159" s="31" t="s">
        <v>36</v>
      </c>
      <c r="E1159" s="153">
        <v>39723</v>
      </c>
      <c r="F1159" s="91"/>
      <c r="G1159" s="19">
        <v>10</v>
      </c>
      <c r="H1159" s="20">
        <v>7</v>
      </c>
      <c r="I1159" s="20">
        <v>7</v>
      </c>
      <c r="J1159" s="20">
        <v>7</v>
      </c>
      <c r="K1159" s="20">
        <v>0</v>
      </c>
      <c r="L1159" s="156">
        <v>39727</v>
      </c>
      <c r="M1159" s="92"/>
      <c r="N1159" s="19">
        <v>10</v>
      </c>
      <c r="O1159" s="20">
        <v>7</v>
      </c>
      <c r="P1159" s="20">
        <v>7</v>
      </c>
      <c r="Q1159" s="20">
        <v>0</v>
      </c>
      <c r="R1159" s="20">
        <v>7</v>
      </c>
      <c r="S1159" s="4">
        <v>0</v>
      </c>
      <c r="T1159" s="1">
        <v>0</v>
      </c>
      <c r="U1159" s="164">
        <v>39723</v>
      </c>
      <c r="V1159" s="19">
        <v>10</v>
      </c>
      <c r="W1159" s="20">
        <v>7</v>
      </c>
      <c r="X1159" s="437" t="str">
        <f t="shared" si="151"/>
        <v>OK</v>
      </c>
      <c r="Y1159" s="333">
        <f t="shared" si="153"/>
        <v>0</v>
      </c>
      <c r="Z1159" s="9" t="str">
        <f t="shared" si="154"/>
        <v>Confort</v>
      </c>
      <c r="AA1159" s="75">
        <v>39730</v>
      </c>
      <c r="AB1159" s="1220"/>
      <c r="AC1159" s="147">
        <f t="shared" si="152"/>
        <v>7</v>
      </c>
      <c r="AD1159" s="20" t="str">
        <f t="shared" si="156"/>
        <v>OK</v>
      </c>
      <c r="AE1159" s="11" t="str">
        <f t="shared" si="155"/>
        <v>-</v>
      </c>
      <c r="AF1159" s="9" t="e">
        <f>IF(#REF!="","",AA1159-#REF!)</f>
        <v>#REF!</v>
      </c>
      <c r="AG1159" s="97"/>
      <c r="AH1159" s="62"/>
    </row>
    <row r="1160" spans="1:34" s="32" customFormat="1" hidden="1" outlineLevel="1" x14ac:dyDescent="0.2">
      <c r="A1160"/>
      <c r="B1160" s="22">
        <v>11</v>
      </c>
      <c r="C1160" s="404">
        <v>1</v>
      </c>
      <c r="D1160" s="21" t="s">
        <v>37</v>
      </c>
      <c r="E1160" s="153">
        <v>39723</v>
      </c>
      <c r="F1160" s="91"/>
      <c r="G1160" s="22">
        <v>11</v>
      </c>
      <c r="H1160" s="21">
        <v>1</v>
      </c>
      <c r="I1160" s="21">
        <v>1</v>
      </c>
      <c r="J1160" s="21">
        <v>1</v>
      </c>
      <c r="K1160" s="21">
        <v>0</v>
      </c>
      <c r="L1160" s="157">
        <v>39727</v>
      </c>
      <c r="M1160" s="92"/>
      <c r="N1160" s="22">
        <v>11</v>
      </c>
      <c r="O1160" s="21">
        <v>1</v>
      </c>
      <c r="P1160" s="21">
        <v>1</v>
      </c>
      <c r="Q1160" s="21">
        <v>0</v>
      </c>
      <c r="R1160" s="21">
        <v>1</v>
      </c>
      <c r="S1160" s="14">
        <v>0</v>
      </c>
      <c r="T1160" s="102">
        <v>0</v>
      </c>
      <c r="U1160" s="164">
        <v>39723</v>
      </c>
      <c r="V1160" s="22">
        <v>11</v>
      </c>
      <c r="W1160" s="21">
        <v>1</v>
      </c>
      <c r="X1160" s="437" t="str">
        <f t="shared" ref="X1160:X1223" si="157">IF(C1160=W1160,"OK",IF(W1160=R1160,"ERRO",IF(W1160="","KO",IF(W1160=J1160,"ERRO"))))</f>
        <v>OK</v>
      </c>
      <c r="Y1160" s="333">
        <f t="shared" si="153"/>
        <v>0</v>
      </c>
      <c r="Z1160" s="12" t="str">
        <f t="shared" si="154"/>
        <v>Solmar</v>
      </c>
      <c r="AA1160" s="75">
        <v>39730</v>
      </c>
      <c r="AB1160" s="1221"/>
      <c r="AC1160" s="147">
        <f t="shared" ref="AC1160:AC1223" si="158">DAYS360(E1160,AA1160)</f>
        <v>7</v>
      </c>
      <c r="AD1160" s="20" t="str">
        <f t="shared" si="156"/>
        <v>OK</v>
      </c>
      <c r="AE1160" s="11" t="str">
        <f t="shared" si="155"/>
        <v>-</v>
      </c>
      <c r="AF1160" s="9" t="e">
        <f>IF(#REF!="","",AA1160-#REF!)</f>
        <v>#REF!</v>
      </c>
      <c r="AG1160" s="97"/>
      <c r="AH1160" s="62"/>
    </row>
    <row r="1161" spans="1:34" s="32" customFormat="1" hidden="1" outlineLevel="1" x14ac:dyDescent="0.2">
      <c r="A1161"/>
      <c r="B1161" s="19">
        <v>1</v>
      </c>
      <c r="C1161" s="383">
        <v>394</v>
      </c>
      <c r="D1161" s="20" t="s">
        <v>24</v>
      </c>
      <c r="E1161" s="153">
        <v>39727</v>
      </c>
      <c r="F1161" s="91"/>
      <c r="G1161" s="19">
        <v>1</v>
      </c>
      <c r="H1161" s="78">
        <v>164</v>
      </c>
      <c r="I1161" s="20">
        <v>394</v>
      </c>
      <c r="J1161" s="20">
        <v>394</v>
      </c>
      <c r="K1161" s="20">
        <v>0</v>
      </c>
      <c r="L1161" s="156">
        <v>39729</v>
      </c>
      <c r="M1161" s="92"/>
      <c r="N1161" s="19">
        <v>1</v>
      </c>
      <c r="O1161" s="20">
        <v>394</v>
      </c>
      <c r="P1161" s="20">
        <v>394</v>
      </c>
      <c r="Q1161" s="20">
        <v>0</v>
      </c>
      <c r="R1161" s="20">
        <v>394</v>
      </c>
      <c r="S1161" s="4">
        <v>0</v>
      </c>
      <c r="T1161" s="1">
        <v>0</v>
      </c>
      <c r="U1161" s="165">
        <v>39727</v>
      </c>
      <c r="V1161" s="106">
        <v>1</v>
      </c>
      <c r="W1161" s="20">
        <v>394</v>
      </c>
      <c r="X1161" s="437" t="str">
        <f t="shared" si="157"/>
        <v>OK</v>
      </c>
      <c r="Y1161" s="333">
        <f t="shared" ref="Y1161:Y1224" si="159">+C1161-W1161</f>
        <v>0</v>
      </c>
      <c r="Z1161" s="9" t="str">
        <f t="shared" ref="Z1161:Z1224" si="160">IF(D1161="","",D1161)</f>
        <v>White</v>
      </c>
      <c r="AA1161" s="75">
        <v>39731</v>
      </c>
      <c r="AB1161" s="1219">
        <f>SUM(W1161:W1171)</f>
        <v>637</v>
      </c>
      <c r="AC1161" s="147">
        <f t="shared" si="158"/>
        <v>4</v>
      </c>
      <c r="AD1161" s="20" t="str">
        <f t="shared" si="156"/>
        <v>OK</v>
      </c>
      <c r="AE1161" s="11" t="str">
        <f t="shared" si="155"/>
        <v>-</v>
      </c>
      <c r="AF1161" s="9" t="e">
        <f>IF(#REF!="","",AA1161-#REF!)</f>
        <v>#REF!</v>
      </c>
      <c r="AG1161" s="97"/>
      <c r="AH1161" s="62"/>
    </row>
    <row r="1162" spans="1:34" s="32" customFormat="1" hidden="1" outlineLevel="1" x14ac:dyDescent="0.2">
      <c r="A1162"/>
      <c r="B1162" s="19">
        <v>2</v>
      </c>
      <c r="C1162" s="383">
        <v>10</v>
      </c>
      <c r="D1162" s="20" t="s">
        <v>25</v>
      </c>
      <c r="E1162" s="153">
        <v>39727</v>
      </c>
      <c r="F1162" s="91"/>
      <c r="G1162" s="19">
        <v>2</v>
      </c>
      <c r="H1162" s="20">
        <v>10</v>
      </c>
      <c r="I1162" s="20">
        <v>10</v>
      </c>
      <c r="J1162" s="20">
        <v>10</v>
      </c>
      <c r="K1162" s="20">
        <v>0</v>
      </c>
      <c r="L1162" s="156">
        <v>39729</v>
      </c>
      <c r="M1162" s="92"/>
      <c r="N1162" s="19">
        <v>2</v>
      </c>
      <c r="O1162" s="20">
        <v>10</v>
      </c>
      <c r="P1162" s="20">
        <v>10</v>
      </c>
      <c r="Q1162" s="20">
        <v>0</v>
      </c>
      <c r="R1162" s="20">
        <v>10</v>
      </c>
      <c r="S1162" s="4">
        <v>0</v>
      </c>
      <c r="T1162" s="1">
        <v>0</v>
      </c>
      <c r="U1162" s="165">
        <v>39727</v>
      </c>
      <c r="V1162" s="106">
        <v>2</v>
      </c>
      <c r="W1162" s="20">
        <v>10</v>
      </c>
      <c r="X1162" s="437" t="str">
        <f t="shared" si="157"/>
        <v>OK</v>
      </c>
      <c r="Y1162" s="333">
        <f t="shared" si="159"/>
        <v>0</v>
      </c>
      <c r="Z1162" s="9" t="str">
        <f t="shared" si="160"/>
        <v>Green</v>
      </c>
      <c r="AA1162" s="75">
        <v>39734</v>
      </c>
      <c r="AB1162" s="1220"/>
      <c r="AC1162" s="147">
        <f t="shared" si="158"/>
        <v>7</v>
      </c>
      <c r="AD1162" s="20" t="str">
        <f t="shared" si="156"/>
        <v>OK</v>
      </c>
      <c r="AE1162" s="11" t="str">
        <f t="shared" si="155"/>
        <v>-</v>
      </c>
      <c r="AF1162" s="9" t="e">
        <f>IF(#REF!="","",AA1162-#REF!)</f>
        <v>#REF!</v>
      </c>
      <c r="AG1162" s="97"/>
      <c r="AH1162" s="62"/>
    </row>
    <row r="1163" spans="1:34" s="32" customFormat="1" hidden="1" outlineLevel="1" x14ac:dyDescent="0.2">
      <c r="A1163"/>
      <c r="B1163" s="19">
        <v>3</v>
      </c>
      <c r="C1163" s="383">
        <v>7</v>
      </c>
      <c r="D1163" s="20" t="s">
        <v>26</v>
      </c>
      <c r="E1163" s="153">
        <v>39727</v>
      </c>
      <c r="F1163" s="91"/>
      <c r="G1163" s="19">
        <v>3</v>
      </c>
      <c r="H1163" s="20">
        <v>7</v>
      </c>
      <c r="I1163" s="20">
        <v>7</v>
      </c>
      <c r="J1163" s="20">
        <v>7</v>
      </c>
      <c r="K1163" s="20">
        <v>0</v>
      </c>
      <c r="L1163" s="156">
        <v>39729</v>
      </c>
      <c r="M1163" s="92"/>
      <c r="N1163" s="19">
        <v>3</v>
      </c>
      <c r="O1163" s="20">
        <v>7</v>
      </c>
      <c r="P1163" s="20">
        <v>7</v>
      </c>
      <c r="Q1163" s="20">
        <v>0</v>
      </c>
      <c r="R1163" s="20">
        <v>7</v>
      </c>
      <c r="S1163" s="4">
        <v>0</v>
      </c>
      <c r="T1163" s="1">
        <v>0</v>
      </c>
      <c r="U1163" s="165">
        <v>39727</v>
      </c>
      <c r="V1163" s="106">
        <v>3</v>
      </c>
      <c r="W1163" s="20">
        <v>7</v>
      </c>
      <c r="X1163" s="437" t="str">
        <f t="shared" si="157"/>
        <v>OK</v>
      </c>
      <c r="Y1163" s="333">
        <f t="shared" si="159"/>
        <v>0</v>
      </c>
      <c r="Z1163" s="9" t="str">
        <f t="shared" si="160"/>
        <v>Black</v>
      </c>
      <c r="AA1163" s="75">
        <v>39731</v>
      </c>
      <c r="AB1163" s="1220"/>
      <c r="AC1163" s="147">
        <f t="shared" si="158"/>
        <v>4</v>
      </c>
      <c r="AD1163" s="20" t="str">
        <f t="shared" si="156"/>
        <v>OK</v>
      </c>
      <c r="AE1163" s="11" t="str">
        <f t="shared" si="155"/>
        <v>-</v>
      </c>
      <c r="AF1163" s="9" t="e">
        <f>IF(#REF!="","",AA1163-#REF!)</f>
        <v>#REF!</v>
      </c>
      <c r="AG1163" s="97"/>
      <c r="AH1163" s="62"/>
    </row>
    <row r="1164" spans="1:34" s="32" customFormat="1" hidden="1" outlineLevel="1" x14ac:dyDescent="0.2">
      <c r="A1164"/>
      <c r="B1164" s="19">
        <v>4</v>
      </c>
      <c r="C1164" s="383">
        <v>12</v>
      </c>
      <c r="D1164" s="20" t="s">
        <v>29</v>
      </c>
      <c r="E1164" s="153">
        <v>39727</v>
      </c>
      <c r="F1164" s="91"/>
      <c r="G1164" s="19">
        <v>4</v>
      </c>
      <c r="H1164" s="20">
        <v>12</v>
      </c>
      <c r="I1164" s="20">
        <v>12</v>
      </c>
      <c r="J1164" s="20">
        <v>12</v>
      </c>
      <c r="K1164" s="20">
        <v>0</v>
      </c>
      <c r="L1164" s="156">
        <v>39729</v>
      </c>
      <c r="M1164" s="92"/>
      <c r="N1164" s="19">
        <v>4</v>
      </c>
      <c r="O1164" s="20">
        <v>12</v>
      </c>
      <c r="P1164" s="20">
        <v>12</v>
      </c>
      <c r="Q1164" s="20">
        <v>0</v>
      </c>
      <c r="R1164" s="20">
        <v>12</v>
      </c>
      <c r="S1164" s="4">
        <v>0</v>
      </c>
      <c r="T1164" s="1">
        <v>0</v>
      </c>
      <c r="U1164" s="165">
        <v>39727</v>
      </c>
      <c r="V1164" s="106">
        <v>4</v>
      </c>
      <c r="W1164" s="20">
        <v>12</v>
      </c>
      <c r="X1164" s="437" t="str">
        <f t="shared" si="157"/>
        <v>OK</v>
      </c>
      <c r="Y1164" s="333">
        <f t="shared" si="159"/>
        <v>0</v>
      </c>
      <c r="Z1164" s="9" t="str">
        <f t="shared" si="160"/>
        <v>Credial</v>
      </c>
      <c r="AA1164" s="75">
        <v>39731</v>
      </c>
      <c r="AB1164" s="1220"/>
      <c r="AC1164" s="147">
        <f t="shared" si="158"/>
        <v>4</v>
      </c>
      <c r="AD1164" s="20" t="str">
        <f t="shared" si="156"/>
        <v>OK</v>
      </c>
      <c r="AE1164" s="11" t="str">
        <f t="shared" si="155"/>
        <v>-</v>
      </c>
      <c r="AF1164" s="9" t="e">
        <f>IF(#REF!="","",AA1164-#REF!)</f>
        <v>#REF!</v>
      </c>
      <c r="AG1164" s="97"/>
      <c r="AH1164" s="62"/>
    </row>
    <row r="1165" spans="1:34" s="32" customFormat="1" hidden="1" outlineLevel="1" x14ac:dyDescent="0.2">
      <c r="A1165"/>
      <c r="B1165" s="19">
        <v>5</v>
      </c>
      <c r="C1165" s="383">
        <v>171</v>
      </c>
      <c r="D1165" s="20" t="s">
        <v>30</v>
      </c>
      <c r="E1165" s="153">
        <v>39727</v>
      </c>
      <c r="F1165" s="91"/>
      <c r="G1165" s="19">
        <v>5</v>
      </c>
      <c r="H1165" s="20">
        <v>171</v>
      </c>
      <c r="I1165" s="20">
        <v>171</v>
      </c>
      <c r="J1165" s="20">
        <v>171</v>
      </c>
      <c r="K1165" s="20">
        <v>0</v>
      </c>
      <c r="L1165" s="156">
        <v>39729</v>
      </c>
      <c r="M1165" s="92"/>
      <c r="N1165" s="19">
        <v>5</v>
      </c>
      <c r="O1165" s="20">
        <v>171</v>
      </c>
      <c r="P1165" s="20">
        <v>171</v>
      </c>
      <c r="Q1165" s="20">
        <v>0</v>
      </c>
      <c r="R1165" s="20">
        <v>171</v>
      </c>
      <c r="S1165" s="4">
        <v>0</v>
      </c>
      <c r="T1165" s="1">
        <v>0</v>
      </c>
      <c r="U1165" s="165">
        <v>39727</v>
      </c>
      <c r="V1165" s="106">
        <v>5</v>
      </c>
      <c r="W1165" s="20">
        <v>171</v>
      </c>
      <c r="X1165" s="437" t="str">
        <f t="shared" si="157"/>
        <v>OK</v>
      </c>
      <c r="Y1165" s="333">
        <f t="shared" si="159"/>
        <v>0</v>
      </c>
      <c r="Z1165" s="9" t="str">
        <f t="shared" si="160"/>
        <v>Ikeia</v>
      </c>
      <c r="AA1165" s="75">
        <v>39734</v>
      </c>
      <c r="AB1165" s="1220"/>
      <c r="AC1165" s="147">
        <f t="shared" si="158"/>
        <v>7</v>
      </c>
      <c r="AD1165" s="20" t="str">
        <f t="shared" si="156"/>
        <v>OK</v>
      </c>
      <c r="AE1165" s="11" t="str">
        <f t="shared" si="155"/>
        <v>-</v>
      </c>
      <c r="AF1165" s="9" t="e">
        <f>IF(#REF!="","",AA1165-#REF!)</f>
        <v>#REF!</v>
      </c>
      <c r="AG1165" s="97"/>
      <c r="AH1165" s="62"/>
    </row>
    <row r="1166" spans="1:34" s="32" customFormat="1" hidden="1" outlineLevel="1" x14ac:dyDescent="0.2">
      <c r="A1166"/>
      <c r="B1166" s="19">
        <v>6</v>
      </c>
      <c r="C1166" s="383">
        <v>7</v>
      </c>
      <c r="D1166" s="20" t="s">
        <v>31</v>
      </c>
      <c r="E1166" s="153">
        <v>39727</v>
      </c>
      <c r="F1166" s="91"/>
      <c r="G1166" s="19">
        <v>6</v>
      </c>
      <c r="H1166" s="20">
        <v>7</v>
      </c>
      <c r="I1166" s="20">
        <v>7</v>
      </c>
      <c r="J1166" s="20">
        <v>7</v>
      </c>
      <c r="K1166" s="20">
        <v>0</v>
      </c>
      <c r="L1166" s="156">
        <v>39729</v>
      </c>
      <c r="M1166" s="92"/>
      <c r="N1166" s="19">
        <v>6</v>
      </c>
      <c r="O1166" s="20">
        <v>7</v>
      </c>
      <c r="P1166" s="20">
        <v>7</v>
      </c>
      <c r="Q1166" s="20">
        <v>0</v>
      </c>
      <c r="R1166" s="20">
        <v>7</v>
      </c>
      <c r="S1166" s="4">
        <v>0</v>
      </c>
      <c r="T1166" s="1">
        <v>0</v>
      </c>
      <c r="U1166" s="165">
        <v>39727</v>
      </c>
      <c r="V1166" s="106">
        <v>6</v>
      </c>
      <c r="W1166" s="20">
        <v>7</v>
      </c>
      <c r="X1166" s="437" t="str">
        <f t="shared" si="157"/>
        <v>OK</v>
      </c>
      <c r="Y1166" s="333">
        <f t="shared" si="159"/>
        <v>0</v>
      </c>
      <c r="Z1166" s="9" t="str">
        <f t="shared" si="160"/>
        <v>Moviflor</v>
      </c>
      <c r="AA1166" s="75">
        <v>39734</v>
      </c>
      <c r="AB1166" s="1220"/>
      <c r="AC1166" s="147">
        <f t="shared" si="158"/>
        <v>7</v>
      </c>
      <c r="AD1166" s="20" t="str">
        <f t="shared" si="156"/>
        <v>OK</v>
      </c>
      <c r="AE1166" s="11" t="str">
        <f t="shared" si="155"/>
        <v>-</v>
      </c>
      <c r="AF1166" s="9" t="e">
        <f>IF(#REF!="","",AA1166-#REF!)</f>
        <v>#REF!</v>
      </c>
      <c r="AG1166" s="97"/>
      <c r="AH1166" s="62"/>
    </row>
    <row r="1167" spans="1:34" s="32" customFormat="1" hidden="1" outlineLevel="1" x14ac:dyDescent="0.2">
      <c r="A1167"/>
      <c r="B1167" s="19">
        <v>7</v>
      </c>
      <c r="C1167" s="383">
        <v>23</v>
      </c>
      <c r="D1167" s="20" t="s">
        <v>32</v>
      </c>
      <c r="E1167" s="153">
        <v>39727</v>
      </c>
      <c r="F1167" s="91"/>
      <c r="G1167" s="19">
        <v>7</v>
      </c>
      <c r="H1167" s="20">
        <v>23</v>
      </c>
      <c r="I1167" s="20">
        <v>23</v>
      </c>
      <c r="J1167" s="20">
        <v>23</v>
      </c>
      <c r="K1167" s="20">
        <v>0</v>
      </c>
      <c r="L1167" s="156">
        <v>39729</v>
      </c>
      <c r="M1167" s="92"/>
      <c r="N1167" s="19">
        <v>7</v>
      </c>
      <c r="O1167" s="20">
        <v>23</v>
      </c>
      <c r="P1167" s="20">
        <v>23</v>
      </c>
      <c r="Q1167" s="20">
        <v>0</v>
      </c>
      <c r="R1167" s="20">
        <v>23</v>
      </c>
      <c r="S1167" s="4">
        <v>0</v>
      </c>
      <c r="T1167" s="1">
        <v>0</v>
      </c>
      <c r="U1167" s="165">
        <v>39727</v>
      </c>
      <c r="V1167" s="106">
        <v>7</v>
      </c>
      <c r="W1167" s="20">
        <v>23</v>
      </c>
      <c r="X1167" s="437" t="str">
        <f t="shared" si="157"/>
        <v>OK</v>
      </c>
      <c r="Y1167" s="333">
        <f t="shared" si="159"/>
        <v>0</v>
      </c>
      <c r="Z1167" s="9" t="str">
        <f t="shared" si="160"/>
        <v>Conforama</v>
      </c>
      <c r="AA1167" s="75">
        <v>39731</v>
      </c>
      <c r="AB1167" s="1220"/>
      <c r="AC1167" s="147">
        <f t="shared" si="158"/>
        <v>4</v>
      </c>
      <c r="AD1167" s="20" t="str">
        <f t="shared" si="156"/>
        <v>OK</v>
      </c>
      <c r="AE1167" s="11" t="str">
        <f t="shared" si="155"/>
        <v>-</v>
      </c>
      <c r="AF1167" s="9" t="e">
        <f>IF(#REF!="","",AA1167-#REF!)</f>
        <v>#REF!</v>
      </c>
      <c r="AG1167" s="97"/>
      <c r="AH1167" s="62"/>
    </row>
    <row r="1168" spans="1:34" s="32" customFormat="1" hidden="1" outlineLevel="1" x14ac:dyDescent="0.2">
      <c r="A1168"/>
      <c r="B1168" s="19">
        <v>8</v>
      </c>
      <c r="C1168" s="383">
        <v>2</v>
      </c>
      <c r="D1168" s="20" t="s">
        <v>34</v>
      </c>
      <c r="E1168" s="153">
        <v>39727</v>
      </c>
      <c r="F1168" s="91"/>
      <c r="G1168" s="19">
        <v>8</v>
      </c>
      <c r="H1168" s="20">
        <v>2</v>
      </c>
      <c r="I1168" s="20">
        <v>2</v>
      </c>
      <c r="J1168" s="20">
        <v>2</v>
      </c>
      <c r="K1168" s="20">
        <v>0</v>
      </c>
      <c r="L1168" s="156">
        <v>39729</v>
      </c>
      <c r="M1168" s="92"/>
      <c r="N1168" s="19">
        <v>8</v>
      </c>
      <c r="O1168" s="20">
        <v>2</v>
      </c>
      <c r="P1168" s="20">
        <v>2</v>
      </c>
      <c r="Q1168" s="20">
        <v>0</v>
      </c>
      <c r="R1168" s="20">
        <v>2</v>
      </c>
      <c r="S1168" s="4">
        <v>0</v>
      </c>
      <c r="T1168" s="1">
        <v>0</v>
      </c>
      <c r="U1168" s="165">
        <v>39727</v>
      </c>
      <c r="V1168" s="106">
        <v>8</v>
      </c>
      <c r="W1168" s="20">
        <v>2</v>
      </c>
      <c r="X1168" s="437" t="str">
        <f t="shared" si="157"/>
        <v>OK</v>
      </c>
      <c r="Y1168" s="333">
        <f t="shared" si="159"/>
        <v>0</v>
      </c>
      <c r="Z1168" s="9" t="str">
        <f t="shared" si="160"/>
        <v>Euronics</v>
      </c>
      <c r="AA1168" s="75">
        <v>39734</v>
      </c>
      <c r="AB1168" s="1220"/>
      <c r="AC1168" s="147">
        <f t="shared" si="158"/>
        <v>7</v>
      </c>
      <c r="AD1168" s="20" t="str">
        <f t="shared" si="156"/>
        <v>OK</v>
      </c>
      <c r="AE1168" s="11" t="str">
        <f t="shared" si="155"/>
        <v>-</v>
      </c>
      <c r="AF1168" s="9" t="e">
        <f>IF(#REF!="","",AA1168-#REF!)</f>
        <v>#REF!</v>
      </c>
      <c r="AG1168" s="97"/>
      <c r="AH1168" s="62"/>
    </row>
    <row r="1169" spans="1:34" s="32" customFormat="1" hidden="1" outlineLevel="1" x14ac:dyDescent="0.2">
      <c r="A1169"/>
      <c r="B1169" s="19">
        <v>9</v>
      </c>
      <c r="C1169" s="383">
        <v>3</v>
      </c>
      <c r="D1169" s="20" t="s">
        <v>35</v>
      </c>
      <c r="E1169" s="153">
        <v>39727</v>
      </c>
      <c r="F1169" s="91"/>
      <c r="G1169" s="19">
        <v>9</v>
      </c>
      <c r="H1169" s="20">
        <v>3</v>
      </c>
      <c r="I1169" s="20">
        <v>3</v>
      </c>
      <c r="J1169" s="20">
        <v>3</v>
      </c>
      <c r="K1169" s="20">
        <v>0</v>
      </c>
      <c r="L1169" s="156">
        <v>39729</v>
      </c>
      <c r="M1169" s="92"/>
      <c r="N1169" s="19">
        <v>9</v>
      </c>
      <c r="O1169" s="20">
        <v>3</v>
      </c>
      <c r="P1169" s="20">
        <v>3</v>
      </c>
      <c r="Q1169" s="20">
        <v>0</v>
      </c>
      <c r="R1169" s="20">
        <v>3</v>
      </c>
      <c r="S1169" s="4">
        <v>0</v>
      </c>
      <c r="T1169" s="1">
        <v>0</v>
      </c>
      <c r="U1169" s="165">
        <v>39727</v>
      </c>
      <c r="V1169" s="106">
        <v>9</v>
      </c>
      <c r="W1169" s="20">
        <v>3</v>
      </c>
      <c r="X1169" s="437" t="str">
        <f t="shared" si="157"/>
        <v>OK</v>
      </c>
      <c r="Y1169" s="333">
        <f t="shared" si="159"/>
        <v>0</v>
      </c>
      <c r="Z1169" s="9" t="str">
        <f t="shared" si="160"/>
        <v>Tien 21</v>
      </c>
      <c r="AA1169" s="75">
        <v>39731</v>
      </c>
      <c r="AB1169" s="1220"/>
      <c r="AC1169" s="147">
        <f t="shared" si="158"/>
        <v>4</v>
      </c>
      <c r="AD1169" s="20" t="str">
        <f t="shared" si="156"/>
        <v>OK</v>
      </c>
      <c r="AE1169" s="11" t="str">
        <f t="shared" si="155"/>
        <v>-</v>
      </c>
      <c r="AF1169" s="9" t="e">
        <f>IF(#REF!="","",AA1169-#REF!)</f>
        <v>#REF!</v>
      </c>
      <c r="AG1169" s="97"/>
      <c r="AH1169" s="62"/>
    </row>
    <row r="1170" spans="1:34" s="32" customFormat="1" hidden="1" outlineLevel="1" x14ac:dyDescent="0.2">
      <c r="A1170"/>
      <c r="B1170" s="19">
        <v>10</v>
      </c>
      <c r="C1170" s="383">
        <v>7</v>
      </c>
      <c r="D1170" s="20" t="s">
        <v>36</v>
      </c>
      <c r="E1170" s="153">
        <v>39727</v>
      </c>
      <c r="F1170" s="91"/>
      <c r="G1170" s="19">
        <v>10</v>
      </c>
      <c r="H1170" s="20">
        <v>7</v>
      </c>
      <c r="I1170" s="20">
        <v>7</v>
      </c>
      <c r="J1170" s="20">
        <v>7</v>
      </c>
      <c r="K1170" s="20">
        <v>0</v>
      </c>
      <c r="L1170" s="156">
        <v>39729</v>
      </c>
      <c r="M1170" s="92"/>
      <c r="N1170" s="19">
        <v>10</v>
      </c>
      <c r="O1170" s="20">
        <v>7</v>
      </c>
      <c r="P1170" s="20">
        <v>7</v>
      </c>
      <c r="Q1170" s="20">
        <v>0</v>
      </c>
      <c r="R1170" s="20">
        <v>7</v>
      </c>
      <c r="S1170" s="4">
        <v>0</v>
      </c>
      <c r="T1170" s="1">
        <v>0</v>
      </c>
      <c r="U1170" s="165">
        <v>39727</v>
      </c>
      <c r="V1170" s="106">
        <v>10</v>
      </c>
      <c r="W1170" s="20">
        <v>7</v>
      </c>
      <c r="X1170" s="437" t="str">
        <f t="shared" si="157"/>
        <v>OK</v>
      </c>
      <c r="Y1170" s="333">
        <f t="shared" si="159"/>
        <v>0</v>
      </c>
      <c r="Z1170" s="9" t="str">
        <f t="shared" si="160"/>
        <v>Confort</v>
      </c>
      <c r="AA1170" s="75">
        <v>39734</v>
      </c>
      <c r="AB1170" s="1220"/>
      <c r="AC1170" s="147">
        <f t="shared" si="158"/>
        <v>7</v>
      </c>
      <c r="AD1170" s="20" t="str">
        <f t="shared" si="156"/>
        <v>OK</v>
      </c>
      <c r="AE1170" s="11" t="str">
        <f t="shared" si="155"/>
        <v>-</v>
      </c>
      <c r="AF1170" s="9" t="e">
        <f>IF(#REF!="","",AA1170-#REF!)</f>
        <v>#REF!</v>
      </c>
      <c r="AG1170" s="97"/>
      <c r="AH1170" s="62"/>
    </row>
    <row r="1171" spans="1:34" s="32" customFormat="1" hidden="1" outlineLevel="1" x14ac:dyDescent="0.2">
      <c r="A1171"/>
      <c r="B1171" s="22">
        <v>11</v>
      </c>
      <c r="C1171" s="404">
        <v>1</v>
      </c>
      <c r="D1171" s="21" t="s">
        <v>37</v>
      </c>
      <c r="E1171" s="153">
        <v>39727</v>
      </c>
      <c r="F1171" s="91"/>
      <c r="G1171" s="22">
        <v>11</v>
      </c>
      <c r="H1171" s="21">
        <v>1</v>
      </c>
      <c r="I1171" s="21">
        <v>1</v>
      </c>
      <c r="J1171" s="21">
        <v>1</v>
      </c>
      <c r="K1171" s="21">
        <v>0</v>
      </c>
      <c r="L1171" s="157">
        <v>39729</v>
      </c>
      <c r="M1171" s="92"/>
      <c r="N1171" s="22">
        <v>11</v>
      </c>
      <c r="O1171" s="21">
        <v>1</v>
      </c>
      <c r="P1171" s="21">
        <v>1</v>
      </c>
      <c r="Q1171" s="21">
        <v>0</v>
      </c>
      <c r="R1171" s="21">
        <v>1</v>
      </c>
      <c r="S1171" s="14">
        <v>0</v>
      </c>
      <c r="T1171" s="102">
        <v>0</v>
      </c>
      <c r="U1171" s="165">
        <v>39727</v>
      </c>
      <c r="V1171" s="108">
        <v>11</v>
      </c>
      <c r="W1171" s="21">
        <v>1</v>
      </c>
      <c r="X1171" s="437" t="str">
        <f t="shared" si="157"/>
        <v>OK</v>
      </c>
      <c r="Y1171" s="333">
        <f t="shared" si="159"/>
        <v>0</v>
      </c>
      <c r="Z1171" s="12" t="str">
        <f t="shared" si="160"/>
        <v>Solmar</v>
      </c>
      <c r="AA1171" s="75">
        <v>39731</v>
      </c>
      <c r="AB1171" s="1221"/>
      <c r="AC1171" s="147">
        <f t="shared" si="158"/>
        <v>4</v>
      </c>
      <c r="AD1171" s="20" t="str">
        <f t="shared" si="156"/>
        <v>OK</v>
      </c>
      <c r="AE1171" s="11" t="str">
        <f t="shared" si="155"/>
        <v>-</v>
      </c>
      <c r="AF1171" s="9" t="e">
        <f>IF(#REF!="","",AA1171-#REF!)</f>
        <v>#REF!</v>
      </c>
      <c r="AG1171" s="97"/>
      <c r="AH1171" s="62"/>
    </row>
    <row r="1172" spans="1:34" s="32" customFormat="1" hidden="1" outlineLevel="1" x14ac:dyDescent="0.2">
      <c r="A1172"/>
      <c r="B1172" s="19">
        <v>1</v>
      </c>
      <c r="C1172" s="383">
        <v>38</v>
      </c>
      <c r="D1172" s="20" t="s">
        <v>24</v>
      </c>
      <c r="E1172" s="153">
        <v>39729</v>
      </c>
      <c r="F1172" s="91"/>
      <c r="G1172" s="19">
        <v>1</v>
      </c>
      <c r="H1172" s="78">
        <v>113</v>
      </c>
      <c r="I1172" s="20">
        <v>38</v>
      </c>
      <c r="J1172" s="20">
        <v>38</v>
      </c>
      <c r="K1172" s="20">
        <v>0</v>
      </c>
      <c r="L1172" s="156">
        <v>39730</v>
      </c>
      <c r="M1172" s="92"/>
      <c r="N1172" s="19">
        <v>1</v>
      </c>
      <c r="O1172" s="20">
        <v>38</v>
      </c>
      <c r="P1172" s="20">
        <v>38</v>
      </c>
      <c r="Q1172" s="20">
        <v>0</v>
      </c>
      <c r="R1172" s="20">
        <v>38</v>
      </c>
      <c r="S1172" s="4">
        <v>0</v>
      </c>
      <c r="T1172" s="1">
        <v>0</v>
      </c>
      <c r="U1172" s="164">
        <v>39729</v>
      </c>
      <c r="V1172" s="19">
        <v>1</v>
      </c>
      <c r="W1172" s="20">
        <v>38</v>
      </c>
      <c r="X1172" s="437" t="str">
        <f t="shared" si="157"/>
        <v>OK</v>
      </c>
      <c r="Y1172" s="333">
        <f t="shared" si="159"/>
        <v>0</v>
      </c>
      <c r="Z1172" s="9" t="str">
        <f t="shared" si="160"/>
        <v>White</v>
      </c>
      <c r="AA1172" s="75">
        <v>39734</v>
      </c>
      <c r="AB1172" s="1219">
        <f>SUM(W1172:W1180)</f>
        <v>263</v>
      </c>
      <c r="AC1172" s="147">
        <f t="shared" si="158"/>
        <v>5</v>
      </c>
      <c r="AD1172" s="20" t="str">
        <f t="shared" si="156"/>
        <v>OK</v>
      </c>
      <c r="AE1172" s="11" t="str">
        <f t="shared" si="155"/>
        <v>-</v>
      </c>
      <c r="AF1172" s="9" t="e">
        <f>IF(#REF!="","",AA1172-#REF!)</f>
        <v>#REF!</v>
      </c>
      <c r="AG1172" s="97"/>
      <c r="AH1172" s="62"/>
    </row>
    <row r="1173" spans="1:34" s="32" customFormat="1" hidden="1" outlineLevel="1" x14ac:dyDescent="0.2">
      <c r="A1173"/>
      <c r="B1173" s="19">
        <v>2</v>
      </c>
      <c r="C1173" s="383">
        <v>9</v>
      </c>
      <c r="D1173" s="20" t="s">
        <v>25</v>
      </c>
      <c r="E1173" s="153">
        <v>39729</v>
      </c>
      <c r="F1173" s="91"/>
      <c r="G1173" s="19">
        <v>2</v>
      </c>
      <c r="H1173" s="20">
        <v>9</v>
      </c>
      <c r="I1173" s="20">
        <v>9</v>
      </c>
      <c r="J1173" s="20">
        <v>9</v>
      </c>
      <c r="K1173" s="20">
        <v>0</v>
      </c>
      <c r="L1173" s="156">
        <v>39730</v>
      </c>
      <c r="M1173" s="92"/>
      <c r="N1173" s="19">
        <v>2</v>
      </c>
      <c r="O1173" s="20">
        <v>9</v>
      </c>
      <c r="P1173" s="20">
        <v>9</v>
      </c>
      <c r="Q1173" s="20">
        <v>0</v>
      </c>
      <c r="R1173" s="20">
        <v>9</v>
      </c>
      <c r="S1173" s="4">
        <v>0</v>
      </c>
      <c r="T1173" s="1">
        <v>0</v>
      </c>
      <c r="U1173" s="164">
        <v>39729</v>
      </c>
      <c r="V1173" s="19">
        <v>2</v>
      </c>
      <c r="W1173" s="20">
        <v>9</v>
      </c>
      <c r="X1173" s="437" t="str">
        <f t="shared" si="157"/>
        <v>OK</v>
      </c>
      <c r="Y1173" s="333">
        <f t="shared" si="159"/>
        <v>0</v>
      </c>
      <c r="Z1173" s="9" t="str">
        <f t="shared" si="160"/>
        <v>Green</v>
      </c>
      <c r="AA1173" s="75">
        <v>39734</v>
      </c>
      <c r="AB1173" s="1220"/>
      <c r="AC1173" s="147">
        <f t="shared" si="158"/>
        <v>5</v>
      </c>
      <c r="AD1173" s="20" t="str">
        <f t="shared" si="156"/>
        <v>OK</v>
      </c>
      <c r="AE1173" s="11" t="str">
        <f t="shared" si="155"/>
        <v>-</v>
      </c>
      <c r="AF1173" s="9" t="e">
        <f>IF(#REF!="","",AA1173-#REF!)</f>
        <v>#REF!</v>
      </c>
      <c r="AG1173" s="97"/>
      <c r="AH1173" s="62"/>
    </row>
    <row r="1174" spans="1:34" s="32" customFormat="1" hidden="1" outlineLevel="1" x14ac:dyDescent="0.2">
      <c r="A1174"/>
      <c r="B1174" s="19">
        <v>3</v>
      </c>
      <c r="C1174" s="383">
        <v>12</v>
      </c>
      <c r="D1174" s="20" t="s">
        <v>26</v>
      </c>
      <c r="E1174" s="153">
        <v>39729</v>
      </c>
      <c r="F1174" s="91"/>
      <c r="G1174" s="19">
        <v>3</v>
      </c>
      <c r="H1174" s="20">
        <v>12</v>
      </c>
      <c r="I1174" s="20">
        <v>12</v>
      </c>
      <c r="J1174" s="20">
        <v>12</v>
      </c>
      <c r="K1174" s="20">
        <v>0</v>
      </c>
      <c r="L1174" s="156">
        <v>39730</v>
      </c>
      <c r="M1174" s="92"/>
      <c r="N1174" s="19">
        <v>3</v>
      </c>
      <c r="O1174" s="20">
        <v>12</v>
      </c>
      <c r="P1174" s="20">
        <v>12</v>
      </c>
      <c r="Q1174" s="20">
        <v>0</v>
      </c>
      <c r="R1174" s="20">
        <v>12</v>
      </c>
      <c r="S1174" s="4">
        <v>0</v>
      </c>
      <c r="T1174" s="1">
        <v>0</v>
      </c>
      <c r="U1174" s="164">
        <v>39729</v>
      </c>
      <c r="V1174" s="19">
        <v>3</v>
      </c>
      <c r="W1174" s="20">
        <v>12</v>
      </c>
      <c r="X1174" s="437" t="str">
        <f t="shared" si="157"/>
        <v>OK</v>
      </c>
      <c r="Y1174" s="333">
        <f t="shared" si="159"/>
        <v>0</v>
      </c>
      <c r="Z1174" s="9" t="str">
        <f t="shared" si="160"/>
        <v>Black</v>
      </c>
      <c r="AA1174" s="75">
        <v>39734</v>
      </c>
      <c r="AB1174" s="1220"/>
      <c r="AC1174" s="147">
        <f t="shared" si="158"/>
        <v>5</v>
      </c>
      <c r="AD1174" s="20" t="str">
        <f t="shared" si="156"/>
        <v>OK</v>
      </c>
      <c r="AE1174" s="11" t="str">
        <f t="shared" si="155"/>
        <v>-</v>
      </c>
      <c r="AF1174" s="9" t="e">
        <f>IF(#REF!="","",AA1174-#REF!)</f>
        <v>#REF!</v>
      </c>
      <c r="AG1174" s="97"/>
      <c r="AH1174" s="62"/>
    </row>
    <row r="1175" spans="1:34" s="32" customFormat="1" hidden="1" outlineLevel="1" x14ac:dyDescent="0.2">
      <c r="A1175"/>
      <c r="B1175" s="19">
        <v>4</v>
      </c>
      <c r="C1175" s="383">
        <v>18</v>
      </c>
      <c r="D1175" s="20" t="s">
        <v>29</v>
      </c>
      <c r="E1175" s="153">
        <v>39729</v>
      </c>
      <c r="F1175" s="91"/>
      <c r="G1175" s="19">
        <v>4</v>
      </c>
      <c r="H1175" s="20">
        <v>18</v>
      </c>
      <c r="I1175" s="20">
        <v>18</v>
      </c>
      <c r="J1175" s="20">
        <v>18</v>
      </c>
      <c r="K1175" s="20">
        <v>0</v>
      </c>
      <c r="L1175" s="156">
        <v>39730</v>
      </c>
      <c r="M1175" s="92"/>
      <c r="N1175" s="19">
        <v>4</v>
      </c>
      <c r="O1175" s="20">
        <v>18</v>
      </c>
      <c r="P1175" s="20">
        <v>18</v>
      </c>
      <c r="Q1175" s="20">
        <v>0</v>
      </c>
      <c r="R1175" s="20">
        <v>18</v>
      </c>
      <c r="S1175" s="4">
        <v>0</v>
      </c>
      <c r="T1175" s="1">
        <v>0</v>
      </c>
      <c r="U1175" s="164">
        <v>39729</v>
      </c>
      <c r="V1175" s="19">
        <v>4</v>
      </c>
      <c r="W1175" s="20">
        <v>18</v>
      </c>
      <c r="X1175" s="437" t="str">
        <f t="shared" si="157"/>
        <v>OK</v>
      </c>
      <c r="Y1175" s="333">
        <f t="shared" si="159"/>
        <v>0</v>
      </c>
      <c r="Z1175" s="9" t="str">
        <f t="shared" si="160"/>
        <v>Credial</v>
      </c>
      <c r="AA1175" s="75">
        <v>39734</v>
      </c>
      <c r="AB1175" s="1220"/>
      <c r="AC1175" s="147">
        <f t="shared" si="158"/>
        <v>5</v>
      </c>
      <c r="AD1175" s="20" t="str">
        <f t="shared" si="156"/>
        <v>OK</v>
      </c>
      <c r="AE1175" s="11" t="str">
        <f t="shared" si="155"/>
        <v>-</v>
      </c>
      <c r="AF1175" s="9" t="e">
        <f>IF(#REF!="","",AA1175-#REF!)</f>
        <v>#REF!</v>
      </c>
      <c r="AG1175" s="97"/>
      <c r="AH1175" s="62"/>
    </row>
    <row r="1176" spans="1:34" s="32" customFormat="1" hidden="1" outlineLevel="1" x14ac:dyDescent="0.2">
      <c r="A1176"/>
      <c r="B1176" s="19">
        <v>5</v>
      </c>
      <c r="C1176" s="383">
        <v>75</v>
      </c>
      <c r="D1176" s="20" t="s">
        <v>30</v>
      </c>
      <c r="E1176" s="153">
        <v>39729</v>
      </c>
      <c r="F1176" s="91"/>
      <c r="G1176" s="19">
        <v>5</v>
      </c>
      <c r="H1176" s="20">
        <v>75</v>
      </c>
      <c r="I1176" s="20">
        <v>75</v>
      </c>
      <c r="J1176" s="20">
        <v>75</v>
      </c>
      <c r="K1176" s="20">
        <v>0</v>
      </c>
      <c r="L1176" s="156">
        <v>39730</v>
      </c>
      <c r="M1176" s="92"/>
      <c r="N1176" s="19">
        <v>5</v>
      </c>
      <c r="O1176" s="20">
        <v>75</v>
      </c>
      <c r="P1176" s="20">
        <v>75</v>
      </c>
      <c r="Q1176" s="20">
        <v>0</v>
      </c>
      <c r="R1176" s="20">
        <v>75</v>
      </c>
      <c r="S1176" s="4">
        <v>0</v>
      </c>
      <c r="T1176" s="1">
        <v>0</v>
      </c>
      <c r="U1176" s="164">
        <v>39729</v>
      </c>
      <c r="V1176" s="19">
        <v>5</v>
      </c>
      <c r="W1176" s="20">
        <v>75</v>
      </c>
      <c r="X1176" s="437" t="str">
        <f t="shared" si="157"/>
        <v>OK</v>
      </c>
      <c r="Y1176" s="333">
        <f t="shared" si="159"/>
        <v>0</v>
      </c>
      <c r="Z1176" s="9" t="str">
        <f t="shared" si="160"/>
        <v>Ikeia</v>
      </c>
      <c r="AA1176" s="75">
        <v>39734</v>
      </c>
      <c r="AB1176" s="1220"/>
      <c r="AC1176" s="147">
        <f t="shared" si="158"/>
        <v>5</v>
      </c>
      <c r="AD1176" s="20" t="str">
        <f t="shared" si="156"/>
        <v>OK</v>
      </c>
      <c r="AE1176" s="11" t="str">
        <f t="shared" si="155"/>
        <v>-</v>
      </c>
      <c r="AF1176" s="9" t="e">
        <f>IF(#REF!="","",AA1176-#REF!)</f>
        <v>#REF!</v>
      </c>
      <c r="AG1176" s="97"/>
      <c r="AH1176" s="62"/>
    </row>
    <row r="1177" spans="1:34" s="32" customFormat="1" hidden="1" outlineLevel="1" x14ac:dyDescent="0.2">
      <c r="A1177"/>
      <c r="B1177" s="19">
        <v>6</v>
      </c>
      <c r="C1177" s="383">
        <v>4</v>
      </c>
      <c r="D1177" s="20" t="s">
        <v>31</v>
      </c>
      <c r="E1177" s="153">
        <v>39729</v>
      </c>
      <c r="F1177" s="91"/>
      <c r="G1177" s="19">
        <v>6</v>
      </c>
      <c r="H1177" s="20">
        <v>4</v>
      </c>
      <c r="I1177" s="20">
        <v>4</v>
      </c>
      <c r="J1177" s="20">
        <v>4</v>
      </c>
      <c r="K1177" s="20">
        <v>0</v>
      </c>
      <c r="L1177" s="156">
        <v>39730</v>
      </c>
      <c r="M1177" s="92"/>
      <c r="N1177" s="19">
        <v>6</v>
      </c>
      <c r="O1177" s="20">
        <v>4</v>
      </c>
      <c r="P1177" s="20">
        <v>4</v>
      </c>
      <c r="Q1177" s="20">
        <v>0</v>
      </c>
      <c r="R1177" s="20">
        <v>4</v>
      </c>
      <c r="S1177" s="4">
        <v>0</v>
      </c>
      <c r="T1177" s="1">
        <v>0</v>
      </c>
      <c r="U1177" s="164">
        <v>39729</v>
      </c>
      <c r="V1177" s="19">
        <v>6</v>
      </c>
      <c r="W1177" s="20">
        <v>4</v>
      </c>
      <c r="X1177" s="437" t="str">
        <f t="shared" si="157"/>
        <v>OK</v>
      </c>
      <c r="Y1177" s="333">
        <f t="shared" si="159"/>
        <v>0</v>
      </c>
      <c r="Z1177" s="9" t="str">
        <f t="shared" si="160"/>
        <v>Moviflor</v>
      </c>
      <c r="AA1177" s="75">
        <v>39734</v>
      </c>
      <c r="AB1177" s="1220"/>
      <c r="AC1177" s="147">
        <f t="shared" si="158"/>
        <v>5</v>
      </c>
      <c r="AD1177" s="20" t="str">
        <f t="shared" si="156"/>
        <v>OK</v>
      </c>
      <c r="AE1177" s="11" t="str">
        <f t="shared" si="155"/>
        <v>-</v>
      </c>
      <c r="AF1177" s="9" t="e">
        <f>IF(#REF!="","",AA1177-#REF!)</f>
        <v>#REF!</v>
      </c>
      <c r="AG1177" s="97"/>
      <c r="AH1177" s="62"/>
    </row>
    <row r="1178" spans="1:34" s="32" customFormat="1" hidden="1" outlineLevel="1" x14ac:dyDescent="0.2">
      <c r="A1178"/>
      <c r="B1178" s="19">
        <v>7</v>
      </c>
      <c r="C1178" s="383">
        <v>102</v>
      </c>
      <c r="D1178" s="20" t="s">
        <v>32</v>
      </c>
      <c r="E1178" s="153">
        <v>39729</v>
      </c>
      <c r="F1178" s="91"/>
      <c r="G1178" s="19">
        <v>7</v>
      </c>
      <c r="H1178" s="20">
        <v>102</v>
      </c>
      <c r="I1178" s="20">
        <v>102</v>
      </c>
      <c r="J1178" s="20">
        <v>102</v>
      </c>
      <c r="K1178" s="20">
        <v>0</v>
      </c>
      <c r="L1178" s="156">
        <v>39730</v>
      </c>
      <c r="M1178" s="92"/>
      <c r="N1178" s="19">
        <v>7</v>
      </c>
      <c r="O1178" s="20">
        <v>102</v>
      </c>
      <c r="P1178" s="20">
        <v>102</v>
      </c>
      <c r="Q1178" s="20">
        <v>0</v>
      </c>
      <c r="R1178" s="20">
        <v>102</v>
      </c>
      <c r="S1178" s="4">
        <v>0</v>
      </c>
      <c r="T1178" s="1">
        <v>0</v>
      </c>
      <c r="U1178" s="164">
        <v>39729</v>
      </c>
      <c r="V1178" s="19">
        <v>7</v>
      </c>
      <c r="W1178" s="20">
        <v>102</v>
      </c>
      <c r="X1178" s="437" t="str">
        <f t="shared" si="157"/>
        <v>OK</v>
      </c>
      <c r="Y1178" s="333">
        <f t="shared" si="159"/>
        <v>0</v>
      </c>
      <c r="Z1178" s="9" t="str">
        <f t="shared" si="160"/>
        <v>Conforama</v>
      </c>
      <c r="AA1178" s="75">
        <v>39734</v>
      </c>
      <c r="AB1178" s="1220"/>
      <c r="AC1178" s="147">
        <f t="shared" si="158"/>
        <v>5</v>
      </c>
      <c r="AD1178" s="20" t="str">
        <f t="shared" si="156"/>
        <v>OK</v>
      </c>
      <c r="AE1178" s="11" t="str">
        <f t="shared" si="155"/>
        <v>-</v>
      </c>
      <c r="AF1178" s="9" t="e">
        <f>IF(#REF!="","",AA1178-#REF!)</f>
        <v>#REF!</v>
      </c>
      <c r="AG1178" s="97"/>
      <c r="AH1178" s="62"/>
    </row>
    <row r="1179" spans="1:34" s="32" customFormat="1" hidden="1" outlineLevel="1" x14ac:dyDescent="0.2">
      <c r="A1179"/>
      <c r="B1179" s="19">
        <v>8</v>
      </c>
      <c r="C1179" s="383">
        <v>1</v>
      </c>
      <c r="D1179" s="20" t="s">
        <v>34</v>
      </c>
      <c r="E1179" s="153">
        <v>39729</v>
      </c>
      <c r="F1179" s="91"/>
      <c r="G1179" s="19">
        <v>8</v>
      </c>
      <c r="H1179" s="20">
        <v>1</v>
      </c>
      <c r="I1179" s="20">
        <v>1</v>
      </c>
      <c r="J1179" s="20">
        <v>1</v>
      </c>
      <c r="K1179" s="20">
        <v>0</v>
      </c>
      <c r="L1179" s="156">
        <v>39730</v>
      </c>
      <c r="M1179" s="92"/>
      <c r="N1179" s="19">
        <v>8</v>
      </c>
      <c r="O1179" s="20">
        <v>1</v>
      </c>
      <c r="P1179" s="20">
        <v>1</v>
      </c>
      <c r="Q1179" s="20">
        <v>0</v>
      </c>
      <c r="R1179" s="20">
        <v>1</v>
      </c>
      <c r="S1179" s="4">
        <v>0</v>
      </c>
      <c r="T1179" s="1">
        <v>0</v>
      </c>
      <c r="U1179" s="164">
        <v>39729</v>
      </c>
      <c r="V1179" s="19">
        <v>8</v>
      </c>
      <c r="W1179" s="20">
        <v>1</v>
      </c>
      <c r="X1179" s="437" t="str">
        <f t="shared" si="157"/>
        <v>OK</v>
      </c>
      <c r="Y1179" s="333">
        <f t="shared" si="159"/>
        <v>0</v>
      </c>
      <c r="Z1179" s="9" t="str">
        <f t="shared" si="160"/>
        <v>Euronics</v>
      </c>
      <c r="AA1179" s="75">
        <v>39734</v>
      </c>
      <c r="AB1179" s="1220"/>
      <c r="AC1179" s="147">
        <f t="shared" si="158"/>
        <v>5</v>
      </c>
      <c r="AD1179" s="20" t="str">
        <f t="shared" si="156"/>
        <v>OK</v>
      </c>
      <c r="AE1179" s="11" t="str">
        <f t="shared" si="155"/>
        <v>-</v>
      </c>
      <c r="AF1179" s="9" t="e">
        <f>IF(#REF!="","",AA1179-#REF!)</f>
        <v>#REF!</v>
      </c>
      <c r="AG1179" s="97"/>
      <c r="AH1179" s="62"/>
    </row>
    <row r="1180" spans="1:34" s="32" customFormat="1" hidden="1" outlineLevel="1" x14ac:dyDescent="0.2">
      <c r="A1180"/>
      <c r="B1180" s="22">
        <v>9</v>
      </c>
      <c r="C1180" s="404">
        <v>4</v>
      </c>
      <c r="D1180" s="21" t="s">
        <v>35</v>
      </c>
      <c r="E1180" s="153">
        <v>39729</v>
      </c>
      <c r="F1180" s="91"/>
      <c r="G1180" s="22">
        <v>9</v>
      </c>
      <c r="H1180" s="21">
        <v>4</v>
      </c>
      <c r="I1180" s="21">
        <v>4</v>
      </c>
      <c r="J1180" s="21">
        <v>4</v>
      </c>
      <c r="K1180" s="21">
        <v>0</v>
      </c>
      <c r="L1180" s="157">
        <v>39730</v>
      </c>
      <c r="M1180" s="92"/>
      <c r="N1180" s="22">
        <v>9</v>
      </c>
      <c r="O1180" s="21">
        <v>4</v>
      </c>
      <c r="P1180" s="21">
        <v>4</v>
      </c>
      <c r="Q1180" s="21">
        <v>0</v>
      </c>
      <c r="R1180" s="21">
        <v>4</v>
      </c>
      <c r="S1180" s="14">
        <v>0</v>
      </c>
      <c r="T1180" s="102"/>
      <c r="U1180" s="164">
        <v>39729</v>
      </c>
      <c r="V1180" s="22">
        <v>9</v>
      </c>
      <c r="W1180" s="21">
        <v>4</v>
      </c>
      <c r="X1180" s="437" t="str">
        <f t="shared" si="157"/>
        <v>OK</v>
      </c>
      <c r="Y1180" s="333">
        <f t="shared" si="159"/>
        <v>0</v>
      </c>
      <c r="Z1180" s="12" t="str">
        <f>IF(D1180="","",D1180)</f>
        <v>Tien 21</v>
      </c>
      <c r="AA1180" s="75">
        <v>39734</v>
      </c>
      <c r="AB1180" s="1221"/>
      <c r="AC1180" s="147">
        <f t="shared" si="158"/>
        <v>5</v>
      </c>
      <c r="AD1180" s="20" t="str">
        <f t="shared" si="156"/>
        <v>OK</v>
      </c>
      <c r="AE1180" s="11" t="str">
        <f t="shared" si="155"/>
        <v>-</v>
      </c>
      <c r="AF1180" s="9" t="e">
        <f>IF(#REF!="","",AA1180-#REF!)</f>
        <v>#REF!</v>
      </c>
      <c r="AG1180" s="97"/>
      <c r="AH1180" s="62"/>
    </row>
    <row r="1181" spans="1:34" s="32" customFormat="1" hidden="1" outlineLevel="1" x14ac:dyDescent="0.2">
      <c r="A1181"/>
      <c r="B1181" s="19">
        <v>1</v>
      </c>
      <c r="C1181" s="383">
        <v>27</v>
      </c>
      <c r="D1181" s="20" t="s">
        <v>24</v>
      </c>
      <c r="E1181" s="153">
        <v>39731</v>
      </c>
      <c r="F1181" s="91"/>
      <c r="G1181" s="19">
        <v>1</v>
      </c>
      <c r="H1181" s="78">
        <v>94</v>
      </c>
      <c r="I1181" s="20">
        <v>27</v>
      </c>
      <c r="J1181" s="20">
        <v>27</v>
      </c>
      <c r="K1181" s="20">
        <v>0</v>
      </c>
      <c r="L1181" s="156">
        <v>39735</v>
      </c>
      <c r="M1181" s="92"/>
      <c r="N1181" s="19">
        <v>1</v>
      </c>
      <c r="O1181" s="20">
        <v>27</v>
      </c>
      <c r="P1181" s="20">
        <v>27</v>
      </c>
      <c r="Q1181" s="20">
        <v>0</v>
      </c>
      <c r="R1181" s="20">
        <v>27</v>
      </c>
      <c r="S1181" s="4">
        <v>0</v>
      </c>
      <c r="T1181" s="1">
        <v>0</v>
      </c>
      <c r="U1181" s="164">
        <v>39731</v>
      </c>
      <c r="V1181" s="19">
        <v>1</v>
      </c>
      <c r="W1181" s="20">
        <v>27</v>
      </c>
      <c r="X1181" s="437" t="str">
        <f t="shared" si="157"/>
        <v>OK</v>
      </c>
      <c r="Y1181" s="333">
        <f t="shared" si="159"/>
        <v>0</v>
      </c>
      <c r="Z1181" s="9" t="str">
        <f t="shared" si="160"/>
        <v>White</v>
      </c>
      <c r="AA1181" s="75">
        <v>39737</v>
      </c>
      <c r="AB1181" s="1219">
        <f>SUM(W1181:W1191)</f>
        <v>320</v>
      </c>
      <c r="AC1181" s="147">
        <f t="shared" si="158"/>
        <v>6</v>
      </c>
      <c r="AD1181" s="20" t="str">
        <f t="shared" si="156"/>
        <v>OK</v>
      </c>
      <c r="AE1181" s="11" t="str">
        <f t="shared" si="155"/>
        <v>-</v>
      </c>
      <c r="AF1181" s="9" t="e">
        <f>IF(#REF!="","",AA1181-#REF!)</f>
        <v>#REF!</v>
      </c>
      <c r="AG1181" s="97"/>
      <c r="AH1181" s="62"/>
    </row>
    <row r="1182" spans="1:34" s="32" customFormat="1" hidden="1" outlineLevel="1" x14ac:dyDescent="0.2">
      <c r="A1182"/>
      <c r="B1182" s="19">
        <v>2</v>
      </c>
      <c r="C1182" s="383">
        <v>13</v>
      </c>
      <c r="D1182" s="20" t="s">
        <v>25</v>
      </c>
      <c r="E1182" s="153">
        <v>39731</v>
      </c>
      <c r="F1182" s="91"/>
      <c r="G1182" s="19">
        <v>2</v>
      </c>
      <c r="H1182" s="20">
        <v>13</v>
      </c>
      <c r="I1182" s="20">
        <v>13</v>
      </c>
      <c r="J1182" s="20">
        <v>13</v>
      </c>
      <c r="K1182" s="20">
        <v>0</v>
      </c>
      <c r="L1182" s="156">
        <v>39735</v>
      </c>
      <c r="M1182" s="92"/>
      <c r="N1182" s="19">
        <v>2</v>
      </c>
      <c r="O1182" s="20">
        <v>13</v>
      </c>
      <c r="P1182" s="20">
        <v>13</v>
      </c>
      <c r="Q1182" s="20">
        <v>0</v>
      </c>
      <c r="R1182" s="20">
        <v>13</v>
      </c>
      <c r="S1182" s="4">
        <v>0</v>
      </c>
      <c r="T1182" s="1">
        <v>0</v>
      </c>
      <c r="U1182" s="164">
        <v>39731</v>
      </c>
      <c r="V1182" s="19">
        <v>2</v>
      </c>
      <c r="W1182" s="20">
        <v>13</v>
      </c>
      <c r="X1182" s="437" t="str">
        <f t="shared" si="157"/>
        <v>OK</v>
      </c>
      <c r="Y1182" s="333">
        <f t="shared" si="159"/>
        <v>0</v>
      </c>
      <c r="Z1182" s="9" t="str">
        <f t="shared" si="160"/>
        <v>Green</v>
      </c>
      <c r="AA1182" s="75">
        <v>39737</v>
      </c>
      <c r="AB1182" s="1220"/>
      <c r="AC1182" s="147">
        <f t="shared" si="158"/>
        <v>6</v>
      </c>
      <c r="AD1182" s="20" t="str">
        <f t="shared" si="156"/>
        <v>OK</v>
      </c>
      <c r="AE1182" s="11" t="str">
        <f t="shared" si="155"/>
        <v>-</v>
      </c>
      <c r="AF1182" s="9" t="e">
        <f>IF(#REF!="","",AA1182-#REF!)</f>
        <v>#REF!</v>
      </c>
      <c r="AG1182" s="97"/>
      <c r="AH1182" s="62"/>
    </row>
    <row r="1183" spans="1:34" s="32" customFormat="1" hidden="1" outlineLevel="1" x14ac:dyDescent="0.2">
      <c r="A1183"/>
      <c r="B1183" s="19">
        <v>3</v>
      </c>
      <c r="C1183" s="383">
        <v>20</v>
      </c>
      <c r="D1183" s="20" t="s">
        <v>26</v>
      </c>
      <c r="E1183" s="153">
        <v>39731</v>
      </c>
      <c r="F1183" s="91"/>
      <c r="G1183" s="19">
        <v>3</v>
      </c>
      <c r="H1183" s="20">
        <v>20</v>
      </c>
      <c r="I1183" s="20">
        <v>20</v>
      </c>
      <c r="J1183" s="20">
        <v>20</v>
      </c>
      <c r="K1183" s="20">
        <v>0</v>
      </c>
      <c r="L1183" s="156">
        <v>39735</v>
      </c>
      <c r="M1183" s="92"/>
      <c r="N1183" s="19">
        <v>3</v>
      </c>
      <c r="O1183" s="20">
        <v>20</v>
      </c>
      <c r="P1183" s="20">
        <v>20</v>
      </c>
      <c r="Q1183" s="20">
        <v>0</v>
      </c>
      <c r="R1183" s="20">
        <v>20</v>
      </c>
      <c r="S1183" s="4">
        <v>0</v>
      </c>
      <c r="T1183" s="1">
        <v>0</v>
      </c>
      <c r="U1183" s="164">
        <v>39731</v>
      </c>
      <c r="V1183" s="19">
        <v>3</v>
      </c>
      <c r="W1183" s="20">
        <v>20</v>
      </c>
      <c r="X1183" s="437" t="str">
        <f t="shared" si="157"/>
        <v>OK</v>
      </c>
      <c r="Y1183" s="333">
        <f t="shared" si="159"/>
        <v>0</v>
      </c>
      <c r="Z1183" s="9" t="str">
        <f t="shared" si="160"/>
        <v>Black</v>
      </c>
      <c r="AA1183" s="75">
        <v>39737</v>
      </c>
      <c r="AB1183" s="1220"/>
      <c r="AC1183" s="147">
        <f t="shared" si="158"/>
        <v>6</v>
      </c>
      <c r="AD1183" s="20" t="str">
        <f t="shared" si="156"/>
        <v>OK</v>
      </c>
      <c r="AE1183" s="11" t="str">
        <f t="shared" si="155"/>
        <v>-</v>
      </c>
      <c r="AF1183" s="9" t="e">
        <f>IF(#REF!="","",AA1183-#REF!)</f>
        <v>#REF!</v>
      </c>
      <c r="AG1183" s="97"/>
      <c r="AH1183" s="62"/>
    </row>
    <row r="1184" spans="1:34" s="32" customFormat="1" hidden="1" outlineLevel="1" x14ac:dyDescent="0.2">
      <c r="A1184"/>
      <c r="B1184" s="19">
        <v>4</v>
      </c>
      <c r="C1184" s="383">
        <v>9</v>
      </c>
      <c r="D1184" s="20" t="s">
        <v>29</v>
      </c>
      <c r="E1184" s="153">
        <v>39731</v>
      </c>
      <c r="F1184" s="91"/>
      <c r="G1184" s="19">
        <v>4</v>
      </c>
      <c r="H1184" s="20">
        <v>9</v>
      </c>
      <c r="I1184" s="20">
        <v>9</v>
      </c>
      <c r="J1184" s="20">
        <v>9</v>
      </c>
      <c r="K1184" s="20">
        <v>0</v>
      </c>
      <c r="L1184" s="156">
        <v>39735</v>
      </c>
      <c r="M1184" s="92"/>
      <c r="N1184" s="19">
        <v>4</v>
      </c>
      <c r="O1184" s="20">
        <v>9</v>
      </c>
      <c r="P1184" s="20">
        <v>9</v>
      </c>
      <c r="Q1184" s="20">
        <v>0</v>
      </c>
      <c r="R1184" s="20">
        <v>9</v>
      </c>
      <c r="S1184" s="4">
        <v>0</v>
      </c>
      <c r="T1184" s="1">
        <v>0</v>
      </c>
      <c r="U1184" s="164">
        <v>39731</v>
      </c>
      <c r="V1184" s="19">
        <v>4</v>
      </c>
      <c r="W1184" s="20">
        <v>9</v>
      </c>
      <c r="X1184" s="437" t="str">
        <f t="shared" si="157"/>
        <v>OK</v>
      </c>
      <c r="Y1184" s="333">
        <f t="shared" si="159"/>
        <v>0</v>
      </c>
      <c r="Z1184" s="9" t="str">
        <f t="shared" si="160"/>
        <v>Credial</v>
      </c>
      <c r="AA1184" s="75">
        <v>39737</v>
      </c>
      <c r="AB1184" s="1220"/>
      <c r="AC1184" s="147">
        <f t="shared" si="158"/>
        <v>6</v>
      </c>
      <c r="AD1184" s="20" t="str">
        <f t="shared" si="156"/>
        <v>OK</v>
      </c>
      <c r="AE1184" s="11" t="str">
        <f t="shared" si="155"/>
        <v>-</v>
      </c>
      <c r="AF1184" s="9" t="e">
        <f>IF(#REF!="","",AA1184-#REF!)</f>
        <v>#REF!</v>
      </c>
      <c r="AG1184" s="97"/>
      <c r="AH1184" s="62"/>
    </row>
    <row r="1185" spans="1:34" s="32" customFormat="1" hidden="1" outlineLevel="1" x14ac:dyDescent="0.2">
      <c r="A1185"/>
      <c r="B1185" s="19">
        <v>5</v>
      </c>
      <c r="C1185" s="383">
        <v>118</v>
      </c>
      <c r="D1185" s="20" t="s">
        <v>30</v>
      </c>
      <c r="E1185" s="153">
        <v>39731</v>
      </c>
      <c r="F1185" s="91"/>
      <c r="G1185" s="19">
        <v>5</v>
      </c>
      <c r="H1185" s="20">
        <v>118</v>
      </c>
      <c r="I1185" s="20">
        <v>118</v>
      </c>
      <c r="J1185" s="20">
        <v>118</v>
      </c>
      <c r="K1185" s="20">
        <v>0</v>
      </c>
      <c r="L1185" s="156">
        <v>39735</v>
      </c>
      <c r="M1185" s="92"/>
      <c r="N1185" s="19">
        <v>5</v>
      </c>
      <c r="O1185" s="20">
        <v>118</v>
      </c>
      <c r="P1185" s="20">
        <v>118</v>
      </c>
      <c r="Q1185" s="20">
        <v>0</v>
      </c>
      <c r="R1185" s="20">
        <v>118</v>
      </c>
      <c r="S1185" s="4">
        <v>0</v>
      </c>
      <c r="T1185" s="1">
        <v>0</v>
      </c>
      <c r="U1185" s="164">
        <v>39731</v>
      </c>
      <c r="V1185" s="19">
        <v>5</v>
      </c>
      <c r="W1185" s="20">
        <v>118</v>
      </c>
      <c r="X1185" s="437" t="str">
        <f t="shared" si="157"/>
        <v>OK</v>
      </c>
      <c r="Y1185" s="333">
        <f t="shared" si="159"/>
        <v>0</v>
      </c>
      <c r="Z1185" s="9" t="str">
        <f t="shared" si="160"/>
        <v>Ikeia</v>
      </c>
      <c r="AA1185" s="75">
        <v>39737</v>
      </c>
      <c r="AB1185" s="1220"/>
      <c r="AC1185" s="147">
        <f t="shared" si="158"/>
        <v>6</v>
      </c>
      <c r="AD1185" s="20" t="str">
        <f t="shared" si="156"/>
        <v>OK</v>
      </c>
      <c r="AE1185" s="11" t="str">
        <f t="shared" si="155"/>
        <v>-</v>
      </c>
      <c r="AF1185" s="9" t="e">
        <f>IF(#REF!="","",AA1185-#REF!)</f>
        <v>#REF!</v>
      </c>
      <c r="AG1185" s="97"/>
      <c r="AH1185" s="62"/>
    </row>
    <row r="1186" spans="1:34" s="32" customFormat="1" hidden="1" outlineLevel="1" x14ac:dyDescent="0.2">
      <c r="A1186"/>
      <c r="B1186" s="19">
        <v>6</v>
      </c>
      <c r="C1186" s="383">
        <v>7</v>
      </c>
      <c r="D1186" s="20" t="s">
        <v>31</v>
      </c>
      <c r="E1186" s="153">
        <v>39731</v>
      </c>
      <c r="F1186" s="91"/>
      <c r="G1186" s="19">
        <v>6</v>
      </c>
      <c r="H1186" s="20">
        <v>7</v>
      </c>
      <c r="I1186" s="20">
        <v>7</v>
      </c>
      <c r="J1186" s="20">
        <v>7</v>
      </c>
      <c r="K1186" s="20">
        <v>0</v>
      </c>
      <c r="L1186" s="156">
        <v>39735</v>
      </c>
      <c r="M1186" s="92"/>
      <c r="N1186" s="19">
        <v>6</v>
      </c>
      <c r="O1186" s="20">
        <v>7</v>
      </c>
      <c r="P1186" s="20">
        <v>7</v>
      </c>
      <c r="Q1186" s="20">
        <v>0</v>
      </c>
      <c r="R1186" s="20">
        <v>7</v>
      </c>
      <c r="S1186" s="4">
        <v>0</v>
      </c>
      <c r="T1186" s="1">
        <v>0</v>
      </c>
      <c r="U1186" s="164">
        <v>39731</v>
      </c>
      <c r="V1186" s="19">
        <v>6</v>
      </c>
      <c r="W1186" s="20">
        <v>7</v>
      </c>
      <c r="X1186" s="437" t="str">
        <f t="shared" si="157"/>
        <v>OK</v>
      </c>
      <c r="Y1186" s="333">
        <f t="shared" si="159"/>
        <v>0</v>
      </c>
      <c r="Z1186" s="9" t="str">
        <f t="shared" si="160"/>
        <v>Moviflor</v>
      </c>
      <c r="AA1186" s="75">
        <v>39737</v>
      </c>
      <c r="AB1186" s="1220"/>
      <c r="AC1186" s="147">
        <f t="shared" si="158"/>
        <v>6</v>
      </c>
      <c r="AD1186" s="20" t="str">
        <f t="shared" si="156"/>
        <v>OK</v>
      </c>
      <c r="AE1186" s="11" t="str">
        <f t="shared" si="155"/>
        <v>-</v>
      </c>
      <c r="AF1186" s="9" t="e">
        <f>IF(#REF!="","",AA1186-#REF!)</f>
        <v>#REF!</v>
      </c>
      <c r="AG1186" s="97"/>
      <c r="AH1186" s="62"/>
    </row>
    <row r="1187" spans="1:34" s="32" customFormat="1" hidden="1" outlineLevel="1" x14ac:dyDescent="0.2">
      <c r="A1187"/>
      <c r="B1187" s="19">
        <v>7</v>
      </c>
      <c r="C1187" s="383">
        <v>107</v>
      </c>
      <c r="D1187" s="20" t="s">
        <v>32</v>
      </c>
      <c r="E1187" s="153">
        <v>39731</v>
      </c>
      <c r="F1187" s="91"/>
      <c r="G1187" s="19">
        <v>7</v>
      </c>
      <c r="H1187" s="20">
        <v>107</v>
      </c>
      <c r="I1187" s="20">
        <v>107</v>
      </c>
      <c r="J1187" s="20">
        <v>107</v>
      </c>
      <c r="K1187" s="20">
        <v>0</v>
      </c>
      <c r="L1187" s="156">
        <v>39735</v>
      </c>
      <c r="M1187" s="92"/>
      <c r="N1187" s="19">
        <v>7</v>
      </c>
      <c r="O1187" s="20">
        <v>107</v>
      </c>
      <c r="P1187" s="20">
        <v>107</v>
      </c>
      <c r="Q1187" s="20">
        <v>0</v>
      </c>
      <c r="R1187" s="20">
        <v>107</v>
      </c>
      <c r="S1187" s="4">
        <v>0</v>
      </c>
      <c r="T1187" s="1">
        <v>0</v>
      </c>
      <c r="U1187" s="164">
        <v>39731</v>
      </c>
      <c r="V1187" s="19">
        <v>7</v>
      </c>
      <c r="W1187" s="20">
        <v>107</v>
      </c>
      <c r="X1187" s="437" t="str">
        <f t="shared" si="157"/>
        <v>OK</v>
      </c>
      <c r="Y1187" s="333">
        <f t="shared" si="159"/>
        <v>0</v>
      </c>
      <c r="Z1187" s="9" t="str">
        <f t="shared" si="160"/>
        <v>Conforama</v>
      </c>
      <c r="AA1187" s="75">
        <v>39737</v>
      </c>
      <c r="AB1187" s="1220"/>
      <c r="AC1187" s="147">
        <f t="shared" si="158"/>
        <v>6</v>
      </c>
      <c r="AD1187" s="20" t="str">
        <f t="shared" si="156"/>
        <v>OK</v>
      </c>
      <c r="AE1187" s="11" t="str">
        <f t="shared" si="155"/>
        <v>-</v>
      </c>
      <c r="AF1187" s="9" t="e">
        <f>IF(#REF!="","",AA1187-#REF!)</f>
        <v>#REF!</v>
      </c>
      <c r="AG1187" s="97"/>
      <c r="AH1187" s="62"/>
    </row>
    <row r="1188" spans="1:34" s="32" customFormat="1" hidden="1" outlineLevel="1" x14ac:dyDescent="0.2">
      <c r="A1188"/>
      <c r="B1188" s="19">
        <v>8</v>
      </c>
      <c r="C1188" s="383">
        <v>5</v>
      </c>
      <c r="D1188" s="20" t="s">
        <v>34</v>
      </c>
      <c r="E1188" s="153">
        <v>39731</v>
      </c>
      <c r="F1188" s="91"/>
      <c r="G1188" s="19">
        <v>8</v>
      </c>
      <c r="H1188" s="20">
        <v>5</v>
      </c>
      <c r="I1188" s="20">
        <v>5</v>
      </c>
      <c r="J1188" s="20">
        <v>5</v>
      </c>
      <c r="K1188" s="20">
        <v>0</v>
      </c>
      <c r="L1188" s="156">
        <v>39735</v>
      </c>
      <c r="M1188" s="92"/>
      <c r="N1188" s="19">
        <v>8</v>
      </c>
      <c r="O1188" s="20">
        <v>5</v>
      </c>
      <c r="P1188" s="20">
        <v>5</v>
      </c>
      <c r="Q1188" s="20">
        <v>0</v>
      </c>
      <c r="R1188" s="20">
        <v>5</v>
      </c>
      <c r="S1188" s="4">
        <v>0</v>
      </c>
      <c r="T1188" s="1">
        <v>0</v>
      </c>
      <c r="U1188" s="164">
        <v>39731</v>
      </c>
      <c r="V1188" s="19">
        <v>8</v>
      </c>
      <c r="W1188" s="20">
        <v>5</v>
      </c>
      <c r="X1188" s="437" t="str">
        <f t="shared" si="157"/>
        <v>OK</v>
      </c>
      <c r="Y1188" s="333">
        <f t="shared" si="159"/>
        <v>0</v>
      </c>
      <c r="Z1188" s="9" t="str">
        <f t="shared" si="160"/>
        <v>Euronics</v>
      </c>
      <c r="AA1188" s="75">
        <v>39737</v>
      </c>
      <c r="AB1188" s="1220"/>
      <c r="AC1188" s="147">
        <f t="shared" si="158"/>
        <v>6</v>
      </c>
      <c r="AD1188" s="20" t="str">
        <f t="shared" si="156"/>
        <v>OK</v>
      </c>
      <c r="AE1188" s="11" t="str">
        <f t="shared" si="155"/>
        <v>-</v>
      </c>
      <c r="AF1188" s="9" t="e">
        <f>IF(#REF!="","",AA1188-#REF!)</f>
        <v>#REF!</v>
      </c>
      <c r="AG1188" s="97"/>
      <c r="AH1188" s="62"/>
    </row>
    <row r="1189" spans="1:34" s="32" customFormat="1" hidden="1" outlineLevel="1" x14ac:dyDescent="0.2">
      <c r="A1189"/>
      <c r="B1189" s="19">
        <v>9</v>
      </c>
      <c r="C1189" s="383">
        <v>8</v>
      </c>
      <c r="D1189" s="20" t="s">
        <v>35</v>
      </c>
      <c r="E1189" s="153">
        <v>39731</v>
      </c>
      <c r="F1189" s="91"/>
      <c r="G1189" s="19">
        <v>9</v>
      </c>
      <c r="H1189" s="20">
        <v>8</v>
      </c>
      <c r="I1189" s="20">
        <v>8</v>
      </c>
      <c r="J1189" s="20">
        <v>8</v>
      </c>
      <c r="K1189" s="20">
        <v>0</v>
      </c>
      <c r="L1189" s="156">
        <v>39735</v>
      </c>
      <c r="M1189" s="92"/>
      <c r="N1189" s="19">
        <v>9</v>
      </c>
      <c r="O1189" s="20">
        <v>8</v>
      </c>
      <c r="P1189" s="20">
        <v>8</v>
      </c>
      <c r="Q1189" s="20">
        <v>0</v>
      </c>
      <c r="R1189" s="20">
        <v>8</v>
      </c>
      <c r="S1189" s="4">
        <v>0</v>
      </c>
      <c r="T1189" s="1">
        <v>0</v>
      </c>
      <c r="U1189" s="164">
        <v>39731</v>
      </c>
      <c r="V1189" s="19">
        <v>9</v>
      </c>
      <c r="W1189" s="20">
        <v>8</v>
      </c>
      <c r="X1189" s="437" t="str">
        <f t="shared" si="157"/>
        <v>OK</v>
      </c>
      <c r="Y1189" s="333">
        <f t="shared" si="159"/>
        <v>0</v>
      </c>
      <c r="Z1189" s="9" t="str">
        <f t="shared" si="160"/>
        <v>Tien 21</v>
      </c>
      <c r="AA1189" s="75">
        <v>39737</v>
      </c>
      <c r="AB1189" s="1220"/>
      <c r="AC1189" s="147">
        <f t="shared" si="158"/>
        <v>6</v>
      </c>
      <c r="AD1189" s="20" t="str">
        <f t="shared" si="156"/>
        <v>OK</v>
      </c>
      <c r="AE1189" s="11" t="str">
        <f t="shared" si="155"/>
        <v>-</v>
      </c>
      <c r="AF1189" s="9" t="e">
        <f>IF(#REF!="","",AA1189-#REF!)</f>
        <v>#REF!</v>
      </c>
      <c r="AG1189" s="97"/>
      <c r="AH1189" s="62"/>
    </row>
    <row r="1190" spans="1:34" s="32" customFormat="1" hidden="1" outlineLevel="1" x14ac:dyDescent="0.2">
      <c r="A1190"/>
      <c r="B1190" s="19">
        <v>10</v>
      </c>
      <c r="C1190" s="383">
        <v>5</v>
      </c>
      <c r="D1190" s="20" t="s">
        <v>36</v>
      </c>
      <c r="E1190" s="153">
        <v>39731</v>
      </c>
      <c r="F1190" s="91"/>
      <c r="G1190" s="19">
        <v>10</v>
      </c>
      <c r="H1190" s="20">
        <v>5</v>
      </c>
      <c r="I1190" s="20">
        <v>5</v>
      </c>
      <c r="J1190" s="20">
        <v>5</v>
      </c>
      <c r="K1190" s="20">
        <v>0</v>
      </c>
      <c r="L1190" s="156">
        <v>39735</v>
      </c>
      <c r="M1190" s="92"/>
      <c r="N1190" s="19">
        <v>10</v>
      </c>
      <c r="O1190" s="20">
        <v>5</v>
      </c>
      <c r="P1190" s="20">
        <v>5</v>
      </c>
      <c r="Q1190" s="20">
        <v>0</v>
      </c>
      <c r="R1190" s="20">
        <v>5</v>
      </c>
      <c r="S1190" s="4">
        <v>0</v>
      </c>
      <c r="T1190" s="1">
        <v>0</v>
      </c>
      <c r="U1190" s="164">
        <v>39731</v>
      </c>
      <c r="V1190" s="19">
        <v>10</v>
      </c>
      <c r="W1190" s="20">
        <v>5</v>
      </c>
      <c r="X1190" s="437" t="str">
        <f t="shared" si="157"/>
        <v>OK</v>
      </c>
      <c r="Y1190" s="333">
        <f t="shared" si="159"/>
        <v>0</v>
      </c>
      <c r="Z1190" s="9" t="str">
        <f t="shared" si="160"/>
        <v>Confort</v>
      </c>
      <c r="AA1190" s="75">
        <v>39737</v>
      </c>
      <c r="AB1190" s="1220"/>
      <c r="AC1190" s="147">
        <f t="shared" si="158"/>
        <v>6</v>
      </c>
      <c r="AD1190" s="20" t="str">
        <f t="shared" si="156"/>
        <v>OK</v>
      </c>
      <c r="AE1190" s="11" t="str">
        <f t="shared" ref="AE1190:AE1253" si="161">IF(AND((AA1190=""),$E$8&gt;(V1244+5)),"ALERTA","-")</f>
        <v>-</v>
      </c>
      <c r="AF1190" s="9" t="e">
        <f>IF(#REF!="","",AA1190-#REF!)</f>
        <v>#REF!</v>
      </c>
      <c r="AG1190" s="97"/>
      <c r="AH1190" s="62"/>
    </row>
    <row r="1191" spans="1:34" s="32" customFormat="1" hidden="1" outlineLevel="1" x14ac:dyDescent="0.2">
      <c r="A1191"/>
      <c r="B1191" s="22">
        <v>11</v>
      </c>
      <c r="C1191" s="404">
        <v>1</v>
      </c>
      <c r="D1191" s="21" t="s">
        <v>37</v>
      </c>
      <c r="E1191" s="153">
        <v>39731</v>
      </c>
      <c r="F1191" s="91"/>
      <c r="G1191" s="22">
        <v>11</v>
      </c>
      <c r="H1191" s="21">
        <v>1</v>
      </c>
      <c r="I1191" s="21">
        <v>1</v>
      </c>
      <c r="J1191" s="21">
        <v>1</v>
      </c>
      <c r="K1191" s="21">
        <v>0</v>
      </c>
      <c r="L1191" s="157">
        <v>39735</v>
      </c>
      <c r="M1191" s="92"/>
      <c r="N1191" s="22">
        <v>11</v>
      </c>
      <c r="O1191" s="21">
        <v>1</v>
      </c>
      <c r="P1191" s="21">
        <v>1</v>
      </c>
      <c r="Q1191" s="21">
        <v>0</v>
      </c>
      <c r="R1191" s="21">
        <v>1</v>
      </c>
      <c r="S1191" s="14">
        <v>0</v>
      </c>
      <c r="T1191" s="102">
        <v>0</v>
      </c>
      <c r="U1191" s="164">
        <v>39731</v>
      </c>
      <c r="V1191" s="22">
        <v>11</v>
      </c>
      <c r="W1191" s="21">
        <v>1</v>
      </c>
      <c r="X1191" s="437" t="str">
        <f t="shared" si="157"/>
        <v>OK</v>
      </c>
      <c r="Y1191" s="333">
        <f t="shared" si="159"/>
        <v>0</v>
      </c>
      <c r="Z1191" s="12" t="str">
        <f t="shared" si="160"/>
        <v>Solmar</v>
      </c>
      <c r="AA1191" s="75">
        <v>39737</v>
      </c>
      <c r="AB1191" s="1221"/>
      <c r="AC1191" s="147">
        <f t="shared" si="158"/>
        <v>6</v>
      </c>
      <c r="AD1191" s="20" t="str">
        <f t="shared" si="156"/>
        <v>OK</v>
      </c>
      <c r="AE1191" s="11" t="str">
        <f t="shared" si="161"/>
        <v>-</v>
      </c>
      <c r="AF1191" s="9" t="e">
        <f>IF(#REF!="","",AA1191-#REF!)</f>
        <v>#REF!</v>
      </c>
      <c r="AG1191" s="97"/>
      <c r="AH1191" s="62"/>
    </row>
    <row r="1192" spans="1:34" s="32" customFormat="1" hidden="1" outlineLevel="1" x14ac:dyDescent="0.2">
      <c r="A1192"/>
      <c r="B1192" s="19">
        <v>1</v>
      </c>
      <c r="C1192" s="383">
        <v>27</v>
      </c>
      <c r="D1192" s="20" t="s">
        <v>24</v>
      </c>
      <c r="E1192" s="153">
        <v>39735</v>
      </c>
      <c r="F1192" s="91"/>
      <c r="G1192" s="19">
        <v>1</v>
      </c>
      <c r="H1192" s="78">
        <v>97</v>
      </c>
      <c r="I1192" s="20">
        <v>27</v>
      </c>
      <c r="J1192" s="20">
        <v>27</v>
      </c>
      <c r="K1192" s="20">
        <v>0</v>
      </c>
      <c r="L1192" s="156">
        <v>39737</v>
      </c>
      <c r="M1192" s="92"/>
      <c r="N1192" s="19">
        <v>1</v>
      </c>
      <c r="O1192" s="20">
        <v>27</v>
      </c>
      <c r="P1192" s="20">
        <v>27</v>
      </c>
      <c r="Q1192" s="20">
        <v>0</v>
      </c>
      <c r="R1192" s="20">
        <v>27</v>
      </c>
      <c r="S1192" s="4">
        <v>0</v>
      </c>
      <c r="T1192" s="1">
        <v>0</v>
      </c>
      <c r="U1192" s="164">
        <v>39735</v>
      </c>
      <c r="V1192" s="106">
        <v>1</v>
      </c>
      <c r="W1192" s="20">
        <v>27</v>
      </c>
      <c r="X1192" s="437" t="str">
        <f t="shared" si="157"/>
        <v>OK</v>
      </c>
      <c r="Y1192" s="333">
        <f t="shared" si="159"/>
        <v>0</v>
      </c>
      <c r="Z1192" s="9" t="str">
        <f t="shared" si="160"/>
        <v>White</v>
      </c>
      <c r="AA1192" s="75">
        <v>39738</v>
      </c>
      <c r="AB1192" s="1219">
        <f>SUM(W1192:W1202)</f>
        <v>229</v>
      </c>
      <c r="AC1192" s="147">
        <f t="shared" si="158"/>
        <v>3</v>
      </c>
      <c r="AD1192" s="20" t="str">
        <f t="shared" si="156"/>
        <v>OK</v>
      </c>
      <c r="AE1192" s="11" t="str">
        <f t="shared" si="161"/>
        <v>-</v>
      </c>
      <c r="AF1192" s="9" t="e">
        <f>IF(#REF!="","",AA1192-#REF!)</f>
        <v>#REF!</v>
      </c>
      <c r="AG1192" s="97"/>
      <c r="AH1192" s="62"/>
    </row>
    <row r="1193" spans="1:34" s="32" customFormat="1" hidden="1" outlineLevel="1" x14ac:dyDescent="0.2">
      <c r="A1193"/>
      <c r="B1193" s="19">
        <v>2</v>
      </c>
      <c r="C1193" s="383">
        <v>8</v>
      </c>
      <c r="D1193" s="20" t="s">
        <v>25</v>
      </c>
      <c r="E1193" s="153">
        <v>39735</v>
      </c>
      <c r="F1193" s="91"/>
      <c r="G1193" s="19">
        <v>2</v>
      </c>
      <c r="H1193" s="20">
        <v>8</v>
      </c>
      <c r="I1193" s="20">
        <v>8</v>
      </c>
      <c r="J1193" s="20">
        <v>8</v>
      </c>
      <c r="K1193" s="20">
        <v>0</v>
      </c>
      <c r="L1193" s="156">
        <v>39737</v>
      </c>
      <c r="M1193" s="92"/>
      <c r="N1193" s="19">
        <v>2</v>
      </c>
      <c r="O1193" s="20">
        <v>8</v>
      </c>
      <c r="P1193" s="20">
        <v>8</v>
      </c>
      <c r="Q1193" s="20">
        <v>0</v>
      </c>
      <c r="R1193" s="20">
        <v>8</v>
      </c>
      <c r="S1193" s="4">
        <v>0</v>
      </c>
      <c r="T1193" s="1">
        <v>0</v>
      </c>
      <c r="U1193" s="164">
        <v>39735</v>
      </c>
      <c r="V1193" s="106">
        <v>2</v>
      </c>
      <c r="W1193" s="20">
        <v>8</v>
      </c>
      <c r="X1193" s="437" t="str">
        <f t="shared" si="157"/>
        <v>OK</v>
      </c>
      <c r="Y1193" s="333">
        <f t="shared" si="159"/>
        <v>0</v>
      </c>
      <c r="Z1193" s="9" t="str">
        <f t="shared" si="160"/>
        <v>Green</v>
      </c>
      <c r="AA1193" s="75">
        <v>39738</v>
      </c>
      <c r="AB1193" s="1220"/>
      <c r="AC1193" s="147">
        <f t="shared" si="158"/>
        <v>3</v>
      </c>
      <c r="AD1193" s="20" t="str">
        <f t="shared" si="156"/>
        <v>OK</v>
      </c>
      <c r="AE1193" s="11" t="str">
        <f t="shared" si="161"/>
        <v>-</v>
      </c>
      <c r="AF1193" s="9" t="e">
        <f>IF(#REF!="","",AA1193-#REF!)</f>
        <v>#REF!</v>
      </c>
      <c r="AG1193" s="97"/>
      <c r="AH1193" s="62"/>
    </row>
    <row r="1194" spans="1:34" s="32" customFormat="1" hidden="1" outlineLevel="1" x14ac:dyDescent="0.2">
      <c r="A1194"/>
      <c r="B1194" s="19">
        <v>3</v>
      </c>
      <c r="C1194" s="383">
        <v>9</v>
      </c>
      <c r="D1194" s="20" t="s">
        <v>26</v>
      </c>
      <c r="E1194" s="153">
        <v>39735</v>
      </c>
      <c r="F1194" s="91"/>
      <c r="G1194" s="19">
        <v>3</v>
      </c>
      <c r="H1194" s="20">
        <v>9</v>
      </c>
      <c r="I1194" s="20">
        <v>9</v>
      </c>
      <c r="J1194" s="20">
        <v>9</v>
      </c>
      <c r="K1194" s="20">
        <v>0</v>
      </c>
      <c r="L1194" s="156">
        <v>39737</v>
      </c>
      <c r="M1194" s="92"/>
      <c r="N1194" s="19">
        <v>3</v>
      </c>
      <c r="O1194" s="20">
        <v>9</v>
      </c>
      <c r="P1194" s="20">
        <v>9</v>
      </c>
      <c r="Q1194" s="20">
        <v>0</v>
      </c>
      <c r="R1194" s="20">
        <v>9</v>
      </c>
      <c r="S1194" s="4">
        <v>0</v>
      </c>
      <c r="T1194" s="1">
        <v>0</v>
      </c>
      <c r="U1194" s="164">
        <v>39735</v>
      </c>
      <c r="V1194" s="106">
        <v>3</v>
      </c>
      <c r="W1194" s="20">
        <v>9</v>
      </c>
      <c r="X1194" s="437" t="str">
        <f t="shared" si="157"/>
        <v>OK</v>
      </c>
      <c r="Y1194" s="333">
        <f t="shared" si="159"/>
        <v>0</v>
      </c>
      <c r="Z1194" s="9" t="str">
        <f t="shared" si="160"/>
        <v>Black</v>
      </c>
      <c r="AA1194" s="75">
        <v>39738</v>
      </c>
      <c r="AB1194" s="1220"/>
      <c r="AC1194" s="147">
        <f t="shared" si="158"/>
        <v>3</v>
      </c>
      <c r="AD1194" s="20" t="str">
        <f t="shared" si="156"/>
        <v>OK</v>
      </c>
      <c r="AE1194" s="11" t="str">
        <f t="shared" si="161"/>
        <v>-</v>
      </c>
      <c r="AF1194" s="9" t="e">
        <f>IF(#REF!="","",AA1194-#REF!)</f>
        <v>#REF!</v>
      </c>
      <c r="AG1194" s="97"/>
      <c r="AH1194" s="62"/>
    </row>
    <row r="1195" spans="1:34" s="32" customFormat="1" hidden="1" outlineLevel="1" x14ac:dyDescent="0.2">
      <c r="A1195"/>
      <c r="B1195" s="19">
        <v>4</v>
      </c>
      <c r="C1195" s="383">
        <v>5</v>
      </c>
      <c r="D1195" s="20" t="s">
        <v>29</v>
      </c>
      <c r="E1195" s="153">
        <v>39735</v>
      </c>
      <c r="F1195" s="91"/>
      <c r="G1195" s="19">
        <v>4</v>
      </c>
      <c r="H1195" s="20">
        <v>5</v>
      </c>
      <c r="I1195" s="20">
        <v>5</v>
      </c>
      <c r="J1195" s="20">
        <v>5</v>
      </c>
      <c r="K1195" s="20">
        <v>0</v>
      </c>
      <c r="L1195" s="156">
        <v>39737</v>
      </c>
      <c r="M1195" s="92"/>
      <c r="N1195" s="19">
        <v>4</v>
      </c>
      <c r="O1195" s="20">
        <v>5</v>
      </c>
      <c r="P1195" s="20">
        <v>5</v>
      </c>
      <c r="Q1195" s="20">
        <v>0</v>
      </c>
      <c r="R1195" s="20">
        <v>5</v>
      </c>
      <c r="S1195" s="4">
        <v>0</v>
      </c>
      <c r="T1195" s="1">
        <v>0</v>
      </c>
      <c r="U1195" s="164">
        <v>39735</v>
      </c>
      <c r="V1195" s="106">
        <v>4</v>
      </c>
      <c r="W1195" s="20">
        <v>5</v>
      </c>
      <c r="X1195" s="437" t="str">
        <f t="shared" si="157"/>
        <v>OK</v>
      </c>
      <c r="Y1195" s="333">
        <f t="shared" si="159"/>
        <v>0</v>
      </c>
      <c r="Z1195" s="9" t="str">
        <f t="shared" si="160"/>
        <v>Credial</v>
      </c>
      <c r="AA1195" s="75">
        <v>39738</v>
      </c>
      <c r="AB1195" s="1220"/>
      <c r="AC1195" s="147">
        <f t="shared" si="158"/>
        <v>3</v>
      </c>
      <c r="AD1195" s="20" t="str">
        <f t="shared" si="156"/>
        <v>OK</v>
      </c>
      <c r="AE1195" s="11" t="str">
        <f t="shared" si="161"/>
        <v>-</v>
      </c>
      <c r="AF1195" s="9" t="e">
        <f>IF(#REF!="","",AA1195-#REF!)</f>
        <v>#REF!</v>
      </c>
      <c r="AG1195" s="97"/>
      <c r="AH1195" s="62"/>
    </row>
    <row r="1196" spans="1:34" s="32" customFormat="1" hidden="1" outlineLevel="1" x14ac:dyDescent="0.2">
      <c r="A1196"/>
      <c r="B1196" s="19">
        <v>5</v>
      </c>
      <c r="C1196" s="383">
        <v>142</v>
      </c>
      <c r="D1196" s="20" t="s">
        <v>30</v>
      </c>
      <c r="E1196" s="153">
        <v>39735</v>
      </c>
      <c r="F1196" s="91"/>
      <c r="G1196" s="19">
        <v>5</v>
      </c>
      <c r="H1196" s="20">
        <v>142</v>
      </c>
      <c r="I1196" s="20">
        <v>142</v>
      </c>
      <c r="J1196" s="20">
        <v>142</v>
      </c>
      <c r="K1196" s="20">
        <v>0</v>
      </c>
      <c r="L1196" s="156">
        <v>39737</v>
      </c>
      <c r="M1196" s="92"/>
      <c r="N1196" s="19">
        <v>5</v>
      </c>
      <c r="O1196" s="20">
        <v>142</v>
      </c>
      <c r="P1196" s="20">
        <v>142</v>
      </c>
      <c r="Q1196" s="20">
        <v>0</v>
      </c>
      <c r="R1196" s="20">
        <v>142</v>
      </c>
      <c r="S1196" s="4">
        <v>0</v>
      </c>
      <c r="T1196" s="1">
        <v>0</v>
      </c>
      <c r="U1196" s="164">
        <v>39735</v>
      </c>
      <c r="V1196" s="106">
        <v>5</v>
      </c>
      <c r="W1196" s="20">
        <v>142</v>
      </c>
      <c r="X1196" s="437" t="str">
        <f t="shared" si="157"/>
        <v>OK</v>
      </c>
      <c r="Y1196" s="333">
        <f t="shared" si="159"/>
        <v>0</v>
      </c>
      <c r="Z1196" s="9" t="str">
        <f t="shared" si="160"/>
        <v>Ikeia</v>
      </c>
      <c r="AA1196" s="75">
        <v>39738</v>
      </c>
      <c r="AB1196" s="1220"/>
      <c r="AC1196" s="147">
        <f t="shared" si="158"/>
        <v>3</v>
      </c>
      <c r="AD1196" s="20" t="str">
        <f t="shared" si="156"/>
        <v>OK</v>
      </c>
      <c r="AE1196" s="11" t="str">
        <f t="shared" si="161"/>
        <v>-</v>
      </c>
      <c r="AF1196" s="9" t="e">
        <f>IF(#REF!="","",AA1196-#REF!)</f>
        <v>#REF!</v>
      </c>
      <c r="AG1196" s="97"/>
      <c r="AH1196" s="62"/>
    </row>
    <row r="1197" spans="1:34" s="32" customFormat="1" hidden="1" outlineLevel="1" x14ac:dyDescent="0.2">
      <c r="A1197"/>
      <c r="B1197" s="19">
        <v>6</v>
      </c>
      <c r="C1197" s="383">
        <v>4</v>
      </c>
      <c r="D1197" s="20" t="s">
        <v>31</v>
      </c>
      <c r="E1197" s="153">
        <v>39735</v>
      </c>
      <c r="F1197" s="91"/>
      <c r="G1197" s="19">
        <v>6</v>
      </c>
      <c r="H1197" s="20">
        <v>4</v>
      </c>
      <c r="I1197" s="20">
        <v>4</v>
      </c>
      <c r="J1197" s="20">
        <v>4</v>
      </c>
      <c r="K1197" s="20">
        <v>0</v>
      </c>
      <c r="L1197" s="156">
        <v>39737</v>
      </c>
      <c r="M1197" s="92"/>
      <c r="N1197" s="19">
        <v>6</v>
      </c>
      <c r="O1197" s="20">
        <v>4</v>
      </c>
      <c r="P1197" s="20">
        <v>4</v>
      </c>
      <c r="Q1197" s="20">
        <v>0</v>
      </c>
      <c r="R1197" s="20">
        <v>4</v>
      </c>
      <c r="S1197" s="4">
        <v>0</v>
      </c>
      <c r="T1197" s="1">
        <v>0</v>
      </c>
      <c r="U1197" s="164">
        <v>39735</v>
      </c>
      <c r="V1197" s="106">
        <v>6</v>
      </c>
      <c r="W1197" s="20">
        <v>4</v>
      </c>
      <c r="X1197" s="437" t="str">
        <f t="shared" si="157"/>
        <v>OK</v>
      </c>
      <c r="Y1197" s="333">
        <f t="shared" si="159"/>
        <v>0</v>
      </c>
      <c r="Z1197" s="9" t="str">
        <f t="shared" si="160"/>
        <v>Moviflor</v>
      </c>
      <c r="AA1197" s="75">
        <v>39738</v>
      </c>
      <c r="AB1197" s="1220"/>
      <c r="AC1197" s="147">
        <f t="shared" si="158"/>
        <v>3</v>
      </c>
      <c r="AD1197" s="20" t="str">
        <f t="shared" si="156"/>
        <v>OK</v>
      </c>
      <c r="AE1197" s="11" t="str">
        <f t="shared" si="161"/>
        <v>-</v>
      </c>
      <c r="AF1197" s="9" t="e">
        <f>IF(#REF!="","",AA1197-#REF!)</f>
        <v>#REF!</v>
      </c>
      <c r="AG1197" s="97"/>
      <c r="AH1197" s="62"/>
    </row>
    <row r="1198" spans="1:34" s="32" customFormat="1" hidden="1" outlineLevel="1" x14ac:dyDescent="0.2">
      <c r="A1198"/>
      <c r="B1198" s="19">
        <v>7</v>
      </c>
      <c r="C1198" s="383">
        <v>19</v>
      </c>
      <c r="D1198" s="20" t="s">
        <v>32</v>
      </c>
      <c r="E1198" s="153">
        <v>39735</v>
      </c>
      <c r="F1198" s="91"/>
      <c r="G1198" s="19">
        <v>7</v>
      </c>
      <c r="H1198" s="20">
        <v>19</v>
      </c>
      <c r="I1198" s="20">
        <v>19</v>
      </c>
      <c r="J1198" s="20">
        <v>19</v>
      </c>
      <c r="K1198" s="20">
        <v>0</v>
      </c>
      <c r="L1198" s="156">
        <v>39737</v>
      </c>
      <c r="M1198" s="92"/>
      <c r="N1198" s="19">
        <v>7</v>
      </c>
      <c r="O1198" s="20">
        <v>19</v>
      </c>
      <c r="P1198" s="20">
        <v>19</v>
      </c>
      <c r="Q1198" s="20">
        <v>0</v>
      </c>
      <c r="R1198" s="20">
        <v>19</v>
      </c>
      <c r="S1198" s="4">
        <v>0</v>
      </c>
      <c r="T1198" s="1">
        <v>0</v>
      </c>
      <c r="U1198" s="164">
        <v>39735</v>
      </c>
      <c r="V1198" s="106">
        <v>7</v>
      </c>
      <c r="W1198" s="20">
        <v>19</v>
      </c>
      <c r="X1198" s="437" t="str">
        <f t="shared" si="157"/>
        <v>OK</v>
      </c>
      <c r="Y1198" s="333">
        <f t="shared" si="159"/>
        <v>0</v>
      </c>
      <c r="Z1198" s="9" t="str">
        <f>IF(D1198="","",D1198)</f>
        <v>Conforama</v>
      </c>
      <c r="AA1198" s="75">
        <v>39738</v>
      </c>
      <c r="AB1198" s="1220"/>
      <c r="AC1198" s="147">
        <f t="shared" si="158"/>
        <v>3</v>
      </c>
      <c r="AD1198" s="20" t="str">
        <f t="shared" si="156"/>
        <v>OK</v>
      </c>
      <c r="AE1198" s="11" t="str">
        <f t="shared" si="161"/>
        <v>-</v>
      </c>
      <c r="AF1198" s="9" t="e">
        <f>IF(#REF!="","",AA1198-#REF!)</f>
        <v>#REF!</v>
      </c>
      <c r="AG1198" s="97"/>
      <c r="AH1198" s="62"/>
    </row>
    <row r="1199" spans="1:34" s="32" customFormat="1" hidden="1" outlineLevel="1" x14ac:dyDescent="0.2">
      <c r="A1199"/>
      <c r="B1199" s="19">
        <v>8</v>
      </c>
      <c r="C1199" s="383">
        <v>12</v>
      </c>
      <c r="D1199" s="20" t="s">
        <v>34</v>
      </c>
      <c r="E1199" s="153">
        <v>39735</v>
      </c>
      <c r="F1199" s="91"/>
      <c r="G1199" s="19">
        <v>8</v>
      </c>
      <c r="H1199" s="20">
        <v>12</v>
      </c>
      <c r="I1199" s="20">
        <v>12</v>
      </c>
      <c r="J1199" s="20">
        <v>12</v>
      </c>
      <c r="K1199" s="20">
        <v>0</v>
      </c>
      <c r="L1199" s="156">
        <v>39737</v>
      </c>
      <c r="M1199" s="92"/>
      <c r="N1199" s="19">
        <v>8</v>
      </c>
      <c r="O1199" s="20">
        <v>12</v>
      </c>
      <c r="P1199" s="20">
        <v>12</v>
      </c>
      <c r="Q1199" s="20">
        <v>0</v>
      </c>
      <c r="R1199" s="20">
        <v>12</v>
      </c>
      <c r="S1199" s="4">
        <v>0</v>
      </c>
      <c r="T1199" s="1">
        <v>0</v>
      </c>
      <c r="U1199" s="164">
        <v>39735</v>
      </c>
      <c r="V1199" s="106">
        <v>8</v>
      </c>
      <c r="W1199" s="20">
        <v>12</v>
      </c>
      <c r="X1199" s="437" t="str">
        <f t="shared" si="157"/>
        <v>OK</v>
      </c>
      <c r="Y1199" s="333">
        <f t="shared" si="159"/>
        <v>0</v>
      </c>
      <c r="Z1199" s="9" t="str">
        <f t="shared" si="160"/>
        <v>Euronics</v>
      </c>
      <c r="AA1199" s="75">
        <v>39738</v>
      </c>
      <c r="AB1199" s="1220"/>
      <c r="AC1199" s="147">
        <f t="shared" si="158"/>
        <v>3</v>
      </c>
      <c r="AD1199" s="20" t="str">
        <f t="shared" si="156"/>
        <v>OK</v>
      </c>
      <c r="AE1199" s="11" t="str">
        <f t="shared" si="161"/>
        <v>-</v>
      </c>
      <c r="AF1199" s="9" t="e">
        <f>IF(#REF!="","",AA1199-#REF!)</f>
        <v>#REF!</v>
      </c>
      <c r="AG1199" s="97"/>
      <c r="AH1199" s="62"/>
    </row>
    <row r="1200" spans="1:34" s="32" customFormat="1" hidden="1" outlineLevel="1" x14ac:dyDescent="0.2">
      <c r="A1200"/>
      <c r="B1200" s="19">
        <v>9</v>
      </c>
      <c r="C1200" s="383">
        <v>1</v>
      </c>
      <c r="D1200" s="20" t="s">
        <v>35</v>
      </c>
      <c r="E1200" s="153">
        <v>39735</v>
      </c>
      <c r="F1200" s="91"/>
      <c r="G1200" s="19">
        <v>9</v>
      </c>
      <c r="H1200" s="20">
        <v>1</v>
      </c>
      <c r="I1200" s="20">
        <v>1</v>
      </c>
      <c r="J1200" s="20">
        <v>1</v>
      </c>
      <c r="K1200" s="20">
        <v>0</v>
      </c>
      <c r="L1200" s="156">
        <v>39737</v>
      </c>
      <c r="M1200" s="92"/>
      <c r="N1200" s="19">
        <v>9</v>
      </c>
      <c r="O1200" s="20">
        <v>1</v>
      </c>
      <c r="P1200" s="20">
        <v>1</v>
      </c>
      <c r="Q1200" s="20">
        <v>0</v>
      </c>
      <c r="R1200" s="20">
        <v>1</v>
      </c>
      <c r="S1200" s="4">
        <v>0</v>
      </c>
      <c r="T1200" s="1">
        <v>0</v>
      </c>
      <c r="U1200" s="164">
        <v>39735</v>
      </c>
      <c r="V1200" s="106">
        <v>9</v>
      </c>
      <c r="W1200" s="20">
        <v>1</v>
      </c>
      <c r="X1200" s="437" t="str">
        <f t="shared" si="157"/>
        <v>OK</v>
      </c>
      <c r="Y1200" s="333">
        <f t="shared" si="159"/>
        <v>0</v>
      </c>
      <c r="Z1200" s="9" t="str">
        <f t="shared" si="160"/>
        <v>Tien 21</v>
      </c>
      <c r="AA1200" s="75">
        <v>39738</v>
      </c>
      <c r="AB1200" s="1220"/>
      <c r="AC1200" s="147">
        <f t="shared" si="158"/>
        <v>3</v>
      </c>
      <c r="AD1200" s="20" t="str">
        <f t="shared" si="156"/>
        <v>OK</v>
      </c>
      <c r="AE1200" s="11" t="str">
        <f t="shared" si="161"/>
        <v>-</v>
      </c>
      <c r="AF1200" s="9" t="e">
        <f>IF(#REF!="","",AA1200-#REF!)</f>
        <v>#REF!</v>
      </c>
      <c r="AG1200" s="97"/>
      <c r="AH1200" s="62"/>
    </row>
    <row r="1201" spans="1:34" s="32" customFormat="1" hidden="1" outlineLevel="1" x14ac:dyDescent="0.2">
      <c r="A1201"/>
      <c r="B1201" s="19">
        <v>10</v>
      </c>
      <c r="C1201" s="383">
        <v>1</v>
      </c>
      <c r="D1201" s="20" t="s">
        <v>36</v>
      </c>
      <c r="E1201" s="153">
        <v>39735</v>
      </c>
      <c r="F1201" s="91"/>
      <c r="G1201" s="19">
        <v>10</v>
      </c>
      <c r="H1201" s="20">
        <v>1</v>
      </c>
      <c r="I1201" s="20">
        <v>1</v>
      </c>
      <c r="J1201" s="20">
        <v>1</v>
      </c>
      <c r="K1201" s="20">
        <v>0</v>
      </c>
      <c r="L1201" s="156">
        <v>39737</v>
      </c>
      <c r="M1201" s="92"/>
      <c r="N1201" s="19">
        <v>10</v>
      </c>
      <c r="O1201" s="20">
        <v>1</v>
      </c>
      <c r="P1201" s="20">
        <v>1</v>
      </c>
      <c r="Q1201" s="20">
        <v>0</v>
      </c>
      <c r="R1201" s="20">
        <v>1</v>
      </c>
      <c r="S1201" s="4">
        <v>0</v>
      </c>
      <c r="T1201" s="1">
        <v>0</v>
      </c>
      <c r="U1201" s="164">
        <v>39735</v>
      </c>
      <c r="V1201" s="106">
        <v>10</v>
      </c>
      <c r="W1201" s="20">
        <v>1</v>
      </c>
      <c r="X1201" s="437" t="str">
        <f t="shared" si="157"/>
        <v>OK</v>
      </c>
      <c r="Y1201" s="333">
        <f t="shared" si="159"/>
        <v>0</v>
      </c>
      <c r="Z1201" s="9" t="str">
        <f t="shared" si="160"/>
        <v>Confort</v>
      </c>
      <c r="AA1201" s="75">
        <v>39738</v>
      </c>
      <c r="AB1201" s="1220"/>
      <c r="AC1201" s="147">
        <f t="shared" si="158"/>
        <v>3</v>
      </c>
      <c r="AD1201" s="20" t="str">
        <f t="shared" si="156"/>
        <v>OK</v>
      </c>
      <c r="AE1201" s="11" t="str">
        <f t="shared" si="161"/>
        <v>-</v>
      </c>
      <c r="AF1201" s="9" t="e">
        <f>IF(#REF!="","",AA1201-#REF!)</f>
        <v>#REF!</v>
      </c>
      <c r="AG1201" s="97"/>
      <c r="AH1201" s="62"/>
    </row>
    <row r="1202" spans="1:34" s="32" customFormat="1" hidden="1" outlineLevel="1" x14ac:dyDescent="0.2">
      <c r="A1202"/>
      <c r="B1202" s="22">
        <v>11</v>
      </c>
      <c r="C1202" s="404">
        <v>1</v>
      </c>
      <c r="D1202" s="21" t="s">
        <v>37</v>
      </c>
      <c r="E1202" s="153">
        <v>39735</v>
      </c>
      <c r="F1202" s="91"/>
      <c r="G1202" s="22">
        <v>11</v>
      </c>
      <c r="H1202" s="21">
        <v>1</v>
      </c>
      <c r="I1202" s="21">
        <v>1</v>
      </c>
      <c r="J1202" s="21">
        <v>1</v>
      </c>
      <c r="K1202" s="21">
        <v>0</v>
      </c>
      <c r="L1202" s="157">
        <v>39737</v>
      </c>
      <c r="M1202" s="92"/>
      <c r="N1202" s="22">
        <v>11</v>
      </c>
      <c r="O1202" s="21">
        <v>1</v>
      </c>
      <c r="P1202" s="21">
        <v>1</v>
      </c>
      <c r="Q1202" s="21">
        <v>0</v>
      </c>
      <c r="R1202" s="21">
        <v>1</v>
      </c>
      <c r="S1202" s="14">
        <v>0</v>
      </c>
      <c r="T1202" s="102">
        <v>0</v>
      </c>
      <c r="U1202" s="164">
        <v>39735</v>
      </c>
      <c r="V1202" s="108">
        <v>11</v>
      </c>
      <c r="W1202" s="21">
        <v>1</v>
      </c>
      <c r="X1202" s="437" t="str">
        <f t="shared" si="157"/>
        <v>OK</v>
      </c>
      <c r="Y1202" s="333">
        <f t="shared" si="159"/>
        <v>0</v>
      </c>
      <c r="Z1202" s="12" t="str">
        <f t="shared" si="160"/>
        <v>Solmar</v>
      </c>
      <c r="AA1202" s="75">
        <v>39738</v>
      </c>
      <c r="AB1202" s="1221"/>
      <c r="AC1202" s="147">
        <f t="shared" si="158"/>
        <v>3</v>
      </c>
      <c r="AD1202" s="20" t="str">
        <f t="shared" si="156"/>
        <v>OK</v>
      </c>
      <c r="AE1202" s="11" t="str">
        <f t="shared" si="161"/>
        <v>-</v>
      </c>
      <c r="AF1202" s="9" t="e">
        <f>IF(#REF!="","",AA1202-#REF!)</f>
        <v>#REF!</v>
      </c>
      <c r="AG1202" s="97"/>
      <c r="AH1202" s="62"/>
    </row>
    <row r="1203" spans="1:34" s="32" customFormat="1" hidden="1" outlineLevel="1" x14ac:dyDescent="0.2">
      <c r="A1203"/>
      <c r="B1203" s="19">
        <v>1</v>
      </c>
      <c r="C1203" s="383">
        <v>55</v>
      </c>
      <c r="D1203" s="20" t="s">
        <v>24</v>
      </c>
      <c r="E1203" s="153">
        <v>39737</v>
      </c>
      <c r="F1203" s="91"/>
      <c r="G1203" s="19">
        <v>1</v>
      </c>
      <c r="H1203" s="78">
        <v>162</v>
      </c>
      <c r="I1203" s="20">
        <v>55</v>
      </c>
      <c r="J1203" s="20">
        <v>55</v>
      </c>
      <c r="K1203" s="20">
        <v>0</v>
      </c>
      <c r="L1203" s="156">
        <v>39741</v>
      </c>
      <c r="M1203" s="92"/>
      <c r="N1203" s="19">
        <v>1</v>
      </c>
      <c r="O1203" s="20">
        <v>55</v>
      </c>
      <c r="P1203" s="20">
        <v>55</v>
      </c>
      <c r="Q1203" s="20">
        <v>0</v>
      </c>
      <c r="R1203" s="20">
        <v>55</v>
      </c>
      <c r="S1203" s="4">
        <v>0</v>
      </c>
      <c r="T1203" s="1">
        <v>0</v>
      </c>
      <c r="U1203" s="164">
        <v>39738</v>
      </c>
      <c r="V1203" s="19">
        <v>1</v>
      </c>
      <c r="W1203" s="20">
        <v>55</v>
      </c>
      <c r="X1203" s="437" t="str">
        <f t="shared" si="157"/>
        <v>OK</v>
      </c>
      <c r="Y1203" s="333">
        <f t="shared" si="159"/>
        <v>0</v>
      </c>
      <c r="Z1203" s="9" t="s">
        <v>24</v>
      </c>
      <c r="AA1203" s="75">
        <v>39742</v>
      </c>
      <c r="AB1203" s="1219">
        <f>SUM(W1203:W1213)</f>
        <v>282</v>
      </c>
      <c r="AC1203" s="147">
        <f t="shared" si="158"/>
        <v>5</v>
      </c>
      <c r="AD1203" s="20" t="str">
        <f t="shared" ref="AD1203:AD1266" si="162">IF(AA1203&gt;0,"OK","Pendente")</f>
        <v>OK</v>
      </c>
      <c r="AE1203" s="11" t="str">
        <f t="shared" si="161"/>
        <v>-</v>
      </c>
      <c r="AF1203" s="9" t="e">
        <f>IF(#REF!="","",AA1203-#REF!)</f>
        <v>#REF!</v>
      </c>
      <c r="AG1203" s="97"/>
      <c r="AH1203" s="62"/>
    </row>
    <row r="1204" spans="1:34" s="32" customFormat="1" hidden="1" outlineLevel="1" x14ac:dyDescent="0.2">
      <c r="A1204"/>
      <c r="B1204" s="19">
        <v>2</v>
      </c>
      <c r="C1204" s="383">
        <v>13</v>
      </c>
      <c r="D1204" s="20" t="s">
        <v>25</v>
      </c>
      <c r="E1204" s="153">
        <v>39737</v>
      </c>
      <c r="F1204" s="91"/>
      <c r="G1204" s="19">
        <v>2</v>
      </c>
      <c r="H1204" s="20">
        <v>13</v>
      </c>
      <c r="I1204" s="20">
        <v>13</v>
      </c>
      <c r="J1204" s="20">
        <v>13</v>
      </c>
      <c r="K1204" s="20">
        <v>0</v>
      </c>
      <c r="L1204" s="156">
        <v>39741</v>
      </c>
      <c r="M1204" s="92"/>
      <c r="N1204" s="19">
        <v>2</v>
      </c>
      <c r="O1204" s="20">
        <v>13</v>
      </c>
      <c r="P1204" s="20">
        <v>13</v>
      </c>
      <c r="Q1204" s="20">
        <v>0</v>
      </c>
      <c r="R1204" s="20">
        <v>13</v>
      </c>
      <c r="S1204" s="4">
        <v>0</v>
      </c>
      <c r="T1204" s="1">
        <v>0</v>
      </c>
      <c r="U1204" s="164">
        <v>39738</v>
      </c>
      <c r="V1204" s="19">
        <v>2</v>
      </c>
      <c r="W1204" s="20">
        <v>13</v>
      </c>
      <c r="X1204" s="437" t="str">
        <f t="shared" si="157"/>
        <v>OK</v>
      </c>
      <c r="Y1204" s="333">
        <f t="shared" si="159"/>
        <v>0</v>
      </c>
      <c r="Z1204" s="9" t="str">
        <f t="shared" si="160"/>
        <v>Green</v>
      </c>
      <c r="AA1204" s="75">
        <v>39742</v>
      </c>
      <c r="AB1204" s="1220"/>
      <c r="AC1204" s="147">
        <f t="shared" si="158"/>
        <v>5</v>
      </c>
      <c r="AD1204" s="20" t="str">
        <f t="shared" si="162"/>
        <v>OK</v>
      </c>
      <c r="AE1204" s="11" t="str">
        <f t="shared" si="161"/>
        <v>-</v>
      </c>
      <c r="AF1204" s="9" t="e">
        <f>IF(#REF!="","",AA1204-#REF!)</f>
        <v>#REF!</v>
      </c>
      <c r="AG1204" s="97"/>
      <c r="AH1204" s="62"/>
    </row>
    <row r="1205" spans="1:34" s="32" customFormat="1" hidden="1" outlineLevel="1" x14ac:dyDescent="0.2">
      <c r="A1205"/>
      <c r="B1205" s="19">
        <v>3</v>
      </c>
      <c r="C1205" s="383">
        <v>17</v>
      </c>
      <c r="D1205" s="20" t="s">
        <v>26</v>
      </c>
      <c r="E1205" s="153">
        <v>39737</v>
      </c>
      <c r="F1205" s="91"/>
      <c r="G1205" s="19">
        <v>3</v>
      </c>
      <c r="H1205" s="20">
        <v>17</v>
      </c>
      <c r="I1205" s="20">
        <v>17</v>
      </c>
      <c r="J1205" s="20">
        <v>17</v>
      </c>
      <c r="K1205" s="20">
        <v>0</v>
      </c>
      <c r="L1205" s="156">
        <v>39741</v>
      </c>
      <c r="M1205" s="92"/>
      <c r="N1205" s="19">
        <v>3</v>
      </c>
      <c r="O1205" s="20">
        <v>17</v>
      </c>
      <c r="P1205" s="20">
        <v>17</v>
      </c>
      <c r="Q1205" s="20">
        <v>0</v>
      </c>
      <c r="R1205" s="20">
        <v>17</v>
      </c>
      <c r="S1205" s="4">
        <v>0</v>
      </c>
      <c r="T1205" s="1">
        <v>0</v>
      </c>
      <c r="U1205" s="164">
        <v>39738</v>
      </c>
      <c r="V1205" s="19">
        <v>3</v>
      </c>
      <c r="W1205" s="20">
        <v>17</v>
      </c>
      <c r="X1205" s="437" t="str">
        <f t="shared" si="157"/>
        <v>OK</v>
      </c>
      <c r="Y1205" s="333">
        <f t="shared" si="159"/>
        <v>0</v>
      </c>
      <c r="Z1205" s="9" t="str">
        <f t="shared" si="160"/>
        <v>Black</v>
      </c>
      <c r="AA1205" s="75">
        <v>39742</v>
      </c>
      <c r="AB1205" s="1220"/>
      <c r="AC1205" s="147">
        <f t="shared" si="158"/>
        <v>5</v>
      </c>
      <c r="AD1205" s="20" t="str">
        <f t="shared" si="162"/>
        <v>OK</v>
      </c>
      <c r="AE1205" s="11" t="str">
        <f t="shared" si="161"/>
        <v>-</v>
      </c>
      <c r="AF1205" s="9" t="e">
        <f>IF(#REF!="","",AA1205-#REF!)</f>
        <v>#REF!</v>
      </c>
      <c r="AG1205" s="97"/>
      <c r="AH1205" s="62"/>
    </row>
    <row r="1206" spans="1:34" s="32" customFormat="1" hidden="1" outlineLevel="1" x14ac:dyDescent="0.2">
      <c r="A1206"/>
      <c r="B1206" s="19">
        <v>4</v>
      </c>
      <c r="C1206" s="383">
        <v>1</v>
      </c>
      <c r="D1206" s="20" t="s">
        <v>28</v>
      </c>
      <c r="E1206" s="153">
        <v>39737</v>
      </c>
      <c r="F1206" s="91"/>
      <c r="G1206" s="19">
        <v>4</v>
      </c>
      <c r="H1206" s="20">
        <v>1</v>
      </c>
      <c r="I1206" s="20">
        <v>1</v>
      </c>
      <c r="J1206" s="20">
        <v>1</v>
      </c>
      <c r="K1206" s="20">
        <v>0</v>
      </c>
      <c r="L1206" s="156">
        <v>39741</v>
      </c>
      <c r="M1206" s="92"/>
      <c r="N1206" s="19">
        <v>4</v>
      </c>
      <c r="O1206" s="20">
        <v>1</v>
      </c>
      <c r="P1206" s="20">
        <v>1</v>
      </c>
      <c r="Q1206" s="20">
        <v>0</v>
      </c>
      <c r="R1206" s="20">
        <v>1</v>
      </c>
      <c r="S1206" s="4">
        <v>0</v>
      </c>
      <c r="T1206" s="1">
        <v>0</v>
      </c>
      <c r="U1206" s="164">
        <v>39738</v>
      </c>
      <c r="V1206" s="19">
        <v>4</v>
      </c>
      <c r="W1206" s="20">
        <v>1</v>
      </c>
      <c r="X1206" s="437" t="str">
        <f t="shared" si="157"/>
        <v>OK</v>
      </c>
      <c r="Y1206" s="333">
        <f t="shared" si="159"/>
        <v>0</v>
      </c>
      <c r="Z1206" s="9" t="str">
        <f t="shared" si="160"/>
        <v>Finance</v>
      </c>
      <c r="AA1206" s="75">
        <v>39742</v>
      </c>
      <c r="AB1206" s="1220"/>
      <c r="AC1206" s="147">
        <f t="shared" si="158"/>
        <v>5</v>
      </c>
      <c r="AD1206" s="20" t="str">
        <f t="shared" si="162"/>
        <v>OK</v>
      </c>
      <c r="AE1206" s="11" t="str">
        <f t="shared" si="161"/>
        <v>-</v>
      </c>
      <c r="AF1206" s="9" t="e">
        <f>IF(#REF!="","",AA1206-#REF!)</f>
        <v>#REF!</v>
      </c>
      <c r="AG1206" s="97"/>
      <c r="AH1206" s="62"/>
    </row>
    <row r="1207" spans="1:34" s="32" customFormat="1" hidden="1" outlineLevel="1" x14ac:dyDescent="0.2">
      <c r="A1207"/>
      <c r="B1207" s="19">
        <v>5</v>
      </c>
      <c r="C1207" s="383">
        <v>9</v>
      </c>
      <c r="D1207" s="20" t="s">
        <v>29</v>
      </c>
      <c r="E1207" s="153">
        <v>39737</v>
      </c>
      <c r="F1207" s="91"/>
      <c r="G1207" s="19">
        <v>5</v>
      </c>
      <c r="H1207" s="20">
        <v>9</v>
      </c>
      <c r="I1207" s="20">
        <v>9</v>
      </c>
      <c r="J1207" s="20">
        <v>9</v>
      </c>
      <c r="K1207" s="20">
        <v>0</v>
      </c>
      <c r="L1207" s="156">
        <v>39741</v>
      </c>
      <c r="M1207" s="92"/>
      <c r="N1207" s="19">
        <v>5</v>
      </c>
      <c r="O1207" s="20">
        <v>9</v>
      </c>
      <c r="P1207" s="20">
        <v>9</v>
      </c>
      <c r="Q1207" s="20">
        <v>0</v>
      </c>
      <c r="R1207" s="20">
        <v>9</v>
      </c>
      <c r="S1207" s="4">
        <v>0</v>
      </c>
      <c r="T1207" s="1">
        <v>0</v>
      </c>
      <c r="U1207" s="164">
        <v>39738</v>
      </c>
      <c r="V1207" s="19">
        <v>5</v>
      </c>
      <c r="W1207" s="20">
        <v>9</v>
      </c>
      <c r="X1207" s="437" t="str">
        <f t="shared" si="157"/>
        <v>OK</v>
      </c>
      <c r="Y1207" s="333">
        <f t="shared" si="159"/>
        <v>0</v>
      </c>
      <c r="Z1207" s="9" t="str">
        <f t="shared" si="160"/>
        <v>Credial</v>
      </c>
      <c r="AA1207" s="75">
        <v>39742</v>
      </c>
      <c r="AB1207" s="1220"/>
      <c r="AC1207" s="147">
        <f t="shared" si="158"/>
        <v>5</v>
      </c>
      <c r="AD1207" s="20" t="str">
        <f t="shared" si="162"/>
        <v>OK</v>
      </c>
      <c r="AE1207" s="11" t="str">
        <f t="shared" si="161"/>
        <v>-</v>
      </c>
      <c r="AF1207" s="9" t="e">
        <f>IF(#REF!="","",AA1207-#REF!)</f>
        <v>#REF!</v>
      </c>
      <c r="AG1207" s="97"/>
      <c r="AH1207" s="62"/>
    </row>
    <row r="1208" spans="1:34" s="32" customFormat="1" hidden="1" outlineLevel="1" x14ac:dyDescent="0.2">
      <c r="A1208"/>
      <c r="B1208" s="19">
        <v>6</v>
      </c>
      <c r="C1208" s="383">
        <v>94</v>
      </c>
      <c r="D1208" s="20" t="s">
        <v>30</v>
      </c>
      <c r="E1208" s="153">
        <v>39737</v>
      </c>
      <c r="F1208" s="91"/>
      <c r="G1208" s="19">
        <v>6</v>
      </c>
      <c r="H1208" s="20">
        <v>94</v>
      </c>
      <c r="I1208" s="20">
        <v>94</v>
      </c>
      <c r="J1208" s="20">
        <v>94</v>
      </c>
      <c r="K1208" s="20">
        <v>0</v>
      </c>
      <c r="L1208" s="156">
        <v>39741</v>
      </c>
      <c r="M1208" s="92"/>
      <c r="N1208" s="19">
        <v>6</v>
      </c>
      <c r="O1208" s="20">
        <v>94</v>
      </c>
      <c r="P1208" s="20">
        <v>94</v>
      </c>
      <c r="Q1208" s="20">
        <v>0</v>
      </c>
      <c r="R1208" s="20">
        <v>94</v>
      </c>
      <c r="S1208" s="4">
        <v>0</v>
      </c>
      <c r="T1208" s="1">
        <v>0</v>
      </c>
      <c r="U1208" s="164">
        <v>39738</v>
      </c>
      <c r="V1208" s="19">
        <v>6</v>
      </c>
      <c r="W1208" s="20">
        <v>94</v>
      </c>
      <c r="X1208" s="437" t="str">
        <f t="shared" si="157"/>
        <v>OK</v>
      </c>
      <c r="Y1208" s="333">
        <f t="shared" si="159"/>
        <v>0</v>
      </c>
      <c r="Z1208" s="9" t="str">
        <f t="shared" si="160"/>
        <v>Ikeia</v>
      </c>
      <c r="AA1208" s="75">
        <v>39742</v>
      </c>
      <c r="AB1208" s="1220"/>
      <c r="AC1208" s="147">
        <f t="shared" si="158"/>
        <v>5</v>
      </c>
      <c r="AD1208" s="20" t="str">
        <f t="shared" si="162"/>
        <v>OK</v>
      </c>
      <c r="AE1208" s="11" t="str">
        <f t="shared" si="161"/>
        <v>-</v>
      </c>
      <c r="AF1208" s="9" t="e">
        <f>IF(#REF!="","",AA1208-#REF!)</f>
        <v>#REF!</v>
      </c>
      <c r="AG1208" s="97"/>
      <c r="AH1208" s="62"/>
    </row>
    <row r="1209" spans="1:34" s="32" customFormat="1" hidden="1" outlineLevel="1" x14ac:dyDescent="0.2">
      <c r="A1209"/>
      <c r="B1209" s="19">
        <v>7</v>
      </c>
      <c r="C1209" s="383">
        <v>5</v>
      </c>
      <c r="D1209" s="20" t="s">
        <v>31</v>
      </c>
      <c r="E1209" s="153">
        <v>39737</v>
      </c>
      <c r="F1209" s="91"/>
      <c r="G1209" s="19">
        <v>7</v>
      </c>
      <c r="H1209" s="20">
        <v>5</v>
      </c>
      <c r="I1209" s="20">
        <v>5</v>
      </c>
      <c r="J1209" s="20">
        <v>5</v>
      </c>
      <c r="K1209" s="20">
        <v>0</v>
      </c>
      <c r="L1209" s="156">
        <v>39741</v>
      </c>
      <c r="M1209" s="92"/>
      <c r="N1209" s="19">
        <v>7</v>
      </c>
      <c r="O1209" s="20">
        <v>5</v>
      </c>
      <c r="P1209" s="20">
        <v>5</v>
      </c>
      <c r="Q1209" s="20">
        <v>0</v>
      </c>
      <c r="R1209" s="20">
        <v>5</v>
      </c>
      <c r="S1209" s="4">
        <v>0</v>
      </c>
      <c r="T1209" s="1">
        <v>0</v>
      </c>
      <c r="U1209" s="164">
        <v>39738</v>
      </c>
      <c r="V1209" s="19">
        <v>7</v>
      </c>
      <c r="W1209" s="20">
        <v>5</v>
      </c>
      <c r="X1209" s="437" t="str">
        <f t="shared" si="157"/>
        <v>OK</v>
      </c>
      <c r="Y1209" s="333">
        <f t="shared" si="159"/>
        <v>0</v>
      </c>
      <c r="Z1209" s="9" t="str">
        <f t="shared" si="160"/>
        <v>Moviflor</v>
      </c>
      <c r="AA1209" s="75">
        <v>39742</v>
      </c>
      <c r="AB1209" s="1220"/>
      <c r="AC1209" s="147">
        <f t="shared" si="158"/>
        <v>5</v>
      </c>
      <c r="AD1209" s="20" t="str">
        <f t="shared" si="162"/>
        <v>OK</v>
      </c>
      <c r="AE1209" s="11" t="str">
        <f t="shared" si="161"/>
        <v>-</v>
      </c>
      <c r="AF1209" s="9" t="e">
        <f>IF(#REF!="","",AA1209-#REF!)</f>
        <v>#REF!</v>
      </c>
      <c r="AG1209" s="97"/>
      <c r="AH1209" s="62"/>
    </row>
    <row r="1210" spans="1:34" s="32" customFormat="1" hidden="1" outlineLevel="1" x14ac:dyDescent="0.2">
      <c r="A1210"/>
      <c r="B1210" s="19">
        <v>8</v>
      </c>
      <c r="C1210" s="383">
        <v>82</v>
      </c>
      <c r="D1210" s="20" t="s">
        <v>32</v>
      </c>
      <c r="E1210" s="153">
        <v>39737</v>
      </c>
      <c r="F1210" s="91"/>
      <c r="G1210" s="19">
        <v>8</v>
      </c>
      <c r="H1210" s="20">
        <v>82</v>
      </c>
      <c r="I1210" s="20">
        <v>82</v>
      </c>
      <c r="J1210" s="20">
        <v>82</v>
      </c>
      <c r="K1210" s="20">
        <v>0</v>
      </c>
      <c r="L1210" s="156">
        <v>39741</v>
      </c>
      <c r="M1210" s="92"/>
      <c r="N1210" s="19">
        <v>8</v>
      </c>
      <c r="O1210" s="20">
        <v>82</v>
      </c>
      <c r="P1210" s="20">
        <v>82</v>
      </c>
      <c r="Q1210" s="20">
        <v>0</v>
      </c>
      <c r="R1210" s="20">
        <v>82</v>
      </c>
      <c r="S1210" s="4">
        <v>0</v>
      </c>
      <c r="T1210" s="1">
        <v>0</v>
      </c>
      <c r="U1210" s="164">
        <v>39738</v>
      </c>
      <c r="V1210" s="19">
        <v>8</v>
      </c>
      <c r="W1210" s="20">
        <v>82</v>
      </c>
      <c r="X1210" s="437" t="str">
        <f t="shared" si="157"/>
        <v>OK</v>
      </c>
      <c r="Y1210" s="333">
        <f t="shared" si="159"/>
        <v>0</v>
      </c>
      <c r="Z1210" s="9" t="str">
        <f t="shared" si="160"/>
        <v>Conforama</v>
      </c>
      <c r="AA1210" s="75">
        <v>39742</v>
      </c>
      <c r="AB1210" s="1220"/>
      <c r="AC1210" s="147">
        <f t="shared" si="158"/>
        <v>5</v>
      </c>
      <c r="AD1210" s="20" t="str">
        <f t="shared" si="162"/>
        <v>OK</v>
      </c>
      <c r="AE1210" s="11" t="str">
        <f t="shared" si="161"/>
        <v>-</v>
      </c>
      <c r="AF1210" s="9" t="e">
        <f>IF(#REF!="","",AA1210-#REF!)</f>
        <v>#REF!</v>
      </c>
      <c r="AG1210" s="97"/>
      <c r="AH1210" s="62"/>
    </row>
    <row r="1211" spans="1:34" s="32" customFormat="1" hidden="1" outlineLevel="1" x14ac:dyDescent="0.2">
      <c r="A1211"/>
      <c r="B1211" s="19">
        <v>9</v>
      </c>
      <c r="C1211" s="383">
        <v>3</v>
      </c>
      <c r="D1211" s="20" t="s">
        <v>34</v>
      </c>
      <c r="E1211" s="153">
        <v>39737</v>
      </c>
      <c r="F1211" s="91"/>
      <c r="G1211" s="19">
        <v>9</v>
      </c>
      <c r="H1211" s="20">
        <v>3</v>
      </c>
      <c r="I1211" s="20">
        <v>3</v>
      </c>
      <c r="J1211" s="20">
        <v>3</v>
      </c>
      <c r="K1211" s="20">
        <v>0</v>
      </c>
      <c r="L1211" s="156">
        <v>39741</v>
      </c>
      <c r="M1211" s="92"/>
      <c r="N1211" s="19">
        <v>9</v>
      </c>
      <c r="O1211" s="20">
        <v>3</v>
      </c>
      <c r="P1211" s="20">
        <v>3</v>
      </c>
      <c r="Q1211" s="20">
        <v>0</v>
      </c>
      <c r="R1211" s="20">
        <v>3</v>
      </c>
      <c r="S1211" s="4">
        <v>0</v>
      </c>
      <c r="T1211" s="1">
        <v>0</v>
      </c>
      <c r="U1211" s="164">
        <v>39738</v>
      </c>
      <c r="V1211" s="19">
        <v>9</v>
      </c>
      <c r="W1211" s="20">
        <v>3</v>
      </c>
      <c r="X1211" s="437" t="str">
        <f t="shared" si="157"/>
        <v>OK</v>
      </c>
      <c r="Y1211" s="333">
        <f t="shared" si="159"/>
        <v>0</v>
      </c>
      <c r="Z1211" s="9" t="str">
        <f t="shared" si="160"/>
        <v>Euronics</v>
      </c>
      <c r="AA1211" s="75">
        <v>39742</v>
      </c>
      <c r="AB1211" s="1220"/>
      <c r="AC1211" s="147">
        <f t="shared" si="158"/>
        <v>5</v>
      </c>
      <c r="AD1211" s="20" t="str">
        <f t="shared" si="162"/>
        <v>OK</v>
      </c>
      <c r="AE1211" s="11" t="str">
        <f t="shared" si="161"/>
        <v>-</v>
      </c>
      <c r="AF1211" s="9" t="e">
        <f>IF(#REF!="","",AA1211-#REF!)</f>
        <v>#REF!</v>
      </c>
      <c r="AG1211" s="97"/>
      <c r="AH1211" s="62"/>
    </row>
    <row r="1212" spans="1:34" s="32" customFormat="1" hidden="1" outlineLevel="1" x14ac:dyDescent="0.2">
      <c r="A1212"/>
      <c r="B1212" s="19">
        <v>10</v>
      </c>
      <c r="C1212" s="383">
        <v>2</v>
      </c>
      <c r="D1212" s="20" t="s">
        <v>35</v>
      </c>
      <c r="E1212" s="153">
        <v>39737</v>
      </c>
      <c r="F1212" s="91"/>
      <c r="G1212" s="19">
        <v>10</v>
      </c>
      <c r="H1212" s="20">
        <v>2</v>
      </c>
      <c r="I1212" s="20">
        <v>2</v>
      </c>
      <c r="J1212" s="20">
        <v>2</v>
      </c>
      <c r="K1212" s="20">
        <v>0</v>
      </c>
      <c r="L1212" s="156">
        <v>39741</v>
      </c>
      <c r="M1212" s="92"/>
      <c r="N1212" s="19">
        <v>10</v>
      </c>
      <c r="O1212" s="20">
        <v>2</v>
      </c>
      <c r="P1212" s="20">
        <v>2</v>
      </c>
      <c r="Q1212" s="20">
        <v>0</v>
      </c>
      <c r="R1212" s="20">
        <v>2</v>
      </c>
      <c r="S1212" s="4">
        <v>0</v>
      </c>
      <c r="T1212" s="1">
        <v>0</v>
      </c>
      <c r="U1212" s="164">
        <v>39738</v>
      </c>
      <c r="V1212" s="19">
        <v>10</v>
      </c>
      <c r="W1212" s="20">
        <v>2</v>
      </c>
      <c r="X1212" s="437" t="str">
        <f t="shared" si="157"/>
        <v>OK</v>
      </c>
      <c r="Y1212" s="333">
        <f t="shared" si="159"/>
        <v>0</v>
      </c>
      <c r="Z1212" s="9" t="str">
        <f t="shared" si="160"/>
        <v>Tien 21</v>
      </c>
      <c r="AA1212" s="75">
        <v>39742</v>
      </c>
      <c r="AB1212" s="1220"/>
      <c r="AC1212" s="147">
        <f t="shared" si="158"/>
        <v>5</v>
      </c>
      <c r="AD1212" s="20" t="str">
        <f t="shared" si="162"/>
        <v>OK</v>
      </c>
      <c r="AE1212" s="11" t="str">
        <f t="shared" si="161"/>
        <v>-</v>
      </c>
      <c r="AF1212" s="9" t="e">
        <f>IF(#REF!="","",AA1212-#REF!)</f>
        <v>#REF!</v>
      </c>
      <c r="AG1212" s="97"/>
      <c r="AH1212" s="62"/>
    </row>
    <row r="1213" spans="1:34" s="32" customFormat="1" hidden="1" outlineLevel="1" x14ac:dyDescent="0.2">
      <c r="A1213"/>
      <c r="B1213" s="22">
        <v>11</v>
      </c>
      <c r="C1213" s="404">
        <v>1</v>
      </c>
      <c r="D1213" s="21" t="s">
        <v>36</v>
      </c>
      <c r="E1213" s="153">
        <v>39737</v>
      </c>
      <c r="F1213" s="91"/>
      <c r="G1213" s="22">
        <v>11</v>
      </c>
      <c r="H1213" s="21">
        <v>1</v>
      </c>
      <c r="I1213" s="21">
        <v>1</v>
      </c>
      <c r="J1213" s="21">
        <v>1</v>
      </c>
      <c r="K1213" s="21">
        <v>0</v>
      </c>
      <c r="L1213" s="157">
        <v>39741</v>
      </c>
      <c r="M1213" s="92"/>
      <c r="N1213" s="22">
        <v>11</v>
      </c>
      <c r="O1213" s="21">
        <v>1</v>
      </c>
      <c r="P1213" s="21">
        <v>1</v>
      </c>
      <c r="Q1213" s="21">
        <v>0</v>
      </c>
      <c r="R1213" s="21">
        <v>1</v>
      </c>
      <c r="S1213" s="14">
        <v>0</v>
      </c>
      <c r="T1213" s="102">
        <v>0</v>
      </c>
      <c r="U1213" s="164">
        <v>39738</v>
      </c>
      <c r="V1213" s="22">
        <v>11</v>
      </c>
      <c r="W1213" s="21">
        <v>1</v>
      </c>
      <c r="X1213" s="437" t="str">
        <f t="shared" si="157"/>
        <v>OK</v>
      </c>
      <c r="Y1213" s="333">
        <f t="shared" si="159"/>
        <v>0</v>
      </c>
      <c r="Z1213" s="12" t="str">
        <f t="shared" si="160"/>
        <v>Confort</v>
      </c>
      <c r="AA1213" s="75">
        <v>39742</v>
      </c>
      <c r="AB1213" s="1221"/>
      <c r="AC1213" s="147">
        <f t="shared" si="158"/>
        <v>5</v>
      </c>
      <c r="AD1213" s="20" t="str">
        <f t="shared" si="162"/>
        <v>OK</v>
      </c>
      <c r="AE1213" s="11" t="str">
        <f t="shared" si="161"/>
        <v>-</v>
      </c>
      <c r="AF1213" s="9" t="e">
        <f>IF(#REF!="","",AA1213-#REF!)</f>
        <v>#REF!</v>
      </c>
      <c r="AG1213" s="97"/>
      <c r="AH1213" s="62"/>
    </row>
    <row r="1214" spans="1:34" s="32" customFormat="1" hidden="1" outlineLevel="1" x14ac:dyDescent="0.2">
      <c r="A1214"/>
      <c r="B1214" s="19">
        <v>1</v>
      </c>
      <c r="C1214" s="383">
        <v>129</v>
      </c>
      <c r="D1214" s="20" t="s">
        <v>24</v>
      </c>
      <c r="E1214" s="153">
        <v>39744</v>
      </c>
      <c r="F1214" s="91"/>
      <c r="G1214" s="19">
        <v>1</v>
      </c>
      <c r="H1214" s="78">
        <v>58</v>
      </c>
      <c r="I1214" s="20">
        <v>129</v>
      </c>
      <c r="J1214" s="20">
        <v>129</v>
      </c>
      <c r="K1214" s="20">
        <v>0</v>
      </c>
      <c r="L1214" s="156">
        <v>39748</v>
      </c>
      <c r="M1214" s="92"/>
      <c r="N1214" s="19">
        <v>1</v>
      </c>
      <c r="O1214" s="20">
        <v>129</v>
      </c>
      <c r="P1214" s="20">
        <v>129</v>
      </c>
      <c r="Q1214" s="20">
        <v>0</v>
      </c>
      <c r="R1214" s="20">
        <v>129</v>
      </c>
      <c r="S1214" s="4">
        <v>0</v>
      </c>
      <c r="T1214" s="1">
        <v>0</v>
      </c>
      <c r="U1214" s="164">
        <v>39745</v>
      </c>
      <c r="V1214" s="106">
        <v>1</v>
      </c>
      <c r="W1214" s="20">
        <v>129</v>
      </c>
      <c r="X1214" s="437" t="str">
        <f t="shared" si="157"/>
        <v>OK</v>
      </c>
      <c r="Y1214" s="333">
        <f t="shared" si="159"/>
        <v>0</v>
      </c>
      <c r="Z1214" s="9" t="str">
        <f t="shared" si="160"/>
        <v>White</v>
      </c>
      <c r="AA1214" s="75">
        <v>39748</v>
      </c>
      <c r="AB1214" s="1219">
        <f>SUM(W1214:W1224)</f>
        <v>690</v>
      </c>
      <c r="AC1214" s="147">
        <f t="shared" si="158"/>
        <v>4</v>
      </c>
      <c r="AD1214" s="20" t="str">
        <f t="shared" si="162"/>
        <v>OK</v>
      </c>
      <c r="AE1214" s="11" t="str">
        <f t="shared" si="161"/>
        <v>-</v>
      </c>
      <c r="AF1214" s="9" t="e">
        <f>IF(#REF!="","",AA1214-#REF!)</f>
        <v>#REF!</v>
      </c>
      <c r="AG1214" s="97"/>
      <c r="AH1214" s="62"/>
    </row>
    <row r="1215" spans="1:34" s="32" customFormat="1" hidden="1" outlineLevel="1" x14ac:dyDescent="0.2">
      <c r="A1215"/>
      <c r="B1215" s="19">
        <v>2</v>
      </c>
      <c r="C1215" s="383">
        <v>29</v>
      </c>
      <c r="D1215" s="20" t="s">
        <v>25</v>
      </c>
      <c r="E1215" s="153">
        <v>39744</v>
      </c>
      <c r="F1215" s="91"/>
      <c r="G1215" s="19">
        <v>2</v>
      </c>
      <c r="H1215" s="20">
        <v>29</v>
      </c>
      <c r="I1215" s="20">
        <v>29</v>
      </c>
      <c r="J1215" s="20">
        <v>29</v>
      </c>
      <c r="K1215" s="20">
        <v>0</v>
      </c>
      <c r="L1215" s="156">
        <v>39748</v>
      </c>
      <c r="M1215" s="92"/>
      <c r="N1215" s="19">
        <v>2</v>
      </c>
      <c r="O1215" s="20">
        <v>29</v>
      </c>
      <c r="P1215" s="20">
        <v>29</v>
      </c>
      <c r="Q1215" s="20">
        <v>0</v>
      </c>
      <c r="R1215" s="20">
        <v>29</v>
      </c>
      <c r="S1215" s="4">
        <v>0</v>
      </c>
      <c r="T1215" s="1">
        <v>0</v>
      </c>
      <c r="U1215" s="164">
        <v>39745</v>
      </c>
      <c r="V1215" s="106">
        <v>2</v>
      </c>
      <c r="W1215" s="20">
        <v>29</v>
      </c>
      <c r="X1215" s="437" t="str">
        <f t="shared" si="157"/>
        <v>OK</v>
      </c>
      <c r="Y1215" s="333">
        <f t="shared" si="159"/>
        <v>0</v>
      </c>
      <c r="Z1215" s="9" t="str">
        <f t="shared" si="160"/>
        <v>Green</v>
      </c>
      <c r="AA1215" s="75">
        <v>39748</v>
      </c>
      <c r="AB1215" s="1220"/>
      <c r="AC1215" s="147">
        <f t="shared" si="158"/>
        <v>4</v>
      </c>
      <c r="AD1215" s="20" t="str">
        <f t="shared" si="162"/>
        <v>OK</v>
      </c>
      <c r="AE1215" s="11" t="str">
        <f t="shared" si="161"/>
        <v>-</v>
      </c>
      <c r="AF1215" s="9" t="e">
        <f>IF(#REF!="","",AA1215-#REF!)</f>
        <v>#REF!</v>
      </c>
      <c r="AG1215" s="97"/>
      <c r="AH1215" s="62"/>
    </row>
    <row r="1216" spans="1:34" s="32" customFormat="1" hidden="1" outlineLevel="1" x14ac:dyDescent="0.2">
      <c r="A1216"/>
      <c r="B1216" s="19">
        <v>3</v>
      </c>
      <c r="C1216" s="383">
        <v>45</v>
      </c>
      <c r="D1216" s="20" t="s">
        <v>26</v>
      </c>
      <c r="E1216" s="153">
        <v>39744</v>
      </c>
      <c r="F1216" s="91"/>
      <c r="G1216" s="19">
        <v>3</v>
      </c>
      <c r="H1216" s="20">
        <v>45</v>
      </c>
      <c r="I1216" s="20">
        <v>45</v>
      </c>
      <c r="J1216" s="20">
        <v>45</v>
      </c>
      <c r="K1216" s="20">
        <v>0</v>
      </c>
      <c r="L1216" s="156">
        <v>39748</v>
      </c>
      <c r="M1216" s="92"/>
      <c r="N1216" s="19">
        <v>3</v>
      </c>
      <c r="O1216" s="20">
        <v>45</v>
      </c>
      <c r="P1216" s="20">
        <v>45</v>
      </c>
      <c r="Q1216" s="20">
        <v>0</v>
      </c>
      <c r="R1216" s="20">
        <v>45</v>
      </c>
      <c r="S1216" s="4">
        <v>0</v>
      </c>
      <c r="T1216" s="1">
        <v>0</v>
      </c>
      <c r="U1216" s="164">
        <v>39745</v>
      </c>
      <c r="V1216" s="106">
        <v>3</v>
      </c>
      <c r="W1216" s="20">
        <v>45</v>
      </c>
      <c r="X1216" s="437" t="str">
        <f t="shared" si="157"/>
        <v>OK</v>
      </c>
      <c r="Y1216" s="333">
        <f t="shared" si="159"/>
        <v>0</v>
      </c>
      <c r="Z1216" s="9" t="str">
        <f t="shared" si="160"/>
        <v>Black</v>
      </c>
      <c r="AA1216" s="75">
        <v>39748</v>
      </c>
      <c r="AB1216" s="1220"/>
      <c r="AC1216" s="147">
        <f t="shared" si="158"/>
        <v>4</v>
      </c>
      <c r="AD1216" s="20" t="str">
        <f t="shared" si="162"/>
        <v>OK</v>
      </c>
      <c r="AE1216" s="11" t="str">
        <f t="shared" si="161"/>
        <v>-</v>
      </c>
      <c r="AF1216" s="9" t="e">
        <f>IF(#REF!="","",AA1216-#REF!)</f>
        <v>#REF!</v>
      </c>
      <c r="AG1216" s="97"/>
      <c r="AH1216" s="62"/>
    </row>
    <row r="1217" spans="1:34" s="32" customFormat="1" hidden="1" outlineLevel="1" x14ac:dyDescent="0.2">
      <c r="A1217"/>
      <c r="B1217" s="19">
        <v>4</v>
      </c>
      <c r="C1217" s="383">
        <v>47</v>
      </c>
      <c r="D1217" s="20" t="s">
        <v>29</v>
      </c>
      <c r="E1217" s="153">
        <v>39744</v>
      </c>
      <c r="F1217" s="91"/>
      <c r="G1217" s="19">
        <v>4</v>
      </c>
      <c r="H1217" s="20">
        <v>47</v>
      </c>
      <c r="I1217" s="20">
        <v>47</v>
      </c>
      <c r="J1217" s="20">
        <v>47</v>
      </c>
      <c r="K1217" s="20">
        <v>0</v>
      </c>
      <c r="L1217" s="156">
        <v>39748</v>
      </c>
      <c r="M1217" s="92"/>
      <c r="N1217" s="19">
        <v>4</v>
      </c>
      <c r="O1217" s="20">
        <v>47</v>
      </c>
      <c r="P1217" s="20">
        <v>47</v>
      </c>
      <c r="Q1217" s="20">
        <v>0</v>
      </c>
      <c r="R1217" s="20">
        <v>47</v>
      </c>
      <c r="S1217" s="4">
        <v>0</v>
      </c>
      <c r="T1217" s="1">
        <v>0</v>
      </c>
      <c r="U1217" s="164">
        <v>39745</v>
      </c>
      <c r="V1217" s="106">
        <v>4</v>
      </c>
      <c r="W1217" s="20">
        <v>47</v>
      </c>
      <c r="X1217" s="437" t="str">
        <f t="shared" si="157"/>
        <v>OK</v>
      </c>
      <c r="Y1217" s="333">
        <f t="shared" si="159"/>
        <v>0</v>
      </c>
      <c r="Z1217" s="9" t="str">
        <f t="shared" si="160"/>
        <v>Credial</v>
      </c>
      <c r="AA1217" s="75">
        <v>39749</v>
      </c>
      <c r="AB1217" s="1220"/>
      <c r="AC1217" s="147">
        <f t="shared" si="158"/>
        <v>5</v>
      </c>
      <c r="AD1217" s="20" t="str">
        <f t="shared" si="162"/>
        <v>OK</v>
      </c>
      <c r="AE1217" s="11" t="str">
        <f t="shared" si="161"/>
        <v>-</v>
      </c>
      <c r="AF1217" s="9" t="e">
        <f>IF(#REF!="","",AA1217-#REF!)</f>
        <v>#REF!</v>
      </c>
      <c r="AG1217" s="97"/>
      <c r="AH1217" s="62"/>
    </row>
    <row r="1218" spans="1:34" s="32" customFormat="1" hidden="1" outlineLevel="1" x14ac:dyDescent="0.2">
      <c r="A1218"/>
      <c r="B1218" s="19">
        <v>5</v>
      </c>
      <c r="C1218" s="383">
        <v>263</v>
      </c>
      <c r="D1218" s="20" t="s">
        <v>30</v>
      </c>
      <c r="E1218" s="153">
        <v>39744</v>
      </c>
      <c r="F1218" s="91"/>
      <c r="G1218" s="19">
        <v>5</v>
      </c>
      <c r="H1218" s="20">
        <v>263</v>
      </c>
      <c r="I1218" s="20">
        <v>263</v>
      </c>
      <c r="J1218" s="20">
        <v>263</v>
      </c>
      <c r="K1218" s="20">
        <v>0</v>
      </c>
      <c r="L1218" s="156">
        <v>39748</v>
      </c>
      <c r="M1218" s="92"/>
      <c r="N1218" s="19">
        <v>5</v>
      </c>
      <c r="O1218" s="20">
        <v>263</v>
      </c>
      <c r="P1218" s="20">
        <v>263</v>
      </c>
      <c r="Q1218" s="20">
        <v>0</v>
      </c>
      <c r="R1218" s="20">
        <v>263</v>
      </c>
      <c r="S1218" s="4">
        <v>0</v>
      </c>
      <c r="T1218" s="1">
        <v>0</v>
      </c>
      <c r="U1218" s="164">
        <v>39745</v>
      </c>
      <c r="V1218" s="106">
        <v>4</v>
      </c>
      <c r="W1218" s="20">
        <v>263</v>
      </c>
      <c r="X1218" s="437" t="str">
        <f t="shared" si="157"/>
        <v>OK</v>
      </c>
      <c r="Y1218" s="333">
        <f t="shared" si="159"/>
        <v>0</v>
      </c>
      <c r="Z1218" s="9" t="str">
        <f t="shared" si="160"/>
        <v>Ikeia</v>
      </c>
      <c r="AA1218" s="75">
        <v>39748</v>
      </c>
      <c r="AB1218" s="1220"/>
      <c r="AC1218" s="147">
        <f t="shared" si="158"/>
        <v>4</v>
      </c>
      <c r="AD1218" s="20" t="str">
        <f t="shared" si="162"/>
        <v>OK</v>
      </c>
      <c r="AE1218" s="11" t="str">
        <f t="shared" si="161"/>
        <v>-</v>
      </c>
      <c r="AF1218" s="9" t="e">
        <f>IF(#REF!="","",AA1218-#REF!)</f>
        <v>#REF!</v>
      </c>
      <c r="AG1218" s="97"/>
      <c r="AH1218" s="62"/>
    </row>
    <row r="1219" spans="1:34" s="32" customFormat="1" hidden="1" outlineLevel="1" x14ac:dyDescent="0.2">
      <c r="A1219"/>
      <c r="B1219" s="19">
        <v>6</v>
      </c>
      <c r="C1219" s="383">
        <v>13</v>
      </c>
      <c r="D1219" s="20" t="s">
        <v>31</v>
      </c>
      <c r="E1219" s="153">
        <v>39744</v>
      </c>
      <c r="F1219" s="91"/>
      <c r="G1219" s="19">
        <v>6</v>
      </c>
      <c r="H1219" s="20">
        <v>13</v>
      </c>
      <c r="I1219" s="20">
        <v>13</v>
      </c>
      <c r="J1219" s="20">
        <v>13</v>
      </c>
      <c r="K1219" s="20">
        <v>0</v>
      </c>
      <c r="L1219" s="156">
        <v>39748</v>
      </c>
      <c r="M1219" s="92"/>
      <c r="N1219" s="19">
        <v>6</v>
      </c>
      <c r="O1219" s="20">
        <v>13</v>
      </c>
      <c r="P1219" s="20">
        <v>13</v>
      </c>
      <c r="Q1219" s="20">
        <v>0</v>
      </c>
      <c r="R1219" s="20">
        <v>13</v>
      </c>
      <c r="S1219" s="4">
        <v>0</v>
      </c>
      <c r="T1219" s="1">
        <v>0</v>
      </c>
      <c r="U1219" s="164">
        <v>39745</v>
      </c>
      <c r="V1219" s="106">
        <v>6</v>
      </c>
      <c r="W1219" s="20">
        <v>13</v>
      </c>
      <c r="X1219" s="437" t="str">
        <f t="shared" si="157"/>
        <v>OK</v>
      </c>
      <c r="Y1219" s="333">
        <f t="shared" si="159"/>
        <v>0</v>
      </c>
      <c r="Z1219" s="9" t="str">
        <f t="shared" si="160"/>
        <v>Moviflor</v>
      </c>
      <c r="AA1219" s="75">
        <v>39748</v>
      </c>
      <c r="AB1219" s="1220"/>
      <c r="AC1219" s="147">
        <f t="shared" si="158"/>
        <v>4</v>
      </c>
      <c r="AD1219" s="20" t="str">
        <f t="shared" si="162"/>
        <v>OK</v>
      </c>
      <c r="AE1219" s="11" t="str">
        <f t="shared" si="161"/>
        <v>-</v>
      </c>
      <c r="AF1219" s="9" t="e">
        <f>IF(#REF!="","",AA1219-#REF!)</f>
        <v>#REF!</v>
      </c>
      <c r="AG1219" s="97"/>
      <c r="AH1219" s="62"/>
    </row>
    <row r="1220" spans="1:34" s="32" customFormat="1" hidden="1" outlineLevel="1" x14ac:dyDescent="0.2">
      <c r="A1220"/>
      <c r="B1220" s="19">
        <v>7</v>
      </c>
      <c r="C1220" s="383">
        <v>139</v>
      </c>
      <c r="D1220" s="20" t="s">
        <v>32</v>
      </c>
      <c r="E1220" s="153">
        <v>39744</v>
      </c>
      <c r="F1220" s="91"/>
      <c r="G1220" s="19">
        <v>7</v>
      </c>
      <c r="H1220" s="20">
        <v>139</v>
      </c>
      <c r="I1220" s="20">
        <v>139</v>
      </c>
      <c r="J1220" s="20">
        <v>139</v>
      </c>
      <c r="K1220" s="20">
        <v>0</v>
      </c>
      <c r="L1220" s="156">
        <v>39748</v>
      </c>
      <c r="M1220" s="92"/>
      <c r="N1220" s="19">
        <v>7</v>
      </c>
      <c r="O1220" s="20">
        <v>139</v>
      </c>
      <c r="P1220" s="20">
        <v>139</v>
      </c>
      <c r="Q1220" s="20">
        <v>0</v>
      </c>
      <c r="R1220" s="20">
        <v>139</v>
      </c>
      <c r="S1220" s="4">
        <v>0</v>
      </c>
      <c r="T1220" s="1">
        <v>0</v>
      </c>
      <c r="U1220" s="164">
        <v>39745</v>
      </c>
      <c r="V1220" s="106">
        <v>7</v>
      </c>
      <c r="W1220" s="20">
        <v>139</v>
      </c>
      <c r="X1220" s="437" t="str">
        <f t="shared" si="157"/>
        <v>OK</v>
      </c>
      <c r="Y1220" s="333">
        <f t="shared" si="159"/>
        <v>0</v>
      </c>
      <c r="Z1220" s="9" t="str">
        <f t="shared" si="160"/>
        <v>Conforama</v>
      </c>
      <c r="AA1220" s="75">
        <v>39748</v>
      </c>
      <c r="AB1220" s="1220"/>
      <c r="AC1220" s="147">
        <f t="shared" si="158"/>
        <v>4</v>
      </c>
      <c r="AD1220" s="20" t="str">
        <f t="shared" si="162"/>
        <v>OK</v>
      </c>
      <c r="AE1220" s="11" t="str">
        <f t="shared" si="161"/>
        <v>-</v>
      </c>
      <c r="AF1220" s="9" t="e">
        <f>IF(#REF!="","",AA1220-#REF!)</f>
        <v>#REF!</v>
      </c>
      <c r="AG1220" s="97"/>
      <c r="AH1220" s="62"/>
    </row>
    <row r="1221" spans="1:34" s="32" customFormat="1" hidden="1" outlineLevel="1" x14ac:dyDescent="0.2">
      <c r="A1221"/>
      <c r="B1221" s="19">
        <v>8</v>
      </c>
      <c r="C1221" s="383">
        <v>18</v>
      </c>
      <c r="D1221" s="20" t="s">
        <v>34</v>
      </c>
      <c r="E1221" s="153">
        <v>39744</v>
      </c>
      <c r="F1221" s="91"/>
      <c r="G1221" s="19">
        <v>8</v>
      </c>
      <c r="H1221" s="20">
        <v>18</v>
      </c>
      <c r="I1221" s="20">
        <v>18</v>
      </c>
      <c r="J1221" s="20">
        <v>18</v>
      </c>
      <c r="K1221" s="20">
        <v>0</v>
      </c>
      <c r="L1221" s="156">
        <v>39748</v>
      </c>
      <c r="M1221" s="92"/>
      <c r="N1221" s="19">
        <v>8</v>
      </c>
      <c r="O1221" s="20">
        <v>18</v>
      </c>
      <c r="P1221" s="20">
        <v>18</v>
      </c>
      <c r="Q1221" s="20">
        <v>0</v>
      </c>
      <c r="R1221" s="20">
        <v>18</v>
      </c>
      <c r="S1221" s="4">
        <v>0</v>
      </c>
      <c r="T1221" s="1">
        <v>0</v>
      </c>
      <c r="U1221" s="164">
        <v>39745</v>
      </c>
      <c r="V1221" s="106">
        <v>8</v>
      </c>
      <c r="W1221" s="20">
        <v>18</v>
      </c>
      <c r="X1221" s="437" t="str">
        <f t="shared" si="157"/>
        <v>OK</v>
      </c>
      <c r="Y1221" s="333">
        <f t="shared" si="159"/>
        <v>0</v>
      </c>
      <c r="Z1221" s="9" t="str">
        <f t="shared" si="160"/>
        <v>Euronics</v>
      </c>
      <c r="AA1221" s="75">
        <v>39748</v>
      </c>
      <c r="AB1221" s="1220"/>
      <c r="AC1221" s="147">
        <f t="shared" si="158"/>
        <v>4</v>
      </c>
      <c r="AD1221" s="20" t="str">
        <f t="shared" si="162"/>
        <v>OK</v>
      </c>
      <c r="AE1221" s="11" t="str">
        <f t="shared" si="161"/>
        <v>-</v>
      </c>
      <c r="AF1221" s="9" t="e">
        <f>IF(#REF!="","",AA1221-#REF!)</f>
        <v>#REF!</v>
      </c>
      <c r="AG1221" s="97"/>
      <c r="AH1221" s="62"/>
    </row>
    <row r="1222" spans="1:34" s="32" customFormat="1" hidden="1" outlineLevel="1" x14ac:dyDescent="0.2">
      <c r="A1222"/>
      <c r="B1222" s="19">
        <v>9</v>
      </c>
      <c r="C1222" s="383">
        <v>2</v>
      </c>
      <c r="D1222" s="20" t="s">
        <v>35</v>
      </c>
      <c r="E1222" s="153">
        <v>39744</v>
      </c>
      <c r="F1222" s="91"/>
      <c r="G1222" s="19">
        <v>9</v>
      </c>
      <c r="H1222" s="20">
        <v>2</v>
      </c>
      <c r="I1222" s="20">
        <v>2</v>
      </c>
      <c r="J1222" s="20">
        <v>2</v>
      </c>
      <c r="K1222" s="20">
        <v>0</v>
      </c>
      <c r="L1222" s="156">
        <v>39748</v>
      </c>
      <c r="M1222" s="92"/>
      <c r="N1222" s="19">
        <v>9</v>
      </c>
      <c r="O1222" s="20">
        <v>2</v>
      </c>
      <c r="P1222" s="20">
        <v>2</v>
      </c>
      <c r="Q1222" s="20">
        <v>0</v>
      </c>
      <c r="R1222" s="20">
        <v>2</v>
      </c>
      <c r="S1222" s="4">
        <v>0</v>
      </c>
      <c r="T1222" s="1">
        <v>0</v>
      </c>
      <c r="U1222" s="164">
        <v>39745</v>
      </c>
      <c r="V1222" s="106">
        <v>9</v>
      </c>
      <c r="W1222" s="20">
        <v>2</v>
      </c>
      <c r="X1222" s="437" t="str">
        <f t="shared" si="157"/>
        <v>OK</v>
      </c>
      <c r="Y1222" s="333">
        <f t="shared" si="159"/>
        <v>0</v>
      </c>
      <c r="Z1222" s="9" t="str">
        <f t="shared" si="160"/>
        <v>Tien 21</v>
      </c>
      <c r="AA1222" s="75">
        <v>39748</v>
      </c>
      <c r="AB1222" s="1220"/>
      <c r="AC1222" s="147">
        <f t="shared" si="158"/>
        <v>4</v>
      </c>
      <c r="AD1222" s="20" t="str">
        <f t="shared" si="162"/>
        <v>OK</v>
      </c>
      <c r="AE1222" s="11" t="str">
        <f t="shared" si="161"/>
        <v>-</v>
      </c>
      <c r="AF1222" s="9" t="e">
        <f>IF(#REF!="","",AA1222-#REF!)</f>
        <v>#REF!</v>
      </c>
      <c r="AG1222" s="97"/>
      <c r="AH1222" s="62"/>
    </row>
    <row r="1223" spans="1:34" s="32" customFormat="1" hidden="1" outlineLevel="1" x14ac:dyDescent="0.2">
      <c r="A1223"/>
      <c r="B1223" s="19">
        <v>10</v>
      </c>
      <c r="C1223" s="383">
        <v>4</v>
      </c>
      <c r="D1223" s="20" t="s">
        <v>36</v>
      </c>
      <c r="E1223" s="153">
        <v>39744</v>
      </c>
      <c r="F1223" s="91"/>
      <c r="G1223" s="19">
        <v>10</v>
      </c>
      <c r="H1223" s="20">
        <v>4</v>
      </c>
      <c r="I1223" s="20">
        <v>4</v>
      </c>
      <c r="J1223" s="20">
        <v>4</v>
      </c>
      <c r="K1223" s="20">
        <v>0</v>
      </c>
      <c r="L1223" s="156">
        <v>39748</v>
      </c>
      <c r="M1223" s="92"/>
      <c r="N1223" s="19">
        <v>10</v>
      </c>
      <c r="O1223" s="20">
        <v>4</v>
      </c>
      <c r="P1223" s="20">
        <v>4</v>
      </c>
      <c r="Q1223" s="20">
        <v>0</v>
      </c>
      <c r="R1223" s="20">
        <v>4</v>
      </c>
      <c r="S1223" s="4">
        <v>0</v>
      </c>
      <c r="T1223" s="1">
        <v>0</v>
      </c>
      <c r="U1223" s="164">
        <v>39745</v>
      </c>
      <c r="V1223" s="106">
        <v>10</v>
      </c>
      <c r="W1223" s="20">
        <v>4</v>
      </c>
      <c r="X1223" s="437" t="str">
        <f t="shared" si="157"/>
        <v>OK</v>
      </c>
      <c r="Y1223" s="333">
        <f t="shared" si="159"/>
        <v>0</v>
      </c>
      <c r="Z1223" s="9" t="str">
        <f t="shared" si="160"/>
        <v>Confort</v>
      </c>
      <c r="AA1223" s="75">
        <v>39748</v>
      </c>
      <c r="AB1223" s="1220"/>
      <c r="AC1223" s="147">
        <f t="shared" si="158"/>
        <v>4</v>
      </c>
      <c r="AD1223" s="20" t="str">
        <f t="shared" si="162"/>
        <v>OK</v>
      </c>
      <c r="AE1223" s="11" t="str">
        <f t="shared" si="161"/>
        <v>-</v>
      </c>
      <c r="AF1223" s="9" t="e">
        <f>IF(#REF!="","",AA1223-#REF!)</f>
        <v>#REF!</v>
      </c>
      <c r="AG1223" s="97"/>
      <c r="AH1223" s="62"/>
    </row>
    <row r="1224" spans="1:34" s="32" customFormat="1" hidden="1" outlineLevel="1" x14ac:dyDescent="0.2">
      <c r="A1224"/>
      <c r="B1224" s="22">
        <v>11</v>
      </c>
      <c r="C1224" s="404">
        <v>1</v>
      </c>
      <c r="D1224" s="21" t="s">
        <v>37</v>
      </c>
      <c r="E1224" s="153">
        <v>39744</v>
      </c>
      <c r="F1224" s="91"/>
      <c r="G1224" s="22">
        <v>11</v>
      </c>
      <c r="H1224" s="21">
        <v>1</v>
      </c>
      <c r="I1224" s="21">
        <v>1</v>
      </c>
      <c r="J1224" s="21">
        <v>1</v>
      </c>
      <c r="K1224" s="21">
        <v>0</v>
      </c>
      <c r="L1224" s="157">
        <v>39748</v>
      </c>
      <c r="M1224" s="92"/>
      <c r="N1224" s="22">
        <v>11</v>
      </c>
      <c r="O1224" s="21">
        <v>1</v>
      </c>
      <c r="P1224" s="21">
        <v>1</v>
      </c>
      <c r="Q1224" s="21">
        <v>0</v>
      </c>
      <c r="R1224" s="21">
        <v>1</v>
      </c>
      <c r="S1224" s="14">
        <v>0</v>
      </c>
      <c r="T1224" s="102">
        <v>0</v>
      </c>
      <c r="U1224" s="164">
        <v>39745</v>
      </c>
      <c r="V1224" s="108">
        <v>11</v>
      </c>
      <c r="W1224" s="21">
        <v>1</v>
      </c>
      <c r="X1224" s="437" t="str">
        <f t="shared" ref="X1224:X1287" si="163">IF(C1224=W1224,"OK",IF(W1224=R1224,"ERRO",IF(W1224="","KO",IF(W1224=J1224,"ERRO"))))</f>
        <v>OK</v>
      </c>
      <c r="Y1224" s="333">
        <f t="shared" si="159"/>
        <v>0</v>
      </c>
      <c r="Z1224" s="12" t="str">
        <f t="shared" si="160"/>
        <v>Solmar</v>
      </c>
      <c r="AA1224" s="75">
        <v>39748</v>
      </c>
      <c r="AB1224" s="1221"/>
      <c r="AC1224" s="147">
        <f t="shared" ref="AC1224:AC1287" si="164">DAYS360(E1224,AA1224)</f>
        <v>4</v>
      </c>
      <c r="AD1224" s="20" t="str">
        <f t="shared" si="162"/>
        <v>OK</v>
      </c>
      <c r="AE1224" s="11" t="str">
        <f t="shared" si="161"/>
        <v>-</v>
      </c>
      <c r="AF1224" s="9" t="e">
        <f>IF(#REF!="","",AA1224-#REF!)</f>
        <v>#REF!</v>
      </c>
      <c r="AG1224" s="97"/>
      <c r="AH1224" s="62"/>
    </row>
    <row r="1225" spans="1:34" s="32" customFormat="1" hidden="1" outlineLevel="1" x14ac:dyDescent="0.2">
      <c r="A1225"/>
      <c r="B1225" s="19">
        <v>1</v>
      </c>
      <c r="C1225" s="383">
        <v>38</v>
      </c>
      <c r="D1225" s="20" t="s">
        <v>24</v>
      </c>
      <c r="E1225" s="153">
        <v>39748</v>
      </c>
      <c r="F1225" s="91"/>
      <c r="G1225" s="19">
        <v>1</v>
      </c>
      <c r="H1225" s="78">
        <v>112</v>
      </c>
      <c r="I1225" s="20">
        <v>38</v>
      </c>
      <c r="J1225" s="20">
        <v>38</v>
      </c>
      <c r="K1225" s="20">
        <v>0</v>
      </c>
      <c r="L1225" s="156">
        <v>39749</v>
      </c>
      <c r="M1225" s="92"/>
      <c r="N1225" s="19">
        <v>1</v>
      </c>
      <c r="O1225" s="20">
        <v>38</v>
      </c>
      <c r="P1225" s="20">
        <v>38</v>
      </c>
      <c r="Q1225" s="20">
        <v>0</v>
      </c>
      <c r="R1225" s="20">
        <v>38</v>
      </c>
      <c r="S1225" s="4">
        <v>0</v>
      </c>
      <c r="T1225" s="1">
        <v>0</v>
      </c>
      <c r="U1225" s="164">
        <v>39749</v>
      </c>
      <c r="V1225" s="106">
        <v>1</v>
      </c>
      <c r="W1225" s="20">
        <v>38</v>
      </c>
      <c r="X1225" s="437" t="str">
        <f t="shared" si="163"/>
        <v>OK</v>
      </c>
      <c r="Y1225" s="333">
        <f t="shared" ref="Y1225:Y1288" si="165">+C1225-W1225</f>
        <v>0</v>
      </c>
      <c r="Z1225" s="9" t="str">
        <f t="shared" ref="Z1225:Z1288" si="166">IF(D1225="","",D1225)</f>
        <v>White</v>
      </c>
      <c r="AA1225" s="75">
        <v>39750</v>
      </c>
      <c r="AB1225" s="1233">
        <f>SUM(W1225:W1232)</f>
        <v>290</v>
      </c>
      <c r="AC1225" s="147">
        <f t="shared" si="164"/>
        <v>2</v>
      </c>
      <c r="AD1225" s="20" t="str">
        <f t="shared" si="162"/>
        <v>OK</v>
      </c>
      <c r="AE1225" s="11" t="str">
        <f t="shared" si="161"/>
        <v>-</v>
      </c>
      <c r="AF1225" s="9" t="e">
        <f>IF(#REF!="","",AA1225-#REF!)</f>
        <v>#REF!</v>
      </c>
      <c r="AG1225" s="97"/>
      <c r="AH1225" s="62"/>
    </row>
    <row r="1226" spans="1:34" s="32" customFormat="1" hidden="1" outlineLevel="1" x14ac:dyDescent="0.2">
      <c r="A1226"/>
      <c r="B1226" s="19">
        <v>2</v>
      </c>
      <c r="C1226" s="383">
        <v>11</v>
      </c>
      <c r="D1226" s="20" t="s">
        <v>25</v>
      </c>
      <c r="E1226" s="153">
        <v>39748</v>
      </c>
      <c r="F1226" s="91"/>
      <c r="G1226" s="19">
        <v>2</v>
      </c>
      <c r="H1226" s="20">
        <v>11</v>
      </c>
      <c r="I1226" s="20">
        <v>11</v>
      </c>
      <c r="J1226" s="20">
        <v>11</v>
      </c>
      <c r="K1226" s="20">
        <v>0</v>
      </c>
      <c r="L1226" s="156">
        <v>39749</v>
      </c>
      <c r="M1226" s="92"/>
      <c r="N1226" s="19">
        <v>2</v>
      </c>
      <c r="O1226" s="20">
        <v>11</v>
      </c>
      <c r="P1226" s="20">
        <v>11</v>
      </c>
      <c r="Q1226" s="20">
        <v>0</v>
      </c>
      <c r="R1226" s="20">
        <v>11</v>
      </c>
      <c r="S1226" s="4">
        <v>0</v>
      </c>
      <c r="T1226" s="1">
        <v>0</v>
      </c>
      <c r="U1226" s="164">
        <v>39749</v>
      </c>
      <c r="V1226" s="106">
        <v>2</v>
      </c>
      <c r="W1226" s="20">
        <v>11</v>
      </c>
      <c r="X1226" s="437" t="str">
        <f t="shared" si="163"/>
        <v>OK</v>
      </c>
      <c r="Y1226" s="333">
        <f t="shared" si="165"/>
        <v>0</v>
      </c>
      <c r="Z1226" s="9" t="str">
        <f t="shared" si="166"/>
        <v>Green</v>
      </c>
      <c r="AA1226" s="75">
        <v>39750</v>
      </c>
      <c r="AB1226" s="1233"/>
      <c r="AC1226" s="147">
        <f t="shared" si="164"/>
        <v>2</v>
      </c>
      <c r="AD1226" s="20" t="str">
        <f t="shared" si="162"/>
        <v>OK</v>
      </c>
      <c r="AE1226" s="11" t="str">
        <f t="shared" si="161"/>
        <v>-</v>
      </c>
      <c r="AF1226" s="9" t="e">
        <f>IF(#REF!="","",AA1226-#REF!)</f>
        <v>#REF!</v>
      </c>
      <c r="AG1226" s="97"/>
      <c r="AH1226" s="62"/>
    </row>
    <row r="1227" spans="1:34" s="32" customFormat="1" hidden="1" outlineLevel="1" x14ac:dyDescent="0.2">
      <c r="A1227"/>
      <c r="B1227" s="19">
        <v>3</v>
      </c>
      <c r="C1227" s="383">
        <v>8</v>
      </c>
      <c r="D1227" s="20" t="s">
        <v>26</v>
      </c>
      <c r="E1227" s="153">
        <v>39748</v>
      </c>
      <c r="F1227" s="91"/>
      <c r="G1227" s="19">
        <v>3</v>
      </c>
      <c r="H1227" s="20">
        <v>8</v>
      </c>
      <c r="I1227" s="20">
        <v>8</v>
      </c>
      <c r="J1227" s="20">
        <v>8</v>
      </c>
      <c r="K1227" s="20">
        <v>0</v>
      </c>
      <c r="L1227" s="156">
        <v>39749</v>
      </c>
      <c r="M1227" s="92"/>
      <c r="N1227" s="19">
        <v>3</v>
      </c>
      <c r="O1227" s="20">
        <v>8</v>
      </c>
      <c r="P1227" s="20">
        <v>8</v>
      </c>
      <c r="Q1227" s="20">
        <v>0</v>
      </c>
      <c r="R1227" s="20">
        <v>8</v>
      </c>
      <c r="S1227" s="4">
        <v>0</v>
      </c>
      <c r="T1227" s="1">
        <v>0</v>
      </c>
      <c r="U1227" s="164">
        <v>39749</v>
      </c>
      <c r="V1227" s="106">
        <v>3</v>
      </c>
      <c r="W1227" s="20">
        <v>8</v>
      </c>
      <c r="X1227" s="437" t="str">
        <f t="shared" si="163"/>
        <v>OK</v>
      </c>
      <c r="Y1227" s="333">
        <f t="shared" si="165"/>
        <v>0</v>
      </c>
      <c r="Z1227" s="9" t="str">
        <f t="shared" si="166"/>
        <v>Black</v>
      </c>
      <c r="AA1227" s="75">
        <v>39750</v>
      </c>
      <c r="AB1227" s="1233"/>
      <c r="AC1227" s="147">
        <f t="shared" si="164"/>
        <v>2</v>
      </c>
      <c r="AD1227" s="20" t="str">
        <f t="shared" si="162"/>
        <v>OK</v>
      </c>
      <c r="AE1227" s="11" t="str">
        <f t="shared" si="161"/>
        <v>-</v>
      </c>
      <c r="AF1227" s="9" t="e">
        <f>IF(#REF!="","",AA1227-#REF!)</f>
        <v>#REF!</v>
      </c>
      <c r="AG1227" s="97"/>
      <c r="AH1227" s="62"/>
    </row>
    <row r="1228" spans="1:34" s="32" customFormat="1" hidden="1" outlineLevel="1" x14ac:dyDescent="0.2">
      <c r="A1228"/>
      <c r="B1228" s="19">
        <v>4</v>
      </c>
      <c r="C1228" s="383">
        <v>12</v>
      </c>
      <c r="D1228" s="20" t="s">
        <v>29</v>
      </c>
      <c r="E1228" s="153">
        <v>39748</v>
      </c>
      <c r="F1228" s="91"/>
      <c r="G1228" s="19">
        <v>4</v>
      </c>
      <c r="H1228" s="20">
        <v>12</v>
      </c>
      <c r="I1228" s="20">
        <v>12</v>
      </c>
      <c r="J1228" s="20">
        <v>12</v>
      </c>
      <c r="K1228" s="20">
        <v>0</v>
      </c>
      <c r="L1228" s="156">
        <v>39749</v>
      </c>
      <c r="M1228" s="92"/>
      <c r="N1228" s="19">
        <v>4</v>
      </c>
      <c r="O1228" s="20">
        <v>12</v>
      </c>
      <c r="P1228" s="20">
        <v>12</v>
      </c>
      <c r="Q1228" s="20">
        <v>0</v>
      </c>
      <c r="R1228" s="20">
        <v>12</v>
      </c>
      <c r="S1228" s="4">
        <v>0</v>
      </c>
      <c r="T1228" s="1">
        <v>0</v>
      </c>
      <c r="U1228" s="164">
        <v>39749</v>
      </c>
      <c r="V1228" s="106">
        <v>4</v>
      </c>
      <c r="W1228" s="20">
        <v>12</v>
      </c>
      <c r="X1228" s="437" t="str">
        <f t="shared" si="163"/>
        <v>OK</v>
      </c>
      <c r="Y1228" s="333">
        <f t="shared" si="165"/>
        <v>0</v>
      </c>
      <c r="Z1228" s="9" t="str">
        <f t="shared" si="166"/>
        <v>Credial</v>
      </c>
      <c r="AA1228" s="75">
        <v>39750</v>
      </c>
      <c r="AB1228" s="1233"/>
      <c r="AC1228" s="147">
        <f t="shared" si="164"/>
        <v>2</v>
      </c>
      <c r="AD1228" s="20" t="str">
        <f t="shared" si="162"/>
        <v>OK</v>
      </c>
      <c r="AE1228" s="11" t="str">
        <f t="shared" si="161"/>
        <v>-</v>
      </c>
      <c r="AF1228" s="9" t="e">
        <f>IF(#REF!="","",AA1228-#REF!)</f>
        <v>#REF!</v>
      </c>
      <c r="AG1228" s="97"/>
      <c r="AH1228" s="62"/>
    </row>
    <row r="1229" spans="1:34" s="32" customFormat="1" hidden="1" outlineLevel="1" x14ac:dyDescent="0.2">
      <c r="A1229"/>
      <c r="B1229" s="19">
        <v>5</v>
      </c>
      <c r="C1229" s="383">
        <v>107</v>
      </c>
      <c r="D1229" s="20" t="s">
        <v>30</v>
      </c>
      <c r="E1229" s="153">
        <v>39748</v>
      </c>
      <c r="F1229" s="91"/>
      <c r="G1229" s="19">
        <v>5</v>
      </c>
      <c r="H1229" s="20">
        <v>107</v>
      </c>
      <c r="I1229" s="20">
        <v>107</v>
      </c>
      <c r="J1229" s="20">
        <v>107</v>
      </c>
      <c r="K1229" s="20">
        <v>0</v>
      </c>
      <c r="L1229" s="156">
        <v>39749</v>
      </c>
      <c r="M1229" s="92"/>
      <c r="N1229" s="19">
        <v>5</v>
      </c>
      <c r="O1229" s="20">
        <v>107</v>
      </c>
      <c r="P1229" s="20">
        <v>107</v>
      </c>
      <c r="Q1229" s="20">
        <v>0</v>
      </c>
      <c r="R1229" s="20">
        <v>107</v>
      </c>
      <c r="S1229" s="4">
        <v>0</v>
      </c>
      <c r="T1229" s="1">
        <v>0</v>
      </c>
      <c r="U1229" s="164">
        <v>39749</v>
      </c>
      <c r="V1229" s="106">
        <v>5</v>
      </c>
      <c r="W1229" s="20">
        <v>107</v>
      </c>
      <c r="X1229" s="437" t="str">
        <f t="shared" si="163"/>
        <v>OK</v>
      </c>
      <c r="Y1229" s="333">
        <f t="shared" si="165"/>
        <v>0</v>
      </c>
      <c r="Z1229" s="9" t="str">
        <f t="shared" si="166"/>
        <v>Ikeia</v>
      </c>
      <c r="AA1229" s="75">
        <v>39750</v>
      </c>
      <c r="AB1229" s="1233"/>
      <c r="AC1229" s="147">
        <f t="shared" si="164"/>
        <v>2</v>
      </c>
      <c r="AD1229" s="20" t="str">
        <f t="shared" si="162"/>
        <v>OK</v>
      </c>
      <c r="AE1229" s="11" t="str">
        <f t="shared" si="161"/>
        <v>-</v>
      </c>
      <c r="AF1229" s="9" t="e">
        <f>IF(#REF!="","",AA1229-#REF!)</f>
        <v>#REF!</v>
      </c>
      <c r="AG1229" s="97"/>
      <c r="AH1229" s="62"/>
    </row>
    <row r="1230" spans="1:34" s="32" customFormat="1" hidden="1" outlineLevel="1" x14ac:dyDescent="0.2">
      <c r="A1230"/>
      <c r="B1230" s="19">
        <v>6</v>
      </c>
      <c r="C1230" s="383">
        <v>5</v>
      </c>
      <c r="D1230" s="20" t="s">
        <v>31</v>
      </c>
      <c r="E1230" s="153">
        <v>39748</v>
      </c>
      <c r="F1230" s="91"/>
      <c r="G1230" s="19">
        <v>6</v>
      </c>
      <c r="H1230" s="20">
        <v>5</v>
      </c>
      <c r="I1230" s="20">
        <v>5</v>
      </c>
      <c r="J1230" s="20">
        <v>5</v>
      </c>
      <c r="K1230" s="20">
        <v>0</v>
      </c>
      <c r="L1230" s="156">
        <v>39749</v>
      </c>
      <c r="M1230" s="92"/>
      <c r="N1230" s="19">
        <v>6</v>
      </c>
      <c r="O1230" s="20">
        <v>5</v>
      </c>
      <c r="P1230" s="20">
        <v>5</v>
      </c>
      <c r="Q1230" s="20">
        <v>0</v>
      </c>
      <c r="R1230" s="20">
        <v>5</v>
      </c>
      <c r="S1230" s="4">
        <v>0</v>
      </c>
      <c r="T1230" s="1">
        <v>0</v>
      </c>
      <c r="U1230" s="164">
        <v>39749</v>
      </c>
      <c r="V1230" s="106">
        <v>6</v>
      </c>
      <c r="W1230" s="20">
        <v>5</v>
      </c>
      <c r="X1230" s="437" t="str">
        <f t="shared" si="163"/>
        <v>OK</v>
      </c>
      <c r="Y1230" s="333">
        <f t="shared" si="165"/>
        <v>0</v>
      </c>
      <c r="Z1230" s="9" t="str">
        <f t="shared" si="166"/>
        <v>Moviflor</v>
      </c>
      <c r="AA1230" s="75">
        <v>39750</v>
      </c>
      <c r="AB1230" s="1233"/>
      <c r="AC1230" s="147">
        <f t="shared" si="164"/>
        <v>2</v>
      </c>
      <c r="AD1230" s="20" t="str">
        <f t="shared" si="162"/>
        <v>OK</v>
      </c>
      <c r="AE1230" s="11" t="str">
        <f t="shared" si="161"/>
        <v>-</v>
      </c>
      <c r="AF1230" s="9" t="e">
        <f>IF(#REF!="","",AA1230-#REF!)</f>
        <v>#REF!</v>
      </c>
      <c r="AG1230" s="97"/>
      <c r="AH1230" s="62"/>
    </row>
    <row r="1231" spans="1:34" s="32" customFormat="1" hidden="1" outlineLevel="1" x14ac:dyDescent="0.2">
      <c r="A1231"/>
      <c r="B1231" s="19">
        <v>7</v>
      </c>
      <c r="C1231" s="383">
        <v>108</v>
      </c>
      <c r="D1231" s="20" t="s">
        <v>32</v>
      </c>
      <c r="E1231" s="153">
        <v>39748</v>
      </c>
      <c r="F1231" s="91"/>
      <c r="G1231" s="19">
        <v>7</v>
      </c>
      <c r="H1231" s="20">
        <v>108</v>
      </c>
      <c r="I1231" s="20">
        <v>108</v>
      </c>
      <c r="J1231" s="20">
        <v>108</v>
      </c>
      <c r="K1231" s="20">
        <v>0</v>
      </c>
      <c r="L1231" s="156">
        <v>39749</v>
      </c>
      <c r="M1231" s="92"/>
      <c r="N1231" s="19">
        <v>7</v>
      </c>
      <c r="O1231" s="20">
        <v>108</v>
      </c>
      <c r="P1231" s="20">
        <v>108</v>
      </c>
      <c r="Q1231" s="20">
        <v>0</v>
      </c>
      <c r="R1231" s="20">
        <v>108</v>
      </c>
      <c r="S1231" s="4">
        <v>0</v>
      </c>
      <c r="T1231" s="1">
        <v>0</v>
      </c>
      <c r="U1231" s="164">
        <v>39749</v>
      </c>
      <c r="V1231" s="106">
        <v>7</v>
      </c>
      <c r="W1231" s="20">
        <v>108</v>
      </c>
      <c r="X1231" s="437" t="str">
        <f t="shared" si="163"/>
        <v>OK</v>
      </c>
      <c r="Y1231" s="333">
        <f t="shared" si="165"/>
        <v>0</v>
      </c>
      <c r="Z1231" s="9" t="str">
        <f t="shared" si="166"/>
        <v>Conforama</v>
      </c>
      <c r="AA1231" s="75">
        <v>39750</v>
      </c>
      <c r="AB1231" s="1233"/>
      <c r="AC1231" s="147">
        <f t="shared" si="164"/>
        <v>2</v>
      </c>
      <c r="AD1231" s="20" t="str">
        <f t="shared" si="162"/>
        <v>OK</v>
      </c>
      <c r="AE1231" s="11" t="str">
        <f t="shared" si="161"/>
        <v>-</v>
      </c>
      <c r="AF1231" s="9" t="e">
        <f>IF(#REF!="","",AA1231-#REF!)</f>
        <v>#REF!</v>
      </c>
      <c r="AG1231" s="97"/>
      <c r="AH1231" s="62"/>
    </row>
    <row r="1232" spans="1:34" s="32" customFormat="1" hidden="1" outlineLevel="1" x14ac:dyDescent="0.2">
      <c r="A1232"/>
      <c r="B1232" s="22">
        <v>8</v>
      </c>
      <c r="C1232" s="404">
        <v>1</v>
      </c>
      <c r="D1232" s="21" t="s">
        <v>34</v>
      </c>
      <c r="E1232" s="153">
        <v>39748</v>
      </c>
      <c r="F1232" s="91"/>
      <c r="G1232" s="22">
        <v>8</v>
      </c>
      <c r="H1232" s="21">
        <v>1</v>
      </c>
      <c r="I1232" s="21">
        <v>1</v>
      </c>
      <c r="J1232" s="21">
        <v>1</v>
      </c>
      <c r="K1232" s="21">
        <v>0</v>
      </c>
      <c r="L1232" s="157">
        <v>39749</v>
      </c>
      <c r="M1232" s="92"/>
      <c r="N1232" s="22">
        <v>8</v>
      </c>
      <c r="O1232" s="21">
        <v>1</v>
      </c>
      <c r="P1232" s="21">
        <v>1</v>
      </c>
      <c r="Q1232" s="21">
        <v>0</v>
      </c>
      <c r="R1232" s="21">
        <v>1</v>
      </c>
      <c r="S1232" s="14">
        <v>0</v>
      </c>
      <c r="T1232" s="102">
        <v>0</v>
      </c>
      <c r="U1232" s="164">
        <v>39749</v>
      </c>
      <c r="V1232" s="108">
        <v>8</v>
      </c>
      <c r="W1232" s="21">
        <v>1</v>
      </c>
      <c r="X1232" s="437" t="str">
        <f t="shared" si="163"/>
        <v>OK</v>
      </c>
      <c r="Y1232" s="333">
        <f t="shared" si="165"/>
        <v>0</v>
      </c>
      <c r="Z1232" s="12" t="str">
        <f t="shared" si="166"/>
        <v>Euronics</v>
      </c>
      <c r="AA1232" s="75">
        <v>39750</v>
      </c>
      <c r="AB1232" s="1233"/>
      <c r="AC1232" s="147">
        <f t="shared" si="164"/>
        <v>2</v>
      </c>
      <c r="AD1232" s="20" t="str">
        <f t="shared" si="162"/>
        <v>OK</v>
      </c>
      <c r="AE1232" s="11" t="str">
        <f t="shared" si="161"/>
        <v>-</v>
      </c>
      <c r="AF1232" s="9" t="e">
        <f>IF(#REF!="","",AA1232-#REF!)</f>
        <v>#REF!</v>
      </c>
      <c r="AG1232" s="97"/>
      <c r="AH1232" s="62"/>
    </row>
    <row r="1233" spans="1:34" s="32" customFormat="1" hidden="1" outlineLevel="1" x14ac:dyDescent="0.2">
      <c r="A1233"/>
      <c r="B1233" s="19">
        <v>1</v>
      </c>
      <c r="C1233" s="383">
        <v>37</v>
      </c>
      <c r="D1233" s="20" t="s">
        <v>24</v>
      </c>
      <c r="E1233" s="153">
        <v>39750</v>
      </c>
      <c r="F1233" s="91"/>
      <c r="G1233" s="19">
        <v>1</v>
      </c>
      <c r="H1233" s="78">
        <v>89</v>
      </c>
      <c r="I1233" s="20">
        <v>37</v>
      </c>
      <c r="J1233" s="20">
        <v>37</v>
      </c>
      <c r="K1233" s="20">
        <v>0</v>
      </c>
      <c r="L1233" s="156">
        <v>39751</v>
      </c>
      <c r="M1233" s="92"/>
      <c r="N1233" s="19">
        <v>1</v>
      </c>
      <c r="O1233" s="20">
        <v>37</v>
      </c>
      <c r="P1233" s="20">
        <v>37</v>
      </c>
      <c r="Q1233" s="20">
        <v>0</v>
      </c>
      <c r="R1233" s="20">
        <v>37</v>
      </c>
      <c r="S1233" s="4">
        <v>0</v>
      </c>
      <c r="T1233" s="1">
        <v>0</v>
      </c>
      <c r="U1233" s="164">
        <v>39750</v>
      </c>
      <c r="V1233" s="106">
        <v>1</v>
      </c>
      <c r="W1233" s="20">
        <v>37</v>
      </c>
      <c r="X1233" s="437" t="str">
        <f t="shared" si="163"/>
        <v>OK</v>
      </c>
      <c r="Y1233" s="333">
        <f t="shared" si="165"/>
        <v>0</v>
      </c>
      <c r="Z1233" s="9" t="str">
        <f t="shared" si="166"/>
        <v>White</v>
      </c>
      <c r="AA1233" s="75">
        <v>39755</v>
      </c>
      <c r="AB1233" s="1219">
        <f>SUM(W1233:W1243)</f>
        <v>301</v>
      </c>
      <c r="AC1233" s="147">
        <f t="shared" si="164"/>
        <v>4</v>
      </c>
      <c r="AD1233" s="20" t="str">
        <f t="shared" si="162"/>
        <v>OK</v>
      </c>
      <c r="AE1233" s="11" t="str">
        <f t="shared" si="161"/>
        <v>-</v>
      </c>
      <c r="AF1233" s="9" t="e">
        <f>IF(#REF!="","",AA1233-#REF!)</f>
        <v>#REF!</v>
      </c>
      <c r="AG1233" s="97"/>
      <c r="AH1233" s="62"/>
    </row>
    <row r="1234" spans="1:34" s="32" customFormat="1" hidden="1" outlineLevel="1" x14ac:dyDescent="0.2">
      <c r="A1234"/>
      <c r="B1234" s="19">
        <v>2</v>
      </c>
      <c r="C1234" s="383">
        <v>13</v>
      </c>
      <c r="D1234" s="20" t="s">
        <v>25</v>
      </c>
      <c r="E1234" s="153">
        <v>39750</v>
      </c>
      <c r="F1234" s="91"/>
      <c r="G1234" s="19">
        <v>2</v>
      </c>
      <c r="H1234" s="20">
        <v>13</v>
      </c>
      <c r="I1234" s="20">
        <v>13</v>
      </c>
      <c r="J1234" s="20">
        <v>13</v>
      </c>
      <c r="K1234" s="20">
        <v>0</v>
      </c>
      <c r="L1234" s="156">
        <v>39751</v>
      </c>
      <c r="M1234" s="92"/>
      <c r="N1234" s="19">
        <v>2</v>
      </c>
      <c r="O1234" s="20">
        <v>13</v>
      </c>
      <c r="P1234" s="20">
        <v>13</v>
      </c>
      <c r="Q1234" s="20">
        <v>0</v>
      </c>
      <c r="R1234" s="20">
        <v>13</v>
      </c>
      <c r="S1234" s="4">
        <v>0</v>
      </c>
      <c r="T1234" s="1">
        <v>0</v>
      </c>
      <c r="U1234" s="164">
        <v>39750</v>
      </c>
      <c r="V1234" s="106">
        <v>2</v>
      </c>
      <c r="W1234" s="20">
        <v>13</v>
      </c>
      <c r="X1234" s="437" t="str">
        <f t="shared" si="163"/>
        <v>OK</v>
      </c>
      <c r="Y1234" s="333">
        <f t="shared" si="165"/>
        <v>0</v>
      </c>
      <c r="Z1234" s="9" t="str">
        <f t="shared" si="166"/>
        <v>Green</v>
      </c>
      <c r="AA1234" s="75">
        <v>39755</v>
      </c>
      <c r="AB1234" s="1220"/>
      <c r="AC1234" s="147">
        <f t="shared" si="164"/>
        <v>4</v>
      </c>
      <c r="AD1234" s="20" t="str">
        <f t="shared" si="162"/>
        <v>OK</v>
      </c>
      <c r="AE1234" s="11" t="str">
        <f t="shared" si="161"/>
        <v>-</v>
      </c>
      <c r="AF1234" s="9" t="e">
        <f>IF(#REF!="","",AA1234-#REF!)</f>
        <v>#REF!</v>
      </c>
      <c r="AG1234" s="97"/>
      <c r="AH1234" s="62"/>
    </row>
    <row r="1235" spans="1:34" s="32" customFormat="1" hidden="1" outlineLevel="1" x14ac:dyDescent="0.2">
      <c r="A1235"/>
      <c r="B1235" s="19">
        <v>3</v>
      </c>
      <c r="C1235" s="383">
        <v>31</v>
      </c>
      <c r="D1235" s="20" t="s">
        <v>26</v>
      </c>
      <c r="E1235" s="153">
        <v>39750</v>
      </c>
      <c r="F1235" s="91"/>
      <c r="G1235" s="19">
        <v>3</v>
      </c>
      <c r="H1235" s="20">
        <v>31</v>
      </c>
      <c r="I1235" s="20">
        <v>31</v>
      </c>
      <c r="J1235" s="20">
        <v>31</v>
      </c>
      <c r="K1235" s="20">
        <v>0</v>
      </c>
      <c r="L1235" s="156">
        <v>39751</v>
      </c>
      <c r="M1235" s="92"/>
      <c r="N1235" s="19">
        <v>3</v>
      </c>
      <c r="O1235" s="20">
        <v>31</v>
      </c>
      <c r="P1235" s="20">
        <v>31</v>
      </c>
      <c r="Q1235" s="20">
        <v>0</v>
      </c>
      <c r="R1235" s="20">
        <v>31</v>
      </c>
      <c r="S1235" s="4">
        <v>0</v>
      </c>
      <c r="T1235" s="1">
        <v>0</v>
      </c>
      <c r="U1235" s="164">
        <v>39750</v>
      </c>
      <c r="V1235" s="106">
        <v>3</v>
      </c>
      <c r="W1235" s="20">
        <v>31</v>
      </c>
      <c r="X1235" s="437" t="str">
        <f t="shared" si="163"/>
        <v>OK</v>
      </c>
      <c r="Y1235" s="333">
        <f t="shared" si="165"/>
        <v>0</v>
      </c>
      <c r="Z1235" s="9" t="str">
        <f t="shared" si="166"/>
        <v>Black</v>
      </c>
      <c r="AA1235" s="75">
        <v>39756</v>
      </c>
      <c r="AB1235" s="1220"/>
      <c r="AC1235" s="147">
        <f t="shared" si="164"/>
        <v>5</v>
      </c>
      <c r="AD1235" s="20" t="str">
        <f t="shared" si="162"/>
        <v>OK</v>
      </c>
      <c r="AE1235" s="11" t="str">
        <f t="shared" si="161"/>
        <v>-</v>
      </c>
      <c r="AF1235" s="9" t="e">
        <f>IF(#REF!="","",AA1235-#REF!)</f>
        <v>#REF!</v>
      </c>
      <c r="AG1235" s="97"/>
      <c r="AH1235" s="62"/>
    </row>
    <row r="1236" spans="1:34" s="32" customFormat="1" hidden="1" outlineLevel="1" x14ac:dyDescent="0.2">
      <c r="A1236"/>
      <c r="B1236" s="19">
        <v>4</v>
      </c>
      <c r="C1236" s="383">
        <v>18</v>
      </c>
      <c r="D1236" s="20" t="s">
        <v>29</v>
      </c>
      <c r="E1236" s="153">
        <v>39750</v>
      </c>
      <c r="F1236" s="91"/>
      <c r="G1236" s="19">
        <v>4</v>
      </c>
      <c r="H1236" s="20">
        <v>18</v>
      </c>
      <c r="I1236" s="20">
        <v>18</v>
      </c>
      <c r="J1236" s="20">
        <v>18</v>
      </c>
      <c r="K1236" s="20">
        <v>0</v>
      </c>
      <c r="L1236" s="156">
        <v>39751</v>
      </c>
      <c r="M1236" s="92"/>
      <c r="N1236" s="19">
        <v>4</v>
      </c>
      <c r="O1236" s="20">
        <v>18</v>
      </c>
      <c r="P1236" s="20">
        <v>18</v>
      </c>
      <c r="Q1236" s="20">
        <v>0</v>
      </c>
      <c r="R1236" s="20">
        <v>18</v>
      </c>
      <c r="S1236" s="4">
        <v>0</v>
      </c>
      <c r="T1236" s="1">
        <v>0</v>
      </c>
      <c r="U1236" s="164">
        <v>39750</v>
      </c>
      <c r="V1236" s="106">
        <v>4</v>
      </c>
      <c r="W1236" s="20">
        <v>18</v>
      </c>
      <c r="X1236" s="437" t="str">
        <f t="shared" si="163"/>
        <v>OK</v>
      </c>
      <c r="Y1236" s="333">
        <f t="shared" si="165"/>
        <v>0</v>
      </c>
      <c r="Z1236" s="9" t="str">
        <f t="shared" si="166"/>
        <v>Credial</v>
      </c>
      <c r="AA1236" s="75">
        <v>39756</v>
      </c>
      <c r="AB1236" s="1220"/>
      <c r="AC1236" s="147">
        <f t="shared" si="164"/>
        <v>5</v>
      </c>
      <c r="AD1236" s="20" t="str">
        <f t="shared" si="162"/>
        <v>OK</v>
      </c>
      <c r="AE1236" s="11" t="str">
        <f t="shared" si="161"/>
        <v>-</v>
      </c>
      <c r="AF1236" s="9" t="e">
        <f>IF(#REF!="","",AA1236-#REF!)</f>
        <v>#REF!</v>
      </c>
      <c r="AG1236" s="97"/>
      <c r="AH1236" s="62"/>
    </row>
    <row r="1237" spans="1:34" s="32" customFormat="1" hidden="1" outlineLevel="1" x14ac:dyDescent="0.2">
      <c r="A1237"/>
      <c r="B1237" s="19">
        <v>5</v>
      </c>
      <c r="C1237" s="383">
        <v>116</v>
      </c>
      <c r="D1237" s="20" t="s">
        <v>30</v>
      </c>
      <c r="E1237" s="153">
        <v>39750</v>
      </c>
      <c r="F1237" s="91"/>
      <c r="G1237" s="19">
        <v>5</v>
      </c>
      <c r="H1237" s="20">
        <v>116</v>
      </c>
      <c r="I1237" s="20">
        <v>116</v>
      </c>
      <c r="J1237" s="20">
        <v>116</v>
      </c>
      <c r="K1237" s="20">
        <v>0</v>
      </c>
      <c r="L1237" s="156">
        <v>39751</v>
      </c>
      <c r="M1237" s="92"/>
      <c r="N1237" s="19">
        <v>5</v>
      </c>
      <c r="O1237" s="20">
        <v>116</v>
      </c>
      <c r="P1237" s="20">
        <v>116</v>
      </c>
      <c r="Q1237" s="20">
        <v>0</v>
      </c>
      <c r="R1237" s="20">
        <v>116</v>
      </c>
      <c r="S1237" s="4">
        <v>0</v>
      </c>
      <c r="T1237" s="1">
        <v>0</v>
      </c>
      <c r="U1237" s="164">
        <v>39750</v>
      </c>
      <c r="V1237" s="106">
        <v>5</v>
      </c>
      <c r="W1237" s="20">
        <v>116</v>
      </c>
      <c r="X1237" s="437" t="str">
        <f t="shared" si="163"/>
        <v>OK</v>
      </c>
      <c r="Y1237" s="333">
        <f t="shared" si="165"/>
        <v>0</v>
      </c>
      <c r="Z1237" s="9" t="str">
        <f t="shared" si="166"/>
        <v>Ikeia</v>
      </c>
      <c r="AA1237" s="75">
        <v>39755</v>
      </c>
      <c r="AB1237" s="1220"/>
      <c r="AC1237" s="147">
        <f t="shared" si="164"/>
        <v>4</v>
      </c>
      <c r="AD1237" s="20" t="str">
        <f t="shared" si="162"/>
        <v>OK</v>
      </c>
      <c r="AE1237" s="11" t="str">
        <f t="shared" si="161"/>
        <v>-</v>
      </c>
      <c r="AF1237" s="9" t="e">
        <f>IF(#REF!="","",AA1237-#REF!)</f>
        <v>#REF!</v>
      </c>
      <c r="AG1237" s="97"/>
      <c r="AH1237" s="62"/>
    </row>
    <row r="1238" spans="1:34" s="32" customFormat="1" hidden="1" outlineLevel="1" x14ac:dyDescent="0.2">
      <c r="A1238"/>
      <c r="B1238" s="19">
        <v>6</v>
      </c>
      <c r="C1238" s="383">
        <v>15</v>
      </c>
      <c r="D1238" s="20" t="s">
        <v>31</v>
      </c>
      <c r="E1238" s="153">
        <v>39750</v>
      </c>
      <c r="F1238" s="91"/>
      <c r="G1238" s="19">
        <v>6</v>
      </c>
      <c r="H1238" s="20">
        <v>15</v>
      </c>
      <c r="I1238" s="20">
        <v>15</v>
      </c>
      <c r="J1238" s="20">
        <v>15</v>
      </c>
      <c r="K1238" s="20">
        <v>0</v>
      </c>
      <c r="L1238" s="156">
        <v>39751</v>
      </c>
      <c r="M1238" s="92"/>
      <c r="N1238" s="19">
        <v>6</v>
      </c>
      <c r="O1238" s="20">
        <v>15</v>
      </c>
      <c r="P1238" s="20">
        <v>15</v>
      </c>
      <c r="Q1238" s="20">
        <v>0</v>
      </c>
      <c r="R1238" s="20">
        <v>15</v>
      </c>
      <c r="S1238" s="4">
        <v>0</v>
      </c>
      <c r="T1238" s="1">
        <v>0</v>
      </c>
      <c r="U1238" s="164">
        <v>39750</v>
      </c>
      <c r="V1238" s="106">
        <v>6</v>
      </c>
      <c r="W1238" s="20">
        <v>15</v>
      </c>
      <c r="X1238" s="437" t="str">
        <f t="shared" si="163"/>
        <v>OK</v>
      </c>
      <c r="Y1238" s="333">
        <f t="shared" si="165"/>
        <v>0</v>
      </c>
      <c r="Z1238" s="9" t="str">
        <f t="shared" si="166"/>
        <v>Moviflor</v>
      </c>
      <c r="AA1238" s="75">
        <v>39756</v>
      </c>
      <c r="AB1238" s="1220"/>
      <c r="AC1238" s="147">
        <f t="shared" si="164"/>
        <v>5</v>
      </c>
      <c r="AD1238" s="20" t="str">
        <f t="shared" si="162"/>
        <v>OK</v>
      </c>
      <c r="AE1238" s="11" t="str">
        <f t="shared" si="161"/>
        <v>-</v>
      </c>
      <c r="AF1238" s="9" t="e">
        <f>IF(#REF!="","",AA1238-#REF!)</f>
        <v>#REF!</v>
      </c>
      <c r="AG1238" s="97"/>
      <c r="AH1238" s="62"/>
    </row>
    <row r="1239" spans="1:34" s="32" customFormat="1" hidden="1" outlineLevel="1" x14ac:dyDescent="0.2">
      <c r="A1239"/>
      <c r="B1239" s="19">
        <v>7</v>
      </c>
      <c r="C1239" s="383">
        <v>57</v>
      </c>
      <c r="D1239" s="20" t="s">
        <v>32</v>
      </c>
      <c r="E1239" s="153">
        <v>39750</v>
      </c>
      <c r="F1239" s="91"/>
      <c r="G1239" s="19">
        <v>7</v>
      </c>
      <c r="H1239" s="20">
        <v>57</v>
      </c>
      <c r="I1239" s="20">
        <v>57</v>
      </c>
      <c r="J1239" s="20">
        <v>57</v>
      </c>
      <c r="K1239" s="20">
        <v>0</v>
      </c>
      <c r="L1239" s="156">
        <v>39751</v>
      </c>
      <c r="M1239" s="92"/>
      <c r="N1239" s="19">
        <v>7</v>
      </c>
      <c r="O1239" s="20">
        <v>57</v>
      </c>
      <c r="P1239" s="20">
        <v>57</v>
      </c>
      <c r="Q1239" s="20">
        <v>0</v>
      </c>
      <c r="R1239" s="20">
        <v>57</v>
      </c>
      <c r="S1239" s="4">
        <v>0</v>
      </c>
      <c r="T1239" s="1">
        <v>0</v>
      </c>
      <c r="U1239" s="164">
        <v>39750</v>
      </c>
      <c r="V1239" s="106">
        <v>7</v>
      </c>
      <c r="W1239" s="20">
        <v>57</v>
      </c>
      <c r="X1239" s="437" t="str">
        <f t="shared" si="163"/>
        <v>OK</v>
      </c>
      <c r="Y1239" s="333">
        <f t="shared" si="165"/>
        <v>0</v>
      </c>
      <c r="Z1239" s="9" t="str">
        <f t="shared" si="166"/>
        <v>Conforama</v>
      </c>
      <c r="AA1239" s="75">
        <v>39756</v>
      </c>
      <c r="AB1239" s="1220"/>
      <c r="AC1239" s="147">
        <f t="shared" si="164"/>
        <v>5</v>
      </c>
      <c r="AD1239" s="20" t="str">
        <f t="shared" si="162"/>
        <v>OK</v>
      </c>
      <c r="AE1239" s="11" t="str">
        <f t="shared" si="161"/>
        <v>-</v>
      </c>
      <c r="AF1239" s="9" t="e">
        <f>IF(#REF!="","",AA1239-#REF!)</f>
        <v>#REF!</v>
      </c>
      <c r="AG1239" s="97"/>
      <c r="AH1239" s="62"/>
    </row>
    <row r="1240" spans="1:34" s="32" customFormat="1" hidden="1" outlineLevel="1" x14ac:dyDescent="0.2">
      <c r="A1240"/>
      <c r="B1240" s="19">
        <v>8</v>
      </c>
      <c r="C1240" s="383">
        <v>10</v>
      </c>
      <c r="D1240" s="20" t="s">
        <v>34</v>
      </c>
      <c r="E1240" s="153">
        <v>39750</v>
      </c>
      <c r="F1240" s="91"/>
      <c r="G1240" s="19">
        <v>8</v>
      </c>
      <c r="H1240" s="20">
        <v>10</v>
      </c>
      <c r="I1240" s="20">
        <v>10</v>
      </c>
      <c r="J1240" s="20">
        <v>10</v>
      </c>
      <c r="K1240" s="20">
        <v>0</v>
      </c>
      <c r="L1240" s="156">
        <v>39751</v>
      </c>
      <c r="M1240" s="92"/>
      <c r="N1240" s="19">
        <v>8</v>
      </c>
      <c r="O1240" s="20">
        <v>10</v>
      </c>
      <c r="P1240" s="20">
        <v>10</v>
      </c>
      <c r="Q1240" s="20">
        <v>0</v>
      </c>
      <c r="R1240" s="20">
        <v>10</v>
      </c>
      <c r="S1240" s="4">
        <v>0</v>
      </c>
      <c r="T1240" s="1">
        <v>0</v>
      </c>
      <c r="U1240" s="164">
        <v>39750</v>
      </c>
      <c r="V1240" s="106">
        <v>8</v>
      </c>
      <c r="W1240" s="20">
        <v>10</v>
      </c>
      <c r="X1240" s="437" t="str">
        <f t="shared" si="163"/>
        <v>OK</v>
      </c>
      <c r="Y1240" s="333">
        <f t="shared" si="165"/>
        <v>0</v>
      </c>
      <c r="Z1240" s="9" t="str">
        <f t="shared" si="166"/>
        <v>Euronics</v>
      </c>
      <c r="AA1240" s="75">
        <v>39756</v>
      </c>
      <c r="AB1240" s="1220"/>
      <c r="AC1240" s="147">
        <f t="shared" si="164"/>
        <v>5</v>
      </c>
      <c r="AD1240" s="20" t="str">
        <f t="shared" si="162"/>
        <v>OK</v>
      </c>
      <c r="AE1240" s="11" t="str">
        <f t="shared" si="161"/>
        <v>-</v>
      </c>
      <c r="AF1240" s="9" t="e">
        <f>IF(#REF!="","",AA1240-#REF!)</f>
        <v>#REF!</v>
      </c>
      <c r="AG1240" s="97"/>
      <c r="AH1240" s="62"/>
    </row>
    <row r="1241" spans="1:34" s="32" customFormat="1" hidden="1" outlineLevel="1" x14ac:dyDescent="0.2">
      <c r="A1241"/>
      <c r="B1241" s="19">
        <v>9</v>
      </c>
      <c r="C1241" s="383">
        <v>1</v>
      </c>
      <c r="D1241" s="20" t="s">
        <v>35</v>
      </c>
      <c r="E1241" s="153">
        <v>39750</v>
      </c>
      <c r="F1241" s="91"/>
      <c r="G1241" s="19">
        <v>9</v>
      </c>
      <c r="H1241" s="20">
        <v>1</v>
      </c>
      <c r="I1241" s="20">
        <v>1</v>
      </c>
      <c r="J1241" s="20">
        <v>1</v>
      </c>
      <c r="K1241" s="20">
        <v>0</v>
      </c>
      <c r="L1241" s="156">
        <v>39751</v>
      </c>
      <c r="M1241" s="92"/>
      <c r="N1241" s="19">
        <v>9</v>
      </c>
      <c r="O1241" s="20">
        <v>1</v>
      </c>
      <c r="P1241" s="20">
        <v>1</v>
      </c>
      <c r="Q1241" s="20">
        <v>0</v>
      </c>
      <c r="R1241" s="20">
        <v>1</v>
      </c>
      <c r="S1241" s="4">
        <v>0</v>
      </c>
      <c r="T1241" s="1">
        <v>0</v>
      </c>
      <c r="U1241" s="164">
        <v>39750</v>
      </c>
      <c r="V1241" s="106">
        <v>9</v>
      </c>
      <c r="W1241" s="20">
        <v>1</v>
      </c>
      <c r="X1241" s="437" t="str">
        <f t="shared" si="163"/>
        <v>OK</v>
      </c>
      <c r="Y1241" s="333">
        <f t="shared" si="165"/>
        <v>0</v>
      </c>
      <c r="Z1241" s="9" t="str">
        <f t="shared" si="166"/>
        <v>Tien 21</v>
      </c>
      <c r="AA1241" s="75">
        <v>39756</v>
      </c>
      <c r="AB1241" s="1220"/>
      <c r="AC1241" s="147">
        <f t="shared" si="164"/>
        <v>5</v>
      </c>
      <c r="AD1241" s="20" t="str">
        <f t="shared" si="162"/>
        <v>OK</v>
      </c>
      <c r="AE1241" s="11" t="str">
        <f t="shared" si="161"/>
        <v>-</v>
      </c>
      <c r="AF1241" s="9" t="e">
        <f>IF(#REF!="","",AA1241-#REF!)</f>
        <v>#REF!</v>
      </c>
      <c r="AG1241" s="97"/>
      <c r="AH1241" s="62"/>
    </row>
    <row r="1242" spans="1:34" s="32" customFormat="1" hidden="1" outlineLevel="1" x14ac:dyDescent="0.2">
      <c r="A1242"/>
      <c r="B1242" s="19">
        <v>10</v>
      </c>
      <c r="C1242" s="383">
        <v>2</v>
      </c>
      <c r="D1242" s="20" t="s">
        <v>36</v>
      </c>
      <c r="E1242" s="153">
        <v>39750</v>
      </c>
      <c r="F1242" s="91"/>
      <c r="G1242" s="19">
        <v>10</v>
      </c>
      <c r="H1242" s="20">
        <v>2</v>
      </c>
      <c r="I1242" s="20">
        <v>2</v>
      </c>
      <c r="J1242" s="20">
        <v>2</v>
      </c>
      <c r="K1242" s="20">
        <v>0</v>
      </c>
      <c r="L1242" s="156">
        <v>39751</v>
      </c>
      <c r="M1242" s="92"/>
      <c r="N1242" s="19">
        <v>10</v>
      </c>
      <c r="O1242" s="20">
        <v>2</v>
      </c>
      <c r="P1242" s="20">
        <v>2</v>
      </c>
      <c r="Q1242" s="20">
        <v>0</v>
      </c>
      <c r="R1242" s="20">
        <v>2</v>
      </c>
      <c r="S1242" s="4">
        <v>0</v>
      </c>
      <c r="T1242" s="1">
        <v>0</v>
      </c>
      <c r="U1242" s="164">
        <v>39750</v>
      </c>
      <c r="V1242" s="106">
        <v>10</v>
      </c>
      <c r="W1242" s="20">
        <v>2</v>
      </c>
      <c r="X1242" s="437" t="str">
        <f t="shared" si="163"/>
        <v>OK</v>
      </c>
      <c r="Y1242" s="333">
        <f t="shared" si="165"/>
        <v>0</v>
      </c>
      <c r="Z1242" s="9" t="str">
        <f t="shared" si="166"/>
        <v>Confort</v>
      </c>
      <c r="AA1242" s="75">
        <v>39756</v>
      </c>
      <c r="AB1242" s="1220"/>
      <c r="AC1242" s="147">
        <f t="shared" si="164"/>
        <v>5</v>
      </c>
      <c r="AD1242" s="20" t="str">
        <f t="shared" si="162"/>
        <v>OK</v>
      </c>
      <c r="AE1242" s="11" t="str">
        <f t="shared" si="161"/>
        <v>-</v>
      </c>
      <c r="AF1242" s="9" t="e">
        <f>IF(#REF!="","",AA1242-#REF!)</f>
        <v>#REF!</v>
      </c>
      <c r="AG1242" s="97"/>
      <c r="AH1242" s="62"/>
    </row>
    <row r="1243" spans="1:34" s="32" customFormat="1" hidden="1" outlineLevel="1" x14ac:dyDescent="0.2">
      <c r="A1243"/>
      <c r="B1243" s="22">
        <v>11</v>
      </c>
      <c r="C1243" s="404">
        <v>1</v>
      </c>
      <c r="D1243" s="21" t="s">
        <v>37</v>
      </c>
      <c r="E1243" s="153">
        <v>39750</v>
      </c>
      <c r="F1243" s="91"/>
      <c r="G1243" s="22">
        <v>11</v>
      </c>
      <c r="H1243" s="21">
        <v>1</v>
      </c>
      <c r="I1243" s="21">
        <v>1</v>
      </c>
      <c r="J1243" s="21">
        <v>1</v>
      </c>
      <c r="K1243" s="21">
        <v>0</v>
      </c>
      <c r="L1243" s="157">
        <v>39751</v>
      </c>
      <c r="M1243" s="92"/>
      <c r="N1243" s="22">
        <v>11</v>
      </c>
      <c r="O1243" s="21">
        <v>1</v>
      </c>
      <c r="P1243" s="21">
        <v>1</v>
      </c>
      <c r="Q1243" s="21">
        <v>0</v>
      </c>
      <c r="R1243" s="21">
        <v>1</v>
      </c>
      <c r="S1243" s="14">
        <v>0</v>
      </c>
      <c r="T1243" s="102">
        <v>0</v>
      </c>
      <c r="U1243" s="164">
        <v>39750</v>
      </c>
      <c r="V1243" s="108">
        <v>11</v>
      </c>
      <c r="W1243" s="21">
        <v>1</v>
      </c>
      <c r="X1243" s="437" t="str">
        <f t="shared" si="163"/>
        <v>OK</v>
      </c>
      <c r="Y1243" s="333">
        <f t="shared" si="165"/>
        <v>0</v>
      </c>
      <c r="Z1243" s="12" t="str">
        <f t="shared" si="166"/>
        <v>Solmar</v>
      </c>
      <c r="AA1243" s="75">
        <v>39756</v>
      </c>
      <c r="AB1243" s="1221"/>
      <c r="AC1243" s="147">
        <f t="shared" si="164"/>
        <v>5</v>
      </c>
      <c r="AD1243" s="20" t="str">
        <f t="shared" si="162"/>
        <v>OK</v>
      </c>
      <c r="AE1243" s="11" t="str">
        <f t="shared" si="161"/>
        <v>-</v>
      </c>
      <c r="AF1243" s="9" t="e">
        <f>IF(#REF!="","",AA1243-#REF!)</f>
        <v>#REF!</v>
      </c>
      <c r="AG1243" s="97"/>
      <c r="AH1243" s="62"/>
    </row>
    <row r="1244" spans="1:34" s="32" customFormat="1" hidden="1" outlineLevel="1" x14ac:dyDescent="0.2">
      <c r="A1244"/>
      <c r="B1244" s="19">
        <v>1</v>
      </c>
      <c r="C1244" s="383">
        <v>32</v>
      </c>
      <c r="D1244" s="20" t="s">
        <v>24</v>
      </c>
      <c r="E1244" s="153">
        <v>39752</v>
      </c>
      <c r="F1244" s="91"/>
      <c r="G1244" s="19">
        <v>1</v>
      </c>
      <c r="H1244" s="78">
        <v>67</v>
      </c>
      <c r="I1244" s="20">
        <v>32</v>
      </c>
      <c r="J1244" s="20">
        <v>32</v>
      </c>
      <c r="K1244" s="20">
        <v>0</v>
      </c>
      <c r="L1244" s="156">
        <v>39755</v>
      </c>
      <c r="M1244" s="92"/>
      <c r="N1244" s="19">
        <v>1</v>
      </c>
      <c r="O1244" s="20">
        <v>32</v>
      </c>
      <c r="P1244" s="20">
        <v>32</v>
      </c>
      <c r="Q1244" s="20">
        <v>0</v>
      </c>
      <c r="R1244" s="20">
        <v>32</v>
      </c>
      <c r="S1244" s="4">
        <v>0</v>
      </c>
      <c r="T1244" s="1">
        <v>0</v>
      </c>
      <c r="U1244" s="164">
        <v>39752</v>
      </c>
      <c r="V1244" s="19">
        <v>1</v>
      </c>
      <c r="W1244" s="20">
        <v>32</v>
      </c>
      <c r="X1244" s="437" t="str">
        <f t="shared" si="163"/>
        <v>OK</v>
      </c>
      <c r="Y1244" s="333">
        <f t="shared" si="165"/>
        <v>0</v>
      </c>
      <c r="Z1244" s="9" t="str">
        <f t="shared" si="166"/>
        <v>White</v>
      </c>
      <c r="AA1244" s="75">
        <v>39757</v>
      </c>
      <c r="AB1244" s="1219">
        <f>SUM(W1244:W1252)</f>
        <v>457</v>
      </c>
      <c r="AC1244" s="147">
        <f t="shared" si="164"/>
        <v>5</v>
      </c>
      <c r="AD1244" s="20" t="str">
        <f t="shared" si="162"/>
        <v>OK</v>
      </c>
      <c r="AE1244" s="11" t="str">
        <f t="shared" si="161"/>
        <v>-</v>
      </c>
      <c r="AF1244" s="9" t="e">
        <f>IF(#REF!="","",AA1244-#REF!)</f>
        <v>#REF!</v>
      </c>
      <c r="AG1244" s="97"/>
      <c r="AH1244" s="62"/>
    </row>
    <row r="1245" spans="1:34" s="32" customFormat="1" hidden="1" outlineLevel="1" x14ac:dyDescent="0.2">
      <c r="A1245"/>
      <c r="B1245" s="19">
        <v>2</v>
      </c>
      <c r="C1245" s="383">
        <v>11</v>
      </c>
      <c r="D1245" s="20" t="s">
        <v>25</v>
      </c>
      <c r="E1245" s="153">
        <v>39752</v>
      </c>
      <c r="F1245" s="91"/>
      <c r="G1245" s="19">
        <v>2</v>
      </c>
      <c r="H1245" s="20">
        <v>11</v>
      </c>
      <c r="I1245" s="20">
        <v>11</v>
      </c>
      <c r="J1245" s="20">
        <v>11</v>
      </c>
      <c r="K1245" s="20">
        <v>0</v>
      </c>
      <c r="L1245" s="156">
        <v>39755</v>
      </c>
      <c r="M1245" s="92"/>
      <c r="N1245" s="19">
        <v>2</v>
      </c>
      <c r="O1245" s="20">
        <v>11</v>
      </c>
      <c r="P1245" s="20">
        <v>11</v>
      </c>
      <c r="Q1245" s="20">
        <v>0</v>
      </c>
      <c r="R1245" s="20">
        <v>11</v>
      </c>
      <c r="S1245" s="4">
        <v>0</v>
      </c>
      <c r="T1245" s="1">
        <v>0</v>
      </c>
      <c r="U1245" s="164">
        <v>39752</v>
      </c>
      <c r="V1245" s="19">
        <v>2</v>
      </c>
      <c r="W1245" s="20">
        <v>11</v>
      </c>
      <c r="X1245" s="437" t="str">
        <f t="shared" si="163"/>
        <v>OK</v>
      </c>
      <c r="Y1245" s="333">
        <f t="shared" si="165"/>
        <v>0</v>
      </c>
      <c r="Z1245" s="9" t="str">
        <f t="shared" si="166"/>
        <v>Green</v>
      </c>
      <c r="AA1245" s="75">
        <v>39757</v>
      </c>
      <c r="AB1245" s="1220"/>
      <c r="AC1245" s="147">
        <f t="shared" si="164"/>
        <v>5</v>
      </c>
      <c r="AD1245" s="20" t="str">
        <f t="shared" si="162"/>
        <v>OK</v>
      </c>
      <c r="AE1245" s="11" t="str">
        <f t="shared" si="161"/>
        <v>-</v>
      </c>
      <c r="AF1245" s="9" t="e">
        <f>IF(#REF!="","",AA1245-#REF!)</f>
        <v>#REF!</v>
      </c>
      <c r="AG1245" s="97"/>
      <c r="AH1245" s="62"/>
    </row>
    <row r="1246" spans="1:34" s="32" customFormat="1" hidden="1" outlineLevel="1" x14ac:dyDescent="0.2">
      <c r="A1246"/>
      <c r="B1246" s="19">
        <v>3</v>
      </c>
      <c r="C1246" s="383">
        <v>15</v>
      </c>
      <c r="D1246" s="20" t="s">
        <v>26</v>
      </c>
      <c r="E1246" s="153">
        <v>39752</v>
      </c>
      <c r="F1246" s="91"/>
      <c r="G1246" s="19">
        <v>3</v>
      </c>
      <c r="H1246" s="20">
        <v>15</v>
      </c>
      <c r="I1246" s="20">
        <v>15</v>
      </c>
      <c r="J1246" s="20">
        <v>15</v>
      </c>
      <c r="K1246" s="20">
        <v>0</v>
      </c>
      <c r="L1246" s="156">
        <v>39755</v>
      </c>
      <c r="M1246" s="92"/>
      <c r="N1246" s="19">
        <v>3</v>
      </c>
      <c r="O1246" s="20">
        <v>15</v>
      </c>
      <c r="P1246" s="20">
        <v>15</v>
      </c>
      <c r="Q1246" s="20">
        <v>0</v>
      </c>
      <c r="R1246" s="20">
        <v>15</v>
      </c>
      <c r="S1246" s="4">
        <v>0</v>
      </c>
      <c r="T1246" s="1">
        <v>0</v>
      </c>
      <c r="U1246" s="164">
        <v>39752</v>
      </c>
      <c r="V1246" s="19">
        <v>3</v>
      </c>
      <c r="W1246" s="20">
        <v>15</v>
      </c>
      <c r="X1246" s="437" t="str">
        <f t="shared" si="163"/>
        <v>OK</v>
      </c>
      <c r="Y1246" s="333">
        <f t="shared" si="165"/>
        <v>0</v>
      </c>
      <c r="Z1246" s="9" t="str">
        <f t="shared" si="166"/>
        <v>Black</v>
      </c>
      <c r="AA1246" s="75">
        <v>39757</v>
      </c>
      <c r="AB1246" s="1220"/>
      <c r="AC1246" s="147">
        <f t="shared" si="164"/>
        <v>5</v>
      </c>
      <c r="AD1246" s="20" t="str">
        <f t="shared" si="162"/>
        <v>OK</v>
      </c>
      <c r="AE1246" s="11" t="str">
        <f t="shared" si="161"/>
        <v>-</v>
      </c>
      <c r="AF1246" s="9" t="e">
        <f>IF(#REF!="","",AA1246-#REF!)</f>
        <v>#REF!</v>
      </c>
      <c r="AG1246" s="97"/>
      <c r="AH1246" s="62"/>
    </row>
    <row r="1247" spans="1:34" s="32" customFormat="1" hidden="1" outlineLevel="1" x14ac:dyDescent="0.2">
      <c r="A1247"/>
      <c r="B1247" s="19">
        <v>4</v>
      </c>
      <c r="C1247" s="383">
        <v>24</v>
      </c>
      <c r="D1247" s="20" t="s">
        <v>29</v>
      </c>
      <c r="E1247" s="153">
        <v>39752</v>
      </c>
      <c r="F1247" s="91"/>
      <c r="G1247" s="19">
        <v>4</v>
      </c>
      <c r="H1247" s="20">
        <v>24</v>
      </c>
      <c r="I1247" s="20">
        <v>24</v>
      </c>
      <c r="J1247" s="20">
        <v>24</v>
      </c>
      <c r="K1247" s="20">
        <v>0</v>
      </c>
      <c r="L1247" s="156">
        <v>39755</v>
      </c>
      <c r="M1247" s="92"/>
      <c r="N1247" s="19">
        <v>4</v>
      </c>
      <c r="O1247" s="20">
        <v>24</v>
      </c>
      <c r="P1247" s="20">
        <v>24</v>
      </c>
      <c r="Q1247" s="20">
        <v>0</v>
      </c>
      <c r="R1247" s="20">
        <v>24</v>
      </c>
      <c r="S1247" s="4">
        <v>0</v>
      </c>
      <c r="T1247" s="1">
        <v>0</v>
      </c>
      <c r="U1247" s="164">
        <v>39752</v>
      </c>
      <c r="V1247" s="19">
        <v>4</v>
      </c>
      <c r="W1247" s="20">
        <v>24</v>
      </c>
      <c r="X1247" s="437" t="str">
        <f t="shared" si="163"/>
        <v>OK</v>
      </c>
      <c r="Y1247" s="333">
        <f t="shared" si="165"/>
        <v>0</v>
      </c>
      <c r="Z1247" s="9" t="str">
        <f t="shared" si="166"/>
        <v>Credial</v>
      </c>
      <c r="AA1247" s="75">
        <v>39757</v>
      </c>
      <c r="AB1247" s="1220"/>
      <c r="AC1247" s="147">
        <f t="shared" si="164"/>
        <v>5</v>
      </c>
      <c r="AD1247" s="20" t="str">
        <f t="shared" si="162"/>
        <v>OK</v>
      </c>
      <c r="AE1247" s="11" t="str">
        <f t="shared" si="161"/>
        <v>-</v>
      </c>
      <c r="AF1247" s="9" t="e">
        <f>IF(#REF!="","",AA1247-#REF!)</f>
        <v>#REF!</v>
      </c>
      <c r="AG1247" s="97"/>
      <c r="AH1247" s="62"/>
    </row>
    <row r="1248" spans="1:34" s="32" customFormat="1" hidden="1" outlineLevel="1" x14ac:dyDescent="0.2">
      <c r="A1248"/>
      <c r="B1248" s="19">
        <v>5</v>
      </c>
      <c r="C1248" s="383">
        <v>223</v>
      </c>
      <c r="D1248" s="20" t="s">
        <v>30</v>
      </c>
      <c r="E1248" s="153">
        <v>39752</v>
      </c>
      <c r="F1248" s="91"/>
      <c r="G1248" s="19">
        <v>5</v>
      </c>
      <c r="H1248" s="20">
        <v>223</v>
      </c>
      <c r="I1248" s="20">
        <v>223</v>
      </c>
      <c r="J1248" s="20">
        <v>223</v>
      </c>
      <c r="K1248" s="20">
        <v>0</v>
      </c>
      <c r="L1248" s="156">
        <v>39755</v>
      </c>
      <c r="M1248" s="92"/>
      <c r="N1248" s="19">
        <v>5</v>
      </c>
      <c r="O1248" s="20">
        <v>223</v>
      </c>
      <c r="P1248" s="20">
        <v>223</v>
      </c>
      <c r="Q1248" s="20">
        <v>0</v>
      </c>
      <c r="R1248" s="20">
        <v>223</v>
      </c>
      <c r="S1248" s="4">
        <v>0</v>
      </c>
      <c r="T1248" s="1">
        <v>0</v>
      </c>
      <c r="U1248" s="164">
        <v>39752</v>
      </c>
      <c r="V1248" s="19">
        <v>5</v>
      </c>
      <c r="W1248" s="20">
        <v>223</v>
      </c>
      <c r="X1248" s="437" t="str">
        <f t="shared" si="163"/>
        <v>OK</v>
      </c>
      <c r="Y1248" s="333">
        <f t="shared" si="165"/>
        <v>0</v>
      </c>
      <c r="Z1248" s="9" t="str">
        <f t="shared" si="166"/>
        <v>Ikeia</v>
      </c>
      <c r="AA1248" s="75">
        <v>39757</v>
      </c>
      <c r="AB1248" s="1220"/>
      <c r="AC1248" s="147">
        <f t="shared" si="164"/>
        <v>5</v>
      </c>
      <c r="AD1248" s="20" t="str">
        <f t="shared" si="162"/>
        <v>OK</v>
      </c>
      <c r="AE1248" s="11" t="str">
        <f t="shared" si="161"/>
        <v>-</v>
      </c>
      <c r="AF1248" s="9" t="e">
        <f>IF(#REF!="","",AA1248-#REF!)</f>
        <v>#REF!</v>
      </c>
      <c r="AG1248" s="97"/>
      <c r="AH1248" s="62"/>
    </row>
    <row r="1249" spans="1:34" s="32" customFormat="1" hidden="1" outlineLevel="1" x14ac:dyDescent="0.2">
      <c r="A1249"/>
      <c r="B1249" s="19">
        <v>6</v>
      </c>
      <c r="C1249" s="383">
        <v>8</v>
      </c>
      <c r="D1249" s="20" t="s">
        <v>31</v>
      </c>
      <c r="E1249" s="153">
        <v>39752</v>
      </c>
      <c r="F1249" s="91"/>
      <c r="G1249" s="19">
        <v>6</v>
      </c>
      <c r="H1249" s="20">
        <v>8</v>
      </c>
      <c r="I1249" s="20">
        <v>8</v>
      </c>
      <c r="J1249" s="20">
        <v>8</v>
      </c>
      <c r="K1249" s="20">
        <v>0</v>
      </c>
      <c r="L1249" s="156">
        <v>39755</v>
      </c>
      <c r="M1249" s="92"/>
      <c r="N1249" s="19">
        <v>6</v>
      </c>
      <c r="O1249" s="20">
        <v>8</v>
      </c>
      <c r="P1249" s="20">
        <v>8</v>
      </c>
      <c r="Q1249" s="20">
        <v>0</v>
      </c>
      <c r="R1249" s="20">
        <v>8</v>
      </c>
      <c r="S1249" s="4">
        <v>0</v>
      </c>
      <c r="T1249" s="1">
        <v>0</v>
      </c>
      <c r="U1249" s="164">
        <v>39752</v>
      </c>
      <c r="V1249" s="19">
        <v>6</v>
      </c>
      <c r="W1249" s="20">
        <v>8</v>
      </c>
      <c r="X1249" s="437" t="str">
        <f t="shared" si="163"/>
        <v>OK</v>
      </c>
      <c r="Y1249" s="333">
        <f t="shared" si="165"/>
        <v>0</v>
      </c>
      <c r="Z1249" s="9" t="str">
        <f t="shared" si="166"/>
        <v>Moviflor</v>
      </c>
      <c r="AA1249" s="75">
        <v>39757</v>
      </c>
      <c r="AB1249" s="1220"/>
      <c r="AC1249" s="147">
        <f t="shared" si="164"/>
        <v>5</v>
      </c>
      <c r="AD1249" s="20" t="str">
        <f t="shared" si="162"/>
        <v>OK</v>
      </c>
      <c r="AE1249" s="11" t="str">
        <f t="shared" si="161"/>
        <v>-</v>
      </c>
      <c r="AF1249" s="9" t="e">
        <f>IF(#REF!="","",AA1249-#REF!)</f>
        <v>#REF!</v>
      </c>
      <c r="AG1249" s="97"/>
      <c r="AH1249" s="62"/>
    </row>
    <row r="1250" spans="1:34" s="32" customFormat="1" hidden="1" outlineLevel="1" x14ac:dyDescent="0.2">
      <c r="A1250"/>
      <c r="B1250" s="19">
        <v>7</v>
      </c>
      <c r="C1250" s="383">
        <v>125</v>
      </c>
      <c r="D1250" s="20" t="s">
        <v>32</v>
      </c>
      <c r="E1250" s="153">
        <v>39752</v>
      </c>
      <c r="F1250" s="91"/>
      <c r="G1250" s="19">
        <v>7</v>
      </c>
      <c r="H1250" s="20">
        <v>125</v>
      </c>
      <c r="I1250" s="20">
        <v>125</v>
      </c>
      <c r="J1250" s="20">
        <v>125</v>
      </c>
      <c r="K1250" s="20">
        <v>0</v>
      </c>
      <c r="L1250" s="156">
        <v>39755</v>
      </c>
      <c r="M1250" s="92"/>
      <c r="N1250" s="19">
        <v>7</v>
      </c>
      <c r="O1250" s="20">
        <v>125</v>
      </c>
      <c r="P1250" s="20">
        <v>125</v>
      </c>
      <c r="Q1250" s="20">
        <v>0</v>
      </c>
      <c r="R1250" s="20">
        <v>125</v>
      </c>
      <c r="S1250" s="4">
        <v>0</v>
      </c>
      <c r="T1250" s="1">
        <v>0</v>
      </c>
      <c r="U1250" s="164">
        <v>39752</v>
      </c>
      <c r="V1250" s="19">
        <v>7</v>
      </c>
      <c r="W1250" s="20">
        <v>125</v>
      </c>
      <c r="X1250" s="437" t="str">
        <f t="shared" si="163"/>
        <v>OK</v>
      </c>
      <c r="Y1250" s="333">
        <f t="shared" si="165"/>
        <v>0</v>
      </c>
      <c r="Z1250" s="9" t="str">
        <f t="shared" si="166"/>
        <v>Conforama</v>
      </c>
      <c r="AA1250" s="75">
        <v>39757</v>
      </c>
      <c r="AB1250" s="1220"/>
      <c r="AC1250" s="147">
        <f t="shared" si="164"/>
        <v>5</v>
      </c>
      <c r="AD1250" s="20" t="str">
        <f t="shared" si="162"/>
        <v>OK</v>
      </c>
      <c r="AE1250" s="11" t="str">
        <f t="shared" si="161"/>
        <v>-</v>
      </c>
      <c r="AF1250" s="9" t="e">
        <f>IF(#REF!="","",AA1250-#REF!)</f>
        <v>#REF!</v>
      </c>
      <c r="AG1250" s="97"/>
      <c r="AH1250" s="62"/>
    </row>
    <row r="1251" spans="1:34" s="32" customFormat="1" hidden="1" outlineLevel="1" x14ac:dyDescent="0.2">
      <c r="A1251"/>
      <c r="B1251" s="19">
        <v>8</v>
      </c>
      <c r="C1251" s="383">
        <v>13</v>
      </c>
      <c r="D1251" s="20" t="s">
        <v>34</v>
      </c>
      <c r="E1251" s="153">
        <v>39752</v>
      </c>
      <c r="F1251" s="91"/>
      <c r="G1251" s="19">
        <v>8</v>
      </c>
      <c r="H1251" s="20">
        <v>13</v>
      </c>
      <c r="I1251" s="20">
        <v>13</v>
      </c>
      <c r="J1251" s="20">
        <v>13</v>
      </c>
      <c r="K1251" s="20">
        <v>0</v>
      </c>
      <c r="L1251" s="156">
        <v>39755</v>
      </c>
      <c r="M1251" s="92"/>
      <c r="N1251" s="19">
        <v>8</v>
      </c>
      <c r="O1251" s="20">
        <v>13</v>
      </c>
      <c r="P1251" s="20">
        <v>13</v>
      </c>
      <c r="Q1251" s="20">
        <v>0</v>
      </c>
      <c r="R1251" s="20">
        <v>13</v>
      </c>
      <c r="S1251" s="4">
        <v>0</v>
      </c>
      <c r="T1251" s="1">
        <v>0</v>
      </c>
      <c r="U1251" s="164">
        <v>39752</v>
      </c>
      <c r="V1251" s="19">
        <v>8</v>
      </c>
      <c r="W1251" s="20">
        <v>13</v>
      </c>
      <c r="X1251" s="437" t="str">
        <f t="shared" si="163"/>
        <v>OK</v>
      </c>
      <c r="Y1251" s="333">
        <f t="shared" si="165"/>
        <v>0</v>
      </c>
      <c r="Z1251" s="9" t="str">
        <f t="shared" si="166"/>
        <v>Euronics</v>
      </c>
      <c r="AA1251" s="75">
        <v>39757</v>
      </c>
      <c r="AB1251" s="1220"/>
      <c r="AC1251" s="147">
        <f t="shared" si="164"/>
        <v>5</v>
      </c>
      <c r="AD1251" s="20" t="str">
        <f t="shared" si="162"/>
        <v>OK</v>
      </c>
      <c r="AE1251" s="11" t="str">
        <f t="shared" si="161"/>
        <v>-</v>
      </c>
      <c r="AF1251" s="9" t="e">
        <f>IF(#REF!="","",AA1251-#REF!)</f>
        <v>#REF!</v>
      </c>
      <c r="AG1251" s="97"/>
      <c r="AH1251" s="62"/>
    </row>
    <row r="1252" spans="1:34" s="32" customFormat="1" hidden="1" outlineLevel="1" x14ac:dyDescent="0.2">
      <c r="A1252"/>
      <c r="B1252" s="22">
        <v>9</v>
      </c>
      <c r="C1252" s="404">
        <v>6</v>
      </c>
      <c r="D1252" s="21" t="s">
        <v>36</v>
      </c>
      <c r="E1252" s="153">
        <v>39752</v>
      </c>
      <c r="F1252" s="91"/>
      <c r="G1252" s="22">
        <v>9</v>
      </c>
      <c r="H1252" s="21">
        <v>6</v>
      </c>
      <c r="I1252" s="21">
        <v>6</v>
      </c>
      <c r="J1252" s="21">
        <v>6</v>
      </c>
      <c r="K1252" s="21">
        <v>0</v>
      </c>
      <c r="L1252" s="157">
        <v>39755</v>
      </c>
      <c r="M1252" s="92"/>
      <c r="N1252" s="22">
        <v>9</v>
      </c>
      <c r="O1252" s="21">
        <v>6</v>
      </c>
      <c r="P1252" s="21">
        <v>6</v>
      </c>
      <c r="Q1252" s="21">
        <v>0</v>
      </c>
      <c r="R1252" s="21">
        <v>6</v>
      </c>
      <c r="S1252" s="14">
        <v>0</v>
      </c>
      <c r="T1252" s="102">
        <v>0</v>
      </c>
      <c r="U1252" s="164">
        <v>39752</v>
      </c>
      <c r="V1252" s="22">
        <v>9</v>
      </c>
      <c r="W1252" s="21">
        <v>6</v>
      </c>
      <c r="X1252" s="437" t="str">
        <f t="shared" si="163"/>
        <v>OK</v>
      </c>
      <c r="Y1252" s="333">
        <f t="shared" si="165"/>
        <v>0</v>
      </c>
      <c r="Z1252" s="12" t="str">
        <f t="shared" si="166"/>
        <v>Confort</v>
      </c>
      <c r="AA1252" s="75">
        <v>39757</v>
      </c>
      <c r="AB1252" s="1221"/>
      <c r="AC1252" s="147">
        <f t="shared" si="164"/>
        <v>5</v>
      </c>
      <c r="AD1252" s="20" t="str">
        <f t="shared" si="162"/>
        <v>OK</v>
      </c>
      <c r="AE1252" s="11" t="str">
        <f t="shared" si="161"/>
        <v>-</v>
      </c>
      <c r="AF1252" s="9" t="e">
        <f>IF(#REF!="","",AA1252-#REF!)</f>
        <v>#REF!</v>
      </c>
      <c r="AG1252" s="97"/>
      <c r="AH1252" s="62"/>
    </row>
    <row r="1253" spans="1:34" s="32" customFormat="1" hidden="1" outlineLevel="1" x14ac:dyDescent="0.2">
      <c r="A1253"/>
      <c r="B1253" s="19">
        <v>1</v>
      </c>
      <c r="C1253" s="383">
        <v>21</v>
      </c>
      <c r="D1253" s="20" t="s">
        <v>24</v>
      </c>
      <c r="E1253" s="153">
        <v>39756</v>
      </c>
      <c r="F1253" s="91"/>
      <c r="G1253" s="19">
        <v>1</v>
      </c>
      <c r="H1253" s="78">
        <v>46</v>
      </c>
      <c r="I1253" s="20">
        <v>21</v>
      </c>
      <c r="J1253" s="20">
        <v>21</v>
      </c>
      <c r="K1253" s="20">
        <v>0</v>
      </c>
      <c r="L1253" s="156">
        <v>39757</v>
      </c>
      <c r="M1253" s="92"/>
      <c r="N1253" s="19">
        <v>1</v>
      </c>
      <c r="O1253" s="20">
        <v>21</v>
      </c>
      <c r="P1253" s="20">
        <v>21</v>
      </c>
      <c r="Q1253" s="20">
        <v>0</v>
      </c>
      <c r="R1253" s="20">
        <v>21</v>
      </c>
      <c r="S1253" s="4">
        <v>0</v>
      </c>
      <c r="T1253" s="1">
        <v>0</v>
      </c>
      <c r="U1253" s="164">
        <v>39756</v>
      </c>
      <c r="V1253" s="19">
        <v>1</v>
      </c>
      <c r="W1253" s="20">
        <v>21</v>
      </c>
      <c r="X1253" s="437" t="str">
        <f t="shared" si="163"/>
        <v>OK</v>
      </c>
      <c r="Y1253" s="333">
        <f t="shared" si="165"/>
        <v>0</v>
      </c>
      <c r="Z1253" s="9" t="str">
        <f t="shared" si="166"/>
        <v>White</v>
      </c>
      <c r="AA1253" s="75">
        <v>39759</v>
      </c>
      <c r="AB1253" s="1219">
        <f>SUM(W1253:W1262)</f>
        <v>452</v>
      </c>
      <c r="AC1253" s="147">
        <f t="shared" si="164"/>
        <v>3</v>
      </c>
      <c r="AD1253" s="20" t="str">
        <f t="shared" si="162"/>
        <v>OK</v>
      </c>
      <c r="AE1253" s="11" t="str">
        <f t="shared" si="161"/>
        <v>-</v>
      </c>
      <c r="AF1253" s="9" t="e">
        <f>IF(#REF!="","",AA1253-#REF!)</f>
        <v>#REF!</v>
      </c>
      <c r="AG1253" s="97"/>
      <c r="AH1253" s="62"/>
    </row>
    <row r="1254" spans="1:34" s="32" customFormat="1" hidden="1" outlineLevel="1" x14ac:dyDescent="0.2">
      <c r="A1254"/>
      <c r="B1254" s="19">
        <v>2</v>
      </c>
      <c r="C1254" s="383">
        <v>5</v>
      </c>
      <c r="D1254" s="20" t="s">
        <v>25</v>
      </c>
      <c r="E1254" s="153">
        <v>39756</v>
      </c>
      <c r="F1254" s="91"/>
      <c r="G1254" s="19">
        <v>2</v>
      </c>
      <c r="H1254" s="20">
        <v>5</v>
      </c>
      <c r="I1254" s="20">
        <v>5</v>
      </c>
      <c r="J1254" s="20">
        <v>5</v>
      </c>
      <c r="K1254" s="20">
        <v>0</v>
      </c>
      <c r="L1254" s="156">
        <v>39757</v>
      </c>
      <c r="M1254" s="92"/>
      <c r="N1254" s="19">
        <v>2</v>
      </c>
      <c r="O1254" s="20">
        <v>5</v>
      </c>
      <c r="P1254" s="20">
        <v>5</v>
      </c>
      <c r="Q1254" s="20">
        <v>0</v>
      </c>
      <c r="R1254" s="20">
        <v>5</v>
      </c>
      <c r="S1254" s="4">
        <v>0</v>
      </c>
      <c r="T1254" s="1">
        <v>0</v>
      </c>
      <c r="U1254" s="164">
        <v>39756</v>
      </c>
      <c r="V1254" s="19">
        <v>2</v>
      </c>
      <c r="W1254" s="20">
        <v>5</v>
      </c>
      <c r="X1254" s="437" t="str">
        <f t="shared" si="163"/>
        <v>OK</v>
      </c>
      <c r="Y1254" s="333">
        <f t="shared" si="165"/>
        <v>0</v>
      </c>
      <c r="Z1254" s="9" t="str">
        <f t="shared" si="166"/>
        <v>Green</v>
      </c>
      <c r="AA1254" s="75">
        <v>39759</v>
      </c>
      <c r="AB1254" s="1220"/>
      <c r="AC1254" s="147">
        <f t="shared" si="164"/>
        <v>3</v>
      </c>
      <c r="AD1254" s="20" t="str">
        <f t="shared" si="162"/>
        <v>OK</v>
      </c>
      <c r="AE1254" s="11" t="str">
        <f t="shared" ref="AE1254:AE1317" si="167">IF(AND((AA1254=""),$E$8&gt;(V1308+5)),"ALERTA","-")</f>
        <v>-</v>
      </c>
      <c r="AF1254" s="9" t="e">
        <f>IF(#REF!="","",AA1254-#REF!)</f>
        <v>#REF!</v>
      </c>
      <c r="AG1254" s="97"/>
      <c r="AH1254" s="62"/>
    </row>
    <row r="1255" spans="1:34" s="32" customFormat="1" hidden="1" outlineLevel="1" x14ac:dyDescent="0.2">
      <c r="A1255"/>
      <c r="B1255" s="19">
        <v>3</v>
      </c>
      <c r="C1255" s="383">
        <v>20</v>
      </c>
      <c r="D1255" s="20" t="s">
        <v>26</v>
      </c>
      <c r="E1255" s="153">
        <v>39756</v>
      </c>
      <c r="F1255" s="91"/>
      <c r="G1255" s="19">
        <v>3</v>
      </c>
      <c r="H1255" s="20">
        <v>20</v>
      </c>
      <c r="I1255" s="20">
        <v>20</v>
      </c>
      <c r="J1255" s="20">
        <v>20</v>
      </c>
      <c r="K1255" s="20">
        <v>0</v>
      </c>
      <c r="L1255" s="156">
        <v>39757</v>
      </c>
      <c r="M1255" s="92"/>
      <c r="N1255" s="19">
        <v>3</v>
      </c>
      <c r="O1255" s="20">
        <v>20</v>
      </c>
      <c r="P1255" s="20">
        <v>20</v>
      </c>
      <c r="Q1255" s="20">
        <v>0</v>
      </c>
      <c r="R1255" s="20">
        <v>20</v>
      </c>
      <c r="S1255" s="4">
        <v>0</v>
      </c>
      <c r="T1255" s="1">
        <v>0</v>
      </c>
      <c r="U1255" s="164">
        <v>39756</v>
      </c>
      <c r="V1255" s="19">
        <v>3</v>
      </c>
      <c r="W1255" s="20">
        <v>20</v>
      </c>
      <c r="X1255" s="437" t="str">
        <f t="shared" si="163"/>
        <v>OK</v>
      </c>
      <c r="Y1255" s="333">
        <f t="shared" si="165"/>
        <v>0</v>
      </c>
      <c r="Z1255" s="9" t="str">
        <f t="shared" si="166"/>
        <v>Black</v>
      </c>
      <c r="AA1255" s="75">
        <v>39759</v>
      </c>
      <c r="AB1255" s="1220"/>
      <c r="AC1255" s="147">
        <f t="shared" si="164"/>
        <v>3</v>
      </c>
      <c r="AD1255" s="20" t="str">
        <f t="shared" si="162"/>
        <v>OK</v>
      </c>
      <c r="AE1255" s="11" t="str">
        <f t="shared" si="167"/>
        <v>-</v>
      </c>
      <c r="AF1255" s="9" t="e">
        <f>IF(#REF!="","",AA1255-#REF!)</f>
        <v>#REF!</v>
      </c>
      <c r="AG1255" s="97"/>
      <c r="AH1255" s="62"/>
    </row>
    <row r="1256" spans="1:34" s="32" customFormat="1" hidden="1" outlineLevel="1" x14ac:dyDescent="0.2">
      <c r="A1256"/>
      <c r="B1256" s="19">
        <v>4</v>
      </c>
      <c r="C1256" s="383">
        <v>75</v>
      </c>
      <c r="D1256" s="20" t="s">
        <v>29</v>
      </c>
      <c r="E1256" s="153">
        <v>39756</v>
      </c>
      <c r="F1256" s="91"/>
      <c r="G1256" s="19">
        <v>4</v>
      </c>
      <c r="H1256" s="20">
        <v>75</v>
      </c>
      <c r="I1256" s="20">
        <v>75</v>
      </c>
      <c r="J1256" s="20">
        <v>75</v>
      </c>
      <c r="K1256" s="20">
        <v>0</v>
      </c>
      <c r="L1256" s="156">
        <v>39757</v>
      </c>
      <c r="M1256" s="92"/>
      <c r="N1256" s="19">
        <v>4</v>
      </c>
      <c r="O1256" s="20">
        <v>75</v>
      </c>
      <c r="P1256" s="20">
        <v>75</v>
      </c>
      <c r="Q1256" s="20">
        <v>0</v>
      </c>
      <c r="R1256" s="20">
        <v>75</v>
      </c>
      <c r="S1256" s="4">
        <v>0</v>
      </c>
      <c r="T1256" s="1">
        <v>0</v>
      </c>
      <c r="U1256" s="164">
        <v>39756</v>
      </c>
      <c r="V1256" s="19">
        <v>4</v>
      </c>
      <c r="W1256" s="20">
        <v>75</v>
      </c>
      <c r="X1256" s="437" t="str">
        <f t="shared" si="163"/>
        <v>OK</v>
      </c>
      <c r="Y1256" s="333">
        <f t="shared" si="165"/>
        <v>0</v>
      </c>
      <c r="Z1256" s="9" t="str">
        <f t="shared" si="166"/>
        <v>Credial</v>
      </c>
      <c r="AA1256" s="75">
        <v>39759</v>
      </c>
      <c r="AB1256" s="1220"/>
      <c r="AC1256" s="147">
        <f t="shared" si="164"/>
        <v>3</v>
      </c>
      <c r="AD1256" s="20" t="str">
        <f t="shared" si="162"/>
        <v>OK</v>
      </c>
      <c r="AE1256" s="11" t="str">
        <f t="shared" si="167"/>
        <v>-</v>
      </c>
      <c r="AF1256" s="9" t="e">
        <f>IF(#REF!="","",AA1256-#REF!)</f>
        <v>#REF!</v>
      </c>
      <c r="AG1256" s="97"/>
      <c r="AH1256" s="62"/>
    </row>
    <row r="1257" spans="1:34" s="32" customFormat="1" hidden="1" outlineLevel="1" x14ac:dyDescent="0.2">
      <c r="A1257"/>
      <c r="B1257" s="19">
        <v>5</v>
      </c>
      <c r="C1257" s="383">
        <v>135</v>
      </c>
      <c r="D1257" s="20" t="s">
        <v>30</v>
      </c>
      <c r="E1257" s="153">
        <v>39756</v>
      </c>
      <c r="F1257" s="91"/>
      <c r="G1257" s="19">
        <v>5</v>
      </c>
      <c r="H1257" s="20">
        <v>135</v>
      </c>
      <c r="I1257" s="20">
        <v>135</v>
      </c>
      <c r="J1257" s="20">
        <v>135</v>
      </c>
      <c r="K1257" s="20">
        <v>0</v>
      </c>
      <c r="L1257" s="156">
        <v>39757</v>
      </c>
      <c r="M1257" s="92"/>
      <c r="N1257" s="19">
        <v>5</v>
      </c>
      <c r="O1257" s="20">
        <v>135</v>
      </c>
      <c r="P1257" s="20">
        <v>135</v>
      </c>
      <c r="Q1257" s="20">
        <v>0</v>
      </c>
      <c r="R1257" s="20">
        <v>135</v>
      </c>
      <c r="S1257" s="4">
        <v>0</v>
      </c>
      <c r="T1257" s="1">
        <v>0</v>
      </c>
      <c r="U1257" s="164">
        <v>39756</v>
      </c>
      <c r="V1257" s="19">
        <v>5</v>
      </c>
      <c r="W1257" s="20">
        <v>135</v>
      </c>
      <c r="X1257" s="437" t="str">
        <f t="shared" si="163"/>
        <v>OK</v>
      </c>
      <c r="Y1257" s="333">
        <f t="shared" si="165"/>
        <v>0</v>
      </c>
      <c r="Z1257" s="9" t="str">
        <f t="shared" si="166"/>
        <v>Ikeia</v>
      </c>
      <c r="AA1257" s="75">
        <v>39759</v>
      </c>
      <c r="AB1257" s="1220"/>
      <c r="AC1257" s="147">
        <f t="shared" si="164"/>
        <v>3</v>
      </c>
      <c r="AD1257" s="20" t="str">
        <f t="shared" si="162"/>
        <v>OK</v>
      </c>
      <c r="AE1257" s="11" t="str">
        <f t="shared" si="167"/>
        <v>-</v>
      </c>
      <c r="AF1257" s="9" t="e">
        <f>IF(#REF!="","",AA1257-#REF!)</f>
        <v>#REF!</v>
      </c>
      <c r="AG1257" s="97"/>
      <c r="AH1257" s="62"/>
    </row>
    <row r="1258" spans="1:34" s="32" customFormat="1" hidden="1" outlineLevel="1" x14ac:dyDescent="0.2">
      <c r="A1258"/>
      <c r="B1258" s="19">
        <v>6</v>
      </c>
      <c r="C1258" s="383">
        <v>89</v>
      </c>
      <c r="D1258" s="20" t="s">
        <v>31</v>
      </c>
      <c r="E1258" s="153">
        <v>39756</v>
      </c>
      <c r="F1258" s="91"/>
      <c r="G1258" s="19">
        <v>6</v>
      </c>
      <c r="H1258" s="20">
        <v>89</v>
      </c>
      <c r="I1258" s="20">
        <v>89</v>
      </c>
      <c r="J1258" s="20">
        <v>89</v>
      </c>
      <c r="K1258" s="20">
        <v>0</v>
      </c>
      <c r="L1258" s="156">
        <v>39757</v>
      </c>
      <c r="M1258" s="92"/>
      <c r="N1258" s="19">
        <v>6</v>
      </c>
      <c r="O1258" s="20">
        <v>89</v>
      </c>
      <c r="P1258" s="20">
        <v>89</v>
      </c>
      <c r="Q1258" s="20">
        <v>0</v>
      </c>
      <c r="R1258" s="20">
        <v>89</v>
      </c>
      <c r="S1258" s="4">
        <v>0</v>
      </c>
      <c r="T1258" s="1">
        <v>0</v>
      </c>
      <c r="U1258" s="164">
        <v>39756</v>
      </c>
      <c r="V1258" s="19">
        <v>6</v>
      </c>
      <c r="W1258" s="20">
        <v>89</v>
      </c>
      <c r="X1258" s="437" t="str">
        <f t="shared" si="163"/>
        <v>OK</v>
      </c>
      <c r="Y1258" s="333">
        <f t="shared" si="165"/>
        <v>0</v>
      </c>
      <c r="Z1258" s="9" t="str">
        <f t="shared" si="166"/>
        <v>Moviflor</v>
      </c>
      <c r="AA1258" s="75">
        <v>39759</v>
      </c>
      <c r="AB1258" s="1220"/>
      <c r="AC1258" s="147">
        <f t="shared" si="164"/>
        <v>3</v>
      </c>
      <c r="AD1258" s="20" t="str">
        <f t="shared" si="162"/>
        <v>OK</v>
      </c>
      <c r="AE1258" s="11" t="str">
        <f t="shared" si="167"/>
        <v>-</v>
      </c>
      <c r="AF1258" s="9" t="e">
        <f>IF(#REF!="","",AA1258-#REF!)</f>
        <v>#REF!</v>
      </c>
      <c r="AG1258" s="97"/>
      <c r="AH1258" s="62"/>
    </row>
    <row r="1259" spans="1:34" s="32" customFormat="1" hidden="1" outlineLevel="1" x14ac:dyDescent="0.2">
      <c r="A1259"/>
      <c r="B1259" s="19">
        <v>7</v>
      </c>
      <c r="C1259" s="383">
        <v>75</v>
      </c>
      <c r="D1259" s="20" t="s">
        <v>32</v>
      </c>
      <c r="E1259" s="153">
        <v>39756</v>
      </c>
      <c r="F1259" s="91"/>
      <c r="G1259" s="19">
        <v>7</v>
      </c>
      <c r="H1259" s="20">
        <v>75</v>
      </c>
      <c r="I1259" s="20">
        <v>75</v>
      </c>
      <c r="J1259" s="20">
        <v>75</v>
      </c>
      <c r="K1259" s="20">
        <v>0</v>
      </c>
      <c r="L1259" s="156">
        <v>39757</v>
      </c>
      <c r="M1259" s="92"/>
      <c r="N1259" s="19">
        <v>7</v>
      </c>
      <c r="O1259" s="20">
        <v>75</v>
      </c>
      <c r="P1259" s="20">
        <v>75</v>
      </c>
      <c r="Q1259" s="20">
        <v>0</v>
      </c>
      <c r="R1259" s="20">
        <v>75</v>
      </c>
      <c r="S1259" s="4">
        <v>0</v>
      </c>
      <c r="T1259" s="1">
        <v>0</v>
      </c>
      <c r="U1259" s="164">
        <v>39756</v>
      </c>
      <c r="V1259" s="19">
        <v>7</v>
      </c>
      <c r="W1259" s="20">
        <v>75</v>
      </c>
      <c r="X1259" s="437" t="str">
        <f t="shared" si="163"/>
        <v>OK</v>
      </c>
      <c r="Y1259" s="333">
        <f t="shared" si="165"/>
        <v>0</v>
      </c>
      <c r="Z1259" s="9" t="str">
        <f t="shared" si="166"/>
        <v>Conforama</v>
      </c>
      <c r="AA1259" s="75">
        <v>39759</v>
      </c>
      <c r="AB1259" s="1220"/>
      <c r="AC1259" s="147">
        <f t="shared" si="164"/>
        <v>3</v>
      </c>
      <c r="AD1259" s="20" t="str">
        <f t="shared" si="162"/>
        <v>OK</v>
      </c>
      <c r="AE1259" s="11" t="str">
        <f t="shared" si="167"/>
        <v>-</v>
      </c>
      <c r="AF1259" s="9" t="e">
        <f>IF(#REF!="","",AA1259-#REF!)</f>
        <v>#REF!</v>
      </c>
      <c r="AG1259" s="97"/>
      <c r="AH1259" s="62"/>
    </row>
    <row r="1260" spans="1:34" s="32" customFormat="1" hidden="1" outlineLevel="1" x14ac:dyDescent="0.2">
      <c r="A1260"/>
      <c r="B1260" s="19">
        <v>8</v>
      </c>
      <c r="C1260" s="383">
        <v>16</v>
      </c>
      <c r="D1260" s="20" t="s">
        <v>34</v>
      </c>
      <c r="E1260" s="153">
        <v>39756</v>
      </c>
      <c r="F1260" s="91"/>
      <c r="G1260" s="19">
        <v>8</v>
      </c>
      <c r="H1260" s="20">
        <v>16</v>
      </c>
      <c r="I1260" s="20">
        <v>16</v>
      </c>
      <c r="J1260" s="20">
        <v>16</v>
      </c>
      <c r="K1260" s="20">
        <v>0</v>
      </c>
      <c r="L1260" s="156">
        <v>39757</v>
      </c>
      <c r="M1260" s="92"/>
      <c r="N1260" s="19">
        <v>8</v>
      </c>
      <c r="O1260" s="20">
        <v>16</v>
      </c>
      <c r="P1260" s="20">
        <v>16</v>
      </c>
      <c r="Q1260" s="20">
        <v>0</v>
      </c>
      <c r="R1260" s="20">
        <v>16</v>
      </c>
      <c r="S1260" s="4">
        <v>0</v>
      </c>
      <c r="T1260" s="1">
        <v>0</v>
      </c>
      <c r="U1260" s="164">
        <v>39756</v>
      </c>
      <c r="V1260" s="19">
        <v>8</v>
      </c>
      <c r="W1260" s="20">
        <v>16</v>
      </c>
      <c r="X1260" s="437" t="str">
        <f t="shared" si="163"/>
        <v>OK</v>
      </c>
      <c r="Y1260" s="333">
        <f t="shared" si="165"/>
        <v>0</v>
      </c>
      <c r="Z1260" s="9" t="str">
        <f t="shared" si="166"/>
        <v>Euronics</v>
      </c>
      <c r="AA1260" s="75">
        <v>39759</v>
      </c>
      <c r="AB1260" s="1220"/>
      <c r="AC1260" s="147">
        <f t="shared" si="164"/>
        <v>3</v>
      </c>
      <c r="AD1260" s="20" t="str">
        <f t="shared" si="162"/>
        <v>OK</v>
      </c>
      <c r="AE1260" s="11" t="str">
        <f t="shared" si="167"/>
        <v>-</v>
      </c>
      <c r="AF1260" s="9" t="e">
        <f>IF(#REF!="","",AA1260-#REF!)</f>
        <v>#REF!</v>
      </c>
      <c r="AG1260" s="97"/>
      <c r="AH1260" s="62"/>
    </row>
    <row r="1261" spans="1:34" s="32" customFormat="1" hidden="1" outlineLevel="1" x14ac:dyDescent="0.2">
      <c r="A1261"/>
      <c r="B1261" s="19">
        <v>9</v>
      </c>
      <c r="C1261" s="383">
        <v>9</v>
      </c>
      <c r="D1261" s="20" t="s">
        <v>34</v>
      </c>
      <c r="E1261" s="153">
        <v>39756</v>
      </c>
      <c r="F1261" s="91"/>
      <c r="G1261" s="19">
        <v>9</v>
      </c>
      <c r="H1261" s="20">
        <v>9</v>
      </c>
      <c r="I1261" s="20">
        <v>9</v>
      </c>
      <c r="J1261" s="20">
        <v>9</v>
      </c>
      <c r="K1261" s="20">
        <v>0</v>
      </c>
      <c r="L1261" s="156">
        <v>39757</v>
      </c>
      <c r="M1261" s="92"/>
      <c r="N1261" s="19">
        <v>9</v>
      </c>
      <c r="O1261" s="20">
        <v>9</v>
      </c>
      <c r="P1261" s="20">
        <v>9</v>
      </c>
      <c r="Q1261" s="20">
        <v>0</v>
      </c>
      <c r="R1261" s="20">
        <v>9</v>
      </c>
      <c r="S1261" s="4">
        <v>0</v>
      </c>
      <c r="T1261" s="1">
        <v>0</v>
      </c>
      <c r="U1261" s="164">
        <v>39756</v>
      </c>
      <c r="V1261" s="19">
        <v>9</v>
      </c>
      <c r="W1261" s="20">
        <v>9</v>
      </c>
      <c r="X1261" s="437" t="str">
        <f t="shared" si="163"/>
        <v>OK</v>
      </c>
      <c r="Y1261" s="333">
        <f t="shared" si="165"/>
        <v>0</v>
      </c>
      <c r="Z1261" s="9" t="str">
        <f t="shared" si="166"/>
        <v>Euronics</v>
      </c>
      <c r="AA1261" s="75">
        <v>39759</v>
      </c>
      <c r="AB1261" s="1220"/>
      <c r="AC1261" s="147">
        <f t="shared" si="164"/>
        <v>3</v>
      </c>
      <c r="AD1261" s="20" t="str">
        <f t="shared" si="162"/>
        <v>OK</v>
      </c>
      <c r="AE1261" s="11" t="str">
        <f t="shared" si="167"/>
        <v>-</v>
      </c>
      <c r="AF1261" s="9" t="e">
        <f>IF(#REF!="","",AA1261-#REF!)</f>
        <v>#REF!</v>
      </c>
      <c r="AG1261" s="97"/>
      <c r="AH1261" s="62"/>
    </row>
    <row r="1262" spans="1:34" s="32" customFormat="1" hidden="1" outlineLevel="1" x14ac:dyDescent="0.2">
      <c r="A1262"/>
      <c r="B1262" s="22">
        <v>10</v>
      </c>
      <c r="C1262" s="404">
        <v>7</v>
      </c>
      <c r="D1262" s="21" t="s">
        <v>36</v>
      </c>
      <c r="E1262" s="153">
        <v>39756</v>
      </c>
      <c r="F1262" s="91"/>
      <c r="G1262" s="22">
        <v>10</v>
      </c>
      <c r="H1262" s="21">
        <v>7</v>
      </c>
      <c r="I1262" s="21">
        <v>7</v>
      </c>
      <c r="J1262" s="21">
        <v>7</v>
      </c>
      <c r="K1262" s="21">
        <v>0</v>
      </c>
      <c r="L1262" s="157">
        <v>39757</v>
      </c>
      <c r="M1262" s="92"/>
      <c r="N1262" s="22">
        <v>10</v>
      </c>
      <c r="O1262" s="21">
        <v>7</v>
      </c>
      <c r="P1262" s="21">
        <v>7</v>
      </c>
      <c r="Q1262" s="21">
        <v>0</v>
      </c>
      <c r="R1262" s="21">
        <v>7</v>
      </c>
      <c r="S1262" s="14">
        <v>0</v>
      </c>
      <c r="T1262" s="102">
        <v>0</v>
      </c>
      <c r="U1262" s="164">
        <v>39756</v>
      </c>
      <c r="V1262" s="22">
        <v>10</v>
      </c>
      <c r="W1262" s="21">
        <v>7</v>
      </c>
      <c r="X1262" s="437" t="str">
        <f t="shared" si="163"/>
        <v>OK</v>
      </c>
      <c r="Y1262" s="333">
        <f t="shared" si="165"/>
        <v>0</v>
      </c>
      <c r="Z1262" s="12" t="str">
        <f t="shared" si="166"/>
        <v>Confort</v>
      </c>
      <c r="AA1262" s="75">
        <v>39759</v>
      </c>
      <c r="AB1262" s="1221"/>
      <c r="AC1262" s="147">
        <f t="shared" si="164"/>
        <v>3</v>
      </c>
      <c r="AD1262" s="20" t="str">
        <f t="shared" si="162"/>
        <v>OK</v>
      </c>
      <c r="AE1262" s="11" t="str">
        <f t="shared" si="167"/>
        <v>-</v>
      </c>
      <c r="AF1262" s="9" t="e">
        <f>IF(#REF!="","",AA1262-#REF!)</f>
        <v>#REF!</v>
      </c>
      <c r="AG1262" s="97"/>
      <c r="AH1262" s="62"/>
    </row>
    <row r="1263" spans="1:34" s="32" customFormat="1" hidden="1" outlineLevel="1" x14ac:dyDescent="0.2">
      <c r="A1263"/>
      <c r="B1263" s="19">
        <v>1</v>
      </c>
      <c r="C1263" s="383">
        <v>494</v>
      </c>
      <c r="D1263" s="20" t="s">
        <v>24</v>
      </c>
      <c r="E1263" s="153">
        <v>39758</v>
      </c>
      <c r="F1263" s="91"/>
      <c r="G1263" s="19">
        <v>1</v>
      </c>
      <c r="H1263" s="78">
        <v>125</v>
      </c>
      <c r="I1263" s="20">
        <v>494</v>
      </c>
      <c r="J1263" s="20">
        <v>494</v>
      </c>
      <c r="K1263" s="20">
        <v>0</v>
      </c>
      <c r="L1263" s="156">
        <v>39759</v>
      </c>
      <c r="M1263" s="92"/>
      <c r="N1263" s="19">
        <v>1</v>
      </c>
      <c r="O1263" s="20">
        <v>494</v>
      </c>
      <c r="P1263" s="20">
        <v>494</v>
      </c>
      <c r="Q1263" s="20">
        <v>0</v>
      </c>
      <c r="R1263" s="20">
        <v>494</v>
      </c>
      <c r="S1263" s="4">
        <v>0</v>
      </c>
      <c r="T1263" s="1">
        <v>0</v>
      </c>
      <c r="U1263" s="164">
        <v>39758</v>
      </c>
      <c r="V1263" s="106">
        <v>1</v>
      </c>
      <c r="W1263" s="20">
        <v>494</v>
      </c>
      <c r="X1263" s="437" t="str">
        <f t="shared" si="163"/>
        <v>OK</v>
      </c>
      <c r="Y1263" s="333">
        <f t="shared" si="165"/>
        <v>0</v>
      </c>
      <c r="Z1263" s="9" t="str">
        <f t="shared" si="166"/>
        <v>White</v>
      </c>
      <c r="AA1263" s="75">
        <v>39763</v>
      </c>
      <c r="AB1263" s="1219">
        <f>SUM(W1263:W1272)</f>
        <v>764</v>
      </c>
      <c r="AC1263" s="147">
        <f t="shared" si="164"/>
        <v>5</v>
      </c>
      <c r="AD1263" s="20" t="str">
        <f t="shared" si="162"/>
        <v>OK</v>
      </c>
      <c r="AE1263" s="11" t="str">
        <f t="shared" si="167"/>
        <v>-</v>
      </c>
      <c r="AF1263" s="9" t="e">
        <f>IF(#REF!="","",AA1263-#REF!)</f>
        <v>#REF!</v>
      </c>
      <c r="AG1263" s="97"/>
      <c r="AH1263" s="62"/>
    </row>
    <row r="1264" spans="1:34" s="32" customFormat="1" hidden="1" outlineLevel="1" x14ac:dyDescent="0.2">
      <c r="A1264"/>
      <c r="B1264" s="19">
        <v>2</v>
      </c>
      <c r="C1264" s="383">
        <v>5</v>
      </c>
      <c r="D1264" s="20" t="s">
        <v>25</v>
      </c>
      <c r="E1264" s="153">
        <v>39758</v>
      </c>
      <c r="F1264" s="91"/>
      <c r="G1264" s="19">
        <v>2</v>
      </c>
      <c r="H1264" s="20">
        <v>5</v>
      </c>
      <c r="I1264" s="20">
        <v>5</v>
      </c>
      <c r="J1264" s="20">
        <v>5</v>
      </c>
      <c r="K1264" s="20">
        <v>0</v>
      </c>
      <c r="L1264" s="156">
        <v>39759</v>
      </c>
      <c r="M1264" s="92"/>
      <c r="N1264" s="19">
        <v>2</v>
      </c>
      <c r="O1264" s="20">
        <v>5</v>
      </c>
      <c r="P1264" s="20">
        <v>5</v>
      </c>
      <c r="Q1264" s="20">
        <v>0</v>
      </c>
      <c r="R1264" s="20">
        <v>5</v>
      </c>
      <c r="S1264" s="4">
        <v>0</v>
      </c>
      <c r="T1264" s="1">
        <v>0</v>
      </c>
      <c r="U1264" s="164">
        <v>39758</v>
      </c>
      <c r="V1264" s="106">
        <v>2</v>
      </c>
      <c r="W1264" s="20">
        <v>5</v>
      </c>
      <c r="X1264" s="437" t="str">
        <f t="shared" si="163"/>
        <v>OK</v>
      </c>
      <c r="Y1264" s="333">
        <f t="shared" si="165"/>
        <v>0</v>
      </c>
      <c r="Z1264" s="9" t="str">
        <f t="shared" si="166"/>
        <v>Green</v>
      </c>
      <c r="AA1264" s="75">
        <v>39763</v>
      </c>
      <c r="AB1264" s="1220"/>
      <c r="AC1264" s="147">
        <f t="shared" si="164"/>
        <v>5</v>
      </c>
      <c r="AD1264" s="20" t="str">
        <f t="shared" si="162"/>
        <v>OK</v>
      </c>
      <c r="AE1264" s="11" t="str">
        <f t="shared" si="167"/>
        <v>-</v>
      </c>
      <c r="AF1264" s="9" t="e">
        <f>IF(#REF!="","",AA1264-#REF!)</f>
        <v>#REF!</v>
      </c>
      <c r="AG1264" s="97"/>
      <c r="AH1264" s="62"/>
    </row>
    <row r="1265" spans="1:34" s="32" customFormat="1" hidden="1" outlineLevel="1" x14ac:dyDescent="0.2">
      <c r="A1265"/>
      <c r="B1265" s="19">
        <v>3</v>
      </c>
      <c r="C1265" s="383">
        <v>12</v>
      </c>
      <c r="D1265" s="20" t="s">
        <v>26</v>
      </c>
      <c r="E1265" s="153">
        <v>39758</v>
      </c>
      <c r="F1265" s="91"/>
      <c r="G1265" s="19">
        <v>3</v>
      </c>
      <c r="H1265" s="20">
        <v>12</v>
      </c>
      <c r="I1265" s="20">
        <v>12</v>
      </c>
      <c r="J1265" s="20">
        <v>12</v>
      </c>
      <c r="K1265" s="20">
        <v>0</v>
      </c>
      <c r="L1265" s="156">
        <v>39759</v>
      </c>
      <c r="M1265" s="92"/>
      <c r="N1265" s="19">
        <v>3</v>
      </c>
      <c r="O1265" s="20">
        <v>12</v>
      </c>
      <c r="P1265" s="20">
        <v>12</v>
      </c>
      <c r="Q1265" s="20">
        <v>0</v>
      </c>
      <c r="R1265" s="20">
        <v>12</v>
      </c>
      <c r="S1265" s="4">
        <v>0</v>
      </c>
      <c r="T1265" s="1">
        <v>0</v>
      </c>
      <c r="U1265" s="164">
        <v>39758</v>
      </c>
      <c r="V1265" s="106">
        <v>3</v>
      </c>
      <c r="W1265" s="20">
        <v>12</v>
      </c>
      <c r="X1265" s="437" t="str">
        <f t="shared" si="163"/>
        <v>OK</v>
      </c>
      <c r="Y1265" s="333">
        <f t="shared" si="165"/>
        <v>0</v>
      </c>
      <c r="Z1265" s="9" t="str">
        <f t="shared" si="166"/>
        <v>Black</v>
      </c>
      <c r="AA1265" s="75">
        <v>39763</v>
      </c>
      <c r="AB1265" s="1220"/>
      <c r="AC1265" s="147">
        <f t="shared" si="164"/>
        <v>5</v>
      </c>
      <c r="AD1265" s="20" t="str">
        <f t="shared" si="162"/>
        <v>OK</v>
      </c>
      <c r="AE1265" s="11" t="str">
        <f t="shared" si="167"/>
        <v>-</v>
      </c>
      <c r="AF1265" s="9" t="e">
        <f>IF(#REF!="","",AA1265-#REF!)</f>
        <v>#REF!</v>
      </c>
      <c r="AG1265" s="97"/>
      <c r="AH1265" s="62"/>
    </row>
    <row r="1266" spans="1:34" s="32" customFormat="1" hidden="1" outlineLevel="1" x14ac:dyDescent="0.2">
      <c r="A1266"/>
      <c r="B1266" s="19">
        <v>4</v>
      </c>
      <c r="C1266" s="383">
        <v>14</v>
      </c>
      <c r="D1266" s="20" t="s">
        <v>29</v>
      </c>
      <c r="E1266" s="153">
        <v>39758</v>
      </c>
      <c r="F1266" s="91"/>
      <c r="G1266" s="19">
        <v>4</v>
      </c>
      <c r="H1266" s="20">
        <v>14</v>
      </c>
      <c r="I1266" s="20">
        <v>14</v>
      </c>
      <c r="J1266" s="20">
        <v>14</v>
      </c>
      <c r="K1266" s="20">
        <v>0</v>
      </c>
      <c r="L1266" s="156">
        <v>39759</v>
      </c>
      <c r="M1266" s="92"/>
      <c r="N1266" s="19">
        <v>4</v>
      </c>
      <c r="O1266" s="20">
        <v>14</v>
      </c>
      <c r="P1266" s="20">
        <v>14</v>
      </c>
      <c r="Q1266" s="20">
        <v>0</v>
      </c>
      <c r="R1266" s="20">
        <v>14</v>
      </c>
      <c r="S1266" s="4">
        <v>0</v>
      </c>
      <c r="T1266" s="1">
        <v>0</v>
      </c>
      <c r="U1266" s="164">
        <v>39758</v>
      </c>
      <c r="V1266" s="106">
        <v>4</v>
      </c>
      <c r="W1266" s="20">
        <v>14</v>
      </c>
      <c r="X1266" s="437" t="str">
        <f t="shared" si="163"/>
        <v>OK</v>
      </c>
      <c r="Y1266" s="333">
        <f t="shared" si="165"/>
        <v>0</v>
      </c>
      <c r="Z1266" s="9" t="str">
        <f t="shared" si="166"/>
        <v>Credial</v>
      </c>
      <c r="AA1266" s="75">
        <v>39763</v>
      </c>
      <c r="AB1266" s="1220"/>
      <c r="AC1266" s="147">
        <f t="shared" si="164"/>
        <v>5</v>
      </c>
      <c r="AD1266" s="20" t="str">
        <f t="shared" si="162"/>
        <v>OK</v>
      </c>
      <c r="AE1266" s="11" t="str">
        <f t="shared" si="167"/>
        <v>-</v>
      </c>
      <c r="AF1266" s="9" t="e">
        <f>IF(#REF!="","",AA1266-#REF!)</f>
        <v>#REF!</v>
      </c>
      <c r="AG1266" s="97"/>
      <c r="AH1266" s="62"/>
    </row>
    <row r="1267" spans="1:34" s="32" customFormat="1" hidden="1" outlineLevel="1" x14ac:dyDescent="0.2">
      <c r="A1267"/>
      <c r="B1267" s="19">
        <v>5</v>
      </c>
      <c r="C1267" s="383">
        <v>145</v>
      </c>
      <c r="D1267" s="20" t="s">
        <v>30</v>
      </c>
      <c r="E1267" s="153">
        <v>39758</v>
      </c>
      <c r="F1267" s="91"/>
      <c r="G1267" s="19">
        <v>5</v>
      </c>
      <c r="H1267" s="20">
        <v>145</v>
      </c>
      <c r="I1267" s="20">
        <v>145</v>
      </c>
      <c r="J1267" s="20">
        <v>145</v>
      </c>
      <c r="K1267" s="20">
        <v>0</v>
      </c>
      <c r="L1267" s="156">
        <v>39759</v>
      </c>
      <c r="M1267" s="92"/>
      <c r="N1267" s="19">
        <v>5</v>
      </c>
      <c r="O1267" s="20">
        <v>145</v>
      </c>
      <c r="P1267" s="20">
        <v>145</v>
      </c>
      <c r="Q1267" s="20">
        <v>0</v>
      </c>
      <c r="R1267" s="20">
        <v>145</v>
      </c>
      <c r="S1267" s="4">
        <v>0</v>
      </c>
      <c r="T1267" s="1">
        <v>0</v>
      </c>
      <c r="U1267" s="164">
        <v>39758</v>
      </c>
      <c r="V1267" s="106">
        <v>5</v>
      </c>
      <c r="W1267" s="20">
        <v>145</v>
      </c>
      <c r="X1267" s="437" t="str">
        <f t="shared" si="163"/>
        <v>OK</v>
      </c>
      <c r="Y1267" s="333">
        <f t="shared" si="165"/>
        <v>0</v>
      </c>
      <c r="Z1267" s="9" t="str">
        <f t="shared" si="166"/>
        <v>Ikeia</v>
      </c>
      <c r="AA1267" s="75">
        <v>39763</v>
      </c>
      <c r="AB1267" s="1220"/>
      <c r="AC1267" s="147">
        <f t="shared" si="164"/>
        <v>5</v>
      </c>
      <c r="AD1267" s="20" t="str">
        <f t="shared" ref="AD1267:AD1330" si="168">IF(AA1267&gt;0,"OK","Pendente")</f>
        <v>OK</v>
      </c>
      <c r="AE1267" s="11" t="str">
        <f t="shared" si="167"/>
        <v>-</v>
      </c>
      <c r="AF1267" s="9" t="e">
        <f>IF(#REF!="","",AA1267-#REF!)</f>
        <v>#REF!</v>
      </c>
      <c r="AG1267" s="97"/>
      <c r="AH1267" s="62"/>
    </row>
    <row r="1268" spans="1:34" s="32" customFormat="1" hidden="1" outlineLevel="1" x14ac:dyDescent="0.2">
      <c r="A1268"/>
      <c r="B1268" s="19">
        <v>6</v>
      </c>
      <c r="C1268" s="383">
        <v>5</v>
      </c>
      <c r="D1268" s="20" t="s">
        <v>31</v>
      </c>
      <c r="E1268" s="153">
        <v>39758</v>
      </c>
      <c r="F1268" s="91"/>
      <c r="G1268" s="19">
        <v>6</v>
      </c>
      <c r="H1268" s="20">
        <v>5</v>
      </c>
      <c r="I1268" s="20">
        <v>5</v>
      </c>
      <c r="J1268" s="20">
        <v>5</v>
      </c>
      <c r="K1268" s="20">
        <v>0</v>
      </c>
      <c r="L1268" s="156">
        <v>39759</v>
      </c>
      <c r="M1268" s="92"/>
      <c r="N1268" s="19">
        <v>6</v>
      </c>
      <c r="O1268" s="20">
        <v>5</v>
      </c>
      <c r="P1268" s="20">
        <v>5</v>
      </c>
      <c r="Q1268" s="20">
        <v>0</v>
      </c>
      <c r="R1268" s="20">
        <v>5</v>
      </c>
      <c r="S1268" s="4">
        <v>0</v>
      </c>
      <c r="T1268" s="1">
        <v>0</v>
      </c>
      <c r="U1268" s="164">
        <v>39758</v>
      </c>
      <c r="V1268" s="106">
        <v>6</v>
      </c>
      <c r="W1268" s="20">
        <v>5</v>
      </c>
      <c r="X1268" s="437" t="str">
        <f t="shared" si="163"/>
        <v>OK</v>
      </c>
      <c r="Y1268" s="333">
        <f t="shared" si="165"/>
        <v>0</v>
      </c>
      <c r="Z1268" s="9" t="str">
        <f t="shared" si="166"/>
        <v>Moviflor</v>
      </c>
      <c r="AA1268" s="75">
        <v>39763</v>
      </c>
      <c r="AB1268" s="1220"/>
      <c r="AC1268" s="147">
        <f t="shared" si="164"/>
        <v>5</v>
      </c>
      <c r="AD1268" s="20" t="str">
        <f t="shared" si="168"/>
        <v>OK</v>
      </c>
      <c r="AE1268" s="11" t="str">
        <f t="shared" si="167"/>
        <v>-</v>
      </c>
      <c r="AF1268" s="9" t="e">
        <f>IF(#REF!="","",AA1268-#REF!)</f>
        <v>#REF!</v>
      </c>
      <c r="AG1268" s="97"/>
      <c r="AH1268" s="62"/>
    </row>
    <row r="1269" spans="1:34" s="32" customFormat="1" hidden="1" outlineLevel="1" x14ac:dyDescent="0.2">
      <c r="A1269"/>
      <c r="B1269" s="19">
        <v>7</v>
      </c>
      <c r="C1269" s="383">
        <v>78</v>
      </c>
      <c r="D1269" s="20" t="s">
        <v>32</v>
      </c>
      <c r="E1269" s="153">
        <v>39758</v>
      </c>
      <c r="F1269" s="91"/>
      <c r="G1269" s="19">
        <v>7</v>
      </c>
      <c r="H1269" s="20">
        <v>78</v>
      </c>
      <c r="I1269" s="20">
        <v>78</v>
      </c>
      <c r="J1269" s="20">
        <v>78</v>
      </c>
      <c r="K1269" s="20">
        <v>0</v>
      </c>
      <c r="L1269" s="156">
        <v>39759</v>
      </c>
      <c r="M1269" s="92"/>
      <c r="N1269" s="19">
        <v>7</v>
      </c>
      <c r="O1269" s="20">
        <v>78</v>
      </c>
      <c r="P1269" s="20">
        <v>78</v>
      </c>
      <c r="Q1269" s="20">
        <v>0</v>
      </c>
      <c r="R1269" s="20">
        <v>78</v>
      </c>
      <c r="S1269" s="4">
        <v>0</v>
      </c>
      <c r="T1269" s="1">
        <v>0</v>
      </c>
      <c r="U1269" s="164">
        <v>39758</v>
      </c>
      <c r="V1269" s="106">
        <v>7</v>
      </c>
      <c r="W1269" s="20">
        <v>78</v>
      </c>
      <c r="X1269" s="437" t="str">
        <f t="shared" si="163"/>
        <v>OK</v>
      </c>
      <c r="Y1269" s="333">
        <f t="shared" si="165"/>
        <v>0</v>
      </c>
      <c r="Z1269" s="9" t="str">
        <f t="shared" si="166"/>
        <v>Conforama</v>
      </c>
      <c r="AA1269" s="75">
        <v>39763</v>
      </c>
      <c r="AB1269" s="1220"/>
      <c r="AC1269" s="147">
        <f t="shared" si="164"/>
        <v>5</v>
      </c>
      <c r="AD1269" s="20" t="str">
        <f t="shared" si="168"/>
        <v>OK</v>
      </c>
      <c r="AE1269" s="11" t="str">
        <f t="shared" si="167"/>
        <v>-</v>
      </c>
      <c r="AF1269" s="9" t="e">
        <f>IF(#REF!="","",AA1269-#REF!)</f>
        <v>#REF!</v>
      </c>
      <c r="AG1269" s="97"/>
      <c r="AH1269" s="62"/>
    </row>
    <row r="1270" spans="1:34" s="32" customFormat="1" hidden="1" outlineLevel="1" x14ac:dyDescent="0.2">
      <c r="A1270"/>
      <c r="B1270" s="19">
        <v>8</v>
      </c>
      <c r="C1270" s="383">
        <v>5</v>
      </c>
      <c r="D1270" s="20" t="s">
        <v>34</v>
      </c>
      <c r="E1270" s="153">
        <v>39758</v>
      </c>
      <c r="F1270" s="91"/>
      <c r="G1270" s="19">
        <v>8</v>
      </c>
      <c r="H1270" s="20">
        <v>5</v>
      </c>
      <c r="I1270" s="20">
        <v>5</v>
      </c>
      <c r="J1270" s="20">
        <v>5</v>
      </c>
      <c r="K1270" s="20">
        <v>0</v>
      </c>
      <c r="L1270" s="156">
        <v>39759</v>
      </c>
      <c r="M1270" s="92"/>
      <c r="N1270" s="19">
        <v>8</v>
      </c>
      <c r="O1270" s="20">
        <v>5</v>
      </c>
      <c r="P1270" s="20">
        <v>5</v>
      </c>
      <c r="Q1270" s="20">
        <v>0</v>
      </c>
      <c r="R1270" s="20">
        <v>5</v>
      </c>
      <c r="S1270" s="4">
        <v>0</v>
      </c>
      <c r="T1270" s="1">
        <v>0</v>
      </c>
      <c r="U1270" s="164">
        <v>39758</v>
      </c>
      <c r="V1270" s="106">
        <v>8</v>
      </c>
      <c r="W1270" s="20">
        <v>5</v>
      </c>
      <c r="X1270" s="437" t="str">
        <f t="shared" si="163"/>
        <v>OK</v>
      </c>
      <c r="Y1270" s="333">
        <f t="shared" si="165"/>
        <v>0</v>
      </c>
      <c r="Z1270" s="9" t="str">
        <f t="shared" si="166"/>
        <v>Euronics</v>
      </c>
      <c r="AA1270" s="75">
        <v>39763</v>
      </c>
      <c r="AB1270" s="1220"/>
      <c r="AC1270" s="147">
        <f t="shared" si="164"/>
        <v>5</v>
      </c>
      <c r="AD1270" s="20" t="str">
        <f t="shared" si="168"/>
        <v>OK</v>
      </c>
      <c r="AE1270" s="11" t="str">
        <f t="shared" si="167"/>
        <v>-</v>
      </c>
      <c r="AF1270" s="9" t="e">
        <f>IF(#REF!="","",AA1270-#REF!)</f>
        <v>#REF!</v>
      </c>
      <c r="AG1270" s="97"/>
      <c r="AH1270" s="62"/>
    </row>
    <row r="1271" spans="1:34" s="32" customFormat="1" hidden="1" outlineLevel="1" x14ac:dyDescent="0.2">
      <c r="A1271"/>
      <c r="B1271" s="19">
        <v>9</v>
      </c>
      <c r="C1271" s="383">
        <v>2</v>
      </c>
      <c r="D1271" s="20" t="s">
        <v>35</v>
      </c>
      <c r="E1271" s="153">
        <v>39758</v>
      </c>
      <c r="F1271" s="91"/>
      <c r="G1271" s="19">
        <v>9</v>
      </c>
      <c r="H1271" s="20">
        <v>2</v>
      </c>
      <c r="I1271" s="20">
        <v>2</v>
      </c>
      <c r="J1271" s="20">
        <v>2</v>
      </c>
      <c r="K1271" s="20">
        <v>0</v>
      </c>
      <c r="L1271" s="156">
        <v>39759</v>
      </c>
      <c r="M1271" s="92"/>
      <c r="N1271" s="19">
        <v>9</v>
      </c>
      <c r="O1271" s="20">
        <v>2</v>
      </c>
      <c r="P1271" s="20">
        <v>2</v>
      </c>
      <c r="Q1271" s="20">
        <v>0</v>
      </c>
      <c r="R1271" s="20">
        <v>2</v>
      </c>
      <c r="S1271" s="4">
        <v>0</v>
      </c>
      <c r="T1271" s="1">
        <v>0</v>
      </c>
      <c r="U1271" s="164">
        <v>39758</v>
      </c>
      <c r="V1271" s="106">
        <v>9</v>
      </c>
      <c r="W1271" s="20">
        <v>2</v>
      </c>
      <c r="X1271" s="437" t="str">
        <f t="shared" si="163"/>
        <v>OK</v>
      </c>
      <c r="Y1271" s="333">
        <f t="shared" si="165"/>
        <v>0</v>
      </c>
      <c r="Z1271" s="9" t="str">
        <f t="shared" si="166"/>
        <v>Tien 21</v>
      </c>
      <c r="AA1271" s="75">
        <v>39763</v>
      </c>
      <c r="AB1271" s="1220"/>
      <c r="AC1271" s="147">
        <f t="shared" si="164"/>
        <v>5</v>
      </c>
      <c r="AD1271" s="20" t="str">
        <f t="shared" si="168"/>
        <v>OK</v>
      </c>
      <c r="AE1271" s="11" t="str">
        <f t="shared" si="167"/>
        <v>-</v>
      </c>
      <c r="AF1271" s="9" t="e">
        <f>IF(#REF!="","",AA1271-#REF!)</f>
        <v>#REF!</v>
      </c>
      <c r="AG1271" s="97"/>
      <c r="AH1271" s="62"/>
    </row>
    <row r="1272" spans="1:34" s="32" customFormat="1" hidden="1" outlineLevel="1" x14ac:dyDescent="0.2">
      <c r="A1272"/>
      <c r="B1272" s="22">
        <v>10</v>
      </c>
      <c r="C1272" s="404">
        <v>4</v>
      </c>
      <c r="D1272" s="21" t="s">
        <v>36</v>
      </c>
      <c r="E1272" s="153">
        <v>39758</v>
      </c>
      <c r="F1272" s="91"/>
      <c r="G1272" s="22">
        <v>10</v>
      </c>
      <c r="H1272" s="21">
        <v>4</v>
      </c>
      <c r="I1272" s="21">
        <v>4</v>
      </c>
      <c r="J1272" s="21">
        <v>4</v>
      </c>
      <c r="K1272" s="21">
        <v>0</v>
      </c>
      <c r="L1272" s="157">
        <v>39759</v>
      </c>
      <c r="M1272" s="92"/>
      <c r="N1272" s="22">
        <v>10</v>
      </c>
      <c r="O1272" s="21">
        <v>4</v>
      </c>
      <c r="P1272" s="21">
        <v>4</v>
      </c>
      <c r="Q1272" s="21">
        <v>0</v>
      </c>
      <c r="R1272" s="21">
        <v>4</v>
      </c>
      <c r="S1272" s="14">
        <v>0</v>
      </c>
      <c r="T1272" s="102">
        <v>0</v>
      </c>
      <c r="U1272" s="164">
        <v>39758</v>
      </c>
      <c r="V1272" s="108">
        <v>10</v>
      </c>
      <c r="W1272" s="21">
        <v>4</v>
      </c>
      <c r="X1272" s="437" t="str">
        <f t="shared" si="163"/>
        <v>OK</v>
      </c>
      <c r="Y1272" s="333">
        <f t="shared" si="165"/>
        <v>0</v>
      </c>
      <c r="Z1272" s="12" t="str">
        <f t="shared" si="166"/>
        <v>Confort</v>
      </c>
      <c r="AA1272" s="75">
        <v>39763</v>
      </c>
      <c r="AB1272" s="1221"/>
      <c r="AC1272" s="147">
        <f t="shared" si="164"/>
        <v>5</v>
      </c>
      <c r="AD1272" s="20" t="str">
        <f t="shared" si="168"/>
        <v>OK</v>
      </c>
      <c r="AE1272" s="11" t="str">
        <f t="shared" si="167"/>
        <v>-</v>
      </c>
      <c r="AF1272" s="9" t="e">
        <f>IF(#REF!="","",AA1272-#REF!)</f>
        <v>#REF!</v>
      </c>
      <c r="AG1272" s="97"/>
      <c r="AH1272" s="62"/>
    </row>
    <row r="1273" spans="1:34" s="32" customFormat="1" hidden="1" outlineLevel="1" x14ac:dyDescent="0.2">
      <c r="A1273"/>
      <c r="B1273" s="19">
        <v>1</v>
      </c>
      <c r="C1273" s="383">
        <v>25</v>
      </c>
      <c r="D1273" s="20" t="s">
        <v>24</v>
      </c>
      <c r="E1273" s="153">
        <v>39762</v>
      </c>
      <c r="F1273" s="91"/>
      <c r="G1273" s="19">
        <v>1</v>
      </c>
      <c r="H1273" s="78">
        <v>139</v>
      </c>
      <c r="I1273" s="20">
        <v>25</v>
      </c>
      <c r="J1273" s="20">
        <v>25</v>
      </c>
      <c r="K1273" s="20">
        <v>0</v>
      </c>
      <c r="L1273" s="156">
        <v>39762</v>
      </c>
      <c r="M1273" s="92"/>
      <c r="N1273" s="19">
        <v>1</v>
      </c>
      <c r="O1273" s="20">
        <v>25</v>
      </c>
      <c r="P1273" s="20">
        <v>25</v>
      </c>
      <c r="Q1273" s="20">
        <v>0</v>
      </c>
      <c r="R1273" s="20">
        <v>25</v>
      </c>
      <c r="S1273" s="4">
        <v>0</v>
      </c>
      <c r="T1273" s="1">
        <v>0</v>
      </c>
      <c r="U1273" s="164">
        <v>39763</v>
      </c>
      <c r="V1273" s="19">
        <v>1</v>
      </c>
      <c r="W1273" s="20">
        <v>25</v>
      </c>
      <c r="X1273" s="437" t="str">
        <f t="shared" si="163"/>
        <v>OK</v>
      </c>
      <c r="Y1273" s="333">
        <f t="shared" si="165"/>
        <v>0</v>
      </c>
      <c r="Z1273" s="9" t="str">
        <f t="shared" si="166"/>
        <v>White</v>
      </c>
      <c r="AA1273" s="75">
        <v>39769</v>
      </c>
      <c r="AB1273" s="1219">
        <f>SUM(W1273:W1282)</f>
        <v>242</v>
      </c>
      <c r="AC1273" s="147">
        <f t="shared" si="164"/>
        <v>7</v>
      </c>
      <c r="AD1273" s="20" t="str">
        <f t="shared" si="168"/>
        <v>OK</v>
      </c>
      <c r="AE1273" s="11" t="str">
        <f t="shared" si="167"/>
        <v>-</v>
      </c>
      <c r="AF1273" s="9" t="e">
        <f>IF(#REF!="","",AA1273-#REF!)</f>
        <v>#REF!</v>
      </c>
      <c r="AG1273" s="97"/>
      <c r="AH1273" s="62"/>
    </row>
    <row r="1274" spans="1:34" s="32" customFormat="1" hidden="1" outlineLevel="1" x14ac:dyDescent="0.2">
      <c r="A1274"/>
      <c r="B1274" s="19">
        <v>2</v>
      </c>
      <c r="C1274" s="383">
        <v>7</v>
      </c>
      <c r="D1274" s="20" t="s">
        <v>25</v>
      </c>
      <c r="E1274" s="153">
        <v>39762</v>
      </c>
      <c r="F1274" s="91"/>
      <c r="G1274" s="19">
        <v>2</v>
      </c>
      <c r="H1274" s="20">
        <v>7</v>
      </c>
      <c r="I1274" s="20">
        <v>7</v>
      </c>
      <c r="J1274" s="20">
        <v>7</v>
      </c>
      <c r="K1274" s="20">
        <v>0</v>
      </c>
      <c r="L1274" s="156">
        <v>39762</v>
      </c>
      <c r="M1274" s="92"/>
      <c r="N1274" s="19">
        <v>2</v>
      </c>
      <c r="O1274" s="20">
        <v>7</v>
      </c>
      <c r="P1274" s="20">
        <v>7</v>
      </c>
      <c r="Q1274" s="20">
        <v>0</v>
      </c>
      <c r="R1274" s="20">
        <v>7</v>
      </c>
      <c r="S1274" s="4">
        <v>0</v>
      </c>
      <c r="T1274" s="1">
        <v>0</v>
      </c>
      <c r="U1274" s="164">
        <v>39763</v>
      </c>
      <c r="V1274" s="19">
        <v>2</v>
      </c>
      <c r="W1274" s="20">
        <v>7</v>
      </c>
      <c r="X1274" s="437" t="str">
        <f t="shared" si="163"/>
        <v>OK</v>
      </c>
      <c r="Y1274" s="333">
        <f t="shared" si="165"/>
        <v>0</v>
      </c>
      <c r="Z1274" s="9" t="str">
        <f t="shared" si="166"/>
        <v>Green</v>
      </c>
      <c r="AA1274" s="75">
        <v>39769</v>
      </c>
      <c r="AB1274" s="1220"/>
      <c r="AC1274" s="147">
        <f t="shared" si="164"/>
        <v>7</v>
      </c>
      <c r="AD1274" s="20" t="str">
        <f t="shared" si="168"/>
        <v>OK</v>
      </c>
      <c r="AE1274" s="11" t="str">
        <f t="shared" si="167"/>
        <v>-</v>
      </c>
      <c r="AF1274" s="9" t="e">
        <f>IF(#REF!="","",AA1274-#REF!)</f>
        <v>#REF!</v>
      </c>
      <c r="AG1274" s="97"/>
      <c r="AH1274" s="62"/>
    </row>
    <row r="1275" spans="1:34" s="32" customFormat="1" hidden="1" outlineLevel="1" x14ac:dyDescent="0.2">
      <c r="A1275"/>
      <c r="B1275" s="19">
        <v>3</v>
      </c>
      <c r="C1275" s="383">
        <v>14</v>
      </c>
      <c r="D1275" s="20" t="s">
        <v>26</v>
      </c>
      <c r="E1275" s="153">
        <v>39762</v>
      </c>
      <c r="F1275" s="91"/>
      <c r="G1275" s="19">
        <v>3</v>
      </c>
      <c r="H1275" s="20">
        <v>14</v>
      </c>
      <c r="I1275" s="20">
        <v>14</v>
      </c>
      <c r="J1275" s="20">
        <v>14</v>
      </c>
      <c r="K1275" s="20">
        <v>0</v>
      </c>
      <c r="L1275" s="156">
        <v>39762</v>
      </c>
      <c r="M1275" s="92"/>
      <c r="N1275" s="19">
        <v>3</v>
      </c>
      <c r="O1275" s="20">
        <v>14</v>
      </c>
      <c r="P1275" s="20">
        <v>14</v>
      </c>
      <c r="Q1275" s="20">
        <v>0</v>
      </c>
      <c r="R1275" s="20">
        <v>14</v>
      </c>
      <c r="S1275" s="4">
        <v>0</v>
      </c>
      <c r="T1275" s="1">
        <v>0</v>
      </c>
      <c r="U1275" s="164">
        <v>39763</v>
      </c>
      <c r="V1275" s="19">
        <v>3</v>
      </c>
      <c r="W1275" s="20">
        <v>14</v>
      </c>
      <c r="X1275" s="437" t="str">
        <f t="shared" si="163"/>
        <v>OK</v>
      </c>
      <c r="Y1275" s="333">
        <f t="shared" si="165"/>
        <v>0</v>
      </c>
      <c r="Z1275" s="9" t="str">
        <f t="shared" si="166"/>
        <v>Black</v>
      </c>
      <c r="AA1275" s="75">
        <v>39769</v>
      </c>
      <c r="AB1275" s="1220"/>
      <c r="AC1275" s="147">
        <f t="shared" si="164"/>
        <v>7</v>
      </c>
      <c r="AD1275" s="20" t="str">
        <f t="shared" si="168"/>
        <v>OK</v>
      </c>
      <c r="AE1275" s="11" t="str">
        <f t="shared" si="167"/>
        <v>-</v>
      </c>
      <c r="AF1275" s="9" t="e">
        <f>IF(#REF!="","",AA1275-#REF!)</f>
        <v>#REF!</v>
      </c>
      <c r="AG1275" s="97"/>
      <c r="AH1275" s="62"/>
    </row>
    <row r="1276" spans="1:34" s="32" customFormat="1" hidden="1" outlineLevel="1" x14ac:dyDescent="0.2">
      <c r="A1276"/>
      <c r="B1276" s="19">
        <v>4</v>
      </c>
      <c r="C1276" s="383">
        <v>20</v>
      </c>
      <c r="D1276" s="20" t="s">
        <v>29</v>
      </c>
      <c r="E1276" s="153">
        <v>39762</v>
      </c>
      <c r="F1276" s="91"/>
      <c r="G1276" s="19">
        <v>4</v>
      </c>
      <c r="H1276" s="20">
        <v>20</v>
      </c>
      <c r="I1276" s="20">
        <v>20</v>
      </c>
      <c r="J1276" s="20">
        <v>20</v>
      </c>
      <c r="K1276" s="20">
        <v>0</v>
      </c>
      <c r="L1276" s="156">
        <v>39762</v>
      </c>
      <c r="M1276" s="92"/>
      <c r="N1276" s="19">
        <v>4</v>
      </c>
      <c r="O1276" s="20">
        <v>20</v>
      </c>
      <c r="P1276" s="20">
        <v>20</v>
      </c>
      <c r="Q1276" s="20">
        <v>0</v>
      </c>
      <c r="R1276" s="20">
        <v>20</v>
      </c>
      <c r="S1276" s="4">
        <v>0</v>
      </c>
      <c r="T1276" s="1">
        <v>0</v>
      </c>
      <c r="U1276" s="164">
        <v>39763</v>
      </c>
      <c r="V1276" s="19">
        <v>4</v>
      </c>
      <c r="W1276" s="20">
        <v>20</v>
      </c>
      <c r="X1276" s="437" t="str">
        <f t="shared" si="163"/>
        <v>OK</v>
      </c>
      <c r="Y1276" s="333">
        <f t="shared" si="165"/>
        <v>0</v>
      </c>
      <c r="Z1276" s="9" t="str">
        <f t="shared" si="166"/>
        <v>Credial</v>
      </c>
      <c r="AA1276" s="75">
        <v>39769</v>
      </c>
      <c r="AB1276" s="1220"/>
      <c r="AC1276" s="147">
        <f t="shared" si="164"/>
        <v>7</v>
      </c>
      <c r="AD1276" s="20" t="str">
        <f t="shared" si="168"/>
        <v>OK</v>
      </c>
      <c r="AE1276" s="11" t="str">
        <f t="shared" si="167"/>
        <v>-</v>
      </c>
      <c r="AF1276" s="9" t="e">
        <f>IF(#REF!="","",AA1276-#REF!)</f>
        <v>#REF!</v>
      </c>
      <c r="AG1276" s="97"/>
      <c r="AH1276" s="62"/>
    </row>
    <row r="1277" spans="1:34" s="32" customFormat="1" hidden="1" outlineLevel="1" x14ac:dyDescent="0.2">
      <c r="A1277"/>
      <c r="B1277" s="19">
        <v>5</v>
      </c>
      <c r="C1277" s="383">
        <v>125</v>
      </c>
      <c r="D1277" s="20" t="s">
        <v>30</v>
      </c>
      <c r="E1277" s="153">
        <v>39762</v>
      </c>
      <c r="F1277" s="91"/>
      <c r="G1277" s="19">
        <v>5</v>
      </c>
      <c r="H1277" s="20">
        <v>125</v>
      </c>
      <c r="I1277" s="20">
        <v>125</v>
      </c>
      <c r="J1277" s="20">
        <v>125</v>
      </c>
      <c r="K1277" s="20">
        <v>0</v>
      </c>
      <c r="L1277" s="156">
        <v>39762</v>
      </c>
      <c r="M1277" s="92"/>
      <c r="N1277" s="19">
        <v>5</v>
      </c>
      <c r="O1277" s="20">
        <v>125</v>
      </c>
      <c r="P1277" s="20">
        <v>125</v>
      </c>
      <c r="Q1277" s="20">
        <v>0</v>
      </c>
      <c r="R1277" s="20">
        <v>125</v>
      </c>
      <c r="S1277" s="4">
        <v>0</v>
      </c>
      <c r="T1277" s="1">
        <v>0</v>
      </c>
      <c r="U1277" s="164">
        <v>39763</v>
      </c>
      <c r="V1277" s="19">
        <v>5</v>
      </c>
      <c r="W1277" s="20">
        <v>125</v>
      </c>
      <c r="X1277" s="437" t="str">
        <f t="shared" si="163"/>
        <v>OK</v>
      </c>
      <c r="Y1277" s="333">
        <f t="shared" si="165"/>
        <v>0</v>
      </c>
      <c r="Z1277" s="9" t="str">
        <f t="shared" si="166"/>
        <v>Ikeia</v>
      </c>
      <c r="AA1277" s="75">
        <v>39769</v>
      </c>
      <c r="AB1277" s="1220"/>
      <c r="AC1277" s="147">
        <f t="shared" si="164"/>
        <v>7</v>
      </c>
      <c r="AD1277" s="20" t="str">
        <f t="shared" si="168"/>
        <v>OK</v>
      </c>
      <c r="AE1277" s="11" t="str">
        <f t="shared" si="167"/>
        <v>-</v>
      </c>
      <c r="AF1277" s="9" t="e">
        <f>IF(#REF!="","",AA1277-#REF!)</f>
        <v>#REF!</v>
      </c>
      <c r="AG1277" s="97"/>
      <c r="AH1277" s="62"/>
    </row>
    <row r="1278" spans="1:34" s="32" customFormat="1" hidden="1" outlineLevel="1" x14ac:dyDescent="0.2">
      <c r="A1278"/>
      <c r="B1278" s="19">
        <v>6</v>
      </c>
      <c r="C1278" s="383">
        <v>3</v>
      </c>
      <c r="D1278" s="20" t="s">
        <v>31</v>
      </c>
      <c r="E1278" s="153">
        <v>39762</v>
      </c>
      <c r="F1278" s="91"/>
      <c r="G1278" s="19">
        <v>6</v>
      </c>
      <c r="H1278" s="20">
        <v>3</v>
      </c>
      <c r="I1278" s="20">
        <v>3</v>
      </c>
      <c r="J1278" s="20">
        <v>3</v>
      </c>
      <c r="K1278" s="20">
        <v>0</v>
      </c>
      <c r="L1278" s="156">
        <v>39762</v>
      </c>
      <c r="M1278" s="92"/>
      <c r="N1278" s="19">
        <v>6</v>
      </c>
      <c r="O1278" s="20">
        <v>3</v>
      </c>
      <c r="P1278" s="20">
        <v>3</v>
      </c>
      <c r="Q1278" s="20">
        <v>0</v>
      </c>
      <c r="R1278" s="20">
        <v>3</v>
      </c>
      <c r="S1278" s="4">
        <v>0</v>
      </c>
      <c r="T1278" s="1">
        <v>0</v>
      </c>
      <c r="U1278" s="164">
        <v>39763</v>
      </c>
      <c r="V1278" s="19">
        <v>6</v>
      </c>
      <c r="W1278" s="20">
        <v>3</v>
      </c>
      <c r="X1278" s="437" t="str">
        <f t="shared" si="163"/>
        <v>OK</v>
      </c>
      <c r="Y1278" s="333">
        <f t="shared" si="165"/>
        <v>0</v>
      </c>
      <c r="Z1278" s="9" t="str">
        <f t="shared" si="166"/>
        <v>Moviflor</v>
      </c>
      <c r="AA1278" s="75">
        <v>39769</v>
      </c>
      <c r="AB1278" s="1220"/>
      <c r="AC1278" s="147">
        <f t="shared" si="164"/>
        <v>7</v>
      </c>
      <c r="AD1278" s="20" t="str">
        <f t="shared" si="168"/>
        <v>OK</v>
      </c>
      <c r="AE1278" s="11" t="str">
        <f t="shared" si="167"/>
        <v>-</v>
      </c>
      <c r="AF1278" s="9" t="e">
        <f>IF(#REF!="","",AA1278-#REF!)</f>
        <v>#REF!</v>
      </c>
      <c r="AG1278" s="97"/>
      <c r="AH1278" s="62"/>
    </row>
    <row r="1279" spans="1:34" s="32" customFormat="1" hidden="1" outlineLevel="1" x14ac:dyDescent="0.2">
      <c r="A1279"/>
      <c r="B1279" s="19">
        <v>7</v>
      </c>
      <c r="C1279" s="383">
        <v>36</v>
      </c>
      <c r="D1279" s="20" t="s">
        <v>32</v>
      </c>
      <c r="E1279" s="153">
        <v>39762</v>
      </c>
      <c r="F1279" s="91"/>
      <c r="G1279" s="19">
        <v>7</v>
      </c>
      <c r="H1279" s="20">
        <v>36</v>
      </c>
      <c r="I1279" s="20">
        <v>36</v>
      </c>
      <c r="J1279" s="20">
        <v>36</v>
      </c>
      <c r="K1279" s="20">
        <v>0</v>
      </c>
      <c r="L1279" s="156">
        <v>39762</v>
      </c>
      <c r="M1279" s="92"/>
      <c r="N1279" s="19">
        <v>7</v>
      </c>
      <c r="O1279" s="20">
        <v>36</v>
      </c>
      <c r="P1279" s="20">
        <v>36</v>
      </c>
      <c r="Q1279" s="20">
        <v>0</v>
      </c>
      <c r="R1279" s="20">
        <v>36</v>
      </c>
      <c r="S1279" s="4">
        <v>0</v>
      </c>
      <c r="T1279" s="1">
        <v>0</v>
      </c>
      <c r="U1279" s="164">
        <v>39763</v>
      </c>
      <c r="V1279" s="19">
        <v>7</v>
      </c>
      <c r="W1279" s="20">
        <v>36</v>
      </c>
      <c r="X1279" s="437" t="str">
        <f t="shared" si="163"/>
        <v>OK</v>
      </c>
      <c r="Y1279" s="333">
        <f t="shared" si="165"/>
        <v>0</v>
      </c>
      <c r="Z1279" s="9" t="str">
        <f t="shared" si="166"/>
        <v>Conforama</v>
      </c>
      <c r="AA1279" s="75">
        <v>39769</v>
      </c>
      <c r="AB1279" s="1220"/>
      <c r="AC1279" s="147">
        <f t="shared" si="164"/>
        <v>7</v>
      </c>
      <c r="AD1279" s="20" t="str">
        <f t="shared" si="168"/>
        <v>OK</v>
      </c>
      <c r="AE1279" s="11" t="str">
        <f t="shared" si="167"/>
        <v>-</v>
      </c>
      <c r="AF1279" s="9" t="e">
        <f>IF(#REF!="","",AA1279-#REF!)</f>
        <v>#REF!</v>
      </c>
      <c r="AG1279" s="97"/>
      <c r="AH1279" s="62"/>
    </row>
    <row r="1280" spans="1:34" s="32" customFormat="1" hidden="1" outlineLevel="1" x14ac:dyDescent="0.2">
      <c r="A1280"/>
      <c r="B1280" s="19">
        <v>8</v>
      </c>
      <c r="C1280" s="383">
        <v>9</v>
      </c>
      <c r="D1280" s="20" t="s">
        <v>34</v>
      </c>
      <c r="E1280" s="153">
        <v>39762</v>
      </c>
      <c r="F1280" s="91"/>
      <c r="G1280" s="19">
        <v>8</v>
      </c>
      <c r="H1280" s="20">
        <v>9</v>
      </c>
      <c r="I1280" s="20">
        <v>9</v>
      </c>
      <c r="J1280" s="20">
        <v>9</v>
      </c>
      <c r="K1280" s="20">
        <v>0</v>
      </c>
      <c r="L1280" s="156">
        <v>39762</v>
      </c>
      <c r="M1280" s="92"/>
      <c r="N1280" s="19">
        <v>8</v>
      </c>
      <c r="O1280" s="20">
        <v>9</v>
      </c>
      <c r="P1280" s="20">
        <v>9</v>
      </c>
      <c r="Q1280" s="20">
        <v>0</v>
      </c>
      <c r="R1280" s="20">
        <v>9</v>
      </c>
      <c r="S1280" s="4">
        <v>0</v>
      </c>
      <c r="T1280" s="1">
        <v>0</v>
      </c>
      <c r="U1280" s="164">
        <v>39763</v>
      </c>
      <c r="V1280" s="19">
        <v>8</v>
      </c>
      <c r="W1280" s="20">
        <v>9</v>
      </c>
      <c r="X1280" s="437" t="str">
        <f t="shared" si="163"/>
        <v>OK</v>
      </c>
      <c r="Y1280" s="333">
        <f t="shared" si="165"/>
        <v>0</v>
      </c>
      <c r="Z1280" s="9" t="str">
        <f t="shared" si="166"/>
        <v>Euronics</v>
      </c>
      <c r="AA1280" s="75">
        <v>39769</v>
      </c>
      <c r="AB1280" s="1220"/>
      <c r="AC1280" s="147">
        <f t="shared" si="164"/>
        <v>7</v>
      </c>
      <c r="AD1280" s="20" t="str">
        <f t="shared" si="168"/>
        <v>OK</v>
      </c>
      <c r="AE1280" s="11" t="str">
        <f t="shared" si="167"/>
        <v>-</v>
      </c>
      <c r="AF1280" s="9" t="e">
        <f>IF(#REF!="","",AA1280-#REF!)</f>
        <v>#REF!</v>
      </c>
      <c r="AG1280" s="97"/>
      <c r="AH1280" s="62"/>
    </row>
    <row r="1281" spans="1:34" s="32" customFormat="1" hidden="1" outlineLevel="1" x14ac:dyDescent="0.2">
      <c r="A1281"/>
      <c r="B1281" s="19">
        <v>9</v>
      </c>
      <c r="C1281" s="383">
        <v>1</v>
      </c>
      <c r="D1281" s="20" t="s">
        <v>35</v>
      </c>
      <c r="E1281" s="153">
        <v>39762</v>
      </c>
      <c r="F1281" s="91"/>
      <c r="G1281" s="19">
        <v>9</v>
      </c>
      <c r="H1281" s="20">
        <v>1</v>
      </c>
      <c r="I1281" s="20">
        <v>1</v>
      </c>
      <c r="J1281" s="20">
        <v>1</v>
      </c>
      <c r="K1281" s="20">
        <v>0</v>
      </c>
      <c r="L1281" s="156">
        <v>39762</v>
      </c>
      <c r="M1281" s="92"/>
      <c r="N1281" s="19">
        <v>9</v>
      </c>
      <c r="O1281" s="20">
        <v>1</v>
      </c>
      <c r="P1281" s="20">
        <v>1</v>
      </c>
      <c r="Q1281" s="20">
        <v>0</v>
      </c>
      <c r="R1281" s="20">
        <v>1</v>
      </c>
      <c r="S1281" s="4">
        <v>0</v>
      </c>
      <c r="T1281" s="1">
        <v>0</v>
      </c>
      <c r="U1281" s="164">
        <v>39763</v>
      </c>
      <c r="V1281" s="19">
        <v>9</v>
      </c>
      <c r="W1281" s="20">
        <v>1</v>
      </c>
      <c r="X1281" s="437" t="str">
        <f t="shared" si="163"/>
        <v>OK</v>
      </c>
      <c r="Y1281" s="333">
        <f t="shared" si="165"/>
        <v>0</v>
      </c>
      <c r="Z1281" s="9" t="str">
        <f t="shared" si="166"/>
        <v>Tien 21</v>
      </c>
      <c r="AA1281" s="75">
        <v>39769</v>
      </c>
      <c r="AB1281" s="1220"/>
      <c r="AC1281" s="147">
        <f t="shared" si="164"/>
        <v>7</v>
      </c>
      <c r="AD1281" s="20" t="str">
        <f t="shared" si="168"/>
        <v>OK</v>
      </c>
      <c r="AE1281" s="11" t="str">
        <f t="shared" si="167"/>
        <v>-</v>
      </c>
      <c r="AF1281" s="9" t="e">
        <f>IF(#REF!="","",AA1281-#REF!)</f>
        <v>#REF!</v>
      </c>
      <c r="AG1281" s="97"/>
      <c r="AH1281" s="62"/>
    </row>
    <row r="1282" spans="1:34" s="32" customFormat="1" hidden="1" outlineLevel="1" x14ac:dyDescent="0.2">
      <c r="A1282"/>
      <c r="B1282" s="22">
        <v>10</v>
      </c>
      <c r="C1282" s="404">
        <v>2</v>
      </c>
      <c r="D1282" s="21" t="s">
        <v>36</v>
      </c>
      <c r="E1282" s="153">
        <v>39762</v>
      </c>
      <c r="F1282" s="91"/>
      <c r="G1282" s="22">
        <v>10</v>
      </c>
      <c r="H1282" s="21">
        <v>2</v>
      </c>
      <c r="I1282" s="21">
        <v>2</v>
      </c>
      <c r="J1282" s="21">
        <v>2</v>
      </c>
      <c r="K1282" s="21">
        <v>0</v>
      </c>
      <c r="L1282" s="157">
        <v>39762</v>
      </c>
      <c r="M1282" s="92"/>
      <c r="N1282" s="22">
        <v>10</v>
      </c>
      <c r="O1282" s="21">
        <v>2</v>
      </c>
      <c r="P1282" s="21">
        <v>2</v>
      </c>
      <c r="Q1282" s="21">
        <v>0</v>
      </c>
      <c r="R1282" s="21">
        <v>2</v>
      </c>
      <c r="S1282" s="14">
        <v>0</v>
      </c>
      <c r="T1282" s="102">
        <v>0</v>
      </c>
      <c r="U1282" s="164">
        <v>39763</v>
      </c>
      <c r="V1282" s="22">
        <v>10</v>
      </c>
      <c r="W1282" s="21">
        <v>2</v>
      </c>
      <c r="X1282" s="437" t="str">
        <f t="shared" si="163"/>
        <v>OK</v>
      </c>
      <c r="Y1282" s="333">
        <f t="shared" si="165"/>
        <v>0</v>
      </c>
      <c r="Z1282" s="12" t="str">
        <f t="shared" si="166"/>
        <v>Confort</v>
      </c>
      <c r="AA1282" s="75">
        <v>39769</v>
      </c>
      <c r="AB1282" s="1221"/>
      <c r="AC1282" s="147">
        <f t="shared" si="164"/>
        <v>7</v>
      </c>
      <c r="AD1282" s="20" t="str">
        <f t="shared" si="168"/>
        <v>OK</v>
      </c>
      <c r="AE1282" s="11" t="str">
        <f t="shared" si="167"/>
        <v>-</v>
      </c>
      <c r="AF1282" s="9" t="e">
        <f>IF(#REF!="","",AA1282-#REF!)</f>
        <v>#REF!</v>
      </c>
      <c r="AG1282" s="97"/>
      <c r="AH1282" s="62"/>
    </row>
    <row r="1283" spans="1:34" s="32" customFormat="1" hidden="1" outlineLevel="1" x14ac:dyDescent="0.2">
      <c r="A1283"/>
      <c r="B1283" s="19">
        <v>1</v>
      </c>
      <c r="C1283" s="383">
        <v>17</v>
      </c>
      <c r="D1283" s="20" t="s">
        <v>24</v>
      </c>
      <c r="E1283" s="153">
        <v>39764</v>
      </c>
      <c r="F1283" s="91"/>
      <c r="G1283" s="19">
        <v>1</v>
      </c>
      <c r="H1283" s="78">
        <v>145</v>
      </c>
      <c r="I1283" s="20">
        <v>17</v>
      </c>
      <c r="J1283" s="20">
        <v>17</v>
      </c>
      <c r="K1283" s="20">
        <v>0</v>
      </c>
      <c r="L1283" s="156">
        <v>39766</v>
      </c>
      <c r="M1283" s="92"/>
      <c r="N1283" s="19">
        <v>1</v>
      </c>
      <c r="O1283" s="20">
        <v>17</v>
      </c>
      <c r="P1283" s="20">
        <v>17</v>
      </c>
      <c r="Q1283" s="20">
        <v>0</v>
      </c>
      <c r="R1283" s="20">
        <v>17</v>
      </c>
      <c r="S1283" s="4">
        <v>0</v>
      </c>
      <c r="T1283" s="1">
        <v>0</v>
      </c>
      <c r="U1283" s="164">
        <v>39765</v>
      </c>
      <c r="V1283" s="19">
        <v>1</v>
      </c>
      <c r="W1283" s="20">
        <v>17</v>
      </c>
      <c r="X1283" s="437" t="str">
        <f t="shared" si="163"/>
        <v>OK</v>
      </c>
      <c r="Y1283" s="333">
        <f t="shared" si="165"/>
        <v>0</v>
      </c>
      <c r="Z1283" s="9" t="str">
        <f t="shared" si="166"/>
        <v>White</v>
      </c>
      <c r="AA1283" s="75">
        <v>39770</v>
      </c>
      <c r="AB1283" s="1219">
        <f>SUM(W1283:W1292)</f>
        <v>220</v>
      </c>
      <c r="AC1283" s="147">
        <f t="shared" si="164"/>
        <v>6</v>
      </c>
      <c r="AD1283" s="20" t="str">
        <f t="shared" si="168"/>
        <v>OK</v>
      </c>
      <c r="AE1283" s="11" t="str">
        <f t="shared" si="167"/>
        <v>-</v>
      </c>
      <c r="AF1283" s="9" t="e">
        <f>IF(#REF!="","",AA1283-#REF!)</f>
        <v>#REF!</v>
      </c>
      <c r="AG1283" s="97"/>
      <c r="AH1283" s="62"/>
    </row>
    <row r="1284" spans="1:34" s="32" customFormat="1" hidden="1" outlineLevel="1" x14ac:dyDescent="0.2">
      <c r="A1284"/>
      <c r="B1284" s="19">
        <v>2</v>
      </c>
      <c r="C1284" s="383">
        <v>3</v>
      </c>
      <c r="D1284" s="20" t="s">
        <v>25</v>
      </c>
      <c r="E1284" s="153">
        <v>39764</v>
      </c>
      <c r="F1284" s="91"/>
      <c r="G1284" s="19">
        <v>2</v>
      </c>
      <c r="H1284" s="20">
        <v>3</v>
      </c>
      <c r="I1284" s="20">
        <v>3</v>
      </c>
      <c r="J1284" s="20">
        <v>3</v>
      </c>
      <c r="K1284" s="20">
        <v>0</v>
      </c>
      <c r="L1284" s="156">
        <v>39766</v>
      </c>
      <c r="M1284" s="92"/>
      <c r="N1284" s="19">
        <v>2</v>
      </c>
      <c r="O1284" s="20">
        <v>3</v>
      </c>
      <c r="P1284" s="20">
        <v>3</v>
      </c>
      <c r="Q1284" s="20">
        <v>0</v>
      </c>
      <c r="R1284" s="20">
        <v>3</v>
      </c>
      <c r="S1284" s="4">
        <v>0</v>
      </c>
      <c r="T1284" s="1">
        <v>0</v>
      </c>
      <c r="U1284" s="164">
        <v>39765</v>
      </c>
      <c r="V1284" s="19">
        <v>2</v>
      </c>
      <c r="W1284" s="20">
        <v>3</v>
      </c>
      <c r="X1284" s="437" t="str">
        <f t="shared" si="163"/>
        <v>OK</v>
      </c>
      <c r="Y1284" s="333">
        <f t="shared" si="165"/>
        <v>0</v>
      </c>
      <c r="Z1284" s="9" t="str">
        <f t="shared" si="166"/>
        <v>Green</v>
      </c>
      <c r="AA1284" s="75">
        <v>39770</v>
      </c>
      <c r="AB1284" s="1220"/>
      <c r="AC1284" s="147">
        <f t="shared" si="164"/>
        <v>6</v>
      </c>
      <c r="AD1284" s="20" t="str">
        <f t="shared" si="168"/>
        <v>OK</v>
      </c>
      <c r="AE1284" s="11" t="str">
        <f t="shared" si="167"/>
        <v>-</v>
      </c>
      <c r="AF1284" s="9" t="e">
        <f>IF(#REF!="","",AA1284-#REF!)</f>
        <v>#REF!</v>
      </c>
      <c r="AG1284" s="97"/>
      <c r="AH1284" s="62"/>
    </row>
    <row r="1285" spans="1:34" s="32" customFormat="1" hidden="1" outlineLevel="1" x14ac:dyDescent="0.2">
      <c r="A1285"/>
      <c r="B1285" s="19">
        <v>3</v>
      </c>
      <c r="C1285" s="383">
        <v>16</v>
      </c>
      <c r="D1285" s="20" t="s">
        <v>26</v>
      </c>
      <c r="E1285" s="153">
        <v>39764</v>
      </c>
      <c r="F1285" s="91"/>
      <c r="G1285" s="19">
        <v>3</v>
      </c>
      <c r="H1285" s="20">
        <v>16</v>
      </c>
      <c r="I1285" s="20">
        <v>16</v>
      </c>
      <c r="J1285" s="20">
        <v>16</v>
      </c>
      <c r="K1285" s="20">
        <v>0</v>
      </c>
      <c r="L1285" s="156">
        <v>39766</v>
      </c>
      <c r="M1285" s="92"/>
      <c r="N1285" s="19">
        <v>3</v>
      </c>
      <c r="O1285" s="20">
        <v>16</v>
      </c>
      <c r="P1285" s="20">
        <v>16</v>
      </c>
      <c r="Q1285" s="20">
        <v>0</v>
      </c>
      <c r="R1285" s="20">
        <v>16</v>
      </c>
      <c r="S1285" s="4">
        <v>0</v>
      </c>
      <c r="T1285" s="1">
        <v>0</v>
      </c>
      <c r="U1285" s="164">
        <v>39765</v>
      </c>
      <c r="V1285" s="19">
        <v>3</v>
      </c>
      <c r="W1285" s="20">
        <v>16</v>
      </c>
      <c r="X1285" s="437" t="str">
        <f t="shared" si="163"/>
        <v>OK</v>
      </c>
      <c r="Y1285" s="333">
        <f t="shared" si="165"/>
        <v>0</v>
      </c>
      <c r="Z1285" s="9" t="str">
        <f t="shared" si="166"/>
        <v>Black</v>
      </c>
      <c r="AA1285" s="75">
        <v>39770</v>
      </c>
      <c r="AB1285" s="1220"/>
      <c r="AC1285" s="147">
        <f t="shared" si="164"/>
        <v>6</v>
      </c>
      <c r="AD1285" s="20" t="str">
        <f t="shared" si="168"/>
        <v>OK</v>
      </c>
      <c r="AE1285" s="11" t="str">
        <f t="shared" si="167"/>
        <v>-</v>
      </c>
      <c r="AF1285" s="9" t="e">
        <f>IF(#REF!="","",AA1285-#REF!)</f>
        <v>#REF!</v>
      </c>
      <c r="AG1285" s="97"/>
      <c r="AH1285" s="62"/>
    </row>
    <row r="1286" spans="1:34" s="32" customFormat="1" hidden="1" outlineLevel="1" x14ac:dyDescent="0.2">
      <c r="A1286"/>
      <c r="B1286" s="19">
        <v>4</v>
      </c>
      <c r="C1286" s="383">
        <v>19</v>
      </c>
      <c r="D1286" s="20" t="s">
        <v>29</v>
      </c>
      <c r="E1286" s="153">
        <v>39764</v>
      </c>
      <c r="F1286" s="91"/>
      <c r="G1286" s="19">
        <v>4</v>
      </c>
      <c r="H1286" s="20">
        <v>19</v>
      </c>
      <c r="I1286" s="20">
        <v>19</v>
      </c>
      <c r="J1286" s="20">
        <v>19</v>
      </c>
      <c r="K1286" s="20">
        <v>0</v>
      </c>
      <c r="L1286" s="156">
        <v>39766</v>
      </c>
      <c r="M1286" s="92"/>
      <c r="N1286" s="19">
        <v>4</v>
      </c>
      <c r="O1286" s="20">
        <v>19</v>
      </c>
      <c r="P1286" s="20">
        <v>19</v>
      </c>
      <c r="Q1286" s="20">
        <v>0</v>
      </c>
      <c r="R1286" s="20">
        <v>19</v>
      </c>
      <c r="S1286" s="4">
        <v>0</v>
      </c>
      <c r="T1286" s="1">
        <v>0</v>
      </c>
      <c r="U1286" s="164">
        <v>39765</v>
      </c>
      <c r="V1286" s="19">
        <v>4</v>
      </c>
      <c r="W1286" s="20">
        <v>19</v>
      </c>
      <c r="X1286" s="437" t="str">
        <f t="shared" si="163"/>
        <v>OK</v>
      </c>
      <c r="Y1286" s="333">
        <f t="shared" si="165"/>
        <v>0</v>
      </c>
      <c r="Z1286" s="9" t="str">
        <f t="shared" si="166"/>
        <v>Credial</v>
      </c>
      <c r="AA1286" s="75">
        <v>39770</v>
      </c>
      <c r="AB1286" s="1220"/>
      <c r="AC1286" s="147">
        <f t="shared" si="164"/>
        <v>6</v>
      </c>
      <c r="AD1286" s="20" t="str">
        <f t="shared" si="168"/>
        <v>OK</v>
      </c>
      <c r="AE1286" s="11" t="str">
        <f t="shared" si="167"/>
        <v>-</v>
      </c>
      <c r="AF1286" s="9" t="e">
        <f>IF(#REF!="","",AA1286-#REF!)</f>
        <v>#REF!</v>
      </c>
      <c r="AG1286" s="97"/>
      <c r="AH1286" s="62"/>
    </row>
    <row r="1287" spans="1:34" s="32" customFormat="1" hidden="1" outlineLevel="1" x14ac:dyDescent="0.2">
      <c r="A1287"/>
      <c r="B1287" s="19">
        <v>5</v>
      </c>
      <c r="C1287" s="383">
        <v>61</v>
      </c>
      <c r="D1287" s="20" t="s">
        <v>30</v>
      </c>
      <c r="E1287" s="153">
        <v>39764</v>
      </c>
      <c r="F1287" s="91"/>
      <c r="G1287" s="19">
        <v>5</v>
      </c>
      <c r="H1287" s="20">
        <v>61</v>
      </c>
      <c r="I1287" s="20">
        <v>61</v>
      </c>
      <c r="J1287" s="20">
        <v>61</v>
      </c>
      <c r="K1287" s="20">
        <v>0</v>
      </c>
      <c r="L1287" s="156">
        <v>39766</v>
      </c>
      <c r="M1287" s="92"/>
      <c r="N1287" s="19">
        <v>5</v>
      </c>
      <c r="O1287" s="20">
        <v>61</v>
      </c>
      <c r="P1287" s="20">
        <v>61</v>
      </c>
      <c r="Q1287" s="20">
        <v>0</v>
      </c>
      <c r="R1287" s="20">
        <v>61</v>
      </c>
      <c r="S1287" s="4">
        <v>0</v>
      </c>
      <c r="T1287" s="1">
        <v>0</v>
      </c>
      <c r="U1287" s="164">
        <v>39765</v>
      </c>
      <c r="V1287" s="19">
        <v>5</v>
      </c>
      <c r="W1287" s="20">
        <v>61</v>
      </c>
      <c r="X1287" s="437" t="str">
        <f t="shared" si="163"/>
        <v>OK</v>
      </c>
      <c r="Y1287" s="333">
        <f t="shared" si="165"/>
        <v>0</v>
      </c>
      <c r="Z1287" s="9" t="str">
        <f t="shared" si="166"/>
        <v>Ikeia</v>
      </c>
      <c r="AA1287" s="75">
        <v>39770</v>
      </c>
      <c r="AB1287" s="1220"/>
      <c r="AC1287" s="147">
        <f t="shared" si="164"/>
        <v>6</v>
      </c>
      <c r="AD1287" s="20" t="str">
        <f t="shared" si="168"/>
        <v>OK</v>
      </c>
      <c r="AE1287" s="11" t="str">
        <f t="shared" si="167"/>
        <v>-</v>
      </c>
      <c r="AF1287" s="9" t="e">
        <f>IF(#REF!="","",AA1287-#REF!)</f>
        <v>#REF!</v>
      </c>
      <c r="AG1287" s="97"/>
      <c r="AH1287" s="62"/>
    </row>
    <row r="1288" spans="1:34" s="32" customFormat="1" hidden="1" outlineLevel="1" x14ac:dyDescent="0.2">
      <c r="A1288"/>
      <c r="B1288" s="19">
        <v>6</v>
      </c>
      <c r="C1288" s="383">
        <v>3</v>
      </c>
      <c r="D1288" s="20" t="s">
        <v>31</v>
      </c>
      <c r="E1288" s="153">
        <v>39764</v>
      </c>
      <c r="F1288" s="91"/>
      <c r="G1288" s="19">
        <v>6</v>
      </c>
      <c r="H1288" s="20">
        <v>3</v>
      </c>
      <c r="I1288" s="20">
        <v>3</v>
      </c>
      <c r="J1288" s="20">
        <v>3</v>
      </c>
      <c r="K1288" s="20">
        <v>0</v>
      </c>
      <c r="L1288" s="156">
        <v>39766</v>
      </c>
      <c r="M1288" s="92"/>
      <c r="N1288" s="19">
        <v>6</v>
      </c>
      <c r="O1288" s="20">
        <v>3</v>
      </c>
      <c r="P1288" s="20">
        <v>3</v>
      </c>
      <c r="Q1288" s="20">
        <v>0</v>
      </c>
      <c r="R1288" s="20">
        <v>3</v>
      </c>
      <c r="S1288" s="4">
        <v>0</v>
      </c>
      <c r="T1288" s="1">
        <v>0</v>
      </c>
      <c r="U1288" s="164">
        <v>39765</v>
      </c>
      <c r="V1288" s="19">
        <v>6</v>
      </c>
      <c r="W1288" s="20">
        <v>3</v>
      </c>
      <c r="X1288" s="437" t="str">
        <f t="shared" ref="X1288:X1351" si="169">IF(C1288=W1288,"OK",IF(W1288=R1288,"ERRO",IF(W1288="","KO",IF(W1288=J1288,"ERRO"))))</f>
        <v>OK</v>
      </c>
      <c r="Y1288" s="333">
        <f t="shared" si="165"/>
        <v>0</v>
      </c>
      <c r="Z1288" s="9" t="str">
        <f t="shared" si="166"/>
        <v>Moviflor</v>
      </c>
      <c r="AA1288" s="75">
        <v>39770</v>
      </c>
      <c r="AB1288" s="1220"/>
      <c r="AC1288" s="147">
        <f t="shared" ref="AC1288:AC1351" si="170">DAYS360(E1288,AA1288)</f>
        <v>6</v>
      </c>
      <c r="AD1288" s="20" t="str">
        <f t="shared" si="168"/>
        <v>OK</v>
      </c>
      <c r="AE1288" s="11" t="str">
        <f t="shared" si="167"/>
        <v>-</v>
      </c>
      <c r="AF1288" s="9" t="e">
        <f>IF(#REF!="","",AA1288-#REF!)</f>
        <v>#REF!</v>
      </c>
      <c r="AG1288" s="97"/>
      <c r="AH1288" s="62"/>
    </row>
    <row r="1289" spans="1:34" s="32" customFormat="1" hidden="1" outlineLevel="1" x14ac:dyDescent="0.2">
      <c r="A1289"/>
      <c r="B1289" s="19">
        <v>7</v>
      </c>
      <c r="C1289" s="383">
        <v>91</v>
      </c>
      <c r="D1289" s="20" t="s">
        <v>32</v>
      </c>
      <c r="E1289" s="153">
        <v>39764</v>
      </c>
      <c r="F1289" s="91"/>
      <c r="G1289" s="19">
        <v>7</v>
      </c>
      <c r="H1289" s="20">
        <v>91</v>
      </c>
      <c r="I1289" s="20">
        <v>91</v>
      </c>
      <c r="J1289" s="20">
        <v>91</v>
      </c>
      <c r="K1289" s="20">
        <v>0</v>
      </c>
      <c r="L1289" s="156">
        <v>39766</v>
      </c>
      <c r="M1289" s="92"/>
      <c r="N1289" s="19">
        <v>7</v>
      </c>
      <c r="O1289" s="20">
        <v>91</v>
      </c>
      <c r="P1289" s="20">
        <v>91</v>
      </c>
      <c r="Q1289" s="20">
        <v>0</v>
      </c>
      <c r="R1289" s="20">
        <v>91</v>
      </c>
      <c r="S1289" s="4">
        <v>0</v>
      </c>
      <c r="T1289" s="1">
        <v>0</v>
      </c>
      <c r="U1289" s="164">
        <v>39765</v>
      </c>
      <c r="V1289" s="19">
        <v>7</v>
      </c>
      <c r="W1289" s="20">
        <v>91</v>
      </c>
      <c r="X1289" s="437" t="str">
        <f t="shared" si="169"/>
        <v>OK</v>
      </c>
      <c r="Y1289" s="333">
        <f t="shared" ref="Y1289:Y1352" si="171">+C1289-W1289</f>
        <v>0</v>
      </c>
      <c r="Z1289" s="9" t="str">
        <f t="shared" ref="Z1289:Z1352" si="172">IF(D1289="","",D1289)</f>
        <v>Conforama</v>
      </c>
      <c r="AA1289" s="75">
        <v>39770</v>
      </c>
      <c r="AB1289" s="1220"/>
      <c r="AC1289" s="147">
        <f t="shared" si="170"/>
        <v>6</v>
      </c>
      <c r="AD1289" s="20" t="str">
        <f t="shared" si="168"/>
        <v>OK</v>
      </c>
      <c r="AE1289" s="11" t="str">
        <f t="shared" si="167"/>
        <v>-</v>
      </c>
      <c r="AF1289" s="9" t="e">
        <f>IF(#REF!="","",AA1289-#REF!)</f>
        <v>#REF!</v>
      </c>
      <c r="AG1289" s="97"/>
      <c r="AH1289" s="62"/>
    </row>
    <row r="1290" spans="1:34" s="32" customFormat="1" hidden="1" outlineLevel="1" x14ac:dyDescent="0.2">
      <c r="A1290"/>
      <c r="B1290" s="19">
        <v>8</v>
      </c>
      <c r="C1290" s="383">
        <v>8</v>
      </c>
      <c r="D1290" s="20" t="s">
        <v>34</v>
      </c>
      <c r="E1290" s="153">
        <v>39764</v>
      </c>
      <c r="F1290" s="91"/>
      <c r="G1290" s="19">
        <v>8</v>
      </c>
      <c r="H1290" s="20">
        <v>8</v>
      </c>
      <c r="I1290" s="20">
        <v>8</v>
      </c>
      <c r="J1290" s="20">
        <v>8</v>
      </c>
      <c r="K1290" s="20">
        <v>0</v>
      </c>
      <c r="L1290" s="156">
        <v>39766</v>
      </c>
      <c r="M1290" s="92"/>
      <c r="N1290" s="19">
        <v>8</v>
      </c>
      <c r="O1290" s="20">
        <v>8</v>
      </c>
      <c r="P1290" s="20">
        <v>8</v>
      </c>
      <c r="Q1290" s="20">
        <v>0</v>
      </c>
      <c r="R1290" s="20">
        <v>8</v>
      </c>
      <c r="S1290" s="4">
        <v>0</v>
      </c>
      <c r="T1290" s="1">
        <v>0</v>
      </c>
      <c r="U1290" s="164">
        <v>39765</v>
      </c>
      <c r="V1290" s="19">
        <v>8</v>
      </c>
      <c r="W1290" s="20">
        <v>8</v>
      </c>
      <c r="X1290" s="437" t="str">
        <f t="shared" si="169"/>
        <v>OK</v>
      </c>
      <c r="Y1290" s="333">
        <f t="shared" si="171"/>
        <v>0</v>
      </c>
      <c r="Z1290" s="9" t="str">
        <f t="shared" si="172"/>
        <v>Euronics</v>
      </c>
      <c r="AA1290" s="75">
        <v>39770</v>
      </c>
      <c r="AB1290" s="1220"/>
      <c r="AC1290" s="147">
        <f t="shared" si="170"/>
        <v>6</v>
      </c>
      <c r="AD1290" s="20" t="str">
        <f t="shared" si="168"/>
        <v>OK</v>
      </c>
      <c r="AE1290" s="11" t="str">
        <f t="shared" si="167"/>
        <v>-</v>
      </c>
      <c r="AF1290" s="9" t="e">
        <f>IF(#REF!="","",AA1290-#REF!)</f>
        <v>#REF!</v>
      </c>
      <c r="AG1290" s="97"/>
      <c r="AH1290" s="62"/>
    </row>
    <row r="1291" spans="1:34" s="32" customFormat="1" hidden="1" outlineLevel="1" x14ac:dyDescent="0.2">
      <c r="A1291"/>
      <c r="B1291" s="19">
        <v>9</v>
      </c>
      <c r="C1291" s="383">
        <v>1</v>
      </c>
      <c r="D1291" s="20" t="s">
        <v>36</v>
      </c>
      <c r="E1291" s="153">
        <v>39764</v>
      </c>
      <c r="F1291" s="91"/>
      <c r="G1291" s="19">
        <v>9</v>
      </c>
      <c r="H1291" s="20">
        <v>1</v>
      </c>
      <c r="I1291" s="20">
        <v>1</v>
      </c>
      <c r="J1291" s="20">
        <v>1</v>
      </c>
      <c r="K1291" s="20">
        <v>0</v>
      </c>
      <c r="L1291" s="156">
        <v>39766</v>
      </c>
      <c r="M1291" s="92"/>
      <c r="N1291" s="19">
        <v>9</v>
      </c>
      <c r="O1291" s="20">
        <v>1</v>
      </c>
      <c r="P1291" s="20">
        <v>1</v>
      </c>
      <c r="Q1291" s="20">
        <v>0</v>
      </c>
      <c r="R1291" s="20">
        <v>1</v>
      </c>
      <c r="S1291" s="4">
        <v>0</v>
      </c>
      <c r="T1291" s="1">
        <v>0</v>
      </c>
      <c r="U1291" s="164">
        <v>39765</v>
      </c>
      <c r="V1291" s="19">
        <v>9</v>
      </c>
      <c r="W1291" s="20">
        <v>1</v>
      </c>
      <c r="X1291" s="437" t="str">
        <f t="shared" si="169"/>
        <v>OK</v>
      </c>
      <c r="Y1291" s="333">
        <f t="shared" si="171"/>
        <v>0</v>
      </c>
      <c r="Z1291" s="9" t="str">
        <f t="shared" si="172"/>
        <v>Confort</v>
      </c>
      <c r="AA1291" s="75">
        <v>39770</v>
      </c>
      <c r="AB1291" s="1220"/>
      <c r="AC1291" s="147">
        <f t="shared" si="170"/>
        <v>6</v>
      </c>
      <c r="AD1291" s="20" t="str">
        <f t="shared" si="168"/>
        <v>OK</v>
      </c>
      <c r="AE1291" s="11" t="str">
        <f t="shared" si="167"/>
        <v>-</v>
      </c>
      <c r="AF1291" s="9" t="e">
        <f>IF(#REF!="","",AA1291-#REF!)</f>
        <v>#REF!</v>
      </c>
      <c r="AG1291" s="97"/>
      <c r="AH1291" s="62"/>
    </row>
    <row r="1292" spans="1:34" s="32" customFormat="1" hidden="1" outlineLevel="1" x14ac:dyDescent="0.2">
      <c r="A1292"/>
      <c r="B1292" s="22">
        <v>10</v>
      </c>
      <c r="C1292" s="404">
        <v>1</v>
      </c>
      <c r="D1292" s="21" t="s">
        <v>37</v>
      </c>
      <c r="E1292" s="153">
        <v>39764</v>
      </c>
      <c r="F1292" s="91"/>
      <c r="G1292" s="22">
        <v>10</v>
      </c>
      <c r="H1292" s="21">
        <v>1</v>
      </c>
      <c r="I1292" s="21">
        <v>1</v>
      </c>
      <c r="J1292" s="21">
        <v>1</v>
      </c>
      <c r="K1292" s="21">
        <v>0</v>
      </c>
      <c r="L1292" s="157">
        <v>39766</v>
      </c>
      <c r="M1292" s="92"/>
      <c r="N1292" s="22">
        <v>10</v>
      </c>
      <c r="O1292" s="21">
        <v>1</v>
      </c>
      <c r="P1292" s="21">
        <v>1</v>
      </c>
      <c r="Q1292" s="21">
        <v>0</v>
      </c>
      <c r="R1292" s="21">
        <v>1</v>
      </c>
      <c r="S1292" s="14">
        <v>0</v>
      </c>
      <c r="T1292" s="102">
        <v>0</v>
      </c>
      <c r="U1292" s="164">
        <v>39765</v>
      </c>
      <c r="V1292" s="108">
        <v>10</v>
      </c>
      <c r="W1292" s="21">
        <v>1</v>
      </c>
      <c r="X1292" s="437" t="str">
        <f t="shared" si="169"/>
        <v>OK</v>
      </c>
      <c r="Y1292" s="333">
        <f t="shared" si="171"/>
        <v>0</v>
      </c>
      <c r="Z1292" s="12" t="str">
        <f t="shared" si="172"/>
        <v>Solmar</v>
      </c>
      <c r="AA1292" s="75">
        <v>39772</v>
      </c>
      <c r="AB1292" s="1221"/>
      <c r="AC1292" s="147">
        <f t="shared" si="170"/>
        <v>8</v>
      </c>
      <c r="AD1292" s="20" t="str">
        <f t="shared" si="168"/>
        <v>OK</v>
      </c>
      <c r="AE1292" s="11" t="str">
        <f t="shared" si="167"/>
        <v>-</v>
      </c>
      <c r="AF1292" s="9" t="e">
        <f>IF(#REF!="","",AA1292-#REF!)</f>
        <v>#REF!</v>
      </c>
      <c r="AG1292" s="97"/>
      <c r="AH1292" s="62"/>
    </row>
    <row r="1293" spans="1:34" s="32" customFormat="1" hidden="1" outlineLevel="1" x14ac:dyDescent="0.2">
      <c r="A1293"/>
      <c r="B1293" s="19">
        <v>1</v>
      </c>
      <c r="C1293" s="383">
        <v>568</v>
      </c>
      <c r="D1293" s="20" t="s">
        <v>24</v>
      </c>
      <c r="E1293" s="153">
        <v>39765</v>
      </c>
      <c r="F1293" s="91"/>
      <c r="G1293" s="19">
        <v>1</v>
      </c>
      <c r="H1293" s="78">
        <v>106</v>
      </c>
      <c r="I1293" s="20">
        <v>568</v>
      </c>
      <c r="J1293" s="20">
        <v>568</v>
      </c>
      <c r="K1293" s="20">
        <v>0</v>
      </c>
      <c r="L1293" s="156">
        <v>39769</v>
      </c>
      <c r="M1293" s="92"/>
      <c r="N1293" s="19">
        <v>1</v>
      </c>
      <c r="O1293" s="20">
        <v>568</v>
      </c>
      <c r="P1293" s="20">
        <v>568</v>
      </c>
      <c r="Q1293" s="20">
        <v>0</v>
      </c>
      <c r="R1293" s="20">
        <v>568</v>
      </c>
      <c r="S1293" s="4">
        <v>0</v>
      </c>
      <c r="T1293" s="1">
        <v>0</v>
      </c>
      <c r="U1293" s="164">
        <v>39766</v>
      </c>
      <c r="V1293" s="106">
        <v>1</v>
      </c>
      <c r="W1293" s="20">
        <v>568</v>
      </c>
      <c r="X1293" s="437" t="str">
        <f t="shared" si="169"/>
        <v>OK</v>
      </c>
      <c r="Y1293" s="333">
        <f t="shared" si="171"/>
        <v>0</v>
      </c>
      <c r="Z1293" s="9" t="str">
        <f t="shared" si="172"/>
        <v>White</v>
      </c>
      <c r="AA1293" s="75">
        <v>39771</v>
      </c>
      <c r="AB1293" s="1219">
        <f>SUM(W1293:W1302)</f>
        <v>1275</v>
      </c>
      <c r="AC1293" s="147">
        <f t="shared" si="170"/>
        <v>6</v>
      </c>
      <c r="AD1293" s="20" t="str">
        <f t="shared" si="168"/>
        <v>OK</v>
      </c>
      <c r="AE1293" s="11" t="str">
        <f t="shared" si="167"/>
        <v>-</v>
      </c>
      <c r="AF1293" s="9" t="e">
        <f>IF(#REF!="","",AA1293-#REF!)</f>
        <v>#REF!</v>
      </c>
      <c r="AG1293" s="97"/>
      <c r="AH1293" s="62"/>
    </row>
    <row r="1294" spans="1:34" s="32" customFormat="1" hidden="1" outlineLevel="1" x14ac:dyDescent="0.2">
      <c r="A1294"/>
      <c r="B1294" s="19">
        <v>2</v>
      </c>
      <c r="C1294" s="383">
        <v>3</v>
      </c>
      <c r="D1294" s="20" t="s">
        <v>26</v>
      </c>
      <c r="E1294" s="153">
        <v>39765</v>
      </c>
      <c r="F1294" s="91"/>
      <c r="G1294" s="19">
        <v>2</v>
      </c>
      <c r="H1294" s="20">
        <v>3</v>
      </c>
      <c r="I1294" s="20">
        <v>3</v>
      </c>
      <c r="J1294" s="20">
        <v>3</v>
      </c>
      <c r="K1294" s="20">
        <v>0</v>
      </c>
      <c r="L1294" s="156">
        <v>39769</v>
      </c>
      <c r="M1294" s="92"/>
      <c r="N1294" s="19">
        <v>2</v>
      </c>
      <c r="O1294" s="20">
        <v>3</v>
      </c>
      <c r="P1294" s="20">
        <v>3</v>
      </c>
      <c r="Q1294" s="20">
        <v>0</v>
      </c>
      <c r="R1294" s="20">
        <v>3</v>
      </c>
      <c r="S1294" s="4">
        <v>0</v>
      </c>
      <c r="T1294" s="1">
        <v>0</v>
      </c>
      <c r="U1294" s="164">
        <v>39766</v>
      </c>
      <c r="V1294" s="106">
        <v>2</v>
      </c>
      <c r="W1294" s="20">
        <v>3</v>
      </c>
      <c r="X1294" s="437" t="str">
        <f t="shared" si="169"/>
        <v>OK</v>
      </c>
      <c r="Y1294" s="333">
        <f t="shared" si="171"/>
        <v>0</v>
      </c>
      <c r="Z1294" s="9" t="str">
        <f t="shared" si="172"/>
        <v>Black</v>
      </c>
      <c r="AA1294" s="75">
        <v>39771</v>
      </c>
      <c r="AB1294" s="1220"/>
      <c r="AC1294" s="147">
        <f t="shared" si="170"/>
        <v>6</v>
      </c>
      <c r="AD1294" s="20" t="str">
        <f t="shared" si="168"/>
        <v>OK</v>
      </c>
      <c r="AE1294" s="11" t="str">
        <f t="shared" si="167"/>
        <v>-</v>
      </c>
      <c r="AF1294" s="9" t="e">
        <f>IF(#REF!="","",AA1294-#REF!)</f>
        <v>#REF!</v>
      </c>
      <c r="AG1294" s="97"/>
      <c r="AH1294" s="62"/>
    </row>
    <row r="1295" spans="1:34" s="32" customFormat="1" hidden="1" outlineLevel="1" x14ac:dyDescent="0.2">
      <c r="A1295"/>
      <c r="B1295" s="19">
        <v>3</v>
      </c>
      <c r="C1295" s="383">
        <v>1</v>
      </c>
      <c r="D1295" s="20" t="s">
        <v>27</v>
      </c>
      <c r="E1295" s="153">
        <v>39765</v>
      </c>
      <c r="F1295" s="91"/>
      <c r="G1295" s="19">
        <v>3</v>
      </c>
      <c r="H1295" s="20">
        <v>1</v>
      </c>
      <c r="I1295" s="20">
        <v>1</v>
      </c>
      <c r="J1295" s="20">
        <v>1</v>
      </c>
      <c r="K1295" s="20">
        <v>0</v>
      </c>
      <c r="L1295" s="156">
        <v>39769</v>
      </c>
      <c r="M1295" s="92"/>
      <c r="N1295" s="19">
        <v>3</v>
      </c>
      <c r="O1295" s="20">
        <v>1</v>
      </c>
      <c r="P1295" s="20">
        <v>1</v>
      </c>
      <c r="Q1295" s="20">
        <v>0</v>
      </c>
      <c r="R1295" s="20">
        <v>1</v>
      </c>
      <c r="S1295" s="4">
        <v>0</v>
      </c>
      <c r="T1295" s="1">
        <v>0</v>
      </c>
      <c r="U1295" s="164">
        <v>39766</v>
      </c>
      <c r="V1295" s="106">
        <v>3</v>
      </c>
      <c r="W1295" s="20">
        <v>1</v>
      </c>
      <c r="X1295" s="437" t="str">
        <f t="shared" si="169"/>
        <v>OK</v>
      </c>
      <c r="Y1295" s="333">
        <f t="shared" si="171"/>
        <v>0</v>
      </c>
      <c r="Z1295" s="9" t="str">
        <f t="shared" si="172"/>
        <v>Go Travel Card</v>
      </c>
      <c r="AA1295" s="75">
        <v>39819</v>
      </c>
      <c r="AB1295" s="1220"/>
      <c r="AC1295" s="147">
        <f t="shared" si="170"/>
        <v>53</v>
      </c>
      <c r="AD1295" s="20" t="str">
        <f t="shared" si="168"/>
        <v>OK</v>
      </c>
      <c r="AE1295" s="11" t="str">
        <f t="shared" si="167"/>
        <v>-</v>
      </c>
      <c r="AF1295" s="9" t="e">
        <f>IF(#REF!="","",AA1295-#REF!)</f>
        <v>#REF!</v>
      </c>
      <c r="AG1295" s="97"/>
      <c r="AH1295" s="62"/>
    </row>
    <row r="1296" spans="1:34" s="32" customFormat="1" hidden="1" outlineLevel="1" x14ac:dyDescent="0.2">
      <c r="A1296"/>
      <c r="B1296" s="19">
        <v>4</v>
      </c>
      <c r="C1296" s="383">
        <v>155</v>
      </c>
      <c r="D1296" s="20" t="s">
        <v>29</v>
      </c>
      <c r="E1296" s="153">
        <v>39765</v>
      </c>
      <c r="F1296" s="91"/>
      <c r="G1296" s="19">
        <v>4</v>
      </c>
      <c r="H1296" s="20">
        <v>155</v>
      </c>
      <c r="I1296" s="20">
        <v>155</v>
      </c>
      <c r="J1296" s="20">
        <v>155</v>
      </c>
      <c r="K1296" s="20">
        <v>0</v>
      </c>
      <c r="L1296" s="156">
        <v>39769</v>
      </c>
      <c r="M1296" s="92"/>
      <c r="N1296" s="19">
        <v>4</v>
      </c>
      <c r="O1296" s="20">
        <v>155</v>
      </c>
      <c r="P1296" s="20">
        <v>155</v>
      </c>
      <c r="Q1296" s="20">
        <v>0</v>
      </c>
      <c r="R1296" s="20">
        <v>155</v>
      </c>
      <c r="S1296" s="4">
        <v>0</v>
      </c>
      <c r="T1296" s="1">
        <v>0</v>
      </c>
      <c r="U1296" s="164">
        <v>39766</v>
      </c>
      <c r="V1296" s="106">
        <v>4</v>
      </c>
      <c r="W1296" s="20">
        <v>155</v>
      </c>
      <c r="X1296" s="437" t="str">
        <f t="shared" si="169"/>
        <v>OK</v>
      </c>
      <c r="Y1296" s="333">
        <f t="shared" si="171"/>
        <v>0</v>
      </c>
      <c r="Z1296" s="9" t="str">
        <f t="shared" si="172"/>
        <v>Credial</v>
      </c>
      <c r="AA1296" s="75">
        <v>39771</v>
      </c>
      <c r="AB1296" s="1220"/>
      <c r="AC1296" s="147">
        <f t="shared" si="170"/>
        <v>6</v>
      </c>
      <c r="AD1296" s="20" t="str">
        <f t="shared" si="168"/>
        <v>OK</v>
      </c>
      <c r="AE1296" s="11" t="str">
        <f t="shared" si="167"/>
        <v>-</v>
      </c>
      <c r="AF1296" s="9" t="e">
        <f>IF(#REF!="","",AA1296-#REF!)</f>
        <v>#REF!</v>
      </c>
      <c r="AG1296" s="97"/>
      <c r="AH1296" s="62"/>
    </row>
    <row r="1297" spans="1:34" s="32" customFormat="1" hidden="1" outlineLevel="1" x14ac:dyDescent="0.2">
      <c r="A1297"/>
      <c r="B1297" s="19">
        <v>5</v>
      </c>
      <c r="C1297" s="383">
        <v>255</v>
      </c>
      <c r="D1297" s="20" t="s">
        <v>30</v>
      </c>
      <c r="E1297" s="153">
        <v>39765</v>
      </c>
      <c r="F1297" s="91"/>
      <c r="G1297" s="19">
        <v>5</v>
      </c>
      <c r="H1297" s="20">
        <v>255</v>
      </c>
      <c r="I1297" s="20">
        <v>255</v>
      </c>
      <c r="J1297" s="20">
        <v>255</v>
      </c>
      <c r="K1297" s="20">
        <v>0</v>
      </c>
      <c r="L1297" s="156">
        <v>39769</v>
      </c>
      <c r="M1297" s="92"/>
      <c r="N1297" s="19">
        <v>5</v>
      </c>
      <c r="O1297" s="20">
        <v>255</v>
      </c>
      <c r="P1297" s="20">
        <v>255</v>
      </c>
      <c r="Q1297" s="20">
        <v>0</v>
      </c>
      <c r="R1297" s="20">
        <v>255</v>
      </c>
      <c r="S1297" s="4">
        <v>0</v>
      </c>
      <c r="T1297" s="1">
        <v>0</v>
      </c>
      <c r="U1297" s="164">
        <v>39766</v>
      </c>
      <c r="V1297" s="106">
        <v>5</v>
      </c>
      <c r="W1297" s="20">
        <v>255</v>
      </c>
      <c r="X1297" s="437" t="str">
        <f t="shared" si="169"/>
        <v>OK</v>
      </c>
      <c r="Y1297" s="333">
        <f t="shared" si="171"/>
        <v>0</v>
      </c>
      <c r="Z1297" s="9" t="str">
        <f t="shared" si="172"/>
        <v>Ikeia</v>
      </c>
      <c r="AA1297" s="75">
        <v>39771</v>
      </c>
      <c r="AB1297" s="1220"/>
      <c r="AC1297" s="147">
        <f t="shared" si="170"/>
        <v>6</v>
      </c>
      <c r="AD1297" s="20" t="str">
        <f t="shared" si="168"/>
        <v>OK</v>
      </c>
      <c r="AE1297" s="11" t="str">
        <f t="shared" si="167"/>
        <v>-</v>
      </c>
      <c r="AF1297" s="9" t="e">
        <f>IF(#REF!="","",AA1297-#REF!)</f>
        <v>#REF!</v>
      </c>
      <c r="AG1297" s="97"/>
      <c r="AH1297" s="62"/>
    </row>
    <row r="1298" spans="1:34" s="32" customFormat="1" hidden="1" outlineLevel="1" x14ac:dyDescent="0.2">
      <c r="A1298"/>
      <c r="B1298" s="19">
        <v>6</v>
      </c>
      <c r="C1298" s="383">
        <v>127</v>
      </c>
      <c r="D1298" s="20" t="s">
        <v>31</v>
      </c>
      <c r="E1298" s="153">
        <v>39765</v>
      </c>
      <c r="F1298" s="91"/>
      <c r="G1298" s="19">
        <v>6</v>
      </c>
      <c r="H1298" s="20">
        <v>127</v>
      </c>
      <c r="I1298" s="20">
        <v>127</v>
      </c>
      <c r="J1298" s="20">
        <v>127</v>
      </c>
      <c r="K1298" s="20">
        <v>0</v>
      </c>
      <c r="L1298" s="156">
        <v>39769</v>
      </c>
      <c r="M1298" s="92"/>
      <c r="N1298" s="19">
        <v>6</v>
      </c>
      <c r="O1298" s="20">
        <v>127</v>
      </c>
      <c r="P1298" s="20">
        <v>127</v>
      </c>
      <c r="Q1298" s="20">
        <v>0</v>
      </c>
      <c r="R1298" s="20">
        <v>127</v>
      </c>
      <c r="S1298" s="4">
        <v>0</v>
      </c>
      <c r="T1298" s="1">
        <v>0</v>
      </c>
      <c r="U1298" s="164">
        <v>39766</v>
      </c>
      <c r="V1298" s="106">
        <v>6</v>
      </c>
      <c r="W1298" s="20">
        <v>127</v>
      </c>
      <c r="X1298" s="437" t="str">
        <f t="shared" si="169"/>
        <v>OK</v>
      </c>
      <c r="Y1298" s="333">
        <f t="shared" si="171"/>
        <v>0</v>
      </c>
      <c r="Z1298" s="9" t="str">
        <f t="shared" si="172"/>
        <v>Moviflor</v>
      </c>
      <c r="AA1298" s="75">
        <v>39771</v>
      </c>
      <c r="AB1298" s="1220"/>
      <c r="AC1298" s="147">
        <f t="shared" si="170"/>
        <v>6</v>
      </c>
      <c r="AD1298" s="20" t="str">
        <f t="shared" si="168"/>
        <v>OK</v>
      </c>
      <c r="AE1298" s="11" t="str">
        <f t="shared" si="167"/>
        <v>-</v>
      </c>
      <c r="AF1298" s="9" t="e">
        <f>IF(#REF!="","",AA1298-#REF!)</f>
        <v>#REF!</v>
      </c>
      <c r="AG1298" s="97"/>
      <c r="AH1298" s="62"/>
    </row>
    <row r="1299" spans="1:34" s="32" customFormat="1" hidden="1" outlineLevel="1" x14ac:dyDescent="0.2">
      <c r="A1299"/>
      <c r="B1299" s="19">
        <v>7</v>
      </c>
      <c r="C1299" s="383">
        <v>119</v>
      </c>
      <c r="D1299" s="20" t="s">
        <v>32</v>
      </c>
      <c r="E1299" s="153">
        <v>39765</v>
      </c>
      <c r="F1299" s="91"/>
      <c r="G1299" s="19">
        <v>7</v>
      </c>
      <c r="H1299" s="20">
        <v>119</v>
      </c>
      <c r="I1299" s="20">
        <v>119</v>
      </c>
      <c r="J1299" s="20">
        <v>119</v>
      </c>
      <c r="K1299" s="20">
        <v>0</v>
      </c>
      <c r="L1299" s="156">
        <v>39769</v>
      </c>
      <c r="M1299" s="92"/>
      <c r="N1299" s="19">
        <v>7</v>
      </c>
      <c r="O1299" s="20">
        <v>119</v>
      </c>
      <c r="P1299" s="20">
        <v>119</v>
      </c>
      <c r="Q1299" s="20">
        <v>0</v>
      </c>
      <c r="R1299" s="20">
        <v>119</v>
      </c>
      <c r="S1299" s="4">
        <v>0</v>
      </c>
      <c r="T1299" s="1">
        <v>0</v>
      </c>
      <c r="U1299" s="164">
        <v>39766</v>
      </c>
      <c r="V1299" s="106">
        <v>7</v>
      </c>
      <c r="W1299" s="20">
        <v>119</v>
      </c>
      <c r="X1299" s="437" t="str">
        <f t="shared" si="169"/>
        <v>OK</v>
      </c>
      <c r="Y1299" s="333">
        <f t="shared" si="171"/>
        <v>0</v>
      </c>
      <c r="Z1299" s="9" t="str">
        <f t="shared" si="172"/>
        <v>Conforama</v>
      </c>
      <c r="AA1299" s="75">
        <v>39771</v>
      </c>
      <c r="AB1299" s="1220"/>
      <c r="AC1299" s="147">
        <f t="shared" si="170"/>
        <v>6</v>
      </c>
      <c r="AD1299" s="20" t="str">
        <f t="shared" si="168"/>
        <v>OK</v>
      </c>
      <c r="AE1299" s="11" t="str">
        <f t="shared" si="167"/>
        <v>-</v>
      </c>
      <c r="AF1299" s="9" t="e">
        <f>IF(#REF!="","",AA1299-#REF!)</f>
        <v>#REF!</v>
      </c>
      <c r="AG1299" s="97"/>
      <c r="AH1299" s="62"/>
    </row>
    <row r="1300" spans="1:34" s="32" customFormat="1" hidden="1" outlineLevel="1" x14ac:dyDescent="0.2">
      <c r="A1300"/>
      <c r="B1300" s="19">
        <v>8</v>
      </c>
      <c r="C1300" s="383">
        <v>19</v>
      </c>
      <c r="D1300" s="20" t="s">
        <v>34</v>
      </c>
      <c r="E1300" s="153">
        <v>39765</v>
      </c>
      <c r="F1300" s="91"/>
      <c r="G1300" s="19">
        <v>8</v>
      </c>
      <c r="H1300" s="20">
        <v>19</v>
      </c>
      <c r="I1300" s="20">
        <v>19</v>
      </c>
      <c r="J1300" s="20">
        <v>19</v>
      </c>
      <c r="K1300" s="20">
        <v>0</v>
      </c>
      <c r="L1300" s="156">
        <v>39769</v>
      </c>
      <c r="M1300" s="92"/>
      <c r="N1300" s="19">
        <v>8</v>
      </c>
      <c r="O1300" s="20">
        <v>19</v>
      </c>
      <c r="P1300" s="20">
        <v>19</v>
      </c>
      <c r="Q1300" s="20">
        <v>0</v>
      </c>
      <c r="R1300" s="20">
        <v>19</v>
      </c>
      <c r="S1300" s="4">
        <v>0</v>
      </c>
      <c r="T1300" s="1">
        <v>0</v>
      </c>
      <c r="U1300" s="164">
        <v>39766</v>
      </c>
      <c r="V1300" s="106">
        <v>8</v>
      </c>
      <c r="W1300" s="20">
        <v>19</v>
      </c>
      <c r="X1300" s="437" t="str">
        <f t="shared" si="169"/>
        <v>OK</v>
      </c>
      <c r="Y1300" s="333">
        <f t="shared" si="171"/>
        <v>0</v>
      </c>
      <c r="Z1300" s="9" t="str">
        <f t="shared" si="172"/>
        <v>Euronics</v>
      </c>
      <c r="AA1300" s="75">
        <v>39771</v>
      </c>
      <c r="AB1300" s="1220"/>
      <c r="AC1300" s="147">
        <f t="shared" si="170"/>
        <v>6</v>
      </c>
      <c r="AD1300" s="20" t="str">
        <f t="shared" si="168"/>
        <v>OK</v>
      </c>
      <c r="AE1300" s="11" t="str">
        <f t="shared" si="167"/>
        <v>-</v>
      </c>
      <c r="AF1300" s="9" t="e">
        <f>IF(#REF!="","",AA1300-#REF!)</f>
        <v>#REF!</v>
      </c>
      <c r="AG1300" s="97"/>
      <c r="AH1300" s="62"/>
    </row>
    <row r="1301" spans="1:34" s="32" customFormat="1" hidden="1" outlineLevel="1" x14ac:dyDescent="0.2">
      <c r="A1301"/>
      <c r="B1301" s="19">
        <v>9</v>
      </c>
      <c r="C1301" s="383">
        <v>19</v>
      </c>
      <c r="D1301" s="20" t="s">
        <v>35</v>
      </c>
      <c r="E1301" s="153">
        <v>39765</v>
      </c>
      <c r="F1301" s="91"/>
      <c r="G1301" s="19">
        <v>9</v>
      </c>
      <c r="H1301" s="20">
        <v>19</v>
      </c>
      <c r="I1301" s="20">
        <v>19</v>
      </c>
      <c r="J1301" s="20">
        <v>19</v>
      </c>
      <c r="K1301" s="20">
        <v>0</v>
      </c>
      <c r="L1301" s="156">
        <v>39769</v>
      </c>
      <c r="M1301" s="92"/>
      <c r="N1301" s="19">
        <v>9</v>
      </c>
      <c r="O1301" s="20">
        <v>19</v>
      </c>
      <c r="P1301" s="20">
        <v>19</v>
      </c>
      <c r="Q1301" s="20">
        <v>0</v>
      </c>
      <c r="R1301" s="20">
        <v>19</v>
      </c>
      <c r="S1301" s="4">
        <v>0</v>
      </c>
      <c r="T1301" s="1">
        <v>0</v>
      </c>
      <c r="U1301" s="164">
        <v>39766</v>
      </c>
      <c r="V1301" s="106">
        <v>9</v>
      </c>
      <c r="W1301" s="20">
        <v>19</v>
      </c>
      <c r="X1301" s="437" t="str">
        <f t="shared" si="169"/>
        <v>OK</v>
      </c>
      <c r="Y1301" s="333">
        <f t="shared" si="171"/>
        <v>0</v>
      </c>
      <c r="Z1301" s="9" t="str">
        <f t="shared" si="172"/>
        <v>Tien 21</v>
      </c>
      <c r="AA1301" s="75">
        <v>39771</v>
      </c>
      <c r="AB1301" s="1220"/>
      <c r="AC1301" s="147">
        <f t="shared" si="170"/>
        <v>6</v>
      </c>
      <c r="AD1301" s="20" t="str">
        <f t="shared" si="168"/>
        <v>OK</v>
      </c>
      <c r="AE1301" s="11" t="str">
        <f t="shared" si="167"/>
        <v>-</v>
      </c>
      <c r="AF1301" s="9" t="e">
        <f>IF(#REF!="","",AA1301-#REF!)</f>
        <v>#REF!</v>
      </c>
      <c r="AG1301" s="97"/>
      <c r="AH1301" s="62"/>
    </row>
    <row r="1302" spans="1:34" s="32" customFormat="1" hidden="1" outlineLevel="1" x14ac:dyDescent="0.2">
      <c r="A1302"/>
      <c r="B1302" s="22">
        <v>10</v>
      </c>
      <c r="C1302" s="404">
        <v>9</v>
      </c>
      <c r="D1302" s="21" t="s">
        <v>36</v>
      </c>
      <c r="E1302" s="153">
        <v>39765</v>
      </c>
      <c r="F1302" s="91"/>
      <c r="G1302" s="22">
        <v>10</v>
      </c>
      <c r="H1302" s="21">
        <v>9</v>
      </c>
      <c r="I1302" s="21">
        <v>9</v>
      </c>
      <c r="J1302" s="21">
        <v>9</v>
      </c>
      <c r="K1302" s="21">
        <v>0</v>
      </c>
      <c r="L1302" s="157">
        <v>39769</v>
      </c>
      <c r="M1302" s="92"/>
      <c r="N1302" s="22">
        <v>10</v>
      </c>
      <c r="O1302" s="21">
        <v>9</v>
      </c>
      <c r="P1302" s="21">
        <v>9</v>
      </c>
      <c r="Q1302" s="21">
        <v>0</v>
      </c>
      <c r="R1302" s="21">
        <v>9</v>
      </c>
      <c r="S1302" s="14">
        <v>0</v>
      </c>
      <c r="T1302" s="102">
        <v>0</v>
      </c>
      <c r="U1302" s="164">
        <v>39766</v>
      </c>
      <c r="V1302" s="108">
        <v>10</v>
      </c>
      <c r="W1302" s="21">
        <v>9</v>
      </c>
      <c r="X1302" s="437" t="str">
        <f t="shared" si="169"/>
        <v>OK</v>
      </c>
      <c r="Y1302" s="333">
        <f t="shared" si="171"/>
        <v>0</v>
      </c>
      <c r="Z1302" s="12" t="str">
        <f t="shared" si="172"/>
        <v>Confort</v>
      </c>
      <c r="AA1302" s="75">
        <v>39771</v>
      </c>
      <c r="AB1302" s="1221"/>
      <c r="AC1302" s="147">
        <f t="shared" si="170"/>
        <v>6</v>
      </c>
      <c r="AD1302" s="20" t="str">
        <f t="shared" si="168"/>
        <v>OK</v>
      </c>
      <c r="AE1302" s="11" t="str">
        <f t="shared" si="167"/>
        <v>-</v>
      </c>
      <c r="AF1302" s="9" t="e">
        <f>IF(#REF!="","",AA1302-#REF!)</f>
        <v>#REF!</v>
      </c>
      <c r="AG1302" s="97"/>
      <c r="AH1302" s="62"/>
    </row>
    <row r="1303" spans="1:34" s="32" customFormat="1" hidden="1" outlineLevel="1" x14ac:dyDescent="0.2">
      <c r="A1303"/>
      <c r="B1303" s="19">
        <v>1</v>
      </c>
      <c r="C1303" s="383">
        <v>6</v>
      </c>
      <c r="D1303" s="20" t="s">
        <v>24</v>
      </c>
      <c r="E1303" s="153">
        <v>39766</v>
      </c>
      <c r="F1303" s="91"/>
      <c r="G1303" s="19">
        <v>1</v>
      </c>
      <c r="H1303" s="78">
        <v>273</v>
      </c>
      <c r="I1303" s="20">
        <v>6</v>
      </c>
      <c r="J1303" s="20">
        <v>6</v>
      </c>
      <c r="K1303" s="20">
        <v>0</v>
      </c>
      <c r="L1303" s="156">
        <v>39770</v>
      </c>
      <c r="M1303" s="92"/>
      <c r="N1303" s="19">
        <v>1</v>
      </c>
      <c r="O1303" s="20">
        <v>6</v>
      </c>
      <c r="P1303" s="20">
        <v>6</v>
      </c>
      <c r="Q1303" s="20">
        <v>0</v>
      </c>
      <c r="R1303" s="20">
        <v>6</v>
      </c>
      <c r="S1303" s="4">
        <v>0</v>
      </c>
      <c r="T1303" s="1">
        <v>0</v>
      </c>
      <c r="U1303" s="164">
        <v>39766</v>
      </c>
      <c r="V1303" s="106">
        <v>1</v>
      </c>
      <c r="W1303" s="20">
        <v>6</v>
      </c>
      <c r="X1303" s="437" t="str">
        <f t="shared" si="169"/>
        <v>OK</v>
      </c>
      <c r="Y1303" s="333">
        <f t="shared" si="171"/>
        <v>0</v>
      </c>
      <c r="Z1303" s="9" t="str">
        <f t="shared" si="172"/>
        <v>White</v>
      </c>
      <c r="AA1303" s="75">
        <v>39771</v>
      </c>
      <c r="AB1303" s="1219">
        <f>SUM(W1303:W1312)</f>
        <v>152</v>
      </c>
      <c r="AC1303" s="147">
        <f t="shared" si="170"/>
        <v>5</v>
      </c>
      <c r="AD1303" s="20" t="str">
        <f t="shared" si="168"/>
        <v>OK</v>
      </c>
      <c r="AE1303" s="11" t="str">
        <f t="shared" si="167"/>
        <v>-</v>
      </c>
      <c r="AF1303" s="9" t="e">
        <f>IF(#REF!="","",AA1303-#REF!)</f>
        <v>#REF!</v>
      </c>
      <c r="AG1303" s="97"/>
      <c r="AH1303" s="62"/>
    </row>
    <row r="1304" spans="1:34" s="32" customFormat="1" hidden="1" outlineLevel="1" x14ac:dyDescent="0.2">
      <c r="A1304"/>
      <c r="B1304" s="19">
        <v>2</v>
      </c>
      <c r="C1304" s="383">
        <v>3</v>
      </c>
      <c r="D1304" s="20" t="s">
        <v>25</v>
      </c>
      <c r="E1304" s="153">
        <v>39766</v>
      </c>
      <c r="F1304" s="91"/>
      <c r="G1304" s="19">
        <v>2</v>
      </c>
      <c r="H1304" s="20">
        <v>3</v>
      </c>
      <c r="I1304" s="20">
        <v>3</v>
      </c>
      <c r="J1304" s="20">
        <v>3</v>
      </c>
      <c r="K1304" s="20">
        <v>0</v>
      </c>
      <c r="L1304" s="156">
        <v>39770</v>
      </c>
      <c r="M1304" s="92"/>
      <c r="N1304" s="19">
        <v>2</v>
      </c>
      <c r="O1304" s="20">
        <v>3</v>
      </c>
      <c r="P1304" s="20">
        <v>3</v>
      </c>
      <c r="Q1304" s="20">
        <v>0</v>
      </c>
      <c r="R1304" s="20">
        <v>3</v>
      </c>
      <c r="S1304" s="4">
        <v>0</v>
      </c>
      <c r="T1304" s="1">
        <v>0</v>
      </c>
      <c r="U1304" s="164">
        <v>39766</v>
      </c>
      <c r="V1304" s="106">
        <v>2</v>
      </c>
      <c r="W1304" s="20">
        <v>3</v>
      </c>
      <c r="X1304" s="437" t="str">
        <f t="shared" si="169"/>
        <v>OK</v>
      </c>
      <c r="Y1304" s="333">
        <f t="shared" si="171"/>
        <v>0</v>
      </c>
      <c r="Z1304" s="9" t="str">
        <f t="shared" si="172"/>
        <v>Green</v>
      </c>
      <c r="AA1304" s="75">
        <v>39771</v>
      </c>
      <c r="AB1304" s="1220"/>
      <c r="AC1304" s="147">
        <f t="shared" si="170"/>
        <v>5</v>
      </c>
      <c r="AD1304" s="20" t="str">
        <f t="shared" si="168"/>
        <v>OK</v>
      </c>
      <c r="AE1304" s="11" t="str">
        <f t="shared" si="167"/>
        <v>-</v>
      </c>
      <c r="AF1304" s="9" t="e">
        <f>IF(#REF!="","",AA1304-#REF!)</f>
        <v>#REF!</v>
      </c>
      <c r="AG1304" s="97"/>
      <c r="AH1304" s="62"/>
    </row>
    <row r="1305" spans="1:34" s="32" customFormat="1" hidden="1" outlineLevel="1" x14ac:dyDescent="0.2">
      <c r="A1305"/>
      <c r="B1305" s="19">
        <v>3</v>
      </c>
      <c r="C1305" s="383">
        <v>3</v>
      </c>
      <c r="D1305" s="20" t="s">
        <v>26</v>
      </c>
      <c r="E1305" s="153">
        <v>39766</v>
      </c>
      <c r="F1305" s="91"/>
      <c r="G1305" s="19">
        <v>3</v>
      </c>
      <c r="H1305" s="20">
        <v>3</v>
      </c>
      <c r="I1305" s="20">
        <v>3</v>
      </c>
      <c r="J1305" s="20">
        <v>3</v>
      </c>
      <c r="K1305" s="20">
        <v>0</v>
      </c>
      <c r="L1305" s="156">
        <v>39770</v>
      </c>
      <c r="M1305" s="92"/>
      <c r="N1305" s="19">
        <v>3</v>
      </c>
      <c r="O1305" s="20">
        <v>3</v>
      </c>
      <c r="P1305" s="20">
        <v>3</v>
      </c>
      <c r="Q1305" s="20">
        <v>0</v>
      </c>
      <c r="R1305" s="20">
        <v>3</v>
      </c>
      <c r="S1305" s="4">
        <v>0</v>
      </c>
      <c r="T1305" s="1">
        <v>0</v>
      </c>
      <c r="U1305" s="164">
        <v>39766</v>
      </c>
      <c r="V1305" s="106">
        <v>3</v>
      </c>
      <c r="W1305" s="20">
        <v>3</v>
      </c>
      <c r="X1305" s="437" t="str">
        <f t="shared" si="169"/>
        <v>OK</v>
      </c>
      <c r="Y1305" s="333">
        <f t="shared" si="171"/>
        <v>0</v>
      </c>
      <c r="Z1305" s="9" t="str">
        <f t="shared" si="172"/>
        <v>Black</v>
      </c>
      <c r="AA1305" s="75">
        <v>39771</v>
      </c>
      <c r="AB1305" s="1220"/>
      <c r="AC1305" s="147">
        <f t="shared" si="170"/>
        <v>5</v>
      </c>
      <c r="AD1305" s="20" t="str">
        <f t="shared" si="168"/>
        <v>OK</v>
      </c>
      <c r="AE1305" s="11" t="str">
        <f t="shared" si="167"/>
        <v>-</v>
      </c>
      <c r="AF1305" s="9" t="e">
        <f>IF(#REF!="","",AA1305-#REF!)</f>
        <v>#REF!</v>
      </c>
      <c r="AG1305" s="97"/>
      <c r="AH1305" s="62"/>
    </row>
    <row r="1306" spans="1:34" s="32" customFormat="1" hidden="1" outlineLevel="1" x14ac:dyDescent="0.2">
      <c r="A1306"/>
      <c r="B1306" s="19">
        <v>4</v>
      </c>
      <c r="C1306" s="383">
        <v>3</v>
      </c>
      <c r="D1306" s="20" t="s">
        <v>29</v>
      </c>
      <c r="E1306" s="153">
        <v>39766</v>
      </c>
      <c r="F1306" s="91"/>
      <c r="G1306" s="19">
        <v>4</v>
      </c>
      <c r="H1306" s="20">
        <v>3</v>
      </c>
      <c r="I1306" s="20">
        <v>3</v>
      </c>
      <c r="J1306" s="20">
        <v>3</v>
      </c>
      <c r="K1306" s="20">
        <v>0</v>
      </c>
      <c r="L1306" s="156">
        <v>39770</v>
      </c>
      <c r="M1306" s="92"/>
      <c r="N1306" s="19">
        <v>4</v>
      </c>
      <c r="O1306" s="20">
        <v>3</v>
      </c>
      <c r="P1306" s="20">
        <v>3</v>
      </c>
      <c r="Q1306" s="20">
        <v>0</v>
      </c>
      <c r="R1306" s="20">
        <v>3</v>
      </c>
      <c r="S1306" s="4">
        <v>0</v>
      </c>
      <c r="T1306" s="1">
        <v>0</v>
      </c>
      <c r="U1306" s="164">
        <v>39766</v>
      </c>
      <c r="V1306" s="106">
        <v>4</v>
      </c>
      <c r="W1306" s="20">
        <v>3</v>
      </c>
      <c r="X1306" s="437" t="str">
        <f t="shared" si="169"/>
        <v>OK</v>
      </c>
      <c r="Y1306" s="333">
        <f t="shared" si="171"/>
        <v>0</v>
      </c>
      <c r="Z1306" s="9" t="str">
        <f t="shared" si="172"/>
        <v>Credial</v>
      </c>
      <c r="AA1306" s="75">
        <v>39820</v>
      </c>
      <c r="AB1306" s="1220"/>
      <c r="AC1306" s="147">
        <f t="shared" si="170"/>
        <v>53</v>
      </c>
      <c r="AD1306" s="20" t="str">
        <f t="shared" si="168"/>
        <v>OK</v>
      </c>
      <c r="AE1306" s="11" t="str">
        <f t="shared" si="167"/>
        <v>-</v>
      </c>
      <c r="AF1306" s="9" t="e">
        <f>IF(#REF!="","",AA1306-#REF!)</f>
        <v>#REF!</v>
      </c>
      <c r="AG1306" s="97"/>
      <c r="AH1306" s="62"/>
    </row>
    <row r="1307" spans="1:34" s="32" customFormat="1" hidden="1" outlineLevel="1" x14ac:dyDescent="0.2">
      <c r="A1307"/>
      <c r="B1307" s="19">
        <v>5</v>
      </c>
      <c r="C1307" s="383">
        <v>95</v>
      </c>
      <c r="D1307" s="20" t="s">
        <v>30</v>
      </c>
      <c r="E1307" s="153">
        <v>39766</v>
      </c>
      <c r="F1307" s="91"/>
      <c r="G1307" s="19">
        <v>5</v>
      </c>
      <c r="H1307" s="20">
        <v>95</v>
      </c>
      <c r="I1307" s="20">
        <v>95</v>
      </c>
      <c r="J1307" s="20">
        <v>95</v>
      </c>
      <c r="K1307" s="20">
        <v>0</v>
      </c>
      <c r="L1307" s="156">
        <v>39770</v>
      </c>
      <c r="M1307" s="92"/>
      <c r="N1307" s="19">
        <v>5</v>
      </c>
      <c r="O1307" s="20">
        <v>95</v>
      </c>
      <c r="P1307" s="20">
        <v>95</v>
      </c>
      <c r="Q1307" s="20">
        <v>0</v>
      </c>
      <c r="R1307" s="20">
        <v>95</v>
      </c>
      <c r="S1307" s="4">
        <v>0</v>
      </c>
      <c r="T1307" s="1">
        <v>0</v>
      </c>
      <c r="U1307" s="164">
        <v>39766</v>
      </c>
      <c r="V1307" s="106">
        <v>5</v>
      </c>
      <c r="W1307" s="20">
        <v>95</v>
      </c>
      <c r="X1307" s="437" t="str">
        <f t="shared" si="169"/>
        <v>OK</v>
      </c>
      <c r="Y1307" s="333">
        <f t="shared" si="171"/>
        <v>0</v>
      </c>
      <c r="Z1307" s="9" t="str">
        <f t="shared" si="172"/>
        <v>Ikeia</v>
      </c>
      <c r="AA1307" s="75">
        <v>39771</v>
      </c>
      <c r="AB1307" s="1220"/>
      <c r="AC1307" s="147">
        <f t="shared" si="170"/>
        <v>5</v>
      </c>
      <c r="AD1307" s="20" t="str">
        <f t="shared" si="168"/>
        <v>OK</v>
      </c>
      <c r="AE1307" s="11" t="str">
        <f t="shared" si="167"/>
        <v>-</v>
      </c>
      <c r="AF1307" s="9" t="e">
        <f>IF(#REF!="","",AA1307-#REF!)</f>
        <v>#REF!</v>
      </c>
      <c r="AG1307" s="97"/>
      <c r="AH1307" s="62"/>
    </row>
    <row r="1308" spans="1:34" s="32" customFormat="1" hidden="1" outlineLevel="1" x14ac:dyDescent="0.2">
      <c r="A1308"/>
      <c r="B1308" s="19">
        <v>6</v>
      </c>
      <c r="C1308" s="383">
        <v>17</v>
      </c>
      <c r="D1308" s="20" t="s">
        <v>31</v>
      </c>
      <c r="E1308" s="153">
        <v>39766</v>
      </c>
      <c r="F1308" s="91"/>
      <c r="G1308" s="19">
        <v>6</v>
      </c>
      <c r="H1308" s="20">
        <v>17</v>
      </c>
      <c r="I1308" s="20">
        <v>17</v>
      </c>
      <c r="J1308" s="20">
        <v>17</v>
      </c>
      <c r="K1308" s="20">
        <v>0</v>
      </c>
      <c r="L1308" s="156">
        <v>39770</v>
      </c>
      <c r="M1308" s="92"/>
      <c r="N1308" s="19">
        <v>6</v>
      </c>
      <c r="O1308" s="20">
        <v>17</v>
      </c>
      <c r="P1308" s="20">
        <v>17</v>
      </c>
      <c r="Q1308" s="20">
        <v>0</v>
      </c>
      <c r="R1308" s="20">
        <v>17</v>
      </c>
      <c r="S1308" s="4">
        <v>0</v>
      </c>
      <c r="T1308" s="1">
        <v>0</v>
      </c>
      <c r="U1308" s="164">
        <v>39766</v>
      </c>
      <c r="V1308" s="106">
        <v>6</v>
      </c>
      <c r="W1308" s="20">
        <v>17</v>
      </c>
      <c r="X1308" s="437" t="str">
        <f t="shared" si="169"/>
        <v>OK</v>
      </c>
      <c r="Y1308" s="333">
        <f t="shared" si="171"/>
        <v>0</v>
      </c>
      <c r="Z1308" s="9" t="str">
        <f t="shared" si="172"/>
        <v>Moviflor</v>
      </c>
      <c r="AA1308" s="75">
        <v>39771</v>
      </c>
      <c r="AB1308" s="1220"/>
      <c r="AC1308" s="147">
        <f t="shared" si="170"/>
        <v>5</v>
      </c>
      <c r="AD1308" s="20" t="str">
        <f t="shared" si="168"/>
        <v>OK</v>
      </c>
      <c r="AE1308" s="11" t="str">
        <f t="shared" si="167"/>
        <v>-</v>
      </c>
      <c r="AF1308" s="9" t="e">
        <f>IF(#REF!="","",AA1308-#REF!)</f>
        <v>#REF!</v>
      </c>
      <c r="AG1308" s="97"/>
      <c r="AH1308" s="62"/>
    </row>
    <row r="1309" spans="1:34" s="32" customFormat="1" hidden="1" outlineLevel="1" x14ac:dyDescent="0.2">
      <c r="A1309"/>
      <c r="B1309" s="19">
        <v>7</v>
      </c>
      <c r="C1309" s="383">
        <v>20</v>
      </c>
      <c r="D1309" s="20" t="s">
        <v>32</v>
      </c>
      <c r="E1309" s="153">
        <v>39766</v>
      </c>
      <c r="F1309" s="91"/>
      <c r="G1309" s="19">
        <v>7</v>
      </c>
      <c r="H1309" s="20">
        <v>20</v>
      </c>
      <c r="I1309" s="20">
        <v>20</v>
      </c>
      <c r="J1309" s="20">
        <v>20</v>
      </c>
      <c r="K1309" s="20">
        <v>0</v>
      </c>
      <c r="L1309" s="156">
        <v>39770</v>
      </c>
      <c r="M1309" s="92"/>
      <c r="N1309" s="19">
        <v>7</v>
      </c>
      <c r="O1309" s="20">
        <v>20</v>
      </c>
      <c r="P1309" s="20">
        <v>20</v>
      </c>
      <c r="Q1309" s="20">
        <v>0</v>
      </c>
      <c r="R1309" s="20">
        <v>20</v>
      </c>
      <c r="S1309" s="4">
        <v>0</v>
      </c>
      <c r="T1309" s="1">
        <v>0</v>
      </c>
      <c r="U1309" s="164">
        <v>39766</v>
      </c>
      <c r="V1309" s="106">
        <v>7</v>
      </c>
      <c r="W1309" s="20">
        <v>20</v>
      </c>
      <c r="X1309" s="437" t="str">
        <f t="shared" si="169"/>
        <v>OK</v>
      </c>
      <c r="Y1309" s="333">
        <f t="shared" si="171"/>
        <v>0</v>
      </c>
      <c r="Z1309" s="9" t="str">
        <f t="shared" si="172"/>
        <v>Conforama</v>
      </c>
      <c r="AA1309" s="75">
        <v>39771</v>
      </c>
      <c r="AB1309" s="1220"/>
      <c r="AC1309" s="147">
        <f t="shared" si="170"/>
        <v>5</v>
      </c>
      <c r="AD1309" s="20" t="str">
        <f t="shared" si="168"/>
        <v>OK</v>
      </c>
      <c r="AE1309" s="11" t="str">
        <f t="shared" si="167"/>
        <v>-</v>
      </c>
      <c r="AF1309" s="9" t="e">
        <f>IF(#REF!="","",AA1309-#REF!)</f>
        <v>#REF!</v>
      </c>
      <c r="AG1309" s="97"/>
      <c r="AH1309" s="62"/>
    </row>
    <row r="1310" spans="1:34" s="32" customFormat="1" hidden="1" outlineLevel="1" x14ac:dyDescent="0.2">
      <c r="A1310"/>
      <c r="B1310" s="19">
        <v>8</v>
      </c>
      <c r="C1310" s="383">
        <v>3</v>
      </c>
      <c r="D1310" s="20" t="s">
        <v>34</v>
      </c>
      <c r="E1310" s="153">
        <v>39766</v>
      </c>
      <c r="F1310" s="91"/>
      <c r="G1310" s="19">
        <v>8</v>
      </c>
      <c r="H1310" s="20">
        <v>3</v>
      </c>
      <c r="I1310" s="20">
        <v>3</v>
      </c>
      <c r="J1310" s="20">
        <v>3</v>
      </c>
      <c r="K1310" s="20">
        <v>0</v>
      </c>
      <c r="L1310" s="156">
        <v>39770</v>
      </c>
      <c r="M1310" s="92"/>
      <c r="N1310" s="19">
        <v>8</v>
      </c>
      <c r="O1310" s="20">
        <v>3</v>
      </c>
      <c r="P1310" s="20">
        <v>3</v>
      </c>
      <c r="Q1310" s="20">
        <v>0</v>
      </c>
      <c r="R1310" s="20">
        <v>3</v>
      </c>
      <c r="S1310" s="4">
        <v>0</v>
      </c>
      <c r="T1310" s="1">
        <v>0</v>
      </c>
      <c r="U1310" s="164">
        <v>39766</v>
      </c>
      <c r="V1310" s="106">
        <v>8</v>
      </c>
      <c r="W1310" s="20">
        <v>3</v>
      </c>
      <c r="X1310" s="437" t="str">
        <f t="shared" si="169"/>
        <v>OK</v>
      </c>
      <c r="Y1310" s="333">
        <f t="shared" si="171"/>
        <v>0</v>
      </c>
      <c r="Z1310" s="9" t="str">
        <f t="shared" si="172"/>
        <v>Euronics</v>
      </c>
      <c r="AA1310" s="75">
        <v>39771</v>
      </c>
      <c r="AB1310" s="1220"/>
      <c r="AC1310" s="147">
        <f t="shared" si="170"/>
        <v>5</v>
      </c>
      <c r="AD1310" s="20" t="str">
        <f t="shared" si="168"/>
        <v>OK</v>
      </c>
      <c r="AE1310" s="11" t="str">
        <f t="shared" si="167"/>
        <v>-</v>
      </c>
      <c r="AF1310" s="9" t="e">
        <f>IF(#REF!="","",AA1310-#REF!)</f>
        <v>#REF!</v>
      </c>
      <c r="AG1310" s="97"/>
      <c r="AH1310" s="62"/>
    </row>
    <row r="1311" spans="1:34" s="32" customFormat="1" hidden="1" outlineLevel="1" x14ac:dyDescent="0.2">
      <c r="A1311"/>
      <c r="B1311" s="19">
        <v>9</v>
      </c>
      <c r="C1311" s="383">
        <v>1</v>
      </c>
      <c r="D1311" s="20" t="s">
        <v>35</v>
      </c>
      <c r="E1311" s="153">
        <v>39766</v>
      </c>
      <c r="F1311" s="91"/>
      <c r="G1311" s="19">
        <v>9</v>
      </c>
      <c r="H1311" s="20">
        <v>1</v>
      </c>
      <c r="I1311" s="20">
        <v>1</v>
      </c>
      <c r="J1311" s="20">
        <v>1</v>
      </c>
      <c r="K1311" s="20">
        <v>0</v>
      </c>
      <c r="L1311" s="156">
        <v>39770</v>
      </c>
      <c r="M1311" s="92"/>
      <c r="N1311" s="19">
        <v>9</v>
      </c>
      <c r="O1311" s="20">
        <v>1</v>
      </c>
      <c r="P1311" s="20">
        <v>1</v>
      </c>
      <c r="Q1311" s="20">
        <v>0</v>
      </c>
      <c r="R1311" s="20">
        <v>1</v>
      </c>
      <c r="S1311" s="4">
        <v>0</v>
      </c>
      <c r="T1311" s="1">
        <v>0</v>
      </c>
      <c r="U1311" s="164">
        <v>39766</v>
      </c>
      <c r="V1311" s="106">
        <v>9</v>
      </c>
      <c r="W1311" s="20">
        <v>1</v>
      </c>
      <c r="X1311" s="437" t="str">
        <f t="shared" si="169"/>
        <v>OK</v>
      </c>
      <c r="Y1311" s="333">
        <f t="shared" si="171"/>
        <v>0</v>
      </c>
      <c r="Z1311" s="9" t="str">
        <f t="shared" si="172"/>
        <v>Tien 21</v>
      </c>
      <c r="AA1311" s="75">
        <v>39771</v>
      </c>
      <c r="AB1311" s="1220"/>
      <c r="AC1311" s="147">
        <f t="shared" si="170"/>
        <v>5</v>
      </c>
      <c r="AD1311" s="20" t="str">
        <f t="shared" si="168"/>
        <v>OK</v>
      </c>
      <c r="AE1311" s="11" t="str">
        <f t="shared" si="167"/>
        <v>-</v>
      </c>
      <c r="AF1311" s="9" t="e">
        <f>IF(#REF!="","",AA1311-#REF!)</f>
        <v>#REF!</v>
      </c>
      <c r="AG1311" s="97"/>
      <c r="AH1311" s="62"/>
    </row>
    <row r="1312" spans="1:34" s="32" customFormat="1" hidden="1" outlineLevel="1" x14ac:dyDescent="0.2">
      <c r="A1312"/>
      <c r="B1312" s="22">
        <v>10</v>
      </c>
      <c r="C1312" s="404">
        <v>1</v>
      </c>
      <c r="D1312" s="21" t="s">
        <v>36</v>
      </c>
      <c r="E1312" s="153">
        <v>39766</v>
      </c>
      <c r="F1312" s="91"/>
      <c r="G1312" s="22">
        <v>10</v>
      </c>
      <c r="H1312" s="21">
        <v>1</v>
      </c>
      <c r="I1312" s="21">
        <v>1</v>
      </c>
      <c r="J1312" s="21">
        <v>1</v>
      </c>
      <c r="K1312" s="21">
        <v>0</v>
      </c>
      <c r="L1312" s="157">
        <v>39770</v>
      </c>
      <c r="M1312" s="92"/>
      <c r="N1312" s="22">
        <v>10</v>
      </c>
      <c r="O1312" s="21">
        <v>1</v>
      </c>
      <c r="P1312" s="21">
        <v>1</v>
      </c>
      <c r="Q1312" s="21">
        <v>0</v>
      </c>
      <c r="R1312" s="21">
        <v>1</v>
      </c>
      <c r="S1312" s="14">
        <v>0</v>
      </c>
      <c r="T1312" s="102">
        <v>0</v>
      </c>
      <c r="U1312" s="164">
        <v>39766</v>
      </c>
      <c r="V1312" s="108">
        <v>10</v>
      </c>
      <c r="W1312" s="21">
        <v>1</v>
      </c>
      <c r="X1312" s="437" t="str">
        <f t="shared" si="169"/>
        <v>OK</v>
      </c>
      <c r="Y1312" s="333">
        <f t="shared" si="171"/>
        <v>0</v>
      </c>
      <c r="Z1312" s="12" t="str">
        <f t="shared" si="172"/>
        <v>Confort</v>
      </c>
      <c r="AA1312" s="75">
        <v>39771</v>
      </c>
      <c r="AB1312" s="1221"/>
      <c r="AC1312" s="147">
        <f t="shared" si="170"/>
        <v>5</v>
      </c>
      <c r="AD1312" s="20" t="str">
        <f t="shared" si="168"/>
        <v>OK</v>
      </c>
      <c r="AE1312" s="11" t="str">
        <f t="shared" si="167"/>
        <v>-</v>
      </c>
      <c r="AF1312" s="9" t="e">
        <f>IF(#REF!="","",AA1312-#REF!)</f>
        <v>#REF!</v>
      </c>
      <c r="AG1312" s="97"/>
      <c r="AH1312" s="62"/>
    </row>
    <row r="1313" spans="1:34" s="32" customFormat="1" hidden="1" outlineLevel="1" x14ac:dyDescent="0.2">
      <c r="A1313"/>
      <c r="B1313" s="19">
        <v>1</v>
      </c>
      <c r="C1313" s="383">
        <v>14</v>
      </c>
      <c r="D1313" s="20" t="s">
        <v>24</v>
      </c>
      <c r="E1313" s="153">
        <v>39769</v>
      </c>
      <c r="F1313" s="91"/>
      <c r="G1313" s="19">
        <v>1</v>
      </c>
      <c r="H1313" s="78">
        <v>63</v>
      </c>
      <c r="I1313" s="20">
        <v>14</v>
      </c>
      <c r="J1313" s="20">
        <v>14</v>
      </c>
      <c r="K1313" s="20">
        <v>0</v>
      </c>
      <c r="L1313" s="156">
        <v>39771</v>
      </c>
      <c r="M1313" s="92"/>
      <c r="N1313" s="19">
        <v>1</v>
      </c>
      <c r="O1313" s="20">
        <v>14</v>
      </c>
      <c r="P1313" s="20">
        <v>14</v>
      </c>
      <c r="Q1313" s="20">
        <v>0</v>
      </c>
      <c r="R1313" s="20">
        <v>14</v>
      </c>
      <c r="S1313" s="4">
        <v>0</v>
      </c>
      <c r="T1313" s="1">
        <v>0</v>
      </c>
      <c r="U1313" s="164">
        <v>39769</v>
      </c>
      <c r="V1313" s="106">
        <v>1</v>
      </c>
      <c r="W1313" s="20">
        <v>14</v>
      </c>
      <c r="X1313" s="437" t="str">
        <f t="shared" si="169"/>
        <v>OK</v>
      </c>
      <c r="Y1313" s="333">
        <f t="shared" si="171"/>
        <v>0</v>
      </c>
      <c r="Z1313" s="9" t="str">
        <f t="shared" si="172"/>
        <v>White</v>
      </c>
      <c r="AA1313" s="75">
        <v>39776</v>
      </c>
      <c r="AB1313" s="1219">
        <f>SUM(W1313:W1322)</f>
        <v>118</v>
      </c>
      <c r="AC1313" s="147">
        <f t="shared" si="170"/>
        <v>7</v>
      </c>
      <c r="AD1313" s="20" t="str">
        <f t="shared" si="168"/>
        <v>OK</v>
      </c>
      <c r="AE1313" s="11" t="str">
        <f t="shared" si="167"/>
        <v>-</v>
      </c>
      <c r="AF1313" s="9" t="e">
        <f>IF(#REF!="","",AA1313-#REF!)</f>
        <v>#REF!</v>
      </c>
      <c r="AG1313" s="97"/>
      <c r="AH1313" s="62"/>
    </row>
    <row r="1314" spans="1:34" s="32" customFormat="1" hidden="1" outlineLevel="1" x14ac:dyDescent="0.2">
      <c r="A1314"/>
      <c r="B1314" s="19">
        <v>2</v>
      </c>
      <c r="C1314" s="383">
        <v>4</v>
      </c>
      <c r="D1314" s="20" t="s">
        <v>25</v>
      </c>
      <c r="E1314" s="153">
        <v>39769</v>
      </c>
      <c r="F1314" s="91"/>
      <c r="G1314" s="19">
        <v>2</v>
      </c>
      <c r="H1314" s="20">
        <v>4</v>
      </c>
      <c r="I1314" s="20">
        <v>4</v>
      </c>
      <c r="J1314" s="20">
        <v>4</v>
      </c>
      <c r="K1314" s="20">
        <v>0</v>
      </c>
      <c r="L1314" s="156">
        <v>39771</v>
      </c>
      <c r="M1314" s="92"/>
      <c r="N1314" s="19">
        <v>2</v>
      </c>
      <c r="O1314" s="20">
        <v>4</v>
      </c>
      <c r="P1314" s="20">
        <v>4</v>
      </c>
      <c r="Q1314" s="20">
        <v>0</v>
      </c>
      <c r="R1314" s="20">
        <v>4</v>
      </c>
      <c r="S1314" s="4">
        <v>0</v>
      </c>
      <c r="T1314" s="1">
        <v>0</v>
      </c>
      <c r="U1314" s="164">
        <v>39769</v>
      </c>
      <c r="V1314" s="106">
        <v>2</v>
      </c>
      <c r="W1314" s="20">
        <v>4</v>
      </c>
      <c r="X1314" s="437" t="str">
        <f t="shared" si="169"/>
        <v>OK</v>
      </c>
      <c r="Y1314" s="333">
        <f t="shared" si="171"/>
        <v>0</v>
      </c>
      <c r="Z1314" s="9" t="str">
        <f t="shared" si="172"/>
        <v>Green</v>
      </c>
      <c r="AA1314" s="75">
        <v>39776</v>
      </c>
      <c r="AB1314" s="1220"/>
      <c r="AC1314" s="147">
        <f t="shared" si="170"/>
        <v>7</v>
      </c>
      <c r="AD1314" s="20" t="str">
        <f t="shared" si="168"/>
        <v>OK</v>
      </c>
      <c r="AE1314" s="11" t="str">
        <f t="shared" si="167"/>
        <v>-</v>
      </c>
      <c r="AF1314" s="9" t="e">
        <f>IF(#REF!="","",AA1314-#REF!)</f>
        <v>#REF!</v>
      </c>
      <c r="AG1314" s="97"/>
      <c r="AH1314" s="62"/>
    </row>
    <row r="1315" spans="1:34" s="32" customFormat="1" hidden="1" outlineLevel="1" x14ac:dyDescent="0.2">
      <c r="A1315"/>
      <c r="B1315" s="19">
        <v>3</v>
      </c>
      <c r="C1315" s="383">
        <v>11</v>
      </c>
      <c r="D1315" s="20" t="s">
        <v>26</v>
      </c>
      <c r="E1315" s="153">
        <v>39769</v>
      </c>
      <c r="F1315" s="91"/>
      <c r="G1315" s="19">
        <v>3</v>
      </c>
      <c r="H1315" s="20">
        <v>11</v>
      </c>
      <c r="I1315" s="20">
        <v>11</v>
      </c>
      <c r="J1315" s="20">
        <v>11</v>
      </c>
      <c r="K1315" s="20">
        <v>0</v>
      </c>
      <c r="L1315" s="156">
        <v>39771</v>
      </c>
      <c r="M1315" s="92"/>
      <c r="N1315" s="19">
        <v>3</v>
      </c>
      <c r="O1315" s="20">
        <v>11</v>
      </c>
      <c r="P1315" s="20">
        <v>11</v>
      </c>
      <c r="Q1315" s="20">
        <v>0</v>
      </c>
      <c r="R1315" s="20">
        <v>11</v>
      </c>
      <c r="S1315" s="4">
        <v>0</v>
      </c>
      <c r="T1315" s="1">
        <v>0</v>
      </c>
      <c r="U1315" s="164">
        <v>39769</v>
      </c>
      <c r="V1315" s="106">
        <v>3</v>
      </c>
      <c r="W1315" s="20">
        <v>11</v>
      </c>
      <c r="X1315" s="437" t="str">
        <f t="shared" si="169"/>
        <v>OK</v>
      </c>
      <c r="Y1315" s="333">
        <f t="shared" si="171"/>
        <v>0</v>
      </c>
      <c r="Z1315" s="9" t="str">
        <f t="shared" si="172"/>
        <v>Black</v>
      </c>
      <c r="AA1315" s="75">
        <v>39776</v>
      </c>
      <c r="AB1315" s="1220"/>
      <c r="AC1315" s="147">
        <f t="shared" si="170"/>
        <v>7</v>
      </c>
      <c r="AD1315" s="20" t="str">
        <f t="shared" si="168"/>
        <v>OK</v>
      </c>
      <c r="AE1315" s="11" t="str">
        <f t="shared" si="167"/>
        <v>-</v>
      </c>
      <c r="AF1315" s="9" t="e">
        <f>IF(#REF!="","",AA1315-#REF!)</f>
        <v>#REF!</v>
      </c>
      <c r="AG1315" s="97"/>
      <c r="AH1315" s="62"/>
    </row>
    <row r="1316" spans="1:34" s="32" customFormat="1" hidden="1" outlineLevel="1" x14ac:dyDescent="0.2">
      <c r="A1316"/>
      <c r="B1316" s="19">
        <v>4</v>
      </c>
      <c r="C1316" s="383">
        <v>11</v>
      </c>
      <c r="D1316" s="20" t="s">
        <v>29</v>
      </c>
      <c r="E1316" s="153">
        <v>39769</v>
      </c>
      <c r="F1316" s="91"/>
      <c r="G1316" s="19">
        <v>4</v>
      </c>
      <c r="H1316" s="20">
        <v>11</v>
      </c>
      <c r="I1316" s="20">
        <v>11</v>
      </c>
      <c r="J1316" s="20">
        <v>11</v>
      </c>
      <c r="K1316" s="20">
        <v>0</v>
      </c>
      <c r="L1316" s="156">
        <v>39771</v>
      </c>
      <c r="M1316" s="92"/>
      <c r="N1316" s="19">
        <v>4</v>
      </c>
      <c r="O1316" s="20">
        <v>11</v>
      </c>
      <c r="P1316" s="20">
        <v>11</v>
      </c>
      <c r="Q1316" s="20">
        <v>0</v>
      </c>
      <c r="R1316" s="20">
        <v>11</v>
      </c>
      <c r="S1316" s="4">
        <v>0</v>
      </c>
      <c r="T1316" s="1">
        <v>0</v>
      </c>
      <c r="U1316" s="164">
        <v>39769</v>
      </c>
      <c r="V1316" s="106">
        <v>4</v>
      </c>
      <c r="W1316" s="20">
        <v>11</v>
      </c>
      <c r="X1316" s="437" t="str">
        <f t="shared" si="169"/>
        <v>OK</v>
      </c>
      <c r="Y1316" s="333">
        <f t="shared" si="171"/>
        <v>0</v>
      </c>
      <c r="Z1316" s="9" t="str">
        <f t="shared" si="172"/>
        <v>Credial</v>
      </c>
      <c r="AA1316" s="75">
        <v>39776</v>
      </c>
      <c r="AB1316" s="1220"/>
      <c r="AC1316" s="147">
        <f t="shared" si="170"/>
        <v>7</v>
      </c>
      <c r="AD1316" s="20" t="str">
        <f t="shared" si="168"/>
        <v>OK</v>
      </c>
      <c r="AE1316" s="11" t="str">
        <f t="shared" si="167"/>
        <v>-</v>
      </c>
      <c r="AF1316" s="9" t="e">
        <f>IF(#REF!="","",AA1316-#REF!)</f>
        <v>#REF!</v>
      </c>
      <c r="AG1316" s="97"/>
      <c r="AH1316" s="62"/>
    </row>
    <row r="1317" spans="1:34" s="32" customFormat="1" hidden="1" outlineLevel="1" x14ac:dyDescent="0.2">
      <c r="A1317"/>
      <c r="B1317" s="19">
        <v>5</v>
      </c>
      <c r="C1317" s="383">
        <v>39</v>
      </c>
      <c r="D1317" s="20" t="s">
        <v>30</v>
      </c>
      <c r="E1317" s="153">
        <v>39769</v>
      </c>
      <c r="F1317" s="91"/>
      <c r="G1317" s="19">
        <v>5</v>
      </c>
      <c r="H1317" s="20">
        <v>39</v>
      </c>
      <c r="I1317" s="20">
        <v>39</v>
      </c>
      <c r="J1317" s="20">
        <v>39</v>
      </c>
      <c r="K1317" s="20">
        <v>0</v>
      </c>
      <c r="L1317" s="156">
        <v>39771</v>
      </c>
      <c r="M1317" s="92"/>
      <c r="N1317" s="19">
        <v>5</v>
      </c>
      <c r="O1317" s="20">
        <v>39</v>
      </c>
      <c r="P1317" s="20">
        <v>39</v>
      </c>
      <c r="Q1317" s="20">
        <v>0</v>
      </c>
      <c r="R1317" s="20">
        <v>39</v>
      </c>
      <c r="S1317" s="4">
        <v>0</v>
      </c>
      <c r="T1317" s="1">
        <v>0</v>
      </c>
      <c r="U1317" s="164">
        <v>39769</v>
      </c>
      <c r="V1317" s="106">
        <v>5</v>
      </c>
      <c r="W1317" s="20">
        <v>39</v>
      </c>
      <c r="X1317" s="437" t="str">
        <f t="shared" si="169"/>
        <v>OK</v>
      </c>
      <c r="Y1317" s="333">
        <f t="shared" si="171"/>
        <v>0</v>
      </c>
      <c r="Z1317" s="9" t="str">
        <f t="shared" si="172"/>
        <v>Ikeia</v>
      </c>
      <c r="AA1317" s="75">
        <v>39776</v>
      </c>
      <c r="AB1317" s="1220"/>
      <c r="AC1317" s="147">
        <f t="shared" si="170"/>
        <v>7</v>
      </c>
      <c r="AD1317" s="20" t="str">
        <f t="shared" si="168"/>
        <v>OK</v>
      </c>
      <c r="AE1317" s="11" t="str">
        <f t="shared" si="167"/>
        <v>-</v>
      </c>
      <c r="AF1317" s="9" t="e">
        <f>IF(#REF!="","",AA1317-#REF!)</f>
        <v>#REF!</v>
      </c>
      <c r="AG1317" s="97"/>
      <c r="AH1317" s="62"/>
    </row>
    <row r="1318" spans="1:34" s="32" customFormat="1" hidden="1" outlineLevel="1" x14ac:dyDescent="0.2">
      <c r="A1318"/>
      <c r="B1318" s="19">
        <v>6</v>
      </c>
      <c r="C1318" s="383">
        <v>2</v>
      </c>
      <c r="D1318" s="20" t="s">
        <v>31</v>
      </c>
      <c r="E1318" s="153">
        <v>39769</v>
      </c>
      <c r="F1318" s="91"/>
      <c r="G1318" s="19">
        <v>6</v>
      </c>
      <c r="H1318" s="20">
        <v>2</v>
      </c>
      <c r="I1318" s="20">
        <v>2</v>
      </c>
      <c r="J1318" s="20">
        <v>2</v>
      </c>
      <c r="K1318" s="20">
        <v>0</v>
      </c>
      <c r="L1318" s="156">
        <v>39771</v>
      </c>
      <c r="M1318" s="92"/>
      <c r="N1318" s="19">
        <v>6</v>
      </c>
      <c r="O1318" s="20">
        <v>2</v>
      </c>
      <c r="P1318" s="20">
        <v>2</v>
      </c>
      <c r="Q1318" s="20">
        <v>0</v>
      </c>
      <c r="R1318" s="20">
        <v>2</v>
      </c>
      <c r="S1318" s="4">
        <v>0</v>
      </c>
      <c r="T1318" s="1">
        <v>0</v>
      </c>
      <c r="U1318" s="164">
        <v>39769</v>
      </c>
      <c r="V1318" s="106">
        <v>6</v>
      </c>
      <c r="W1318" s="20">
        <v>2</v>
      </c>
      <c r="X1318" s="437" t="str">
        <f t="shared" si="169"/>
        <v>OK</v>
      </c>
      <c r="Y1318" s="333">
        <f t="shared" si="171"/>
        <v>0</v>
      </c>
      <c r="Z1318" s="9" t="str">
        <f t="shared" si="172"/>
        <v>Moviflor</v>
      </c>
      <c r="AA1318" s="75">
        <v>39776</v>
      </c>
      <c r="AB1318" s="1220"/>
      <c r="AC1318" s="147">
        <f t="shared" si="170"/>
        <v>7</v>
      </c>
      <c r="AD1318" s="20" t="str">
        <f t="shared" si="168"/>
        <v>OK</v>
      </c>
      <c r="AE1318" s="11" t="str">
        <f t="shared" ref="AE1318:AE1381" si="173">IF(AND((AA1318=""),$E$8&gt;(V1372+5)),"ALERTA","-")</f>
        <v>-</v>
      </c>
      <c r="AF1318" s="9" t="e">
        <f>IF(#REF!="","",AA1318-#REF!)</f>
        <v>#REF!</v>
      </c>
      <c r="AG1318" s="97"/>
      <c r="AH1318" s="62"/>
    </row>
    <row r="1319" spans="1:34" s="32" customFormat="1" hidden="1" outlineLevel="1" x14ac:dyDescent="0.2">
      <c r="A1319"/>
      <c r="B1319" s="19">
        <v>7</v>
      </c>
      <c r="C1319" s="383">
        <v>30</v>
      </c>
      <c r="D1319" s="20" t="s">
        <v>32</v>
      </c>
      <c r="E1319" s="153">
        <v>39769</v>
      </c>
      <c r="F1319" s="91"/>
      <c r="G1319" s="19">
        <v>7</v>
      </c>
      <c r="H1319" s="20">
        <v>30</v>
      </c>
      <c r="I1319" s="20">
        <v>30</v>
      </c>
      <c r="J1319" s="20">
        <v>30</v>
      </c>
      <c r="K1319" s="20">
        <v>0</v>
      </c>
      <c r="L1319" s="156">
        <v>39771</v>
      </c>
      <c r="M1319" s="92"/>
      <c r="N1319" s="19">
        <v>7</v>
      </c>
      <c r="O1319" s="20">
        <v>30</v>
      </c>
      <c r="P1319" s="20">
        <v>30</v>
      </c>
      <c r="Q1319" s="20">
        <v>0</v>
      </c>
      <c r="R1319" s="20">
        <v>30</v>
      </c>
      <c r="S1319" s="4">
        <v>0</v>
      </c>
      <c r="T1319" s="1">
        <v>0</v>
      </c>
      <c r="U1319" s="164">
        <v>39769</v>
      </c>
      <c r="V1319" s="106">
        <v>7</v>
      </c>
      <c r="W1319" s="20">
        <v>30</v>
      </c>
      <c r="X1319" s="437" t="str">
        <f t="shared" si="169"/>
        <v>OK</v>
      </c>
      <c r="Y1319" s="333">
        <f t="shared" si="171"/>
        <v>0</v>
      </c>
      <c r="Z1319" s="9" t="str">
        <f t="shared" si="172"/>
        <v>Conforama</v>
      </c>
      <c r="AA1319" s="75">
        <v>39776</v>
      </c>
      <c r="AB1319" s="1220"/>
      <c r="AC1319" s="147">
        <f t="shared" si="170"/>
        <v>7</v>
      </c>
      <c r="AD1319" s="20" t="str">
        <f t="shared" si="168"/>
        <v>OK</v>
      </c>
      <c r="AE1319" s="11" t="str">
        <f t="shared" si="173"/>
        <v>-</v>
      </c>
      <c r="AF1319" s="9" t="e">
        <f>IF(#REF!="","",AA1319-#REF!)</f>
        <v>#REF!</v>
      </c>
      <c r="AG1319" s="97"/>
      <c r="AH1319" s="62"/>
    </row>
    <row r="1320" spans="1:34" s="32" customFormat="1" hidden="1" outlineLevel="1" x14ac:dyDescent="0.2">
      <c r="A1320"/>
      <c r="B1320" s="19">
        <v>8</v>
      </c>
      <c r="C1320" s="383">
        <v>5</v>
      </c>
      <c r="D1320" s="20" t="s">
        <v>34</v>
      </c>
      <c r="E1320" s="153">
        <v>39769</v>
      </c>
      <c r="F1320" s="91"/>
      <c r="G1320" s="19">
        <v>8</v>
      </c>
      <c r="H1320" s="20">
        <v>5</v>
      </c>
      <c r="I1320" s="20">
        <v>5</v>
      </c>
      <c r="J1320" s="20">
        <v>5</v>
      </c>
      <c r="K1320" s="20">
        <v>0</v>
      </c>
      <c r="L1320" s="156">
        <v>39771</v>
      </c>
      <c r="M1320" s="92"/>
      <c r="N1320" s="19">
        <v>8</v>
      </c>
      <c r="O1320" s="20">
        <v>5</v>
      </c>
      <c r="P1320" s="20">
        <v>5</v>
      </c>
      <c r="Q1320" s="20">
        <v>0</v>
      </c>
      <c r="R1320" s="20">
        <v>5</v>
      </c>
      <c r="S1320" s="4">
        <v>0</v>
      </c>
      <c r="T1320" s="1">
        <v>0</v>
      </c>
      <c r="U1320" s="164">
        <v>39769</v>
      </c>
      <c r="V1320" s="106">
        <v>8</v>
      </c>
      <c r="W1320" s="20">
        <v>5</v>
      </c>
      <c r="X1320" s="437" t="str">
        <f t="shared" si="169"/>
        <v>OK</v>
      </c>
      <c r="Y1320" s="333">
        <f t="shared" si="171"/>
        <v>0</v>
      </c>
      <c r="Z1320" s="9" t="str">
        <f t="shared" si="172"/>
        <v>Euronics</v>
      </c>
      <c r="AA1320" s="75">
        <v>39776</v>
      </c>
      <c r="AB1320" s="1220"/>
      <c r="AC1320" s="147">
        <f t="shared" si="170"/>
        <v>7</v>
      </c>
      <c r="AD1320" s="20" t="str">
        <f t="shared" si="168"/>
        <v>OK</v>
      </c>
      <c r="AE1320" s="11" t="str">
        <f t="shared" si="173"/>
        <v>-</v>
      </c>
      <c r="AF1320" s="9" t="e">
        <f>IF(#REF!="","",AA1320-#REF!)</f>
        <v>#REF!</v>
      </c>
      <c r="AG1320" s="97"/>
      <c r="AH1320" s="62"/>
    </row>
    <row r="1321" spans="1:34" s="32" customFormat="1" hidden="1" outlineLevel="1" x14ac:dyDescent="0.2">
      <c r="A1321"/>
      <c r="B1321" s="19">
        <v>9</v>
      </c>
      <c r="C1321" s="383">
        <v>1</v>
      </c>
      <c r="D1321" s="20" t="s">
        <v>35</v>
      </c>
      <c r="E1321" s="153">
        <v>39769</v>
      </c>
      <c r="F1321" s="91"/>
      <c r="G1321" s="19">
        <v>9</v>
      </c>
      <c r="H1321" s="20">
        <v>1</v>
      </c>
      <c r="I1321" s="20">
        <v>1</v>
      </c>
      <c r="J1321" s="20">
        <v>1</v>
      </c>
      <c r="K1321" s="20">
        <v>0</v>
      </c>
      <c r="L1321" s="156">
        <v>39771</v>
      </c>
      <c r="M1321" s="92"/>
      <c r="N1321" s="19">
        <v>9</v>
      </c>
      <c r="O1321" s="20">
        <v>1</v>
      </c>
      <c r="P1321" s="20">
        <v>1</v>
      </c>
      <c r="Q1321" s="20">
        <v>0</v>
      </c>
      <c r="R1321" s="20">
        <v>1</v>
      </c>
      <c r="S1321" s="4">
        <v>0</v>
      </c>
      <c r="T1321" s="1">
        <v>0</v>
      </c>
      <c r="U1321" s="164">
        <v>39769</v>
      </c>
      <c r="V1321" s="106">
        <v>9</v>
      </c>
      <c r="W1321" s="20">
        <v>1</v>
      </c>
      <c r="X1321" s="437" t="str">
        <f t="shared" si="169"/>
        <v>OK</v>
      </c>
      <c r="Y1321" s="333">
        <f t="shared" si="171"/>
        <v>0</v>
      </c>
      <c r="Z1321" s="9" t="str">
        <f t="shared" si="172"/>
        <v>Tien 21</v>
      </c>
      <c r="AA1321" s="75">
        <v>39776</v>
      </c>
      <c r="AB1321" s="1220"/>
      <c r="AC1321" s="147">
        <f t="shared" si="170"/>
        <v>7</v>
      </c>
      <c r="AD1321" s="20" t="str">
        <f t="shared" si="168"/>
        <v>OK</v>
      </c>
      <c r="AE1321" s="11" t="str">
        <f t="shared" si="173"/>
        <v>-</v>
      </c>
      <c r="AF1321" s="9" t="e">
        <f>IF(#REF!="","",AA1321-#REF!)</f>
        <v>#REF!</v>
      </c>
      <c r="AG1321" s="97"/>
      <c r="AH1321" s="62"/>
    </row>
    <row r="1322" spans="1:34" s="32" customFormat="1" hidden="1" outlineLevel="1" x14ac:dyDescent="0.2">
      <c r="A1322"/>
      <c r="B1322" s="22">
        <v>10</v>
      </c>
      <c r="C1322" s="404">
        <v>1</v>
      </c>
      <c r="D1322" s="21" t="s">
        <v>36</v>
      </c>
      <c r="E1322" s="153">
        <v>39769</v>
      </c>
      <c r="F1322" s="91"/>
      <c r="G1322" s="22">
        <v>10</v>
      </c>
      <c r="H1322" s="21">
        <v>1</v>
      </c>
      <c r="I1322" s="21">
        <v>1</v>
      </c>
      <c r="J1322" s="21">
        <v>1</v>
      </c>
      <c r="K1322" s="21">
        <v>0</v>
      </c>
      <c r="L1322" s="157">
        <v>39771</v>
      </c>
      <c r="M1322" s="92"/>
      <c r="N1322" s="22">
        <v>10</v>
      </c>
      <c r="O1322" s="21">
        <v>1</v>
      </c>
      <c r="P1322" s="21">
        <v>1</v>
      </c>
      <c r="Q1322" s="21">
        <v>0</v>
      </c>
      <c r="R1322" s="21">
        <v>1</v>
      </c>
      <c r="S1322" s="14">
        <v>0</v>
      </c>
      <c r="T1322" s="102">
        <v>0</v>
      </c>
      <c r="U1322" s="164">
        <v>39769</v>
      </c>
      <c r="V1322" s="108">
        <v>10</v>
      </c>
      <c r="W1322" s="21">
        <v>1</v>
      </c>
      <c r="X1322" s="437" t="str">
        <f t="shared" si="169"/>
        <v>OK</v>
      </c>
      <c r="Y1322" s="333">
        <f t="shared" si="171"/>
        <v>0</v>
      </c>
      <c r="Z1322" s="12" t="str">
        <f t="shared" si="172"/>
        <v>Confort</v>
      </c>
      <c r="AA1322" s="75">
        <v>39776</v>
      </c>
      <c r="AB1322" s="1221"/>
      <c r="AC1322" s="147">
        <f t="shared" si="170"/>
        <v>7</v>
      </c>
      <c r="AD1322" s="20" t="str">
        <f t="shared" si="168"/>
        <v>OK</v>
      </c>
      <c r="AE1322" s="11" t="str">
        <f t="shared" si="173"/>
        <v>-</v>
      </c>
      <c r="AF1322" s="9" t="e">
        <f>IF(#REF!="","",AA1322-#REF!)</f>
        <v>#REF!</v>
      </c>
      <c r="AG1322" s="97"/>
      <c r="AH1322" s="62"/>
    </row>
    <row r="1323" spans="1:34" s="32" customFormat="1" hidden="1" outlineLevel="1" x14ac:dyDescent="0.2">
      <c r="A1323"/>
      <c r="B1323" s="19">
        <v>1</v>
      </c>
      <c r="C1323" s="383">
        <v>61</v>
      </c>
      <c r="D1323" s="20" t="s">
        <v>24</v>
      </c>
      <c r="E1323" s="153">
        <v>39771</v>
      </c>
      <c r="F1323" s="91"/>
      <c r="G1323" s="19">
        <v>1</v>
      </c>
      <c r="H1323" s="78">
        <v>206</v>
      </c>
      <c r="I1323" s="20">
        <v>61</v>
      </c>
      <c r="J1323" s="20">
        <v>61</v>
      </c>
      <c r="K1323" s="20">
        <v>0</v>
      </c>
      <c r="L1323" s="156">
        <v>39773</v>
      </c>
      <c r="M1323" s="92"/>
      <c r="N1323" s="19">
        <v>1</v>
      </c>
      <c r="O1323" s="20">
        <v>61</v>
      </c>
      <c r="P1323" s="20">
        <v>61</v>
      </c>
      <c r="Q1323" s="20">
        <v>0</v>
      </c>
      <c r="R1323" s="20">
        <v>61</v>
      </c>
      <c r="S1323" s="4">
        <v>0</v>
      </c>
      <c r="T1323" s="1">
        <v>0</v>
      </c>
      <c r="U1323" s="164">
        <v>39771</v>
      </c>
      <c r="V1323" s="106">
        <v>1</v>
      </c>
      <c r="W1323" s="20">
        <v>61</v>
      </c>
      <c r="X1323" s="437" t="str">
        <f t="shared" si="169"/>
        <v>OK</v>
      </c>
      <c r="Y1323" s="333">
        <f t="shared" si="171"/>
        <v>0</v>
      </c>
      <c r="Z1323" s="9" t="str">
        <f t="shared" si="172"/>
        <v>White</v>
      </c>
      <c r="AA1323" s="75">
        <v>39776</v>
      </c>
      <c r="AB1323" s="1219">
        <f>SUM(W1323:W1333)</f>
        <v>325</v>
      </c>
      <c r="AC1323" s="147">
        <f t="shared" si="170"/>
        <v>5</v>
      </c>
      <c r="AD1323" s="20" t="str">
        <f t="shared" si="168"/>
        <v>OK</v>
      </c>
      <c r="AE1323" s="11" t="str">
        <f t="shared" si="173"/>
        <v>-</v>
      </c>
      <c r="AF1323" s="9" t="e">
        <f>IF(#REF!="","",AA1323-#REF!)</f>
        <v>#REF!</v>
      </c>
      <c r="AG1323" s="97"/>
      <c r="AH1323" s="62"/>
    </row>
    <row r="1324" spans="1:34" s="32" customFormat="1" hidden="1" outlineLevel="1" x14ac:dyDescent="0.2">
      <c r="A1324"/>
      <c r="B1324" s="19">
        <v>2</v>
      </c>
      <c r="C1324" s="383">
        <v>13</v>
      </c>
      <c r="D1324" s="20" t="s">
        <v>25</v>
      </c>
      <c r="E1324" s="153">
        <v>39771</v>
      </c>
      <c r="F1324" s="91"/>
      <c r="G1324" s="19">
        <v>2</v>
      </c>
      <c r="H1324" s="20">
        <v>13</v>
      </c>
      <c r="I1324" s="20">
        <v>13</v>
      </c>
      <c r="J1324" s="20">
        <v>13</v>
      </c>
      <c r="K1324" s="20">
        <v>0</v>
      </c>
      <c r="L1324" s="156">
        <v>39773</v>
      </c>
      <c r="M1324" s="92"/>
      <c r="N1324" s="19">
        <v>2</v>
      </c>
      <c r="O1324" s="20">
        <v>13</v>
      </c>
      <c r="P1324" s="20">
        <v>13</v>
      </c>
      <c r="Q1324" s="20">
        <v>0</v>
      </c>
      <c r="R1324" s="20">
        <v>13</v>
      </c>
      <c r="S1324" s="4">
        <v>0</v>
      </c>
      <c r="T1324" s="1">
        <v>0</v>
      </c>
      <c r="U1324" s="164">
        <v>39771</v>
      </c>
      <c r="V1324" s="106">
        <v>2</v>
      </c>
      <c r="W1324" s="20">
        <v>13</v>
      </c>
      <c r="X1324" s="437" t="str">
        <f t="shared" si="169"/>
        <v>OK</v>
      </c>
      <c r="Y1324" s="333">
        <f t="shared" si="171"/>
        <v>0</v>
      </c>
      <c r="Z1324" s="9" t="str">
        <f t="shared" si="172"/>
        <v>Green</v>
      </c>
      <c r="AA1324" s="75">
        <v>39776</v>
      </c>
      <c r="AB1324" s="1220"/>
      <c r="AC1324" s="147">
        <f t="shared" si="170"/>
        <v>5</v>
      </c>
      <c r="AD1324" s="20" t="str">
        <f t="shared" si="168"/>
        <v>OK</v>
      </c>
      <c r="AE1324" s="11" t="str">
        <f t="shared" si="173"/>
        <v>-</v>
      </c>
      <c r="AF1324" s="9" t="e">
        <f>IF(#REF!="","",AA1324-#REF!)</f>
        <v>#REF!</v>
      </c>
      <c r="AG1324" s="97"/>
      <c r="AH1324" s="62"/>
    </row>
    <row r="1325" spans="1:34" s="32" customFormat="1" hidden="1" outlineLevel="1" x14ac:dyDescent="0.2">
      <c r="A1325"/>
      <c r="B1325" s="19">
        <v>3</v>
      </c>
      <c r="C1325" s="383">
        <v>6</v>
      </c>
      <c r="D1325" s="20" t="s">
        <v>26</v>
      </c>
      <c r="E1325" s="153">
        <v>39771</v>
      </c>
      <c r="F1325" s="91"/>
      <c r="G1325" s="19">
        <v>3</v>
      </c>
      <c r="H1325" s="20">
        <v>6</v>
      </c>
      <c r="I1325" s="20">
        <v>6</v>
      </c>
      <c r="J1325" s="20">
        <v>6</v>
      </c>
      <c r="K1325" s="20">
        <v>0</v>
      </c>
      <c r="L1325" s="156">
        <v>39773</v>
      </c>
      <c r="M1325" s="92"/>
      <c r="N1325" s="19">
        <v>3</v>
      </c>
      <c r="O1325" s="20">
        <v>6</v>
      </c>
      <c r="P1325" s="20">
        <v>6</v>
      </c>
      <c r="Q1325" s="20">
        <v>0</v>
      </c>
      <c r="R1325" s="20">
        <v>6</v>
      </c>
      <c r="S1325" s="4">
        <v>0</v>
      </c>
      <c r="T1325" s="1">
        <v>0</v>
      </c>
      <c r="U1325" s="164">
        <v>39771</v>
      </c>
      <c r="V1325" s="106">
        <v>3</v>
      </c>
      <c r="W1325" s="20">
        <v>6</v>
      </c>
      <c r="X1325" s="437" t="str">
        <f t="shared" si="169"/>
        <v>OK</v>
      </c>
      <c r="Y1325" s="333">
        <f t="shared" si="171"/>
        <v>0</v>
      </c>
      <c r="Z1325" s="9" t="str">
        <f t="shared" si="172"/>
        <v>Black</v>
      </c>
      <c r="AA1325" s="75">
        <v>39776</v>
      </c>
      <c r="AB1325" s="1220"/>
      <c r="AC1325" s="147">
        <f t="shared" si="170"/>
        <v>5</v>
      </c>
      <c r="AD1325" s="20" t="str">
        <f t="shared" si="168"/>
        <v>OK</v>
      </c>
      <c r="AE1325" s="11" t="str">
        <f t="shared" si="173"/>
        <v>-</v>
      </c>
      <c r="AF1325" s="9" t="e">
        <f>IF(#REF!="","",AA1325-#REF!)</f>
        <v>#REF!</v>
      </c>
      <c r="AG1325" s="97"/>
      <c r="AH1325" s="62"/>
    </row>
    <row r="1326" spans="1:34" s="32" customFormat="1" hidden="1" outlineLevel="1" x14ac:dyDescent="0.2">
      <c r="A1326"/>
      <c r="B1326" s="19">
        <v>4</v>
      </c>
      <c r="C1326" s="383">
        <v>18</v>
      </c>
      <c r="D1326" s="20" t="s">
        <v>29</v>
      </c>
      <c r="E1326" s="153">
        <v>39771</v>
      </c>
      <c r="F1326" s="91"/>
      <c r="G1326" s="19">
        <v>4</v>
      </c>
      <c r="H1326" s="20">
        <v>18</v>
      </c>
      <c r="I1326" s="20">
        <v>18</v>
      </c>
      <c r="J1326" s="20">
        <v>18</v>
      </c>
      <c r="K1326" s="20">
        <v>0</v>
      </c>
      <c r="L1326" s="156">
        <v>39773</v>
      </c>
      <c r="M1326" s="92"/>
      <c r="N1326" s="19">
        <v>4</v>
      </c>
      <c r="O1326" s="20">
        <v>18</v>
      </c>
      <c r="P1326" s="20">
        <v>18</v>
      </c>
      <c r="Q1326" s="20">
        <v>0</v>
      </c>
      <c r="R1326" s="20">
        <v>18</v>
      </c>
      <c r="S1326" s="4">
        <v>0</v>
      </c>
      <c r="T1326" s="1">
        <v>0</v>
      </c>
      <c r="U1326" s="164">
        <v>39771</v>
      </c>
      <c r="V1326" s="106">
        <v>4</v>
      </c>
      <c r="W1326" s="20">
        <v>18</v>
      </c>
      <c r="X1326" s="437" t="str">
        <f t="shared" si="169"/>
        <v>OK</v>
      </c>
      <c r="Y1326" s="333">
        <f t="shared" si="171"/>
        <v>0</v>
      </c>
      <c r="Z1326" s="9" t="str">
        <f t="shared" si="172"/>
        <v>Credial</v>
      </c>
      <c r="AA1326" s="75">
        <v>39776</v>
      </c>
      <c r="AB1326" s="1220"/>
      <c r="AC1326" s="147">
        <f t="shared" si="170"/>
        <v>5</v>
      </c>
      <c r="AD1326" s="20" t="str">
        <f t="shared" si="168"/>
        <v>OK</v>
      </c>
      <c r="AE1326" s="11" t="str">
        <f t="shared" si="173"/>
        <v>-</v>
      </c>
      <c r="AF1326" s="9" t="e">
        <f>IF(#REF!="","",AA1326-#REF!)</f>
        <v>#REF!</v>
      </c>
      <c r="AG1326" s="97"/>
      <c r="AH1326" s="62"/>
    </row>
    <row r="1327" spans="1:34" s="32" customFormat="1" hidden="1" outlineLevel="1" x14ac:dyDescent="0.2">
      <c r="A1327"/>
      <c r="B1327" s="19">
        <v>5</v>
      </c>
      <c r="C1327" s="383">
        <v>148</v>
      </c>
      <c r="D1327" s="20" t="s">
        <v>30</v>
      </c>
      <c r="E1327" s="153">
        <v>39771</v>
      </c>
      <c r="F1327" s="91"/>
      <c r="G1327" s="19">
        <v>5</v>
      </c>
      <c r="H1327" s="20">
        <v>148</v>
      </c>
      <c r="I1327" s="20">
        <v>148</v>
      </c>
      <c r="J1327" s="20">
        <v>148</v>
      </c>
      <c r="K1327" s="20">
        <v>0</v>
      </c>
      <c r="L1327" s="156">
        <v>39773</v>
      </c>
      <c r="M1327" s="92"/>
      <c r="N1327" s="19">
        <v>5</v>
      </c>
      <c r="O1327" s="20">
        <v>148</v>
      </c>
      <c r="P1327" s="20">
        <v>148</v>
      </c>
      <c r="Q1327" s="20">
        <v>0</v>
      </c>
      <c r="R1327" s="20">
        <v>148</v>
      </c>
      <c r="S1327" s="4">
        <v>0</v>
      </c>
      <c r="T1327" s="1">
        <v>0</v>
      </c>
      <c r="U1327" s="164">
        <v>39771</v>
      </c>
      <c r="V1327" s="106">
        <v>5</v>
      </c>
      <c r="W1327" s="20">
        <v>148</v>
      </c>
      <c r="X1327" s="437" t="str">
        <f t="shared" si="169"/>
        <v>OK</v>
      </c>
      <c r="Y1327" s="333">
        <f t="shared" si="171"/>
        <v>0</v>
      </c>
      <c r="Z1327" s="9" t="str">
        <f t="shared" si="172"/>
        <v>Ikeia</v>
      </c>
      <c r="AA1327" s="75">
        <v>39776</v>
      </c>
      <c r="AB1327" s="1220"/>
      <c r="AC1327" s="147">
        <f t="shared" si="170"/>
        <v>5</v>
      </c>
      <c r="AD1327" s="20" t="str">
        <f t="shared" si="168"/>
        <v>OK</v>
      </c>
      <c r="AE1327" s="11" t="str">
        <f t="shared" si="173"/>
        <v>-</v>
      </c>
      <c r="AF1327" s="9" t="e">
        <f>IF(#REF!="","",AA1327-#REF!)</f>
        <v>#REF!</v>
      </c>
      <c r="AG1327" s="97"/>
      <c r="AH1327" s="62"/>
    </row>
    <row r="1328" spans="1:34" s="32" customFormat="1" hidden="1" outlineLevel="1" x14ac:dyDescent="0.2">
      <c r="A1328"/>
      <c r="B1328" s="19">
        <v>6</v>
      </c>
      <c r="C1328" s="383">
        <v>7</v>
      </c>
      <c r="D1328" s="20" t="s">
        <v>31</v>
      </c>
      <c r="E1328" s="153">
        <v>39771</v>
      </c>
      <c r="F1328" s="91"/>
      <c r="G1328" s="19">
        <v>6</v>
      </c>
      <c r="H1328" s="20">
        <v>7</v>
      </c>
      <c r="I1328" s="20">
        <v>7</v>
      </c>
      <c r="J1328" s="20">
        <v>7</v>
      </c>
      <c r="K1328" s="20">
        <v>0</v>
      </c>
      <c r="L1328" s="156">
        <v>39773</v>
      </c>
      <c r="M1328" s="92"/>
      <c r="N1328" s="19">
        <v>6</v>
      </c>
      <c r="O1328" s="20">
        <v>7</v>
      </c>
      <c r="P1328" s="20">
        <v>7</v>
      </c>
      <c r="Q1328" s="20">
        <v>0</v>
      </c>
      <c r="R1328" s="20">
        <v>7</v>
      </c>
      <c r="S1328" s="4">
        <v>0</v>
      </c>
      <c r="T1328" s="1">
        <v>0</v>
      </c>
      <c r="U1328" s="164">
        <v>39771</v>
      </c>
      <c r="V1328" s="106">
        <v>6</v>
      </c>
      <c r="W1328" s="20">
        <v>7</v>
      </c>
      <c r="X1328" s="437" t="str">
        <f t="shared" si="169"/>
        <v>OK</v>
      </c>
      <c r="Y1328" s="333">
        <f t="shared" si="171"/>
        <v>0</v>
      </c>
      <c r="Z1328" s="9" t="str">
        <f t="shared" si="172"/>
        <v>Moviflor</v>
      </c>
      <c r="AA1328" s="75">
        <v>39776</v>
      </c>
      <c r="AB1328" s="1220"/>
      <c r="AC1328" s="147">
        <f t="shared" si="170"/>
        <v>5</v>
      </c>
      <c r="AD1328" s="20" t="str">
        <f t="shared" si="168"/>
        <v>OK</v>
      </c>
      <c r="AE1328" s="11" t="str">
        <f t="shared" si="173"/>
        <v>-</v>
      </c>
      <c r="AF1328" s="9" t="e">
        <f>IF(#REF!="","",AA1328-#REF!)</f>
        <v>#REF!</v>
      </c>
      <c r="AG1328" s="97"/>
      <c r="AH1328" s="62"/>
    </row>
    <row r="1329" spans="1:34" s="32" customFormat="1" hidden="1" outlineLevel="1" x14ac:dyDescent="0.2">
      <c r="A1329"/>
      <c r="B1329" s="19">
        <v>7</v>
      </c>
      <c r="C1329" s="383">
        <v>60</v>
      </c>
      <c r="D1329" s="20" t="s">
        <v>32</v>
      </c>
      <c r="E1329" s="153">
        <v>39771</v>
      </c>
      <c r="F1329" s="91"/>
      <c r="G1329" s="19">
        <v>7</v>
      </c>
      <c r="H1329" s="20">
        <v>60</v>
      </c>
      <c r="I1329" s="20">
        <v>60</v>
      </c>
      <c r="J1329" s="20">
        <v>60</v>
      </c>
      <c r="K1329" s="20">
        <v>0</v>
      </c>
      <c r="L1329" s="156">
        <v>39773</v>
      </c>
      <c r="M1329" s="92"/>
      <c r="N1329" s="19">
        <v>7</v>
      </c>
      <c r="O1329" s="20">
        <v>60</v>
      </c>
      <c r="P1329" s="20">
        <v>60</v>
      </c>
      <c r="Q1329" s="20">
        <v>0</v>
      </c>
      <c r="R1329" s="20">
        <v>60</v>
      </c>
      <c r="S1329" s="4">
        <v>0</v>
      </c>
      <c r="T1329" s="1">
        <v>0</v>
      </c>
      <c r="U1329" s="164">
        <v>39771</v>
      </c>
      <c r="V1329" s="106">
        <v>7</v>
      </c>
      <c r="W1329" s="20">
        <v>60</v>
      </c>
      <c r="X1329" s="437" t="str">
        <f t="shared" si="169"/>
        <v>OK</v>
      </c>
      <c r="Y1329" s="333">
        <f t="shared" si="171"/>
        <v>0</v>
      </c>
      <c r="Z1329" s="9" t="str">
        <f t="shared" si="172"/>
        <v>Conforama</v>
      </c>
      <c r="AA1329" s="75">
        <v>39776</v>
      </c>
      <c r="AB1329" s="1220"/>
      <c r="AC1329" s="147">
        <f t="shared" si="170"/>
        <v>5</v>
      </c>
      <c r="AD1329" s="20" t="str">
        <f t="shared" si="168"/>
        <v>OK</v>
      </c>
      <c r="AE1329" s="11" t="str">
        <f t="shared" si="173"/>
        <v>-</v>
      </c>
      <c r="AF1329" s="9" t="e">
        <f>IF(#REF!="","",AA1329-#REF!)</f>
        <v>#REF!</v>
      </c>
      <c r="AG1329" s="97"/>
      <c r="AH1329" s="62"/>
    </row>
    <row r="1330" spans="1:34" s="32" customFormat="1" hidden="1" outlineLevel="1" x14ac:dyDescent="0.2">
      <c r="A1330"/>
      <c r="B1330" s="19">
        <v>8</v>
      </c>
      <c r="C1330" s="383">
        <v>6</v>
      </c>
      <c r="D1330" s="20" t="s">
        <v>34</v>
      </c>
      <c r="E1330" s="153">
        <v>39771</v>
      </c>
      <c r="F1330" s="91"/>
      <c r="G1330" s="19">
        <v>8</v>
      </c>
      <c r="H1330" s="20">
        <v>6</v>
      </c>
      <c r="I1330" s="20">
        <v>6</v>
      </c>
      <c r="J1330" s="20">
        <v>6</v>
      </c>
      <c r="K1330" s="20">
        <v>0</v>
      </c>
      <c r="L1330" s="156">
        <v>39773</v>
      </c>
      <c r="M1330" s="92"/>
      <c r="N1330" s="19">
        <v>8</v>
      </c>
      <c r="O1330" s="20">
        <v>6</v>
      </c>
      <c r="P1330" s="20">
        <v>6</v>
      </c>
      <c r="Q1330" s="20">
        <v>0</v>
      </c>
      <c r="R1330" s="20">
        <v>6</v>
      </c>
      <c r="S1330" s="4">
        <v>0</v>
      </c>
      <c r="T1330" s="1">
        <v>0</v>
      </c>
      <c r="U1330" s="164">
        <v>39771</v>
      </c>
      <c r="V1330" s="106">
        <v>8</v>
      </c>
      <c r="W1330" s="20">
        <v>6</v>
      </c>
      <c r="X1330" s="437" t="str">
        <f t="shared" si="169"/>
        <v>OK</v>
      </c>
      <c r="Y1330" s="333">
        <f t="shared" si="171"/>
        <v>0</v>
      </c>
      <c r="Z1330" s="9" t="str">
        <f t="shared" si="172"/>
        <v>Euronics</v>
      </c>
      <c r="AA1330" s="75">
        <v>39776</v>
      </c>
      <c r="AB1330" s="1220"/>
      <c r="AC1330" s="147">
        <f t="shared" si="170"/>
        <v>5</v>
      </c>
      <c r="AD1330" s="20" t="str">
        <f t="shared" si="168"/>
        <v>OK</v>
      </c>
      <c r="AE1330" s="11" t="str">
        <f t="shared" si="173"/>
        <v>-</v>
      </c>
      <c r="AF1330" s="9" t="e">
        <f>IF(#REF!="","",AA1330-#REF!)</f>
        <v>#REF!</v>
      </c>
      <c r="AG1330" s="97"/>
      <c r="AH1330" s="62"/>
    </row>
    <row r="1331" spans="1:34" s="32" customFormat="1" hidden="1" outlineLevel="1" x14ac:dyDescent="0.2">
      <c r="A1331"/>
      <c r="B1331" s="19">
        <v>9</v>
      </c>
      <c r="C1331" s="383">
        <v>4</v>
      </c>
      <c r="D1331" s="20" t="s">
        <v>35</v>
      </c>
      <c r="E1331" s="153">
        <v>39771</v>
      </c>
      <c r="F1331" s="91"/>
      <c r="G1331" s="19">
        <v>9</v>
      </c>
      <c r="H1331" s="20">
        <v>4</v>
      </c>
      <c r="I1331" s="20">
        <v>4</v>
      </c>
      <c r="J1331" s="20">
        <v>4</v>
      </c>
      <c r="K1331" s="20">
        <v>0</v>
      </c>
      <c r="L1331" s="156">
        <v>39773</v>
      </c>
      <c r="M1331" s="92"/>
      <c r="N1331" s="19">
        <v>9</v>
      </c>
      <c r="O1331" s="20">
        <v>4</v>
      </c>
      <c r="P1331" s="20">
        <v>4</v>
      </c>
      <c r="Q1331" s="20">
        <v>0</v>
      </c>
      <c r="R1331" s="20">
        <v>4</v>
      </c>
      <c r="S1331" s="4">
        <v>0</v>
      </c>
      <c r="T1331" s="1">
        <v>0</v>
      </c>
      <c r="U1331" s="164">
        <v>39771</v>
      </c>
      <c r="V1331" s="106">
        <v>9</v>
      </c>
      <c r="W1331" s="20">
        <v>4</v>
      </c>
      <c r="X1331" s="437" t="str">
        <f t="shared" si="169"/>
        <v>OK</v>
      </c>
      <c r="Y1331" s="333">
        <f t="shared" si="171"/>
        <v>0</v>
      </c>
      <c r="Z1331" s="9" t="str">
        <f t="shared" si="172"/>
        <v>Tien 21</v>
      </c>
      <c r="AA1331" s="75">
        <v>39776</v>
      </c>
      <c r="AB1331" s="1220"/>
      <c r="AC1331" s="147">
        <f t="shared" si="170"/>
        <v>5</v>
      </c>
      <c r="AD1331" s="20" t="str">
        <f t="shared" ref="AD1331:AD1394" si="174">IF(AA1331&gt;0,"OK","Pendente")</f>
        <v>OK</v>
      </c>
      <c r="AE1331" s="11" t="str">
        <f t="shared" si="173"/>
        <v>-</v>
      </c>
      <c r="AF1331" s="9" t="e">
        <f>IF(#REF!="","",AA1331-#REF!)</f>
        <v>#REF!</v>
      </c>
      <c r="AG1331" s="97"/>
      <c r="AH1331" s="62"/>
    </row>
    <row r="1332" spans="1:34" s="32" customFormat="1" hidden="1" outlineLevel="1" x14ac:dyDescent="0.2">
      <c r="A1332"/>
      <c r="B1332" s="19">
        <v>10</v>
      </c>
      <c r="C1332" s="383">
        <v>1</v>
      </c>
      <c r="D1332" s="20" t="s">
        <v>36</v>
      </c>
      <c r="E1332" s="153">
        <v>39771</v>
      </c>
      <c r="F1332" s="91"/>
      <c r="G1332" s="19">
        <v>10</v>
      </c>
      <c r="H1332" s="20">
        <v>1</v>
      </c>
      <c r="I1332" s="20">
        <v>1</v>
      </c>
      <c r="J1332" s="20">
        <v>1</v>
      </c>
      <c r="K1332" s="20">
        <v>0</v>
      </c>
      <c r="L1332" s="156">
        <v>39773</v>
      </c>
      <c r="M1332" s="92"/>
      <c r="N1332" s="19">
        <v>10</v>
      </c>
      <c r="O1332" s="20">
        <v>1</v>
      </c>
      <c r="P1332" s="20">
        <v>1</v>
      </c>
      <c r="Q1332" s="20">
        <v>0</v>
      </c>
      <c r="R1332" s="20">
        <v>1</v>
      </c>
      <c r="S1332" s="4">
        <v>0</v>
      </c>
      <c r="T1332" s="1">
        <v>0</v>
      </c>
      <c r="U1332" s="164">
        <v>39771</v>
      </c>
      <c r="V1332" s="106">
        <v>10</v>
      </c>
      <c r="W1332" s="20">
        <v>1</v>
      </c>
      <c r="X1332" s="437" t="str">
        <f t="shared" si="169"/>
        <v>OK</v>
      </c>
      <c r="Y1332" s="333">
        <f t="shared" si="171"/>
        <v>0</v>
      </c>
      <c r="Z1332" s="9" t="str">
        <f t="shared" si="172"/>
        <v>Confort</v>
      </c>
      <c r="AA1332" s="75">
        <v>39776</v>
      </c>
      <c r="AB1332" s="1220"/>
      <c r="AC1332" s="147">
        <f t="shared" si="170"/>
        <v>5</v>
      </c>
      <c r="AD1332" s="20" t="str">
        <f t="shared" si="174"/>
        <v>OK</v>
      </c>
      <c r="AE1332" s="11" t="str">
        <f t="shared" si="173"/>
        <v>-</v>
      </c>
      <c r="AF1332" s="9" t="e">
        <f>IF(#REF!="","",AA1332-#REF!)</f>
        <v>#REF!</v>
      </c>
      <c r="AG1332" s="97"/>
      <c r="AH1332" s="62"/>
    </row>
    <row r="1333" spans="1:34" s="32" customFormat="1" hidden="1" outlineLevel="1" x14ac:dyDescent="0.2">
      <c r="A1333"/>
      <c r="B1333" s="22">
        <v>11</v>
      </c>
      <c r="C1333" s="404">
        <v>1</v>
      </c>
      <c r="D1333" s="21" t="s">
        <v>37</v>
      </c>
      <c r="E1333" s="153">
        <v>39771</v>
      </c>
      <c r="F1333" s="91"/>
      <c r="G1333" s="22">
        <v>11</v>
      </c>
      <c r="H1333" s="21">
        <v>1</v>
      </c>
      <c r="I1333" s="21">
        <v>1</v>
      </c>
      <c r="J1333" s="21">
        <v>1</v>
      </c>
      <c r="K1333" s="21">
        <v>0</v>
      </c>
      <c r="L1333" s="157">
        <v>39773</v>
      </c>
      <c r="M1333" s="92"/>
      <c r="N1333" s="22">
        <v>11</v>
      </c>
      <c r="O1333" s="21">
        <v>1</v>
      </c>
      <c r="P1333" s="21">
        <v>1</v>
      </c>
      <c r="Q1333" s="21">
        <v>0</v>
      </c>
      <c r="R1333" s="21">
        <v>1</v>
      </c>
      <c r="S1333" s="14">
        <v>0</v>
      </c>
      <c r="T1333" s="102">
        <v>0</v>
      </c>
      <c r="U1333" s="164">
        <v>39771</v>
      </c>
      <c r="V1333" s="108">
        <v>11</v>
      </c>
      <c r="W1333" s="21">
        <v>1</v>
      </c>
      <c r="X1333" s="437" t="str">
        <f t="shared" si="169"/>
        <v>OK</v>
      </c>
      <c r="Y1333" s="333">
        <f t="shared" si="171"/>
        <v>0</v>
      </c>
      <c r="Z1333" s="12" t="str">
        <f t="shared" si="172"/>
        <v>Solmar</v>
      </c>
      <c r="AA1333" s="75">
        <v>39776</v>
      </c>
      <c r="AB1333" s="1221"/>
      <c r="AC1333" s="147">
        <f t="shared" si="170"/>
        <v>5</v>
      </c>
      <c r="AD1333" s="20" t="str">
        <f t="shared" si="174"/>
        <v>OK</v>
      </c>
      <c r="AE1333" s="11" t="str">
        <f t="shared" si="173"/>
        <v>-</v>
      </c>
      <c r="AF1333" s="9" t="e">
        <f>IF(#REF!="","",AA1333-#REF!)</f>
        <v>#REF!</v>
      </c>
      <c r="AG1333" s="97"/>
      <c r="AH1333" s="62"/>
    </row>
    <row r="1334" spans="1:34" s="32" customFormat="1" hidden="1" outlineLevel="1" x14ac:dyDescent="0.2">
      <c r="A1334"/>
      <c r="B1334" s="19">
        <v>1</v>
      </c>
      <c r="C1334" s="383">
        <v>105</v>
      </c>
      <c r="D1334" s="20" t="s">
        <v>24</v>
      </c>
      <c r="E1334" s="153">
        <v>39778</v>
      </c>
      <c r="F1334" s="91"/>
      <c r="G1334" s="19">
        <v>1</v>
      </c>
      <c r="H1334" s="78">
        <v>110</v>
      </c>
      <c r="I1334" s="20">
        <v>105</v>
      </c>
      <c r="J1334" s="20">
        <v>105</v>
      </c>
      <c r="K1334" s="20">
        <v>0</v>
      </c>
      <c r="L1334" s="156">
        <v>39780</v>
      </c>
      <c r="M1334" s="92"/>
      <c r="N1334" s="19">
        <v>1</v>
      </c>
      <c r="O1334" s="20">
        <v>105</v>
      </c>
      <c r="P1334" s="20">
        <v>105</v>
      </c>
      <c r="Q1334" s="20">
        <v>0</v>
      </c>
      <c r="R1334" s="20">
        <v>105</v>
      </c>
      <c r="S1334" s="4">
        <v>0</v>
      </c>
      <c r="T1334" s="1">
        <v>0</v>
      </c>
      <c r="U1334" s="164">
        <v>39778</v>
      </c>
      <c r="V1334" s="19">
        <v>1</v>
      </c>
      <c r="W1334" s="20">
        <v>105</v>
      </c>
      <c r="X1334" s="437" t="str">
        <f t="shared" si="169"/>
        <v>OK</v>
      </c>
      <c r="Y1334" s="333">
        <f t="shared" si="171"/>
        <v>0</v>
      </c>
      <c r="Z1334" s="9" t="str">
        <f t="shared" si="172"/>
        <v>White</v>
      </c>
      <c r="AA1334" s="75">
        <v>39784</v>
      </c>
      <c r="AB1334" s="1219">
        <f>SUM(W1334:W1343)</f>
        <v>840</v>
      </c>
      <c r="AC1334" s="147">
        <f t="shared" si="170"/>
        <v>6</v>
      </c>
      <c r="AD1334" s="20" t="str">
        <f t="shared" si="174"/>
        <v>OK</v>
      </c>
      <c r="AE1334" s="11" t="str">
        <f t="shared" si="173"/>
        <v>-</v>
      </c>
      <c r="AF1334" s="9" t="e">
        <f>IF(#REF!="","",AA1334-#REF!)</f>
        <v>#REF!</v>
      </c>
      <c r="AG1334" s="97"/>
      <c r="AH1334" s="62"/>
    </row>
    <row r="1335" spans="1:34" s="32" customFormat="1" hidden="1" outlineLevel="1" x14ac:dyDescent="0.2">
      <c r="A1335"/>
      <c r="B1335" s="19">
        <v>2</v>
      </c>
      <c r="C1335" s="383">
        <v>36</v>
      </c>
      <c r="D1335" s="20" t="s">
        <v>25</v>
      </c>
      <c r="E1335" s="153">
        <v>39778</v>
      </c>
      <c r="F1335" s="91"/>
      <c r="G1335" s="19">
        <v>2</v>
      </c>
      <c r="H1335" s="20">
        <v>36</v>
      </c>
      <c r="I1335" s="20">
        <v>36</v>
      </c>
      <c r="J1335" s="20">
        <v>36</v>
      </c>
      <c r="K1335" s="20">
        <v>0</v>
      </c>
      <c r="L1335" s="156">
        <v>39780</v>
      </c>
      <c r="M1335" s="92"/>
      <c r="N1335" s="19">
        <v>2</v>
      </c>
      <c r="O1335" s="20">
        <v>36</v>
      </c>
      <c r="P1335" s="20">
        <v>36</v>
      </c>
      <c r="Q1335" s="20">
        <v>0</v>
      </c>
      <c r="R1335" s="20">
        <v>36</v>
      </c>
      <c r="S1335" s="4">
        <v>0</v>
      </c>
      <c r="T1335" s="1">
        <v>0</v>
      </c>
      <c r="U1335" s="164">
        <v>39778</v>
      </c>
      <c r="V1335" s="19">
        <v>2</v>
      </c>
      <c r="W1335" s="20">
        <v>36</v>
      </c>
      <c r="X1335" s="437" t="str">
        <f t="shared" si="169"/>
        <v>OK</v>
      </c>
      <c r="Y1335" s="333">
        <f t="shared" si="171"/>
        <v>0</v>
      </c>
      <c r="Z1335" s="9" t="str">
        <f t="shared" si="172"/>
        <v>Green</v>
      </c>
      <c r="AA1335" s="75">
        <v>39784</v>
      </c>
      <c r="AB1335" s="1220"/>
      <c r="AC1335" s="147">
        <f t="shared" si="170"/>
        <v>6</v>
      </c>
      <c r="AD1335" s="20" t="str">
        <f t="shared" si="174"/>
        <v>OK</v>
      </c>
      <c r="AE1335" s="11" t="str">
        <f t="shared" si="173"/>
        <v>-</v>
      </c>
      <c r="AF1335" s="9" t="e">
        <f>IF(#REF!="","",AA1335-#REF!)</f>
        <v>#REF!</v>
      </c>
      <c r="AG1335" s="97"/>
      <c r="AH1335" s="62"/>
    </row>
    <row r="1336" spans="1:34" s="32" customFormat="1" hidden="1" outlineLevel="1" x14ac:dyDescent="0.2">
      <c r="A1336"/>
      <c r="B1336" s="19">
        <v>3</v>
      </c>
      <c r="C1336" s="383">
        <v>42</v>
      </c>
      <c r="D1336" s="20" t="s">
        <v>26</v>
      </c>
      <c r="E1336" s="153">
        <v>39778</v>
      </c>
      <c r="F1336" s="91"/>
      <c r="G1336" s="19">
        <v>3</v>
      </c>
      <c r="H1336" s="20">
        <v>42</v>
      </c>
      <c r="I1336" s="20">
        <v>42</v>
      </c>
      <c r="J1336" s="20">
        <v>42</v>
      </c>
      <c r="K1336" s="20">
        <v>0</v>
      </c>
      <c r="L1336" s="156">
        <v>39780</v>
      </c>
      <c r="M1336" s="92"/>
      <c r="N1336" s="19">
        <v>3</v>
      </c>
      <c r="O1336" s="20">
        <v>42</v>
      </c>
      <c r="P1336" s="20">
        <v>42</v>
      </c>
      <c r="Q1336" s="20">
        <v>0</v>
      </c>
      <c r="R1336" s="20">
        <v>42</v>
      </c>
      <c r="S1336" s="4">
        <v>0</v>
      </c>
      <c r="T1336" s="1">
        <v>0</v>
      </c>
      <c r="U1336" s="164">
        <v>39778</v>
      </c>
      <c r="V1336" s="19">
        <v>3</v>
      </c>
      <c r="W1336" s="20">
        <v>42</v>
      </c>
      <c r="X1336" s="437" t="str">
        <f t="shared" si="169"/>
        <v>OK</v>
      </c>
      <c r="Y1336" s="333">
        <f t="shared" si="171"/>
        <v>0</v>
      </c>
      <c r="Z1336" s="9" t="str">
        <f t="shared" si="172"/>
        <v>Black</v>
      </c>
      <c r="AA1336" s="75">
        <v>39784</v>
      </c>
      <c r="AB1336" s="1220"/>
      <c r="AC1336" s="147">
        <f t="shared" si="170"/>
        <v>6</v>
      </c>
      <c r="AD1336" s="20" t="str">
        <f t="shared" si="174"/>
        <v>OK</v>
      </c>
      <c r="AE1336" s="11" t="str">
        <f t="shared" si="173"/>
        <v>-</v>
      </c>
      <c r="AF1336" s="9" t="e">
        <f>IF(#REF!="","",AA1336-#REF!)</f>
        <v>#REF!</v>
      </c>
      <c r="AG1336" s="97"/>
      <c r="AH1336" s="62"/>
    </row>
    <row r="1337" spans="1:34" s="32" customFormat="1" hidden="1" outlineLevel="1" x14ac:dyDescent="0.2">
      <c r="A1337"/>
      <c r="B1337" s="19">
        <v>4</v>
      </c>
      <c r="C1337" s="383">
        <v>37</v>
      </c>
      <c r="D1337" s="20" t="s">
        <v>29</v>
      </c>
      <c r="E1337" s="153">
        <v>39778</v>
      </c>
      <c r="F1337" s="91"/>
      <c r="G1337" s="19">
        <v>4</v>
      </c>
      <c r="H1337" s="20">
        <v>37</v>
      </c>
      <c r="I1337" s="20">
        <v>37</v>
      </c>
      <c r="J1337" s="20">
        <v>37</v>
      </c>
      <c r="K1337" s="20">
        <v>0</v>
      </c>
      <c r="L1337" s="156">
        <v>39780</v>
      </c>
      <c r="M1337" s="92"/>
      <c r="N1337" s="19">
        <v>4</v>
      </c>
      <c r="O1337" s="20">
        <v>37</v>
      </c>
      <c r="P1337" s="20">
        <v>37</v>
      </c>
      <c r="Q1337" s="20">
        <v>0</v>
      </c>
      <c r="R1337" s="20">
        <v>37</v>
      </c>
      <c r="S1337" s="4">
        <v>0</v>
      </c>
      <c r="T1337" s="1">
        <v>0</v>
      </c>
      <c r="U1337" s="164">
        <v>39778</v>
      </c>
      <c r="V1337" s="19">
        <v>4</v>
      </c>
      <c r="W1337" s="20">
        <v>37</v>
      </c>
      <c r="X1337" s="437" t="str">
        <f t="shared" si="169"/>
        <v>OK</v>
      </c>
      <c r="Y1337" s="333">
        <f t="shared" si="171"/>
        <v>0</v>
      </c>
      <c r="Z1337" s="9" t="str">
        <f t="shared" si="172"/>
        <v>Credial</v>
      </c>
      <c r="AA1337" s="75">
        <v>39784</v>
      </c>
      <c r="AB1337" s="1220"/>
      <c r="AC1337" s="147">
        <f t="shared" si="170"/>
        <v>6</v>
      </c>
      <c r="AD1337" s="20" t="str">
        <f t="shared" si="174"/>
        <v>OK</v>
      </c>
      <c r="AE1337" s="11" t="str">
        <f t="shared" si="173"/>
        <v>-</v>
      </c>
      <c r="AF1337" s="9" t="e">
        <f>IF(#REF!="","",AA1337-#REF!)</f>
        <v>#REF!</v>
      </c>
      <c r="AG1337" s="97"/>
      <c r="AH1337" s="62"/>
    </row>
    <row r="1338" spans="1:34" s="32" customFormat="1" hidden="1" outlineLevel="1" x14ac:dyDescent="0.2">
      <c r="A1338"/>
      <c r="B1338" s="19">
        <v>5</v>
      </c>
      <c r="C1338" s="383">
        <v>357</v>
      </c>
      <c r="D1338" s="20" t="s">
        <v>30</v>
      </c>
      <c r="E1338" s="153">
        <v>39778</v>
      </c>
      <c r="F1338" s="91"/>
      <c r="G1338" s="19">
        <v>5</v>
      </c>
      <c r="H1338" s="20">
        <v>357</v>
      </c>
      <c r="I1338" s="20">
        <v>357</v>
      </c>
      <c r="J1338" s="20">
        <v>357</v>
      </c>
      <c r="K1338" s="20">
        <v>0</v>
      </c>
      <c r="L1338" s="156">
        <v>39780</v>
      </c>
      <c r="M1338" s="92"/>
      <c r="N1338" s="19">
        <v>5</v>
      </c>
      <c r="O1338" s="20">
        <v>357</v>
      </c>
      <c r="P1338" s="20">
        <v>357</v>
      </c>
      <c r="Q1338" s="20">
        <v>0</v>
      </c>
      <c r="R1338" s="20">
        <v>357</v>
      </c>
      <c r="S1338" s="4">
        <v>0</v>
      </c>
      <c r="T1338" s="1">
        <v>0</v>
      </c>
      <c r="U1338" s="164">
        <v>39778</v>
      </c>
      <c r="V1338" s="19">
        <v>5</v>
      </c>
      <c r="W1338" s="20">
        <v>357</v>
      </c>
      <c r="X1338" s="437" t="str">
        <f t="shared" si="169"/>
        <v>OK</v>
      </c>
      <c r="Y1338" s="333">
        <f t="shared" si="171"/>
        <v>0</v>
      </c>
      <c r="Z1338" s="9" t="str">
        <f t="shared" si="172"/>
        <v>Ikeia</v>
      </c>
      <c r="AA1338" s="75">
        <v>39784</v>
      </c>
      <c r="AB1338" s="1220"/>
      <c r="AC1338" s="147">
        <f t="shared" si="170"/>
        <v>6</v>
      </c>
      <c r="AD1338" s="20" t="str">
        <f t="shared" si="174"/>
        <v>OK</v>
      </c>
      <c r="AE1338" s="11" t="str">
        <f t="shared" si="173"/>
        <v>-</v>
      </c>
      <c r="AF1338" s="9" t="e">
        <f>IF(#REF!="","",AA1338-#REF!)</f>
        <v>#REF!</v>
      </c>
      <c r="AG1338" s="97"/>
      <c r="AH1338" s="62"/>
    </row>
    <row r="1339" spans="1:34" s="32" customFormat="1" hidden="1" outlineLevel="1" x14ac:dyDescent="0.2">
      <c r="A1339"/>
      <c r="B1339" s="19">
        <v>6</v>
      </c>
      <c r="C1339" s="383">
        <v>6</v>
      </c>
      <c r="D1339" s="20" t="s">
        <v>31</v>
      </c>
      <c r="E1339" s="153">
        <v>39778</v>
      </c>
      <c r="F1339" s="91"/>
      <c r="G1339" s="19">
        <v>6</v>
      </c>
      <c r="H1339" s="20">
        <v>6</v>
      </c>
      <c r="I1339" s="20">
        <v>6</v>
      </c>
      <c r="J1339" s="20">
        <v>6</v>
      </c>
      <c r="K1339" s="20">
        <v>0</v>
      </c>
      <c r="L1339" s="156">
        <v>39780</v>
      </c>
      <c r="M1339" s="92"/>
      <c r="N1339" s="19">
        <v>6</v>
      </c>
      <c r="O1339" s="20">
        <v>6</v>
      </c>
      <c r="P1339" s="20">
        <v>6</v>
      </c>
      <c r="Q1339" s="20">
        <v>0</v>
      </c>
      <c r="R1339" s="20">
        <v>6</v>
      </c>
      <c r="S1339" s="4">
        <v>0</v>
      </c>
      <c r="T1339" s="1">
        <v>0</v>
      </c>
      <c r="U1339" s="164">
        <v>39778</v>
      </c>
      <c r="V1339" s="19">
        <v>6</v>
      </c>
      <c r="W1339" s="20">
        <v>6</v>
      </c>
      <c r="X1339" s="437" t="str">
        <f t="shared" si="169"/>
        <v>OK</v>
      </c>
      <c r="Y1339" s="333">
        <f t="shared" si="171"/>
        <v>0</v>
      </c>
      <c r="Z1339" s="9" t="str">
        <f t="shared" si="172"/>
        <v>Moviflor</v>
      </c>
      <c r="AA1339" s="75">
        <v>39784</v>
      </c>
      <c r="AB1339" s="1220"/>
      <c r="AC1339" s="147">
        <f t="shared" si="170"/>
        <v>6</v>
      </c>
      <c r="AD1339" s="20" t="str">
        <f t="shared" si="174"/>
        <v>OK</v>
      </c>
      <c r="AE1339" s="11" t="str">
        <f t="shared" si="173"/>
        <v>-</v>
      </c>
      <c r="AF1339" s="9" t="e">
        <f>IF(#REF!="","",AA1339-#REF!)</f>
        <v>#REF!</v>
      </c>
      <c r="AG1339" s="97"/>
      <c r="AH1339" s="62"/>
    </row>
    <row r="1340" spans="1:34" s="32" customFormat="1" hidden="1" outlineLevel="1" x14ac:dyDescent="0.2">
      <c r="A1340"/>
      <c r="B1340" s="19">
        <v>7</v>
      </c>
      <c r="C1340" s="383">
        <v>224</v>
      </c>
      <c r="D1340" s="20" t="s">
        <v>32</v>
      </c>
      <c r="E1340" s="153">
        <v>39778</v>
      </c>
      <c r="F1340" s="91"/>
      <c r="G1340" s="19">
        <v>7</v>
      </c>
      <c r="H1340" s="20">
        <v>224</v>
      </c>
      <c r="I1340" s="20">
        <v>224</v>
      </c>
      <c r="J1340" s="20">
        <v>224</v>
      </c>
      <c r="K1340" s="20">
        <v>0</v>
      </c>
      <c r="L1340" s="156">
        <v>39780</v>
      </c>
      <c r="M1340" s="92"/>
      <c r="N1340" s="19">
        <v>7</v>
      </c>
      <c r="O1340" s="20">
        <v>224</v>
      </c>
      <c r="P1340" s="20">
        <v>224</v>
      </c>
      <c r="Q1340" s="20">
        <v>0</v>
      </c>
      <c r="R1340" s="20">
        <v>224</v>
      </c>
      <c r="S1340" s="4">
        <v>0</v>
      </c>
      <c r="T1340" s="1">
        <v>0</v>
      </c>
      <c r="U1340" s="164">
        <v>39778</v>
      </c>
      <c r="V1340" s="19">
        <v>7</v>
      </c>
      <c r="W1340" s="20">
        <v>224</v>
      </c>
      <c r="X1340" s="437" t="str">
        <f t="shared" si="169"/>
        <v>OK</v>
      </c>
      <c r="Y1340" s="333">
        <f t="shared" si="171"/>
        <v>0</v>
      </c>
      <c r="Z1340" s="9" t="str">
        <f t="shared" si="172"/>
        <v>Conforama</v>
      </c>
      <c r="AA1340" s="75">
        <v>39784</v>
      </c>
      <c r="AB1340" s="1220"/>
      <c r="AC1340" s="147">
        <f t="shared" si="170"/>
        <v>6</v>
      </c>
      <c r="AD1340" s="20" t="str">
        <f t="shared" si="174"/>
        <v>OK</v>
      </c>
      <c r="AE1340" s="11" t="str">
        <f t="shared" si="173"/>
        <v>-</v>
      </c>
      <c r="AF1340" s="9" t="e">
        <f>IF(#REF!="","",AA1340-#REF!)</f>
        <v>#REF!</v>
      </c>
      <c r="AG1340" s="97"/>
      <c r="AH1340" s="62"/>
    </row>
    <row r="1341" spans="1:34" s="32" customFormat="1" hidden="1" outlineLevel="1" x14ac:dyDescent="0.2">
      <c r="A1341"/>
      <c r="B1341" s="19">
        <v>8</v>
      </c>
      <c r="C1341" s="383">
        <v>22</v>
      </c>
      <c r="D1341" s="20" t="s">
        <v>34</v>
      </c>
      <c r="E1341" s="153">
        <v>39778</v>
      </c>
      <c r="F1341" s="91"/>
      <c r="G1341" s="19">
        <v>8</v>
      </c>
      <c r="H1341" s="20">
        <v>22</v>
      </c>
      <c r="I1341" s="20">
        <v>22</v>
      </c>
      <c r="J1341" s="20">
        <v>22</v>
      </c>
      <c r="K1341" s="20">
        <v>0</v>
      </c>
      <c r="L1341" s="156">
        <v>39780</v>
      </c>
      <c r="M1341" s="92"/>
      <c r="N1341" s="19">
        <v>8</v>
      </c>
      <c r="O1341" s="20">
        <v>22</v>
      </c>
      <c r="P1341" s="20">
        <v>22</v>
      </c>
      <c r="Q1341" s="20">
        <v>0</v>
      </c>
      <c r="R1341" s="20">
        <v>22</v>
      </c>
      <c r="S1341" s="4">
        <v>0</v>
      </c>
      <c r="T1341" s="1">
        <v>0</v>
      </c>
      <c r="U1341" s="164">
        <v>39778</v>
      </c>
      <c r="V1341" s="19">
        <v>8</v>
      </c>
      <c r="W1341" s="20">
        <v>22</v>
      </c>
      <c r="X1341" s="437" t="str">
        <f t="shared" si="169"/>
        <v>OK</v>
      </c>
      <c r="Y1341" s="333">
        <f t="shared" si="171"/>
        <v>0</v>
      </c>
      <c r="Z1341" s="9" t="str">
        <f t="shared" si="172"/>
        <v>Euronics</v>
      </c>
      <c r="AA1341" s="75">
        <v>39784</v>
      </c>
      <c r="AB1341" s="1220"/>
      <c r="AC1341" s="147">
        <f t="shared" si="170"/>
        <v>6</v>
      </c>
      <c r="AD1341" s="20" t="str">
        <f t="shared" si="174"/>
        <v>OK</v>
      </c>
      <c r="AE1341" s="11" t="str">
        <f t="shared" si="173"/>
        <v>-</v>
      </c>
      <c r="AF1341" s="9" t="e">
        <f>IF(#REF!="","",AA1341-#REF!)</f>
        <v>#REF!</v>
      </c>
      <c r="AG1341" s="97"/>
      <c r="AH1341" s="62"/>
    </row>
    <row r="1342" spans="1:34" s="32" customFormat="1" hidden="1" outlineLevel="1" x14ac:dyDescent="0.2">
      <c r="A1342"/>
      <c r="B1342" s="19">
        <v>9</v>
      </c>
      <c r="C1342" s="383">
        <v>7</v>
      </c>
      <c r="D1342" s="20" t="s">
        <v>35</v>
      </c>
      <c r="E1342" s="153">
        <v>39778</v>
      </c>
      <c r="F1342" s="91"/>
      <c r="G1342" s="19">
        <v>9</v>
      </c>
      <c r="H1342" s="20">
        <v>7</v>
      </c>
      <c r="I1342" s="20">
        <v>7</v>
      </c>
      <c r="J1342" s="20">
        <v>7</v>
      </c>
      <c r="K1342" s="20">
        <v>0</v>
      </c>
      <c r="L1342" s="156">
        <v>39780</v>
      </c>
      <c r="M1342" s="92"/>
      <c r="N1342" s="19">
        <v>9</v>
      </c>
      <c r="O1342" s="20">
        <v>7</v>
      </c>
      <c r="P1342" s="20">
        <v>7</v>
      </c>
      <c r="Q1342" s="20">
        <v>0</v>
      </c>
      <c r="R1342" s="20">
        <v>7</v>
      </c>
      <c r="S1342" s="4">
        <v>0</v>
      </c>
      <c r="T1342" s="1">
        <v>0</v>
      </c>
      <c r="U1342" s="164">
        <v>39778</v>
      </c>
      <c r="V1342" s="19">
        <v>9</v>
      </c>
      <c r="W1342" s="20">
        <v>7</v>
      </c>
      <c r="X1342" s="437" t="str">
        <f t="shared" si="169"/>
        <v>OK</v>
      </c>
      <c r="Y1342" s="333">
        <f t="shared" si="171"/>
        <v>0</v>
      </c>
      <c r="Z1342" s="9" t="str">
        <f t="shared" si="172"/>
        <v>Tien 21</v>
      </c>
      <c r="AA1342" s="75">
        <v>39784</v>
      </c>
      <c r="AB1342" s="1220"/>
      <c r="AC1342" s="147">
        <f t="shared" si="170"/>
        <v>6</v>
      </c>
      <c r="AD1342" s="20" t="str">
        <f t="shared" si="174"/>
        <v>OK</v>
      </c>
      <c r="AE1342" s="11" t="str">
        <f t="shared" si="173"/>
        <v>-</v>
      </c>
      <c r="AF1342" s="9" t="e">
        <f>IF(#REF!="","",AA1342-#REF!)</f>
        <v>#REF!</v>
      </c>
      <c r="AG1342" s="97"/>
      <c r="AH1342" s="62"/>
    </row>
    <row r="1343" spans="1:34" s="32" customFormat="1" hidden="1" outlineLevel="1" x14ac:dyDescent="0.2">
      <c r="A1343"/>
      <c r="B1343" s="22">
        <v>10</v>
      </c>
      <c r="C1343" s="404">
        <v>4</v>
      </c>
      <c r="D1343" s="21" t="s">
        <v>36</v>
      </c>
      <c r="E1343" s="153">
        <v>39778</v>
      </c>
      <c r="F1343" s="91"/>
      <c r="G1343" s="22">
        <v>10</v>
      </c>
      <c r="H1343" s="21">
        <v>4</v>
      </c>
      <c r="I1343" s="21">
        <v>4</v>
      </c>
      <c r="J1343" s="21">
        <v>4</v>
      </c>
      <c r="K1343" s="21">
        <v>0</v>
      </c>
      <c r="L1343" s="156">
        <v>39780</v>
      </c>
      <c r="M1343" s="92"/>
      <c r="N1343" s="22">
        <v>10</v>
      </c>
      <c r="O1343" s="21">
        <v>4</v>
      </c>
      <c r="P1343" s="21">
        <v>4</v>
      </c>
      <c r="Q1343" s="21">
        <v>0</v>
      </c>
      <c r="R1343" s="21">
        <v>4</v>
      </c>
      <c r="S1343" s="14">
        <v>0</v>
      </c>
      <c r="T1343" s="102">
        <v>0</v>
      </c>
      <c r="U1343" s="164">
        <v>39778</v>
      </c>
      <c r="V1343" s="22">
        <v>10</v>
      </c>
      <c r="W1343" s="21">
        <v>4</v>
      </c>
      <c r="X1343" s="437" t="str">
        <f t="shared" si="169"/>
        <v>OK</v>
      </c>
      <c r="Y1343" s="333">
        <f t="shared" si="171"/>
        <v>0</v>
      </c>
      <c r="Z1343" s="12" t="str">
        <f t="shared" si="172"/>
        <v>Confort</v>
      </c>
      <c r="AA1343" s="75">
        <v>39784</v>
      </c>
      <c r="AB1343" s="1221"/>
      <c r="AC1343" s="147">
        <f t="shared" si="170"/>
        <v>6</v>
      </c>
      <c r="AD1343" s="20" t="str">
        <f t="shared" si="174"/>
        <v>OK</v>
      </c>
      <c r="AE1343" s="11" t="str">
        <f t="shared" si="173"/>
        <v>-</v>
      </c>
      <c r="AF1343" s="9" t="e">
        <f>IF(#REF!="","",AA1343-#REF!)</f>
        <v>#REF!</v>
      </c>
      <c r="AG1343" s="97"/>
      <c r="AH1343" s="62"/>
    </row>
    <row r="1344" spans="1:34" s="32" customFormat="1" hidden="1" outlineLevel="1" x14ac:dyDescent="0.2">
      <c r="A1344"/>
      <c r="B1344" s="19">
        <v>1</v>
      </c>
      <c r="C1344" s="383">
        <v>28</v>
      </c>
      <c r="D1344" s="20" t="s">
        <v>24</v>
      </c>
      <c r="E1344" s="153">
        <v>39780</v>
      </c>
      <c r="F1344" s="91"/>
      <c r="G1344" s="19">
        <v>1</v>
      </c>
      <c r="H1344" s="78">
        <v>78</v>
      </c>
      <c r="I1344" s="20">
        <v>28</v>
      </c>
      <c r="J1344" s="20">
        <v>28</v>
      </c>
      <c r="K1344" s="20">
        <v>0</v>
      </c>
      <c r="L1344" s="156">
        <v>39784</v>
      </c>
      <c r="M1344" s="92"/>
      <c r="N1344" s="19">
        <v>1</v>
      </c>
      <c r="O1344" s="20">
        <v>28</v>
      </c>
      <c r="P1344" s="20">
        <v>28</v>
      </c>
      <c r="Q1344" s="20">
        <v>0</v>
      </c>
      <c r="R1344" s="20">
        <v>28</v>
      </c>
      <c r="S1344" s="4">
        <v>0</v>
      </c>
      <c r="T1344" s="1">
        <v>0</v>
      </c>
      <c r="U1344" s="164">
        <v>39784</v>
      </c>
      <c r="V1344" s="19">
        <v>1</v>
      </c>
      <c r="W1344" s="20">
        <v>28</v>
      </c>
      <c r="X1344" s="437" t="str">
        <f t="shared" si="169"/>
        <v>OK</v>
      </c>
      <c r="Y1344" s="333">
        <f t="shared" si="171"/>
        <v>0</v>
      </c>
      <c r="Z1344" s="9" t="str">
        <f t="shared" si="172"/>
        <v>White</v>
      </c>
      <c r="AA1344" s="75">
        <v>39785</v>
      </c>
      <c r="AB1344" s="1219">
        <f>SUM(W1344:W1353)</f>
        <v>355</v>
      </c>
      <c r="AC1344" s="147">
        <f t="shared" si="170"/>
        <v>5</v>
      </c>
      <c r="AD1344" s="20" t="str">
        <f t="shared" si="174"/>
        <v>OK</v>
      </c>
      <c r="AE1344" s="11" t="str">
        <f t="shared" si="173"/>
        <v>-</v>
      </c>
      <c r="AF1344" s="9" t="e">
        <f>IF(#REF!="","",AA1344-#REF!)</f>
        <v>#REF!</v>
      </c>
      <c r="AG1344" s="97"/>
      <c r="AH1344" s="62"/>
    </row>
    <row r="1345" spans="1:34" s="32" customFormat="1" hidden="1" outlineLevel="1" x14ac:dyDescent="0.2">
      <c r="A1345"/>
      <c r="B1345" s="19">
        <v>2</v>
      </c>
      <c r="C1345" s="383">
        <v>7</v>
      </c>
      <c r="D1345" s="20" t="s">
        <v>25</v>
      </c>
      <c r="E1345" s="153">
        <v>39780</v>
      </c>
      <c r="F1345" s="91"/>
      <c r="G1345" s="19">
        <v>2</v>
      </c>
      <c r="H1345" s="20">
        <v>7</v>
      </c>
      <c r="I1345" s="20">
        <v>7</v>
      </c>
      <c r="J1345" s="20">
        <v>7</v>
      </c>
      <c r="K1345" s="20">
        <v>0</v>
      </c>
      <c r="L1345" s="156">
        <v>39784</v>
      </c>
      <c r="M1345" s="92"/>
      <c r="N1345" s="19">
        <v>2</v>
      </c>
      <c r="O1345" s="20">
        <v>7</v>
      </c>
      <c r="P1345" s="20">
        <v>7</v>
      </c>
      <c r="Q1345" s="20">
        <v>0</v>
      </c>
      <c r="R1345" s="20">
        <v>7</v>
      </c>
      <c r="S1345" s="4">
        <v>0</v>
      </c>
      <c r="T1345" s="1">
        <v>0</v>
      </c>
      <c r="U1345" s="164">
        <v>39784</v>
      </c>
      <c r="V1345" s="19">
        <v>2</v>
      </c>
      <c r="W1345" s="20">
        <v>7</v>
      </c>
      <c r="X1345" s="437" t="str">
        <f t="shared" si="169"/>
        <v>OK</v>
      </c>
      <c r="Y1345" s="333">
        <f t="shared" si="171"/>
        <v>0</v>
      </c>
      <c r="Z1345" s="9" t="str">
        <f t="shared" si="172"/>
        <v>Green</v>
      </c>
      <c r="AA1345" s="75">
        <v>39785</v>
      </c>
      <c r="AB1345" s="1220"/>
      <c r="AC1345" s="147">
        <f t="shared" si="170"/>
        <v>5</v>
      </c>
      <c r="AD1345" s="20" t="str">
        <f t="shared" si="174"/>
        <v>OK</v>
      </c>
      <c r="AE1345" s="11" t="str">
        <f t="shared" si="173"/>
        <v>-</v>
      </c>
      <c r="AF1345" s="9" t="e">
        <f>IF(#REF!="","",AA1345-#REF!)</f>
        <v>#REF!</v>
      </c>
      <c r="AG1345" s="97"/>
      <c r="AH1345" s="62"/>
    </row>
    <row r="1346" spans="1:34" s="32" customFormat="1" hidden="1" outlineLevel="1" x14ac:dyDescent="0.2">
      <c r="A1346"/>
      <c r="B1346" s="19">
        <v>3</v>
      </c>
      <c r="C1346" s="383">
        <v>10</v>
      </c>
      <c r="D1346" s="20" t="s">
        <v>26</v>
      </c>
      <c r="E1346" s="153">
        <v>39780</v>
      </c>
      <c r="F1346" s="91"/>
      <c r="G1346" s="19">
        <v>3</v>
      </c>
      <c r="H1346" s="20">
        <v>10</v>
      </c>
      <c r="I1346" s="20">
        <v>10</v>
      </c>
      <c r="J1346" s="20">
        <v>10</v>
      </c>
      <c r="K1346" s="20">
        <v>0</v>
      </c>
      <c r="L1346" s="156">
        <v>39784</v>
      </c>
      <c r="M1346" s="92"/>
      <c r="N1346" s="19">
        <v>3</v>
      </c>
      <c r="O1346" s="20">
        <v>10</v>
      </c>
      <c r="P1346" s="20">
        <v>10</v>
      </c>
      <c r="Q1346" s="20">
        <v>0</v>
      </c>
      <c r="R1346" s="20">
        <v>10</v>
      </c>
      <c r="S1346" s="4">
        <v>0</v>
      </c>
      <c r="T1346" s="1">
        <v>0</v>
      </c>
      <c r="U1346" s="164">
        <v>39784</v>
      </c>
      <c r="V1346" s="19">
        <v>3</v>
      </c>
      <c r="W1346" s="20">
        <v>10</v>
      </c>
      <c r="X1346" s="437" t="str">
        <f t="shared" si="169"/>
        <v>OK</v>
      </c>
      <c r="Y1346" s="333">
        <f t="shared" si="171"/>
        <v>0</v>
      </c>
      <c r="Z1346" s="9" t="str">
        <f t="shared" si="172"/>
        <v>Black</v>
      </c>
      <c r="AA1346" s="75">
        <v>39785</v>
      </c>
      <c r="AB1346" s="1220"/>
      <c r="AC1346" s="147">
        <f t="shared" si="170"/>
        <v>5</v>
      </c>
      <c r="AD1346" s="20" t="str">
        <f t="shared" si="174"/>
        <v>OK</v>
      </c>
      <c r="AE1346" s="11" t="str">
        <f t="shared" si="173"/>
        <v>-</v>
      </c>
      <c r="AF1346" s="9" t="e">
        <f>IF(#REF!="","",AA1346-#REF!)</f>
        <v>#REF!</v>
      </c>
      <c r="AG1346" s="97"/>
      <c r="AH1346" s="62"/>
    </row>
    <row r="1347" spans="1:34" s="32" customFormat="1" hidden="1" outlineLevel="1" x14ac:dyDescent="0.2">
      <c r="A1347"/>
      <c r="B1347" s="19">
        <v>4</v>
      </c>
      <c r="C1347" s="383">
        <v>20</v>
      </c>
      <c r="D1347" s="20" t="s">
        <v>29</v>
      </c>
      <c r="E1347" s="153">
        <v>39780</v>
      </c>
      <c r="F1347" s="91"/>
      <c r="G1347" s="19">
        <v>4</v>
      </c>
      <c r="H1347" s="20">
        <v>20</v>
      </c>
      <c r="I1347" s="20">
        <v>20</v>
      </c>
      <c r="J1347" s="20">
        <v>20</v>
      </c>
      <c r="K1347" s="20">
        <v>0</v>
      </c>
      <c r="L1347" s="156">
        <v>39784</v>
      </c>
      <c r="M1347" s="92"/>
      <c r="N1347" s="19">
        <v>4</v>
      </c>
      <c r="O1347" s="20">
        <v>20</v>
      </c>
      <c r="P1347" s="20">
        <v>20</v>
      </c>
      <c r="Q1347" s="20">
        <v>0</v>
      </c>
      <c r="R1347" s="20">
        <v>20</v>
      </c>
      <c r="S1347" s="4">
        <v>0</v>
      </c>
      <c r="T1347" s="1">
        <v>0</v>
      </c>
      <c r="U1347" s="164">
        <v>39784</v>
      </c>
      <c r="V1347" s="19">
        <v>4</v>
      </c>
      <c r="W1347" s="20">
        <v>20</v>
      </c>
      <c r="X1347" s="437" t="str">
        <f t="shared" si="169"/>
        <v>OK</v>
      </c>
      <c r="Y1347" s="333">
        <f t="shared" si="171"/>
        <v>0</v>
      </c>
      <c r="Z1347" s="9" t="str">
        <f t="shared" si="172"/>
        <v>Credial</v>
      </c>
      <c r="AA1347" s="75">
        <v>39785</v>
      </c>
      <c r="AB1347" s="1220"/>
      <c r="AC1347" s="147">
        <f t="shared" si="170"/>
        <v>5</v>
      </c>
      <c r="AD1347" s="20" t="str">
        <f t="shared" si="174"/>
        <v>OK</v>
      </c>
      <c r="AE1347" s="11" t="str">
        <f t="shared" si="173"/>
        <v>-</v>
      </c>
      <c r="AF1347" s="9" t="e">
        <f>IF(#REF!="","",AA1347-#REF!)</f>
        <v>#REF!</v>
      </c>
      <c r="AG1347" s="97"/>
      <c r="AH1347" s="62"/>
    </row>
    <row r="1348" spans="1:34" s="32" customFormat="1" hidden="1" outlineLevel="1" x14ac:dyDescent="0.2">
      <c r="A1348"/>
      <c r="B1348" s="19">
        <v>5</v>
      </c>
      <c r="C1348" s="383">
        <v>108</v>
      </c>
      <c r="D1348" s="20" t="s">
        <v>30</v>
      </c>
      <c r="E1348" s="153">
        <v>39780</v>
      </c>
      <c r="F1348" s="91"/>
      <c r="G1348" s="19">
        <v>5</v>
      </c>
      <c r="H1348" s="20">
        <v>108</v>
      </c>
      <c r="I1348" s="20">
        <v>108</v>
      </c>
      <c r="J1348" s="20">
        <v>108</v>
      </c>
      <c r="K1348" s="20">
        <v>0</v>
      </c>
      <c r="L1348" s="156">
        <v>39784</v>
      </c>
      <c r="M1348" s="92"/>
      <c r="N1348" s="19">
        <v>5</v>
      </c>
      <c r="O1348" s="20">
        <v>108</v>
      </c>
      <c r="P1348" s="20">
        <v>108</v>
      </c>
      <c r="Q1348" s="20">
        <v>0</v>
      </c>
      <c r="R1348" s="20">
        <v>108</v>
      </c>
      <c r="S1348" s="4">
        <v>0</v>
      </c>
      <c r="T1348" s="1">
        <v>0</v>
      </c>
      <c r="U1348" s="164">
        <v>39784</v>
      </c>
      <c r="V1348" s="19">
        <v>5</v>
      </c>
      <c r="W1348" s="20">
        <v>108</v>
      </c>
      <c r="X1348" s="437" t="str">
        <f t="shared" si="169"/>
        <v>OK</v>
      </c>
      <c r="Y1348" s="333">
        <f t="shared" si="171"/>
        <v>0</v>
      </c>
      <c r="Z1348" s="9" t="str">
        <f t="shared" si="172"/>
        <v>Ikeia</v>
      </c>
      <c r="AA1348" s="75">
        <v>39785</v>
      </c>
      <c r="AB1348" s="1220"/>
      <c r="AC1348" s="147">
        <f t="shared" si="170"/>
        <v>5</v>
      </c>
      <c r="AD1348" s="20" t="str">
        <f t="shared" si="174"/>
        <v>OK</v>
      </c>
      <c r="AE1348" s="11" t="str">
        <f t="shared" si="173"/>
        <v>-</v>
      </c>
      <c r="AF1348" s="9" t="e">
        <f>IF(#REF!="","",AA1348-#REF!)</f>
        <v>#REF!</v>
      </c>
      <c r="AG1348" s="97"/>
      <c r="AH1348" s="62"/>
    </row>
    <row r="1349" spans="1:34" s="32" customFormat="1" hidden="1" outlineLevel="1" x14ac:dyDescent="0.2">
      <c r="A1349"/>
      <c r="B1349" s="19">
        <v>6</v>
      </c>
      <c r="C1349" s="383">
        <v>10</v>
      </c>
      <c r="D1349" s="20" t="s">
        <v>31</v>
      </c>
      <c r="E1349" s="153">
        <v>39780</v>
      </c>
      <c r="F1349" s="91"/>
      <c r="G1349" s="19">
        <v>6</v>
      </c>
      <c r="H1349" s="20">
        <v>10</v>
      </c>
      <c r="I1349" s="20">
        <v>10</v>
      </c>
      <c r="J1349" s="20">
        <v>10</v>
      </c>
      <c r="K1349" s="20">
        <v>0</v>
      </c>
      <c r="L1349" s="156">
        <v>39784</v>
      </c>
      <c r="M1349" s="92"/>
      <c r="N1349" s="19">
        <v>6</v>
      </c>
      <c r="O1349" s="20">
        <v>10</v>
      </c>
      <c r="P1349" s="20">
        <v>10</v>
      </c>
      <c r="Q1349" s="20">
        <v>0</v>
      </c>
      <c r="R1349" s="20">
        <v>10</v>
      </c>
      <c r="S1349" s="4">
        <v>0</v>
      </c>
      <c r="T1349" s="1">
        <v>0</v>
      </c>
      <c r="U1349" s="164">
        <v>39784</v>
      </c>
      <c r="V1349" s="19">
        <v>6</v>
      </c>
      <c r="W1349" s="20">
        <v>10</v>
      </c>
      <c r="X1349" s="437" t="str">
        <f t="shared" si="169"/>
        <v>OK</v>
      </c>
      <c r="Y1349" s="333">
        <f t="shared" si="171"/>
        <v>0</v>
      </c>
      <c r="Z1349" s="9" t="str">
        <f t="shared" si="172"/>
        <v>Moviflor</v>
      </c>
      <c r="AA1349" s="75">
        <v>39785</v>
      </c>
      <c r="AB1349" s="1220"/>
      <c r="AC1349" s="147">
        <f t="shared" si="170"/>
        <v>5</v>
      </c>
      <c r="AD1349" s="20" t="str">
        <f t="shared" si="174"/>
        <v>OK</v>
      </c>
      <c r="AE1349" s="11" t="str">
        <f t="shared" si="173"/>
        <v>-</v>
      </c>
      <c r="AF1349" s="9" t="e">
        <f>IF(#REF!="","",AA1349-#REF!)</f>
        <v>#REF!</v>
      </c>
      <c r="AG1349" s="97"/>
      <c r="AH1349" s="62"/>
    </row>
    <row r="1350" spans="1:34" s="32" customFormat="1" hidden="1" outlineLevel="1" x14ac:dyDescent="0.2">
      <c r="A1350"/>
      <c r="B1350" s="19">
        <v>7</v>
      </c>
      <c r="C1350" s="383">
        <v>157</v>
      </c>
      <c r="D1350" s="20" t="s">
        <v>32</v>
      </c>
      <c r="E1350" s="153">
        <v>39780</v>
      </c>
      <c r="F1350" s="91"/>
      <c r="G1350" s="19">
        <v>7</v>
      </c>
      <c r="H1350" s="20">
        <v>157</v>
      </c>
      <c r="I1350" s="20">
        <v>157</v>
      </c>
      <c r="J1350" s="20">
        <v>157</v>
      </c>
      <c r="K1350" s="20">
        <v>0</v>
      </c>
      <c r="L1350" s="156">
        <v>39784</v>
      </c>
      <c r="M1350" s="92"/>
      <c r="N1350" s="19">
        <v>7</v>
      </c>
      <c r="O1350" s="20">
        <v>157</v>
      </c>
      <c r="P1350" s="20">
        <v>157</v>
      </c>
      <c r="Q1350" s="20">
        <v>0</v>
      </c>
      <c r="R1350" s="20">
        <v>157</v>
      </c>
      <c r="S1350" s="4">
        <v>0</v>
      </c>
      <c r="T1350" s="1">
        <v>0</v>
      </c>
      <c r="U1350" s="164">
        <v>39784</v>
      </c>
      <c r="V1350" s="19">
        <v>7</v>
      </c>
      <c r="W1350" s="20">
        <v>157</v>
      </c>
      <c r="X1350" s="437" t="str">
        <f t="shared" si="169"/>
        <v>OK</v>
      </c>
      <c r="Y1350" s="333">
        <f t="shared" si="171"/>
        <v>0</v>
      </c>
      <c r="Z1350" s="9" t="str">
        <f t="shared" si="172"/>
        <v>Conforama</v>
      </c>
      <c r="AA1350" s="75">
        <v>39785</v>
      </c>
      <c r="AB1350" s="1220"/>
      <c r="AC1350" s="147">
        <f t="shared" si="170"/>
        <v>5</v>
      </c>
      <c r="AD1350" s="20" t="str">
        <f t="shared" si="174"/>
        <v>OK</v>
      </c>
      <c r="AE1350" s="11" t="str">
        <f t="shared" si="173"/>
        <v>-</v>
      </c>
      <c r="AF1350" s="9" t="e">
        <f>IF(#REF!="","",AA1350-#REF!)</f>
        <v>#REF!</v>
      </c>
      <c r="AG1350" s="97"/>
      <c r="AH1350" s="62"/>
    </row>
    <row r="1351" spans="1:34" s="32" customFormat="1" hidden="1" outlineLevel="1" x14ac:dyDescent="0.2">
      <c r="A1351"/>
      <c r="B1351" s="19">
        <v>8</v>
      </c>
      <c r="C1351" s="383">
        <v>10</v>
      </c>
      <c r="D1351" s="20" t="s">
        <v>34</v>
      </c>
      <c r="E1351" s="153">
        <v>39780</v>
      </c>
      <c r="F1351" s="91"/>
      <c r="G1351" s="19">
        <v>8</v>
      </c>
      <c r="H1351" s="20">
        <v>10</v>
      </c>
      <c r="I1351" s="20">
        <v>10</v>
      </c>
      <c r="J1351" s="20">
        <v>10</v>
      </c>
      <c r="K1351" s="20">
        <v>0</v>
      </c>
      <c r="L1351" s="156">
        <v>39784</v>
      </c>
      <c r="M1351" s="92"/>
      <c r="N1351" s="19">
        <v>8</v>
      </c>
      <c r="O1351" s="20">
        <v>10</v>
      </c>
      <c r="P1351" s="20">
        <v>10</v>
      </c>
      <c r="Q1351" s="20">
        <v>0</v>
      </c>
      <c r="R1351" s="20">
        <v>10</v>
      </c>
      <c r="S1351" s="4">
        <v>0</v>
      </c>
      <c r="T1351" s="1">
        <v>0</v>
      </c>
      <c r="U1351" s="164">
        <v>39784</v>
      </c>
      <c r="V1351" s="19">
        <v>8</v>
      </c>
      <c r="W1351" s="20">
        <v>10</v>
      </c>
      <c r="X1351" s="437" t="str">
        <f t="shared" si="169"/>
        <v>OK</v>
      </c>
      <c r="Y1351" s="333">
        <f t="shared" si="171"/>
        <v>0</v>
      </c>
      <c r="Z1351" s="9" t="str">
        <f t="shared" si="172"/>
        <v>Euronics</v>
      </c>
      <c r="AA1351" s="75">
        <v>39785</v>
      </c>
      <c r="AB1351" s="1220"/>
      <c r="AC1351" s="147">
        <f t="shared" si="170"/>
        <v>5</v>
      </c>
      <c r="AD1351" s="20" t="str">
        <f t="shared" si="174"/>
        <v>OK</v>
      </c>
      <c r="AE1351" s="11" t="str">
        <f t="shared" si="173"/>
        <v>-</v>
      </c>
      <c r="AF1351" s="9" t="e">
        <f>IF(#REF!="","",AA1351-#REF!)</f>
        <v>#REF!</v>
      </c>
      <c r="AG1351" s="97"/>
      <c r="AH1351" s="62"/>
    </row>
    <row r="1352" spans="1:34" s="32" customFormat="1" hidden="1" outlineLevel="1" x14ac:dyDescent="0.2">
      <c r="A1352"/>
      <c r="B1352" s="19">
        <v>9</v>
      </c>
      <c r="C1352" s="383">
        <v>4</v>
      </c>
      <c r="D1352" s="20" t="s">
        <v>35</v>
      </c>
      <c r="E1352" s="153">
        <v>39780</v>
      </c>
      <c r="F1352" s="91"/>
      <c r="G1352" s="19">
        <v>9</v>
      </c>
      <c r="H1352" s="20">
        <v>4</v>
      </c>
      <c r="I1352" s="20">
        <v>4</v>
      </c>
      <c r="J1352" s="20">
        <v>4</v>
      </c>
      <c r="K1352" s="20">
        <v>0</v>
      </c>
      <c r="L1352" s="156">
        <v>39784</v>
      </c>
      <c r="M1352" s="92"/>
      <c r="N1352" s="19">
        <v>9</v>
      </c>
      <c r="O1352" s="20">
        <v>4</v>
      </c>
      <c r="P1352" s="20">
        <v>4</v>
      </c>
      <c r="Q1352" s="20">
        <v>0</v>
      </c>
      <c r="R1352" s="20">
        <v>4</v>
      </c>
      <c r="S1352" s="4">
        <v>0</v>
      </c>
      <c r="T1352" s="1">
        <v>0</v>
      </c>
      <c r="U1352" s="164">
        <v>39784</v>
      </c>
      <c r="V1352" s="19">
        <v>9</v>
      </c>
      <c r="W1352" s="20">
        <v>4</v>
      </c>
      <c r="X1352" s="437" t="str">
        <f t="shared" ref="X1352:X1415" si="175">IF(C1352=W1352,"OK",IF(W1352=R1352,"ERRO",IF(W1352="","KO",IF(W1352=J1352,"ERRO"))))</f>
        <v>OK</v>
      </c>
      <c r="Y1352" s="333">
        <f t="shared" si="171"/>
        <v>0</v>
      </c>
      <c r="Z1352" s="9" t="str">
        <f t="shared" si="172"/>
        <v>Tien 21</v>
      </c>
      <c r="AA1352" s="75">
        <v>39785</v>
      </c>
      <c r="AB1352" s="1220"/>
      <c r="AC1352" s="147">
        <f t="shared" ref="AC1352:AC1415" si="176">DAYS360(E1352,AA1352)</f>
        <v>5</v>
      </c>
      <c r="AD1352" s="20" t="str">
        <f t="shared" si="174"/>
        <v>OK</v>
      </c>
      <c r="AE1352" s="11" t="str">
        <f t="shared" si="173"/>
        <v>-</v>
      </c>
      <c r="AF1352" s="9" t="e">
        <f>IF(#REF!="","",AA1352-#REF!)</f>
        <v>#REF!</v>
      </c>
      <c r="AG1352" s="97"/>
      <c r="AH1352" s="62"/>
    </row>
    <row r="1353" spans="1:34" s="32" customFormat="1" hidden="1" outlineLevel="1" x14ac:dyDescent="0.2">
      <c r="A1353"/>
      <c r="B1353" s="22">
        <v>10</v>
      </c>
      <c r="C1353" s="404">
        <v>1</v>
      </c>
      <c r="D1353" s="21" t="s">
        <v>36</v>
      </c>
      <c r="E1353" s="153">
        <v>39780</v>
      </c>
      <c r="F1353" s="91"/>
      <c r="G1353" s="22">
        <v>10</v>
      </c>
      <c r="H1353" s="21">
        <v>1</v>
      </c>
      <c r="I1353" s="21">
        <v>1</v>
      </c>
      <c r="J1353" s="21">
        <v>1</v>
      </c>
      <c r="K1353" s="21">
        <v>0</v>
      </c>
      <c r="L1353" s="156">
        <v>39784</v>
      </c>
      <c r="M1353" s="92"/>
      <c r="N1353" s="22">
        <v>10</v>
      </c>
      <c r="O1353" s="21">
        <v>1</v>
      </c>
      <c r="P1353" s="21">
        <v>1</v>
      </c>
      <c r="Q1353" s="21">
        <v>0</v>
      </c>
      <c r="R1353" s="21">
        <v>1</v>
      </c>
      <c r="S1353" s="14">
        <v>0</v>
      </c>
      <c r="T1353" s="102">
        <v>0</v>
      </c>
      <c r="U1353" s="164">
        <v>39784</v>
      </c>
      <c r="V1353" s="22">
        <v>10</v>
      </c>
      <c r="W1353" s="21">
        <v>1</v>
      </c>
      <c r="X1353" s="437" t="str">
        <f t="shared" si="175"/>
        <v>OK</v>
      </c>
      <c r="Y1353" s="333">
        <f t="shared" ref="Y1353:Y1416" si="177">+C1353-W1353</f>
        <v>0</v>
      </c>
      <c r="Z1353" s="12" t="str">
        <f t="shared" ref="Z1353:Z1416" si="178">IF(D1353="","",D1353)</f>
        <v>Confort</v>
      </c>
      <c r="AA1353" s="75">
        <v>39785</v>
      </c>
      <c r="AB1353" s="1221"/>
      <c r="AC1353" s="147">
        <f t="shared" si="176"/>
        <v>5</v>
      </c>
      <c r="AD1353" s="20" t="str">
        <f t="shared" si="174"/>
        <v>OK</v>
      </c>
      <c r="AE1353" s="11" t="str">
        <f t="shared" si="173"/>
        <v>-</v>
      </c>
      <c r="AF1353" s="9" t="e">
        <f>IF(#REF!="","",AA1353-#REF!)</f>
        <v>#REF!</v>
      </c>
      <c r="AG1353" s="97"/>
      <c r="AH1353" s="62"/>
    </row>
    <row r="1354" spans="1:34" s="32" customFormat="1" hidden="1" outlineLevel="1" x14ac:dyDescent="0.2">
      <c r="A1354"/>
      <c r="B1354" s="19">
        <v>1</v>
      </c>
      <c r="C1354" s="383">
        <v>14</v>
      </c>
      <c r="D1354" s="20" t="s">
        <v>24</v>
      </c>
      <c r="E1354" s="153">
        <v>39785</v>
      </c>
      <c r="F1354" s="91"/>
      <c r="G1354" s="19">
        <v>1</v>
      </c>
      <c r="H1354" s="78">
        <v>72</v>
      </c>
      <c r="I1354" s="20">
        <v>14</v>
      </c>
      <c r="J1354" s="20">
        <v>14</v>
      </c>
      <c r="K1354" s="20">
        <v>0</v>
      </c>
      <c r="L1354" s="156">
        <v>39785</v>
      </c>
      <c r="M1354" s="92"/>
      <c r="N1354" s="19">
        <v>1</v>
      </c>
      <c r="O1354" s="20">
        <v>14</v>
      </c>
      <c r="P1354" s="20">
        <v>14</v>
      </c>
      <c r="Q1354" s="20">
        <v>0</v>
      </c>
      <c r="R1354" s="20">
        <v>14</v>
      </c>
      <c r="S1354" s="166">
        <v>0</v>
      </c>
      <c r="T1354" s="1">
        <v>0</v>
      </c>
      <c r="U1354" s="164">
        <v>39785</v>
      </c>
      <c r="V1354" s="106">
        <v>1</v>
      </c>
      <c r="W1354" s="20">
        <v>14</v>
      </c>
      <c r="X1354" s="437" t="str">
        <f t="shared" si="175"/>
        <v>OK</v>
      </c>
      <c r="Y1354" s="333">
        <f t="shared" si="177"/>
        <v>0</v>
      </c>
      <c r="Z1354" s="9" t="str">
        <f t="shared" si="178"/>
        <v>White</v>
      </c>
      <c r="AA1354" s="75">
        <v>39792</v>
      </c>
      <c r="AB1354" s="1219">
        <f>SUM(W1354:W1363)</f>
        <v>360</v>
      </c>
      <c r="AC1354" s="147">
        <f t="shared" si="176"/>
        <v>7</v>
      </c>
      <c r="AD1354" s="20" t="str">
        <f t="shared" si="174"/>
        <v>OK</v>
      </c>
      <c r="AE1354" s="11" t="str">
        <f t="shared" si="173"/>
        <v>-</v>
      </c>
      <c r="AF1354" s="9" t="e">
        <f>IF(#REF!="","",AA1354-#REF!)</f>
        <v>#REF!</v>
      </c>
      <c r="AG1354" s="97"/>
      <c r="AH1354" s="62"/>
    </row>
    <row r="1355" spans="1:34" s="32" customFormat="1" hidden="1" outlineLevel="1" x14ac:dyDescent="0.2">
      <c r="A1355"/>
      <c r="B1355" s="19">
        <v>2</v>
      </c>
      <c r="C1355" s="383">
        <v>4</v>
      </c>
      <c r="D1355" s="20" t="s">
        <v>25</v>
      </c>
      <c r="E1355" s="153">
        <v>39785</v>
      </c>
      <c r="F1355" s="91"/>
      <c r="G1355" s="19">
        <v>2</v>
      </c>
      <c r="H1355" s="20">
        <v>4</v>
      </c>
      <c r="I1355" s="20">
        <v>4</v>
      </c>
      <c r="J1355" s="20">
        <v>4</v>
      </c>
      <c r="K1355" s="20">
        <v>0</v>
      </c>
      <c r="L1355" s="156">
        <v>39785</v>
      </c>
      <c r="M1355" s="92"/>
      <c r="N1355" s="19">
        <v>2</v>
      </c>
      <c r="O1355" s="20">
        <v>4</v>
      </c>
      <c r="P1355" s="20">
        <v>4</v>
      </c>
      <c r="Q1355" s="20">
        <v>0</v>
      </c>
      <c r="R1355" s="20">
        <v>4</v>
      </c>
      <c r="S1355" s="4">
        <v>0</v>
      </c>
      <c r="T1355" s="1">
        <v>0</v>
      </c>
      <c r="U1355" s="164">
        <v>39785</v>
      </c>
      <c r="V1355" s="106">
        <v>2</v>
      </c>
      <c r="W1355" s="20">
        <v>4</v>
      </c>
      <c r="X1355" s="437" t="str">
        <f t="shared" si="175"/>
        <v>OK</v>
      </c>
      <c r="Y1355" s="333">
        <f t="shared" si="177"/>
        <v>0</v>
      </c>
      <c r="Z1355" s="9" t="str">
        <f t="shared" si="178"/>
        <v>Green</v>
      </c>
      <c r="AA1355" s="75">
        <v>39792</v>
      </c>
      <c r="AB1355" s="1220"/>
      <c r="AC1355" s="147">
        <f t="shared" si="176"/>
        <v>7</v>
      </c>
      <c r="AD1355" s="20" t="str">
        <f t="shared" si="174"/>
        <v>OK</v>
      </c>
      <c r="AE1355" s="11" t="str">
        <f t="shared" si="173"/>
        <v>-</v>
      </c>
      <c r="AF1355" s="9" t="e">
        <f>IF(#REF!="","",AA1355-#REF!)</f>
        <v>#REF!</v>
      </c>
      <c r="AG1355" s="97"/>
      <c r="AH1355" s="62"/>
    </row>
    <row r="1356" spans="1:34" s="32" customFormat="1" hidden="1" outlineLevel="1" x14ac:dyDescent="0.2">
      <c r="A1356"/>
      <c r="B1356" s="19">
        <v>3</v>
      </c>
      <c r="C1356" s="383">
        <v>12</v>
      </c>
      <c r="D1356" s="20" t="s">
        <v>26</v>
      </c>
      <c r="E1356" s="153">
        <v>39785</v>
      </c>
      <c r="F1356" s="91"/>
      <c r="G1356" s="19">
        <v>3</v>
      </c>
      <c r="H1356" s="20">
        <v>12</v>
      </c>
      <c r="I1356" s="20">
        <v>12</v>
      </c>
      <c r="J1356" s="20">
        <v>12</v>
      </c>
      <c r="K1356" s="20">
        <v>0</v>
      </c>
      <c r="L1356" s="156">
        <v>39785</v>
      </c>
      <c r="M1356" s="92"/>
      <c r="N1356" s="19">
        <v>3</v>
      </c>
      <c r="O1356" s="20">
        <v>12</v>
      </c>
      <c r="P1356" s="20">
        <v>12</v>
      </c>
      <c r="Q1356" s="20">
        <v>0</v>
      </c>
      <c r="R1356" s="20">
        <v>12</v>
      </c>
      <c r="S1356" s="4">
        <v>0</v>
      </c>
      <c r="T1356" s="1">
        <v>0</v>
      </c>
      <c r="U1356" s="164">
        <v>39785</v>
      </c>
      <c r="V1356" s="106">
        <v>3</v>
      </c>
      <c r="W1356" s="20">
        <v>12</v>
      </c>
      <c r="X1356" s="437" t="str">
        <f t="shared" si="175"/>
        <v>OK</v>
      </c>
      <c r="Y1356" s="333">
        <f t="shared" si="177"/>
        <v>0</v>
      </c>
      <c r="Z1356" s="9" t="str">
        <f t="shared" si="178"/>
        <v>Black</v>
      </c>
      <c r="AA1356" s="75">
        <v>39792</v>
      </c>
      <c r="AB1356" s="1220"/>
      <c r="AC1356" s="147">
        <f t="shared" si="176"/>
        <v>7</v>
      </c>
      <c r="AD1356" s="20" t="str">
        <f t="shared" si="174"/>
        <v>OK</v>
      </c>
      <c r="AE1356" s="11" t="str">
        <f t="shared" si="173"/>
        <v>-</v>
      </c>
      <c r="AF1356" s="9" t="e">
        <f>IF(#REF!="","",AA1356-#REF!)</f>
        <v>#REF!</v>
      </c>
      <c r="AG1356" s="97"/>
      <c r="AH1356" s="62"/>
    </row>
    <row r="1357" spans="1:34" s="32" customFormat="1" hidden="1" outlineLevel="1" x14ac:dyDescent="0.2">
      <c r="A1357"/>
      <c r="B1357" s="19">
        <v>4</v>
      </c>
      <c r="C1357" s="383">
        <v>48</v>
      </c>
      <c r="D1357" s="20" t="s">
        <v>29</v>
      </c>
      <c r="E1357" s="153">
        <v>39785</v>
      </c>
      <c r="F1357" s="91"/>
      <c r="G1357" s="19">
        <v>4</v>
      </c>
      <c r="H1357" s="20">
        <v>48</v>
      </c>
      <c r="I1357" s="20">
        <v>48</v>
      </c>
      <c r="J1357" s="20">
        <v>48</v>
      </c>
      <c r="K1357" s="20">
        <v>0</v>
      </c>
      <c r="L1357" s="156">
        <v>39785</v>
      </c>
      <c r="M1357" s="92"/>
      <c r="N1357" s="19">
        <v>4</v>
      </c>
      <c r="O1357" s="20">
        <v>48</v>
      </c>
      <c r="P1357" s="20">
        <v>48</v>
      </c>
      <c r="Q1357" s="20">
        <v>0</v>
      </c>
      <c r="R1357" s="20">
        <v>48</v>
      </c>
      <c r="S1357" s="4">
        <v>0</v>
      </c>
      <c r="T1357" s="1">
        <v>0</v>
      </c>
      <c r="U1357" s="164">
        <v>39785</v>
      </c>
      <c r="V1357" s="106">
        <v>4</v>
      </c>
      <c r="W1357" s="20">
        <v>48</v>
      </c>
      <c r="X1357" s="437" t="str">
        <f t="shared" si="175"/>
        <v>OK</v>
      </c>
      <c r="Y1357" s="333">
        <f t="shared" si="177"/>
        <v>0</v>
      </c>
      <c r="Z1357" s="9" t="str">
        <f t="shared" si="178"/>
        <v>Credial</v>
      </c>
      <c r="AA1357" s="75">
        <v>39793</v>
      </c>
      <c r="AB1357" s="1220"/>
      <c r="AC1357" s="147">
        <f t="shared" si="176"/>
        <v>8</v>
      </c>
      <c r="AD1357" s="20" t="str">
        <f t="shared" si="174"/>
        <v>OK</v>
      </c>
      <c r="AE1357" s="11" t="str">
        <f t="shared" si="173"/>
        <v>-</v>
      </c>
      <c r="AF1357" s="9" t="e">
        <f>IF(#REF!="","",AA1357-#REF!)</f>
        <v>#REF!</v>
      </c>
      <c r="AG1357" s="97"/>
      <c r="AH1357" s="62"/>
    </row>
    <row r="1358" spans="1:34" s="32" customFormat="1" hidden="1" outlineLevel="1" x14ac:dyDescent="0.2">
      <c r="A1358"/>
      <c r="B1358" s="19">
        <v>5</v>
      </c>
      <c r="C1358" s="383">
        <v>148</v>
      </c>
      <c r="D1358" s="20" t="s">
        <v>30</v>
      </c>
      <c r="E1358" s="153">
        <v>39785</v>
      </c>
      <c r="F1358" s="91"/>
      <c r="G1358" s="19">
        <v>5</v>
      </c>
      <c r="H1358" s="20">
        <v>148</v>
      </c>
      <c r="I1358" s="20">
        <v>148</v>
      </c>
      <c r="J1358" s="20">
        <v>148</v>
      </c>
      <c r="K1358" s="20">
        <v>0</v>
      </c>
      <c r="L1358" s="156">
        <v>39785</v>
      </c>
      <c r="M1358" s="92"/>
      <c r="N1358" s="19">
        <v>5</v>
      </c>
      <c r="O1358" s="20">
        <v>148</v>
      </c>
      <c r="P1358" s="20">
        <v>148</v>
      </c>
      <c r="Q1358" s="20">
        <v>0</v>
      </c>
      <c r="R1358" s="20">
        <v>148</v>
      </c>
      <c r="S1358" s="4">
        <v>0</v>
      </c>
      <c r="T1358" s="1">
        <v>0</v>
      </c>
      <c r="U1358" s="164">
        <v>39785</v>
      </c>
      <c r="V1358" s="106">
        <v>5</v>
      </c>
      <c r="W1358" s="20">
        <v>148</v>
      </c>
      <c r="X1358" s="437" t="str">
        <f t="shared" si="175"/>
        <v>OK</v>
      </c>
      <c r="Y1358" s="333">
        <f t="shared" si="177"/>
        <v>0</v>
      </c>
      <c r="Z1358" s="9" t="str">
        <f t="shared" si="178"/>
        <v>Ikeia</v>
      </c>
      <c r="AA1358" s="75">
        <v>39792</v>
      </c>
      <c r="AB1358" s="1220"/>
      <c r="AC1358" s="147">
        <f t="shared" si="176"/>
        <v>7</v>
      </c>
      <c r="AD1358" s="20" t="str">
        <f t="shared" si="174"/>
        <v>OK</v>
      </c>
      <c r="AE1358" s="11" t="str">
        <f t="shared" si="173"/>
        <v>-</v>
      </c>
      <c r="AF1358" s="9" t="e">
        <f>IF(#REF!="","",AA1358-#REF!)</f>
        <v>#REF!</v>
      </c>
      <c r="AG1358" s="97"/>
      <c r="AH1358" s="62"/>
    </row>
    <row r="1359" spans="1:34" s="32" customFormat="1" hidden="1" outlineLevel="1" x14ac:dyDescent="0.2">
      <c r="A1359"/>
      <c r="B1359" s="19">
        <v>6</v>
      </c>
      <c r="C1359" s="383">
        <v>37</v>
      </c>
      <c r="D1359" s="20" t="s">
        <v>31</v>
      </c>
      <c r="E1359" s="153">
        <v>39785</v>
      </c>
      <c r="F1359" s="91"/>
      <c r="G1359" s="19">
        <v>6</v>
      </c>
      <c r="H1359" s="20">
        <v>37</v>
      </c>
      <c r="I1359" s="20">
        <v>37</v>
      </c>
      <c r="J1359" s="20">
        <v>37</v>
      </c>
      <c r="K1359" s="20">
        <v>0</v>
      </c>
      <c r="L1359" s="156">
        <v>39785</v>
      </c>
      <c r="M1359" s="92"/>
      <c r="N1359" s="19">
        <v>6</v>
      </c>
      <c r="O1359" s="20">
        <v>37</v>
      </c>
      <c r="P1359" s="20">
        <v>37</v>
      </c>
      <c r="Q1359" s="20">
        <v>0</v>
      </c>
      <c r="R1359" s="20">
        <v>37</v>
      </c>
      <c r="S1359" s="4">
        <v>0</v>
      </c>
      <c r="T1359" s="1">
        <v>0</v>
      </c>
      <c r="U1359" s="164">
        <v>39785</v>
      </c>
      <c r="V1359" s="106">
        <v>6</v>
      </c>
      <c r="W1359" s="20">
        <v>37</v>
      </c>
      <c r="X1359" s="437" t="str">
        <f t="shared" si="175"/>
        <v>OK</v>
      </c>
      <c r="Y1359" s="333">
        <f t="shared" si="177"/>
        <v>0</v>
      </c>
      <c r="Z1359" s="9" t="str">
        <f t="shared" si="178"/>
        <v>Moviflor</v>
      </c>
      <c r="AA1359" s="75">
        <v>39792</v>
      </c>
      <c r="AB1359" s="1220"/>
      <c r="AC1359" s="147">
        <f t="shared" si="176"/>
        <v>7</v>
      </c>
      <c r="AD1359" s="20" t="str">
        <f t="shared" si="174"/>
        <v>OK</v>
      </c>
      <c r="AE1359" s="11" t="str">
        <f t="shared" si="173"/>
        <v>-</v>
      </c>
      <c r="AF1359" s="9" t="e">
        <f>IF(#REF!="","",AA1359-#REF!)</f>
        <v>#REF!</v>
      </c>
      <c r="AG1359" s="97"/>
      <c r="AH1359" s="62"/>
    </row>
    <row r="1360" spans="1:34" s="32" customFormat="1" hidden="1" outlineLevel="1" x14ac:dyDescent="0.2">
      <c r="A1360"/>
      <c r="B1360" s="19">
        <v>7</v>
      </c>
      <c r="C1360" s="383">
        <v>76</v>
      </c>
      <c r="D1360" s="20" t="s">
        <v>32</v>
      </c>
      <c r="E1360" s="153">
        <v>39785</v>
      </c>
      <c r="F1360" s="91"/>
      <c r="G1360" s="19">
        <v>7</v>
      </c>
      <c r="H1360" s="20">
        <v>76</v>
      </c>
      <c r="I1360" s="20">
        <v>76</v>
      </c>
      <c r="J1360" s="20">
        <v>76</v>
      </c>
      <c r="K1360" s="20">
        <v>0</v>
      </c>
      <c r="L1360" s="156">
        <v>39785</v>
      </c>
      <c r="M1360" s="92"/>
      <c r="N1360" s="19">
        <v>7</v>
      </c>
      <c r="O1360" s="20">
        <v>76</v>
      </c>
      <c r="P1360" s="20">
        <v>76</v>
      </c>
      <c r="Q1360" s="20">
        <v>0</v>
      </c>
      <c r="R1360" s="20">
        <v>76</v>
      </c>
      <c r="S1360" s="4">
        <v>0</v>
      </c>
      <c r="T1360" s="1">
        <v>0</v>
      </c>
      <c r="U1360" s="164">
        <v>39785</v>
      </c>
      <c r="V1360" s="106">
        <v>7</v>
      </c>
      <c r="W1360" s="20">
        <v>76</v>
      </c>
      <c r="X1360" s="437" t="str">
        <f t="shared" si="175"/>
        <v>OK</v>
      </c>
      <c r="Y1360" s="333">
        <f t="shared" si="177"/>
        <v>0</v>
      </c>
      <c r="Z1360" s="9" t="str">
        <f t="shared" si="178"/>
        <v>Conforama</v>
      </c>
      <c r="AA1360" s="75">
        <v>39793</v>
      </c>
      <c r="AB1360" s="1220"/>
      <c r="AC1360" s="147">
        <f t="shared" si="176"/>
        <v>8</v>
      </c>
      <c r="AD1360" s="20" t="str">
        <f t="shared" si="174"/>
        <v>OK</v>
      </c>
      <c r="AE1360" s="11" t="str">
        <f t="shared" si="173"/>
        <v>-</v>
      </c>
      <c r="AF1360" s="9" t="e">
        <f>IF(#REF!="","",AA1360-#REF!)</f>
        <v>#REF!</v>
      </c>
      <c r="AG1360" s="97"/>
      <c r="AH1360" s="62"/>
    </row>
    <row r="1361" spans="1:34" s="32" customFormat="1" hidden="1" outlineLevel="1" x14ac:dyDescent="0.2">
      <c r="A1361"/>
      <c r="B1361" s="19">
        <v>8</v>
      </c>
      <c r="C1361" s="383">
        <v>14</v>
      </c>
      <c r="D1361" s="20" t="s">
        <v>34</v>
      </c>
      <c r="E1361" s="153">
        <v>39785</v>
      </c>
      <c r="F1361" s="91"/>
      <c r="G1361" s="19">
        <v>8</v>
      </c>
      <c r="H1361" s="20">
        <v>14</v>
      </c>
      <c r="I1361" s="20">
        <v>14</v>
      </c>
      <c r="J1361" s="20">
        <v>14</v>
      </c>
      <c r="K1361" s="20">
        <v>0</v>
      </c>
      <c r="L1361" s="156">
        <v>39785</v>
      </c>
      <c r="M1361" s="92"/>
      <c r="N1361" s="19">
        <v>8</v>
      </c>
      <c r="O1361" s="20">
        <v>14</v>
      </c>
      <c r="P1361" s="20">
        <v>14</v>
      </c>
      <c r="Q1361" s="20">
        <v>0</v>
      </c>
      <c r="R1361" s="20">
        <v>14</v>
      </c>
      <c r="S1361" s="4">
        <v>0</v>
      </c>
      <c r="T1361" s="1">
        <v>0</v>
      </c>
      <c r="U1361" s="164">
        <v>39785</v>
      </c>
      <c r="V1361" s="106">
        <v>8</v>
      </c>
      <c r="W1361" s="20">
        <v>14</v>
      </c>
      <c r="X1361" s="437" t="str">
        <f t="shared" si="175"/>
        <v>OK</v>
      </c>
      <c r="Y1361" s="333">
        <f t="shared" si="177"/>
        <v>0</v>
      </c>
      <c r="Z1361" s="9" t="str">
        <f t="shared" si="178"/>
        <v>Euronics</v>
      </c>
      <c r="AA1361" s="75">
        <v>39792</v>
      </c>
      <c r="AB1361" s="1220"/>
      <c r="AC1361" s="147">
        <f t="shared" si="176"/>
        <v>7</v>
      </c>
      <c r="AD1361" s="20" t="str">
        <f t="shared" si="174"/>
        <v>OK</v>
      </c>
      <c r="AE1361" s="11" t="str">
        <f t="shared" si="173"/>
        <v>-</v>
      </c>
      <c r="AF1361" s="9" t="e">
        <f>IF(#REF!="","",AA1361-#REF!)</f>
        <v>#REF!</v>
      </c>
      <c r="AG1361" s="97"/>
      <c r="AH1361" s="62"/>
    </row>
    <row r="1362" spans="1:34" s="32" customFormat="1" hidden="1" outlineLevel="1" x14ac:dyDescent="0.2">
      <c r="A1362"/>
      <c r="B1362" s="19">
        <v>9</v>
      </c>
      <c r="C1362" s="383">
        <v>5</v>
      </c>
      <c r="D1362" s="20" t="s">
        <v>35</v>
      </c>
      <c r="E1362" s="153">
        <v>39785</v>
      </c>
      <c r="F1362" s="91"/>
      <c r="G1362" s="19">
        <v>9</v>
      </c>
      <c r="H1362" s="20">
        <v>5</v>
      </c>
      <c r="I1362" s="20">
        <v>5</v>
      </c>
      <c r="J1362" s="20">
        <v>5</v>
      </c>
      <c r="K1362" s="20">
        <v>0</v>
      </c>
      <c r="L1362" s="156">
        <v>39785</v>
      </c>
      <c r="M1362" s="92"/>
      <c r="N1362" s="19">
        <v>9</v>
      </c>
      <c r="O1362" s="20">
        <v>5</v>
      </c>
      <c r="P1362" s="20">
        <v>5</v>
      </c>
      <c r="Q1362" s="20">
        <v>0</v>
      </c>
      <c r="R1362" s="20">
        <v>5</v>
      </c>
      <c r="S1362" s="4">
        <v>0</v>
      </c>
      <c r="T1362" s="1">
        <v>0</v>
      </c>
      <c r="U1362" s="164">
        <v>39785</v>
      </c>
      <c r="V1362" s="106">
        <v>9</v>
      </c>
      <c r="W1362" s="20">
        <v>5</v>
      </c>
      <c r="X1362" s="437" t="str">
        <f t="shared" si="175"/>
        <v>OK</v>
      </c>
      <c r="Y1362" s="333">
        <f t="shared" si="177"/>
        <v>0</v>
      </c>
      <c r="Z1362" s="9" t="str">
        <f t="shared" si="178"/>
        <v>Tien 21</v>
      </c>
      <c r="AA1362" s="75">
        <v>39792</v>
      </c>
      <c r="AB1362" s="1220"/>
      <c r="AC1362" s="147">
        <f t="shared" si="176"/>
        <v>7</v>
      </c>
      <c r="AD1362" s="20" t="str">
        <f t="shared" si="174"/>
        <v>OK</v>
      </c>
      <c r="AE1362" s="11" t="str">
        <f t="shared" si="173"/>
        <v>-</v>
      </c>
      <c r="AF1362" s="9" t="e">
        <f>IF(#REF!="","",AA1362-#REF!)</f>
        <v>#REF!</v>
      </c>
      <c r="AG1362" s="97"/>
      <c r="AH1362" s="62"/>
    </row>
    <row r="1363" spans="1:34" s="32" customFormat="1" hidden="1" outlineLevel="1" x14ac:dyDescent="0.2">
      <c r="A1363"/>
      <c r="B1363" s="22">
        <v>10</v>
      </c>
      <c r="C1363" s="404">
        <v>2</v>
      </c>
      <c r="D1363" s="21" t="s">
        <v>36</v>
      </c>
      <c r="E1363" s="153">
        <v>39785</v>
      </c>
      <c r="F1363" s="91"/>
      <c r="G1363" s="22">
        <v>10</v>
      </c>
      <c r="H1363" s="21">
        <v>2</v>
      </c>
      <c r="I1363" s="21">
        <v>2</v>
      </c>
      <c r="J1363" s="21">
        <v>2</v>
      </c>
      <c r="K1363" s="21">
        <v>0</v>
      </c>
      <c r="L1363" s="157">
        <v>39785</v>
      </c>
      <c r="M1363" s="92"/>
      <c r="N1363" s="22">
        <v>10</v>
      </c>
      <c r="O1363" s="21">
        <v>2</v>
      </c>
      <c r="P1363" s="21">
        <v>2</v>
      </c>
      <c r="Q1363" s="21">
        <v>0</v>
      </c>
      <c r="R1363" s="21">
        <v>2</v>
      </c>
      <c r="S1363" s="14">
        <v>0</v>
      </c>
      <c r="T1363" s="102">
        <v>0</v>
      </c>
      <c r="U1363" s="164">
        <v>39785</v>
      </c>
      <c r="V1363" s="108">
        <v>10</v>
      </c>
      <c r="W1363" s="21">
        <v>2</v>
      </c>
      <c r="X1363" s="437" t="str">
        <f t="shared" si="175"/>
        <v>OK</v>
      </c>
      <c r="Y1363" s="333">
        <f t="shared" si="177"/>
        <v>0</v>
      </c>
      <c r="Z1363" s="12" t="str">
        <f t="shared" si="178"/>
        <v>Confort</v>
      </c>
      <c r="AA1363" s="75">
        <v>39792</v>
      </c>
      <c r="AB1363" s="1221"/>
      <c r="AC1363" s="147">
        <f t="shared" si="176"/>
        <v>7</v>
      </c>
      <c r="AD1363" s="20" t="str">
        <f t="shared" si="174"/>
        <v>OK</v>
      </c>
      <c r="AE1363" s="11" t="str">
        <f t="shared" si="173"/>
        <v>-</v>
      </c>
      <c r="AF1363" s="9" t="e">
        <f>IF(#REF!="","",AA1363-#REF!)</f>
        <v>#REF!</v>
      </c>
      <c r="AG1363" s="97"/>
      <c r="AH1363" s="62"/>
    </row>
    <row r="1364" spans="1:34" s="32" customFormat="1" hidden="1" outlineLevel="1" x14ac:dyDescent="0.2">
      <c r="A1364"/>
      <c r="B1364" s="19">
        <v>1</v>
      </c>
      <c r="C1364" s="383">
        <v>280</v>
      </c>
      <c r="D1364" s="20" t="s">
        <v>24</v>
      </c>
      <c r="E1364" s="153">
        <v>39787</v>
      </c>
      <c r="F1364" s="91"/>
      <c r="G1364" s="19">
        <v>1</v>
      </c>
      <c r="H1364" s="78">
        <v>77</v>
      </c>
      <c r="I1364" s="20">
        <v>280</v>
      </c>
      <c r="J1364" s="20">
        <v>279</v>
      </c>
      <c r="K1364" s="20">
        <v>0</v>
      </c>
      <c r="L1364" s="156">
        <v>39787</v>
      </c>
      <c r="M1364" s="92"/>
      <c r="N1364" s="19">
        <v>1</v>
      </c>
      <c r="O1364" s="20">
        <v>280</v>
      </c>
      <c r="P1364" s="20">
        <v>280</v>
      </c>
      <c r="Q1364" s="20">
        <v>1</v>
      </c>
      <c r="R1364" s="20">
        <v>279</v>
      </c>
      <c r="S1364" s="4">
        <v>0</v>
      </c>
      <c r="T1364" s="1">
        <v>0</v>
      </c>
      <c r="U1364" s="164">
        <v>39787</v>
      </c>
      <c r="V1364" s="106">
        <v>1</v>
      </c>
      <c r="W1364" s="20">
        <v>279</v>
      </c>
      <c r="X1364" s="437" t="str">
        <f t="shared" si="175"/>
        <v>ERRO</v>
      </c>
      <c r="Y1364" s="333">
        <f t="shared" si="177"/>
        <v>1</v>
      </c>
      <c r="Z1364" s="9" t="str">
        <f t="shared" si="178"/>
        <v>White</v>
      </c>
      <c r="AA1364" s="75">
        <v>39792</v>
      </c>
      <c r="AB1364" s="1219">
        <f>SUM(W1364:W1373)</f>
        <v>622</v>
      </c>
      <c r="AC1364" s="147">
        <f t="shared" si="176"/>
        <v>5</v>
      </c>
      <c r="AD1364" s="20" t="str">
        <f t="shared" si="174"/>
        <v>OK</v>
      </c>
      <c r="AE1364" s="11" t="str">
        <f t="shared" si="173"/>
        <v>-</v>
      </c>
      <c r="AF1364" s="9" t="e">
        <f>IF(#REF!="","",AA1364-#REF!)</f>
        <v>#REF!</v>
      </c>
      <c r="AG1364" s="97"/>
      <c r="AH1364" s="62"/>
    </row>
    <row r="1365" spans="1:34" s="32" customFormat="1" hidden="1" outlineLevel="1" x14ac:dyDescent="0.2">
      <c r="A1365"/>
      <c r="B1365" s="19">
        <v>2</v>
      </c>
      <c r="C1365" s="383">
        <v>4</v>
      </c>
      <c r="D1365" s="20" t="s">
        <v>25</v>
      </c>
      <c r="E1365" s="153">
        <v>39787</v>
      </c>
      <c r="F1365" s="91"/>
      <c r="G1365" s="19">
        <v>2</v>
      </c>
      <c r="H1365" s="20">
        <v>4</v>
      </c>
      <c r="I1365" s="20">
        <v>4</v>
      </c>
      <c r="J1365" s="20">
        <v>4</v>
      </c>
      <c r="K1365" s="20">
        <v>0</v>
      </c>
      <c r="L1365" s="156">
        <v>39787</v>
      </c>
      <c r="M1365" s="92"/>
      <c r="N1365" s="19">
        <v>2</v>
      </c>
      <c r="O1365" s="20">
        <v>4</v>
      </c>
      <c r="P1365" s="20">
        <v>4</v>
      </c>
      <c r="Q1365" s="20">
        <v>0</v>
      </c>
      <c r="R1365" s="20">
        <v>4</v>
      </c>
      <c r="S1365" s="4">
        <v>0</v>
      </c>
      <c r="T1365" s="1">
        <v>0</v>
      </c>
      <c r="U1365" s="164">
        <v>39787</v>
      </c>
      <c r="V1365" s="106">
        <v>2</v>
      </c>
      <c r="W1365" s="20">
        <v>4</v>
      </c>
      <c r="X1365" s="437" t="str">
        <f t="shared" si="175"/>
        <v>OK</v>
      </c>
      <c r="Y1365" s="333">
        <f t="shared" si="177"/>
        <v>0</v>
      </c>
      <c r="Z1365" s="9" t="str">
        <f t="shared" si="178"/>
        <v>Green</v>
      </c>
      <c r="AA1365" s="75">
        <v>39792</v>
      </c>
      <c r="AB1365" s="1220"/>
      <c r="AC1365" s="147">
        <f t="shared" si="176"/>
        <v>5</v>
      </c>
      <c r="AD1365" s="20" t="str">
        <f t="shared" si="174"/>
        <v>OK</v>
      </c>
      <c r="AE1365" s="11" t="str">
        <f t="shared" si="173"/>
        <v>-</v>
      </c>
      <c r="AF1365" s="9" t="e">
        <f>IF(#REF!="","",AA1365-#REF!)</f>
        <v>#REF!</v>
      </c>
      <c r="AG1365" s="97"/>
      <c r="AH1365" s="62"/>
    </row>
    <row r="1366" spans="1:34" s="32" customFormat="1" hidden="1" outlineLevel="1" x14ac:dyDescent="0.2">
      <c r="A1366"/>
      <c r="B1366" s="19">
        <v>3</v>
      </c>
      <c r="C1366" s="383">
        <v>10</v>
      </c>
      <c r="D1366" s="20" t="s">
        <v>26</v>
      </c>
      <c r="E1366" s="153">
        <v>39787</v>
      </c>
      <c r="F1366" s="91"/>
      <c r="G1366" s="19">
        <v>3</v>
      </c>
      <c r="H1366" s="20">
        <v>10</v>
      </c>
      <c r="I1366" s="20">
        <v>10</v>
      </c>
      <c r="J1366" s="20">
        <v>10</v>
      </c>
      <c r="K1366" s="20">
        <v>0</v>
      </c>
      <c r="L1366" s="156">
        <v>39787</v>
      </c>
      <c r="M1366" s="92"/>
      <c r="N1366" s="19">
        <v>3</v>
      </c>
      <c r="O1366" s="20">
        <v>10</v>
      </c>
      <c r="P1366" s="20">
        <v>10</v>
      </c>
      <c r="Q1366" s="20">
        <v>0</v>
      </c>
      <c r="R1366" s="20">
        <v>10</v>
      </c>
      <c r="S1366" s="4">
        <v>0</v>
      </c>
      <c r="T1366" s="1">
        <v>0</v>
      </c>
      <c r="U1366" s="164">
        <v>39787</v>
      </c>
      <c r="V1366" s="106">
        <v>3</v>
      </c>
      <c r="W1366" s="20">
        <v>10</v>
      </c>
      <c r="X1366" s="437" t="str">
        <f t="shared" si="175"/>
        <v>OK</v>
      </c>
      <c r="Y1366" s="333">
        <f t="shared" si="177"/>
        <v>0</v>
      </c>
      <c r="Z1366" s="9" t="str">
        <f t="shared" si="178"/>
        <v>Black</v>
      </c>
      <c r="AA1366" s="75">
        <v>39792</v>
      </c>
      <c r="AB1366" s="1220"/>
      <c r="AC1366" s="147">
        <f t="shared" si="176"/>
        <v>5</v>
      </c>
      <c r="AD1366" s="20" t="str">
        <f t="shared" si="174"/>
        <v>OK</v>
      </c>
      <c r="AE1366" s="11" t="str">
        <f t="shared" si="173"/>
        <v>-</v>
      </c>
      <c r="AF1366" s="9" t="e">
        <f>IF(#REF!="","",AA1366-#REF!)</f>
        <v>#REF!</v>
      </c>
      <c r="AG1366" s="97"/>
      <c r="AH1366" s="62"/>
    </row>
    <row r="1367" spans="1:34" s="32" customFormat="1" hidden="1" outlineLevel="1" x14ac:dyDescent="0.2">
      <c r="A1367"/>
      <c r="B1367" s="19">
        <v>4</v>
      </c>
      <c r="C1367" s="383">
        <v>15</v>
      </c>
      <c r="D1367" s="20" t="s">
        <v>29</v>
      </c>
      <c r="E1367" s="153">
        <v>39787</v>
      </c>
      <c r="F1367" s="91"/>
      <c r="G1367" s="19">
        <v>4</v>
      </c>
      <c r="H1367" s="20">
        <v>15</v>
      </c>
      <c r="I1367" s="20">
        <v>15</v>
      </c>
      <c r="J1367" s="20">
        <v>15</v>
      </c>
      <c r="K1367" s="20">
        <v>0</v>
      </c>
      <c r="L1367" s="156">
        <v>39787</v>
      </c>
      <c r="M1367" s="92"/>
      <c r="N1367" s="19">
        <v>4</v>
      </c>
      <c r="O1367" s="20">
        <v>15</v>
      </c>
      <c r="P1367" s="20">
        <v>15</v>
      </c>
      <c r="Q1367" s="20">
        <v>0</v>
      </c>
      <c r="R1367" s="20">
        <v>15</v>
      </c>
      <c r="S1367" s="4">
        <v>0</v>
      </c>
      <c r="T1367" s="1">
        <v>0</v>
      </c>
      <c r="U1367" s="164">
        <v>39787</v>
      </c>
      <c r="V1367" s="106">
        <v>4</v>
      </c>
      <c r="W1367" s="20">
        <v>15</v>
      </c>
      <c r="X1367" s="437" t="str">
        <f t="shared" si="175"/>
        <v>OK</v>
      </c>
      <c r="Y1367" s="333">
        <f t="shared" si="177"/>
        <v>0</v>
      </c>
      <c r="Z1367" s="9" t="str">
        <f t="shared" si="178"/>
        <v>Credial</v>
      </c>
      <c r="AA1367" s="75">
        <v>39793</v>
      </c>
      <c r="AB1367" s="1220"/>
      <c r="AC1367" s="147">
        <f t="shared" si="176"/>
        <v>6</v>
      </c>
      <c r="AD1367" s="20" t="str">
        <f t="shared" si="174"/>
        <v>OK</v>
      </c>
      <c r="AE1367" s="11" t="str">
        <f t="shared" si="173"/>
        <v>-</v>
      </c>
      <c r="AF1367" s="9" t="e">
        <f>IF(#REF!="","",AA1367-#REF!)</f>
        <v>#REF!</v>
      </c>
      <c r="AG1367" s="97"/>
      <c r="AH1367" s="62"/>
    </row>
    <row r="1368" spans="1:34" s="32" customFormat="1" hidden="1" outlineLevel="1" x14ac:dyDescent="0.2">
      <c r="A1368"/>
      <c r="B1368" s="19">
        <v>5</v>
      </c>
      <c r="C1368" s="383">
        <v>109</v>
      </c>
      <c r="D1368" s="20" t="s">
        <v>30</v>
      </c>
      <c r="E1368" s="153">
        <v>39787</v>
      </c>
      <c r="F1368" s="91"/>
      <c r="G1368" s="19">
        <v>5</v>
      </c>
      <c r="H1368" s="20">
        <v>109</v>
      </c>
      <c r="I1368" s="20">
        <v>109</v>
      </c>
      <c r="J1368" s="20">
        <v>109</v>
      </c>
      <c r="K1368" s="20">
        <v>0</v>
      </c>
      <c r="L1368" s="156">
        <v>39787</v>
      </c>
      <c r="M1368" s="92"/>
      <c r="N1368" s="19">
        <v>5</v>
      </c>
      <c r="O1368" s="20">
        <v>109</v>
      </c>
      <c r="P1368" s="20">
        <v>109</v>
      </c>
      <c r="Q1368" s="20">
        <v>0</v>
      </c>
      <c r="R1368" s="20">
        <v>109</v>
      </c>
      <c r="S1368" s="4">
        <v>0</v>
      </c>
      <c r="T1368" s="1">
        <v>0</v>
      </c>
      <c r="U1368" s="164">
        <v>39787</v>
      </c>
      <c r="V1368" s="106">
        <v>5</v>
      </c>
      <c r="W1368" s="20">
        <v>109</v>
      </c>
      <c r="X1368" s="437" t="str">
        <f t="shared" si="175"/>
        <v>OK</v>
      </c>
      <c r="Y1368" s="333">
        <f t="shared" si="177"/>
        <v>0</v>
      </c>
      <c r="Z1368" s="9" t="str">
        <f t="shared" si="178"/>
        <v>Ikeia</v>
      </c>
      <c r="AA1368" s="75">
        <v>39792</v>
      </c>
      <c r="AB1368" s="1220"/>
      <c r="AC1368" s="147">
        <f t="shared" si="176"/>
        <v>5</v>
      </c>
      <c r="AD1368" s="20" t="str">
        <f t="shared" si="174"/>
        <v>OK</v>
      </c>
      <c r="AE1368" s="11" t="str">
        <f t="shared" si="173"/>
        <v>-</v>
      </c>
      <c r="AF1368" s="9" t="e">
        <f>IF(#REF!="","",AA1368-#REF!)</f>
        <v>#REF!</v>
      </c>
      <c r="AG1368" s="97"/>
      <c r="AH1368" s="62"/>
    </row>
    <row r="1369" spans="1:34" s="32" customFormat="1" hidden="1" outlineLevel="1" x14ac:dyDescent="0.2">
      <c r="A1369"/>
      <c r="B1369" s="19">
        <v>6</v>
      </c>
      <c r="C1369" s="383">
        <v>8</v>
      </c>
      <c r="D1369" s="20" t="s">
        <v>31</v>
      </c>
      <c r="E1369" s="153">
        <v>39787</v>
      </c>
      <c r="F1369" s="91"/>
      <c r="G1369" s="19">
        <v>6</v>
      </c>
      <c r="H1369" s="20">
        <v>8</v>
      </c>
      <c r="I1369" s="20">
        <v>8</v>
      </c>
      <c r="J1369" s="20">
        <v>8</v>
      </c>
      <c r="K1369" s="20">
        <v>0</v>
      </c>
      <c r="L1369" s="156">
        <v>39787</v>
      </c>
      <c r="M1369" s="92"/>
      <c r="N1369" s="19">
        <v>6</v>
      </c>
      <c r="O1369" s="20">
        <v>8</v>
      </c>
      <c r="P1369" s="20">
        <v>8</v>
      </c>
      <c r="Q1369" s="20">
        <v>0</v>
      </c>
      <c r="R1369" s="20">
        <v>8</v>
      </c>
      <c r="S1369" s="4">
        <v>0</v>
      </c>
      <c r="T1369" s="1">
        <v>0</v>
      </c>
      <c r="U1369" s="164">
        <v>39787</v>
      </c>
      <c r="V1369" s="106">
        <v>6</v>
      </c>
      <c r="W1369" s="20">
        <v>8</v>
      </c>
      <c r="X1369" s="437" t="str">
        <f t="shared" si="175"/>
        <v>OK</v>
      </c>
      <c r="Y1369" s="333">
        <f t="shared" si="177"/>
        <v>0</v>
      </c>
      <c r="Z1369" s="9" t="str">
        <f t="shared" si="178"/>
        <v>Moviflor</v>
      </c>
      <c r="AA1369" s="75">
        <v>39792</v>
      </c>
      <c r="AB1369" s="1220"/>
      <c r="AC1369" s="147">
        <f t="shared" si="176"/>
        <v>5</v>
      </c>
      <c r="AD1369" s="20" t="str">
        <f t="shared" si="174"/>
        <v>OK</v>
      </c>
      <c r="AE1369" s="11" t="str">
        <f t="shared" si="173"/>
        <v>-</v>
      </c>
      <c r="AF1369" s="9" t="e">
        <f>IF(#REF!="","",AA1369-#REF!)</f>
        <v>#REF!</v>
      </c>
      <c r="AG1369" s="97"/>
      <c r="AH1369" s="62"/>
    </row>
    <row r="1370" spans="1:34" s="32" customFormat="1" hidden="1" outlineLevel="1" x14ac:dyDescent="0.2">
      <c r="A1370"/>
      <c r="B1370" s="19">
        <v>7</v>
      </c>
      <c r="C1370" s="383">
        <v>163</v>
      </c>
      <c r="D1370" s="20" t="s">
        <v>32</v>
      </c>
      <c r="E1370" s="153">
        <v>39787</v>
      </c>
      <c r="F1370" s="91"/>
      <c r="G1370" s="19">
        <v>7</v>
      </c>
      <c r="H1370" s="20">
        <v>163</v>
      </c>
      <c r="I1370" s="20">
        <v>163</v>
      </c>
      <c r="J1370" s="20">
        <v>163</v>
      </c>
      <c r="K1370" s="20">
        <v>0</v>
      </c>
      <c r="L1370" s="156">
        <v>39787</v>
      </c>
      <c r="M1370" s="92"/>
      <c r="N1370" s="19">
        <v>7</v>
      </c>
      <c r="O1370" s="20">
        <v>163</v>
      </c>
      <c r="P1370" s="20">
        <v>163</v>
      </c>
      <c r="Q1370" s="20">
        <v>0</v>
      </c>
      <c r="R1370" s="20">
        <v>163</v>
      </c>
      <c r="S1370" s="4">
        <v>0</v>
      </c>
      <c r="T1370" s="1">
        <v>0</v>
      </c>
      <c r="U1370" s="164">
        <v>39787</v>
      </c>
      <c r="V1370" s="106">
        <v>7</v>
      </c>
      <c r="W1370" s="20">
        <v>163</v>
      </c>
      <c r="X1370" s="437" t="str">
        <f t="shared" si="175"/>
        <v>OK</v>
      </c>
      <c r="Y1370" s="333">
        <f t="shared" si="177"/>
        <v>0</v>
      </c>
      <c r="Z1370" s="9" t="str">
        <f t="shared" si="178"/>
        <v>Conforama</v>
      </c>
      <c r="AA1370" s="75">
        <v>39793</v>
      </c>
      <c r="AB1370" s="1220"/>
      <c r="AC1370" s="147">
        <f t="shared" si="176"/>
        <v>6</v>
      </c>
      <c r="AD1370" s="20" t="str">
        <f t="shared" si="174"/>
        <v>OK</v>
      </c>
      <c r="AE1370" s="11" t="str">
        <f t="shared" si="173"/>
        <v>-</v>
      </c>
      <c r="AF1370" s="9" t="e">
        <f>IF(#REF!="","",AA1370-#REF!)</f>
        <v>#REF!</v>
      </c>
      <c r="AG1370" s="97"/>
      <c r="AH1370" s="62"/>
    </row>
    <row r="1371" spans="1:34" s="32" customFormat="1" hidden="1" outlineLevel="1" x14ac:dyDescent="0.2">
      <c r="A1371"/>
      <c r="B1371" s="19">
        <v>8</v>
      </c>
      <c r="C1371" s="383">
        <v>24</v>
      </c>
      <c r="D1371" s="20" t="s">
        <v>34</v>
      </c>
      <c r="E1371" s="153">
        <v>39787</v>
      </c>
      <c r="F1371" s="91"/>
      <c r="G1371" s="19">
        <v>8</v>
      </c>
      <c r="H1371" s="20">
        <v>24</v>
      </c>
      <c r="I1371" s="20">
        <v>24</v>
      </c>
      <c r="J1371" s="20">
        <v>24</v>
      </c>
      <c r="K1371" s="20">
        <v>0</v>
      </c>
      <c r="L1371" s="156">
        <v>39787</v>
      </c>
      <c r="M1371" s="92"/>
      <c r="N1371" s="19">
        <v>8</v>
      </c>
      <c r="O1371" s="20">
        <v>24</v>
      </c>
      <c r="P1371" s="20">
        <v>24</v>
      </c>
      <c r="Q1371" s="20">
        <v>0</v>
      </c>
      <c r="R1371" s="20">
        <v>24</v>
      </c>
      <c r="S1371" s="4">
        <v>0</v>
      </c>
      <c r="T1371" s="1">
        <v>0</v>
      </c>
      <c r="U1371" s="164">
        <v>39787</v>
      </c>
      <c r="V1371" s="106">
        <v>8</v>
      </c>
      <c r="W1371" s="20">
        <v>24</v>
      </c>
      <c r="X1371" s="437" t="str">
        <f t="shared" si="175"/>
        <v>OK</v>
      </c>
      <c r="Y1371" s="333">
        <f t="shared" si="177"/>
        <v>0</v>
      </c>
      <c r="Z1371" s="9" t="str">
        <f t="shared" si="178"/>
        <v>Euronics</v>
      </c>
      <c r="AA1371" s="75">
        <v>39792</v>
      </c>
      <c r="AB1371" s="1220"/>
      <c r="AC1371" s="147">
        <f t="shared" si="176"/>
        <v>5</v>
      </c>
      <c r="AD1371" s="20" t="str">
        <f t="shared" si="174"/>
        <v>OK</v>
      </c>
      <c r="AE1371" s="11" t="str">
        <f t="shared" si="173"/>
        <v>-</v>
      </c>
      <c r="AF1371" s="9" t="e">
        <f>IF(#REF!="","",AA1371-#REF!)</f>
        <v>#REF!</v>
      </c>
      <c r="AG1371" s="97"/>
      <c r="AH1371" s="62"/>
    </row>
    <row r="1372" spans="1:34" s="32" customFormat="1" hidden="1" outlineLevel="1" x14ac:dyDescent="0.2">
      <c r="A1372"/>
      <c r="B1372" s="19">
        <v>9</v>
      </c>
      <c r="C1372" s="383">
        <v>6</v>
      </c>
      <c r="D1372" s="20" t="s">
        <v>35</v>
      </c>
      <c r="E1372" s="153">
        <v>39787</v>
      </c>
      <c r="F1372" s="91"/>
      <c r="G1372" s="19">
        <v>9</v>
      </c>
      <c r="H1372" s="20">
        <v>6</v>
      </c>
      <c r="I1372" s="20">
        <v>6</v>
      </c>
      <c r="J1372" s="20">
        <v>6</v>
      </c>
      <c r="K1372" s="20">
        <v>0</v>
      </c>
      <c r="L1372" s="156">
        <v>39787</v>
      </c>
      <c r="M1372" s="92"/>
      <c r="N1372" s="19">
        <v>9</v>
      </c>
      <c r="O1372" s="20">
        <v>6</v>
      </c>
      <c r="P1372" s="20">
        <v>6</v>
      </c>
      <c r="Q1372" s="20">
        <v>0</v>
      </c>
      <c r="R1372" s="20">
        <v>6</v>
      </c>
      <c r="S1372" s="4">
        <v>0</v>
      </c>
      <c r="T1372" s="1">
        <v>0</v>
      </c>
      <c r="U1372" s="164">
        <v>39787</v>
      </c>
      <c r="V1372" s="106">
        <v>9</v>
      </c>
      <c r="W1372" s="20">
        <v>6</v>
      </c>
      <c r="X1372" s="437" t="str">
        <f t="shared" si="175"/>
        <v>OK</v>
      </c>
      <c r="Y1372" s="333">
        <f t="shared" si="177"/>
        <v>0</v>
      </c>
      <c r="Z1372" s="9" t="str">
        <f t="shared" si="178"/>
        <v>Tien 21</v>
      </c>
      <c r="AA1372" s="75">
        <v>39792</v>
      </c>
      <c r="AB1372" s="1220"/>
      <c r="AC1372" s="147">
        <f t="shared" si="176"/>
        <v>5</v>
      </c>
      <c r="AD1372" s="20" t="str">
        <f t="shared" si="174"/>
        <v>OK</v>
      </c>
      <c r="AE1372" s="11" t="str">
        <f t="shared" si="173"/>
        <v>-</v>
      </c>
      <c r="AF1372" s="9" t="e">
        <f>IF(#REF!="","",AA1372-#REF!)</f>
        <v>#REF!</v>
      </c>
      <c r="AG1372" s="97"/>
      <c r="AH1372" s="62"/>
    </row>
    <row r="1373" spans="1:34" s="32" customFormat="1" hidden="1" outlineLevel="1" x14ac:dyDescent="0.2">
      <c r="A1373"/>
      <c r="B1373" s="22">
        <v>10</v>
      </c>
      <c r="C1373" s="404">
        <v>4</v>
      </c>
      <c r="D1373" s="21" t="s">
        <v>36</v>
      </c>
      <c r="E1373" s="153">
        <v>39787</v>
      </c>
      <c r="F1373" s="91"/>
      <c r="G1373" s="22">
        <v>10</v>
      </c>
      <c r="H1373" s="21">
        <v>4</v>
      </c>
      <c r="I1373" s="21">
        <v>4</v>
      </c>
      <c r="J1373" s="21">
        <v>4</v>
      </c>
      <c r="K1373" s="21">
        <v>0</v>
      </c>
      <c r="L1373" s="157">
        <v>39787</v>
      </c>
      <c r="M1373" s="92"/>
      <c r="N1373" s="22">
        <v>10</v>
      </c>
      <c r="O1373" s="21">
        <v>4</v>
      </c>
      <c r="P1373" s="21">
        <v>4</v>
      </c>
      <c r="Q1373" s="21">
        <v>0</v>
      </c>
      <c r="R1373" s="21">
        <v>4</v>
      </c>
      <c r="S1373" s="14">
        <v>0</v>
      </c>
      <c r="T1373" s="102">
        <v>0</v>
      </c>
      <c r="U1373" s="164">
        <v>39787</v>
      </c>
      <c r="V1373" s="108">
        <v>10</v>
      </c>
      <c r="W1373" s="21">
        <v>4</v>
      </c>
      <c r="X1373" s="437" t="str">
        <f t="shared" si="175"/>
        <v>OK</v>
      </c>
      <c r="Y1373" s="333">
        <f t="shared" si="177"/>
        <v>0</v>
      </c>
      <c r="Z1373" s="12" t="str">
        <f t="shared" si="178"/>
        <v>Confort</v>
      </c>
      <c r="AA1373" s="75">
        <v>39792</v>
      </c>
      <c r="AB1373" s="1221"/>
      <c r="AC1373" s="147">
        <f t="shared" si="176"/>
        <v>5</v>
      </c>
      <c r="AD1373" s="20" t="str">
        <f t="shared" si="174"/>
        <v>OK</v>
      </c>
      <c r="AE1373" s="11" t="str">
        <f t="shared" si="173"/>
        <v>-</v>
      </c>
      <c r="AF1373" s="9" t="e">
        <f>IF(#REF!="","",AA1373-#REF!)</f>
        <v>#REF!</v>
      </c>
      <c r="AG1373" s="97"/>
      <c r="AH1373" s="62"/>
    </row>
    <row r="1374" spans="1:34" s="32" customFormat="1" hidden="1" outlineLevel="1" x14ac:dyDescent="0.2">
      <c r="A1374"/>
      <c r="B1374" s="19">
        <v>1</v>
      </c>
      <c r="C1374" s="383">
        <v>22</v>
      </c>
      <c r="D1374" s="20" t="s">
        <v>24</v>
      </c>
      <c r="E1374" s="153">
        <v>39792</v>
      </c>
      <c r="F1374" s="91"/>
      <c r="G1374" s="19">
        <v>1</v>
      </c>
      <c r="H1374" s="78">
        <v>43</v>
      </c>
      <c r="I1374" s="20">
        <v>22</v>
      </c>
      <c r="J1374" s="20">
        <v>22</v>
      </c>
      <c r="K1374" s="20">
        <v>0</v>
      </c>
      <c r="L1374" s="156">
        <v>39792</v>
      </c>
      <c r="M1374" s="92"/>
      <c r="N1374" s="19">
        <v>1</v>
      </c>
      <c r="O1374" s="20">
        <v>22</v>
      </c>
      <c r="P1374" s="20">
        <v>22</v>
      </c>
      <c r="Q1374" s="20">
        <v>0</v>
      </c>
      <c r="R1374" s="20">
        <v>22</v>
      </c>
      <c r="S1374" s="4">
        <v>0</v>
      </c>
      <c r="T1374" s="1">
        <v>0</v>
      </c>
      <c r="U1374" s="164">
        <v>39792</v>
      </c>
      <c r="V1374" s="106">
        <v>1</v>
      </c>
      <c r="W1374" s="20">
        <v>22</v>
      </c>
      <c r="X1374" s="437" t="str">
        <f t="shared" si="175"/>
        <v>OK</v>
      </c>
      <c r="Y1374" s="333">
        <f t="shared" si="177"/>
        <v>0</v>
      </c>
      <c r="Z1374" s="9" t="str">
        <f t="shared" si="178"/>
        <v>White</v>
      </c>
      <c r="AA1374" s="75">
        <v>39794</v>
      </c>
      <c r="AB1374" s="1219">
        <f>SUM(W1374:W1382)</f>
        <v>475</v>
      </c>
      <c r="AC1374" s="147">
        <f t="shared" si="176"/>
        <v>2</v>
      </c>
      <c r="AD1374" s="20" t="str">
        <f t="shared" si="174"/>
        <v>OK</v>
      </c>
      <c r="AE1374" s="11" t="str">
        <f t="shared" si="173"/>
        <v>-</v>
      </c>
      <c r="AF1374" s="9" t="e">
        <f>IF(#REF!="","",AA1374-#REF!)</f>
        <v>#REF!</v>
      </c>
      <c r="AG1374" s="97"/>
      <c r="AH1374" s="62"/>
    </row>
    <row r="1375" spans="1:34" s="32" customFormat="1" hidden="1" outlineLevel="1" x14ac:dyDescent="0.2">
      <c r="A1375"/>
      <c r="B1375" s="19">
        <v>2</v>
      </c>
      <c r="C1375" s="383">
        <v>7</v>
      </c>
      <c r="D1375" s="20" t="s">
        <v>25</v>
      </c>
      <c r="E1375" s="153">
        <v>39792</v>
      </c>
      <c r="F1375" s="91"/>
      <c r="G1375" s="19">
        <v>2</v>
      </c>
      <c r="H1375" s="20">
        <v>7</v>
      </c>
      <c r="I1375" s="20">
        <v>7</v>
      </c>
      <c r="J1375" s="20">
        <v>7</v>
      </c>
      <c r="K1375" s="20">
        <v>0</v>
      </c>
      <c r="L1375" s="156">
        <v>39792</v>
      </c>
      <c r="M1375" s="92"/>
      <c r="N1375" s="19">
        <v>2</v>
      </c>
      <c r="O1375" s="20">
        <v>7</v>
      </c>
      <c r="P1375" s="20">
        <v>7</v>
      </c>
      <c r="Q1375" s="20">
        <v>0</v>
      </c>
      <c r="R1375" s="20">
        <v>7</v>
      </c>
      <c r="S1375" s="4">
        <v>0</v>
      </c>
      <c r="T1375" s="1">
        <v>0</v>
      </c>
      <c r="U1375" s="164">
        <v>39792</v>
      </c>
      <c r="V1375" s="106">
        <v>2</v>
      </c>
      <c r="W1375" s="20">
        <v>7</v>
      </c>
      <c r="X1375" s="437" t="str">
        <f t="shared" si="175"/>
        <v>OK</v>
      </c>
      <c r="Y1375" s="333">
        <f t="shared" si="177"/>
        <v>0</v>
      </c>
      <c r="Z1375" s="9" t="str">
        <f t="shared" si="178"/>
        <v>Green</v>
      </c>
      <c r="AA1375" s="75">
        <v>39794</v>
      </c>
      <c r="AB1375" s="1220"/>
      <c r="AC1375" s="147">
        <f t="shared" si="176"/>
        <v>2</v>
      </c>
      <c r="AD1375" s="20" t="str">
        <f t="shared" si="174"/>
        <v>OK</v>
      </c>
      <c r="AE1375" s="11" t="str">
        <f t="shared" si="173"/>
        <v>-</v>
      </c>
      <c r="AF1375" s="9" t="e">
        <f>IF(#REF!="","",AA1375-#REF!)</f>
        <v>#REF!</v>
      </c>
      <c r="AG1375" s="97"/>
      <c r="AH1375" s="62"/>
    </row>
    <row r="1376" spans="1:34" s="32" customFormat="1" hidden="1" outlineLevel="1" x14ac:dyDescent="0.2">
      <c r="A1376"/>
      <c r="B1376" s="19">
        <v>3</v>
      </c>
      <c r="C1376" s="383">
        <v>13</v>
      </c>
      <c r="D1376" s="20" t="s">
        <v>26</v>
      </c>
      <c r="E1376" s="153">
        <v>39792</v>
      </c>
      <c r="F1376" s="91"/>
      <c r="G1376" s="19">
        <v>3</v>
      </c>
      <c r="H1376" s="20">
        <v>13</v>
      </c>
      <c r="I1376" s="20">
        <v>13</v>
      </c>
      <c r="J1376" s="20">
        <v>13</v>
      </c>
      <c r="K1376" s="20">
        <v>0</v>
      </c>
      <c r="L1376" s="156">
        <v>39792</v>
      </c>
      <c r="M1376" s="92"/>
      <c r="N1376" s="19">
        <v>3</v>
      </c>
      <c r="O1376" s="20">
        <v>13</v>
      </c>
      <c r="P1376" s="20">
        <v>13</v>
      </c>
      <c r="Q1376" s="20">
        <v>0</v>
      </c>
      <c r="R1376" s="20">
        <v>13</v>
      </c>
      <c r="S1376" s="4">
        <v>0</v>
      </c>
      <c r="T1376" s="1">
        <v>0</v>
      </c>
      <c r="U1376" s="164">
        <v>39792</v>
      </c>
      <c r="V1376" s="106">
        <v>3</v>
      </c>
      <c r="W1376" s="20">
        <v>13</v>
      </c>
      <c r="X1376" s="437" t="str">
        <f t="shared" si="175"/>
        <v>OK</v>
      </c>
      <c r="Y1376" s="333">
        <f t="shared" si="177"/>
        <v>0</v>
      </c>
      <c r="Z1376" s="9" t="str">
        <f t="shared" si="178"/>
        <v>Black</v>
      </c>
      <c r="AA1376" s="75">
        <v>39794</v>
      </c>
      <c r="AB1376" s="1220"/>
      <c r="AC1376" s="147">
        <f t="shared" si="176"/>
        <v>2</v>
      </c>
      <c r="AD1376" s="20" t="str">
        <f t="shared" si="174"/>
        <v>OK</v>
      </c>
      <c r="AE1376" s="11" t="str">
        <f t="shared" si="173"/>
        <v>-</v>
      </c>
      <c r="AF1376" s="9" t="e">
        <f>IF(#REF!="","",AA1376-#REF!)</f>
        <v>#REF!</v>
      </c>
      <c r="AG1376" s="97"/>
      <c r="AH1376" s="62"/>
    </row>
    <row r="1377" spans="1:34" s="32" customFormat="1" hidden="1" outlineLevel="1" x14ac:dyDescent="0.2">
      <c r="A1377"/>
      <c r="B1377" s="19">
        <v>4</v>
      </c>
      <c r="C1377" s="383">
        <v>18</v>
      </c>
      <c r="D1377" s="20" t="s">
        <v>29</v>
      </c>
      <c r="E1377" s="153">
        <v>39792</v>
      </c>
      <c r="F1377" s="91"/>
      <c r="G1377" s="19">
        <v>4</v>
      </c>
      <c r="H1377" s="20">
        <v>18</v>
      </c>
      <c r="I1377" s="20">
        <v>18</v>
      </c>
      <c r="J1377" s="20">
        <v>18</v>
      </c>
      <c r="K1377" s="20">
        <v>0</v>
      </c>
      <c r="L1377" s="156">
        <v>39792</v>
      </c>
      <c r="M1377" s="92"/>
      <c r="N1377" s="19">
        <v>4</v>
      </c>
      <c r="O1377" s="20">
        <v>18</v>
      </c>
      <c r="P1377" s="20">
        <v>18</v>
      </c>
      <c r="Q1377" s="20">
        <v>0</v>
      </c>
      <c r="R1377" s="20">
        <v>18</v>
      </c>
      <c r="S1377" s="4">
        <v>0</v>
      </c>
      <c r="T1377" s="1">
        <v>0</v>
      </c>
      <c r="U1377" s="164">
        <v>39792</v>
      </c>
      <c r="V1377" s="106">
        <v>4</v>
      </c>
      <c r="W1377" s="20">
        <v>18</v>
      </c>
      <c r="X1377" s="437" t="str">
        <f t="shared" si="175"/>
        <v>OK</v>
      </c>
      <c r="Y1377" s="333">
        <f t="shared" si="177"/>
        <v>0</v>
      </c>
      <c r="Z1377" s="9" t="str">
        <f t="shared" si="178"/>
        <v>Credial</v>
      </c>
      <c r="AA1377" s="75">
        <v>39794</v>
      </c>
      <c r="AB1377" s="1220"/>
      <c r="AC1377" s="147">
        <f t="shared" si="176"/>
        <v>2</v>
      </c>
      <c r="AD1377" s="20" t="str">
        <f t="shared" si="174"/>
        <v>OK</v>
      </c>
      <c r="AE1377" s="11" t="str">
        <f t="shared" si="173"/>
        <v>-</v>
      </c>
      <c r="AF1377" s="9" t="e">
        <f>IF(#REF!="","",AA1377-#REF!)</f>
        <v>#REF!</v>
      </c>
      <c r="AG1377" s="97"/>
      <c r="AH1377" s="62"/>
    </row>
    <row r="1378" spans="1:34" s="32" customFormat="1" hidden="1" outlineLevel="1" x14ac:dyDescent="0.2">
      <c r="A1378"/>
      <c r="B1378" s="19">
        <v>5</v>
      </c>
      <c r="C1378" s="383">
        <v>288</v>
      </c>
      <c r="D1378" s="20" t="s">
        <v>30</v>
      </c>
      <c r="E1378" s="153">
        <v>39792</v>
      </c>
      <c r="F1378" s="91"/>
      <c r="G1378" s="19">
        <v>5</v>
      </c>
      <c r="H1378" s="20">
        <v>288</v>
      </c>
      <c r="I1378" s="20">
        <v>288</v>
      </c>
      <c r="J1378" s="20">
        <v>288</v>
      </c>
      <c r="K1378" s="20">
        <v>0</v>
      </c>
      <c r="L1378" s="156">
        <v>39792</v>
      </c>
      <c r="M1378" s="92"/>
      <c r="N1378" s="19">
        <v>5</v>
      </c>
      <c r="O1378" s="20">
        <v>288</v>
      </c>
      <c r="P1378" s="20">
        <v>288</v>
      </c>
      <c r="Q1378" s="20">
        <v>0</v>
      </c>
      <c r="R1378" s="20">
        <v>288</v>
      </c>
      <c r="S1378" s="4">
        <v>0</v>
      </c>
      <c r="T1378" s="1">
        <v>0</v>
      </c>
      <c r="U1378" s="164">
        <v>39792</v>
      </c>
      <c r="V1378" s="106">
        <v>5</v>
      </c>
      <c r="W1378" s="20">
        <v>288</v>
      </c>
      <c r="X1378" s="437" t="str">
        <f t="shared" si="175"/>
        <v>OK</v>
      </c>
      <c r="Y1378" s="333">
        <f t="shared" si="177"/>
        <v>0</v>
      </c>
      <c r="Z1378" s="9" t="str">
        <f t="shared" si="178"/>
        <v>Ikeia</v>
      </c>
      <c r="AA1378" s="75">
        <v>39794</v>
      </c>
      <c r="AB1378" s="1220"/>
      <c r="AC1378" s="147">
        <f t="shared" si="176"/>
        <v>2</v>
      </c>
      <c r="AD1378" s="20" t="str">
        <f t="shared" si="174"/>
        <v>OK</v>
      </c>
      <c r="AE1378" s="11" t="str">
        <f t="shared" si="173"/>
        <v>-</v>
      </c>
      <c r="AF1378" s="9" t="e">
        <f>IF(#REF!="","",AA1378-#REF!)</f>
        <v>#REF!</v>
      </c>
      <c r="AG1378" s="97"/>
      <c r="AH1378" s="62"/>
    </row>
    <row r="1379" spans="1:34" s="32" customFormat="1" hidden="1" outlineLevel="1" x14ac:dyDescent="0.2">
      <c r="A1379"/>
      <c r="B1379" s="19">
        <v>6</v>
      </c>
      <c r="C1379" s="383">
        <v>5</v>
      </c>
      <c r="D1379" s="20" t="s">
        <v>31</v>
      </c>
      <c r="E1379" s="153">
        <v>39792</v>
      </c>
      <c r="F1379" s="91"/>
      <c r="G1379" s="19">
        <v>6</v>
      </c>
      <c r="H1379" s="20">
        <v>5</v>
      </c>
      <c r="I1379" s="20">
        <v>5</v>
      </c>
      <c r="J1379" s="20">
        <v>5</v>
      </c>
      <c r="K1379" s="20">
        <v>0</v>
      </c>
      <c r="L1379" s="156">
        <v>39792</v>
      </c>
      <c r="M1379" s="92"/>
      <c r="N1379" s="19">
        <v>6</v>
      </c>
      <c r="O1379" s="20">
        <v>5</v>
      </c>
      <c r="P1379" s="20">
        <v>5</v>
      </c>
      <c r="Q1379" s="20">
        <v>0</v>
      </c>
      <c r="R1379" s="20">
        <v>5</v>
      </c>
      <c r="S1379" s="4">
        <v>0</v>
      </c>
      <c r="T1379" s="1">
        <v>0</v>
      </c>
      <c r="U1379" s="164">
        <v>39792</v>
      </c>
      <c r="V1379" s="106">
        <v>6</v>
      </c>
      <c r="W1379" s="20">
        <v>5</v>
      </c>
      <c r="X1379" s="437" t="str">
        <f t="shared" si="175"/>
        <v>OK</v>
      </c>
      <c r="Y1379" s="333">
        <f t="shared" si="177"/>
        <v>0</v>
      </c>
      <c r="Z1379" s="9" t="str">
        <f t="shared" si="178"/>
        <v>Moviflor</v>
      </c>
      <c r="AA1379" s="75">
        <v>39794</v>
      </c>
      <c r="AB1379" s="1220"/>
      <c r="AC1379" s="147">
        <f t="shared" si="176"/>
        <v>2</v>
      </c>
      <c r="AD1379" s="20" t="str">
        <f t="shared" si="174"/>
        <v>OK</v>
      </c>
      <c r="AE1379" s="11" t="str">
        <f t="shared" si="173"/>
        <v>-</v>
      </c>
      <c r="AF1379" s="9" t="e">
        <f>IF(#REF!="","",AA1379-#REF!)</f>
        <v>#REF!</v>
      </c>
      <c r="AG1379" s="97"/>
      <c r="AH1379" s="62"/>
    </row>
    <row r="1380" spans="1:34" s="32" customFormat="1" hidden="1" outlineLevel="1" x14ac:dyDescent="0.2">
      <c r="A1380"/>
      <c r="B1380" s="19">
        <v>7</v>
      </c>
      <c r="C1380" s="383">
        <v>104</v>
      </c>
      <c r="D1380" s="20" t="s">
        <v>32</v>
      </c>
      <c r="E1380" s="153">
        <v>39792</v>
      </c>
      <c r="F1380" s="91"/>
      <c r="G1380" s="19">
        <v>7</v>
      </c>
      <c r="H1380" s="20">
        <v>104</v>
      </c>
      <c r="I1380" s="20">
        <v>104</v>
      </c>
      <c r="J1380" s="20">
        <v>104</v>
      </c>
      <c r="K1380" s="20">
        <v>0</v>
      </c>
      <c r="L1380" s="156">
        <v>39792</v>
      </c>
      <c r="M1380" s="92"/>
      <c r="N1380" s="19">
        <v>7</v>
      </c>
      <c r="O1380" s="20">
        <v>104</v>
      </c>
      <c r="P1380" s="20">
        <v>104</v>
      </c>
      <c r="Q1380" s="20">
        <v>0</v>
      </c>
      <c r="R1380" s="20">
        <v>104</v>
      </c>
      <c r="S1380" s="4">
        <v>0</v>
      </c>
      <c r="T1380" s="1">
        <v>0</v>
      </c>
      <c r="U1380" s="164">
        <v>39792</v>
      </c>
      <c r="V1380" s="106">
        <v>7</v>
      </c>
      <c r="W1380" s="20">
        <v>104</v>
      </c>
      <c r="X1380" s="437" t="str">
        <f t="shared" si="175"/>
        <v>OK</v>
      </c>
      <c r="Y1380" s="333">
        <f t="shared" si="177"/>
        <v>0</v>
      </c>
      <c r="Z1380" s="9" t="str">
        <f t="shared" si="178"/>
        <v>Conforama</v>
      </c>
      <c r="AA1380" s="75">
        <v>39794</v>
      </c>
      <c r="AB1380" s="1220"/>
      <c r="AC1380" s="147">
        <f t="shared" si="176"/>
        <v>2</v>
      </c>
      <c r="AD1380" s="20" t="str">
        <f t="shared" si="174"/>
        <v>OK</v>
      </c>
      <c r="AE1380" s="11" t="str">
        <f t="shared" si="173"/>
        <v>-</v>
      </c>
      <c r="AF1380" s="9" t="e">
        <f>IF(#REF!="","",AA1380-#REF!)</f>
        <v>#REF!</v>
      </c>
      <c r="AG1380" s="97"/>
      <c r="AH1380" s="62"/>
    </row>
    <row r="1381" spans="1:34" s="32" customFormat="1" hidden="1" outlineLevel="1" x14ac:dyDescent="0.2">
      <c r="A1381"/>
      <c r="B1381" s="19">
        <v>8</v>
      </c>
      <c r="C1381" s="383">
        <v>12</v>
      </c>
      <c r="D1381" s="20" t="s">
        <v>34</v>
      </c>
      <c r="E1381" s="153">
        <v>39792</v>
      </c>
      <c r="F1381" s="91"/>
      <c r="G1381" s="19">
        <v>8</v>
      </c>
      <c r="H1381" s="20">
        <v>12</v>
      </c>
      <c r="I1381" s="20">
        <v>12</v>
      </c>
      <c r="J1381" s="20">
        <v>12</v>
      </c>
      <c r="K1381" s="20">
        <v>0</v>
      </c>
      <c r="L1381" s="156">
        <v>39792</v>
      </c>
      <c r="M1381" s="92"/>
      <c r="N1381" s="19">
        <v>8</v>
      </c>
      <c r="O1381" s="20">
        <v>12</v>
      </c>
      <c r="P1381" s="20">
        <v>12</v>
      </c>
      <c r="Q1381" s="20">
        <v>0</v>
      </c>
      <c r="R1381" s="20">
        <v>12</v>
      </c>
      <c r="S1381" s="4">
        <v>0</v>
      </c>
      <c r="T1381" s="1">
        <v>0</v>
      </c>
      <c r="U1381" s="164">
        <v>39792</v>
      </c>
      <c r="V1381" s="106">
        <v>8</v>
      </c>
      <c r="W1381" s="20">
        <v>12</v>
      </c>
      <c r="X1381" s="437" t="str">
        <f t="shared" si="175"/>
        <v>OK</v>
      </c>
      <c r="Y1381" s="333">
        <f t="shared" si="177"/>
        <v>0</v>
      </c>
      <c r="Z1381" s="9" t="str">
        <f t="shared" si="178"/>
        <v>Euronics</v>
      </c>
      <c r="AA1381" s="75">
        <v>39794</v>
      </c>
      <c r="AB1381" s="1220"/>
      <c r="AC1381" s="147">
        <f t="shared" si="176"/>
        <v>2</v>
      </c>
      <c r="AD1381" s="20" t="str">
        <f t="shared" si="174"/>
        <v>OK</v>
      </c>
      <c r="AE1381" s="11" t="str">
        <f t="shared" si="173"/>
        <v>-</v>
      </c>
      <c r="AF1381" s="9" t="e">
        <f>IF(#REF!="","",AA1381-#REF!)</f>
        <v>#REF!</v>
      </c>
      <c r="AG1381" s="97"/>
      <c r="AH1381" s="62"/>
    </row>
    <row r="1382" spans="1:34" s="32" customFormat="1" hidden="1" outlineLevel="1" x14ac:dyDescent="0.2">
      <c r="A1382"/>
      <c r="B1382" s="22">
        <v>9</v>
      </c>
      <c r="C1382" s="404">
        <v>6</v>
      </c>
      <c r="D1382" s="21" t="s">
        <v>35</v>
      </c>
      <c r="E1382" s="153">
        <v>39792</v>
      </c>
      <c r="F1382" s="91"/>
      <c r="G1382" s="22">
        <v>9</v>
      </c>
      <c r="H1382" s="21">
        <v>6</v>
      </c>
      <c r="I1382" s="21">
        <v>6</v>
      </c>
      <c r="J1382" s="21">
        <v>6</v>
      </c>
      <c r="K1382" s="21">
        <v>0</v>
      </c>
      <c r="L1382" s="157">
        <v>39792</v>
      </c>
      <c r="M1382" s="92"/>
      <c r="N1382" s="22">
        <v>9</v>
      </c>
      <c r="O1382" s="21">
        <v>6</v>
      </c>
      <c r="P1382" s="21">
        <v>6</v>
      </c>
      <c r="Q1382" s="21">
        <v>0</v>
      </c>
      <c r="R1382" s="21">
        <v>6</v>
      </c>
      <c r="S1382" s="14">
        <v>0</v>
      </c>
      <c r="T1382" s="102">
        <v>0</v>
      </c>
      <c r="U1382" s="164">
        <v>39792</v>
      </c>
      <c r="V1382" s="108">
        <v>9</v>
      </c>
      <c r="W1382" s="21">
        <v>6</v>
      </c>
      <c r="X1382" s="437" t="str">
        <f t="shared" si="175"/>
        <v>OK</v>
      </c>
      <c r="Y1382" s="333">
        <f t="shared" si="177"/>
        <v>0</v>
      </c>
      <c r="Z1382" s="12" t="str">
        <f t="shared" si="178"/>
        <v>Tien 21</v>
      </c>
      <c r="AA1382" s="75">
        <v>39794</v>
      </c>
      <c r="AB1382" s="1221"/>
      <c r="AC1382" s="147">
        <f t="shared" si="176"/>
        <v>2</v>
      </c>
      <c r="AD1382" s="20" t="str">
        <f t="shared" si="174"/>
        <v>OK</v>
      </c>
      <c r="AE1382" s="11" t="str">
        <f>IF(AND((AA1382=""),$E$8&gt;(V1436+5)),"ALERTA","-")</f>
        <v>-</v>
      </c>
      <c r="AF1382" s="9" t="e">
        <f>IF(#REF!="","",AA1382-#REF!)</f>
        <v>#REF!</v>
      </c>
      <c r="AG1382" s="97"/>
      <c r="AH1382" s="62"/>
    </row>
    <row r="1383" spans="1:34" s="32" customFormat="1" hidden="1" outlineLevel="1" x14ac:dyDescent="0.2">
      <c r="A1383"/>
      <c r="B1383" s="19">
        <v>1</v>
      </c>
      <c r="C1383" s="383">
        <v>22</v>
      </c>
      <c r="D1383" s="20" t="s">
        <v>24</v>
      </c>
      <c r="E1383" s="153">
        <v>39794</v>
      </c>
      <c r="F1383" s="91"/>
      <c r="G1383" s="19">
        <v>1</v>
      </c>
      <c r="H1383" s="78">
        <v>137</v>
      </c>
      <c r="I1383" s="20">
        <v>22</v>
      </c>
      <c r="J1383" s="20">
        <v>22</v>
      </c>
      <c r="K1383" s="20">
        <v>0</v>
      </c>
      <c r="L1383" s="156">
        <v>39797</v>
      </c>
      <c r="M1383" s="92"/>
      <c r="N1383" s="19">
        <v>1</v>
      </c>
      <c r="O1383" s="20">
        <v>22</v>
      </c>
      <c r="P1383" s="20">
        <v>22</v>
      </c>
      <c r="Q1383" s="20">
        <v>0</v>
      </c>
      <c r="R1383" s="20">
        <v>22</v>
      </c>
      <c r="S1383" s="4">
        <v>0</v>
      </c>
      <c r="T1383" s="1">
        <v>0</v>
      </c>
      <c r="U1383" s="164">
        <v>39794</v>
      </c>
      <c r="V1383" s="106">
        <v>1</v>
      </c>
      <c r="W1383" s="20">
        <v>22</v>
      </c>
      <c r="X1383" s="437" t="str">
        <f t="shared" si="175"/>
        <v>OK</v>
      </c>
      <c r="Y1383" s="333">
        <f t="shared" si="177"/>
        <v>0</v>
      </c>
      <c r="Z1383" s="9" t="str">
        <f t="shared" si="178"/>
        <v>White</v>
      </c>
      <c r="AA1383" s="75">
        <v>39800</v>
      </c>
      <c r="AB1383" s="1219">
        <f>SUM(W1383:W1394)</f>
        <v>223</v>
      </c>
      <c r="AC1383" s="147">
        <f t="shared" si="176"/>
        <v>6</v>
      </c>
      <c r="AD1383" s="20" t="str">
        <f t="shared" si="174"/>
        <v>OK</v>
      </c>
      <c r="AE1383" s="11" t="str">
        <f>IF(AND((AA1383=""),$E$8&gt;(V1437+5)),"ALERTA","-")</f>
        <v>-</v>
      </c>
      <c r="AF1383" s="9" t="e">
        <f>IF(#REF!="","",AA1383-#REF!)</f>
        <v>#REF!</v>
      </c>
      <c r="AG1383" s="97"/>
      <c r="AH1383" s="62"/>
    </row>
    <row r="1384" spans="1:34" s="32" customFormat="1" hidden="1" outlineLevel="1" x14ac:dyDescent="0.2">
      <c r="A1384"/>
      <c r="B1384" s="19">
        <v>2</v>
      </c>
      <c r="C1384" s="383">
        <v>1</v>
      </c>
      <c r="D1384" s="20" t="s">
        <v>25</v>
      </c>
      <c r="E1384" s="153">
        <v>39794</v>
      </c>
      <c r="F1384" s="91"/>
      <c r="G1384" s="19">
        <v>2</v>
      </c>
      <c r="H1384" s="20">
        <v>1</v>
      </c>
      <c r="I1384" s="20">
        <v>1</v>
      </c>
      <c r="J1384" s="20">
        <v>1</v>
      </c>
      <c r="K1384" s="20">
        <v>0</v>
      </c>
      <c r="L1384" s="156">
        <v>39797</v>
      </c>
      <c r="M1384" s="92"/>
      <c r="N1384" s="19">
        <v>2</v>
      </c>
      <c r="O1384" s="20">
        <v>1</v>
      </c>
      <c r="P1384" s="20">
        <v>1</v>
      </c>
      <c r="Q1384" s="20">
        <v>0</v>
      </c>
      <c r="R1384" s="20">
        <v>1</v>
      </c>
      <c r="S1384" s="4">
        <v>0</v>
      </c>
      <c r="T1384" s="1">
        <v>0</v>
      </c>
      <c r="U1384" s="164">
        <v>39794</v>
      </c>
      <c r="V1384" s="106">
        <v>2</v>
      </c>
      <c r="W1384" s="20">
        <v>1</v>
      </c>
      <c r="X1384" s="437" t="str">
        <f t="shared" si="175"/>
        <v>OK</v>
      </c>
      <c r="Y1384" s="333">
        <f t="shared" si="177"/>
        <v>0</v>
      </c>
      <c r="Z1384" s="9" t="str">
        <f t="shared" si="178"/>
        <v>Green</v>
      </c>
      <c r="AA1384" s="75">
        <v>39800</v>
      </c>
      <c r="AB1384" s="1220"/>
      <c r="AC1384" s="147">
        <f t="shared" si="176"/>
        <v>6</v>
      </c>
      <c r="AD1384" s="20" t="str">
        <f t="shared" si="174"/>
        <v>OK</v>
      </c>
      <c r="AE1384" s="11" t="str">
        <f t="shared" ref="AE1384:AE1415" si="179">IF(AND((AA1384=""),$E$8&gt;(V1439+5)),"ALERTA","-")</f>
        <v>-</v>
      </c>
      <c r="AF1384" s="9" t="e">
        <f>IF(#REF!="","",AA1384-#REF!)</f>
        <v>#REF!</v>
      </c>
      <c r="AG1384" s="97"/>
      <c r="AH1384" s="62"/>
    </row>
    <row r="1385" spans="1:34" s="32" customFormat="1" hidden="1" outlineLevel="1" x14ac:dyDescent="0.2">
      <c r="A1385"/>
      <c r="B1385" s="19">
        <v>3</v>
      </c>
      <c r="C1385" s="383">
        <v>8</v>
      </c>
      <c r="D1385" s="20" t="s">
        <v>26</v>
      </c>
      <c r="E1385" s="153">
        <v>39794</v>
      </c>
      <c r="F1385" s="91"/>
      <c r="G1385" s="19">
        <v>3</v>
      </c>
      <c r="H1385" s="20">
        <v>8</v>
      </c>
      <c r="I1385" s="20">
        <v>8</v>
      </c>
      <c r="J1385" s="20">
        <v>8</v>
      </c>
      <c r="K1385" s="20">
        <v>0</v>
      </c>
      <c r="L1385" s="156">
        <v>39797</v>
      </c>
      <c r="M1385" s="92"/>
      <c r="N1385" s="19">
        <v>3</v>
      </c>
      <c r="O1385" s="20">
        <v>8</v>
      </c>
      <c r="P1385" s="20">
        <v>8</v>
      </c>
      <c r="Q1385" s="20">
        <v>0</v>
      </c>
      <c r="R1385" s="20">
        <v>8</v>
      </c>
      <c r="S1385" s="4">
        <v>0</v>
      </c>
      <c r="T1385" s="1">
        <v>0</v>
      </c>
      <c r="U1385" s="164">
        <v>39794</v>
      </c>
      <c r="V1385" s="106">
        <v>3</v>
      </c>
      <c r="W1385" s="20">
        <v>8</v>
      </c>
      <c r="X1385" s="437" t="str">
        <f t="shared" si="175"/>
        <v>OK</v>
      </c>
      <c r="Y1385" s="333">
        <f t="shared" si="177"/>
        <v>0</v>
      </c>
      <c r="Z1385" s="9" t="str">
        <f t="shared" si="178"/>
        <v>Black</v>
      </c>
      <c r="AA1385" s="75">
        <v>39800</v>
      </c>
      <c r="AB1385" s="1220"/>
      <c r="AC1385" s="147">
        <f t="shared" si="176"/>
        <v>6</v>
      </c>
      <c r="AD1385" s="20" t="str">
        <f t="shared" si="174"/>
        <v>OK</v>
      </c>
      <c r="AE1385" s="11" t="str">
        <f t="shared" si="179"/>
        <v>-</v>
      </c>
      <c r="AF1385" s="9" t="e">
        <f>IF(#REF!="","",AA1385-#REF!)</f>
        <v>#REF!</v>
      </c>
      <c r="AG1385" s="97"/>
      <c r="AH1385" s="62"/>
    </row>
    <row r="1386" spans="1:34" s="32" customFormat="1" hidden="1" outlineLevel="1" x14ac:dyDescent="0.2">
      <c r="A1386"/>
      <c r="B1386" s="19">
        <v>4</v>
      </c>
      <c r="C1386" s="383">
        <v>1</v>
      </c>
      <c r="D1386" s="20" t="s">
        <v>28</v>
      </c>
      <c r="E1386" s="153">
        <v>39794</v>
      </c>
      <c r="F1386" s="91"/>
      <c r="G1386" s="19">
        <v>4</v>
      </c>
      <c r="H1386" s="20">
        <v>1</v>
      </c>
      <c r="I1386" s="20">
        <v>1</v>
      </c>
      <c r="J1386" s="20">
        <v>1</v>
      </c>
      <c r="K1386" s="20">
        <v>0</v>
      </c>
      <c r="L1386" s="156">
        <v>39797</v>
      </c>
      <c r="M1386" s="92"/>
      <c r="N1386" s="19">
        <v>4</v>
      </c>
      <c r="O1386" s="20">
        <v>1</v>
      </c>
      <c r="P1386" s="20">
        <v>1</v>
      </c>
      <c r="Q1386" s="20">
        <v>0</v>
      </c>
      <c r="R1386" s="20">
        <v>1</v>
      </c>
      <c r="S1386" s="4">
        <v>0</v>
      </c>
      <c r="T1386" s="1">
        <v>0</v>
      </c>
      <c r="U1386" s="164">
        <v>39794</v>
      </c>
      <c r="V1386" s="106">
        <v>4</v>
      </c>
      <c r="W1386" s="20">
        <v>1</v>
      </c>
      <c r="X1386" s="437" t="str">
        <f t="shared" si="175"/>
        <v>OK</v>
      </c>
      <c r="Y1386" s="333">
        <f t="shared" si="177"/>
        <v>0</v>
      </c>
      <c r="Z1386" s="9" t="str">
        <f t="shared" si="178"/>
        <v>Finance</v>
      </c>
      <c r="AA1386" s="75">
        <v>39800</v>
      </c>
      <c r="AB1386" s="1220"/>
      <c r="AC1386" s="147">
        <f t="shared" si="176"/>
        <v>6</v>
      </c>
      <c r="AD1386" s="20" t="str">
        <f t="shared" si="174"/>
        <v>OK</v>
      </c>
      <c r="AE1386" s="11" t="str">
        <f t="shared" si="179"/>
        <v>-</v>
      </c>
      <c r="AF1386" s="9" t="e">
        <f>IF(#REF!="","",AA1386-#REF!)</f>
        <v>#REF!</v>
      </c>
      <c r="AG1386" s="97"/>
      <c r="AH1386" s="62"/>
    </row>
    <row r="1387" spans="1:34" s="32" customFormat="1" hidden="1" outlineLevel="1" x14ac:dyDescent="0.2">
      <c r="A1387"/>
      <c r="B1387" s="19">
        <v>5</v>
      </c>
      <c r="C1387" s="383">
        <v>10</v>
      </c>
      <c r="D1387" s="20" t="s">
        <v>29</v>
      </c>
      <c r="E1387" s="153">
        <v>39794</v>
      </c>
      <c r="F1387" s="91"/>
      <c r="G1387" s="19">
        <v>5</v>
      </c>
      <c r="H1387" s="20">
        <v>10</v>
      </c>
      <c r="I1387" s="20">
        <v>10</v>
      </c>
      <c r="J1387" s="20">
        <v>10</v>
      </c>
      <c r="K1387" s="20">
        <v>0</v>
      </c>
      <c r="L1387" s="156">
        <v>39797</v>
      </c>
      <c r="M1387" s="92"/>
      <c r="N1387" s="19">
        <v>5</v>
      </c>
      <c r="O1387" s="20">
        <v>10</v>
      </c>
      <c r="P1387" s="20">
        <v>10</v>
      </c>
      <c r="Q1387" s="20">
        <v>0</v>
      </c>
      <c r="R1387" s="20">
        <v>10</v>
      </c>
      <c r="S1387" s="4">
        <v>0</v>
      </c>
      <c r="T1387" s="1">
        <v>0</v>
      </c>
      <c r="U1387" s="164">
        <v>39794</v>
      </c>
      <c r="V1387" s="106">
        <v>5</v>
      </c>
      <c r="W1387" s="20">
        <v>10</v>
      </c>
      <c r="X1387" s="437" t="str">
        <f t="shared" si="175"/>
        <v>OK</v>
      </c>
      <c r="Y1387" s="333">
        <f t="shared" si="177"/>
        <v>0</v>
      </c>
      <c r="Z1387" s="9" t="str">
        <f t="shared" si="178"/>
        <v>Credial</v>
      </c>
      <c r="AA1387" s="75">
        <v>39800</v>
      </c>
      <c r="AB1387" s="1220"/>
      <c r="AC1387" s="147">
        <f t="shared" si="176"/>
        <v>6</v>
      </c>
      <c r="AD1387" s="20" t="str">
        <f t="shared" si="174"/>
        <v>OK</v>
      </c>
      <c r="AE1387" s="11" t="str">
        <f t="shared" si="179"/>
        <v>-</v>
      </c>
      <c r="AF1387" s="9" t="e">
        <f>IF(#REF!="","",AA1387-#REF!)</f>
        <v>#REF!</v>
      </c>
      <c r="AG1387" s="97"/>
      <c r="AH1387" s="62"/>
    </row>
    <row r="1388" spans="1:34" s="32" customFormat="1" hidden="1" outlineLevel="1" x14ac:dyDescent="0.2">
      <c r="A1388"/>
      <c r="B1388" s="19">
        <v>6</v>
      </c>
      <c r="C1388" s="383">
        <v>43</v>
      </c>
      <c r="D1388" s="20" t="s">
        <v>30</v>
      </c>
      <c r="E1388" s="153">
        <v>39794</v>
      </c>
      <c r="F1388" s="91"/>
      <c r="G1388" s="19">
        <v>6</v>
      </c>
      <c r="H1388" s="20">
        <v>43</v>
      </c>
      <c r="I1388" s="20">
        <v>43</v>
      </c>
      <c r="J1388" s="20">
        <v>43</v>
      </c>
      <c r="K1388" s="20">
        <v>0</v>
      </c>
      <c r="L1388" s="156">
        <v>39797</v>
      </c>
      <c r="M1388" s="92"/>
      <c r="N1388" s="19">
        <v>6</v>
      </c>
      <c r="O1388" s="20">
        <v>43</v>
      </c>
      <c r="P1388" s="20">
        <v>43</v>
      </c>
      <c r="Q1388" s="20">
        <v>0</v>
      </c>
      <c r="R1388" s="20">
        <v>43</v>
      </c>
      <c r="S1388" s="4">
        <v>0</v>
      </c>
      <c r="T1388" s="1">
        <v>0</v>
      </c>
      <c r="U1388" s="164">
        <v>39794</v>
      </c>
      <c r="V1388" s="106">
        <v>6</v>
      </c>
      <c r="W1388" s="20">
        <v>43</v>
      </c>
      <c r="X1388" s="437" t="str">
        <f t="shared" si="175"/>
        <v>OK</v>
      </c>
      <c r="Y1388" s="333">
        <f t="shared" si="177"/>
        <v>0</v>
      </c>
      <c r="Z1388" s="9" t="str">
        <f t="shared" si="178"/>
        <v>Ikeia</v>
      </c>
      <c r="AA1388" s="75">
        <v>39800</v>
      </c>
      <c r="AB1388" s="1220"/>
      <c r="AC1388" s="147">
        <f t="shared" si="176"/>
        <v>6</v>
      </c>
      <c r="AD1388" s="20" t="str">
        <f t="shared" si="174"/>
        <v>OK</v>
      </c>
      <c r="AE1388" s="11" t="str">
        <f t="shared" si="179"/>
        <v>-</v>
      </c>
      <c r="AF1388" s="9" t="e">
        <f>IF(#REF!="","",AA1388-#REF!)</f>
        <v>#REF!</v>
      </c>
      <c r="AG1388" s="97"/>
      <c r="AH1388" s="62"/>
    </row>
    <row r="1389" spans="1:34" s="32" customFormat="1" hidden="1" outlineLevel="1" x14ac:dyDescent="0.2">
      <c r="A1389"/>
      <c r="B1389" s="19">
        <v>7</v>
      </c>
      <c r="C1389" s="383">
        <v>5</v>
      </c>
      <c r="D1389" s="20" t="s">
        <v>31</v>
      </c>
      <c r="E1389" s="153">
        <v>39794</v>
      </c>
      <c r="F1389" s="91"/>
      <c r="G1389" s="19">
        <v>7</v>
      </c>
      <c r="H1389" s="20">
        <v>5</v>
      </c>
      <c r="I1389" s="20">
        <v>5</v>
      </c>
      <c r="J1389" s="20">
        <v>5</v>
      </c>
      <c r="K1389" s="20">
        <v>0</v>
      </c>
      <c r="L1389" s="156">
        <v>39797</v>
      </c>
      <c r="M1389" s="92"/>
      <c r="N1389" s="19">
        <v>7</v>
      </c>
      <c r="O1389" s="20">
        <v>5</v>
      </c>
      <c r="P1389" s="20">
        <v>5</v>
      </c>
      <c r="Q1389" s="20">
        <v>0</v>
      </c>
      <c r="R1389" s="20">
        <v>5</v>
      </c>
      <c r="S1389" s="4">
        <v>0</v>
      </c>
      <c r="T1389" s="1">
        <v>0</v>
      </c>
      <c r="U1389" s="164">
        <v>39794</v>
      </c>
      <c r="V1389" s="106">
        <v>7</v>
      </c>
      <c r="W1389" s="20">
        <v>5</v>
      </c>
      <c r="X1389" s="437" t="str">
        <f t="shared" si="175"/>
        <v>OK</v>
      </c>
      <c r="Y1389" s="333">
        <f t="shared" si="177"/>
        <v>0</v>
      </c>
      <c r="Z1389" s="9" t="str">
        <f t="shared" si="178"/>
        <v>Moviflor</v>
      </c>
      <c r="AA1389" s="75">
        <v>39800</v>
      </c>
      <c r="AB1389" s="1220"/>
      <c r="AC1389" s="147">
        <f t="shared" si="176"/>
        <v>6</v>
      </c>
      <c r="AD1389" s="20" t="str">
        <f t="shared" si="174"/>
        <v>OK</v>
      </c>
      <c r="AE1389" s="11" t="str">
        <f t="shared" si="179"/>
        <v>-</v>
      </c>
      <c r="AF1389" s="9" t="e">
        <f>IF(#REF!="","",AA1389-#REF!)</f>
        <v>#REF!</v>
      </c>
      <c r="AG1389" s="97"/>
      <c r="AH1389" s="62"/>
    </row>
    <row r="1390" spans="1:34" s="32" customFormat="1" hidden="1" outlineLevel="1" x14ac:dyDescent="0.2">
      <c r="A1390"/>
      <c r="B1390" s="19">
        <v>8</v>
      </c>
      <c r="C1390" s="383">
        <v>114</v>
      </c>
      <c r="D1390" s="20" t="s">
        <v>32</v>
      </c>
      <c r="E1390" s="153">
        <v>39794</v>
      </c>
      <c r="F1390" s="91"/>
      <c r="G1390" s="19">
        <v>8</v>
      </c>
      <c r="H1390" s="20">
        <v>114</v>
      </c>
      <c r="I1390" s="20">
        <v>114</v>
      </c>
      <c r="J1390" s="20">
        <v>114</v>
      </c>
      <c r="K1390" s="20">
        <v>0</v>
      </c>
      <c r="L1390" s="156">
        <v>39797</v>
      </c>
      <c r="M1390" s="92"/>
      <c r="N1390" s="19">
        <v>8</v>
      </c>
      <c r="O1390" s="20">
        <v>114</v>
      </c>
      <c r="P1390" s="20">
        <v>114</v>
      </c>
      <c r="Q1390" s="20">
        <v>0</v>
      </c>
      <c r="R1390" s="20">
        <v>114</v>
      </c>
      <c r="S1390" s="4">
        <v>0</v>
      </c>
      <c r="T1390" s="1">
        <v>0</v>
      </c>
      <c r="U1390" s="164">
        <v>39794</v>
      </c>
      <c r="V1390" s="106">
        <v>8</v>
      </c>
      <c r="W1390" s="20">
        <v>114</v>
      </c>
      <c r="X1390" s="437" t="str">
        <f t="shared" si="175"/>
        <v>OK</v>
      </c>
      <c r="Y1390" s="333">
        <f t="shared" si="177"/>
        <v>0</v>
      </c>
      <c r="Z1390" s="9" t="str">
        <f t="shared" si="178"/>
        <v>Conforama</v>
      </c>
      <c r="AA1390" s="75">
        <v>39800</v>
      </c>
      <c r="AB1390" s="1220"/>
      <c r="AC1390" s="147">
        <f t="shared" si="176"/>
        <v>6</v>
      </c>
      <c r="AD1390" s="20" t="str">
        <f t="shared" si="174"/>
        <v>OK</v>
      </c>
      <c r="AE1390" s="11" t="str">
        <f t="shared" si="179"/>
        <v>-</v>
      </c>
      <c r="AF1390" s="9" t="e">
        <f>IF(#REF!="","",AA1390-#REF!)</f>
        <v>#REF!</v>
      </c>
      <c r="AG1390" s="97"/>
      <c r="AH1390" s="62"/>
    </row>
    <row r="1391" spans="1:34" s="32" customFormat="1" hidden="1" outlineLevel="1" x14ac:dyDescent="0.2">
      <c r="A1391"/>
      <c r="B1391" s="19">
        <v>9</v>
      </c>
      <c r="C1391" s="383">
        <v>4</v>
      </c>
      <c r="D1391" s="20" t="s">
        <v>34</v>
      </c>
      <c r="E1391" s="153">
        <v>39794</v>
      </c>
      <c r="F1391" s="91"/>
      <c r="G1391" s="19">
        <v>9</v>
      </c>
      <c r="H1391" s="20">
        <v>4</v>
      </c>
      <c r="I1391" s="20">
        <v>4</v>
      </c>
      <c r="J1391" s="20">
        <v>4</v>
      </c>
      <c r="K1391" s="20">
        <v>0</v>
      </c>
      <c r="L1391" s="156">
        <v>39797</v>
      </c>
      <c r="M1391" s="92"/>
      <c r="N1391" s="19">
        <v>9</v>
      </c>
      <c r="O1391" s="20">
        <v>4</v>
      </c>
      <c r="P1391" s="20">
        <v>4</v>
      </c>
      <c r="Q1391" s="20">
        <v>0</v>
      </c>
      <c r="R1391" s="20">
        <v>4</v>
      </c>
      <c r="S1391" s="4">
        <v>0</v>
      </c>
      <c r="T1391" s="1">
        <v>0</v>
      </c>
      <c r="U1391" s="164">
        <v>39794</v>
      </c>
      <c r="V1391" s="106">
        <v>9</v>
      </c>
      <c r="W1391" s="20">
        <v>4</v>
      </c>
      <c r="X1391" s="437" t="str">
        <f t="shared" si="175"/>
        <v>OK</v>
      </c>
      <c r="Y1391" s="333">
        <f t="shared" si="177"/>
        <v>0</v>
      </c>
      <c r="Z1391" s="9" t="str">
        <f t="shared" si="178"/>
        <v>Euronics</v>
      </c>
      <c r="AA1391" s="75">
        <v>39800</v>
      </c>
      <c r="AB1391" s="1220"/>
      <c r="AC1391" s="147">
        <f t="shared" si="176"/>
        <v>6</v>
      </c>
      <c r="AD1391" s="20" t="str">
        <f t="shared" si="174"/>
        <v>OK</v>
      </c>
      <c r="AE1391" s="11" t="str">
        <f t="shared" si="179"/>
        <v>-</v>
      </c>
      <c r="AF1391" s="9" t="e">
        <f>IF(#REF!="","",AA1391-#REF!)</f>
        <v>#REF!</v>
      </c>
      <c r="AG1391" s="97"/>
      <c r="AH1391" s="62"/>
    </row>
    <row r="1392" spans="1:34" s="32" customFormat="1" hidden="1" outlineLevel="1" x14ac:dyDescent="0.2">
      <c r="A1392"/>
      <c r="B1392" s="19">
        <v>10</v>
      </c>
      <c r="C1392" s="383">
        <v>11</v>
      </c>
      <c r="D1392" s="20" t="s">
        <v>35</v>
      </c>
      <c r="E1392" s="153">
        <v>39794</v>
      </c>
      <c r="F1392" s="91"/>
      <c r="G1392" s="19">
        <v>10</v>
      </c>
      <c r="H1392" s="20">
        <v>11</v>
      </c>
      <c r="I1392" s="20">
        <v>11</v>
      </c>
      <c r="J1392" s="20">
        <v>11</v>
      </c>
      <c r="K1392" s="20">
        <v>0</v>
      </c>
      <c r="L1392" s="156">
        <v>39797</v>
      </c>
      <c r="M1392" s="92"/>
      <c r="N1392" s="19">
        <v>10</v>
      </c>
      <c r="O1392" s="20">
        <v>11</v>
      </c>
      <c r="P1392" s="20">
        <v>11</v>
      </c>
      <c r="Q1392" s="20">
        <v>0</v>
      </c>
      <c r="R1392" s="20">
        <v>11</v>
      </c>
      <c r="S1392" s="4">
        <v>0</v>
      </c>
      <c r="T1392" s="1">
        <v>0</v>
      </c>
      <c r="U1392" s="164">
        <v>39794</v>
      </c>
      <c r="V1392" s="106">
        <v>10</v>
      </c>
      <c r="W1392" s="20">
        <v>11</v>
      </c>
      <c r="X1392" s="437" t="str">
        <f t="shared" si="175"/>
        <v>OK</v>
      </c>
      <c r="Y1392" s="333">
        <f t="shared" si="177"/>
        <v>0</v>
      </c>
      <c r="Z1392" s="9" t="str">
        <f t="shared" si="178"/>
        <v>Tien 21</v>
      </c>
      <c r="AA1392" s="75">
        <v>39800</v>
      </c>
      <c r="AB1392" s="1220"/>
      <c r="AC1392" s="147">
        <f t="shared" si="176"/>
        <v>6</v>
      </c>
      <c r="AD1392" s="20" t="str">
        <f t="shared" si="174"/>
        <v>OK</v>
      </c>
      <c r="AE1392" s="11" t="str">
        <f t="shared" si="179"/>
        <v>-</v>
      </c>
      <c r="AF1392" s="9" t="e">
        <f>IF(#REF!="","",AA1392-#REF!)</f>
        <v>#REF!</v>
      </c>
      <c r="AG1392" s="97"/>
      <c r="AH1392" s="62"/>
    </row>
    <row r="1393" spans="1:34" s="32" customFormat="1" hidden="1" outlineLevel="1" x14ac:dyDescent="0.2">
      <c r="A1393"/>
      <c r="B1393" s="19">
        <v>11</v>
      </c>
      <c r="C1393" s="383">
        <v>3</v>
      </c>
      <c r="D1393" s="20" t="s">
        <v>36</v>
      </c>
      <c r="E1393" s="153">
        <v>39794</v>
      </c>
      <c r="F1393" s="91"/>
      <c r="G1393" s="19">
        <v>11</v>
      </c>
      <c r="H1393" s="20">
        <v>3</v>
      </c>
      <c r="I1393" s="20">
        <v>3</v>
      </c>
      <c r="J1393" s="20">
        <v>3</v>
      </c>
      <c r="K1393" s="20">
        <v>0</v>
      </c>
      <c r="L1393" s="156">
        <v>39797</v>
      </c>
      <c r="M1393" s="92"/>
      <c r="N1393" s="19">
        <v>11</v>
      </c>
      <c r="O1393" s="20">
        <v>3</v>
      </c>
      <c r="P1393" s="20">
        <v>3</v>
      </c>
      <c r="Q1393" s="20">
        <v>0</v>
      </c>
      <c r="R1393" s="20">
        <v>3</v>
      </c>
      <c r="S1393" s="4">
        <v>0</v>
      </c>
      <c r="T1393" s="1">
        <v>0</v>
      </c>
      <c r="U1393" s="164">
        <v>39794</v>
      </c>
      <c r="V1393" s="106">
        <v>11</v>
      </c>
      <c r="W1393" s="20">
        <v>3</v>
      </c>
      <c r="X1393" s="437" t="str">
        <f t="shared" si="175"/>
        <v>OK</v>
      </c>
      <c r="Y1393" s="333">
        <f t="shared" si="177"/>
        <v>0</v>
      </c>
      <c r="Z1393" s="9" t="str">
        <f t="shared" si="178"/>
        <v>Confort</v>
      </c>
      <c r="AA1393" s="75">
        <v>39800</v>
      </c>
      <c r="AB1393" s="1220"/>
      <c r="AC1393" s="147">
        <f t="shared" si="176"/>
        <v>6</v>
      </c>
      <c r="AD1393" s="20" t="str">
        <f t="shared" si="174"/>
        <v>OK</v>
      </c>
      <c r="AE1393" s="11" t="str">
        <f t="shared" si="179"/>
        <v>-</v>
      </c>
      <c r="AF1393" s="9" t="e">
        <f>IF(#REF!="","",AA1393-#REF!)</f>
        <v>#REF!</v>
      </c>
      <c r="AG1393" s="97"/>
      <c r="AH1393" s="62"/>
    </row>
    <row r="1394" spans="1:34" s="32" customFormat="1" hidden="1" outlineLevel="1" x14ac:dyDescent="0.2">
      <c r="A1394"/>
      <c r="B1394" s="22">
        <v>12</v>
      </c>
      <c r="C1394" s="404">
        <v>1</v>
      </c>
      <c r="D1394" s="21" t="s">
        <v>37</v>
      </c>
      <c r="E1394" s="153">
        <v>39794</v>
      </c>
      <c r="F1394" s="91"/>
      <c r="G1394" s="22">
        <v>12</v>
      </c>
      <c r="H1394" s="21">
        <v>1</v>
      </c>
      <c r="I1394" s="21">
        <v>1</v>
      </c>
      <c r="J1394" s="21">
        <v>1</v>
      </c>
      <c r="K1394" s="21">
        <v>0</v>
      </c>
      <c r="L1394" s="157">
        <v>39797</v>
      </c>
      <c r="M1394" s="92"/>
      <c r="N1394" s="22">
        <v>12</v>
      </c>
      <c r="O1394" s="21">
        <v>1</v>
      </c>
      <c r="P1394" s="21">
        <v>1</v>
      </c>
      <c r="Q1394" s="21">
        <v>0</v>
      </c>
      <c r="R1394" s="21">
        <v>1</v>
      </c>
      <c r="S1394" s="14">
        <v>0</v>
      </c>
      <c r="T1394" s="102">
        <v>0</v>
      </c>
      <c r="U1394" s="164">
        <v>39794</v>
      </c>
      <c r="V1394" s="108">
        <v>12</v>
      </c>
      <c r="W1394" s="21">
        <v>1</v>
      </c>
      <c r="X1394" s="437" t="str">
        <f t="shared" si="175"/>
        <v>OK</v>
      </c>
      <c r="Y1394" s="333">
        <f t="shared" si="177"/>
        <v>0</v>
      </c>
      <c r="Z1394" s="12" t="str">
        <f t="shared" si="178"/>
        <v>Solmar</v>
      </c>
      <c r="AA1394" s="75">
        <v>39800</v>
      </c>
      <c r="AB1394" s="1221"/>
      <c r="AC1394" s="147">
        <f t="shared" si="176"/>
        <v>6</v>
      </c>
      <c r="AD1394" s="20" t="str">
        <f t="shared" si="174"/>
        <v>OK</v>
      </c>
      <c r="AE1394" s="11" t="str">
        <f t="shared" si="179"/>
        <v>-</v>
      </c>
      <c r="AF1394" s="9" t="e">
        <f>IF(#REF!="","",AA1394-#REF!)</f>
        <v>#REF!</v>
      </c>
      <c r="AG1394" s="97"/>
      <c r="AH1394" s="62"/>
    </row>
    <row r="1395" spans="1:34" s="32" customFormat="1" hidden="1" outlineLevel="1" x14ac:dyDescent="0.2">
      <c r="A1395"/>
      <c r="B1395" s="19">
        <v>1</v>
      </c>
      <c r="C1395" s="383">
        <v>51</v>
      </c>
      <c r="D1395" s="20" t="s">
        <v>24</v>
      </c>
      <c r="E1395" s="153">
        <v>39798</v>
      </c>
      <c r="F1395" s="91"/>
      <c r="G1395" s="19">
        <v>1</v>
      </c>
      <c r="H1395" s="78">
        <v>170</v>
      </c>
      <c r="I1395" s="20">
        <v>51</v>
      </c>
      <c r="J1395" s="20">
        <v>51</v>
      </c>
      <c r="K1395" s="20">
        <v>0</v>
      </c>
      <c r="L1395" s="156">
        <v>39800</v>
      </c>
      <c r="M1395" s="92"/>
      <c r="N1395" s="19">
        <v>1</v>
      </c>
      <c r="O1395" s="20">
        <v>51</v>
      </c>
      <c r="P1395" s="20">
        <v>51</v>
      </c>
      <c r="Q1395" s="20">
        <v>0</v>
      </c>
      <c r="R1395" s="20">
        <v>51</v>
      </c>
      <c r="S1395" s="4">
        <v>0</v>
      </c>
      <c r="T1395" s="4">
        <v>0</v>
      </c>
      <c r="U1395" s="163">
        <v>39798</v>
      </c>
      <c r="V1395" s="19">
        <v>1</v>
      </c>
      <c r="W1395" s="20">
        <v>51</v>
      </c>
      <c r="X1395" s="437" t="str">
        <f t="shared" si="175"/>
        <v>OK</v>
      </c>
      <c r="Y1395" s="333">
        <f t="shared" si="177"/>
        <v>0</v>
      </c>
      <c r="Z1395" s="9" t="str">
        <f t="shared" si="178"/>
        <v>White</v>
      </c>
      <c r="AA1395" s="75">
        <v>39801</v>
      </c>
      <c r="AB1395" s="1219">
        <f>SUM(W1395:W1404)</f>
        <v>341</v>
      </c>
      <c r="AC1395" s="147">
        <f t="shared" si="176"/>
        <v>3</v>
      </c>
      <c r="AD1395" s="20" t="str">
        <f t="shared" ref="AD1395:AD1459" si="180">IF(AA1395&gt;0,"OK","Pendente")</f>
        <v>OK</v>
      </c>
      <c r="AE1395" s="11" t="str">
        <f t="shared" si="179"/>
        <v>-</v>
      </c>
      <c r="AF1395" s="9" t="e">
        <f>IF(#REF!="","",AA1395-#REF!)</f>
        <v>#REF!</v>
      </c>
      <c r="AG1395" s="97"/>
      <c r="AH1395" s="62"/>
    </row>
    <row r="1396" spans="1:34" s="32" customFormat="1" hidden="1" outlineLevel="1" x14ac:dyDescent="0.2">
      <c r="A1396"/>
      <c r="B1396" s="19">
        <v>2</v>
      </c>
      <c r="C1396" s="383">
        <v>10</v>
      </c>
      <c r="D1396" s="20" t="s">
        <v>25</v>
      </c>
      <c r="E1396" s="153">
        <v>39798</v>
      </c>
      <c r="F1396" s="91"/>
      <c r="G1396" s="19">
        <v>2</v>
      </c>
      <c r="H1396" s="20">
        <v>10</v>
      </c>
      <c r="I1396" s="20">
        <v>10</v>
      </c>
      <c r="J1396" s="20">
        <v>10</v>
      </c>
      <c r="K1396" s="20">
        <v>0</v>
      </c>
      <c r="L1396" s="156">
        <v>39800</v>
      </c>
      <c r="M1396" s="92"/>
      <c r="N1396" s="19">
        <v>2</v>
      </c>
      <c r="O1396" s="20">
        <v>10</v>
      </c>
      <c r="P1396" s="20">
        <v>10</v>
      </c>
      <c r="Q1396" s="20">
        <v>0</v>
      </c>
      <c r="R1396" s="20">
        <v>10</v>
      </c>
      <c r="S1396" s="4">
        <v>0</v>
      </c>
      <c r="T1396" s="4">
        <v>0</v>
      </c>
      <c r="U1396" s="163">
        <v>39798</v>
      </c>
      <c r="V1396" s="19">
        <v>2</v>
      </c>
      <c r="W1396" s="20">
        <v>10</v>
      </c>
      <c r="X1396" s="437" t="str">
        <f t="shared" si="175"/>
        <v>OK</v>
      </c>
      <c r="Y1396" s="333">
        <f t="shared" si="177"/>
        <v>0</v>
      </c>
      <c r="Z1396" s="9" t="str">
        <f t="shared" si="178"/>
        <v>Green</v>
      </c>
      <c r="AA1396" s="75">
        <v>39801</v>
      </c>
      <c r="AB1396" s="1220"/>
      <c r="AC1396" s="147">
        <f t="shared" si="176"/>
        <v>3</v>
      </c>
      <c r="AD1396" s="20" t="str">
        <f t="shared" si="180"/>
        <v>OK</v>
      </c>
      <c r="AE1396" s="11" t="str">
        <f t="shared" si="179"/>
        <v>-</v>
      </c>
      <c r="AF1396" s="9" t="e">
        <f>IF(#REF!="","",AA1396-#REF!)</f>
        <v>#REF!</v>
      </c>
      <c r="AG1396" s="97"/>
      <c r="AH1396" s="62"/>
    </row>
    <row r="1397" spans="1:34" s="32" customFormat="1" hidden="1" outlineLevel="1" x14ac:dyDescent="0.2">
      <c r="A1397"/>
      <c r="B1397" s="19">
        <v>3</v>
      </c>
      <c r="C1397" s="383">
        <v>16</v>
      </c>
      <c r="D1397" s="20" t="s">
        <v>26</v>
      </c>
      <c r="E1397" s="153">
        <v>39798</v>
      </c>
      <c r="F1397" s="91"/>
      <c r="G1397" s="19">
        <v>3</v>
      </c>
      <c r="H1397" s="20">
        <v>16</v>
      </c>
      <c r="I1397" s="20">
        <v>16</v>
      </c>
      <c r="J1397" s="20">
        <v>16</v>
      </c>
      <c r="K1397" s="20">
        <v>0</v>
      </c>
      <c r="L1397" s="156">
        <v>39800</v>
      </c>
      <c r="M1397" s="92"/>
      <c r="N1397" s="19">
        <v>3</v>
      </c>
      <c r="O1397" s="20">
        <v>16</v>
      </c>
      <c r="P1397" s="20">
        <v>16</v>
      </c>
      <c r="Q1397" s="20">
        <v>0</v>
      </c>
      <c r="R1397" s="20">
        <v>16</v>
      </c>
      <c r="S1397" s="4">
        <v>0</v>
      </c>
      <c r="T1397" s="4">
        <v>0</v>
      </c>
      <c r="U1397" s="163">
        <v>39798</v>
      </c>
      <c r="V1397" s="19">
        <v>3</v>
      </c>
      <c r="W1397" s="20">
        <v>16</v>
      </c>
      <c r="X1397" s="437" t="str">
        <f t="shared" si="175"/>
        <v>OK</v>
      </c>
      <c r="Y1397" s="333">
        <f t="shared" si="177"/>
        <v>0</v>
      </c>
      <c r="Z1397" s="9" t="str">
        <f t="shared" si="178"/>
        <v>Black</v>
      </c>
      <c r="AA1397" s="75">
        <v>39801</v>
      </c>
      <c r="AB1397" s="1220"/>
      <c r="AC1397" s="147">
        <f t="shared" si="176"/>
        <v>3</v>
      </c>
      <c r="AD1397" s="20" t="str">
        <f t="shared" si="180"/>
        <v>OK</v>
      </c>
      <c r="AE1397" s="11" t="str">
        <f t="shared" si="179"/>
        <v>-</v>
      </c>
      <c r="AF1397" s="9" t="e">
        <f>IF(#REF!="","",AA1397-#REF!)</f>
        <v>#REF!</v>
      </c>
      <c r="AG1397" s="97"/>
      <c r="AH1397" s="62"/>
    </row>
    <row r="1398" spans="1:34" s="32" customFormat="1" hidden="1" outlineLevel="1" x14ac:dyDescent="0.2">
      <c r="A1398"/>
      <c r="B1398" s="19">
        <v>4</v>
      </c>
      <c r="C1398" s="383">
        <v>26</v>
      </c>
      <c r="D1398" s="20" t="s">
        <v>29</v>
      </c>
      <c r="E1398" s="153">
        <v>39798</v>
      </c>
      <c r="F1398" s="91"/>
      <c r="G1398" s="19">
        <v>4</v>
      </c>
      <c r="H1398" s="20">
        <v>26</v>
      </c>
      <c r="I1398" s="20">
        <v>26</v>
      </c>
      <c r="J1398" s="20">
        <v>26</v>
      </c>
      <c r="K1398" s="20">
        <v>0</v>
      </c>
      <c r="L1398" s="156">
        <v>39800</v>
      </c>
      <c r="M1398" s="92"/>
      <c r="N1398" s="19">
        <v>4</v>
      </c>
      <c r="O1398" s="20">
        <v>26</v>
      </c>
      <c r="P1398" s="20">
        <v>26</v>
      </c>
      <c r="Q1398" s="20">
        <v>0</v>
      </c>
      <c r="R1398" s="20">
        <v>26</v>
      </c>
      <c r="S1398" s="4">
        <v>0</v>
      </c>
      <c r="T1398" s="4">
        <v>0</v>
      </c>
      <c r="U1398" s="163">
        <v>39798</v>
      </c>
      <c r="V1398" s="19">
        <v>4</v>
      </c>
      <c r="W1398" s="20">
        <v>26</v>
      </c>
      <c r="X1398" s="437" t="str">
        <f t="shared" si="175"/>
        <v>OK</v>
      </c>
      <c r="Y1398" s="333">
        <f t="shared" si="177"/>
        <v>0</v>
      </c>
      <c r="Z1398" s="9" t="str">
        <f t="shared" si="178"/>
        <v>Credial</v>
      </c>
      <c r="AA1398" s="75">
        <v>39801</v>
      </c>
      <c r="AB1398" s="1220"/>
      <c r="AC1398" s="147">
        <f t="shared" si="176"/>
        <v>3</v>
      </c>
      <c r="AD1398" s="20" t="str">
        <f t="shared" si="180"/>
        <v>OK</v>
      </c>
      <c r="AE1398" s="11" t="str">
        <f t="shared" si="179"/>
        <v>-</v>
      </c>
      <c r="AF1398" s="9" t="e">
        <f>IF(#REF!="","",AA1398-#REF!)</f>
        <v>#REF!</v>
      </c>
      <c r="AG1398" s="97"/>
      <c r="AH1398" s="62"/>
    </row>
    <row r="1399" spans="1:34" s="32" customFormat="1" hidden="1" outlineLevel="1" x14ac:dyDescent="0.2">
      <c r="A1399"/>
      <c r="B1399" s="19">
        <v>5</v>
      </c>
      <c r="C1399" s="383">
        <v>58</v>
      </c>
      <c r="D1399" s="20" t="s">
        <v>30</v>
      </c>
      <c r="E1399" s="153">
        <v>39798</v>
      </c>
      <c r="F1399" s="91"/>
      <c r="G1399" s="19">
        <v>5</v>
      </c>
      <c r="H1399" s="20">
        <v>58</v>
      </c>
      <c r="I1399" s="20">
        <v>58</v>
      </c>
      <c r="J1399" s="20">
        <v>58</v>
      </c>
      <c r="K1399" s="20">
        <v>0</v>
      </c>
      <c r="L1399" s="156">
        <v>39800</v>
      </c>
      <c r="M1399" s="92"/>
      <c r="N1399" s="19">
        <v>5</v>
      </c>
      <c r="O1399" s="20">
        <v>58</v>
      </c>
      <c r="P1399" s="20">
        <v>58</v>
      </c>
      <c r="Q1399" s="20">
        <v>0</v>
      </c>
      <c r="R1399" s="20">
        <v>58</v>
      </c>
      <c r="S1399" s="4">
        <v>0</v>
      </c>
      <c r="T1399" s="4">
        <v>0</v>
      </c>
      <c r="U1399" s="163">
        <v>39798</v>
      </c>
      <c r="V1399" s="19">
        <v>5</v>
      </c>
      <c r="W1399" s="20">
        <v>58</v>
      </c>
      <c r="X1399" s="437" t="str">
        <f t="shared" si="175"/>
        <v>OK</v>
      </c>
      <c r="Y1399" s="333">
        <f t="shared" si="177"/>
        <v>0</v>
      </c>
      <c r="Z1399" s="9" t="str">
        <f t="shared" si="178"/>
        <v>Ikeia</v>
      </c>
      <c r="AA1399" s="75">
        <v>39801</v>
      </c>
      <c r="AB1399" s="1220"/>
      <c r="AC1399" s="147">
        <f t="shared" si="176"/>
        <v>3</v>
      </c>
      <c r="AD1399" s="20" t="str">
        <f t="shared" si="180"/>
        <v>OK</v>
      </c>
      <c r="AE1399" s="11" t="str">
        <f t="shared" si="179"/>
        <v>-</v>
      </c>
      <c r="AF1399" s="9" t="e">
        <f>IF(#REF!="","",AA1399-#REF!)</f>
        <v>#REF!</v>
      </c>
      <c r="AG1399" s="97"/>
      <c r="AH1399" s="62"/>
    </row>
    <row r="1400" spans="1:34" s="32" customFormat="1" hidden="1" outlineLevel="1" x14ac:dyDescent="0.2">
      <c r="A1400"/>
      <c r="B1400" s="19">
        <v>6</v>
      </c>
      <c r="C1400" s="383">
        <v>10</v>
      </c>
      <c r="D1400" s="20" t="s">
        <v>31</v>
      </c>
      <c r="E1400" s="153">
        <v>39798</v>
      </c>
      <c r="F1400" s="91"/>
      <c r="G1400" s="19">
        <v>6</v>
      </c>
      <c r="H1400" s="20">
        <v>10</v>
      </c>
      <c r="I1400" s="20">
        <v>10</v>
      </c>
      <c r="J1400" s="20">
        <v>10</v>
      </c>
      <c r="K1400" s="20">
        <v>0</v>
      </c>
      <c r="L1400" s="156">
        <v>39800</v>
      </c>
      <c r="M1400" s="92"/>
      <c r="N1400" s="19">
        <v>6</v>
      </c>
      <c r="O1400" s="20">
        <v>10</v>
      </c>
      <c r="P1400" s="20">
        <v>10</v>
      </c>
      <c r="Q1400" s="20">
        <v>0</v>
      </c>
      <c r="R1400" s="20">
        <v>10</v>
      </c>
      <c r="S1400" s="4">
        <v>0</v>
      </c>
      <c r="T1400" s="4">
        <v>0</v>
      </c>
      <c r="U1400" s="163">
        <v>39798</v>
      </c>
      <c r="V1400" s="19">
        <v>6</v>
      </c>
      <c r="W1400" s="20">
        <v>10</v>
      </c>
      <c r="X1400" s="437" t="str">
        <f t="shared" si="175"/>
        <v>OK</v>
      </c>
      <c r="Y1400" s="333">
        <f t="shared" si="177"/>
        <v>0</v>
      </c>
      <c r="Z1400" s="9" t="str">
        <f t="shared" si="178"/>
        <v>Moviflor</v>
      </c>
      <c r="AA1400" s="75">
        <v>39801</v>
      </c>
      <c r="AB1400" s="1220"/>
      <c r="AC1400" s="147">
        <f t="shared" si="176"/>
        <v>3</v>
      </c>
      <c r="AD1400" s="20" t="str">
        <f t="shared" si="180"/>
        <v>OK</v>
      </c>
      <c r="AE1400" s="11" t="str">
        <f t="shared" si="179"/>
        <v>-</v>
      </c>
      <c r="AF1400" s="9" t="e">
        <f>IF(#REF!="","",AA1400-#REF!)</f>
        <v>#REF!</v>
      </c>
      <c r="AG1400" s="97"/>
      <c r="AH1400" s="62"/>
    </row>
    <row r="1401" spans="1:34" s="32" customFormat="1" hidden="1" outlineLevel="1" x14ac:dyDescent="0.2">
      <c r="A1401"/>
      <c r="B1401" s="19">
        <v>7</v>
      </c>
      <c r="C1401" s="383">
        <v>140</v>
      </c>
      <c r="D1401" s="20" t="s">
        <v>32</v>
      </c>
      <c r="E1401" s="153">
        <v>39798</v>
      </c>
      <c r="F1401" s="91"/>
      <c r="G1401" s="19">
        <v>7</v>
      </c>
      <c r="H1401" s="20">
        <v>140</v>
      </c>
      <c r="I1401" s="20">
        <v>140</v>
      </c>
      <c r="J1401" s="20">
        <v>140</v>
      </c>
      <c r="K1401" s="20">
        <v>0</v>
      </c>
      <c r="L1401" s="156">
        <v>39800</v>
      </c>
      <c r="M1401" s="92"/>
      <c r="N1401" s="19">
        <v>7</v>
      </c>
      <c r="O1401" s="20">
        <v>140</v>
      </c>
      <c r="P1401" s="20">
        <v>140</v>
      </c>
      <c r="Q1401" s="20">
        <v>0</v>
      </c>
      <c r="R1401" s="20">
        <v>140</v>
      </c>
      <c r="S1401" s="4">
        <v>0</v>
      </c>
      <c r="T1401" s="4">
        <v>0</v>
      </c>
      <c r="U1401" s="163">
        <v>39798</v>
      </c>
      <c r="V1401" s="19">
        <v>7</v>
      </c>
      <c r="W1401" s="20">
        <v>140</v>
      </c>
      <c r="X1401" s="437" t="str">
        <f t="shared" si="175"/>
        <v>OK</v>
      </c>
      <c r="Y1401" s="333">
        <f t="shared" si="177"/>
        <v>0</v>
      </c>
      <c r="Z1401" s="9" t="str">
        <f t="shared" si="178"/>
        <v>Conforama</v>
      </c>
      <c r="AA1401" s="75">
        <v>39801</v>
      </c>
      <c r="AB1401" s="1220"/>
      <c r="AC1401" s="147">
        <f t="shared" si="176"/>
        <v>3</v>
      </c>
      <c r="AD1401" s="20" t="str">
        <f t="shared" si="180"/>
        <v>OK</v>
      </c>
      <c r="AE1401" s="11" t="str">
        <f t="shared" si="179"/>
        <v>-</v>
      </c>
      <c r="AF1401" s="9" t="e">
        <f>IF(#REF!="","",AA1401-#REF!)</f>
        <v>#REF!</v>
      </c>
      <c r="AG1401" s="97"/>
      <c r="AH1401" s="62"/>
    </row>
    <row r="1402" spans="1:34" s="32" customFormat="1" hidden="1" outlineLevel="1" x14ac:dyDescent="0.2">
      <c r="A1402"/>
      <c r="B1402" s="19">
        <v>8</v>
      </c>
      <c r="C1402" s="383">
        <v>18</v>
      </c>
      <c r="D1402" s="20" t="s">
        <v>34</v>
      </c>
      <c r="E1402" s="153">
        <v>39798</v>
      </c>
      <c r="F1402" s="91"/>
      <c r="G1402" s="19">
        <v>8</v>
      </c>
      <c r="H1402" s="20">
        <v>18</v>
      </c>
      <c r="I1402" s="20">
        <v>18</v>
      </c>
      <c r="J1402" s="20">
        <v>18</v>
      </c>
      <c r="K1402" s="20">
        <v>0</v>
      </c>
      <c r="L1402" s="156">
        <v>39800</v>
      </c>
      <c r="M1402" s="92"/>
      <c r="N1402" s="19">
        <v>8</v>
      </c>
      <c r="O1402" s="20">
        <v>18</v>
      </c>
      <c r="P1402" s="20">
        <v>18</v>
      </c>
      <c r="Q1402" s="20">
        <v>0</v>
      </c>
      <c r="R1402" s="20">
        <v>18</v>
      </c>
      <c r="S1402" s="4">
        <v>0</v>
      </c>
      <c r="T1402" s="4">
        <v>0</v>
      </c>
      <c r="U1402" s="163">
        <v>39798</v>
      </c>
      <c r="V1402" s="19">
        <v>8</v>
      </c>
      <c r="W1402" s="20">
        <v>18</v>
      </c>
      <c r="X1402" s="437" t="str">
        <f t="shared" si="175"/>
        <v>OK</v>
      </c>
      <c r="Y1402" s="333">
        <f t="shared" si="177"/>
        <v>0</v>
      </c>
      <c r="Z1402" s="9" t="str">
        <f t="shared" si="178"/>
        <v>Euronics</v>
      </c>
      <c r="AA1402" s="75">
        <v>39801</v>
      </c>
      <c r="AB1402" s="1220"/>
      <c r="AC1402" s="147">
        <f t="shared" si="176"/>
        <v>3</v>
      </c>
      <c r="AD1402" s="20" t="str">
        <f t="shared" si="180"/>
        <v>OK</v>
      </c>
      <c r="AE1402" s="11" t="str">
        <f t="shared" si="179"/>
        <v>-</v>
      </c>
      <c r="AF1402" s="9" t="e">
        <f>IF(#REF!="","",AA1402-#REF!)</f>
        <v>#REF!</v>
      </c>
      <c r="AG1402" s="97"/>
      <c r="AH1402" s="62"/>
    </row>
    <row r="1403" spans="1:34" s="32" customFormat="1" hidden="1" outlineLevel="1" x14ac:dyDescent="0.2">
      <c r="A1403"/>
      <c r="B1403" s="19">
        <v>9</v>
      </c>
      <c r="C1403" s="383">
        <v>8</v>
      </c>
      <c r="D1403" s="20" t="s">
        <v>35</v>
      </c>
      <c r="E1403" s="153">
        <v>39798</v>
      </c>
      <c r="F1403" s="91"/>
      <c r="G1403" s="19">
        <v>9</v>
      </c>
      <c r="H1403" s="20">
        <v>8</v>
      </c>
      <c r="I1403" s="20">
        <v>8</v>
      </c>
      <c r="J1403" s="20">
        <v>8</v>
      </c>
      <c r="K1403" s="20">
        <v>0</v>
      </c>
      <c r="L1403" s="156">
        <v>39800</v>
      </c>
      <c r="M1403" s="92"/>
      <c r="N1403" s="19">
        <v>9</v>
      </c>
      <c r="O1403" s="20">
        <v>8</v>
      </c>
      <c r="P1403" s="20">
        <v>8</v>
      </c>
      <c r="Q1403" s="20">
        <v>0</v>
      </c>
      <c r="R1403" s="20">
        <v>8</v>
      </c>
      <c r="S1403" s="4">
        <v>0</v>
      </c>
      <c r="T1403" s="4">
        <v>0</v>
      </c>
      <c r="U1403" s="163">
        <v>39798</v>
      </c>
      <c r="V1403" s="19">
        <v>9</v>
      </c>
      <c r="W1403" s="20">
        <v>8</v>
      </c>
      <c r="X1403" s="437" t="str">
        <f t="shared" si="175"/>
        <v>OK</v>
      </c>
      <c r="Y1403" s="333">
        <f t="shared" si="177"/>
        <v>0</v>
      </c>
      <c r="Z1403" s="9" t="str">
        <f t="shared" si="178"/>
        <v>Tien 21</v>
      </c>
      <c r="AA1403" s="75">
        <v>39801</v>
      </c>
      <c r="AB1403" s="1220"/>
      <c r="AC1403" s="147">
        <f t="shared" si="176"/>
        <v>3</v>
      </c>
      <c r="AD1403" s="20" t="str">
        <f t="shared" si="180"/>
        <v>OK</v>
      </c>
      <c r="AE1403" s="11" t="str">
        <f t="shared" si="179"/>
        <v>-</v>
      </c>
      <c r="AF1403" s="9" t="e">
        <f>IF(#REF!="","",AA1403-#REF!)</f>
        <v>#REF!</v>
      </c>
      <c r="AG1403" s="97"/>
      <c r="AH1403" s="62"/>
    </row>
    <row r="1404" spans="1:34" s="32" customFormat="1" hidden="1" outlineLevel="1" x14ac:dyDescent="0.2">
      <c r="A1404"/>
      <c r="B1404" s="22">
        <v>10</v>
      </c>
      <c r="C1404" s="404">
        <v>4</v>
      </c>
      <c r="D1404" s="21" t="s">
        <v>36</v>
      </c>
      <c r="E1404" s="153">
        <v>39798</v>
      </c>
      <c r="F1404" s="91"/>
      <c r="G1404" s="22">
        <v>10</v>
      </c>
      <c r="H1404" s="21">
        <v>4</v>
      </c>
      <c r="I1404" s="21">
        <v>4</v>
      </c>
      <c r="J1404" s="21">
        <v>4</v>
      </c>
      <c r="K1404" s="21">
        <v>0</v>
      </c>
      <c r="L1404" s="157">
        <v>39800</v>
      </c>
      <c r="M1404" s="92"/>
      <c r="N1404" s="22">
        <v>10</v>
      </c>
      <c r="O1404" s="21">
        <v>4</v>
      </c>
      <c r="P1404" s="21">
        <v>4</v>
      </c>
      <c r="Q1404" s="21">
        <v>0</v>
      </c>
      <c r="R1404" s="21">
        <v>4</v>
      </c>
      <c r="S1404" s="14">
        <v>0</v>
      </c>
      <c r="T1404" s="14">
        <v>0</v>
      </c>
      <c r="U1404" s="163">
        <v>39798</v>
      </c>
      <c r="V1404" s="22">
        <v>10</v>
      </c>
      <c r="W1404" s="21">
        <v>4</v>
      </c>
      <c r="X1404" s="437" t="str">
        <f t="shared" si="175"/>
        <v>OK</v>
      </c>
      <c r="Y1404" s="333">
        <f t="shared" si="177"/>
        <v>0</v>
      </c>
      <c r="Z1404" s="12" t="str">
        <f t="shared" si="178"/>
        <v>Confort</v>
      </c>
      <c r="AA1404" s="75">
        <v>39801</v>
      </c>
      <c r="AB1404" s="1221"/>
      <c r="AC1404" s="147">
        <f t="shared" si="176"/>
        <v>3</v>
      </c>
      <c r="AD1404" s="20" t="str">
        <f t="shared" si="180"/>
        <v>OK</v>
      </c>
      <c r="AE1404" s="11" t="str">
        <f t="shared" si="179"/>
        <v>-</v>
      </c>
      <c r="AF1404" s="9" t="e">
        <f>IF(#REF!="","",AA1404-#REF!)</f>
        <v>#REF!</v>
      </c>
      <c r="AG1404" s="97"/>
      <c r="AH1404" s="62"/>
    </row>
    <row r="1405" spans="1:34" s="32" customFormat="1" hidden="1" outlineLevel="1" x14ac:dyDescent="0.2">
      <c r="A1405"/>
      <c r="B1405" s="19">
        <v>1</v>
      </c>
      <c r="C1405" s="383">
        <v>99</v>
      </c>
      <c r="D1405" s="20" t="s">
        <v>24</v>
      </c>
      <c r="E1405" s="153">
        <v>39805</v>
      </c>
      <c r="F1405" s="91"/>
      <c r="G1405" s="19">
        <v>1</v>
      </c>
      <c r="H1405" s="78">
        <v>469</v>
      </c>
      <c r="I1405" s="20">
        <v>99</v>
      </c>
      <c r="J1405" s="20">
        <v>99</v>
      </c>
      <c r="K1405" s="20">
        <v>0</v>
      </c>
      <c r="L1405" s="156">
        <v>39806</v>
      </c>
      <c r="M1405" s="92"/>
      <c r="N1405" s="19">
        <v>1</v>
      </c>
      <c r="O1405" s="20">
        <v>99</v>
      </c>
      <c r="P1405" s="20">
        <v>99</v>
      </c>
      <c r="Q1405" s="20">
        <v>0</v>
      </c>
      <c r="R1405" s="20">
        <v>99</v>
      </c>
      <c r="S1405" s="4">
        <v>0</v>
      </c>
      <c r="T1405" s="4">
        <v>0</v>
      </c>
      <c r="U1405" s="163">
        <v>39805</v>
      </c>
      <c r="V1405" s="106">
        <v>1</v>
      </c>
      <c r="W1405" s="20">
        <v>99</v>
      </c>
      <c r="X1405" s="437" t="str">
        <f t="shared" si="175"/>
        <v>OK</v>
      </c>
      <c r="Y1405" s="333">
        <f t="shared" si="177"/>
        <v>0</v>
      </c>
      <c r="Z1405" s="9" t="str">
        <f t="shared" si="178"/>
        <v>White</v>
      </c>
      <c r="AA1405" s="75">
        <v>39818</v>
      </c>
      <c r="AB1405" s="1219">
        <f>SUM(W1405:W1416)</f>
        <v>928</v>
      </c>
      <c r="AC1405" s="147">
        <f t="shared" si="176"/>
        <v>12</v>
      </c>
      <c r="AD1405" s="20" t="str">
        <f t="shared" si="180"/>
        <v>OK</v>
      </c>
      <c r="AE1405" s="11" t="str">
        <f t="shared" si="179"/>
        <v>-</v>
      </c>
      <c r="AF1405" s="20" t="e">
        <f>IF(#REF!="","",AA1405-#REF!)</f>
        <v>#REF!</v>
      </c>
      <c r="AG1405" s="97"/>
      <c r="AH1405" s="62"/>
    </row>
    <row r="1406" spans="1:34" s="32" customFormat="1" hidden="1" outlineLevel="1" x14ac:dyDescent="0.2">
      <c r="A1406"/>
      <c r="B1406" s="19">
        <v>2</v>
      </c>
      <c r="C1406" s="383">
        <v>43</v>
      </c>
      <c r="D1406" s="20" t="s">
        <v>25</v>
      </c>
      <c r="E1406" s="153">
        <v>39805</v>
      </c>
      <c r="F1406" s="91"/>
      <c r="G1406" s="19">
        <v>2</v>
      </c>
      <c r="H1406" s="20">
        <v>43</v>
      </c>
      <c r="I1406" s="20">
        <v>43</v>
      </c>
      <c r="J1406" s="20">
        <v>43</v>
      </c>
      <c r="K1406" s="20">
        <v>0</v>
      </c>
      <c r="L1406" s="156">
        <v>39806</v>
      </c>
      <c r="M1406" s="92"/>
      <c r="N1406" s="19">
        <v>2</v>
      </c>
      <c r="O1406" s="20">
        <v>43</v>
      </c>
      <c r="P1406" s="20">
        <v>43</v>
      </c>
      <c r="Q1406" s="20">
        <v>0</v>
      </c>
      <c r="R1406" s="20">
        <v>43</v>
      </c>
      <c r="S1406" s="4">
        <v>0</v>
      </c>
      <c r="T1406" s="4">
        <v>0</v>
      </c>
      <c r="U1406" s="163">
        <v>39805</v>
      </c>
      <c r="V1406" s="106">
        <v>2</v>
      </c>
      <c r="W1406" s="20">
        <v>43</v>
      </c>
      <c r="X1406" s="437" t="str">
        <f t="shared" si="175"/>
        <v>OK</v>
      </c>
      <c r="Y1406" s="333">
        <f t="shared" si="177"/>
        <v>0</v>
      </c>
      <c r="Z1406" s="9" t="str">
        <f t="shared" si="178"/>
        <v>Green</v>
      </c>
      <c r="AA1406" s="75">
        <v>39818</v>
      </c>
      <c r="AB1406" s="1220"/>
      <c r="AC1406" s="147">
        <f t="shared" si="176"/>
        <v>12</v>
      </c>
      <c r="AD1406" s="20" t="str">
        <f t="shared" si="180"/>
        <v>OK</v>
      </c>
      <c r="AE1406" s="11" t="str">
        <f t="shared" si="179"/>
        <v>-</v>
      </c>
      <c r="AF1406" s="20" t="e">
        <f>IF(#REF!="","",AA1406-#REF!)</f>
        <v>#REF!</v>
      </c>
      <c r="AG1406" s="97"/>
      <c r="AH1406" s="62"/>
    </row>
    <row r="1407" spans="1:34" s="32" customFormat="1" hidden="1" outlineLevel="1" x14ac:dyDescent="0.2">
      <c r="A1407"/>
      <c r="B1407" s="19">
        <v>3</v>
      </c>
      <c r="C1407" s="383">
        <v>63</v>
      </c>
      <c r="D1407" s="20" t="s">
        <v>26</v>
      </c>
      <c r="E1407" s="153">
        <v>39805</v>
      </c>
      <c r="F1407" s="91"/>
      <c r="G1407" s="19">
        <v>3</v>
      </c>
      <c r="H1407" s="20">
        <v>63</v>
      </c>
      <c r="I1407" s="20">
        <v>63</v>
      </c>
      <c r="J1407" s="20">
        <v>63</v>
      </c>
      <c r="K1407" s="20">
        <v>0</v>
      </c>
      <c r="L1407" s="156">
        <v>39806</v>
      </c>
      <c r="M1407" s="92"/>
      <c r="N1407" s="19">
        <v>3</v>
      </c>
      <c r="O1407" s="20">
        <v>63</v>
      </c>
      <c r="P1407" s="20">
        <v>63</v>
      </c>
      <c r="Q1407" s="20">
        <v>0</v>
      </c>
      <c r="R1407" s="20">
        <v>63</v>
      </c>
      <c r="S1407" s="4">
        <v>0</v>
      </c>
      <c r="T1407" s="4">
        <v>0</v>
      </c>
      <c r="U1407" s="163">
        <v>39805</v>
      </c>
      <c r="V1407" s="106">
        <v>3</v>
      </c>
      <c r="W1407" s="20">
        <v>63</v>
      </c>
      <c r="X1407" s="437" t="str">
        <f t="shared" si="175"/>
        <v>OK</v>
      </c>
      <c r="Y1407" s="333">
        <f t="shared" si="177"/>
        <v>0</v>
      </c>
      <c r="Z1407" s="9" t="str">
        <f t="shared" si="178"/>
        <v>Black</v>
      </c>
      <c r="AA1407" s="75">
        <v>39818</v>
      </c>
      <c r="AB1407" s="1220"/>
      <c r="AC1407" s="147">
        <f t="shared" si="176"/>
        <v>12</v>
      </c>
      <c r="AD1407" s="20" t="str">
        <f t="shared" si="180"/>
        <v>OK</v>
      </c>
      <c r="AE1407" s="11" t="str">
        <f t="shared" si="179"/>
        <v>-</v>
      </c>
      <c r="AF1407" s="20" t="e">
        <f>IF(#REF!="","",AA1407-#REF!)</f>
        <v>#REF!</v>
      </c>
      <c r="AG1407" s="97"/>
      <c r="AH1407" s="62"/>
    </row>
    <row r="1408" spans="1:34" s="32" customFormat="1" hidden="1" outlineLevel="1" x14ac:dyDescent="0.2">
      <c r="A1408"/>
      <c r="B1408" s="19">
        <v>4</v>
      </c>
      <c r="C1408" s="383">
        <v>1</v>
      </c>
      <c r="D1408" s="20" t="s">
        <v>28</v>
      </c>
      <c r="E1408" s="153">
        <v>39805</v>
      </c>
      <c r="F1408" s="91"/>
      <c r="G1408" s="19">
        <v>4</v>
      </c>
      <c r="H1408" s="20">
        <v>1</v>
      </c>
      <c r="I1408" s="20">
        <v>1</v>
      </c>
      <c r="J1408" s="20">
        <v>1</v>
      </c>
      <c r="K1408" s="20">
        <v>0</v>
      </c>
      <c r="L1408" s="156">
        <v>39806</v>
      </c>
      <c r="M1408" s="92"/>
      <c r="N1408" s="19">
        <v>4</v>
      </c>
      <c r="O1408" s="20">
        <v>1</v>
      </c>
      <c r="P1408" s="20">
        <v>1</v>
      </c>
      <c r="Q1408" s="20">
        <v>0</v>
      </c>
      <c r="R1408" s="20">
        <v>1</v>
      </c>
      <c r="S1408" s="4">
        <v>0</v>
      </c>
      <c r="T1408" s="4">
        <v>0</v>
      </c>
      <c r="U1408" s="163">
        <v>39805</v>
      </c>
      <c r="V1408" s="106">
        <v>4</v>
      </c>
      <c r="W1408" s="20">
        <v>1</v>
      </c>
      <c r="X1408" s="437" t="str">
        <f t="shared" si="175"/>
        <v>OK</v>
      </c>
      <c r="Y1408" s="333">
        <f t="shared" si="177"/>
        <v>0</v>
      </c>
      <c r="Z1408" s="9" t="str">
        <f t="shared" si="178"/>
        <v>Finance</v>
      </c>
      <c r="AA1408" s="75">
        <v>39818</v>
      </c>
      <c r="AB1408" s="1220"/>
      <c r="AC1408" s="147">
        <f t="shared" si="176"/>
        <v>12</v>
      </c>
      <c r="AD1408" s="20" t="str">
        <f t="shared" si="180"/>
        <v>OK</v>
      </c>
      <c r="AE1408" s="11" t="str">
        <f t="shared" si="179"/>
        <v>-</v>
      </c>
      <c r="AF1408" s="20" t="e">
        <f>IF(#REF!="","",AA1408-#REF!)</f>
        <v>#REF!</v>
      </c>
      <c r="AG1408" s="97"/>
      <c r="AH1408" s="62"/>
    </row>
    <row r="1409" spans="1:34" s="32" customFormat="1" hidden="1" outlineLevel="1" x14ac:dyDescent="0.2">
      <c r="A1409"/>
      <c r="B1409" s="19">
        <v>5</v>
      </c>
      <c r="C1409" s="383">
        <v>35</v>
      </c>
      <c r="D1409" s="20" t="s">
        <v>29</v>
      </c>
      <c r="E1409" s="153">
        <v>39805</v>
      </c>
      <c r="F1409" s="91"/>
      <c r="G1409" s="19">
        <v>5</v>
      </c>
      <c r="H1409" s="20">
        <v>35</v>
      </c>
      <c r="I1409" s="20">
        <v>35</v>
      </c>
      <c r="J1409" s="20">
        <v>35</v>
      </c>
      <c r="K1409" s="20">
        <v>0</v>
      </c>
      <c r="L1409" s="156">
        <v>39806</v>
      </c>
      <c r="M1409" s="92"/>
      <c r="N1409" s="19">
        <v>5</v>
      </c>
      <c r="O1409" s="20">
        <v>35</v>
      </c>
      <c r="P1409" s="20">
        <v>35</v>
      </c>
      <c r="Q1409" s="20">
        <v>0</v>
      </c>
      <c r="R1409" s="20">
        <v>35</v>
      </c>
      <c r="S1409" s="4">
        <v>0</v>
      </c>
      <c r="T1409" s="4">
        <v>0</v>
      </c>
      <c r="U1409" s="163">
        <v>39805</v>
      </c>
      <c r="V1409" s="106">
        <v>5</v>
      </c>
      <c r="W1409" s="20">
        <v>35</v>
      </c>
      <c r="X1409" s="437" t="str">
        <f t="shared" si="175"/>
        <v>OK</v>
      </c>
      <c r="Y1409" s="333">
        <f t="shared" si="177"/>
        <v>0</v>
      </c>
      <c r="Z1409" s="9" t="str">
        <f t="shared" si="178"/>
        <v>Credial</v>
      </c>
      <c r="AA1409" s="75">
        <v>39818</v>
      </c>
      <c r="AB1409" s="1220"/>
      <c r="AC1409" s="147">
        <f t="shared" si="176"/>
        <v>12</v>
      </c>
      <c r="AD1409" s="20" t="str">
        <f t="shared" si="180"/>
        <v>OK</v>
      </c>
      <c r="AE1409" s="11" t="str">
        <f t="shared" si="179"/>
        <v>-</v>
      </c>
      <c r="AF1409" s="20" t="e">
        <f>IF(#REF!="","",AA1409-#REF!)</f>
        <v>#REF!</v>
      </c>
      <c r="AG1409" s="97"/>
      <c r="AH1409" s="62"/>
    </row>
    <row r="1410" spans="1:34" s="32" customFormat="1" hidden="1" outlineLevel="1" x14ac:dyDescent="0.2">
      <c r="A1410"/>
      <c r="B1410" s="19">
        <v>6</v>
      </c>
      <c r="C1410" s="383">
        <v>391</v>
      </c>
      <c r="D1410" s="20" t="s">
        <v>30</v>
      </c>
      <c r="E1410" s="153">
        <v>39805</v>
      </c>
      <c r="F1410" s="91"/>
      <c r="G1410" s="19">
        <v>6</v>
      </c>
      <c r="H1410" s="20">
        <v>391</v>
      </c>
      <c r="I1410" s="20">
        <v>391</v>
      </c>
      <c r="J1410" s="20">
        <v>391</v>
      </c>
      <c r="K1410" s="20">
        <v>0</v>
      </c>
      <c r="L1410" s="156">
        <v>39806</v>
      </c>
      <c r="M1410" s="92"/>
      <c r="N1410" s="19">
        <v>6</v>
      </c>
      <c r="O1410" s="20">
        <v>391</v>
      </c>
      <c r="P1410" s="20">
        <v>391</v>
      </c>
      <c r="Q1410" s="20">
        <v>0</v>
      </c>
      <c r="R1410" s="20">
        <v>391</v>
      </c>
      <c r="S1410" s="4">
        <v>0</v>
      </c>
      <c r="T1410" s="4">
        <v>0</v>
      </c>
      <c r="U1410" s="163">
        <v>39805</v>
      </c>
      <c r="V1410" s="106">
        <v>6</v>
      </c>
      <c r="W1410" s="20">
        <v>391</v>
      </c>
      <c r="X1410" s="437" t="str">
        <f t="shared" si="175"/>
        <v>OK</v>
      </c>
      <c r="Y1410" s="333">
        <f t="shared" si="177"/>
        <v>0</v>
      </c>
      <c r="Z1410" s="9" t="str">
        <f t="shared" si="178"/>
        <v>Ikeia</v>
      </c>
      <c r="AA1410" s="75">
        <v>39818</v>
      </c>
      <c r="AB1410" s="1220"/>
      <c r="AC1410" s="147">
        <f t="shared" si="176"/>
        <v>12</v>
      </c>
      <c r="AD1410" s="20" t="str">
        <f t="shared" si="180"/>
        <v>OK</v>
      </c>
      <c r="AE1410" s="11" t="str">
        <f t="shared" si="179"/>
        <v>-</v>
      </c>
      <c r="AF1410" s="20" t="e">
        <f>IF(#REF!="","",AA1410-#REF!)</f>
        <v>#REF!</v>
      </c>
      <c r="AG1410" s="97"/>
      <c r="AH1410" s="62"/>
    </row>
    <row r="1411" spans="1:34" s="32" customFormat="1" hidden="1" outlineLevel="1" x14ac:dyDescent="0.2">
      <c r="A1411"/>
      <c r="B1411" s="19">
        <v>7</v>
      </c>
      <c r="C1411" s="383">
        <v>19</v>
      </c>
      <c r="D1411" s="20" t="s">
        <v>31</v>
      </c>
      <c r="E1411" s="153">
        <v>39805</v>
      </c>
      <c r="F1411" s="91"/>
      <c r="G1411" s="19">
        <v>7</v>
      </c>
      <c r="H1411" s="20">
        <v>19</v>
      </c>
      <c r="I1411" s="20">
        <v>19</v>
      </c>
      <c r="J1411" s="20">
        <v>19</v>
      </c>
      <c r="K1411" s="20">
        <v>0</v>
      </c>
      <c r="L1411" s="156">
        <v>39806</v>
      </c>
      <c r="M1411" s="92"/>
      <c r="N1411" s="19">
        <v>7</v>
      </c>
      <c r="O1411" s="20">
        <v>19</v>
      </c>
      <c r="P1411" s="20">
        <v>19</v>
      </c>
      <c r="Q1411" s="20">
        <v>0</v>
      </c>
      <c r="R1411" s="20">
        <v>19</v>
      </c>
      <c r="S1411" s="4">
        <v>0</v>
      </c>
      <c r="T1411" s="4">
        <v>0</v>
      </c>
      <c r="U1411" s="163">
        <v>39805</v>
      </c>
      <c r="V1411" s="106">
        <v>7</v>
      </c>
      <c r="W1411" s="20">
        <v>19</v>
      </c>
      <c r="X1411" s="437" t="str">
        <f t="shared" si="175"/>
        <v>OK</v>
      </c>
      <c r="Y1411" s="333">
        <f t="shared" si="177"/>
        <v>0</v>
      </c>
      <c r="Z1411" s="9" t="str">
        <f t="shared" si="178"/>
        <v>Moviflor</v>
      </c>
      <c r="AA1411" s="75">
        <v>39818</v>
      </c>
      <c r="AB1411" s="1220"/>
      <c r="AC1411" s="147">
        <f t="shared" si="176"/>
        <v>12</v>
      </c>
      <c r="AD1411" s="20" t="str">
        <f t="shared" si="180"/>
        <v>OK</v>
      </c>
      <c r="AE1411" s="11" t="str">
        <f t="shared" si="179"/>
        <v>-</v>
      </c>
      <c r="AF1411" s="20" t="e">
        <f>IF(#REF!="","",AA1411-#REF!)</f>
        <v>#REF!</v>
      </c>
      <c r="AG1411" s="97"/>
      <c r="AH1411" s="62"/>
    </row>
    <row r="1412" spans="1:34" s="32" customFormat="1" hidden="1" outlineLevel="1" x14ac:dyDescent="0.2">
      <c r="A1412"/>
      <c r="B1412" s="19">
        <v>8</v>
      </c>
      <c r="C1412" s="383">
        <v>226</v>
      </c>
      <c r="D1412" s="20" t="s">
        <v>32</v>
      </c>
      <c r="E1412" s="153">
        <v>39805</v>
      </c>
      <c r="F1412" s="91"/>
      <c r="G1412" s="19">
        <v>8</v>
      </c>
      <c r="H1412" s="20">
        <v>226</v>
      </c>
      <c r="I1412" s="20">
        <v>226</v>
      </c>
      <c r="J1412" s="20">
        <v>226</v>
      </c>
      <c r="K1412" s="20">
        <v>0</v>
      </c>
      <c r="L1412" s="156">
        <v>39806</v>
      </c>
      <c r="M1412" s="92"/>
      <c r="N1412" s="19">
        <v>8</v>
      </c>
      <c r="O1412" s="20">
        <v>226</v>
      </c>
      <c r="P1412" s="20">
        <v>226</v>
      </c>
      <c r="Q1412" s="20">
        <v>0</v>
      </c>
      <c r="R1412" s="20">
        <v>226</v>
      </c>
      <c r="S1412" s="4">
        <v>0</v>
      </c>
      <c r="T1412" s="4">
        <v>0</v>
      </c>
      <c r="U1412" s="163">
        <v>39805</v>
      </c>
      <c r="V1412" s="106">
        <v>8</v>
      </c>
      <c r="W1412" s="20">
        <v>226</v>
      </c>
      <c r="X1412" s="437" t="str">
        <f t="shared" si="175"/>
        <v>OK</v>
      </c>
      <c r="Y1412" s="333">
        <f t="shared" si="177"/>
        <v>0</v>
      </c>
      <c r="Z1412" s="9" t="str">
        <f t="shared" si="178"/>
        <v>Conforama</v>
      </c>
      <c r="AA1412" s="75">
        <v>39818</v>
      </c>
      <c r="AB1412" s="1220"/>
      <c r="AC1412" s="147">
        <f t="shared" si="176"/>
        <v>12</v>
      </c>
      <c r="AD1412" s="20" t="str">
        <f t="shared" si="180"/>
        <v>OK</v>
      </c>
      <c r="AE1412" s="11" t="str">
        <f t="shared" si="179"/>
        <v>-</v>
      </c>
      <c r="AF1412" s="20" t="e">
        <f>IF(#REF!="","",AA1412-#REF!)</f>
        <v>#REF!</v>
      </c>
      <c r="AG1412" s="97"/>
      <c r="AH1412" s="62"/>
    </row>
    <row r="1413" spans="1:34" s="32" customFormat="1" hidden="1" outlineLevel="1" x14ac:dyDescent="0.2">
      <c r="A1413"/>
      <c r="B1413" s="19">
        <v>9</v>
      </c>
      <c r="C1413" s="383">
        <v>35</v>
      </c>
      <c r="D1413" s="20" t="s">
        <v>34</v>
      </c>
      <c r="E1413" s="153">
        <v>39805</v>
      </c>
      <c r="F1413" s="91"/>
      <c r="G1413" s="19">
        <v>9</v>
      </c>
      <c r="H1413" s="20">
        <v>35</v>
      </c>
      <c r="I1413" s="20">
        <v>35</v>
      </c>
      <c r="J1413" s="20">
        <v>35</v>
      </c>
      <c r="K1413" s="20">
        <v>0</v>
      </c>
      <c r="L1413" s="156">
        <v>39806</v>
      </c>
      <c r="M1413" s="92"/>
      <c r="N1413" s="19">
        <v>9</v>
      </c>
      <c r="O1413" s="20">
        <v>35</v>
      </c>
      <c r="P1413" s="20">
        <v>35</v>
      </c>
      <c r="Q1413" s="20">
        <v>0</v>
      </c>
      <c r="R1413" s="20">
        <v>35</v>
      </c>
      <c r="S1413" s="4">
        <v>0</v>
      </c>
      <c r="T1413" s="4">
        <v>0</v>
      </c>
      <c r="U1413" s="163">
        <v>39805</v>
      </c>
      <c r="V1413" s="106">
        <v>9</v>
      </c>
      <c r="W1413" s="20">
        <v>35</v>
      </c>
      <c r="X1413" s="437" t="str">
        <f t="shared" si="175"/>
        <v>OK</v>
      </c>
      <c r="Y1413" s="333">
        <f t="shared" si="177"/>
        <v>0</v>
      </c>
      <c r="Z1413" s="9" t="str">
        <f t="shared" si="178"/>
        <v>Euronics</v>
      </c>
      <c r="AA1413" s="75">
        <v>39818</v>
      </c>
      <c r="AB1413" s="1220"/>
      <c r="AC1413" s="147">
        <f t="shared" si="176"/>
        <v>12</v>
      </c>
      <c r="AD1413" s="20" t="str">
        <f t="shared" si="180"/>
        <v>OK</v>
      </c>
      <c r="AE1413" s="11" t="str">
        <f t="shared" si="179"/>
        <v>-</v>
      </c>
      <c r="AF1413" s="20" t="e">
        <f>IF(#REF!="","",AA1413-#REF!)</f>
        <v>#REF!</v>
      </c>
      <c r="AG1413" s="97"/>
      <c r="AH1413" s="62"/>
    </row>
    <row r="1414" spans="1:34" s="32" customFormat="1" hidden="1" outlineLevel="1" x14ac:dyDescent="0.2">
      <c r="A1414"/>
      <c r="B1414" s="19">
        <v>10</v>
      </c>
      <c r="C1414" s="383">
        <v>13</v>
      </c>
      <c r="D1414" s="20" t="s">
        <v>35</v>
      </c>
      <c r="E1414" s="153">
        <v>39805</v>
      </c>
      <c r="F1414" s="91"/>
      <c r="G1414" s="19">
        <v>10</v>
      </c>
      <c r="H1414" s="20">
        <v>13</v>
      </c>
      <c r="I1414" s="20">
        <v>13</v>
      </c>
      <c r="J1414" s="20">
        <v>13</v>
      </c>
      <c r="K1414" s="20">
        <v>0</v>
      </c>
      <c r="L1414" s="156">
        <v>39806</v>
      </c>
      <c r="M1414" s="92"/>
      <c r="N1414" s="19">
        <v>10</v>
      </c>
      <c r="O1414" s="20">
        <v>13</v>
      </c>
      <c r="P1414" s="20">
        <v>13</v>
      </c>
      <c r="Q1414" s="20">
        <v>0</v>
      </c>
      <c r="R1414" s="20">
        <v>13</v>
      </c>
      <c r="S1414" s="4">
        <v>0</v>
      </c>
      <c r="T1414" s="4">
        <v>0</v>
      </c>
      <c r="U1414" s="163">
        <v>39805</v>
      </c>
      <c r="V1414" s="106">
        <v>10</v>
      </c>
      <c r="W1414" s="20">
        <v>13</v>
      </c>
      <c r="X1414" s="437" t="str">
        <f t="shared" si="175"/>
        <v>OK</v>
      </c>
      <c r="Y1414" s="333">
        <f t="shared" si="177"/>
        <v>0</v>
      </c>
      <c r="Z1414" s="9" t="str">
        <f t="shared" si="178"/>
        <v>Tien 21</v>
      </c>
      <c r="AA1414" s="75">
        <v>39818</v>
      </c>
      <c r="AB1414" s="1220"/>
      <c r="AC1414" s="147">
        <f t="shared" si="176"/>
        <v>12</v>
      </c>
      <c r="AD1414" s="20" t="str">
        <f t="shared" si="180"/>
        <v>OK</v>
      </c>
      <c r="AE1414" s="11" t="str">
        <f t="shared" si="179"/>
        <v>-</v>
      </c>
      <c r="AF1414" s="20" t="e">
        <f>IF(#REF!="","",AA1414-#REF!)</f>
        <v>#REF!</v>
      </c>
      <c r="AG1414" s="97"/>
      <c r="AH1414" s="62"/>
    </row>
    <row r="1415" spans="1:34" s="32" customFormat="1" hidden="1" outlineLevel="1" x14ac:dyDescent="0.2">
      <c r="A1415"/>
      <c r="B1415" s="19">
        <v>11</v>
      </c>
      <c r="C1415" s="383">
        <v>2</v>
      </c>
      <c r="D1415" s="20" t="s">
        <v>36</v>
      </c>
      <c r="E1415" s="153">
        <v>39805</v>
      </c>
      <c r="F1415" s="91"/>
      <c r="G1415" s="19">
        <v>11</v>
      </c>
      <c r="H1415" s="20">
        <v>2</v>
      </c>
      <c r="I1415" s="20">
        <v>2</v>
      </c>
      <c r="J1415" s="20">
        <v>2</v>
      </c>
      <c r="K1415" s="20">
        <v>0</v>
      </c>
      <c r="L1415" s="156">
        <v>39806</v>
      </c>
      <c r="M1415" s="92"/>
      <c r="N1415" s="19">
        <v>11</v>
      </c>
      <c r="O1415" s="20">
        <v>2</v>
      </c>
      <c r="P1415" s="20">
        <v>2</v>
      </c>
      <c r="Q1415" s="20">
        <v>0</v>
      </c>
      <c r="R1415" s="20">
        <v>2</v>
      </c>
      <c r="S1415" s="4">
        <v>0</v>
      </c>
      <c r="T1415" s="4">
        <v>0</v>
      </c>
      <c r="U1415" s="163">
        <v>39805</v>
      </c>
      <c r="V1415" s="106">
        <v>11</v>
      </c>
      <c r="W1415" s="20">
        <v>2</v>
      </c>
      <c r="X1415" s="437" t="str">
        <f t="shared" si="175"/>
        <v>OK</v>
      </c>
      <c r="Y1415" s="333">
        <f t="shared" si="177"/>
        <v>0</v>
      </c>
      <c r="Z1415" s="9" t="str">
        <f t="shared" si="178"/>
        <v>Confort</v>
      </c>
      <c r="AA1415" s="75">
        <v>39818</v>
      </c>
      <c r="AB1415" s="1220"/>
      <c r="AC1415" s="147">
        <f t="shared" si="176"/>
        <v>12</v>
      </c>
      <c r="AD1415" s="20" t="str">
        <f t="shared" si="180"/>
        <v>OK</v>
      </c>
      <c r="AE1415" s="11" t="str">
        <f t="shared" si="179"/>
        <v>-</v>
      </c>
      <c r="AF1415" s="20" t="e">
        <f>IF(#REF!="","",AA1415-#REF!)</f>
        <v>#REF!</v>
      </c>
      <c r="AG1415" s="97"/>
      <c r="AH1415" s="62"/>
    </row>
    <row r="1416" spans="1:34" s="32" customFormat="1" hidden="1" outlineLevel="1" x14ac:dyDescent="0.2">
      <c r="A1416"/>
      <c r="B1416" s="22">
        <v>12</v>
      </c>
      <c r="C1416" s="404">
        <v>1</v>
      </c>
      <c r="D1416" s="21" t="s">
        <v>37</v>
      </c>
      <c r="E1416" s="153">
        <v>39805</v>
      </c>
      <c r="F1416" s="91"/>
      <c r="G1416" s="22">
        <v>12</v>
      </c>
      <c r="H1416" s="21">
        <v>1</v>
      </c>
      <c r="I1416" s="21">
        <v>1</v>
      </c>
      <c r="J1416" s="21">
        <v>1</v>
      </c>
      <c r="K1416" s="21">
        <v>0</v>
      </c>
      <c r="L1416" s="157">
        <v>39806</v>
      </c>
      <c r="M1416" s="92"/>
      <c r="N1416" s="22">
        <v>12</v>
      </c>
      <c r="O1416" s="21">
        <v>1</v>
      </c>
      <c r="P1416" s="21">
        <v>1</v>
      </c>
      <c r="Q1416" s="21">
        <v>0</v>
      </c>
      <c r="R1416" s="21">
        <v>1</v>
      </c>
      <c r="S1416" s="14">
        <v>0</v>
      </c>
      <c r="T1416" s="14">
        <v>0</v>
      </c>
      <c r="U1416" s="163">
        <v>39805</v>
      </c>
      <c r="V1416" s="108">
        <v>12</v>
      </c>
      <c r="W1416" s="21">
        <v>1</v>
      </c>
      <c r="X1416" s="437" t="str">
        <f t="shared" ref="X1416:X1479" si="181">IF(C1416=W1416,"OK",IF(W1416=R1416,"ERRO",IF(W1416="","KO",IF(W1416=J1416,"ERRO"))))</f>
        <v>OK</v>
      </c>
      <c r="Y1416" s="333">
        <f t="shared" si="177"/>
        <v>0</v>
      </c>
      <c r="Z1416" s="12" t="str">
        <f t="shared" si="178"/>
        <v>Solmar</v>
      </c>
      <c r="AA1416" s="75">
        <v>39818</v>
      </c>
      <c r="AB1416" s="1221"/>
      <c r="AC1416" s="147">
        <f t="shared" ref="AC1416:AC1437" si="182">DAYS360(E1416,AA1416)</f>
        <v>12</v>
      </c>
      <c r="AD1416" s="20" t="str">
        <f t="shared" si="180"/>
        <v>OK</v>
      </c>
      <c r="AE1416" s="11" t="str">
        <f t="shared" ref="AE1416:AE1437" si="183">IF(AND((AA1416=""),$E$8&gt;(V1471+5)),"ALERTA","-")</f>
        <v>-</v>
      </c>
      <c r="AF1416" s="20" t="e">
        <f>IF(#REF!="","",AA1416-#REF!)</f>
        <v>#REF!</v>
      </c>
      <c r="AG1416" s="97"/>
      <c r="AH1416" s="62"/>
    </row>
    <row r="1417" spans="1:34" s="32" customFormat="1" hidden="1" outlineLevel="1" x14ac:dyDescent="0.2">
      <c r="A1417"/>
      <c r="B1417" s="19">
        <v>1</v>
      </c>
      <c r="C1417" s="383">
        <v>303</v>
      </c>
      <c r="D1417" s="20" t="s">
        <v>24</v>
      </c>
      <c r="E1417" s="153">
        <v>39806</v>
      </c>
      <c r="F1417" s="91"/>
      <c r="G1417" s="19">
        <v>1</v>
      </c>
      <c r="H1417" s="78">
        <v>196</v>
      </c>
      <c r="I1417" s="20">
        <v>303</v>
      </c>
      <c r="J1417" s="20">
        <v>303</v>
      </c>
      <c r="K1417" s="20">
        <v>0</v>
      </c>
      <c r="L1417" s="156">
        <v>39808</v>
      </c>
      <c r="M1417" s="92"/>
      <c r="N1417" s="19">
        <v>1</v>
      </c>
      <c r="O1417" s="20">
        <v>303</v>
      </c>
      <c r="P1417" s="20">
        <v>303</v>
      </c>
      <c r="Q1417" s="20">
        <v>0</v>
      </c>
      <c r="R1417" s="20">
        <v>303</v>
      </c>
      <c r="S1417" s="4">
        <v>0</v>
      </c>
      <c r="T1417" s="4">
        <v>0</v>
      </c>
      <c r="U1417" s="163">
        <v>39806</v>
      </c>
      <c r="V1417" s="106">
        <v>1</v>
      </c>
      <c r="W1417" s="20">
        <v>303</v>
      </c>
      <c r="X1417" s="437" t="str">
        <f t="shared" si="181"/>
        <v>OK</v>
      </c>
      <c r="Y1417" s="333">
        <f t="shared" ref="Y1417:Y1480" si="184">+C1417-W1417</f>
        <v>0</v>
      </c>
      <c r="Z1417" s="9" t="str">
        <f t="shared" ref="Z1417:Z1483" si="185">IF(D1417="","",D1417)</f>
        <v>White</v>
      </c>
      <c r="AA1417" s="75">
        <v>39818</v>
      </c>
      <c r="AB1417" s="1219">
        <f>SUM(W1417:W1426)</f>
        <v>624</v>
      </c>
      <c r="AC1417" s="147">
        <f t="shared" si="182"/>
        <v>11</v>
      </c>
      <c r="AD1417" s="20" t="str">
        <f t="shared" si="180"/>
        <v>OK</v>
      </c>
      <c r="AE1417" s="11" t="str">
        <f t="shared" si="183"/>
        <v>-</v>
      </c>
      <c r="AF1417" s="20" t="e">
        <f>IF(#REF!="","",AA1417-#REF!)</f>
        <v>#REF!</v>
      </c>
      <c r="AG1417" s="97"/>
      <c r="AH1417" s="62"/>
    </row>
    <row r="1418" spans="1:34" s="32" customFormat="1" hidden="1" outlineLevel="1" x14ac:dyDescent="0.2">
      <c r="A1418"/>
      <c r="B1418" s="19">
        <v>2</v>
      </c>
      <c r="C1418" s="383">
        <v>2</v>
      </c>
      <c r="D1418" s="20" t="s">
        <v>25</v>
      </c>
      <c r="E1418" s="153">
        <v>39806</v>
      </c>
      <c r="F1418" s="91"/>
      <c r="G1418" s="19">
        <v>2</v>
      </c>
      <c r="H1418" s="20">
        <v>2</v>
      </c>
      <c r="I1418" s="20">
        <v>2</v>
      </c>
      <c r="J1418" s="20">
        <v>2</v>
      </c>
      <c r="K1418" s="20">
        <v>0</v>
      </c>
      <c r="L1418" s="156">
        <v>39808</v>
      </c>
      <c r="M1418" s="92"/>
      <c r="N1418" s="19">
        <v>2</v>
      </c>
      <c r="O1418" s="20">
        <v>2</v>
      </c>
      <c r="P1418" s="20">
        <v>2</v>
      </c>
      <c r="Q1418" s="20">
        <v>0</v>
      </c>
      <c r="R1418" s="20">
        <v>2</v>
      </c>
      <c r="S1418" s="4">
        <v>0</v>
      </c>
      <c r="T1418" s="4">
        <v>0</v>
      </c>
      <c r="U1418" s="163">
        <v>39806</v>
      </c>
      <c r="V1418" s="106">
        <v>2</v>
      </c>
      <c r="W1418" s="20">
        <v>2</v>
      </c>
      <c r="X1418" s="437" t="str">
        <f t="shared" si="181"/>
        <v>OK</v>
      </c>
      <c r="Y1418" s="333">
        <f t="shared" si="184"/>
        <v>0</v>
      </c>
      <c r="Z1418" s="9" t="str">
        <f t="shared" si="185"/>
        <v>Green</v>
      </c>
      <c r="AA1418" s="75">
        <v>39818</v>
      </c>
      <c r="AB1418" s="1220"/>
      <c r="AC1418" s="147">
        <f t="shared" si="182"/>
        <v>11</v>
      </c>
      <c r="AD1418" s="20" t="str">
        <f t="shared" si="180"/>
        <v>OK</v>
      </c>
      <c r="AE1418" s="11" t="str">
        <f t="shared" si="183"/>
        <v>-</v>
      </c>
      <c r="AF1418" s="20" t="e">
        <f>IF(#REF!="","",AA1418-#REF!)</f>
        <v>#REF!</v>
      </c>
      <c r="AG1418" s="97"/>
      <c r="AH1418" s="62"/>
    </row>
    <row r="1419" spans="1:34" s="32" customFormat="1" hidden="1" outlineLevel="1" x14ac:dyDescent="0.2">
      <c r="A1419"/>
      <c r="B1419" s="19">
        <v>3</v>
      </c>
      <c r="C1419" s="383">
        <v>1</v>
      </c>
      <c r="D1419" s="20" t="s">
        <v>26</v>
      </c>
      <c r="E1419" s="153">
        <v>39806</v>
      </c>
      <c r="F1419" s="91"/>
      <c r="G1419" s="19">
        <v>3</v>
      </c>
      <c r="H1419" s="20">
        <v>1</v>
      </c>
      <c r="I1419" s="20">
        <v>1</v>
      </c>
      <c r="J1419" s="20">
        <v>1</v>
      </c>
      <c r="K1419" s="20">
        <v>0</v>
      </c>
      <c r="L1419" s="156">
        <v>39808</v>
      </c>
      <c r="M1419" s="92"/>
      <c r="N1419" s="19">
        <v>3</v>
      </c>
      <c r="O1419" s="20">
        <v>1</v>
      </c>
      <c r="P1419" s="20">
        <v>1</v>
      </c>
      <c r="Q1419" s="20">
        <v>0</v>
      </c>
      <c r="R1419" s="20">
        <v>1</v>
      </c>
      <c r="S1419" s="4">
        <v>0</v>
      </c>
      <c r="T1419" s="4">
        <v>0</v>
      </c>
      <c r="U1419" s="163">
        <v>39806</v>
      </c>
      <c r="V1419" s="106">
        <v>3</v>
      </c>
      <c r="W1419" s="20">
        <v>1</v>
      </c>
      <c r="X1419" s="437" t="str">
        <f t="shared" si="181"/>
        <v>OK</v>
      </c>
      <c r="Y1419" s="333">
        <f t="shared" si="184"/>
        <v>0</v>
      </c>
      <c r="Z1419" s="9" t="str">
        <f t="shared" si="185"/>
        <v>Black</v>
      </c>
      <c r="AA1419" s="75">
        <v>39818</v>
      </c>
      <c r="AB1419" s="1220"/>
      <c r="AC1419" s="147">
        <f t="shared" si="182"/>
        <v>11</v>
      </c>
      <c r="AD1419" s="20" t="str">
        <f t="shared" si="180"/>
        <v>OK</v>
      </c>
      <c r="AE1419" s="11" t="str">
        <f t="shared" si="183"/>
        <v>-</v>
      </c>
      <c r="AF1419" s="20" t="e">
        <f>IF(#REF!="","",AA1419-#REF!)</f>
        <v>#REF!</v>
      </c>
      <c r="AG1419" s="97"/>
      <c r="AH1419" s="62"/>
    </row>
    <row r="1420" spans="1:34" s="32" customFormat="1" hidden="1" outlineLevel="1" x14ac:dyDescent="0.2">
      <c r="A1420"/>
      <c r="B1420" s="19">
        <v>4</v>
      </c>
      <c r="C1420" s="383">
        <v>61</v>
      </c>
      <c r="D1420" s="20" t="s">
        <v>29</v>
      </c>
      <c r="E1420" s="153">
        <v>39806</v>
      </c>
      <c r="F1420" s="91"/>
      <c r="G1420" s="19">
        <v>4</v>
      </c>
      <c r="H1420" s="20">
        <v>61</v>
      </c>
      <c r="I1420" s="20">
        <v>61</v>
      </c>
      <c r="J1420" s="20">
        <v>61</v>
      </c>
      <c r="K1420" s="20">
        <v>0</v>
      </c>
      <c r="L1420" s="156">
        <v>39808</v>
      </c>
      <c r="M1420" s="92"/>
      <c r="N1420" s="19">
        <v>4</v>
      </c>
      <c r="O1420" s="20">
        <v>61</v>
      </c>
      <c r="P1420" s="20">
        <v>61</v>
      </c>
      <c r="Q1420" s="20">
        <v>0</v>
      </c>
      <c r="R1420" s="20">
        <v>61</v>
      </c>
      <c r="S1420" s="4">
        <v>0</v>
      </c>
      <c r="T1420" s="4">
        <v>0</v>
      </c>
      <c r="U1420" s="163">
        <v>39806</v>
      </c>
      <c r="V1420" s="106">
        <v>4</v>
      </c>
      <c r="W1420" s="20">
        <v>61</v>
      </c>
      <c r="X1420" s="437" t="str">
        <f t="shared" si="181"/>
        <v>OK</v>
      </c>
      <c r="Y1420" s="333">
        <f t="shared" si="184"/>
        <v>0</v>
      </c>
      <c r="Z1420" s="9" t="str">
        <f t="shared" si="185"/>
        <v>Credial</v>
      </c>
      <c r="AA1420" s="75">
        <v>39818</v>
      </c>
      <c r="AB1420" s="1220"/>
      <c r="AC1420" s="147">
        <f t="shared" si="182"/>
        <v>11</v>
      </c>
      <c r="AD1420" s="20" t="str">
        <f t="shared" si="180"/>
        <v>OK</v>
      </c>
      <c r="AE1420" s="11" t="str">
        <f t="shared" si="183"/>
        <v>-</v>
      </c>
      <c r="AF1420" s="20" t="e">
        <f>IF(#REF!="","",AA1420-#REF!)</f>
        <v>#REF!</v>
      </c>
      <c r="AG1420" s="97"/>
      <c r="AH1420" s="62"/>
    </row>
    <row r="1421" spans="1:34" s="32" customFormat="1" hidden="1" outlineLevel="1" x14ac:dyDescent="0.2">
      <c r="A1421"/>
      <c r="B1421" s="19">
        <v>5</v>
      </c>
      <c r="C1421" s="383">
        <v>74</v>
      </c>
      <c r="D1421" s="20" t="s">
        <v>30</v>
      </c>
      <c r="E1421" s="153">
        <v>39806</v>
      </c>
      <c r="F1421" s="91"/>
      <c r="G1421" s="19">
        <v>5</v>
      </c>
      <c r="H1421" s="20">
        <v>74</v>
      </c>
      <c r="I1421" s="20">
        <v>74</v>
      </c>
      <c r="J1421" s="20">
        <v>74</v>
      </c>
      <c r="K1421" s="20">
        <v>0</v>
      </c>
      <c r="L1421" s="156">
        <v>39808</v>
      </c>
      <c r="M1421" s="92"/>
      <c r="N1421" s="19">
        <v>5</v>
      </c>
      <c r="O1421" s="20">
        <v>74</v>
      </c>
      <c r="P1421" s="20">
        <v>74</v>
      </c>
      <c r="Q1421" s="20">
        <v>0</v>
      </c>
      <c r="R1421" s="20">
        <v>74</v>
      </c>
      <c r="S1421" s="4">
        <v>0</v>
      </c>
      <c r="T1421" s="4">
        <v>0</v>
      </c>
      <c r="U1421" s="163">
        <v>39806</v>
      </c>
      <c r="V1421" s="106">
        <v>5</v>
      </c>
      <c r="W1421" s="20">
        <v>74</v>
      </c>
      <c r="X1421" s="437" t="str">
        <f t="shared" si="181"/>
        <v>OK</v>
      </c>
      <c r="Y1421" s="333">
        <f t="shared" si="184"/>
        <v>0</v>
      </c>
      <c r="Z1421" s="9" t="str">
        <f t="shared" si="185"/>
        <v>Ikeia</v>
      </c>
      <c r="AA1421" s="75">
        <v>39818</v>
      </c>
      <c r="AB1421" s="1220"/>
      <c r="AC1421" s="147">
        <f t="shared" si="182"/>
        <v>11</v>
      </c>
      <c r="AD1421" s="20" t="str">
        <f t="shared" si="180"/>
        <v>OK</v>
      </c>
      <c r="AE1421" s="11" t="str">
        <f t="shared" si="183"/>
        <v>-</v>
      </c>
      <c r="AF1421" s="20" t="e">
        <f>IF(#REF!="","",AA1421-#REF!)</f>
        <v>#REF!</v>
      </c>
      <c r="AG1421" s="97"/>
      <c r="AH1421" s="62"/>
    </row>
    <row r="1422" spans="1:34" s="32" customFormat="1" hidden="1" outlineLevel="1" x14ac:dyDescent="0.2">
      <c r="A1422"/>
      <c r="B1422" s="19">
        <v>6</v>
      </c>
      <c r="C1422" s="383">
        <v>59</v>
      </c>
      <c r="D1422" s="20" t="s">
        <v>31</v>
      </c>
      <c r="E1422" s="153">
        <v>39806</v>
      </c>
      <c r="F1422" s="91"/>
      <c r="G1422" s="19">
        <v>6</v>
      </c>
      <c r="H1422" s="20">
        <v>59</v>
      </c>
      <c r="I1422" s="20">
        <v>59</v>
      </c>
      <c r="J1422" s="20">
        <v>59</v>
      </c>
      <c r="K1422" s="20">
        <v>0</v>
      </c>
      <c r="L1422" s="156">
        <v>39808</v>
      </c>
      <c r="M1422" s="92"/>
      <c r="N1422" s="19">
        <v>6</v>
      </c>
      <c r="O1422" s="20">
        <v>59</v>
      </c>
      <c r="P1422" s="20">
        <v>59</v>
      </c>
      <c r="Q1422" s="20">
        <v>0</v>
      </c>
      <c r="R1422" s="20">
        <v>59</v>
      </c>
      <c r="S1422" s="4">
        <v>0</v>
      </c>
      <c r="T1422" s="4">
        <v>0</v>
      </c>
      <c r="U1422" s="163">
        <v>39806</v>
      </c>
      <c r="V1422" s="106">
        <v>6</v>
      </c>
      <c r="W1422" s="20">
        <v>59</v>
      </c>
      <c r="X1422" s="437" t="str">
        <f t="shared" si="181"/>
        <v>OK</v>
      </c>
      <c r="Y1422" s="333">
        <f t="shared" si="184"/>
        <v>0</v>
      </c>
      <c r="Z1422" s="9" t="str">
        <f t="shared" si="185"/>
        <v>Moviflor</v>
      </c>
      <c r="AA1422" s="75">
        <v>39818</v>
      </c>
      <c r="AB1422" s="1220"/>
      <c r="AC1422" s="147">
        <f t="shared" si="182"/>
        <v>11</v>
      </c>
      <c r="AD1422" s="20" t="str">
        <f t="shared" si="180"/>
        <v>OK</v>
      </c>
      <c r="AE1422" s="11" t="str">
        <f t="shared" si="183"/>
        <v>-</v>
      </c>
      <c r="AF1422" s="20" t="e">
        <f>IF(#REF!="","",AA1422-#REF!)</f>
        <v>#REF!</v>
      </c>
      <c r="AG1422" s="97"/>
      <c r="AH1422" s="62"/>
    </row>
    <row r="1423" spans="1:34" s="32" customFormat="1" hidden="1" outlineLevel="1" x14ac:dyDescent="0.2">
      <c r="A1423"/>
      <c r="B1423" s="19">
        <v>7</v>
      </c>
      <c r="C1423" s="383">
        <v>84</v>
      </c>
      <c r="D1423" s="20" t="s">
        <v>32</v>
      </c>
      <c r="E1423" s="153">
        <v>39806</v>
      </c>
      <c r="F1423" s="91"/>
      <c r="G1423" s="19">
        <v>7</v>
      </c>
      <c r="H1423" s="20">
        <v>84</v>
      </c>
      <c r="I1423" s="20">
        <v>84</v>
      </c>
      <c r="J1423" s="20">
        <v>84</v>
      </c>
      <c r="K1423" s="20">
        <v>0</v>
      </c>
      <c r="L1423" s="156">
        <v>39808</v>
      </c>
      <c r="M1423" s="92"/>
      <c r="N1423" s="19">
        <v>7</v>
      </c>
      <c r="O1423" s="20">
        <v>84</v>
      </c>
      <c r="P1423" s="20">
        <v>84</v>
      </c>
      <c r="Q1423" s="20">
        <v>0</v>
      </c>
      <c r="R1423" s="20">
        <v>84</v>
      </c>
      <c r="S1423" s="4">
        <v>0</v>
      </c>
      <c r="T1423" s="4">
        <v>0</v>
      </c>
      <c r="U1423" s="163">
        <v>39806</v>
      </c>
      <c r="V1423" s="106">
        <v>7</v>
      </c>
      <c r="W1423" s="20">
        <v>84</v>
      </c>
      <c r="X1423" s="437" t="str">
        <f t="shared" si="181"/>
        <v>OK</v>
      </c>
      <c r="Y1423" s="333">
        <f t="shared" si="184"/>
        <v>0</v>
      </c>
      <c r="Z1423" s="9" t="str">
        <f t="shared" si="185"/>
        <v>Conforama</v>
      </c>
      <c r="AA1423" s="75">
        <v>39818</v>
      </c>
      <c r="AB1423" s="1220"/>
      <c r="AC1423" s="147">
        <f t="shared" si="182"/>
        <v>11</v>
      </c>
      <c r="AD1423" s="20" t="str">
        <f t="shared" si="180"/>
        <v>OK</v>
      </c>
      <c r="AE1423" s="11" t="str">
        <f t="shared" si="183"/>
        <v>-</v>
      </c>
      <c r="AF1423" s="20" t="e">
        <f>IF(#REF!="","",AA1423-#REF!)</f>
        <v>#REF!</v>
      </c>
      <c r="AG1423" s="97"/>
      <c r="AH1423" s="62"/>
    </row>
    <row r="1424" spans="1:34" s="32" customFormat="1" hidden="1" outlineLevel="1" x14ac:dyDescent="0.2">
      <c r="A1424"/>
      <c r="B1424" s="19">
        <v>8</v>
      </c>
      <c r="C1424" s="383">
        <v>10</v>
      </c>
      <c r="D1424" s="20" t="s">
        <v>34</v>
      </c>
      <c r="E1424" s="153">
        <v>39806</v>
      </c>
      <c r="F1424" s="91"/>
      <c r="G1424" s="19">
        <v>8</v>
      </c>
      <c r="H1424" s="20">
        <v>10</v>
      </c>
      <c r="I1424" s="20">
        <v>10</v>
      </c>
      <c r="J1424" s="20">
        <v>10</v>
      </c>
      <c r="K1424" s="20">
        <v>0</v>
      </c>
      <c r="L1424" s="156">
        <v>39808</v>
      </c>
      <c r="M1424" s="92"/>
      <c r="N1424" s="19">
        <v>8</v>
      </c>
      <c r="O1424" s="20">
        <v>10</v>
      </c>
      <c r="P1424" s="20">
        <v>10</v>
      </c>
      <c r="Q1424" s="20">
        <v>0</v>
      </c>
      <c r="R1424" s="20">
        <v>10</v>
      </c>
      <c r="S1424" s="4">
        <v>0</v>
      </c>
      <c r="T1424" s="4">
        <v>0</v>
      </c>
      <c r="U1424" s="163">
        <v>39806</v>
      </c>
      <c r="V1424" s="106">
        <v>8</v>
      </c>
      <c r="W1424" s="20">
        <v>10</v>
      </c>
      <c r="X1424" s="437" t="str">
        <f t="shared" si="181"/>
        <v>OK</v>
      </c>
      <c r="Y1424" s="333">
        <f t="shared" si="184"/>
        <v>0</v>
      </c>
      <c r="Z1424" s="9" t="str">
        <f t="shared" si="185"/>
        <v>Euronics</v>
      </c>
      <c r="AA1424" s="75">
        <v>39818</v>
      </c>
      <c r="AB1424" s="1220"/>
      <c r="AC1424" s="147">
        <f t="shared" si="182"/>
        <v>11</v>
      </c>
      <c r="AD1424" s="20" t="str">
        <f t="shared" si="180"/>
        <v>OK</v>
      </c>
      <c r="AE1424" s="11" t="str">
        <f t="shared" si="183"/>
        <v>-</v>
      </c>
      <c r="AF1424" s="20" t="e">
        <f>IF(#REF!="","",AA1424-#REF!)</f>
        <v>#REF!</v>
      </c>
      <c r="AG1424" s="97"/>
      <c r="AH1424" s="62"/>
    </row>
    <row r="1425" spans="1:36" s="32" customFormat="1" hidden="1" outlineLevel="1" x14ac:dyDescent="0.2">
      <c r="A1425"/>
      <c r="B1425" s="19">
        <v>9</v>
      </c>
      <c r="C1425" s="383">
        <v>12</v>
      </c>
      <c r="D1425" s="20" t="s">
        <v>35</v>
      </c>
      <c r="E1425" s="153">
        <v>39806</v>
      </c>
      <c r="F1425" s="91"/>
      <c r="G1425" s="19">
        <v>9</v>
      </c>
      <c r="H1425" s="20">
        <v>12</v>
      </c>
      <c r="I1425" s="20">
        <v>12</v>
      </c>
      <c r="J1425" s="20">
        <v>12</v>
      </c>
      <c r="K1425" s="20">
        <v>0</v>
      </c>
      <c r="L1425" s="156">
        <v>39808</v>
      </c>
      <c r="M1425" s="92"/>
      <c r="N1425" s="19">
        <v>9</v>
      </c>
      <c r="O1425" s="20">
        <v>12</v>
      </c>
      <c r="P1425" s="20">
        <v>12</v>
      </c>
      <c r="Q1425" s="20">
        <v>0</v>
      </c>
      <c r="R1425" s="20">
        <v>12</v>
      </c>
      <c r="S1425" s="4">
        <v>0</v>
      </c>
      <c r="T1425" s="4">
        <v>0</v>
      </c>
      <c r="U1425" s="163">
        <v>39806</v>
      </c>
      <c r="V1425" s="106">
        <v>9</v>
      </c>
      <c r="W1425" s="20">
        <v>12</v>
      </c>
      <c r="X1425" s="437" t="str">
        <f t="shared" si="181"/>
        <v>OK</v>
      </c>
      <c r="Y1425" s="333">
        <f t="shared" si="184"/>
        <v>0</v>
      </c>
      <c r="Z1425" s="9" t="str">
        <f t="shared" si="185"/>
        <v>Tien 21</v>
      </c>
      <c r="AA1425" s="75">
        <v>39818</v>
      </c>
      <c r="AB1425" s="1220"/>
      <c r="AC1425" s="147">
        <f t="shared" si="182"/>
        <v>11</v>
      </c>
      <c r="AD1425" s="20" t="str">
        <f t="shared" si="180"/>
        <v>OK</v>
      </c>
      <c r="AE1425" s="11" t="str">
        <f t="shared" si="183"/>
        <v>-</v>
      </c>
      <c r="AF1425" s="20" t="e">
        <f>IF(#REF!="","",AA1425-#REF!)</f>
        <v>#REF!</v>
      </c>
      <c r="AG1425" s="97"/>
      <c r="AH1425" s="62"/>
    </row>
    <row r="1426" spans="1:36" s="32" customFormat="1" hidden="1" outlineLevel="1" x14ac:dyDescent="0.2">
      <c r="A1426"/>
      <c r="B1426" s="22">
        <v>10</v>
      </c>
      <c r="C1426" s="404">
        <v>18</v>
      </c>
      <c r="D1426" s="21" t="s">
        <v>36</v>
      </c>
      <c r="E1426" s="153">
        <v>39806</v>
      </c>
      <c r="F1426" s="91"/>
      <c r="G1426" s="22">
        <v>10</v>
      </c>
      <c r="H1426" s="21">
        <v>18</v>
      </c>
      <c r="I1426" s="21">
        <v>18</v>
      </c>
      <c r="J1426" s="21">
        <v>18</v>
      </c>
      <c r="K1426" s="21">
        <v>0</v>
      </c>
      <c r="L1426" s="157">
        <v>39808</v>
      </c>
      <c r="M1426" s="92"/>
      <c r="N1426" s="22">
        <v>10</v>
      </c>
      <c r="O1426" s="21">
        <v>18</v>
      </c>
      <c r="P1426" s="21">
        <v>18</v>
      </c>
      <c r="Q1426" s="21">
        <v>0</v>
      </c>
      <c r="R1426" s="21">
        <v>18</v>
      </c>
      <c r="S1426" s="14">
        <v>0</v>
      </c>
      <c r="T1426" s="14">
        <v>0</v>
      </c>
      <c r="U1426" s="163">
        <v>39806</v>
      </c>
      <c r="V1426" s="108">
        <v>10</v>
      </c>
      <c r="W1426" s="21">
        <v>18</v>
      </c>
      <c r="X1426" s="437" t="str">
        <f t="shared" si="181"/>
        <v>OK</v>
      </c>
      <c r="Y1426" s="333">
        <f t="shared" si="184"/>
        <v>0</v>
      </c>
      <c r="Z1426" s="12" t="str">
        <f t="shared" si="185"/>
        <v>Confort</v>
      </c>
      <c r="AA1426" s="75">
        <v>39818</v>
      </c>
      <c r="AB1426" s="1221"/>
      <c r="AC1426" s="147">
        <f t="shared" si="182"/>
        <v>11</v>
      </c>
      <c r="AD1426" s="20" t="str">
        <f t="shared" si="180"/>
        <v>OK</v>
      </c>
      <c r="AE1426" s="11" t="str">
        <f t="shared" si="183"/>
        <v>-</v>
      </c>
      <c r="AF1426" s="20" t="e">
        <f>IF(#REF!="","",AA1426-#REF!)</f>
        <v>#REF!</v>
      </c>
      <c r="AG1426" s="97"/>
      <c r="AH1426" s="62"/>
    </row>
    <row r="1427" spans="1:36" s="32" customFormat="1" hidden="1" outlineLevel="1" x14ac:dyDescent="0.2">
      <c r="A1427"/>
      <c r="B1427" s="19">
        <v>1</v>
      </c>
      <c r="C1427" s="383">
        <v>14</v>
      </c>
      <c r="D1427" s="20" t="s">
        <v>24</v>
      </c>
      <c r="E1427" s="153">
        <v>39808</v>
      </c>
      <c r="F1427" s="91"/>
      <c r="G1427" s="19">
        <v>1</v>
      </c>
      <c r="H1427" s="78">
        <v>24</v>
      </c>
      <c r="I1427" s="20">
        <v>14</v>
      </c>
      <c r="J1427" s="20">
        <v>14</v>
      </c>
      <c r="K1427" s="20">
        <v>0</v>
      </c>
      <c r="L1427" s="156">
        <v>39811</v>
      </c>
      <c r="M1427" s="92"/>
      <c r="N1427" s="19">
        <v>1</v>
      </c>
      <c r="O1427" s="20">
        <v>14</v>
      </c>
      <c r="P1427" s="20">
        <v>14</v>
      </c>
      <c r="Q1427" s="20">
        <v>0</v>
      </c>
      <c r="R1427" s="20">
        <v>14</v>
      </c>
      <c r="S1427" s="4">
        <v>0</v>
      </c>
      <c r="T1427" s="4">
        <v>0</v>
      </c>
      <c r="U1427" s="163">
        <v>39808</v>
      </c>
      <c r="V1427" s="106">
        <v>1</v>
      </c>
      <c r="W1427" s="20">
        <v>14</v>
      </c>
      <c r="X1427" s="437" t="str">
        <f t="shared" si="181"/>
        <v>OK</v>
      </c>
      <c r="Y1427" s="333">
        <f t="shared" si="184"/>
        <v>0</v>
      </c>
      <c r="Z1427" s="9" t="str">
        <f t="shared" si="185"/>
        <v>White</v>
      </c>
      <c r="AA1427" s="75">
        <v>39818</v>
      </c>
      <c r="AB1427" s="1219">
        <f>SUM(W1427:W1437)</f>
        <v>118</v>
      </c>
      <c r="AC1427" s="147">
        <f t="shared" si="182"/>
        <v>9</v>
      </c>
      <c r="AD1427" s="20" t="str">
        <f t="shared" si="180"/>
        <v>OK</v>
      </c>
      <c r="AE1427" s="11" t="str">
        <f t="shared" si="183"/>
        <v>-</v>
      </c>
      <c r="AF1427" s="20" t="e">
        <f>IF(#REF!="","",AA1427-#REF!)</f>
        <v>#REF!</v>
      </c>
      <c r="AG1427" s="97"/>
      <c r="AH1427" s="62"/>
    </row>
    <row r="1428" spans="1:36" s="32" customFormat="1" hidden="1" outlineLevel="1" x14ac:dyDescent="0.2">
      <c r="A1428"/>
      <c r="B1428" s="19">
        <v>2</v>
      </c>
      <c r="C1428" s="383">
        <v>1</v>
      </c>
      <c r="D1428" s="20" t="s">
        <v>25</v>
      </c>
      <c r="E1428" s="153">
        <v>39808</v>
      </c>
      <c r="F1428" s="91"/>
      <c r="G1428" s="19">
        <v>2</v>
      </c>
      <c r="H1428" s="20">
        <v>1</v>
      </c>
      <c r="I1428" s="20">
        <v>1</v>
      </c>
      <c r="J1428" s="20">
        <v>1</v>
      </c>
      <c r="K1428" s="20">
        <v>0</v>
      </c>
      <c r="L1428" s="156">
        <v>39811</v>
      </c>
      <c r="M1428" s="92"/>
      <c r="N1428" s="19">
        <v>2</v>
      </c>
      <c r="O1428" s="20">
        <v>1</v>
      </c>
      <c r="P1428" s="20">
        <v>1</v>
      </c>
      <c r="Q1428" s="20">
        <v>0</v>
      </c>
      <c r="R1428" s="20">
        <v>1</v>
      </c>
      <c r="S1428" s="4">
        <v>0</v>
      </c>
      <c r="T1428" s="4">
        <v>0</v>
      </c>
      <c r="U1428" s="163">
        <v>39808</v>
      </c>
      <c r="V1428" s="106">
        <v>2</v>
      </c>
      <c r="W1428" s="20">
        <v>1</v>
      </c>
      <c r="X1428" s="437" t="str">
        <f t="shared" si="181"/>
        <v>OK</v>
      </c>
      <c r="Y1428" s="333">
        <f t="shared" si="184"/>
        <v>0</v>
      </c>
      <c r="Z1428" s="9" t="str">
        <f t="shared" si="185"/>
        <v>Green</v>
      </c>
      <c r="AA1428" s="75">
        <v>39818</v>
      </c>
      <c r="AB1428" s="1220"/>
      <c r="AC1428" s="147">
        <f t="shared" si="182"/>
        <v>9</v>
      </c>
      <c r="AD1428" s="20" t="str">
        <f t="shared" si="180"/>
        <v>OK</v>
      </c>
      <c r="AE1428" s="11" t="str">
        <f t="shared" si="183"/>
        <v>-</v>
      </c>
      <c r="AF1428" s="20" t="e">
        <f>IF(#REF!="","",AA1428-#REF!)</f>
        <v>#REF!</v>
      </c>
      <c r="AG1428" s="97"/>
      <c r="AH1428" s="62"/>
    </row>
    <row r="1429" spans="1:36" s="32" customFormat="1" hidden="1" outlineLevel="1" x14ac:dyDescent="0.2">
      <c r="A1429"/>
      <c r="B1429" s="19">
        <v>3</v>
      </c>
      <c r="C1429" s="383">
        <v>2</v>
      </c>
      <c r="D1429" s="20" t="s">
        <v>26</v>
      </c>
      <c r="E1429" s="153">
        <v>39808</v>
      </c>
      <c r="F1429" s="91"/>
      <c r="G1429" s="19">
        <v>3</v>
      </c>
      <c r="H1429" s="20">
        <v>2</v>
      </c>
      <c r="I1429" s="20">
        <v>2</v>
      </c>
      <c r="J1429" s="20">
        <v>2</v>
      </c>
      <c r="K1429" s="20">
        <v>0</v>
      </c>
      <c r="L1429" s="156">
        <v>39811</v>
      </c>
      <c r="M1429" s="92"/>
      <c r="N1429" s="19">
        <v>3</v>
      </c>
      <c r="O1429" s="20">
        <v>2</v>
      </c>
      <c r="P1429" s="20">
        <v>2</v>
      </c>
      <c r="Q1429" s="20">
        <v>0</v>
      </c>
      <c r="R1429" s="20">
        <v>2</v>
      </c>
      <c r="S1429" s="4">
        <v>0</v>
      </c>
      <c r="T1429" s="4">
        <v>0</v>
      </c>
      <c r="U1429" s="163">
        <v>39808</v>
      </c>
      <c r="V1429" s="106">
        <v>3</v>
      </c>
      <c r="W1429" s="20">
        <v>2</v>
      </c>
      <c r="X1429" s="437" t="str">
        <f t="shared" si="181"/>
        <v>OK</v>
      </c>
      <c r="Y1429" s="333">
        <f t="shared" si="184"/>
        <v>0</v>
      </c>
      <c r="Z1429" s="9" t="str">
        <f t="shared" si="185"/>
        <v>Black</v>
      </c>
      <c r="AA1429" s="75">
        <v>39818</v>
      </c>
      <c r="AB1429" s="1220"/>
      <c r="AC1429" s="147">
        <f t="shared" si="182"/>
        <v>9</v>
      </c>
      <c r="AD1429" s="20" t="str">
        <f t="shared" si="180"/>
        <v>OK</v>
      </c>
      <c r="AE1429" s="11" t="str">
        <f t="shared" si="183"/>
        <v>-</v>
      </c>
      <c r="AF1429" s="20" t="e">
        <f>IF(#REF!="","",AA1429-#REF!)</f>
        <v>#REF!</v>
      </c>
      <c r="AG1429" s="97"/>
      <c r="AH1429" s="62"/>
    </row>
    <row r="1430" spans="1:36" s="32" customFormat="1" hidden="1" outlineLevel="1" x14ac:dyDescent="0.2">
      <c r="A1430"/>
      <c r="B1430" s="19">
        <v>4</v>
      </c>
      <c r="C1430" s="383">
        <v>3</v>
      </c>
      <c r="D1430" s="20" t="s">
        <v>29</v>
      </c>
      <c r="E1430" s="153">
        <v>39808</v>
      </c>
      <c r="F1430" s="91"/>
      <c r="G1430" s="19">
        <v>4</v>
      </c>
      <c r="H1430" s="20">
        <v>3</v>
      </c>
      <c r="I1430" s="20">
        <v>3</v>
      </c>
      <c r="J1430" s="20">
        <v>3</v>
      </c>
      <c r="K1430" s="20">
        <v>0</v>
      </c>
      <c r="L1430" s="156">
        <v>39811</v>
      </c>
      <c r="M1430" s="92"/>
      <c r="N1430" s="19">
        <v>4</v>
      </c>
      <c r="O1430" s="20">
        <v>3</v>
      </c>
      <c r="P1430" s="20">
        <v>3</v>
      </c>
      <c r="Q1430" s="20">
        <v>0</v>
      </c>
      <c r="R1430" s="20">
        <v>3</v>
      </c>
      <c r="S1430" s="4">
        <v>0</v>
      </c>
      <c r="T1430" s="4">
        <v>0</v>
      </c>
      <c r="U1430" s="163">
        <v>39808</v>
      </c>
      <c r="V1430" s="106">
        <v>4</v>
      </c>
      <c r="W1430" s="20">
        <v>3</v>
      </c>
      <c r="X1430" s="437" t="str">
        <f t="shared" si="181"/>
        <v>OK</v>
      </c>
      <c r="Y1430" s="333">
        <f t="shared" si="184"/>
        <v>0</v>
      </c>
      <c r="Z1430" s="9" t="str">
        <f t="shared" si="185"/>
        <v>Credial</v>
      </c>
      <c r="AA1430" s="75">
        <v>39818</v>
      </c>
      <c r="AB1430" s="1220"/>
      <c r="AC1430" s="147">
        <f t="shared" si="182"/>
        <v>9</v>
      </c>
      <c r="AD1430" s="20" t="str">
        <f t="shared" si="180"/>
        <v>OK</v>
      </c>
      <c r="AE1430" s="11" t="str">
        <f t="shared" si="183"/>
        <v>-</v>
      </c>
      <c r="AF1430" s="20" t="e">
        <f>IF(#REF!="","",AA1430-#REF!)</f>
        <v>#REF!</v>
      </c>
      <c r="AG1430" s="97"/>
      <c r="AH1430" s="62"/>
    </row>
    <row r="1431" spans="1:36" s="32" customFormat="1" hidden="1" outlineLevel="1" x14ac:dyDescent="0.2">
      <c r="A1431"/>
      <c r="B1431" s="19">
        <v>5</v>
      </c>
      <c r="C1431" s="383">
        <v>53</v>
      </c>
      <c r="D1431" s="20" t="s">
        <v>30</v>
      </c>
      <c r="E1431" s="153">
        <v>39808</v>
      </c>
      <c r="F1431" s="91"/>
      <c r="G1431" s="19">
        <v>5</v>
      </c>
      <c r="H1431" s="20">
        <v>53</v>
      </c>
      <c r="I1431" s="20">
        <v>53</v>
      </c>
      <c r="J1431" s="20">
        <v>53</v>
      </c>
      <c r="K1431" s="20">
        <v>0</v>
      </c>
      <c r="L1431" s="156">
        <v>39811</v>
      </c>
      <c r="M1431" s="92"/>
      <c r="N1431" s="19">
        <v>5</v>
      </c>
      <c r="O1431" s="20">
        <v>53</v>
      </c>
      <c r="P1431" s="20">
        <v>53</v>
      </c>
      <c r="Q1431" s="20">
        <v>0</v>
      </c>
      <c r="R1431" s="20">
        <v>53</v>
      </c>
      <c r="S1431" s="4">
        <v>0</v>
      </c>
      <c r="T1431" s="4">
        <v>0</v>
      </c>
      <c r="U1431" s="163">
        <v>39808</v>
      </c>
      <c r="V1431" s="106">
        <v>5</v>
      </c>
      <c r="W1431" s="20">
        <v>53</v>
      </c>
      <c r="X1431" s="437" t="str">
        <f t="shared" si="181"/>
        <v>OK</v>
      </c>
      <c r="Y1431" s="333">
        <f t="shared" si="184"/>
        <v>0</v>
      </c>
      <c r="Z1431" s="9" t="str">
        <f t="shared" si="185"/>
        <v>Ikeia</v>
      </c>
      <c r="AA1431" s="75">
        <v>39818</v>
      </c>
      <c r="AB1431" s="1220"/>
      <c r="AC1431" s="147">
        <f t="shared" si="182"/>
        <v>9</v>
      </c>
      <c r="AD1431" s="20" t="str">
        <f t="shared" si="180"/>
        <v>OK</v>
      </c>
      <c r="AE1431" s="11" t="str">
        <f t="shared" si="183"/>
        <v>-</v>
      </c>
      <c r="AF1431" s="20" t="e">
        <f>IF(#REF!="","",AA1431-#REF!)</f>
        <v>#REF!</v>
      </c>
      <c r="AG1431" s="97"/>
      <c r="AH1431" s="62"/>
    </row>
    <row r="1432" spans="1:36" s="32" customFormat="1" hidden="1" outlineLevel="1" x14ac:dyDescent="0.2">
      <c r="A1432"/>
      <c r="B1432" s="19">
        <v>6</v>
      </c>
      <c r="C1432" s="383">
        <v>8</v>
      </c>
      <c r="D1432" s="20" t="s">
        <v>31</v>
      </c>
      <c r="E1432" s="153">
        <v>39808</v>
      </c>
      <c r="F1432" s="91"/>
      <c r="G1432" s="19">
        <v>6</v>
      </c>
      <c r="H1432" s="20">
        <v>8</v>
      </c>
      <c r="I1432" s="20">
        <v>8</v>
      </c>
      <c r="J1432" s="20">
        <v>8</v>
      </c>
      <c r="K1432" s="20">
        <v>0</v>
      </c>
      <c r="L1432" s="156">
        <v>39811</v>
      </c>
      <c r="M1432" s="92"/>
      <c r="N1432" s="19">
        <v>6</v>
      </c>
      <c r="O1432" s="20">
        <v>8</v>
      </c>
      <c r="P1432" s="20">
        <v>8</v>
      </c>
      <c r="Q1432" s="20">
        <v>0</v>
      </c>
      <c r="R1432" s="20">
        <v>8</v>
      </c>
      <c r="S1432" s="4">
        <v>0</v>
      </c>
      <c r="T1432" s="4">
        <v>0</v>
      </c>
      <c r="U1432" s="163">
        <v>39808</v>
      </c>
      <c r="V1432" s="106">
        <v>6</v>
      </c>
      <c r="W1432" s="20">
        <v>8</v>
      </c>
      <c r="X1432" s="437" t="str">
        <f t="shared" si="181"/>
        <v>OK</v>
      </c>
      <c r="Y1432" s="333">
        <f t="shared" si="184"/>
        <v>0</v>
      </c>
      <c r="Z1432" s="9" t="str">
        <f t="shared" si="185"/>
        <v>Moviflor</v>
      </c>
      <c r="AA1432" s="75">
        <v>39818</v>
      </c>
      <c r="AB1432" s="1220"/>
      <c r="AC1432" s="147">
        <f t="shared" si="182"/>
        <v>9</v>
      </c>
      <c r="AD1432" s="20" t="str">
        <f t="shared" si="180"/>
        <v>OK</v>
      </c>
      <c r="AE1432" s="11" t="str">
        <f t="shared" si="183"/>
        <v>-</v>
      </c>
      <c r="AF1432" s="20" t="e">
        <f>IF(#REF!="","",AA1432-#REF!)</f>
        <v>#REF!</v>
      </c>
      <c r="AG1432" s="97"/>
      <c r="AH1432" s="62"/>
    </row>
    <row r="1433" spans="1:36" s="32" customFormat="1" hidden="1" outlineLevel="1" x14ac:dyDescent="0.2">
      <c r="A1433"/>
      <c r="B1433" s="19">
        <v>7</v>
      </c>
      <c r="C1433" s="383">
        <v>25</v>
      </c>
      <c r="D1433" s="20" t="s">
        <v>32</v>
      </c>
      <c r="E1433" s="153">
        <v>39808</v>
      </c>
      <c r="F1433" s="91"/>
      <c r="G1433" s="19">
        <v>7</v>
      </c>
      <c r="H1433" s="20">
        <v>25</v>
      </c>
      <c r="I1433" s="20">
        <v>25</v>
      </c>
      <c r="J1433" s="20">
        <v>25</v>
      </c>
      <c r="K1433" s="20">
        <v>0</v>
      </c>
      <c r="L1433" s="156">
        <v>39811</v>
      </c>
      <c r="M1433" s="92"/>
      <c r="N1433" s="19">
        <v>7</v>
      </c>
      <c r="O1433" s="20">
        <v>25</v>
      </c>
      <c r="P1433" s="20">
        <v>25</v>
      </c>
      <c r="Q1433" s="20">
        <v>0</v>
      </c>
      <c r="R1433" s="20">
        <v>25</v>
      </c>
      <c r="S1433" s="4">
        <v>0</v>
      </c>
      <c r="T1433" s="4">
        <v>0</v>
      </c>
      <c r="U1433" s="163">
        <v>39808</v>
      </c>
      <c r="V1433" s="106">
        <v>7</v>
      </c>
      <c r="W1433" s="20">
        <v>25</v>
      </c>
      <c r="X1433" s="437" t="str">
        <f t="shared" si="181"/>
        <v>OK</v>
      </c>
      <c r="Y1433" s="333">
        <f t="shared" si="184"/>
        <v>0</v>
      </c>
      <c r="Z1433" s="9" t="str">
        <f t="shared" si="185"/>
        <v>Conforama</v>
      </c>
      <c r="AA1433" s="75">
        <v>39818</v>
      </c>
      <c r="AB1433" s="1220"/>
      <c r="AC1433" s="147">
        <f t="shared" si="182"/>
        <v>9</v>
      </c>
      <c r="AD1433" s="20" t="str">
        <f t="shared" si="180"/>
        <v>OK</v>
      </c>
      <c r="AE1433" s="11" t="str">
        <f t="shared" si="183"/>
        <v>-</v>
      </c>
      <c r="AF1433" s="20" t="e">
        <f>IF(#REF!="","",AA1433-#REF!)</f>
        <v>#REF!</v>
      </c>
      <c r="AG1433" s="97"/>
      <c r="AH1433" s="62"/>
    </row>
    <row r="1434" spans="1:36" s="32" customFormat="1" hidden="1" outlineLevel="1" x14ac:dyDescent="0.2">
      <c r="A1434"/>
      <c r="B1434" s="19">
        <v>8</v>
      </c>
      <c r="C1434" s="383">
        <v>8</v>
      </c>
      <c r="D1434" s="20" t="s">
        <v>34</v>
      </c>
      <c r="E1434" s="153">
        <v>39808</v>
      </c>
      <c r="F1434" s="91"/>
      <c r="G1434" s="19">
        <v>8</v>
      </c>
      <c r="H1434" s="20">
        <v>8</v>
      </c>
      <c r="I1434" s="20">
        <v>8</v>
      </c>
      <c r="J1434" s="20">
        <v>8</v>
      </c>
      <c r="K1434" s="20">
        <v>0</v>
      </c>
      <c r="L1434" s="156">
        <v>39811</v>
      </c>
      <c r="M1434" s="92"/>
      <c r="N1434" s="19">
        <v>8</v>
      </c>
      <c r="O1434" s="20">
        <v>8</v>
      </c>
      <c r="P1434" s="20">
        <v>8</v>
      </c>
      <c r="Q1434" s="20">
        <v>0</v>
      </c>
      <c r="R1434" s="20">
        <v>8</v>
      </c>
      <c r="S1434" s="4">
        <v>0</v>
      </c>
      <c r="T1434" s="4">
        <v>0</v>
      </c>
      <c r="U1434" s="163">
        <v>39808</v>
      </c>
      <c r="V1434" s="106">
        <v>8</v>
      </c>
      <c r="W1434" s="20">
        <v>8</v>
      </c>
      <c r="X1434" s="437" t="str">
        <f t="shared" si="181"/>
        <v>OK</v>
      </c>
      <c r="Y1434" s="333">
        <f t="shared" si="184"/>
        <v>0</v>
      </c>
      <c r="Z1434" s="9" t="str">
        <f t="shared" si="185"/>
        <v>Euronics</v>
      </c>
      <c r="AA1434" s="75">
        <v>39818</v>
      </c>
      <c r="AB1434" s="1220"/>
      <c r="AC1434" s="147">
        <f t="shared" si="182"/>
        <v>9</v>
      </c>
      <c r="AD1434" s="20" t="str">
        <f t="shared" si="180"/>
        <v>OK</v>
      </c>
      <c r="AE1434" s="11" t="str">
        <f t="shared" si="183"/>
        <v>-</v>
      </c>
      <c r="AF1434" s="20" t="e">
        <f>IF(#REF!="","",AA1434-#REF!)</f>
        <v>#REF!</v>
      </c>
      <c r="AG1434" s="97"/>
      <c r="AH1434" s="62"/>
    </row>
    <row r="1435" spans="1:36" s="32" customFormat="1" hidden="1" outlineLevel="1" x14ac:dyDescent="0.2">
      <c r="A1435"/>
      <c r="B1435" s="19">
        <v>9</v>
      </c>
      <c r="C1435" s="383">
        <v>2</v>
      </c>
      <c r="D1435" s="20" t="s">
        <v>35</v>
      </c>
      <c r="E1435" s="153">
        <v>39808</v>
      </c>
      <c r="F1435" s="91"/>
      <c r="G1435" s="19">
        <v>9</v>
      </c>
      <c r="H1435" s="20">
        <v>2</v>
      </c>
      <c r="I1435" s="20">
        <v>2</v>
      </c>
      <c r="J1435" s="20">
        <v>2</v>
      </c>
      <c r="K1435" s="20">
        <v>0</v>
      </c>
      <c r="L1435" s="156">
        <v>39811</v>
      </c>
      <c r="M1435" s="92"/>
      <c r="N1435" s="19">
        <v>9</v>
      </c>
      <c r="O1435" s="20">
        <v>2</v>
      </c>
      <c r="P1435" s="20">
        <v>2</v>
      </c>
      <c r="Q1435" s="20">
        <v>0</v>
      </c>
      <c r="R1435" s="20">
        <v>2</v>
      </c>
      <c r="S1435" s="4">
        <v>0</v>
      </c>
      <c r="T1435" s="4">
        <v>0</v>
      </c>
      <c r="U1435" s="163">
        <v>39808</v>
      </c>
      <c r="V1435" s="106">
        <v>9</v>
      </c>
      <c r="W1435" s="20">
        <v>2</v>
      </c>
      <c r="X1435" s="437" t="str">
        <f t="shared" si="181"/>
        <v>OK</v>
      </c>
      <c r="Y1435" s="333">
        <f t="shared" si="184"/>
        <v>0</v>
      </c>
      <c r="Z1435" s="9" t="str">
        <f t="shared" si="185"/>
        <v>Tien 21</v>
      </c>
      <c r="AA1435" s="75">
        <v>39818</v>
      </c>
      <c r="AB1435" s="1220"/>
      <c r="AC1435" s="147">
        <f t="shared" si="182"/>
        <v>9</v>
      </c>
      <c r="AD1435" s="20" t="str">
        <f t="shared" si="180"/>
        <v>OK</v>
      </c>
      <c r="AE1435" s="11" t="str">
        <f t="shared" si="183"/>
        <v>-</v>
      </c>
      <c r="AF1435" s="20" t="e">
        <f>IF(#REF!="","",AA1435-#REF!)</f>
        <v>#REF!</v>
      </c>
      <c r="AG1435" s="97"/>
      <c r="AH1435" s="62"/>
    </row>
    <row r="1436" spans="1:36" s="32" customFormat="1" hidden="1" outlineLevel="1" x14ac:dyDescent="0.2">
      <c r="A1436"/>
      <c r="B1436" s="19">
        <v>10</v>
      </c>
      <c r="C1436" s="383">
        <v>1</v>
      </c>
      <c r="D1436" s="20" t="s">
        <v>36</v>
      </c>
      <c r="E1436" s="153">
        <v>39808</v>
      </c>
      <c r="F1436" s="91"/>
      <c r="G1436" s="19">
        <v>10</v>
      </c>
      <c r="H1436" s="20">
        <v>1</v>
      </c>
      <c r="I1436" s="20">
        <v>1</v>
      </c>
      <c r="J1436" s="20">
        <v>1</v>
      </c>
      <c r="K1436" s="20">
        <v>0</v>
      </c>
      <c r="L1436" s="156">
        <v>39811</v>
      </c>
      <c r="M1436" s="92"/>
      <c r="N1436" s="19">
        <v>10</v>
      </c>
      <c r="O1436" s="20">
        <v>1</v>
      </c>
      <c r="P1436" s="20">
        <v>1</v>
      </c>
      <c r="Q1436" s="20">
        <v>0</v>
      </c>
      <c r="R1436" s="20">
        <v>1</v>
      </c>
      <c r="S1436" s="4">
        <v>0</v>
      </c>
      <c r="T1436" s="4">
        <v>0</v>
      </c>
      <c r="U1436" s="163">
        <v>39808</v>
      </c>
      <c r="V1436" s="106">
        <v>10</v>
      </c>
      <c r="W1436" s="20">
        <v>1</v>
      </c>
      <c r="X1436" s="437" t="str">
        <f t="shared" si="181"/>
        <v>OK</v>
      </c>
      <c r="Y1436" s="333">
        <f t="shared" si="184"/>
        <v>0</v>
      </c>
      <c r="Z1436" s="9" t="str">
        <f t="shared" si="185"/>
        <v>Confort</v>
      </c>
      <c r="AA1436" s="75">
        <v>39818</v>
      </c>
      <c r="AB1436" s="1220"/>
      <c r="AC1436" s="147">
        <f t="shared" si="182"/>
        <v>9</v>
      </c>
      <c r="AD1436" s="20" t="str">
        <f t="shared" si="180"/>
        <v>OK</v>
      </c>
      <c r="AE1436" s="11" t="str">
        <f t="shared" si="183"/>
        <v>-</v>
      </c>
      <c r="AF1436" s="20" t="e">
        <f>IF(#REF!="","",AA1436-#REF!)</f>
        <v>#REF!</v>
      </c>
      <c r="AG1436" s="97"/>
      <c r="AH1436" s="62"/>
    </row>
    <row r="1437" spans="1:36" s="32" customFormat="1" hidden="1" outlineLevel="1" x14ac:dyDescent="0.2">
      <c r="A1437"/>
      <c r="B1437" s="22">
        <v>11</v>
      </c>
      <c r="C1437" s="404">
        <v>1</v>
      </c>
      <c r="D1437" s="21" t="s">
        <v>37</v>
      </c>
      <c r="E1437" s="153">
        <v>39808</v>
      </c>
      <c r="F1437" s="91"/>
      <c r="G1437" s="22">
        <v>11</v>
      </c>
      <c r="H1437" s="21">
        <v>1</v>
      </c>
      <c r="I1437" s="21">
        <v>1</v>
      </c>
      <c r="J1437" s="21">
        <v>1</v>
      </c>
      <c r="K1437" s="21">
        <v>0</v>
      </c>
      <c r="L1437" s="157">
        <v>39811</v>
      </c>
      <c r="M1437" s="92"/>
      <c r="N1437" s="22">
        <v>11</v>
      </c>
      <c r="O1437" s="21">
        <v>1</v>
      </c>
      <c r="P1437" s="21">
        <v>1</v>
      </c>
      <c r="Q1437" s="21">
        <v>0</v>
      </c>
      <c r="R1437" s="21">
        <v>1</v>
      </c>
      <c r="S1437" s="14">
        <v>0</v>
      </c>
      <c r="T1437" s="14">
        <v>0</v>
      </c>
      <c r="U1437" s="163">
        <v>39808</v>
      </c>
      <c r="V1437" s="108">
        <v>11</v>
      </c>
      <c r="W1437" s="21">
        <v>1</v>
      </c>
      <c r="X1437" s="437" t="str">
        <f t="shared" si="181"/>
        <v>OK</v>
      </c>
      <c r="Y1437" s="333">
        <f t="shared" si="184"/>
        <v>0</v>
      </c>
      <c r="Z1437" s="12" t="str">
        <f t="shared" si="185"/>
        <v>Solmar</v>
      </c>
      <c r="AA1437" s="75">
        <v>39818</v>
      </c>
      <c r="AB1437" s="1221"/>
      <c r="AC1437" s="147">
        <f t="shared" si="182"/>
        <v>9</v>
      </c>
      <c r="AD1437" s="20" t="str">
        <f t="shared" si="180"/>
        <v>OK</v>
      </c>
      <c r="AE1437" s="11" t="str">
        <f t="shared" si="183"/>
        <v>-</v>
      </c>
      <c r="AF1437" s="20" t="e">
        <f>IF(#REF!="","",AA1437-#REF!)</f>
        <v>#REF!</v>
      </c>
      <c r="AG1437" s="97"/>
      <c r="AH1437" s="62"/>
    </row>
    <row r="1438" spans="1:36" s="47" customFormat="1" ht="27" hidden="1" customHeight="1" outlineLevel="1" x14ac:dyDescent="0.2">
      <c r="A1438" s="207"/>
      <c r="B1438" s="208" t="s">
        <v>63</v>
      </c>
      <c r="C1438" s="408">
        <f>SUM(C9:C1437)</f>
        <v>220723</v>
      </c>
      <c r="D1438" s="198"/>
      <c r="E1438" s="199"/>
      <c r="F1438" s="200"/>
      <c r="G1438" s="197"/>
      <c r="H1438" s="198"/>
      <c r="I1438" s="198"/>
      <c r="J1438" s="198"/>
      <c r="K1438" s="198"/>
      <c r="L1438" s="199"/>
      <c r="M1438" s="200"/>
      <c r="N1438" s="197"/>
      <c r="O1438" s="198"/>
      <c r="P1438" s="198"/>
      <c r="Q1438" s="198"/>
      <c r="R1438" s="198"/>
      <c r="S1438" s="196"/>
      <c r="T1438" s="196"/>
      <c r="U1438" s="201"/>
      <c r="V1438" s="202"/>
      <c r="W1438" s="207"/>
      <c r="X1438" s="437" t="str">
        <f t="shared" si="181"/>
        <v>ERRO</v>
      </c>
      <c r="Y1438" s="333">
        <f t="shared" si="184"/>
        <v>220723</v>
      </c>
      <c r="Z1438" s="203"/>
      <c r="AA1438" s="204"/>
      <c r="AB1438" s="195"/>
      <c r="AC1438" s="196"/>
      <c r="AD1438" s="198"/>
      <c r="AE1438" s="205"/>
      <c r="AF1438" s="198"/>
      <c r="AG1438" s="206"/>
      <c r="AH1438" s="207"/>
      <c r="AI1438" s="207"/>
      <c r="AJ1438" s="32"/>
    </row>
    <row r="1439" spans="1:36" s="32" customFormat="1" hidden="1" outlineLevel="1" x14ac:dyDescent="0.2">
      <c r="A1439"/>
      <c r="B1439" s="19">
        <v>1</v>
      </c>
      <c r="C1439" s="383">
        <v>50</v>
      </c>
      <c r="D1439" s="20" t="s">
        <v>24</v>
      </c>
      <c r="E1439" s="153">
        <v>39815</v>
      </c>
      <c r="F1439" s="91"/>
      <c r="G1439" s="19">
        <v>1</v>
      </c>
      <c r="H1439" s="78">
        <v>240</v>
      </c>
      <c r="I1439" s="20">
        <v>50</v>
      </c>
      <c r="J1439" s="20">
        <v>50</v>
      </c>
      <c r="K1439" s="20">
        <v>0</v>
      </c>
      <c r="L1439" s="156">
        <v>39818</v>
      </c>
      <c r="M1439" s="92"/>
      <c r="N1439" s="19">
        <v>1</v>
      </c>
      <c r="O1439" s="20">
        <v>50</v>
      </c>
      <c r="P1439" s="20">
        <v>50</v>
      </c>
      <c r="Q1439" s="20">
        <v>0</v>
      </c>
      <c r="R1439" s="20">
        <v>50</v>
      </c>
      <c r="S1439" s="4">
        <v>0</v>
      </c>
      <c r="T1439" s="4">
        <v>0</v>
      </c>
      <c r="U1439" s="163">
        <v>39815</v>
      </c>
      <c r="V1439" s="106">
        <v>1</v>
      </c>
      <c r="W1439" s="20">
        <v>50</v>
      </c>
      <c r="X1439" s="437" t="str">
        <f t="shared" si="181"/>
        <v>OK</v>
      </c>
      <c r="Y1439" s="333">
        <f t="shared" si="184"/>
        <v>0</v>
      </c>
      <c r="Z1439" s="9" t="str">
        <f t="shared" si="185"/>
        <v>White</v>
      </c>
      <c r="AA1439" s="75">
        <v>39820</v>
      </c>
      <c r="AB1439" s="1219">
        <f>SUM(W1439:W1448)</f>
        <v>734</v>
      </c>
      <c r="AC1439" s="147">
        <f t="shared" ref="AC1439:AC1502" si="186">DAYS360(E1439,AA1439)</f>
        <v>5</v>
      </c>
      <c r="AD1439" s="20" t="str">
        <f t="shared" si="180"/>
        <v>OK</v>
      </c>
      <c r="AE1439" s="11" t="str">
        <f t="shared" ref="AE1439:AE1502" si="187">IF(AND((AA1439=""),$E$8&gt;(V1493+5)),"ALERTA","-")</f>
        <v>-</v>
      </c>
      <c r="AF1439" s="20" t="e">
        <f>IF(#REF!="","",AA1439-#REF!)</f>
        <v>#REF!</v>
      </c>
      <c r="AG1439" s="97"/>
      <c r="AH1439" s="62"/>
    </row>
    <row r="1440" spans="1:36" s="32" customFormat="1" hidden="1" outlineLevel="1" x14ac:dyDescent="0.2">
      <c r="A1440"/>
      <c r="B1440" s="19">
        <v>2</v>
      </c>
      <c r="C1440" s="383">
        <v>14</v>
      </c>
      <c r="D1440" s="20" t="s">
        <v>25</v>
      </c>
      <c r="E1440" s="153">
        <v>39815</v>
      </c>
      <c r="F1440" s="91"/>
      <c r="G1440" s="19">
        <v>2</v>
      </c>
      <c r="H1440" s="20">
        <v>14</v>
      </c>
      <c r="I1440" s="20">
        <v>14</v>
      </c>
      <c r="J1440" s="20">
        <v>14</v>
      </c>
      <c r="K1440" s="20">
        <v>0</v>
      </c>
      <c r="L1440" s="156">
        <v>39818</v>
      </c>
      <c r="M1440" s="92"/>
      <c r="N1440" s="19">
        <v>2</v>
      </c>
      <c r="O1440" s="20">
        <v>14</v>
      </c>
      <c r="P1440" s="20">
        <v>14</v>
      </c>
      <c r="Q1440" s="20">
        <v>0</v>
      </c>
      <c r="R1440" s="20">
        <v>14</v>
      </c>
      <c r="S1440" s="4">
        <v>0</v>
      </c>
      <c r="T1440" s="4">
        <v>0</v>
      </c>
      <c r="U1440" s="163">
        <v>39815</v>
      </c>
      <c r="V1440" s="106">
        <v>2</v>
      </c>
      <c r="W1440" s="20">
        <v>14</v>
      </c>
      <c r="X1440" s="437" t="str">
        <f t="shared" si="181"/>
        <v>OK</v>
      </c>
      <c r="Y1440" s="333">
        <f t="shared" si="184"/>
        <v>0</v>
      </c>
      <c r="Z1440" s="9" t="str">
        <f t="shared" si="185"/>
        <v>Green</v>
      </c>
      <c r="AA1440" s="75">
        <v>39820</v>
      </c>
      <c r="AB1440" s="1220"/>
      <c r="AC1440" s="147">
        <f t="shared" si="186"/>
        <v>5</v>
      </c>
      <c r="AD1440" s="20" t="str">
        <f t="shared" si="180"/>
        <v>OK</v>
      </c>
      <c r="AE1440" s="11" t="str">
        <f t="shared" si="187"/>
        <v>-</v>
      </c>
      <c r="AF1440" s="20" t="e">
        <f>IF(#REF!="","",AA1440-#REF!)</f>
        <v>#REF!</v>
      </c>
      <c r="AG1440" s="97"/>
      <c r="AH1440" s="62"/>
    </row>
    <row r="1441" spans="1:36" s="32" customFormat="1" hidden="1" outlineLevel="1" x14ac:dyDescent="0.2">
      <c r="A1441"/>
      <c r="B1441" s="19">
        <v>3</v>
      </c>
      <c r="C1441" s="383">
        <v>16</v>
      </c>
      <c r="D1441" s="20" t="s">
        <v>26</v>
      </c>
      <c r="E1441" s="153">
        <v>39815</v>
      </c>
      <c r="F1441" s="91"/>
      <c r="G1441" s="19">
        <v>3</v>
      </c>
      <c r="H1441" s="20">
        <v>16</v>
      </c>
      <c r="I1441" s="20">
        <v>16</v>
      </c>
      <c r="J1441" s="20">
        <v>16</v>
      </c>
      <c r="K1441" s="20">
        <v>0</v>
      </c>
      <c r="L1441" s="156">
        <v>39818</v>
      </c>
      <c r="M1441" s="92"/>
      <c r="N1441" s="19">
        <v>3</v>
      </c>
      <c r="O1441" s="20">
        <v>16</v>
      </c>
      <c r="P1441" s="20">
        <v>16</v>
      </c>
      <c r="Q1441" s="20">
        <v>0</v>
      </c>
      <c r="R1441" s="20">
        <v>16</v>
      </c>
      <c r="S1441" s="4">
        <v>0</v>
      </c>
      <c r="T1441" s="4">
        <v>0</v>
      </c>
      <c r="U1441" s="163">
        <v>39815</v>
      </c>
      <c r="V1441" s="106">
        <v>3</v>
      </c>
      <c r="W1441" s="20">
        <v>16</v>
      </c>
      <c r="X1441" s="437" t="str">
        <f t="shared" si="181"/>
        <v>OK</v>
      </c>
      <c r="Y1441" s="333">
        <f t="shared" si="184"/>
        <v>0</v>
      </c>
      <c r="Z1441" s="9" t="str">
        <f t="shared" si="185"/>
        <v>Black</v>
      </c>
      <c r="AA1441" s="75">
        <v>39820</v>
      </c>
      <c r="AB1441" s="1220"/>
      <c r="AC1441" s="147">
        <f t="shared" si="186"/>
        <v>5</v>
      </c>
      <c r="AD1441" s="20" t="str">
        <f t="shared" si="180"/>
        <v>OK</v>
      </c>
      <c r="AE1441" s="11" t="str">
        <f t="shared" si="187"/>
        <v>-</v>
      </c>
      <c r="AF1441" s="20" t="e">
        <f>IF(#REF!="","",AA1441-#REF!)</f>
        <v>#REF!</v>
      </c>
      <c r="AG1441" s="97"/>
      <c r="AH1441" s="62"/>
    </row>
    <row r="1442" spans="1:36" s="32" customFormat="1" hidden="1" outlineLevel="1" x14ac:dyDescent="0.2">
      <c r="A1442"/>
      <c r="B1442" s="19">
        <v>4</v>
      </c>
      <c r="C1442" s="383">
        <v>61</v>
      </c>
      <c r="D1442" s="20" t="s">
        <v>29</v>
      </c>
      <c r="E1442" s="153">
        <v>39815</v>
      </c>
      <c r="F1442" s="91"/>
      <c r="G1442" s="19">
        <v>4</v>
      </c>
      <c r="H1442" s="20">
        <v>61</v>
      </c>
      <c r="I1442" s="20">
        <v>61</v>
      </c>
      <c r="J1442" s="20">
        <v>61</v>
      </c>
      <c r="K1442" s="20">
        <v>0</v>
      </c>
      <c r="L1442" s="156">
        <v>39818</v>
      </c>
      <c r="M1442" s="92"/>
      <c r="N1442" s="19">
        <v>4</v>
      </c>
      <c r="O1442" s="20">
        <v>61</v>
      </c>
      <c r="P1442" s="20">
        <v>61</v>
      </c>
      <c r="Q1442" s="20">
        <v>0</v>
      </c>
      <c r="R1442" s="20">
        <v>61</v>
      </c>
      <c r="S1442" s="4">
        <v>0</v>
      </c>
      <c r="T1442" s="4">
        <v>0</v>
      </c>
      <c r="U1442" s="163">
        <v>39815</v>
      </c>
      <c r="V1442" s="106">
        <v>4</v>
      </c>
      <c r="W1442" s="20">
        <v>61</v>
      </c>
      <c r="X1442" s="437" t="str">
        <f t="shared" si="181"/>
        <v>OK</v>
      </c>
      <c r="Y1442" s="333">
        <f t="shared" si="184"/>
        <v>0</v>
      </c>
      <c r="Z1442" s="9" t="str">
        <f t="shared" si="185"/>
        <v>Credial</v>
      </c>
      <c r="AA1442" s="75">
        <v>39820</v>
      </c>
      <c r="AB1442" s="1220"/>
      <c r="AC1442" s="147">
        <f t="shared" si="186"/>
        <v>5</v>
      </c>
      <c r="AD1442" s="20" t="str">
        <f t="shared" si="180"/>
        <v>OK</v>
      </c>
      <c r="AE1442" s="11" t="str">
        <f t="shared" si="187"/>
        <v>-</v>
      </c>
      <c r="AF1442" s="20" t="e">
        <f>IF(#REF!="","",AA1442-#REF!)</f>
        <v>#REF!</v>
      </c>
      <c r="AG1442" s="97"/>
      <c r="AH1442" s="62"/>
    </row>
    <row r="1443" spans="1:36" s="32" customFormat="1" hidden="1" outlineLevel="1" x14ac:dyDescent="0.2">
      <c r="A1443"/>
      <c r="B1443" s="19">
        <v>5</v>
      </c>
      <c r="C1443" s="383">
        <v>249</v>
      </c>
      <c r="D1443" s="20" t="s">
        <v>30</v>
      </c>
      <c r="E1443" s="153">
        <v>39815</v>
      </c>
      <c r="F1443" s="91"/>
      <c r="G1443" s="19">
        <v>5</v>
      </c>
      <c r="H1443" s="20">
        <v>249</v>
      </c>
      <c r="I1443" s="20">
        <v>249</v>
      </c>
      <c r="J1443" s="20">
        <v>249</v>
      </c>
      <c r="K1443" s="20">
        <v>0</v>
      </c>
      <c r="L1443" s="156">
        <v>39818</v>
      </c>
      <c r="M1443" s="92"/>
      <c r="N1443" s="19">
        <v>5</v>
      </c>
      <c r="O1443" s="20">
        <v>249</v>
      </c>
      <c r="P1443" s="20">
        <v>249</v>
      </c>
      <c r="Q1443" s="20">
        <v>0</v>
      </c>
      <c r="R1443" s="20">
        <v>249</v>
      </c>
      <c r="S1443" s="4">
        <v>0</v>
      </c>
      <c r="T1443" s="4">
        <v>0</v>
      </c>
      <c r="U1443" s="163">
        <v>39815</v>
      </c>
      <c r="V1443" s="106">
        <v>5</v>
      </c>
      <c r="W1443" s="20">
        <v>249</v>
      </c>
      <c r="X1443" s="437" t="str">
        <f t="shared" si="181"/>
        <v>OK</v>
      </c>
      <c r="Y1443" s="333">
        <f t="shared" si="184"/>
        <v>0</v>
      </c>
      <c r="Z1443" s="9" t="str">
        <f t="shared" si="185"/>
        <v>Ikeia</v>
      </c>
      <c r="AA1443" s="75">
        <v>39820</v>
      </c>
      <c r="AB1443" s="1220"/>
      <c r="AC1443" s="147">
        <f t="shared" si="186"/>
        <v>5</v>
      </c>
      <c r="AD1443" s="20" t="str">
        <f t="shared" si="180"/>
        <v>OK</v>
      </c>
      <c r="AE1443" s="11" t="str">
        <f t="shared" si="187"/>
        <v>-</v>
      </c>
      <c r="AF1443" s="20" t="e">
        <f>IF(#REF!="","",AA1443-#REF!)</f>
        <v>#REF!</v>
      </c>
      <c r="AG1443" s="97"/>
      <c r="AH1443" s="62"/>
    </row>
    <row r="1444" spans="1:36" s="32" customFormat="1" hidden="1" outlineLevel="1" x14ac:dyDescent="0.2">
      <c r="A1444"/>
      <c r="B1444" s="19">
        <v>6</v>
      </c>
      <c r="C1444" s="383">
        <v>45</v>
      </c>
      <c r="D1444" s="20" t="s">
        <v>31</v>
      </c>
      <c r="E1444" s="153">
        <v>39815</v>
      </c>
      <c r="F1444" s="91"/>
      <c r="G1444" s="19">
        <v>6</v>
      </c>
      <c r="H1444" s="20">
        <v>45</v>
      </c>
      <c r="I1444" s="20">
        <v>45</v>
      </c>
      <c r="J1444" s="20">
        <v>45</v>
      </c>
      <c r="K1444" s="20">
        <v>0</v>
      </c>
      <c r="L1444" s="156">
        <v>39818</v>
      </c>
      <c r="M1444" s="92"/>
      <c r="N1444" s="19">
        <v>6</v>
      </c>
      <c r="O1444" s="20">
        <v>45</v>
      </c>
      <c r="P1444" s="20">
        <v>45</v>
      </c>
      <c r="Q1444" s="20">
        <v>0</v>
      </c>
      <c r="R1444" s="20">
        <v>45</v>
      </c>
      <c r="S1444" s="4">
        <v>0</v>
      </c>
      <c r="T1444" s="4">
        <v>0</v>
      </c>
      <c r="U1444" s="163">
        <v>39815</v>
      </c>
      <c r="V1444" s="106">
        <v>6</v>
      </c>
      <c r="W1444" s="20">
        <v>45</v>
      </c>
      <c r="X1444" s="437" t="str">
        <f t="shared" si="181"/>
        <v>OK</v>
      </c>
      <c r="Y1444" s="333">
        <f t="shared" si="184"/>
        <v>0</v>
      </c>
      <c r="Z1444" s="9" t="str">
        <f t="shared" si="185"/>
        <v>Moviflor</v>
      </c>
      <c r="AA1444" s="75">
        <v>39820</v>
      </c>
      <c r="AB1444" s="1220"/>
      <c r="AC1444" s="147">
        <f t="shared" si="186"/>
        <v>5</v>
      </c>
      <c r="AD1444" s="20" t="str">
        <f t="shared" si="180"/>
        <v>OK</v>
      </c>
      <c r="AE1444" s="11" t="str">
        <f t="shared" si="187"/>
        <v>-</v>
      </c>
      <c r="AF1444" s="20" t="e">
        <f>IF(#REF!="","",AA1444-#REF!)</f>
        <v>#REF!</v>
      </c>
      <c r="AG1444" s="97"/>
      <c r="AH1444" s="62"/>
    </row>
    <row r="1445" spans="1:36" s="32" customFormat="1" hidden="1" outlineLevel="1" x14ac:dyDescent="0.2">
      <c r="A1445"/>
      <c r="B1445" s="19">
        <v>7</v>
      </c>
      <c r="C1445" s="383">
        <v>257</v>
      </c>
      <c r="D1445" s="20" t="s">
        <v>32</v>
      </c>
      <c r="E1445" s="153">
        <v>39815</v>
      </c>
      <c r="F1445" s="91"/>
      <c r="G1445" s="19">
        <v>7</v>
      </c>
      <c r="H1445" s="20">
        <v>257</v>
      </c>
      <c r="I1445" s="20">
        <v>257</v>
      </c>
      <c r="J1445" s="20">
        <v>257</v>
      </c>
      <c r="K1445" s="20">
        <v>0</v>
      </c>
      <c r="L1445" s="156">
        <v>39818</v>
      </c>
      <c r="M1445" s="92"/>
      <c r="N1445" s="19">
        <v>7</v>
      </c>
      <c r="O1445" s="20">
        <v>257</v>
      </c>
      <c r="P1445" s="20">
        <v>257</v>
      </c>
      <c r="Q1445" s="20">
        <v>0</v>
      </c>
      <c r="R1445" s="20">
        <v>257</v>
      </c>
      <c r="S1445" s="4">
        <v>0</v>
      </c>
      <c r="T1445" s="4">
        <v>0</v>
      </c>
      <c r="U1445" s="163">
        <v>39815</v>
      </c>
      <c r="V1445" s="106">
        <v>7</v>
      </c>
      <c r="W1445" s="20">
        <v>257</v>
      </c>
      <c r="X1445" s="437" t="str">
        <f t="shared" si="181"/>
        <v>OK</v>
      </c>
      <c r="Y1445" s="333">
        <f t="shared" si="184"/>
        <v>0</v>
      </c>
      <c r="Z1445" s="9" t="str">
        <f t="shared" si="185"/>
        <v>Conforama</v>
      </c>
      <c r="AA1445" s="75">
        <v>39820</v>
      </c>
      <c r="AB1445" s="1220"/>
      <c r="AC1445" s="147">
        <f t="shared" si="186"/>
        <v>5</v>
      </c>
      <c r="AD1445" s="20" t="str">
        <f t="shared" si="180"/>
        <v>OK</v>
      </c>
      <c r="AE1445" s="11" t="str">
        <f t="shared" si="187"/>
        <v>-</v>
      </c>
      <c r="AF1445" s="20" t="e">
        <f>IF(#REF!="","",AA1445-#REF!)</f>
        <v>#REF!</v>
      </c>
      <c r="AG1445" s="97"/>
      <c r="AH1445" s="62"/>
      <c r="AJ1445" s="207"/>
    </row>
    <row r="1446" spans="1:36" s="32" customFormat="1" hidden="1" outlineLevel="1" x14ac:dyDescent="0.2">
      <c r="A1446"/>
      <c r="B1446" s="19">
        <v>8</v>
      </c>
      <c r="C1446" s="383">
        <v>23</v>
      </c>
      <c r="D1446" s="20" t="s">
        <v>34</v>
      </c>
      <c r="E1446" s="153">
        <v>39815</v>
      </c>
      <c r="F1446" s="91"/>
      <c r="G1446" s="19">
        <v>8</v>
      </c>
      <c r="H1446" s="20">
        <v>23</v>
      </c>
      <c r="I1446" s="20">
        <v>23</v>
      </c>
      <c r="J1446" s="20">
        <v>23</v>
      </c>
      <c r="K1446" s="20">
        <v>0</v>
      </c>
      <c r="L1446" s="156">
        <v>39818</v>
      </c>
      <c r="M1446" s="92"/>
      <c r="N1446" s="19">
        <v>8</v>
      </c>
      <c r="O1446" s="20">
        <v>23</v>
      </c>
      <c r="P1446" s="20">
        <v>23</v>
      </c>
      <c r="Q1446" s="20">
        <v>0</v>
      </c>
      <c r="R1446" s="20">
        <v>23</v>
      </c>
      <c r="S1446" s="4">
        <v>0</v>
      </c>
      <c r="T1446" s="4">
        <v>0</v>
      </c>
      <c r="U1446" s="163">
        <v>39815</v>
      </c>
      <c r="V1446" s="106">
        <v>8</v>
      </c>
      <c r="W1446" s="20">
        <v>23</v>
      </c>
      <c r="X1446" s="437" t="str">
        <f t="shared" si="181"/>
        <v>OK</v>
      </c>
      <c r="Y1446" s="333">
        <f t="shared" si="184"/>
        <v>0</v>
      </c>
      <c r="Z1446" s="9" t="str">
        <f t="shared" si="185"/>
        <v>Euronics</v>
      </c>
      <c r="AA1446" s="75">
        <v>39820</v>
      </c>
      <c r="AB1446" s="1220"/>
      <c r="AC1446" s="147">
        <f t="shared" si="186"/>
        <v>5</v>
      </c>
      <c r="AD1446" s="20" t="str">
        <f t="shared" si="180"/>
        <v>OK</v>
      </c>
      <c r="AE1446" s="11" t="str">
        <f t="shared" si="187"/>
        <v>-</v>
      </c>
      <c r="AF1446" s="20" t="e">
        <f>IF(#REF!="","",AA1446-#REF!)</f>
        <v>#REF!</v>
      </c>
      <c r="AG1446" s="97"/>
      <c r="AH1446" s="62"/>
    </row>
    <row r="1447" spans="1:36" s="32" customFormat="1" hidden="1" outlineLevel="1" x14ac:dyDescent="0.2">
      <c r="A1447"/>
      <c r="B1447" s="19">
        <v>9</v>
      </c>
      <c r="C1447" s="383">
        <v>10</v>
      </c>
      <c r="D1447" s="20" t="s">
        <v>35</v>
      </c>
      <c r="E1447" s="153">
        <v>39815</v>
      </c>
      <c r="F1447" s="91"/>
      <c r="G1447" s="19">
        <v>9</v>
      </c>
      <c r="H1447" s="20">
        <v>10</v>
      </c>
      <c r="I1447" s="20">
        <v>10</v>
      </c>
      <c r="J1447" s="20">
        <v>10</v>
      </c>
      <c r="K1447" s="20">
        <v>0</v>
      </c>
      <c r="L1447" s="156">
        <v>39818</v>
      </c>
      <c r="M1447" s="92"/>
      <c r="N1447" s="19">
        <v>9</v>
      </c>
      <c r="O1447" s="20">
        <v>10</v>
      </c>
      <c r="P1447" s="20">
        <v>10</v>
      </c>
      <c r="Q1447" s="20">
        <v>0</v>
      </c>
      <c r="R1447" s="20">
        <v>10</v>
      </c>
      <c r="S1447" s="4">
        <v>0</v>
      </c>
      <c r="T1447" s="4">
        <v>0</v>
      </c>
      <c r="U1447" s="163">
        <v>39815</v>
      </c>
      <c r="V1447" s="106">
        <v>9</v>
      </c>
      <c r="W1447" s="20">
        <v>10</v>
      </c>
      <c r="X1447" s="437" t="str">
        <f t="shared" si="181"/>
        <v>OK</v>
      </c>
      <c r="Y1447" s="333">
        <f t="shared" si="184"/>
        <v>0</v>
      </c>
      <c r="Z1447" s="9" t="str">
        <f t="shared" si="185"/>
        <v>Tien 21</v>
      </c>
      <c r="AA1447" s="75">
        <v>39820</v>
      </c>
      <c r="AB1447" s="1220"/>
      <c r="AC1447" s="147">
        <f t="shared" si="186"/>
        <v>5</v>
      </c>
      <c r="AD1447" s="20" t="str">
        <f t="shared" si="180"/>
        <v>OK</v>
      </c>
      <c r="AE1447" s="11" t="str">
        <f t="shared" si="187"/>
        <v>-</v>
      </c>
      <c r="AF1447" s="20" t="e">
        <f>IF(#REF!="","",AA1447-#REF!)</f>
        <v>#REF!</v>
      </c>
      <c r="AG1447" s="97"/>
      <c r="AH1447" s="62"/>
    </row>
    <row r="1448" spans="1:36" s="32" customFormat="1" hidden="1" outlineLevel="1" x14ac:dyDescent="0.2">
      <c r="A1448"/>
      <c r="B1448" s="22">
        <v>10</v>
      </c>
      <c r="C1448" s="404">
        <v>9</v>
      </c>
      <c r="D1448" s="21" t="s">
        <v>36</v>
      </c>
      <c r="E1448" s="153">
        <v>39815</v>
      </c>
      <c r="F1448" s="91"/>
      <c r="G1448" s="22">
        <v>10</v>
      </c>
      <c r="H1448" s="21">
        <v>9</v>
      </c>
      <c r="I1448" s="21">
        <v>9</v>
      </c>
      <c r="J1448" s="21">
        <v>9</v>
      </c>
      <c r="K1448" s="21">
        <v>0</v>
      </c>
      <c r="L1448" s="157">
        <v>39818</v>
      </c>
      <c r="M1448" s="92"/>
      <c r="N1448" s="22">
        <v>10</v>
      </c>
      <c r="O1448" s="21">
        <v>9</v>
      </c>
      <c r="P1448" s="21">
        <v>9</v>
      </c>
      <c r="Q1448" s="21">
        <v>0</v>
      </c>
      <c r="R1448" s="21">
        <v>9</v>
      </c>
      <c r="S1448" s="14">
        <v>0</v>
      </c>
      <c r="T1448" s="14">
        <v>0</v>
      </c>
      <c r="U1448" s="163">
        <v>39815</v>
      </c>
      <c r="V1448" s="108">
        <v>10</v>
      </c>
      <c r="W1448" s="21">
        <v>9</v>
      </c>
      <c r="X1448" s="437" t="str">
        <f t="shared" si="181"/>
        <v>OK</v>
      </c>
      <c r="Y1448" s="333">
        <f t="shared" si="184"/>
        <v>0</v>
      </c>
      <c r="Z1448" s="12" t="str">
        <f t="shared" si="185"/>
        <v>Confort</v>
      </c>
      <c r="AA1448" s="75">
        <v>39820</v>
      </c>
      <c r="AB1448" s="1221"/>
      <c r="AC1448" s="147">
        <f t="shared" si="186"/>
        <v>5</v>
      </c>
      <c r="AD1448" s="20" t="str">
        <f t="shared" si="180"/>
        <v>OK</v>
      </c>
      <c r="AE1448" s="11" t="str">
        <f t="shared" si="187"/>
        <v>-</v>
      </c>
      <c r="AF1448" s="20" t="e">
        <f>IF(#REF!="","",AA1448-#REF!)</f>
        <v>#REF!</v>
      </c>
      <c r="AG1448" s="97"/>
      <c r="AH1448" s="62"/>
    </row>
    <row r="1449" spans="1:36" s="32" customFormat="1" hidden="1" outlineLevel="1" x14ac:dyDescent="0.2">
      <c r="A1449"/>
      <c r="B1449" s="19">
        <v>1</v>
      </c>
      <c r="C1449" s="383">
        <v>215</v>
      </c>
      <c r="D1449" s="20" t="s">
        <v>24</v>
      </c>
      <c r="E1449" s="153">
        <v>39819</v>
      </c>
      <c r="F1449" s="91"/>
      <c r="G1449" s="19">
        <v>1</v>
      </c>
      <c r="H1449" s="78">
        <v>69</v>
      </c>
      <c r="I1449" s="20">
        <v>216</v>
      </c>
      <c r="J1449" s="20">
        <v>216</v>
      </c>
      <c r="K1449" s="20">
        <v>0</v>
      </c>
      <c r="L1449" s="156">
        <v>39819</v>
      </c>
      <c r="M1449" s="92"/>
      <c r="N1449" s="19">
        <v>1</v>
      </c>
      <c r="O1449" s="20">
        <v>215</v>
      </c>
      <c r="P1449" s="20">
        <v>215</v>
      </c>
      <c r="Q1449" s="20">
        <v>0</v>
      </c>
      <c r="R1449" s="20">
        <v>215</v>
      </c>
      <c r="S1449" s="4">
        <v>0</v>
      </c>
      <c r="T1449" s="4">
        <v>0</v>
      </c>
      <c r="U1449" s="163">
        <v>39819</v>
      </c>
      <c r="V1449" s="106">
        <v>1</v>
      </c>
      <c r="W1449" s="20">
        <v>215</v>
      </c>
      <c r="X1449" s="437" t="str">
        <f t="shared" si="181"/>
        <v>OK</v>
      </c>
      <c r="Y1449" s="333">
        <f t="shared" si="184"/>
        <v>0</v>
      </c>
      <c r="Z1449" s="9" t="str">
        <f t="shared" si="185"/>
        <v>White</v>
      </c>
      <c r="AA1449" s="75">
        <v>39827</v>
      </c>
      <c r="AB1449" s="1219">
        <f>SUM(W1449:W1459)</f>
        <v>408</v>
      </c>
      <c r="AC1449" s="147">
        <f t="shared" si="186"/>
        <v>8</v>
      </c>
      <c r="AD1449" s="20" t="str">
        <f t="shared" si="180"/>
        <v>OK</v>
      </c>
      <c r="AE1449" s="11" t="str">
        <f t="shared" si="187"/>
        <v>-</v>
      </c>
      <c r="AF1449" s="20" t="e">
        <f>IF(#REF!="","",AA1449-#REF!)</f>
        <v>#REF!</v>
      </c>
      <c r="AG1449" s="97"/>
      <c r="AH1449" s="62"/>
    </row>
    <row r="1450" spans="1:36" s="32" customFormat="1" hidden="1" outlineLevel="1" x14ac:dyDescent="0.2">
      <c r="A1450"/>
      <c r="B1450" s="19">
        <v>2</v>
      </c>
      <c r="C1450" s="383">
        <v>6</v>
      </c>
      <c r="D1450" s="20" t="s">
        <v>25</v>
      </c>
      <c r="E1450" s="153">
        <v>39819</v>
      </c>
      <c r="F1450" s="91"/>
      <c r="G1450" s="19">
        <v>2</v>
      </c>
      <c r="H1450" s="20">
        <v>6</v>
      </c>
      <c r="I1450" s="20">
        <v>6</v>
      </c>
      <c r="J1450" s="20">
        <v>6</v>
      </c>
      <c r="K1450" s="20">
        <v>0</v>
      </c>
      <c r="L1450" s="156">
        <v>39819</v>
      </c>
      <c r="M1450" s="92"/>
      <c r="N1450" s="19">
        <v>2</v>
      </c>
      <c r="O1450" s="20">
        <v>6</v>
      </c>
      <c r="P1450" s="20">
        <v>6</v>
      </c>
      <c r="Q1450" s="20">
        <v>0</v>
      </c>
      <c r="R1450" s="20">
        <v>6</v>
      </c>
      <c r="S1450" s="4">
        <v>0</v>
      </c>
      <c r="T1450" s="4">
        <v>0</v>
      </c>
      <c r="U1450" s="163">
        <v>39819</v>
      </c>
      <c r="V1450" s="106">
        <v>2</v>
      </c>
      <c r="W1450" s="20">
        <v>6</v>
      </c>
      <c r="X1450" s="437" t="str">
        <f t="shared" si="181"/>
        <v>OK</v>
      </c>
      <c r="Y1450" s="333">
        <f t="shared" si="184"/>
        <v>0</v>
      </c>
      <c r="Z1450" s="9" t="str">
        <f t="shared" si="185"/>
        <v>Green</v>
      </c>
      <c r="AA1450" s="75">
        <v>39827</v>
      </c>
      <c r="AB1450" s="1220"/>
      <c r="AC1450" s="147">
        <f t="shared" si="186"/>
        <v>8</v>
      </c>
      <c r="AD1450" s="20" t="str">
        <f t="shared" si="180"/>
        <v>OK</v>
      </c>
      <c r="AE1450" s="11" t="str">
        <f t="shared" si="187"/>
        <v>-</v>
      </c>
      <c r="AF1450" s="20" t="e">
        <f>IF(#REF!="","",AA1450-#REF!)</f>
        <v>#REF!</v>
      </c>
      <c r="AG1450" s="97"/>
      <c r="AH1450" s="62"/>
    </row>
    <row r="1451" spans="1:36" s="32" customFormat="1" hidden="1" outlineLevel="1" x14ac:dyDescent="0.2">
      <c r="A1451"/>
      <c r="B1451" s="19">
        <v>3</v>
      </c>
      <c r="C1451" s="383">
        <v>20</v>
      </c>
      <c r="D1451" s="20" t="s">
        <v>26</v>
      </c>
      <c r="E1451" s="153">
        <v>39819</v>
      </c>
      <c r="F1451" s="91"/>
      <c r="G1451" s="19">
        <v>3</v>
      </c>
      <c r="H1451" s="20">
        <v>20</v>
      </c>
      <c r="I1451" s="20">
        <v>20</v>
      </c>
      <c r="J1451" s="20">
        <v>20</v>
      </c>
      <c r="K1451" s="20">
        <v>0</v>
      </c>
      <c r="L1451" s="156">
        <v>39819</v>
      </c>
      <c r="M1451" s="92"/>
      <c r="N1451" s="19">
        <v>3</v>
      </c>
      <c r="O1451" s="20">
        <v>20</v>
      </c>
      <c r="P1451" s="20">
        <v>20</v>
      </c>
      <c r="Q1451" s="20">
        <v>0</v>
      </c>
      <c r="R1451" s="20">
        <v>20</v>
      </c>
      <c r="S1451" s="4">
        <v>0</v>
      </c>
      <c r="T1451" s="4">
        <v>0</v>
      </c>
      <c r="U1451" s="163">
        <v>39819</v>
      </c>
      <c r="V1451" s="106">
        <v>3</v>
      </c>
      <c r="W1451" s="20">
        <v>20</v>
      </c>
      <c r="X1451" s="437" t="str">
        <f t="shared" si="181"/>
        <v>OK</v>
      </c>
      <c r="Y1451" s="333">
        <f t="shared" si="184"/>
        <v>0</v>
      </c>
      <c r="Z1451" s="9" t="str">
        <f t="shared" si="185"/>
        <v>Black</v>
      </c>
      <c r="AA1451" s="75">
        <v>39827</v>
      </c>
      <c r="AB1451" s="1220"/>
      <c r="AC1451" s="147">
        <f t="shared" si="186"/>
        <v>8</v>
      </c>
      <c r="AD1451" s="20" t="str">
        <f t="shared" si="180"/>
        <v>OK</v>
      </c>
      <c r="AE1451" s="11" t="str">
        <f t="shared" si="187"/>
        <v>-</v>
      </c>
      <c r="AF1451" s="20" t="e">
        <f>IF(#REF!="","",AA1451-#REF!)</f>
        <v>#REF!</v>
      </c>
      <c r="AG1451" s="97"/>
      <c r="AH1451" s="62"/>
    </row>
    <row r="1452" spans="1:36" s="32" customFormat="1" hidden="1" outlineLevel="1" x14ac:dyDescent="0.2">
      <c r="A1452"/>
      <c r="B1452" s="19">
        <v>4</v>
      </c>
      <c r="C1452" s="383">
        <v>11</v>
      </c>
      <c r="D1452" s="20" t="s">
        <v>29</v>
      </c>
      <c r="E1452" s="153">
        <v>39819</v>
      </c>
      <c r="F1452" s="91"/>
      <c r="G1452" s="19">
        <v>4</v>
      </c>
      <c r="H1452" s="20">
        <v>11</v>
      </c>
      <c r="I1452" s="20">
        <v>11</v>
      </c>
      <c r="J1452" s="20">
        <v>11</v>
      </c>
      <c r="K1452" s="20">
        <v>0</v>
      </c>
      <c r="L1452" s="156">
        <v>39819</v>
      </c>
      <c r="M1452" s="92"/>
      <c r="N1452" s="19">
        <v>4</v>
      </c>
      <c r="O1452" s="20">
        <v>11</v>
      </c>
      <c r="P1452" s="20">
        <v>11</v>
      </c>
      <c r="Q1452" s="20">
        <v>0</v>
      </c>
      <c r="R1452" s="20">
        <v>11</v>
      </c>
      <c r="S1452" s="4">
        <v>0</v>
      </c>
      <c r="T1452" s="4">
        <v>0</v>
      </c>
      <c r="U1452" s="163">
        <v>39819</v>
      </c>
      <c r="V1452" s="106">
        <v>4</v>
      </c>
      <c r="W1452" s="20">
        <v>11</v>
      </c>
      <c r="X1452" s="437" t="str">
        <f t="shared" si="181"/>
        <v>OK</v>
      </c>
      <c r="Y1452" s="333">
        <f t="shared" si="184"/>
        <v>0</v>
      </c>
      <c r="Z1452" s="9" t="str">
        <f t="shared" si="185"/>
        <v>Credial</v>
      </c>
      <c r="AA1452" s="75">
        <v>39827</v>
      </c>
      <c r="AB1452" s="1220"/>
      <c r="AC1452" s="147">
        <f t="shared" si="186"/>
        <v>8</v>
      </c>
      <c r="AD1452" s="20" t="str">
        <f t="shared" si="180"/>
        <v>OK</v>
      </c>
      <c r="AE1452" s="11" t="str">
        <f t="shared" si="187"/>
        <v>-</v>
      </c>
      <c r="AF1452" s="20" t="e">
        <f>IF(#REF!="","",AA1452-#REF!)</f>
        <v>#REF!</v>
      </c>
      <c r="AG1452" s="97"/>
      <c r="AH1452" s="62"/>
    </row>
    <row r="1453" spans="1:36" s="32" customFormat="1" hidden="1" outlineLevel="1" x14ac:dyDescent="0.2">
      <c r="A1453"/>
      <c r="B1453" s="19">
        <v>5</v>
      </c>
      <c r="C1453" s="383">
        <v>96</v>
      </c>
      <c r="D1453" s="20" t="s">
        <v>30</v>
      </c>
      <c r="E1453" s="153">
        <v>39819</v>
      </c>
      <c r="F1453" s="91"/>
      <c r="G1453" s="19">
        <v>5</v>
      </c>
      <c r="H1453" s="20">
        <v>96</v>
      </c>
      <c r="I1453" s="20">
        <v>96</v>
      </c>
      <c r="J1453" s="20">
        <v>96</v>
      </c>
      <c r="K1453" s="20">
        <v>0</v>
      </c>
      <c r="L1453" s="156">
        <v>39819</v>
      </c>
      <c r="M1453" s="92"/>
      <c r="N1453" s="19">
        <v>5</v>
      </c>
      <c r="O1453" s="20">
        <v>96</v>
      </c>
      <c r="P1453" s="20">
        <v>96</v>
      </c>
      <c r="Q1453" s="20">
        <v>0</v>
      </c>
      <c r="R1453" s="20">
        <v>96</v>
      </c>
      <c r="S1453" s="4">
        <v>0</v>
      </c>
      <c r="T1453" s="4">
        <v>0</v>
      </c>
      <c r="U1453" s="163">
        <v>39819</v>
      </c>
      <c r="V1453" s="106">
        <v>5</v>
      </c>
      <c r="W1453" s="20">
        <v>96</v>
      </c>
      <c r="X1453" s="437" t="str">
        <f t="shared" si="181"/>
        <v>OK</v>
      </c>
      <c r="Y1453" s="333">
        <f t="shared" si="184"/>
        <v>0</v>
      </c>
      <c r="Z1453" s="9" t="str">
        <f t="shared" si="185"/>
        <v>Ikeia</v>
      </c>
      <c r="AA1453" s="75">
        <v>39827</v>
      </c>
      <c r="AB1453" s="1220"/>
      <c r="AC1453" s="147">
        <f t="shared" si="186"/>
        <v>8</v>
      </c>
      <c r="AD1453" s="20" t="str">
        <f t="shared" si="180"/>
        <v>OK</v>
      </c>
      <c r="AE1453" s="11" t="str">
        <f t="shared" si="187"/>
        <v>-</v>
      </c>
      <c r="AF1453" s="20" t="e">
        <f>IF(#REF!="","",AA1453-#REF!)</f>
        <v>#REF!</v>
      </c>
      <c r="AG1453" s="97"/>
      <c r="AH1453" s="62"/>
    </row>
    <row r="1454" spans="1:36" s="32" customFormat="1" hidden="1" outlineLevel="1" x14ac:dyDescent="0.2">
      <c r="A1454"/>
      <c r="B1454" s="19">
        <v>6</v>
      </c>
      <c r="C1454" s="383">
        <v>6</v>
      </c>
      <c r="D1454" s="20" t="s">
        <v>31</v>
      </c>
      <c r="E1454" s="153">
        <v>39819</v>
      </c>
      <c r="F1454" s="91"/>
      <c r="G1454" s="19">
        <v>6</v>
      </c>
      <c r="H1454" s="20">
        <v>6</v>
      </c>
      <c r="I1454" s="20">
        <v>6</v>
      </c>
      <c r="J1454" s="20">
        <v>6</v>
      </c>
      <c r="K1454" s="20">
        <v>0</v>
      </c>
      <c r="L1454" s="156">
        <v>39819</v>
      </c>
      <c r="M1454" s="92"/>
      <c r="N1454" s="19">
        <v>6</v>
      </c>
      <c r="O1454" s="20">
        <v>6</v>
      </c>
      <c r="P1454" s="20">
        <v>6</v>
      </c>
      <c r="Q1454" s="20">
        <v>0</v>
      </c>
      <c r="R1454" s="20">
        <v>6</v>
      </c>
      <c r="S1454" s="4">
        <v>0</v>
      </c>
      <c r="T1454" s="4">
        <v>0</v>
      </c>
      <c r="U1454" s="163">
        <v>39819</v>
      </c>
      <c r="V1454" s="106">
        <v>6</v>
      </c>
      <c r="W1454" s="20">
        <v>6</v>
      </c>
      <c r="X1454" s="437" t="str">
        <f t="shared" si="181"/>
        <v>OK</v>
      </c>
      <c r="Y1454" s="333">
        <f t="shared" si="184"/>
        <v>0</v>
      </c>
      <c r="Z1454" s="9" t="str">
        <f t="shared" si="185"/>
        <v>Moviflor</v>
      </c>
      <c r="AA1454" s="75">
        <v>39827</v>
      </c>
      <c r="AB1454" s="1220"/>
      <c r="AC1454" s="147">
        <f t="shared" si="186"/>
        <v>8</v>
      </c>
      <c r="AD1454" s="20" t="str">
        <f t="shared" si="180"/>
        <v>OK</v>
      </c>
      <c r="AE1454" s="11" t="str">
        <f t="shared" si="187"/>
        <v>-</v>
      </c>
      <c r="AF1454" s="20" t="e">
        <f>IF(#REF!="","",AA1454-#REF!)</f>
        <v>#REF!</v>
      </c>
      <c r="AG1454" s="97"/>
      <c r="AH1454" s="62"/>
    </row>
    <row r="1455" spans="1:36" s="32" customFormat="1" hidden="1" outlineLevel="1" x14ac:dyDescent="0.2">
      <c r="A1455"/>
      <c r="B1455" s="19">
        <v>7</v>
      </c>
      <c r="C1455" s="383">
        <v>39</v>
      </c>
      <c r="D1455" s="20" t="s">
        <v>32</v>
      </c>
      <c r="E1455" s="153">
        <v>39819</v>
      </c>
      <c r="F1455" s="91"/>
      <c r="G1455" s="19">
        <v>7</v>
      </c>
      <c r="H1455" s="20">
        <v>39</v>
      </c>
      <c r="I1455" s="20">
        <v>39</v>
      </c>
      <c r="J1455" s="20">
        <v>39</v>
      </c>
      <c r="K1455" s="20">
        <v>0</v>
      </c>
      <c r="L1455" s="156">
        <v>39819</v>
      </c>
      <c r="M1455" s="92"/>
      <c r="N1455" s="19">
        <v>7</v>
      </c>
      <c r="O1455" s="20">
        <v>39</v>
      </c>
      <c r="P1455" s="20">
        <v>39</v>
      </c>
      <c r="Q1455" s="20">
        <v>0</v>
      </c>
      <c r="R1455" s="20">
        <v>39</v>
      </c>
      <c r="S1455" s="4">
        <v>0</v>
      </c>
      <c r="T1455" s="4">
        <v>0</v>
      </c>
      <c r="U1455" s="163">
        <v>39819</v>
      </c>
      <c r="V1455" s="106">
        <v>7</v>
      </c>
      <c r="W1455" s="20">
        <v>39</v>
      </c>
      <c r="X1455" s="437" t="str">
        <f t="shared" si="181"/>
        <v>OK</v>
      </c>
      <c r="Y1455" s="333">
        <f t="shared" si="184"/>
        <v>0</v>
      </c>
      <c r="Z1455" s="9" t="str">
        <f t="shared" si="185"/>
        <v>Conforama</v>
      </c>
      <c r="AA1455" s="75">
        <v>39827</v>
      </c>
      <c r="AB1455" s="1220"/>
      <c r="AC1455" s="147">
        <f t="shared" si="186"/>
        <v>8</v>
      </c>
      <c r="AD1455" s="20" t="str">
        <f t="shared" si="180"/>
        <v>OK</v>
      </c>
      <c r="AE1455" s="11" t="str">
        <f t="shared" si="187"/>
        <v>-</v>
      </c>
      <c r="AF1455" s="20" t="e">
        <f>IF(#REF!="","",AA1455-#REF!)</f>
        <v>#REF!</v>
      </c>
      <c r="AG1455" s="97"/>
      <c r="AH1455" s="62"/>
    </row>
    <row r="1456" spans="1:36" s="32" customFormat="1" hidden="1" outlineLevel="1" x14ac:dyDescent="0.2">
      <c r="A1456"/>
      <c r="B1456" s="19">
        <v>8</v>
      </c>
      <c r="C1456" s="383">
        <v>6</v>
      </c>
      <c r="D1456" s="20" t="s">
        <v>34</v>
      </c>
      <c r="E1456" s="153">
        <v>39819</v>
      </c>
      <c r="F1456" s="91"/>
      <c r="G1456" s="19">
        <v>8</v>
      </c>
      <c r="H1456" s="20">
        <v>6</v>
      </c>
      <c r="I1456" s="20">
        <v>6</v>
      </c>
      <c r="J1456" s="20">
        <v>6</v>
      </c>
      <c r="K1456" s="20">
        <v>0</v>
      </c>
      <c r="L1456" s="156">
        <v>39819</v>
      </c>
      <c r="M1456" s="92"/>
      <c r="N1456" s="19">
        <v>8</v>
      </c>
      <c r="O1456" s="20">
        <v>6</v>
      </c>
      <c r="P1456" s="20">
        <v>6</v>
      </c>
      <c r="Q1456" s="20">
        <v>0</v>
      </c>
      <c r="R1456" s="20">
        <v>6</v>
      </c>
      <c r="S1456" s="4">
        <v>0</v>
      </c>
      <c r="T1456" s="4">
        <v>0</v>
      </c>
      <c r="U1456" s="163">
        <v>39819</v>
      </c>
      <c r="V1456" s="106">
        <v>8</v>
      </c>
      <c r="W1456" s="20">
        <v>6</v>
      </c>
      <c r="X1456" s="437" t="str">
        <f t="shared" si="181"/>
        <v>OK</v>
      </c>
      <c r="Y1456" s="333">
        <f t="shared" si="184"/>
        <v>0</v>
      </c>
      <c r="Z1456" s="9" t="str">
        <f t="shared" si="185"/>
        <v>Euronics</v>
      </c>
      <c r="AA1456" s="75">
        <v>39827</v>
      </c>
      <c r="AB1456" s="1220"/>
      <c r="AC1456" s="147">
        <f t="shared" si="186"/>
        <v>8</v>
      </c>
      <c r="AD1456" s="20" t="str">
        <f t="shared" si="180"/>
        <v>OK</v>
      </c>
      <c r="AE1456" s="11" t="str">
        <f t="shared" si="187"/>
        <v>-</v>
      </c>
      <c r="AF1456" s="20" t="e">
        <f>IF(#REF!="","",AA1456-#REF!)</f>
        <v>#REF!</v>
      </c>
      <c r="AG1456" s="97"/>
      <c r="AH1456" s="62"/>
    </row>
    <row r="1457" spans="1:34" s="32" customFormat="1" hidden="1" outlineLevel="1" x14ac:dyDescent="0.2">
      <c r="A1457"/>
      <c r="B1457" s="19">
        <v>9</v>
      </c>
      <c r="C1457" s="383">
        <v>3</v>
      </c>
      <c r="D1457" s="20" t="s">
        <v>35</v>
      </c>
      <c r="E1457" s="153">
        <v>39819</v>
      </c>
      <c r="F1457" s="91"/>
      <c r="G1457" s="19">
        <v>9</v>
      </c>
      <c r="H1457" s="20">
        <v>3</v>
      </c>
      <c r="I1457" s="20">
        <v>3</v>
      </c>
      <c r="J1457" s="20">
        <v>3</v>
      </c>
      <c r="K1457" s="20">
        <v>0</v>
      </c>
      <c r="L1457" s="156">
        <v>39819</v>
      </c>
      <c r="M1457" s="92"/>
      <c r="N1457" s="19">
        <v>9</v>
      </c>
      <c r="O1457" s="20">
        <v>3</v>
      </c>
      <c r="P1457" s="20">
        <v>3</v>
      </c>
      <c r="Q1457" s="20">
        <v>0</v>
      </c>
      <c r="R1457" s="20">
        <v>3</v>
      </c>
      <c r="S1457" s="4">
        <v>0</v>
      </c>
      <c r="T1457" s="4">
        <v>0</v>
      </c>
      <c r="U1457" s="163">
        <v>39819</v>
      </c>
      <c r="V1457" s="106">
        <v>9</v>
      </c>
      <c r="W1457" s="20">
        <v>3</v>
      </c>
      <c r="X1457" s="437" t="str">
        <f t="shared" si="181"/>
        <v>OK</v>
      </c>
      <c r="Y1457" s="333">
        <f t="shared" si="184"/>
        <v>0</v>
      </c>
      <c r="Z1457" s="9" t="str">
        <f t="shared" si="185"/>
        <v>Tien 21</v>
      </c>
      <c r="AA1457" s="75">
        <v>39827</v>
      </c>
      <c r="AB1457" s="1220"/>
      <c r="AC1457" s="147">
        <f t="shared" si="186"/>
        <v>8</v>
      </c>
      <c r="AD1457" s="20" t="str">
        <f t="shared" si="180"/>
        <v>OK</v>
      </c>
      <c r="AE1457" s="11" t="str">
        <f t="shared" si="187"/>
        <v>-</v>
      </c>
      <c r="AF1457" s="20" t="e">
        <f>IF(#REF!="","",AA1457-#REF!)</f>
        <v>#REF!</v>
      </c>
      <c r="AG1457" s="97"/>
      <c r="AH1457" s="62"/>
    </row>
    <row r="1458" spans="1:34" s="32" customFormat="1" hidden="1" outlineLevel="1" x14ac:dyDescent="0.2">
      <c r="A1458"/>
      <c r="B1458" s="19">
        <v>10</v>
      </c>
      <c r="C1458" s="383">
        <v>5</v>
      </c>
      <c r="D1458" s="20" t="s">
        <v>36</v>
      </c>
      <c r="E1458" s="153">
        <v>39819</v>
      </c>
      <c r="F1458" s="91"/>
      <c r="G1458" s="19">
        <v>10</v>
      </c>
      <c r="H1458" s="20">
        <v>5</v>
      </c>
      <c r="I1458" s="20">
        <v>5</v>
      </c>
      <c r="J1458" s="20">
        <v>5</v>
      </c>
      <c r="K1458" s="20">
        <v>0</v>
      </c>
      <c r="L1458" s="156">
        <v>39819</v>
      </c>
      <c r="M1458" s="92"/>
      <c r="N1458" s="19">
        <v>10</v>
      </c>
      <c r="O1458" s="20">
        <v>5</v>
      </c>
      <c r="P1458" s="20">
        <v>5</v>
      </c>
      <c r="Q1458" s="20">
        <v>0</v>
      </c>
      <c r="R1458" s="20">
        <v>5</v>
      </c>
      <c r="S1458" s="4">
        <v>0</v>
      </c>
      <c r="T1458" s="4">
        <v>0</v>
      </c>
      <c r="U1458" s="163">
        <v>39819</v>
      </c>
      <c r="V1458" s="106">
        <v>10</v>
      </c>
      <c r="W1458" s="20">
        <v>5</v>
      </c>
      <c r="X1458" s="437" t="str">
        <f t="shared" si="181"/>
        <v>OK</v>
      </c>
      <c r="Y1458" s="333">
        <f t="shared" si="184"/>
        <v>0</v>
      </c>
      <c r="Z1458" s="9" t="str">
        <f t="shared" si="185"/>
        <v>Confort</v>
      </c>
      <c r="AA1458" s="75">
        <v>39827</v>
      </c>
      <c r="AB1458" s="1220"/>
      <c r="AC1458" s="147">
        <f t="shared" si="186"/>
        <v>8</v>
      </c>
      <c r="AD1458" s="20" t="str">
        <f t="shared" si="180"/>
        <v>OK</v>
      </c>
      <c r="AE1458" s="11" t="str">
        <f t="shared" si="187"/>
        <v>-</v>
      </c>
      <c r="AF1458" s="20" t="e">
        <f>IF(#REF!="","",AA1458-#REF!)</f>
        <v>#REF!</v>
      </c>
      <c r="AG1458" s="97"/>
      <c r="AH1458" s="62"/>
    </row>
    <row r="1459" spans="1:34" s="32" customFormat="1" hidden="1" outlineLevel="1" x14ac:dyDescent="0.2">
      <c r="A1459"/>
      <c r="B1459" s="22">
        <v>11</v>
      </c>
      <c r="C1459" s="404">
        <v>1</v>
      </c>
      <c r="D1459" s="21" t="s">
        <v>37</v>
      </c>
      <c r="E1459" s="153">
        <v>39819</v>
      </c>
      <c r="F1459" s="91"/>
      <c r="G1459" s="22">
        <v>11</v>
      </c>
      <c r="H1459" s="21">
        <v>1</v>
      </c>
      <c r="I1459" s="21">
        <v>1</v>
      </c>
      <c r="J1459" s="21">
        <v>1</v>
      </c>
      <c r="K1459" s="21">
        <v>0</v>
      </c>
      <c r="L1459" s="157">
        <v>39819</v>
      </c>
      <c r="M1459" s="92"/>
      <c r="N1459" s="22">
        <v>11</v>
      </c>
      <c r="O1459" s="21">
        <v>1</v>
      </c>
      <c r="P1459" s="21">
        <v>1</v>
      </c>
      <c r="Q1459" s="21">
        <v>0</v>
      </c>
      <c r="R1459" s="21">
        <v>1</v>
      </c>
      <c r="S1459" s="14">
        <v>0</v>
      </c>
      <c r="T1459" s="14">
        <v>0</v>
      </c>
      <c r="U1459" s="163">
        <v>39819</v>
      </c>
      <c r="V1459" s="108">
        <v>11</v>
      </c>
      <c r="W1459" s="21">
        <v>1</v>
      </c>
      <c r="X1459" s="437" t="str">
        <f t="shared" si="181"/>
        <v>OK</v>
      </c>
      <c r="Y1459" s="333">
        <f t="shared" si="184"/>
        <v>0</v>
      </c>
      <c r="Z1459" s="12" t="str">
        <f t="shared" si="185"/>
        <v>Solmar</v>
      </c>
      <c r="AA1459" s="75">
        <v>39827</v>
      </c>
      <c r="AB1459" s="1221"/>
      <c r="AC1459" s="147">
        <f t="shared" si="186"/>
        <v>8</v>
      </c>
      <c r="AD1459" s="20" t="str">
        <f t="shared" si="180"/>
        <v>OK</v>
      </c>
      <c r="AE1459" s="11" t="str">
        <f t="shared" si="187"/>
        <v>-</v>
      </c>
      <c r="AF1459" s="20" t="e">
        <f>IF(#REF!="","",AA1459-#REF!)</f>
        <v>#REF!</v>
      </c>
      <c r="AG1459" s="97"/>
      <c r="AH1459" s="62"/>
    </row>
    <row r="1460" spans="1:34" s="32" customFormat="1" hidden="1" outlineLevel="1" x14ac:dyDescent="0.2">
      <c r="A1460"/>
      <c r="B1460" s="19">
        <v>1</v>
      </c>
      <c r="C1460" s="383">
        <v>69</v>
      </c>
      <c r="D1460" s="20" t="s">
        <v>24</v>
      </c>
      <c r="E1460" s="153">
        <v>39821</v>
      </c>
      <c r="F1460" s="91"/>
      <c r="G1460" s="19">
        <v>1</v>
      </c>
      <c r="H1460" s="78">
        <v>132</v>
      </c>
      <c r="I1460" s="20">
        <v>69</v>
      </c>
      <c r="J1460" s="20">
        <v>69</v>
      </c>
      <c r="K1460" s="20">
        <v>0</v>
      </c>
      <c r="L1460" s="156">
        <v>39822</v>
      </c>
      <c r="M1460" s="92"/>
      <c r="N1460" s="19">
        <v>1</v>
      </c>
      <c r="O1460" s="20">
        <v>69</v>
      </c>
      <c r="P1460" s="20">
        <v>69</v>
      </c>
      <c r="Q1460" s="20">
        <v>0</v>
      </c>
      <c r="R1460" s="20">
        <v>69</v>
      </c>
      <c r="S1460" s="4">
        <v>0</v>
      </c>
      <c r="T1460" s="4">
        <v>0</v>
      </c>
      <c r="U1460" s="163">
        <v>39821</v>
      </c>
      <c r="V1460" s="106">
        <v>1</v>
      </c>
      <c r="W1460" s="20">
        <v>69</v>
      </c>
      <c r="X1460" s="437" t="str">
        <f t="shared" si="181"/>
        <v>OK</v>
      </c>
      <c r="Y1460" s="333">
        <f t="shared" si="184"/>
        <v>0</v>
      </c>
      <c r="Z1460" s="9" t="str">
        <f t="shared" si="185"/>
        <v>White</v>
      </c>
      <c r="AA1460" s="75">
        <v>39827</v>
      </c>
      <c r="AB1460" s="1219">
        <f>SUM(W1460:W1470)</f>
        <v>335</v>
      </c>
      <c r="AC1460" s="147">
        <f t="shared" si="186"/>
        <v>6</v>
      </c>
      <c r="AD1460" s="20" t="str">
        <f t="shared" ref="AD1460:AD1523" si="188">IF(AA1460&gt;0,"OK","Pendente")</f>
        <v>OK</v>
      </c>
      <c r="AE1460" s="11" t="str">
        <f t="shared" si="187"/>
        <v>-</v>
      </c>
      <c r="AF1460" s="20" t="e">
        <f>IF(#REF!="","",AA1460-#REF!)</f>
        <v>#REF!</v>
      </c>
      <c r="AG1460" s="97"/>
      <c r="AH1460" s="62"/>
    </row>
    <row r="1461" spans="1:34" s="32" customFormat="1" hidden="1" outlineLevel="1" x14ac:dyDescent="0.2">
      <c r="A1461"/>
      <c r="B1461" s="19">
        <v>2</v>
      </c>
      <c r="C1461" s="383">
        <v>10</v>
      </c>
      <c r="D1461" s="20" t="s">
        <v>25</v>
      </c>
      <c r="E1461" s="153">
        <v>39821</v>
      </c>
      <c r="F1461" s="91"/>
      <c r="G1461" s="19">
        <v>2</v>
      </c>
      <c r="H1461" s="20">
        <v>10</v>
      </c>
      <c r="I1461" s="20">
        <v>10</v>
      </c>
      <c r="J1461" s="20">
        <v>10</v>
      </c>
      <c r="K1461" s="20">
        <v>0</v>
      </c>
      <c r="L1461" s="156">
        <v>39822</v>
      </c>
      <c r="M1461" s="92"/>
      <c r="N1461" s="19">
        <v>2</v>
      </c>
      <c r="O1461" s="20">
        <v>10</v>
      </c>
      <c r="P1461" s="20">
        <v>10</v>
      </c>
      <c r="Q1461" s="20">
        <v>0</v>
      </c>
      <c r="R1461" s="20">
        <v>10</v>
      </c>
      <c r="S1461" s="4">
        <v>0</v>
      </c>
      <c r="T1461" s="4">
        <v>0</v>
      </c>
      <c r="U1461" s="163">
        <v>39821</v>
      </c>
      <c r="V1461" s="106">
        <v>2</v>
      </c>
      <c r="W1461" s="20">
        <v>10</v>
      </c>
      <c r="X1461" s="437" t="str">
        <f t="shared" si="181"/>
        <v>OK</v>
      </c>
      <c r="Y1461" s="333">
        <f t="shared" si="184"/>
        <v>0</v>
      </c>
      <c r="Z1461" s="9" t="str">
        <f t="shared" si="185"/>
        <v>Green</v>
      </c>
      <c r="AA1461" s="75">
        <v>39827</v>
      </c>
      <c r="AB1461" s="1220"/>
      <c r="AC1461" s="147">
        <f t="shared" si="186"/>
        <v>6</v>
      </c>
      <c r="AD1461" s="20" t="str">
        <f t="shared" si="188"/>
        <v>OK</v>
      </c>
      <c r="AE1461" s="11" t="str">
        <f t="shared" si="187"/>
        <v>-</v>
      </c>
      <c r="AF1461" s="20" t="e">
        <f>IF(#REF!="","",AA1461-#REF!)</f>
        <v>#REF!</v>
      </c>
      <c r="AG1461" s="97"/>
      <c r="AH1461" s="62"/>
    </row>
    <row r="1462" spans="1:34" s="32" customFormat="1" hidden="1" outlineLevel="1" x14ac:dyDescent="0.2">
      <c r="A1462"/>
      <c r="B1462" s="19">
        <v>3</v>
      </c>
      <c r="C1462" s="383">
        <v>15</v>
      </c>
      <c r="D1462" s="20" t="s">
        <v>26</v>
      </c>
      <c r="E1462" s="153">
        <v>39821</v>
      </c>
      <c r="F1462" s="91"/>
      <c r="G1462" s="19">
        <v>3</v>
      </c>
      <c r="H1462" s="20">
        <v>15</v>
      </c>
      <c r="I1462" s="20">
        <v>15</v>
      </c>
      <c r="J1462" s="20">
        <v>15</v>
      </c>
      <c r="K1462" s="20">
        <v>0</v>
      </c>
      <c r="L1462" s="156">
        <v>39822</v>
      </c>
      <c r="M1462" s="92"/>
      <c r="N1462" s="19">
        <v>3</v>
      </c>
      <c r="O1462" s="20">
        <v>15</v>
      </c>
      <c r="P1462" s="20">
        <v>15</v>
      </c>
      <c r="Q1462" s="20">
        <v>0</v>
      </c>
      <c r="R1462" s="20">
        <v>15</v>
      </c>
      <c r="S1462" s="4">
        <v>0</v>
      </c>
      <c r="T1462" s="4">
        <v>0</v>
      </c>
      <c r="U1462" s="163">
        <v>39821</v>
      </c>
      <c r="V1462" s="106">
        <v>3</v>
      </c>
      <c r="W1462" s="20">
        <v>15</v>
      </c>
      <c r="X1462" s="437" t="str">
        <f t="shared" si="181"/>
        <v>OK</v>
      </c>
      <c r="Y1462" s="333">
        <f t="shared" si="184"/>
        <v>0</v>
      </c>
      <c r="Z1462" s="9" t="str">
        <f t="shared" si="185"/>
        <v>Black</v>
      </c>
      <c r="AA1462" s="75">
        <v>39827</v>
      </c>
      <c r="AB1462" s="1220"/>
      <c r="AC1462" s="147">
        <f t="shared" si="186"/>
        <v>6</v>
      </c>
      <c r="AD1462" s="20" t="str">
        <f t="shared" si="188"/>
        <v>OK</v>
      </c>
      <c r="AE1462" s="11" t="str">
        <f t="shared" si="187"/>
        <v>-</v>
      </c>
      <c r="AF1462" s="20" t="e">
        <f>IF(#REF!="","",AA1462-#REF!)</f>
        <v>#REF!</v>
      </c>
      <c r="AG1462" s="97"/>
      <c r="AH1462" s="62"/>
    </row>
    <row r="1463" spans="1:34" s="32" customFormat="1" hidden="1" outlineLevel="1" x14ac:dyDescent="0.2">
      <c r="A1463"/>
      <c r="B1463" s="19">
        <v>4</v>
      </c>
      <c r="C1463" s="383">
        <v>1</v>
      </c>
      <c r="D1463" s="20" t="s">
        <v>28</v>
      </c>
      <c r="E1463" s="153">
        <v>39821</v>
      </c>
      <c r="F1463" s="91"/>
      <c r="G1463" s="19">
        <v>4</v>
      </c>
      <c r="H1463" s="20">
        <v>1</v>
      </c>
      <c r="I1463" s="20">
        <v>1</v>
      </c>
      <c r="J1463" s="20">
        <v>1</v>
      </c>
      <c r="K1463" s="20">
        <v>0</v>
      </c>
      <c r="L1463" s="156">
        <v>39822</v>
      </c>
      <c r="M1463" s="92"/>
      <c r="N1463" s="19">
        <v>4</v>
      </c>
      <c r="O1463" s="20">
        <v>1</v>
      </c>
      <c r="P1463" s="20">
        <v>1</v>
      </c>
      <c r="Q1463" s="20">
        <v>0</v>
      </c>
      <c r="R1463" s="20">
        <v>1</v>
      </c>
      <c r="S1463" s="4">
        <v>0</v>
      </c>
      <c r="T1463" s="4">
        <v>0</v>
      </c>
      <c r="U1463" s="163">
        <v>39821</v>
      </c>
      <c r="V1463" s="106">
        <v>4</v>
      </c>
      <c r="W1463" s="20">
        <v>1</v>
      </c>
      <c r="X1463" s="437" t="str">
        <f t="shared" si="181"/>
        <v>OK</v>
      </c>
      <c r="Y1463" s="333">
        <f t="shared" si="184"/>
        <v>0</v>
      </c>
      <c r="Z1463" s="9" t="str">
        <f t="shared" si="185"/>
        <v>Finance</v>
      </c>
      <c r="AA1463" s="75">
        <v>39827</v>
      </c>
      <c r="AB1463" s="1220"/>
      <c r="AC1463" s="147">
        <f t="shared" si="186"/>
        <v>6</v>
      </c>
      <c r="AD1463" s="20" t="str">
        <f t="shared" si="188"/>
        <v>OK</v>
      </c>
      <c r="AE1463" s="11" t="str">
        <f t="shared" si="187"/>
        <v>-</v>
      </c>
      <c r="AF1463" s="20" t="e">
        <f>IF(#REF!="","",AA1463-#REF!)</f>
        <v>#REF!</v>
      </c>
      <c r="AG1463" s="97"/>
      <c r="AH1463" s="62"/>
    </row>
    <row r="1464" spans="1:34" s="32" customFormat="1" hidden="1" outlineLevel="1" x14ac:dyDescent="0.2">
      <c r="A1464"/>
      <c r="B1464" s="19">
        <v>5</v>
      </c>
      <c r="C1464" s="383">
        <v>23</v>
      </c>
      <c r="D1464" s="20" t="s">
        <v>29</v>
      </c>
      <c r="E1464" s="153">
        <v>39821</v>
      </c>
      <c r="F1464" s="91"/>
      <c r="G1464" s="19">
        <v>5</v>
      </c>
      <c r="H1464" s="20">
        <v>23</v>
      </c>
      <c r="I1464" s="20">
        <v>23</v>
      </c>
      <c r="J1464" s="20">
        <v>23</v>
      </c>
      <c r="K1464" s="20">
        <v>0</v>
      </c>
      <c r="L1464" s="156">
        <v>39822</v>
      </c>
      <c r="M1464" s="92"/>
      <c r="N1464" s="19">
        <v>5</v>
      </c>
      <c r="O1464" s="20">
        <v>23</v>
      </c>
      <c r="P1464" s="20">
        <v>23</v>
      </c>
      <c r="Q1464" s="20">
        <v>0</v>
      </c>
      <c r="R1464" s="20">
        <v>23</v>
      </c>
      <c r="S1464" s="4">
        <v>0</v>
      </c>
      <c r="T1464" s="4">
        <v>0</v>
      </c>
      <c r="U1464" s="163">
        <v>39821</v>
      </c>
      <c r="V1464" s="106">
        <v>5</v>
      </c>
      <c r="W1464" s="20">
        <v>23</v>
      </c>
      <c r="X1464" s="437" t="str">
        <f t="shared" si="181"/>
        <v>OK</v>
      </c>
      <c r="Y1464" s="333">
        <f t="shared" si="184"/>
        <v>0</v>
      </c>
      <c r="Z1464" s="9" t="str">
        <f t="shared" si="185"/>
        <v>Credial</v>
      </c>
      <c r="AA1464" s="75">
        <v>39827</v>
      </c>
      <c r="AB1464" s="1220"/>
      <c r="AC1464" s="147">
        <f t="shared" si="186"/>
        <v>6</v>
      </c>
      <c r="AD1464" s="20" t="str">
        <f t="shared" si="188"/>
        <v>OK</v>
      </c>
      <c r="AE1464" s="11" t="str">
        <f t="shared" si="187"/>
        <v>-</v>
      </c>
      <c r="AF1464" s="20" t="e">
        <f>IF(#REF!="","",AA1464-#REF!)</f>
        <v>#REF!</v>
      </c>
      <c r="AG1464" s="97"/>
      <c r="AH1464" s="62"/>
    </row>
    <row r="1465" spans="1:34" s="32" customFormat="1" hidden="1" outlineLevel="1" x14ac:dyDescent="0.2">
      <c r="A1465"/>
      <c r="B1465" s="19">
        <v>6</v>
      </c>
      <c r="C1465" s="383">
        <v>124</v>
      </c>
      <c r="D1465" s="20" t="s">
        <v>30</v>
      </c>
      <c r="E1465" s="153">
        <v>39821</v>
      </c>
      <c r="F1465" s="91"/>
      <c r="G1465" s="19">
        <v>6</v>
      </c>
      <c r="H1465" s="20">
        <v>124</v>
      </c>
      <c r="I1465" s="20">
        <v>124</v>
      </c>
      <c r="J1465" s="20">
        <v>124</v>
      </c>
      <c r="K1465" s="20">
        <v>0</v>
      </c>
      <c r="L1465" s="156">
        <v>39822</v>
      </c>
      <c r="M1465" s="92"/>
      <c r="N1465" s="19">
        <v>6</v>
      </c>
      <c r="O1465" s="20">
        <v>124</v>
      </c>
      <c r="P1465" s="20">
        <v>124</v>
      </c>
      <c r="Q1465" s="20">
        <v>0</v>
      </c>
      <c r="R1465" s="20">
        <v>124</v>
      </c>
      <c r="S1465" s="4">
        <v>0</v>
      </c>
      <c r="T1465" s="4">
        <v>0</v>
      </c>
      <c r="U1465" s="163">
        <v>39821</v>
      </c>
      <c r="V1465" s="106">
        <v>6</v>
      </c>
      <c r="W1465" s="20">
        <v>124</v>
      </c>
      <c r="X1465" s="437" t="str">
        <f t="shared" si="181"/>
        <v>OK</v>
      </c>
      <c r="Y1465" s="333">
        <f t="shared" si="184"/>
        <v>0</v>
      </c>
      <c r="Z1465" s="9" t="str">
        <f t="shared" si="185"/>
        <v>Ikeia</v>
      </c>
      <c r="AA1465" s="75">
        <v>39827</v>
      </c>
      <c r="AB1465" s="1220"/>
      <c r="AC1465" s="147">
        <f t="shared" si="186"/>
        <v>6</v>
      </c>
      <c r="AD1465" s="20" t="str">
        <f t="shared" si="188"/>
        <v>OK</v>
      </c>
      <c r="AE1465" s="11" t="str">
        <f t="shared" si="187"/>
        <v>-</v>
      </c>
      <c r="AF1465" s="20" t="e">
        <f>IF(#REF!="","",AA1465-#REF!)</f>
        <v>#REF!</v>
      </c>
      <c r="AG1465" s="97"/>
      <c r="AH1465" s="62"/>
    </row>
    <row r="1466" spans="1:34" s="32" customFormat="1" hidden="1" outlineLevel="1" x14ac:dyDescent="0.2">
      <c r="A1466"/>
      <c r="B1466" s="19">
        <v>7</v>
      </c>
      <c r="C1466" s="383">
        <v>12</v>
      </c>
      <c r="D1466" s="20" t="s">
        <v>31</v>
      </c>
      <c r="E1466" s="153">
        <v>39821</v>
      </c>
      <c r="F1466" s="91"/>
      <c r="G1466" s="19">
        <v>7</v>
      </c>
      <c r="H1466" s="20">
        <v>12</v>
      </c>
      <c r="I1466" s="20">
        <v>12</v>
      </c>
      <c r="J1466" s="20">
        <v>12</v>
      </c>
      <c r="K1466" s="20">
        <v>0</v>
      </c>
      <c r="L1466" s="156">
        <v>39822</v>
      </c>
      <c r="M1466" s="92"/>
      <c r="N1466" s="19">
        <v>7</v>
      </c>
      <c r="O1466" s="20">
        <v>12</v>
      </c>
      <c r="P1466" s="20">
        <v>12</v>
      </c>
      <c r="Q1466" s="20">
        <v>0</v>
      </c>
      <c r="R1466" s="20">
        <v>12</v>
      </c>
      <c r="S1466" s="4">
        <v>0</v>
      </c>
      <c r="T1466" s="4">
        <v>0</v>
      </c>
      <c r="U1466" s="163">
        <v>39821</v>
      </c>
      <c r="V1466" s="106">
        <v>7</v>
      </c>
      <c r="W1466" s="20">
        <v>12</v>
      </c>
      <c r="X1466" s="437" t="str">
        <f t="shared" si="181"/>
        <v>OK</v>
      </c>
      <c r="Y1466" s="333">
        <f t="shared" si="184"/>
        <v>0</v>
      </c>
      <c r="Z1466" s="9" t="str">
        <f t="shared" si="185"/>
        <v>Moviflor</v>
      </c>
      <c r="AA1466" s="75">
        <v>39827</v>
      </c>
      <c r="AB1466" s="1220"/>
      <c r="AC1466" s="147">
        <f t="shared" si="186"/>
        <v>6</v>
      </c>
      <c r="AD1466" s="20" t="str">
        <f t="shared" si="188"/>
        <v>OK</v>
      </c>
      <c r="AE1466" s="11" t="str">
        <f t="shared" si="187"/>
        <v>-</v>
      </c>
      <c r="AF1466" s="20" t="e">
        <f>IF(#REF!="","",AA1466-#REF!)</f>
        <v>#REF!</v>
      </c>
      <c r="AG1466" s="97"/>
      <c r="AH1466" s="62"/>
    </row>
    <row r="1467" spans="1:34" s="32" customFormat="1" hidden="1" outlineLevel="1" x14ac:dyDescent="0.2">
      <c r="A1467"/>
      <c r="B1467" s="19">
        <v>8</v>
      </c>
      <c r="C1467" s="383">
        <v>63</v>
      </c>
      <c r="D1467" s="20" t="s">
        <v>32</v>
      </c>
      <c r="E1467" s="153">
        <v>39821</v>
      </c>
      <c r="F1467" s="91"/>
      <c r="G1467" s="19">
        <v>8</v>
      </c>
      <c r="H1467" s="20">
        <v>63</v>
      </c>
      <c r="I1467" s="20">
        <v>63</v>
      </c>
      <c r="J1467" s="20">
        <v>63</v>
      </c>
      <c r="K1467" s="20">
        <v>0</v>
      </c>
      <c r="L1467" s="156">
        <v>39822</v>
      </c>
      <c r="M1467" s="92"/>
      <c r="N1467" s="19">
        <v>8</v>
      </c>
      <c r="O1467" s="20">
        <v>63</v>
      </c>
      <c r="P1467" s="20">
        <v>63</v>
      </c>
      <c r="Q1467" s="20">
        <v>0</v>
      </c>
      <c r="R1467" s="20">
        <v>63</v>
      </c>
      <c r="S1467" s="4">
        <v>0</v>
      </c>
      <c r="T1467" s="4">
        <v>0</v>
      </c>
      <c r="U1467" s="163">
        <v>39821</v>
      </c>
      <c r="V1467" s="106">
        <v>8</v>
      </c>
      <c r="W1467" s="20">
        <v>63</v>
      </c>
      <c r="X1467" s="437" t="str">
        <f t="shared" si="181"/>
        <v>OK</v>
      </c>
      <c r="Y1467" s="333">
        <f t="shared" si="184"/>
        <v>0</v>
      </c>
      <c r="Z1467" s="9" t="str">
        <f t="shared" si="185"/>
        <v>Conforama</v>
      </c>
      <c r="AA1467" s="75">
        <v>39827</v>
      </c>
      <c r="AB1467" s="1220"/>
      <c r="AC1467" s="147">
        <f t="shared" si="186"/>
        <v>6</v>
      </c>
      <c r="AD1467" s="20" t="str">
        <f t="shared" si="188"/>
        <v>OK</v>
      </c>
      <c r="AE1467" s="11" t="str">
        <f t="shared" si="187"/>
        <v>-</v>
      </c>
      <c r="AF1467" s="20" t="e">
        <f>IF(#REF!="","",AA1467-#REF!)</f>
        <v>#REF!</v>
      </c>
      <c r="AG1467" s="97"/>
      <c r="AH1467" s="62"/>
    </row>
    <row r="1468" spans="1:34" s="32" customFormat="1" hidden="1" outlineLevel="1" x14ac:dyDescent="0.2">
      <c r="A1468"/>
      <c r="B1468" s="19">
        <v>9</v>
      </c>
      <c r="C1468" s="383">
        <v>9</v>
      </c>
      <c r="D1468" s="20" t="s">
        <v>34</v>
      </c>
      <c r="E1468" s="153">
        <v>39821</v>
      </c>
      <c r="F1468" s="91"/>
      <c r="G1468" s="19">
        <v>9</v>
      </c>
      <c r="H1468" s="20">
        <v>9</v>
      </c>
      <c r="I1468" s="20">
        <v>9</v>
      </c>
      <c r="J1468" s="20">
        <v>9</v>
      </c>
      <c r="K1468" s="20">
        <v>0</v>
      </c>
      <c r="L1468" s="156">
        <v>39822</v>
      </c>
      <c r="M1468" s="92"/>
      <c r="N1468" s="19">
        <v>9</v>
      </c>
      <c r="O1468" s="20">
        <v>9</v>
      </c>
      <c r="P1468" s="20">
        <v>9</v>
      </c>
      <c r="Q1468" s="20">
        <v>0</v>
      </c>
      <c r="R1468" s="20">
        <v>9</v>
      </c>
      <c r="S1468" s="4">
        <v>0</v>
      </c>
      <c r="T1468" s="4">
        <v>0</v>
      </c>
      <c r="U1468" s="163">
        <v>39821</v>
      </c>
      <c r="V1468" s="106">
        <v>9</v>
      </c>
      <c r="W1468" s="20">
        <v>9</v>
      </c>
      <c r="X1468" s="437" t="str">
        <f t="shared" si="181"/>
        <v>OK</v>
      </c>
      <c r="Y1468" s="333">
        <f t="shared" si="184"/>
        <v>0</v>
      </c>
      <c r="Z1468" s="9" t="str">
        <f t="shared" si="185"/>
        <v>Euronics</v>
      </c>
      <c r="AA1468" s="75">
        <v>39827</v>
      </c>
      <c r="AB1468" s="1220"/>
      <c r="AC1468" s="147">
        <f t="shared" si="186"/>
        <v>6</v>
      </c>
      <c r="AD1468" s="20" t="str">
        <f t="shared" si="188"/>
        <v>OK</v>
      </c>
      <c r="AE1468" s="11" t="str">
        <f t="shared" si="187"/>
        <v>-</v>
      </c>
      <c r="AF1468" s="20" t="e">
        <f>IF(#REF!="","",AA1468-#REF!)</f>
        <v>#REF!</v>
      </c>
      <c r="AG1468" s="97"/>
      <c r="AH1468" s="62"/>
    </row>
    <row r="1469" spans="1:34" s="32" customFormat="1" hidden="1" outlineLevel="1" x14ac:dyDescent="0.2">
      <c r="A1469"/>
      <c r="B1469" s="19">
        <v>10</v>
      </c>
      <c r="C1469" s="383">
        <v>3</v>
      </c>
      <c r="D1469" s="20" t="s">
        <v>35</v>
      </c>
      <c r="E1469" s="153">
        <v>39821</v>
      </c>
      <c r="F1469" s="91"/>
      <c r="G1469" s="19">
        <v>10</v>
      </c>
      <c r="H1469" s="20">
        <v>3</v>
      </c>
      <c r="I1469" s="20">
        <v>3</v>
      </c>
      <c r="J1469" s="20">
        <v>3</v>
      </c>
      <c r="K1469" s="20">
        <v>0</v>
      </c>
      <c r="L1469" s="156">
        <v>39822</v>
      </c>
      <c r="M1469" s="92"/>
      <c r="N1469" s="19">
        <v>10</v>
      </c>
      <c r="O1469" s="20">
        <v>3</v>
      </c>
      <c r="P1469" s="20">
        <v>3</v>
      </c>
      <c r="Q1469" s="20">
        <v>0</v>
      </c>
      <c r="R1469" s="20">
        <v>3</v>
      </c>
      <c r="S1469" s="4">
        <v>0</v>
      </c>
      <c r="T1469" s="4">
        <v>0</v>
      </c>
      <c r="U1469" s="163">
        <v>39821</v>
      </c>
      <c r="V1469" s="106">
        <v>10</v>
      </c>
      <c r="W1469" s="20">
        <v>3</v>
      </c>
      <c r="X1469" s="437" t="str">
        <f t="shared" si="181"/>
        <v>OK</v>
      </c>
      <c r="Y1469" s="333">
        <f t="shared" si="184"/>
        <v>0</v>
      </c>
      <c r="Z1469" s="9" t="str">
        <f t="shared" si="185"/>
        <v>Tien 21</v>
      </c>
      <c r="AA1469" s="75">
        <v>39827</v>
      </c>
      <c r="AB1469" s="1220"/>
      <c r="AC1469" s="147">
        <f t="shared" si="186"/>
        <v>6</v>
      </c>
      <c r="AD1469" s="20" t="str">
        <f t="shared" si="188"/>
        <v>OK</v>
      </c>
      <c r="AE1469" s="11" t="str">
        <f t="shared" si="187"/>
        <v>-</v>
      </c>
      <c r="AF1469" s="20" t="e">
        <f>IF(#REF!="","",AA1469-#REF!)</f>
        <v>#REF!</v>
      </c>
      <c r="AG1469" s="97"/>
      <c r="AH1469" s="62"/>
    </row>
    <row r="1470" spans="1:34" s="32" customFormat="1" hidden="1" outlineLevel="1" x14ac:dyDescent="0.2">
      <c r="A1470"/>
      <c r="B1470" s="22">
        <v>11</v>
      </c>
      <c r="C1470" s="404">
        <v>6</v>
      </c>
      <c r="D1470" s="21" t="s">
        <v>36</v>
      </c>
      <c r="E1470" s="153">
        <v>39821</v>
      </c>
      <c r="F1470" s="91"/>
      <c r="G1470" s="22">
        <v>11</v>
      </c>
      <c r="H1470" s="21">
        <v>6</v>
      </c>
      <c r="I1470" s="21">
        <v>6</v>
      </c>
      <c r="J1470" s="21">
        <v>6</v>
      </c>
      <c r="K1470" s="21">
        <v>0</v>
      </c>
      <c r="L1470" s="157">
        <v>39822</v>
      </c>
      <c r="M1470" s="92"/>
      <c r="N1470" s="22">
        <v>11</v>
      </c>
      <c r="O1470" s="21">
        <v>6</v>
      </c>
      <c r="P1470" s="21">
        <v>6</v>
      </c>
      <c r="Q1470" s="21">
        <v>0</v>
      </c>
      <c r="R1470" s="21">
        <v>6</v>
      </c>
      <c r="S1470" s="14">
        <v>0</v>
      </c>
      <c r="T1470" s="14">
        <v>0</v>
      </c>
      <c r="U1470" s="163">
        <v>39821</v>
      </c>
      <c r="V1470" s="108">
        <v>11</v>
      </c>
      <c r="W1470" s="21">
        <v>6</v>
      </c>
      <c r="X1470" s="437" t="str">
        <f t="shared" si="181"/>
        <v>OK</v>
      </c>
      <c r="Y1470" s="333">
        <f t="shared" si="184"/>
        <v>0</v>
      </c>
      <c r="Z1470" s="12" t="str">
        <f t="shared" si="185"/>
        <v>Confort</v>
      </c>
      <c r="AA1470" s="75">
        <v>39827</v>
      </c>
      <c r="AB1470" s="1221"/>
      <c r="AC1470" s="147">
        <f t="shared" si="186"/>
        <v>6</v>
      </c>
      <c r="AD1470" s="20" t="str">
        <f t="shared" si="188"/>
        <v>OK</v>
      </c>
      <c r="AE1470" s="11" t="str">
        <f t="shared" si="187"/>
        <v>-</v>
      </c>
      <c r="AF1470" s="20" t="e">
        <f>IF(#REF!="","",AA1470-#REF!)</f>
        <v>#REF!</v>
      </c>
      <c r="AG1470" s="97"/>
      <c r="AH1470" s="62"/>
    </row>
    <row r="1471" spans="1:34" s="32" customFormat="1" hidden="1" outlineLevel="1" x14ac:dyDescent="0.2">
      <c r="A1471"/>
      <c r="B1471" s="19">
        <v>1</v>
      </c>
      <c r="C1471" s="383">
        <v>32</v>
      </c>
      <c r="D1471" s="20" t="s">
        <v>24</v>
      </c>
      <c r="E1471" s="153">
        <v>39825</v>
      </c>
      <c r="F1471" s="91"/>
      <c r="G1471" s="19">
        <v>1</v>
      </c>
      <c r="H1471" s="78">
        <v>91</v>
      </c>
      <c r="I1471" s="20">
        <v>32</v>
      </c>
      <c r="J1471" s="20">
        <v>32</v>
      </c>
      <c r="K1471" s="20">
        <v>0</v>
      </c>
      <c r="L1471" s="156">
        <v>39825</v>
      </c>
      <c r="M1471" s="92"/>
      <c r="N1471" s="19">
        <v>1</v>
      </c>
      <c r="O1471" s="20">
        <v>32</v>
      </c>
      <c r="P1471" s="20">
        <v>32</v>
      </c>
      <c r="Q1471" s="20">
        <v>0</v>
      </c>
      <c r="R1471" s="20">
        <v>32</v>
      </c>
      <c r="S1471" s="4">
        <v>0</v>
      </c>
      <c r="T1471" s="4">
        <v>0</v>
      </c>
      <c r="U1471" s="163">
        <v>39825</v>
      </c>
      <c r="V1471" s="19">
        <v>1</v>
      </c>
      <c r="W1471" s="20">
        <v>32</v>
      </c>
      <c r="X1471" s="437" t="str">
        <f t="shared" si="181"/>
        <v>OK</v>
      </c>
      <c r="Y1471" s="333">
        <f t="shared" si="184"/>
        <v>0</v>
      </c>
      <c r="Z1471" s="9" t="str">
        <f t="shared" si="185"/>
        <v>White</v>
      </c>
      <c r="AA1471" s="75">
        <v>39832</v>
      </c>
      <c r="AB1471" s="1219">
        <f>SUM(W1471:W1479)</f>
        <v>269</v>
      </c>
      <c r="AC1471" s="147">
        <f t="shared" si="186"/>
        <v>7</v>
      </c>
      <c r="AD1471" s="20" t="str">
        <f t="shared" si="188"/>
        <v>OK</v>
      </c>
      <c r="AE1471" s="11" t="str">
        <f t="shared" si="187"/>
        <v>-</v>
      </c>
      <c r="AF1471" s="20" t="e">
        <f>IF(#REF!="","",AA1471-#REF!)</f>
        <v>#REF!</v>
      </c>
      <c r="AG1471" s="97"/>
      <c r="AH1471" s="62"/>
    </row>
    <row r="1472" spans="1:34" s="32" customFormat="1" hidden="1" outlineLevel="1" x14ac:dyDescent="0.2">
      <c r="A1472"/>
      <c r="B1472" s="19">
        <v>2</v>
      </c>
      <c r="C1472" s="383">
        <v>4</v>
      </c>
      <c r="D1472" s="20" t="s">
        <v>25</v>
      </c>
      <c r="E1472" s="153">
        <v>39825</v>
      </c>
      <c r="F1472" s="91"/>
      <c r="G1472" s="19">
        <v>2</v>
      </c>
      <c r="H1472" s="20">
        <v>4</v>
      </c>
      <c r="I1472" s="20">
        <v>4</v>
      </c>
      <c r="J1472" s="20">
        <v>4</v>
      </c>
      <c r="K1472" s="20">
        <v>0</v>
      </c>
      <c r="L1472" s="156">
        <v>39825</v>
      </c>
      <c r="M1472" s="92"/>
      <c r="N1472" s="19">
        <v>2</v>
      </c>
      <c r="O1472" s="20">
        <v>4</v>
      </c>
      <c r="P1472" s="20">
        <v>4</v>
      </c>
      <c r="Q1472" s="20">
        <v>0</v>
      </c>
      <c r="R1472" s="20">
        <v>4</v>
      </c>
      <c r="S1472" s="4">
        <v>0</v>
      </c>
      <c r="T1472" s="4">
        <v>0</v>
      </c>
      <c r="U1472" s="163">
        <v>39825</v>
      </c>
      <c r="V1472" s="19">
        <v>2</v>
      </c>
      <c r="W1472" s="20">
        <v>4</v>
      </c>
      <c r="X1472" s="437" t="str">
        <f t="shared" si="181"/>
        <v>OK</v>
      </c>
      <c r="Y1472" s="333">
        <f t="shared" si="184"/>
        <v>0</v>
      </c>
      <c r="Z1472" s="9" t="str">
        <f t="shared" si="185"/>
        <v>Green</v>
      </c>
      <c r="AA1472" s="75">
        <v>39832</v>
      </c>
      <c r="AB1472" s="1220"/>
      <c r="AC1472" s="147">
        <f t="shared" si="186"/>
        <v>7</v>
      </c>
      <c r="AD1472" s="20" t="str">
        <f t="shared" si="188"/>
        <v>OK</v>
      </c>
      <c r="AE1472" s="11" t="str">
        <f t="shared" si="187"/>
        <v>-</v>
      </c>
      <c r="AF1472" s="20" t="e">
        <f>IF(#REF!="","",AA1472-#REF!)</f>
        <v>#REF!</v>
      </c>
      <c r="AG1472" s="97"/>
      <c r="AH1472" s="62"/>
    </row>
    <row r="1473" spans="1:34" s="32" customFormat="1" hidden="1" outlineLevel="1" x14ac:dyDescent="0.2">
      <c r="A1473"/>
      <c r="B1473" s="19">
        <v>3</v>
      </c>
      <c r="C1473" s="383">
        <v>16</v>
      </c>
      <c r="D1473" s="20" t="s">
        <v>26</v>
      </c>
      <c r="E1473" s="153">
        <v>39825</v>
      </c>
      <c r="F1473" s="91"/>
      <c r="G1473" s="19">
        <v>3</v>
      </c>
      <c r="H1473" s="20">
        <v>16</v>
      </c>
      <c r="I1473" s="20">
        <v>16</v>
      </c>
      <c r="J1473" s="20">
        <v>16</v>
      </c>
      <c r="K1473" s="20">
        <v>0</v>
      </c>
      <c r="L1473" s="156">
        <v>39825</v>
      </c>
      <c r="M1473" s="92"/>
      <c r="N1473" s="19">
        <v>3</v>
      </c>
      <c r="O1473" s="20">
        <v>16</v>
      </c>
      <c r="P1473" s="20">
        <v>16</v>
      </c>
      <c r="Q1473" s="20">
        <v>0</v>
      </c>
      <c r="R1473" s="20">
        <v>16</v>
      </c>
      <c r="S1473" s="4">
        <v>0</v>
      </c>
      <c r="T1473" s="4">
        <v>0</v>
      </c>
      <c r="U1473" s="163">
        <v>39825</v>
      </c>
      <c r="V1473" s="19">
        <v>3</v>
      </c>
      <c r="W1473" s="20">
        <v>16</v>
      </c>
      <c r="X1473" s="437" t="str">
        <f t="shared" si="181"/>
        <v>OK</v>
      </c>
      <c r="Y1473" s="333">
        <f t="shared" si="184"/>
        <v>0</v>
      </c>
      <c r="Z1473" s="9" t="str">
        <f t="shared" si="185"/>
        <v>Black</v>
      </c>
      <c r="AA1473" s="75">
        <v>39832</v>
      </c>
      <c r="AB1473" s="1220"/>
      <c r="AC1473" s="147">
        <f t="shared" si="186"/>
        <v>7</v>
      </c>
      <c r="AD1473" s="20" t="str">
        <f t="shared" si="188"/>
        <v>OK</v>
      </c>
      <c r="AE1473" s="11" t="str">
        <f t="shared" si="187"/>
        <v>-</v>
      </c>
      <c r="AF1473" s="20" t="e">
        <f>IF(#REF!="","",AA1473-#REF!)</f>
        <v>#REF!</v>
      </c>
      <c r="AG1473" s="97"/>
      <c r="AH1473" s="62"/>
    </row>
    <row r="1474" spans="1:34" s="32" customFormat="1" hidden="1" outlineLevel="1" x14ac:dyDescent="0.2">
      <c r="A1474"/>
      <c r="B1474" s="19">
        <v>4</v>
      </c>
      <c r="C1474" s="383">
        <v>10</v>
      </c>
      <c r="D1474" s="20" t="s">
        <v>29</v>
      </c>
      <c r="E1474" s="153">
        <v>39825</v>
      </c>
      <c r="F1474" s="91"/>
      <c r="G1474" s="19">
        <v>4</v>
      </c>
      <c r="H1474" s="20">
        <v>10</v>
      </c>
      <c r="I1474" s="20">
        <v>10</v>
      </c>
      <c r="J1474" s="20">
        <v>10</v>
      </c>
      <c r="K1474" s="20">
        <v>0</v>
      </c>
      <c r="L1474" s="156">
        <v>39825</v>
      </c>
      <c r="M1474" s="92"/>
      <c r="N1474" s="19">
        <v>4</v>
      </c>
      <c r="O1474" s="20">
        <v>10</v>
      </c>
      <c r="P1474" s="20">
        <v>10</v>
      </c>
      <c r="Q1474" s="20">
        <v>0</v>
      </c>
      <c r="R1474" s="20">
        <v>10</v>
      </c>
      <c r="S1474" s="4">
        <v>0</v>
      </c>
      <c r="T1474" s="4">
        <v>0</v>
      </c>
      <c r="U1474" s="163">
        <v>39825</v>
      </c>
      <c r="V1474" s="19">
        <v>4</v>
      </c>
      <c r="W1474" s="20">
        <v>10</v>
      </c>
      <c r="X1474" s="437" t="str">
        <f t="shared" si="181"/>
        <v>OK</v>
      </c>
      <c r="Y1474" s="333">
        <f t="shared" si="184"/>
        <v>0</v>
      </c>
      <c r="Z1474" s="9" t="str">
        <f t="shared" si="185"/>
        <v>Credial</v>
      </c>
      <c r="AA1474" s="75">
        <v>39832</v>
      </c>
      <c r="AB1474" s="1220"/>
      <c r="AC1474" s="147">
        <f t="shared" si="186"/>
        <v>7</v>
      </c>
      <c r="AD1474" s="20" t="str">
        <f t="shared" si="188"/>
        <v>OK</v>
      </c>
      <c r="AE1474" s="11" t="str">
        <f t="shared" si="187"/>
        <v>-</v>
      </c>
      <c r="AF1474" s="20" t="e">
        <f>IF(#REF!="","",AA1474-#REF!)</f>
        <v>#REF!</v>
      </c>
      <c r="AG1474" s="97"/>
      <c r="AH1474" s="62"/>
    </row>
    <row r="1475" spans="1:34" s="32" customFormat="1" hidden="1" outlineLevel="1" x14ac:dyDescent="0.2">
      <c r="A1475"/>
      <c r="B1475" s="19">
        <v>5</v>
      </c>
      <c r="C1475" s="383">
        <v>132</v>
      </c>
      <c r="D1475" s="20" t="s">
        <v>30</v>
      </c>
      <c r="E1475" s="153">
        <v>39825</v>
      </c>
      <c r="F1475" s="91"/>
      <c r="G1475" s="19">
        <v>5</v>
      </c>
      <c r="H1475" s="20">
        <v>132</v>
      </c>
      <c r="I1475" s="20">
        <v>132</v>
      </c>
      <c r="J1475" s="20">
        <v>132</v>
      </c>
      <c r="K1475" s="20">
        <v>0</v>
      </c>
      <c r="L1475" s="156">
        <v>39825</v>
      </c>
      <c r="M1475" s="92"/>
      <c r="N1475" s="19">
        <v>5</v>
      </c>
      <c r="O1475" s="20">
        <v>132</v>
      </c>
      <c r="P1475" s="20">
        <v>132</v>
      </c>
      <c r="Q1475" s="20">
        <v>0</v>
      </c>
      <c r="R1475" s="20">
        <v>132</v>
      </c>
      <c r="S1475" s="4">
        <v>0</v>
      </c>
      <c r="T1475" s="4">
        <v>0</v>
      </c>
      <c r="U1475" s="163">
        <v>39825</v>
      </c>
      <c r="V1475" s="19">
        <v>5</v>
      </c>
      <c r="W1475" s="20">
        <v>132</v>
      </c>
      <c r="X1475" s="437" t="str">
        <f t="shared" si="181"/>
        <v>OK</v>
      </c>
      <c r="Y1475" s="333">
        <f t="shared" si="184"/>
        <v>0</v>
      </c>
      <c r="Z1475" s="9" t="str">
        <f t="shared" si="185"/>
        <v>Ikeia</v>
      </c>
      <c r="AA1475" s="75">
        <v>39832</v>
      </c>
      <c r="AB1475" s="1220"/>
      <c r="AC1475" s="147">
        <f t="shared" si="186"/>
        <v>7</v>
      </c>
      <c r="AD1475" s="20" t="str">
        <f t="shared" si="188"/>
        <v>OK</v>
      </c>
      <c r="AE1475" s="11" t="str">
        <f t="shared" si="187"/>
        <v>-</v>
      </c>
      <c r="AF1475" s="20" t="e">
        <f>IF(#REF!="","",AA1475-#REF!)</f>
        <v>#REF!</v>
      </c>
      <c r="AG1475" s="97"/>
      <c r="AH1475" s="62"/>
    </row>
    <row r="1476" spans="1:34" s="32" customFormat="1" hidden="1" outlineLevel="1" x14ac:dyDescent="0.2">
      <c r="A1476"/>
      <c r="B1476" s="19">
        <v>6</v>
      </c>
      <c r="C1476" s="383">
        <v>9</v>
      </c>
      <c r="D1476" s="20" t="s">
        <v>31</v>
      </c>
      <c r="E1476" s="153">
        <v>39825</v>
      </c>
      <c r="F1476" s="91"/>
      <c r="G1476" s="19">
        <v>6</v>
      </c>
      <c r="H1476" s="20">
        <v>9</v>
      </c>
      <c r="I1476" s="20">
        <v>9</v>
      </c>
      <c r="J1476" s="20">
        <v>9</v>
      </c>
      <c r="K1476" s="20">
        <v>0</v>
      </c>
      <c r="L1476" s="156">
        <v>39825</v>
      </c>
      <c r="M1476" s="92"/>
      <c r="N1476" s="19">
        <v>6</v>
      </c>
      <c r="O1476" s="20">
        <v>9</v>
      </c>
      <c r="P1476" s="20">
        <v>9</v>
      </c>
      <c r="Q1476" s="20">
        <v>0</v>
      </c>
      <c r="R1476" s="20">
        <v>9</v>
      </c>
      <c r="S1476" s="4">
        <v>0</v>
      </c>
      <c r="T1476" s="4">
        <v>0</v>
      </c>
      <c r="U1476" s="163">
        <v>39825</v>
      </c>
      <c r="V1476" s="19">
        <v>6</v>
      </c>
      <c r="W1476" s="20">
        <v>9</v>
      </c>
      <c r="X1476" s="437" t="str">
        <f t="shared" si="181"/>
        <v>OK</v>
      </c>
      <c r="Y1476" s="333">
        <f t="shared" si="184"/>
        <v>0</v>
      </c>
      <c r="Z1476" s="9" t="str">
        <f t="shared" si="185"/>
        <v>Moviflor</v>
      </c>
      <c r="AA1476" s="75">
        <v>39832</v>
      </c>
      <c r="AB1476" s="1220"/>
      <c r="AC1476" s="147">
        <f t="shared" si="186"/>
        <v>7</v>
      </c>
      <c r="AD1476" s="20" t="str">
        <f t="shared" si="188"/>
        <v>OK</v>
      </c>
      <c r="AE1476" s="11" t="str">
        <f t="shared" si="187"/>
        <v>-</v>
      </c>
      <c r="AF1476" s="20" t="e">
        <f>IF(#REF!="","",AA1476-#REF!)</f>
        <v>#REF!</v>
      </c>
      <c r="AG1476" s="97"/>
      <c r="AH1476" s="62"/>
    </row>
    <row r="1477" spans="1:34" s="32" customFormat="1" hidden="1" outlineLevel="1" x14ac:dyDescent="0.2">
      <c r="A1477"/>
      <c r="B1477" s="19">
        <v>7</v>
      </c>
      <c r="C1477" s="383">
        <v>57</v>
      </c>
      <c r="D1477" s="20" t="s">
        <v>32</v>
      </c>
      <c r="E1477" s="153">
        <v>39825</v>
      </c>
      <c r="F1477" s="91"/>
      <c r="G1477" s="19">
        <v>7</v>
      </c>
      <c r="H1477" s="20">
        <v>57</v>
      </c>
      <c r="I1477" s="20">
        <v>57</v>
      </c>
      <c r="J1477" s="20">
        <v>57</v>
      </c>
      <c r="K1477" s="20">
        <v>0</v>
      </c>
      <c r="L1477" s="156">
        <v>39825</v>
      </c>
      <c r="M1477" s="92"/>
      <c r="N1477" s="19">
        <v>7</v>
      </c>
      <c r="O1477" s="20">
        <v>57</v>
      </c>
      <c r="P1477" s="20">
        <v>57</v>
      </c>
      <c r="Q1477" s="20">
        <v>0</v>
      </c>
      <c r="R1477" s="20">
        <v>57</v>
      </c>
      <c r="S1477" s="4">
        <v>0</v>
      </c>
      <c r="T1477" s="4">
        <v>0</v>
      </c>
      <c r="U1477" s="163">
        <v>39825</v>
      </c>
      <c r="V1477" s="19">
        <v>7</v>
      </c>
      <c r="W1477" s="20">
        <v>57</v>
      </c>
      <c r="X1477" s="437" t="str">
        <f t="shared" si="181"/>
        <v>OK</v>
      </c>
      <c r="Y1477" s="333">
        <f t="shared" si="184"/>
        <v>0</v>
      </c>
      <c r="Z1477" s="9" t="str">
        <f t="shared" si="185"/>
        <v>Conforama</v>
      </c>
      <c r="AA1477" s="75">
        <v>39832</v>
      </c>
      <c r="AB1477" s="1220"/>
      <c r="AC1477" s="147">
        <f t="shared" si="186"/>
        <v>7</v>
      </c>
      <c r="AD1477" s="20" t="str">
        <f t="shared" si="188"/>
        <v>OK</v>
      </c>
      <c r="AE1477" s="11" t="str">
        <f t="shared" si="187"/>
        <v>-</v>
      </c>
      <c r="AF1477" s="20" t="e">
        <f>IF(#REF!="","",AA1477-#REF!)</f>
        <v>#REF!</v>
      </c>
      <c r="AG1477" s="97"/>
      <c r="AH1477" s="62"/>
    </row>
    <row r="1478" spans="1:34" s="32" customFormat="1" hidden="1" outlineLevel="1" x14ac:dyDescent="0.2">
      <c r="A1478"/>
      <c r="B1478" s="19">
        <v>8</v>
      </c>
      <c r="C1478" s="383">
        <v>7</v>
      </c>
      <c r="D1478" s="20" t="s">
        <v>34</v>
      </c>
      <c r="E1478" s="153">
        <v>39825</v>
      </c>
      <c r="F1478" s="91"/>
      <c r="G1478" s="19">
        <v>8</v>
      </c>
      <c r="H1478" s="20">
        <v>7</v>
      </c>
      <c r="I1478" s="20">
        <v>7</v>
      </c>
      <c r="J1478" s="20">
        <v>7</v>
      </c>
      <c r="K1478" s="20">
        <v>0</v>
      </c>
      <c r="L1478" s="156">
        <v>39825</v>
      </c>
      <c r="M1478" s="92"/>
      <c r="N1478" s="19">
        <v>8</v>
      </c>
      <c r="O1478" s="20">
        <v>7</v>
      </c>
      <c r="P1478" s="20">
        <v>7</v>
      </c>
      <c r="Q1478" s="20">
        <v>0</v>
      </c>
      <c r="R1478" s="20">
        <v>7</v>
      </c>
      <c r="S1478" s="4">
        <v>0</v>
      </c>
      <c r="T1478" s="4">
        <v>0</v>
      </c>
      <c r="U1478" s="163">
        <v>39825</v>
      </c>
      <c r="V1478" s="19">
        <v>8</v>
      </c>
      <c r="W1478" s="20">
        <v>7</v>
      </c>
      <c r="X1478" s="437" t="str">
        <f t="shared" si="181"/>
        <v>OK</v>
      </c>
      <c r="Y1478" s="333">
        <f t="shared" si="184"/>
        <v>0</v>
      </c>
      <c r="Z1478" s="9" t="str">
        <f t="shared" si="185"/>
        <v>Euronics</v>
      </c>
      <c r="AA1478" s="75">
        <v>39832</v>
      </c>
      <c r="AB1478" s="1220"/>
      <c r="AC1478" s="147">
        <f t="shared" si="186"/>
        <v>7</v>
      </c>
      <c r="AD1478" s="20" t="str">
        <f t="shared" si="188"/>
        <v>OK</v>
      </c>
      <c r="AE1478" s="11" t="str">
        <f t="shared" si="187"/>
        <v>-</v>
      </c>
      <c r="AF1478" s="20" t="e">
        <f>IF(#REF!="","",AA1478-#REF!)</f>
        <v>#REF!</v>
      </c>
      <c r="AG1478" s="97"/>
      <c r="AH1478" s="62"/>
    </row>
    <row r="1479" spans="1:34" s="32" customFormat="1" hidden="1" outlineLevel="1" x14ac:dyDescent="0.2">
      <c r="A1479"/>
      <c r="B1479" s="22">
        <v>9</v>
      </c>
      <c r="C1479" s="404">
        <v>2</v>
      </c>
      <c r="D1479" s="21" t="s">
        <v>35</v>
      </c>
      <c r="E1479" s="153">
        <v>39825</v>
      </c>
      <c r="F1479" s="91"/>
      <c r="G1479" s="22">
        <v>9</v>
      </c>
      <c r="H1479" s="21">
        <v>2</v>
      </c>
      <c r="I1479" s="21">
        <v>2</v>
      </c>
      <c r="J1479" s="21">
        <v>2</v>
      </c>
      <c r="K1479" s="21">
        <v>0</v>
      </c>
      <c r="L1479" s="157">
        <v>39825</v>
      </c>
      <c r="M1479" s="92"/>
      <c r="N1479" s="22">
        <v>9</v>
      </c>
      <c r="O1479" s="21">
        <v>2</v>
      </c>
      <c r="P1479" s="21">
        <v>2</v>
      </c>
      <c r="Q1479" s="21">
        <v>0</v>
      </c>
      <c r="R1479" s="21">
        <v>2</v>
      </c>
      <c r="S1479" s="14">
        <v>0</v>
      </c>
      <c r="T1479" s="14">
        <v>0</v>
      </c>
      <c r="U1479" s="163">
        <v>39825</v>
      </c>
      <c r="V1479" s="22">
        <v>9</v>
      </c>
      <c r="W1479" s="21">
        <v>2</v>
      </c>
      <c r="X1479" s="437" t="str">
        <f t="shared" si="181"/>
        <v>OK</v>
      </c>
      <c r="Y1479" s="333">
        <f t="shared" si="184"/>
        <v>0</v>
      </c>
      <c r="Z1479" s="12" t="str">
        <f t="shared" si="185"/>
        <v>Tien 21</v>
      </c>
      <c r="AA1479" s="75">
        <v>39832</v>
      </c>
      <c r="AB1479" s="1221"/>
      <c r="AC1479" s="147">
        <f t="shared" si="186"/>
        <v>7</v>
      </c>
      <c r="AD1479" s="20" t="str">
        <f t="shared" si="188"/>
        <v>OK</v>
      </c>
      <c r="AE1479" s="11" t="str">
        <f t="shared" si="187"/>
        <v>-</v>
      </c>
      <c r="AF1479" s="20" t="e">
        <f>IF(#REF!="","",AA1479-#REF!)</f>
        <v>#REF!</v>
      </c>
      <c r="AG1479" s="97"/>
      <c r="AH1479" s="62"/>
    </row>
    <row r="1480" spans="1:34" s="32" customFormat="1" hidden="1" outlineLevel="1" x14ac:dyDescent="0.2">
      <c r="A1480"/>
      <c r="B1480" s="19">
        <v>1</v>
      </c>
      <c r="C1480" s="383">
        <v>30</v>
      </c>
      <c r="D1480" s="20" t="s">
        <v>24</v>
      </c>
      <c r="E1480" s="153">
        <v>39827</v>
      </c>
      <c r="F1480" s="91"/>
      <c r="G1480" s="19">
        <v>1</v>
      </c>
      <c r="H1480" s="78">
        <v>121</v>
      </c>
      <c r="I1480" s="20">
        <v>30</v>
      </c>
      <c r="J1480" s="20">
        <v>30</v>
      </c>
      <c r="K1480" s="20">
        <v>0</v>
      </c>
      <c r="L1480" s="156">
        <v>39828</v>
      </c>
      <c r="M1480" s="92"/>
      <c r="N1480" s="19">
        <v>1</v>
      </c>
      <c r="O1480" s="20">
        <v>30</v>
      </c>
      <c r="P1480" s="20">
        <v>30</v>
      </c>
      <c r="Q1480" s="20">
        <v>0</v>
      </c>
      <c r="R1480" s="20">
        <v>30</v>
      </c>
      <c r="S1480" s="4">
        <v>0</v>
      </c>
      <c r="T1480" s="4">
        <v>0</v>
      </c>
      <c r="U1480" s="163">
        <v>39827</v>
      </c>
      <c r="V1480" s="106">
        <v>1</v>
      </c>
      <c r="W1480" s="20">
        <v>30</v>
      </c>
      <c r="X1480" s="437" t="str">
        <f t="shared" ref="X1480:X1543" si="189">IF(C1480=W1480,"OK",IF(W1480=R1480,"ERRO",IF(W1480="","KO",IF(W1480=J1480,"ERRO"))))</f>
        <v>OK</v>
      </c>
      <c r="Y1480" s="333">
        <f t="shared" si="184"/>
        <v>0</v>
      </c>
      <c r="Z1480" s="9" t="str">
        <f t="shared" si="185"/>
        <v>White</v>
      </c>
      <c r="AA1480" s="75">
        <v>39833</v>
      </c>
      <c r="AB1480" s="1219">
        <f>SUM(W1480:W1488)</f>
        <v>176</v>
      </c>
      <c r="AC1480" s="147">
        <f t="shared" si="186"/>
        <v>6</v>
      </c>
      <c r="AD1480" s="20" t="str">
        <f t="shared" si="188"/>
        <v>OK</v>
      </c>
      <c r="AE1480" s="11" t="str">
        <f t="shared" si="187"/>
        <v>-</v>
      </c>
      <c r="AF1480" s="20" t="e">
        <f>IF(#REF!="","",AA1480-#REF!)</f>
        <v>#REF!</v>
      </c>
      <c r="AG1480" s="97"/>
      <c r="AH1480" s="62"/>
    </row>
    <row r="1481" spans="1:34" s="32" customFormat="1" hidden="1" outlineLevel="1" x14ac:dyDescent="0.2">
      <c r="A1481"/>
      <c r="B1481" s="19">
        <v>2</v>
      </c>
      <c r="C1481" s="383">
        <v>8</v>
      </c>
      <c r="D1481" s="20" t="s">
        <v>25</v>
      </c>
      <c r="E1481" s="153">
        <v>39827</v>
      </c>
      <c r="F1481" s="91"/>
      <c r="G1481" s="19">
        <v>2</v>
      </c>
      <c r="H1481" s="20">
        <v>8</v>
      </c>
      <c r="I1481" s="20">
        <v>8</v>
      </c>
      <c r="J1481" s="20">
        <v>8</v>
      </c>
      <c r="K1481" s="20">
        <v>0</v>
      </c>
      <c r="L1481" s="156">
        <v>39828</v>
      </c>
      <c r="M1481" s="92"/>
      <c r="N1481" s="19">
        <v>2</v>
      </c>
      <c r="O1481" s="20">
        <v>8</v>
      </c>
      <c r="P1481" s="20">
        <v>8</v>
      </c>
      <c r="Q1481" s="20">
        <v>0</v>
      </c>
      <c r="R1481" s="20">
        <v>8</v>
      </c>
      <c r="S1481" s="4">
        <v>0</v>
      </c>
      <c r="T1481" s="4">
        <v>0</v>
      </c>
      <c r="U1481" s="163">
        <v>39827</v>
      </c>
      <c r="V1481" s="106">
        <v>2</v>
      </c>
      <c r="W1481" s="20">
        <v>8</v>
      </c>
      <c r="X1481" s="437" t="str">
        <f t="shared" si="189"/>
        <v>OK</v>
      </c>
      <c r="Y1481" s="333">
        <f t="shared" ref="Y1481:Y1497" si="190">+C1481-W1481</f>
        <v>0</v>
      </c>
      <c r="Z1481" s="20" t="str">
        <f t="shared" si="185"/>
        <v>Green</v>
      </c>
      <c r="AA1481" s="75">
        <v>39833</v>
      </c>
      <c r="AB1481" s="1220"/>
      <c r="AC1481" s="147">
        <f t="shared" si="186"/>
        <v>6</v>
      </c>
      <c r="AD1481" s="20" t="str">
        <f t="shared" si="188"/>
        <v>OK</v>
      </c>
      <c r="AE1481" s="11" t="str">
        <f t="shared" si="187"/>
        <v>-</v>
      </c>
      <c r="AF1481" s="20" t="e">
        <f>IF(#REF!="","",AA1481-#REF!)</f>
        <v>#REF!</v>
      </c>
      <c r="AG1481" s="97"/>
      <c r="AH1481" s="62"/>
    </row>
    <row r="1482" spans="1:34" s="32" customFormat="1" hidden="1" outlineLevel="1" x14ac:dyDescent="0.2">
      <c r="A1482"/>
      <c r="B1482" s="19">
        <v>3</v>
      </c>
      <c r="C1482" s="383">
        <v>20</v>
      </c>
      <c r="D1482" s="20" t="s">
        <v>26</v>
      </c>
      <c r="E1482" s="153">
        <v>39827</v>
      </c>
      <c r="F1482" s="91"/>
      <c r="G1482" s="19">
        <v>3</v>
      </c>
      <c r="H1482" s="20">
        <v>20</v>
      </c>
      <c r="I1482" s="20">
        <v>20</v>
      </c>
      <c r="J1482" s="20">
        <v>20</v>
      </c>
      <c r="K1482" s="20">
        <v>0</v>
      </c>
      <c r="L1482" s="156">
        <v>39828</v>
      </c>
      <c r="M1482" s="92"/>
      <c r="N1482" s="19">
        <v>3</v>
      </c>
      <c r="O1482" s="20">
        <v>20</v>
      </c>
      <c r="P1482" s="20">
        <v>20</v>
      </c>
      <c r="Q1482" s="20">
        <v>0</v>
      </c>
      <c r="R1482" s="20">
        <v>20</v>
      </c>
      <c r="S1482" s="4">
        <v>0</v>
      </c>
      <c r="T1482" s="4">
        <v>0</v>
      </c>
      <c r="U1482" s="163">
        <v>39827</v>
      </c>
      <c r="V1482" s="106">
        <v>3</v>
      </c>
      <c r="W1482" s="20">
        <v>20</v>
      </c>
      <c r="X1482" s="437" t="str">
        <f t="shared" si="189"/>
        <v>OK</v>
      </c>
      <c r="Y1482" s="333">
        <f t="shared" si="190"/>
        <v>0</v>
      </c>
      <c r="Z1482" s="20" t="str">
        <f t="shared" si="185"/>
        <v>Black</v>
      </c>
      <c r="AA1482" s="75">
        <v>39833</v>
      </c>
      <c r="AB1482" s="1220"/>
      <c r="AC1482" s="147">
        <f t="shared" si="186"/>
        <v>6</v>
      </c>
      <c r="AD1482" s="20" t="str">
        <f t="shared" si="188"/>
        <v>OK</v>
      </c>
      <c r="AE1482" s="11" t="str">
        <f t="shared" si="187"/>
        <v>-</v>
      </c>
      <c r="AF1482" s="20" t="e">
        <f>IF(#REF!="","",AA1482-#REF!)</f>
        <v>#REF!</v>
      </c>
      <c r="AG1482" s="97"/>
      <c r="AH1482" s="62"/>
    </row>
    <row r="1483" spans="1:34" s="32" customFormat="1" hidden="1" outlineLevel="1" x14ac:dyDescent="0.2">
      <c r="A1483"/>
      <c r="B1483" s="19">
        <v>4</v>
      </c>
      <c r="C1483" s="383">
        <v>9</v>
      </c>
      <c r="D1483" s="20" t="s">
        <v>29</v>
      </c>
      <c r="E1483" s="153">
        <v>39827</v>
      </c>
      <c r="F1483" s="91"/>
      <c r="G1483" s="19">
        <v>4</v>
      </c>
      <c r="H1483" s="20">
        <v>9</v>
      </c>
      <c r="I1483" s="20">
        <v>9</v>
      </c>
      <c r="J1483" s="20">
        <v>9</v>
      </c>
      <c r="K1483" s="20">
        <v>0</v>
      </c>
      <c r="L1483" s="156">
        <v>39828</v>
      </c>
      <c r="M1483" s="92"/>
      <c r="N1483" s="19">
        <v>4</v>
      </c>
      <c r="O1483" s="20">
        <v>9</v>
      </c>
      <c r="P1483" s="20">
        <v>9</v>
      </c>
      <c r="Q1483" s="20">
        <v>0</v>
      </c>
      <c r="R1483" s="20">
        <v>9</v>
      </c>
      <c r="S1483" s="4">
        <v>0</v>
      </c>
      <c r="T1483" s="4">
        <v>0</v>
      </c>
      <c r="U1483" s="163">
        <v>39827</v>
      </c>
      <c r="V1483" s="106">
        <v>4</v>
      </c>
      <c r="W1483" s="20">
        <v>9</v>
      </c>
      <c r="X1483" s="437" t="str">
        <f t="shared" si="189"/>
        <v>OK</v>
      </c>
      <c r="Y1483" s="333">
        <f t="shared" si="190"/>
        <v>0</v>
      </c>
      <c r="Z1483" s="20" t="str">
        <f t="shared" si="185"/>
        <v>Credial</v>
      </c>
      <c r="AA1483" s="75">
        <v>39833</v>
      </c>
      <c r="AB1483" s="1220"/>
      <c r="AC1483" s="147">
        <f t="shared" si="186"/>
        <v>6</v>
      </c>
      <c r="AD1483" s="20" t="str">
        <f t="shared" si="188"/>
        <v>OK</v>
      </c>
      <c r="AE1483" s="11" t="str">
        <f t="shared" si="187"/>
        <v>-</v>
      </c>
      <c r="AF1483" s="20" t="e">
        <f>IF(#REF!="","",AA1483-#REF!)</f>
        <v>#REF!</v>
      </c>
      <c r="AG1483" s="97"/>
      <c r="AH1483" s="62"/>
    </row>
    <row r="1484" spans="1:34" s="32" customFormat="1" hidden="1" outlineLevel="1" x14ac:dyDescent="0.2">
      <c r="A1484"/>
      <c r="B1484" s="19">
        <v>5</v>
      </c>
      <c r="C1484" s="383">
        <v>45</v>
      </c>
      <c r="D1484" s="20" t="s">
        <v>30</v>
      </c>
      <c r="E1484" s="153">
        <v>39827</v>
      </c>
      <c r="F1484" s="91"/>
      <c r="G1484" s="19">
        <v>5</v>
      </c>
      <c r="H1484" s="20">
        <v>45</v>
      </c>
      <c r="I1484" s="20">
        <v>45</v>
      </c>
      <c r="J1484" s="20">
        <v>45</v>
      </c>
      <c r="K1484" s="20">
        <v>0</v>
      </c>
      <c r="L1484" s="156">
        <v>39828</v>
      </c>
      <c r="M1484" s="92"/>
      <c r="N1484" s="19">
        <v>5</v>
      </c>
      <c r="O1484" s="20">
        <v>45</v>
      </c>
      <c r="P1484" s="20">
        <v>45</v>
      </c>
      <c r="Q1484" s="20">
        <v>0</v>
      </c>
      <c r="R1484" s="20">
        <v>45</v>
      </c>
      <c r="S1484" s="4">
        <v>0</v>
      </c>
      <c r="T1484" s="4">
        <v>0</v>
      </c>
      <c r="U1484" s="163">
        <v>39827</v>
      </c>
      <c r="V1484" s="106">
        <v>5</v>
      </c>
      <c r="W1484" s="20">
        <v>45</v>
      </c>
      <c r="X1484" s="437" t="str">
        <f t="shared" si="189"/>
        <v>OK</v>
      </c>
      <c r="Y1484" s="333">
        <f t="shared" si="190"/>
        <v>0</v>
      </c>
      <c r="Z1484" s="20" t="str">
        <f t="shared" ref="Z1484:Z1547" si="191">IF(D1484="","",D1484)</f>
        <v>Ikeia</v>
      </c>
      <c r="AA1484" s="75">
        <v>39833</v>
      </c>
      <c r="AB1484" s="1220"/>
      <c r="AC1484" s="147">
        <f t="shared" si="186"/>
        <v>6</v>
      </c>
      <c r="AD1484" s="20" t="str">
        <f t="shared" si="188"/>
        <v>OK</v>
      </c>
      <c r="AE1484" s="11" t="str">
        <f t="shared" si="187"/>
        <v>-</v>
      </c>
      <c r="AF1484" s="20" t="e">
        <f>IF(#REF!="","",AA1484-#REF!)</f>
        <v>#REF!</v>
      </c>
      <c r="AG1484" s="97"/>
      <c r="AH1484" s="62"/>
    </row>
    <row r="1485" spans="1:34" s="32" customFormat="1" hidden="1" outlineLevel="1" x14ac:dyDescent="0.2">
      <c r="A1485"/>
      <c r="B1485" s="19">
        <v>6</v>
      </c>
      <c r="C1485" s="383">
        <v>58</v>
      </c>
      <c r="D1485" s="20" t="s">
        <v>32</v>
      </c>
      <c r="E1485" s="153">
        <v>39827</v>
      </c>
      <c r="F1485" s="91"/>
      <c r="G1485" s="19">
        <v>6</v>
      </c>
      <c r="H1485" s="20">
        <v>58</v>
      </c>
      <c r="I1485" s="20">
        <v>58</v>
      </c>
      <c r="J1485" s="20">
        <v>58</v>
      </c>
      <c r="K1485" s="20">
        <v>0</v>
      </c>
      <c r="L1485" s="156">
        <v>39828</v>
      </c>
      <c r="M1485" s="92"/>
      <c r="N1485" s="19">
        <v>6</v>
      </c>
      <c r="O1485" s="20">
        <v>58</v>
      </c>
      <c r="P1485" s="20">
        <v>58</v>
      </c>
      <c r="Q1485" s="20">
        <v>0</v>
      </c>
      <c r="R1485" s="20">
        <v>58</v>
      </c>
      <c r="S1485" s="4">
        <v>0</v>
      </c>
      <c r="T1485" s="4">
        <v>0</v>
      </c>
      <c r="U1485" s="163">
        <v>39827</v>
      </c>
      <c r="V1485" s="106">
        <v>6</v>
      </c>
      <c r="W1485" s="20">
        <v>58</v>
      </c>
      <c r="X1485" s="437" t="str">
        <f t="shared" si="189"/>
        <v>OK</v>
      </c>
      <c r="Y1485" s="333">
        <f t="shared" si="190"/>
        <v>0</v>
      </c>
      <c r="Z1485" s="20" t="str">
        <f t="shared" si="191"/>
        <v>Conforama</v>
      </c>
      <c r="AA1485" s="75">
        <v>39833</v>
      </c>
      <c r="AB1485" s="1220"/>
      <c r="AC1485" s="147">
        <f t="shared" si="186"/>
        <v>6</v>
      </c>
      <c r="AD1485" s="20" t="str">
        <f t="shared" si="188"/>
        <v>OK</v>
      </c>
      <c r="AE1485" s="11" t="str">
        <f t="shared" si="187"/>
        <v>-</v>
      </c>
      <c r="AF1485" s="20" t="e">
        <f>IF(#REF!="","",AA1485-#REF!)</f>
        <v>#REF!</v>
      </c>
      <c r="AG1485" s="97"/>
      <c r="AH1485" s="62"/>
    </row>
    <row r="1486" spans="1:34" s="32" customFormat="1" hidden="1" outlineLevel="1" x14ac:dyDescent="0.2">
      <c r="A1486"/>
      <c r="B1486" s="19">
        <v>7</v>
      </c>
      <c r="C1486" s="383">
        <v>2</v>
      </c>
      <c r="D1486" s="20" t="s">
        <v>34</v>
      </c>
      <c r="E1486" s="153">
        <v>39827</v>
      </c>
      <c r="F1486" s="91"/>
      <c r="G1486" s="19">
        <v>7</v>
      </c>
      <c r="H1486" s="20">
        <v>2</v>
      </c>
      <c r="I1486" s="20">
        <v>2</v>
      </c>
      <c r="J1486" s="20">
        <v>2</v>
      </c>
      <c r="K1486" s="20">
        <v>0</v>
      </c>
      <c r="L1486" s="156">
        <v>39828</v>
      </c>
      <c r="M1486" s="92"/>
      <c r="N1486" s="19">
        <v>7</v>
      </c>
      <c r="O1486" s="20">
        <v>2</v>
      </c>
      <c r="P1486" s="20">
        <v>2</v>
      </c>
      <c r="Q1486" s="20">
        <v>0</v>
      </c>
      <c r="R1486" s="20">
        <v>2</v>
      </c>
      <c r="S1486" s="4">
        <v>0</v>
      </c>
      <c r="T1486" s="4">
        <v>0</v>
      </c>
      <c r="U1486" s="163">
        <v>39827</v>
      </c>
      <c r="V1486" s="106">
        <v>7</v>
      </c>
      <c r="W1486" s="20">
        <v>2</v>
      </c>
      <c r="X1486" s="437" t="str">
        <f t="shared" si="189"/>
        <v>OK</v>
      </c>
      <c r="Y1486" s="333">
        <f t="shared" si="190"/>
        <v>0</v>
      </c>
      <c r="Z1486" s="20" t="str">
        <f t="shared" si="191"/>
        <v>Euronics</v>
      </c>
      <c r="AA1486" s="75">
        <v>39833</v>
      </c>
      <c r="AB1486" s="1220"/>
      <c r="AC1486" s="147">
        <f t="shared" si="186"/>
        <v>6</v>
      </c>
      <c r="AD1486" s="20" t="str">
        <f t="shared" si="188"/>
        <v>OK</v>
      </c>
      <c r="AE1486" s="11" t="str">
        <f t="shared" si="187"/>
        <v>-</v>
      </c>
      <c r="AF1486" s="20" t="e">
        <f>IF(#REF!="","",AA1486-#REF!)</f>
        <v>#REF!</v>
      </c>
      <c r="AG1486" s="97"/>
      <c r="AH1486" s="62"/>
    </row>
    <row r="1487" spans="1:34" s="32" customFormat="1" hidden="1" outlineLevel="1" x14ac:dyDescent="0.2">
      <c r="A1487"/>
      <c r="B1487" s="19">
        <v>8</v>
      </c>
      <c r="C1487" s="383">
        <v>3</v>
      </c>
      <c r="D1487" s="20" t="s">
        <v>35</v>
      </c>
      <c r="E1487" s="153">
        <v>39827</v>
      </c>
      <c r="F1487" s="91"/>
      <c r="G1487" s="19">
        <v>8</v>
      </c>
      <c r="H1487" s="20">
        <v>3</v>
      </c>
      <c r="I1487" s="20">
        <v>3</v>
      </c>
      <c r="J1487" s="20">
        <v>3</v>
      </c>
      <c r="K1487" s="20">
        <v>0</v>
      </c>
      <c r="L1487" s="156">
        <v>39828</v>
      </c>
      <c r="M1487" s="92"/>
      <c r="N1487" s="19">
        <v>8</v>
      </c>
      <c r="O1487" s="20">
        <v>3</v>
      </c>
      <c r="P1487" s="20">
        <v>3</v>
      </c>
      <c r="Q1487" s="20">
        <v>0</v>
      </c>
      <c r="R1487" s="20">
        <v>3</v>
      </c>
      <c r="S1487" s="4">
        <v>0</v>
      </c>
      <c r="T1487" s="4">
        <v>0</v>
      </c>
      <c r="U1487" s="163">
        <v>39827</v>
      </c>
      <c r="V1487" s="106">
        <v>8</v>
      </c>
      <c r="W1487" s="20">
        <v>3</v>
      </c>
      <c r="X1487" s="437" t="str">
        <f t="shared" si="189"/>
        <v>OK</v>
      </c>
      <c r="Y1487" s="333">
        <f t="shared" si="190"/>
        <v>0</v>
      </c>
      <c r="Z1487" s="20" t="str">
        <f t="shared" si="191"/>
        <v>Tien 21</v>
      </c>
      <c r="AA1487" s="75">
        <v>39833</v>
      </c>
      <c r="AB1487" s="1220"/>
      <c r="AC1487" s="147">
        <f t="shared" si="186"/>
        <v>6</v>
      </c>
      <c r="AD1487" s="20" t="str">
        <f t="shared" si="188"/>
        <v>OK</v>
      </c>
      <c r="AE1487" s="11" t="str">
        <f t="shared" si="187"/>
        <v>-</v>
      </c>
      <c r="AF1487" s="20" t="e">
        <f>IF(#REF!="","",AA1487-#REF!)</f>
        <v>#REF!</v>
      </c>
      <c r="AG1487" s="97"/>
      <c r="AH1487" s="62"/>
    </row>
    <row r="1488" spans="1:34" s="32" customFormat="1" hidden="1" outlineLevel="1" x14ac:dyDescent="0.2">
      <c r="A1488"/>
      <c r="B1488" s="22">
        <v>9</v>
      </c>
      <c r="C1488" s="404">
        <v>1</v>
      </c>
      <c r="D1488" s="21" t="s">
        <v>36</v>
      </c>
      <c r="E1488" s="153">
        <v>39827</v>
      </c>
      <c r="F1488" s="91"/>
      <c r="G1488" s="22">
        <v>9</v>
      </c>
      <c r="H1488" s="21">
        <v>1</v>
      </c>
      <c r="I1488" s="21">
        <v>1</v>
      </c>
      <c r="J1488" s="21">
        <v>1</v>
      </c>
      <c r="K1488" s="21">
        <v>0</v>
      </c>
      <c r="L1488" s="157">
        <v>39828</v>
      </c>
      <c r="M1488" s="92"/>
      <c r="N1488" s="22">
        <v>9</v>
      </c>
      <c r="O1488" s="21">
        <v>1</v>
      </c>
      <c r="P1488" s="21">
        <v>1</v>
      </c>
      <c r="Q1488" s="21">
        <v>0</v>
      </c>
      <c r="R1488" s="21">
        <v>1</v>
      </c>
      <c r="S1488" s="14">
        <v>0</v>
      </c>
      <c r="T1488" s="14">
        <v>0</v>
      </c>
      <c r="U1488" s="163">
        <v>39827</v>
      </c>
      <c r="V1488" s="108">
        <v>9</v>
      </c>
      <c r="W1488" s="21">
        <v>1</v>
      </c>
      <c r="X1488" s="437" t="str">
        <f t="shared" si="189"/>
        <v>OK</v>
      </c>
      <c r="Y1488" s="333">
        <f t="shared" si="190"/>
        <v>0</v>
      </c>
      <c r="Z1488" s="21" t="str">
        <f t="shared" si="191"/>
        <v>Confort</v>
      </c>
      <c r="AA1488" s="75">
        <v>39833</v>
      </c>
      <c r="AB1488" s="1221"/>
      <c r="AC1488" s="147">
        <f t="shared" si="186"/>
        <v>6</v>
      </c>
      <c r="AD1488" s="20" t="str">
        <f t="shared" si="188"/>
        <v>OK</v>
      </c>
      <c r="AE1488" s="11" t="str">
        <f t="shared" si="187"/>
        <v>-</v>
      </c>
      <c r="AF1488" s="20" t="e">
        <f>IF(#REF!="","",AA1488-#REF!)</f>
        <v>#REF!</v>
      </c>
      <c r="AG1488" s="97"/>
      <c r="AH1488" s="62"/>
    </row>
    <row r="1489" spans="1:35" s="32" customFormat="1" hidden="1" outlineLevel="1" x14ac:dyDescent="0.2">
      <c r="A1489"/>
      <c r="B1489" s="19">
        <v>1</v>
      </c>
      <c r="C1489" s="383">
        <v>38</v>
      </c>
      <c r="D1489" s="20" t="s">
        <v>24</v>
      </c>
      <c r="E1489" s="153">
        <v>39829</v>
      </c>
      <c r="F1489" s="91"/>
      <c r="G1489" s="19">
        <v>1</v>
      </c>
      <c r="H1489" s="20">
        <v>38</v>
      </c>
      <c r="I1489" s="20">
        <v>38</v>
      </c>
      <c r="J1489" s="20">
        <v>38</v>
      </c>
      <c r="K1489" s="20">
        <v>0</v>
      </c>
      <c r="L1489" s="156">
        <v>39832</v>
      </c>
      <c r="M1489" s="92"/>
      <c r="N1489" s="19">
        <v>1</v>
      </c>
      <c r="O1489" s="20">
        <v>38</v>
      </c>
      <c r="P1489" s="20">
        <v>38</v>
      </c>
      <c r="Q1489" s="20">
        <v>0</v>
      </c>
      <c r="R1489" s="20">
        <v>38</v>
      </c>
      <c r="S1489" s="4">
        <v>0</v>
      </c>
      <c r="T1489" s="4">
        <v>0</v>
      </c>
      <c r="U1489" s="163">
        <v>39829</v>
      </c>
      <c r="V1489" s="19">
        <v>1</v>
      </c>
      <c r="W1489" s="20">
        <v>38</v>
      </c>
      <c r="X1489" s="437" t="str">
        <f t="shared" si="189"/>
        <v>OK</v>
      </c>
      <c r="Y1489" s="333">
        <f t="shared" si="190"/>
        <v>0</v>
      </c>
      <c r="Z1489" s="20" t="str">
        <f t="shared" si="191"/>
        <v>White</v>
      </c>
      <c r="AA1489" s="75">
        <v>39836</v>
      </c>
      <c r="AB1489" s="1219">
        <f>SUM(W1489:W1497)</f>
        <v>217</v>
      </c>
      <c r="AC1489" s="147">
        <f t="shared" si="186"/>
        <v>7</v>
      </c>
      <c r="AD1489" s="20" t="str">
        <f t="shared" si="188"/>
        <v>OK</v>
      </c>
      <c r="AE1489" s="11" t="str">
        <f t="shared" si="187"/>
        <v>-</v>
      </c>
      <c r="AF1489" s="20" t="e">
        <f>IF(#REF!="","",AA1489-#REF!)</f>
        <v>#REF!</v>
      </c>
      <c r="AG1489" s="97"/>
      <c r="AH1489" s="62"/>
    </row>
    <row r="1490" spans="1:35" s="32" customFormat="1" hidden="1" outlineLevel="1" x14ac:dyDescent="0.2">
      <c r="A1490"/>
      <c r="B1490" s="19">
        <v>2</v>
      </c>
      <c r="C1490" s="383">
        <v>12</v>
      </c>
      <c r="D1490" s="20" t="s">
        <v>25</v>
      </c>
      <c r="E1490" s="153">
        <v>39829</v>
      </c>
      <c r="F1490" s="91"/>
      <c r="G1490" s="19">
        <v>2</v>
      </c>
      <c r="H1490" s="20">
        <v>12</v>
      </c>
      <c r="I1490" s="20">
        <v>12</v>
      </c>
      <c r="J1490" s="20">
        <v>12</v>
      </c>
      <c r="K1490" s="20">
        <v>0</v>
      </c>
      <c r="L1490" s="156">
        <v>39832</v>
      </c>
      <c r="M1490" s="92"/>
      <c r="N1490" s="19">
        <v>2</v>
      </c>
      <c r="O1490" s="20">
        <v>12</v>
      </c>
      <c r="P1490" s="20">
        <v>12</v>
      </c>
      <c r="Q1490" s="20">
        <v>0</v>
      </c>
      <c r="R1490" s="20">
        <v>12</v>
      </c>
      <c r="S1490" s="4">
        <v>0</v>
      </c>
      <c r="T1490" s="4">
        <v>0</v>
      </c>
      <c r="U1490" s="163">
        <v>39829</v>
      </c>
      <c r="V1490" s="19">
        <v>2</v>
      </c>
      <c r="W1490" s="20">
        <v>12</v>
      </c>
      <c r="X1490" s="437" t="str">
        <f t="shared" si="189"/>
        <v>OK</v>
      </c>
      <c r="Y1490" s="333">
        <f t="shared" si="190"/>
        <v>0</v>
      </c>
      <c r="Z1490" s="20" t="str">
        <f t="shared" si="191"/>
        <v>Green</v>
      </c>
      <c r="AA1490" s="75">
        <v>39836</v>
      </c>
      <c r="AB1490" s="1220"/>
      <c r="AC1490" s="147">
        <f t="shared" si="186"/>
        <v>7</v>
      </c>
      <c r="AD1490" s="20" t="str">
        <f t="shared" si="188"/>
        <v>OK</v>
      </c>
      <c r="AE1490" s="11" t="str">
        <f t="shared" si="187"/>
        <v>-</v>
      </c>
      <c r="AF1490" s="20" t="e">
        <f>IF(#REF!="","",AA1490-#REF!)</f>
        <v>#REF!</v>
      </c>
      <c r="AG1490" s="97"/>
      <c r="AH1490" s="62"/>
    </row>
    <row r="1491" spans="1:35" s="32" customFormat="1" hidden="1" outlineLevel="1" x14ac:dyDescent="0.2">
      <c r="A1491"/>
      <c r="B1491" s="19">
        <v>3</v>
      </c>
      <c r="C1491" s="383">
        <v>17</v>
      </c>
      <c r="D1491" s="20" t="s">
        <v>26</v>
      </c>
      <c r="E1491" s="153">
        <v>39829</v>
      </c>
      <c r="F1491" s="91"/>
      <c r="G1491" s="19">
        <v>3</v>
      </c>
      <c r="H1491" s="20">
        <v>17</v>
      </c>
      <c r="I1491" s="20">
        <v>17</v>
      </c>
      <c r="J1491" s="20">
        <v>17</v>
      </c>
      <c r="K1491" s="20">
        <v>0</v>
      </c>
      <c r="L1491" s="156">
        <v>39832</v>
      </c>
      <c r="M1491" s="92"/>
      <c r="N1491" s="19">
        <v>3</v>
      </c>
      <c r="O1491" s="20">
        <v>17</v>
      </c>
      <c r="P1491" s="20">
        <v>17</v>
      </c>
      <c r="Q1491" s="20">
        <v>0</v>
      </c>
      <c r="R1491" s="20">
        <v>17</v>
      </c>
      <c r="S1491" s="4">
        <v>0</v>
      </c>
      <c r="T1491" s="4">
        <v>0</v>
      </c>
      <c r="U1491" s="163">
        <v>39829</v>
      </c>
      <c r="V1491" s="19">
        <v>3</v>
      </c>
      <c r="W1491" s="20">
        <v>17</v>
      </c>
      <c r="X1491" s="437" t="str">
        <f t="shared" si="189"/>
        <v>OK</v>
      </c>
      <c r="Y1491" s="333">
        <f t="shared" si="190"/>
        <v>0</v>
      </c>
      <c r="Z1491" s="20" t="str">
        <f t="shared" si="191"/>
        <v>Black</v>
      </c>
      <c r="AA1491" s="75">
        <v>39836</v>
      </c>
      <c r="AB1491" s="1220"/>
      <c r="AC1491" s="147">
        <f t="shared" si="186"/>
        <v>7</v>
      </c>
      <c r="AD1491" s="20" t="str">
        <f t="shared" si="188"/>
        <v>OK</v>
      </c>
      <c r="AE1491" s="11" t="str">
        <f t="shared" si="187"/>
        <v>-</v>
      </c>
      <c r="AF1491" s="20" t="e">
        <f>IF(#REF!="","",AA1491-#REF!)</f>
        <v>#REF!</v>
      </c>
      <c r="AG1491" s="97"/>
      <c r="AH1491" s="62"/>
    </row>
    <row r="1492" spans="1:35" s="32" customFormat="1" hidden="1" outlineLevel="1" x14ac:dyDescent="0.2">
      <c r="A1492"/>
      <c r="B1492" s="19">
        <v>4</v>
      </c>
      <c r="C1492" s="383">
        <v>11</v>
      </c>
      <c r="D1492" s="20" t="s">
        <v>29</v>
      </c>
      <c r="E1492" s="153">
        <v>39829</v>
      </c>
      <c r="F1492" s="91"/>
      <c r="G1492" s="19">
        <v>4</v>
      </c>
      <c r="H1492" s="20">
        <v>11</v>
      </c>
      <c r="I1492" s="20">
        <v>11</v>
      </c>
      <c r="J1492" s="20">
        <v>11</v>
      </c>
      <c r="K1492" s="20">
        <v>0</v>
      </c>
      <c r="L1492" s="156">
        <v>39832</v>
      </c>
      <c r="M1492" s="92"/>
      <c r="N1492" s="19">
        <v>4</v>
      </c>
      <c r="O1492" s="20">
        <v>11</v>
      </c>
      <c r="P1492" s="20">
        <v>11</v>
      </c>
      <c r="Q1492" s="20">
        <v>0</v>
      </c>
      <c r="R1492" s="20">
        <v>11</v>
      </c>
      <c r="S1492" s="4">
        <v>0</v>
      </c>
      <c r="T1492" s="4">
        <v>0</v>
      </c>
      <c r="U1492" s="163">
        <v>39829</v>
      </c>
      <c r="V1492" s="19">
        <v>4</v>
      </c>
      <c r="W1492" s="20">
        <v>11</v>
      </c>
      <c r="X1492" s="437" t="str">
        <f t="shared" si="189"/>
        <v>OK</v>
      </c>
      <c r="Y1492" s="333">
        <f t="shared" si="190"/>
        <v>0</v>
      </c>
      <c r="Z1492" s="20" t="str">
        <f t="shared" si="191"/>
        <v>Credial</v>
      </c>
      <c r="AA1492" s="75">
        <v>39836</v>
      </c>
      <c r="AB1492" s="1220"/>
      <c r="AC1492" s="147">
        <f t="shared" si="186"/>
        <v>7</v>
      </c>
      <c r="AD1492" s="20" t="str">
        <f t="shared" si="188"/>
        <v>OK</v>
      </c>
      <c r="AE1492" s="11" t="str">
        <f t="shared" si="187"/>
        <v>-</v>
      </c>
      <c r="AF1492" s="20" t="e">
        <f>IF(#REF!="","",AA1492-#REF!)</f>
        <v>#REF!</v>
      </c>
      <c r="AG1492" s="97"/>
      <c r="AH1492" s="62"/>
    </row>
    <row r="1493" spans="1:35" s="32" customFormat="1" hidden="1" outlineLevel="1" x14ac:dyDescent="0.2">
      <c r="A1493"/>
      <c r="B1493" s="19">
        <v>5</v>
      </c>
      <c r="C1493" s="383">
        <v>108</v>
      </c>
      <c r="D1493" s="20" t="s">
        <v>30</v>
      </c>
      <c r="E1493" s="153">
        <v>39829</v>
      </c>
      <c r="F1493" s="91"/>
      <c r="G1493" s="19">
        <v>5</v>
      </c>
      <c r="H1493" s="20">
        <v>108</v>
      </c>
      <c r="I1493" s="20">
        <v>108</v>
      </c>
      <c r="J1493" s="20">
        <v>108</v>
      </c>
      <c r="K1493" s="20">
        <v>0</v>
      </c>
      <c r="L1493" s="156">
        <v>39832</v>
      </c>
      <c r="M1493" s="92"/>
      <c r="N1493" s="19">
        <v>5</v>
      </c>
      <c r="O1493" s="20">
        <v>108</v>
      </c>
      <c r="P1493" s="20">
        <v>108</v>
      </c>
      <c r="Q1493" s="20">
        <v>0</v>
      </c>
      <c r="R1493" s="20">
        <v>108</v>
      </c>
      <c r="S1493" s="4">
        <v>0</v>
      </c>
      <c r="T1493" s="4">
        <v>0</v>
      </c>
      <c r="U1493" s="163">
        <v>39829</v>
      </c>
      <c r="V1493" s="19">
        <v>5</v>
      </c>
      <c r="W1493" s="20">
        <v>108</v>
      </c>
      <c r="X1493" s="437" t="str">
        <f t="shared" si="189"/>
        <v>OK</v>
      </c>
      <c r="Y1493" s="333">
        <f t="shared" si="190"/>
        <v>0</v>
      </c>
      <c r="Z1493" s="20" t="str">
        <f t="shared" si="191"/>
        <v>Ikeia</v>
      </c>
      <c r="AA1493" s="75">
        <v>39836</v>
      </c>
      <c r="AB1493" s="1220"/>
      <c r="AC1493" s="147">
        <f t="shared" si="186"/>
        <v>7</v>
      </c>
      <c r="AD1493" s="20" t="str">
        <f t="shared" si="188"/>
        <v>OK</v>
      </c>
      <c r="AE1493" s="11" t="str">
        <f t="shared" si="187"/>
        <v>-</v>
      </c>
      <c r="AF1493" s="20" t="e">
        <f>IF(#REF!="","",AA1493-#REF!)</f>
        <v>#REF!</v>
      </c>
      <c r="AG1493" s="97"/>
      <c r="AH1493" s="62"/>
    </row>
    <row r="1494" spans="1:35" s="32" customFormat="1" hidden="1" outlineLevel="1" x14ac:dyDescent="0.2">
      <c r="A1494"/>
      <c r="B1494" s="19">
        <v>6</v>
      </c>
      <c r="C1494" s="383">
        <v>3</v>
      </c>
      <c r="D1494" s="20" t="s">
        <v>31</v>
      </c>
      <c r="E1494" s="153">
        <v>39829</v>
      </c>
      <c r="F1494" s="91"/>
      <c r="G1494" s="19">
        <v>6</v>
      </c>
      <c r="H1494" s="20">
        <v>3</v>
      </c>
      <c r="I1494" s="20">
        <v>3</v>
      </c>
      <c r="J1494" s="20">
        <v>3</v>
      </c>
      <c r="K1494" s="20">
        <v>0</v>
      </c>
      <c r="L1494" s="156">
        <v>39832</v>
      </c>
      <c r="M1494" s="92"/>
      <c r="N1494" s="19">
        <v>6</v>
      </c>
      <c r="O1494" s="20">
        <v>3</v>
      </c>
      <c r="P1494" s="20">
        <v>3</v>
      </c>
      <c r="Q1494" s="20">
        <v>0</v>
      </c>
      <c r="R1494" s="20">
        <v>3</v>
      </c>
      <c r="S1494" s="4">
        <v>0</v>
      </c>
      <c r="T1494" s="4">
        <v>0</v>
      </c>
      <c r="U1494" s="163">
        <v>39829</v>
      </c>
      <c r="V1494" s="19">
        <v>6</v>
      </c>
      <c r="W1494" s="20">
        <v>3</v>
      </c>
      <c r="X1494" s="437" t="str">
        <f t="shared" si="189"/>
        <v>OK</v>
      </c>
      <c r="Y1494" s="333">
        <f t="shared" si="190"/>
        <v>0</v>
      </c>
      <c r="Z1494" s="20" t="str">
        <f t="shared" si="191"/>
        <v>Moviflor</v>
      </c>
      <c r="AA1494" s="75">
        <v>39836</v>
      </c>
      <c r="AB1494" s="1220"/>
      <c r="AC1494" s="147">
        <f t="shared" si="186"/>
        <v>7</v>
      </c>
      <c r="AD1494" s="20" t="str">
        <f t="shared" si="188"/>
        <v>OK</v>
      </c>
      <c r="AE1494" s="11" t="str">
        <f t="shared" si="187"/>
        <v>-</v>
      </c>
      <c r="AF1494" s="20" t="e">
        <f>IF(#REF!="","",AA1494-#REF!)</f>
        <v>#REF!</v>
      </c>
      <c r="AG1494" s="97"/>
      <c r="AH1494" s="62"/>
    </row>
    <row r="1495" spans="1:35" s="32" customFormat="1" hidden="1" outlineLevel="1" x14ac:dyDescent="0.2">
      <c r="A1495"/>
      <c r="B1495" s="19">
        <v>7</v>
      </c>
      <c r="C1495" s="383">
        <v>21</v>
      </c>
      <c r="D1495" s="20" t="s">
        <v>32</v>
      </c>
      <c r="E1495" s="153">
        <v>39829</v>
      </c>
      <c r="F1495" s="91"/>
      <c r="G1495" s="19">
        <v>7</v>
      </c>
      <c r="H1495" s="20">
        <v>21</v>
      </c>
      <c r="I1495" s="20">
        <v>21</v>
      </c>
      <c r="J1495" s="20">
        <v>21</v>
      </c>
      <c r="K1495" s="20">
        <v>0</v>
      </c>
      <c r="L1495" s="156">
        <v>39832</v>
      </c>
      <c r="M1495" s="92"/>
      <c r="N1495" s="19">
        <v>7</v>
      </c>
      <c r="O1495" s="20">
        <v>21</v>
      </c>
      <c r="P1495" s="20">
        <v>21</v>
      </c>
      <c r="Q1495" s="20">
        <v>0</v>
      </c>
      <c r="R1495" s="20">
        <v>21</v>
      </c>
      <c r="S1495" s="4">
        <v>0</v>
      </c>
      <c r="T1495" s="4">
        <v>0</v>
      </c>
      <c r="U1495" s="163">
        <v>39829</v>
      </c>
      <c r="V1495" s="19">
        <v>7</v>
      </c>
      <c r="W1495" s="20">
        <v>21</v>
      </c>
      <c r="X1495" s="437" t="str">
        <f t="shared" si="189"/>
        <v>OK</v>
      </c>
      <c r="Y1495" s="333">
        <f t="shared" si="190"/>
        <v>0</v>
      </c>
      <c r="Z1495" s="20" t="str">
        <f t="shared" si="191"/>
        <v>Conforama</v>
      </c>
      <c r="AA1495" s="75">
        <v>39836</v>
      </c>
      <c r="AB1495" s="1220"/>
      <c r="AC1495" s="147">
        <f t="shared" si="186"/>
        <v>7</v>
      </c>
      <c r="AD1495" s="20" t="str">
        <f t="shared" si="188"/>
        <v>OK</v>
      </c>
      <c r="AE1495" s="11" t="str">
        <f t="shared" si="187"/>
        <v>-</v>
      </c>
      <c r="AF1495" s="20" t="e">
        <f>IF(#REF!="","",AA1495-#REF!)</f>
        <v>#REF!</v>
      </c>
      <c r="AG1495" s="97"/>
      <c r="AH1495" s="62"/>
    </row>
    <row r="1496" spans="1:35" s="32" customFormat="1" hidden="1" outlineLevel="1" x14ac:dyDescent="0.2">
      <c r="A1496"/>
      <c r="B1496" s="19">
        <v>8</v>
      </c>
      <c r="C1496" s="383">
        <v>4</v>
      </c>
      <c r="D1496" s="20" t="s">
        <v>34</v>
      </c>
      <c r="E1496" s="153">
        <v>39829</v>
      </c>
      <c r="F1496" s="91"/>
      <c r="G1496" s="19">
        <v>8</v>
      </c>
      <c r="H1496" s="20">
        <v>4</v>
      </c>
      <c r="I1496" s="20">
        <v>4</v>
      </c>
      <c r="J1496" s="20">
        <v>4</v>
      </c>
      <c r="K1496" s="20">
        <v>0</v>
      </c>
      <c r="L1496" s="156">
        <v>39832</v>
      </c>
      <c r="M1496" s="92"/>
      <c r="N1496" s="19">
        <v>8</v>
      </c>
      <c r="O1496" s="20">
        <v>4</v>
      </c>
      <c r="P1496" s="20">
        <v>4</v>
      </c>
      <c r="Q1496" s="20">
        <v>0</v>
      </c>
      <c r="R1496" s="20">
        <v>4</v>
      </c>
      <c r="S1496" s="4">
        <v>0</v>
      </c>
      <c r="T1496" s="4">
        <v>0</v>
      </c>
      <c r="U1496" s="163">
        <v>39829</v>
      </c>
      <c r="V1496" s="19">
        <v>8</v>
      </c>
      <c r="W1496" s="20">
        <v>4</v>
      </c>
      <c r="X1496" s="437" t="str">
        <f t="shared" si="189"/>
        <v>OK</v>
      </c>
      <c r="Y1496" s="333">
        <f t="shared" si="190"/>
        <v>0</v>
      </c>
      <c r="Z1496" s="20" t="str">
        <f t="shared" si="191"/>
        <v>Euronics</v>
      </c>
      <c r="AA1496" s="75">
        <v>39836</v>
      </c>
      <c r="AB1496" s="1220"/>
      <c r="AC1496" s="147">
        <f t="shared" si="186"/>
        <v>7</v>
      </c>
      <c r="AD1496" s="20" t="str">
        <f t="shared" si="188"/>
        <v>OK</v>
      </c>
      <c r="AE1496" s="11" t="str">
        <f t="shared" si="187"/>
        <v>-</v>
      </c>
      <c r="AF1496" s="20" t="e">
        <f>IF(#REF!="","",AA1496-#REF!)</f>
        <v>#REF!</v>
      </c>
      <c r="AG1496" s="97"/>
      <c r="AH1496" s="62"/>
    </row>
    <row r="1497" spans="1:35" s="32" customFormat="1" hidden="1" outlineLevel="1" x14ac:dyDescent="0.2">
      <c r="A1497"/>
      <c r="B1497" s="22">
        <v>9</v>
      </c>
      <c r="C1497" s="404">
        <v>3</v>
      </c>
      <c r="D1497" s="21" t="s">
        <v>36</v>
      </c>
      <c r="E1497" s="153">
        <v>39829</v>
      </c>
      <c r="F1497" s="91"/>
      <c r="G1497" s="22">
        <v>9</v>
      </c>
      <c r="H1497" s="21">
        <v>3</v>
      </c>
      <c r="I1497" s="21">
        <v>3</v>
      </c>
      <c r="J1497" s="21">
        <v>3</v>
      </c>
      <c r="K1497" s="21">
        <v>0</v>
      </c>
      <c r="L1497" s="157">
        <v>39832</v>
      </c>
      <c r="M1497" s="92"/>
      <c r="N1497" s="22">
        <v>9</v>
      </c>
      <c r="O1497" s="21">
        <v>3</v>
      </c>
      <c r="P1497" s="21">
        <v>3</v>
      </c>
      <c r="Q1497" s="21">
        <v>0</v>
      </c>
      <c r="R1497" s="21">
        <v>3</v>
      </c>
      <c r="S1497" s="14">
        <v>0</v>
      </c>
      <c r="T1497" s="14">
        <v>0</v>
      </c>
      <c r="U1497" s="163">
        <v>39829</v>
      </c>
      <c r="V1497" s="22">
        <v>9</v>
      </c>
      <c r="W1497" s="21">
        <v>3</v>
      </c>
      <c r="X1497" s="437" t="str">
        <f t="shared" si="189"/>
        <v>OK</v>
      </c>
      <c r="Y1497" s="333">
        <f t="shared" si="190"/>
        <v>0</v>
      </c>
      <c r="Z1497" s="21" t="str">
        <f t="shared" si="191"/>
        <v>Confort</v>
      </c>
      <c r="AA1497" s="75">
        <v>39836</v>
      </c>
      <c r="AB1497" s="1221"/>
      <c r="AC1497" s="147">
        <f t="shared" si="186"/>
        <v>7</v>
      </c>
      <c r="AD1497" s="20" t="str">
        <f t="shared" si="188"/>
        <v>OK</v>
      </c>
      <c r="AE1497" s="11" t="str">
        <f t="shared" si="187"/>
        <v>-</v>
      </c>
      <c r="AF1497" s="20" t="e">
        <f>IF(#REF!="","",AA1497-#REF!)</f>
        <v>#REF!</v>
      </c>
      <c r="AG1497" s="97"/>
      <c r="AH1497" s="62"/>
    </row>
    <row r="1498" spans="1:35" s="32" customFormat="1" hidden="1" outlineLevel="1" x14ac:dyDescent="0.2">
      <c r="A1498"/>
      <c r="B1498" s="19">
        <v>1</v>
      </c>
      <c r="C1498" s="383">
        <v>125</v>
      </c>
      <c r="D1498" s="20" t="s">
        <v>24</v>
      </c>
      <c r="E1498" s="153">
        <v>39836</v>
      </c>
      <c r="F1498" s="91"/>
      <c r="G1498" s="19">
        <v>1</v>
      </c>
      <c r="H1498" s="78">
        <v>65</v>
      </c>
      <c r="I1498" s="20">
        <v>125</v>
      </c>
      <c r="J1498" s="20">
        <v>125</v>
      </c>
      <c r="K1498" s="20">
        <v>0</v>
      </c>
      <c r="L1498" s="156">
        <v>39839</v>
      </c>
      <c r="M1498" s="92"/>
      <c r="N1498" s="19">
        <v>1</v>
      </c>
      <c r="O1498" s="20">
        <v>125</v>
      </c>
      <c r="P1498" s="20">
        <v>125</v>
      </c>
      <c r="Q1498" s="20">
        <v>0</v>
      </c>
      <c r="R1498" s="20">
        <v>125</v>
      </c>
      <c r="S1498" s="4">
        <v>0</v>
      </c>
      <c r="T1498" s="4">
        <v>0</v>
      </c>
      <c r="U1498" s="163">
        <v>39836</v>
      </c>
      <c r="V1498" s="19">
        <v>1</v>
      </c>
      <c r="W1498" s="20">
        <v>125</v>
      </c>
      <c r="X1498" s="437" t="str">
        <f t="shared" si="189"/>
        <v>OK</v>
      </c>
      <c r="Y1498" s="334">
        <f t="shared" ref="Y1498:Y1561" si="192">IF(W1498="","",+C1498-W1498)</f>
        <v>0</v>
      </c>
      <c r="Z1498" s="20" t="str">
        <f t="shared" si="191"/>
        <v>White</v>
      </c>
      <c r="AA1498" s="75">
        <v>39842</v>
      </c>
      <c r="AB1498" s="1219">
        <f>SUM(W1498:W1507)</f>
        <v>852</v>
      </c>
      <c r="AC1498" s="147">
        <f t="shared" si="186"/>
        <v>6</v>
      </c>
      <c r="AD1498" s="20" t="str">
        <f t="shared" si="188"/>
        <v>OK</v>
      </c>
      <c r="AE1498" s="11" t="str">
        <f t="shared" si="187"/>
        <v>-</v>
      </c>
      <c r="AF1498" s="20" t="e">
        <f>IF(#REF!="","",AA1498-#REF!)</f>
        <v>#REF!</v>
      </c>
      <c r="AG1498" s="97"/>
      <c r="AH1498" s="62"/>
      <c r="AI1498"/>
    </row>
    <row r="1499" spans="1:35" s="32" customFormat="1" hidden="1" outlineLevel="1" x14ac:dyDescent="0.2">
      <c r="A1499"/>
      <c r="B1499" s="19">
        <v>2</v>
      </c>
      <c r="C1499" s="383">
        <v>17</v>
      </c>
      <c r="D1499" s="20" t="s">
        <v>25</v>
      </c>
      <c r="E1499" s="153">
        <v>39836</v>
      </c>
      <c r="F1499" s="91"/>
      <c r="G1499" s="19">
        <v>2</v>
      </c>
      <c r="H1499" s="20">
        <v>17</v>
      </c>
      <c r="I1499" s="20">
        <v>17</v>
      </c>
      <c r="J1499" s="20">
        <v>17</v>
      </c>
      <c r="K1499" s="20">
        <v>0</v>
      </c>
      <c r="L1499" s="156">
        <v>39839</v>
      </c>
      <c r="M1499" s="92"/>
      <c r="N1499" s="19">
        <v>2</v>
      </c>
      <c r="O1499" s="20">
        <v>17</v>
      </c>
      <c r="P1499" s="20">
        <v>17</v>
      </c>
      <c r="Q1499" s="20">
        <v>0</v>
      </c>
      <c r="R1499" s="20">
        <v>17</v>
      </c>
      <c r="S1499" s="4">
        <v>0</v>
      </c>
      <c r="T1499" s="4">
        <v>0</v>
      </c>
      <c r="U1499" s="163">
        <v>39836</v>
      </c>
      <c r="V1499" s="19">
        <v>2</v>
      </c>
      <c r="W1499" s="20">
        <v>17</v>
      </c>
      <c r="X1499" s="437" t="str">
        <f t="shared" si="189"/>
        <v>OK</v>
      </c>
      <c r="Y1499" s="334">
        <f t="shared" si="192"/>
        <v>0</v>
      </c>
      <c r="Z1499" s="20" t="str">
        <f t="shared" si="191"/>
        <v>Green</v>
      </c>
      <c r="AA1499" s="75">
        <v>39842</v>
      </c>
      <c r="AB1499" s="1220"/>
      <c r="AC1499" s="147">
        <f t="shared" si="186"/>
        <v>6</v>
      </c>
      <c r="AD1499" s="20" t="str">
        <f t="shared" si="188"/>
        <v>OK</v>
      </c>
      <c r="AE1499" s="11" t="str">
        <f t="shared" si="187"/>
        <v>-</v>
      </c>
      <c r="AF1499" s="20" t="e">
        <f>IF(#REF!="","",AA1499-#REF!)</f>
        <v>#REF!</v>
      </c>
      <c r="AG1499" s="97"/>
      <c r="AH1499" s="62"/>
      <c r="AI1499"/>
    </row>
    <row r="1500" spans="1:35" s="32" customFormat="1" hidden="1" outlineLevel="1" x14ac:dyDescent="0.2">
      <c r="A1500"/>
      <c r="B1500" s="19">
        <v>3</v>
      </c>
      <c r="C1500" s="383">
        <v>44</v>
      </c>
      <c r="D1500" s="20" t="s">
        <v>26</v>
      </c>
      <c r="E1500" s="153">
        <v>39836</v>
      </c>
      <c r="F1500" s="91"/>
      <c r="G1500" s="19">
        <v>3</v>
      </c>
      <c r="H1500" s="20">
        <v>44</v>
      </c>
      <c r="I1500" s="20">
        <v>44</v>
      </c>
      <c r="J1500" s="20">
        <v>44</v>
      </c>
      <c r="K1500" s="20">
        <v>0</v>
      </c>
      <c r="L1500" s="156">
        <v>39839</v>
      </c>
      <c r="M1500" s="92"/>
      <c r="N1500" s="19">
        <v>3</v>
      </c>
      <c r="O1500" s="20">
        <v>44</v>
      </c>
      <c r="P1500" s="20">
        <v>44</v>
      </c>
      <c r="Q1500" s="20">
        <v>0</v>
      </c>
      <c r="R1500" s="20">
        <v>44</v>
      </c>
      <c r="S1500" s="4">
        <v>0</v>
      </c>
      <c r="T1500" s="4">
        <v>0</v>
      </c>
      <c r="U1500" s="163">
        <v>39836</v>
      </c>
      <c r="V1500" s="19">
        <v>3</v>
      </c>
      <c r="W1500" s="20">
        <v>44</v>
      </c>
      <c r="X1500" s="437" t="str">
        <f t="shared" si="189"/>
        <v>OK</v>
      </c>
      <c r="Y1500" s="334">
        <f t="shared" si="192"/>
        <v>0</v>
      </c>
      <c r="Z1500" s="20" t="str">
        <f t="shared" si="191"/>
        <v>Black</v>
      </c>
      <c r="AA1500" s="75">
        <v>39842</v>
      </c>
      <c r="AB1500" s="1220"/>
      <c r="AC1500" s="147">
        <f t="shared" si="186"/>
        <v>6</v>
      </c>
      <c r="AD1500" s="20" t="str">
        <f t="shared" si="188"/>
        <v>OK</v>
      </c>
      <c r="AE1500" s="11" t="str">
        <f t="shared" si="187"/>
        <v>-</v>
      </c>
      <c r="AF1500" s="20" t="e">
        <f>IF(#REF!="","",AA1500-#REF!)</f>
        <v>#REF!</v>
      </c>
      <c r="AG1500" s="97"/>
      <c r="AH1500" s="62"/>
      <c r="AI1500"/>
    </row>
    <row r="1501" spans="1:35" s="32" customFormat="1" hidden="1" outlineLevel="1" x14ac:dyDescent="0.2">
      <c r="A1501"/>
      <c r="B1501" s="19">
        <v>4</v>
      </c>
      <c r="C1501" s="383">
        <v>49</v>
      </c>
      <c r="D1501" s="20" t="s">
        <v>29</v>
      </c>
      <c r="E1501" s="153">
        <v>39836</v>
      </c>
      <c r="F1501" s="91"/>
      <c r="G1501" s="19">
        <v>4</v>
      </c>
      <c r="H1501" s="20">
        <v>49</v>
      </c>
      <c r="I1501" s="20">
        <v>49</v>
      </c>
      <c r="J1501" s="20">
        <v>49</v>
      </c>
      <c r="K1501" s="20">
        <v>0</v>
      </c>
      <c r="L1501" s="156">
        <v>39839</v>
      </c>
      <c r="M1501" s="92"/>
      <c r="N1501" s="19">
        <v>4</v>
      </c>
      <c r="O1501" s="20">
        <v>49</v>
      </c>
      <c r="P1501" s="20">
        <v>49</v>
      </c>
      <c r="Q1501" s="20">
        <v>0</v>
      </c>
      <c r="R1501" s="20">
        <v>49</v>
      </c>
      <c r="S1501" s="4">
        <v>0</v>
      </c>
      <c r="T1501" s="4">
        <v>0</v>
      </c>
      <c r="U1501" s="163">
        <v>39836</v>
      </c>
      <c r="V1501" s="19">
        <v>4</v>
      </c>
      <c r="W1501" s="20">
        <v>49</v>
      </c>
      <c r="X1501" s="437" t="str">
        <f t="shared" si="189"/>
        <v>OK</v>
      </c>
      <c r="Y1501" s="334">
        <f t="shared" si="192"/>
        <v>0</v>
      </c>
      <c r="Z1501" s="20" t="str">
        <f t="shared" si="191"/>
        <v>Credial</v>
      </c>
      <c r="AA1501" s="75">
        <v>39842</v>
      </c>
      <c r="AB1501" s="1220"/>
      <c r="AC1501" s="147">
        <f t="shared" si="186"/>
        <v>6</v>
      </c>
      <c r="AD1501" s="20" t="str">
        <f t="shared" si="188"/>
        <v>OK</v>
      </c>
      <c r="AE1501" s="11" t="str">
        <f t="shared" si="187"/>
        <v>-</v>
      </c>
      <c r="AF1501" s="20" t="e">
        <f>IF(#REF!="","",AA1501-#REF!)</f>
        <v>#REF!</v>
      </c>
      <c r="AG1501" s="97"/>
      <c r="AH1501" s="62"/>
      <c r="AI1501"/>
    </row>
    <row r="1502" spans="1:35" s="32" customFormat="1" hidden="1" outlineLevel="1" x14ac:dyDescent="0.2">
      <c r="A1502"/>
      <c r="B1502" s="19">
        <v>5</v>
      </c>
      <c r="C1502" s="383">
        <v>366</v>
      </c>
      <c r="D1502" s="20" t="s">
        <v>30</v>
      </c>
      <c r="E1502" s="153">
        <v>39836</v>
      </c>
      <c r="F1502" s="91"/>
      <c r="G1502" s="19">
        <v>5</v>
      </c>
      <c r="H1502" s="20">
        <v>366</v>
      </c>
      <c r="I1502" s="20">
        <v>366</v>
      </c>
      <c r="J1502" s="20">
        <v>366</v>
      </c>
      <c r="K1502" s="20">
        <v>0</v>
      </c>
      <c r="L1502" s="156">
        <v>39839</v>
      </c>
      <c r="M1502" s="92"/>
      <c r="N1502" s="19">
        <v>5</v>
      </c>
      <c r="O1502" s="20">
        <v>366</v>
      </c>
      <c r="P1502" s="20">
        <v>366</v>
      </c>
      <c r="Q1502" s="20">
        <v>0</v>
      </c>
      <c r="R1502" s="20">
        <v>366</v>
      </c>
      <c r="S1502" s="4">
        <v>0</v>
      </c>
      <c r="T1502" s="4">
        <v>0</v>
      </c>
      <c r="U1502" s="163">
        <v>39836</v>
      </c>
      <c r="V1502" s="19">
        <v>5</v>
      </c>
      <c r="W1502" s="20">
        <v>366</v>
      </c>
      <c r="X1502" s="437" t="str">
        <f t="shared" si="189"/>
        <v>OK</v>
      </c>
      <c r="Y1502" s="334">
        <f t="shared" si="192"/>
        <v>0</v>
      </c>
      <c r="Z1502" s="20" t="str">
        <f t="shared" si="191"/>
        <v>Ikeia</v>
      </c>
      <c r="AA1502" s="75">
        <v>39842</v>
      </c>
      <c r="AB1502" s="1220"/>
      <c r="AC1502" s="147">
        <f t="shared" si="186"/>
        <v>6</v>
      </c>
      <c r="AD1502" s="20" t="str">
        <f t="shared" si="188"/>
        <v>OK</v>
      </c>
      <c r="AE1502" s="11" t="str">
        <f t="shared" si="187"/>
        <v>-</v>
      </c>
      <c r="AF1502" s="20" t="e">
        <f>IF(#REF!="","",AA1502-#REF!)</f>
        <v>#REF!</v>
      </c>
      <c r="AG1502" s="97"/>
      <c r="AH1502" s="62"/>
      <c r="AI1502"/>
    </row>
    <row r="1503" spans="1:35" s="32" customFormat="1" hidden="1" outlineLevel="1" x14ac:dyDescent="0.2">
      <c r="A1503"/>
      <c r="B1503" s="19">
        <v>6</v>
      </c>
      <c r="C1503" s="383">
        <v>17</v>
      </c>
      <c r="D1503" s="20" t="s">
        <v>31</v>
      </c>
      <c r="E1503" s="153">
        <v>39836</v>
      </c>
      <c r="F1503" s="91"/>
      <c r="G1503" s="19">
        <v>6</v>
      </c>
      <c r="H1503" s="20">
        <v>17</v>
      </c>
      <c r="I1503" s="20">
        <v>17</v>
      </c>
      <c r="J1503" s="20">
        <v>17</v>
      </c>
      <c r="K1503" s="20">
        <v>0</v>
      </c>
      <c r="L1503" s="156">
        <v>39839</v>
      </c>
      <c r="M1503" s="92"/>
      <c r="N1503" s="19">
        <v>6</v>
      </c>
      <c r="O1503" s="20">
        <v>17</v>
      </c>
      <c r="P1503" s="20">
        <v>17</v>
      </c>
      <c r="Q1503" s="20">
        <v>0</v>
      </c>
      <c r="R1503" s="20">
        <v>17</v>
      </c>
      <c r="S1503" s="4">
        <v>0</v>
      </c>
      <c r="T1503" s="4">
        <v>0</v>
      </c>
      <c r="U1503" s="163">
        <v>39836</v>
      </c>
      <c r="V1503" s="19">
        <v>6</v>
      </c>
      <c r="W1503" s="20">
        <v>17</v>
      </c>
      <c r="X1503" s="437" t="str">
        <f t="shared" si="189"/>
        <v>OK</v>
      </c>
      <c r="Y1503" s="334">
        <f t="shared" si="192"/>
        <v>0</v>
      </c>
      <c r="Z1503" s="20" t="str">
        <f t="shared" si="191"/>
        <v>Moviflor</v>
      </c>
      <c r="AA1503" s="75">
        <v>39842</v>
      </c>
      <c r="AB1503" s="1220"/>
      <c r="AC1503" s="147">
        <f t="shared" ref="AC1503:AC1566" si="193">DAYS360(E1503,AA1503)</f>
        <v>6</v>
      </c>
      <c r="AD1503" s="20" t="str">
        <f t="shared" si="188"/>
        <v>OK</v>
      </c>
      <c r="AE1503" s="11" t="str">
        <f t="shared" ref="AE1503:AE1566" si="194">IF(AND((AA1503=""),$E$8&gt;(V1557+5)),"ALERTA","-")</f>
        <v>-</v>
      </c>
      <c r="AF1503" s="20" t="e">
        <f>IF(#REF!="","",AA1503-#REF!)</f>
        <v>#REF!</v>
      </c>
      <c r="AG1503" s="97"/>
      <c r="AH1503" s="62"/>
      <c r="AI1503"/>
    </row>
    <row r="1504" spans="1:35" s="32" customFormat="1" hidden="1" outlineLevel="1" x14ac:dyDescent="0.2">
      <c r="A1504"/>
      <c r="B1504" s="19">
        <v>7</v>
      </c>
      <c r="C1504" s="383">
        <v>189</v>
      </c>
      <c r="D1504" s="20" t="s">
        <v>32</v>
      </c>
      <c r="E1504" s="153">
        <v>39836</v>
      </c>
      <c r="F1504" s="91"/>
      <c r="G1504" s="19">
        <v>7</v>
      </c>
      <c r="H1504" s="20">
        <v>189</v>
      </c>
      <c r="I1504" s="20">
        <v>189</v>
      </c>
      <c r="J1504" s="20">
        <v>189</v>
      </c>
      <c r="K1504" s="20">
        <v>0</v>
      </c>
      <c r="L1504" s="156">
        <v>39839</v>
      </c>
      <c r="M1504" s="92"/>
      <c r="N1504" s="19">
        <v>7</v>
      </c>
      <c r="O1504" s="20">
        <v>189</v>
      </c>
      <c r="P1504" s="20">
        <v>189</v>
      </c>
      <c r="Q1504" s="20">
        <v>0</v>
      </c>
      <c r="R1504" s="20">
        <v>189</v>
      </c>
      <c r="S1504" s="4">
        <v>0</v>
      </c>
      <c r="T1504" s="4">
        <v>0</v>
      </c>
      <c r="U1504" s="163">
        <v>39836</v>
      </c>
      <c r="V1504" s="19">
        <v>7</v>
      </c>
      <c r="W1504" s="20">
        <v>189</v>
      </c>
      <c r="X1504" s="437" t="str">
        <f t="shared" si="189"/>
        <v>OK</v>
      </c>
      <c r="Y1504" s="334">
        <f t="shared" si="192"/>
        <v>0</v>
      </c>
      <c r="Z1504" s="20" t="str">
        <f t="shared" si="191"/>
        <v>Conforama</v>
      </c>
      <c r="AA1504" s="75">
        <v>39842</v>
      </c>
      <c r="AB1504" s="1220"/>
      <c r="AC1504" s="147">
        <f t="shared" si="193"/>
        <v>6</v>
      </c>
      <c r="AD1504" s="20" t="str">
        <f t="shared" si="188"/>
        <v>OK</v>
      </c>
      <c r="AE1504" s="11" t="str">
        <f t="shared" si="194"/>
        <v>-</v>
      </c>
      <c r="AF1504" s="20" t="e">
        <f>IF(#REF!="","",AA1504-#REF!)</f>
        <v>#REF!</v>
      </c>
      <c r="AG1504" s="97"/>
      <c r="AH1504" s="62"/>
      <c r="AI1504"/>
    </row>
    <row r="1505" spans="1:36" s="32" customFormat="1" hidden="1" outlineLevel="1" x14ac:dyDescent="0.2">
      <c r="A1505"/>
      <c r="B1505" s="19">
        <v>8</v>
      </c>
      <c r="C1505" s="383">
        <v>38</v>
      </c>
      <c r="D1505" s="20" t="s">
        <v>34</v>
      </c>
      <c r="E1505" s="153">
        <v>39836</v>
      </c>
      <c r="F1505" s="91"/>
      <c r="G1505" s="19">
        <v>8</v>
      </c>
      <c r="H1505" s="20">
        <v>38</v>
      </c>
      <c r="I1505" s="20">
        <v>38</v>
      </c>
      <c r="J1505" s="20">
        <v>38</v>
      </c>
      <c r="K1505" s="20">
        <v>0</v>
      </c>
      <c r="L1505" s="156">
        <v>39839</v>
      </c>
      <c r="M1505" s="92"/>
      <c r="N1505" s="19">
        <v>8</v>
      </c>
      <c r="O1505" s="20">
        <v>38</v>
      </c>
      <c r="P1505" s="20">
        <v>38</v>
      </c>
      <c r="Q1505" s="20">
        <v>0</v>
      </c>
      <c r="R1505" s="20">
        <v>38</v>
      </c>
      <c r="S1505" s="4">
        <v>0</v>
      </c>
      <c r="T1505" s="4">
        <v>0</v>
      </c>
      <c r="U1505" s="163">
        <v>39836</v>
      </c>
      <c r="V1505" s="19">
        <v>8</v>
      </c>
      <c r="W1505" s="20">
        <v>38</v>
      </c>
      <c r="X1505" s="437" t="str">
        <f t="shared" si="189"/>
        <v>OK</v>
      </c>
      <c r="Y1505" s="334">
        <f t="shared" si="192"/>
        <v>0</v>
      </c>
      <c r="Z1505" s="20" t="str">
        <f t="shared" si="191"/>
        <v>Euronics</v>
      </c>
      <c r="AA1505" s="75">
        <v>39842</v>
      </c>
      <c r="AB1505" s="1220"/>
      <c r="AC1505" s="147">
        <f t="shared" si="193"/>
        <v>6</v>
      </c>
      <c r="AD1505" s="20" t="str">
        <f t="shared" si="188"/>
        <v>OK</v>
      </c>
      <c r="AE1505" s="11" t="str">
        <f t="shared" si="194"/>
        <v>-</v>
      </c>
      <c r="AF1505" s="20" t="e">
        <f>IF(#REF!="","",AA1505-#REF!)</f>
        <v>#REF!</v>
      </c>
      <c r="AG1505" s="97"/>
      <c r="AH1505" s="62"/>
      <c r="AI1505"/>
      <c r="AJ1505"/>
    </row>
    <row r="1506" spans="1:36" s="32" customFormat="1" hidden="1" outlineLevel="1" x14ac:dyDescent="0.2">
      <c r="A1506"/>
      <c r="B1506" s="19">
        <v>9</v>
      </c>
      <c r="C1506" s="383">
        <v>3</v>
      </c>
      <c r="D1506" s="20" t="s">
        <v>35</v>
      </c>
      <c r="E1506" s="153">
        <v>39836</v>
      </c>
      <c r="F1506" s="91"/>
      <c r="G1506" s="19">
        <v>9</v>
      </c>
      <c r="H1506" s="20">
        <v>3</v>
      </c>
      <c r="I1506" s="20">
        <v>3</v>
      </c>
      <c r="J1506" s="20">
        <v>3</v>
      </c>
      <c r="K1506" s="20">
        <v>0</v>
      </c>
      <c r="L1506" s="156">
        <v>39839</v>
      </c>
      <c r="M1506" s="92"/>
      <c r="N1506" s="19">
        <v>9</v>
      </c>
      <c r="O1506" s="20">
        <v>3</v>
      </c>
      <c r="P1506" s="20">
        <v>3</v>
      </c>
      <c r="Q1506" s="20">
        <v>0</v>
      </c>
      <c r="R1506" s="20">
        <v>3</v>
      </c>
      <c r="S1506" s="4">
        <v>0</v>
      </c>
      <c r="T1506" s="4">
        <v>0</v>
      </c>
      <c r="U1506" s="163">
        <v>39836</v>
      </c>
      <c r="V1506" s="19">
        <v>9</v>
      </c>
      <c r="W1506" s="20">
        <v>3</v>
      </c>
      <c r="X1506" s="437" t="str">
        <f t="shared" si="189"/>
        <v>OK</v>
      </c>
      <c r="Y1506" s="334">
        <f t="shared" si="192"/>
        <v>0</v>
      </c>
      <c r="Z1506" s="20" t="str">
        <f t="shared" si="191"/>
        <v>Tien 21</v>
      </c>
      <c r="AA1506" s="75">
        <v>39842</v>
      </c>
      <c r="AB1506" s="1220"/>
      <c r="AC1506" s="147">
        <f t="shared" si="193"/>
        <v>6</v>
      </c>
      <c r="AD1506" s="20" t="str">
        <f t="shared" si="188"/>
        <v>OK</v>
      </c>
      <c r="AE1506" s="11" t="str">
        <f t="shared" si="194"/>
        <v>-</v>
      </c>
      <c r="AF1506" s="20" t="e">
        <f>IF(#REF!="","",AA1506-#REF!)</f>
        <v>#REF!</v>
      </c>
      <c r="AG1506" s="97"/>
      <c r="AH1506" s="62"/>
      <c r="AI1506"/>
      <c r="AJ1506"/>
    </row>
    <row r="1507" spans="1:36" s="32" customFormat="1" hidden="1" outlineLevel="1" x14ac:dyDescent="0.2">
      <c r="A1507"/>
      <c r="B1507" s="22">
        <v>10</v>
      </c>
      <c r="C1507" s="404">
        <v>4</v>
      </c>
      <c r="D1507" s="21" t="s">
        <v>36</v>
      </c>
      <c r="E1507" s="153">
        <v>39836</v>
      </c>
      <c r="F1507" s="91"/>
      <c r="G1507" s="22">
        <v>10</v>
      </c>
      <c r="H1507" s="21">
        <v>4</v>
      </c>
      <c r="I1507" s="21">
        <v>4</v>
      </c>
      <c r="J1507" s="21">
        <v>4</v>
      </c>
      <c r="K1507" s="21">
        <v>0</v>
      </c>
      <c r="L1507" s="157">
        <v>39839</v>
      </c>
      <c r="M1507" s="92"/>
      <c r="N1507" s="22">
        <v>10</v>
      </c>
      <c r="O1507" s="21">
        <v>4</v>
      </c>
      <c r="P1507" s="21">
        <v>4</v>
      </c>
      <c r="Q1507" s="21">
        <v>0</v>
      </c>
      <c r="R1507" s="21">
        <v>4</v>
      </c>
      <c r="S1507" s="14">
        <v>0</v>
      </c>
      <c r="T1507" s="14">
        <v>0</v>
      </c>
      <c r="U1507" s="163">
        <v>39836</v>
      </c>
      <c r="V1507" s="22">
        <v>10</v>
      </c>
      <c r="W1507" s="21">
        <v>4</v>
      </c>
      <c r="X1507" s="437" t="str">
        <f t="shared" si="189"/>
        <v>OK</v>
      </c>
      <c r="Y1507" s="334">
        <f t="shared" si="192"/>
        <v>0</v>
      </c>
      <c r="Z1507" s="21" t="str">
        <f t="shared" si="191"/>
        <v>Confort</v>
      </c>
      <c r="AA1507" s="75">
        <v>39842</v>
      </c>
      <c r="AB1507" s="1221"/>
      <c r="AC1507" s="147">
        <f t="shared" si="193"/>
        <v>6</v>
      </c>
      <c r="AD1507" s="20" t="str">
        <f t="shared" si="188"/>
        <v>OK</v>
      </c>
      <c r="AE1507" s="11" t="str">
        <f t="shared" si="194"/>
        <v>-</v>
      </c>
      <c r="AF1507" s="20" t="e">
        <f>IF(#REF!="","",AA1507-#REF!)</f>
        <v>#REF!</v>
      </c>
      <c r="AG1507" s="97"/>
      <c r="AH1507" s="62"/>
      <c r="AI1507"/>
      <c r="AJ1507"/>
    </row>
    <row r="1508" spans="1:36" s="32" customFormat="1" hidden="1" outlineLevel="1" x14ac:dyDescent="0.2">
      <c r="A1508"/>
      <c r="B1508" s="19">
        <v>1</v>
      </c>
      <c r="C1508" s="383">
        <v>40</v>
      </c>
      <c r="D1508" s="20" t="s">
        <v>24</v>
      </c>
      <c r="E1508" s="153">
        <v>39840</v>
      </c>
      <c r="F1508" s="91"/>
      <c r="G1508" s="19">
        <v>1</v>
      </c>
      <c r="H1508" s="78">
        <v>39</v>
      </c>
      <c r="I1508" s="20">
        <v>40</v>
      </c>
      <c r="J1508" s="20">
        <v>40</v>
      </c>
      <c r="K1508" s="20">
        <v>0</v>
      </c>
      <c r="L1508" s="156">
        <v>39840</v>
      </c>
      <c r="M1508" s="92"/>
      <c r="N1508" s="19">
        <v>1</v>
      </c>
      <c r="O1508" s="20">
        <v>40</v>
      </c>
      <c r="P1508" s="20">
        <v>40</v>
      </c>
      <c r="Q1508" s="20">
        <v>0</v>
      </c>
      <c r="R1508" s="20">
        <v>40</v>
      </c>
      <c r="S1508" s="4">
        <v>0</v>
      </c>
      <c r="T1508" s="4">
        <v>0</v>
      </c>
      <c r="U1508" s="163">
        <v>39840</v>
      </c>
      <c r="V1508" s="19">
        <v>1</v>
      </c>
      <c r="W1508" s="20">
        <v>40</v>
      </c>
      <c r="X1508" s="437" t="str">
        <f t="shared" si="189"/>
        <v>OK</v>
      </c>
      <c r="Y1508" s="334">
        <f t="shared" si="192"/>
        <v>0</v>
      </c>
      <c r="Z1508" s="20" t="str">
        <f t="shared" si="191"/>
        <v>White</v>
      </c>
      <c r="AA1508" s="75">
        <v>39842</v>
      </c>
      <c r="AB1508" s="1219">
        <f>SUM(W1508:W1517)</f>
        <v>249</v>
      </c>
      <c r="AC1508" s="147">
        <f t="shared" si="193"/>
        <v>2</v>
      </c>
      <c r="AD1508" s="20" t="str">
        <f t="shared" si="188"/>
        <v>OK</v>
      </c>
      <c r="AE1508" s="11" t="str">
        <f t="shared" si="194"/>
        <v>-</v>
      </c>
      <c r="AF1508" s="20" t="e">
        <f>IF(#REF!="","",AA1508-#REF!)</f>
        <v>#REF!</v>
      </c>
      <c r="AG1508" s="97"/>
      <c r="AH1508" s="62"/>
      <c r="AI1508"/>
      <c r="AJ1508"/>
    </row>
    <row r="1509" spans="1:36" s="32" customFormat="1" hidden="1" outlineLevel="1" x14ac:dyDescent="0.2">
      <c r="A1509"/>
      <c r="B1509" s="19">
        <v>2</v>
      </c>
      <c r="C1509" s="383">
        <v>6</v>
      </c>
      <c r="D1509" s="20" t="s">
        <v>25</v>
      </c>
      <c r="E1509" s="153">
        <v>39840</v>
      </c>
      <c r="F1509" s="91"/>
      <c r="G1509" s="19">
        <v>2</v>
      </c>
      <c r="H1509" s="20">
        <v>6</v>
      </c>
      <c r="I1509" s="20">
        <v>6</v>
      </c>
      <c r="J1509" s="20">
        <v>6</v>
      </c>
      <c r="K1509" s="20">
        <v>0</v>
      </c>
      <c r="L1509" s="156">
        <v>39840</v>
      </c>
      <c r="M1509" s="92"/>
      <c r="N1509" s="19">
        <v>2</v>
      </c>
      <c r="O1509" s="20">
        <v>6</v>
      </c>
      <c r="P1509" s="20">
        <v>6</v>
      </c>
      <c r="Q1509" s="20">
        <v>0</v>
      </c>
      <c r="R1509" s="20">
        <v>6</v>
      </c>
      <c r="S1509" s="4">
        <v>0</v>
      </c>
      <c r="T1509" s="4">
        <v>0</v>
      </c>
      <c r="U1509" s="163">
        <v>39840</v>
      </c>
      <c r="V1509" s="19">
        <v>2</v>
      </c>
      <c r="W1509" s="20">
        <v>6</v>
      </c>
      <c r="X1509" s="437" t="str">
        <f t="shared" si="189"/>
        <v>OK</v>
      </c>
      <c r="Y1509" s="334">
        <f t="shared" si="192"/>
        <v>0</v>
      </c>
      <c r="Z1509" s="20" t="str">
        <f t="shared" si="191"/>
        <v>Green</v>
      </c>
      <c r="AA1509" s="75">
        <v>39842</v>
      </c>
      <c r="AB1509" s="1220"/>
      <c r="AC1509" s="147">
        <f t="shared" si="193"/>
        <v>2</v>
      </c>
      <c r="AD1509" s="20" t="str">
        <f t="shared" si="188"/>
        <v>OK</v>
      </c>
      <c r="AE1509" s="11" t="str">
        <f t="shared" si="194"/>
        <v>-</v>
      </c>
      <c r="AF1509" s="20" t="e">
        <f>IF(#REF!="","",AA1509-#REF!)</f>
        <v>#REF!</v>
      </c>
      <c r="AG1509" s="97"/>
      <c r="AH1509" s="62"/>
      <c r="AI1509"/>
      <c r="AJ1509"/>
    </row>
    <row r="1510" spans="1:36" s="32" customFormat="1" hidden="1" outlineLevel="1" x14ac:dyDescent="0.2">
      <c r="A1510"/>
      <c r="B1510" s="19">
        <v>3</v>
      </c>
      <c r="C1510" s="383">
        <v>8</v>
      </c>
      <c r="D1510" s="20" t="s">
        <v>26</v>
      </c>
      <c r="E1510" s="153">
        <v>39840</v>
      </c>
      <c r="F1510" s="91"/>
      <c r="G1510" s="19">
        <v>3</v>
      </c>
      <c r="H1510" s="20">
        <v>8</v>
      </c>
      <c r="I1510" s="20">
        <v>8</v>
      </c>
      <c r="J1510" s="20">
        <v>8</v>
      </c>
      <c r="K1510" s="20">
        <v>0</v>
      </c>
      <c r="L1510" s="156">
        <v>39840</v>
      </c>
      <c r="M1510" s="92"/>
      <c r="N1510" s="19">
        <v>3</v>
      </c>
      <c r="O1510" s="20">
        <v>8</v>
      </c>
      <c r="P1510" s="20">
        <v>8</v>
      </c>
      <c r="Q1510" s="20">
        <v>0</v>
      </c>
      <c r="R1510" s="20">
        <v>8</v>
      </c>
      <c r="S1510" s="4">
        <v>0</v>
      </c>
      <c r="T1510" s="4">
        <v>0</v>
      </c>
      <c r="U1510" s="163">
        <v>39840</v>
      </c>
      <c r="V1510" s="19">
        <v>3</v>
      </c>
      <c r="W1510" s="20">
        <v>8</v>
      </c>
      <c r="X1510" s="437" t="str">
        <f t="shared" si="189"/>
        <v>OK</v>
      </c>
      <c r="Y1510" s="334">
        <f t="shared" si="192"/>
        <v>0</v>
      </c>
      <c r="Z1510" s="20" t="str">
        <f t="shared" si="191"/>
        <v>Black</v>
      </c>
      <c r="AA1510" s="75">
        <v>39842</v>
      </c>
      <c r="AB1510" s="1220"/>
      <c r="AC1510" s="147">
        <f t="shared" si="193"/>
        <v>2</v>
      </c>
      <c r="AD1510" s="20" t="str">
        <f t="shared" si="188"/>
        <v>OK</v>
      </c>
      <c r="AE1510" s="11" t="str">
        <f t="shared" si="194"/>
        <v>-</v>
      </c>
      <c r="AF1510" s="20" t="e">
        <f>IF(#REF!="","",AA1510-#REF!)</f>
        <v>#REF!</v>
      </c>
      <c r="AG1510" s="97"/>
      <c r="AH1510" s="62"/>
      <c r="AI1510"/>
      <c r="AJ1510"/>
    </row>
    <row r="1511" spans="1:36" s="32" customFormat="1" hidden="1" outlineLevel="1" x14ac:dyDescent="0.2">
      <c r="A1511"/>
      <c r="B1511" s="19">
        <v>4</v>
      </c>
      <c r="C1511" s="383">
        <v>17</v>
      </c>
      <c r="D1511" s="20" t="s">
        <v>29</v>
      </c>
      <c r="E1511" s="153">
        <v>39840</v>
      </c>
      <c r="F1511" s="91"/>
      <c r="G1511" s="19">
        <v>4</v>
      </c>
      <c r="H1511" s="20">
        <v>17</v>
      </c>
      <c r="I1511" s="20">
        <v>17</v>
      </c>
      <c r="J1511" s="20">
        <v>17</v>
      </c>
      <c r="K1511" s="20">
        <v>0</v>
      </c>
      <c r="L1511" s="156">
        <v>39840</v>
      </c>
      <c r="M1511" s="92"/>
      <c r="N1511" s="19">
        <v>4</v>
      </c>
      <c r="O1511" s="20">
        <v>17</v>
      </c>
      <c r="P1511" s="20">
        <v>17</v>
      </c>
      <c r="Q1511" s="20">
        <v>0</v>
      </c>
      <c r="R1511" s="20">
        <v>17</v>
      </c>
      <c r="S1511" s="4">
        <v>0</v>
      </c>
      <c r="T1511" s="4">
        <v>0</v>
      </c>
      <c r="U1511" s="163">
        <v>39840</v>
      </c>
      <c r="V1511" s="19">
        <v>4</v>
      </c>
      <c r="W1511" s="20">
        <v>17</v>
      </c>
      <c r="X1511" s="437" t="str">
        <f t="shared" si="189"/>
        <v>OK</v>
      </c>
      <c r="Y1511" s="334">
        <f t="shared" si="192"/>
        <v>0</v>
      </c>
      <c r="Z1511" s="20" t="str">
        <f t="shared" si="191"/>
        <v>Credial</v>
      </c>
      <c r="AA1511" s="75">
        <v>39842</v>
      </c>
      <c r="AB1511" s="1220"/>
      <c r="AC1511" s="147">
        <f t="shared" si="193"/>
        <v>2</v>
      </c>
      <c r="AD1511" s="20" t="str">
        <f t="shared" si="188"/>
        <v>OK</v>
      </c>
      <c r="AE1511" s="11" t="str">
        <f t="shared" si="194"/>
        <v>-</v>
      </c>
      <c r="AF1511" s="20" t="e">
        <f>IF(#REF!="","",AA1511-#REF!)</f>
        <v>#REF!</v>
      </c>
      <c r="AG1511" s="97"/>
      <c r="AH1511" s="62"/>
      <c r="AI1511"/>
      <c r="AJ1511"/>
    </row>
    <row r="1512" spans="1:36" s="32" customFormat="1" hidden="1" outlineLevel="1" x14ac:dyDescent="0.2">
      <c r="A1512"/>
      <c r="B1512" s="19">
        <v>5</v>
      </c>
      <c r="C1512" s="383">
        <v>103</v>
      </c>
      <c r="D1512" s="20" t="s">
        <v>30</v>
      </c>
      <c r="E1512" s="153">
        <v>39840</v>
      </c>
      <c r="F1512" s="91"/>
      <c r="G1512" s="19">
        <v>5</v>
      </c>
      <c r="H1512" s="20">
        <v>103</v>
      </c>
      <c r="I1512" s="20">
        <v>103</v>
      </c>
      <c r="J1512" s="20">
        <v>103</v>
      </c>
      <c r="K1512" s="20">
        <v>0</v>
      </c>
      <c r="L1512" s="156">
        <v>39840</v>
      </c>
      <c r="M1512" s="92"/>
      <c r="N1512" s="19">
        <v>5</v>
      </c>
      <c r="O1512" s="20">
        <v>103</v>
      </c>
      <c r="P1512" s="20">
        <v>103</v>
      </c>
      <c r="Q1512" s="20">
        <v>0</v>
      </c>
      <c r="R1512" s="20">
        <v>103</v>
      </c>
      <c r="S1512" s="4">
        <v>0</v>
      </c>
      <c r="T1512" s="4">
        <v>0</v>
      </c>
      <c r="U1512" s="163">
        <v>39840</v>
      </c>
      <c r="V1512" s="19">
        <v>5</v>
      </c>
      <c r="W1512" s="20">
        <v>103</v>
      </c>
      <c r="X1512" s="437" t="str">
        <f t="shared" si="189"/>
        <v>OK</v>
      </c>
      <c r="Y1512" s="334">
        <f t="shared" si="192"/>
        <v>0</v>
      </c>
      <c r="Z1512" s="20" t="str">
        <f t="shared" si="191"/>
        <v>Ikeia</v>
      </c>
      <c r="AA1512" s="75">
        <v>39842</v>
      </c>
      <c r="AB1512" s="1220"/>
      <c r="AC1512" s="147">
        <f t="shared" si="193"/>
        <v>2</v>
      </c>
      <c r="AD1512" s="20" t="str">
        <f t="shared" si="188"/>
        <v>OK</v>
      </c>
      <c r="AE1512" s="11" t="str">
        <f t="shared" si="194"/>
        <v>-</v>
      </c>
      <c r="AF1512" s="20" t="e">
        <f>IF(#REF!="","",AA1512-#REF!)</f>
        <v>#REF!</v>
      </c>
      <c r="AG1512" s="97"/>
      <c r="AH1512" s="62"/>
      <c r="AI1512"/>
      <c r="AJ1512"/>
    </row>
    <row r="1513" spans="1:36" s="32" customFormat="1" hidden="1" outlineLevel="1" x14ac:dyDescent="0.2">
      <c r="A1513"/>
      <c r="B1513" s="19">
        <v>6</v>
      </c>
      <c r="C1513" s="383">
        <v>1</v>
      </c>
      <c r="D1513" s="20" t="s">
        <v>31</v>
      </c>
      <c r="E1513" s="153">
        <v>39840</v>
      </c>
      <c r="F1513" s="91"/>
      <c r="G1513" s="19">
        <v>6</v>
      </c>
      <c r="H1513" s="20">
        <v>1</v>
      </c>
      <c r="I1513" s="20">
        <v>1</v>
      </c>
      <c r="J1513" s="20">
        <v>1</v>
      </c>
      <c r="K1513" s="20">
        <v>0</v>
      </c>
      <c r="L1513" s="156">
        <v>39840</v>
      </c>
      <c r="M1513" s="92"/>
      <c r="N1513" s="19">
        <v>6</v>
      </c>
      <c r="O1513" s="20">
        <v>1</v>
      </c>
      <c r="P1513" s="20">
        <v>1</v>
      </c>
      <c r="Q1513" s="20">
        <v>0</v>
      </c>
      <c r="R1513" s="20">
        <v>1</v>
      </c>
      <c r="S1513" s="4">
        <v>0</v>
      </c>
      <c r="T1513" s="4">
        <v>0</v>
      </c>
      <c r="U1513" s="163">
        <v>39840</v>
      </c>
      <c r="V1513" s="19">
        <v>6</v>
      </c>
      <c r="W1513" s="20">
        <v>1</v>
      </c>
      <c r="X1513" s="437" t="str">
        <f t="shared" si="189"/>
        <v>OK</v>
      </c>
      <c r="Y1513" s="334">
        <f t="shared" si="192"/>
        <v>0</v>
      </c>
      <c r="Z1513" s="20" t="str">
        <f t="shared" si="191"/>
        <v>Moviflor</v>
      </c>
      <c r="AA1513" s="75">
        <v>39842</v>
      </c>
      <c r="AB1513" s="1220"/>
      <c r="AC1513" s="147">
        <f t="shared" si="193"/>
        <v>2</v>
      </c>
      <c r="AD1513" s="20" t="str">
        <f t="shared" si="188"/>
        <v>OK</v>
      </c>
      <c r="AE1513" s="11" t="str">
        <f t="shared" si="194"/>
        <v>-</v>
      </c>
      <c r="AF1513" s="20" t="e">
        <f>IF(#REF!="","",AA1513-#REF!)</f>
        <v>#REF!</v>
      </c>
      <c r="AG1513" s="97"/>
      <c r="AH1513" s="62"/>
      <c r="AI1513"/>
      <c r="AJ1513"/>
    </row>
    <row r="1514" spans="1:36" s="32" customFormat="1" hidden="1" outlineLevel="1" x14ac:dyDescent="0.2">
      <c r="A1514"/>
      <c r="B1514" s="19">
        <v>7</v>
      </c>
      <c r="C1514" s="383">
        <v>59</v>
      </c>
      <c r="D1514" s="20" t="s">
        <v>32</v>
      </c>
      <c r="E1514" s="153">
        <v>39840</v>
      </c>
      <c r="F1514" s="91"/>
      <c r="G1514" s="19">
        <v>7</v>
      </c>
      <c r="H1514" s="20">
        <v>59</v>
      </c>
      <c r="I1514" s="20">
        <v>59</v>
      </c>
      <c r="J1514" s="20">
        <v>59</v>
      </c>
      <c r="K1514" s="20">
        <v>0</v>
      </c>
      <c r="L1514" s="156">
        <v>39840</v>
      </c>
      <c r="M1514" s="92"/>
      <c r="N1514" s="19">
        <v>7</v>
      </c>
      <c r="O1514" s="20">
        <v>59</v>
      </c>
      <c r="P1514" s="20">
        <v>59</v>
      </c>
      <c r="Q1514" s="20">
        <v>0</v>
      </c>
      <c r="R1514" s="20">
        <v>59</v>
      </c>
      <c r="S1514" s="4">
        <v>0</v>
      </c>
      <c r="T1514" s="4">
        <v>0</v>
      </c>
      <c r="U1514" s="163">
        <v>39840</v>
      </c>
      <c r="V1514" s="19">
        <v>7</v>
      </c>
      <c r="W1514" s="20">
        <v>59</v>
      </c>
      <c r="X1514" s="437" t="str">
        <f t="shared" si="189"/>
        <v>OK</v>
      </c>
      <c r="Y1514" s="334">
        <f t="shared" si="192"/>
        <v>0</v>
      </c>
      <c r="Z1514" s="20" t="str">
        <f t="shared" si="191"/>
        <v>Conforama</v>
      </c>
      <c r="AA1514" s="75">
        <v>39842</v>
      </c>
      <c r="AB1514" s="1220"/>
      <c r="AC1514" s="147">
        <f t="shared" si="193"/>
        <v>2</v>
      </c>
      <c r="AD1514" s="20" t="str">
        <f t="shared" si="188"/>
        <v>OK</v>
      </c>
      <c r="AE1514" s="11" t="str">
        <f t="shared" si="194"/>
        <v>-</v>
      </c>
      <c r="AF1514" s="20" t="e">
        <f>IF(#REF!="","",AA1514-#REF!)</f>
        <v>#REF!</v>
      </c>
      <c r="AG1514" s="97"/>
      <c r="AH1514" s="62"/>
      <c r="AI1514"/>
      <c r="AJ1514"/>
    </row>
    <row r="1515" spans="1:36" s="32" customFormat="1" hidden="1" outlineLevel="1" x14ac:dyDescent="0.2">
      <c r="A1515"/>
      <c r="B1515" s="19">
        <v>8</v>
      </c>
      <c r="C1515" s="383">
        <v>13</v>
      </c>
      <c r="D1515" s="20" t="s">
        <v>34</v>
      </c>
      <c r="E1515" s="153">
        <v>39840</v>
      </c>
      <c r="F1515" s="91"/>
      <c r="G1515" s="19">
        <v>8</v>
      </c>
      <c r="H1515" s="20">
        <v>13</v>
      </c>
      <c r="I1515" s="20">
        <v>13</v>
      </c>
      <c r="J1515" s="20">
        <v>13</v>
      </c>
      <c r="K1515" s="20">
        <v>0</v>
      </c>
      <c r="L1515" s="156">
        <v>39840</v>
      </c>
      <c r="M1515" s="92"/>
      <c r="N1515" s="19">
        <v>8</v>
      </c>
      <c r="O1515" s="20">
        <v>13</v>
      </c>
      <c r="P1515" s="20">
        <v>13</v>
      </c>
      <c r="Q1515" s="20">
        <v>0</v>
      </c>
      <c r="R1515" s="20">
        <v>13</v>
      </c>
      <c r="S1515" s="4">
        <v>0</v>
      </c>
      <c r="T1515" s="4">
        <v>0</v>
      </c>
      <c r="U1515" s="163">
        <v>39840</v>
      </c>
      <c r="V1515" s="19">
        <v>8</v>
      </c>
      <c r="W1515" s="20">
        <v>13</v>
      </c>
      <c r="X1515" s="437" t="str">
        <f t="shared" si="189"/>
        <v>OK</v>
      </c>
      <c r="Y1515" s="334">
        <f t="shared" si="192"/>
        <v>0</v>
      </c>
      <c r="Z1515" s="20" t="str">
        <f t="shared" si="191"/>
        <v>Euronics</v>
      </c>
      <c r="AA1515" s="75">
        <v>39842</v>
      </c>
      <c r="AB1515" s="1220"/>
      <c r="AC1515" s="147">
        <f t="shared" si="193"/>
        <v>2</v>
      </c>
      <c r="AD1515" s="20" t="str">
        <f t="shared" si="188"/>
        <v>OK</v>
      </c>
      <c r="AE1515" s="11" t="str">
        <f t="shared" si="194"/>
        <v>-</v>
      </c>
      <c r="AF1515" s="20" t="e">
        <f>IF(#REF!="","",AA1515-#REF!)</f>
        <v>#REF!</v>
      </c>
      <c r="AG1515" s="97"/>
      <c r="AH1515" s="62"/>
      <c r="AI1515"/>
      <c r="AJ1515"/>
    </row>
    <row r="1516" spans="1:36" s="32" customFormat="1" hidden="1" outlineLevel="1" x14ac:dyDescent="0.2">
      <c r="A1516"/>
      <c r="B1516" s="19">
        <v>9</v>
      </c>
      <c r="C1516" s="383">
        <v>1</v>
      </c>
      <c r="D1516" s="20" t="s">
        <v>35</v>
      </c>
      <c r="E1516" s="153">
        <v>39840</v>
      </c>
      <c r="F1516" s="91"/>
      <c r="G1516" s="19">
        <v>9</v>
      </c>
      <c r="H1516" s="20">
        <v>1</v>
      </c>
      <c r="I1516" s="20">
        <v>1</v>
      </c>
      <c r="J1516" s="20">
        <v>1</v>
      </c>
      <c r="K1516" s="20">
        <v>0</v>
      </c>
      <c r="L1516" s="156">
        <v>39840</v>
      </c>
      <c r="M1516" s="92"/>
      <c r="N1516" s="19">
        <v>9</v>
      </c>
      <c r="O1516" s="20">
        <v>1</v>
      </c>
      <c r="P1516" s="20">
        <v>1</v>
      </c>
      <c r="Q1516" s="20">
        <v>0</v>
      </c>
      <c r="R1516" s="20">
        <v>1</v>
      </c>
      <c r="S1516" s="4">
        <v>0</v>
      </c>
      <c r="T1516" s="4">
        <v>0</v>
      </c>
      <c r="U1516" s="163">
        <v>39840</v>
      </c>
      <c r="V1516" s="19">
        <v>9</v>
      </c>
      <c r="W1516" s="20">
        <v>1</v>
      </c>
      <c r="X1516" s="437" t="str">
        <f t="shared" si="189"/>
        <v>OK</v>
      </c>
      <c r="Y1516" s="334">
        <f t="shared" si="192"/>
        <v>0</v>
      </c>
      <c r="Z1516" s="20" t="str">
        <f t="shared" si="191"/>
        <v>Tien 21</v>
      </c>
      <c r="AA1516" s="75">
        <v>39842</v>
      </c>
      <c r="AB1516" s="1220"/>
      <c r="AC1516" s="147">
        <f t="shared" si="193"/>
        <v>2</v>
      </c>
      <c r="AD1516" s="20" t="str">
        <f t="shared" si="188"/>
        <v>OK</v>
      </c>
      <c r="AE1516" s="11" t="str">
        <f t="shared" si="194"/>
        <v>-</v>
      </c>
      <c r="AF1516" s="20" t="e">
        <f>IF(#REF!="","",AA1516-#REF!)</f>
        <v>#REF!</v>
      </c>
      <c r="AG1516" s="97"/>
      <c r="AH1516" s="62"/>
      <c r="AI1516"/>
      <c r="AJ1516"/>
    </row>
    <row r="1517" spans="1:36" s="32" customFormat="1" hidden="1" outlineLevel="1" x14ac:dyDescent="0.2">
      <c r="A1517"/>
      <c r="B1517" s="22">
        <v>10</v>
      </c>
      <c r="C1517" s="404">
        <v>1</v>
      </c>
      <c r="D1517" s="21" t="s">
        <v>36</v>
      </c>
      <c r="E1517" s="153">
        <v>39840</v>
      </c>
      <c r="F1517" s="91"/>
      <c r="G1517" s="22">
        <v>10</v>
      </c>
      <c r="H1517" s="21">
        <v>1</v>
      </c>
      <c r="I1517" s="21">
        <v>1</v>
      </c>
      <c r="J1517" s="21">
        <v>1</v>
      </c>
      <c r="K1517" s="21">
        <v>0</v>
      </c>
      <c r="L1517" s="157">
        <v>39840</v>
      </c>
      <c r="M1517" s="92"/>
      <c r="N1517" s="22">
        <v>10</v>
      </c>
      <c r="O1517" s="21">
        <v>1</v>
      </c>
      <c r="P1517" s="21">
        <v>1</v>
      </c>
      <c r="Q1517" s="21">
        <v>0</v>
      </c>
      <c r="R1517" s="21">
        <v>1</v>
      </c>
      <c r="S1517" s="14">
        <v>0</v>
      </c>
      <c r="T1517" s="14">
        <v>0</v>
      </c>
      <c r="U1517" s="163">
        <v>39840</v>
      </c>
      <c r="V1517" s="22">
        <v>10</v>
      </c>
      <c r="W1517" s="21">
        <v>1</v>
      </c>
      <c r="X1517" s="437" t="str">
        <f t="shared" si="189"/>
        <v>OK</v>
      </c>
      <c r="Y1517" s="334">
        <f t="shared" si="192"/>
        <v>0</v>
      </c>
      <c r="Z1517" s="21" t="str">
        <f t="shared" si="191"/>
        <v>Confort</v>
      </c>
      <c r="AA1517" s="75">
        <v>39842</v>
      </c>
      <c r="AB1517" s="1221"/>
      <c r="AC1517" s="147">
        <f t="shared" si="193"/>
        <v>2</v>
      </c>
      <c r="AD1517" s="20" t="str">
        <f t="shared" si="188"/>
        <v>OK</v>
      </c>
      <c r="AE1517" s="11" t="str">
        <f t="shared" si="194"/>
        <v>-</v>
      </c>
      <c r="AF1517" s="20" t="e">
        <f>IF(#REF!="","",AA1517-#REF!)</f>
        <v>#REF!</v>
      </c>
      <c r="AG1517" s="97"/>
      <c r="AH1517" s="62"/>
      <c r="AI1517"/>
      <c r="AJ1517"/>
    </row>
    <row r="1518" spans="1:36" s="32" customFormat="1" hidden="1" outlineLevel="1" x14ac:dyDescent="0.2">
      <c r="A1518"/>
      <c r="B1518" s="19">
        <v>1</v>
      </c>
      <c r="C1518" s="383">
        <v>38</v>
      </c>
      <c r="D1518" s="20" t="s">
        <v>24</v>
      </c>
      <c r="E1518" s="153">
        <v>39842</v>
      </c>
      <c r="F1518" s="91"/>
      <c r="G1518" s="19">
        <v>1</v>
      </c>
      <c r="H1518" s="78">
        <v>72</v>
      </c>
      <c r="I1518" s="20">
        <v>38</v>
      </c>
      <c r="J1518" s="20">
        <v>38</v>
      </c>
      <c r="K1518" s="20">
        <v>0</v>
      </c>
      <c r="L1518" s="156">
        <v>39843</v>
      </c>
      <c r="M1518" s="92"/>
      <c r="N1518" s="19">
        <v>1</v>
      </c>
      <c r="O1518" s="20">
        <v>38</v>
      </c>
      <c r="P1518" s="20">
        <v>38</v>
      </c>
      <c r="Q1518" s="20">
        <v>0</v>
      </c>
      <c r="R1518" s="20">
        <v>38</v>
      </c>
      <c r="S1518" s="4">
        <v>0</v>
      </c>
      <c r="T1518" s="4">
        <v>0</v>
      </c>
      <c r="U1518" s="163">
        <v>39842</v>
      </c>
      <c r="V1518" s="19">
        <v>1</v>
      </c>
      <c r="W1518" s="20">
        <v>38</v>
      </c>
      <c r="X1518" s="437" t="str">
        <f t="shared" si="189"/>
        <v>OK</v>
      </c>
      <c r="Y1518" s="334">
        <f t="shared" si="192"/>
        <v>0</v>
      </c>
      <c r="Z1518" s="20" t="str">
        <f t="shared" si="191"/>
        <v>White</v>
      </c>
      <c r="AA1518" s="75">
        <v>39846</v>
      </c>
      <c r="AB1518" s="1219">
        <f>SUM(W1518:W1528)</f>
        <v>292</v>
      </c>
      <c r="AC1518" s="147">
        <f t="shared" si="193"/>
        <v>3</v>
      </c>
      <c r="AD1518" s="20" t="str">
        <f t="shared" si="188"/>
        <v>OK</v>
      </c>
      <c r="AE1518" s="11" t="str">
        <f t="shared" si="194"/>
        <v>-</v>
      </c>
      <c r="AF1518" s="20" t="e">
        <f>IF(#REF!="","",AA1518-#REF!)</f>
        <v>#REF!</v>
      </c>
      <c r="AG1518" s="97"/>
      <c r="AH1518" s="62"/>
      <c r="AI1518"/>
      <c r="AJ1518"/>
    </row>
    <row r="1519" spans="1:36" s="32" customFormat="1" hidden="1" outlineLevel="1" x14ac:dyDescent="0.2">
      <c r="A1519"/>
      <c r="B1519" s="19">
        <v>2</v>
      </c>
      <c r="C1519" s="383">
        <v>8</v>
      </c>
      <c r="D1519" s="20" t="s">
        <v>25</v>
      </c>
      <c r="E1519" s="153">
        <v>39842</v>
      </c>
      <c r="F1519" s="91"/>
      <c r="G1519" s="19">
        <v>2</v>
      </c>
      <c r="H1519" s="20">
        <v>8</v>
      </c>
      <c r="I1519" s="20">
        <v>8</v>
      </c>
      <c r="J1519" s="20">
        <v>8</v>
      </c>
      <c r="K1519" s="20">
        <v>0</v>
      </c>
      <c r="L1519" s="156">
        <v>39843</v>
      </c>
      <c r="M1519" s="92"/>
      <c r="N1519" s="19">
        <v>2</v>
      </c>
      <c r="O1519" s="20">
        <v>8</v>
      </c>
      <c r="P1519" s="20">
        <v>8</v>
      </c>
      <c r="Q1519" s="20">
        <v>0</v>
      </c>
      <c r="R1519" s="20">
        <v>8</v>
      </c>
      <c r="S1519" s="4">
        <v>0</v>
      </c>
      <c r="T1519" s="4">
        <v>0</v>
      </c>
      <c r="U1519" s="163">
        <v>39842</v>
      </c>
      <c r="V1519" s="19">
        <v>2</v>
      </c>
      <c r="W1519" s="20">
        <v>8</v>
      </c>
      <c r="X1519" s="437" t="str">
        <f t="shared" si="189"/>
        <v>OK</v>
      </c>
      <c r="Y1519" s="334">
        <f t="shared" si="192"/>
        <v>0</v>
      </c>
      <c r="Z1519" s="20" t="str">
        <f t="shared" si="191"/>
        <v>Green</v>
      </c>
      <c r="AA1519" s="75">
        <v>39846</v>
      </c>
      <c r="AB1519" s="1220"/>
      <c r="AC1519" s="147">
        <f t="shared" si="193"/>
        <v>3</v>
      </c>
      <c r="AD1519" s="20" t="str">
        <f t="shared" si="188"/>
        <v>OK</v>
      </c>
      <c r="AE1519" s="11" t="str">
        <f t="shared" si="194"/>
        <v>-</v>
      </c>
      <c r="AF1519" s="20" t="e">
        <f>IF(#REF!="","",AA1519-#REF!)</f>
        <v>#REF!</v>
      </c>
      <c r="AG1519" s="97"/>
      <c r="AH1519" s="62"/>
      <c r="AI1519"/>
      <c r="AJ1519"/>
    </row>
    <row r="1520" spans="1:36" s="32" customFormat="1" hidden="1" outlineLevel="1" x14ac:dyDescent="0.2">
      <c r="A1520"/>
      <c r="B1520" s="19">
        <v>3</v>
      </c>
      <c r="C1520" s="383">
        <v>15</v>
      </c>
      <c r="D1520" s="20" t="s">
        <v>26</v>
      </c>
      <c r="E1520" s="153">
        <v>39842</v>
      </c>
      <c r="F1520" s="91"/>
      <c r="G1520" s="19">
        <v>3</v>
      </c>
      <c r="H1520" s="20">
        <v>15</v>
      </c>
      <c r="I1520" s="20">
        <v>15</v>
      </c>
      <c r="J1520" s="20">
        <v>15</v>
      </c>
      <c r="K1520" s="20">
        <v>0</v>
      </c>
      <c r="L1520" s="156">
        <v>39843</v>
      </c>
      <c r="M1520" s="92"/>
      <c r="N1520" s="19">
        <v>3</v>
      </c>
      <c r="O1520" s="20">
        <v>15</v>
      </c>
      <c r="P1520" s="20">
        <v>15</v>
      </c>
      <c r="Q1520" s="20">
        <v>0</v>
      </c>
      <c r="R1520" s="20">
        <v>15</v>
      </c>
      <c r="S1520" s="4">
        <v>0</v>
      </c>
      <c r="T1520" s="4">
        <v>0</v>
      </c>
      <c r="U1520" s="163">
        <v>39842</v>
      </c>
      <c r="V1520" s="19">
        <v>3</v>
      </c>
      <c r="W1520" s="20">
        <v>15</v>
      </c>
      <c r="X1520" s="437" t="str">
        <f t="shared" si="189"/>
        <v>OK</v>
      </c>
      <c r="Y1520" s="334">
        <f t="shared" si="192"/>
        <v>0</v>
      </c>
      <c r="Z1520" s="20" t="str">
        <f t="shared" si="191"/>
        <v>Black</v>
      </c>
      <c r="AA1520" s="75">
        <v>39846</v>
      </c>
      <c r="AB1520" s="1220"/>
      <c r="AC1520" s="147">
        <f t="shared" si="193"/>
        <v>3</v>
      </c>
      <c r="AD1520" s="20" t="str">
        <f t="shared" si="188"/>
        <v>OK</v>
      </c>
      <c r="AE1520" s="11" t="str">
        <f t="shared" si="194"/>
        <v>-</v>
      </c>
      <c r="AF1520" s="20" t="e">
        <f>IF(#REF!="","",AA1520-#REF!)</f>
        <v>#REF!</v>
      </c>
      <c r="AG1520" s="97"/>
      <c r="AH1520" s="62"/>
      <c r="AI1520"/>
      <c r="AJ1520"/>
    </row>
    <row r="1521" spans="1:36" s="32" customFormat="1" hidden="1" outlineLevel="1" x14ac:dyDescent="0.2">
      <c r="A1521"/>
      <c r="B1521" s="19">
        <v>4</v>
      </c>
      <c r="C1521" s="383">
        <v>2</v>
      </c>
      <c r="D1521" s="20" t="s">
        <v>28</v>
      </c>
      <c r="E1521" s="153">
        <v>39842</v>
      </c>
      <c r="F1521" s="91"/>
      <c r="G1521" s="19">
        <v>4</v>
      </c>
      <c r="H1521" s="20">
        <v>2</v>
      </c>
      <c r="I1521" s="20">
        <v>2</v>
      </c>
      <c r="J1521" s="20">
        <v>2</v>
      </c>
      <c r="K1521" s="20">
        <v>0</v>
      </c>
      <c r="L1521" s="156">
        <v>39843</v>
      </c>
      <c r="M1521" s="92"/>
      <c r="N1521" s="19">
        <v>4</v>
      </c>
      <c r="O1521" s="20">
        <v>2</v>
      </c>
      <c r="P1521" s="20">
        <v>2</v>
      </c>
      <c r="Q1521" s="20">
        <v>0</v>
      </c>
      <c r="R1521" s="20">
        <v>2</v>
      </c>
      <c r="S1521" s="4">
        <v>0</v>
      </c>
      <c r="T1521" s="4">
        <v>0</v>
      </c>
      <c r="U1521" s="163">
        <v>39842</v>
      </c>
      <c r="V1521" s="19">
        <v>4</v>
      </c>
      <c r="W1521" s="20">
        <v>2</v>
      </c>
      <c r="X1521" s="437" t="str">
        <f t="shared" si="189"/>
        <v>OK</v>
      </c>
      <c r="Y1521" s="334">
        <f t="shared" si="192"/>
        <v>0</v>
      </c>
      <c r="Z1521" s="20" t="str">
        <f t="shared" si="191"/>
        <v>Finance</v>
      </c>
      <c r="AA1521" s="75">
        <v>39846</v>
      </c>
      <c r="AB1521" s="1220"/>
      <c r="AC1521" s="147">
        <f t="shared" si="193"/>
        <v>3</v>
      </c>
      <c r="AD1521" s="20" t="str">
        <f t="shared" si="188"/>
        <v>OK</v>
      </c>
      <c r="AE1521" s="11" t="str">
        <f t="shared" si="194"/>
        <v>-</v>
      </c>
      <c r="AF1521" s="20" t="e">
        <f>IF(#REF!="","",AA1521-#REF!)</f>
        <v>#REF!</v>
      </c>
      <c r="AG1521" s="97"/>
      <c r="AH1521" s="62"/>
      <c r="AI1521"/>
      <c r="AJ1521"/>
    </row>
    <row r="1522" spans="1:36" s="32" customFormat="1" hidden="1" outlineLevel="1" x14ac:dyDescent="0.2">
      <c r="A1522"/>
      <c r="B1522" s="19">
        <v>5</v>
      </c>
      <c r="C1522" s="383">
        <v>23</v>
      </c>
      <c r="D1522" s="20" t="s">
        <v>29</v>
      </c>
      <c r="E1522" s="153">
        <v>39842</v>
      </c>
      <c r="F1522" s="91"/>
      <c r="G1522" s="19">
        <v>5</v>
      </c>
      <c r="H1522" s="20">
        <v>23</v>
      </c>
      <c r="I1522" s="20">
        <v>23</v>
      </c>
      <c r="J1522" s="20">
        <v>23</v>
      </c>
      <c r="K1522" s="20">
        <v>0</v>
      </c>
      <c r="L1522" s="156">
        <v>39843</v>
      </c>
      <c r="M1522" s="92"/>
      <c r="N1522" s="19">
        <v>5</v>
      </c>
      <c r="O1522" s="20">
        <v>23</v>
      </c>
      <c r="P1522" s="20">
        <v>23</v>
      </c>
      <c r="Q1522" s="20">
        <v>0</v>
      </c>
      <c r="R1522" s="20">
        <v>23</v>
      </c>
      <c r="S1522" s="4">
        <v>0</v>
      </c>
      <c r="T1522" s="4">
        <v>0</v>
      </c>
      <c r="U1522" s="163">
        <v>39842</v>
      </c>
      <c r="V1522" s="19">
        <v>5</v>
      </c>
      <c r="W1522" s="20">
        <v>23</v>
      </c>
      <c r="X1522" s="437" t="str">
        <f t="shared" si="189"/>
        <v>OK</v>
      </c>
      <c r="Y1522" s="334">
        <f t="shared" si="192"/>
        <v>0</v>
      </c>
      <c r="Z1522" s="20" t="str">
        <f t="shared" si="191"/>
        <v>Credial</v>
      </c>
      <c r="AA1522" s="75">
        <v>39846</v>
      </c>
      <c r="AB1522" s="1220"/>
      <c r="AC1522" s="147">
        <f t="shared" si="193"/>
        <v>3</v>
      </c>
      <c r="AD1522" s="20" t="str">
        <f t="shared" si="188"/>
        <v>OK</v>
      </c>
      <c r="AE1522" s="11" t="str">
        <f t="shared" si="194"/>
        <v>-</v>
      </c>
      <c r="AF1522" s="20" t="e">
        <f>IF(#REF!="","",AA1522-#REF!)</f>
        <v>#REF!</v>
      </c>
      <c r="AG1522" s="97"/>
      <c r="AH1522" s="62"/>
      <c r="AI1522"/>
      <c r="AJ1522"/>
    </row>
    <row r="1523" spans="1:36" s="32" customFormat="1" hidden="1" outlineLevel="1" x14ac:dyDescent="0.2">
      <c r="A1523"/>
      <c r="B1523" s="19">
        <v>6</v>
      </c>
      <c r="C1523" s="383">
        <v>76</v>
      </c>
      <c r="D1523" s="20" t="s">
        <v>30</v>
      </c>
      <c r="E1523" s="153">
        <v>39842</v>
      </c>
      <c r="F1523" s="91"/>
      <c r="G1523" s="19">
        <v>6</v>
      </c>
      <c r="H1523" s="20">
        <v>76</v>
      </c>
      <c r="I1523" s="20">
        <v>76</v>
      </c>
      <c r="J1523" s="20">
        <v>76</v>
      </c>
      <c r="K1523" s="20">
        <v>0</v>
      </c>
      <c r="L1523" s="156">
        <v>39843</v>
      </c>
      <c r="M1523" s="92"/>
      <c r="N1523" s="19">
        <v>6</v>
      </c>
      <c r="O1523" s="20">
        <v>76</v>
      </c>
      <c r="P1523" s="20">
        <v>76</v>
      </c>
      <c r="Q1523" s="20">
        <v>0</v>
      </c>
      <c r="R1523" s="20">
        <v>76</v>
      </c>
      <c r="S1523" s="4">
        <v>0</v>
      </c>
      <c r="T1523" s="4">
        <v>0</v>
      </c>
      <c r="U1523" s="163">
        <v>39842</v>
      </c>
      <c r="V1523" s="19">
        <v>6</v>
      </c>
      <c r="W1523" s="20">
        <v>76</v>
      </c>
      <c r="X1523" s="437" t="str">
        <f t="shared" si="189"/>
        <v>OK</v>
      </c>
      <c r="Y1523" s="334">
        <f t="shared" si="192"/>
        <v>0</v>
      </c>
      <c r="Z1523" s="20" t="str">
        <f t="shared" si="191"/>
        <v>Ikeia</v>
      </c>
      <c r="AA1523" s="75">
        <v>39846</v>
      </c>
      <c r="AB1523" s="1220"/>
      <c r="AC1523" s="147">
        <f t="shared" si="193"/>
        <v>3</v>
      </c>
      <c r="AD1523" s="20" t="str">
        <f t="shared" si="188"/>
        <v>OK</v>
      </c>
      <c r="AE1523" s="11" t="str">
        <f t="shared" si="194"/>
        <v>-</v>
      </c>
      <c r="AF1523" s="20" t="e">
        <f>IF(#REF!="","",AA1523-#REF!)</f>
        <v>#REF!</v>
      </c>
      <c r="AG1523" s="97"/>
      <c r="AH1523" s="62"/>
      <c r="AI1523"/>
      <c r="AJ1523"/>
    </row>
    <row r="1524" spans="1:36" s="32" customFormat="1" hidden="1" outlineLevel="1" x14ac:dyDescent="0.2">
      <c r="A1524"/>
      <c r="B1524" s="19">
        <v>7</v>
      </c>
      <c r="C1524" s="383">
        <v>5</v>
      </c>
      <c r="D1524" s="20" t="s">
        <v>31</v>
      </c>
      <c r="E1524" s="153">
        <v>39842</v>
      </c>
      <c r="F1524" s="91"/>
      <c r="G1524" s="19">
        <v>7</v>
      </c>
      <c r="H1524" s="20">
        <v>5</v>
      </c>
      <c r="I1524" s="20">
        <v>5</v>
      </c>
      <c r="J1524" s="20">
        <v>5</v>
      </c>
      <c r="K1524" s="20">
        <v>0</v>
      </c>
      <c r="L1524" s="156">
        <v>39843</v>
      </c>
      <c r="M1524" s="92"/>
      <c r="N1524" s="19">
        <v>7</v>
      </c>
      <c r="O1524" s="20">
        <v>5</v>
      </c>
      <c r="P1524" s="20">
        <v>5</v>
      </c>
      <c r="Q1524" s="20">
        <v>0</v>
      </c>
      <c r="R1524" s="20">
        <v>5</v>
      </c>
      <c r="S1524" s="4">
        <v>0</v>
      </c>
      <c r="T1524" s="4">
        <v>0</v>
      </c>
      <c r="U1524" s="163">
        <v>39842</v>
      </c>
      <c r="V1524" s="19">
        <v>7</v>
      </c>
      <c r="W1524" s="20">
        <v>5</v>
      </c>
      <c r="X1524" s="437" t="str">
        <f t="shared" si="189"/>
        <v>OK</v>
      </c>
      <c r="Y1524" s="334">
        <f t="shared" si="192"/>
        <v>0</v>
      </c>
      <c r="Z1524" s="20" t="str">
        <f t="shared" si="191"/>
        <v>Moviflor</v>
      </c>
      <c r="AA1524" s="75">
        <v>39846</v>
      </c>
      <c r="AB1524" s="1220"/>
      <c r="AC1524" s="147">
        <f t="shared" si="193"/>
        <v>3</v>
      </c>
      <c r="AD1524" s="20" t="str">
        <f t="shared" ref="AD1524:AD1587" si="195">IF(AA1524&gt;0,"OK","Pendente")</f>
        <v>OK</v>
      </c>
      <c r="AE1524" s="11" t="str">
        <f t="shared" si="194"/>
        <v>-</v>
      </c>
      <c r="AF1524" s="20" t="e">
        <f>IF(#REF!="","",AA1524-#REF!)</f>
        <v>#REF!</v>
      </c>
      <c r="AG1524" s="97"/>
      <c r="AH1524" s="62"/>
      <c r="AI1524"/>
      <c r="AJ1524"/>
    </row>
    <row r="1525" spans="1:36" s="32" customFormat="1" hidden="1" outlineLevel="1" x14ac:dyDescent="0.2">
      <c r="A1525"/>
      <c r="B1525" s="19">
        <v>8</v>
      </c>
      <c r="C1525" s="383">
        <v>121</v>
      </c>
      <c r="D1525" s="20" t="s">
        <v>32</v>
      </c>
      <c r="E1525" s="153">
        <v>39842</v>
      </c>
      <c r="F1525" s="91"/>
      <c r="G1525" s="19">
        <v>8</v>
      </c>
      <c r="H1525" s="20">
        <v>121</v>
      </c>
      <c r="I1525" s="20">
        <v>121</v>
      </c>
      <c r="J1525" s="20">
        <v>121</v>
      </c>
      <c r="K1525" s="20">
        <v>0</v>
      </c>
      <c r="L1525" s="156">
        <v>39843</v>
      </c>
      <c r="M1525" s="92"/>
      <c r="N1525" s="19">
        <v>8</v>
      </c>
      <c r="O1525" s="20">
        <v>121</v>
      </c>
      <c r="P1525" s="20">
        <v>121</v>
      </c>
      <c r="Q1525" s="20">
        <v>0</v>
      </c>
      <c r="R1525" s="20">
        <v>121</v>
      </c>
      <c r="S1525" s="4">
        <v>0</v>
      </c>
      <c r="T1525" s="4">
        <v>0</v>
      </c>
      <c r="U1525" s="163">
        <v>39842</v>
      </c>
      <c r="V1525" s="19">
        <v>8</v>
      </c>
      <c r="W1525" s="20">
        <v>121</v>
      </c>
      <c r="X1525" s="437" t="str">
        <f t="shared" si="189"/>
        <v>OK</v>
      </c>
      <c r="Y1525" s="334">
        <f t="shared" si="192"/>
        <v>0</v>
      </c>
      <c r="Z1525" s="20" t="str">
        <f t="shared" si="191"/>
        <v>Conforama</v>
      </c>
      <c r="AA1525" s="75">
        <v>39846</v>
      </c>
      <c r="AB1525" s="1220"/>
      <c r="AC1525" s="147">
        <f t="shared" si="193"/>
        <v>3</v>
      </c>
      <c r="AD1525" s="20" t="str">
        <f t="shared" si="195"/>
        <v>OK</v>
      </c>
      <c r="AE1525" s="11" t="str">
        <f t="shared" si="194"/>
        <v>-</v>
      </c>
      <c r="AF1525" s="20" t="e">
        <f>IF(#REF!="","",AA1525-#REF!)</f>
        <v>#REF!</v>
      </c>
      <c r="AG1525" s="97"/>
      <c r="AH1525" s="62"/>
      <c r="AI1525"/>
      <c r="AJ1525"/>
    </row>
    <row r="1526" spans="1:36" s="32" customFormat="1" hidden="1" outlineLevel="1" x14ac:dyDescent="0.2">
      <c r="A1526"/>
      <c r="B1526" s="19">
        <v>9</v>
      </c>
      <c r="C1526" s="383">
        <v>1</v>
      </c>
      <c r="D1526" s="20" t="s">
        <v>34</v>
      </c>
      <c r="E1526" s="153">
        <v>39842</v>
      </c>
      <c r="F1526" s="91"/>
      <c r="G1526" s="19">
        <v>9</v>
      </c>
      <c r="H1526" s="20">
        <v>1</v>
      </c>
      <c r="I1526" s="20">
        <v>1</v>
      </c>
      <c r="J1526" s="20">
        <v>1</v>
      </c>
      <c r="K1526" s="20">
        <v>0</v>
      </c>
      <c r="L1526" s="156">
        <v>39843</v>
      </c>
      <c r="M1526" s="92"/>
      <c r="N1526" s="19">
        <v>9</v>
      </c>
      <c r="O1526" s="20">
        <v>1</v>
      </c>
      <c r="P1526" s="20">
        <v>1</v>
      </c>
      <c r="Q1526" s="20">
        <v>0</v>
      </c>
      <c r="R1526" s="20">
        <v>1</v>
      </c>
      <c r="S1526" s="4">
        <v>0</v>
      </c>
      <c r="T1526" s="4">
        <v>0</v>
      </c>
      <c r="U1526" s="163">
        <v>39842</v>
      </c>
      <c r="V1526" s="19">
        <v>9</v>
      </c>
      <c r="W1526" s="20">
        <v>1</v>
      </c>
      <c r="X1526" s="437" t="str">
        <f t="shared" si="189"/>
        <v>OK</v>
      </c>
      <c r="Y1526" s="334">
        <f t="shared" si="192"/>
        <v>0</v>
      </c>
      <c r="Z1526" s="20" t="str">
        <f t="shared" si="191"/>
        <v>Euronics</v>
      </c>
      <c r="AA1526" s="75">
        <v>39846</v>
      </c>
      <c r="AB1526" s="1220"/>
      <c r="AC1526" s="147">
        <f t="shared" si="193"/>
        <v>3</v>
      </c>
      <c r="AD1526" s="20" t="str">
        <f t="shared" si="195"/>
        <v>OK</v>
      </c>
      <c r="AE1526" s="11" t="str">
        <f t="shared" si="194"/>
        <v>-</v>
      </c>
      <c r="AF1526" s="20" t="e">
        <f>IF(#REF!="","",AA1526-#REF!)</f>
        <v>#REF!</v>
      </c>
      <c r="AG1526" s="97"/>
      <c r="AH1526" s="62"/>
      <c r="AI1526"/>
      <c r="AJ1526"/>
    </row>
    <row r="1527" spans="1:36" s="32" customFormat="1" hidden="1" outlineLevel="1" x14ac:dyDescent="0.2">
      <c r="A1527"/>
      <c r="B1527" s="19">
        <v>10</v>
      </c>
      <c r="C1527" s="383">
        <v>2</v>
      </c>
      <c r="D1527" s="20" t="s">
        <v>36</v>
      </c>
      <c r="E1527" s="153">
        <v>39842</v>
      </c>
      <c r="F1527" s="91"/>
      <c r="G1527" s="19">
        <v>10</v>
      </c>
      <c r="H1527" s="20">
        <v>2</v>
      </c>
      <c r="I1527" s="20">
        <v>2</v>
      </c>
      <c r="J1527" s="20">
        <v>2</v>
      </c>
      <c r="K1527" s="20">
        <v>0</v>
      </c>
      <c r="L1527" s="156">
        <v>39843</v>
      </c>
      <c r="M1527" s="92"/>
      <c r="N1527" s="19">
        <v>10</v>
      </c>
      <c r="O1527" s="20">
        <v>2</v>
      </c>
      <c r="P1527" s="20">
        <v>2</v>
      </c>
      <c r="Q1527" s="20">
        <v>0</v>
      </c>
      <c r="R1527" s="20">
        <v>2</v>
      </c>
      <c r="S1527" s="4">
        <v>0</v>
      </c>
      <c r="T1527" s="4">
        <v>0</v>
      </c>
      <c r="U1527" s="163">
        <v>39842</v>
      </c>
      <c r="V1527" s="19">
        <v>10</v>
      </c>
      <c r="W1527" s="20">
        <v>2</v>
      </c>
      <c r="X1527" s="437" t="str">
        <f t="shared" si="189"/>
        <v>OK</v>
      </c>
      <c r="Y1527" s="334">
        <f t="shared" si="192"/>
        <v>0</v>
      </c>
      <c r="Z1527" s="20" t="str">
        <f t="shared" si="191"/>
        <v>Confort</v>
      </c>
      <c r="AA1527" s="75">
        <v>39846</v>
      </c>
      <c r="AB1527" s="1220"/>
      <c r="AC1527" s="147">
        <f t="shared" si="193"/>
        <v>3</v>
      </c>
      <c r="AD1527" s="20" t="str">
        <f t="shared" si="195"/>
        <v>OK</v>
      </c>
      <c r="AE1527" s="11" t="str">
        <f t="shared" si="194"/>
        <v>-</v>
      </c>
      <c r="AF1527" s="20" t="e">
        <f>IF(#REF!="","",AA1527-#REF!)</f>
        <v>#REF!</v>
      </c>
      <c r="AG1527" s="97"/>
      <c r="AH1527" s="62"/>
      <c r="AI1527"/>
      <c r="AJ1527"/>
    </row>
    <row r="1528" spans="1:36" s="32" customFormat="1" hidden="1" outlineLevel="1" x14ac:dyDescent="0.2">
      <c r="A1528"/>
      <c r="B1528" s="22">
        <v>11</v>
      </c>
      <c r="C1528" s="404">
        <v>1</v>
      </c>
      <c r="D1528" s="21" t="s">
        <v>37</v>
      </c>
      <c r="E1528" s="153">
        <v>39842</v>
      </c>
      <c r="F1528" s="91"/>
      <c r="G1528" s="22">
        <v>11</v>
      </c>
      <c r="H1528" s="21">
        <v>1</v>
      </c>
      <c r="I1528" s="21">
        <v>1</v>
      </c>
      <c r="J1528" s="21">
        <v>1</v>
      </c>
      <c r="K1528" s="21">
        <v>0</v>
      </c>
      <c r="L1528" s="157">
        <v>39843</v>
      </c>
      <c r="M1528" s="92"/>
      <c r="N1528" s="22">
        <v>11</v>
      </c>
      <c r="O1528" s="21">
        <v>1</v>
      </c>
      <c r="P1528" s="21">
        <v>1</v>
      </c>
      <c r="Q1528" s="21">
        <v>0</v>
      </c>
      <c r="R1528" s="21">
        <v>1</v>
      </c>
      <c r="S1528" s="14">
        <v>0</v>
      </c>
      <c r="T1528" s="14">
        <v>0</v>
      </c>
      <c r="U1528" s="163">
        <v>39842</v>
      </c>
      <c r="V1528" s="108">
        <v>11</v>
      </c>
      <c r="W1528" s="21">
        <v>1</v>
      </c>
      <c r="X1528" s="437" t="str">
        <f t="shared" si="189"/>
        <v>OK</v>
      </c>
      <c r="Y1528" s="334">
        <f t="shared" si="192"/>
        <v>0</v>
      </c>
      <c r="Z1528" s="21" t="str">
        <f t="shared" si="191"/>
        <v>Solmar</v>
      </c>
      <c r="AA1528" s="75">
        <v>39847</v>
      </c>
      <c r="AB1528" s="1221"/>
      <c r="AC1528" s="147">
        <f t="shared" si="193"/>
        <v>4</v>
      </c>
      <c r="AD1528" s="20" t="str">
        <f t="shared" si="195"/>
        <v>OK</v>
      </c>
      <c r="AE1528" s="11" t="str">
        <f t="shared" si="194"/>
        <v>-</v>
      </c>
      <c r="AF1528" s="20" t="e">
        <f>IF(#REF!="","",AA1528-#REF!)</f>
        <v>#REF!</v>
      </c>
      <c r="AG1528" s="97"/>
      <c r="AH1528" s="62"/>
      <c r="AI1528"/>
      <c r="AJ1528"/>
    </row>
    <row r="1529" spans="1:36" s="32" customFormat="1" hidden="1" outlineLevel="1" x14ac:dyDescent="0.2">
      <c r="A1529"/>
      <c r="B1529" s="19">
        <v>1</v>
      </c>
      <c r="C1529" s="383">
        <v>49</v>
      </c>
      <c r="D1529" s="20" t="s">
        <v>24</v>
      </c>
      <c r="E1529" s="153">
        <v>39846</v>
      </c>
      <c r="F1529" s="91"/>
      <c r="G1529" s="19">
        <v>1</v>
      </c>
      <c r="H1529" s="78">
        <v>177</v>
      </c>
      <c r="I1529" s="20">
        <v>49</v>
      </c>
      <c r="J1529" s="20">
        <v>49</v>
      </c>
      <c r="K1529" s="20">
        <v>0</v>
      </c>
      <c r="L1529" s="156">
        <v>39847</v>
      </c>
      <c r="M1529" s="92"/>
      <c r="N1529" s="19">
        <v>1</v>
      </c>
      <c r="O1529" s="20">
        <v>49</v>
      </c>
      <c r="P1529" s="20">
        <v>49</v>
      </c>
      <c r="Q1529" s="20">
        <v>0</v>
      </c>
      <c r="R1529" s="20">
        <v>49</v>
      </c>
      <c r="S1529" s="4">
        <v>0</v>
      </c>
      <c r="T1529" s="4">
        <v>0</v>
      </c>
      <c r="U1529" s="163">
        <v>39846</v>
      </c>
      <c r="V1529" s="106">
        <v>1</v>
      </c>
      <c r="W1529" s="20">
        <v>49</v>
      </c>
      <c r="X1529" s="437" t="str">
        <f t="shared" si="189"/>
        <v>OK</v>
      </c>
      <c r="Y1529" s="334">
        <f t="shared" si="192"/>
        <v>0</v>
      </c>
      <c r="Z1529" s="20" t="str">
        <f t="shared" si="191"/>
        <v>White</v>
      </c>
      <c r="AA1529" s="75">
        <v>39848</v>
      </c>
      <c r="AB1529" s="1219">
        <f>SUM(W1529:W1539)</f>
        <v>430</v>
      </c>
      <c r="AC1529" s="147">
        <f t="shared" si="193"/>
        <v>2</v>
      </c>
      <c r="AD1529" s="20" t="str">
        <f t="shared" si="195"/>
        <v>OK</v>
      </c>
      <c r="AE1529" s="11" t="str">
        <f t="shared" si="194"/>
        <v>-</v>
      </c>
      <c r="AF1529" s="20" t="e">
        <f>IF(#REF!="","",AA1529-#REF!)</f>
        <v>#REF!</v>
      </c>
      <c r="AG1529" s="97"/>
      <c r="AH1529" s="62"/>
      <c r="AI1529"/>
      <c r="AJ1529"/>
    </row>
    <row r="1530" spans="1:36" s="32" customFormat="1" hidden="1" outlineLevel="1" x14ac:dyDescent="0.2">
      <c r="A1530"/>
      <c r="B1530" s="19">
        <v>2</v>
      </c>
      <c r="C1530" s="383">
        <v>5</v>
      </c>
      <c r="D1530" s="20" t="s">
        <v>25</v>
      </c>
      <c r="E1530" s="153">
        <v>39846</v>
      </c>
      <c r="F1530" s="91"/>
      <c r="G1530" s="19">
        <v>2</v>
      </c>
      <c r="H1530" s="20">
        <v>5</v>
      </c>
      <c r="I1530" s="20">
        <v>5</v>
      </c>
      <c r="J1530" s="20">
        <v>5</v>
      </c>
      <c r="K1530" s="20">
        <v>0</v>
      </c>
      <c r="L1530" s="156">
        <v>39847</v>
      </c>
      <c r="M1530" s="92"/>
      <c r="N1530" s="19">
        <v>2</v>
      </c>
      <c r="O1530" s="20">
        <v>5</v>
      </c>
      <c r="P1530" s="20">
        <v>5</v>
      </c>
      <c r="Q1530" s="20">
        <v>0</v>
      </c>
      <c r="R1530" s="20">
        <v>5</v>
      </c>
      <c r="S1530" s="4">
        <v>0</v>
      </c>
      <c r="T1530" s="4">
        <v>0</v>
      </c>
      <c r="U1530" s="163">
        <v>39846</v>
      </c>
      <c r="V1530" s="106">
        <v>2</v>
      </c>
      <c r="W1530" s="20">
        <v>5</v>
      </c>
      <c r="X1530" s="437" t="str">
        <f t="shared" si="189"/>
        <v>OK</v>
      </c>
      <c r="Y1530" s="334">
        <f t="shared" si="192"/>
        <v>0</v>
      </c>
      <c r="Z1530" s="20" t="str">
        <f t="shared" si="191"/>
        <v>Green</v>
      </c>
      <c r="AA1530" s="75">
        <v>39848</v>
      </c>
      <c r="AB1530" s="1220"/>
      <c r="AC1530" s="147">
        <f t="shared" si="193"/>
        <v>2</v>
      </c>
      <c r="AD1530" s="20" t="str">
        <f t="shared" si="195"/>
        <v>OK</v>
      </c>
      <c r="AE1530" s="11" t="str">
        <f t="shared" si="194"/>
        <v>-</v>
      </c>
      <c r="AF1530" s="20" t="e">
        <f>IF(#REF!="","",AA1530-#REF!)</f>
        <v>#REF!</v>
      </c>
      <c r="AG1530" s="97"/>
      <c r="AH1530" s="62"/>
      <c r="AI1530"/>
      <c r="AJ1530"/>
    </row>
    <row r="1531" spans="1:36" s="32" customFormat="1" hidden="1" outlineLevel="1" x14ac:dyDescent="0.2">
      <c r="A1531"/>
      <c r="B1531" s="19">
        <v>3</v>
      </c>
      <c r="C1531" s="383">
        <v>15</v>
      </c>
      <c r="D1531" s="20" t="s">
        <v>26</v>
      </c>
      <c r="E1531" s="153">
        <v>39846</v>
      </c>
      <c r="F1531" s="91"/>
      <c r="G1531" s="19">
        <v>3</v>
      </c>
      <c r="H1531" s="20">
        <v>15</v>
      </c>
      <c r="I1531" s="20">
        <v>15</v>
      </c>
      <c r="J1531" s="20">
        <v>15</v>
      </c>
      <c r="K1531" s="20">
        <v>0</v>
      </c>
      <c r="L1531" s="156">
        <v>39847</v>
      </c>
      <c r="M1531" s="92"/>
      <c r="N1531" s="19">
        <v>3</v>
      </c>
      <c r="O1531" s="20">
        <v>15</v>
      </c>
      <c r="P1531" s="20">
        <v>15</v>
      </c>
      <c r="Q1531" s="20">
        <v>0</v>
      </c>
      <c r="R1531" s="20">
        <v>15</v>
      </c>
      <c r="S1531" s="4">
        <v>0</v>
      </c>
      <c r="T1531" s="4">
        <v>0</v>
      </c>
      <c r="U1531" s="163">
        <v>39846</v>
      </c>
      <c r="V1531" s="106">
        <v>3</v>
      </c>
      <c r="W1531" s="20">
        <v>15</v>
      </c>
      <c r="X1531" s="437" t="str">
        <f t="shared" si="189"/>
        <v>OK</v>
      </c>
      <c r="Y1531" s="334">
        <f t="shared" si="192"/>
        <v>0</v>
      </c>
      <c r="Z1531" s="20" t="str">
        <f t="shared" si="191"/>
        <v>Black</v>
      </c>
      <c r="AA1531" s="75">
        <v>39848</v>
      </c>
      <c r="AB1531" s="1220"/>
      <c r="AC1531" s="147">
        <f t="shared" si="193"/>
        <v>2</v>
      </c>
      <c r="AD1531" s="20" t="str">
        <f t="shared" si="195"/>
        <v>OK</v>
      </c>
      <c r="AE1531" s="11" t="str">
        <f t="shared" si="194"/>
        <v>-</v>
      </c>
      <c r="AF1531" s="20" t="e">
        <f>IF(#REF!="","",AA1531-#REF!)</f>
        <v>#REF!</v>
      </c>
      <c r="AG1531" s="97"/>
      <c r="AH1531" s="62"/>
      <c r="AI1531"/>
      <c r="AJ1531"/>
    </row>
    <row r="1532" spans="1:36" s="32" customFormat="1" hidden="1" outlineLevel="1" x14ac:dyDescent="0.2">
      <c r="A1532"/>
      <c r="B1532" s="19">
        <v>4</v>
      </c>
      <c r="C1532" s="383">
        <v>68</v>
      </c>
      <c r="D1532" s="20" t="s">
        <v>29</v>
      </c>
      <c r="E1532" s="153">
        <v>39846</v>
      </c>
      <c r="F1532" s="91"/>
      <c r="G1532" s="19">
        <v>4</v>
      </c>
      <c r="H1532" s="20">
        <v>68</v>
      </c>
      <c r="I1532" s="20">
        <v>68</v>
      </c>
      <c r="J1532" s="20">
        <v>68</v>
      </c>
      <c r="K1532" s="20">
        <v>0</v>
      </c>
      <c r="L1532" s="156">
        <v>39847</v>
      </c>
      <c r="M1532" s="92"/>
      <c r="N1532" s="19">
        <v>4</v>
      </c>
      <c r="O1532" s="20">
        <v>68</v>
      </c>
      <c r="P1532" s="20">
        <v>68</v>
      </c>
      <c r="Q1532" s="20">
        <v>0</v>
      </c>
      <c r="R1532" s="20">
        <v>68</v>
      </c>
      <c r="S1532" s="4">
        <v>0</v>
      </c>
      <c r="T1532" s="4">
        <v>0</v>
      </c>
      <c r="U1532" s="163">
        <v>39846</v>
      </c>
      <c r="V1532" s="106">
        <v>4</v>
      </c>
      <c r="W1532" s="20">
        <v>68</v>
      </c>
      <c r="X1532" s="437" t="str">
        <f t="shared" si="189"/>
        <v>OK</v>
      </c>
      <c r="Y1532" s="334">
        <f t="shared" si="192"/>
        <v>0</v>
      </c>
      <c r="Z1532" s="20" t="str">
        <f t="shared" si="191"/>
        <v>Credial</v>
      </c>
      <c r="AA1532" s="75">
        <v>39848</v>
      </c>
      <c r="AB1532" s="1220"/>
      <c r="AC1532" s="147">
        <f t="shared" si="193"/>
        <v>2</v>
      </c>
      <c r="AD1532" s="20" t="str">
        <f t="shared" si="195"/>
        <v>OK</v>
      </c>
      <c r="AE1532" s="11" t="str">
        <f t="shared" si="194"/>
        <v>-</v>
      </c>
      <c r="AF1532" s="20" t="e">
        <f>IF(#REF!="","",AA1532-#REF!)</f>
        <v>#REF!</v>
      </c>
      <c r="AG1532" s="97"/>
      <c r="AH1532" s="62"/>
      <c r="AI1532"/>
      <c r="AJ1532"/>
    </row>
    <row r="1533" spans="1:36" s="32" customFormat="1" hidden="1" outlineLevel="1" x14ac:dyDescent="0.2">
      <c r="A1533"/>
      <c r="B1533" s="19">
        <v>5</v>
      </c>
      <c r="C1533" s="383">
        <v>129</v>
      </c>
      <c r="D1533" s="20" t="s">
        <v>30</v>
      </c>
      <c r="E1533" s="153">
        <v>39846</v>
      </c>
      <c r="F1533" s="91"/>
      <c r="G1533" s="19">
        <v>5</v>
      </c>
      <c r="H1533" s="20">
        <v>129</v>
      </c>
      <c r="I1533" s="20">
        <v>129</v>
      </c>
      <c r="J1533" s="20">
        <v>129</v>
      </c>
      <c r="K1533" s="20">
        <v>0</v>
      </c>
      <c r="L1533" s="156">
        <v>39847</v>
      </c>
      <c r="M1533" s="92"/>
      <c r="N1533" s="19">
        <v>5</v>
      </c>
      <c r="O1533" s="20">
        <v>129</v>
      </c>
      <c r="P1533" s="20">
        <v>129</v>
      </c>
      <c r="Q1533" s="20">
        <v>0</v>
      </c>
      <c r="R1533" s="20">
        <v>129</v>
      </c>
      <c r="S1533" s="4">
        <v>0</v>
      </c>
      <c r="T1533" s="4">
        <v>0</v>
      </c>
      <c r="U1533" s="163">
        <v>39846</v>
      </c>
      <c r="V1533" s="106">
        <v>5</v>
      </c>
      <c r="W1533" s="20">
        <v>129</v>
      </c>
      <c r="X1533" s="437" t="str">
        <f t="shared" si="189"/>
        <v>OK</v>
      </c>
      <c r="Y1533" s="334">
        <f t="shared" si="192"/>
        <v>0</v>
      </c>
      <c r="Z1533" s="20" t="str">
        <f t="shared" si="191"/>
        <v>Ikeia</v>
      </c>
      <c r="AA1533" s="75">
        <v>39848</v>
      </c>
      <c r="AB1533" s="1220"/>
      <c r="AC1533" s="147">
        <f t="shared" si="193"/>
        <v>2</v>
      </c>
      <c r="AD1533" s="20" t="str">
        <f t="shared" si="195"/>
        <v>OK</v>
      </c>
      <c r="AE1533" s="11" t="str">
        <f t="shared" si="194"/>
        <v>-</v>
      </c>
      <c r="AF1533" s="20" t="e">
        <f>IF(#REF!="","",AA1533-#REF!)</f>
        <v>#REF!</v>
      </c>
      <c r="AG1533" s="97"/>
      <c r="AH1533" s="62"/>
      <c r="AI1533"/>
      <c r="AJ1533"/>
    </row>
    <row r="1534" spans="1:36" s="32" customFormat="1" hidden="1" outlineLevel="1" x14ac:dyDescent="0.2">
      <c r="A1534"/>
      <c r="B1534" s="19">
        <v>6</v>
      </c>
      <c r="C1534" s="383">
        <v>76</v>
      </c>
      <c r="D1534" s="20" t="s">
        <v>31</v>
      </c>
      <c r="E1534" s="153">
        <v>39846</v>
      </c>
      <c r="F1534" s="91"/>
      <c r="G1534" s="19">
        <v>6</v>
      </c>
      <c r="H1534" s="20">
        <v>76</v>
      </c>
      <c r="I1534" s="20">
        <v>76</v>
      </c>
      <c r="J1534" s="20">
        <v>76</v>
      </c>
      <c r="K1534" s="20">
        <v>0</v>
      </c>
      <c r="L1534" s="156">
        <v>39847</v>
      </c>
      <c r="M1534" s="92"/>
      <c r="N1534" s="19">
        <v>6</v>
      </c>
      <c r="O1534" s="20">
        <v>76</v>
      </c>
      <c r="P1534" s="20">
        <v>76</v>
      </c>
      <c r="Q1534" s="20">
        <v>0</v>
      </c>
      <c r="R1534" s="20">
        <v>76</v>
      </c>
      <c r="S1534" s="4">
        <v>0</v>
      </c>
      <c r="T1534" s="4">
        <v>0</v>
      </c>
      <c r="U1534" s="163">
        <v>39846</v>
      </c>
      <c r="V1534" s="106">
        <v>7</v>
      </c>
      <c r="W1534" s="20">
        <v>76</v>
      </c>
      <c r="X1534" s="437" t="str">
        <f t="shared" si="189"/>
        <v>OK</v>
      </c>
      <c r="Y1534" s="334">
        <f t="shared" si="192"/>
        <v>0</v>
      </c>
      <c r="Z1534" s="20" t="str">
        <f t="shared" si="191"/>
        <v>Moviflor</v>
      </c>
      <c r="AA1534" s="75">
        <v>39848</v>
      </c>
      <c r="AB1534" s="1220"/>
      <c r="AC1534" s="147">
        <f t="shared" si="193"/>
        <v>2</v>
      </c>
      <c r="AD1534" s="20" t="str">
        <f t="shared" si="195"/>
        <v>OK</v>
      </c>
      <c r="AE1534" s="11" t="str">
        <f t="shared" si="194"/>
        <v>-</v>
      </c>
      <c r="AF1534" s="20" t="e">
        <f>IF(#REF!="","",AA1534-#REF!)</f>
        <v>#REF!</v>
      </c>
      <c r="AG1534" s="97"/>
      <c r="AH1534" s="62"/>
      <c r="AI1534"/>
      <c r="AJ1534"/>
    </row>
    <row r="1535" spans="1:36" s="32" customFormat="1" hidden="1" outlineLevel="1" x14ac:dyDescent="0.2">
      <c r="A1535"/>
      <c r="B1535" s="19">
        <v>7</v>
      </c>
      <c r="C1535" s="383">
        <v>55</v>
      </c>
      <c r="D1535" s="20" t="s">
        <v>32</v>
      </c>
      <c r="E1535" s="153">
        <v>39846</v>
      </c>
      <c r="F1535" s="91"/>
      <c r="G1535" s="19">
        <v>7</v>
      </c>
      <c r="H1535" s="20">
        <v>55</v>
      </c>
      <c r="I1535" s="20">
        <v>55</v>
      </c>
      <c r="J1535" s="20">
        <v>55</v>
      </c>
      <c r="K1535" s="20">
        <v>0</v>
      </c>
      <c r="L1535" s="156">
        <v>39847</v>
      </c>
      <c r="M1535" s="92"/>
      <c r="N1535" s="19">
        <v>7</v>
      </c>
      <c r="O1535" s="20">
        <v>55</v>
      </c>
      <c r="P1535" s="20">
        <v>55</v>
      </c>
      <c r="Q1535" s="20">
        <v>0</v>
      </c>
      <c r="R1535" s="20">
        <v>55</v>
      </c>
      <c r="S1535" s="4">
        <v>0</v>
      </c>
      <c r="T1535" s="4">
        <v>0</v>
      </c>
      <c r="U1535" s="163">
        <v>39846</v>
      </c>
      <c r="V1535" s="106">
        <v>7</v>
      </c>
      <c r="W1535" s="20">
        <v>55</v>
      </c>
      <c r="X1535" s="437" t="str">
        <f t="shared" si="189"/>
        <v>OK</v>
      </c>
      <c r="Y1535" s="334">
        <f t="shared" si="192"/>
        <v>0</v>
      </c>
      <c r="Z1535" s="20" t="str">
        <f t="shared" si="191"/>
        <v>Conforama</v>
      </c>
      <c r="AA1535" s="75">
        <v>39848</v>
      </c>
      <c r="AB1535" s="1220"/>
      <c r="AC1535" s="147">
        <f t="shared" si="193"/>
        <v>2</v>
      </c>
      <c r="AD1535" s="20" t="str">
        <f t="shared" si="195"/>
        <v>OK</v>
      </c>
      <c r="AE1535" s="11" t="str">
        <f t="shared" si="194"/>
        <v>-</v>
      </c>
      <c r="AF1535" s="20" t="e">
        <f>IF(#REF!="","",AA1535-#REF!)</f>
        <v>#REF!</v>
      </c>
      <c r="AG1535" s="97"/>
      <c r="AH1535" s="62"/>
      <c r="AI1535"/>
      <c r="AJ1535"/>
    </row>
    <row r="1536" spans="1:36" s="32" customFormat="1" hidden="1" outlineLevel="1" x14ac:dyDescent="0.2">
      <c r="A1536"/>
      <c r="B1536" s="19">
        <v>8</v>
      </c>
      <c r="C1536" s="383">
        <v>20</v>
      </c>
      <c r="D1536" s="20" t="s">
        <v>34</v>
      </c>
      <c r="E1536" s="153">
        <v>39846</v>
      </c>
      <c r="F1536" s="91"/>
      <c r="G1536" s="19">
        <v>8</v>
      </c>
      <c r="H1536" s="20">
        <v>20</v>
      </c>
      <c r="I1536" s="20">
        <v>20</v>
      </c>
      <c r="J1536" s="20">
        <v>20</v>
      </c>
      <c r="K1536" s="20">
        <v>0</v>
      </c>
      <c r="L1536" s="156">
        <v>39847</v>
      </c>
      <c r="M1536" s="92"/>
      <c r="N1536" s="19">
        <v>8</v>
      </c>
      <c r="O1536" s="20">
        <v>20</v>
      </c>
      <c r="P1536" s="20">
        <v>20</v>
      </c>
      <c r="Q1536" s="20">
        <v>0</v>
      </c>
      <c r="R1536" s="20">
        <v>20</v>
      </c>
      <c r="S1536" s="4">
        <v>0</v>
      </c>
      <c r="T1536" s="4">
        <v>0</v>
      </c>
      <c r="U1536" s="163">
        <v>39846</v>
      </c>
      <c r="V1536" s="106">
        <v>8</v>
      </c>
      <c r="W1536" s="20">
        <v>20</v>
      </c>
      <c r="X1536" s="437" t="str">
        <f t="shared" si="189"/>
        <v>OK</v>
      </c>
      <c r="Y1536" s="334">
        <f t="shared" si="192"/>
        <v>0</v>
      </c>
      <c r="Z1536" s="20" t="str">
        <f t="shared" si="191"/>
        <v>Euronics</v>
      </c>
      <c r="AA1536" s="75">
        <v>39848</v>
      </c>
      <c r="AB1536" s="1220"/>
      <c r="AC1536" s="147">
        <f t="shared" si="193"/>
        <v>2</v>
      </c>
      <c r="AD1536" s="20" t="str">
        <f t="shared" si="195"/>
        <v>OK</v>
      </c>
      <c r="AE1536" s="11" t="str">
        <f t="shared" si="194"/>
        <v>-</v>
      </c>
      <c r="AF1536" s="20" t="e">
        <f>IF(#REF!="","",AA1536-#REF!)</f>
        <v>#REF!</v>
      </c>
      <c r="AG1536" s="97"/>
      <c r="AH1536" s="62"/>
      <c r="AI1536"/>
      <c r="AJ1536"/>
    </row>
    <row r="1537" spans="1:36" s="32" customFormat="1" hidden="1" outlineLevel="1" x14ac:dyDescent="0.2">
      <c r="A1537"/>
      <c r="B1537" s="19">
        <v>9</v>
      </c>
      <c r="C1537" s="383">
        <v>8</v>
      </c>
      <c r="D1537" s="20" t="s">
        <v>35</v>
      </c>
      <c r="E1537" s="153">
        <v>39846</v>
      </c>
      <c r="F1537" s="91"/>
      <c r="G1537" s="19">
        <v>9</v>
      </c>
      <c r="H1537" s="20">
        <v>8</v>
      </c>
      <c r="I1537" s="20">
        <v>8</v>
      </c>
      <c r="J1537" s="20">
        <v>8</v>
      </c>
      <c r="K1537" s="20">
        <v>0</v>
      </c>
      <c r="L1537" s="156">
        <v>39847</v>
      </c>
      <c r="M1537" s="92"/>
      <c r="N1537" s="19">
        <v>9</v>
      </c>
      <c r="O1537" s="20">
        <v>8</v>
      </c>
      <c r="P1537" s="20">
        <v>8</v>
      </c>
      <c r="Q1537" s="20">
        <v>0</v>
      </c>
      <c r="R1537" s="20">
        <v>8</v>
      </c>
      <c r="S1537" s="4">
        <v>0</v>
      </c>
      <c r="T1537" s="4">
        <v>0</v>
      </c>
      <c r="U1537" s="163">
        <v>39846</v>
      </c>
      <c r="V1537" s="106">
        <v>9</v>
      </c>
      <c r="W1537" s="20">
        <v>8</v>
      </c>
      <c r="X1537" s="437" t="str">
        <f t="shared" si="189"/>
        <v>OK</v>
      </c>
      <c r="Y1537" s="334">
        <f t="shared" si="192"/>
        <v>0</v>
      </c>
      <c r="Z1537" s="20" t="str">
        <f t="shared" si="191"/>
        <v>Tien 21</v>
      </c>
      <c r="AA1537" s="75">
        <v>39848</v>
      </c>
      <c r="AB1537" s="1220"/>
      <c r="AC1537" s="147">
        <f t="shared" si="193"/>
        <v>2</v>
      </c>
      <c r="AD1537" s="20" t="str">
        <f t="shared" si="195"/>
        <v>OK</v>
      </c>
      <c r="AE1537" s="11" t="str">
        <f t="shared" si="194"/>
        <v>-</v>
      </c>
      <c r="AF1537" s="20" t="e">
        <f>IF(#REF!="","",AA1537-#REF!)</f>
        <v>#REF!</v>
      </c>
      <c r="AG1537" s="97"/>
      <c r="AH1537" s="62"/>
      <c r="AI1537"/>
      <c r="AJ1537"/>
    </row>
    <row r="1538" spans="1:36" s="32" customFormat="1" hidden="1" outlineLevel="1" x14ac:dyDescent="0.2">
      <c r="A1538"/>
      <c r="B1538" s="19">
        <v>10</v>
      </c>
      <c r="C1538" s="383">
        <v>4</v>
      </c>
      <c r="D1538" s="20" t="s">
        <v>36</v>
      </c>
      <c r="E1538" s="153">
        <v>39846</v>
      </c>
      <c r="F1538" s="91"/>
      <c r="G1538" s="19">
        <v>10</v>
      </c>
      <c r="H1538" s="20">
        <v>4</v>
      </c>
      <c r="I1538" s="20">
        <v>4</v>
      </c>
      <c r="J1538" s="20">
        <v>4</v>
      </c>
      <c r="K1538" s="20">
        <v>0</v>
      </c>
      <c r="L1538" s="156">
        <v>39847</v>
      </c>
      <c r="M1538" s="92"/>
      <c r="N1538" s="19">
        <v>10</v>
      </c>
      <c r="O1538" s="20">
        <v>4</v>
      </c>
      <c r="P1538" s="20">
        <v>4</v>
      </c>
      <c r="Q1538" s="20">
        <v>0</v>
      </c>
      <c r="R1538" s="20">
        <v>4</v>
      </c>
      <c r="S1538" s="4">
        <v>0</v>
      </c>
      <c r="T1538" s="4">
        <v>0</v>
      </c>
      <c r="U1538" s="163">
        <v>39846</v>
      </c>
      <c r="V1538" s="106">
        <v>10</v>
      </c>
      <c r="W1538" s="20">
        <v>4</v>
      </c>
      <c r="X1538" s="437" t="str">
        <f t="shared" si="189"/>
        <v>OK</v>
      </c>
      <c r="Y1538" s="334">
        <f t="shared" si="192"/>
        <v>0</v>
      </c>
      <c r="Z1538" s="20" t="str">
        <f t="shared" si="191"/>
        <v>Confort</v>
      </c>
      <c r="AA1538" s="75">
        <v>39848</v>
      </c>
      <c r="AB1538" s="1220"/>
      <c r="AC1538" s="147">
        <f t="shared" si="193"/>
        <v>2</v>
      </c>
      <c r="AD1538" s="20" t="str">
        <f t="shared" si="195"/>
        <v>OK</v>
      </c>
      <c r="AE1538" s="11" t="str">
        <f t="shared" si="194"/>
        <v>-</v>
      </c>
      <c r="AF1538" s="20" t="e">
        <f>IF(#REF!="","",AA1538-#REF!)</f>
        <v>#REF!</v>
      </c>
      <c r="AG1538" s="97"/>
      <c r="AH1538" s="62"/>
      <c r="AI1538"/>
      <c r="AJ1538"/>
    </row>
    <row r="1539" spans="1:36" s="32" customFormat="1" hidden="1" outlineLevel="1" x14ac:dyDescent="0.2">
      <c r="A1539"/>
      <c r="B1539" s="22">
        <v>11</v>
      </c>
      <c r="C1539" s="404">
        <v>1</v>
      </c>
      <c r="D1539" s="21" t="s">
        <v>37</v>
      </c>
      <c r="E1539" s="153">
        <v>39846</v>
      </c>
      <c r="F1539" s="91"/>
      <c r="G1539" s="22">
        <v>11</v>
      </c>
      <c r="H1539" s="21">
        <v>1</v>
      </c>
      <c r="I1539" s="21">
        <v>1</v>
      </c>
      <c r="J1539" s="21">
        <v>1</v>
      </c>
      <c r="K1539" s="21">
        <v>0</v>
      </c>
      <c r="L1539" s="157">
        <v>39847</v>
      </c>
      <c r="M1539" s="92"/>
      <c r="N1539" s="22">
        <v>11</v>
      </c>
      <c r="O1539" s="21">
        <v>1</v>
      </c>
      <c r="P1539" s="21">
        <v>1</v>
      </c>
      <c r="Q1539" s="21">
        <v>0</v>
      </c>
      <c r="R1539" s="21">
        <v>1</v>
      </c>
      <c r="S1539" s="14">
        <v>0</v>
      </c>
      <c r="T1539" s="14">
        <v>0</v>
      </c>
      <c r="U1539" s="163">
        <v>39846</v>
      </c>
      <c r="V1539" s="108">
        <v>11</v>
      </c>
      <c r="W1539" s="21">
        <v>1</v>
      </c>
      <c r="X1539" s="437" t="str">
        <f t="shared" si="189"/>
        <v>OK</v>
      </c>
      <c r="Y1539" s="334">
        <f t="shared" si="192"/>
        <v>0</v>
      </c>
      <c r="Z1539" s="21" t="str">
        <f t="shared" si="191"/>
        <v>Solmar</v>
      </c>
      <c r="AA1539" s="75">
        <v>39848</v>
      </c>
      <c r="AB1539" s="1221"/>
      <c r="AC1539" s="147">
        <f t="shared" si="193"/>
        <v>2</v>
      </c>
      <c r="AD1539" s="20" t="str">
        <f t="shared" si="195"/>
        <v>OK</v>
      </c>
      <c r="AE1539" s="11" t="str">
        <f t="shared" si="194"/>
        <v>-</v>
      </c>
      <c r="AF1539" s="20" t="e">
        <f>IF(#REF!="","",AA1539-#REF!)</f>
        <v>#REF!</v>
      </c>
      <c r="AG1539" s="97"/>
      <c r="AH1539" s="62"/>
      <c r="AI1539"/>
      <c r="AJ1539"/>
    </row>
    <row r="1540" spans="1:36" s="32" customFormat="1" hidden="1" outlineLevel="1" x14ac:dyDescent="0.2">
      <c r="A1540"/>
      <c r="B1540" s="19">
        <v>1</v>
      </c>
      <c r="C1540" s="383">
        <v>315</v>
      </c>
      <c r="D1540" s="20" t="s">
        <v>24</v>
      </c>
      <c r="E1540" s="153">
        <v>39848</v>
      </c>
      <c r="F1540" s="91"/>
      <c r="G1540" s="19">
        <v>1</v>
      </c>
      <c r="H1540" s="78">
        <v>577</v>
      </c>
      <c r="I1540" s="20">
        <v>315</v>
      </c>
      <c r="J1540" s="20">
        <v>315</v>
      </c>
      <c r="K1540" s="20">
        <v>0</v>
      </c>
      <c r="L1540" s="156">
        <v>39849</v>
      </c>
      <c r="M1540" s="92"/>
      <c r="N1540" s="19">
        <v>1</v>
      </c>
      <c r="O1540" s="20">
        <v>315</v>
      </c>
      <c r="P1540" s="20">
        <v>315</v>
      </c>
      <c r="Q1540" s="20">
        <v>0</v>
      </c>
      <c r="R1540" s="20">
        <v>315</v>
      </c>
      <c r="S1540" s="4">
        <v>0</v>
      </c>
      <c r="T1540" s="4">
        <v>0</v>
      </c>
      <c r="U1540" s="163">
        <v>39848</v>
      </c>
      <c r="V1540" s="106">
        <v>1</v>
      </c>
      <c r="W1540" s="20">
        <v>315</v>
      </c>
      <c r="X1540" s="437" t="str">
        <f t="shared" si="189"/>
        <v>OK</v>
      </c>
      <c r="Y1540" s="334">
        <f t="shared" si="192"/>
        <v>0</v>
      </c>
      <c r="Z1540" s="20" t="str">
        <f t="shared" si="191"/>
        <v>White</v>
      </c>
      <c r="AA1540" s="75">
        <v>39850</v>
      </c>
      <c r="AB1540" s="1219">
        <f>SUM(W1540:W1549)</f>
        <v>509</v>
      </c>
      <c r="AC1540" s="147">
        <f t="shared" si="193"/>
        <v>2</v>
      </c>
      <c r="AD1540" s="20" t="str">
        <f t="shared" si="195"/>
        <v>OK</v>
      </c>
      <c r="AE1540" s="11" t="str">
        <f t="shared" si="194"/>
        <v>-</v>
      </c>
      <c r="AF1540" s="20" t="e">
        <f>IF(#REF!="","",AA1540-#REF!)</f>
        <v>#REF!</v>
      </c>
      <c r="AG1540" s="97"/>
      <c r="AH1540" s="62"/>
      <c r="AI1540"/>
      <c r="AJ1540"/>
    </row>
    <row r="1541" spans="1:36" s="32" customFormat="1" hidden="1" outlineLevel="1" x14ac:dyDescent="0.2">
      <c r="A1541"/>
      <c r="B1541" s="19">
        <v>2</v>
      </c>
      <c r="C1541" s="383">
        <v>5</v>
      </c>
      <c r="D1541" s="20" t="s">
        <v>25</v>
      </c>
      <c r="E1541" s="153">
        <v>39848</v>
      </c>
      <c r="F1541" s="91"/>
      <c r="G1541" s="19">
        <v>2</v>
      </c>
      <c r="H1541" s="20">
        <v>5</v>
      </c>
      <c r="I1541" s="20">
        <v>5</v>
      </c>
      <c r="J1541" s="20">
        <v>5</v>
      </c>
      <c r="K1541" s="20">
        <v>0</v>
      </c>
      <c r="L1541" s="156">
        <v>39849</v>
      </c>
      <c r="M1541" s="92"/>
      <c r="N1541" s="19">
        <v>2</v>
      </c>
      <c r="O1541" s="20">
        <v>5</v>
      </c>
      <c r="P1541" s="20">
        <v>5</v>
      </c>
      <c r="Q1541" s="20">
        <v>0</v>
      </c>
      <c r="R1541" s="20">
        <v>5</v>
      </c>
      <c r="S1541" s="4">
        <v>0</v>
      </c>
      <c r="T1541" s="4">
        <v>0</v>
      </c>
      <c r="U1541" s="163">
        <v>39848</v>
      </c>
      <c r="V1541" s="106">
        <v>2</v>
      </c>
      <c r="W1541" s="20">
        <v>5</v>
      </c>
      <c r="X1541" s="437" t="str">
        <f t="shared" si="189"/>
        <v>OK</v>
      </c>
      <c r="Y1541" s="334">
        <f t="shared" si="192"/>
        <v>0</v>
      </c>
      <c r="Z1541" s="20" t="str">
        <f t="shared" si="191"/>
        <v>Green</v>
      </c>
      <c r="AA1541" s="75">
        <v>39853</v>
      </c>
      <c r="AB1541" s="1220"/>
      <c r="AC1541" s="147">
        <f t="shared" si="193"/>
        <v>5</v>
      </c>
      <c r="AD1541" s="20" t="str">
        <f t="shared" si="195"/>
        <v>OK</v>
      </c>
      <c r="AE1541" s="11" t="str">
        <f t="shared" si="194"/>
        <v>-</v>
      </c>
      <c r="AF1541" s="20" t="e">
        <f>IF(#REF!="","",AA1541-#REF!)</f>
        <v>#REF!</v>
      </c>
      <c r="AG1541" s="97"/>
      <c r="AH1541" s="62"/>
      <c r="AI1541"/>
      <c r="AJ1541"/>
    </row>
    <row r="1542" spans="1:36" s="32" customFormat="1" hidden="1" outlineLevel="1" x14ac:dyDescent="0.2">
      <c r="A1542"/>
      <c r="B1542" s="19">
        <v>3</v>
      </c>
      <c r="C1542" s="383">
        <v>16</v>
      </c>
      <c r="D1542" s="20" t="s">
        <v>26</v>
      </c>
      <c r="E1542" s="153">
        <v>39848</v>
      </c>
      <c r="F1542" s="91"/>
      <c r="G1542" s="19">
        <v>3</v>
      </c>
      <c r="H1542" s="20">
        <v>16</v>
      </c>
      <c r="I1542" s="20">
        <v>16</v>
      </c>
      <c r="J1542" s="20">
        <v>16</v>
      </c>
      <c r="K1542" s="20">
        <v>0</v>
      </c>
      <c r="L1542" s="156">
        <v>39849</v>
      </c>
      <c r="M1542" s="92"/>
      <c r="N1542" s="19">
        <v>3</v>
      </c>
      <c r="O1542" s="20">
        <v>16</v>
      </c>
      <c r="P1542" s="20">
        <v>16</v>
      </c>
      <c r="Q1542" s="20">
        <v>0</v>
      </c>
      <c r="R1542" s="20">
        <v>16</v>
      </c>
      <c r="S1542" s="4">
        <v>0</v>
      </c>
      <c r="T1542" s="4">
        <v>0</v>
      </c>
      <c r="U1542" s="163">
        <v>39848</v>
      </c>
      <c r="V1542" s="106">
        <v>3</v>
      </c>
      <c r="W1542" s="20">
        <v>16</v>
      </c>
      <c r="X1542" s="437" t="str">
        <f t="shared" si="189"/>
        <v>OK</v>
      </c>
      <c r="Y1542" s="334">
        <f t="shared" si="192"/>
        <v>0</v>
      </c>
      <c r="Z1542" s="20" t="str">
        <f t="shared" si="191"/>
        <v>Black</v>
      </c>
      <c r="AA1542" s="75">
        <v>39853</v>
      </c>
      <c r="AB1542" s="1220"/>
      <c r="AC1542" s="147">
        <f t="shared" si="193"/>
        <v>5</v>
      </c>
      <c r="AD1542" s="20" t="str">
        <f t="shared" si="195"/>
        <v>OK</v>
      </c>
      <c r="AE1542" s="11" t="str">
        <f t="shared" si="194"/>
        <v>-</v>
      </c>
      <c r="AF1542" s="20" t="e">
        <f>IF(#REF!="","",AA1542-#REF!)</f>
        <v>#REF!</v>
      </c>
      <c r="AG1542" s="97"/>
      <c r="AH1542" s="62"/>
      <c r="AI1542"/>
      <c r="AJ1542"/>
    </row>
    <row r="1543" spans="1:36" s="32" customFormat="1" hidden="1" outlineLevel="1" x14ac:dyDescent="0.2">
      <c r="A1543"/>
      <c r="B1543" s="19">
        <v>4</v>
      </c>
      <c r="C1543" s="383">
        <v>28</v>
      </c>
      <c r="D1543" s="20" t="s">
        <v>29</v>
      </c>
      <c r="E1543" s="153">
        <v>39848</v>
      </c>
      <c r="F1543" s="91"/>
      <c r="G1543" s="19">
        <v>4</v>
      </c>
      <c r="H1543" s="20">
        <v>28</v>
      </c>
      <c r="I1543" s="20">
        <v>28</v>
      </c>
      <c r="J1543" s="20">
        <v>28</v>
      </c>
      <c r="K1543" s="20">
        <v>0</v>
      </c>
      <c r="L1543" s="156">
        <v>39849</v>
      </c>
      <c r="M1543" s="92"/>
      <c r="N1543" s="19">
        <v>4</v>
      </c>
      <c r="O1543" s="20">
        <v>28</v>
      </c>
      <c r="P1543" s="20">
        <v>28</v>
      </c>
      <c r="Q1543" s="20">
        <v>0</v>
      </c>
      <c r="R1543" s="20">
        <v>28</v>
      </c>
      <c r="S1543" s="4">
        <v>0</v>
      </c>
      <c r="T1543" s="4">
        <v>0</v>
      </c>
      <c r="U1543" s="163">
        <v>39848</v>
      </c>
      <c r="V1543" s="106">
        <v>4</v>
      </c>
      <c r="W1543" s="20">
        <v>28</v>
      </c>
      <c r="X1543" s="437" t="str">
        <f t="shared" si="189"/>
        <v>OK</v>
      </c>
      <c r="Y1543" s="334">
        <f t="shared" si="192"/>
        <v>0</v>
      </c>
      <c r="Z1543" s="20" t="str">
        <f t="shared" si="191"/>
        <v>Credial</v>
      </c>
      <c r="AA1543" s="75">
        <v>39853</v>
      </c>
      <c r="AB1543" s="1220"/>
      <c r="AC1543" s="147">
        <f t="shared" si="193"/>
        <v>5</v>
      </c>
      <c r="AD1543" s="20" t="str">
        <f t="shared" si="195"/>
        <v>OK</v>
      </c>
      <c r="AE1543" s="11" t="str">
        <f t="shared" si="194"/>
        <v>-</v>
      </c>
      <c r="AF1543" s="20" t="e">
        <f>IF(#REF!="","",AA1543-#REF!)</f>
        <v>#REF!</v>
      </c>
      <c r="AG1543" s="97"/>
      <c r="AH1543" s="62"/>
      <c r="AI1543"/>
      <c r="AJ1543"/>
    </row>
    <row r="1544" spans="1:36" s="32" customFormat="1" hidden="1" outlineLevel="1" x14ac:dyDescent="0.2">
      <c r="A1544"/>
      <c r="B1544" s="19">
        <v>5</v>
      </c>
      <c r="C1544" s="383">
        <v>73</v>
      </c>
      <c r="D1544" s="20" t="s">
        <v>30</v>
      </c>
      <c r="E1544" s="153">
        <v>39848</v>
      </c>
      <c r="F1544" s="91"/>
      <c r="G1544" s="19">
        <v>5</v>
      </c>
      <c r="H1544" s="20">
        <v>73</v>
      </c>
      <c r="I1544" s="20">
        <v>73</v>
      </c>
      <c r="J1544" s="20">
        <v>73</v>
      </c>
      <c r="K1544" s="20">
        <v>0</v>
      </c>
      <c r="L1544" s="156">
        <v>39849</v>
      </c>
      <c r="M1544" s="92"/>
      <c r="N1544" s="19">
        <v>5</v>
      </c>
      <c r="O1544" s="20">
        <v>73</v>
      </c>
      <c r="P1544" s="20">
        <v>73</v>
      </c>
      <c r="Q1544" s="20">
        <v>0</v>
      </c>
      <c r="R1544" s="20">
        <v>73</v>
      </c>
      <c r="S1544" s="4">
        <v>0</v>
      </c>
      <c r="T1544" s="4">
        <v>0</v>
      </c>
      <c r="U1544" s="163">
        <v>39848</v>
      </c>
      <c r="V1544" s="106">
        <v>5</v>
      </c>
      <c r="W1544" s="20">
        <v>73</v>
      </c>
      <c r="X1544" s="437" t="str">
        <f t="shared" ref="X1544:X1607" si="196">IF(C1544=W1544,"OK",IF(W1544=R1544,"ERRO",IF(W1544="","KO",IF(W1544=J1544,"ERRO"))))</f>
        <v>OK</v>
      </c>
      <c r="Y1544" s="334">
        <f t="shared" si="192"/>
        <v>0</v>
      </c>
      <c r="Z1544" s="20" t="str">
        <f t="shared" si="191"/>
        <v>Ikeia</v>
      </c>
      <c r="AA1544" s="75">
        <v>39853</v>
      </c>
      <c r="AB1544" s="1220"/>
      <c r="AC1544" s="147">
        <f t="shared" si="193"/>
        <v>5</v>
      </c>
      <c r="AD1544" s="20" t="str">
        <f t="shared" si="195"/>
        <v>OK</v>
      </c>
      <c r="AE1544" s="11" t="str">
        <f t="shared" si="194"/>
        <v>-</v>
      </c>
      <c r="AF1544" s="20" t="e">
        <f>IF(#REF!="","",AA1544-#REF!)</f>
        <v>#REF!</v>
      </c>
      <c r="AG1544" s="97"/>
      <c r="AH1544" s="62"/>
      <c r="AI1544"/>
      <c r="AJ1544"/>
    </row>
    <row r="1545" spans="1:36" s="32" customFormat="1" hidden="1" outlineLevel="1" x14ac:dyDescent="0.2">
      <c r="A1545"/>
      <c r="B1545" s="19">
        <v>6</v>
      </c>
      <c r="C1545" s="383">
        <v>11</v>
      </c>
      <c r="D1545" s="20" t="s">
        <v>31</v>
      </c>
      <c r="E1545" s="153">
        <v>39848</v>
      </c>
      <c r="F1545" s="91"/>
      <c r="G1545" s="19">
        <v>6</v>
      </c>
      <c r="H1545" s="20">
        <v>11</v>
      </c>
      <c r="I1545" s="20">
        <v>11</v>
      </c>
      <c r="J1545" s="20">
        <v>11</v>
      </c>
      <c r="K1545" s="20">
        <v>0</v>
      </c>
      <c r="L1545" s="156">
        <v>39849</v>
      </c>
      <c r="M1545" s="92"/>
      <c r="N1545" s="19">
        <v>6</v>
      </c>
      <c r="O1545" s="20">
        <v>11</v>
      </c>
      <c r="P1545" s="20">
        <v>11</v>
      </c>
      <c r="Q1545" s="20">
        <v>0</v>
      </c>
      <c r="R1545" s="20">
        <v>11</v>
      </c>
      <c r="S1545" s="4">
        <v>0</v>
      </c>
      <c r="T1545" s="4">
        <v>0</v>
      </c>
      <c r="U1545" s="163">
        <v>39848</v>
      </c>
      <c r="V1545" s="106">
        <v>6</v>
      </c>
      <c r="W1545" s="20">
        <v>11</v>
      </c>
      <c r="X1545" s="437" t="str">
        <f t="shared" si="196"/>
        <v>OK</v>
      </c>
      <c r="Y1545" s="334">
        <f t="shared" si="192"/>
        <v>0</v>
      </c>
      <c r="Z1545" s="20" t="str">
        <f t="shared" si="191"/>
        <v>Moviflor</v>
      </c>
      <c r="AA1545" s="75">
        <v>39853</v>
      </c>
      <c r="AB1545" s="1220"/>
      <c r="AC1545" s="147">
        <f t="shared" si="193"/>
        <v>5</v>
      </c>
      <c r="AD1545" s="20" t="str">
        <f t="shared" si="195"/>
        <v>OK</v>
      </c>
      <c r="AE1545" s="11" t="str">
        <f t="shared" si="194"/>
        <v>-</v>
      </c>
      <c r="AF1545" s="20" t="e">
        <f>IF(#REF!="","",AA1545-#REF!)</f>
        <v>#REF!</v>
      </c>
      <c r="AG1545" s="97"/>
      <c r="AH1545" s="62"/>
      <c r="AI1545"/>
      <c r="AJ1545"/>
    </row>
    <row r="1546" spans="1:36" s="32" customFormat="1" hidden="1" outlineLevel="1" x14ac:dyDescent="0.2">
      <c r="A1546"/>
      <c r="B1546" s="19">
        <v>7</v>
      </c>
      <c r="C1546" s="383">
        <v>50</v>
      </c>
      <c r="D1546" s="20" t="s">
        <v>32</v>
      </c>
      <c r="E1546" s="153">
        <v>39848</v>
      </c>
      <c r="F1546" s="91"/>
      <c r="G1546" s="19">
        <v>7</v>
      </c>
      <c r="H1546" s="20">
        <v>50</v>
      </c>
      <c r="I1546" s="20">
        <v>50</v>
      </c>
      <c r="J1546" s="20">
        <v>50</v>
      </c>
      <c r="K1546" s="20">
        <v>0</v>
      </c>
      <c r="L1546" s="156">
        <v>39849</v>
      </c>
      <c r="M1546" s="92"/>
      <c r="N1546" s="19">
        <v>7</v>
      </c>
      <c r="O1546" s="20">
        <v>50</v>
      </c>
      <c r="P1546" s="20">
        <v>50</v>
      </c>
      <c r="Q1546" s="20">
        <v>0</v>
      </c>
      <c r="R1546" s="20">
        <v>50</v>
      </c>
      <c r="S1546" s="4">
        <v>0</v>
      </c>
      <c r="T1546" s="4">
        <v>0</v>
      </c>
      <c r="U1546" s="163">
        <v>39848</v>
      </c>
      <c r="V1546" s="106">
        <v>7</v>
      </c>
      <c r="W1546" s="20">
        <v>50</v>
      </c>
      <c r="X1546" s="437" t="str">
        <f t="shared" si="196"/>
        <v>OK</v>
      </c>
      <c r="Y1546" s="334">
        <f t="shared" si="192"/>
        <v>0</v>
      </c>
      <c r="Z1546" s="20" t="str">
        <f t="shared" si="191"/>
        <v>Conforama</v>
      </c>
      <c r="AA1546" s="75">
        <v>39853</v>
      </c>
      <c r="AB1546" s="1220"/>
      <c r="AC1546" s="147">
        <f t="shared" si="193"/>
        <v>5</v>
      </c>
      <c r="AD1546" s="20" t="str">
        <f t="shared" si="195"/>
        <v>OK</v>
      </c>
      <c r="AE1546" s="11" t="str">
        <f t="shared" si="194"/>
        <v>-</v>
      </c>
      <c r="AF1546" s="20" t="e">
        <f>IF(#REF!="","",AA1546-#REF!)</f>
        <v>#REF!</v>
      </c>
      <c r="AG1546" s="97"/>
      <c r="AH1546" s="62"/>
      <c r="AI1546"/>
      <c r="AJ1546"/>
    </row>
    <row r="1547" spans="1:36" s="32" customFormat="1" hidden="1" outlineLevel="1" x14ac:dyDescent="0.2">
      <c r="A1547"/>
      <c r="B1547" s="19">
        <v>8</v>
      </c>
      <c r="C1547" s="383">
        <v>6</v>
      </c>
      <c r="D1547" s="20" t="s">
        <v>34</v>
      </c>
      <c r="E1547" s="153">
        <v>39848</v>
      </c>
      <c r="F1547" s="91"/>
      <c r="G1547" s="19">
        <v>8</v>
      </c>
      <c r="H1547" s="20">
        <v>6</v>
      </c>
      <c r="I1547" s="20">
        <v>6</v>
      </c>
      <c r="J1547" s="20">
        <v>6</v>
      </c>
      <c r="K1547" s="20">
        <v>0</v>
      </c>
      <c r="L1547" s="156">
        <v>39849</v>
      </c>
      <c r="M1547" s="92"/>
      <c r="N1547" s="19">
        <v>8</v>
      </c>
      <c r="O1547" s="20">
        <v>6</v>
      </c>
      <c r="P1547" s="20">
        <v>6</v>
      </c>
      <c r="Q1547" s="20">
        <v>0</v>
      </c>
      <c r="R1547" s="20">
        <v>6</v>
      </c>
      <c r="S1547" s="4">
        <v>0</v>
      </c>
      <c r="T1547" s="4">
        <v>0</v>
      </c>
      <c r="U1547" s="163">
        <v>39848</v>
      </c>
      <c r="V1547" s="106">
        <v>8</v>
      </c>
      <c r="W1547" s="20">
        <v>6</v>
      </c>
      <c r="X1547" s="437" t="str">
        <f t="shared" si="196"/>
        <v>OK</v>
      </c>
      <c r="Y1547" s="334">
        <f t="shared" si="192"/>
        <v>0</v>
      </c>
      <c r="Z1547" s="20" t="str">
        <f t="shared" si="191"/>
        <v>Euronics</v>
      </c>
      <c r="AA1547" s="75">
        <v>39853</v>
      </c>
      <c r="AB1547" s="1220"/>
      <c r="AC1547" s="147">
        <f t="shared" si="193"/>
        <v>5</v>
      </c>
      <c r="AD1547" s="20" t="str">
        <f t="shared" si="195"/>
        <v>OK</v>
      </c>
      <c r="AE1547" s="11" t="str">
        <f t="shared" si="194"/>
        <v>-</v>
      </c>
      <c r="AF1547" s="20" t="e">
        <f>IF(#REF!="","",AA1547-#REF!)</f>
        <v>#REF!</v>
      </c>
      <c r="AG1547" s="97"/>
      <c r="AH1547" s="62"/>
      <c r="AI1547"/>
      <c r="AJ1547"/>
    </row>
    <row r="1548" spans="1:36" s="32" customFormat="1" hidden="1" outlineLevel="1" x14ac:dyDescent="0.2">
      <c r="A1548"/>
      <c r="B1548" s="19">
        <v>9</v>
      </c>
      <c r="C1548" s="383">
        <v>4</v>
      </c>
      <c r="D1548" s="20" t="s">
        <v>35</v>
      </c>
      <c r="E1548" s="153">
        <v>39848</v>
      </c>
      <c r="F1548" s="91"/>
      <c r="G1548" s="19">
        <v>9</v>
      </c>
      <c r="H1548" s="20">
        <v>4</v>
      </c>
      <c r="I1548" s="20">
        <v>4</v>
      </c>
      <c r="J1548" s="20">
        <v>4</v>
      </c>
      <c r="K1548" s="20">
        <v>0</v>
      </c>
      <c r="L1548" s="156">
        <v>39849</v>
      </c>
      <c r="M1548" s="92"/>
      <c r="N1548" s="19">
        <v>9</v>
      </c>
      <c r="O1548" s="20">
        <v>4</v>
      </c>
      <c r="P1548" s="20">
        <v>4</v>
      </c>
      <c r="Q1548" s="20">
        <v>0</v>
      </c>
      <c r="R1548" s="20">
        <v>4</v>
      </c>
      <c r="S1548" s="4">
        <v>0</v>
      </c>
      <c r="T1548" s="4">
        <v>0</v>
      </c>
      <c r="U1548" s="163">
        <v>39848</v>
      </c>
      <c r="V1548" s="106">
        <v>9</v>
      </c>
      <c r="W1548" s="20">
        <v>4</v>
      </c>
      <c r="X1548" s="437" t="str">
        <f t="shared" si="196"/>
        <v>OK</v>
      </c>
      <c r="Y1548" s="334">
        <f t="shared" si="192"/>
        <v>0</v>
      </c>
      <c r="Z1548" s="20" t="str">
        <f t="shared" ref="Z1548:Z1611" si="197">IF(D1548="","",D1548)</f>
        <v>Tien 21</v>
      </c>
      <c r="AA1548" s="75">
        <v>39853</v>
      </c>
      <c r="AB1548" s="1220"/>
      <c r="AC1548" s="147">
        <f t="shared" si="193"/>
        <v>5</v>
      </c>
      <c r="AD1548" s="20" t="str">
        <f t="shared" si="195"/>
        <v>OK</v>
      </c>
      <c r="AE1548" s="11" t="str">
        <f t="shared" si="194"/>
        <v>-</v>
      </c>
      <c r="AF1548" s="20" t="e">
        <f>IF(#REF!="","",AA1548-#REF!)</f>
        <v>#REF!</v>
      </c>
      <c r="AG1548" s="97"/>
      <c r="AH1548" s="62"/>
      <c r="AI1548"/>
      <c r="AJ1548"/>
    </row>
    <row r="1549" spans="1:36" s="32" customFormat="1" hidden="1" outlineLevel="1" x14ac:dyDescent="0.2">
      <c r="A1549"/>
      <c r="B1549" s="22">
        <v>10</v>
      </c>
      <c r="C1549" s="404">
        <v>1</v>
      </c>
      <c r="D1549" s="21" t="s">
        <v>36</v>
      </c>
      <c r="E1549" s="153">
        <v>39848</v>
      </c>
      <c r="F1549" s="91"/>
      <c r="G1549" s="22">
        <v>10</v>
      </c>
      <c r="H1549" s="21">
        <v>1</v>
      </c>
      <c r="I1549" s="21">
        <v>1</v>
      </c>
      <c r="J1549" s="21">
        <v>1</v>
      </c>
      <c r="K1549" s="21">
        <v>0</v>
      </c>
      <c r="L1549" s="157">
        <v>39849</v>
      </c>
      <c r="M1549" s="92"/>
      <c r="N1549" s="22">
        <v>10</v>
      </c>
      <c r="O1549" s="21">
        <v>1</v>
      </c>
      <c r="P1549" s="21">
        <v>1</v>
      </c>
      <c r="Q1549" s="21">
        <v>0</v>
      </c>
      <c r="R1549" s="21">
        <v>1</v>
      </c>
      <c r="S1549" s="14">
        <v>0</v>
      </c>
      <c r="T1549" s="14">
        <v>0</v>
      </c>
      <c r="U1549" s="163">
        <v>39848</v>
      </c>
      <c r="V1549" s="108">
        <v>10</v>
      </c>
      <c r="W1549" s="21">
        <v>1</v>
      </c>
      <c r="X1549" s="437" t="str">
        <f t="shared" si="196"/>
        <v>OK</v>
      </c>
      <c r="Y1549" s="334">
        <f t="shared" si="192"/>
        <v>0</v>
      </c>
      <c r="Z1549" s="21" t="str">
        <f t="shared" si="197"/>
        <v>Confort</v>
      </c>
      <c r="AA1549" s="75">
        <v>39853</v>
      </c>
      <c r="AB1549" s="1221"/>
      <c r="AC1549" s="147">
        <f t="shared" si="193"/>
        <v>5</v>
      </c>
      <c r="AD1549" s="20" t="str">
        <f t="shared" si="195"/>
        <v>OK</v>
      </c>
      <c r="AE1549" s="11" t="str">
        <f t="shared" si="194"/>
        <v>-</v>
      </c>
      <c r="AF1549" s="20" t="e">
        <f>IF(#REF!="","",AA1549-#REF!)</f>
        <v>#REF!</v>
      </c>
      <c r="AG1549" s="97"/>
      <c r="AH1549" s="62"/>
      <c r="AI1549"/>
      <c r="AJ1549"/>
    </row>
    <row r="1550" spans="1:36" s="32" customFormat="1" hidden="1" outlineLevel="1" x14ac:dyDescent="0.2">
      <c r="A1550"/>
      <c r="B1550" s="19">
        <v>1</v>
      </c>
      <c r="C1550" s="383">
        <v>1920</v>
      </c>
      <c r="D1550" s="20" t="s">
        <v>24</v>
      </c>
      <c r="E1550" s="153">
        <v>39854</v>
      </c>
      <c r="F1550" s="91"/>
      <c r="G1550" s="19">
        <v>1</v>
      </c>
      <c r="H1550" s="78">
        <v>123</v>
      </c>
      <c r="I1550" s="20">
        <v>1920</v>
      </c>
      <c r="J1550" s="20">
        <v>1920</v>
      </c>
      <c r="K1550" s="20">
        <v>0</v>
      </c>
      <c r="L1550" s="156">
        <v>39854</v>
      </c>
      <c r="M1550" s="92"/>
      <c r="N1550" s="19">
        <v>1</v>
      </c>
      <c r="O1550" s="20">
        <v>1920</v>
      </c>
      <c r="P1550" s="20">
        <v>1920</v>
      </c>
      <c r="Q1550" s="20">
        <v>0</v>
      </c>
      <c r="R1550" s="20">
        <v>1920</v>
      </c>
      <c r="S1550" s="4">
        <v>0</v>
      </c>
      <c r="T1550" s="4">
        <v>0</v>
      </c>
      <c r="U1550" s="163">
        <v>39854</v>
      </c>
      <c r="V1550" s="106">
        <v>1</v>
      </c>
      <c r="W1550" s="20">
        <v>1920</v>
      </c>
      <c r="X1550" s="437" t="str">
        <f t="shared" si="196"/>
        <v>OK</v>
      </c>
      <c r="Y1550" s="334">
        <f t="shared" si="192"/>
        <v>0</v>
      </c>
      <c r="Z1550" s="20" t="str">
        <f t="shared" si="197"/>
        <v>White</v>
      </c>
      <c r="AA1550" s="75">
        <v>39856</v>
      </c>
      <c r="AB1550" s="1219">
        <f>SUM(W1550:W1560)</f>
        <v>2560</v>
      </c>
      <c r="AC1550" s="147">
        <f t="shared" si="193"/>
        <v>2</v>
      </c>
      <c r="AD1550" s="20" t="str">
        <f t="shared" si="195"/>
        <v>OK</v>
      </c>
      <c r="AE1550" s="11" t="str">
        <f t="shared" si="194"/>
        <v>-</v>
      </c>
      <c r="AF1550" s="20" t="e">
        <f>IF(#REF!="","",AA1550-#REF!)</f>
        <v>#REF!</v>
      </c>
      <c r="AG1550" s="97"/>
      <c r="AH1550" s="62"/>
      <c r="AI1550"/>
      <c r="AJ1550"/>
    </row>
    <row r="1551" spans="1:36" s="32" customFormat="1" hidden="1" outlineLevel="1" x14ac:dyDescent="0.2">
      <c r="A1551"/>
      <c r="B1551" s="19">
        <v>2</v>
      </c>
      <c r="C1551" s="383">
        <v>12</v>
      </c>
      <c r="D1551" s="20" t="s">
        <v>25</v>
      </c>
      <c r="E1551" s="153">
        <v>39854</v>
      </c>
      <c r="F1551" s="91"/>
      <c r="G1551" s="19">
        <v>2</v>
      </c>
      <c r="H1551" s="20">
        <v>12</v>
      </c>
      <c r="I1551" s="20">
        <v>12</v>
      </c>
      <c r="J1551" s="20">
        <v>12</v>
      </c>
      <c r="K1551" s="20">
        <v>0</v>
      </c>
      <c r="L1551" s="156">
        <v>39854</v>
      </c>
      <c r="M1551" s="92"/>
      <c r="N1551" s="19">
        <v>2</v>
      </c>
      <c r="O1551" s="20">
        <v>12</v>
      </c>
      <c r="P1551" s="20">
        <v>12</v>
      </c>
      <c r="Q1551" s="20">
        <v>0</v>
      </c>
      <c r="R1551" s="20">
        <v>12</v>
      </c>
      <c r="S1551" s="4">
        <v>0</v>
      </c>
      <c r="T1551" s="4">
        <v>0</v>
      </c>
      <c r="U1551" s="163">
        <v>39854</v>
      </c>
      <c r="V1551" s="106">
        <v>2</v>
      </c>
      <c r="W1551" s="20">
        <v>12</v>
      </c>
      <c r="X1551" s="437" t="str">
        <f t="shared" si="196"/>
        <v>OK</v>
      </c>
      <c r="Y1551" s="334">
        <f t="shared" si="192"/>
        <v>0</v>
      </c>
      <c r="Z1551" s="20" t="str">
        <f t="shared" si="197"/>
        <v>Green</v>
      </c>
      <c r="AA1551" s="75">
        <v>39856</v>
      </c>
      <c r="AB1551" s="1220"/>
      <c r="AC1551" s="147">
        <f t="shared" si="193"/>
        <v>2</v>
      </c>
      <c r="AD1551" s="20" t="str">
        <f t="shared" si="195"/>
        <v>OK</v>
      </c>
      <c r="AE1551" s="11" t="str">
        <f t="shared" si="194"/>
        <v>-</v>
      </c>
      <c r="AF1551" s="20" t="e">
        <f>IF(#REF!="","",AA1551-#REF!)</f>
        <v>#REF!</v>
      </c>
      <c r="AG1551" s="97"/>
      <c r="AH1551" s="62"/>
      <c r="AI1551"/>
      <c r="AJ1551"/>
    </row>
    <row r="1552" spans="1:36" s="32" customFormat="1" hidden="1" outlineLevel="1" x14ac:dyDescent="0.2">
      <c r="A1552"/>
      <c r="B1552" s="19">
        <v>3</v>
      </c>
      <c r="C1552" s="383">
        <v>27</v>
      </c>
      <c r="D1552" s="20" t="s">
        <v>26</v>
      </c>
      <c r="E1552" s="153">
        <v>39854</v>
      </c>
      <c r="F1552" s="91"/>
      <c r="G1552" s="19">
        <v>3</v>
      </c>
      <c r="H1552" s="20">
        <v>27</v>
      </c>
      <c r="I1552" s="20">
        <v>27</v>
      </c>
      <c r="J1552" s="20">
        <v>27</v>
      </c>
      <c r="K1552" s="20">
        <v>0</v>
      </c>
      <c r="L1552" s="156">
        <v>39854</v>
      </c>
      <c r="M1552" s="92"/>
      <c r="N1552" s="19">
        <v>3</v>
      </c>
      <c r="O1552" s="20">
        <v>27</v>
      </c>
      <c r="P1552" s="20">
        <v>27</v>
      </c>
      <c r="Q1552" s="20">
        <v>0</v>
      </c>
      <c r="R1552" s="20">
        <v>27</v>
      </c>
      <c r="S1552" s="4">
        <v>0</v>
      </c>
      <c r="T1552" s="4">
        <v>0</v>
      </c>
      <c r="U1552" s="163">
        <v>39854</v>
      </c>
      <c r="V1552" s="106">
        <v>3</v>
      </c>
      <c r="W1552" s="20">
        <v>27</v>
      </c>
      <c r="X1552" s="437" t="str">
        <f t="shared" si="196"/>
        <v>OK</v>
      </c>
      <c r="Y1552" s="334">
        <f t="shared" si="192"/>
        <v>0</v>
      </c>
      <c r="Z1552" s="20" t="str">
        <f t="shared" si="197"/>
        <v>Black</v>
      </c>
      <c r="AA1552" s="75">
        <v>39856</v>
      </c>
      <c r="AB1552" s="1220"/>
      <c r="AC1552" s="147">
        <f t="shared" si="193"/>
        <v>2</v>
      </c>
      <c r="AD1552" s="20" t="str">
        <f t="shared" si="195"/>
        <v>OK</v>
      </c>
      <c r="AE1552" s="11" t="str">
        <f t="shared" si="194"/>
        <v>-</v>
      </c>
      <c r="AF1552" s="20" t="e">
        <f>IF(#REF!="","",AA1552-#REF!)</f>
        <v>#REF!</v>
      </c>
      <c r="AG1552" s="97"/>
      <c r="AH1552" s="62"/>
      <c r="AI1552"/>
      <c r="AJ1552"/>
    </row>
    <row r="1553" spans="1:36" s="32" customFormat="1" hidden="1" outlineLevel="1" x14ac:dyDescent="0.2">
      <c r="A1553"/>
      <c r="B1553" s="19">
        <v>4</v>
      </c>
      <c r="C1553" s="383">
        <v>73</v>
      </c>
      <c r="D1553" s="20" t="s">
        <v>29</v>
      </c>
      <c r="E1553" s="153">
        <v>39854</v>
      </c>
      <c r="F1553" s="91"/>
      <c r="G1553" s="19">
        <v>4</v>
      </c>
      <c r="H1553" s="20">
        <v>73</v>
      </c>
      <c r="I1553" s="20">
        <v>73</v>
      </c>
      <c r="J1553" s="20">
        <v>73</v>
      </c>
      <c r="K1553" s="20">
        <v>0</v>
      </c>
      <c r="L1553" s="156">
        <v>39854</v>
      </c>
      <c r="M1553" s="92"/>
      <c r="N1553" s="19">
        <v>4</v>
      </c>
      <c r="O1553" s="20">
        <v>73</v>
      </c>
      <c r="P1553" s="20">
        <v>73</v>
      </c>
      <c r="Q1553" s="20">
        <v>0</v>
      </c>
      <c r="R1553" s="20">
        <v>73</v>
      </c>
      <c r="S1553" s="4">
        <v>0</v>
      </c>
      <c r="T1553" s="4">
        <v>0</v>
      </c>
      <c r="U1553" s="163">
        <v>39854</v>
      </c>
      <c r="V1553" s="106">
        <v>4</v>
      </c>
      <c r="W1553" s="20">
        <v>73</v>
      </c>
      <c r="X1553" s="437" t="str">
        <f t="shared" si="196"/>
        <v>OK</v>
      </c>
      <c r="Y1553" s="334">
        <f t="shared" si="192"/>
        <v>0</v>
      </c>
      <c r="Z1553" s="20" t="str">
        <f t="shared" si="197"/>
        <v>Credial</v>
      </c>
      <c r="AA1553" s="75">
        <v>39856</v>
      </c>
      <c r="AB1553" s="1220"/>
      <c r="AC1553" s="147">
        <f t="shared" si="193"/>
        <v>2</v>
      </c>
      <c r="AD1553" s="20" t="str">
        <f t="shared" si="195"/>
        <v>OK</v>
      </c>
      <c r="AE1553" s="11" t="str">
        <f t="shared" si="194"/>
        <v>-</v>
      </c>
      <c r="AF1553" s="20" t="e">
        <f>IF(#REF!="","",AA1553-#REF!)</f>
        <v>#REF!</v>
      </c>
      <c r="AG1553" s="97"/>
      <c r="AH1553" s="62"/>
      <c r="AI1553"/>
      <c r="AJ1553"/>
    </row>
    <row r="1554" spans="1:36" s="32" customFormat="1" hidden="1" outlineLevel="1" x14ac:dyDescent="0.2">
      <c r="A1554"/>
      <c r="B1554" s="19">
        <v>5</v>
      </c>
      <c r="C1554" s="383">
        <v>285</v>
      </c>
      <c r="D1554" s="20" t="s">
        <v>30</v>
      </c>
      <c r="E1554" s="153">
        <v>39854</v>
      </c>
      <c r="F1554" s="91"/>
      <c r="G1554" s="19">
        <v>5</v>
      </c>
      <c r="H1554" s="20">
        <v>285</v>
      </c>
      <c r="I1554" s="20">
        <v>285</v>
      </c>
      <c r="J1554" s="20">
        <v>285</v>
      </c>
      <c r="K1554" s="20">
        <v>0</v>
      </c>
      <c r="L1554" s="156">
        <v>39854</v>
      </c>
      <c r="M1554" s="92"/>
      <c r="N1554" s="19">
        <v>5</v>
      </c>
      <c r="O1554" s="20">
        <v>285</v>
      </c>
      <c r="P1554" s="20">
        <v>285</v>
      </c>
      <c r="Q1554" s="20">
        <v>0</v>
      </c>
      <c r="R1554" s="20">
        <v>285</v>
      </c>
      <c r="S1554" s="4">
        <v>0</v>
      </c>
      <c r="T1554" s="4">
        <v>0</v>
      </c>
      <c r="U1554" s="163">
        <v>39854</v>
      </c>
      <c r="V1554" s="106">
        <v>5</v>
      </c>
      <c r="W1554" s="20">
        <v>285</v>
      </c>
      <c r="X1554" s="437" t="str">
        <f t="shared" si="196"/>
        <v>OK</v>
      </c>
      <c r="Y1554" s="334">
        <f t="shared" si="192"/>
        <v>0</v>
      </c>
      <c r="Z1554" s="20" t="str">
        <f t="shared" si="197"/>
        <v>Ikeia</v>
      </c>
      <c r="AA1554" s="75">
        <v>39856</v>
      </c>
      <c r="AB1554" s="1220"/>
      <c r="AC1554" s="147">
        <f t="shared" si="193"/>
        <v>2</v>
      </c>
      <c r="AD1554" s="20" t="str">
        <f t="shared" si="195"/>
        <v>OK</v>
      </c>
      <c r="AE1554" s="11" t="str">
        <f t="shared" si="194"/>
        <v>-</v>
      </c>
      <c r="AF1554" s="20" t="e">
        <f>IF(#REF!="","",AA1554-#REF!)</f>
        <v>#REF!</v>
      </c>
      <c r="AG1554" s="97"/>
      <c r="AH1554" s="62"/>
      <c r="AI1554"/>
      <c r="AJ1554"/>
    </row>
    <row r="1555" spans="1:36" s="32" customFormat="1" hidden="1" outlineLevel="1" x14ac:dyDescent="0.2">
      <c r="A1555"/>
      <c r="B1555" s="19">
        <v>6</v>
      </c>
      <c r="C1555" s="383">
        <v>56</v>
      </c>
      <c r="D1555" s="20" t="s">
        <v>31</v>
      </c>
      <c r="E1555" s="153">
        <v>39854</v>
      </c>
      <c r="F1555" s="91"/>
      <c r="G1555" s="19">
        <v>6</v>
      </c>
      <c r="H1555" s="20">
        <v>56</v>
      </c>
      <c r="I1555" s="20">
        <v>56</v>
      </c>
      <c r="J1555" s="20">
        <v>56</v>
      </c>
      <c r="K1555" s="20">
        <v>0</v>
      </c>
      <c r="L1555" s="156">
        <v>39854</v>
      </c>
      <c r="M1555" s="92"/>
      <c r="N1555" s="19">
        <v>6</v>
      </c>
      <c r="O1555" s="20">
        <v>56</v>
      </c>
      <c r="P1555" s="20">
        <v>56</v>
      </c>
      <c r="Q1555" s="20">
        <v>0</v>
      </c>
      <c r="R1555" s="20">
        <v>56</v>
      </c>
      <c r="S1555" s="4">
        <v>0</v>
      </c>
      <c r="T1555" s="4">
        <v>0</v>
      </c>
      <c r="U1555" s="163">
        <v>39854</v>
      </c>
      <c r="V1555" s="106">
        <v>6</v>
      </c>
      <c r="W1555" s="20">
        <v>56</v>
      </c>
      <c r="X1555" s="437" t="str">
        <f t="shared" si="196"/>
        <v>OK</v>
      </c>
      <c r="Y1555" s="334">
        <f t="shared" si="192"/>
        <v>0</v>
      </c>
      <c r="Z1555" s="20" t="str">
        <f t="shared" si="197"/>
        <v>Moviflor</v>
      </c>
      <c r="AA1555" s="75">
        <v>39856</v>
      </c>
      <c r="AB1555" s="1220"/>
      <c r="AC1555" s="147">
        <f t="shared" si="193"/>
        <v>2</v>
      </c>
      <c r="AD1555" s="20" t="str">
        <f t="shared" si="195"/>
        <v>OK</v>
      </c>
      <c r="AE1555" s="11" t="str">
        <f t="shared" si="194"/>
        <v>-</v>
      </c>
      <c r="AF1555" s="20" t="e">
        <f>IF(#REF!="","",AA1555-#REF!)</f>
        <v>#REF!</v>
      </c>
      <c r="AG1555" s="97"/>
      <c r="AH1555" s="62"/>
      <c r="AI1555"/>
      <c r="AJ1555"/>
    </row>
    <row r="1556" spans="1:36" s="32" customFormat="1" hidden="1" outlineLevel="1" x14ac:dyDescent="0.2">
      <c r="A1556"/>
      <c r="B1556" s="19">
        <v>7</v>
      </c>
      <c r="C1556" s="383">
        <v>154</v>
      </c>
      <c r="D1556" s="20" t="s">
        <v>32</v>
      </c>
      <c r="E1556" s="153">
        <v>39854</v>
      </c>
      <c r="F1556" s="91"/>
      <c r="G1556" s="19">
        <v>7</v>
      </c>
      <c r="H1556" s="20">
        <v>154</v>
      </c>
      <c r="I1556" s="20">
        <v>154</v>
      </c>
      <c r="J1556" s="20">
        <v>154</v>
      </c>
      <c r="K1556" s="20">
        <v>0</v>
      </c>
      <c r="L1556" s="156">
        <v>39854</v>
      </c>
      <c r="M1556" s="92"/>
      <c r="N1556" s="19">
        <v>7</v>
      </c>
      <c r="O1556" s="20">
        <v>154</v>
      </c>
      <c r="P1556" s="20">
        <v>154</v>
      </c>
      <c r="Q1556" s="20">
        <v>0</v>
      </c>
      <c r="R1556" s="20">
        <v>154</v>
      </c>
      <c r="S1556" s="4">
        <v>0</v>
      </c>
      <c r="T1556" s="4">
        <v>0</v>
      </c>
      <c r="U1556" s="163">
        <v>39854</v>
      </c>
      <c r="V1556" s="106">
        <v>7</v>
      </c>
      <c r="W1556" s="20">
        <v>154</v>
      </c>
      <c r="X1556" s="437" t="str">
        <f t="shared" si="196"/>
        <v>OK</v>
      </c>
      <c r="Y1556" s="334">
        <f t="shared" si="192"/>
        <v>0</v>
      </c>
      <c r="Z1556" s="20" t="str">
        <f t="shared" si="197"/>
        <v>Conforama</v>
      </c>
      <c r="AA1556" s="75">
        <v>39856</v>
      </c>
      <c r="AB1556" s="1220"/>
      <c r="AC1556" s="147">
        <f t="shared" si="193"/>
        <v>2</v>
      </c>
      <c r="AD1556" s="20" t="str">
        <f t="shared" si="195"/>
        <v>OK</v>
      </c>
      <c r="AE1556" s="11" t="str">
        <f t="shared" si="194"/>
        <v>-</v>
      </c>
      <c r="AF1556" s="20" t="e">
        <f>IF(#REF!="","",AA1556-#REF!)</f>
        <v>#REF!</v>
      </c>
      <c r="AG1556" s="97"/>
      <c r="AH1556" s="62"/>
      <c r="AI1556"/>
      <c r="AJ1556"/>
    </row>
    <row r="1557" spans="1:36" s="32" customFormat="1" hidden="1" outlineLevel="1" x14ac:dyDescent="0.2">
      <c r="A1557"/>
      <c r="B1557" s="19">
        <v>8</v>
      </c>
      <c r="C1557" s="383">
        <v>20</v>
      </c>
      <c r="D1557" s="20" t="s">
        <v>34</v>
      </c>
      <c r="E1557" s="153">
        <v>39854</v>
      </c>
      <c r="F1557" s="91"/>
      <c r="G1557" s="19">
        <v>8</v>
      </c>
      <c r="H1557" s="20">
        <v>20</v>
      </c>
      <c r="I1557" s="20">
        <v>20</v>
      </c>
      <c r="J1557" s="20">
        <v>20</v>
      </c>
      <c r="K1557" s="20">
        <v>0</v>
      </c>
      <c r="L1557" s="156">
        <v>39854</v>
      </c>
      <c r="M1557" s="92"/>
      <c r="N1557" s="19">
        <v>8</v>
      </c>
      <c r="O1557" s="20">
        <v>20</v>
      </c>
      <c r="P1557" s="20">
        <v>20</v>
      </c>
      <c r="Q1557" s="20">
        <v>0</v>
      </c>
      <c r="R1557" s="20">
        <v>20</v>
      </c>
      <c r="S1557" s="4">
        <v>0</v>
      </c>
      <c r="T1557" s="4">
        <v>0</v>
      </c>
      <c r="U1557" s="163">
        <v>39854</v>
      </c>
      <c r="V1557" s="106">
        <v>8</v>
      </c>
      <c r="W1557" s="20">
        <v>20</v>
      </c>
      <c r="X1557" s="437" t="str">
        <f t="shared" si="196"/>
        <v>OK</v>
      </c>
      <c r="Y1557" s="334">
        <f t="shared" si="192"/>
        <v>0</v>
      </c>
      <c r="Z1557" s="20" t="str">
        <f t="shared" si="197"/>
        <v>Euronics</v>
      </c>
      <c r="AA1557" s="75">
        <v>39856</v>
      </c>
      <c r="AB1557" s="1220"/>
      <c r="AC1557" s="147">
        <f t="shared" si="193"/>
        <v>2</v>
      </c>
      <c r="AD1557" s="20" t="str">
        <f t="shared" si="195"/>
        <v>OK</v>
      </c>
      <c r="AE1557" s="11" t="str">
        <f t="shared" si="194"/>
        <v>-</v>
      </c>
      <c r="AF1557" s="20" t="e">
        <f>IF(#REF!="","",AA1557-#REF!)</f>
        <v>#REF!</v>
      </c>
      <c r="AG1557" s="97"/>
      <c r="AH1557" s="62"/>
      <c r="AI1557"/>
      <c r="AJ1557"/>
    </row>
    <row r="1558" spans="1:36" s="32" customFormat="1" hidden="1" outlineLevel="1" x14ac:dyDescent="0.2">
      <c r="A1558"/>
      <c r="B1558" s="19">
        <v>9</v>
      </c>
      <c r="C1558" s="383">
        <v>5</v>
      </c>
      <c r="D1558" s="20" t="s">
        <v>35</v>
      </c>
      <c r="E1558" s="153">
        <v>39854</v>
      </c>
      <c r="F1558" s="91"/>
      <c r="G1558" s="19">
        <v>9</v>
      </c>
      <c r="H1558" s="20">
        <v>5</v>
      </c>
      <c r="I1558" s="20">
        <v>5</v>
      </c>
      <c r="J1558" s="20">
        <v>5</v>
      </c>
      <c r="K1558" s="20">
        <v>0</v>
      </c>
      <c r="L1558" s="156">
        <v>39854</v>
      </c>
      <c r="M1558" s="92"/>
      <c r="N1558" s="19">
        <v>9</v>
      </c>
      <c r="O1558" s="20">
        <v>5</v>
      </c>
      <c r="P1558" s="20">
        <v>5</v>
      </c>
      <c r="Q1558" s="20">
        <v>0</v>
      </c>
      <c r="R1558" s="20">
        <v>5</v>
      </c>
      <c r="S1558" s="4">
        <v>0</v>
      </c>
      <c r="T1558" s="4">
        <v>0</v>
      </c>
      <c r="U1558" s="163">
        <v>39854</v>
      </c>
      <c r="V1558" s="106">
        <v>9</v>
      </c>
      <c r="W1558" s="20">
        <v>5</v>
      </c>
      <c r="X1558" s="437" t="str">
        <f t="shared" si="196"/>
        <v>OK</v>
      </c>
      <c r="Y1558" s="334">
        <f t="shared" si="192"/>
        <v>0</v>
      </c>
      <c r="Z1558" s="20" t="str">
        <f t="shared" si="197"/>
        <v>Tien 21</v>
      </c>
      <c r="AA1558" s="75">
        <v>39856</v>
      </c>
      <c r="AB1558" s="1220"/>
      <c r="AC1558" s="147">
        <f t="shared" si="193"/>
        <v>2</v>
      </c>
      <c r="AD1558" s="20" t="str">
        <f t="shared" si="195"/>
        <v>OK</v>
      </c>
      <c r="AE1558" s="11" t="str">
        <f t="shared" si="194"/>
        <v>-</v>
      </c>
      <c r="AF1558" s="20" t="e">
        <f>IF(#REF!="","",AA1558-#REF!)</f>
        <v>#REF!</v>
      </c>
      <c r="AG1558" s="97"/>
      <c r="AH1558" s="62"/>
      <c r="AI1558"/>
      <c r="AJ1558"/>
    </row>
    <row r="1559" spans="1:36" s="32" customFormat="1" hidden="1" outlineLevel="1" x14ac:dyDescent="0.2">
      <c r="A1559"/>
      <c r="B1559" s="19">
        <v>10</v>
      </c>
      <c r="C1559" s="383">
        <v>7</v>
      </c>
      <c r="D1559" s="20" t="s">
        <v>36</v>
      </c>
      <c r="E1559" s="153">
        <v>39854</v>
      </c>
      <c r="F1559" s="91"/>
      <c r="G1559" s="19">
        <v>10</v>
      </c>
      <c r="H1559" s="20">
        <v>7</v>
      </c>
      <c r="I1559" s="20">
        <v>7</v>
      </c>
      <c r="J1559" s="20">
        <v>7</v>
      </c>
      <c r="K1559" s="20">
        <v>0</v>
      </c>
      <c r="L1559" s="156">
        <v>39854</v>
      </c>
      <c r="M1559" s="92"/>
      <c r="N1559" s="19">
        <v>10</v>
      </c>
      <c r="O1559" s="20">
        <v>7</v>
      </c>
      <c r="P1559" s="20">
        <v>7</v>
      </c>
      <c r="Q1559" s="20">
        <v>0</v>
      </c>
      <c r="R1559" s="20">
        <v>7</v>
      </c>
      <c r="S1559" s="4">
        <v>0</v>
      </c>
      <c r="T1559" s="4">
        <v>0</v>
      </c>
      <c r="U1559" s="163">
        <v>39854</v>
      </c>
      <c r="V1559" s="106">
        <v>10</v>
      </c>
      <c r="W1559" s="20">
        <v>7</v>
      </c>
      <c r="X1559" s="437" t="str">
        <f t="shared" si="196"/>
        <v>OK</v>
      </c>
      <c r="Y1559" s="334">
        <f t="shared" si="192"/>
        <v>0</v>
      </c>
      <c r="Z1559" s="20" t="str">
        <f t="shared" si="197"/>
        <v>Confort</v>
      </c>
      <c r="AA1559" s="75">
        <v>39856</v>
      </c>
      <c r="AB1559" s="1220"/>
      <c r="AC1559" s="147">
        <f t="shared" si="193"/>
        <v>2</v>
      </c>
      <c r="AD1559" s="20" t="str">
        <f t="shared" si="195"/>
        <v>OK</v>
      </c>
      <c r="AE1559" s="11" t="str">
        <f t="shared" si="194"/>
        <v>-</v>
      </c>
      <c r="AF1559" s="20" t="e">
        <f>IF(#REF!="","",AA1559-#REF!)</f>
        <v>#REF!</v>
      </c>
      <c r="AG1559" s="97"/>
      <c r="AH1559" s="62"/>
      <c r="AI1559"/>
      <c r="AJ1559"/>
    </row>
    <row r="1560" spans="1:36" s="32" customFormat="1" hidden="1" outlineLevel="1" x14ac:dyDescent="0.2">
      <c r="A1560"/>
      <c r="B1560" s="22">
        <v>11</v>
      </c>
      <c r="C1560" s="404">
        <v>1</v>
      </c>
      <c r="D1560" s="21" t="s">
        <v>29</v>
      </c>
      <c r="E1560" s="153">
        <v>39854</v>
      </c>
      <c r="F1560" s="91"/>
      <c r="G1560" s="22">
        <v>11</v>
      </c>
      <c r="H1560" s="21">
        <v>1</v>
      </c>
      <c r="I1560" s="21">
        <v>1</v>
      </c>
      <c r="J1560" s="21">
        <v>1</v>
      </c>
      <c r="K1560" s="21">
        <v>0</v>
      </c>
      <c r="L1560" s="157">
        <v>39854</v>
      </c>
      <c r="M1560" s="92"/>
      <c r="N1560" s="22">
        <v>11</v>
      </c>
      <c r="O1560" s="21">
        <v>1</v>
      </c>
      <c r="P1560" s="21">
        <v>1</v>
      </c>
      <c r="Q1560" s="21">
        <v>0</v>
      </c>
      <c r="R1560" s="21">
        <v>1</v>
      </c>
      <c r="S1560" s="14">
        <v>0</v>
      </c>
      <c r="T1560" s="14">
        <v>0</v>
      </c>
      <c r="U1560" s="163">
        <v>39854</v>
      </c>
      <c r="V1560" s="108">
        <v>11</v>
      </c>
      <c r="W1560" s="21">
        <v>1</v>
      </c>
      <c r="X1560" s="437" t="str">
        <f t="shared" si="196"/>
        <v>OK</v>
      </c>
      <c r="Y1560" s="334">
        <f t="shared" si="192"/>
        <v>0</v>
      </c>
      <c r="Z1560" s="21" t="str">
        <f t="shared" si="197"/>
        <v>Credial</v>
      </c>
      <c r="AA1560" s="75">
        <v>39856</v>
      </c>
      <c r="AB1560" s="1221"/>
      <c r="AC1560" s="147">
        <f t="shared" si="193"/>
        <v>2</v>
      </c>
      <c r="AD1560" s="20" t="str">
        <f t="shared" si="195"/>
        <v>OK</v>
      </c>
      <c r="AE1560" s="11" t="str">
        <f t="shared" si="194"/>
        <v>-</v>
      </c>
      <c r="AF1560" s="20" t="e">
        <f>IF(#REF!="","",AA1560-#REF!)</f>
        <v>#REF!</v>
      </c>
      <c r="AG1560" s="97"/>
      <c r="AH1560" s="62"/>
      <c r="AI1560"/>
      <c r="AJ1560"/>
    </row>
    <row r="1561" spans="1:36" s="32" customFormat="1" hidden="1" outlineLevel="1" x14ac:dyDescent="0.2">
      <c r="A1561"/>
      <c r="B1561" s="19">
        <v>1</v>
      </c>
      <c r="C1561" s="383">
        <v>46</v>
      </c>
      <c r="D1561" s="20" t="s">
        <v>24</v>
      </c>
      <c r="E1561" s="153">
        <v>39857</v>
      </c>
      <c r="F1561" s="91"/>
      <c r="G1561" s="19">
        <v>1</v>
      </c>
      <c r="H1561" s="20">
        <v>46</v>
      </c>
      <c r="I1561" s="20">
        <v>46</v>
      </c>
      <c r="J1561" s="20">
        <v>46</v>
      </c>
      <c r="K1561" s="20">
        <f>I1561-J1561</f>
        <v>0</v>
      </c>
      <c r="L1561" s="159">
        <v>39858</v>
      </c>
      <c r="M1561" s="92"/>
      <c r="N1561" s="19">
        <v>1</v>
      </c>
      <c r="O1561" s="20">
        <v>46</v>
      </c>
      <c r="P1561" s="20">
        <v>46</v>
      </c>
      <c r="Q1561" s="20">
        <v>0</v>
      </c>
      <c r="R1561" s="20">
        <v>46</v>
      </c>
      <c r="S1561" s="4">
        <v>0</v>
      </c>
      <c r="T1561" s="4">
        <v>0</v>
      </c>
      <c r="U1561" s="163">
        <v>39858</v>
      </c>
      <c r="V1561" s="106">
        <v>1</v>
      </c>
      <c r="W1561" s="20">
        <v>46</v>
      </c>
      <c r="X1561" s="437" t="str">
        <f t="shared" si="196"/>
        <v>OK</v>
      </c>
      <c r="Y1561" s="334">
        <f t="shared" si="192"/>
        <v>0</v>
      </c>
      <c r="Z1561" s="20" t="str">
        <f t="shared" si="197"/>
        <v>White</v>
      </c>
      <c r="AA1561" s="75">
        <v>39862</v>
      </c>
      <c r="AB1561" s="1222">
        <f>SUM(W1561:W1569)</f>
        <v>247</v>
      </c>
      <c r="AC1561" s="147">
        <f t="shared" si="193"/>
        <v>5</v>
      </c>
      <c r="AD1561" s="20" t="str">
        <f t="shared" si="195"/>
        <v>OK</v>
      </c>
      <c r="AE1561" s="11" t="str">
        <f t="shared" si="194"/>
        <v>-</v>
      </c>
      <c r="AF1561" s="20" t="e">
        <f>IF(#REF!="","",AA1561-#REF!)</f>
        <v>#REF!</v>
      </c>
      <c r="AG1561" s="97"/>
      <c r="AH1561" s="62"/>
      <c r="AI1561"/>
      <c r="AJ1561"/>
    </row>
    <row r="1562" spans="1:36" s="32" customFormat="1" hidden="1" outlineLevel="1" x14ac:dyDescent="0.2">
      <c r="A1562"/>
      <c r="B1562" s="19">
        <v>2</v>
      </c>
      <c r="C1562" s="383">
        <v>18</v>
      </c>
      <c r="D1562" s="20" t="s">
        <v>26</v>
      </c>
      <c r="E1562" s="153">
        <v>39857</v>
      </c>
      <c r="F1562" s="91"/>
      <c r="G1562" s="19">
        <v>2</v>
      </c>
      <c r="H1562" s="20">
        <v>18</v>
      </c>
      <c r="I1562" s="20">
        <v>18</v>
      </c>
      <c r="J1562" s="20">
        <v>18</v>
      </c>
      <c r="K1562" s="20">
        <f t="shared" ref="K1562:K1590" si="198">I1562-J1562</f>
        <v>0</v>
      </c>
      <c r="L1562" s="159">
        <v>39858</v>
      </c>
      <c r="M1562" s="92"/>
      <c r="N1562" s="19">
        <v>2</v>
      </c>
      <c r="O1562" s="20">
        <v>18</v>
      </c>
      <c r="P1562" s="20">
        <v>18</v>
      </c>
      <c r="Q1562" s="20">
        <f>O1562-P1562</f>
        <v>0</v>
      </c>
      <c r="R1562" s="20">
        <v>18</v>
      </c>
      <c r="S1562" s="4">
        <v>0</v>
      </c>
      <c r="T1562" s="4">
        <v>0</v>
      </c>
      <c r="U1562" s="163">
        <v>39858</v>
      </c>
      <c r="V1562" s="106">
        <v>2</v>
      </c>
      <c r="W1562" s="20">
        <v>18</v>
      </c>
      <c r="X1562" s="437" t="str">
        <f t="shared" si="196"/>
        <v>OK</v>
      </c>
      <c r="Y1562" s="334">
        <f t="shared" ref="Y1562:Y1625" si="199">IF(W1562="","",+C1562-W1562)</f>
        <v>0</v>
      </c>
      <c r="Z1562" s="20" t="str">
        <f t="shared" si="197"/>
        <v>Black</v>
      </c>
      <c r="AA1562" s="75">
        <v>39862</v>
      </c>
      <c r="AB1562" s="1223"/>
      <c r="AC1562" s="147">
        <f t="shared" si="193"/>
        <v>5</v>
      </c>
      <c r="AD1562" s="20" t="str">
        <f t="shared" si="195"/>
        <v>OK</v>
      </c>
      <c r="AE1562" s="11" t="str">
        <f t="shared" si="194"/>
        <v>-</v>
      </c>
      <c r="AF1562" s="20" t="e">
        <f>IF(#REF!="","",AA1562-#REF!)</f>
        <v>#REF!</v>
      </c>
      <c r="AG1562" s="97"/>
      <c r="AH1562" s="62"/>
      <c r="AI1562"/>
      <c r="AJ1562"/>
    </row>
    <row r="1563" spans="1:36" s="32" customFormat="1" hidden="1" outlineLevel="1" x14ac:dyDescent="0.2">
      <c r="A1563"/>
      <c r="B1563" s="19">
        <v>3</v>
      </c>
      <c r="C1563" s="383">
        <v>21</v>
      </c>
      <c r="D1563" s="20" t="s">
        <v>29</v>
      </c>
      <c r="E1563" s="153">
        <v>39857</v>
      </c>
      <c r="F1563" s="91"/>
      <c r="G1563" s="19">
        <v>3</v>
      </c>
      <c r="H1563" s="20">
        <v>21</v>
      </c>
      <c r="I1563" s="20">
        <v>21</v>
      </c>
      <c r="J1563" s="20">
        <v>21</v>
      </c>
      <c r="K1563" s="20">
        <f t="shared" si="198"/>
        <v>0</v>
      </c>
      <c r="L1563" s="159">
        <v>39858</v>
      </c>
      <c r="M1563" s="92"/>
      <c r="N1563" s="19">
        <v>3</v>
      </c>
      <c r="O1563" s="20">
        <v>21</v>
      </c>
      <c r="P1563" s="20">
        <v>21</v>
      </c>
      <c r="Q1563" s="20">
        <f t="shared" ref="Q1563:Q1610" si="200">O1563-P1563</f>
        <v>0</v>
      </c>
      <c r="R1563" s="20">
        <v>21</v>
      </c>
      <c r="S1563" s="4">
        <v>0</v>
      </c>
      <c r="T1563" s="4">
        <v>0</v>
      </c>
      <c r="U1563" s="163">
        <v>39858</v>
      </c>
      <c r="V1563" s="106">
        <v>3</v>
      </c>
      <c r="W1563" s="20">
        <v>21</v>
      </c>
      <c r="X1563" s="437" t="str">
        <f t="shared" si="196"/>
        <v>OK</v>
      </c>
      <c r="Y1563" s="334">
        <f t="shared" si="199"/>
        <v>0</v>
      </c>
      <c r="Z1563" s="20" t="str">
        <f t="shared" si="197"/>
        <v>Credial</v>
      </c>
      <c r="AA1563" s="75">
        <v>39862</v>
      </c>
      <c r="AB1563" s="1223"/>
      <c r="AC1563" s="147">
        <f t="shared" si="193"/>
        <v>5</v>
      </c>
      <c r="AD1563" s="20" t="str">
        <f t="shared" si="195"/>
        <v>OK</v>
      </c>
      <c r="AE1563" s="11" t="str">
        <f t="shared" si="194"/>
        <v>-</v>
      </c>
      <c r="AF1563" s="20" t="e">
        <f>IF(#REF!="","",AA1563-#REF!)</f>
        <v>#REF!</v>
      </c>
      <c r="AG1563" s="97"/>
      <c r="AH1563" s="62"/>
      <c r="AI1563"/>
      <c r="AJ1563"/>
    </row>
    <row r="1564" spans="1:36" s="32" customFormat="1" hidden="1" outlineLevel="1" x14ac:dyDescent="0.2">
      <c r="A1564"/>
      <c r="B1564" s="19">
        <v>4</v>
      </c>
      <c r="C1564" s="383">
        <v>68</v>
      </c>
      <c r="D1564" s="20" t="s">
        <v>54</v>
      </c>
      <c r="E1564" s="153">
        <v>39857</v>
      </c>
      <c r="F1564" s="91"/>
      <c r="G1564" s="19">
        <v>4</v>
      </c>
      <c r="H1564" s="20">
        <v>68</v>
      </c>
      <c r="I1564" s="20">
        <v>68</v>
      </c>
      <c r="J1564" s="20">
        <v>68</v>
      </c>
      <c r="K1564" s="20">
        <f t="shared" si="198"/>
        <v>0</v>
      </c>
      <c r="L1564" s="159">
        <v>39858</v>
      </c>
      <c r="M1564" s="92"/>
      <c r="N1564" s="19">
        <v>4</v>
      </c>
      <c r="O1564" s="20">
        <v>68</v>
      </c>
      <c r="P1564" s="20">
        <v>68</v>
      </c>
      <c r="Q1564" s="20">
        <f t="shared" si="200"/>
        <v>0</v>
      </c>
      <c r="R1564" s="20">
        <v>68</v>
      </c>
      <c r="S1564" s="4">
        <v>0</v>
      </c>
      <c r="T1564" s="4">
        <v>0</v>
      </c>
      <c r="U1564" s="163">
        <v>39858</v>
      </c>
      <c r="V1564" s="106">
        <v>4</v>
      </c>
      <c r="W1564" s="20">
        <v>68</v>
      </c>
      <c r="X1564" s="437" t="str">
        <f t="shared" si="196"/>
        <v>OK</v>
      </c>
      <c r="Y1564" s="334">
        <f t="shared" si="199"/>
        <v>0</v>
      </c>
      <c r="Z1564" s="20" t="str">
        <f t="shared" si="197"/>
        <v>Ikea</v>
      </c>
      <c r="AA1564" s="75">
        <v>39862</v>
      </c>
      <c r="AB1564" s="1223"/>
      <c r="AC1564" s="147">
        <f t="shared" si="193"/>
        <v>5</v>
      </c>
      <c r="AD1564" s="20" t="str">
        <f t="shared" si="195"/>
        <v>OK</v>
      </c>
      <c r="AE1564" s="11" t="str">
        <f t="shared" si="194"/>
        <v>-</v>
      </c>
      <c r="AF1564" s="20" t="e">
        <f>IF(#REF!="","",AA1564-#REF!)</f>
        <v>#REF!</v>
      </c>
      <c r="AG1564" s="97"/>
      <c r="AH1564" s="62"/>
      <c r="AI1564"/>
      <c r="AJ1564"/>
    </row>
    <row r="1565" spans="1:36" s="32" customFormat="1" hidden="1" outlineLevel="1" x14ac:dyDescent="0.2">
      <c r="A1565"/>
      <c r="B1565" s="19">
        <v>5</v>
      </c>
      <c r="C1565" s="383">
        <v>16</v>
      </c>
      <c r="D1565" s="20" t="s">
        <v>31</v>
      </c>
      <c r="E1565" s="153">
        <v>39857</v>
      </c>
      <c r="F1565" s="91"/>
      <c r="G1565" s="19">
        <v>5</v>
      </c>
      <c r="H1565" s="20">
        <v>16</v>
      </c>
      <c r="I1565" s="20">
        <v>16</v>
      </c>
      <c r="J1565" s="20">
        <v>16</v>
      </c>
      <c r="K1565" s="20">
        <f t="shared" si="198"/>
        <v>0</v>
      </c>
      <c r="L1565" s="159">
        <v>39858</v>
      </c>
      <c r="M1565" s="92"/>
      <c r="N1565" s="19">
        <v>5</v>
      </c>
      <c r="O1565" s="20">
        <v>16</v>
      </c>
      <c r="P1565" s="20">
        <v>16</v>
      </c>
      <c r="Q1565" s="20">
        <f t="shared" si="200"/>
        <v>0</v>
      </c>
      <c r="R1565" s="20">
        <v>16</v>
      </c>
      <c r="S1565" s="4">
        <v>0</v>
      </c>
      <c r="T1565" s="4">
        <v>0</v>
      </c>
      <c r="U1565" s="163">
        <v>39858</v>
      </c>
      <c r="V1565" s="106">
        <v>5</v>
      </c>
      <c r="W1565" s="20">
        <v>16</v>
      </c>
      <c r="X1565" s="437" t="str">
        <f t="shared" si="196"/>
        <v>OK</v>
      </c>
      <c r="Y1565" s="334">
        <f t="shared" si="199"/>
        <v>0</v>
      </c>
      <c r="Z1565" s="20" t="str">
        <f t="shared" si="197"/>
        <v>Moviflor</v>
      </c>
      <c r="AA1565" s="75">
        <v>39862</v>
      </c>
      <c r="AB1565" s="1223"/>
      <c r="AC1565" s="147">
        <f t="shared" si="193"/>
        <v>5</v>
      </c>
      <c r="AD1565" s="20" t="str">
        <f t="shared" si="195"/>
        <v>OK</v>
      </c>
      <c r="AE1565" s="11" t="str">
        <f t="shared" si="194"/>
        <v>-</v>
      </c>
      <c r="AF1565" s="20" t="e">
        <f>IF(#REF!="","",AA1565-#REF!)</f>
        <v>#REF!</v>
      </c>
      <c r="AG1565" s="97"/>
      <c r="AH1565" s="62"/>
      <c r="AI1565"/>
      <c r="AJ1565"/>
    </row>
    <row r="1566" spans="1:36" s="32" customFormat="1" hidden="1" outlineLevel="1" x14ac:dyDescent="0.2">
      <c r="A1566"/>
      <c r="B1566" s="19">
        <v>6</v>
      </c>
      <c r="C1566" s="383">
        <v>67</v>
      </c>
      <c r="D1566" s="20" t="s">
        <v>32</v>
      </c>
      <c r="E1566" s="153">
        <v>39857</v>
      </c>
      <c r="F1566" s="91"/>
      <c r="G1566" s="19">
        <v>6</v>
      </c>
      <c r="H1566" s="20">
        <v>67</v>
      </c>
      <c r="I1566" s="20">
        <v>67</v>
      </c>
      <c r="J1566" s="20">
        <v>67</v>
      </c>
      <c r="K1566" s="20">
        <f t="shared" si="198"/>
        <v>0</v>
      </c>
      <c r="L1566" s="159">
        <v>39858</v>
      </c>
      <c r="M1566" s="92"/>
      <c r="N1566" s="19">
        <v>6</v>
      </c>
      <c r="O1566" s="20">
        <v>67</v>
      </c>
      <c r="P1566" s="20">
        <v>67</v>
      </c>
      <c r="Q1566" s="20">
        <f t="shared" si="200"/>
        <v>0</v>
      </c>
      <c r="R1566" s="20">
        <v>67</v>
      </c>
      <c r="S1566" s="4">
        <v>0</v>
      </c>
      <c r="T1566" s="4">
        <v>0</v>
      </c>
      <c r="U1566" s="163">
        <v>39858</v>
      </c>
      <c r="V1566" s="106">
        <v>6</v>
      </c>
      <c r="W1566" s="20">
        <v>67</v>
      </c>
      <c r="X1566" s="437" t="str">
        <f t="shared" si="196"/>
        <v>OK</v>
      </c>
      <c r="Y1566" s="334">
        <f t="shared" si="199"/>
        <v>0</v>
      </c>
      <c r="Z1566" s="20" t="str">
        <f t="shared" si="197"/>
        <v>Conforama</v>
      </c>
      <c r="AA1566" s="75">
        <v>39862</v>
      </c>
      <c r="AB1566" s="1223"/>
      <c r="AC1566" s="147">
        <f t="shared" si="193"/>
        <v>5</v>
      </c>
      <c r="AD1566" s="20" t="str">
        <f t="shared" si="195"/>
        <v>OK</v>
      </c>
      <c r="AE1566" s="11" t="str">
        <f t="shared" si="194"/>
        <v>-</v>
      </c>
      <c r="AF1566" s="20" t="e">
        <f>IF(#REF!="","",AA1566-#REF!)</f>
        <v>#REF!</v>
      </c>
      <c r="AG1566" s="97"/>
      <c r="AH1566" s="62"/>
      <c r="AI1566"/>
      <c r="AJ1566"/>
    </row>
    <row r="1567" spans="1:36" s="32" customFormat="1" hidden="1" outlineLevel="1" x14ac:dyDescent="0.2">
      <c r="A1567"/>
      <c r="B1567" s="19">
        <v>7</v>
      </c>
      <c r="C1567" s="383">
        <v>7</v>
      </c>
      <c r="D1567" s="20" t="s">
        <v>34</v>
      </c>
      <c r="E1567" s="153">
        <v>39857</v>
      </c>
      <c r="F1567" s="91"/>
      <c r="G1567" s="19">
        <v>7</v>
      </c>
      <c r="H1567" s="20">
        <v>7</v>
      </c>
      <c r="I1567" s="20">
        <v>7</v>
      </c>
      <c r="J1567" s="20">
        <v>7</v>
      </c>
      <c r="K1567" s="20">
        <f t="shared" si="198"/>
        <v>0</v>
      </c>
      <c r="L1567" s="159">
        <v>39858</v>
      </c>
      <c r="M1567" s="92"/>
      <c r="N1567" s="19">
        <v>7</v>
      </c>
      <c r="O1567" s="20">
        <v>7</v>
      </c>
      <c r="P1567" s="20">
        <v>7</v>
      </c>
      <c r="Q1567" s="20">
        <f t="shared" si="200"/>
        <v>0</v>
      </c>
      <c r="R1567" s="20">
        <v>7</v>
      </c>
      <c r="S1567" s="4">
        <v>0</v>
      </c>
      <c r="T1567" s="4">
        <v>0</v>
      </c>
      <c r="U1567" s="163">
        <v>39858</v>
      </c>
      <c r="V1567" s="106">
        <v>7</v>
      </c>
      <c r="W1567" s="20">
        <v>7</v>
      </c>
      <c r="X1567" s="437" t="str">
        <f t="shared" si="196"/>
        <v>OK</v>
      </c>
      <c r="Y1567" s="334">
        <f t="shared" si="199"/>
        <v>0</v>
      </c>
      <c r="Z1567" s="20" t="str">
        <f t="shared" si="197"/>
        <v>Euronics</v>
      </c>
      <c r="AA1567" s="75">
        <v>39862</v>
      </c>
      <c r="AB1567" s="1223"/>
      <c r="AC1567" s="147">
        <f t="shared" ref="AC1567:AC1630" si="201">DAYS360(E1567,AA1567)</f>
        <v>5</v>
      </c>
      <c r="AD1567" s="20" t="str">
        <f t="shared" si="195"/>
        <v>OK</v>
      </c>
      <c r="AE1567" s="11" t="str">
        <f t="shared" ref="AE1567:AE1630" si="202">IF(AND((AA1567=""),$E$8&gt;(V1621+5)),"ALERTA","-")</f>
        <v>-</v>
      </c>
      <c r="AF1567" s="20" t="e">
        <f>IF(#REF!="","",AA1567-#REF!)</f>
        <v>#REF!</v>
      </c>
      <c r="AG1567" s="97"/>
      <c r="AH1567" s="62"/>
      <c r="AI1567"/>
      <c r="AJ1567"/>
    </row>
    <row r="1568" spans="1:36" s="32" customFormat="1" hidden="1" outlineLevel="1" x14ac:dyDescent="0.2">
      <c r="A1568"/>
      <c r="B1568" s="19">
        <v>8</v>
      </c>
      <c r="C1568" s="383">
        <v>2</v>
      </c>
      <c r="D1568" s="20" t="s">
        <v>35</v>
      </c>
      <c r="E1568" s="153">
        <v>39857</v>
      </c>
      <c r="F1568" s="91"/>
      <c r="G1568" s="19">
        <v>8</v>
      </c>
      <c r="H1568" s="20">
        <v>2</v>
      </c>
      <c r="I1568" s="20">
        <v>2</v>
      </c>
      <c r="J1568" s="20">
        <v>2</v>
      </c>
      <c r="K1568" s="20">
        <f t="shared" si="198"/>
        <v>0</v>
      </c>
      <c r="L1568" s="159">
        <v>39858</v>
      </c>
      <c r="M1568" s="92"/>
      <c r="N1568" s="19">
        <v>8</v>
      </c>
      <c r="O1568" s="20">
        <v>2</v>
      </c>
      <c r="P1568" s="20">
        <v>2</v>
      </c>
      <c r="Q1568" s="20">
        <f t="shared" si="200"/>
        <v>0</v>
      </c>
      <c r="R1568" s="20">
        <v>2</v>
      </c>
      <c r="S1568" s="4">
        <v>0</v>
      </c>
      <c r="T1568" s="4">
        <v>0</v>
      </c>
      <c r="U1568" s="163">
        <v>39858</v>
      </c>
      <c r="V1568" s="106">
        <v>8</v>
      </c>
      <c r="W1568" s="20">
        <v>2</v>
      </c>
      <c r="X1568" s="437" t="str">
        <f t="shared" si="196"/>
        <v>OK</v>
      </c>
      <c r="Y1568" s="334">
        <f t="shared" si="199"/>
        <v>0</v>
      </c>
      <c r="Z1568" s="20" t="str">
        <f t="shared" si="197"/>
        <v>Tien 21</v>
      </c>
      <c r="AA1568" s="75">
        <v>39862</v>
      </c>
      <c r="AB1568" s="1223"/>
      <c r="AC1568" s="147">
        <f t="shared" si="201"/>
        <v>5</v>
      </c>
      <c r="AD1568" s="20" t="str">
        <f t="shared" si="195"/>
        <v>OK</v>
      </c>
      <c r="AE1568" s="11" t="str">
        <f t="shared" si="202"/>
        <v>-</v>
      </c>
      <c r="AF1568" s="20" t="e">
        <f>IF(#REF!="","",AA1568-#REF!)</f>
        <v>#REF!</v>
      </c>
      <c r="AG1568" s="97"/>
      <c r="AH1568" s="62"/>
      <c r="AI1568"/>
      <c r="AJ1568"/>
    </row>
    <row r="1569" spans="1:36" s="32" customFormat="1" hidden="1" outlineLevel="1" x14ac:dyDescent="0.2">
      <c r="A1569"/>
      <c r="B1569" s="22">
        <v>9</v>
      </c>
      <c r="C1569" s="404">
        <v>2</v>
      </c>
      <c r="D1569" s="21" t="s">
        <v>36</v>
      </c>
      <c r="E1569" s="153">
        <v>39857</v>
      </c>
      <c r="F1569" s="91"/>
      <c r="G1569" s="22">
        <v>9</v>
      </c>
      <c r="H1569" s="21">
        <v>2</v>
      </c>
      <c r="I1569" s="21">
        <v>2</v>
      </c>
      <c r="J1569" s="21">
        <v>2</v>
      </c>
      <c r="K1569" s="21">
        <f t="shared" si="198"/>
        <v>0</v>
      </c>
      <c r="L1569" s="160">
        <v>39858</v>
      </c>
      <c r="M1569" s="92"/>
      <c r="N1569" s="22">
        <v>9</v>
      </c>
      <c r="O1569" s="21">
        <v>2</v>
      </c>
      <c r="P1569" s="21">
        <v>2</v>
      </c>
      <c r="Q1569" s="21">
        <f t="shared" si="200"/>
        <v>0</v>
      </c>
      <c r="R1569" s="21">
        <v>2</v>
      </c>
      <c r="S1569" s="14">
        <v>0</v>
      </c>
      <c r="T1569" s="14">
        <v>0</v>
      </c>
      <c r="U1569" s="163">
        <v>39858</v>
      </c>
      <c r="V1569" s="108">
        <v>9</v>
      </c>
      <c r="W1569" s="21">
        <v>2</v>
      </c>
      <c r="X1569" s="437" t="str">
        <f t="shared" si="196"/>
        <v>OK</v>
      </c>
      <c r="Y1569" s="334">
        <f t="shared" si="199"/>
        <v>0</v>
      </c>
      <c r="Z1569" s="21" t="str">
        <f t="shared" si="197"/>
        <v>Confort</v>
      </c>
      <c r="AA1569" s="75">
        <v>39862</v>
      </c>
      <c r="AB1569" s="1224"/>
      <c r="AC1569" s="147">
        <f t="shared" si="201"/>
        <v>5</v>
      </c>
      <c r="AD1569" s="20" t="str">
        <f t="shared" si="195"/>
        <v>OK</v>
      </c>
      <c r="AE1569" s="11" t="str">
        <f t="shared" si="202"/>
        <v>-</v>
      </c>
      <c r="AF1569" s="20" t="e">
        <f>IF(#REF!="","",AA1569-#REF!)</f>
        <v>#REF!</v>
      </c>
      <c r="AG1569" s="97"/>
      <c r="AH1569" s="62"/>
      <c r="AI1569"/>
      <c r="AJ1569"/>
    </row>
    <row r="1570" spans="1:36" s="32" customFormat="1" hidden="1" outlineLevel="1" x14ac:dyDescent="0.2">
      <c r="A1570"/>
      <c r="B1570" s="19">
        <v>1</v>
      </c>
      <c r="C1570" s="383">
        <v>102</v>
      </c>
      <c r="D1570" s="20" t="s">
        <v>24</v>
      </c>
      <c r="E1570" s="153">
        <v>39863</v>
      </c>
      <c r="F1570" s="91"/>
      <c r="G1570" s="19">
        <v>1</v>
      </c>
      <c r="H1570" s="20">
        <v>102</v>
      </c>
      <c r="I1570" s="20">
        <v>102</v>
      </c>
      <c r="J1570" s="20">
        <v>102</v>
      </c>
      <c r="K1570" s="20">
        <f t="shared" si="198"/>
        <v>0</v>
      </c>
      <c r="L1570" s="156">
        <v>39869</v>
      </c>
      <c r="M1570" s="92"/>
      <c r="N1570" s="19">
        <v>1</v>
      </c>
      <c r="O1570" s="20">
        <v>102</v>
      </c>
      <c r="P1570" s="20">
        <v>102</v>
      </c>
      <c r="Q1570" s="20">
        <f t="shared" si="200"/>
        <v>0</v>
      </c>
      <c r="R1570" s="20">
        <v>102</v>
      </c>
      <c r="S1570" s="4">
        <v>0</v>
      </c>
      <c r="T1570" s="4">
        <v>0</v>
      </c>
      <c r="U1570" s="163">
        <v>39867</v>
      </c>
      <c r="V1570" s="106">
        <v>1</v>
      </c>
      <c r="W1570" s="20">
        <v>102</v>
      </c>
      <c r="X1570" s="437" t="str">
        <f t="shared" si="196"/>
        <v>OK</v>
      </c>
      <c r="Y1570" s="334">
        <f t="shared" si="199"/>
        <v>0</v>
      </c>
      <c r="Z1570" s="20" t="str">
        <f t="shared" si="197"/>
        <v>White</v>
      </c>
      <c r="AA1570" s="75">
        <v>39890</v>
      </c>
      <c r="AB1570" s="1219">
        <f>SUM(W1570:W1579)</f>
        <v>647</v>
      </c>
      <c r="AC1570" s="147">
        <f t="shared" si="201"/>
        <v>29</v>
      </c>
      <c r="AD1570" s="20" t="str">
        <f t="shared" si="195"/>
        <v>OK</v>
      </c>
      <c r="AE1570" s="11" t="str">
        <f t="shared" si="202"/>
        <v>-</v>
      </c>
      <c r="AF1570" s="20" t="e">
        <f>IF(#REF!="","",AA1570-#REF!)</f>
        <v>#REF!</v>
      </c>
      <c r="AG1570" s="97"/>
      <c r="AH1570" s="62"/>
      <c r="AI1570"/>
      <c r="AJ1570"/>
    </row>
    <row r="1571" spans="1:36" s="32" customFormat="1" hidden="1" outlineLevel="1" x14ac:dyDescent="0.2">
      <c r="A1571"/>
      <c r="B1571" s="19">
        <v>2</v>
      </c>
      <c r="C1571" s="383">
        <v>26</v>
      </c>
      <c r="D1571" s="20" t="s">
        <v>25</v>
      </c>
      <c r="E1571" s="153">
        <v>39863</v>
      </c>
      <c r="F1571" s="91"/>
      <c r="G1571" s="19">
        <v>2</v>
      </c>
      <c r="H1571" s="20">
        <v>26</v>
      </c>
      <c r="I1571" s="20">
        <v>26</v>
      </c>
      <c r="J1571" s="20">
        <v>26</v>
      </c>
      <c r="K1571" s="20">
        <f t="shared" si="198"/>
        <v>0</v>
      </c>
      <c r="L1571" s="156">
        <v>39869</v>
      </c>
      <c r="M1571" s="92"/>
      <c r="N1571" s="19">
        <v>2</v>
      </c>
      <c r="O1571" s="20">
        <v>26</v>
      </c>
      <c r="P1571" s="20">
        <v>26</v>
      </c>
      <c r="Q1571" s="20">
        <f t="shared" si="200"/>
        <v>0</v>
      </c>
      <c r="R1571" s="20">
        <v>26</v>
      </c>
      <c r="S1571" s="4">
        <v>0</v>
      </c>
      <c r="T1571" s="4">
        <v>0</v>
      </c>
      <c r="U1571" s="163">
        <v>39867</v>
      </c>
      <c r="V1571" s="106">
        <v>2</v>
      </c>
      <c r="W1571" s="20">
        <v>26</v>
      </c>
      <c r="X1571" s="437" t="str">
        <f t="shared" si="196"/>
        <v>OK</v>
      </c>
      <c r="Y1571" s="334">
        <f t="shared" si="199"/>
        <v>0</v>
      </c>
      <c r="Z1571" s="20" t="str">
        <f t="shared" si="197"/>
        <v>Green</v>
      </c>
      <c r="AA1571" s="75">
        <v>39881</v>
      </c>
      <c r="AB1571" s="1220"/>
      <c r="AC1571" s="147">
        <f t="shared" si="201"/>
        <v>20</v>
      </c>
      <c r="AD1571" s="20" t="str">
        <f t="shared" si="195"/>
        <v>OK</v>
      </c>
      <c r="AE1571" s="11" t="str">
        <f t="shared" si="202"/>
        <v>-</v>
      </c>
      <c r="AF1571" s="20" t="e">
        <f>IF(#REF!="","",AA1571-#REF!)</f>
        <v>#REF!</v>
      </c>
      <c r="AG1571" s="97"/>
      <c r="AH1571" s="62"/>
      <c r="AI1571"/>
      <c r="AJ1571"/>
    </row>
    <row r="1572" spans="1:36" s="32" customFormat="1" hidden="1" outlineLevel="1" x14ac:dyDescent="0.2">
      <c r="A1572"/>
      <c r="B1572" s="19">
        <v>3</v>
      </c>
      <c r="C1572" s="383">
        <v>43</v>
      </c>
      <c r="D1572" s="20" t="s">
        <v>26</v>
      </c>
      <c r="E1572" s="153">
        <v>39863</v>
      </c>
      <c r="F1572" s="91"/>
      <c r="G1572" s="19">
        <v>3</v>
      </c>
      <c r="H1572" s="20">
        <v>43</v>
      </c>
      <c r="I1572" s="20">
        <v>43</v>
      </c>
      <c r="J1572" s="20">
        <v>43</v>
      </c>
      <c r="K1572" s="20">
        <f t="shared" si="198"/>
        <v>0</v>
      </c>
      <c r="L1572" s="156">
        <v>39869</v>
      </c>
      <c r="M1572" s="92"/>
      <c r="N1572" s="19">
        <v>3</v>
      </c>
      <c r="O1572" s="20">
        <v>43</v>
      </c>
      <c r="P1572" s="20">
        <v>43</v>
      </c>
      <c r="Q1572" s="20">
        <f t="shared" si="200"/>
        <v>0</v>
      </c>
      <c r="R1572" s="20">
        <v>43</v>
      </c>
      <c r="S1572" s="4">
        <v>0</v>
      </c>
      <c r="T1572" s="4">
        <v>0</v>
      </c>
      <c r="U1572" s="163">
        <v>39867</v>
      </c>
      <c r="V1572" s="106">
        <v>3</v>
      </c>
      <c r="W1572" s="20">
        <v>43</v>
      </c>
      <c r="X1572" s="437" t="str">
        <f t="shared" si="196"/>
        <v>OK</v>
      </c>
      <c r="Y1572" s="334">
        <f t="shared" si="199"/>
        <v>0</v>
      </c>
      <c r="Z1572" s="20" t="str">
        <f t="shared" si="197"/>
        <v>Black</v>
      </c>
      <c r="AA1572" s="75">
        <v>39881</v>
      </c>
      <c r="AB1572" s="1220"/>
      <c r="AC1572" s="147">
        <f t="shared" si="201"/>
        <v>20</v>
      </c>
      <c r="AD1572" s="20" t="str">
        <f t="shared" si="195"/>
        <v>OK</v>
      </c>
      <c r="AE1572" s="11" t="str">
        <f t="shared" si="202"/>
        <v>-</v>
      </c>
      <c r="AF1572" s="20" t="e">
        <f>IF(#REF!="","",AA1572-#REF!)</f>
        <v>#REF!</v>
      </c>
      <c r="AG1572" s="97"/>
      <c r="AH1572" s="62"/>
      <c r="AI1572"/>
      <c r="AJ1572"/>
    </row>
    <row r="1573" spans="1:36" s="32" customFormat="1" hidden="1" outlineLevel="1" x14ac:dyDescent="0.2">
      <c r="A1573"/>
      <c r="B1573" s="19">
        <v>4</v>
      </c>
      <c r="C1573" s="383">
        <v>32</v>
      </c>
      <c r="D1573" s="20" t="s">
        <v>29</v>
      </c>
      <c r="E1573" s="153">
        <v>39863</v>
      </c>
      <c r="F1573" s="91"/>
      <c r="G1573" s="19">
        <v>4</v>
      </c>
      <c r="H1573" s="20">
        <v>32</v>
      </c>
      <c r="I1573" s="20">
        <v>32</v>
      </c>
      <c r="J1573" s="20">
        <v>32</v>
      </c>
      <c r="K1573" s="20">
        <f t="shared" si="198"/>
        <v>0</v>
      </c>
      <c r="L1573" s="156">
        <v>39869</v>
      </c>
      <c r="M1573" s="92"/>
      <c r="N1573" s="19">
        <v>4</v>
      </c>
      <c r="O1573" s="20">
        <v>32</v>
      </c>
      <c r="P1573" s="20">
        <v>32</v>
      </c>
      <c r="Q1573" s="20">
        <f t="shared" si="200"/>
        <v>0</v>
      </c>
      <c r="R1573" s="20">
        <v>32</v>
      </c>
      <c r="S1573" s="4">
        <v>0</v>
      </c>
      <c r="T1573" s="4">
        <v>0</v>
      </c>
      <c r="U1573" s="163">
        <v>39867</v>
      </c>
      <c r="V1573" s="106">
        <v>4</v>
      </c>
      <c r="W1573" s="20">
        <v>32</v>
      </c>
      <c r="X1573" s="437" t="str">
        <f t="shared" si="196"/>
        <v>OK</v>
      </c>
      <c r="Y1573" s="334">
        <f t="shared" si="199"/>
        <v>0</v>
      </c>
      <c r="Z1573" s="20" t="str">
        <f t="shared" si="197"/>
        <v>Credial</v>
      </c>
      <c r="AA1573" s="75">
        <v>39882</v>
      </c>
      <c r="AB1573" s="1220"/>
      <c r="AC1573" s="147">
        <f t="shared" si="201"/>
        <v>21</v>
      </c>
      <c r="AD1573" s="20" t="str">
        <f t="shared" si="195"/>
        <v>OK</v>
      </c>
      <c r="AE1573" s="11" t="str">
        <f t="shared" si="202"/>
        <v>-</v>
      </c>
      <c r="AF1573" s="20" t="e">
        <f>IF(#REF!="","",AA1573-#REF!)</f>
        <v>#REF!</v>
      </c>
      <c r="AG1573" s="97"/>
      <c r="AH1573" s="62"/>
      <c r="AI1573"/>
      <c r="AJ1573"/>
    </row>
    <row r="1574" spans="1:36" s="32" customFormat="1" hidden="1" outlineLevel="1" x14ac:dyDescent="0.2">
      <c r="A1574"/>
      <c r="B1574" s="19">
        <v>5</v>
      </c>
      <c r="C1574" s="383">
        <v>265</v>
      </c>
      <c r="D1574" s="20" t="s">
        <v>54</v>
      </c>
      <c r="E1574" s="153">
        <v>39863</v>
      </c>
      <c r="F1574" s="91"/>
      <c r="G1574" s="19">
        <v>5</v>
      </c>
      <c r="H1574" s="20">
        <v>265</v>
      </c>
      <c r="I1574" s="20">
        <v>265</v>
      </c>
      <c r="J1574" s="20">
        <v>265</v>
      </c>
      <c r="K1574" s="20">
        <f t="shared" si="198"/>
        <v>0</v>
      </c>
      <c r="L1574" s="156">
        <v>39869</v>
      </c>
      <c r="M1574" s="92"/>
      <c r="N1574" s="19">
        <v>5</v>
      </c>
      <c r="O1574" s="20">
        <v>265</v>
      </c>
      <c r="P1574" s="20">
        <v>265</v>
      </c>
      <c r="Q1574" s="20">
        <f t="shared" si="200"/>
        <v>0</v>
      </c>
      <c r="R1574" s="20">
        <v>265</v>
      </c>
      <c r="S1574" s="4">
        <v>0</v>
      </c>
      <c r="T1574" s="4">
        <v>0</v>
      </c>
      <c r="U1574" s="163">
        <v>39867</v>
      </c>
      <c r="V1574" s="106">
        <v>5</v>
      </c>
      <c r="W1574" s="20">
        <v>265</v>
      </c>
      <c r="X1574" s="437" t="str">
        <f t="shared" si="196"/>
        <v>OK</v>
      </c>
      <c r="Y1574" s="334">
        <f t="shared" si="199"/>
        <v>0</v>
      </c>
      <c r="Z1574" s="20" t="str">
        <f t="shared" si="197"/>
        <v>Ikea</v>
      </c>
      <c r="AA1574" s="75">
        <v>39881</v>
      </c>
      <c r="AB1574" s="1220"/>
      <c r="AC1574" s="147">
        <f t="shared" si="201"/>
        <v>20</v>
      </c>
      <c r="AD1574" s="20" t="str">
        <f t="shared" si="195"/>
        <v>OK</v>
      </c>
      <c r="AE1574" s="11" t="str">
        <f t="shared" si="202"/>
        <v>-</v>
      </c>
      <c r="AF1574" s="20" t="e">
        <f>IF(#REF!="","",AA1574-#REF!)</f>
        <v>#REF!</v>
      </c>
      <c r="AG1574" s="97"/>
      <c r="AH1574" s="62"/>
      <c r="AI1574"/>
      <c r="AJ1574"/>
    </row>
    <row r="1575" spans="1:36" s="32" customFormat="1" hidden="1" outlineLevel="1" x14ac:dyDescent="0.2">
      <c r="A1575"/>
      <c r="B1575" s="19">
        <v>6</v>
      </c>
      <c r="C1575" s="383">
        <v>10</v>
      </c>
      <c r="D1575" s="20" t="s">
        <v>31</v>
      </c>
      <c r="E1575" s="153">
        <v>39863</v>
      </c>
      <c r="F1575" s="91"/>
      <c r="G1575" s="19">
        <v>6</v>
      </c>
      <c r="H1575" s="20">
        <v>10</v>
      </c>
      <c r="I1575" s="20">
        <v>10</v>
      </c>
      <c r="J1575" s="20">
        <v>10</v>
      </c>
      <c r="K1575" s="20">
        <f t="shared" si="198"/>
        <v>0</v>
      </c>
      <c r="L1575" s="156">
        <v>39869</v>
      </c>
      <c r="M1575" s="92"/>
      <c r="N1575" s="19">
        <v>6</v>
      </c>
      <c r="O1575" s="20">
        <v>10</v>
      </c>
      <c r="P1575" s="20">
        <v>10</v>
      </c>
      <c r="Q1575" s="20">
        <f t="shared" si="200"/>
        <v>0</v>
      </c>
      <c r="R1575" s="20">
        <v>10</v>
      </c>
      <c r="S1575" s="4">
        <v>0</v>
      </c>
      <c r="T1575" s="4">
        <v>0</v>
      </c>
      <c r="U1575" s="163">
        <v>39867</v>
      </c>
      <c r="V1575" s="106">
        <v>6</v>
      </c>
      <c r="W1575" s="20">
        <v>10</v>
      </c>
      <c r="X1575" s="437" t="str">
        <f t="shared" si="196"/>
        <v>OK</v>
      </c>
      <c r="Y1575" s="334">
        <f t="shared" si="199"/>
        <v>0</v>
      </c>
      <c r="Z1575" s="20" t="str">
        <f t="shared" si="197"/>
        <v>Moviflor</v>
      </c>
      <c r="AA1575" s="75">
        <v>39882</v>
      </c>
      <c r="AB1575" s="1220"/>
      <c r="AC1575" s="147">
        <f t="shared" si="201"/>
        <v>21</v>
      </c>
      <c r="AD1575" s="20" t="str">
        <f t="shared" si="195"/>
        <v>OK</v>
      </c>
      <c r="AE1575" s="11" t="str">
        <f t="shared" si="202"/>
        <v>-</v>
      </c>
      <c r="AF1575" s="20" t="e">
        <f>IF(#REF!="","",AA1575-#REF!)</f>
        <v>#REF!</v>
      </c>
      <c r="AG1575" s="97"/>
      <c r="AH1575" s="62"/>
      <c r="AI1575"/>
      <c r="AJ1575"/>
    </row>
    <row r="1576" spans="1:36" s="32" customFormat="1" hidden="1" outlineLevel="1" x14ac:dyDescent="0.2">
      <c r="A1576"/>
      <c r="B1576" s="19">
        <v>7</v>
      </c>
      <c r="C1576" s="383">
        <v>153</v>
      </c>
      <c r="D1576" s="20" t="s">
        <v>32</v>
      </c>
      <c r="E1576" s="153">
        <v>39863</v>
      </c>
      <c r="F1576" s="91"/>
      <c r="G1576" s="19">
        <v>7</v>
      </c>
      <c r="H1576" s="20">
        <v>153</v>
      </c>
      <c r="I1576" s="20">
        <v>153</v>
      </c>
      <c r="J1576" s="20">
        <v>153</v>
      </c>
      <c r="K1576" s="20">
        <f t="shared" si="198"/>
        <v>0</v>
      </c>
      <c r="L1576" s="156">
        <v>39869</v>
      </c>
      <c r="M1576" s="92"/>
      <c r="N1576" s="19">
        <v>7</v>
      </c>
      <c r="O1576" s="20">
        <v>153</v>
      </c>
      <c r="P1576" s="20">
        <v>153</v>
      </c>
      <c r="Q1576" s="20">
        <f t="shared" si="200"/>
        <v>0</v>
      </c>
      <c r="R1576" s="20">
        <v>153</v>
      </c>
      <c r="S1576" s="4">
        <v>0</v>
      </c>
      <c r="T1576" s="4">
        <v>0</v>
      </c>
      <c r="U1576" s="163">
        <v>39867</v>
      </c>
      <c r="V1576" s="106">
        <v>7</v>
      </c>
      <c r="W1576" s="20">
        <v>153</v>
      </c>
      <c r="X1576" s="437" t="str">
        <f t="shared" si="196"/>
        <v>OK</v>
      </c>
      <c r="Y1576" s="334">
        <f t="shared" si="199"/>
        <v>0</v>
      </c>
      <c r="Z1576" s="20" t="str">
        <f t="shared" si="197"/>
        <v>Conforama</v>
      </c>
      <c r="AA1576" s="75">
        <v>39881</v>
      </c>
      <c r="AB1576" s="1220"/>
      <c r="AC1576" s="147">
        <f t="shared" si="201"/>
        <v>20</v>
      </c>
      <c r="AD1576" s="20" t="str">
        <f t="shared" si="195"/>
        <v>OK</v>
      </c>
      <c r="AE1576" s="11" t="str">
        <f t="shared" si="202"/>
        <v>-</v>
      </c>
      <c r="AF1576" s="20" t="e">
        <f>IF(#REF!="","",AA1576-#REF!)</f>
        <v>#REF!</v>
      </c>
      <c r="AG1576" s="97"/>
      <c r="AH1576" s="62"/>
      <c r="AI1576"/>
      <c r="AJ1576"/>
    </row>
    <row r="1577" spans="1:36" s="32" customFormat="1" hidden="1" outlineLevel="1" x14ac:dyDescent="0.2">
      <c r="A1577"/>
      <c r="B1577" s="19">
        <v>8</v>
      </c>
      <c r="C1577" s="383">
        <v>8</v>
      </c>
      <c r="D1577" s="20" t="s">
        <v>34</v>
      </c>
      <c r="E1577" s="153">
        <v>39863</v>
      </c>
      <c r="F1577" s="91"/>
      <c r="G1577" s="19">
        <v>8</v>
      </c>
      <c r="H1577" s="20">
        <v>8</v>
      </c>
      <c r="I1577" s="20">
        <v>8</v>
      </c>
      <c r="J1577" s="20">
        <v>8</v>
      </c>
      <c r="K1577" s="20">
        <f t="shared" si="198"/>
        <v>0</v>
      </c>
      <c r="L1577" s="156">
        <v>39869</v>
      </c>
      <c r="M1577" s="92"/>
      <c r="N1577" s="19">
        <v>8</v>
      </c>
      <c r="O1577" s="20">
        <v>8</v>
      </c>
      <c r="P1577" s="20">
        <v>8</v>
      </c>
      <c r="Q1577" s="20">
        <f t="shared" si="200"/>
        <v>0</v>
      </c>
      <c r="R1577" s="20">
        <v>8</v>
      </c>
      <c r="S1577" s="4">
        <v>0</v>
      </c>
      <c r="T1577" s="4">
        <v>0</v>
      </c>
      <c r="U1577" s="163">
        <v>39867</v>
      </c>
      <c r="V1577" s="106">
        <v>8</v>
      </c>
      <c r="W1577" s="20">
        <v>8</v>
      </c>
      <c r="X1577" s="437" t="str">
        <f t="shared" si="196"/>
        <v>OK</v>
      </c>
      <c r="Y1577" s="334">
        <f t="shared" si="199"/>
        <v>0</v>
      </c>
      <c r="Z1577" s="20" t="str">
        <f t="shared" si="197"/>
        <v>Euronics</v>
      </c>
      <c r="AA1577" s="75">
        <v>39882</v>
      </c>
      <c r="AB1577" s="1220"/>
      <c r="AC1577" s="147">
        <f t="shared" si="201"/>
        <v>21</v>
      </c>
      <c r="AD1577" s="20" t="str">
        <f t="shared" si="195"/>
        <v>OK</v>
      </c>
      <c r="AE1577" s="11" t="str">
        <f t="shared" si="202"/>
        <v>-</v>
      </c>
      <c r="AF1577" s="20" t="e">
        <f>IF(#REF!="","",AA1577-#REF!)</f>
        <v>#REF!</v>
      </c>
      <c r="AG1577" s="97"/>
      <c r="AH1577" s="62"/>
      <c r="AI1577"/>
      <c r="AJ1577"/>
    </row>
    <row r="1578" spans="1:36" s="32" customFormat="1" hidden="1" outlineLevel="1" x14ac:dyDescent="0.2">
      <c r="A1578"/>
      <c r="B1578" s="19">
        <v>9</v>
      </c>
      <c r="C1578" s="383">
        <v>6</v>
      </c>
      <c r="D1578" s="20" t="s">
        <v>35</v>
      </c>
      <c r="E1578" s="153">
        <v>39863</v>
      </c>
      <c r="F1578" s="91"/>
      <c r="G1578" s="19">
        <v>9</v>
      </c>
      <c r="H1578" s="20">
        <v>6</v>
      </c>
      <c r="I1578" s="20">
        <v>6</v>
      </c>
      <c r="J1578" s="20">
        <v>6</v>
      </c>
      <c r="K1578" s="20">
        <f t="shared" si="198"/>
        <v>0</v>
      </c>
      <c r="L1578" s="156">
        <v>39869</v>
      </c>
      <c r="M1578" s="92"/>
      <c r="N1578" s="19">
        <v>9</v>
      </c>
      <c r="O1578" s="20">
        <v>6</v>
      </c>
      <c r="P1578" s="20">
        <v>6</v>
      </c>
      <c r="Q1578" s="20">
        <f t="shared" si="200"/>
        <v>0</v>
      </c>
      <c r="R1578" s="20">
        <v>6</v>
      </c>
      <c r="S1578" s="4">
        <v>0</v>
      </c>
      <c r="T1578" s="4">
        <v>0</v>
      </c>
      <c r="U1578" s="163">
        <v>39867</v>
      </c>
      <c r="V1578" s="106">
        <v>9</v>
      </c>
      <c r="W1578" s="20">
        <v>6</v>
      </c>
      <c r="X1578" s="437" t="str">
        <f t="shared" si="196"/>
        <v>OK</v>
      </c>
      <c r="Y1578" s="334">
        <f t="shared" si="199"/>
        <v>0</v>
      </c>
      <c r="Z1578" s="20" t="str">
        <f t="shared" si="197"/>
        <v>Tien 21</v>
      </c>
      <c r="AA1578" s="75">
        <v>39882</v>
      </c>
      <c r="AB1578" s="1220"/>
      <c r="AC1578" s="147">
        <f t="shared" si="201"/>
        <v>21</v>
      </c>
      <c r="AD1578" s="20" t="str">
        <f t="shared" si="195"/>
        <v>OK</v>
      </c>
      <c r="AE1578" s="11" t="str">
        <f t="shared" si="202"/>
        <v>-</v>
      </c>
      <c r="AF1578" s="20" t="e">
        <f>IF(#REF!="","",AA1578-#REF!)</f>
        <v>#REF!</v>
      </c>
      <c r="AG1578" s="97"/>
      <c r="AH1578" s="62"/>
      <c r="AI1578"/>
      <c r="AJ1578"/>
    </row>
    <row r="1579" spans="1:36" s="32" customFormat="1" hidden="1" outlineLevel="1" x14ac:dyDescent="0.2">
      <c r="A1579"/>
      <c r="B1579" s="22">
        <v>10</v>
      </c>
      <c r="C1579" s="404">
        <v>2</v>
      </c>
      <c r="D1579" s="21" t="s">
        <v>36</v>
      </c>
      <c r="E1579" s="153">
        <v>39863</v>
      </c>
      <c r="F1579" s="91"/>
      <c r="G1579" s="22">
        <v>10</v>
      </c>
      <c r="H1579" s="21">
        <v>2</v>
      </c>
      <c r="I1579" s="21">
        <v>2</v>
      </c>
      <c r="J1579" s="21">
        <v>2</v>
      </c>
      <c r="K1579" s="21">
        <f t="shared" si="198"/>
        <v>0</v>
      </c>
      <c r="L1579" s="157">
        <v>39869</v>
      </c>
      <c r="M1579" s="92"/>
      <c r="N1579" s="22">
        <v>10</v>
      </c>
      <c r="O1579" s="21">
        <v>2</v>
      </c>
      <c r="P1579" s="21">
        <v>2</v>
      </c>
      <c r="Q1579" s="21">
        <f t="shared" si="200"/>
        <v>0</v>
      </c>
      <c r="R1579" s="21">
        <v>2</v>
      </c>
      <c r="S1579" s="14">
        <v>0</v>
      </c>
      <c r="T1579" s="14">
        <v>0</v>
      </c>
      <c r="U1579" s="163">
        <v>39867</v>
      </c>
      <c r="V1579" s="108">
        <v>10</v>
      </c>
      <c r="W1579" s="21">
        <v>2</v>
      </c>
      <c r="X1579" s="437" t="str">
        <f t="shared" si="196"/>
        <v>OK</v>
      </c>
      <c r="Y1579" s="334">
        <f t="shared" si="199"/>
        <v>0</v>
      </c>
      <c r="Z1579" s="21" t="str">
        <f t="shared" si="197"/>
        <v>Confort</v>
      </c>
      <c r="AA1579" s="75">
        <v>39882</v>
      </c>
      <c r="AB1579" s="1221"/>
      <c r="AC1579" s="147">
        <f t="shared" si="201"/>
        <v>21</v>
      </c>
      <c r="AD1579" s="20" t="str">
        <f t="shared" si="195"/>
        <v>OK</v>
      </c>
      <c r="AE1579" s="11" t="str">
        <f t="shared" si="202"/>
        <v>-</v>
      </c>
      <c r="AF1579" s="20" t="e">
        <f>IF(#REF!="","",AA1579-#REF!)</f>
        <v>#REF!</v>
      </c>
      <c r="AG1579" s="97"/>
      <c r="AH1579" s="62"/>
      <c r="AI1579"/>
      <c r="AJ1579"/>
    </row>
    <row r="1580" spans="1:36" s="32" customFormat="1" hidden="1" outlineLevel="1" x14ac:dyDescent="0.2">
      <c r="A1580"/>
      <c r="B1580" s="19">
        <v>1</v>
      </c>
      <c r="C1580" s="383">
        <v>57</v>
      </c>
      <c r="D1580" s="20" t="s">
        <v>24</v>
      </c>
      <c r="E1580" s="153">
        <v>39867</v>
      </c>
      <c r="F1580" s="91"/>
      <c r="G1580" s="19">
        <v>1</v>
      </c>
      <c r="H1580" s="20">
        <v>57</v>
      </c>
      <c r="I1580" s="20">
        <v>57</v>
      </c>
      <c r="J1580" s="20">
        <v>57</v>
      </c>
      <c r="K1580" s="20">
        <f t="shared" si="198"/>
        <v>0</v>
      </c>
      <c r="L1580" s="156">
        <v>39871</v>
      </c>
      <c r="M1580" s="92"/>
      <c r="N1580" s="19">
        <v>1</v>
      </c>
      <c r="O1580" s="20">
        <v>57</v>
      </c>
      <c r="P1580" s="20">
        <v>57</v>
      </c>
      <c r="Q1580" s="20">
        <f t="shared" si="200"/>
        <v>0</v>
      </c>
      <c r="R1580" s="20">
        <v>57</v>
      </c>
      <c r="S1580" s="4">
        <v>0</v>
      </c>
      <c r="T1580" s="4">
        <v>0</v>
      </c>
      <c r="U1580" s="163">
        <v>39869</v>
      </c>
      <c r="V1580" s="106">
        <v>1</v>
      </c>
      <c r="W1580" s="20">
        <v>57</v>
      </c>
      <c r="X1580" s="437" t="str">
        <f t="shared" si="196"/>
        <v>OK</v>
      </c>
      <c r="Y1580" s="334">
        <f t="shared" si="199"/>
        <v>0</v>
      </c>
      <c r="Z1580" s="20" t="str">
        <f t="shared" si="197"/>
        <v>White</v>
      </c>
      <c r="AA1580" s="75">
        <v>39882</v>
      </c>
      <c r="AB1580" s="1222">
        <f>SUM(W1580:W1590)</f>
        <v>272</v>
      </c>
      <c r="AC1580" s="147">
        <f t="shared" si="201"/>
        <v>17</v>
      </c>
      <c r="AD1580" s="20" t="str">
        <f t="shared" si="195"/>
        <v>OK</v>
      </c>
      <c r="AE1580" s="11" t="str">
        <f t="shared" si="202"/>
        <v>-</v>
      </c>
      <c r="AF1580" s="20" t="e">
        <f>IF(#REF!="","",AA1580-#REF!)</f>
        <v>#REF!</v>
      </c>
      <c r="AG1580" s="97"/>
      <c r="AH1580" s="62"/>
      <c r="AI1580"/>
      <c r="AJ1580"/>
    </row>
    <row r="1581" spans="1:36" s="32" customFormat="1" hidden="1" outlineLevel="1" x14ac:dyDescent="0.2">
      <c r="A1581"/>
      <c r="B1581" s="19">
        <v>2</v>
      </c>
      <c r="C1581" s="383">
        <v>11</v>
      </c>
      <c r="D1581" s="20" t="s">
        <v>25</v>
      </c>
      <c r="E1581" s="153">
        <v>39867</v>
      </c>
      <c r="F1581" s="91"/>
      <c r="G1581" s="19">
        <v>2</v>
      </c>
      <c r="H1581" s="20">
        <v>11</v>
      </c>
      <c r="I1581" s="20">
        <v>11</v>
      </c>
      <c r="J1581" s="20">
        <v>11</v>
      </c>
      <c r="K1581" s="20">
        <f t="shared" si="198"/>
        <v>0</v>
      </c>
      <c r="L1581" s="156">
        <v>39871</v>
      </c>
      <c r="M1581" s="92"/>
      <c r="N1581" s="19">
        <v>2</v>
      </c>
      <c r="O1581" s="20">
        <v>11</v>
      </c>
      <c r="P1581" s="20">
        <v>11</v>
      </c>
      <c r="Q1581" s="20">
        <f t="shared" si="200"/>
        <v>0</v>
      </c>
      <c r="R1581" s="20">
        <v>11</v>
      </c>
      <c r="S1581" s="4">
        <v>0</v>
      </c>
      <c r="T1581" s="4">
        <v>0</v>
      </c>
      <c r="U1581" s="163">
        <v>39869</v>
      </c>
      <c r="V1581" s="106">
        <v>2</v>
      </c>
      <c r="W1581" s="20">
        <v>11</v>
      </c>
      <c r="X1581" s="437" t="str">
        <f t="shared" si="196"/>
        <v>OK</v>
      </c>
      <c r="Y1581" s="334">
        <f t="shared" si="199"/>
        <v>0</v>
      </c>
      <c r="Z1581" s="20" t="str">
        <f t="shared" si="197"/>
        <v>Green</v>
      </c>
      <c r="AA1581" s="75">
        <v>39881</v>
      </c>
      <c r="AB1581" s="1223"/>
      <c r="AC1581" s="147">
        <f t="shared" si="201"/>
        <v>16</v>
      </c>
      <c r="AD1581" s="20" t="str">
        <f t="shared" si="195"/>
        <v>OK</v>
      </c>
      <c r="AE1581" s="11" t="str">
        <f t="shared" si="202"/>
        <v>-</v>
      </c>
      <c r="AF1581" s="20" t="e">
        <f>IF(#REF!="","",AA1581-#REF!)</f>
        <v>#REF!</v>
      </c>
      <c r="AG1581" s="97"/>
      <c r="AH1581" s="62"/>
      <c r="AI1581"/>
      <c r="AJ1581"/>
    </row>
    <row r="1582" spans="1:36" s="32" customFormat="1" hidden="1" outlineLevel="1" x14ac:dyDescent="0.2">
      <c r="A1582"/>
      <c r="B1582" s="19">
        <v>3</v>
      </c>
      <c r="C1582" s="383">
        <v>15</v>
      </c>
      <c r="D1582" s="20" t="s">
        <v>26</v>
      </c>
      <c r="E1582" s="153">
        <v>39867</v>
      </c>
      <c r="F1582" s="91"/>
      <c r="G1582" s="19">
        <v>3</v>
      </c>
      <c r="H1582" s="20">
        <v>15</v>
      </c>
      <c r="I1582" s="20">
        <v>15</v>
      </c>
      <c r="J1582" s="20">
        <v>15</v>
      </c>
      <c r="K1582" s="20">
        <f t="shared" si="198"/>
        <v>0</v>
      </c>
      <c r="L1582" s="156">
        <v>39871</v>
      </c>
      <c r="M1582" s="92"/>
      <c r="N1582" s="19">
        <v>3</v>
      </c>
      <c r="O1582" s="20">
        <v>15</v>
      </c>
      <c r="P1582" s="20">
        <v>15</v>
      </c>
      <c r="Q1582" s="20">
        <f t="shared" si="200"/>
        <v>0</v>
      </c>
      <c r="R1582" s="20">
        <v>15</v>
      </c>
      <c r="S1582" s="4">
        <v>0</v>
      </c>
      <c r="T1582" s="4">
        <v>0</v>
      </c>
      <c r="U1582" s="163">
        <v>39869</v>
      </c>
      <c r="V1582" s="106">
        <v>3</v>
      </c>
      <c r="W1582" s="20">
        <v>15</v>
      </c>
      <c r="X1582" s="437" t="str">
        <f t="shared" si="196"/>
        <v>OK</v>
      </c>
      <c r="Y1582" s="334">
        <f t="shared" si="199"/>
        <v>0</v>
      </c>
      <c r="Z1582" s="20" t="str">
        <f t="shared" si="197"/>
        <v>Black</v>
      </c>
      <c r="AA1582" s="75">
        <v>39881</v>
      </c>
      <c r="AB1582" s="1223"/>
      <c r="AC1582" s="147">
        <f t="shared" si="201"/>
        <v>16</v>
      </c>
      <c r="AD1582" s="20" t="str">
        <f t="shared" si="195"/>
        <v>OK</v>
      </c>
      <c r="AE1582" s="11" t="str">
        <f t="shared" si="202"/>
        <v>-</v>
      </c>
      <c r="AF1582" s="20" t="e">
        <f>IF(#REF!="","",AA1582-#REF!)</f>
        <v>#REF!</v>
      </c>
      <c r="AG1582" s="97"/>
      <c r="AH1582" s="62"/>
      <c r="AI1582"/>
      <c r="AJ1582"/>
    </row>
    <row r="1583" spans="1:36" s="32" customFormat="1" hidden="1" outlineLevel="1" x14ac:dyDescent="0.2">
      <c r="A1583"/>
      <c r="B1583" s="19">
        <v>4</v>
      </c>
      <c r="C1583" s="383">
        <v>18</v>
      </c>
      <c r="D1583" s="20" t="s">
        <v>29</v>
      </c>
      <c r="E1583" s="153">
        <v>39867</v>
      </c>
      <c r="F1583" s="91"/>
      <c r="G1583" s="19">
        <v>4</v>
      </c>
      <c r="H1583" s="20">
        <v>18</v>
      </c>
      <c r="I1583" s="20">
        <v>18</v>
      </c>
      <c r="J1583" s="20">
        <v>18</v>
      </c>
      <c r="K1583" s="20">
        <f t="shared" si="198"/>
        <v>0</v>
      </c>
      <c r="L1583" s="156">
        <v>39871</v>
      </c>
      <c r="M1583" s="92"/>
      <c r="N1583" s="19">
        <v>4</v>
      </c>
      <c r="O1583" s="20">
        <v>18</v>
      </c>
      <c r="P1583" s="20">
        <v>18</v>
      </c>
      <c r="Q1583" s="20">
        <f t="shared" si="200"/>
        <v>0</v>
      </c>
      <c r="R1583" s="20">
        <v>18</v>
      </c>
      <c r="S1583" s="4">
        <v>0</v>
      </c>
      <c r="T1583" s="4">
        <v>0</v>
      </c>
      <c r="U1583" s="163">
        <v>39869</v>
      </c>
      <c r="V1583" s="106">
        <v>4</v>
      </c>
      <c r="W1583" s="20">
        <v>18</v>
      </c>
      <c r="X1583" s="437" t="str">
        <f t="shared" si="196"/>
        <v>OK</v>
      </c>
      <c r="Y1583" s="334">
        <f t="shared" si="199"/>
        <v>0</v>
      </c>
      <c r="Z1583" s="20" t="str">
        <f t="shared" si="197"/>
        <v>Credial</v>
      </c>
      <c r="AA1583" s="75">
        <v>39882</v>
      </c>
      <c r="AB1583" s="1223"/>
      <c r="AC1583" s="147">
        <f t="shared" si="201"/>
        <v>17</v>
      </c>
      <c r="AD1583" s="20" t="str">
        <f t="shared" si="195"/>
        <v>OK</v>
      </c>
      <c r="AE1583" s="11" t="str">
        <f t="shared" si="202"/>
        <v>-</v>
      </c>
      <c r="AF1583" s="20" t="e">
        <f>IF(#REF!="","",AA1583-#REF!)</f>
        <v>#REF!</v>
      </c>
      <c r="AG1583" s="97"/>
      <c r="AH1583" s="62"/>
      <c r="AI1583"/>
      <c r="AJ1583"/>
    </row>
    <row r="1584" spans="1:36" s="32" customFormat="1" hidden="1" outlineLevel="1" x14ac:dyDescent="0.2">
      <c r="A1584"/>
      <c r="B1584" s="19">
        <v>5</v>
      </c>
      <c r="C1584" s="383">
        <v>118</v>
      </c>
      <c r="D1584" s="20" t="s">
        <v>54</v>
      </c>
      <c r="E1584" s="153">
        <v>39867</v>
      </c>
      <c r="F1584" s="91"/>
      <c r="G1584" s="19">
        <v>5</v>
      </c>
      <c r="H1584" s="20">
        <v>118</v>
      </c>
      <c r="I1584" s="20">
        <v>118</v>
      </c>
      <c r="J1584" s="20">
        <v>118</v>
      </c>
      <c r="K1584" s="20">
        <f t="shared" si="198"/>
        <v>0</v>
      </c>
      <c r="L1584" s="156">
        <v>39871</v>
      </c>
      <c r="M1584" s="92"/>
      <c r="N1584" s="19">
        <v>5</v>
      </c>
      <c r="O1584" s="20">
        <v>118</v>
      </c>
      <c r="P1584" s="20">
        <v>118</v>
      </c>
      <c r="Q1584" s="20">
        <f t="shared" si="200"/>
        <v>0</v>
      </c>
      <c r="R1584" s="20">
        <v>118</v>
      </c>
      <c r="S1584" s="4">
        <v>0</v>
      </c>
      <c r="T1584" s="4">
        <v>0</v>
      </c>
      <c r="U1584" s="163">
        <v>39869</v>
      </c>
      <c r="V1584" s="106">
        <v>5</v>
      </c>
      <c r="W1584" s="20">
        <v>118</v>
      </c>
      <c r="X1584" s="437" t="str">
        <f t="shared" si="196"/>
        <v>OK</v>
      </c>
      <c r="Y1584" s="334">
        <f t="shared" si="199"/>
        <v>0</v>
      </c>
      <c r="Z1584" s="20" t="str">
        <f t="shared" si="197"/>
        <v>Ikea</v>
      </c>
      <c r="AA1584" s="75">
        <v>39881</v>
      </c>
      <c r="AB1584" s="1223"/>
      <c r="AC1584" s="147">
        <f t="shared" si="201"/>
        <v>16</v>
      </c>
      <c r="AD1584" s="20" t="str">
        <f t="shared" si="195"/>
        <v>OK</v>
      </c>
      <c r="AE1584" s="11" t="str">
        <f t="shared" si="202"/>
        <v>-</v>
      </c>
      <c r="AF1584" s="20" t="e">
        <f>IF(#REF!="","",AA1584-#REF!)</f>
        <v>#REF!</v>
      </c>
      <c r="AG1584" s="97"/>
      <c r="AH1584" s="62"/>
      <c r="AI1584"/>
      <c r="AJ1584"/>
    </row>
    <row r="1585" spans="1:36" s="32" customFormat="1" hidden="1" outlineLevel="1" x14ac:dyDescent="0.2">
      <c r="A1585"/>
      <c r="B1585" s="19">
        <v>6</v>
      </c>
      <c r="C1585" s="383">
        <v>9</v>
      </c>
      <c r="D1585" s="20" t="s">
        <v>31</v>
      </c>
      <c r="E1585" s="153">
        <v>39867</v>
      </c>
      <c r="F1585" s="91"/>
      <c r="G1585" s="19">
        <v>6</v>
      </c>
      <c r="H1585" s="20">
        <v>9</v>
      </c>
      <c r="I1585" s="20">
        <v>9</v>
      </c>
      <c r="J1585" s="20">
        <v>9</v>
      </c>
      <c r="K1585" s="20">
        <f t="shared" si="198"/>
        <v>0</v>
      </c>
      <c r="L1585" s="156">
        <v>39871</v>
      </c>
      <c r="M1585" s="92"/>
      <c r="N1585" s="19">
        <v>6</v>
      </c>
      <c r="O1585" s="20">
        <v>9</v>
      </c>
      <c r="P1585" s="20">
        <v>9</v>
      </c>
      <c r="Q1585" s="20">
        <f t="shared" si="200"/>
        <v>0</v>
      </c>
      <c r="R1585" s="20">
        <v>9</v>
      </c>
      <c r="S1585" s="4">
        <v>0</v>
      </c>
      <c r="T1585" s="4">
        <v>0</v>
      </c>
      <c r="U1585" s="163">
        <v>39869</v>
      </c>
      <c r="V1585" s="106">
        <v>6</v>
      </c>
      <c r="W1585" s="20">
        <v>9</v>
      </c>
      <c r="X1585" s="437" t="str">
        <f t="shared" si="196"/>
        <v>OK</v>
      </c>
      <c r="Y1585" s="334">
        <f t="shared" si="199"/>
        <v>0</v>
      </c>
      <c r="Z1585" s="20" t="str">
        <f t="shared" si="197"/>
        <v>Moviflor</v>
      </c>
      <c r="AA1585" s="75">
        <v>39882</v>
      </c>
      <c r="AB1585" s="1223"/>
      <c r="AC1585" s="147">
        <f t="shared" si="201"/>
        <v>17</v>
      </c>
      <c r="AD1585" s="20" t="str">
        <f t="shared" si="195"/>
        <v>OK</v>
      </c>
      <c r="AE1585" s="11" t="str">
        <f t="shared" si="202"/>
        <v>-</v>
      </c>
      <c r="AF1585" s="20" t="e">
        <f>IF(#REF!="","",AA1585-#REF!)</f>
        <v>#REF!</v>
      </c>
      <c r="AG1585" s="97"/>
      <c r="AH1585" s="62"/>
      <c r="AI1585"/>
      <c r="AJ1585"/>
    </row>
    <row r="1586" spans="1:36" s="32" customFormat="1" hidden="1" outlineLevel="1" x14ac:dyDescent="0.2">
      <c r="A1586"/>
      <c r="B1586" s="19">
        <v>7</v>
      </c>
      <c r="C1586" s="383">
        <v>26</v>
      </c>
      <c r="D1586" s="20" t="s">
        <v>32</v>
      </c>
      <c r="E1586" s="153">
        <v>39867</v>
      </c>
      <c r="F1586" s="91"/>
      <c r="G1586" s="19">
        <v>7</v>
      </c>
      <c r="H1586" s="20">
        <v>26</v>
      </c>
      <c r="I1586" s="20">
        <v>26</v>
      </c>
      <c r="J1586" s="20">
        <v>26</v>
      </c>
      <c r="K1586" s="20">
        <f t="shared" si="198"/>
        <v>0</v>
      </c>
      <c r="L1586" s="156">
        <v>39871</v>
      </c>
      <c r="M1586" s="92"/>
      <c r="N1586" s="19">
        <v>7</v>
      </c>
      <c r="O1586" s="20">
        <v>26</v>
      </c>
      <c r="P1586" s="20">
        <v>26</v>
      </c>
      <c r="Q1586" s="20">
        <f t="shared" si="200"/>
        <v>0</v>
      </c>
      <c r="R1586" s="20">
        <v>26</v>
      </c>
      <c r="S1586" s="4">
        <v>0</v>
      </c>
      <c r="T1586" s="4">
        <v>0</v>
      </c>
      <c r="U1586" s="163">
        <v>39869</v>
      </c>
      <c r="V1586" s="106">
        <v>7</v>
      </c>
      <c r="W1586" s="20">
        <v>26</v>
      </c>
      <c r="X1586" s="437" t="str">
        <f t="shared" si="196"/>
        <v>OK</v>
      </c>
      <c r="Y1586" s="334">
        <f t="shared" si="199"/>
        <v>0</v>
      </c>
      <c r="Z1586" s="20" t="str">
        <f t="shared" si="197"/>
        <v>Conforama</v>
      </c>
      <c r="AA1586" s="75">
        <v>39881</v>
      </c>
      <c r="AB1586" s="1223"/>
      <c r="AC1586" s="147">
        <f t="shared" si="201"/>
        <v>16</v>
      </c>
      <c r="AD1586" s="20" t="str">
        <f t="shared" si="195"/>
        <v>OK</v>
      </c>
      <c r="AE1586" s="11" t="str">
        <f t="shared" si="202"/>
        <v>-</v>
      </c>
      <c r="AF1586" s="20" t="e">
        <f>IF(#REF!="","",AA1586-#REF!)</f>
        <v>#REF!</v>
      </c>
      <c r="AG1586" s="97"/>
      <c r="AH1586" s="62"/>
      <c r="AI1586"/>
      <c r="AJ1586"/>
    </row>
    <row r="1587" spans="1:36" s="32" customFormat="1" hidden="1" outlineLevel="1" x14ac:dyDescent="0.2">
      <c r="A1587"/>
      <c r="B1587" s="19">
        <v>8</v>
      </c>
      <c r="C1587" s="383">
        <v>12</v>
      </c>
      <c r="D1587" s="20" t="s">
        <v>34</v>
      </c>
      <c r="E1587" s="153">
        <v>39867</v>
      </c>
      <c r="F1587" s="91"/>
      <c r="G1587" s="19">
        <v>8</v>
      </c>
      <c r="H1587" s="20">
        <v>12</v>
      </c>
      <c r="I1587" s="20">
        <v>12</v>
      </c>
      <c r="J1587" s="20">
        <v>12</v>
      </c>
      <c r="K1587" s="20">
        <f t="shared" si="198"/>
        <v>0</v>
      </c>
      <c r="L1587" s="156">
        <v>39871</v>
      </c>
      <c r="M1587" s="92"/>
      <c r="N1587" s="19">
        <v>8</v>
      </c>
      <c r="O1587" s="20">
        <v>12</v>
      </c>
      <c r="P1587" s="20">
        <v>12</v>
      </c>
      <c r="Q1587" s="20">
        <f t="shared" si="200"/>
        <v>0</v>
      </c>
      <c r="R1587" s="20">
        <v>12</v>
      </c>
      <c r="S1587" s="4">
        <v>0</v>
      </c>
      <c r="T1587" s="4">
        <v>0</v>
      </c>
      <c r="U1587" s="163">
        <v>39869</v>
      </c>
      <c r="V1587" s="106">
        <v>8</v>
      </c>
      <c r="W1587" s="20">
        <v>12</v>
      </c>
      <c r="X1587" s="437" t="str">
        <f t="shared" si="196"/>
        <v>OK</v>
      </c>
      <c r="Y1587" s="334">
        <f t="shared" si="199"/>
        <v>0</v>
      </c>
      <c r="Z1587" s="20" t="str">
        <f t="shared" si="197"/>
        <v>Euronics</v>
      </c>
      <c r="AA1587" s="75">
        <v>39882</v>
      </c>
      <c r="AB1587" s="1223"/>
      <c r="AC1587" s="147">
        <f t="shared" si="201"/>
        <v>17</v>
      </c>
      <c r="AD1587" s="20" t="str">
        <f t="shared" si="195"/>
        <v>OK</v>
      </c>
      <c r="AE1587" s="11" t="str">
        <f t="shared" si="202"/>
        <v>-</v>
      </c>
      <c r="AF1587" s="20" t="e">
        <f>IF(#REF!="","",AA1587-#REF!)</f>
        <v>#REF!</v>
      </c>
      <c r="AG1587" s="97"/>
      <c r="AH1587" s="62"/>
      <c r="AI1587"/>
      <c r="AJ1587"/>
    </row>
    <row r="1588" spans="1:36" s="32" customFormat="1" hidden="1" outlineLevel="1" x14ac:dyDescent="0.2">
      <c r="A1588"/>
      <c r="B1588" s="19">
        <v>9</v>
      </c>
      <c r="C1588" s="383">
        <v>2</v>
      </c>
      <c r="D1588" s="20" t="s">
        <v>35</v>
      </c>
      <c r="E1588" s="153">
        <v>39867</v>
      </c>
      <c r="F1588" s="91"/>
      <c r="G1588" s="19">
        <v>9</v>
      </c>
      <c r="H1588" s="20">
        <v>2</v>
      </c>
      <c r="I1588" s="20">
        <v>2</v>
      </c>
      <c r="J1588" s="20">
        <v>2</v>
      </c>
      <c r="K1588" s="20">
        <f t="shared" si="198"/>
        <v>0</v>
      </c>
      <c r="L1588" s="156">
        <v>39871</v>
      </c>
      <c r="M1588" s="92"/>
      <c r="N1588" s="19">
        <v>9</v>
      </c>
      <c r="O1588" s="20">
        <v>2</v>
      </c>
      <c r="P1588" s="20">
        <v>2</v>
      </c>
      <c r="Q1588" s="20">
        <f t="shared" si="200"/>
        <v>0</v>
      </c>
      <c r="R1588" s="20">
        <v>2</v>
      </c>
      <c r="S1588" s="4">
        <v>0</v>
      </c>
      <c r="T1588" s="4">
        <v>0</v>
      </c>
      <c r="U1588" s="163">
        <v>39869</v>
      </c>
      <c r="V1588" s="106">
        <v>9</v>
      </c>
      <c r="W1588" s="20">
        <v>2</v>
      </c>
      <c r="X1588" s="437" t="str">
        <f t="shared" si="196"/>
        <v>OK</v>
      </c>
      <c r="Y1588" s="334">
        <f t="shared" si="199"/>
        <v>0</v>
      </c>
      <c r="Z1588" s="20" t="str">
        <f t="shared" si="197"/>
        <v>Tien 21</v>
      </c>
      <c r="AA1588" s="75">
        <v>39882</v>
      </c>
      <c r="AB1588" s="1223"/>
      <c r="AC1588" s="147">
        <f t="shared" si="201"/>
        <v>17</v>
      </c>
      <c r="AD1588" s="20" t="str">
        <f t="shared" ref="AD1588:AD1651" si="203">IF(AA1588&gt;0,"OK","Pendente")</f>
        <v>OK</v>
      </c>
      <c r="AE1588" s="11" t="str">
        <f t="shared" si="202"/>
        <v>-</v>
      </c>
      <c r="AF1588" s="20" t="e">
        <f>IF(#REF!="","",AA1588-#REF!)</f>
        <v>#REF!</v>
      </c>
      <c r="AG1588" s="97"/>
      <c r="AH1588" s="62"/>
      <c r="AI1588"/>
      <c r="AJ1588"/>
    </row>
    <row r="1589" spans="1:36" s="32" customFormat="1" hidden="1" outlineLevel="1" x14ac:dyDescent="0.2">
      <c r="A1589"/>
      <c r="B1589" s="19">
        <v>10</v>
      </c>
      <c r="C1589" s="383">
        <v>3</v>
      </c>
      <c r="D1589" s="20" t="s">
        <v>36</v>
      </c>
      <c r="E1589" s="153">
        <v>39867</v>
      </c>
      <c r="F1589" s="91"/>
      <c r="G1589" s="19">
        <v>10</v>
      </c>
      <c r="H1589" s="20">
        <v>3</v>
      </c>
      <c r="I1589" s="20">
        <v>3</v>
      </c>
      <c r="J1589" s="20">
        <v>3</v>
      </c>
      <c r="K1589" s="20">
        <f t="shared" si="198"/>
        <v>0</v>
      </c>
      <c r="L1589" s="156">
        <v>39871</v>
      </c>
      <c r="M1589" s="92"/>
      <c r="N1589" s="19">
        <v>10</v>
      </c>
      <c r="O1589" s="20">
        <v>3</v>
      </c>
      <c r="P1589" s="20">
        <v>3</v>
      </c>
      <c r="Q1589" s="20">
        <f t="shared" si="200"/>
        <v>0</v>
      </c>
      <c r="R1589" s="20">
        <v>3</v>
      </c>
      <c r="S1589" s="4">
        <v>0</v>
      </c>
      <c r="T1589" s="4">
        <v>0</v>
      </c>
      <c r="U1589" s="163">
        <v>39869</v>
      </c>
      <c r="V1589" s="106">
        <v>10</v>
      </c>
      <c r="W1589" s="20">
        <v>3</v>
      </c>
      <c r="X1589" s="437" t="str">
        <f t="shared" si="196"/>
        <v>OK</v>
      </c>
      <c r="Y1589" s="334">
        <f t="shared" si="199"/>
        <v>0</v>
      </c>
      <c r="Z1589" s="20" t="str">
        <f t="shared" si="197"/>
        <v>Confort</v>
      </c>
      <c r="AA1589" s="75">
        <v>39882</v>
      </c>
      <c r="AB1589" s="1223"/>
      <c r="AC1589" s="147">
        <f t="shared" si="201"/>
        <v>17</v>
      </c>
      <c r="AD1589" s="20" t="str">
        <f t="shared" si="203"/>
        <v>OK</v>
      </c>
      <c r="AE1589" s="11" t="str">
        <f t="shared" si="202"/>
        <v>-</v>
      </c>
      <c r="AF1589" s="20" t="e">
        <f>IF(#REF!="","",AA1589-#REF!)</f>
        <v>#REF!</v>
      </c>
      <c r="AG1589" s="97"/>
      <c r="AH1589" s="62"/>
      <c r="AI1589"/>
      <c r="AJ1589"/>
    </row>
    <row r="1590" spans="1:36" s="32" customFormat="1" hidden="1" outlineLevel="1" x14ac:dyDescent="0.2">
      <c r="A1590"/>
      <c r="B1590" s="22">
        <v>11</v>
      </c>
      <c r="C1590" s="404">
        <v>1</v>
      </c>
      <c r="D1590" s="21" t="s">
        <v>37</v>
      </c>
      <c r="E1590" s="153">
        <v>39867</v>
      </c>
      <c r="F1590" s="91"/>
      <c r="G1590" s="22">
        <v>11</v>
      </c>
      <c r="H1590" s="21">
        <v>1</v>
      </c>
      <c r="I1590" s="21">
        <v>1</v>
      </c>
      <c r="J1590" s="21">
        <v>1</v>
      </c>
      <c r="K1590" s="21">
        <f t="shared" si="198"/>
        <v>0</v>
      </c>
      <c r="L1590" s="157">
        <v>39871</v>
      </c>
      <c r="M1590" s="92"/>
      <c r="N1590" s="22">
        <v>11</v>
      </c>
      <c r="O1590" s="21">
        <v>1</v>
      </c>
      <c r="P1590" s="21">
        <v>1</v>
      </c>
      <c r="Q1590" s="21">
        <f t="shared" si="200"/>
        <v>0</v>
      </c>
      <c r="R1590" s="21">
        <v>1</v>
      </c>
      <c r="S1590" s="14">
        <v>0</v>
      </c>
      <c r="T1590" s="14">
        <v>0</v>
      </c>
      <c r="U1590" s="163">
        <v>39869</v>
      </c>
      <c r="V1590" s="108">
        <v>11</v>
      </c>
      <c r="W1590" s="21">
        <v>1</v>
      </c>
      <c r="X1590" s="437" t="str">
        <f t="shared" si="196"/>
        <v>OK</v>
      </c>
      <c r="Y1590" s="334">
        <f t="shared" si="199"/>
        <v>0</v>
      </c>
      <c r="Z1590" s="21" t="str">
        <f t="shared" si="197"/>
        <v>Solmar</v>
      </c>
      <c r="AA1590" s="75">
        <v>39882</v>
      </c>
      <c r="AB1590" s="1224"/>
      <c r="AC1590" s="147">
        <f t="shared" si="201"/>
        <v>17</v>
      </c>
      <c r="AD1590" s="20" t="str">
        <f t="shared" si="203"/>
        <v>OK</v>
      </c>
      <c r="AE1590" s="11" t="str">
        <f t="shared" si="202"/>
        <v>-</v>
      </c>
      <c r="AF1590" s="20" t="e">
        <f>IF(#REF!="","",AA1590-#REF!)</f>
        <v>#REF!</v>
      </c>
      <c r="AG1590" s="97"/>
      <c r="AH1590" s="62"/>
      <c r="AI1590"/>
      <c r="AJ1590"/>
    </row>
    <row r="1591" spans="1:36" s="32" customFormat="1" hidden="1" outlineLevel="1" x14ac:dyDescent="0.2">
      <c r="A1591"/>
      <c r="B1591" s="19">
        <v>1</v>
      </c>
      <c r="C1591" s="383">
        <v>33</v>
      </c>
      <c r="D1591" s="20" t="s">
        <v>24</v>
      </c>
      <c r="E1591" s="153">
        <v>39870</v>
      </c>
      <c r="F1591" s="91"/>
      <c r="G1591" s="19">
        <v>1</v>
      </c>
      <c r="H1591" s="78">
        <v>13</v>
      </c>
      <c r="I1591" s="20">
        <v>33</v>
      </c>
      <c r="J1591" s="20">
        <v>33</v>
      </c>
      <c r="K1591" s="20">
        <v>0</v>
      </c>
      <c r="L1591" s="156">
        <v>39871</v>
      </c>
      <c r="M1591" s="92"/>
      <c r="N1591" s="19">
        <v>1</v>
      </c>
      <c r="O1591" s="20">
        <v>33</v>
      </c>
      <c r="P1591" s="20">
        <v>33</v>
      </c>
      <c r="Q1591" s="20">
        <f t="shared" si="200"/>
        <v>0</v>
      </c>
      <c r="R1591" s="20">
        <v>33</v>
      </c>
      <c r="S1591" s="4">
        <v>0</v>
      </c>
      <c r="T1591" s="4">
        <v>0</v>
      </c>
      <c r="U1591" s="163">
        <v>39870</v>
      </c>
      <c r="V1591" s="106">
        <v>1</v>
      </c>
      <c r="W1591" s="20">
        <v>33</v>
      </c>
      <c r="X1591" s="437" t="str">
        <f t="shared" si="196"/>
        <v>OK</v>
      </c>
      <c r="Y1591" s="334">
        <f t="shared" si="199"/>
        <v>0</v>
      </c>
      <c r="Z1591" s="20" t="str">
        <f t="shared" si="197"/>
        <v>White</v>
      </c>
      <c r="AA1591" s="75">
        <v>39890</v>
      </c>
      <c r="AB1591" s="1222">
        <f>SUM(W1591:W1599)</f>
        <v>269</v>
      </c>
      <c r="AC1591" s="147">
        <f t="shared" si="201"/>
        <v>22</v>
      </c>
      <c r="AD1591" s="20" t="str">
        <f t="shared" si="203"/>
        <v>OK</v>
      </c>
      <c r="AE1591" s="11" t="str">
        <f t="shared" si="202"/>
        <v>-</v>
      </c>
      <c r="AF1591" s="20" t="e">
        <f>IF(#REF!="","",AA1591-#REF!)</f>
        <v>#REF!</v>
      </c>
      <c r="AG1591" s="97"/>
      <c r="AH1591" s="62"/>
      <c r="AI1591"/>
      <c r="AJ1591"/>
    </row>
    <row r="1592" spans="1:36" s="32" customFormat="1" hidden="1" outlineLevel="1" x14ac:dyDescent="0.2">
      <c r="A1592"/>
      <c r="B1592" s="19">
        <v>2</v>
      </c>
      <c r="C1592" s="383">
        <v>6</v>
      </c>
      <c r="D1592" s="20" t="s">
        <v>25</v>
      </c>
      <c r="E1592" s="153">
        <v>39870</v>
      </c>
      <c r="F1592" s="91"/>
      <c r="G1592" s="19">
        <v>2</v>
      </c>
      <c r="H1592" s="20">
        <v>6</v>
      </c>
      <c r="I1592" s="20">
        <v>6</v>
      </c>
      <c r="J1592" s="20">
        <v>6</v>
      </c>
      <c r="K1592" s="20">
        <v>0</v>
      </c>
      <c r="L1592" s="156">
        <v>39871</v>
      </c>
      <c r="M1592" s="92"/>
      <c r="N1592" s="19">
        <v>2</v>
      </c>
      <c r="O1592" s="20">
        <v>6</v>
      </c>
      <c r="P1592" s="20">
        <v>6</v>
      </c>
      <c r="Q1592" s="20">
        <f t="shared" si="200"/>
        <v>0</v>
      </c>
      <c r="R1592" s="20">
        <v>6</v>
      </c>
      <c r="S1592" s="4">
        <v>0</v>
      </c>
      <c r="T1592" s="4">
        <v>0</v>
      </c>
      <c r="U1592" s="163">
        <v>39870</v>
      </c>
      <c r="V1592" s="106">
        <v>2</v>
      </c>
      <c r="W1592" s="20">
        <v>6</v>
      </c>
      <c r="X1592" s="437" t="str">
        <f t="shared" si="196"/>
        <v>OK</v>
      </c>
      <c r="Y1592" s="334">
        <f t="shared" si="199"/>
        <v>0</v>
      </c>
      <c r="Z1592" s="20" t="str">
        <f t="shared" si="197"/>
        <v>Green</v>
      </c>
      <c r="AA1592" s="75">
        <v>39881</v>
      </c>
      <c r="AB1592" s="1223"/>
      <c r="AC1592" s="147">
        <f t="shared" si="201"/>
        <v>13</v>
      </c>
      <c r="AD1592" s="20" t="str">
        <f t="shared" si="203"/>
        <v>OK</v>
      </c>
      <c r="AE1592" s="11" t="str">
        <f t="shared" si="202"/>
        <v>-</v>
      </c>
      <c r="AF1592" s="20" t="e">
        <f>IF(#REF!="","",AA1592-#REF!)</f>
        <v>#REF!</v>
      </c>
      <c r="AG1592" s="97"/>
      <c r="AH1592" s="62"/>
      <c r="AI1592"/>
      <c r="AJ1592"/>
    </row>
    <row r="1593" spans="1:36" s="32" customFormat="1" hidden="1" outlineLevel="1" x14ac:dyDescent="0.2">
      <c r="A1593"/>
      <c r="B1593" s="19">
        <v>3</v>
      </c>
      <c r="C1593" s="383">
        <v>14</v>
      </c>
      <c r="D1593" s="20" t="s">
        <v>26</v>
      </c>
      <c r="E1593" s="153">
        <v>39870</v>
      </c>
      <c r="F1593" s="91"/>
      <c r="G1593" s="19">
        <v>3</v>
      </c>
      <c r="H1593" s="20">
        <v>14</v>
      </c>
      <c r="I1593" s="20">
        <v>14</v>
      </c>
      <c r="J1593" s="20">
        <v>14</v>
      </c>
      <c r="K1593" s="20">
        <v>0</v>
      </c>
      <c r="L1593" s="156">
        <v>39871</v>
      </c>
      <c r="M1593" s="92"/>
      <c r="N1593" s="19">
        <v>3</v>
      </c>
      <c r="O1593" s="20">
        <v>14</v>
      </c>
      <c r="P1593" s="20">
        <v>14</v>
      </c>
      <c r="Q1593" s="20">
        <f t="shared" si="200"/>
        <v>0</v>
      </c>
      <c r="R1593" s="20">
        <v>14</v>
      </c>
      <c r="S1593" s="4">
        <v>0</v>
      </c>
      <c r="T1593" s="4">
        <v>0</v>
      </c>
      <c r="U1593" s="163">
        <v>39870</v>
      </c>
      <c r="V1593" s="106">
        <v>3</v>
      </c>
      <c r="W1593" s="20">
        <v>14</v>
      </c>
      <c r="X1593" s="437" t="str">
        <f t="shared" si="196"/>
        <v>OK</v>
      </c>
      <c r="Y1593" s="334">
        <f t="shared" si="199"/>
        <v>0</v>
      </c>
      <c r="Z1593" s="20" t="str">
        <f t="shared" si="197"/>
        <v>Black</v>
      </c>
      <c r="AA1593" s="75">
        <v>39881</v>
      </c>
      <c r="AB1593" s="1223"/>
      <c r="AC1593" s="147">
        <f t="shared" si="201"/>
        <v>13</v>
      </c>
      <c r="AD1593" s="20" t="str">
        <f t="shared" si="203"/>
        <v>OK</v>
      </c>
      <c r="AE1593" s="11" t="str">
        <f t="shared" si="202"/>
        <v>-</v>
      </c>
      <c r="AF1593" s="20" t="e">
        <f>IF(#REF!="","",AA1593-#REF!)</f>
        <v>#REF!</v>
      </c>
      <c r="AG1593" s="97"/>
      <c r="AH1593" s="62"/>
      <c r="AI1593"/>
      <c r="AJ1593"/>
    </row>
    <row r="1594" spans="1:36" s="32" customFormat="1" hidden="1" outlineLevel="1" x14ac:dyDescent="0.2">
      <c r="A1594"/>
      <c r="B1594" s="19">
        <v>4</v>
      </c>
      <c r="C1594" s="383">
        <v>18</v>
      </c>
      <c r="D1594" s="20" t="s">
        <v>29</v>
      </c>
      <c r="E1594" s="153">
        <v>39870</v>
      </c>
      <c r="F1594" s="91"/>
      <c r="G1594" s="19">
        <v>4</v>
      </c>
      <c r="H1594" s="20">
        <v>18</v>
      </c>
      <c r="I1594" s="20">
        <v>18</v>
      </c>
      <c r="J1594" s="20">
        <v>18</v>
      </c>
      <c r="K1594" s="20">
        <v>0</v>
      </c>
      <c r="L1594" s="156">
        <v>39871</v>
      </c>
      <c r="M1594" s="92"/>
      <c r="N1594" s="19">
        <v>4</v>
      </c>
      <c r="O1594" s="20">
        <v>18</v>
      </c>
      <c r="P1594" s="20">
        <v>18</v>
      </c>
      <c r="Q1594" s="20">
        <f t="shared" si="200"/>
        <v>0</v>
      </c>
      <c r="R1594" s="20">
        <v>18</v>
      </c>
      <c r="S1594" s="4">
        <v>0</v>
      </c>
      <c r="T1594" s="4">
        <v>0</v>
      </c>
      <c r="U1594" s="163">
        <v>39870</v>
      </c>
      <c r="V1594" s="106">
        <v>4</v>
      </c>
      <c r="W1594" s="20">
        <v>18</v>
      </c>
      <c r="X1594" s="437" t="str">
        <f t="shared" si="196"/>
        <v>OK</v>
      </c>
      <c r="Y1594" s="334">
        <f t="shared" si="199"/>
        <v>0</v>
      </c>
      <c r="Z1594" s="20" t="str">
        <f t="shared" si="197"/>
        <v>Credial</v>
      </c>
      <c r="AA1594" s="75">
        <v>39882</v>
      </c>
      <c r="AB1594" s="1223"/>
      <c r="AC1594" s="147">
        <f t="shared" si="201"/>
        <v>14</v>
      </c>
      <c r="AD1594" s="20" t="str">
        <f t="shared" si="203"/>
        <v>OK</v>
      </c>
      <c r="AE1594" s="11" t="str">
        <f t="shared" si="202"/>
        <v>-</v>
      </c>
      <c r="AF1594" s="20" t="e">
        <f>IF(#REF!="","",AA1594-#REF!)</f>
        <v>#REF!</v>
      </c>
      <c r="AG1594" s="97"/>
      <c r="AH1594" s="62"/>
      <c r="AI1594"/>
      <c r="AJ1594"/>
    </row>
    <row r="1595" spans="1:36" s="32" customFormat="1" hidden="1" outlineLevel="1" x14ac:dyDescent="0.2">
      <c r="A1595"/>
      <c r="B1595" s="19">
        <v>5</v>
      </c>
      <c r="C1595" s="383">
        <v>99</v>
      </c>
      <c r="D1595" s="20" t="s">
        <v>54</v>
      </c>
      <c r="E1595" s="153">
        <v>39870</v>
      </c>
      <c r="F1595" s="91"/>
      <c r="G1595" s="19">
        <v>5</v>
      </c>
      <c r="H1595" s="20">
        <v>99</v>
      </c>
      <c r="I1595" s="20">
        <v>99</v>
      </c>
      <c r="J1595" s="20">
        <v>99</v>
      </c>
      <c r="K1595" s="20">
        <v>0</v>
      </c>
      <c r="L1595" s="156">
        <v>39871</v>
      </c>
      <c r="M1595" s="92"/>
      <c r="N1595" s="19">
        <v>5</v>
      </c>
      <c r="O1595" s="20">
        <v>99</v>
      </c>
      <c r="P1595" s="20">
        <v>99</v>
      </c>
      <c r="Q1595" s="20">
        <f t="shared" si="200"/>
        <v>0</v>
      </c>
      <c r="R1595" s="20">
        <v>99</v>
      </c>
      <c r="S1595" s="4">
        <v>0</v>
      </c>
      <c r="T1595" s="4">
        <v>0</v>
      </c>
      <c r="U1595" s="163">
        <v>39870</v>
      </c>
      <c r="V1595" s="106">
        <v>5</v>
      </c>
      <c r="W1595" s="20">
        <v>99</v>
      </c>
      <c r="X1595" s="437" t="str">
        <f t="shared" si="196"/>
        <v>OK</v>
      </c>
      <c r="Y1595" s="334">
        <f t="shared" si="199"/>
        <v>0</v>
      </c>
      <c r="Z1595" s="20" t="str">
        <f t="shared" si="197"/>
        <v>Ikea</v>
      </c>
      <c r="AA1595" s="75">
        <v>39881</v>
      </c>
      <c r="AB1595" s="1223"/>
      <c r="AC1595" s="147">
        <f t="shared" si="201"/>
        <v>13</v>
      </c>
      <c r="AD1595" s="20" t="str">
        <f t="shared" si="203"/>
        <v>OK</v>
      </c>
      <c r="AE1595" s="11" t="str">
        <f t="shared" si="202"/>
        <v>-</v>
      </c>
      <c r="AF1595" s="20" t="e">
        <f>IF(#REF!="","",AA1595-#REF!)</f>
        <v>#REF!</v>
      </c>
      <c r="AG1595" s="97"/>
      <c r="AH1595" s="62"/>
      <c r="AI1595"/>
      <c r="AJ1595"/>
    </row>
    <row r="1596" spans="1:36" s="32" customFormat="1" hidden="1" outlineLevel="1" x14ac:dyDescent="0.2">
      <c r="A1596"/>
      <c r="B1596" s="19">
        <v>6</v>
      </c>
      <c r="C1596" s="383">
        <v>5</v>
      </c>
      <c r="D1596" s="20" t="s">
        <v>31</v>
      </c>
      <c r="E1596" s="153">
        <v>39870</v>
      </c>
      <c r="F1596" s="91"/>
      <c r="G1596" s="19">
        <v>6</v>
      </c>
      <c r="H1596" s="20">
        <v>5</v>
      </c>
      <c r="I1596" s="20">
        <v>5</v>
      </c>
      <c r="J1596" s="20">
        <v>5</v>
      </c>
      <c r="K1596" s="20">
        <v>0</v>
      </c>
      <c r="L1596" s="156">
        <v>39871</v>
      </c>
      <c r="M1596" s="92"/>
      <c r="N1596" s="19">
        <v>6</v>
      </c>
      <c r="O1596" s="20">
        <v>5</v>
      </c>
      <c r="P1596" s="20">
        <v>5</v>
      </c>
      <c r="Q1596" s="20">
        <f t="shared" si="200"/>
        <v>0</v>
      </c>
      <c r="R1596" s="20">
        <v>5</v>
      </c>
      <c r="S1596" s="4">
        <v>0</v>
      </c>
      <c r="T1596" s="4">
        <v>0</v>
      </c>
      <c r="U1596" s="163">
        <v>39870</v>
      </c>
      <c r="V1596" s="106">
        <v>6</v>
      </c>
      <c r="W1596" s="20">
        <v>5</v>
      </c>
      <c r="X1596" s="437" t="str">
        <f t="shared" si="196"/>
        <v>OK</v>
      </c>
      <c r="Y1596" s="334">
        <f t="shared" si="199"/>
        <v>0</v>
      </c>
      <c r="Z1596" s="20" t="str">
        <f t="shared" si="197"/>
        <v>Moviflor</v>
      </c>
      <c r="AA1596" s="75">
        <v>39882</v>
      </c>
      <c r="AB1596" s="1223"/>
      <c r="AC1596" s="147">
        <f t="shared" si="201"/>
        <v>14</v>
      </c>
      <c r="AD1596" s="20" t="str">
        <f t="shared" si="203"/>
        <v>OK</v>
      </c>
      <c r="AE1596" s="11" t="str">
        <f t="shared" si="202"/>
        <v>-</v>
      </c>
      <c r="AF1596" s="20" t="e">
        <f>IF(#REF!="","",AA1596-#REF!)</f>
        <v>#REF!</v>
      </c>
      <c r="AG1596" s="97"/>
      <c r="AH1596" s="62"/>
      <c r="AI1596"/>
      <c r="AJ1596"/>
    </row>
    <row r="1597" spans="1:36" s="32" customFormat="1" hidden="1" outlineLevel="1" x14ac:dyDescent="0.2">
      <c r="A1597"/>
      <c r="B1597" s="19">
        <v>7</v>
      </c>
      <c r="C1597" s="383">
        <v>87</v>
      </c>
      <c r="D1597" s="20" t="s">
        <v>32</v>
      </c>
      <c r="E1597" s="153">
        <v>39870</v>
      </c>
      <c r="F1597" s="91"/>
      <c r="G1597" s="19">
        <v>7</v>
      </c>
      <c r="H1597" s="20">
        <v>87</v>
      </c>
      <c r="I1597" s="20">
        <v>87</v>
      </c>
      <c r="J1597" s="20">
        <v>87</v>
      </c>
      <c r="K1597" s="20">
        <v>0</v>
      </c>
      <c r="L1597" s="156">
        <v>39871</v>
      </c>
      <c r="M1597" s="92"/>
      <c r="N1597" s="19">
        <v>7</v>
      </c>
      <c r="O1597" s="20">
        <v>87</v>
      </c>
      <c r="P1597" s="20">
        <v>87</v>
      </c>
      <c r="Q1597" s="20">
        <f t="shared" si="200"/>
        <v>0</v>
      </c>
      <c r="R1597" s="20">
        <v>87</v>
      </c>
      <c r="S1597" s="4">
        <v>0</v>
      </c>
      <c r="T1597" s="4">
        <v>0</v>
      </c>
      <c r="U1597" s="163">
        <v>39870</v>
      </c>
      <c r="V1597" s="106">
        <v>7</v>
      </c>
      <c r="W1597" s="20">
        <v>87</v>
      </c>
      <c r="X1597" s="437" t="str">
        <f t="shared" si="196"/>
        <v>OK</v>
      </c>
      <c r="Y1597" s="334">
        <f t="shared" si="199"/>
        <v>0</v>
      </c>
      <c r="Z1597" s="20" t="str">
        <f t="shared" si="197"/>
        <v>Conforama</v>
      </c>
      <c r="AA1597" s="75">
        <v>39881</v>
      </c>
      <c r="AB1597" s="1223"/>
      <c r="AC1597" s="147">
        <f t="shared" si="201"/>
        <v>13</v>
      </c>
      <c r="AD1597" s="20" t="str">
        <f t="shared" si="203"/>
        <v>OK</v>
      </c>
      <c r="AE1597" s="11" t="str">
        <f t="shared" si="202"/>
        <v>-</v>
      </c>
      <c r="AF1597" s="20" t="e">
        <f>IF(#REF!="","",AA1597-#REF!)</f>
        <v>#REF!</v>
      </c>
      <c r="AG1597" s="97"/>
      <c r="AH1597" s="62"/>
      <c r="AI1597"/>
      <c r="AJ1597"/>
    </row>
    <row r="1598" spans="1:36" s="32" customFormat="1" hidden="1" outlineLevel="1" x14ac:dyDescent="0.2">
      <c r="A1598"/>
      <c r="B1598" s="19">
        <v>8</v>
      </c>
      <c r="C1598" s="383">
        <v>5</v>
      </c>
      <c r="D1598" s="20" t="s">
        <v>34</v>
      </c>
      <c r="E1598" s="153">
        <v>39870</v>
      </c>
      <c r="F1598" s="91"/>
      <c r="G1598" s="19">
        <v>8</v>
      </c>
      <c r="H1598" s="20">
        <v>5</v>
      </c>
      <c r="I1598" s="20">
        <v>5</v>
      </c>
      <c r="J1598" s="20">
        <v>5</v>
      </c>
      <c r="K1598" s="20">
        <v>0</v>
      </c>
      <c r="L1598" s="156">
        <v>39871</v>
      </c>
      <c r="M1598" s="92"/>
      <c r="N1598" s="19">
        <v>8</v>
      </c>
      <c r="O1598" s="20">
        <v>5</v>
      </c>
      <c r="P1598" s="20">
        <v>5</v>
      </c>
      <c r="Q1598" s="20">
        <f t="shared" si="200"/>
        <v>0</v>
      </c>
      <c r="R1598" s="20">
        <v>5</v>
      </c>
      <c r="S1598" s="4">
        <v>0</v>
      </c>
      <c r="T1598" s="4">
        <v>0</v>
      </c>
      <c r="U1598" s="163">
        <v>39870</v>
      </c>
      <c r="V1598" s="106">
        <v>8</v>
      </c>
      <c r="W1598" s="20">
        <v>5</v>
      </c>
      <c r="X1598" s="437" t="str">
        <f t="shared" si="196"/>
        <v>OK</v>
      </c>
      <c r="Y1598" s="334">
        <f t="shared" si="199"/>
        <v>0</v>
      </c>
      <c r="Z1598" s="20" t="str">
        <f t="shared" si="197"/>
        <v>Euronics</v>
      </c>
      <c r="AA1598" s="75">
        <v>39882</v>
      </c>
      <c r="AB1598" s="1223"/>
      <c r="AC1598" s="147">
        <f t="shared" si="201"/>
        <v>14</v>
      </c>
      <c r="AD1598" s="20" t="str">
        <f t="shared" si="203"/>
        <v>OK</v>
      </c>
      <c r="AE1598" s="11" t="str">
        <f t="shared" si="202"/>
        <v>-</v>
      </c>
      <c r="AF1598" s="20" t="e">
        <f>IF(#REF!="","",AA1598-#REF!)</f>
        <v>#REF!</v>
      </c>
      <c r="AG1598" s="97"/>
      <c r="AH1598" s="62"/>
      <c r="AI1598"/>
      <c r="AJ1598"/>
    </row>
    <row r="1599" spans="1:36" s="32" customFormat="1" hidden="1" outlineLevel="1" x14ac:dyDescent="0.2">
      <c r="A1599"/>
      <c r="B1599" s="22">
        <v>9</v>
      </c>
      <c r="C1599" s="404">
        <v>2</v>
      </c>
      <c r="D1599" s="21" t="s">
        <v>35</v>
      </c>
      <c r="E1599" s="153">
        <v>39870</v>
      </c>
      <c r="F1599" s="91"/>
      <c r="G1599" s="22">
        <v>9</v>
      </c>
      <c r="H1599" s="21">
        <v>2</v>
      </c>
      <c r="I1599" s="21">
        <v>2</v>
      </c>
      <c r="J1599" s="21">
        <v>2</v>
      </c>
      <c r="K1599" s="21">
        <v>0</v>
      </c>
      <c r="L1599" s="157">
        <v>39871</v>
      </c>
      <c r="M1599" s="92"/>
      <c r="N1599" s="22">
        <v>9</v>
      </c>
      <c r="O1599" s="21">
        <v>2</v>
      </c>
      <c r="P1599" s="21">
        <v>2</v>
      </c>
      <c r="Q1599" s="21">
        <f t="shared" si="200"/>
        <v>0</v>
      </c>
      <c r="R1599" s="21">
        <v>2</v>
      </c>
      <c r="S1599" s="14">
        <v>0</v>
      </c>
      <c r="T1599" s="14">
        <v>0</v>
      </c>
      <c r="U1599" s="163">
        <v>39870</v>
      </c>
      <c r="V1599" s="108">
        <v>9</v>
      </c>
      <c r="W1599" s="21">
        <v>2</v>
      </c>
      <c r="X1599" s="437" t="str">
        <f t="shared" si="196"/>
        <v>OK</v>
      </c>
      <c r="Y1599" s="334">
        <f t="shared" si="199"/>
        <v>0</v>
      </c>
      <c r="Z1599" s="21" t="str">
        <f t="shared" si="197"/>
        <v>Tien 21</v>
      </c>
      <c r="AA1599" s="75">
        <v>39882</v>
      </c>
      <c r="AB1599" s="1224"/>
      <c r="AC1599" s="147">
        <f t="shared" si="201"/>
        <v>14</v>
      </c>
      <c r="AD1599" s="20" t="str">
        <f t="shared" si="203"/>
        <v>OK</v>
      </c>
      <c r="AE1599" s="11" t="str">
        <f t="shared" si="202"/>
        <v>-</v>
      </c>
      <c r="AF1599" s="20" t="e">
        <f>IF(#REF!="","",AA1599-#REF!)</f>
        <v>#REF!</v>
      </c>
      <c r="AG1599" s="97"/>
      <c r="AH1599" s="62"/>
      <c r="AI1599"/>
      <c r="AJ1599"/>
    </row>
    <row r="1600" spans="1:36" s="32" customFormat="1" hidden="1" outlineLevel="1" x14ac:dyDescent="0.2">
      <c r="A1600"/>
      <c r="B1600" s="19">
        <v>1</v>
      </c>
      <c r="C1600" s="383">
        <v>74</v>
      </c>
      <c r="D1600" s="20" t="s">
        <v>24</v>
      </c>
      <c r="E1600" s="153">
        <v>39874</v>
      </c>
      <c r="F1600" s="91"/>
      <c r="G1600" s="19">
        <v>1</v>
      </c>
      <c r="H1600" s="78">
        <v>3</v>
      </c>
      <c r="I1600" s="20">
        <v>74</v>
      </c>
      <c r="J1600" s="20">
        <v>74</v>
      </c>
      <c r="K1600" s="20">
        <v>0</v>
      </c>
      <c r="L1600" s="156">
        <v>39876</v>
      </c>
      <c r="M1600" s="92"/>
      <c r="N1600" s="19">
        <v>1</v>
      </c>
      <c r="O1600" s="20">
        <v>74</v>
      </c>
      <c r="P1600" s="20">
        <v>74</v>
      </c>
      <c r="Q1600" s="20">
        <f t="shared" si="200"/>
        <v>0</v>
      </c>
      <c r="R1600" s="20">
        <v>74</v>
      </c>
      <c r="S1600" s="4">
        <v>0</v>
      </c>
      <c r="T1600" s="4">
        <v>0</v>
      </c>
      <c r="U1600" s="163">
        <v>39874</v>
      </c>
      <c r="V1600" s="106">
        <v>1</v>
      </c>
      <c r="W1600" s="20">
        <v>74</v>
      </c>
      <c r="X1600" s="437" t="str">
        <f t="shared" si="196"/>
        <v>OK</v>
      </c>
      <c r="Y1600" s="334">
        <f t="shared" si="199"/>
        <v>0</v>
      </c>
      <c r="Z1600" s="20" t="str">
        <f t="shared" si="197"/>
        <v>White</v>
      </c>
      <c r="AA1600" s="75">
        <v>39890</v>
      </c>
      <c r="AB1600" s="1222">
        <f>SUM(W1600:W1610)</f>
        <v>678</v>
      </c>
      <c r="AC1600" s="147">
        <f t="shared" si="201"/>
        <v>16</v>
      </c>
      <c r="AD1600" s="20" t="str">
        <f t="shared" si="203"/>
        <v>OK</v>
      </c>
      <c r="AE1600" s="11" t="str">
        <f t="shared" si="202"/>
        <v>-</v>
      </c>
      <c r="AF1600" s="20" t="e">
        <f>IF(#REF!="","",AA1600-#REF!)</f>
        <v>#REF!</v>
      </c>
      <c r="AG1600" s="97"/>
      <c r="AH1600" s="62"/>
      <c r="AI1600"/>
      <c r="AJ1600"/>
    </row>
    <row r="1601" spans="1:36" s="32" customFormat="1" hidden="1" outlineLevel="1" x14ac:dyDescent="0.2">
      <c r="A1601"/>
      <c r="B1601" s="19">
        <v>2</v>
      </c>
      <c r="C1601" s="383">
        <v>9</v>
      </c>
      <c r="D1601" s="20" t="s">
        <v>25</v>
      </c>
      <c r="E1601" s="153">
        <v>39874</v>
      </c>
      <c r="F1601" s="91"/>
      <c r="G1601" s="19">
        <v>2</v>
      </c>
      <c r="H1601" s="20">
        <v>9</v>
      </c>
      <c r="I1601" s="20">
        <v>9</v>
      </c>
      <c r="J1601" s="20">
        <v>9</v>
      </c>
      <c r="K1601" s="20">
        <v>0</v>
      </c>
      <c r="L1601" s="156">
        <v>39876</v>
      </c>
      <c r="M1601" s="92"/>
      <c r="N1601" s="19">
        <v>2</v>
      </c>
      <c r="O1601" s="20">
        <v>9</v>
      </c>
      <c r="P1601" s="20">
        <v>9</v>
      </c>
      <c r="Q1601" s="20">
        <f t="shared" si="200"/>
        <v>0</v>
      </c>
      <c r="R1601" s="20">
        <v>9</v>
      </c>
      <c r="S1601" s="4">
        <v>0</v>
      </c>
      <c r="T1601" s="4">
        <v>0</v>
      </c>
      <c r="U1601" s="163">
        <v>39874</v>
      </c>
      <c r="V1601" s="106">
        <v>2</v>
      </c>
      <c r="W1601" s="20">
        <v>9</v>
      </c>
      <c r="X1601" s="437" t="str">
        <f t="shared" si="196"/>
        <v>OK</v>
      </c>
      <c r="Y1601" s="334">
        <f t="shared" si="199"/>
        <v>0</v>
      </c>
      <c r="Z1601" s="20" t="str">
        <f t="shared" si="197"/>
        <v>Green</v>
      </c>
      <c r="AA1601" s="75">
        <v>39890</v>
      </c>
      <c r="AB1601" s="1223"/>
      <c r="AC1601" s="147">
        <f t="shared" si="201"/>
        <v>16</v>
      </c>
      <c r="AD1601" s="20" t="str">
        <f t="shared" si="203"/>
        <v>OK</v>
      </c>
      <c r="AE1601" s="11" t="str">
        <f t="shared" si="202"/>
        <v>-</v>
      </c>
      <c r="AF1601" s="20" t="e">
        <f>IF(#REF!="","",AA1601-#REF!)</f>
        <v>#REF!</v>
      </c>
      <c r="AG1601" s="97"/>
      <c r="AH1601" s="62"/>
      <c r="AI1601"/>
      <c r="AJ1601"/>
    </row>
    <row r="1602" spans="1:36" s="32" customFormat="1" hidden="1" outlineLevel="1" x14ac:dyDescent="0.2">
      <c r="A1602"/>
      <c r="B1602" s="19">
        <v>3</v>
      </c>
      <c r="C1602" s="383">
        <v>15</v>
      </c>
      <c r="D1602" s="20" t="s">
        <v>26</v>
      </c>
      <c r="E1602" s="153">
        <v>39874</v>
      </c>
      <c r="F1602" s="91"/>
      <c r="G1602" s="19">
        <v>3</v>
      </c>
      <c r="H1602" s="20">
        <v>15</v>
      </c>
      <c r="I1602" s="20">
        <v>15</v>
      </c>
      <c r="J1602" s="20">
        <v>15</v>
      </c>
      <c r="K1602" s="20">
        <v>0</v>
      </c>
      <c r="L1602" s="156">
        <v>39876</v>
      </c>
      <c r="M1602" s="92"/>
      <c r="N1602" s="19">
        <v>3</v>
      </c>
      <c r="O1602" s="20">
        <v>15</v>
      </c>
      <c r="P1602" s="20">
        <v>15</v>
      </c>
      <c r="Q1602" s="20">
        <f t="shared" si="200"/>
        <v>0</v>
      </c>
      <c r="R1602" s="20">
        <v>15</v>
      </c>
      <c r="S1602" s="4">
        <v>0</v>
      </c>
      <c r="T1602" s="4">
        <v>0</v>
      </c>
      <c r="U1602" s="163">
        <v>39874</v>
      </c>
      <c r="V1602" s="106">
        <v>3</v>
      </c>
      <c r="W1602" s="20">
        <v>15</v>
      </c>
      <c r="X1602" s="437" t="str">
        <f t="shared" si="196"/>
        <v>OK</v>
      </c>
      <c r="Y1602" s="334">
        <f t="shared" si="199"/>
        <v>0</v>
      </c>
      <c r="Z1602" s="20" t="str">
        <f t="shared" si="197"/>
        <v>Black</v>
      </c>
      <c r="AA1602" s="75">
        <v>39882</v>
      </c>
      <c r="AB1602" s="1223"/>
      <c r="AC1602" s="147">
        <f t="shared" si="201"/>
        <v>8</v>
      </c>
      <c r="AD1602" s="20" t="str">
        <f t="shared" si="203"/>
        <v>OK</v>
      </c>
      <c r="AE1602" s="11" t="str">
        <f t="shared" si="202"/>
        <v>-</v>
      </c>
      <c r="AF1602" s="20" t="e">
        <f>IF(#REF!="","",AA1602-#REF!)</f>
        <v>#REF!</v>
      </c>
      <c r="AG1602" s="97"/>
      <c r="AH1602" s="62"/>
      <c r="AI1602"/>
      <c r="AJ1602"/>
    </row>
    <row r="1603" spans="1:36" s="32" customFormat="1" hidden="1" outlineLevel="1" x14ac:dyDescent="0.2">
      <c r="A1603"/>
      <c r="B1603" s="19">
        <v>4</v>
      </c>
      <c r="C1603" s="383">
        <v>82</v>
      </c>
      <c r="D1603" s="20" t="s">
        <v>29</v>
      </c>
      <c r="E1603" s="153">
        <v>39874</v>
      </c>
      <c r="F1603" s="91"/>
      <c r="G1603" s="19">
        <v>4</v>
      </c>
      <c r="H1603" s="20">
        <v>82</v>
      </c>
      <c r="I1603" s="20">
        <v>82</v>
      </c>
      <c r="J1603" s="20">
        <v>82</v>
      </c>
      <c r="K1603" s="20">
        <v>0</v>
      </c>
      <c r="L1603" s="156">
        <v>39876</v>
      </c>
      <c r="M1603" s="92"/>
      <c r="N1603" s="19">
        <v>4</v>
      </c>
      <c r="O1603" s="20">
        <v>82</v>
      </c>
      <c r="P1603" s="20">
        <v>82</v>
      </c>
      <c r="Q1603" s="20">
        <f t="shared" si="200"/>
        <v>0</v>
      </c>
      <c r="R1603" s="20">
        <v>82</v>
      </c>
      <c r="S1603" s="4">
        <v>0</v>
      </c>
      <c r="T1603" s="4">
        <v>0</v>
      </c>
      <c r="U1603" s="163">
        <v>39874</v>
      </c>
      <c r="V1603" s="106">
        <v>4</v>
      </c>
      <c r="W1603" s="20">
        <v>82</v>
      </c>
      <c r="X1603" s="437" t="str">
        <f t="shared" si="196"/>
        <v>OK</v>
      </c>
      <c r="Y1603" s="334">
        <f t="shared" si="199"/>
        <v>0</v>
      </c>
      <c r="Z1603" s="20" t="str">
        <f t="shared" si="197"/>
        <v>Credial</v>
      </c>
      <c r="AA1603" s="75">
        <v>39890</v>
      </c>
      <c r="AB1603" s="1223"/>
      <c r="AC1603" s="147">
        <f t="shared" si="201"/>
        <v>16</v>
      </c>
      <c r="AD1603" s="20" t="str">
        <f t="shared" si="203"/>
        <v>OK</v>
      </c>
      <c r="AE1603" s="11" t="str">
        <f t="shared" si="202"/>
        <v>-</v>
      </c>
      <c r="AF1603" s="20" t="e">
        <f>IF(#REF!="","",AA1603-#REF!)</f>
        <v>#REF!</v>
      </c>
      <c r="AG1603" s="97"/>
      <c r="AH1603" s="62"/>
      <c r="AI1603"/>
      <c r="AJ1603"/>
    </row>
    <row r="1604" spans="1:36" s="32" customFormat="1" hidden="1" outlineLevel="1" x14ac:dyDescent="0.2">
      <c r="A1604"/>
      <c r="B1604" s="19">
        <v>5</v>
      </c>
      <c r="C1604" s="383">
        <v>228</v>
      </c>
      <c r="D1604" s="20" t="s">
        <v>54</v>
      </c>
      <c r="E1604" s="153">
        <v>39874</v>
      </c>
      <c r="F1604" s="91"/>
      <c r="G1604" s="19">
        <v>5</v>
      </c>
      <c r="H1604" s="20">
        <v>228</v>
      </c>
      <c r="I1604" s="20">
        <v>228</v>
      </c>
      <c r="J1604" s="20">
        <v>228</v>
      </c>
      <c r="K1604" s="20">
        <v>0</v>
      </c>
      <c r="L1604" s="156">
        <v>39876</v>
      </c>
      <c r="M1604" s="92"/>
      <c r="N1604" s="19">
        <v>5</v>
      </c>
      <c r="O1604" s="20">
        <v>228</v>
      </c>
      <c r="P1604" s="20">
        <v>228</v>
      </c>
      <c r="Q1604" s="20">
        <f t="shared" si="200"/>
        <v>0</v>
      </c>
      <c r="R1604" s="20">
        <v>228</v>
      </c>
      <c r="S1604" s="4">
        <v>0</v>
      </c>
      <c r="T1604" s="4">
        <v>0</v>
      </c>
      <c r="U1604" s="163">
        <v>39874</v>
      </c>
      <c r="V1604" s="106">
        <v>5</v>
      </c>
      <c r="W1604" s="20">
        <v>228</v>
      </c>
      <c r="X1604" s="437" t="str">
        <f t="shared" si="196"/>
        <v>OK</v>
      </c>
      <c r="Y1604" s="334">
        <f t="shared" si="199"/>
        <v>0</v>
      </c>
      <c r="Z1604" s="20" t="str">
        <f t="shared" si="197"/>
        <v>Ikea</v>
      </c>
      <c r="AA1604" s="75">
        <v>39882</v>
      </c>
      <c r="AB1604" s="1223"/>
      <c r="AC1604" s="147">
        <f t="shared" si="201"/>
        <v>8</v>
      </c>
      <c r="AD1604" s="20" t="str">
        <f t="shared" si="203"/>
        <v>OK</v>
      </c>
      <c r="AE1604" s="11" t="str">
        <f t="shared" si="202"/>
        <v>-</v>
      </c>
      <c r="AF1604" s="20" t="e">
        <f>IF(#REF!="","",AA1604-#REF!)</f>
        <v>#REF!</v>
      </c>
      <c r="AG1604" s="97"/>
      <c r="AH1604" s="62"/>
      <c r="AI1604"/>
      <c r="AJ1604"/>
    </row>
    <row r="1605" spans="1:36" s="32" customFormat="1" hidden="1" outlineLevel="1" x14ac:dyDescent="0.2">
      <c r="A1605"/>
      <c r="B1605" s="19">
        <v>6</v>
      </c>
      <c r="C1605" s="383">
        <v>59</v>
      </c>
      <c r="D1605" s="20" t="s">
        <v>31</v>
      </c>
      <c r="E1605" s="153">
        <v>39874</v>
      </c>
      <c r="F1605" s="91"/>
      <c r="G1605" s="19">
        <v>6</v>
      </c>
      <c r="H1605" s="20">
        <v>59</v>
      </c>
      <c r="I1605" s="20">
        <v>59</v>
      </c>
      <c r="J1605" s="20">
        <v>59</v>
      </c>
      <c r="K1605" s="20">
        <v>0</v>
      </c>
      <c r="L1605" s="156">
        <v>39876</v>
      </c>
      <c r="M1605" s="92"/>
      <c r="N1605" s="19">
        <v>6</v>
      </c>
      <c r="O1605" s="20">
        <v>59</v>
      </c>
      <c r="P1605" s="20">
        <v>59</v>
      </c>
      <c r="Q1605" s="20">
        <f t="shared" si="200"/>
        <v>0</v>
      </c>
      <c r="R1605" s="20">
        <v>59</v>
      </c>
      <c r="S1605" s="4">
        <v>0</v>
      </c>
      <c r="T1605" s="4">
        <v>0</v>
      </c>
      <c r="U1605" s="163">
        <v>39874</v>
      </c>
      <c r="V1605" s="106">
        <v>6</v>
      </c>
      <c r="W1605" s="20">
        <v>59</v>
      </c>
      <c r="X1605" s="437" t="str">
        <f t="shared" si="196"/>
        <v>OK</v>
      </c>
      <c r="Y1605" s="334">
        <f t="shared" si="199"/>
        <v>0</v>
      </c>
      <c r="Z1605" s="20" t="str">
        <f t="shared" si="197"/>
        <v>Moviflor</v>
      </c>
      <c r="AA1605" s="75">
        <v>39890</v>
      </c>
      <c r="AB1605" s="1223"/>
      <c r="AC1605" s="147">
        <f t="shared" si="201"/>
        <v>16</v>
      </c>
      <c r="AD1605" s="20" t="str">
        <f t="shared" si="203"/>
        <v>OK</v>
      </c>
      <c r="AE1605" s="11" t="str">
        <f t="shared" si="202"/>
        <v>-</v>
      </c>
      <c r="AF1605" s="20" t="e">
        <f>IF(#REF!="","",AA1605-#REF!)</f>
        <v>#REF!</v>
      </c>
      <c r="AG1605" s="97"/>
      <c r="AH1605" s="62"/>
      <c r="AI1605"/>
      <c r="AJ1605"/>
    </row>
    <row r="1606" spans="1:36" s="32" customFormat="1" hidden="1" outlineLevel="1" x14ac:dyDescent="0.2">
      <c r="A1606"/>
      <c r="B1606" s="19">
        <v>7</v>
      </c>
      <c r="C1606" s="383">
        <v>195</v>
      </c>
      <c r="D1606" s="20" t="s">
        <v>32</v>
      </c>
      <c r="E1606" s="153">
        <v>39874</v>
      </c>
      <c r="F1606" s="91"/>
      <c r="G1606" s="19">
        <v>7</v>
      </c>
      <c r="H1606" s="20">
        <v>195</v>
      </c>
      <c r="I1606" s="20">
        <v>195</v>
      </c>
      <c r="J1606" s="20">
        <v>195</v>
      </c>
      <c r="K1606" s="20">
        <v>0</v>
      </c>
      <c r="L1606" s="156">
        <v>39876</v>
      </c>
      <c r="M1606" s="92"/>
      <c r="N1606" s="19">
        <v>7</v>
      </c>
      <c r="O1606" s="20">
        <v>195</v>
      </c>
      <c r="P1606" s="20">
        <v>195</v>
      </c>
      <c r="Q1606" s="20">
        <f t="shared" si="200"/>
        <v>0</v>
      </c>
      <c r="R1606" s="20">
        <v>195</v>
      </c>
      <c r="S1606" s="4">
        <v>0</v>
      </c>
      <c r="T1606" s="4">
        <v>0</v>
      </c>
      <c r="U1606" s="163">
        <v>39874</v>
      </c>
      <c r="V1606" s="106">
        <v>7</v>
      </c>
      <c r="W1606" s="20">
        <v>195</v>
      </c>
      <c r="X1606" s="437" t="str">
        <f t="shared" si="196"/>
        <v>OK</v>
      </c>
      <c r="Y1606" s="334">
        <f t="shared" si="199"/>
        <v>0</v>
      </c>
      <c r="Z1606" s="20" t="str">
        <f t="shared" si="197"/>
        <v>Conforama</v>
      </c>
      <c r="AA1606" s="75">
        <v>39890</v>
      </c>
      <c r="AB1606" s="1223"/>
      <c r="AC1606" s="147">
        <f t="shared" si="201"/>
        <v>16</v>
      </c>
      <c r="AD1606" s="20" t="str">
        <f t="shared" si="203"/>
        <v>OK</v>
      </c>
      <c r="AE1606" s="11" t="str">
        <f t="shared" si="202"/>
        <v>-</v>
      </c>
      <c r="AF1606" s="20" t="e">
        <f>IF(#REF!="","",AA1606-#REF!)</f>
        <v>#REF!</v>
      </c>
      <c r="AG1606" s="97"/>
      <c r="AH1606" s="62"/>
      <c r="AI1606"/>
      <c r="AJ1606"/>
    </row>
    <row r="1607" spans="1:36" s="32" customFormat="1" hidden="1" outlineLevel="1" x14ac:dyDescent="0.2">
      <c r="A1607"/>
      <c r="B1607" s="19">
        <v>8</v>
      </c>
      <c r="C1607" s="383">
        <v>6</v>
      </c>
      <c r="D1607" s="20" t="s">
        <v>34</v>
      </c>
      <c r="E1607" s="153">
        <v>39874</v>
      </c>
      <c r="F1607" s="91"/>
      <c r="G1607" s="19">
        <v>8</v>
      </c>
      <c r="H1607" s="20">
        <v>6</v>
      </c>
      <c r="I1607" s="20">
        <v>6</v>
      </c>
      <c r="J1607" s="20">
        <v>6</v>
      </c>
      <c r="K1607" s="20">
        <v>0</v>
      </c>
      <c r="L1607" s="156">
        <v>39876</v>
      </c>
      <c r="M1607" s="92"/>
      <c r="N1607" s="19">
        <v>8</v>
      </c>
      <c r="O1607" s="20">
        <v>6</v>
      </c>
      <c r="P1607" s="20">
        <v>6</v>
      </c>
      <c r="Q1607" s="20">
        <f t="shared" si="200"/>
        <v>0</v>
      </c>
      <c r="R1607" s="20">
        <v>6</v>
      </c>
      <c r="S1607" s="4">
        <v>0</v>
      </c>
      <c r="T1607" s="4">
        <v>0</v>
      </c>
      <c r="U1607" s="163">
        <v>39874</v>
      </c>
      <c r="V1607" s="106">
        <v>8</v>
      </c>
      <c r="W1607" s="20">
        <v>6</v>
      </c>
      <c r="X1607" s="437" t="str">
        <f t="shared" si="196"/>
        <v>OK</v>
      </c>
      <c r="Y1607" s="334">
        <f t="shared" si="199"/>
        <v>0</v>
      </c>
      <c r="Z1607" s="20" t="str">
        <f t="shared" si="197"/>
        <v>Euronics</v>
      </c>
      <c r="AA1607" s="75">
        <v>39890</v>
      </c>
      <c r="AB1607" s="1223"/>
      <c r="AC1607" s="147">
        <f t="shared" si="201"/>
        <v>16</v>
      </c>
      <c r="AD1607" s="20" t="str">
        <f t="shared" si="203"/>
        <v>OK</v>
      </c>
      <c r="AE1607" s="11" t="str">
        <f t="shared" si="202"/>
        <v>-</v>
      </c>
      <c r="AF1607" s="20" t="e">
        <f>IF(#REF!="","",AA1607-#REF!)</f>
        <v>#REF!</v>
      </c>
      <c r="AG1607" s="97"/>
      <c r="AH1607" s="62"/>
      <c r="AI1607"/>
      <c r="AJ1607"/>
    </row>
    <row r="1608" spans="1:36" s="32" customFormat="1" hidden="1" outlineLevel="1" x14ac:dyDescent="0.2">
      <c r="A1608"/>
      <c r="B1608" s="19">
        <v>9</v>
      </c>
      <c r="C1608" s="383">
        <v>6</v>
      </c>
      <c r="D1608" s="20" t="s">
        <v>35</v>
      </c>
      <c r="E1608" s="153">
        <v>39874</v>
      </c>
      <c r="F1608" s="91"/>
      <c r="G1608" s="19">
        <v>9</v>
      </c>
      <c r="H1608" s="20">
        <v>6</v>
      </c>
      <c r="I1608" s="20">
        <v>6</v>
      </c>
      <c r="J1608" s="20">
        <v>6</v>
      </c>
      <c r="K1608" s="20">
        <v>0</v>
      </c>
      <c r="L1608" s="156">
        <v>39876</v>
      </c>
      <c r="M1608" s="92"/>
      <c r="N1608" s="19">
        <v>9</v>
      </c>
      <c r="O1608" s="20">
        <v>6</v>
      </c>
      <c r="P1608" s="20">
        <v>6</v>
      </c>
      <c r="Q1608" s="20">
        <f t="shared" si="200"/>
        <v>0</v>
      </c>
      <c r="R1608" s="20">
        <v>6</v>
      </c>
      <c r="S1608" s="4">
        <v>0</v>
      </c>
      <c r="T1608" s="4">
        <v>0</v>
      </c>
      <c r="U1608" s="163">
        <v>39874</v>
      </c>
      <c r="V1608" s="106">
        <v>9</v>
      </c>
      <c r="W1608" s="20">
        <v>6</v>
      </c>
      <c r="X1608" s="437" t="str">
        <f t="shared" ref="X1608:X1671" si="204">IF(C1608=W1608,"OK",IF(W1608=R1608,"ERRO",IF(W1608="","KO",IF(W1608=J1608,"ERRO"))))</f>
        <v>OK</v>
      </c>
      <c r="Y1608" s="334">
        <f t="shared" si="199"/>
        <v>0</v>
      </c>
      <c r="Z1608" s="20" t="str">
        <f t="shared" si="197"/>
        <v>Tien 21</v>
      </c>
      <c r="AA1608" s="75">
        <v>39890</v>
      </c>
      <c r="AB1608" s="1223"/>
      <c r="AC1608" s="147">
        <f t="shared" si="201"/>
        <v>16</v>
      </c>
      <c r="AD1608" s="20" t="str">
        <f t="shared" si="203"/>
        <v>OK</v>
      </c>
      <c r="AE1608" s="11" t="str">
        <f t="shared" si="202"/>
        <v>-</v>
      </c>
      <c r="AF1608" s="20" t="e">
        <f>IF(#REF!="","",AA1608-#REF!)</f>
        <v>#REF!</v>
      </c>
      <c r="AG1608" s="97"/>
      <c r="AH1608" s="62"/>
      <c r="AI1608"/>
      <c r="AJ1608"/>
    </row>
    <row r="1609" spans="1:36" s="32" customFormat="1" hidden="1" outlineLevel="1" x14ac:dyDescent="0.2">
      <c r="A1609"/>
      <c r="B1609" s="19">
        <v>10</v>
      </c>
      <c r="C1609" s="383">
        <v>3</v>
      </c>
      <c r="D1609" s="20" t="s">
        <v>36</v>
      </c>
      <c r="E1609" s="153">
        <v>39874</v>
      </c>
      <c r="F1609" s="91"/>
      <c r="G1609" s="19">
        <v>10</v>
      </c>
      <c r="H1609" s="20">
        <v>3</v>
      </c>
      <c r="I1609" s="20">
        <v>3</v>
      </c>
      <c r="J1609" s="20">
        <v>3</v>
      </c>
      <c r="K1609" s="20">
        <v>0</v>
      </c>
      <c r="L1609" s="156">
        <v>39876</v>
      </c>
      <c r="M1609" s="92"/>
      <c r="N1609" s="19">
        <v>10</v>
      </c>
      <c r="O1609" s="20">
        <v>3</v>
      </c>
      <c r="P1609" s="20">
        <v>3</v>
      </c>
      <c r="Q1609" s="20">
        <f t="shared" si="200"/>
        <v>0</v>
      </c>
      <c r="R1609" s="20">
        <v>3</v>
      </c>
      <c r="S1609" s="4">
        <v>0</v>
      </c>
      <c r="T1609" s="4">
        <v>0</v>
      </c>
      <c r="U1609" s="163">
        <v>39874</v>
      </c>
      <c r="V1609" s="106">
        <v>10</v>
      </c>
      <c r="W1609" s="20">
        <v>3</v>
      </c>
      <c r="X1609" s="437" t="str">
        <f t="shared" si="204"/>
        <v>OK</v>
      </c>
      <c r="Y1609" s="334">
        <f t="shared" si="199"/>
        <v>0</v>
      </c>
      <c r="Z1609" s="20" t="str">
        <f t="shared" si="197"/>
        <v>Confort</v>
      </c>
      <c r="AA1609" s="75">
        <v>39890</v>
      </c>
      <c r="AB1609" s="1223"/>
      <c r="AC1609" s="147">
        <f t="shared" si="201"/>
        <v>16</v>
      </c>
      <c r="AD1609" s="20" t="str">
        <f t="shared" si="203"/>
        <v>OK</v>
      </c>
      <c r="AE1609" s="11" t="str">
        <f t="shared" si="202"/>
        <v>-</v>
      </c>
      <c r="AF1609" s="20" t="e">
        <f>IF(#REF!="","",AA1609-#REF!)</f>
        <v>#REF!</v>
      </c>
      <c r="AG1609" s="97"/>
      <c r="AH1609" s="62"/>
      <c r="AI1609"/>
      <c r="AJ1609"/>
    </row>
    <row r="1610" spans="1:36" s="32" customFormat="1" hidden="1" outlineLevel="1" x14ac:dyDescent="0.2">
      <c r="A1610"/>
      <c r="B1610" s="22">
        <v>11</v>
      </c>
      <c r="C1610" s="404">
        <v>1</v>
      </c>
      <c r="D1610" s="21" t="s">
        <v>37</v>
      </c>
      <c r="E1610" s="153">
        <v>39874</v>
      </c>
      <c r="F1610" s="91"/>
      <c r="G1610" s="22">
        <v>11</v>
      </c>
      <c r="H1610" s="21">
        <v>1</v>
      </c>
      <c r="I1610" s="21">
        <v>1</v>
      </c>
      <c r="J1610" s="21">
        <v>1</v>
      </c>
      <c r="K1610" s="21">
        <v>0</v>
      </c>
      <c r="L1610" s="157">
        <v>39876</v>
      </c>
      <c r="M1610" s="92"/>
      <c r="N1610" s="22">
        <v>11</v>
      </c>
      <c r="O1610" s="21">
        <v>1</v>
      </c>
      <c r="P1610" s="21">
        <v>1</v>
      </c>
      <c r="Q1610" s="21">
        <f t="shared" si="200"/>
        <v>0</v>
      </c>
      <c r="R1610" s="21">
        <v>1</v>
      </c>
      <c r="S1610" s="14">
        <v>0</v>
      </c>
      <c r="T1610" s="14">
        <v>0</v>
      </c>
      <c r="U1610" s="163">
        <v>39874</v>
      </c>
      <c r="V1610" s="108">
        <v>11</v>
      </c>
      <c r="W1610" s="21">
        <v>1</v>
      </c>
      <c r="X1610" s="437" t="str">
        <f t="shared" si="204"/>
        <v>OK</v>
      </c>
      <c r="Y1610" s="334">
        <f t="shared" si="199"/>
        <v>0</v>
      </c>
      <c r="Z1610" s="21" t="str">
        <f t="shared" si="197"/>
        <v>Solmar</v>
      </c>
      <c r="AA1610" s="75">
        <v>39890</v>
      </c>
      <c r="AB1610" s="1224"/>
      <c r="AC1610" s="147">
        <f t="shared" si="201"/>
        <v>16</v>
      </c>
      <c r="AD1610" s="20" t="str">
        <f t="shared" si="203"/>
        <v>OK</v>
      </c>
      <c r="AE1610" s="11" t="str">
        <f t="shared" si="202"/>
        <v>-</v>
      </c>
      <c r="AF1610" s="20" t="e">
        <f>IF(#REF!="","",AA1610-#REF!)</f>
        <v>#REF!</v>
      </c>
      <c r="AG1610" s="97"/>
      <c r="AH1610" s="62"/>
      <c r="AI1610"/>
      <c r="AJ1610"/>
    </row>
    <row r="1611" spans="1:36" s="32" customFormat="1" hidden="1" outlineLevel="1" x14ac:dyDescent="0.2">
      <c r="A1611"/>
      <c r="B1611" s="19">
        <v>1</v>
      </c>
      <c r="C1611" s="383">
        <v>218</v>
      </c>
      <c r="D1611" s="20" t="s">
        <v>24</v>
      </c>
      <c r="E1611" s="153">
        <v>39876</v>
      </c>
      <c r="F1611" s="91"/>
      <c r="G1611" s="19">
        <v>1</v>
      </c>
      <c r="H1611" s="20">
        <v>218</v>
      </c>
      <c r="I1611" s="20">
        <v>218</v>
      </c>
      <c r="J1611" s="20">
        <v>218</v>
      </c>
      <c r="K1611" s="20">
        <v>0</v>
      </c>
      <c r="L1611" s="156">
        <v>39878</v>
      </c>
      <c r="M1611" s="92"/>
      <c r="N1611" s="19">
        <v>1</v>
      </c>
      <c r="O1611" s="20">
        <v>218</v>
      </c>
      <c r="P1611" s="20">
        <v>218</v>
      </c>
      <c r="Q1611" s="20">
        <v>0</v>
      </c>
      <c r="R1611" s="20">
        <v>218</v>
      </c>
      <c r="S1611" s="4">
        <v>0</v>
      </c>
      <c r="T1611" s="4">
        <v>0</v>
      </c>
      <c r="U1611" s="163">
        <v>39876</v>
      </c>
      <c r="V1611" s="106">
        <v>1</v>
      </c>
      <c r="W1611" s="20">
        <v>218</v>
      </c>
      <c r="X1611" s="437" t="str">
        <f t="shared" si="204"/>
        <v>OK</v>
      </c>
      <c r="Y1611" s="334">
        <f t="shared" si="199"/>
        <v>0</v>
      </c>
      <c r="Z1611" s="20" t="str">
        <f t="shared" si="197"/>
        <v>White</v>
      </c>
      <c r="AA1611" s="75">
        <v>39890</v>
      </c>
      <c r="AB1611" s="1222">
        <f>SUM(W1611:W1620)</f>
        <v>387</v>
      </c>
      <c r="AC1611" s="147">
        <f t="shared" si="201"/>
        <v>14</v>
      </c>
      <c r="AD1611" s="20" t="str">
        <f t="shared" si="203"/>
        <v>OK</v>
      </c>
      <c r="AE1611" s="11" t="str">
        <f t="shared" si="202"/>
        <v>-</v>
      </c>
      <c r="AF1611" s="20" t="e">
        <f>IF(#REF!="","",AA1611-#REF!)</f>
        <v>#REF!</v>
      </c>
      <c r="AG1611" s="97"/>
      <c r="AH1611" s="62"/>
      <c r="AI1611"/>
      <c r="AJ1611"/>
    </row>
    <row r="1612" spans="1:36" s="32" customFormat="1" hidden="1" outlineLevel="1" x14ac:dyDescent="0.2">
      <c r="A1612"/>
      <c r="B1612" s="19">
        <v>2</v>
      </c>
      <c r="C1612" s="383">
        <v>14</v>
      </c>
      <c r="D1612" s="20" t="s">
        <v>25</v>
      </c>
      <c r="E1612" s="153">
        <v>39876</v>
      </c>
      <c r="F1612" s="91"/>
      <c r="G1612" s="19">
        <v>2</v>
      </c>
      <c r="H1612" s="20">
        <v>14</v>
      </c>
      <c r="I1612" s="20">
        <v>14</v>
      </c>
      <c r="J1612" s="20">
        <v>14</v>
      </c>
      <c r="K1612" s="20">
        <v>0</v>
      </c>
      <c r="L1612" s="156">
        <v>39878</v>
      </c>
      <c r="M1612" s="92"/>
      <c r="N1612" s="19">
        <v>2</v>
      </c>
      <c r="O1612" s="20">
        <v>14</v>
      </c>
      <c r="P1612" s="20">
        <v>14</v>
      </c>
      <c r="Q1612" s="20">
        <v>0</v>
      </c>
      <c r="R1612" s="20">
        <v>14</v>
      </c>
      <c r="S1612" s="4">
        <v>0</v>
      </c>
      <c r="T1612" s="4">
        <v>0</v>
      </c>
      <c r="U1612" s="163">
        <v>39876</v>
      </c>
      <c r="V1612" s="106">
        <v>3</v>
      </c>
      <c r="W1612" s="20">
        <v>14</v>
      </c>
      <c r="X1612" s="437" t="str">
        <f t="shared" si="204"/>
        <v>OK</v>
      </c>
      <c r="Y1612" s="334">
        <f t="shared" si="199"/>
        <v>0</v>
      </c>
      <c r="Z1612" s="20" t="str">
        <f t="shared" ref="Z1612:Z1675" si="205">IF(D1612="","",D1612)</f>
        <v>Green</v>
      </c>
      <c r="AA1612" s="75">
        <v>39890</v>
      </c>
      <c r="AB1612" s="1223"/>
      <c r="AC1612" s="147">
        <f t="shared" si="201"/>
        <v>14</v>
      </c>
      <c r="AD1612" s="20" t="str">
        <f t="shared" si="203"/>
        <v>OK</v>
      </c>
      <c r="AE1612" s="11" t="str">
        <f t="shared" si="202"/>
        <v>-</v>
      </c>
      <c r="AF1612" s="20" t="e">
        <f>IF(#REF!="","",AA1612-#REF!)</f>
        <v>#REF!</v>
      </c>
      <c r="AG1612" s="97"/>
      <c r="AH1612" s="62"/>
      <c r="AI1612"/>
      <c r="AJ1612"/>
    </row>
    <row r="1613" spans="1:36" s="32" customFormat="1" hidden="1" outlineLevel="1" x14ac:dyDescent="0.2">
      <c r="A1613"/>
      <c r="B1613" s="19">
        <v>3</v>
      </c>
      <c r="C1613" s="383">
        <v>19</v>
      </c>
      <c r="D1613" s="20" t="s">
        <v>26</v>
      </c>
      <c r="E1613" s="153">
        <v>39876</v>
      </c>
      <c r="F1613" s="91"/>
      <c r="G1613" s="19">
        <v>3</v>
      </c>
      <c r="H1613" s="20">
        <v>19</v>
      </c>
      <c r="I1613" s="20">
        <v>19</v>
      </c>
      <c r="J1613" s="20">
        <v>19</v>
      </c>
      <c r="K1613" s="20">
        <v>0</v>
      </c>
      <c r="L1613" s="156">
        <v>39878</v>
      </c>
      <c r="M1613" s="92"/>
      <c r="N1613" s="19">
        <v>3</v>
      </c>
      <c r="O1613" s="20">
        <v>19</v>
      </c>
      <c r="P1613" s="20">
        <v>19</v>
      </c>
      <c r="Q1613" s="20">
        <v>0</v>
      </c>
      <c r="R1613" s="20">
        <v>19</v>
      </c>
      <c r="S1613" s="4">
        <v>0</v>
      </c>
      <c r="T1613" s="4">
        <v>0</v>
      </c>
      <c r="U1613" s="163">
        <v>39876</v>
      </c>
      <c r="V1613" s="106">
        <v>3</v>
      </c>
      <c r="W1613" s="20">
        <v>19</v>
      </c>
      <c r="X1613" s="437" t="str">
        <f t="shared" si="204"/>
        <v>OK</v>
      </c>
      <c r="Y1613" s="334">
        <f t="shared" si="199"/>
        <v>0</v>
      </c>
      <c r="Z1613" s="20" t="str">
        <f t="shared" si="205"/>
        <v>Black</v>
      </c>
      <c r="AA1613" s="75">
        <v>39882</v>
      </c>
      <c r="AB1613" s="1223"/>
      <c r="AC1613" s="147">
        <f t="shared" si="201"/>
        <v>6</v>
      </c>
      <c r="AD1613" s="20" t="str">
        <f t="shared" si="203"/>
        <v>OK</v>
      </c>
      <c r="AE1613" s="11" t="str">
        <f t="shared" si="202"/>
        <v>-</v>
      </c>
      <c r="AF1613" s="20" t="e">
        <f>IF(#REF!="","",AA1613-#REF!)</f>
        <v>#REF!</v>
      </c>
      <c r="AG1613" s="97"/>
      <c r="AH1613" s="62"/>
      <c r="AI1613"/>
      <c r="AJ1613"/>
    </row>
    <row r="1614" spans="1:36" s="32" customFormat="1" hidden="1" outlineLevel="1" x14ac:dyDescent="0.2">
      <c r="A1614"/>
      <c r="B1614" s="19">
        <v>4</v>
      </c>
      <c r="C1614" s="383">
        <v>13</v>
      </c>
      <c r="D1614" s="20" t="s">
        <v>29</v>
      </c>
      <c r="E1614" s="153">
        <v>39876</v>
      </c>
      <c r="F1614" s="91"/>
      <c r="G1614" s="19">
        <v>4</v>
      </c>
      <c r="H1614" s="20">
        <v>13</v>
      </c>
      <c r="I1614" s="20">
        <v>13</v>
      </c>
      <c r="J1614" s="20">
        <v>13</v>
      </c>
      <c r="K1614" s="20">
        <v>0</v>
      </c>
      <c r="L1614" s="156">
        <v>39878</v>
      </c>
      <c r="M1614" s="92"/>
      <c r="N1614" s="19">
        <v>4</v>
      </c>
      <c r="O1614" s="20">
        <v>13</v>
      </c>
      <c r="P1614" s="20">
        <v>13</v>
      </c>
      <c r="Q1614" s="20">
        <v>0</v>
      </c>
      <c r="R1614" s="20">
        <v>13</v>
      </c>
      <c r="S1614" s="4">
        <v>0</v>
      </c>
      <c r="T1614" s="4">
        <v>0</v>
      </c>
      <c r="U1614" s="163">
        <v>39876</v>
      </c>
      <c r="V1614" s="106">
        <v>4</v>
      </c>
      <c r="W1614" s="20">
        <v>13</v>
      </c>
      <c r="X1614" s="437" t="str">
        <f t="shared" si="204"/>
        <v>OK</v>
      </c>
      <c r="Y1614" s="334">
        <f t="shared" si="199"/>
        <v>0</v>
      </c>
      <c r="Z1614" s="20" t="str">
        <f t="shared" si="205"/>
        <v>Credial</v>
      </c>
      <c r="AA1614" s="75">
        <v>39890</v>
      </c>
      <c r="AB1614" s="1223"/>
      <c r="AC1614" s="147">
        <f t="shared" si="201"/>
        <v>14</v>
      </c>
      <c r="AD1614" s="20" t="str">
        <f t="shared" si="203"/>
        <v>OK</v>
      </c>
      <c r="AE1614" s="11" t="str">
        <f t="shared" si="202"/>
        <v>-</v>
      </c>
      <c r="AF1614" s="20" t="e">
        <f>IF(#REF!="","",AA1614-#REF!)</f>
        <v>#REF!</v>
      </c>
      <c r="AG1614" s="97"/>
      <c r="AH1614" s="62"/>
      <c r="AI1614"/>
      <c r="AJ1614"/>
    </row>
    <row r="1615" spans="1:36" s="32" customFormat="1" hidden="1" outlineLevel="1" x14ac:dyDescent="0.2">
      <c r="A1615"/>
      <c r="B1615" s="19">
        <v>5</v>
      </c>
      <c r="C1615" s="383">
        <v>73</v>
      </c>
      <c r="D1615" s="20" t="s">
        <v>54</v>
      </c>
      <c r="E1615" s="153">
        <v>39876</v>
      </c>
      <c r="F1615" s="91"/>
      <c r="G1615" s="19">
        <v>5</v>
      </c>
      <c r="H1615" s="20">
        <v>73</v>
      </c>
      <c r="I1615" s="20">
        <v>73</v>
      </c>
      <c r="J1615" s="20">
        <v>73</v>
      </c>
      <c r="K1615" s="20">
        <v>0</v>
      </c>
      <c r="L1615" s="156">
        <v>39878</v>
      </c>
      <c r="M1615" s="92"/>
      <c r="N1615" s="19">
        <v>5</v>
      </c>
      <c r="O1615" s="20">
        <v>73</v>
      </c>
      <c r="P1615" s="20">
        <v>73</v>
      </c>
      <c r="Q1615" s="20">
        <v>0</v>
      </c>
      <c r="R1615" s="20">
        <v>73</v>
      </c>
      <c r="S1615" s="4">
        <v>0</v>
      </c>
      <c r="T1615" s="4">
        <v>0</v>
      </c>
      <c r="U1615" s="163">
        <v>39876</v>
      </c>
      <c r="V1615" s="106">
        <v>5</v>
      </c>
      <c r="W1615" s="20">
        <v>73</v>
      </c>
      <c r="X1615" s="437" t="str">
        <f t="shared" si="204"/>
        <v>OK</v>
      </c>
      <c r="Y1615" s="334">
        <f t="shared" si="199"/>
        <v>0</v>
      </c>
      <c r="Z1615" s="20" t="str">
        <f t="shared" si="205"/>
        <v>Ikea</v>
      </c>
      <c r="AA1615" s="75">
        <v>39882</v>
      </c>
      <c r="AB1615" s="1223"/>
      <c r="AC1615" s="147">
        <f t="shared" si="201"/>
        <v>6</v>
      </c>
      <c r="AD1615" s="20" t="str">
        <f t="shared" si="203"/>
        <v>OK</v>
      </c>
      <c r="AE1615" s="11" t="str">
        <f t="shared" si="202"/>
        <v>-</v>
      </c>
      <c r="AF1615" s="20" t="e">
        <f>IF(#REF!="","",AA1615-#REF!)</f>
        <v>#REF!</v>
      </c>
      <c r="AG1615" s="97"/>
      <c r="AH1615" s="62"/>
      <c r="AI1615"/>
      <c r="AJ1615"/>
    </row>
    <row r="1616" spans="1:36" s="32" customFormat="1" hidden="1" outlineLevel="1" x14ac:dyDescent="0.2">
      <c r="A1616"/>
      <c r="B1616" s="19">
        <v>6</v>
      </c>
      <c r="C1616" s="383">
        <v>5</v>
      </c>
      <c r="D1616" s="20" t="s">
        <v>31</v>
      </c>
      <c r="E1616" s="153">
        <v>39876</v>
      </c>
      <c r="F1616" s="91"/>
      <c r="G1616" s="19">
        <v>6</v>
      </c>
      <c r="H1616" s="20">
        <v>5</v>
      </c>
      <c r="I1616" s="20">
        <v>5</v>
      </c>
      <c r="J1616" s="20">
        <v>5</v>
      </c>
      <c r="K1616" s="20">
        <v>0</v>
      </c>
      <c r="L1616" s="156">
        <v>39878</v>
      </c>
      <c r="M1616" s="92"/>
      <c r="N1616" s="19">
        <v>6</v>
      </c>
      <c r="O1616" s="20">
        <v>5</v>
      </c>
      <c r="P1616" s="20">
        <v>5</v>
      </c>
      <c r="Q1616" s="20">
        <v>0</v>
      </c>
      <c r="R1616" s="20">
        <v>5</v>
      </c>
      <c r="S1616" s="4">
        <v>0</v>
      </c>
      <c r="T1616" s="4">
        <v>0</v>
      </c>
      <c r="U1616" s="163">
        <v>39876</v>
      </c>
      <c r="V1616" s="106">
        <v>6</v>
      </c>
      <c r="W1616" s="20">
        <v>5</v>
      </c>
      <c r="X1616" s="437" t="str">
        <f t="shared" si="204"/>
        <v>OK</v>
      </c>
      <c r="Y1616" s="334">
        <f t="shared" si="199"/>
        <v>0</v>
      </c>
      <c r="Z1616" s="20" t="str">
        <f t="shared" si="205"/>
        <v>Moviflor</v>
      </c>
      <c r="AA1616" s="75">
        <v>39890</v>
      </c>
      <c r="AB1616" s="1223"/>
      <c r="AC1616" s="147">
        <f t="shared" si="201"/>
        <v>14</v>
      </c>
      <c r="AD1616" s="20" t="str">
        <f t="shared" si="203"/>
        <v>OK</v>
      </c>
      <c r="AE1616" s="11" t="str">
        <f t="shared" si="202"/>
        <v>-</v>
      </c>
      <c r="AF1616" s="20" t="e">
        <f>IF(#REF!="","",AA1616-#REF!)</f>
        <v>#REF!</v>
      </c>
      <c r="AG1616" s="97"/>
      <c r="AH1616" s="62"/>
      <c r="AI1616"/>
      <c r="AJ1616"/>
    </row>
    <row r="1617" spans="1:36" s="32" customFormat="1" hidden="1" outlineLevel="1" x14ac:dyDescent="0.2">
      <c r="A1617"/>
      <c r="B1617" s="19">
        <v>7</v>
      </c>
      <c r="C1617" s="383">
        <v>35</v>
      </c>
      <c r="D1617" s="20" t="s">
        <v>32</v>
      </c>
      <c r="E1617" s="153">
        <v>39876</v>
      </c>
      <c r="F1617" s="91"/>
      <c r="G1617" s="19">
        <v>7</v>
      </c>
      <c r="H1617" s="20">
        <v>35</v>
      </c>
      <c r="I1617" s="20">
        <v>35</v>
      </c>
      <c r="J1617" s="20">
        <v>35</v>
      </c>
      <c r="K1617" s="20">
        <v>0</v>
      </c>
      <c r="L1617" s="156">
        <v>39878</v>
      </c>
      <c r="M1617" s="92"/>
      <c r="N1617" s="19">
        <v>7</v>
      </c>
      <c r="O1617" s="20">
        <v>35</v>
      </c>
      <c r="P1617" s="20">
        <v>35</v>
      </c>
      <c r="Q1617" s="20">
        <v>0</v>
      </c>
      <c r="R1617" s="20">
        <v>35</v>
      </c>
      <c r="S1617" s="4">
        <v>0</v>
      </c>
      <c r="T1617" s="4">
        <v>0</v>
      </c>
      <c r="U1617" s="163">
        <v>39876</v>
      </c>
      <c r="V1617" s="106">
        <v>7</v>
      </c>
      <c r="W1617" s="20">
        <v>35</v>
      </c>
      <c r="X1617" s="437" t="str">
        <f t="shared" si="204"/>
        <v>OK</v>
      </c>
      <c r="Y1617" s="334">
        <f t="shared" si="199"/>
        <v>0</v>
      </c>
      <c r="Z1617" s="20" t="str">
        <f t="shared" si="205"/>
        <v>Conforama</v>
      </c>
      <c r="AA1617" s="75">
        <v>39882</v>
      </c>
      <c r="AB1617" s="1223"/>
      <c r="AC1617" s="147">
        <f t="shared" si="201"/>
        <v>6</v>
      </c>
      <c r="AD1617" s="20" t="str">
        <f t="shared" si="203"/>
        <v>OK</v>
      </c>
      <c r="AE1617" s="11" t="str">
        <f t="shared" si="202"/>
        <v>-</v>
      </c>
      <c r="AF1617" s="20" t="e">
        <f>IF(#REF!="","",AA1617-#REF!)</f>
        <v>#REF!</v>
      </c>
      <c r="AG1617" s="97"/>
      <c r="AH1617" s="62"/>
      <c r="AI1617"/>
      <c r="AJ1617"/>
    </row>
    <row r="1618" spans="1:36" s="32" customFormat="1" hidden="1" outlineLevel="1" x14ac:dyDescent="0.2">
      <c r="A1618"/>
      <c r="B1618" s="19">
        <v>8</v>
      </c>
      <c r="C1618" s="383">
        <v>5</v>
      </c>
      <c r="D1618" s="20" t="s">
        <v>34</v>
      </c>
      <c r="E1618" s="153">
        <v>39876</v>
      </c>
      <c r="F1618" s="91"/>
      <c r="G1618" s="19">
        <v>8</v>
      </c>
      <c r="H1618" s="20">
        <v>5</v>
      </c>
      <c r="I1618" s="20">
        <v>5</v>
      </c>
      <c r="J1618" s="20">
        <v>5</v>
      </c>
      <c r="K1618" s="20">
        <v>0</v>
      </c>
      <c r="L1618" s="156">
        <v>39878</v>
      </c>
      <c r="M1618" s="92"/>
      <c r="N1618" s="19">
        <v>8</v>
      </c>
      <c r="O1618" s="20">
        <v>5</v>
      </c>
      <c r="P1618" s="20">
        <v>5</v>
      </c>
      <c r="Q1618" s="20">
        <v>0</v>
      </c>
      <c r="R1618" s="20">
        <v>5</v>
      </c>
      <c r="S1618" s="4">
        <v>0</v>
      </c>
      <c r="T1618" s="4">
        <v>0</v>
      </c>
      <c r="U1618" s="163">
        <v>39876</v>
      </c>
      <c r="V1618" s="106">
        <v>8</v>
      </c>
      <c r="W1618" s="20">
        <v>5</v>
      </c>
      <c r="X1618" s="437" t="str">
        <f t="shared" si="204"/>
        <v>OK</v>
      </c>
      <c r="Y1618" s="334">
        <f t="shared" si="199"/>
        <v>0</v>
      </c>
      <c r="Z1618" s="20" t="str">
        <f t="shared" si="205"/>
        <v>Euronics</v>
      </c>
      <c r="AA1618" s="75">
        <v>39890</v>
      </c>
      <c r="AB1618" s="1223"/>
      <c r="AC1618" s="147">
        <f t="shared" si="201"/>
        <v>14</v>
      </c>
      <c r="AD1618" s="20" t="str">
        <f t="shared" si="203"/>
        <v>OK</v>
      </c>
      <c r="AE1618" s="11" t="str">
        <f t="shared" si="202"/>
        <v>-</v>
      </c>
      <c r="AF1618" s="20" t="e">
        <f>IF(#REF!="","",AA1618-#REF!)</f>
        <v>#REF!</v>
      </c>
      <c r="AG1618" s="97"/>
      <c r="AH1618" s="62"/>
      <c r="AI1618"/>
      <c r="AJ1618"/>
    </row>
    <row r="1619" spans="1:36" s="32" customFormat="1" hidden="1" outlineLevel="1" x14ac:dyDescent="0.2">
      <c r="A1619"/>
      <c r="B1619" s="19">
        <v>9</v>
      </c>
      <c r="C1619" s="383">
        <v>2</v>
      </c>
      <c r="D1619" s="20" t="s">
        <v>35</v>
      </c>
      <c r="E1619" s="153">
        <v>39876</v>
      </c>
      <c r="F1619" s="91"/>
      <c r="G1619" s="19">
        <v>9</v>
      </c>
      <c r="H1619" s="20">
        <v>2</v>
      </c>
      <c r="I1619" s="20">
        <v>2</v>
      </c>
      <c r="J1619" s="20">
        <v>2</v>
      </c>
      <c r="K1619" s="20">
        <v>0</v>
      </c>
      <c r="L1619" s="156">
        <v>39878</v>
      </c>
      <c r="M1619" s="92"/>
      <c r="N1619" s="19">
        <v>9</v>
      </c>
      <c r="O1619" s="20">
        <v>2</v>
      </c>
      <c r="P1619" s="20">
        <v>2</v>
      </c>
      <c r="Q1619" s="20">
        <v>0</v>
      </c>
      <c r="R1619" s="20">
        <v>2</v>
      </c>
      <c r="S1619" s="4">
        <v>0</v>
      </c>
      <c r="T1619" s="4">
        <v>0</v>
      </c>
      <c r="U1619" s="163">
        <v>39876</v>
      </c>
      <c r="V1619" s="106">
        <v>9</v>
      </c>
      <c r="W1619" s="20">
        <v>2</v>
      </c>
      <c r="X1619" s="437" t="str">
        <f t="shared" si="204"/>
        <v>OK</v>
      </c>
      <c r="Y1619" s="334">
        <f t="shared" si="199"/>
        <v>0</v>
      </c>
      <c r="Z1619" s="20" t="str">
        <f t="shared" si="205"/>
        <v>Tien 21</v>
      </c>
      <c r="AA1619" s="75">
        <v>39890</v>
      </c>
      <c r="AB1619" s="1223"/>
      <c r="AC1619" s="147">
        <f t="shared" si="201"/>
        <v>14</v>
      </c>
      <c r="AD1619" s="20" t="str">
        <f t="shared" si="203"/>
        <v>OK</v>
      </c>
      <c r="AE1619" s="11" t="str">
        <f t="shared" si="202"/>
        <v>-</v>
      </c>
      <c r="AF1619" s="20" t="e">
        <f>IF(#REF!="","",AA1619-#REF!)</f>
        <v>#REF!</v>
      </c>
      <c r="AG1619" s="97"/>
      <c r="AH1619" s="62"/>
      <c r="AI1619"/>
      <c r="AJ1619"/>
    </row>
    <row r="1620" spans="1:36" s="32" customFormat="1" hidden="1" outlineLevel="1" x14ac:dyDescent="0.2">
      <c r="A1620"/>
      <c r="B1620" s="22">
        <v>10</v>
      </c>
      <c r="C1620" s="404">
        <v>3</v>
      </c>
      <c r="D1620" s="21" t="s">
        <v>36</v>
      </c>
      <c r="E1620" s="153">
        <v>39876</v>
      </c>
      <c r="F1620" s="91"/>
      <c r="G1620" s="22">
        <v>10</v>
      </c>
      <c r="H1620" s="21">
        <v>3</v>
      </c>
      <c r="I1620" s="21">
        <v>3</v>
      </c>
      <c r="J1620" s="21">
        <v>3</v>
      </c>
      <c r="K1620" s="21">
        <v>0</v>
      </c>
      <c r="L1620" s="157">
        <v>39878</v>
      </c>
      <c r="M1620" s="92"/>
      <c r="N1620" s="22">
        <v>10</v>
      </c>
      <c r="O1620" s="21">
        <v>3</v>
      </c>
      <c r="P1620" s="21">
        <v>3</v>
      </c>
      <c r="Q1620" s="21">
        <v>0</v>
      </c>
      <c r="R1620" s="21">
        <v>3</v>
      </c>
      <c r="S1620" s="14">
        <v>0</v>
      </c>
      <c r="T1620" s="14">
        <v>0</v>
      </c>
      <c r="U1620" s="163">
        <v>39876</v>
      </c>
      <c r="V1620" s="108">
        <v>10</v>
      </c>
      <c r="W1620" s="21">
        <v>3</v>
      </c>
      <c r="X1620" s="437" t="str">
        <f t="shared" si="204"/>
        <v>OK</v>
      </c>
      <c r="Y1620" s="334">
        <f t="shared" si="199"/>
        <v>0</v>
      </c>
      <c r="Z1620" s="21" t="str">
        <f t="shared" si="205"/>
        <v>Confort</v>
      </c>
      <c r="AA1620" s="75">
        <v>39890</v>
      </c>
      <c r="AB1620" s="1224"/>
      <c r="AC1620" s="147">
        <f t="shared" si="201"/>
        <v>14</v>
      </c>
      <c r="AD1620" s="20" t="str">
        <f t="shared" si="203"/>
        <v>OK</v>
      </c>
      <c r="AE1620" s="11" t="str">
        <f t="shared" si="202"/>
        <v>-</v>
      </c>
      <c r="AF1620" s="20" t="e">
        <f>IF(#REF!="","",AA1620-#REF!)</f>
        <v>#REF!</v>
      </c>
      <c r="AG1620" s="97"/>
      <c r="AH1620" s="62"/>
      <c r="AI1620"/>
      <c r="AJ1620"/>
    </row>
    <row r="1621" spans="1:36" s="32" customFormat="1" hidden="1" outlineLevel="1" x14ac:dyDescent="0.2">
      <c r="A1621"/>
      <c r="B1621" s="19">
        <v>1</v>
      </c>
      <c r="C1621" s="383">
        <v>82</v>
      </c>
      <c r="D1621" s="20" t="s">
        <v>24</v>
      </c>
      <c r="E1621" s="153">
        <v>39883</v>
      </c>
      <c r="F1621" s="91"/>
      <c r="G1621" s="19">
        <v>1</v>
      </c>
      <c r="H1621" s="20">
        <v>67</v>
      </c>
      <c r="I1621" s="20">
        <v>82</v>
      </c>
      <c r="J1621" s="20">
        <v>82</v>
      </c>
      <c r="K1621" s="20">
        <v>0</v>
      </c>
      <c r="L1621" s="156">
        <v>39883</v>
      </c>
      <c r="M1621" s="92"/>
      <c r="N1621" s="19">
        <v>1</v>
      </c>
      <c r="O1621" s="20">
        <v>82</v>
      </c>
      <c r="P1621" s="20">
        <v>82</v>
      </c>
      <c r="Q1621" s="20">
        <v>0</v>
      </c>
      <c r="R1621" s="20">
        <v>82</v>
      </c>
      <c r="S1621" s="4">
        <v>0</v>
      </c>
      <c r="T1621" s="4">
        <v>0</v>
      </c>
      <c r="U1621" s="163">
        <v>39883</v>
      </c>
      <c r="V1621" s="106">
        <v>1</v>
      </c>
      <c r="W1621" s="20">
        <v>82</v>
      </c>
      <c r="X1621" s="437" t="str">
        <f t="shared" si="204"/>
        <v>OK</v>
      </c>
      <c r="Y1621" s="334">
        <f t="shared" si="199"/>
        <v>0</v>
      </c>
      <c r="Z1621" s="20" t="str">
        <f t="shared" si="205"/>
        <v>White</v>
      </c>
      <c r="AA1621" s="75">
        <v>39902</v>
      </c>
      <c r="AB1621" s="1222">
        <f>SUM(W1621:W1630)</f>
        <v>615</v>
      </c>
      <c r="AC1621" s="147">
        <f t="shared" si="201"/>
        <v>19</v>
      </c>
      <c r="AD1621" s="20" t="str">
        <f t="shared" si="203"/>
        <v>OK</v>
      </c>
      <c r="AE1621" s="11" t="str">
        <f t="shared" si="202"/>
        <v>-</v>
      </c>
      <c r="AF1621" s="20" t="e">
        <f>IF(#REF!="","",AA1621-#REF!)</f>
        <v>#REF!</v>
      </c>
      <c r="AG1621" s="97"/>
      <c r="AH1621" s="62"/>
      <c r="AI1621"/>
      <c r="AJ1621"/>
    </row>
    <row r="1622" spans="1:36" s="32" customFormat="1" hidden="1" outlineLevel="1" x14ac:dyDescent="0.2">
      <c r="A1622"/>
      <c r="B1622" s="19">
        <v>2</v>
      </c>
      <c r="C1622" s="383">
        <v>25</v>
      </c>
      <c r="D1622" s="20" t="s">
        <v>25</v>
      </c>
      <c r="E1622" s="153">
        <v>39883</v>
      </c>
      <c r="F1622" s="91"/>
      <c r="G1622" s="19">
        <v>2</v>
      </c>
      <c r="H1622" s="20">
        <v>25</v>
      </c>
      <c r="I1622" s="20">
        <v>25</v>
      </c>
      <c r="J1622" s="20">
        <v>25</v>
      </c>
      <c r="K1622" s="20">
        <v>0</v>
      </c>
      <c r="L1622" s="156">
        <v>39883</v>
      </c>
      <c r="M1622" s="92"/>
      <c r="N1622" s="19">
        <v>2</v>
      </c>
      <c r="O1622" s="20">
        <v>25</v>
      </c>
      <c r="P1622" s="20">
        <v>25</v>
      </c>
      <c r="Q1622" s="20">
        <v>0</v>
      </c>
      <c r="R1622" s="20">
        <v>25</v>
      </c>
      <c r="S1622" s="4">
        <v>0</v>
      </c>
      <c r="T1622" s="4">
        <v>0</v>
      </c>
      <c r="U1622" s="163">
        <v>39883</v>
      </c>
      <c r="V1622" s="106">
        <v>2</v>
      </c>
      <c r="W1622" s="20">
        <v>25</v>
      </c>
      <c r="X1622" s="437" t="str">
        <f t="shared" si="204"/>
        <v>OK</v>
      </c>
      <c r="Y1622" s="334">
        <f t="shared" si="199"/>
        <v>0</v>
      </c>
      <c r="Z1622" s="20" t="str">
        <f t="shared" si="205"/>
        <v>Green</v>
      </c>
      <c r="AA1622" s="75">
        <v>39903</v>
      </c>
      <c r="AB1622" s="1223"/>
      <c r="AC1622" s="147">
        <f t="shared" si="201"/>
        <v>20</v>
      </c>
      <c r="AD1622" s="20" t="str">
        <f t="shared" si="203"/>
        <v>OK</v>
      </c>
      <c r="AE1622" s="11" t="str">
        <f t="shared" si="202"/>
        <v>-</v>
      </c>
      <c r="AF1622" s="20" t="e">
        <f>IF(#REF!="","",AA1622-#REF!)</f>
        <v>#REF!</v>
      </c>
      <c r="AG1622" s="97"/>
      <c r="AH1622" s="62"/>
      <c r="AI1622"/>
      <c r="AJ1622"/>
    </row>
    <row r="1623" spans="1:36" s="32" customFormat="1" hidden="1" outlineLevel="1" x14ac:dyDescent="0.2">
      <c r="A1623"/>
      <c r="B1623" s="19">
        <v>3</v>
      </c>
      <c r="C1623" s="383">
        <v>48</v>
      </c>
      <c r="D1623" s="20" t="s">
        <v>26</v>
      </c>
      <c r="E1623" s="153">
        <v>39883</v>
      </c>
      <c r="F1623" s="91"/>
      <c r="G1623" s="19">
        <v>3</v>
      </c>
      <c r="H1623" s="20">
        <v>48</v>
      </c>
      <c r="I1623" s="20">
        <v>48</v>
      </c>
      <c r="J1623" s="20">
        <v>48</v>
      </c>
      <c r="K1623" s="20">
        <v>0</v>
      </c>
      <c r="L1623" s="156">
        <v>39883</v>
      </c>
      <c r="M1623" s="92"/>
      <c r="N1623" s="19">
        <v>3</v>
      </c>
      <c r="O1623" s="20">
        <v>48</v>
      </c>
      <c r="P1623" s="20">
        <v>48</v>
      </c>
      <c r="Q1623" s="20">
        <v>0</v>
      </c>
      <c r="R1623" s="20">
        <v>48</v>
      </c>
      <c r="S1623" s="4">
        <v>0</v>
      </c>
      <c r="T1623" s="4">
        <v>0</v>
      </c>
      <c r="U1623" s="163">
        <v>39883</v>
      </c>
      <c r="V1623" s="106">
        <v>3</v>
      </c>
      <c r="W1623" s="20">
        <v>48</v>
      </c>
      <c r="X1623" s="437" t="str">
        <f t="shared" si="204"/>
        <v>OK</v>
      </c>
      <c r="Y1623" s="334">
        <f t="shared" si="199"/>
        <v>0</v>
      </c>
      <c r="Z1623" s="20" t="str">
        <f t="shared" si="205"/>
        <v>Black</v>
      </c>
      <c r="AA1623" s="75">
        <v>39902</v>
      </c>
      <c r="AB1623" s="1223"/>
      <c r="AC1623" s="147">
        <f t="shared" si="201"/>
        <v>19</v>
      </c>
      <c r="AD1623" s="20" t="str">
        <f t="shared" si="203"/>
        <v>OK</v>
      </c>
      <c r="AE1623" s="11" t="str">
        <f t="shared" si="202"/>
        <v>-</v>
      </c>
      <c r="AF1623" s="20" t="e">
        <f>IF(#REF!="","",AA1623-#REF!)</f>
        <v>#REF!</v>
      </c>
      <c r="AG1623" s="97"/>
      <c r="AH1623" s="62"/>
      <c r="AI1623"/>
      <c r="AJ1623"/>
    </row>
    <row r="1624" spans="1:36" s="32" customFormat="1" hidden="1" outlineLevel="1" x14ac:dyDescent="0.2">
      <c r="A1624"/>
      <c r="B1624" s="19">
        <v>4</v>
      </c>
      <c r="C1624" s="383">
        <v>34</v>
      </c>
      <c r="D1624" s="20" t="s">
        <v>29</v>
      </c>
      <c r="E1624" s="153">
        <v>39883</v>
      </c>
      <c r="F1624" s="91"/>
      <c r="G1624" s="19">
        <v>4</v>
      </c>
      <c r="H1624" s="20">
        <v>34</v>
      </c>
      <c r="I1624" s="20">
        <v>34</v>
      </c>
      <c r="J1624" s="20">
        <v>34</v>
      </c>
      <c r="K1624" s="20">
        <v>0</v>
      </c>
      <c r="L1624" s="156">
        <v>39883</v>
      </c>
      <c r="M1624" s="92"/>
      <c r="N1624" s="19">
        <v>4</v>
      </c>
      <c r="O1624" s="20">
        <v>34</v>
      </c>
      <c r="P1624" s="20">
        <v>34</v>
      </c>
      <c r="Q1624" s="20">
        <v>0</v>
      </c>
      <c r="R1624" s="20">
        <v>34</v>
      </c>
      <c r="S1624" s="4">
        <v>0</v>
      </c>
      <c r="T1624" s="4">
        <v>0</v>
      </c>
      <c r="U1624" s="163">
        <v>39883</v>
      </c>
      <c r="V1624" s="106">
        <v>4</v>
      </c>
      <c r="W1624" s="20">
        <v>34</v>
      </c>
      <c r="X1624" s="437" t="str">
        <f t="shared" si="204"/>
        <v>OK</v>
      </c>
      <c r="Y1624" s="334">
        <f t="shared" si="199"/>
        <v>0</v>
      </c>
      <c r="Z1624" s="20" t="str">
        <f t="shared" si="205"/>
        <v>Credial</v>
      </c>
      <c r="AA1624" s="75">
        <v>39902</v>
      </c>
      <c r="AB1624" s="1223"/>
      <c r="AC1624" s="147">
        <f t="shared" si="201"/>
        <v>19</v>
      </c>
      <c r="AD1624" s="20" t="str">
        <f t="shared" si="203"/>
        <v>OK</v>
      </c>
      <c r="AE1624" s="11" t="str">
        <f t="shared" si="202"/>
        <v>-</v>
      </c>
      <c r="AF1624" s="20" t="e">
        <f>IF(#REF!="","",AA1624-#REF!)</f>
        <v>#REF!</v>
      </c>
      <c r="AG1624" s="97"/>
      <c r="AH1624" s="62"/>
      <c r="AI1624"/>
      <c r="AJ1624"/>
    </row>
    <row r="1625" spans="1:36" s="32" customFormat="1" hidden="1" outlineLevel="1" x14ac:dyDescent="0.2">
      <c r="A1625"/>
      <c r="B1625" s="19">
        <v>5</v>
      </c>
      <c r="C1625" s="383">
        <v>220</v>
      </c>
      <c r="D1625" s="20" t="s">
        <v>54</v>
      </c>
      <c r="E1625" s="153">
        <v>39883</v>
      </c>
      <c r="F1625" s="91"/>
      <c r="G1625" s="19">
        <v>5</v>
      </c>
      <c r="H1625" s="20">
        <v>220</v>
      </c>
      <c r="I1625" s="20">
        <v>220</v>
      </c>
      <c r="J1625" s="20">
        <v>220</v>
      </c>
      <c r="K1625" s="20">
        <v>0</v>
      </c>
      <c r="L1625" s="156">
        <v>39883</v>
      </c>
      <c r="M1625" s="92"/>
      <c r="N1625" s="19">
        <v>5</v>
      </c>
      <c r="O1625" s="20">
        <v>220</v>
      </c>
      <c r="P1625" s="20">
        <v>220</v>
      </c>
      <c r="Q1625" s="20">
        <v>0</v>
      </c>
      <c r="R1625" s="20">
        <v>220</v>
      </c>
      <c r="S1625" s="4">
        <v>0</v>
      </c>
      <c r="T1625" s="4">
        <v>0</v>
      </c>
      <c r="U1625" s="163">
        <v>39883</v>
      </c>
      <c r="V1625" s="106">
        <v>5</v>
      </c>
      <c r="W1625" s="20">
        <v>220</v>
      </c>
      <c r="X1625" s="437" t="str">
        <f t="shared" si="204"/>
        <v>OK</v>
      </c>
      <c r="Y1625" s="334">
        <f t="shared" si="199"/>
        <v>0</v>
      </c>
      <c r="Z1625" s="20" t="str">
        <f t="shared" si="205"/>
        <v>Ikea</v>
      </c>
      <c r="AA1625" s="75">
        <v>39902</v>
      </c>
      <c r="AB1625" s="1223"/>
      <c r="AC1625" s="147">
        <f t="shared" si="201"/>
        <v>19</v>
      </c>
      <c r="AD1625" s="20" t="str">
        <f t="shared" si="203"/>
        <v>OK</v>
      </c>
      <c r="AE1625" s="11" t="str">
        <f t="shared" si="202"/>
        <v>-</v>
      </c>
      <c r="AF1625" s="20" t="e">
        <f>IF(#REF!="","",AA1625-#REF!)</f>
        <v>#REF!</v>
      </c>
      <c r="AG1625" s="97"/>
      <c r="AH1625" s="62"/>
      <c r="AI1625"/>
      <c r="AJ1625"/>
    </row>
    <row r="1626" spans="1:36" s="32" customFormat="1" hidden="1" outlineLevel="1" x14ac:dyDescent="0.2">
      <c r="A1626"/>
      <c r="B1626" s="19">
        <v>6</v>
      </c>
      <c r="C1626" s="383">
        <v>6</v>
      </c>
      <c r="D1626" s="20" t="s">
        <v>31</v>
      </c>
      <c r="E1626" s="153">
        <v>39883</v>
      </c>
      <c r="F1626" s="91"/>
      <c r="G1626" s="19">
        <v>6</v>
      </c>
      <c r="H1626" s="20">
        <v>6</v>
      </c>
      <c r="I1626" s="20">
        <v>6</v>
      </c>
      <c r="J1626" s="20">
        <v>6</v>
      </c>
      <c r="K1626" s="20">
        <v>0</v>
      </c>
      <c r="L1626" s="156">
        <v>39883</v>
      </c>
      <c r="M1626" s="92"/>
      <c r="N1626" s="19">
        <v>6</v>
      </c>
      <c r="O1626" s="20">
        <v>6</v>
      </c>
      <c r="P1626" s="20">
        <v>6</v>
      </c>
      <c r="Q1626" s="20">
        <v>0</v>
      </c>
      <c r="R1626" s="20">
        <v>6</v>
      </c>
      <c r="S1626" s="4">
        <v>0</v>
      </c>
      <c r="T1626" s="4">
        <v>0</v>
      </c>
      <c r="U1626" s="163">
        <v>39883</v>
      </c>
      <c r="V1626" s="106">
        <v>6</v>
      </c>
      <c r="W1626" s="20">
        <v>6</v>
      </c>
      <c r="X1626" s="437" t="str">
        <f t="shared" si="204"/>
        <v>OK</v>
      </c>
      <c r="Y1626" s="334">
        <f t="shared" ref="Y1626:Y1689" si="206">IF(W1626="","",+C1626-W1626)</f>
        <v>0</v>
      </c>
      <c r="Z1626" s="20" t="str">
        <f t="shared" si="205"/>
        <v>Moviflor</v>
      </c>
      <c r="AA1626" s="75">
        <v>39902</v>
      </c>
      <c r="AB1626" s="1223"/>
      <c r="AC1626" s="147">
        <f t="shared" si="201"/>
        <v>19</v>
      </c>
      <c r="AD1626" s="20" t="str">
        <f t="shared" si="203"/>
        <v>OK</v>
      </c>
      <c r="AE1626" s="11" t="str">
        <f t="shared" si="202"/>
        <v>-</v>
      </c>
      <c r="AF1626" s="20" t="e">
        <f>IF(#REF!="","",AA1626-#REF!)</f>
        <v>#REF!</v>
      </c>
      <c r="AG1626" s="97"/>
      <c r="AH1626" s="62"/>
      <c r="AI1626"/>
      <c r="AJ1626"/>
    </row>
    <row r="1627" spans="1:36" s="32" customFormat="1" hidden="1" outlineLevel="1" x14ac:dyDescent="0.2">
      <c r="A1627"/>
      <c r="B1627" s="19">
        <v>7</v>
      </c>
      <c r="C1627" s="383">
        <v>182</v>
      </c>
      <c r="D1627" s="20" t="s">
        <v>32</v>
      </c>
      <c r="E1627" s="153">
        <v>39883</v>
      </c>
      <c r="F1627" s="91"/>
      <c r="G1627" s="19">
        <v>7</v>
      </c>
      <c r="H1627" s="20">
        <v>182</v>
      </c>
      <c r="I1627" s="20">
        <v>182</v>
      </c>
      <c r="J1627" s="20">
        <v>182</v>
      </c>
      <c r="K1627" s="20">
        <v>0</v>
      </c>
      <c r="L1627" s="156">
        <v>39883</v>
      </c>
      <c r="M1627" s="92"/>
      <c r="N1627" s="19">
        <v>7</v>
      </c>
      <c r="O1627" s="20">
        <v>182</v>
      </c>
      <c r="P1627" s="20">
        <v>182</v>
      </c>
      <c r="Q1627" s="20">
        <v>0</v>
      </c>
      <c r="R1627" s="20">
        <v>182</v>
      </c>
      <c r="S1627" s="4">
        <v>0</v>
      </c>
      <c r="T1627" s="4">
        <v>0</v>
      </c>
      <c r="U1627" s="163">
        <v>39883</v>
      </c>
      <c r="V1627" s="106">
        <v>7</v>
      </c>
      <c r="W1627" s="20">
        <v>182</v>
      </c>
      <c r="X1627" s="437" t="str">
        <f t="shared" si="204"/>
        <v>OK</v>
      </c>
      <c r="Y1627" s="334">
        <f t="shared" si="206"/>
        <v>0</v>
      </c>
      <c r="Z1627" s="20" t="str">
        <f t="shared" si="205"/>
        <v>Conforama</v>
      </c>
      <c r="AA1627" s="75">
        <v>39903</v>
      </c>
      <c r="AB1627" s="1223"/>
      <c r="AC1627" s="147">
        <f t="shared" si="201"/>
        <v>20</v>
      </c>
      <c r="AD1627" s="20" t="str">
        <f t="shared" si="203"/>
        <v>OK</v>
      </c>
      <c r="AE1627" s="11" t="str">
        <f t="shared" si="202"/>
        <v>-</v>
      </c>
      <c r="AF1627" s="20" t="e">
        <f>IF(#REF!="","",AA1627-#REF!)</f>
        <v>#REF!</v>
      </c>
      <c r="AG1627" s="97"/>
      <c r="AH1627" s="62"/>
      <c r="AI1627"/>
      <c r="AJ1627"/>
    </row>
    <row r="1628" spans="1:36" s="32" customFormat="1" hidden="1" outlineLevel="1" x14ac:dyDescent="0.2">
      <c r="A1628"/>
      <c r="B1628" s="19">
        <v>8</v>
      </c>
      <c r="C1628" s="383">
        <v>9</v>
      </c>
      <c r="D1628" s="20" t="s">
        <v>34</v>
      </c>
      <c r="E1628" s="153">
        <v>39883</v>
      </c>
      <c r="F1628" s="91"/>
      <c r="G1628" s="19">
        <v>8</v>
      </c>
      <c r="H1628" s="20">
        <v>9</v>
      </c>
      <c r="I1628" s="20">
        <v>9</v>
      </c>
      <c r="J1628" s="20">
        <v>9</v>
      </c>
      <c r="K1628" s="20">
        <v>0</v>
      </c>
      <c r="L1628" s="156">
        <v>39883</v>
      </c>
      <c r="M1628" s="92"/>
      <c r="N1628" s="19">
        <v>8</v>
      </c>
      <c r="O1628" s="20">
        <v>9</v>
      </c>
      <c r="P1628" s="20">
        <v>9</v>
      </c>
      <c r="Q1628" s="20">
        <v>0</v>
      </c>
      <c r="R1628" s="20">
        <v>9</v>
      </c>
      <c r="S1628" s="4">
        <v>0</v>
      </c>
      <c r="T1628" s="4">
        <v>0</v>
      </c>
      <c r="U1628" s="163">
        <v>39883</v>
      </c>
      <c r="V1628" s="106">
        <v>8</v>
      </c>
      <c r="W1628" s="20">
        <v>9</v>
      </c>
      <c r="X1628" s="437" t="str">
        <f t="shared" si="204"/>
        <v>OK</v>
      </c>
      <c r="Y1628" s="334">
        <f t="shared" si="206"/>
        <v>0</v>
      </c>
      <c r="Z1628" s="20" t="str">
        <f t="shared" si="205"/>
        <v>Euronics</v>
      </c>
      <c r="AA1628" s="75">
        <v>39902</v>
      </c>
      <c r="AB1628" s="1223"/>
      <c r="AC1628" s="147">
        <f t="shared" si="201"/>
        <v>19</v>
      </c>
      <c r="AD1628" s="20" t="str">
        <f t="shared" si="203"/>
        <v>OK</v>
      </c>
      <c r="AE1628" s="11" t="str">
        <f t="shared" si="202"/>
        <v>-</v>
      </c>
      <c r="AF1628" s="20" t="e">
        <f>IF(#REF!="","",AA1628-#REF!)</f>
        <v>#REF!</v>
      </c>
      <c r="AG1628" s="97"/>
      <c r="AH1628" s="62"/>
      <c r="AI1628"/>
      <c r="AJ1628"/>
    </row>
    <row r="1629" spans="1:36" s="32" customFormat="1" hidden="1" outlineLevel="1" x14ac:dyDescent="0.2">
      <c r="A1629"/>
      <c r="B1629" s="19">
        <v>9</v>
      </c>
      <c r="C1629" s="383">
        <v>6</v>
      </c>
      <c r="D1629" s="20" t="s">
        <v>35</v>
      </c>
      <c r="E1629" s="153">
        <v>39883</v>
      </c>
      <c r="F1629" s="91"/>
      <c r="G1629" s="19">
        <v>9</v>
      </c>
      <c r="H1629" s="20">
        <v>6</v>
      </c>
      <c r="I1629" s="20">
        <v>6</v>
      </c>
      <c r="J1629" s="20">
        <v>6</v>
      </c>
      <c r="K1629" s="20">
        <v>0</v>
      </c>
      <c r="L1629" s="156">
        <v>39883</v>
      </c>
      <c r="M1629" s="92"/>
      <c r="N1629" s="19">
        <v>9</v>
      </c>
      <c r="O1629" s="20">
        <v>6</v>
      </c>
      <c r="P1629" s="20">
        <v>6</v>
      </c>
      <c r="Q1629" s="20">
        <v>0</v>
      </c>
      <c r="R1629" s="20">
        <v>6</v>
      </c>
      <c r="S1629" s="4">
        <v>0</v>
      </c>
      <c r="T1629" s="4">
        <v>0</v>
      </c>
      <c r="U1629" s="163">
        <v>39883</v>
      </c>
      <c r="V1629" s="106">
        <v>9</v>
      </c>
      <c r="W1629" s="20">
        <v>6</v>
      </c>
      <c r="X1629" s="437" t="str">
        <f t="shared" si="204"/>
        <v>OK</v>
      </c>
      <c r="Y1629" s="334">
        <f t="shared" si="206"/>
        <v>0</v>
      </c>
      <c r="Z1629" s="20" t="str">
        <f t="shared" si="205"/>
        <v>Tien 21</v>
      </c>
      <c r="AA1629" s="75">
        <v>39902</v>
      </c>
      <c r="AB1629" s="1223"/>
      <c r="AC1629" s="147">
        <f t="shared" si="201"/>
        <v>19</v>
      </c>
      <c r="AD1629" s="20" t="str">
        <f t="shared" si="203"/>
        <v>OK</v>
      </c>
      <c r="AE1629" s="11" t="str">
        <f t="shared" si="202"/>
        <v>-</v>
      </c>
      <c r="AF1629" s="20" t="e">
        <f>IF(#REF!="","",AA1629-#REF!)</f>
        <v>#REF!</v>
      </c>
      <c r="AG1629" s="97"/>
      <c r="AH1629" s="62"/>
      <c r="AI1629"/>
      <c r="AJ1629"/>
    </row>
    <row r="1630" spans="1:36" s="32" customFormat="1" hidden="1" outlineLevel="1" x14ac:dyDescent="0.2">
      <c r="A1630"/>
      <c r="B1630" s="22">
        <v>10</v>
      </c>
      <c r="C1630" s="404">
        <v>3</v>
      </c>
      <c r="D1630" s="21" t="s">
        <v>36</v>
      </c>
      <c r="E1630" s="153">
        <v>39883</v>
      </c>
      <c r="F1630" s="91"/>
      <c r="G1630" s="22">
        <v>10</v>
      </c>
      <c r="H1630" s="21">
        <v>3</v>
      </c>
      <c r="I1630" s="21">
        <v>3</v>
      </c>
      <c r="J1630" s="21">
        <v>3</v>
      </c>
      <c r="K1630" s="21">
        <v>0</v>
      </c>
      <c r="L1630" s="157">
        <v>39883</v>
      </c>
      <c r="M1630" s="92"/>
      <c r="N1630" s="22">
        <v>10</v>
      </c>
      <c r="O1630" s="21">
        <v>3</v>
      </c>
      <c r="P1630" s="21">
        <v>3</v>
      </c>
      <c r="Q1630" s="21">
        <v>0</v>
      </c>
      <c r="R1630" s="21">
        <v>3</v>
      </c>
      <c r="S1630" s="14">
        <v>0</v>
      </c>
      <c r="T1630" s="14">
        <v>0</v>
      </c>
      <c r="U1630" s="163">
        <v>39883</v>
      </c>
      <c r="V1630" s="108">
        <v>10</v>
      </c>
      <c r="W1630" s="21">
        <v>3</v>
      </c>
      <c r="X1630" s="437" t="str">
        <f t="shared" si="204"/>
        <v>OK</v>
      </c>
      <c r="Y1630" s="334">
        <f t="shared" si="206"/>
        <v>0</v>
      </c>
      <c r="Z1630" s="21" t="str">
        <f t="shared" si="205"/>
        <v>Confort</v>
      </c>
      <c r="AA1630" s="75">
        <v>39902</v>
      </c>
      <c r="AB1630" s="1224"/>
      <c r="AC1630" s="147">
        <f t="shared" si="201"/>
        <v>19</v>
      </c>
      <c r="AD1630" s="20" t="str">
        <f t="shared" si="203"/>
        <v>OK</v>
      </c>
      <c r="AE1630" s="11" t="str">
        <f t="shared" si="202"/>
        <v>-</v>
      </c>
      <c r="AF1630" s="20" t="e">
        <f>IF(#REF!="","",AA1630-#REF!)</f>
        <v>#REF!</v>
      </c>
      <c r="AG1630" s="97"/>
      <c r="AH1630" s="62"/>
      <c r="AI1630"/>
      <c r="AJ1630"/>
    </row>
    <row r="1631" spans="1:36" s="32" customFormat="1" hidden="1" outlineLevel="1" x14ac:dyDescent="0.2">
      <c r="A1631"/>
      <c r="B1631" s="19">
        <v>1</v>
      </c>
      <c r="C1631" s="383">
        <v>117</v>
      </c>
      <c r="D1631" s="20" t="s">
        <v>24</v>
      </c>
      <c r="E1631" s="153">
        <v>39890</v>
      </c>
      <c r="F1631" s="91"/>
      <c r="G1631" s="19">
        <v>1</v>
      </c>
      <c r="H1631" s="20">
        <v>30</v>
      </c>
      <c r="I1631" s="20">
        <v>117</v>
      </c>
      <c r="J1631" s="20">
        <v>3</v>
      </c>
      <c r="K1631" s="20">
        <v>0</v>
      </c>
      <c r="L1631" s="156">
        <v>39891</v>
      </c>
      <c r="M1631" s="92"/>
      <c r="N1631" s="19">
        <v>1</v>
      </c>
      <c r="O1631" s="20">
        <v>117</v>
      </c>
      <c r="P1631" s="20">
        <v>117</v>
      </c>
      <c r="Q1631" s="20">
        <v>0</v>
      </c>
      <c r="R1631" s="20">
        <v>117</v>
      </c>
      <c r="S1631" s="4">
        <v>0</v>
      </c>
      <c r="T1631" s="4">
        <v>0</v>
      </c>
      <c r="U1631" s="163">
        <v>39890</v>
      </c>
      <c r="V1631" s="106">
        <v>1</v>
      </c>
      <c r="W1631" s="20">
        <v>117</v>
      </c>
      <c r="X1631" s="437" t="str">
        <f t="shared" si="204"/>
        <v>OK</v>
      </c>
      <c r="Y1631" s="334">
        <f t="shared" si="206"/>
        <v>0</v>
      </c>
      <c r="Z1631" s="20" t="str">
        <f t="shared" si="205"/>
        <v>White</v>
      </c>
      <c r="AA1631" s="75">
        <v>39902</v>
      </c>
      <c r="AB1631" s="1222">
        <f>SUM(W1631:W1642)</f>
        <v>639</v>
      </c>
      <c r="AC1631" s="147">
        <f t="shared" ref="AC1631:AC1694" si="207">DAYS360(E1631,AA1631)</f>
        <v>12</v>
      </c>
      <c r="AD1631" s="20" t="str">
        <f t="shared" si="203"/>
        <v>OK</v>
      </c>
      <c r="AE1631" s="11" t="str">
        <f t="shared" ref="AE1631:AE1694" si="208">IF(AND((AA1631=""),$E$8&gt;(V1685+5)),"ALERTA","-")</f>
        <v>-</v>
      </c>
      <c r="AF1631" s="20" t="e">
        <f>IF(#REF!="","",AA1631-#REF!)</f>
        <v>#REF!</v>
      </c>
      <c r="AG1631" s="97"/>
      <c r="AH1631" s="62"/>
      <c r="AI1631"/>
      <c r="AJ1631"/>
    </row>
    <row r="1632" spans="1:36" s="32" customFormat="1" hidden="1" outlineLevel="1" x14ac:dyDescent="0.2">
      <c r="A1632"/>
      <c r="B1632" s="19">
        <v>2</v>
      </c>
      <c r="C1632" s="383">
        <v>18</v>
      </c>
      <c r="D1632" s="20" t="s">
        <v>25</v>
      </c>
      <c r="E1632" s="153">
        <v>39890</v>
      </c>
      <c r="F1632" s="91"/>
      <c r="G1632" s="19">
        <v>2</v>
      </c>
      <c r="H1632" s="20">
        <v>18</v>
      </c>
      <c r="I1632" s="20">
        <v>18</v>
      </c>
      <c r="J1632" s="20">
        <v>18</v>
      </c>
      <c r="K1632" s="20">
        <v>0</v>
      </c>
      <c r="L1632" s="156">
        <v>39891</v>
      </c>
      <c r="M1632" s="92"/>
      <c r="N1632" s="19">
        <v>2</v>
      </c>
      <c r="O1632" s="20">
        <v>18</v>
      </c>
      <c r="P1632" s="20">
        <v>18</v>
      </c>
      <c r="Q1632" s="20">
        <v>0</v>
      </c>
      <c r="R1632" s="20">
        <v>18</v>
      </c>
      <c r="S1632" s="4">
        <v>0</v>
      </c>
      <c r="T1632" s="4">
        <v>0</v>
      </c>
      <c r="U1632" s="163">
        <v>39890</v>
      </c>
      <c r="V1632" s="106">
        <v>2</v>
      </c>
      <c r="W1632" s="20">
        <v>18</v>
      </c>
      <c r="X1632" s="437" t="str">
        <f t="shared" si="204"/>
        <v>OK</v>
      </c>
      <c r="Y1632" s="334">
        <f t="shared" si="206"/>
        <v>0</v>
      </c>
      <c r="Z1632" s="20" t="str">
        <f t="shared" si="205"/>
        <v>Green</v>
      </c>
      <c r="AA1632" s="75">
        <v>39903</v>
      </c>
      <c r="AB1632" s="1223"/>
      <c r="AC1632" s="147">
        <f t="shared" si="207"/>
        <v>13</v>
      </c>
      <c r="AD1632" s="20" t="str">
        <f t="shared" si="203"/>
        <v>OK</v>
      </c>
      <c r="AE1632" s="11" t="str">
        <f t="shared" si="208"/>
        <v>-</v>
      </c>
      <c r="AF1632" s="20" t="e">
        <f>IF(#REF!="","",AA1632-#REF!)</f>
        <v>#REF!</v>
      </c>
      <c r="AG1632" s="97"/>
      <c r="AH1632" s="62"/>
      <c r="AI1632"/>
      <c r="AJ1632"/>
    </row>
    <row r="1633" spans="1:36" s="32" customFormat="1" hidden="1" outlineLevel="1" x14ac:dyDescent="0.2">
      <c r="A1633"/>
      <c r="B1633" s="19">
        <v>3</v>
      </c>
      <c r="C1633" s="383">
        <v>33</v>
      </c>
      <c r="D1633" s="20" t="s">
        <v>26</v>
      </c>
      <c r="E1633" s="153">
        <v>39890</v>
      </c>
      <c r="F1633" s="91"/>
      <c r="G1633" s="19">
        <v>3</v>
      </c>
      <c r="H1633" s="20">
        <v>33</v>
      </c>
      <c r="I1633" s="20">
        <v>33</v>
      </c>
      <c r="J1633" s="20">
        <v>33</v>
      </c>
      <c r="K1633" s="20">
        <v>0</v>
      </c>
      <c r="L1633" s="156">
        <v>39891</v>
      </c>
      <c r="M1633" s="92"/>
      <c r="N1633" s="19">
        <v>3</v>
      </c>
      <c r="O1633" s="20">
        <v>33</v>
      </c>
      <c r="P1633" s="20">
        <v>33</v>
      </c>
      <c r="Q1633" s="20">
        <v>0</v>
      </c>
      <c r="R1633" s="20">
        <v>33</v>
      </c>
      <c r="S1633" s="4">
        <v>0</v>
      </c>
      <c r="T1633" s="4">
        <v>0</v>
      </c>
      <c r="U1633" s="163">
        <v>39890</v>
      </c>
      <c r="V1633" s="106">
        <v>3</v>
      </c>
      <c r="W1633" s="20">
        <v>33</v>
      </c>
      <c r="X1633" s="437" t="str">
        <f t="shared" si="204"/>
        <v>OK</v>
      </c>
      <c r="Y1633" s="334">
        <f t="shared" si="206"/>
        <v>0</v>
      </c>
      <c r="Z1633" s="20" t="str">
        <f t="shared" si="205"/>
        <v>Black</v>
      </c>
      <c r="AA1633" s="75">
        <v>39902</v>
      </c>
      <c r="AB1633" s="1223"/>
      <c r="AC1633" s="147">
        <f t="shared" si="207"/>
        <v>12</v>
      </c>
      <c r="AD1633" s="20" t="str">
        <f t="shared" si="203"/>
        <v>OK</v>
      </c>
      <c r="AE1633" s="11" t="str">
        <f t="shared" si="208"/>
        <v>-</v>
      </c>
      <c r="AF1633" s="20" t="e">
        <f>IF(#REF!="","",AA1633-#REF!)</f>
        <v>#REF!</v>
      </c>
      <c r="AG1633" s="97"/>
      <c r="AH1633" s="62"/>
      <c r="AI1633"/>
      <c r="AJ1633"/>
    </row>
    <row r="1634" spans="1:36" s="32" customFormat="1" hidden="1" outlineLevel="1" x14ac:dyDescent="0.2">
      <c r="A1634"/>
      <c r="B1634" s="19">
        <v>4</v>
      </c>
      <c r="C1634" s="383">
        <v>1</v>
      </c>
      <c r="D1634" s="20" t="s">
        <v>28</v>
      </c>
      <c r="E1634" s="153">
        <v>39890</v>
      </c>
      <c r="F1634" s="91"/>
      <c r="G1634" s="19">
        <v>4</v>
      </c>
      <c r="H1634" s="20">
        <v>1</v>
      </c>
      <c r="I1634" s="20">
        <v>1</v>
      </c>
      <c r="J1634" s="20">
        <v>1</v>
      </c>
      <c r="K1634" s="20">
        <v>0</v>
      </c>
      <c r="L1634" s="156">
        <v>39891</v>
      </c>
      <c r="M1634" s="92"/>
      <c r="N1634" s="19">
        <v>4</v>
      </c>
      <c r="O1634" s="20">
        <v>1</v>
      </c>
      <c r="P1634" s="20">
        <v>1</v>
      </c>
      <c r="Q1634" s="20">
        <v>0</v>
      </c>
      <c r="R1634" s="20">
        <v>1</v>
      </c>
      <c r="S1634" s="4">
        <v>0</v>
      </c>
      <c r="T1634" s="4">
        <v>0</v>
      </c>
      <c r="U1634" s="163">
        <v>39890</v>
      </c>
      <c r="V1634" s="106">
        <v>4</v>
      </c>
      <c r="W1634" s="20">
        <v>1</v>
      </c>
      <c r="X1634" s="437" t="str">
        <f t="shared" si="204"/>
        <v>OK</v>
      </c>
      <c r="Y1634" s="334">
        <f t="shared" si="206"/>
        <v>0</v>
      </c>
      <c r="Z1634" s="20" t="str">
        <f t="shared" si="205"/>
        <v>Finance</v>
      </c>
      <c r="AA1634" s="75">
        <v>39902</v>
      </c>
      <c r="AB1634" s="1223"/>
      <c r="AC1634" s="147">
        <f t="shared" si="207"/>
        <v>12</v>
      </c>
      <c r="AD1634" s="20" t="str">
        <f t="shared" si="203"/>
        <v>OK</v>
      </c>
      <c r="AE1634" s="11" t="str">
        <f t="shared" si="208"/>
        <v>-</v>
      </c>
      <c r="AF1634" s="20" t="e">
        <f>IF(#REF!="","",AA1634-#REF!)</f>
        <v>#REF!</v>
      </c>
      <c r="AG1634" s="97"/>
      <c r="AH1634" s="62"/>
      <c r="AI1634"/>
      <c r="AJ1634"/>
    </row>
    <row r="1635" spans="1:36" s="32" customFormat="1" hidden="1" outlineLevel="1" x14ac:dyDescent="0.2">
      <c r="A1635"/>
      <c r="B1635" s="19">
        <v>5</v>
      </c>
      <c r="C1635" s="383">
        <v>35</v>
      </c>
      <c r="D1635" s="20" t="s">
        <v>29</v>
      </c>
      <c r="E1635" s="153">
        <v>39890</v>
      </c>
      <c r="F1635" s="91"/>
      <c r="G1635" s="19">
        <v>5</v>
      </c>
      <c r="H1635" s="20">
        <v>35</v>
      </c>
      <c r="I1635" s="20">
        <v>35</v>
      </c>
      <c r="J1635" s="20">
        <v>35</v>
      </c>
      <c r="K1635" s="20">
        <v>0</v>
      </c>
      <c r="L1635" s="156">
        <v>39891</v>
      </c>
      <c r="M1635" s="92"/>
      <c r="N1635" s="19">
        <v>5</v>
      </c>
      <c r="O1635" s="20">
        <v>35</v>
      </c>
      <c r="P1635" s="20">
        <v>35</v>
      </c>
      <c r="Q1635" s="20">
        <v>0</v>
      </c>
      <c r="R1635" s="20">
        <v>35</v>
      </c>
      <c r="S1635" s="4">
        <v>0</v>
      </c>
      <c r="T1635" s="4">
        <v>0</v>
      </c>
      <c r="U1635" s="163">
        <v>39890</v>
      </c>
      <c r="V1635" s="106">
        <v>5</v>
      </c>
      <c r="W1635" s="20">
        <v>35</v>
      </c>
      <c r="X1635" s="437" t="str">
        <f t="shared" si="204"/>
        <v>OK</v>
      </c>
      <c r="Y1635" s="334">
        <f t="shared" si="206"/>
        <v>0</v>
      </c>
      <c r="Z1635" s="20" t="str">
        <f t="shared" si="205"/>
        <v>Credial</v>
      </c>
      <c r="AA1635" s="75">
        <v>39903</v>
      </c>
      <c r="AB1635" s="1223"/>
      <c r="AC1635" s="147">
        <f t="shared" si="207"/>
        <v>13</v>
      </c>
      <c r="AD1635" s="20" t="str">
        <f t="shared" si="203"/>
        <v>OK</v>
      </c>
      <c r="AE1635" s="11" t="str">
        <f t="shared" si="208"/>
        <v>-</v>
      </c>
      <c r="AF1635" s="20" t="e">
        <f>IF(#REF!="","",AA1635-#REF!)</f>
        <v>#REF!</v>
      </c>
      <c r="AG1635" s="97"/>
      <c r="AH1635" s="62"/>
      <c r="AI1635"/>
      <c r="AJ1635"/>
    </row>
    <row r="1636" spans="1:36" s="32" customFormat="1" hidden="1" outlineLevel="1" x14ac:dyDescent="0.2">
      <c r="A1636"/>
      <c r="B1636" s="19">
        <v>6</v>
      </c>
      <c r="C1636" s="383">
        <v>242</v>
      </c>
      <c r="D1636" s="20" t="s">
        <v>54</v>
      </c>
      <c r="E1636" s="153">
        <v>39890</v>
      </c>
      <c r="F1636" s="91"/>
      <c r="G1636" s="19">
        <v>6</v>
      </c>
      <c r="H1636" s="20">
        <v>242</v>
      </c>
      <c r="I1636" s="20">
        <v>242</v>
      </c>
      <c r="J1636" s="20">
        <v>242</v>
      </c>
      <c r="K1636" s="20">
        <v>0</v>
      </c>
      <c r="L1636" s="156">
        <v>39891</v>
      </c>
      <c r="M1636" s="92"/>
      <c r="N1636" s="19">
        <v>6</v>
      </c>
      <c r="O1636" s="20">
        <v>242</v>
      </c>
      <c r="P1636" s="20">
        <v>242</v>
      </c>
      <c r="Q1636" s="20">
        <v>0</v>
      </c>
      <c r="R1636" s="20">
        <v>242</v>
      </c>
      <c r="S1636" s="4">
        <v>0</v>
      </c>
      <c r="T1636" s="4">
        <v>0</v>
      </c>
      <c r="U1636" s="163">
        <v>39890</v>
      </c>
      <c r="V1636" s="106">
        <v>6</v>
      </c>
      <c r="W1636" s="20">
        <v>242</v>
      </c>
      <c r="X1636" s="437" t="str">
        <f t="shared" si="204"/>
        <v>OK</v>
      </c>
      <c r="Y1636" s="334">
        <f t="shared" si="206"/>
        <v>0</v>
      </c>
      <c r="Z1636" s="20" t="str">
        <f t="shared" si="205"/>
        <v>Ikea</v>
      </c>
      <c r="AA1636" s="75">
        <v>39902</v>
      </c>
      <c r="AB1636" s="1223"/>
      <c r="AC1636" s="147">
        <f t="shared" si="207"/>
        <v>12</v>
      </c>
      <c r="AD1636" s="20" t="str">
        <f t="shared" si="203"/>
        <v>OK</v>
      </c>
      <c r="AE1636" s="11" t="str">
        <f t="shared" si="208"/>
        <v>-</v>
      </c>
      <c r="AF1636" s="20" t="e">
        <f>IF(#REF!="","",AA1636-#REF!)</f>
        <v>#REF!</v>
      </c>
      <c r="AG1636" s="97"/>
      <c r="AH1636" s="62"/>
      <c r="AI1636"/>
      <c r="AJ1636"/>
    </row>
    <row r="1637" spans="1:36" s="32" customFormat="1" hidden="1" outlineLevel="1" x14ac:dyDescent="0.2">
      <c r="A1637"/>
      <c r="B1637" s="19">
        <v>7</v>
      </c>
      <c r="C1637" s="383">
        <v>33</v>
      </c>
      <c r="D1637" s="20" t="s">
        <v>31</v>
      </c>
      <c r="E1637" s="153">
        <v>39890</v>
      </c>
      <c r="F1637" s="91"/>
      <c r="G1637" s="19">
        <v>7</v>
      </c>
      <c r="H1637" s="20">
        <v>33</v>
      </c>
      <c r="I1637" s="20">
        <v>33</v>
      </c>
      <c r="J1637" s="20">
        <v>33</v>
      </c>
      <c r="K1637" s="20">
        <v>0</v>
      </c>
      <c r="L1637" s="156">
        <v>39891</v>
      </c>
      <c r="M1637" s="92"/>
      <c r="N1637" s="19">
        <v>7</v>
      </c>
      <c r="O1637" s="20">
        <v>33</v>
      </c>
      <c r="P1637" s="20">
        <v>33</v>
      </c>
      <c r="Q1637" s="20">
        <v>0</v>
      </c>
      <c r="R1637" s="20">
        <v>33</v>
      </c>
      <c r="S1637" s="4">
        <v>0</v>
      </c>
      <c r="T1637" s="4">
        <v>0</v>
      </c>
      <c r="U1637" s="163">
        <v>39890</v>
      </c>
      <c r="V1637" s="106">
        <v>7</v>
      </c>
      <c r="W1637" s="20">
        <v>33</v>
      </c>
      <c r="X1637" s="437" t="str">
        <f t="shared" si="204"/>
        <v>OK</v>
      </c>
      <c r="Y1637" s="334">
        <f t="shared" si="206"/>
        <v>0</v>
      </c>
      <c r="Z1637" s="20" t="str">
        <f t="shared" si="205"/>
        <v>Moviflor</v>
      </c>
      <c r="AA1637" s="75">
        <v>39902</v>
      </c>
      <c r="AB1637" s="1223"/>
      <c r="AC1637" s="147">
        <f t="shared" si="207"/>
        <v>12</v>
      </c>
      <c r="AD1637" s="20" t="str">
        <f t="shared" si="203"/>
        <v>OK</v>
      </c>
      <c r="AE1637" s="11" t="str">
        <f t="shared" si="208"/>
        <v>-</v>
      </c>
      <c r="AF1637" s="20" t="e">
        <f>IF(#REF!="","",AA1637-#REF!)</f>
        <v>#REF!</v>
      </c>
      <c r="AG1637" s="97"/>
      <c r="AH1637" s="62"/>
      <c r="AI1637"/>
      <c r="AJ1637"/>
    </row>
    <row r="1638" spans="1:36" s="32" customFormat="1" hidden="1" outlineLevel="1" x14ac:dyDescent="0.2">
      <c r="A1638"/>
      <c r="B1638" s="19">
        <v>8</v>
      </c>
      <c r="C1638" s="383">
        <v>134</v>
      </c>
      <c r="D1638" s="20" t="s">
        <v>32</v>
      </c>
      <c r="E1638" s="153">
        <v>39890</v>
      </c>
      <c r="F1638" s="91"/>
      <c r="G1638" s="19">
        <v>8</v>
      </c>
      <c r="H1638" s="20">
        <v>134</v>
      </c>
      <c r="I1638" s="20">
        <v>134</v>
      </c>
      <c r="J1638" s="20">
        <v>134</v>
      </c>
      <c r="K1638" s="20">
        <v>0</v>
      </c>
      <c r="L1638" s="156">
        <v>39891</v>
      </c>
      <c r="M1638" s="92"/>
      <c r="N1638" s="19">
        <v>8</v>
      </c>
      <c r="O1638" s="20">
        <v>134</v>
      </c>
      <c r="P1638" s="20">
        <v>134</v>
      </c>
      <c r="Q1638" s="20">
        <v>0</v>
      </c>
      <c r="R1638" s="20">
        <v>134</v>
      </c>
      <c r="S1638" s="4">
        <v>0</v>
      </c>
      <c r="T1638" s="4">
        <v>0</v>
      </c>
      <c r="U1638" s="163">
        <v>39890</v>
      </c>
      <c r="V1638" s="106">
        <v>8</v>
      </c>
      <c r="W1638" s="20">
        <v>134</v>
      </c>
      <c r="X1638" s="437" t="str">
        <f t="shared" si="204"/>
        <v>OK</v>
      </c>
      <c r="Y1638" s="334">
        <f t="shared" si="206"/>
        <v>0</v>
      </c>
      <c r="Z1638" s="20" t="str">
        <f t="shared" si="205"/>
        <v>Conforama</v>
      </c>
      <c r="AA1638" s="75">
        <v>39903</v>
      </c>
      <c r="AB1638" s="1223"/>
      <c r="AC1638" s="147">
        <f t="shared" si="207"/>
        <v>13</v>
      </c>
      <c r="AD1638" s="20" t="str">
        <f t="shared" si="203"/>
        <v>OK</v>
      </c>
      <c r="AE1638" s="11" t="str">
        <f t="shared" si="208"/>
        <v>-</v>
      </c>
      <c r="AF1638" s="20" t="e">
        <f>IF(#REF!="","",AA1638-#REF!)</f>
        <v>#REF!</v>
      </c>
      <c r="AG1638" s="97"/>
      <c r="AH1638" s="62"/>
      <c r="AI1638"/>
      <c r="AJ1638"/>
    </row>
    <row r="1639" spans="1:36" s="32" customFormat="1" hidden="1" outlineLevel="1" x14ac:dyDescent="0.2">
      <c r="A1639"/>
      <c r="B1639" s="30">
        <v>9</v>
      </c>
      <c r="C1639" s="406">
        <v>11</v>
      </c>
      <c r="D1639" s="31" t="s">
        <v>34</v>
      </c>
      <c r="E1639" s="153">
        <v>39890</v>
      </c>
      <c r="F1639" s="91"/>
      <c r="G1639" s="19">
        <v>9</v>
      </c>
      <c r="H1639" s="20">
        <v>11</v>
      </c>
      <c r="I1639" s="20">
        <v>11</v>
      </c>
      <c r="J1639" s="20">
        <v>11</v>
      </c>
      <c r="K1639" s="20">
        <v>0</v>
      </c>
      <c r="L1639" s="156">
        <v>39891</v>
      </c>
      <c r="M1639" s="92"/>
      <c r="N1639" s="19">
        <v>9</v>
      </c>
      <c r="O1639" s="20">
        <v>11</v>
      </c>
      <c r="P1639" s="20">
        <v>11</v>
      </c>
      <c r="Q1639" s="20">
        <v>0</v>
      </c>
      <c r="R1639" s="20">
        <v>11</v>
      </c>
      <c r="S1639" s="4">
        <v>0</v>
      </c>
      <c r="T1639" s="4">
        <v>0</v>
      </c>
      <c r="U1639" s="163">
        <v>39890</v>
      </c>
      <c r="V1639" s="106">
        <v>9</v>
      </c>
      <c r="W1639" s="20">
        <v>11</v>
      </c>
      <c r="X1639" s="437" t="str">
        <f t="shared" si="204"/>
        <v>OK</v>
      </c>
      <c r="Y1639" s="334">
        <f t="shared" si="206"/>
        <v>0</v>
      </c>
      <c r="Z1639" s="20" t="str">
        <f t="shared" si="205"/>
        <v>Euronics</v>
      </c>
      <c r="AA1639" s="75">
        <v>39919</v>
      </c>
      <c r="AB1639" s="1223"/>
      <c r="AC1639" s="147">
        <f t="shared" si="207"/>
        <v>28</v>
      </c>
      <c r="AD1639" s="20" t="str">
        <f t="shared" si="203"/>
        <v>OK</v>
      </c>
      <c r="AE1639" s="11" t="str">
        <f t="shared" si="208"/>
        <v>-</v>
      </c>
      <c r="AF1639" s="20" t="e">
        <f>IF(#REF!="","",AA1639-#REF!)</f>
        <v>#REF!</v>
      </c>
      <c r="AG1639" s="97"/>
      <c r="AH1639" s="62"/>
      <c r="AI1639"/>
      <c r="AJ1639"/>
    </row>
    <row r="1640" spans="1:36" s="32" customFormat="1" hidden="1" outlineLevel="1" x14ac:dyDescent="0.2">
      <c r="A1640"/>
      <c r="B1640" s="30">
        <v>10</v>
      </c>
      <c r="C1640" s="406">
        <v>8</v>
      </c>
      <c r="D1640" s="31" t="s">
        <v>35</v>
      </c>
      <c r="E1640" s="153">
        <v>39890</v>
      </c>
      <c r="F1640" s="91"/>
      <c r="G1640" s="19">
        <v>10</v>
      </c>
      <c r="H1640" s="20">
        <v>8</v>
      </c>
      <c r="I1640" s="20">
        <v>8</v>
      </c>
      <c r="J1640" s="20">
        <v>8</v>
      </c>
      <c r="K1640" s="20">
        <v>0</v>
      </c>
      <c r="L1640" s="156">
        <v>39891</v>
      </c>
      <c r="M1640" s="92"/>
      <c r="N1640" s="19">
        <v>10</v>
      </c>
      <c r="O1640" s="20">
        <v>8</v>
      </c>
      <c r="P1640" s="20">
        <v>8</v>
      </c>
      <c r="Q1640" s="20">
        <v>0</v>
      </c>
      <c r="R1640" s="20">
        <v>8</v>
      </c>
      <c r="S1640" s="4">
        <v>0</v>
      </c>
      <c r="T1640" s="4">
        <v>0</v>
      </c>
      <c r="U1640" s="163">
        <v>39890</v>
      </c>
      <c r="V1640" s="106">
        <v>10</v>
      </c>
      <c r="W1640" s="20">
        <v>8</v>
      </c>
      <c r="X1640" s="437" t="str">
        <f t="shared" si="204"/>
        <v>OK</v>
      </c>
      <c r="Y1640" s="334">
        <f t="shared" si="206"/>
        <v>0</v>
      </c>
      <c r="Z1640" s="20" t="str">
        <f t="shared" si="205"/>
        <v>Tien 21</v>
      </c>
      <c r="AA1640" s="75">
        <v>39902</v>
      </c>
      <c r="AB1640" s="1223"/>
      <c r="AC1640" s="147">
        <f t="shared" si="207"/>
        <v>12</v>
      </c>
      <c r="AD1640" s="20" t="str">
        <f t="shared" si="203"/>
        <v>OK</v>
      </c>
      <c r="AE1640" s="11" t="str">
        <f t="shared" si="208"/>
        <v>-</v>
      </c>
      <c r="AF1640" s="20" t="e">
        <f>IF(#REF!="","",AA1640-#REF!)</f>
        <v>#REF!</v>
      </c>
      <c r="AG1640" s="97"/>
      <c r="AH1640" s="62"/>
      <c r="AI1640"/>
      <c r="AJ1640"/>
    </row>
    <row r="1641" spans="1:36" s="32" customFormat="1" hidden="1" outlineLevel="1" x14ac:dyDescent="0.2">
      <c r="A1641"/>
      <c r="B1641" s="30">
        <v>11</v>
      </c>
      <c r="C1641" s="406">
        <v>6</v>
      </c>
      <c r="D1641" s="31" t="s">
        <v>36</v>
      </c>
      <c r="E1641" s="153">
        <v>39890</v>
      </c>
      <c r="F1641" s="91"/>
      <c r="G1641" s="19">
        <v>11</v>
      </c>
      <c r="H1641" s="20">
        <v>6</v>
      </c>
      <c r="I1641" s="20">
        <v>6</v>
      </c>
      <c r="J1641" s="20">
        <v>6</v>
      </c>
      <c r="K1641" s="20">
        <v>0</v>
      </c>
      <c r="L1641" s="156">
        <v>39891</v>
      </c>
      <c r="M1641" s="92"/>
      <c r="N1641" s="19">
        <v>11</v>
      </c>
      <c r="O1641" s="20">
        <v>6</v>
      </c>
      <c r="P1641" s="20">
        <v>6</v>
      </c>
      <c r="Q1641" s="20">
        <v>0</v>
      </c>
      <c r="R1641" s="20">
        <v>6</v>
      </c>
      <c r="S1641" s="4">
        <v>0</v>
      </c>
      <c r="T1641" s="4">
        <v>0</v>
      </c>
      <c r="U1641" s="163">
        <v>39890</v>
      </c>
      <c r="V1641" s="106">
        <v>11</v>
      </c>
      <c r="W1641" s="20">
        <v>6</v>
      </c>
      <c r="X1641" s="437" t="str">
        <f t="shared" si="204"/>
        <v>OK</v>
      </c>
      <c r="Y1641" s="334">
        <f t="shared" si="206"/>
        <v>0</v>
      </c>
      <c r="Z1641" s="20" t="str">
        <f t="shared" si="205"/>
        <v>Confort</v>
      </c>
      <c r="AA1641" s="75">
        <v>39902</v>
      </c>
      <c r="AB1641" s="1223"/>
      <c r="AC1641" s="147">
        <f t="shared" si="207"/>
        <v>12</v>
      </c>
      <c r="AD1641" s="20" t="str">
        <f t="shared" si="203"/>
        <v>OK</v>
      </c>
      <c r="AE1641" s="11" t="str">
        <f t="shared" si="208"/>
        <v>-</v>
      </c>
      <c r="AF1641" s="20" t="e">
        <f>IF(#REF!="","",AA1641-#REF!)</f>
        <v>#REF!</v>
      </c>
      <c r="AG1641" s="97"/>
      <c r="AH1641" s="62"/>
      <c r="AI1641"/>
      <c r="AJ1641"/>
    </row>
    <row r="1642" spans="1:36" s="32" customFormat="1" hidden="1" outlineLevel="1" x14ac:dyDescent="0.2">
      <c r="A1642"/>
      <c r="B1642" s="22">
        <v>12</v>
      </c>
      <c r="C1642" s="404">
        <v>1</v>
      </c>
      <c r="D1642" s="21" t="s">
        <v>37</v>
      </c>
      <c r="E1642" s="153">
        <v>39890</v>
      </c>
      <c r="F1642" s="91"/>
      <c r="G1642" s="22">
        <v>12</v>
      </c>
      <c r="H1642" s="21">
        <v>1</v>
      </c>
      <c r="I1642" s="21">
        <v>1</v>
      </c>
      <c r="J1642" s="21">
        <v>1</v>
      </c>
      <c r="K1642" s="21">
        <v>0</v>
      </c>
      <c r="L1642" s="157">
        <v>39891</v>
      </c>
      <c r="M1642" s="92"/>
      <c r="N1642" s="22">
        <v>12</v>
      </c>
      <c r="O1642" s="21">
        <v>1</v>
      </c>
      <c r="P1642" s="21">
        <v>1</v>
      </c>
      <c r="Q1642" s="21">
        <v>0</v>
      </c>
      <c r="R1642" s="21">
        <v>1</v>
      </c>
      <c r="S1642" s="14">
        <v>0</v>
      </c>
      <c r="T1642" s="14">
        <v>0</v>
      </c>
      <c r="U1642" s="163">
        <v>39890</v>
      </c>
      <c r="V1642" s="108">
        <v>12</v>
      </c>
      <c r="W1642" s="21">
        <v>1</v>
      </c>
      <c r="X1642" s="437" t="str">
        <f t="shared" si="204"/>
        <v>OK</v>
      </c>
      <c r="Y1642" s="334">
        <f t="shared" si="206"/>
        <v>0</v>
      </c>
      <c r="Z1642" s="21" t="str">
        <f t="shared" si="205"/>
        <v>Solmar</v>
      </c>
      <c r="AA1642" s="75">
        <v>39902</v>
      </c>
      <c r="AB1642" s="1224"/>
      <c r="AC1642" s="147">
        <f t="shared" si="207"/>
        <v>12</v>
      </c>
      <c r="AD1642" s="20" t="str">
        <f t="shared" si="203"/>
        <v>OK</v>
      </c>
      <c r="AE1642" s="11" t="str">
        <f t="shared" si="208"/>
        <v>-</v>
      </c>
      <c r="AF1642" s="20" t="e">
        <f>IF(#REF!="","",AA1642-#REF!)</f>
        <v>#REF!</v>
      </c>
      <c r="AG1642" s="97"/>
      <c r="AH1642" s="62"/>
      <c r="AI1642"/>
      <c r="AJ1642"/>
    </row>
    <row r="1643" spans="1:36" s="32" customFormat="1" hidden="1" outlineLevel="1" x14ac:dyDescent="0.2">
      <c r="A1643"/>
      <c r="B1643" s="19">
        <v>1</v>
      </c>
      <c r="C1643" s="383">
        <v>80</v>
      </c>
      <c r="D1643" s="20" t="s">
        <v>24</v>
      </c>
      <c r="E1643" s="153">
        <v>39897</v>
      </c>
      <c r="F1643" s="91"/>
      <c r="G1643" s="19">
        <v>1</v>
      </c>
      <c r="H1643" s="20">
        <v>124</v>
      </c>
      <c r="I1643" s="20">
        <v>80</v>
      </c>
      <c r="J1643" s="20">
        <v>80</v>
      </c>
      <c r="K1643" s="20">
        <v>0</v>
      </c>
      <c r="L1643" s="156">
        <v>39899</v>
      </c>
      <c r="M1643" s="92"/>
      <c r="N1643" s="19">
        <v>1</v>
      </c>
      <c r="O1643" s="20">
        <v>80</v>
      </c>
      <c r="P1643" s="20">
        <v>80</v>
      </c>
      <c r="Q1643" s="20">
        <v>0</v>
      </c>
      <c r="R1643" s="20">
        <v>80</v>
      </c>
      <c r="S1643" s="4">
        <v>0</v>
      </c>
      <c r="T1643" s="4">
        <v>0</v>
      </c>
      <c r="U1643" s="163">
        <v>39897</v>
      </c>
      <c r="V1643" s="106">
        <v>1</v>
      </c>
      <c r="W1643" s="20">
        <v>80</v>
      </c>
      <c r="X1643" s="437" t="str">
        <f t="shared" si="204"/>
        <v>OK</v>
      </c>
      <c r="Y1643" s="334">
        <f t="shared" si="206"/>
        <v>0</v>
      </c>
      <c r="Z1643" s="20" t="str">
        <f t="shared" si="205"/>
        <v>White</v>
      </c>
      <c r="AA1643" s="75">
        <v>39904</v>
      </c>
      <c r="AB1643" s="1222">
        <f>SUM(W1643:W1652)</f>
        <v>549</v>
      </c>
      <c r="AC1643" s="147">
        <f t="shared" si="207"/>
        <v>6</v>
      </c>
      <c r="AD1643" s="20" t="str">
        <f t="shared" si="203"/>
        <v>OK</v>
      </c>
      <c r="AE1643" s="11" t="str">
        <f t="shared" si="208"/>
        <v>-</v>
      </c>
      <c r="AF1643" s="20" t="e">
        <f>IF(#REF!="","",AA1643-#REF!)</f>
        <v>#REF!</v>
      </c>
      <c r="AG1643" s="97"/>
      <c r="AH1643" s="62"/>
      <c r="AI1643"/>
      <c r="AJ1643"/>
    </row>
    <row r="1644" spans="1:36" s="32" customFormat="1" hidden="1" outlineLevel="1" x14ac:dyDescent="0.2">
      <c r="A1644"/>
      <c r="B1644" s="19">
        <v>2</v>
      </c>
      <c r="C1644" s="383">
        <v>17</v>
      </c>
      <c r="D1644" s="20" t="s">
        <v>25</v>
      </c>
      <c r="E1644" s="153">
        <v>39897</v>
      </c>
      <c r="F1644" s="91"/>
      <c r="G1644" s="19">
        <v>2</v>
      </c>
      <c r="H1644" s="20">
        <v>17</v>
      </c>
      <c r="I1644" s="20">
        <v>17</v>
      </c>
      <c r="J1644" s="20">
        <v>17</v>
      </c>
      <c r="K1644" s="20">
        <v>0</v>
      </c>
      <c r="L1644" s="156">
        <v>39899</v>
      </c>
      <c r="M1644" s="92"/>
      <c r="N1644" s="19">
        <v>2</v>
      </c>
      <c r="O1644" s="20">
        <v>17</v>
      </c>
      <c r="P1644" s="20">
        <v>17</v>
      </c>
      <c r="Q1644" s="20">
        <v>0</v>
      </c>
      <c r="R1644" s="20">
        <v>17</v>
      </c>
      <c r="S1644" s="4">
        <v>0</v>
      </c>
      <c r="T1644" s="4">
        <v>0</v>
      </c>
      <c r="U1644" s="163">
        <v>39897</v>
      </c>
      <c r="V1644" s="106">
        <v>2</v>
      </c>
      <c r="W1644" s="20">
        <v>17</v>
      </c>
      <c r="X1644" s="437" t="str">
        <f t="shared" si="204"/>
        <v>OK</v>
      </c>
      <c r="Y1644" s="334">
        <f t="shared" si="206"/>
        <v>0</v>
      </c>
      <c r="Z1644" s="20" t="str">
        <f t="shared" si="205"/>
        <v>Green</v>
      </c>
      <c r="AA1644" s="75">
        <v>39904</v>
      </c>
      <c r="AB1644" s="1223"/>
      <c r="AC1644" s="147">
        <f t="shared" si="207"/>
        <v>6</v>
      </c>
      <c r="AD1644" s="20" t="str">
        <f t="shared" si="203"/>
        <v>OK</v>
      </c>
      <c r="AE1644" s="11" t="str">
        <f t="shared" si="208"/>
        <v>-</v>
      </c>
      <c r="AF1644" s="20" t="e">
        <f>IF(#REF!="","",AA1644-#REF!)</f>
        <v>#REF!</v>
      </c>
      <c r="AG1644" s="97"/>
      <c r="AH1644" s="62"/>
      <c r="AI1644"/>
      <c r="AJ1644"/>
    </row>
    <row r="1645" spans="1:36" s="32" customFormat="1" hidden="1" outlineLevel="1" x14ac:dyDescent="0.2">
      <c r="A1645"/>
      <c r="B1645" s="19">
        <v>3</v>
      </c>
      <c r="C1645" s="383">
        <v>35</v>
      </c>
      <c r="D1645" s="20" t="s">
        <v>26</v>
      </c>
      <c r="E1645" s="153">
        <v>39897</v>
      </c>
      <c r="F1645" s="91"/>
      <c r="G1645" s="19">
        <v>3</v>
      </c>
      <c r="H1645" s="20">
        <v>35</v>
      </c>
      <c r="I1645" s="20">
        <v>35</v>
      </c>
      <c r="J1645" s="20">
        <v>35</v>
      </c>
      <c r="K1645" s="20">
        <v>0</v>
      </c>
      <c r="L1645" s="156">
        <v>39899</v>
      </c>
      <c r="M1645" s="92"/>
      <c r="N1645" s="19">
        <v>3</v>
      </c>
      <c r="O1645" s="20">
        <v>35</v>
      </c>
      <c r="P1645" s="20">
        <v>35</v>
      </c>
      <c r="Q1645" s="20">
        <v>0</v>
      </c>
      <c r="R1645" s="20">
        <v>35</v>
      </c>
      <c r="S1645" s="4">
        <v>0</v>
      </c>
      <c r="T1645" s="4">
        <v>0</v>
      </c>
      <c r="U1645" s="163">
        <v>39897</v>
      </c>
      <c r="V1645" s="106">
        <v>3</v>
      </c>
      <c r="W1645" s="20">
        <v>35</v>
      </c>
      <c r="X1645" s="437" t="str">
        <f t="shared" si="204"/>
        <v>OK</v>
      </c>
      <c r="Y1645" s="334">
        <f t="shared" si="206"/>
        <v>0</v>
      </c>
      <c r="Z1645" s="20" t="str">
        <f t="shared" si="205"/>
        <v>Black</v>
      </c>
      <c r="AA1645" s="75">
        <v>39904</v>
      </c>
      <c r="AB1645" s="1223"/>
      <c r="AC1645" s="147">
        <f t="shared" si="207"/>
        <v>6</v>
      </c>
      <c r="AD1645" s="20" t="str">
        <f t="shared" si="203"/>
        <v>OK</v>
      </c>
      <c r="AE1645" s="11" t="str">
        <f t="shared" si="208"/>
        <v>-</v>
      </c>
      <c r="AF1645" s="20" t="e">
        <f>IF(#REF!="","",AA1645-#REF!)</f>
        <v>#REF!</v>
      </c>
      <c r="AG1645" s="97"/>
      <c r="AH1645" s="62"/>
      <c r="AI1645"/>
      <c r="AJ1645"/>
    </row>
    <row r="1646" spans="1:36" s="32" customFormat="1" hidden="1" outlineLevel="1" x14ac:dyDescent="0.2">
      <c r="A1646"/>
      <c r="B1646" s="19">
        <v>4</v>
      </c>
      <c r="C1646" s="383">
        <v>40</v>
      </c>
      <c r="D1646" s="20" t="s">
        <v>29</v>
      </c>
      <c r="E1646" s="153">
        <v>39897</v>
      </c>
      <c r="F1646" s="91"/>
      <c r="G1646" s="19">
        <v>4</v>
      </c>
      <c r="H1646" s="20">
        <v>40</v>
      </c>
      <c r="I1646" s="20">
        <v>40</v>
      </c>
      <c r="J1646" s="20">
        <v>40</v>
      </c>
      <c r="K1646" s="20">
        <v>0</v>
      </c>
      <c r="L1646" s="156">
        <v>39899</v>
      </c>
      <c r="M1646" s="92"/>
      <c r="N1646" s="19">
        <v>4</v>
      </c>
      <c r="O1646" s="20">
        <v>40</v>
      </c>
      <c r="P1646" s="20">
        <v>40</v>
      </c>
      <c r="Q1646" s="20">
        <v>0</v>
      </c>
      <c r="R1646" s="20">
        <v>40</v>
      </c>
      <c r="S1646" s="4">
        <v>0</v>
      </c>
      <c r="T1646" s="4">
        <v>0</v>
      </c>
      <c r="U1646" s="163">
        <v>39897</v>
      </c>
      <c r="V1646" s="106">
        <v>4</v>
      </c>
      <c r="W1646" s="20">
        <v>40</v>
      </c>
      <c r="X1646" s="437" t="str">
        <f t="shared" si="204"/>
        <v>OK</v>
      </c>
      <c r="Y1646" s="334">
        <f t="shared" si="206"/>
        <v>0</v>
      </c>
      <c r="Z1646" s="20" t="str">
        <f t="shared" si="205"/>
        <v>Credial</v>
      </c>
      <c r="AA1646" s="75">
        <v>39904</v>
      </c>
      <c r="AB1646" s="1223"/>
      <c r="AC1646" s="147">
        <f t="shared" si="207"/>
        <v>6</v>
      </c>
      <c r="AD1646" s="20" t="str">
        <f t="shared" si="203"/>
        <v>OK</v>
      </c>
      <c r="AE1646" s="11" t="str">
        <f t="shared" si="208"/>
        <v>-</v>
      </c>
      <c r="AF1646" s="20" t="e">
        <f>IF(#REF!="","",AA1646-#REF!)</f>
        <v>#REF!</v>
      </c>
      <c r="AG1646" s="97"/>
      <c r="AH1646" s="62"/>
      <c r="AI1646"/>
      <c r="AJ1646"/>
    </row>
    <row r="1647" spans="1:36" s="32" customFormat="1" hidden="1" outlineLevel="1" x14ac:dyDescent="0.2">
      <c r="A1647"/>
      <c r="B1647" s="19">
        <v>5</v>
      </c>
      <c r="C1647" s="383">
        <v>239</v>
      </c>
      <c r="D1647" s="20" t="s">
        <v>54</v>
      </c>
      <c r="E1647" s="153">
        <v>39897</v>
      </c>
      <c r="F1647" s="91"/>
      <c r="G1647" s="19">
        <v>5</v>
      </c>
      <c r="H1647" s="20">
        <v>239</v>
      </c>
      <c r="I1647" s="20">
        <v>239</v>
      </c>
      <c r="J1647" s="20">
        <v>239</v>
      </c>
      <c r="K1647" s="20">
        <v>0</v>
      </c>
      <c r="L1647" s="156">
        <v>39899</v>
      </c>
      <c r="M1647" s="92"/>
      <c r="N1647" s="19">
        <v>5</v>
      </c>
      <c r="O1647" s="20">
        <v>239</v>
      </c>
      <c r="P1647" s="20">
        <v>239</v>
      </c>
      <c r="Q1647" s="20">
        <v>0</v>
      </c>
      <c r="R1647" s="20">
        <v>239</v>
      </c>
      <c r="S1647" s="4">
        <v>0</v>
      </c>
      <c r="T1647" s="4">
        <v>0</v>
      </c>
      <c r="U1647" s="163">
        <v>39897</v>
      </c>
      <c r="V1647" s="106">
        <v>5</v>
      </c>
      <c r="W1647" s="20">
        <v>239</v>
      </c>
      <c r="X1647" s="437" t="str">
        <f t="shared" si="204"/>
        <v>OK</v>
      </c>
      <c r="Y1647" s="334">
        <f t="shared" si="206"/>
        <v>0</v>
      </c>
      <c r="Z1647" s="20" t="str">
        <f t="shared" si="205"/>
        <v>Ikea</v>
      </c>
      <c r="AA1647" s="75">
        <v>39904</v>
      </c>
      <c r="AB1647" s="1223"/>
      <c r="AC1647" s="147">
        <f t="shared" si="207"/>
        <v>6</v>
      </c>
      <c r="AD1647" s="20" t="str">
        <f t="shared" si="203"/>
        <v>OK</v>
      </c>
      <c r="AE1647" s="11" t="str">
        <f t="shared" si="208"/>
        <v>-</v>
      </c>
      <c r="AF1647" s="20" t="e">
        <f>IF(#REF!="","",AA1647-#REF!)</f>
        <v>#REF!</v>
      </c>
      <c r="AG1647" s="97"/>
      <c r="AH1647" s="62"/>
      <c r="AI1647"/>
      <c r="AJ1647"/>
    </row>
    <row r="1648" spans="1:36" s="32" customFormat="1" hidden="1" outlineLevel="1" x14ac:dyDescent="0.2">
      <c r="A1648"/>
      <c r="B1648" s="19">
        <v>6</v>
      </c>
      <c r="C1648" s="383">
        <v>17</v>
      </c>
      <c r="D1648" s="20" t="s">
        <v>31</v>
      </c>
      <c r="E1648" s="153">
        <v>39897</v>
      </c>
      <c r="F1648" s="91"/>
      <c r="G1648" s="19">
        <v>6</v>
      </c>
      <c r="H1648" s="20">
        <v>17</v>
      </c>
      <c r="I1648" s="20">
        <v>17</v>
      </c>
      <c r="J1648" s="20">
        <v>17</v>
      </c>
      <c r="K1648" s="20">
        <v>0</v>
      </c>
      <c r="L1648" s="156">
        <v>39899</v>
      </c>
      <c r="M1648" s="92"/>
      <c r="N1648" s="19">
        <v>6</v>
      </c>
      <c r="O1648" s="20">
        <v>17</v>
      </c>
      <c r="P1648" s="20">
        <v>17</v>
      </c>
      <c r="Q1648" s="20">
        <v>0</v>
      </c>
      <c r="R1648" s="20">
        <v>17</v>
      </c>
      <c r="S1648" s="4">
        <v>0</v>
      </c>
      <c r="T1648" s="4">
        <v>0</v>
      </c>
      <c r="U1648" s="163">
        <v>39897</v>
      </c>
      <c r="V1648" s="106">
        <v>6</v>
      </c>
      <c r="W1648" s="20">
        <v>17</v>
      </c>
      <c r="X1648" s="437" t="str">
        <f t="shared" si="204"/>
        <v>OK</v>
      </c>
      <c r="Y1648" s="334">
        <f t="shared" si="206"/>
        <v>0</v>
      </c>
      <c r="Z1648" s="20" t="str">
        <f t="shared" si="205"/>
        <v>Moviflor</v>
      </c>
      <c r="AA1648" s="75">
        <v>39904</v>
      </c>
      <c r="AB1648" s="1223"/>
      <c r="AC1648" s="147">
        <f t="shared" si="207"/>
        <v>6</v>
      </c>
      <c r="AD1648" s="20" t="str">
        <f t="shared" si="203"/>
        <v>OK</v>
      </c>
      <c r="AE1648" s="11" t="str">
        <f t="shared" si="208"/>
        <v>-</v>
      </c>
      <c r="AF1648" s="20" t="e">
        <f>IF(#REF!="","",AA1648-#REF!)</f>
        <v>#REF!</v>
      </c>
      <c r="AG1648" s="97"/>
      <c r="AH1648" s="62"/>
      <c r="AI1648"/>
      <c r="AJ1648"/>
    </row>
    <row r="1649" spans="1:36" s="32" customFormat="1" hidden="1" outlineLevel="1" x14ac:dyDescent="0.2">
      <c r="A1649"/>
      <c r="B1649" s="19">
        <v>7</v>
      </c>
      <c r="C1649" s="383">
        <v>104</v>
      </c>
      <c r="D1649" s="20" t="s">
        <v>32</v>
      </c>
      <c r="E1649" s="153">
        <v>39897</v>
      </c>
      <c r="F1649" s="91"/>
      <c r="G1649" s="19">
        <v>7</v>
      </c>
      <c r="H1649" s="20">
        <v>104</v>
      </c>
      <c r="I1649" s="20">
        <v>104</v>
      </c>
      <c r="J1649" s="20">
        <v>104</v>
      </c>
      <c r="K1649" s="20">
        <v>0</v>
      </c>
      <c r="L1649" s="156">
        <v>39899</v>
      </c>
      <c r="M1649" s="92"/>
      <c r="N1649" s="19">
        <v>7</v>
      </c>
      <c r="O1649" s="20">
        <v>104</v>
      </c>
      <c r="P1649" s="20">
        <v>104</v>
      </c>
      <c r="Q1649" s="20">
        <v>0</v>
      </c>
      <c r="R1649" s="20">
        <v>104</v>
      </c>
      <c r="S1649" s="4">
        <v>0</v>
      </c>
      <c r="T1649" s="4">
        <v>0</v>
      </c>
      <c r="U1649" s="163">
        <v>39897</v>
      </c>
      <c r="V1649" s="106">
        <v>7</v>
      </c>
      <c r="W1649" s="20">
        <v>104</v>
      </c>
      <c r="X1649" s="437" t="str">
        <f t="shared" si="204"/>
        <v>OK</v>
      </c>
      <c r="Y1649" s="334">
        <f t="shared" si="206"/>
        <v>0</v>
      </c>
      <c r="Z1649" s="20" t="str">
        <f t="shared" si="205"/>
        <v>Conforama</v>
      </c>
      <c r="AA1649" s="75">
        <v>39904</v>
      </c>
      <c r="AB1649" s="1223"/>
      <c r="AC1649" s="147">
        <f t="shared" si="207"/>
        <v>6</v>
      </c>
      <c r="AD1649" s="20" t="str">
        <f t="shared" si="203"/>
        <v>OK</v>
      </c>
      <c r="AE1649" s="11" t="str">
        <f t="shared" si="208"/>
        <v>-</v>
      </c>
      <c r="AF1649" s="20" t="e">
        <f>IF(#REF!="","",AA1649-#REF!)</f>
        <v>#REF!</v>
      </c>
      <c r="AG1649" s="97"/>
      <c r="AH1649" s="62"/>
      <c r="AI1649"/>
      <c r="AJ1649"/>
    </row>
    <row r="1650" spans="1:36" s="32" customFormat="1" hidden="1" outlineLevel="1" x14ac:dyDescent="0.2">
      <c r="A1650"/>
      <c r="B1650" s="19">
        <v>8</v>
      </c>
      <c r="C1650" s="383">
        <v>9</v>
      </c>
      <c r="D1650" s="20" t="s">
        <v>34</v>
      </c>
      <c r="E1650" s="153">
        <v>39897</v>
      </c>
      <c r="F1650" s="91"/>
      <c r="G1650" s="19">
        <v>8</v>
      </c>
      <c r="H1650" s="20">
        <v>9</v>
      </c>
      <c r="I1650" s="20">
        <v>9</v>
      </c>
      <c r="J1650" s="20">
        <v>9</v>
      </c>
      <c r="K1650" s="20">
        <v>0</v>
      </c>
      <c r="L1650" s="156">
        <v>39899</v>
      </c>
      <c r="M1650" s="92"/>
      <c r="N1650" s="19">
        <v>8</v>
      </c>
      <c r="O1650" s="20">
        <v>9</v>
      </c>
      <c r="P1650" s="20">
        <v>9</v>
      </c>
      <c r="Q1650" s="20">
        <v>0</v>
      </c>
      <c r="R1650" s="20">
        <v>9</v>
      </c>
      <c r="S1650" s="4">
        <v>0</v>
      </c>
      <c r="T1650" s="4">
        <v>0</v>
      </c>
      <c r="U1650" s="163">
        <v>39897</v>
      </c>
      <c r="V1650" s="106">
        <v>8</v>
      </c>
      <c r="W1650" s="20">
        <v>9</v>
      </c>
      <c r="X1650" s="437" t="str">
        <f t="shared" si="204"/>
        <v>OK</v>
      </c>
      <c r="Y1650" s="334">
        <f t="shared" si="206"/>
        <v>0</v>
      </c>
      <c r="Z1650" s="20" t="str">
        <f t="shared" si="205"/>
        <v>Euronics</v>
      </c>
      <c r="AA1650" s="75">
        <v>39919</v>
      </c>
      <c r="AB1650" s="1223"/>
      <c r="AC1650" s="147">
        <f t="shared" si="207"/>
        <v>21</v>
      </c>
      <c r="AD1650" s="20" t="str">
        <f t="shared" si="203"/>
        <v>OK</v>
      </c>
      <c r="AE1650" s="11" t="str">
        <f t="shared" si="208"/>
        <v>-</v>
      </c>
      <c r="AF1650" s="20" t="e">
        <f>IF(#REF!="","",AA1650-#REF!)</f>
        <v>#REF!</v>
      </c>
      <c r="AG1650" s="97"/>
      <c r="AH1650" s="62"/>
      <c r="AI1650"/>
      <c r="AJ1650"/>
    </row>
    <row r="1651" spans="1:36" s="32" customFormat="1" hidden="1" outlineLevel="1" x14ac:dyDescent="0.2">
      <c r="A1651"/>
      <c r="B1651" s="19">
        <v>9</v>
      </c>
      <c r="C1651" s="383">
        <v>3</v>
      </c>
      <c r="D1651" s="20" t="s">
        <v>35</v>
      </c>
      <c r="E1651" s="153">
        <v>39897</v>
      </c>
      <c r="F1651" s="91"/>
      <c r="G1651" s="19">
        <v>9</v>
      </c>
      <c r="H1651" s="20">
        <v>3</v>
      </c>
      <c r="I1651" s="20">
        <v>3</v>
      </c>
      <c r="J1651" s="20">
        <v>3</v>
      </c>
      <c r="K1651" s="20">
        <v>0</v>
      </c>
      <c r="L1651" s="156">
        <v>39899</v>
      </c>
      <c r="M1651" s="92"/>
      <c r="N1651" s="19">
        <v>9</v>
      </c>
      <c r="O1651" s="20">
        <v>3</v>
      </c>
      <c r="P1651" s="20">
        <v>3</v>
      </c>
      <c r="Q1651" s="20">
        <v>0</v>
      </c>
      <c r="R1651" s="20">
        <v>3</v>
      </c>
      <c r="S1651" s="4">
        <v>0</v>
      </c>
      <c r="T1651" s="4">
        <v>0</v>
      </c>
      <c r="U1651" s="163">
        <v>39897</v>
      </c>
      <c r="V1651" s="106">
        <v>9</v>
      </c>
      <c r="W1651" s="20">
        <v>3</v>
      </c>
      <c r="X1651" s="437" t="str">
        <f t="shared" si="204"/>
        <v>OK</v>
      </c>
      <c r="Y1651" s="334">
        <f t="shared" si="206"/>
        <v>0</v>
      </c>
      <c r="Z1651" s="20" t="str">
        <f t="shared" si="205"/>
        <v>Tien 21</v>
      </c>
      <c r="AA1651" s="75">
        <v>39904</v>
      </c>
      <c r="AB1651" s="1223"/>
      <c r="AC1651" s="147">
        <f t="shared" si="207"/>
        <v>6</v>
      </c>
      <c r="AD1651" s="20" t="str">
        <f t="shared" si="203"/>
        <v>OK</v>
      </c>
      <c r="AE1651" s="11" t="str">
        <f t="shared" si="208"/>
        <v>-</v>
      </c>
      <c r="AF1651" s="20" t="e">
        <f>IF(#REF!="","",AA1651-#REF!)</f>
        <v>#REF!</v>
      </c>
      <c r="AG1651" s="97"/>
      <c r="AH1651" s="62"/>
      <c r="AI1651"/>
      <c r="AJ1651"/>
    </row>
    <row r="1652" spans="1:36" s="32" customFormat="1" hidden="1" outlineLevel="1" x14ac:dyDescent="0.2">
      <c r="A1652"/>
      <c r="B1652" s="22">
        <v>10</v>
      </c>
      <c r="C1652" s="404">
        <v>5</v>
      </c>
      <c r="D1652" s="21" t="s">
        <v>36</v>
      </c>
      <c r="E1652" s="153">
        <v>39897</v>
      </c>
      <c r="F1652" s="91"/>
      <c r="G1652" s="22">
        <v>10</v>
      </c>
      <c r="H1652" s="21">
        <v>5</v>
      </c>
      <c r="I1652" s="21">
        <v>5</v>
      </c>
      <c r="J1652" s="21">
        <v>5</v>
      </c>
      <c r="K1652" s="21">
        <v>0</v>
      </c>
      <c r="L1652" s="157">
        <v>39899</v>
      </c>
      <c r="M1652" s="92"/>
      <c r="N1652" s="22">
        <v>10</v>
      </c>
      <c r="O1652" s="21">
        <v>5</v>
      </c>
      <c r="P1652" s="21">
        <v>5</v>
      </c>
      <c r="Q1652" s="21">
        <v>0</v>
      </c>
      <c r="R1652" s="21">
        <v>5</v>
      </c>
      <c r="S1652" s="14">
        <v>0</v>
      </c>
      <c r="T1652" s="14">
        <v>0</v>
      </c>
      <c r="U1652" s="163">
        <v>39897</v>
      </c>
      <c r="V1652" s="108">
        <v>10</v>
      </c>
      <c r="W1652" s="21">
        <v>5</v>
      </c>
      <c r="X1652" s="437" t="str">
        <f t="shared" si="204"/>
        <v>OK</v>
      </c>
      <c r="Y1652" s="334">
        <f t="shared" si="206"/>
        <v>0</v>
      </c>
      <c r="Z1652" s="21" t="str">
        <f t="shared" si="205"/>
        <v>Confort</v>
      </c>
      <c r="AA1652" s="75">
        <v>39904</v>
      </c>
      <c r="AB1652" s="1224"/>
      <c r="AC1652" s="147">
        <f t="shared" si="207"/>
        <v>6</v>
      </c>
      <c r="AD1652" s="20" t="str">
        <f t="shared" ref="AD1652:AD1715" si="209">IF(AA1652&gt;0,"OK","Pendente")</f>
        <v>OK</v>
      </c>
      <c r="AE1652" s="11" t="str">
        <f t="shared" si="208"/>
        <v>-</v>
      </c>
      <c r="AF1652" s="20" t="e">
        <f>IF(#REF!="","",AA1652-#REF!)</f>
        <v>#REF!</v>
      </c>
      <c r="AG1652" s="97"/>
      <c r="AH1652" s="62"/>
      <c r="AI1652"/>
      <c r="AJ1652"/>
    </row>
    <row r="1653" spans="1:36" s="32" customFormat="1" hidden="1" outlineLevel="1" x14ac:dyDescent="0.2">
      <c r="A1653"/>
      <c r="B1653" s="19">
        <v>1</v>
      </c>
      <c r="C1653" s="383">
        <v>35</v>
      </c>
      <c r="D1653" s="20" t="s">
        <v>24</v>
      </c>
      <c r="E1653" s="153">
        <v>39899</v>
      </c>
      <c r="F1653" s="91"/>
      <c r="G1653" s="19">
        <v>1</v>
      </c>
      <c r="H1653" s="20">
        <v>73</v>
      </c>
      <c r="I1653" s="20">
        <v>35</v>
      </c>
      <c r="J1653" s="20">
        <v>35</v>
      </c>
      <c r="K1653" s="20">
        <v>0</v>
      </c>
      <c r="L1653" s="156">
        <v>39902</v>
      </c>
      <c r="M1653" s="92"/>
      <c r="N1653" s="19">
        <v>1</v>
      </c>
      <c r="O1653" s="20">
        <v>35</v>
      </c>
      <c r="P1653" s="20">
        <v>35</v>
      </c>
      <c r="Q1653" s="20">
        <v>0</v>
      </c>
      <c r="R1653" s="20">
        <v>35</v>
      </c>
      <c r="S1653" s="4">
        <v>0</v>
      </c>
      <c r="T1653" s="4">
        <v>0</v>
      </c>
      <c r="U1653" s="163">
        <v>39899</v>
      </c>
      <c r="V1653" s="106">
        <v>1</v>
      </c>
      <c r="W1653" s="20">
        <v>35</v>
      </c>
      <c r="X1653" s="437" t="str">
        <f t="shared" si="204"/>
        <v>OK</v>
      </c>
      <c r="Y1653" s="334">
        <f t="shared" si="206"/>
        <v>0</v>
      </c>
      <c r="Z1653" s="20" t="str">
        <f t="shared" si="205"/>
        <v>White</v>
      </c>
      <c r="AA1653" s="75">
        <v>39904</v>
      </c>
      <c r="AB1653" s="1222">
        <f>SUM(W1653:W1662)</f>
        <v>252</v>
      </c>
      <c r="AC1653" s="147">
        <f t="shared" si="207"/>
        <v>4</v>
      </c>
      <c r="AD1653" s="20" t="str">
        <f t="shared" si="209"/>
        <v>OK</v>
      </c>
      <c r="AE1653" s="11" t="str">
        <f t="shared" si="208"/>
        <v>-</v>
      </c>
      <c r="AF1653" s="20" t="e">
        <f>IF(#REF!="","",AA1653-#REF!)</f>
        <v>#REF!</v>
      </c>
      <c r="AG1653" s="97"/>
      <c r="AH1653" s="62"/>
      <c r="AI1653"/>
      <c r="AJ1653"/>
    </row>
    <row r="1654" spans="1:36" s="32" customFormat="1" hidden="1" outlineLevel="1" x14ac:dyDescent="0.2">
      <c r="A1654"/>
      <c r="B1654" s="19">
        <v>2</v>
      </c>
      <c r="C1654" s="383">
        <v>5</v>
      </c>
      <c r="D1654" s="20" t="s">
        <v>25</v>
      </c>
      <c r="E1654" s="153">
        <v>39899</v>
      </c>
      <c r="F1654" s="91"/>
      <c r="G1654" s="19">
        <v>2</v>
      </c>
      <c r="H1654" s="20">
        <v>5</v>
      </c>
      <c r="I1654" s="20">
        <v>5</v>
      </c>
      <c r="J1654" s="20">
        <v>5</v>
      </c>
      <c r="K1654" s="20">
        <v>0</v>
      </c>
      <c r="L1654" s="156">
        <v>39902</v>
      </c>
      <c r="M1654" s="92"/>
      <c r="N1654" s="19">
        <v>2</v>
      </c>
      <c r="O1654" s="20">
        <v>5</v>
      </c>
      <c r="P1654" s="20">
        <v>5</v>
      </c>
      <c r="Q1654" s="20">
        <v>0</v>
      </c>
      <c r="R1654" s="20">
        <v>5</v>
      </c>
      <c r="S1654" s="4">
        <v>0</v>
      </c>
      <c r="T1654" s="4">
        <v>0</v>
      </c>
      <c r="U1654" s="163">
        <v>39899</v>
      </c>
      <c r="V1654" s="106">
        <v>2</v>
      </c>
      <c r="W1654" s="20">
        <v>5</v>
      </c>
      <c r="X1654" s="437" t="str">
        <f t="shared" si="204"/>
        <v>OK</v>
      </c>
      <c r="Y1654" s="334">
        <f t="shared" si="206"/>
        <v>0</v>
      </c>
      <c r="Z1654" s="20" t="str">
        <f t="shared" si="205"/>
        <v>Green</v>
      </c>
      <c r="AA1654" s="75">
        <v>39904</v>
      </c>
      <c r="AB1654" s="1223"/>
      <c r="AC1654" s="147">
        <f t="shared" si="207"/>
        <v>4</v>
      </c>
      <c r="AD1654" s="20" t="str">
        <f t="shared" si="209"/>
        <v>OK</v>
      </c>
      <c r="AE1654" s="11" t="str">
        <f t="shared" si="208"/>
        <v>-</v>
      </c>
      <c r="AF1654" s="20" t="e">
        <f>IF(#REF!="","",AA1654-#REF!)</f>
        <v>#REF!</v>
      </c>
      <c r="AG1654" s="97"/>
      <c r="AH1654" s="62"/>
      <c r="AI1654"/>
      <c r="AJ1654"/>
    </row>
    <row r="1655" spans="1:36" s="32" customFormat="1" hidden="1" outlineLevel="1" x14ac:dyDescent="0.2">
      <c r="A1655"/>
      <c r="B1655" s="19">
        <v>3</v>
      </c>
      <c r="C1655" s="383">
        <v>11</v>
      </c>
      <c r="D1655" s="20" t="s">
        <v>26</v>
      </c>
      <c r="E1655" s="153">
        <v>39899</v>
      </c>
      <c r="F1655" s="91"/>
      <c r="G1655" s="19">
        <v>3</v>
      </c>
      <c r="H1655" s="20">
        <v>11</v>
      </c>
      <c r="I1655" s="20">
        <v>11</v>
      </c>
      <c r="J1655" s="20">
        <v>11</v>
      </c>
      <c r="K1655" s="20">
        <v>0</v>
      </c>
      <c r="L1655" s="156">
        <v>39902</v>
      </c>
      <c r="M1655" s="92"/>
      <c r="N1655" s="19">
        <v>3</v>
      </c>
      <c r="O1655" s="20">
        <v>11</v>
      </c>
      <c r="P1655" s="20">
        <v>11</v>
      </c>
      <c r="Q1655" s="20">
        <v>0</v>
      </c>
      <c r="R1655" s="20">
        <v>11</v>
      </c>
      <c r="S1655" s="4">
        <v>0</v>
      </c>
      <c r="T1655" s="4">
        <v>0</v>
      </c>
      <c r="U1655" s="163">
        <v>39899</v>
      </c>
      <c r="V1655" s="106">
        <v>3</v>
      </c>
      <c r="W1655" s="20">
        <v>11</v>
      </c>
      <c r="X1655" s="437" t="str">
        <f t="shared" si="204"/>
        <v>OK</v>
      </c>
      <c r="Y1655" s="334">
        <f t="shared" si="206"/>
        <v>0</v>
      </c>
      <c r="Z1655" s="20" t="str">
        <f t="shared" si="205"/>
        <v>Black</v>
      </c>
      <c r="AA1655" s="75">
        <v>39904</v>
      </c>
      <c r="AB1655" s="1223"/>
      <c r="AC1655" s="147">
        <f t="shared" si="207"/>
        <v>4</v>
      </c>
      <c r="AD1655" s="20" t="str">
        <f t="shared" si="209"/>
        <v>OK</v>
      </c>
      <c r="AE1655" s="11" t="str">
        <f t="shared" si="208"/>
        <v>-</v>
      </c>
      <c r="AF1655" s="20" t="e">
        <f>IF(#REF!="","",AA1655-#REF!)</f>
        <v>#REF!</v>
      </c>
      <c r="AG1655" s="97"/>
      <c r="AH1655" s="62"/>
      <c r="AI1655"/>
      <c r="AJ1655"/>
    </row>
    <row r="1656" spans="1:36" s="32" customFormat="1" hidden="1" outlineLevel="1" x14ac:dyDescent="0.2">
      <c r="A1656"/>
      <c r="B1656" s="19">
        <v>4</v>
      </c>
      <c r="C1656" s="383">
        <v>7</v>
      </c>
      <c r="D1656" s="20" t="s">
        <v>29</v>
      </c>
      <c r="E1656" s="153">
        <v>39899</v>
      </c>
      <c r="F1656" s="91"/>
      <c r="G1656" s="19">
        <v>4</v>
      </c>
      <c r="H1656" s="20">
        <v>7</v>
      </c>
      <c r="I1656" s="20">
        <v>7</v>
      </c>
      <c r="J1656" s="20">
        <v>7</v>
      </c>
      <c r="K1656" s="20">
        <v>0</v>
      </c>
      <c r="L1656" s="156">
        <v>39902</v>
      </c>
      <c r="M1656" s="92"/>
      <c r="N1656" s="19">
        <v>4</v>
      </c>
      <c r="O1656" s="20">
        <v>7</v>
      </c>
      <c r="P1656" s="20">
        <v>7</v>
      </c>
      <c r="Q1656" s="20">
        <v>0</v>
      </c>
      <c r="R1656" s="20">
        <v>7</v>
      </c>
      <c r="S1656" s="4">
        <v>0</v>
      </c>
      <c r="T1656" s="4">
        <v>0</v>
      </c>
      <c r="U1656" s="163">
        <v>39899</v>
      </c>
      <c r="V1656" s="106">
        <v>4</v>
      </c>
      <c r="W1656" s="20">
        <v>7</v>
      </c>
      <c r="X1656" s="437" t="str">
        <f t="shared" si="204"/>
        <v>OK</v>
      </c>
      <c r="Y1656" s="334">
        <f t="shared" si="206"/>
        <v>0</v>
      </c>
      <c r="Z1656" s="20" t="str">
        <f t="shared" si="205"/>
        <v>Credial</v>
      </c>
      <c r="AA1656" s="75">
        <v>39904</v>
      </c>
      <c r="AB1656" s="1223"/>
      <c r="AC1656" s="147">
        <f t="shared" si="207"/>
        <v>4</v>
      </c>
      <c r="AD1656" s="20" t="str">
        <f t="shared" si="209"/>
        <v>OK</v>
      </c>
      <c r="AE1656" s="11" t="str">
        <f t="shared" si="208"/>
        <v>-</v>
      </c>
      <c r="AF1656" s="20" t="e">
        <f>IF(#REF!="","",AA1656-#REF!)</f>
        <v>#REF!</v>
      </c>
      <c r="AG1656" s="97"/>
      <c r="AH1656" s="62"/>
      <c r="AI1656"/>
      <c r="AJ1656"/>
    </row>
    <row r="1657" spans="1:36" s="32" customFormat="1" hidden="1" outlineLevel="1" x14ac:dyDescent="0.2">
      <c r="A1657"/>
      <c r="B1657" s="19">
        <v>5</v>
      </c>
      <c r="C1657" s="383">
        <v>104</v>
      </c>
      <c r="D1657" s="20" t="s">
        <v>54</v>
      </c>
      <c r="E1657" s="153">
        <v>39899</v>
      </c>
      <c r="F1657" s="91"/>
      <c r="G1657" s="19">
        <v>5</v>
      </c>
      <c r="H1657" s="20">
        <v>104</v>
      </c>
      <c r="I1657" s="20">
        <v>104</v>
      </c>
      <c r="J1657" s="20">
        <v>104</v>
      </c>
      <c r="K1657" s="20">
        <v>0</v>
      </c>
      <c r="L1657" s="156">
        <v>39902</v>
      </c>
      <c r="M1657" s="92"/>
      <c r="N1657" s="19">
        <v>5</v>
      </c>
      <c r="O1657" s="20">
        <v>104</v>
      </c>
      <c r="P1657" s="20">
        <v>104</v>
      </c>
      <c r="Q1657" s="20">
        <v>0</v>
      </c>
      <c r="R1657" s="20">
        <v>104</v>
      </c>
      <c r="S1657" s="4">
        <v>0</v>
      </c>
      <c r="T1657" s="4">
        <v>0</v>
      </c>
      <c r="U1657" s="163">
        <v>39899</v>
      </c>
      <c r="V1657" s="106">
        <v>5</v>
      </c>
      <c r="W1657" s="20">
        <v>104</v>
      </c>
      <c r="X1657" s="437" t="str">
        <f t="shared" si="204"/>
        <v>OK</v>
      </c>
      <c r="Y1657" s="334">
        <f t="shared" si="206"/>
        <v>0</v>
      </c>
      <c r="Z1657" s="20" t="str">
        <f t="shared" si="205"/>
        <v>Ikea</v>
      </c>
      <c r="AA1657" s="75">
        <v>39904</v>
      </c>
      <c r="AB1657" s="1223"/>
      <c r="AC1657" s="147">
        <f t="shared" si="207"/>
        <v>4</v>
      </c>
      <c r="AD1657" s="20" t="str">
        <f t="shared" si="209"/>
        <v>OK</v>
      </c>
      <c r="AE1657" s="11" t="str">
        <f t="shared" si="208"/>
        <v>-</v>
      </c>
      <c r="AF1657" s="20" t="e">
        <f>IF(#REF!="","",AA1657-#REF!)</f>
        <v>#REF!</v>
      </c>
      <c r="AG1657" s="97"/>
      <c r="AH1657" s="62"/>
      <c r="AI1657"/>
      <c r="AJ1657"/>
    </row>
    <row r="1658" spans="1:36" s="32" customFormat="1" hidden="1" outlineLevel="1" x14ac:dyDescent="0.2">
      <c r="A1658"/>
      <c r="B1658" s="19">
        <v>6</v>
      </c>
      <c r="C1658" s="383">
        <v>2</v>
      </c>
      <c r="D1658" s="20" t="s">
        <v>31</v>
      </c>
      <c r="E1658" s="153">
        <v>39899</v>
      </c>
      <c r="F1658" s="91"/>
      <c r="G1658" s="19">
        <v>6</v>
      </c>
      <c r="H1658" s="20">
        <v>2</v>
      </c>
      <c r="I1658" s="20">
        <v>2</v>
      </c>
      <c r="J1658" s="20">
        <v>2</v>
      </c>
      <c r="K1658" s="20">
        <v>0</v>
      </c>
      <c r="L1658" s="156">
        <v>39902</v>
      </c>
      <c r="M1658" s="92"/>
      <c r="N1658" s="19">
        <v>6</v>
      </c>
      <c r="O1658" s="20">
        <v>2</v>
      </c>
      <c r="P1658" s="20">
        <v>2</v>
      </c>
      <c r="Q1658" s="20">
        <v>0</v>
      </c>
      <c r="R1658" s="20">
        <v>2</v>
      </c>
      <c r="S1658" s="4">
        <v>0</v>
      </c>
      <c r="T1658" s="4">
        <v>0</v>
      </c>
      <c r="U1658" s="163">
        <v>39899</v>
      </c>
      <c r="V1658" s="106">
        <v>6</v>
      </c>
      <c r="W1658" s="20">
        <v>2</v>
      </c>
      <c r="X1658" s="437" t="str">
        <f t="shared" si="204"/>
        <v>OK</v>
      </c>
      <c r="Y1658" s="334">
        <f t="shared" si="206"/>
        <v>0</v>
      </c>
      <c r="Z1658" s="20" t="str">
        <f t="shared" si="205"/>
        <v>Moviflor</v>
      </c>
      <c r="AA1658" s="75">
        <v>39904</v>
      </c>
      <c r="AB1658" s="1223"/>
      <c r="AC1658" s="147">
        <f t="shared" si="207"/>
        <v>4</v>
      </c>
      <c r="AD1658" s="20" t="str">
        <f t="shared" si="209"/>
        <v>OK</v>
      </c>
      <c r="AE1658" s="11" t="str">
        <f t="shared" si="208"/>
        <v>-</v>
      </c>
      <c r="AF1658" s="20" t="e">
        <f>IF(#REF!="","",AA1658-#REF!)</f>
        <v>#REF!</v>
      </c>
      <c r="AG1658" s="97"/>
      <c r="AH1658" s="62"/>
      <c r="AI1658"/>
      <c r="AJ1658"/>
    </row>
    <row r="1659" spans="1:36" s="32" customFormat="1" hidden="1" outlineLevel="1" x14ac:dyDescent="0.2">
      <c r="A1659"/>
      <c r="B1659" s="19">
        <v>7</v>
      </c>
      <c r="C1659" s="383">
        <v>81</v>
      </c>
      <c r="D1659" s="20" t="s">
        <v>32</v>
      </c>
      <c r="E1659" s="153">
        <v>39899</v>
      </c>
      <c r="F1659" s="91"/>
      <c r="G1659" s="19">
        <v>7</v>
      </c>
      <c r="H1659" s="20">
        <v>81</v>
      </c>
      <c r="I1659" s="20">
        <v>81</v>
      </c>
      <c r="J1659" s="20">
        <v>81</v>
      </c>
      <c r="K1659" s="20">
        <v>0</v>
      </c>
      <c r="L1659" s="156">
        <v>39902</v>
      </c>
      <c r="M1659" s="92"/>
      <c r="N1659" s="19">
        <v>7</v>
      </c>
      <c r="O1659" s="20">
        <v>81</v>
      </c>
      <c r="P1659" s="20">
        <v>81</v>
      </c>
      <c r="Q1659" s="20">
        <v>0</v>
      </c>
      <c r="R1659" s="20">
        <v>81</v>
      </c>
      <c r="S1659" s="4">
        <v>0</v>
      </c>
      <c r="T1659" s="4">
        <v>0</v>
      </c>
      <c r="U1659" s="163">
        <v>39899</v>
      </c>
      <c r="V1659" s="106">
        <v>7</v>
      </c>
      <c r="W1659" s="20">
        <v>81</v>
      </c>
      <c r="X1659" s="437" t="str">
        <f t="shared" si="204"/>
        <v>OK</v>
      </c>
      <c r="Y1659" s="334">
        <f t="shared" si="206"/>
        <v>0</v>
      </c>
      <c r="Z1659" s="20" t="str">
        <f t="shared" si="205"/>
        <v>Conforama</v>
      </c>
      <c r="AA1659" s="75">
        <v>39904</v>
      </c>
      <c r="AB1659" s="1223"/>
      <c r="AC1659" s="147">
        <f t="shared" si="207"/>
        <v>4</v>
      </c>
      <c r="AD1659" s="20" t="str">
        <f t="shared" si="209"/>
        <v>OK</v>
      </c>
      <c r="AE1659" s="11" t="str">
        <f t="shared" si="208"/>
        <v>-</v>
      </c>
      <c r="AF1659" s="20" t="e">
        <f>IF(#REF!="","",AA1659-#REF!)</f>
        <v>#REF!</v>
      </c>
      <c r="AG1659" s="97"/>
      <c r="AH1659" s="62"/>
      <c r="AI1659"/>
      <c r="AJ1659"/>
    </row>
    <row r="1660" spans="1:36" s="32" customFormat="1" hidden="1" outlineLevel="1" x14ac:dyDescent="0.2">
      <c r="A1660"/>
      <c r="B1660" s="19">
        <v>8</v>
      </c>
      <c r="C1660" s="383">
        <v>3</v>
      </c>
      <c r="D1660" s="20" t="s">
        <v>34</v>
      </c>
      <c r="E1660" s="153">
        <v>39899</v>
      </c>
      <c r="F1660" s="91"/>
      <c r="G1660" s="19">
        <v>8</v>
      </c>
      <c r="H1660" s="20">
        <v>3</v>
      </c>
      <c r="I1660" s="20">
        <v>3</v>
      </c>
      <c r="J1660" s="20">
        <v>3</v>
      </c>
      <c r="K1660" s="20">
        <v>0</v>
      </c>
      <c r="L1660" s="156">
        <v>39902</v>
      </c>
      <c r="M1660" s="92"/>
      <c r="N1660" s="19">
        <v>8</v>
      </c>
      <c r="O1660" s="20">
        <v>3</v>
      </c>
      <c r="P1660" s="20">
        <v>3</v>
      </c>
      <c r="Q1660" s="20">
        <v>0</v>
      </c>
      <c r="R1660" s="20">
        <v>3</v>
      </c>
      <c r="S1660" s="4">
        <v>0</v>
      </c>
      <c r="T1660" s="4">
        <v>0</v>
      </c>
      <c r="U1660" s="163">
        <v>39899</v>
      </c>
      <c r="V1660" s="106">
        <v>8</v>
      </c>
      <c r="W1660" s="20">
        <v>3</v>
      </c>
      <c r="X1660" s="437" t="str">
        <f t="shared" si="204"/>
        <v>OK</v>
      </c>
      <c r="Y1660" s="334">
        <f t="shared" si="206"/>
        <v>0</v>
      </c>
      <c r="Z1660" s="20" t="str">
        <f t="shared" si="205"/>
        <v>Euronics</v>
      </c>
      <c r="AA1660" s="75">
        <v>39904</v>
      </c>
      <c r="AB1660" s="1223"/>
      <c r="AC1660" s="147">
        <f t="shared" si="207"/>
        <v>4</v>
      </c>
      <c r="AD1660" s="20" t="str">
        <f t="shared" si="209"/>
        <v>OK</v>
      </c>
      <c r="AE1660" s="11" t="str">
        <f t="shared" si="208"/>
        <v>-</v>
      </c>
      <c r="AF1660" s="20" t="e">
        <f>IF(#REF!="","",AA1660-#REF!)</f>
        <v>#REF!</v>
      </c>
      <c r="AG1660" s="97"/>
      <c r="AH1660" s="62"/>
      <c r="AI1660"/>
      <c r="AJ1660"/>
    </row>
    <row r="1661" spans="1:36" s="32" customFormat="1" hidden="1" outlineLevel="1" x14ac:dyDescent="0.2">
      <c r="A1661"/>
      <c r="B1661" s="19">
        <v>9</v>
      </c>
      <c r="C1661" s="383">
        <v>3</v>
      </c>
      <c r="D1661" s="20" t="s">
        <v>35</v>
      </c>
      <c r="E1661" s="153">
        <v>39899</v>
      </c>
      <c r="F1661" s="91"/>
      <c r="G1661" s="19">
        <v>9</v>
      </c>
      <c r="H1661" s="20">
        <v>3</v>
      </c>
      <c r="I1661" s="20">
        <v>3</v>
      </c>
      <c r="J1661" s="20">
        <v>3</v>
      </c>
      <c r="K1661" s="20">
        <v>0</v>
      </c>
      <c r="L1661" s="156">
        <v>39902</v>
      </c>
      <c r="M1661" s="92"/>
      <c r="N1661" s="19">
        <v>9</v>
      </c>
      <c r="O1661" s="20">
        <v>3</v>
      </c>
      <c r="P1661" s="20">
        <v>3</v>
      </c>
      <c r="Q1661" s="20">
        <v>0</v>
      </c>
      <c r="R1661" s="20">
        <v>3</v>
      </c>
      <c r="S1661" s="4">
        <v>0</v>
      </c>
      <c r="T1661" s="4">
        <v>0</v>
      </c>
      <c r="U1661" s="163">
        <v>39899</v>
      </c>
      <c r="V1661" s="106">
        <v>9</v>
      </c>
      <c r="W1661" s="20">
        <v>3</v>
      </c>
      <c r="X1661" s="437" t="str">
        <f t="shared" si="204"/>
        <v>OK</v>
      </c>
      <c r="Y1661" s="334">
        <f t="shared" si="206"/>
        <v>0</v>
      </c>
      <c r="Z1661" s="20" t="str">
        <f t="shared" si="205"/>
        <v>Tien 21</v>
      </c>
      <c r="AA1661" s="75">
        <v>39904</v>
      </c>
      <c r="AB1661" s="1223"/>
      <c r="AC1661" s="147">
        <f t="shared" si="207"/>
        <v>4</v>
      </c>
      <c r="AD1661" s="20" t="str">
        <f t="shared" si="209"/>
        <v>OK</v>
      </c>
      <c r="AE1661" s="11" t="str">
        <f t="shared" si="208"/>
        <v>-</v>
      </c>
      <c r="AF1661" s="20" t="e">
        <f>IF(#REF!="","",AA1661-#REF!)</f>
        <v>#REF!</v>
      </c>
      <c r="AG1661" s="97"/>
      <c r="AH1661" s="62"/>
      <c r="AI1661"/>
      <c r="AJ1661"/>
    </row>
    <row r="1662" spans="1:36" s="32" customFormat="1" hidden="1" outlineLevel="1" x14ac:dyDescent="0.2">
      <c r="A1662"/>
      <c r="B1662" s="22">
        <v>10</v>
      </c>
      <c r="C1662" s="404">
        <v>1</v>
      </c>
      <c r="D1662" s="21" t="s">
        <v>36</v>
      </c>
      <c r="E1662" s="153">
        <v>39899</v>
      </c>
      <c r="F1662" s="91"/>
      <c r="G1662" s="22">
        <v>10</v>
      </c>
      <c r="H1662" s="21">
        <v>1</v>
      </c>
      <c r="I1662" s="21">
        <v>1</v>
      </c>
      <c r="J1662" s="21">
        <v>1</v>
      </c>
      <c r="K1662" s="21">
        <v>0</v>
      </c>
      <c r="L1662" s="157">
        <v>39902</v>
      </c>
      <c r="M1662" s="92"/>
      <c r="N1662" s="22">
        <v>10</v>
      </c>
      <c r="O1662" s="21">
        <v>1</v>
      </c>
      <c r="P1662" s="21">
        <v>1</v>
      </c>
      <c r="Q1662" s="21">
        <v>0</v>
      </c>
      <c r="R1662" s="21">
        <v>1</v>
      </c>
      <c r="S1662" s="14">
        <v>0</v>
      </c>
      <c r="T1662" s="14">
        <v>0</v>
      </c>
      <c r="U1662" s="163">
        <v>39899</v>
      </c>
      <c r="V1662" s="108">
        <v>10</v>
      </c>
      <c r="W1662" s="21">
        <v>1</v>
      </c>
      <c r="X1662" s="437" t="str">
        <f t="shared" si="204"/>
        <v>OK</v>
      </c>
      <c r="Y1662" s="334">
        <f t="shared" si="206"/>
        <v>0</v>
      </c>
      <c r="Z1662" s="21" t="str">
        <f t="shared" si="205"/>
        <v>Confort</v>
      </c>
      <c r="AA1662" s="75">
        <v>39904</v>
      </c>
      <c r="AB1662" s="1224"/>
      <c r="AC1662" s="147">
        <f t="shared" si="207"/>
        <v>4</v>
      </c>
      <c r="AD1662" s="20" t="str">
        <f t="shared" si="209"/>
        <v>OK</v>
      </c>
      <c r="AE1662" s="11" t="str">
        <f t="shared" si="208"/>
        <v>-</v>
      </c>
      <c r="AF1662" s="20" t="e">
        <f>IF(#REF!="","",AA1662-#REF!)</f>
        <v>#REF!</v>
      </c>
      <c r="AG1662" s="97"/>
      <c r="AH1662" s="62"/>
      <c r="AI1662"/>
      <c r="AJ1662"/>
    </row>
    <row r="1663" spans="1:36" s="32" customFormat="1" hidden="1" outlineLevel="1" x14ac:dyDescent="0.2">
      <c r="A1663"/>
      <c r="B1663" s="19">
        <v>1</v>
      </c>
      <c r="C1663" s="383">
        <v>63</v>
      </c>
      <c r="D1663" s="20" t="s">
        <v>24</v>
      </c>
      <c r="E1663" s="153">
        <v>39902</v>
      </c>
      <c r="F1663" s="91"/>
      <c r="G1663" s="19">
        <v>1</v>
      </c>
      <c r="H1663" s="20">
        <v>63</v>
      </c>
      <c r="I1663" s="20">
        <v>63</v>
      </c>
      <c r="J1663" s="20">
        <v>63</v>
      </c>
      <c r="K1663" s="20">
        <v>0</v>
      </c>
      <c r="L1663" s="156">
        <v>39910</v>
      </c>
      <c r="M1663" s="92"/>
      <c r="N1663" s="19">
        <v>1</v>
      </c>
      <c r="O1663" s="20">
        <v>63</v>
      </c>
      <c r="P1663" s="20">
        <v>63</v>
      </c>
      <c r="Q1663" s="20">
        <v>0</v>
      </c>
      <c r="R1663" s="20">
        <v>63</v>
      </c>
      <c r="S1663" s="4">
        <v>0</v>
      </c>
      <c r="T1663" s="4">
        <v>0</v>
      </c>
      <c r="U1663" s="163">
        <v>39902</v>
      </c>
      <c r="V1663" s="19">
        <v>1</v>
      </c>
      <c r="W1663" s="20">
        <v>63</v>
      </c>
      <c r="X1663" s="437" t="str">
        <f t="shared" si="204"/>
        <v>OK</v>
      </c>
      <c r="Y1663" s="334">
        <f t="shared" si="206"/>
        <v>0</v>
      </c>
      <c r="Z1663" s="20" t="str">
        <f t="shared" si="205"/>
        <v>White</v>
      </c>
      <c r="AA1663" s="75">
        <v>39919</v>
      </c>
      <c r="AB1663" s="1222">
        <f>SUM(W1663:W1672)</f>
        <v>590</v>
      </c>
      <c r="AC1663" s="147">
        <f t="shared" si="207"/>
        <v>16</v>
      </c>
      <c r="AD1663" s="20" t="str">
        <f t="shared" si="209"/>
        <v>OK</v>
      </c>
      <c r="AE1663" s="11" t="str">
        <f t="shared" si="208"/>
        <v>-</v>
      </c>
      <c r="AF1663" s="20" t="e">
        <f>IF(#REF!="","",AA1663-#REF!)</f>
        <v>#REF!</v>
      </c>
      <c r="AG1663" s="97"/>
      <c r="AH1663" s="62"/>
      <c r="AI1663"/>
      <c r="AJ1663"/>
    </row>
    <row r="1664" spans="1:36" s="32" customFormat="1" hidden="1" outlineLevel="1" x14ac:dyDescent="0.2">
      <c r="A1664"/>
      <c r="B1664" s="19">
        <v>2</v>
      </c>
      <c r="C1664" s="383">
        <v>14</v>
      </c>
      <c r="D1664" s="20" t="s">
        <v>25</v>
      </c>
      <c r="E1664" s="153">
        <v>39902</v>
      </c>
      <c r="F1664" s="91"/>
      <c r="G1664" s="19">
        <v>2</v>
      </c>
      <c r="H1664" s="20">
        <v>14</v>
      </c>
      <c r="I1664" s="20">
        <v>14</v>
      </c>
      <c r="J1664" s="20">
        <v>14</v>
      </c>
      <c r="K1664" s="20">
        <v>0</v>
      </c>
      <c r="L1664" s="156">
        <v>39910</v>
      </c>
      <c r="M1664" s="92"/>
      <c r="N1664" s="19">
        <v>2</v>
      </c>
      <c r="O1664" s="20">
        <v>14</v>
      </c>
      <c r="P1664" s="20">
        <v>14</v>
      </c>
      <c r="Q1664" s="20">
        <v>0</v>
      </c>
      <c r="R1664" s="20">
        <v>14</v>
      </c>
      <c r="S1664" s="4">
        <v>0</v>
      </c>
      <c r="T1664" s="4">
        <v>0</v>
      </c>
      <c r="U1664" s="163">
        <v>39902</v>
      </c>
      <c r="V1664" s="19">
        <v>2</v>
      </c>
      <c r="W1664" s="20">
        <v>14</v>
      </c>
      <c r="X1664" s="437" t="str">
        <f t="shared" si="204"/>
        <v>OK</v>
      </c>
      <c r="Y1664" s="334">
        <f t="shared" si="206"/>
        <v>0</v>
      </c>
      <c r="Z1664" s="20" t="str">
        <f t="shared" si="205"/>
        <v>Green</v>
      </c>
      <c r="AA1664" s="75">
        <v>39919</v>
      </c>
      <c r="AB1664" s="1223"/>
      <c r="AC1664" s="147">
        <f t="shared" si="207"/>
        <v>16</v>
      </c>
      <c r="AD1664" s="20" t="str">
        <f t="shared" si="209"/>
        <v>OK</v>
      </c>
      <c r="AE1664" s="11" t="str">
        <f t="shared" si="208"/>
        <v>-</v>
      </c>
      <c r="AF1664" s="20" t="e">
        <f>IF(#REF!="","",AA1664-#REF!)</f>
        <v>#REF!</v>
      </c>
      <c r="AG1664" s="97"/>
      <c r="AH1664" s="62"/>
      <c r="AI1664"/>
      <c r="AJ1664"/>
    </row>
    <row r="1665" spans="1:36" s="32" customFormat="1" hidden="1" outlineLevel="1" x14ac:dyDescent="0.2">
      <c r="A1665"/>
      <c r="B1665" s="19">
        <v>3</v>
      </c>
      <c r="C1665" s="383">
        <v>26</v>
      </c>
      <c r="D1665" s="20" t="s">
        <v>26</v>
      </c>
      <c r="E1665" s="153">
        <v>39902</v>
      </c>
      <c r="F1665" s="91"/>
      <c r="G1665" s="19">
        <v>3</v>
      </c>
      <c r="H1665" s="20">
        <v>26</v>
      </c>
      <c r="I1665" s="20">
        <v>26</v>
      </c>
      <c r="J1665" s="20">
        <v>26</v>
      </c>
      <c r="K1665" s="20">
        <v>0</v>
      </c>
      <c r="L1665" s="156">
        <v>39910</v>
      </c>
      <c r="M1665" s="92"/>
      <c r="N1665" s="19">
        <v>3</v>
      </c>
      <c r="O1665" s="20">
        <v>26</v>
      </c>
      <c r="P1665" s="20">
        <v>26</v>
      </c>
      <c r="Q1665" s="20">
        <v>0</v>
      </c>
      <c r="R1665" s="20">
        <v>26</v>
      </c>
      <c r="S1665" s="4">
        <v>0</v>
      </c>
      <c r="T1665" s="4">
        <v>0</v>
      </c>
      <c r="U1665" s="163">
        <v>39902</v>
      </c>
      <c r="V1665" s="19">
        <v>3</v>
      </c>
      <c r="W1665" s="20">
        <v>26</v>
      </c>
      <c r="X1665" s="437" t="str">
        <f t="shared" si="204"/>
        <v>OK</v>
      </c>
      <c r="Y1665" s="334">
        <f t="shared" si="206"/>
        <v>0</v>
      </c>
      <c r="Z1665" s="20" t="str">
        <f t="shared" si="205"/>
        <v>Black</v>
      </c>
      <c r="AA1665" s="75">
        <v>39919</v>
      </c>
      <c r="AB1665" s="1223"/>
      <c r="AC1665" s="147">
        <f t="shared" si="207"/>
        <v>16</v>
      </c>
      <c r="AD1665" s="20" t="str">
        <f t="shared" si="209"/>
        <v>OK</v>
      </c>
      <c r="AE1665" s="11" t="str">
        <f t="shared" si="208"/>
        <v>-</v>
      </c>
      <c r="AF1665" s="20" t="e">
        <f>IF(#REF!="","",AA1665-#REF!)</f>
        <v>#REF!</v>
      </c>
      <c r="AG1665" s="97"/>
      <c r="AH1665" s="62"/>
      <c r="AI1665"/>
      <c r="AJ1665"/>
    </row>
    <row r="1666" spans="1:36" s="32" customFormat="1" hidden="1" outlineLevel="1" x14ac:dyDescent="0.2">
      <c r="A1666"/>
      <c r="B1666" s="19">
        <v>4</v>
      </c>
      <c r="C1666" s="383">
        <v>64</v>
      </c>
      <c r="D1666" s="20" t="s">
        <v>29</v>
      </c>
      <c r="E1666" s="153">
        <v>39902</v>
      </c>
      <c r="F1666" s="91"/>
      <c r="G1666" s="19">
        <v>4</v>
      </c>
      <c r="H1666" s="20">
        <v>64</v>
      </c>
      <c r="I1666" s="20">
        <v>64</v>
      </c>
      <c r="J1666" s="20">
        <v>64</v>
      </c>
      <c r="K1666" s="20">
        <v>0</v>
      </c>
      <c r="L1666" s="156">
        <v>39910</v>
      </c>
      <c r="M1666" s="92"/>
      <c r="N1666" s="19">
        <v>4</v>
      </c>
      <c r="O1666" s="20">
        <v>64</v>
      </c>
      <c r="P1666" s="20">
        <v>64</v>
      </c>
      <c r="Q1666" s="20">
        <v>0</v>
      </c>
      <c r="R1666" s="20">
        <v>64</v>
      </c>
      <c r="S1666" s="4">
        <v>0</v>
      </c>
      <c r="T1666" s="4">
        <v>0</v>
      </c>
      <c r="U1666" s="163">
        <v>39902</v>
      </c>
      <c r="V1666" s="19">
        <v>4</v>
      </c>
      <c r="W1666" s="20">
        <v>64</v>
      </c>
      <c r="X1666" s="437" t="str">
        <f t="shared" si="204"/>
        <v>OK</v>
      </c>
      <c r="Y1666" s="334">
        <f t="shared" si="206"/>
        <v>0</v>
      </c>
      <c r="Z1666" s="20" t="str">
        <f t="shared" si="205"/>
        <v>Credial</v>
      </c>
      <c r="AA1666" s="75">
        <v>39919</v>
      </c>
      <c r="AB1666" s="1223"/>
      <c r="AC1666" s="147">
        <f t="shared" si="207"/>
        <v>16</v>
      </c>
      <c r="AD1666" s="20" t="str">
        <f t="shared" si="209"/>
        <v>OK</v>
      </c>
      <c r="AE1666" s="11" t="str">
        <f t="shared" si="208"/>
        <v>-</v>
      </c>
      <c r="AF1666" s="20" t="e">
        <f>IF(#REF!="","",AA1666-#REF!)</f>
        <v>#REF!</v>
      </c>
      <c r="AG1666" s="97"/>
      <c r="AH1666" s="62"/>
      <c r="AI1666"/>
      <c r="AJ1666"/>
    </row>
    <row r="1667" spans="1:36" s="32" customFormat="1" hidden="1" outlineLevel="1" x14ac:dyDescent="0.2">
      <c r="A1667"/>
      <c r="B1667" s="19">
        <v>5</v>
      </c>
      <c r="C1667" s="383">
        <v>203</v>
      </c>
      <c r="D1667" s="20" t="s">
        <v>54</v>
      </c>
      <c r="E1667" s="153">
        <v>39902</v>
      </c>
      <c r="F1667" s="91"/>
      <c r="G1667" s="19">
        <v>5</v>
      </c>
      <c r="H1667" s="20">
        <v>203</v>
      </c>
      <c r="I1667" s="20">
        <v>203</v>
      </c>
      <c r="J1667" s="20">
        <v>203</v>
      </c>
      <c r="K1667" s="20">
        <v>0</v>
      </c>
      <c r="L1667" s="156">
        <v>39910</v>
      </c>
      <c r="M1667" s="92"/>
      <c r="N1667" s="19">
        <v>5</v>
      </c>
      <c r="O1667" s="20">
        <v>203</v>
      </c>
      <c r="P1667" s="20">
        <v>203</v>
      </c>
      <c r="Q1667" s="20">
        <v>0</v>
      </c>
      <c r="R1667" s="20">
        <v>203</v>
      </c>
      <c r="S1667" s="4">
        <v>0</v>
      </c>
      <c r="T1667" s="4">
        <v>0</v>
      </c>
      <c r="U1667" s="163">
        <v>39902</v>
      </c>
      <c r="V1667" s="19">
        <v>5</v>
      </c>
      <c r="W1667" s="20">
        <v>203</v>
      </c>
      <c r="X1667" s="437" t="str">
        <f t="shared" si="204"/>
        <v>OK</v>
      </c>
      <c r="Y1667" s="334">
        <f t="shared" si="206"/>
        <v>0</v>
      </c>
      <c r="Z1667" s="20" t="str">
        <f t="shared" si="205"/>
        <v>Ikea</v>
      </c>
      <c r="AA1667" s="75">
        <v>39919</v>
      </c>
      <c r="AB1667" s="1223"/>
      <c r="AC1667" s="147">
        <f t="shared" si="207"/>
        <v>16</v>
      </c>
      <c r="AD1667" s="20" t="str">
        <f t="shared" si="209"/>
        <v>OK</v>
      </c>
      <c r="AE1667" s="11" t="str">
        <f t="shared" si="208"/>
        <v>-</v>
      </c>
      <c r="AF1667" s="20" t="e">
        <f>IF(#REF!="","",AA1667-#REF!)</f>
        <v>#REF!</v>
      </c>
      <c r="AG1667" s="97"/>
      <c r="AH1667" s="62"/>
      <c r="AI1667"/>
      <c r="AJ1667"/>
    </row>
    <row r="1668" spans="1:36" s="32" customFormat="1" hidden="1" outlineLevel="1" x14ac:dyDescent="0.2">
      <c r="A1668"/>
      <c r="B1668" s="19">
        <v>6</v>
      </c>
      <c r="C1668" s="383">
        <v>52</v>
      </c>
      <c r="D1668" s="20" t="s">
        <v>31</v>
      </c>
      <c r="E1668" s="153">
        <v>39902</v>
      </c>
      <c r="F1668" s="91"/>
      <c r="G1668" s="19">
        <v>6</v>
      </c>
      <c r="H1668" s="20">
        <v>52</v>
      </c>
      <c r="I1668" s="20">
        <v>52</v>
      </c>
      <c r="J1668" s="20">
        <v>52</v>
      </c>
      <c r="K1668" s="20">
        <v>0</v>
      </c>
      <c r="L1668" s="156">
        <v>39910</v>
      </c>
      <c r="M1668" s="92"/>
      <c r="N1668" s="19">
        <v>6</v>
      </c>
      <c r="O1668" s="20">
        <v>52</v>
      </c>
      <c r="P1668" s="20">
        <v>52</v>
      </c>
      <c r="Q1668" s="20">
        <v>0</v>
      </c>
      <c r="R1668" s="20">
        <v>52</v>
      </c>
      <c r="S1668" s="4">
        <v>0</v>
      </c>
      <c r="T1668" s="4">
        <v>0</v>
      </c>
      <c r="U1668" s="163">
        <v>39902</v>
      </c>
      <c r="V1668" s="19">
        <v>6</v>
      </c>
      <c r="W1668" s="20">
        <v>52</v>
      </c>
      <c r="X1668" s="437" t="str">
        <f t="shared" si="204"/>
        <v>OK</v>
      </c>
      <c r="Y1668" s="334">
        <f t="shared" si="206"/>
        <v>0</v>
      </c>
      <c r="Z1668" s="20" t="str">
        <f t="shared" si="205"/>
        <v>Moviflor</v>
      </c>
      <c r="AA1668" s="75">
        <v>39919</v>
      </c>
      <c r="AB1668" s="1223"/>
      <c r="AC1668" s="147">
        <f t="shared" si="207"/>
        <v>16</v>
      </c>
      <c r="AD1668" s="20" t="str">
        <f t="shared" si="209"/>
        <v>OK</v>
      </c>
      <c r="AE1668" s="11" t="str">
        <f t="shared" si="208"/>
        <v>-</v>
      </c>
      <c r="AF1668" s="20" t="e">
        <f>IF(#REF!="","",AA1668-#REF!)</f>
        <v>#REF!</v>
      </c>
      <c r="AG1668" s="97"/>
      <c r="AH1668" s="62"/>
      <c r="AI1668"/>
      <c r="AJ1668"/>
    </row>
    <row r="1669" spans="1:36" s="32" customFormat="1" hidden="1" outlineLevel="1" x14ac:dyDescent="0.2">
      <c r="A1669"/>
      <c r="B1669" s="19">
        <v>7</v>
      </c>
      <c r="C1669" s="383">
        <v>135</v>
      </c>
      <c r="D1669" s="20" t="s">
        <v>32</v>
      </c>
      <c r="E1669" s="153">
        <v>39902</v>
      </c>
      <c r="F1669" s="91"/>
      <c r="G1669" s="19">
        <v>7</v>
      </c>
      <c r="H1669" s="20">
        <v>135</v>
      </c>
      <c r="I1669" s="20">
        <v>135</v>
      </c>
      <c r="J1669" s="20">
        <v>135</v>
      </c>
      <c r="K1669" s="20">
        <v>0</v>
      </c>
      <c r="L1669" s="156">
        <v>39910</v>
      </c>
      <c r="M1669" s="92"/>
      <c r="N1669" s="19">
        <v>7</v>
      </c>
      <c r="O1669" s="20">
        <v>135</v>
      </c>
      <c r="P1669" s="20">
        <v>135</v>
      </c>
      <c r="Q1669" s="20">
        <v>0</v>
      </c>
      <c r="R1669" s="20">
        <v>135</v>
      </c>
      <c r="S1669" s="4">
        <v>0</v>
      </c>
      <c r="T1669" s="4">
        <v>0</v>
      </c>
      <c r="U1669" s="163">
        <v>39902</v>
      </c>
      <c r="V1669" s="19">
        <v>7</v>
      </c>
      <c r="W1669" s="20">
        <v>135</v>
      </c>
      <c r="X1669" s="437" t="str">
        <f t="shared" si="204"/>
        <v>OK</v>
      </c>
      <c r="Y1669" s="334">
        <f t="shared" si="206"/>
        <v>0</v>
      </c>
      <c r="Z1669" s="20" t="str">
        <f t="shared" si="205"/>
        <v>Conforama</v>
      </c>
      <c r="AA1669" s="75">
        <v>39919</v>
      </c>
      <c r="AB1669" s="1223"/>
      <c r="AC1669" s="147">
        <f t="shared" si="207"/>
        <v>16</v>
      </c>
      <c r="AD1669" s="20" t="str">
        <f t="shared" si="209"/>
        <v>OK</v>
      </c>
      <c r="AE1669" s="11" t="str">
        <f t="shared" si="208"/>
        <v>-</v>
      </c>
      <c r="AF1669" s="20" t="e">
        <f>IF(#REF!="","",AA1669-#REF!)</f>
        <v>#REF!</v>
      </c>
      <c r="AG1669" s="97"/>
      <c r="AH1669" s="62"/>
      <c r="AI1669"/>
      <c r="AJ1669"/>
    </row>
    <row r="1670" spans="1:36" s="32" customFormat="1" hidden="1" outlineLevel="1" x14ac:dyDescent="0.2">
      <c r="A1670"/>
      <c r="B1670" s="19">
        <v>8</v>
      </c>
      <c r="C1670" s="383">
        <v>22</v>
      </c>
      <c r="D1670" s="20" t="s">
        <v>34</v>
      </c>
      <c r="E1670" s="153">
        <v>39902</v>
      </c>
      <c r="F1670" s="91"/>
      <c r="G1670" s="19">
        <v>8</v>
      </c>
      <c r="H1670" s="20">
        <v>22</v>
      </c>
      <c r="I1670" s="20">
        <v>22</v>
      </c>
      <c r="J1670" s="20">
        <v>22</v>
      </c>
      <c r="K1670" s="20">
        <v>0</v>
      </c>
      <c r="L1670" s="156">
        <v>39910</v>
      </c>
      <c r="M1670" s="92"/>
      <c r="N1670" s="19">
        <v>8</v>
      </c>
      <c r="O1670" s="20">
        <v>22</v>
      </c>
      <c r="P1670" s="20">
        <v>22</v>
      </c>
      <c r="Q1670" s="20">
        <v>0</v>
      </c>
      <c r="R1670" s="20">
        <v>22</v>
      </c>
      <c r="S1670" s="4">
        <v>0</v>
      </c>
      <c r="T1670" s="4">
        <v>0</v>
      </c>
      <c r="U1670" s="163">
        <v>39902</v>
      </c>
      <c r="V1670" s="19">
        <v>8</v>
      </c>
      <c r="W1670" s="20">
        <v>22</v>
      </c>
      <c r="X1670" s="437" t="str">
        <f t="shared" si="204"/>
        <v>OK</v>
      </c>
      <c r="Y1670" s="334">
        <f t="shared" si="206"/>
        <v>0</v>
      </c>
      <c r="Z1670" s="20" t="str">
        <f t="shared" si="205"/>
        <v>Euronics</v>
      </c>
      <c r="AA1670" s="75">
        <v>39919</v>
      </c>
      <c r="AB1670" s="1223"/>
      <c r="AC1670" s="147">
        <f t="shared" si="207"/>
        <v>16</v>
      </c>
      <c r="AD1670" s="20" t="str">
        <f t="shared" si="209"/>
        <v>OK</v>
      </c>
      <c r="AE1670" s="11" t="str">
        <f t="shared" si="208"/>
        <v>-</v>
      </c>
      <c r="AF1670" s="20" t="e">
        <f>IF(#REF!="","",AA1670-#REF!)</f>
        <v>#REF!</v>
      </c>
      <c r="AG1670" s="97"/>
      <c r="AH1670" s="62"/>
      <c r="AI1670"/>
      <c r="AJ1670"/>
    </row>
    <row r="1671" spans="1:36" s="32" customFormat="1" hidden="1" outlineLevel="1" x14ac:dyDescent="0.2">
      <c r="A1671"/>
      <c r="B1671" s="19">
        <v>9</v>
      </c>
      <c r="C1671" s="383">
        <v>3</v>
      </c>
      <c r="D1671" s="20" t="s">
        <v>35</v>
      </c>
      <c r="E1671" s="153">
        <v>39902</v>
      </c>
      <c r="F1671" s="91"/>
      <c r="G1671" s="19">
        <v>9</v>
      </c>
      <c r="H1671" s="20">
        <v>3</v>
      </c>
      <c r="I1671" s="20">
        <v>3</v>
      </c>
      <c r="J1671" s="20">
        <v>3</v>
      </c>
      <c r="K1671" s="20">
        <v>0</v>
      </c>
      <c r="L1671" s="156">
        <v>39910</v>
      </c>
      <c r="M1671" s="92"/>
      <c r="N1671" s="19">
        <v>9</v>
      </c>
      <c r="O1671" s="20">
        <v>3</v>
      </c>
      <c r="P1671" s="20">
        <v>3</v>
      </c>
      <c r="Q1671" s="20">
        <v>0</v>
      </c>
      <c r="R1671" s="20">
        <v>3</v>
      </c>
      <c r="S1671" s="4">
        <v>0</v>
      </c>
      <c r="T1671" s="4">
        <v>0</v>
      </c>
      <c r="U1671" s="163">
        <v>39902</v>
      </c>
      <c r="V1671" s="19">
        <v>9</v>
      </c>
      <c r="W1671" s="20">
        <v>3</v>
      </c>
      <c r="X1671" s="437" t="str">
        <f t="shared" si="204"/>
        <v>OK</v>
      </c>
      <c r="Y1671" s="334">
        <f t="shared" si="206"/>
        <v>0</v>
      </c>
      <c r="Z1671" s="20" t="str">
        <f t="shared" si="205"/>
        <v>Tien 21</v>
      </c>
      <c r="AA1671" s="75">
        <v>39919</v>
      </c>
      <c r="AB1671" s="1223"/>
      <c r="AC1671" s="147">
        <f t="shared" si="207"/>
        <v>16</v>
      </c>
      <c r="AD1671" s="20" t="str">
        <f t="shared" si="209"/>
        <v>OK</v>
      </c>
      <c r="AE1671" s="11" t="str">
        <f t="shared" si="208"/>
        <v>-</v>
      </c>
      <c r="AF1671" s="20" t="e">
        <f>IF(#REF!="","",AA1671-#REF!)</f>
        <v>#REF!</v>
      </c>
      <c r="AG1671" s="97"/>
      <c r="AH1671" s="62"/>
      <c r="AI1671"/>
      <c r="AJ1671"/>
    </row>
    <row r="1672" spans="1:36" s="32" customFormat="1" hidden="1" outlineLevel="1" x14ac:dyDescent="0.2">
      <c r="A1672"/>
      <c r="B1672" s="22">
        <v>10</v>
      </c>
      <c r="C1672" s="404">
        <v>8</v>
      </c>
      <c r="D1672" s="21" t="s">
        <v>36</v>
      </c>
      <c r="E1672" s="153">
        <v>39902</v>
      </c>
      <c r="F1672" s="91"/>
      <c r="G1672" s="22">
        <v>10</v>
      </c>
      <c r="H1672" s="21">
        <v>8</v>
      </c>
      <c r="I1672" s="21">
        <v>8</v>
      </c>
      <c r="J1672" s="21">
        <v>8</v>
      </c>
      <c r="K1672" s="21">
        <v>0</v>
      </c>
      <c r="L1672" s="157">
        <v>39910</v>
      </c>
      <c r="M1672" s="92"/>
      <c r="N1672" s="22">
        <v>10</v>
      </c>
      <c r="O1672" s="21">
        <v>8</v>
      </c>
      <c r="P1672" s="21">
        <v>8</v>
      </c>
      <c r="Q1672" s="21">
        <v>0</v>
      </c>
      <c r="R1672" s="21">
        <v>8</v>
      </c>
      <c r="S1672" s="14">
        <v>0</v>
      </c>
      <c r="T1672" s="14">
        <v>0</v>
      </c>
      <c r="U1672" s="163">
        <v>39902</v>
      </c>
      <c r="V1672" s="22">
        <v>10</v>
      </c>
      <c r="W1672" s="21">
        <v>8</v>
      </c>
      <c r="X1672" s="437" t="str">
        <f t="shared" ref="X1672:X1735" si="210">IF(C1672=W1672,"OK",IF(W1672=R1672,"ERRO",IF(W1672="","KO",IF(W1672=J1672,"ERRO"))))</f>
        <v>OK</v>
      </c>
      <c r="Y1672" s="334">
        <f t="shared" si="206"/>
        <v>0</v>
      </c>
      <c r="Z1672" s="21" t="str">
        <f t="shared" si="205"/>
        <v>Confort</v>
      </c>
      <c r="AA1672" s="75">
        <v>39919</v>
      </c>
      <c r="AB1672" s="1224"/>
      <c r="AC1672" s="147">
        <f t="shared" si="207"/>
        <v>16</v>
      </c>
      <c r="AD1672" s="20" t="str">
        <f t="shared" si="209"/>
        <v>OK</v>
      </c>
      <c r="AE1672" s="11" t="str">
        <f t="shared" si="208"/>
        <v>-</v>
      </c>
      <c r="AF1672" s="20" t="e">
        <f>IF(#REF!="","",AA1672-#REF!)</f>
        <v>#REF!</v>
      </c>
      <c r="AG1672" s="97"/>
      <c r="AH1672" s="62"/>
      <c r="AI1672"/>
      <c r="AJ1672"/>
    </row>
    <row r="1673" spans="1:36" s="32" customFormat="1" hidden="1" outlineLevel="1" x14ac:dyDescent="0.2">
      <c r="A1673"/>
      <c r="B1673" s="19">
        <v>1</v>
      </c>
      <c r="C1673" s="383">
        <v>199</v>
      </c>
      <c r="D1673" s="20" t="s">
        <v>24</v>
      </c>
      <c r="E1673" s="153">
        <v>39910</v>
      </c>
      <c r="F1673" s="91"/>
      <c r="G1673" s="19">
        <v>1</v>
      </c>
      <c r="H1673" s="20">
        <v>128</v>
      </c>
      <c r="I1673" s="20">
        <v>199</v>
      </c>
      <c r="J1673" s="20">
        <v>199</v>
      </c>
      <c r="K1673" s="20">
        <v>0</v>
      </c>
      <c r="L1673" s="156">
        <v>39911</v>
      </c>
      <c r="M1673" s="92"/>
      <c r="N1673" s="19">
        <v>1</v>
      </c>
      <c r="O1673" s="20">
        <v>199</v>
      </c>
      <c r="P1673" s="20">
        <v>199</v>
      </c>
      <c r="Q1673" s="20">
        <v>0</v>
      </c>
      <c r="R1673" s="20">
        <v>199</v>
      </c>
      <c r="S1673" s="4">
        <v>0</v>
      </c>
      <c r="T1673" s="4">
        <v>0</v>
      </c>
      <c r="U1673" s="163">
        <v>39910</v>
      </c>
      <c r="V1673" s="106">
        <v>1</v>
      </c>
      <c r="W1673" s="20">
        <v>199</v>
      </c>
      <c r="X1673" s="437" t="str">
        <f t="shared" si="210"/>
        <v>OK</v>
      </c>
      <c r="Y1673" s="334">
        <f t="shared" si="206"/>
        <v>0</v>
      </c>
      <c r="Z1673" s="20" t="str">
        <f t="shared" si="205"/>
        <v>White</v>
      </c>
      <c r="AA1673" s="75">
        <v>39920</v>
      </c>
      <c r="AB1673" s="1222">
        <f>SUM(W1673:W1682)</f>
        <v>379</v>
      </c>
      <c r="AC1673" s="147">
        <f t="shared" si="207"/>
        <v>10</v>
      </c>
      <c r="AD1673" s="20" t="str">
        <f t="shared" si="209"/>
        <v>OK</v>
      </c>
      <c r="AE1673" s="11" t="str">
        <f t="shared" si="208"/>
        <v>-</v>
      </c>
      <c r="AF1673" s="20" t="e">
        <f>IF(#REF!="","",AA1673-#REF!)</f>
        <v>#REF!</v>
      </c>
      <c r="AG1673" s="97"/>
      <c r="AH1673" s="62"/>
      <c r="AI1673"/>
      <c r="AJ1673"/>
    </row>
    <row r="1674" spans="1:36" s="32" customFormat="1" hidden="1" outlineLevel="1" x14ac:dyDescent="0.2">
      <c r="A1674"/>
      <c r="B1674" s="19">
        <v>2</v>
      </c>
      <c r="C1674" s="383">
        <v>10</v>
      </c>
      <c r="D1674" s="20" t="s">
        <v>25</v>
      </c>
      <c r="E1674" s="153">
        <v>39910</v>
      </c>
      <c r="F1674" s="91"/>
      <c r="G1674" s="19">
        <v>2</v>
      </c>
      <c r="H1674" s="20">
        <v>10</v>
      </c>
      <c r="I1674" s="20">
        <v>10</v>
      </c>
      <c r="J1674" s="20">
        <v>10</v>
      </c>
      <c r="K1674" s="20">
        <v>0</v>
      </c>
      <c r="L1674" s="156">
        <v>39911</v>
      </c>
      <c r="M1674" s="92"/>
      <c r="N1674" s="19">
        <v>2</v>
      </c>
      <c r="O1674" s="20">
        <v>10</v>
      </c>
      <c r="P1674" s="20">
        <v>10</v>
      </c>
      <c r="Q1674" s="20">
        <v>0</v>
      </c>
      <c r="R1674" s="20">
        <v>10</v>
      </c>
      <c r="S1674" s="4">
        <v>0</v>
      </c>
      <c r="T1674" s="4">
        <v>0</v>
      </c>
      <c r="U1674" s="163">
        <v>39910</v>
      </c>
      <c r="V1674" s="106">
        <v>2</v>
      </c>
      <c r="W1674" s="20">
        <v>10</v>
      </c>
      <c r="X1674" s="437" t="str">
        <f t="shared" si="210"/>
        <v>OK</v>
      </c>
      <c r="Y1674" s="334">
        <f t="shared" si="206"/>
        <v>0</v>
      </c>
      <c r="Z1674" s="20" t="str">
        <f t="shared" si="205"/>
        <v>Green</v>
      </c>
      <c r="AA1674" s="75">
        <v>39920</v>
      </c>
      <c r="AB1674" s="1223"/>
      <c r="AC1674" s="147">
        <f t="shared" si="207"/>
        <v>10</v>
      </c>
      <c r="AD1674" s="20" t="str">
        <f t="shared" si="209"/>
        <v>OK</v>
      </c>
      <c r="AE1674" s="11" t="str">
        <f t="shared" si="208"/>
        <v>-</v>
      </c>
      <c r="AF1674" s="20" t="e">
        <f>IF(#REF!="","",AA1674-#REF!)</f>
        <v>#REF!</v>
      </c>
      <c r="AG1674" s="97"/>
      <c r="AH1674" s="62"/>
      <c r="AI1674"/>
      <c r="AJ1674"/>
    </row>
    <row r="1675" spans="1:36" s="32" customFormat="1" hidden="1" outlineLevel="1" x14ac:dyDescent="0.2">
      <c r="A1675"/>
      <c r="B1675" s="19">
        <v>3</v>
      </c>
      <c r="C1675" s="383">
        <v>6</v>
      </c>
      <c r="D1675" s="20" t="s">
        <v>26</v>
      </c>
      <c r="E1675" s="153">
        <v>39910</v>
      </c>
      <c r="F1675" s="91"/>
      <c r="G1675" s="19">
        <v>3</v>
      </c>
      <c r="H1675" s="20">
        <v>6</v>
      </c>
      <c r="I1675" s="20">
        <v>6</v>
      </c>
      <c r="J1675" s="20">
        <v>6</v>
      </c>
      <c r="K1675" s="20">
        <v>0</v>
      </c>
      <c r="L1675" s="156">
        <v>39911</v>
      </c>
      <c r="M1675" s="92"/>
      <c r="N1675" s="19">
        <v>3</v>
      </c>
      <c r="O1675" s="20">
        <v>6</v>
      </c>
      <c r="P1675" s="20">
        <v>6</v>
      </c>
      <c r="Q1675" s="20">
        <v>0</v>
      </c>
      <c r="R1675" s="20">
        <v>6</v>
      </c>
      <c r="S1675" s="4">
        <v>0</v>
      </c>
      <c r="T1675" s="4">
        <v>0</v>
      </c>
      <c r="U1675" s="163">
        <v>39910</v>
      </c>
      <c r="V1675" s="106">
        <v>3</v>
      </c>
      <c r="W1675" s="20">
        <v>6</v>
      </c>
      <c r="X1675" s="437" t="str">
        <f t="shared" si="210"/>
        <v>OK</v>
      </c>
      <c r="Y1675" s="334">
        <f t="shared" si="206"/>
        <v>0</v>
      </c>
      <c r="Z1675" s="20" t="str">
        <f t="shared" si="205"/>
        <v>Black</v>
      </c>
      <c r="AA1675" s="75">
        <v>39920</v>
      </c>
      <c r="AB1675" s="1223"/>
      <c r="AC1675" s="147">
        <f t="shared" si="207"/>
        <v>10</v>
      </c>
      <c r="AD1675" s="20" t="str">
        <f t="shared" si="209"/>
        <v>OK</v>
      </c>
      <c r="AE1675" s="11" t="str">
        <f t="shared" si="208"/>
        <v>-</v>
      </c>
      <c r="AF1675" s="20" t="e">
        <f>IF(#REF!="","",AA1675-#REF!)</f>
        <v>#REF!</v>
      </c>
      <c r="AG1675" s="97"/>
      <c r="AH1675" s="62"/>
      <c r="AI1675"/>
      <c r="AJ1675"/>
    </row>
    <row r="1676" spans="1:36" s="32" customFormat="1" hidden="1" outlineLevel="1" x14ac:dyDescent="0.2">
      <c r="A1676"/>
      <c r="B1676" s="19">
        <v>4</v>
      </c>
      <c r="C1676" s="383">
        <v>18</v>
      </c>
      <c r="D1676" s="20" t="s">
        <v>29</v>
      </c>
      <c r="E1676" s="153">
        <v>39910</v>
      </c>
      <c r="F1676" s="91"/>
      <c r="G1676" s="19">
        <v>4</v>
      </c>
      <c r="H1676" s="20">
        <v>18</v>
      </c>
      <c r="I1676" s="20">
        <v>18</v>
      </c>
      <c r="J1676" s="20">
        <v>18</v>
      </c>
      <c r="K1676" s="20">
        <v>0</v>
      </c>
      <c r="L1676" s="156">
        <v>39911</v>
      </c>
      <c r="M1676" s="92"/>
      <c r="N1676" s="19">
        <v>4</v>
      </c>
      <c r="O1676" s="20">
        <v>18</v>
      </c>
      <c r="P1676" s="20">
        <v>18</v>
      </c>
      <c r="Q1676" s="20">
        <v>0</v>
      </c>
      <c r="R1676" s="20">
        <v>18</v>
      </c>
      <c r="S1676" s="4">
        <v>0</v>
      </c>
      <c r="T1676" s="4">
        <v>0</v>
      </c>
      <c r="U1676" s="163">
        <v>39910</v>
      </c>
      <c r="V1676" s="106">
        <v>4</v>
      </c>
      <c r="W1676" s="20">
        <v>18</v>
      </c>
      <c r="X1676" s="437" t="str">
        <f t="shared" si="210"/>
        <v>OK</v>
      </c>
      <c r="Y1676" s="334">
        <f t="shared" si="206"/>
        <v>0</v>
      </c>
      <c r="Z1676" s="20" t="str">
        <f t="shared" ref="Z1676:Z1739" si="211">IF(D1676="","",D1676)</f>
        <v>Credial</v>
      </c>
      <c r="AA1676" s="75">
        <v>39920</v>
      </c>
      <c r="AB1676" s="1223"/>
      <c r="AC1676" s="147">
        <f t="shared" si="207"/>
        <v>10</v>
      </c>
      <c r="AD1676" s="20" t="str">
        <f t="shared" si="209"/>
        <v>OK</v>
      </c>
      <c r="AE1676" s="11" t="str">
        <f t="shared" si="208"/>
        <v>-</v>
      </c>
      <c r="AF1676" s="20" t="e">
        <f>IF(#REF!="","",AA1676-#REF!)</f>
        <v>#REF!</v>
      </c>
      <c r="AG1676" s="97"/>
      <c r="AH1676" s="62"/>
      <c r="AI1676"/>
      <c r="AJ1676"/>
    </row>
    <row r="1677" spans="1:36" s="32" customFormat="1" hidden="1" outlineLevel="1" x14ac:dyDescent="0.2">
      <c r="A1677"/>
      <c r="B1677" s="19">
        <v>5</v>
      </c>
      <c r="C1677" s="383">
        <v>104</v>
      </c>
      <c r="D1677" s="20" t="s">
        <v>54</v>
      </c>
      <c r="E1677" s="153">
        <v>39910</v>
      </c>
      <c r="F1677" s="91"/>
      <c r="G1677" s="19">
        <v>5</v>
      </c>
      <c r="H1677" s="20">
        <v>104</v>
      </c>
      <c r="I1677" s="20">
        <v>104</v>
      </c>
      <c r="J1677" s="20">
        <v>104</v>
      </c>
      <c r="K1677" s="20">
        <v>0</v>
      </c>
      <c r="L1677" s="156">
        <v>39911</v>
      </c>
      <c r="M1677" s="92"/>
      <c r="N1677" s="19">
        <v>5</v>
      </c>
      <c r="O1677" s="20">
        <v>104</v>
      </c>
      <c r="P1677" s="20">
        <v>104</v>
      </c>
      <c r="Q1677" s="20">
        <v>0</v>
      </c>
      <c r="R1677" s="20">
        <v>104</v>
      </c>
      <c r="S1677" s="4">
        <v>0</v>
      </c>
      <c r="T1677" s="4">
        <v>0</v>
      </c>
      <c r="U1677" s="163">
        <v>39910</v>
      </c>
      <c r="V1677" s="106">
        <v>5</v>
      </c>
      <c r="W1677" s="20">
        <v>104</v>
      </c>
      <c r="X1677" s="437" t="str">
        <f t="shared" si="210"/>
        <v>OK</v>
      </c>
      <c r="Y1677" s="334">
        <f t="shared" si="206"/>
        <v>0</v>
      </c>
      <c r="Z1677" s="20" t="str">
        <f t="shared" si="211"/>
        <v>Ikea</v>
      </c>
      <c r="AA1677" s="75">
        <v>39920</v>
      </c>
      <c r="AB1677" s="1223"/>
      <c r="AC1677" s="147">
        <f t="shared" si="207"/>
        <v>10</v>
      </c>
      <c r="AD1677" s="20" t="str">
        <f t="shared" si="209"/>
        <v>OK</v>
      </c>
      <c r="AE1677" s="11" t="str">
        <f t="shared" si="208"/>
        <v>-</v>
      </c>
      <c r="AF1677" s="20" t="e">
        <f>IF(#REF!="","",AA1677-#REF!)</f>
        <v>#REF!</v>
      </c>
      <c r="AG1677" s="97"/>
      <c r="AH1677" s="62"/>
      <c r="AI1677"/>
      <c r="AJ1677"/>
    </row>
    <row r="1678" spans="1:36" s="32" customFormat="1" hidden="1" outlineLevel="1" x14ac:dyDescent="0.2">
      <c r="A1678"/>
      <c r="B1678" s="19">
        <v>6</v>
      </c>
      <c r="C1678" s="383">
        <v>7</v>
      </c>
      <c r="D1678" s="20" t="s">
        <v>31</v>
      </c>
      <c r="E1678" s="153">
        <v>39910</v>
      </c>
      <c r="F1678" s="91"/>
      <c r="G1678" s="19">
        <v>6</v>
      </c>
      <c r="H1678" s="20">
        <v>7</v>
      </c>
      <c r="I1678" s="20">
        <v>7</v>
      </c>
      <c r="J1678" s="20">
        <v>7</v>
      </c>
      <c r="K1678" s="20">
        <v>0</v>
      </c>
      <c r="L1678" s="156">
        <v>39911</v>
      </c>
      <c r="M1678" s="92"/>
      <c r="N1678" s="19">
        <v>6</v>
      </c>
      <c r="O1678" s="20">
        <v>7</v>
      </c>
      <c r="P1678" s="20">
        <v>7</v>
      </c>
      <c r="Q1678" s="20">
        <v>0</v>
      </c>
      <c r="R1678" s="20">
        <v>7</v>
      </c>
      <c r="S1678" s="4">
        <v>0</v>
      </c>
      <c r="T1678" s="4">
        <v>0</v>
      </c>
      <c r="U1678" s="163">
        <v>39910</v>
      </c>
      <c r="V1678" s="106">
        <v>6</v>
      </c>
      <c r="W1678" s="20">
        <v>7</v>
      </c>
      <c r="X1678" s="437" t="str">
        <f t="shared" si="210"/>
        <v>OK</v>
      </c>
      <c r="Y1678" s="334">
        <f t="shared" si="206"/>
        <v>0</v>
      </c>
      <c r="Z1678" s="20" t="str">
        <f t="shared" si="211"/>
        <v>Moviflor</v>
      </c>
      <c r="AA1678" s="75">
        <v>39920</v>
      </c>
      <c r="AB1678" s="1223"/>
      <c r="AC1678" s="147">
        <f t="shared" si="207"/>
        <v>10</v>
      </c>
      <c r="AD1678" s="20" t="str">
        <f t="shared" si="209"/>
        <v>OK</v>
      </c>
      <c r="AE1678" s="11" t="str">
        <f t="shared" si="208"/>
        <v>-</v>
      </c>
      <c r="AF1678" s="20" t="e">
        <f>IF(#REF!="","",AA1678-#REF!)</f>
        <v>#REF!</v>
      </c>
      <c r="AG1678" s="97"/>
      <c r="AH1678" s="62"/>
      <c r="AI1678"/>
      <c r="AJ1678"/>
    </row>
    <row r="1679" spans="1:36" s="32" customFormat="1" hidden="1" outlineLevel="1" x14ac:dyDescent="0.2">
      <c r="A1679"/>
      <c r="B1679" s="19">
        <v>7</v>
      </c>
      <c r="C1679" s="383">
        <v>26</v>
      </c>
      <c r="D1679" s="20" t="s">
        <v>32</v>
      </c>
      <c r="E1679" s="153">
        <v>39910</v>
      </c>
      <c r="F1679" s="91"/>
      <c r="G1679" s="19">
        <v>7</v>
      </c>
      <c r="H1679" s="20">
        <v>26</v>
      </c>
      <c r="I1679" s="20">
        <v>26</v>
      </c>
      <c r="J1679" s="20">
        <v>26</v>
      </c>
      <c r="K1679" s="20">
        <v>0</v>
      </c>
      <c r="L1679" s="156">
        <v>39911</v>
      </c>
      <c r="M1679" s="92"/>
      <c r="N1679" s="19">
        <v>7</v>
      </c>
      <c r="O1679" s="20">
        <v>26</v>
      </c>
      <c r="P1679" s="20">
        <v>26</v>
      </c>
      <c r="Q1679" s="20">
        <v>0</v>
      </c>
      <c r="R1679" s="20">
        <v>26</v>
      </c>
      <c r="S1679" s="4">
        <v>0</v>
      </c>
      <c r="T1679" s="4">
        <v>0</v>
      </c>
      <c r="U1679" s="163">
        <v>39910</v>
      </c>
      <c r="V1679" s="106">
        <v>7</v>
      </c>
      <c r="W1679" s="20">
        <v>26</v>
      </c>
      <c r="X1679" s="437" t="str">
        <f t="shared" si="210"/>
        <v>OK</v>
      </c>
      <c r="Y1679" s="334">
        <f t="shared" si="206"/>
        <v>0</v>
      </c>
      <c r="Z1679" s="20" t="str">
        <f t="shared" si="211"/>
        <v>Conforama</v>
      </c>
      <c r="AA1679" s="75">
        <v>39920</v>
      </c>
      <c r="AB1679" s="1223"/>
      <c r="AC1679" s="147">
        <f t="shared" si="207"/>
        <v>10</v>
      </c>
      <c r="AD1679" s="20" t="str">
        <f t="shared" si="209"/>
        <v>OK</v>
      </c>
      <c r="AE1679" s="11" t="str">
        <f t="shared" si="208"/>
        <v>-</v>
      </c>
      <c r="AF1679" s="20" t="e">
        <f>IF(#REF!="","",AA1679-#REF!)</f>
        <v>#REF!</v>
      </c>
      <c r="AG1679" s="97"/>
      <c r="AH1679" s="62"/>
      <c r="AI1679"/>
      <c r="AJ1679"/>
    </row>
    <row r="1680" spans="1:36" s="32" customFormat="1" hidden="1" outlineLevel="1" x14ac:dyDescent="0.2">
      <c r="A1680"/>
      <c r="B1680" s="19">
        <v>8</v>
      </c>
      <c r="C1680" s="383">
        <v>1</v>
      </c>
      <c r="D1680" s="20" t="s">
        <v>34</v>
      </c>
      <c r="E1680" s="153">
        <v>39910</v>
      </c>
      <c r="F1680" s="91"/>
      <c r="G1680" s="19">
        <v>8</v>
      </c>
      <c r="H1680" s="20">
        <v>1</v>
      </c>
      <c r="I1680" s="20">
        <v>1</v>
      </c>
      <c r="J1680" s="20">
        <v>1</v>
      </c>
      <c r="K1680" s="20">
        <v>0</v>
      </c>
      <c r="L1680" s="156">
        <v>39911</v>
      </c>
      <c r="M1680" s="92"/>
      <c r="N1680" s="19">
        <v>8</v>
      </c>
      <c r="O1680" s="20">
        <v>1</v>
      </c>
      <c r="P1680" s="20">
        <v>1</v>
      </c>
      <c r="Q1680" s="20">
        <v>0</v>
      </c>
      <c r="R1680" s="20">
        <v>1</v>
      </c>
      <c r="S1680" s="4">
        <v>0</v>
      </c>
      <c r="T1680" s="4">
        <v>0</v>
      </c>
      <c r="U1680" s="163">
        <v>39910</v>
      </c>
      <c r="V1680" s="106">
        <v>8</v>
      </c>
      <c r="W1680" s="20">
        <v>1</v>
      </c>
      <c r="X1680" s="437" t="str">
        <f t="shared" si="210"/>
        <v>OK</v>
      </c>
      <c r="Y1680" s="334">
        <f t="shared" si="206"/>
        <v>0</v>
      </c>
      <c r="Z1680" s="20" t="str">
        <f t="shared" si="211"/>
        <v>Euronics</v>
      </c>
      <c r="AA1680" s="75">
        <v>39920</v>
      </c>
      <c r="AB1680" s="1223"/>
      <c r="AC1680" s="147">
        <f t="shared" si="207"/>
        <v>10</v>
      </c>
      <c r="AD1680" s="20" t="str">
        <f t="shared" si="209"/>
        <v>OK</v>
      </c>
      <c r="AE1680" s="11" t="str">
        <f t="shared" si="208"/>
        <v>-</v>
      </c>
      <c r="AF1680" s="20" t="e">
        <f>IF(#REF!="","",AA1680-#REF!)</f>
        <v>#REF!</v>
      </c>
      <c r="AG1680" s="97"/>
      <c r="AH1680" s="62"/>
      <c r="AI1680"/>
      <c r="AJ1680"/>
    </row>
    <row r="1681" spans="1:36" s="32" customFormat="1" hidden="1" outlineLevel="1" x14ac:dyDescent="0.2">
      <c r="A1681"/>
      <c r="B1681" s="19">
        <v>9</v>
      </c>
      <c r="C1681" s="383">
        <v>5</v>
      </c>
      <c r="D1681" s="20" t="s">
        <v>35</v>
      </c>
      <c r="E1681" s="153">
        <v>39910</v>
      </c>
      <c r="F1681" s="91"/>
      <c r="G1681" s="19">
        <v>9</v>
      </c>
      <c r="H1681" s="20">
        <v>5</v>
      </c>
      <c r="I1681" s="20">
        <v>5</v>
      </c>
      <c r="J1681" s="20">
        <v>5</v>
      </c>
      <c r="K1681" s="20">
        <v>0</v>
      </c>
      <c r="L1681" s="156">
        <v>39911</v>
      </c>
      <c r="M1681" s="92"/>
      <c r="N1681" s="19">
        <v>9</v>
      </c>
      <c r="O1681" s="20">
        <v>5</v>
      </c>
      <c r="P1681" s="20">
        <v>5</v>
      </c>
      <c r="Q1681" s="20">
        <v>0</v>
      </c>
      <c r="R1681" s="20">
        <v>5</v>
      </c>
      <c r="S1681" s="4">
        <v>0</v>
      </c>
      <c r="T1681" s="4">
        <v>0</v>
      </c>
      <c r="U1681" s="163">
        <v>39910</v>
      </c>
      <c r="V1681" s="106">
        <v>9</v>
      </c>
      <c r="W1681" s="20">
        <v>5</v>
      </c>
      <c r="X1681" s="437" t="str">
        <f t="shared" si="210"/>
        <v>OK</v>
      </c>
      <c r="Y1681" s="334">
        <f t="shared" si="206"/>
        <v>0</v>
      </c>
      <c r="Z1681" s="20" t="str">
        <f t="shared" si="211"/>
        <v>Tien 21</v>
      </c>
      <c r="AA1681" s="75">
        <v>39920</v>
      </c>
      <c r="AB1681" s="1223"/>
      <c r="AC1681" s="147">
        <f t="shared" si="207"/>
        <v>10</v>
      </c>
      <c r="AD1681" s="20" t="str">
        <f t="shared" si="209"/>
        <v>OK</v>
      </c>
      <c r="AE1681" s="11" t="str">
        <f t="shared" si="208"/>
        <v>-</v>
      </c>
      <c r="AF1681" s="20" t="e">
        <f>IF(#REF!="","",AA1681-#REF!)</f>
        <v>#REF!</v>
      </c>
      <c r="AG1681" s="97"/>
      <c r="AH1681" s="62"/>
      <c r="AI1681"/>
      <c r="AJ1681"/>
    </row>
    <row r="1682" spans="1:36" s="32" customFormat="1" hidden="1" outlineLevel="1" x14ac:dyDescent="0.2">
      <c r="A1682"/>
      <c r="B1682" s="22">
        <v>10</v>
      </c>
      <c r="C1682" s="404">
        <v>3</v>
      </c>
      <c r="D1682" s="21" t="s">
        <v>36</v>
      </c>
      <c r="E1682" s="153">
        <v>39910</v>
      </c>
      <c r="F1682" s="91"/>
      <c r="G1682" s="22">
        <v>10</v>
      </c>
      <c r="H1682" s="21">
        <v>3</v>
      </c>
      <c r="I1682" s="21">
        <v>3</v>
      </c>
      <c r="J1682" s="21">
        <v>3</v>
      </c>
      <c r="K1682" s="21">
        <v>0</v>
      </c>
      <c r="L1682" s="157">
        <v>39911</v>
      </c>
      <c r="M1682" s="92"/>
      <c r="N1682" s="22">
        <v>10</v>
      </c>
      <c r="O1682" s="21">
        <v>3</v>
      </c>
      <c r="P1682" s="21">
        <v>3</v>
      </c>
      <c r="Q1682" s="21">
        <v>0</v>
      </c>
      <c r="R1682" s="21">
        <v>3</v>
      </c>
      <c r="S1682" s="14">
        <v>0</v>
      </c>
      <c r="T1682" s="14">
        <v>0</v>
      </c>
      <c r="U1682" s="163">
        <v>39910</v>
      </c>
      <c r="V1682" s="108">
        <v>10</v>
      </c>
      <c r="W1682" s="21">
        <v>3</v>
      </c>
      <c r="X1682" s="437" t="str">
        <f t="shared" si="210"/>
        <v>OK</v>
      </c>
      <c r="Y1682" s="334">
        <f t="shared" si="206"/>
        <v>0</v>
      </c>
      <c r="Z1682" s="21" t="str">
        <f t="shared" si="211"/>
        <v>Confort</v>
      </c>
      <c r="AA1682" s="75">
        <v>39920</v>
      </c>
      <c r="AB1682" s="1224"/>
      <c r="AC1682" s="147">
        <f t="shared" si="207"/>
        <v>10</v>
      </c>
      <c r="AD1682" s="20" t="str">
        <f t="shared" si="209"/>
        <v>OK</v>
      </c>
      <c r="AE1682" s="11" t="str">
        <f t="shared" si="208"/>
        <v>-</v>
      </c>
      <c r="AF1682" s="20" t="e">
        <f>IF(#REF!="","",AA1682-#REF!)</f>
        <v>#REF!</v>
      </c>
      <c r="AG1682" s="97"/>
      <c r="AH1682" s="62"/>
      <c r="AI1682"/>
      <c r="AJ1682"/>
    </row>
    <row r="1683" spans="1:36" s="32" customFormat="1" hidden="1" outlineLevel="1" x14ac:dyDescent="0.2">
      <c r="A1683"/>
      <c r="B1683" s="30">
        <v>1</v>
      </c>
      <c r="C1683" s="406">
        <v>50</v>
      </c>
      <c r="D1683" s="31" t="s">
        <v>24</v>
      </c>
      <c r="E1683" s="153">
        <v>39917</v>
      </c>
      <c r="F1683" s="91"/>
      <c r="G1683" s="30">
        <v>1</v>
      </c>
      <c r="H1683" s="31">
        <v>171</v>
      </c>
      <c r="I1683" s="31">
        <v>50</v>
      </c>
      <c r="J1683" s="31">
        <v>50</v>
      </c>
      <c r="K1683" s="31">
        <v>0</v>
      </c>
      <c r="L1683" s="158">
        <v>39918</v>
      </c>
      <c r="M1683" s="92"/>
      <c r="N1683" s="30">
        <v>1</v>
      </c>
      <c r="O1683" s="31">
        <v>50</v>
      </c>
      <c r="P1683" s="31">
        <v>50</v>
      </c>
      <c r="Q1683" s="31">
        <v>0</v>
      </c>
      <c r="R1683" s="31">
        <v>50</v>
      </c>
      <c r="S1683" s="33">
        <v>0</v>
      </c>
      <c r="T1683" s="33">
        <v>0</v>
      </c>
      <c r="U1683" s="163">
        <v>39917</v>
      </c>
      <c r="V1683" s="106">
        <v>1</v>
      </c>
      <c r="W1683" s="20">
        <v>50</v>
      </c>
      <c r="X1683" s="437" t="str">
        <f t="shared" si="210"/>
        <v>OK</v>
      </c>
      <c r="Y1683" s="334">
        <f t="shared" si="206"/>
        <v>0</v>
      </c>
      <c r="Z1683" s="20" t="str">
        <f t="shared" si="211"/>
        <v>White</v>
      </c>
      <c r="AA1683" s="75">
        <v>39926</v>
      </c>
      <c r="AB1683" s="1222">
        <f>SUM(W1683:W1692)</f>
        <v>514</v>
      </c>
      <c r="AC1683" s="147">
        <f t="shared" si="207"/>
        <v>9</v>
      </c>
      <c r="AD1683" s="20" t="str">
        <f t="shared" si="209"/>
        <v>OK</v>
      </c>
      <c r="AE1683" s="11" t="str">
        <f t="shared" si="208"/>
        <v>-</v>
      </c>
      <c r="AF1683" s="20" t="e">
        <f>IF(#REF!="","",AA1683-#REF!)</f>
        <v>#REF!</v>
      </c>
      <c r="AG1683" s="97"/>
      <c r="AH1683" s="62"/>
      <c r="AI1683"/>
      <c r="AJ1683"/>
    </row>
    <row r="1684" spans="1:36" s="32" customFormat="1" hidden="1" outlineLevel="1" x14ac:dyDescent="0.2">
      <c r="A1684"/>
      <c r="B1684" s="19">
        <v>2</v>
      </c>
      <c r="C1684" s="383">
        <v>21</v>
      </c>
      <c r="D1684" s="20" t="s">
        <v>25</v>
      </c>
      <c r="E1684" s="153">
        <v>39917</v>
      </c>
      <c r="F1684" s="91"/>
      <c r="G1684" s="19">
        <v>2</v>
      </c>
      <c r="H1684" s="20">
        <v>21</v>
      </c>
      <c r="I1684" s="20">
        <v>21</v>
      </c>
      <c r="J1684" s="20">
        <v>21</v>
      </c>
      <c r="K1684" s="20">
        <v>0</v>
      </c>
      <c r="L1684" s="156">
        <v>39918</v>
      </c>
      <c r="M1684" s="92"/>
      <c r="N1684" s="19">
        <v>2</v>
      </c>
      <c r="O1684" s="20">
        <v>21</v>
      </c>
      <c r="P1684" s="20">
        <v>21</v>
      </c>
      <c r="Q1684" s="20">
        <v>0</v>
      </c>
      <c r="R1684" s="20">
        <v>21</v>
      </c>
      <c r="S1684" s="4">
        <v>0</v>
      </c>
      <c r="T1684" s="4">
        <v>0</v>
      </c>
      <c r="U1684" s="163">
        <v>39917</v>
      </c>
      <c r="V1684" s="106">
        <v>2</v>
      </c>
      <c r="W1684" s="20">
        <v>21</v>
      </c>
      <c r="X1684" s="437" t="str">
        <f t="shared" si="210"/>
        <v>OK</v>
      </c>
      <c r="Y1684" s="334">
        <f t="shared" si="206"/>
        <v>0</v>
      </c>
      <c r="Z1684" s="20" t="str">
        <f t="shared" si="211"/>
        <v>Green</v>
      </c>
      <c r="AA1684" s="75">
        <v>39926</v>
      </c>
      <c r="AB1684" s="1223"/>
      <c r="AC1684" s="147">
        <f t="shared" si="207"/>
        <v>9</v>
      </c>
      <c r="AD1684" s="20" t="str">
        <f t="shared" si="209"/>
        <v>OK</v>
      </c>
      <c r="AE1684" s="11" t="str">
        <f t="shared" si="208"/>
        <v>-</v>
      </c>
      <c r="AF1684" s="20" t="e">
        <f>IF(#REF!="","",AA1684-#REF!)</f>
        <v>#REF!</v>
      </c>
      <c r="AG1684" s="97"/>
      <c r="AH1684" s="62"/>
      <c r="AI1684"/>
      <c r="AJ1684"/>
    </row>
    <row r="1685" spans="1:36" s="32" customFormat="1" hidden="1" outlineLevel="1" x14ac:dyDescent="0.2">
      <c r="A1685"/>
      <c r="B1685" s="19">
        <v>3</v>
      </c>
      <c r="C1685" s="383">
        <v>10</v>
      </c>
      <c r="D1685" s="20" t="s">
        <v>26</v>
      </c>
      <c r="E1685" s="153">
        <v>39917</v>
      </c>
      <c r="F1685" s="91"/>
      <c r="G1685" s="19">
        <v>3</v>
      </c>
      <c r="H1685" s="20">
        <v>10</v>
      </c>
      <c r="I1685" s="20">
        <v>10</v>
      </c>
      <c r="J1685" s="20">
        <v>10</v>
      </c>
      <c r="K1685" s="20">
        <v>0</v>
      </c>
      <c r="L1685" s="156">
        <v>39918</v>
      </c>
      <c r="M1685" s="92"/>
      <c r="N1685" s="19">
        <v>3</v>
      </c>
      <c r="O1685" s="20">
        <v>10</v>
      </c>
      <c r="P1685" s="20">
        <v>10</v>
      </c>
      <c r="Q1685" s="20">
        <v>0</v>
      </c>
      <c r="R1685" s="20">
        <v>10</v>
      </c>
      <c r="S1685" s="4">
        <v>0</v>
      </c>
      <c r="T1685" s="4">
        <v>0</v>
      </c>
      <c r="U1685" s="163">
        <v>39917</v>
      </c>
      <c r="V1685" s="106">
        <v>3</v>
      </c>
      <c r="W1685" s="20">
        <v>10</v>
      </c>
      <c r="X1685" s="437" t="str">
        <f t="shared" si="210"/>
        <v>OK</v>
      </c>
      <c r="Y1685" s="334">
        <f t="shared" si="206"/>
        <v>0</v>
      </c>
      <c r="Z1685" s="20" t="str">
        <f t="shared" si="211"/>
        <v>Black</v>
      </c>
      <c r="AA1685" s="75">
        <v>39926</v>
      </c>
      <c r="AB1685" s="1223"/>
      <c r="AC1685" s="147">
        <f t="shared" si="207"/>
        <v>9</v>
      </c>
      <c r="AD1685" s="20" t="str">
        <f t="shared" si="209"/>
        <v>OK</v>
      </c>
      <c r="AE1685" s="11" t="str">
        <f t="shared" si="208"/>
        <v>-</v>
      </c>
      <c r="AF1685" s="20" t="e">
        <f>IF(#REF!="","",AA1685-#REF!)</f>
        <v>#REF!</v>
      </c>
      <c r="AG1685" s="97"/>
      <c r="AH1685" s="62"/>
      <c r="AI1685"/>
      <c r="AJ1685"/>
    </row>
    <row r="1686" spans="1:36" s="32" customFormat="1" hidden="1" outlineLevel="1" x14ac:dyDescent="0.2">
      <c r="A1686"/>
      <c r="B1686" s="19">
        <v>4</v>
      </c>
      <c r="C1686" s="383">
        <v>20</v>
      </c>
      <c r="D1686" s="20" t="s">
        <v>29</v>
      </c>
      <c r="E1686" s="153">
        <v>39917</v>
      </c>
      <c r="F1686" s="91"/>
      <c r="G1686" s="19">
        <v>4</v>
      </c>
      <c r="H1686" s="20">
        <v>20</v>
      </c>
      <c r="I1686" s="20">
        <v>20</v>
      </c>
      <c r="J1686" s="20">
        <v>20</v>
      </c>
      <c r="K1686" s="20">
        <v>0</v>
      </c>
      <c r="L1686" s="156">
        <v>39918</v>
      </c>
      <c r="M1686" s="92"/>
      <c r="N1686" s="19">
        <v>4</v>
      </c>
      <c r="O1686" s="20">
        <v>20</v>
      </c>
      <c r="P1686" s="20">
        <v>20</v>
      </c>
      <c r="Q1686" s="20">
        <v>0</v>
      </c>
      <c r="R1686" s="20">
        <v>20</v>
      </c>
      <c r="S1686" s="4">
        <v>0</v>
      </c>
      <c r="T1686" s="4">
        <v>0</v>
      </c>
      <c r="U1686" s="163">
        <v>39917</v>
      </c>
      <c r="V1686" s="106">
        <v>4</v>
      </c>
      <c r="W1686" s="20">
        <v>20</v>
      </c>
      <c r="X1686" s="437" t="str">
        <f t="shared" si="210"/>
        <v>OK</v>
      </c>
      <c r="Y1686" s="334">
        <f t="shared" si="206"/>
        <v>0</v>
      </c>
      <c r="Z1686" s="20" t="str">
        <f t="shared" si="211"/>
        <v>Credial</v>
      </c>
      <c r="AA1686" s="75">
        <v>39926</v>
      </c>
      <c r="AB1686" s="1223"/>
      <c r="AC1686" s="147">
        <f t="shared" si="207"/>
        <v>9</v>
      </c>
      <c r="AD1686" s="20" t="str">
        <f t="shared" si="209"/>
        <v>OK</v>
      </c>
      <c r="AE1686" s="11" t="str">
        <f t="shared" si="208"/>
        <v>-</v>
      </c>
      <c r="AF1686" s="20" t="e">
        <f>IF(#REF!="","",AA1686-#REF!)</f>
        <v>#REF!</v>
      </c>
      <c r="AG1686" s="97"/>
      <c r="AH1686" s="62"/>
      <c r="AI1686"/>
      <c r="AJ1686"/>
    </row>
    <row r="1687" spans="1:36" s="32" customFormat="1" hidden="1" outlineLevel="1" x14ac:dyDescent="0.2">
      <c r="A1687"/>
      <c r="B1687" s="19">
        <v>5</v>
      </c>
      <c r="C1687" s="383">
        <v>281</v>
      </c>
      <c r="D1687" s="20" t="s">
        <v>54</v>
      </c>
      <c r="E1687" s="153">
        <v>39917</v>
      </c>
      <c r="F1687" s="91"/>
      <c r="G1687" s="19">
        <v>5</v>
      </c>
      <c r="H1687" s="20">
        <v>281</v>
      </c>
      <c r="I1687" s="20">
        <v>281</v>
      </c>
      <c r="J1687" s="20">
        <v>281</v>
      </c>
      <c r="K1687" s="20">
        <v>0</v>
      </c>
      <c r="L1687" s="156">
        <v>39918</v>
      </c>
      <c r="M1687" s="92"/>
      <c r="N1687" s="19">
        <v>5</v>
      </c>
      <c r="O1687" s="20">
        <v>281</v>
      </c>
      <c r="P1687" s="20">
        <v>281</v>
      </c>
      <c r="Q1687" s="20">
        <v>0</v>
      </c>
      <c r="R1687" s="20">
        <v>281</v>
      </c>
      <c r="S1687" s="4">
        <v>0</v>
      </c>
      <c r="T1687" s="4">
        <v>0</v>
      </c>
      <c r="U1687" s="163">
        <v>39917</v>
      </c>
      <c r="V1687" s="106">
        <v>5</v>
      </c>
      <c r="W1687" s="20">
        <v>281</v>
      </c>
      <c r="X1687" s="437" t="str">
        <f t="shared" si="210"/>
        <v>OK</v>
      </c>
      <c r="Y1687" s="334">
        <f t="shared" si="206"/>
        <v>0</v>
      </c>
      <c r="Z1687" s="20" t="str">
        <f t="shared" si="211"/>
        <v>Ikea</v>
      </c>
      <c r="AA1687" s="75">
        <v>39926</v>
      </c>
      <c r="AB1687" s="1223"/>
      <c r="AC1687" s="147">
        <f t="shared" si="207"/>
        <v>9</v>
      </c>
      <c r="AD1687" s="20" t="str">
        <f t="shared" si="209"/>
        <v>OK</v>
      </c>
      <c r="AE1687" s="11" t="str">
        <f t="shared" si="208"/>
        <v>-</v>
      </c>
      <c r="AF1687" s="20" t="e">
        <f>IF(#REF!="","",AA1687-#REF!)</f>
        <v>#REF!</v>
      </c>
      <c r="AG1687" s="97"/>
      <c r="AH1687" s="62"/>
      <c r="AI1687"/>
      <c r="AJ1687"/>
    </row>
    <row r="1688" spans="1:36" s="32" customFormat="1" hidden="1" outlineLevel="1" x14ac:dyDescent="0.2">
      <c r="A1688"/>
      <c r="B1688" s="19">
        <v>6</v>
      </c>
      <c r="C1688" s="383">
        <v>2</v>
      </c>
      <c r="D1688" s="20" t="s">
        <v>31</v>
      </c>
      <c r="E1688" s="153">
        <v>39917</v>
      </c>
      <c r="F1688" s="91"/>
      <c r="G1688" s="19">
        <v>6</v>
      </c>
      <c r="H1688" s="20">
        <v>2</v>
      </c>
      <c r="I1688" s="20">
        <v>2</v>
      </c>
      <c r="J1688" s="20">
        <v>2</v>
      </c>
      <c r="K1688" s="20">
        <v>0</v>
      </c>
      <c r="L1688" s="156">
        <v>39918</v>
      </c>
      <c r="M1688" s="92"/>
      <c r="N1688" s="19">
        <v>6</v>
      </c>
      <c r="O1688" s="20">
        <v>2</v>
      </c>
      <c r="P1688" s="20">
        <v>2</v>
      </c>
      <c r="Q1688" s="20">
        <v>0</v>
      </c>
      <c r="R1688" s="20">
        <v>2</v>
      </c>
      <c r="S1688" s="4">
        <v>0</v>
      </c>
      <c r="T1688" s="4">
        <v>0</v>
      </c>
      <c r="U1688" s="163">
        <v>39917</v>
      </c>
      <c r="V1688" s="106">
        <v>6</v>
      </c>
      <c r="W1688" s="20">
        <v>2</v>
      </c>
      <c r="X1688" s="437" t="str">
        <f t="shared" si="210"/>
        <v>OK</v>
      </c>
      <c r="Y1688" s="334">
        <f t="shared" si="206"/>
        <v>0</v>
      </c>
      <c r="Z1688" s="20" t="str">
        <f t="shared" si="211"/>
        <v>Moviflor</v>
      </c>
      <c r="AA1688" s="75">
        <v>39926</v>
      </c>
      <c r="AB1688" s="1223"/>
      <c r="AC1688" s="147">
        <f t="shared" si="207"/>
        <v>9</v>
      </c>
      <c r="AD1688" s="20" t="str">
        <f t="shared" si="209"/>
        <v>OK</v>
      </c>
      <c r="AE1688" s="11" t="str">
        <f t="shared" si="208"/>
        <v>-</v>
      </c>
      <c r="AF1688" s="20" t="e">
        <f>IF(#REF!="","",AA1688-#REF!)</f>
        <v>#REF!</v>
      </c>
      <c r="AG1688" s="97"/>
      <c r="AH1688" s="62"/>
      <c r="AI1688"/>
      <c r="AJ1688"/>
    </row>
    <row r="1689" spans="1:36" s="32" customFormat="1" hidden="1" outlineLevel="1" x14ac:dyDescent="0.2">
      <c r="A1689"/>
      <c r="B1689" s="19">
        <v>7</v>
      </c>
      <c r="C1689" s="383">
        <v>117</v>
      </c>
      <c r="D1689" s="20" t="s">
        <v>32</v>
      </c>
      <c r="E1689" s="153">
        <v>39917</v>
      </c>
      <c r="F1689" s="91"/>
      <c r="G1689" s="19">
        <v>7</v>
      </c>
      <c r="H1689" s="20">
        <v>117</v>
      </c>
      <c r="I1689" s="20">
        <v>117</v>
      </c>
      <c r="J1689" s="20">
        <v>117</v>
      </c>
      <c r="K1689" s="20">
        <v>0</v>
      </c>
      <c r="L1689" s="156">
        <v>39918</v>
      </c>
      <c r="M1689" s="92"/>
      <c r="N1689" s="19">
        <v>7</v>
      </c>
      <c r="O1689" s="20">
        <v>117</v>
      </c>
      <c r="P1689" s="20">
        <v>117</v>
      </c>
      <c r="Q1689" s="20">
        <v>0</v>
      </c>
      <c r="R1689" s="20">
        <v>117</v>
      </c>
      <c r="S1689" s="4">
        <v>0</v>
      </c>
      <c r="T1689" s="4">
        <v>0</v>
      </c>
      <c r="U1689" s="163">
        <v>39917</v>
      </c>
      <c r="V1689" s="106">
        <v>7</v>
      </c>
      <c r="W1689" s="20">
        <v>117</v>
      </c>
      <c r="X1689" s="437" t="str">
        <f t="shared" si="210"/>
        <v>OK</v>
      </c>
      <c r="Y1689" s="334">
        <f t="shared" si="206"/>
        <v>0</v>
      </c>
      <c r="Z1689" s="20" t="str">
        <f t="shared" si="211"/>
        <v>Conforama</v>
      </c>
      <c r="AA1689" s="75">
        <v>39926</v>
      </c>
      <c r="AB1689" s="1223"/>
      <c r="AC1689" s="147">
        <f t="shared" si="207"/>
        <v>9</v>
      </c>
      <c r="AD1689" s="20" t="str">
        <f t="shared" si="209"/>
        <v>OK</v>
      </c>
      <c r="AE1689" s="11" t="str">
        <f t="shared" si="208"/>
        <v>-</v>
      </c>
      <c r="AF1689" s="20" t="e">
        <f>IF(#REF!="","",AA1689-#REF!)</f>
        <v>#REF!</v>
      </c>
      <c r="AG1689" s="97"/>
      <c r="AH1689" s="62"/>
      <c r="AI1689"/>
      <c r="AJ1689"/>
    </row>
    <row r="1690" spans="1:36" s="32" customFormat="1" hidden="1" outlineLevel="1" x14ac:dyDescent="0.2">
      <c r="A1690"/>
      <c r="B1690" s="19">
        <v>8</v>
      </c>
      <c r="C1690" s="383">
        <v>7</v>
      </c>
      <c r="D1690" s="20" t="s">
        <v>34</v>
      </c>
      <c r="E1690" s="153">
        <v>39917</v>
      </c>
      <c r="F1690" s="91"/>
      <c r="G1690" s="19">
        <v>8</v>
      </c>
      <c r="H1690" s="20">
        <v>7</v>
      </c>
      <c r="I1690" s="20">
        <v>7</v>
      </c>
      <c r="J1690" s="20">
        <v>7</v>
      </c>
      <c r="K1690" s="20">
        <v>0</v>
      </c>
      <c r="L1690" s="156">
        <v>39918</v>
      </c>
      <c r="M1690" s="92"/>
      <c r="N1690" s="19">
        <v>8</v>
      </c>
      <c r="O1690" s="20">
        <v>7</v>
      </c>
      <c r="P1690" s="20">
        <v>7</v>
      </c>
      <c r="Q1690" s="20">
        <v>0</v>
      </c>
      <c r="R1690" s="20">
        <v>7</v>
      </c>
      <c r="S1690" s="4">
        <v>0</v>
      </c>
      <c r="T1690" s="4">
        <v>0</v>
      </c>
      <c r="U1690" s="163">
        <v>39917</v>
      </c>
      <c r="V1690" s="106">
        <v>8</v>
      </c>
      <c r="W1690" s="20">
        <v>7</v>
      </c>
      <c r="X1690" s="437" t="str">
        <f t="shared" si="210"/>
        <v>OK</v>
      </c>
      <c r="Y1690" s="334">
        <f t="shared" ref="Y1690:Y1753" si="212">IF(W1690="","",+C1690-W1690)</f>
        <v>0</v>
      </c>
      <c r="Z1690" s="20" t="str">
        <f t="shared" si="211"/>
        <v>Euronics</v>
      </c>
      <c r="AA1690" s="75">
        <v>39926</v>
      </c>
      <c r="AB1690" s="1223"/>
      <c r="AC1690" s="147">
        <f t="shared" si="207"/>
        <v>9</v>
      </c>
      <c r="AD1690" s="20" t="str">
        <f t="shared" si="209"/>
        <v>OK</v>
      </c>
      <c r="AE1690" s="11" t="str">
        <f t="shared" si="208"/>
        <v>-</v>
      </c>
      <c r="AF1690" s="20" t="e">
        <f>IF(#REF!="","",AA1690-#REF!)</f>
        <v>#REF!</v>
      </c>
      <c r="AG1690" s="97"/>
      <c r="AH1690" s="62"/>
      <c r="AI1690"/>
      <c r="AJ1690"/>
    </row>
    <row r="1691" spans="1:36" s="32" customFormat="1" hidden="1" outlineLevel="1" x14ac:dyDescent="0.2">
      <c r="A1691"/>
      <c r="B1691" s="19">
        <v>9</v>
      </c>
      <c r="C1691" s="383">
        <v>3</v>
      </c>
      <c r="D1691" s="20" t="s">
        <v>35</v>
      </c>
      <c r="E1691" s="153">
        <v>39917</v>
      </c>
      <c r="F1691" s="91"/>
      <c r="G1691" s="19">
        <v>9</v>
      </c>
      <c r="H1691" s="20">
        <v>3</v>
      </c>
      <c r="I1691" s="20">
        <v>3</v>
      </c>
      <c r="J1691" s="20">
        <v>3</v>
      </c>
      <c r="K1691" s="20">
        <v>0</v>
      </c>
      <c r="L1691" s="156">
        <v>39918</v>
      </c>
      <c r="M1691" s="92"/>
      <c r="N1691" s="19">
        <v>9</v>
      </c>
      <c r="O1691" s="20">
        <v>3</v>
      </c>
      <c r="P1691" s="20">
        <v>3</v>
      </c>
      <c r="Q1691" s="20">
        <v>0</v>
      </c>
      <c r="R1691" s="20">
        <v>3</v>
      </c>
      <c r="S1691" s="4">
        <v>0</v>
      </c>
      <c r="T1691" s="4">
        <v>0</v>
      </c>
      <c r="U1691" s="163">
        <v>39917</v>
      </c>
      <c r="V1691" s="106">
        <v>9</v>
      </c>
      <c r="W1691" s="20">
        <v>3</v>
      </c>
      <c r="X1691" s="437" t="str">
        <f t="shared" si="210"/>
        <v>OK</v>
      </c>
      <c r="Y1691" s="334">
        <f t="shared" si="212"/>
        <v>0</v>
      </c>
      <c r="Z1691" s="20" t="str">
        <f t="shared" si="211"/>
        <v>Tien 21</v>
      </c>
      <c r="AA1691" s="75">
        <v>39926</v>
      </c>
      <c r="AB1691" s="1223"/>
      <c r="AC1691" s="147">
        <f t="shared" si="207"/>
        <v>9</v>
      </c>
      <c r="AD1691" s="20" t="str">
        <f t="shared" si="209"/>
        <v>OK</v>
      </c>
      <c r="AE1691" s="11" t="str">
        <f t="shared" si="208"/>
        <v>-</v>
      </c>
      <c r="AF1691" s="20" t="e">
        <f>IF(#REF!="","",AA1691-#REF!)</f>
        <v>#REF!</v>
      </c>
      <c r="AG1691" s="97"/>
      <c r="AH1691" s="62"/>
      <c r="AI1691"/>
      <c r="AJ1691"/>
    </row>
    <row r="1692" spans="1:36" s="32" customFormat="1" hidden="1" outlineLevel="1" x14ac:dyDescent="0.2">
      <c r="A1692"/>
      <c r="B1692" s="22">
        <v>10</v>
      </c>
      <c r="C1692" s="404">
        <v>3</v>
      </c>
      <c r="D1692" s="21" t="s">
        <v>36</v>
      </c>
      <c r="E1692" s="153">
        <v>39917</v>
      </c>
      <c r="F1692" s="91"/>
      <c r="G1692" s="22">
        <v>10</v>
      </c>
      <c r="H1692" s="21">
        <v>3</v>
      </c>
      <c r="I1692" s="21">
        <v>3</v>
      </c>
      <c r="J1692" s="21">
        <v>3</v>
      </c>
      <c r="K1692" s="21">
        <v>0</v>
      </c>
      <c r="L1692" s="157">
        <v>39918</v>
      </c>
      <c r="M1692" s="92"/>
      <c r="N1692" s="22">
        <v>10</v>
      </c>
      <c r="O1692" s="21">
        <v>3</v>
      </c>
      <c r="P1692" s="21">
        <v>3</v>
      </c>
      <c r="Q1692" s="21">
        <v>0</v>
      </c>
      <c r="R1692" s="21">
        <v>3</v>
      </c>
      <c r="S1692" s="14">
        <v>0</v>
      </c>
      <c r="T1692" s="14">
        <v>0</v>
      </c>
      <c r="U1692" s="163">
        <v>39917</v>
      </c>
      <c r="V1692" s="108">
        <v>10</v>
      </c>
      <c r="W1692" s="21">
        <v>3</v>
      </c>
      <c r="X1692" s="437" t="str">
        <f t="shared" si="210"/>
        <v>OK</v>
      </c>
      <c r="Y1692" s="334">
        <f t="shared" si="212"/>
        <v>0</v>
      </c>
      <c r="Z1692" s="21" t="str">
        <f t="shared" si="211"/>
        <v>Confort</v>
      </c>
      <c r="AA1692" s="75">
        <v>39926</v>
      </c>
      <c r="AB1692" s="1224"/>
      <c r="AC1692" s="147">
        <f t="shared" si="207"/>
        <v>9</v>
      </c>
      <c r="AD1692" s="20" t="str">
        <f t="shared" si="209"/>
        <v>OK</v>
      </c>
      <c r="AE1692" s="11" t="str">
        <f t="shared" si="208"/>
        <v>-</v>
      </c>
      <c r="AF1692" s="20" t="e">
        <f>IF(#REF!="","",AA1692-#REF!)</f>
        <v>#REF!</v>
      </c>
      <c r="AG1692" s="97"/>
      <c r="AH1692" s="62"/>
      <c r="AI1692"/>
      <c r="AJ1692"/>
    </row>
    <row r="1693" spans="1:36" s="32" customFormat="1" hidden="1" outlineLevel="1" x14ac:dyDescent="0.2">
      <c r="A1693"/>
      <c r="B1693" s="19">
        <v>1</v>
      </c>
      <c r="C1693" s="383">
        <v>26</v>
      </c>
      <c r="D1693" s="20" t="s">
        <v>24</v>
      </c>
      <c r="E1693" s="153">
        <v>39919</v>
      </c>
      <c r="F1693" s="91"/>
      <c r="G1693" s="19">
        <v>1</v>
      </c>
      <c r="H1693" s="20">
        <v>123</v>
      </c>
      <c r="I1693" s="20">
        <v>26</v>
      </c>
      <c r="J1693" s="20">
        <v>26</v>
      </c>
      <c r="K1693" s="20">
        <v>0</v>
      </c>
      <c r="L1693" s="156">
        <v>39920</v>
      </c>
      <c r="M1693" s="92"/>
      <c r="N1693" s="19">
        <v>1</v>
      </c>
      <c r="O1693" s="20">
        <v>26</v>
      </c>
      <c r="P1693" s="20">
        <v>26</v>
      </c>
      <c r="Q1693" s="20">
        <v>0</v>
      </c>
      <c r="R1693" s="20">
        <v>26</v>
      </c>
      <c r="S1693" s="4">
        <v>0</v>
      </c>
      <c r="T1693" s="4">
        <v>0</v>
      </c>
      <c r="U1693" s="163">
        <v>39919</v>
      </c>
      <c r="V1693" s="106">
        <v>1</v>
      </c>
      <c r="W1693" s="20">
        <v>26</v>
      </c>
      <c r="X1693" s="437" t="str">
        <f t="shared" si="210"/>
        <v>OK</v>
      </c>
      <c r="Y1693" s="334">
        <f t="shared" si="212"/>
        <v>0</v>
      </c>
      <c r="Z1693" s="20" t="str">
        <f t="shared" si="211"/>
        <v>White</v>
      </c>
      <c r="AA1693" s="75">
        <v>39926</v>
      </c>
      <c r="AB1693" s="1222">
        <f>SUM(W1693:W1701)</f>
        <v>208</v>
      </c>
      <c r="AC1693" s="147">
        <f t="shared" si="207"/>
        <v>7</v>
      </c>
      <c r="AD1693" s="20" t="str">
        <f t="shared" si="209"/>
        <v>OK</v>
      </c>
      <c r="AE1693" s="11" t="str">
        <f t="shared" si="208"/>
        <v>-</v>
      </c>
      <c r="AF1693" s="20" t="e">
        <f>IF(#REF!="","",AA1693-#REF!)</f>
        <v>#REF!</v>
      </c>
      <c r="AG1693" s="97"/>
      <c r="AH1693" s="62"/>
      <c r="AI1693"/>
      <c r="AJ1693"/>
    </row>
    <row r="1694" spans="1:36" s="32" customFormat="1" hidden="1" outlineLevel="1" x14ac:dyDescent="0.2">
      <c r="A1694"/>
      <c r="B1694" s="19">
        <v>2</v>
      </c>
      <c r="C1694" s="383">
        <v>11</v>
      </c>
      <c r="D1694" s="20" t="s">
        <v>25</v>
      </c>
      <c r="E1694" s="153">
        <v>39919</v>
      </c>
      <c r="F1694" s="91"/>
      <c r="G1694" s="19">
        <v>2</v>
      </c>
      <c r="H1694" s="20">
        <v>11</v>
      </c>
      <c r="I1694" s="20">
        <v>11</v>
      </c>
      <c r="J1694" s="20">
        <v>11</v>
      </c>
      <c r="K1694" s="20">
        <v>0</v>
      </c>
      <c r="L1694" s="156">
        <v>39920</v>
      </c>
      <c r="M1694" s="92"/>
      <c r="N1694" s="19">
        <v>2</v>
      </c>
      <c r="O1694" s="20">
        <v>11</v>
      </c>
      <c r="P1694" s="20">
        <v>11</v>
      </c>
      <c r="Q1694" s="20">
        <v>0</v>
      </c>
      <c r="R1694" s="20">
        <v>11</v>
      </c>
      <c r="S1694" s="4">
        <v>0</v>
      </c>
      <c r="T1694" s="4">
        <v>0</v>
      </c>
      <c r="U1694" s="163">
        <v>39919</v>
      </c>
      <c r="V1694" s="106">
        <v>2</v>
      </c>
      <c r="W1694" s="20">
        <v>11</v>
      </c>
      <c r="X1694" s="437" t="str">
        <f t="shared" si="210"/>
        <v>OK</v>
      </c>
      <c r="Y1694" s="334">
        <f t="shared" si="212"/>
        <v>0</v>
      </c>
      <c r="Z1694" s="20" t="str">
        <f t="shared" si="211"/>
        <v>Green</v>
      </c>
      <c r="AA1694" s="75">
        <v>39926</v>
      </c>
      <c r="AB1694" s="1223"/>
      <c r="AC1694" s="147">
        <f t="shared" si="207"/>
        <v>7</v>
      </c>
      <c r="AD1694" s="20" t="str">
        <f t="shared" si="209"/>
        <v>OK</v>
      </c>
      <c r="AE1694" s="11" t="str">
        <f t="shared" si="208"/>
        <v>-</v>
      </c>
      <c r="AF1694" s="20" t="e">
        <f>IF(#REF!="","",AA1694-#REF!)</f>
        <v>#REF!</v>
      </c>
      <c r="AG1694" s="97"/>
      <c r="AH1694" s="62"/>
      <c r="AI1694"/>
      <c r="AJ1694"/>
    </row>
    <row r="1695" spans="1:36" s="32" customFormat="1" hidden="1" outlineLevel="1" x14ac:dyDescent="0.2">
      <c r="A1695"/>
      <c r="B1695" s="19">
        <v>3</v>
      </c>
      <c r="C1695" s="383">
        <v>7</v>
      </c>
      <c r="D1695" s="20" t="s">
        <v>26</v>
      </c>
      <c r="E1695" s="153">
        <v>39919</v>
      </c>
      <c r="F1695" s="91"/>
      <c r="G1695" s="19">
        <v>3</v>
      </c>
      <c r="H1695" s="20">
        <v>7</v>
      </c>
      <c r="I1695" s="20">
        <v>7</v>
      </c>
      <c r="J1695" s="20">
        <v>7</v>
      </c>
      <c r="K1695" s="20">
        <v>0</v>
      </c>
      <c r="L1695" s="156">
        <v>39920</v>
      </c>
      <c r="M1695" s="92"/>
      <c r="N1695" s="19">
        <v>3</v>
      </c>
      <c r="O1695" s="20">
        <v>7</v>
      </c>
      <c r="P1695" s="20">
        <v>7</v>
      </c>
      <c r="Q1695" s="20">
        <v>0</v>
      </c>
      <c r="R1695" s="20">
        <v>7</v>
      </c>
      <c r="S1695" s="4">
        <v>0</v>
      </c>
      <c r="T1695" s="4">
        <v>0</v>
      </c>
      <c r="U1695" s="163">
        <v>39919</v>
      </c>
      <c r="V1695" s="106">
        <v>3</v>
      </c>
      <c r="W1695" s="20">
        <v>7</v>
      </c>
      <c r="X1695" s="437" t="str">
        <f t="shared" si="210"/>
        <v>OK</v>
      </c>
      <c r="Y1695" s="334">
        <f t="shared" si="212"/>
        <v>0</v>
      </c>
      <c r="Z1695" s="20" t="str">
        <f t="shared" si="211"/>
        <v>Black</v>
      </c>
      <c r="AA1695" s="75">
        <v>39926</v>
      </c>
      <c r="AB1695" s="1223"/>
      <c r="AC1695" s="147">
        <f t="shared" ref="AC1695:AC1758" si="213">DAYS360(E1695,AA1695)</f>
        <v>7</v>
      </c>
      <c r="AD1695" s="20" t="str">
        <f t="shared" si="209"/>
        <v>OK</v>
      </c>
      <c r="AE1695" s="11" t="str">
        <f t="shared" ref="AE1695:AE1758" si="214">IF(AND((AA1695=""),$E$8&gt;(V1749+5)),"ALERTA","-")</f>
        <v>-</v>
      </c>
      <c r="AF1695" s="20" t="e">
        <f>IF(#REF!="","",AA1695-#REF!)</f>
        <v>#REF!</v>
      </c>
      <c r="AG1695" s="97"/>
      <c r="AH1695" s="62"/>
      <c r="AI1695"/>
      <c r="AJ1695"/>
    </row>
    <row r="1696" spans="1:36" s="32" customFormat="1" hidden="1" outlineLevel="1" x14ac:dyDescent="0.2">
      <c r="A1696"/>
      <c r="B1696" s="19">
        <v>4</v>
      </c>
      <c r="C1696" s="383">
        <v>17</v>
      </c>
      <c r="D1696" s="20" t="s">
        <v>29</v>
      </c>
      <c r="E1696" s="153">
        <v>39919</v>
      </c>
      <c r="F1696" s="91"/>
      <c r="G1696" s="19">
        <v>4</v>
      </c>
      <c r="H1696" s="20">
        <v>17</v>
      </c>
      <c r="I1696" s="20">
        <v>17</v>
      </c>
      <c r="J1696" s="20">
        <v>17</v>
      </c>
      <c r="K1696" s="20">
        <v>0</v>
      </c>
      <c r="L1696" s="156">
        <v>39920</v>
      </c>
      <c r="M1696" s="92"/>
      <c r="N1696" s="19">
        <v>4</v>
      </c>
      <c r="O1696" s="20">
        <v>17</v>
      </c>
      <c r="P1696" s="20">
        <v>17</v>
      </c>
      <c r="Q1696" s="20">
        <v>0</v>
      </c>
      <c r="R1696" s="20">
        <v>17</v>
      </c>
      <c r="S1696" s="4">
        <v>0</v>
      </c>
      <c r="T1696" s="4">
        <v>0</v>
      </c>
      <c r="U1696" s="163">
        <v>39919</v>
      </c>
      <c r="V1696" s="106">
        <v>4</v>
      </c>
      <c r="W1696" s="20">
        <v>17</v>
      </c>
      <c r="X1696" s="437" t="str">
        <f t="shared" si="210"/>
        <v>OK</v>
      </c>
      <c r="Y1696" s="334">
        <f t="shared" si="212"/>
        <v>0</v>
      </c>
      <c r="Z1696" s="20" t="str">
        <f t="shared" si="211"/>
        <v>Credial</v>
      </c>
      <c r="AA1696" s="75">
        <v>39926</v>
      </c>
      <c r="AB1696" s="1223"/>
      <c r="AC1696" s="147">
        <f t="shared" si="213"/>
        <v>7</v>
      </c>
      <c r="AD1696" s="20" t="str">
        <f t="shared" si="209"/>
        <v>OK</v>
      </c>
      <c r="AE1696" s="11" t="str">
        <f t="shared" si="214"/>
        <v>-</v>
      </c>
      <c r="AF1696" s="20" t="e">
        <f>IF(#REF!="","",AA1696-#REF!)</f>
        <v>#REF!</v>
      </c>
      <c r="AG1696" s="97"/>
      <c r="AH1696" s="62"/>
      <c r="AI1696"/>
      <c r="AJ1696"/>
    </row>
    <row r="1697" spans="1:36" s="32" customFormat="1" hidden="1" outlineLevel="1" x14ac:dyDescent="0.2">
      <c r="A1697"/>
      <c r="B1697" s="19">
        <v>5</v>
      </c>
      <c r="C1697" s="383">
        <v>62</v>
      </c>
      <c r="D1697" s="20" t="s">
        <v>54</v>
      </c>
      <c r="E1697" s="153">
        <v>39919</v>
      </c>
      <c r="F1697" s="91"/>
      <c r="G1697" s="19">
        <v>5</v>
      </c>
      <c r="H1697" s="20">
        <v>62</v>
      </c>
      <c r="I1697" s="20">
        <v>62</v>
      </c>
      <c r="J1697" s="20">
        <v>62</v>
      </c>
      <c r="K1697" s="20">
        <v>0</v>
      </c>
      <c r="L1697" s="156">
        <v>39920</v>
      </c>
      <c r="M1697" s="92"/>
      <c r="N1697" s="19">
        <v>5</v>
      </c>
      <c r="O1697" s="20">
        <v>62</v>
      </c>
      <c r="P1697" s="20">
        <v>62</v>
      </c>
      <c r="Q1697" s="20">
        <v>0</v>
      </c>
      <c r="R1697" s="20">
        <v>62</v>
      </c>
      <c r="S1697" s="4">
        <v>0</v>
      </c>
      <c r="T1697" s="4">
        <v>0</v>
      </c>
      <c r="U1697" s="163">
        <v>39919</v>
      </c>
      <c r="V1697" s="106">
        <v>5</v>
      </c>
      <c r="W1697" s="20">
        <v>62</v>
      </c>
      <c r="X1697" s="437" t="str">
        <f t="shared" si="210"/>
        <v>OK</v>
      </c>
      <c r="Y1697" s="334">
        <f t="shared" si="212"/>
        <v>0</v>
      </c>
      <c r="Z1697" s="20" t="str">
        <f>IF(D1697="","",D1697)</f>
        <v>Ikea</v>
      </c>
      <c r="AA1697" s="75">
        <v>39926</v>
      </c>
      <c r="AB1697" s="1223"/>
      <c r="AC1697" s="147">
        <f t="shared" si="213"/>
        <v>7</v>
      </c>
      <c r="AD1697" s="20" t="str">
        <f t="shared" si="209"/>
        <v>OK</v>
      </c>
      <c r="AE1697" s="11" t="str">
        <f t="shared" si="214"/>
        <v>-</v>
      </c>
      <c r="AF1697" s="20" t="e">
        <f>IF(#REF!="","",AA1697-#REF!)</f>
        <v>#REF!</v>
      </c>
      <c r="AG1697" s="97"/>
      <c r="AH1697" s="62"/>
      <c r="AI1697"/>
      <c r="AJ1697"/>
    </row>
    <row r="1698" spans="1:36" s="32" customFormat="1" hidden="1" outlineLevel="1" x14ac:dyDescent="0.2">
      <c r="A1698"/>
      <c r="B1698" s="19">
        <v>6</v>
      </c>
      <c r="C1698" s="383">
        <v>14</v>
      </c>
      <c r="D1698" s="20" t="s">
        <v>31</v>
      </c>
      <c r="E1698" s="153">
        <v>39919</v>
      </c>
      <c r="F1698" s="91"/>
      <c r="G1698" s="19">
        <v>6</v>
      </c>
      <c r="H1698" s="20">
        <v>14</v>
      </c>
      <c r="I1698" s="20">
        <v>14</v>
      </c>
      <c r="J1698" s="20">
        <v>14</v>
      </c>
      <c r="K1698" s="20">
        <v>0</v>
      </c>
      <c r="L1698" s="156">
        <v>39920</v>
      </c>
      <c r="M1698" s="92"/>
      <c r="N1698" s="19">
        <v>6</v>
      </c>
      <c r="O1698" s="20">
        <v>14</v>
      </c>
      <c r="P1698" s="20">
        <v>14</v>
      </c>
      <c r="Q1698" s="20">
        <v>0</v>
      </c>
      <c r="R1698" s="20">
        <v>14</v>
      </c>
      <c r="S1698" s="4">
        <v>0</v>
      </c>
      <c r="T1698" s="4">
        <v>0</v>
      </c>
      <c r="U1698" s="163">
        <v>39919</v>
      </c>
      <c r="V1698" s="106">
        <v>6</v>
      </c>
      <c r="W1698" s="20">
        <v>14</v>
      </c>
      <c r="X1698" s="437" t="str">
        <f t="shared" si="210"/>
        <v>OK</v>
      </c>
      <c r="Y1698" s="334">
        <f t="shared" si="212"/>
        <v>0</v>
      </c>
      <c r="Z1698" s="20" t="str">
        <f t="shared" si="211"/>
        <v>Moviflor</v>
      </c>
      <c r="AA1698" s="75">
        <v>39926</v>
      </c>
      <c r="AB1698" s="1223"/>
      <c r="AC1698" s="147">
        <f t="shared" si="213"/>
        <v>7</v>
      </c>
      <c r="AD1698" s="20" t="str">
        <f t="shared" si="209"/>
        <v>OK</v>
      </c>
      <c r="AE1698" s="11" t="str">
        <f t="shared" si="214"/>
        <v>-</v>
      </c>
      <c r="AF1698" s="20" t="e">
        <f>IF(#REF!="","",AA1698-#REF!)</f>
        <v>#REF!</v>
      </c>
      <c r="AG1698" s="97"/>
      <c r="AH1698" s="62"/>
      <c r="AI1698"/>
      <c r="AJ1698"/>
    </row>
    <row r="1699" spans="1:36" s="32" customFormat="1" hidden="1" outlineLevel="1" x14ac:dyDescent="0.2">
      <c r="A1699"/>
      <c r="B1699" s="19">
        <v>7</v>
      </c>
      <c r="C1699" s="383">
        <v>67</v>
      </c>
      <c r="D1699" s="20" t="s">
        <v>32</v>
      </c>
      <c r="E1699" s="153">
        <v>39919</v>
      </c>
      <c r="F1699" s="91"/>
      <c r="G1699" s="19">
        <v>7</v>
      </c>
      <c r="H1699" s="20">
        <v>67</v>
      </c>
      <c r="I1699" s="20">
        <v>67</v>
      </c>
      <c r="J1699" s="20">
        <v>67</v>
      </c>
      <c r="K1699" s="20">
        <v>0</v>
      </c>
      <c r="L1699" s="156">
        <v>39920</v>
      </c>
      <c r="M1699" s="92"/>
      <c r="N1699" s="19">
        <v>7</v>
      </c>
      <c r="O1699" s="20">
        <v>67</v>
      </c>
      <c r="P1699" s="20">
        <v>67</v>
      </c>
      <c r="Q1699" s="20">
        <v>0</v>
      </c>
      <c r="R1699" s="20">
        <v>67</v>
      </c>
      <c r="S1699" s="4">
        <v>0</v>
      </c>
      <c r="T1699" s="4">
        <v>0</v>
      </c>
      <c r="U1699" s="163">
        <v>39919</v>
      </c>
      <c r="V1699" s="106">
        <v>7</v>
      </c>
      <c r="W1699" s="20">
        <v>67</v>
      </c>
      <c r="X1699" s="437" t="str">
        <f t="shared" si="210"/>
        <v>OK</v>
      </c>
      <c r="Y1699" s="334">
        <f t="shared" si="212"/>
        <v>0</v>
      </c>
      <c r="Z1699" s="20" t="str">
        <f t="shared" si="211"/>
        <v>Conforama</v>
      </c>
      <c r="AA1699" s="75">
        <v>39926</v>
      </c>
      <c r="AB1699" s="1223"/>
      <c r="AC1699" s="147">
        <f t="shared" si="213"/>
        <v>7</v>
      </c>
      <c r="AD1699" s="20" t="str">
        <f t="shared" si="209"/>
        <v>OK</v>
      </c>
      <c r="AE1699" s="11" t="str">
        <f t="shared" si="214"/>
        <v>-</v>
      </c>
      <c r="AF1699" s="20" t="e">
        <f>IF(#REF!="","",AA1699-#REF!)</f>
        <v>#REF!</v>
      </c>
      <c r="AG1699" s="97"/>
      <c r="AH1699" s="62"/>
      <c r="AI1699"/>
      <c r="AJ1699"/>
    </row>
    <row r="1700" spans="1:36" s="32" customFormat="1" hidden="1" outlineLevel="1" x14ac:dyDescent="0.2">
      <c r="A1700"/>
      <c r="B1700" s="19">
        <v>8</v>
      </c>
      <c r="C1700" s="383">
        <v>3</v>
      </c>
      <c r="D1700" s="20" t="s">
        <v>34</v>
      </c>
      <c r="E1700" s="153">
        <v>39919</v>
      </c>
      <c r="F1700" s="91"/>
      <c r="G1700" s="19">
        <v>8</v>
      </c>
      <c r="H1700" s="20">
        <v>3</v>
      </c>
      <c r="I1700" s="20">
        <v>3</v>
      </c>
      <c r="J1700" s="20">
        <v>3</v>
      </c>
      <c r="K1700" s="20">
        <v>0</v>
      </c>
      <c r="L1700" s="156">
        <v>39920</v>
      </c>
      <c r="M1700" s="92"/>
      <c r="N1700" s="19">
        <v>8</v>
      </c>
      <c r="O1700" s="20">
        <v>3</v>
      </c>
      <c r="P1700" s="20">
        <v>3</v>
      </c>
      <c r="Q1700" s="20">
        <v>0</v>
      </c>
      <c r="R1700" s="20">
        <v>3</v>
      </c>
      <c r="S1700" s="4">
        <v>0</v>
      </c>
      <c r="T1700" s="4">
        <v>0</v>
      </c>
      <c r="U1700" s="163">
        <v>39919</v>
      </c>
      <c r="V1700" s="106">
        <v>8</v>
      </c>
      <c r="W1700" s="20">
        <v>3</v>
      </c>
      <c r="X1700" s="437" t="str">
        <f t="shared" si="210"/>
        <v>OK</v>
      </c>
      <c r="Y1700" s="334">
        <f t="shared" si="212"/>
        <v>0</v>
      </c>
      <c r="Z1700" s="20" t="str">
        <f t="shared" si="211"/>
        <v>Euronics</v>
      </c>
      <c r="AA1700" s="75">
        <v>39926</v>
      </c>
      <c r="AB1700" s="1223"/>
      <c r="AC1700" s="147">
        <f t="shared" si="213"/>
        <v>7</v>
      </c>
      <c r="AD1700" s="20" t="str">
        <f t="shared" si="209"/>
        <v>OK</v>
      </c>
      <c r="AE1700" s="11" t="str">
        <f t="shared" si="214"/>
        <v>-</v>
      </c>
      <c r="AF1700" s="20" t="e">
        <f>IF(#REF!="","",AA1700-#REF!)</f>
        <v>#REF!</v>
      </c>
      <c r="AG1700" s="97"/>
      <c r="AH1700" s="62"/>
      <c r="AI1700"/>
      <c r="AJ1700"/>
    </row>
    <row r="1701" spans="1:36" s="32" customFormat="1" hidden="1" outlineLevel="1" x14ac:dyDescent="0.2">
      <c r="A1701"/>
      <c r="B1701" s="22">
        <v>9</v>
      </c>
      <c r="C1701" s="404">
        <v>1</v>
      </c>
      <c r="D1701" s="21" t="s">
        <v>35</v>
      </c>
      <c r="E1701" s="153">
        <v>39919</v>
      </c>
      <c r="F1701" s="91"/>
      <c r="G1701" s="22">
        <v>9</v>
      </c>
      <c r="H1701" s="21">
        <v>1</v>
      </c>
      <c r="I1701" s="21">
        <v>1</v>
      </c>
      <c r="J1701" s="21">
        <v>1</v>
      </c>
      <c r="K1701" s="21">
        <v>0</v>
      </c>
      <c r="L1701" s="157">
        <v>39920</v>
      </c>
      <c r="M1701" s="92"/>
      <c r="N1701" s="22">
        <v>9</v>
      </c>
      <c r="O1701" s="21">
        <v>1</v>
      </c>
      <c r="P1701" s="21">
        <v>1</v>
      </c>
      <c r="Q1701" s="21">
        <v>0</v>
      </c>
      <c r="R1701" s="21">
        <v>1</v>
      </c>
      <c r="S1701" s="14">
        <v>0</v>
      </c>
      <c r="T1701" s="14">
        <v>0</v>
      </c>
      <c r="U1701" s="163">
        <v>39919</v>
      </c>
      <c r="V1701" s="108">
        <v>9</v>
      </c>
      <c r="W1701" s="21">
        <v>1</v>
      </c>
      <c r="X1701" s="437" t="str">
        <f t="shared" si="210"/>
        <v>OK</v>
      </c>
      <c r="Y1701" s="334">
        <f t="shared" si="212"/>
        <v>0</v>
      </c>
      <c r="Z1701" s="21" t="str">
        <f t="shared" si="211"/>
        <v>Tien 21</v>
      </c>
      <c r="AA1701" s="75">
        <v>39926</v>
      </c>
      <c r="AB1701" s="1224"/>
      <c r="AC1701" s="147">
        <f t="shared" si="213"/>
        <v>7</v>
      </c>
      <c r="AD1701" s="20" t="str">
        <f t="shared" si="209"/>
        <v>OK</v>
      </c>
      <c r="AE1701" s="11" t="str">
        <f t="shared" si="214"/>
        <v>-</v>
      </c>
      <c r="AF1701" s="20" t="e">
        <f>IF(#REF!="","",AA1701-#REF!)</f>
        <v>#REF!</v>
      </c>
      <c r="AG1701" s="97"/>
      <c r="AH1701" s="62"/>
      <c r="AI1701"/>
      <c r="AJ1701"/>
    </row>
    <row r="1702" spans="1:36" s="32" customFormat="1" hidden="1" outlineLevel="1" x14ac:dyDescent="0.2">
      <c r="A1702"/>
      <c r="B1702" s="30">
        <v>1</v>
      </c>
      <c r="C1702" s="406">
        <v>18</v>
      </c>
      <c r="D1702" s="31" t="s">
        <v>24</v>
      </c>
      <c r="E1702" s="153">
        <v>39923</v>
      </c>
      <c r="F1702" s="91"/>
      <c r="G1702" s="30">
        <v>1</v>
      </c>
      <c r="H1702" s="31">
        <v>81</v>
      </c>
      <c r="I1702" s="31">
        <v>18</v>
      </c>
      <c r="J1702" s="31">
        <v>18</v>
      </c>
      <c r="K1702" s="31">
        <v>0</v>
      </c>
      <c r="L1702" s="158">
        <v>39924</v>
      </c>
      <c r="M1702" s="92"/>
      <c r="N1702" s="30">
        <v>1</v>
      </c>
      <c r="O1702" s="31">
        <v>18</v>
      </c>
      <c r="P1702" s="31">
        <v>18</v>
      </c>
      <c r="Q1702" s="31">
        <v>0</v>
      </c>
      <c r="R1702" s="31">
        <v>18</v>
      </c>
      <c r="S1702" s="33">
        <v>0</v>
      </c>
      <c r="T1702" s="33">
        <v>0</v>
      </c>
      <c r="U1702" s="163">
        <v>39924</v>
      </c>
      <c r="V1702" s="106">
        <v>1</v>
      </c>
      <c r="W1702" s="20">
        <v>18</v>
      </c>
      <c r="X1702" s="437" t="str">
        <f t="shared" si="210"/>
        <v>OK</v>
      </c>
      <c r="Y1702" s="334">
        <f t="shared" si="212"/>
        <v>0</v>
      </c>
      <c r="Z1702" s="20" t="str">
        <f t="shared" si="211"/>
        <v>White</v>
      </c>
      <c r="AA1702" s="75">
        <v>39930</v>
      </c>
      <c r="AB1702" s="1222">
        <f>SUM(W1702:W1711)</f>
        <v>238</v>
      </c>
      <c r="AC1702" s="147">
        <f t="shared" si="213"/>
        <v>7</v>
      </c>
      <c r="AD1702" s="20" t="str">
        <f t="shared" si="209"/>
        <v>OK</v>
      </c>
      <c r="AE1702" s="11" t="str">
        <f t="shared" si="214"/>
        <v>-</v>
      </c>
      <c r="AF1702" s="20" t="e">
        <f>IF(#REF!="","",AA1702-#REF!)</f>
        <v>#REF!</v>
      </c>
      <c r="AG1702" s="97"/>
      <c r="AH1702" s="62"/>
      <c r="AI1702"/>
      <c r="AJ1702"/>
    </row>
    <row r="1703" spans="1:36" s="32" customFormat="1" hidden="1" outlineLevel="1" x14ac:dyDescent="0.2">
      <c r="A1703"/>
      <c r="B1703" s="19">
        <v>2</v>
      </c>
      <c r="C1703" s="383">
        <v>6</v>
      </c>
      <c r="D1703" s="20" t="s">
        <v>25</v>
      </c>
      <c r="E1703" s="153">
        <v>39923</v>
      </c>
      <c r="F1703" s="91"/>
      <c r="G1703" s="19">
        <v>2</v>
      </c>
      <c r="H1703" s="20">
        <v>6</v>
      </c>
      <c r="I1703" s="20">
        <v>6</v>
      </c>
      <c r="J1703" s="20">
        <v>6</v>
      </c>
      <c r="K1703" s="20">
        <v>0</v>
      </c>
      <c r="L1703" s="156">
        <v>39924</v>
      </c>
      <c r="M1703" s="92"/>
      <c r="N1703" s="19">
        <v>2</v>
      </c>
      <c r="O1703" s="20">
        <v>6</v>
      </c>
      <c r="P1703" s="20">
        <v>6</v>
      </c>
      <c r="Q1703" s="20">
        <v>0</v>
      </c>
      <c r="R1703" s="20">
        <v>6</v>
      </c>
      <c r="S1703" s="4">
        <v>0</v>
      </c>
      <c r="T1703" s="4">
        <v>0</v>
      </c>
      <c r="U1703" s="163">
        <v>39924</v>
      </c>
      <c r="V1703" s="106">
        <v>2</v>
      </c>
      <c r="W1703" s="20">
        <v>6</v>
      </c>
      <c r="X1703" s="437" t="str">
        <f t="shared" si="210"/>
        <v>OK</v>
      </c>
      <c r="Y1703" s="334">
        <f t="shared" si="212"/>
        <v>0</v>
      </c>
      <c r="Z1703" s="20" t="str">
        <f t="shared" si="211"/>
        <v>Green</v>
      </c>
      <c r="AA1703" s="75">
        <v>39930</v>
      </c>
      <c r="AB1703" s="1223"/>
      <c r="AC1703" s="147">
        <f t="shared" si="213"/>
        <v>7</v>
      </c>
      <c r="AD1703" s="20" t="str">
        <f t="shared" si="209"/>
        <v>OK</v>
      </c>
      <c r="AE1703" s="11" t="str">
        <f t="shared" si="214"/>
        <v>-</v>
      </c>
      <c r="AF1703" s="20" t="e">
        <f>IF(#REF!="","",AA1703-#REF!)</f>
        <v>#REF!</v>
      </c>
      <c r="AG1703" s="97"/>
      <c r="AH1703" s="62"/>
      <c r="AI1703"/>
      <c r="AJ1703"/>
    </row>
    <row r="1704" spans="1:36" s="32" customFormat="1" hidden="1" outlineLevel="1" x14ac:dyDescent="0.2">
      <c r="A1704"/>
      <c r="B1704" s="19">
        <v>3</v>
      </c>
      <c r="C1704" s="383">
        <v>3</v>
      </c>
      <c r="D1704" s="20" t="s">
        <v>26</v>
      </c>
      <c r="E1704" s="153">
        <v>39923</v>
      </c>
      <c r="F1704" s="91"/>
      <c r="G1704" s="19">
        <v>3</v>
      </c>
      <c r="H1704" s="20">
        <v>3</v>
      </c>
      <c r="I1704" s="20">
        <v>3</v>
      </c>
      <c r="J1704" s="20">
        <v>3</v>
      </c>
      <c r="K1704" s="20">
        <v>0</v>
      </c>
      <c r="L1704" s="156">
        <v>39924</v>
      </c>
      <c r="M1704" s="92"/>
      <c r="N1704" s="19">
        <v>3</v>
      </c>
      <c r="O1704" s="20">
        <v>3</v>
      </c>
      <c r="P1704" s="20">
        <v>3</v>
      </c>
      <c r="Q1704" s="20">
        <v>0</v>
      </c>
      <c r="R1704" s="20">
        <v>3</v>
      </c>
      <c r="S1704" s="4">
        <v>0</v>
      </c>
      <c r="T1704" s="4">
        <v>0</v>
      </c>
      <c r="U1704" s="163">
        <v>39924</v>
      </c>
      <c r="V1704" s="106">
        <v>3</v>
      </c>
      <c r="W1704" s="20">
        <v>3</v>
      </c>
      <c r="X1704" s="437" t="str">
        <f t="shared" si="210"/>
        <v>OK</v>
      </c>
      <c r="Y1704" s="334">
        <f t="shared" si="212"/>
        <v>0</v>
      </c>
      <c r="Z1704" s="20" t="str">
        <f t="shared" si="211"/>
        <v>Black</v>
      </c>
      <c r="AA1704" s="75">
        <v>39930</v>
      </c>
      <c r="AB1704" s="1223"/>
      <c r="AC1704" s="147">
        <f t="shared" si="213"/>
        <v>7</v>
      </c>
      <c r="AD1704" s="20" t="str">
        <f t="shared" si="209"/>
        <v>OK</v>
      </c>
      <c r="AE1704" s="11" t="str">
        <f t="shared" si="214"/>
        <v>-</v>
      </c>
      <c r="AF1704" s="20" t="e">
        <f>IF(#REF!="","",AA1704-#REF!)</f>
        <v>#REF!</v>
      </c>
      <c r="AG1704" s="97"/>
      <c r="AH1704" s="62"/>
      <c r="AI1704"/>
      <c r="AJ1704"/>
    </row>
    <row r="1705" spans="1:36" s="32" customFormat="1" hidden="1" outlineLevel="1" x14ac:dyDescent="0.2">
      <c r="A1705"/>
      <c r="B1705" s="19">
        <v>4</v>
      </c>
      <c r="C1705" s="383">
        <v>7</v>
      </c>
      <c r="D1705" s="20" t="s">
        <v>29</v>
      </c>
      <c r="E1705" s="153">
        <v>39923</v>
      </c>
      <c r="F1705" s="91"/>
      <c r="G1705" s="19">
        <v>4</v>
      </c>
      <c r="H1705" s="20">
        <v>7</v>
      </c>
      <c r="I1705" s="20">
        <v>7</v>
      </c>
      <c r="J1705" s="20">
        <v>7</v>
      </c>
      <c r="K1705" s="20">
        <v>0</v>
      </c>
      <c r="L1705" s="156">
        <v>39924</v>
      </c>
      <c r="M1705" s="92"/>
      <c r="N1705" s="19">
        <v>4</v>
      </c>
      <c r="O1705" s="20">
        <v>7</v>
      </c>
      <c r="P1705" s="20">
        <v>7</v>
      </c>
      <c r="Q1705" s="20">
        <v>0</v>
      </c>
      <c r="R1705" s="20">
        <v>7</v>
      </c>
      <c r="S1705" s="4">
        <v>0</v>
      </c>
      <c r="T1705" s="4">
        <v>0</v>
      </c>
      <c r="U1705" s="163">
        <v>39924</v>
      </c>
      <c r="V1705" s="106">
        <v>4</v>
      </c>
      <c r="W1705" s="20">
        <v>7</v>
      </c>
      <c r="X1705" s="437" t="str">
        <f t="shared" si="210"/>
        <v>OK</v>
      </c>
      <c r="Y1705" s="334">
        <f t="shared" si="212"/>
        <v>0</v>
      </c>
      <c r="Z1705" s="20" t="str">
        <f t="shared" si="211"/>
        <v>Credial</v>
      </c>
      <c r="AA1705" s="75">
        <v>39930</v>
      </c>
      <c r="AB1705" s="1223"/>
      <c r="AC1705" s="147">
        <f t="shared" si="213"/>
        <v>7</v>
      </c>
      <c r="AD1705" s="20" t="str">
        <f t="shared" si="209"/>
        <v>OK</v>
      </c>
      <c r="AE1705" s="11" t="str">
        <f t="shared" si="214"/>
        <v>-</v>
      </c>
      <c r="AF1705" s="20" t="e">
        <f>IF(#REF!="","",AA1705-#REF!)</f>
        <v>#REF!</v>
      </c>
      <c r="AG1705" s="97"/>
      <c r="AH1705" s="62"/>
      <c r="AI1705"/>
      <c r="AJ1705"/>
    </row>
    <row r="1706" spans="1:36" s="32" customFormat="1" hidden="1" outlineLevel="1" x14ac:dyDescent="0.2">
      <c r="A1706"/>
      <c r="B1706" s="19">
        <v>5</v>
      </c>
      <c r="C1706" s="383">
        <v>181</v>
      </c>
      <c r="D1706" s="20" t="s">
        <v>54</v>
      </c>
      <c r="E1706" s="153">
        <v>39923</v>
      </c>
      <c r="F1706" s="91"/>
      <c r="G1706" s="19">
        <v>5</v>
      </c>
      <c r="H1706" s="20">
        <v>181</v>
      </c>
      <c r="I1706" s="20">
        <v>181</v>
      </c>
      <c r="J1706" s="20">
        <v>181</v>
      </c>
      <c r="K1706" s="20">
        <v>0</v>
      </c>
      <c r="L1706" s="156">
        <v>39924</v>
      </c>
      <c r="M1706" s="92"/>
      <c r="N1706" s="19">
        <v>5</v>
      </c>
      <c r="O1706" s="20">
        <v>181</v>
      </c>
      <c r="P1706" s="20">
        <v>181</v>
      </c>
      <c r="Q1706" s="20">
        <v>0</v>
      </c>
      <c r="R1706" s="20">
        <v>181</v>
      </c>
      <c r="S1706" s="4">
        <v>0</v>
      </c>
      <c r="T1706" s="4">
        <v>0</v>
      </c>
      <c r="U1706" s="163">
        <v>39924</v>
      </c>
      <c r="V1706" s="106">
        <v>5</v>
      </c>
      <c r="W1706" s="20">
        <v>181</v>
      </c>
      <c r="X1706" s="437" t="str">
        <f t="shared" si="210"/>
        <v>OK</v>
      </c>
      <c r="Y1706" s="334">
        <f t="shared" si="212"/>
        <v>0</v>
      </c>
      <c r="Z1706" s="20" t="str">
        <f t="shared" si="211"/>
        <v>Ikea</v>
      </c>
      <c r="AA1706" s="75">
        <v>39930</v>
      </c>
      <c r="AB1706" s="1223"/>
      <c r="AC1706" s="147">
        <f t="shared" si="213"/>
        <v>7</v>
      </c>
      <c r="AD1706" s="20" t="str">
        <f t="shared" si="209"/>
        <v>OK</v>
      </c>
      <c r="AE1706" s="11" t="str">
        <f t="shared" si="214"/>
        <v>-</v>
      </c>
      <c r="AF1706" s="20" t="e">
        <f>IF(#REF!="","",AA1706-#REF!)</f>
        <v>#REF!</v>
      </c>
      <c r="AG1706" s="97"/>
      <c r="AH1706" s="62"/>
      <c r="AI1706"/>
      <c r="AJ1706"/>
    </row>
    <row r="1707" spans="1:36" s="32" customFormat="1" hidden="1" outlineLevel="1" x14ac:dyDescent="0.2">
      <c r="A1707"/>
      <c r="B1707" s="19">
        <v>6</v>
      </c>
      <c r="C1707" s="383">
        <v>2</v>
      </c>
      <c r="D1707" s="20" t="s">
        <v>31</v>
      </c>
      <c r="E1707" s="153">
        <v>39923</v>
      </c>
      <c r="F1707" s="91"/>
      <c r="G1707" s="19">
        <v>6</v>
      </c>
      <c r="H1707" s="20">
        <v>2</v>
      </c>
      <c r="I1707" s="20">
        <v>2</v>
      </c>
      <c r="J1707" s="20">
        <v>2</v>
      </c>
      <c r="K1707" s="20">
        <v>0</v>
      </c>
      <c r="L1707" s="156">
        <v>39924</v>
      </c>
      <c r="M1707" s="92"/>
      <c r="N1707" s="19">
        <v>6</v>
      </c>
      <c r="O1707" s="20">
        <v>2</v>
      </c>
      <c r="P1707" s="20">
        <v>2</v>
      </c>
      <c r="Q1707" s="20">
        <v>0</v>
      </c>
      <c r="R1707" s="20">
        <v>2</v>
      </c>
      <c r="S1707" s="4">
        <v>0</v>
      </c>
      <c r="T1707" s="4">
        <v>0</v>
      </c>
      <c r="U1707" s="163">
        <v>39924</v>
      </c>
      <c r="V1707" s="106">
        <v>6</v>
      </c>
      <c r="W1707" s="20">
        <v>2</v>
      </c>
      <c r="X1707" s="437" t="str">
        <f t="shared" si="210"/>
        <v>OK</v>
      </c>
      <c r="Y1707" s="334">
        <f t="shared" si="212"/>
        <v>0</v>
      </c>
      <c r="Z1707" s="20" t="str">
        <f t="shared" si="211"/>
        <v>Moviflor</v>
      </c>
      <c r="AA1707" s="75">
        <v>39930</v>
      </c>
      <c r="AB1707" s="1223"/>
      <c r="AC1707" s="147">
        <f t="shared" si="213"/>
        <v>7</v>
      </c>
      <c r="AD1707" s="20" t="str">
        <f t="shared" si="209"/>
        <v>OK</v>
      </c>
      <c r="AE1707" s="11" t="str">
        <f t="shared" si="214"/>
        <v>-</v>
      </c>
      <c r="AF1707" s="20" t="e">
        <f>IF(#REF!="","",AA1707-#REF!)</f>
        <v>#REF!</v>
      </c>
      <c r="AG1707" s="97"/>
      <c r="AH1707" s="62"/>
      <c r="AI1707"/>
      <c r="AJ1707"/>
    </row>
    <row r="1708" spans="1:36" s="32" customFormat="1" hidden="1" outlineLevel="1" x14ac:dyDescent="0.2">
      <c r="A1708"/>
      <c r="B1708" s="19">
        <v>7</v>
      </c>
      <c r="C1708" s="383">
        <v>17</v>
      </c>
      <c r="D1708" s="20" t="s">
        <v>32</v>
      </c>
      <c r="E1708" s="153">
        <v>39923</v>
      </c>
      <c r="F1708" s="91"/>
      <c r="G1708" s="19">
        <v>7</v>
      </c>
      <c r="H1708" s="20">
        <v>17</v>
      </c>
      <c r="I1708" s="20">
        <v>17</v>
      </c>
      <c r="J1708" s="20">
        <v>17</v>
      </c>
      <c r="K1708" s="20">
        <v>0</v>
      </c>
      <c r="L1708" s="156">
        <v>39924</v>
      </c>
      <c r="M1708" s="92"/>
      <c r="N1708" s="19">
        <v>7</v>
      </c>
      <c r="O1708" s="20">
        <v>17</v>
      </c>
      <c r="P1708" s="20">
        <v>17</v>
      </c>
      <c r="Q1708" s="20">
        <v>0</v>
      </c>
      <c r="R1708" s="20">
        <v>17</v>
      </c>
      <c r="S1708" s="4">
        <v>0</v>
      </c>
      <c r="T1708" s="4">
        <v>0</v>
      </c>
      <c r="U1708" s="163">
        <v>39924</v>
      </c>
      <c r="V1708" s="106">
        <v>7</v>
      </c>
      <c r="W1708" s="20">
        <v>17</v>
      </c>
      <c r="X1708" s="437" t="str">
        <f t="shared" si="210"/>
        <v>OK</v>
      </c>
      <c r="Y1708" s="334">
        <f t="shared" si="212"/>
        <v>0</v>
      </c>
      <c r="Z1708" s="20" t="str">
        <f t="shared" si="211"/>
        <v>Conforama</v>
      </c>
      <c r="AA1708" s="75">
        <v>39930</v>
      </c>
      <c r="AB1708" s="1223"/>
      <c r="AC1708" s="147">
        <f t="shared" si="213"/>
        <v>7</v>
      </c>
      <c r="AD1708" s="20" t="str">
        <f t="shared" si="209"/>
        <v>OK</v>
      </c>
      <c r="AE1708" s="11" t="str">
        <f t="shared" si="214"/>
        <v>-</v>
      </c>
      <c r="AF1708" s="20" t="e">
        <f>IF(#REF!="","",AA1708-#REF!)</f>
        <v>#REF!</v>
      </c>
      <c r="AG1708" s="97"/>
      <c r="AH1708" s="62"/>
      <c r="AI1708"/>
      <c r="AJ1708"/>
    </row>
    <row r="1709" spans="1:36" s="32" customFormat="1" hidden="1" outlineLevel="1" x14ac:dyDescent="0.2">
      <c r="A1709"/>
      <c r="B1709" s="19">
        <v>8</v>
      </c>
      <c r="C1709" s="383">
        <v>2</v>
      </c>
      <c r="D1709" s="20" t="s">
        <v>34</v>
      </c>
      <c r="E1709" s="153">
        <v>39923</v>
      </c>
      <c r="F1709" s="91"/>
      <c r="G1709" s="19">
        <v>8</v>
      </c>
      <c r="H1709" s="20">
        <v>2</v>
      </c>
      <c r="I1709" s="20">
        <v>2</v>
      </c>
      <c r="J1709" s="20">
        <v>2</v>
      </c>
      <c r="K1709" s="20">
        <v>0</v>
      </c>
      <c r="L1709" s="156">
        <v>39924</v>
      </c>
      <c r="M1709" s="92"/>
      <c r="N1709" s="19">
        <v>8</v>
      </c>
      <c r="O1709" s="20">
        <v>2</v>
      </c>
      <c r="P1709" s="20">
        <v>2</v>
      </c>
      <c r="Q1709" s="20">
        <v>0</v>
      </c>
      <c r="R1709" s="20">
        <v>2</v>
      </c>
      <c r="S1709" s="4">
        <v>0</v>
      </c>
      <c r="T1709" s="4">
        <v>0</v>
      </c>
      <c r="U1709" s="163">
        <v>39924</v>
      </c>
      <c r="V1709" s="106">
        <v>8</v>
      </c>
      <c r="W1709" s="20">
        <v>2</v>
      </c>
      <c r="X1709" s="437" t="str">
        <f t="shared" si="210"/>
        <v>OK</v>
      </c>
      <c r="Y1709" s="334">
        <f t="shared" si="212"/>
        <v>0</v>
      </c>
      <c r="Z1709" s="20" t="str">
        <f t="shared" si="211"/>
        <v>Euronics</v>
      </c>
      <c r="AA1709" s="75">
        <v>39930</v>
      </c>
      <c r="AB1709" s="1223"/>
      <c r="AC1709" s="147">
        <f t="shared" si="213"/>
        <v>7</v>
      </c>
      <c r="AD1709" s="20" t="str">
        <f t="shared" si="209"/>
        <v>OK</v>
      </c>
      <c r="AE1709" s="11" t="str">
        <f t="shared" si="214"/>
        <v>-</v>
      </c>
      <c r="AF1709" s="20" t="e">
        <f>IF(#REF!="","",AA1709-#REF!)</f>
        <v>#REF!</v>
      </c>
      <c r="AG1709" s="97"/>
      <c r="AH1709" s="62"/>
      <c r="AI1709"/>
      <c r="AJ1709"/>
    </row>
    <row r="1710" spans="1:36" s="32" customFormat="1" hidden="1" outlineLevel="1" x14ac:dyDescent="0.2">
      <c r="A1710"/>
      <c r="B1710" s="19">
        <v>9</v>
      </c>
      <c r="C1710" s="383">
        <v>1</v>
      </c>
      <c r="D1710" s="20" t="s">
        <v>35</v>
      </c>
      <c r="E1710" s="153">
        <v>39923</v>
      </c>
      <c r="F1710" s="91"/>
      <c r="G1710" s="19">
        <v>9</v>
      </c>
      <c r="H1710" s="20">
        <v>1</v>
      </c>
      <c r="I1710" s="20">
        <v>1</v>
      </c>
      <c r="J1710" s="20">
        <v>1</v>
      </c>
      <c r="K1710" s="20">
        <v>0</v>
      </c>
      <c r="L1710" s="156">
        <v>39924</v>
      </c>
      <c r="M1710" s="92"/>
      <c r="N1710" s="19">
        <v>9</v>
      </c>
      <c r="O1710" s="20">
        <v>1</v>
      </c>
      <c r="P1710" s="20">
        <v>1</v>
      </c>
      <c r="Q1710" s="20">
        <v>0</v>
      </c>
      <c r="R1710" s="20">
        <v>1</v>
      </c>
      <c r="S1710" s="4">
        <v>0</v>
      </c>
      <c r="T1710" s="4">
        <v>0</v>
      </c>
      <c r="U1710" s="163">
        <v>39924</v>
      </c>
      <c r="V1710" s="106">
        <v>9</v>
      </c>
      <c r="W1710" s="20">
        <v>1</v>
      </c>
      <c r="X1710" s="437" t="str">
        <f t="shared" si="210"/>
        <v>OK</v>
      </c>
      <c r="Y1710" s="334">
        <f t="shared" si="212"/>
        <v>0</v>
      </c>
      <c r="Z1710" s="20" t="str">
        <f t="shared" si="211"/>
        <v>Tien 21</v>
      </c>
      <c r="AA1710" s="75">
        <v>39930</v>
      </c>
      <c r="AB1710" s="1223"/>
      <c r="AC1710" s="147">
        <f t="shared" si="213"/>
        <v>7</v>
      </c>
      <c r="AD1710" s="20" t="str">
        <f t="shared" si="209"/>
        <v>OK</v>
      </c>
      <c r="AE1710" s="11" t="str">
        <f t="shared" si="214"/>
        <v>-</v>
      </c>
      <c r="AF1710" s="20" t="e">
        <f>IF(#REF!="","",AA1710-#REF!)</f>
        <v>#REF!</v>
      </c>
      <c r="AG1710" s="97"/>
      <c r="AH1710" s="62"/>
      <c r="AI1710"/>
      <c r="AJ1710"/>
    </row>
    <row r="1711" spans="1:36" s="32" customFormat="1" hidden="1" outlineLevel="1" x14ac:dyDescent="0.2">
      <c r="A1711"/>
      <c r="B1711" s="22">
        <v>10</v>
      </c>
      <c r="C1711" s="404">
        <v>1</v>
      </c>
      <c r="D1711" s="21" t="s">
        <v>36</v>
      </c>
      <c r="E1711" s="153">
        <v>39923</v>
      </c>
      <c r="F1711" s="91"/>
      <c r="G1711" s="22">
        <v>10</v>
      </c>
      <c r="H1711" s="21">
        <v>1</v>
      </c>
      <c r="I1711" s="21">
        <v>1</v>
      </c>
      <c r="J1711" s="21">
        <v>1</v>
      </c>
      <c r="K1711" s="21">
        <v>0</v>
      </c>
      <c r="L1711" s="157">
        <v>39924</v>
      </c>
      <c r="M1711" s="92"/>
      <c r="N1711" s="22">
        <v>10</v>
      </c>
      <c r="O1711" s="21">
        <v>1</v>
      </c>
      <c r="P1711" s="21">
        <v>1</v>
      </c>
      <c r="Q1711" s="21">
        <v>0</v>
      </c>
      <c r="R1711" s="21">
        <v>1</v>
      </c>
      <c r="S1711" s="14">
        <v>0</v>
      </c>
      <c r="T1711" s="14">
        <v>0</v>
      </c>
      <c r="U1711" s="163">
        <v>39924</v>
      </c>
      <c r="V1711" s="108">
        <v>10</v>
      </c>
      <c r="W1711" s="21">
        <v>1</v>
      </c>
      <c r="X1711" s="437" t="str">
        <f t="shared" si="210"/>
        <v>OK</v>
      </c>
      <c r="Y1711" s="334">
        <f t="shared" si="212"/>
        <v>0</v>
      </c>
      <c r="Z1711" s="21" t="str">
        <f t="shared" si="211"/>
        <v>Confort</v>
      </c>
      <c r="AA1711" s="75">
        <v>39930</v>
      </c>
      <c r="AB1711" s="1224"/>
      <c r="AC1711" s="147">
        <f t="shared" si="213"/>
        <v>7</v>
      </c>
      <c r="AD1711" s="20" t="str">
        <f t="shared" si="209"/>
        <v>OK</v>
      </c>
      <c r="AE1711" s="11" t="str">
        <f t="shared" si="214"/>
        <v>-</v>
      </c>
      <c r="AF1711" s="20" t="e">
        <f>IF(#REF!="","",AA1711-#REF!)</f>
        <v>#REF!</v>
      </c>
      <c r="AG1711" s="97"/>
      <c r="AH1711" s="62"/>
      <c r="AI1711"/>
      <c r="AJ1711"/>
    </row>
    <row r="1712" spans="1:36" s="32" customFormat="1" hidden="1" outlineLevel="1" x14ac:dyDescent="0.2">
      <c r="A1712"/>
      <c r="B1712" s="19">
        <v>1</v>
      </c>
      <c r="C1712" s="383">
        <v>78</v>
      </c>
      <c r="D1712" s="20" t="s">
        <v>24</v>
      </c>
      <c r="E1712" s="153">
        <v>39930</v>
      </c>
      <c r="F1712" s="91"/>
      <c r="G1712" s="19">
        <v>1</v>
      </c>
      <c r="H1712" s="20">
        <v>78</v>
      </c>
      <c r="I1712" s="20">
        <v>78</v>
      </c>
      <c r="J1712" s="20">
        <v>78</v>
      </c>
      <c r="K1712" s="20">
        <v>0</v>
      </c>
      <c r="L1712" s="156">
        <v>39931</v>
      </c>
      <c r="M1712" s="92"/>
      <c r="N1712" s="19">
        <v>1</v>
      </c>
      <c r="O1712" s="20">
        <v>78</v>
      </c>
      <c r="P1712" s="20">
        <v>78</v>
      </c>
      <c r="Q1712" s="20">
        <v>0</v>
      </c>
      <c r="R1712" s="20">
        <v>78</v>
      </c>
      <c r="S1712" s="4">
        <v>0</v>
      </c>
      <c r="T1712" s="4">
        <v>0</v>
      </c>
      <c r="U1712" s="163">
        <v>39931</v>
      </c>
      <c r="V1712" s="106">
        <v>1</v>
      </c>
      <c r="W1712" s="20">
        <v>78</v>
      </c>
      <c r="X1712" s="437" t="str">
        <f t="shared" si="210"/>
        <v>OK</v>
      </c>
      <c r="Y1712" s="334">
        <f t="shared" si="212"/>
        <v>0</v>
      </c>
      <c r="Z1712" s="20" t="str">
        <f t="shared" si="211"/>
        <v>White</v>
      </c>
      <c r="AA1712" s="75">
        <v>39940</v>
      </c>
      <c r="AB1712" s="1222">
        <f>SUM(W1712:W1721)</f>
        <v>479</v>
      </c>
      <c r="AC1712" s="147">
        <f t="shared" si="213"/>
        <v>10</v>
      </c>
      <c r="AD1712" s="20" t="str">
        <f t="shared" si="209"/>
        <v>OK</v>
      </c>
      <c r="AE1712" s="11" t="str">
        <f t="shared" si="214"/>
        <v>-</v>
      </c>
      <c r="AF1712" s="20" t="e">
        <f>IF(#REF!="","",AA1712-#REF!)</f>
        <v>#REF!</v>
      </c>
      <c r="AG1712" s="97"/>
      <c r="AH1712" s="62"/>
      <c r="AI1712"/>
      <c r="AJ1712"/>
    </row>
    <row r="1713" spans="1:36" s="32" customFormat="1" hidden="1" outlineLevel="1" x14ac:dyDescent="0.2">
      <c r="A1713"/>
      <c r="B1713" s="19">
        <v>2</v>
      </c>
      <c r="C1713" s="383">
        <v>10</v>
      </c>
      <c r="D1713" s="20" t="s">
        <v>25</v>
      </c>
      <c r="E1713" s="153">
        <v>39930</v>
      </c>
      <c r="F1713" s="91"/>
      <c r="G1713" s="19">
        <v>2</v>
      </c>
      <c r="H1713" s="20">
        <v>10</v>
      </c>
      <c r="I1713" s="20">
        <v>10</v>
      </c>
      <c r="J1713" s="20">
        <v>10</v>
      </c>
      <c r="K1713" s="20">
        <v>0</v>
      </c>
      <c r="L1713" s="156">
        <v>39931</v>
      </c>
      <c r="M1713" s="92"/>
      <c r="N1713" s="19">
        <v>2</v>
      </c>
      <c r="O1713" s="20">
        <v>10</v>
      </c>
      <c r="P1713" s="20">
        <v>10</v>
      </c>
      <c r="Q1713" s="20">
        <v>0</v>
      </c>
      <c r="R1713" s="20">
        <v>10</v>
      </c>
      <c r="S1713" s="4">
        <v>0</v>
      </c>
      <c r="T1713" s="4">
        <v>0</v>
      </c>
      <c r="U1713" s="163">
        <v>39931</v>
      </c>
      <c r="V1713" s="106">
        <v>2</v>
      </c>
      <c r="W1713" s="20">
        <v>10</v>
      </c>
      <c r="X1713" s="437" t="str">
        <f t="shared" si="210"/>
        <v>OK</v>
      </c>
      <c r="Y1713" s="334">
        <f t="shared" si="212"/>
        <v>0</v>
      </c>
      <c r="Z1713" s="20" t="str">
        <f t="shared" si="211"/>
        <v>Green</v>
      </c>
      <c r="AA1713" s="75">
        <v>39940</v>
      </c>
      <c r="AB1713" s="1223"/>
      <c r="AC1713" s="147">
        <f t="shared" si="213"/>
        <v>10</v>
      </c>
      <c r="AD1713" s="20" t="str">
        <f t="shared" si="209"/>
        <v>OK</v>
      </c>
      <c r="AE1713" s="11" t="str">
        <f t="shared" si="214"/>
        <v>-</v>
      </c>
      <c r="AF1713" s="20" t="e">
        <f>IF(#REF!="","",AA1713-#REF!)</f>
        <v>#REF!</v>
      </c>
      <c r="AG1713" s="97"/>
      <c r="AH1713" s="62"/>
      <c r="AI1713"/>
      <c r="AJ1713"/>
    </row>
    <row r="1714" spans="1:36" s="32" customFormat="1" hidden="1" outlineLevel="1" x14ac:dyDescent="0.2">
      <c r="A1714"/>
      <c r="B1714" s="19">
        <v>3</v>
      </c>
      <c r="C1714" s="383">
        <v>33</v>
      </c>
      <c r="D1714" s="20" t="s">
        <v>26</v>
      </c>
      <c r="E1714" s="153">
        <v>39930</v>
      </c>
      <c r="F1714" s="91"/>
      <c r="G1714" s="19">
        <v>3</v>
      </c>
      <c r="H1714" s="20">
        <v>33</v>
      </c>
      <c r="I1714" s="20">
        <v>33</v>
      </c>
      <c r="J1714" s="20">
        <v>33</v>
      </c>
      <c r="K1714" s="20">
        <v>0</v>
      </c>
      <c r="L1714" s="156">
        <v>39931</v>
      </c>
      <c r="M1714" s="92"/>
      <c r="N1714" s="19">
        <v>3</v>
      </c>
      <c r="O1714" s="20">
        <v>33</v>
      </c>
      <c r="P1714" s="20">
        <v>33</v>
      </c>
      <c r="Q1714" s="20">
        <v>0</v>
      </c>
      <c r="R1714" s="20">
        <v>33</v>
      </c>
      <c r="S1714" s="4">
        <v>0</v>
      </c>
      <c r="T1714" s="4">
        <v>0</v>
      </c>
      <c r="U1714" s="163">
        <v>39931</v>
      </c>
      <c r="V1714" s="106">
        <v>3</v>
      </c>
      <c r="W1714" s="20">
        <v>33</v>
      </c>
      <c r="X1714" s="437" t="str">
        <f t="shared" si="210"/>
        <v>OK</v>
      </c>
      <c r="Y1714" s="334">
        <f t="shared" si="212"/>
        <v>0</v>
      </c>
      <c r="Z1714" s="20" t="str">
        <f t="shared" si="211"/>
        <v>Black</v>
      </c>
      <c r="AA1714" s="75">
        <v>39940</v>
      </c>
      <c r="AB1714" s="1223"/>
      <c r="AC1714" s="147">
        <f t="shared" si="213"/>
        <v>10</v>
      </c>
      <c r="AD1714" s="20" t="str">
        <f t="shared" si="209"/>
        <v>OK</v>
      </c>
      <c r="AE1714" s="11" t="str">
        <f t="shared" si="214"/>
        <v>-</v>
      </c>
      <c r="AF1714" s="20" t="e">
        <f>IF(#REF!="","",AA1714-#REF!)</f>
        <v>#REF!</v>
      </c>
      <c r="AG1714" s="97"/>
      <c r="AH1714" s="62"/>
      <c r="AI1714"/>
      <c r="AJ1714"/>
    </row>
    <row r="1715" spans="1:36" s="32" customFormat="1" hidden="1" outlineLevel="1" x14ac:dyDescent="0.2">
      <c r="A1715"/>
      <c r="B1715" s="19">
        <v>4</v>
      </c>
      <c r="C1715" s="383">
        <v>26</v>
      </c>
      <c r="D1715" s="20" t="s">
        <v>29</v>
      </c>
      <c r="E1715" s="153">
        <v>39930</v>
      </c>
      <c r="F1715" s="91"/>
      <c r="G1715" s="19">
        <v>4</v>
      </c>
      <c r="H1715" s="20">
        <v>26</v>
      </c>
      <c r="I1715" s="20">
        <v>26</v>
      </c>
      <c r="J1715" s="20">
        <v>26</v>
      </c>
      <c r="K1715" s="20">
        <v>0</v>
      </c>
      <c r="L1715" s="156">
        <v>39931</v>
      </c>
      <c r="M1715" s="92"/>
      <c r="N1715" s="19">
        <v>4</v>
      </c>
      <c r="O1715" s="20">
        <v>26</v>
      </c>
      <c r="P1715" s="20">
        <v>26</v>
      </c>
      <c r="Q1715" s="20">
        <v>0</v>
      </c>
      <c r="R1715" s="20">
        <v>26</v>
      </c>
      <c r="S1715" s="4">
        <v>0</v>
      </c>
      <c r="T1715" s="4">
        <v>0</v>
      </c>
      <c r="U1715" s="163">
        <v>39931</v>
      </c>
      <c r="V1715" s="106">
        <v>4</v>
      </c>
      <c r="W1715" s="20">
        <v>26</v>
      </c>
      <c r="X1715" s="437" t="str">
        <f t="shared" si="210"/>
        <v>OK</v>
      </c>
      <c r="Y1715" s="334">
        <f t="shared" si="212"/>
        <v>0</v>
      </c>
      <c r="Z1715" s="20" t="str">
        <f t="shared" si="211"/>
        <v>Credial</v>
      </c>
      <c r="AA1715" s="75">
        <v>39940</v>
      </c>
      <c r="AB1715" s="1223"/>
      <c r="AC1715" s="147">
        <f t="shared" si="213"/>
        <v>10</v>
      </c>
      <c r="AD1715" s="20" t="str">
        <f t="shared" si="209"/>
        <v>OK</v>
      </c>
      <c r="AE1715" s="11" t="str">
        <f t="shared" si="214"/>
        <v>-</v>
      </c>
      <c r="AF1715" s="20" t="e">
        <f>IF(#REF!="","",AA1715-#REF!)</f>
        <v>#REF!</v>
      </c>
      <c r="AG1715" s="97"/>
      <c r="AH1715" s="62"/>
      <c r="AI1715"/>
      <c r="AJ1715"/>
    </row>
    <row r="1716" spans="1:36" s="32" customFormat="1" hidden="1" outlineLevel="1" x14ac:dyDescent="0.2">
      <c r="A1716"/>
      <c r="B1716" s="19">
        <v>5</v>
      </c>
      <c r="C1716" s="383">
        <v>204</v>
      </c>
      <c r="D1716" s="20" t="s">
        <v>54</v>
      </c>
      <c r="E1716" s="153">
        <v>39930</v>
      </c>
      <c r="F1716" s="91"/>
      <c r="G1716" s="19">
        <v>5</v>
      </c>
      <c r="H1716" s="20">
        <v>204</v>
      </c>
      <c r="I1716" s="20">
        <v>204</v>
      </c>
      <c r="J1716" s="20">
        <v>204</v>
      </c>
      <c r="K1716" s="20">
        <v>0</v>
      </c>
      <c r="L1716" s="156">
        <v>39931</v>
      </c>
      <c r="M1716" s="92"/>
      <c r="N1716" s="19">
        <v>5</v>
      </c>
      <c r="O1716" s="20">
        <v>204</v>
      </c>
      <c r="P1716" s="20">
        <v>204</v>
      </c>
      <c r="Q1716" s="20">
        <v>0</v>
      </c>
      <c r="R1716" s="20">
        <v>204</v>
      </c>
      <c r="S1716" s="4">
        <v>0</v>
      </c>
      <c r="T1716" s="4">
        <v>0</v>
      </c>
      <c r="U1716" s="163">
        <v>39931</v>
      </c>
      <c r="V1716" s="106">
        <v>5</v>
      </c>
      <c r="W1716" s="20">
        <v>204</v>
      </c>
      <c r="X1716" s="437" t="str">
        <f t="shared" si="210"/>
        <v>OK</v>
      </c>
      <c r="Y1716" s="334">
        <f t="shared" si="212"/>
        <v>0</v>
      </c>
      <c r="Z1716" s="20" t="str">
        <f t="shared" si="211"/>
        <v>Ikea</v>
      </c>
      <c r="AA1716" s="75">
        <v>39940</v>
      </c>
      <c r="AB1716" s="1223"/>
      <c r="AC1716" s="147">
        <f t="shared" si="213"/>
        <v>10</v>
      </c>
      <c r="AD1716" s="20" t="str">
        <f t="shared" ref="AD1716:AD1779" si="215">IF(AA1716&gt;0,"OK","Pendente")</f>
        <v>OK</v>
      </c>
      <c r="AE1716" s="11" t="str">
        <f t="shared" si="214"/>
        <v>-</v>
      </c>
      <c r="AF1716" s="20" t="e">
        <f>IF(#REF!="","",AA1716-#REF!)</f>
        <v>#REF!</v>
      </c>
      <c r="AG1716" s="97"/>
      <c r="AH1716" s="62"/>
      <c r="AI1716"/>
      <c r="AJ1716"/>
    </row>
    <row r="1717" spans="1:36" s="32" customFormat="1" hidden="1" outlineLevel="1" x14ac:dyDescent="0.2">
      <c r="A1717"/>
      <c r="B1717" s="19">
        <v>6</v>
      </c>
      <c r="C1717" s="383">
        <v>11</v>
      </c>
      <c r="D1717" s="20" t="s">
        <v>31</v>
      </c>
      <c r="E1717" s="153">
        <v>39930</v>
      </c>
      <c r="F1717" s="91"/>
      <c r="G1717" s="19">
        <v>6</v>
      </c>
      <c r="H1717" s="20">
        <v>11</v>
      </c>
      <c r="I1717" s="20">
        <v>11</v>
      </c>
      <c r="J1717" s="20">
        <v>11</v>
      </c>
      <c r="K1717" s="20">
        <v>0</v>
      </c>
      <c r="L1717" s="156">
        <v>39931</v>
      </c>
      <c r="M1717" s="92"/>
      <c r="N1717" s="19">
        <v>6</v>
      </c>
      <c r="O1717" s="20">
        <v>11</v>
      </c>
      <c r="P1717" s="20">
        <v>11</v>
      </c>
      <c r="Q1717" s="20">
        <v>0</v>
      </c>
      <c r="R1717" s="20">
        <v>11</v>
      </c>
      <c r="S1717" s="4">
        <v>0</v>
      </c>
      <c r="T1717" s="4">
        <v>0</v>
      </c>
      <c r="U1717" s="163">
        <v>39931</v>
      </c>
      <c r="V1717" s="106">
        <v>6</v>
      </c>
      <c r="W1717" s="20">
        <v>11</v>
      </c>
      <c r="X1717" s="437" t="str">
        <f t="shared" si="210"/>
        <v>OK</v>
      </c>
      <c r="Y1717" s="334">
        <f t="shared" si="212"/>
        <v>0</v>
      </c>
      <c r="Z1717" s="20" t="str">
        <f t="shared" si="211"/>
        <v>Moviflor</v>
      </c>
      <c r="AA1717" s="75">
        <v>39940</v>
      </c>
      <c r="AB1717" s="1223"/>
      <c r="AC1717" s="147">
        <f t="shared" si="213"/>
        <v>10</v>
      </c>
      <c r="AD1717" s="20" t="str">
        <f t="shared" si="215"/>
        <v>OK</v>
      </c>
      <c r="AE1717" s="11" t="str">
        <f t="shared" si="214"/>
        <v>-</v>
      </c>
      <c r="AF1717" s="20" t="e">
        <f>IF(#REF!="","",AA1717-#REF!)</f>
        <v>#REF!</v>
      </c>
      <c r="AG1717" s="97"/>
      <c r="AH1717" s="62"/>
      <c r="AI1717"/>
      <c r="AJ1717"/>
    </row>
    <row r="1718" spans="1:36" s="32" customFormat="1" hidden="1" outlineLevel="1" x14ac:dyDescent="0.2">
      <c r="A1718"/>
      <c r="B1718" s="19">
        <v>7</v>
      </c>
      <c r="C1718" s="383">
        <v>105</v>
      </c>
      <c r="D1718" s="20" t="s">
        <v>32</v>
      </c>
      <c r="E1718" s="153">
        <v>39930</v>
      </c>
      <c r="F1718" s="91"/>
      <c r="G1718" s="19">
        <v>7</v>
      </c>
      <c r="H1718" s="20">
        <v>105</v>
      </c>
      <c r="I1718" s="20">
        <v>105</v>
      </c>
      <c r="J1718" s="20">
        <v>105</v>
      </c>
      <c r="K1718" s="20">
        <v>0</v>
      </c>
      <c r="L1718" s="156">
        <v>39931</v>
      </c>
      <c r="M1718" s="92"/>
      <c r="N1718" s="19">
        <v>7</v>
      </c>
      <c r="O1718" s="20">
        <v>105</v>
      </c>
      <c r="P1718" s="20">
        <v>105</v>
      </c>
      <c r="Q1718" s="20">
        <v>0</v>
      </c>
      <c r="R1718" s="20">
        <v>105</v>
      </c>
      <c r="S1718" s="4">
        <v>0</v>
      </c>
      <c r="T1718" s="4">
        <v>0</v>
      </c>
      <c r="U1718" s="163">
        <v>39931</v>
      </c>
      <c r="V1718" s="106">
        <v>7</v>
      </c>
      <c r="W1718" s="20">
        <v>105</v>
      </c>
      <c r="X1718" s="437" t="str">
        <f t="shared" si="210"/>
        <v>OK</v>
      </c>
      <c r="Y1718" s="334">
        <f t="shared" si="212"/>
        <v>0</v>
      </c>
      <c r="Z1718" s="20" t="str">
        <f t="shared" si="211"/>
        <v>Conforama</v>
      </c>
      <c r="AA1718" s="75">
        <v>39940</v>
      </c>
      <c r="AB1718" s="1223"/>
      <c r="AC1718" s="147">
        <f t="shared" si="213"/>
        <v>10</v>
      </c>
      <c r="AD1718" s="20" t="str">
        <f t="shared" si="215"/>
        <v>OK</v>
      </c>
      <c r="AE1718" s="11" t="str">
        <f t="shared" si="214"/>
        <v>-</v>
      </c>
      <c r="AF1718" s="20" t="e">
        <f>IF(#REF!="","",AA1718-#REF!)</f>
        <v>#REF!</v>
      </c>
      <c r="AG1718" s="97"/>
      <c r="AH1718" s="62"/>
      <c r="AI1718"/>
      <c r="AJ1718"/>
    </row>
    <row r="1719" spans="1:36" s="32" customFormat="1" hidden="1" outlineLevel="1" x14ac:dyDescent="0.2">
      <c r="A1719"/>
      <c r="B1719" s="19">
        <v>8</v>
      </c>
      <c r="C1719" s="383">
        <v>5</v>
      </c>
      <c r="D1719" s="20" t="s">
        <v>34</v>
      </c>
      <c r="E1719" s="153">
        <v>39930</v>
      </c>
      <c r="F1719" s="91"/>
      <c r="G1719" s="19">
        <v>8</v>
      </c>
      <c r="H1719" s="20">
        <v>5</v>
      </c>
      <c r="I1719" s="20">
        <v>5</v>
      </c>
      <c r="J1719" s="20">
        <v>5</v>
      </c>
      <c r="K1719" s="20">
        <v>0</v>
      </c>
      <c r="L1719" s="156">
        <v>39931</v>
      </c>
      <c r="M1719" s="92"/>
      <c r="N1719" s="19">
        <v>8</v>
      </c>
      <c r="O1719" s="20">
        <v>5</v>
      </c>
      <c r="P1719" s="20">
        <v>5</v>
      </c>
      <c r="Q1719" s="20">
        <v>0</v>
      </c>
      <c r="R1719" s="20">
        <v>5</v>
      </c>
      <c r="S1719" s="4">
        <v>0</v>
      </c>
      <c r="T1719" s="4">
        <v>0</v>
      </c>
      <c r="U1719" s="163">
        <v>39931</v>
      </c>
      <c r="V1719" s="106">
        <v>8</v>
      </c>
      <c r="W1719" s="20">
        <v>5</v>
      </c>
      <c r="X1719" s="437" t="str">
        <f t="shared" si="210"/>
        <v>OK</v>
      </c>
      <c r="Y1719" s="334">
        <f t="shared" si="212"/>
        <v>0</v>
      </c>
      <c r="Z1719" s="20" t="str">
        <f t="shared" si="211"/>
        <v>Euronics</v>
      </c>
      <c r="AA1719" s="75">
        <v>39940</v>
      </c>
      <c r="AB1719" s="1223"/>
      <c r="AC1719" s="147">
        <f t="shared" si="213"/>
        <v>10</v>
      </c>
      <c r="AD1719" s="20" t="str">
        <f t="shared" si="215"/>
        <v>OK</v>
      </c>
      <c r="AE1719" s="11" t="str">
        <f t="shared" si="214"/>
        <v>-</v>
      </c>
      <c r="AF1719" s="20" t="e">
        <f>IF(#REF!="","",AA1719-#REF!)</f>
        <v>#REF!</v>
      </c>
      <c r="AG1719" s="97"/>
      <c r="AH1719" s="62"/>
      <c r="AI1719"/>
      <c r="AJ1719"/>
    </row>
    <row r="1720" spans="1:36" s="32" customFormat="1" hidden="1" outlineLevel="1" x14ac:dyDescent="0.2">
      <c r="A1720"/>
      <c r="B1720" s="19">
        <v>9</v>
      </c>
      <c r="C1720" s="383">
        <v>2</v>
      </c>
      <c r="D1720" s="20" t="s">
        <v>35</v>
      </c>
      <c r="E1720" s="153">
        <v>39930</v>
      </c>
      <c r="F1720" s="91"/>
      <c r="G1720" s="19">
        <v>9</v>
      </c>
      <c r="H1720" s="20">
        <v>2</v>
      </c>
      <c r="I1720" s="20">
        <v>2</v>
      </c>
      <c r="J1720" s="20">
        <v>2</v>
      </c>
      <c r="K1720" s="20">
        <v>0</v>
      </c>
      <c r="L1720" s="156">
        <v>39931</v>
      </c>
      <c r="M1720" s="92"/>
      <c r="N1720" s="19">
        <v>9</v>
      </c>
      <c r="O1720" s="20">
        <v>2</v>
      </c>
      <c r="P1720" s="20">
        <v>2</v>
      </c>
      <c r="Q1720" s="20">
        <v>0</v>
      </c>
      <c r="R1720" s="20">
        <v>2</v>
      </c>
      <c r="S1720" s="4">
        <v>0</v>
      </c>
      <c r="T1720" s="4">
        <v>0</v>
      </c>
      <c r="U1720" s="163">
        <v>39931</v>
      </c>
      <c r="V1720" s="106">
        <v>9</v>
      </c>
      <c r="W1720" s="20">
        <v>2</v>
      </c>
      <c r="X1720" s="437" t="str">
        <f t="shared" si="210"/>
        <v>OK</v>
      </c>
      <c r="Y1720" s="334">
        <f t="shared" si="212"/>
        <v>0</v>
      </c>
      <c r="Z1720" s="20" t="str">
        <f t="shared" si="211"/>
        <v>Tien 21</v>
      </c>
      <c r="AA1720" s="75">
        <v>39940</v>
      </c>
      <c r="AB1720" s="1223"/>
      <c r="AC1720" s="147">
        <f t="shared" si="213"/>
        <v>10</v>
      </c>
      <c r="AD1720" s="20" t="str">
        <f t="shared" si="215"/>
        <v>OK</v>
      </c>
      <c r="AE1720" s="11" t="str">
        <f t="shared" si="214"/>
        <v>-</v>
      </c>
      <c r="AF1720" s="20" t="e">
        <f>IF(#REF!="","",AA1720-#REF!)</f>
        <v>#REF!</v>
      </c>
      <c r="AG1720" s="97"/>
      <c r="AH1720" s="62"/>
      <c r="AI1720"/>
      <c r="AJ1720"/>
    </row>
    <row r="1721" spans="1:36" s="32" customFormat="1" hidden="1" outlineLevel="1" x14ac:dyDescent="0.2">
      <c r="A1721"/>
      <c r="B1721" s="22">
        <v>10</v>
      </c>
      <c r="C1721" s="404">
        <v>5</v>
      </c>
      <c r="D1721" s="21" t="s">
        <v>36</v>
      </c>
      <c r="E1721" s="153">
        <v>39930</v>
      </c>
      <c r="F1721" s="91"/>
      <c r="G1721" s="22">
        <v>10</v>
      </c>
      <c r="H1721" s="21">
        <v>5</v>
      </c>
      <c r="I1721" s="21">
        <v>5</v>
      </c>
      <c r="J1721" s="21">
        <v>5</v>
      </c>
      <c r="K1721" s="21">
        <v>0</v>
      </c>
      <c r="L1721" s="157">
        <v>39931</v>
      </c>
      <c r="M1721" s="92"/>
      <c r="N1721" s="22">
        <v>10</v>
      </c>
      <c r="O1721" s="21">
        <v>5</v>
      </c>
      <c r="P1721" s="21">
        <v>5</v>
      </c>
      <c r="Q1721" s="21">
        <v>0</v>
      </c>
      <c r="R1721" s="21">
        <v>5</v>
      </c>
      <c r="S1721" s="14">
        <v>0</v>
      </c>
      <c r="T1721" s="14">
        <v>0</v>
      </c>
      <c r="U1721" s="163">
        <v>39931</v>
      </c>
      <c r="V1721" s="108">
        <v>10</v>
      </c>
      <c r="W1721" s="21">
        <v>5</v>
      </c>
      <c r="X1721" s="437" t="str">
        <f t="shared" si="210"/>
        <v>OK</v>
      </c>
      <c r="Y1721" s="334">
        <f t="shared" si="212"/>
        <v>0</v>
      </c>
      <c r="Z1721" s="21" t="str">
        <f t="shared" si="211"/>
        <v>Confort</v>
      </c>
      <c r="AA1721" s="75">
        <v>39940</v>
      </c>
      <c r="AB1721" s="1224"/>
      <c r="AC1721" s="147">
        <f t="shared" si="213"/>
        <v>10</v>
      </c>
      <c r="AD1721" s="20" t="str">
        <f t="shared" si="215"/>
        <v>OK</v>
      </c>
      <c r="AE1721" s="11" t="str">
        <f t="shared" si="214"/>
        <v>-</v>
      </c>
      <c r="AF1721" s="20" t="e">
        <f>IF(#REF!="","",AA1721-#REF!)</f>
        <v>#REF!</v>
      </c>
      <c r="AG1721" s="97"/>
      <c r="AH1721" s="62"/>
      <c r="AI1721"/>
      <c r="AJ1721"/>
    </row>
    <row r="1722" spans="1:36" s="32" customFormat="1" hidden="1" outlineLevel="1" x14ac:dyDescent="0.2">
      <c r="A1722"/>
      <c r="B1722" s="19">
        <v>1</v>
      </c>
      <c r="C1722" s="383">
        <v>21</v>
      </c>
      <c r="D1722" s="20" t="s">
        <v>24</v>
      </c>
      <c r="E1722" s="153">
        <v>39933</v>
      </c>
      <c r="F1722" s="91"/>
      <c r="G1722" s="19">
        <v>1</v>
      </c>
      <c r="H1722" s="20">
        <v>43</v>
      </c>
      <c r="I1722" s="20">
        <v>21</v>
      </c>
      <c r="J1722" s="20">
        <v>21</v>
      </c>
      <c r="K1722" s="20">
        <v>0</v>
      </c>
      <c r="L1722" s="156">
        <v>39933</v>
      </c>
      <c r="M1722" s="92"/>
      <c r="N1722" s="19">
        <v>1</v>
      </c>
      <c r="O1722" s="20">
        <v>21</v>
      </c>
      <c r="P1722" s="20">
        <v>21</v>
      </c>
      <c r="Q1722" s="20">
        <v>0</v>
      </c>
      <c r="R1722" s="20">
        <v>21</v>
      </c>
      <c r="S1722" s="4">
        <v>0</v>
      </c>
      <c r="T1722" s="4">
        <v>0</v>
      </c>
      <c r="U1722" s="163">
        <v>39933</v>
      </c>
      <c r="V1722" s="106">
        <v>1</v>
      </c>
      <c r="W1722" s="20">
        <v>21</v>
      </c>
      <c r="X1722" s="437" t="str">
        <f t="shared" si="210"/>
        <v>OK</v>
      </c>
      <c r="Y1722" s="334">
        <f t="shared" si="212"/>
        <v>0</v>
      </c>
      <c r="Z1722" s="20" t="str">
        <f t="shared" si="211"/>
        <v>White</v>
      </c>
      <c r="AA1722" s="75">
        <v>39940</v>
      </c>
      <c r="AB1722" s="1222">
        <f>SUM(W1722:W1730)</f>
        <v>165</v>
      </c>
      <c r="AC1722" s="147">
        <f t="shared" si="213"/>
        <v>7</v>
      </c>
      <c r="AD1722" s="20" t="str">
        <f t="shared" si="215"/>
        <v>OK</v>
      </c>
      <c r="AE1722" s="11" t="str">
        <f t="shared" si="214"/>
        <v>-</v>
      </c>
      <c r="AF1722" s="20" t="e">
        <f>IF(#REF!="","",AA1722-#REF!)</f>
        <v>#REF!</v>
      </c>
      <c r="AG1722" s="97"/>
      <c r="AH1722" s="62"/>
      <c r="AI1722"/>
      <c r="AJ1722"/>
    </row>
    <row r="1723" spans="1:36" s="32" customFormat="1" hidden="1" outlineLevel="1" x14ac:dyDescent="0.2">
      <c r="A1723"/>
      <c r="B1723" s="19">
        <v>2</v>
      </c>
      <c r="C1723" s="383">
        <v>7</v>
      </c>
      <c r="D1723" s="20" t="s">
        <v>25</v>
      </c>
      <c r="E1723" s="153">
        <v>39933</v>
      </c>
      <c r="F1723" s="91"/>
      <c r="G1723" s="19">
        <v>2</v>
      </c>
      <c r="H1723" s="20">
        <v>7</v>
      </c>
      <c r="I1723" s="20">
        <v>7</v>
      </c>
      <c r="J1723" s="20">
        <v>7</v>
      </c>
      <c r="K1723" s="20">
        <v>0</v>
      </c>
      <c r="L1723" s="156">
        <v>39933</v>
      </c>
      <c r="M1723" s="92"/>
      <c r="N1723" s="19">
        <v>2</v>
      </c>
      <c r="O1723" s="20">
        <v>7</v>
      </c>
      <c r="P1723" s="20">
        <v>7</v>
      </c>
      <c r="Q1723" s="20">
        <v>0</v>
      </c>
      <c r="R1723" s="20">
        <v>7</v>
      </c>
      <c r="S1723" s="4">
        <v>0</v>
      </c>
      <c r="T1723" s="4">
        <v>0</v>
      </c>
      <c r="U1723" s="163">
        <v>39933</v>
      </c>
      <c r="V1723" s="106">
        <v>2</v>
      </c>
      <c r="W1723" s="20">
        <v>7</v>
      </c>
      <c r="X1723" s="437" t="str">
        <f t="shared" si="210"/>
        <v>OK</v>
      </c>
      <c r="Y1723" s="334">
        <f t="shared" si="212"/>
        <v>0</v>
      </c>
      <c r="Z1723" s="20" t="str">
        <f t="shared" si="211"/>
        <v>Green</v>
      </c>
      <c r="AA1723" s="75">
        <v>39940</v>
      </c>
      <c r="AB1723" s="1223"/>
      <c r="AC1723" s="147">
        <f t="shared" si="213"/>
        <v>7</v>
      </c>
      <c r="AD1723" s="20" t="str">
        <f t="shared" si="215"/>
        <v>OK</v>
      </c>
      <c r="AE1723" s="11" t="str">
        <f t="shared" si="214"/>
        <v>-</v>
      </c>
      <c r="AF1723" s="20" t="e">
        <f>IF(#REF!="","",AA1723-#REF!)</f>
        <v>#REF!</v>
      </c>
      <c r="AG1723" s="97"/>
      <c r="AH1723" s="62"/>
      <c r="AI1723"/>
      <c r="AJ1723"/>
    </row>
    <row r="1724" spans="1:36" s="32" customFormat="1" hidden="1" outlineLevel="1" x14ac:dyDescent="0.2">
      <c r="A1724"/>
      <c r="B1724" s="19">
        <v>3</v>
      </c>
      <c r="C1724" s="383">
        <v>14</v>
      </c>
      <c r="D1724" s="20" t="s">
        <v>26</v>
      </c>
      <c r="E1724" s="153">
        <v>39933</v>
      </c>
      <c r="F1724" s="91"/>
      <c r="G1724" s="19">
        <v>3</v>
      </c>
      <c r="H1724" s="20">
        <v>14</v>
      </c>
      <c r="I1724" s="20">
        <v>14</v>
      </c>
      <c r="J1724" s="20">
        <v>14</v>
      </c>
      <c r="K1724" s="20">
        <v>0</v>
      </c>
      <c r="L1724" s="156">
        <v>39933</v>
      </c>
      <c r="M1724" s="92"/>
      <c r="N1724" s="19">
        <v>3</v>
      </c>
      <c r="O1724" s="20">
        <v>14</v>
      </c>
      <c r="P1724" s="20">
        <v>14</v>
      </c>
      <c r="Q1724" s="20">
        <v>0</v>
      </c>
      <c r="R1724" s="20">
        <v>14</v>
      </c>
      <c r="S1724" s="4">
        <v>0</v>
      </c>
      <c r="T1724" s="4">
        <v>0</v>
      </c>
      <c r="U1724" s="163">
        <v>39933</v>
      </c>
      <c r="V1724" s="106">
        <v>3</v>
      </c>
      <c r="W1724" s="20">
        <v>14</v>
      </c>
      <c r="X1724" s="437" t="str">
        <f t="shared" si="210"/>
        <v>OK</v>
      </c>
      <c r="Y1724" s="334">
        <f t="shared" si="212"/>
        <v>0</v>
      </c>
      <c r="Z1724" s="20" t="str">
        <f t="shared" si="211"/>
        <v>Black</v>
      </c>
      <c r="AA1724" s="75">
        <v>39940</v>
      </c>
      <c r="AB1724" s="1223"/>
      <c r="AC1724" s="147">
        <f t="shared" si="213"/>
        <v>7</v>
      </c>
      <c r="AD1724" s="20" t="str">
        <f t="shared" si="215"/>
        <v>OK</v>
      </c>
      <c r="AE1724" s="11" t="str">
        <f t="shared" si="214"/>
        <v>-</v>
      </c>
      <c r="AF1724" s="20" t="e">
        <f>IF(#REF!="","",AA1724-#REF!)</f>
        <v>#REF!</v>
      </c>
      <c r="AG1724" s="97"/>
      <c r="AH1724" s="62"/>
      <c r="AI1724"/>
      <c r="AJ1724"/>
    </row>
    <row r="1725" spans="1:36" s="32" customFormat="1" hidden="1" outlineLevel="1" x14ac:dyDescent="0.2">
      <c r="A1725"/>
      <c r="B1725" s="19">
        <v>4</v>
      </c>
      <c r="C1725" s="383">
        <v>9</v>
      </c>
      <c r="D1725" s="20" t="s">
        <v>29</v>
      </c>
      <c r="E1725" s="153">
        <v>39933</v>
      </c>
      <c r="F1725" s="91"/>
      <c r="G1725" s="19">
        <v>4</v>
      </c>
      <c r="H1725" s="20">
        <v>9</v>
      </c>
      <c r="I1725" s="20">
        <v>9</v>
      </c>
      <c r="J1725" s="20">
        <v>9</v>
      </c>
      <c r="K1725" s="20">
        <v>0</v>
      </c>
      <c r="L1725" s="156">
        <v>39933</v>
      </c>
      <c r="M1725" s="92"/>
      <c r="N1725" s="19">
        <v>4</v>
      </c>
      <c r="O1725" s="20">
        <v>9</v>
      </c>
      <c r="P1725" s="20">
        <v>9</v>
      </c>
      <c r="Q1725" s="20">
        <v>0</v>
      </c>
      <c r="R1725" s="20">
        <v>9</v>
      </c>
      <c r="S1725" s="4">
        <v>0</v>
      </c>
      <c r="T1725" s="4">
        <v>0</v>
      </c>
      <c r="U1725" s="163">
        <v>39933</v>
      </c>
      <c r="V1725" s="106">
        <v>4</v>
      </c>
      <c r="W1725" s="20">
        <v>9</v>
      </c>
      <c r="X1725" s="437" t="str">
        <f t="shared" si="210"/>
        <v>OK</v>
      </c>
      <c r="Y1725" s="334">
        <f t="shared" si="212"/>
        <v>0</v>
      </c>
      <c r="Z1725" s="20" t="str">
        <f t="shared" si="211"/>
        <v>Credial</v>
      </c>
      <c r="AA1725" s="75">
        <v>39940</v>
      </c>
      <c r="AB1725" s="1223"/>
      <c r="AC1725" s="147">
        <f t="shared" si="213"/>
        <v>7</v>
      </c>
      <c r="AD1725" s="20" t="str">
        <f t="shared" si="215"/>
        <v>OK</v>
      </c>
      <c r="AE1725" s="11" t="str">
        <f t="shared" si="214"/>
        <v>-</v>
      </c>
      <c r="AF1725" s="20" t="e">
        <f>IF(#REF!="","",AA1725-#REF!)</f>
        <v>#REF!</v>
      </c>
      <c r="AG1725" s="97"/>
      <c r="AH1725" s="62"/>
      <c r="AI1725"/>
      <c r="AJ1725"/>
    </row>
    <row r="1726" spans="1:36" s="32" customFormat="1" hidden="1" outlineLevel="1" x14ac:dyDescent="0.2">
      <c r="A1726"/>
      <c r="B1726" s="19">
        <v>5</v>
      </c>
      <c r="C1726" s="383">
        <v>102</v>
      </c>
      <c r="D1726" s="20" t="s">
        <v>54</v>
      </c>
      <c r="E1726" s="153">
        <v>39933</v>
      </c>
      <c r="F1726" s="91"/>
      <c r="G1726" s="19">
        <v>5</v>
      </c>
      <c r="H1726" s="20">
        <v>102</v>
      </c>
      <c r="I1726" s="20">
        <v>102</v>
      </c>
      <c r="J1726" s="20">
        <v>102</v>
      </c>
      <c r="K1726" s="20">
        <v>0</v>
      </c>
      <c r="L1726" s="156">
        <v>39933</v>
      </c>
      <c r="M1726" s="92"/>
      <c r="N1726" s="19">
        <v>5</v>
      </c>
      <c r="O1726" s="20">
        <v>102</v>
      </c>
      <c r="P1726" s="20">
        <v>102</v>
      </c>
      <c r="Q1726" s="20">
        <v>0</v>
      </c>
      <c r="R1726" s="20">
        <v>102</v>
      </c>
      <c r="S1726" s="4">
        <v>0</v>
      </c>
      <c r="T1726" s="4">
        <v>0</v>
      </c>
      <c r="U1726" s="163">
        <v>39933</v>
      </c>
      <c r="V1726" s="106">
        <v>5</v>
      </c>
      <c r="W1726" s="20">
        <v>102</v>
      </c>
      <c r="X1726" s="437" t="str">
        <f t="shared" si="210"/>
        <v>OK</v>
      </c>
      <c r="Y1726" s="334">
        <f t="shared" si="212"/>
        <v>0</v>
      </c>
      <c r="Z1726" s="20" t="str">
        <f t="shared" si="211"/>
        <v>Ikea</v>
      </c>
      <c r="AA1726" s="75">
        <v>39940</v>
      </c>
      <c r="AB1726" s="1223"/>
      <c r="AC1726" s="147">
        <f t="shared" si="213"/>
        <v>7</v>
      </c>
      <c r="AD1726" s="20" t="str">
        <f t="shared" si="215"/>
        <v>OK</v>
      </c>
      <c r="AE1726" s="11" t="str">
        <f t="shared" si="214"/>
        <v>-</v>
      </c>
      <c r="AF1726" s="20" t="e">
        <f>IF(#REF!="","",AA1726-#REF!)</f>
        <v>#REF!</v>
      </c>
      <c r="AG1726" s="97"/>
      <c r="AH1726" s="62"/>
      <c r="AI1726"/>
      <c r="AJ1726"/>
    </row>
    <row r="1727" spans="1:36" s="32" customFormat="1" hidden="1" outlineLevel="1" x14ac:dyDescent="0.2">
      <c r="A1727"/>
      <c r="B1727" s="19">
        <v>6</v>
      </c>
      <c r="C1727" s="383">
        <v>3</v>
      </c>
      <c r="D1727" s="20" t="s">
        <v>31</v>
      </c>
      <c r="E1727" s="153">
        <v>39933</v>
      </c>
      <c r="F1727" s="91"/>
      <c r="G1727" s="19">
        <v>6</v>
      </c>
      <c r="H1727" s="20">
        <v>3</v>
      </c>
      <c r="I1727" s="20">
        <v>3</v>
      </c>
      <c r="J1727" s="20">
        <v>3</v>
      </c>
      <c r="K1727" s="20">
        <v>0</v>
      </c>
      <c r="L1727" s="156">
        <v>39933</v>
      </c>
      <c r="M1727" s="92"/>
      <c r="N1727" s="19">
        <v>6</v>
      </c>
      <c r="O1727" s="20">
        <v>3</v>
      </c>
      <c r="P1727" s="20">
        <v>3</v>
      </c>
      <c r="Q1727" s="20">
        <v>0</v>
      </c>
      <c r="R1727" s="20">
        <v>3</v>
      </c>
      <c r="S1727" s="4">
        <v>0</v>
      </c>
      <c r="T1727" s="4">
        <v>0</v>
      </c>
      <c r="U1727" s="163">
        <v>39933</v>
      </c>
      <c r="V1727" s="106">
        <v>6</v>
      </c>
      <c r="W1727" s="20">
        <v>3</v>
      </c>
      <c r="X1727" s="437" t="str">
        <f t="shared" si="210"/>
        <v>OK</v>
      </c>
      <c r="Y1727" s="334">
        <f t="shared" si="212"/>
        <v>0</v>
      </c>
      <c r="Z1727" s="20" t="str">
        <f t="shared" si="211"/>
        <v>Moviflor</v>
      </c>
      <c r="AA1727" s="75">
        <v>39940</v>
      </c>
      <c r="AB1727" s="1223"/>
      <c r="AC1727" s="147">
        <f t="shared" si="213"/>
        <v>7</v>
      </c>
      <c r="AD1727" s="20" t="str">
        <f t="shared" si="215"/>
        <v>OK</v>
      </c>
      <c r="AE1727" s="11" t="str">
        <f t="shared" si="214"/>
        <v>-</v>
      </c>
      <c r="AF1727" s="20" t="e">
        <f>IF(#REF!="","",AA1727-#REF!)</f>
        <v>#REF!</v>
      </c>
      <c r="AG1727" s="97"/>
      <c r="AH1727" s="62"/>
      <c r="AI1727"/>
      <c r="AJ1727"/>
    </row>
    <row r="1728" spans="1:36" s="32" customFormat="1" hidden="1" outlineLevel="1" x14ac:dyDescent="0.2">
      <c r="A1728"/>
      <c r="B1728" s="19">
        <v>7</v>
      </c>
      <c r="C1728" s="383">
        <v>5</v>
      </c>
      <c r="D1728" s="20" t="s">
        <v>32</v>
      </c>
      <c r="E1728" s="153">
        <v>39933</v>
      </c>
      <c r="F1728" s="91"/>
      <c r="G1728" s="19">
        <v>7</v>
      </c>
      <c r="H1728" s="20">
        <v>5</v>
      </c>
      <c r="I1728" s="20">
        <v>5</v>
      </c>
      <c r="J1728" s="20">
        <v>5</v>
      </c>
      <c r="K1728" s="20">
        <v>0</v>
      </c>
      <c r="L1728" s="156">
        <v>39933</v>
      </c>
      <c r="M1728" s="92"/>
      <c r="N1728" s="19">
        <v>7</v>
      </c>
      <c r="O1728" s="20">
        <v>5</v>
      </c>
      <c r="P1728" s="20">
        <v>5</v>
      </c>
      <c r="Q1728" s="20">
        <v>0</v>
      </c>
      <c r="R1728" s="20">
        <v>5</v>
      </c>
      <c r="S1728" s="4">
        <v>0</v>
      </c>
      <c r="T1728" s="4">
        <v>0</v>
      </c>
      <c r="U1728" s="163">
        <v>39933</v>
      </c>
      <c r="V1728" s="106">
        <v>7</v>
      </c>
      <c r="W1728" s="20">
        <v>5</v>
      </c>
      <c r="X1728" s="437" t="str">
        <f t="shared" si="210"/>
        <v>OK</v>
      </c>
      <c r="Y1728" s="334">
        <f t="shared" si="212"/>
        <v>0</v>
      </c>
      <c r="Z1728" s="20" t="str">
        <f t="shared" si="211"/>
        <v>Conforama</v>
      </c>
      <c r="AA1728" s="75">
        <v>39940</v>
      </c>
      <c r="AB1728" s="1223"/>
      <c r="AC1728" s="147">
        <f t="shared" si="213"/>
        <v>7</v>
      </c>
      <c r="AD1728" s="20" t="str">
        <f t="shared" si="215"/>
        <v>OK</v>
      </c>
      <c r="AE1728" s="11" t="str">
        <f t="shared" si="214"/>
        <v>-</v>
      </c>
      <c r="AF1728" s="20" t="e">
        <f>IF(#REF!="","",AA1728-#REF!)</f>
        <v>#REF!</v>
      </c>
      <c r="AG1728" s="97"/>
      <c r="AH1728" s="62"/>
      <c r="AI1728"/>
      <c r="AJ1728"/>
    </row>
    <row r="1729" spans="1:36" s="32" customFormat="1" hidden="1" outlineLevel="1" x14ac:dyDescent="0.2">
      <c r="A1729"/>
      <c r="B1729" s="19">
        <v>8</v>
      </c>
      <c r="C1729" s="383">
        <v>2</v>
      </c>
      <c r="D1729" s="20" t="s">
        <v>34</v>
      </c>
      <c r="E1729" s="153">
        <v>39933</v>
      </c>
      <c r="F1729" s="91"/>
      <c r="G1729" s="19">
        <v>8</v>
      </c>
      <c r="H1729" s="20">
        <v>2</v>
      </c>
      <c r="I1729" s="20">
        <v>2</v>
      </c>
      <c r="J1729" s="20">
        <v>2</v>
      </c>
      <c r="K1729" s="20">
        <v>0</v>
      </c>
      <c r="L1729" s="156">
        <v>39933</v>
      </c>
      <c r="M1729" s="92"/>
      <c r="N1729" s="19">
        <v>8</v>
      </c>
      <c r="O1729" s="20">
        <v>2</v>
      </c>
      <c r="P1729" s="20">
        <v>2</v>
      </c>
      <c r="Q1729" s="20">
        <v>0</v>
      </c>
      <c r="R1729" s="20">
        <v>2</v>
      </c>
      <c r="S1729" s="4">
        <v>0</v>
      </c>
      <c r="T1729" s="4">
        <v>0</v>
      </c>
      <c r="U1729" s="163">
        <v>39933</v>
      </c>
      <c r="V1729" s="106">
        <v>8</v>
      </c>
      <c r="W1729" s="20">
        <v>2</v>
      </c>
      <c r="X1729" s="437" t="str">
        <f t="shared" si="210"/>
        <v>OK</v>
      </c>
      <c r="Y1729" s="334">
        <f t="shared" si="212"/>
        <v>0</v>
      </c>
      <c r="Z1729" s="20" t="str">
        <f t="shared" si="211"/>
        <v>Euronics</v>
      </c>
      <c r="AA1729" s="75">
        <v>39940</v>
      </c>
      <c r="AB1729" s="1223"/>
      <c r="AC1729" s="147">
        <f t="shared" si="213"/>
        <v>7</v>
      </c>
      <c r="AD1729" s="20" t="str">
        <f t="shared" si="215"/>
        <v>OK</v>
      </c>
      <c r="AE1729" s="11" t="str">
        <f t="shared" si="214"/>
        <v>-</v>
      </c>
      <c r="AF1729" s="20" t="e">
        <f>IF(#REF!="","",AA1729-#REF!)</f>
        <v>#REF!</v>
      </c>
      <c r="AG1729" s="97"/>
      <c r="AH1729" s="62"/>
      <c r="AI1729"/>
      <c r="AJ1729"/>
    </row>
    <row r="1730" spans="1:36" s="32" customFormat="1" hidden="1" outlineLevel="1" x14ac:dyDescent="0.2">
      <c r="A1730"/>
      <c r="B1730" s="22">
        <v>9</v>
      </c>
      <c r="C1730" s="404">
        <v>2</v>
      </c>
      <c r="D1730" s="21" t="s">
        <v>35</v>
      </c>
      <c r="E1730" s="153">
        <v>39933</v>
      </c>
      <c r="F1730" s="91"/>
      <c r="G1730" s="22">
        <v>9</v>
      </c>
      <c r="H1730" s="21">
        <v>2</v>
      </c>
      <c r="I1730" s="21">
        <v>2</v>
      </c>
      <c r="J1730" s="21">
        <v>2</v>
      </c>
      <c r="K1730" s="21">
        <v>0</v>
      </c>
      <c r="L1730" s="157">
        <v>39933</v>
      </c>
      <c r="M1730" s="92"/>
      <c r="N1730" s="22">
        <v>9</v>
      </c>
      <c r="O1730" s="21">
        <v>2</v>
      </c>
      <c r="P1730" s="21">
        <v>2</v>
      </c>
      <c r="Q1730" s="21">
        <v>0</v>
      </c>
      <c r="R1730" s="21">
        <v>2</v>
      </c>
      <c r="S1730" s="14">
        <v>0</v>
      </c>
      <c r="T1730" s="14">
        <v>0</v>
      </c>
      <c r="U1730" s="163">
        <v>39933</v>
      </c>
      <c r="V1730" s="108">
        <v>9</v>
      </c>
      <c r="W1730" s="21">
        <v>2</v>
      </c>
      <c r="X1730" s="437" t="str">
        <f t="shared" si="210"/>
        <v>OK</v>
      </c>
      <c r="Y1730" s="334">
        <f t="shared" si="212"/>
        <v>0</v>
      </c>
      <c r="Z1730" s="21" t="str">
        <f t="shared" si="211"/>
        <v>Tien 21</v>
      </c>
      <c r="AA1730" s="75">
        <v>39940</v>
      </c>
      <c r="AB1730" s="1224"/>
      <c r="AC1730" s="147">
        <f t="shared" si="213"/>
        <v>7</v>
      </c>
      <c r="AD1730" s="20" t="str">
        <f t="shared" si="215"/>
        <v>OK</v>
      </c>
      <c r="AE1730" s="11" t="str">
        <f t="shared" si="214"/>
        <v>-</v>
      </c>
      <c r="AF1730" s="20" t="e">
        <f>IF(#REF!="","",AA1730-#REF!)</f>
        <v>#REF!</v>
      </c>
      <c r="AG1730" s="97"/>
      <c r="AH1730" s="62"/>
      <c r="AI1730"/>
      <c r="AJ1730"/>
    </row>
    <row r="1731" spans="1:36" s="32" customFormat="1" hidden="1" outlineLevel="1" x14ac:dyDescent="0.2">
      <c r="A1731"/>
      <c r="B1731" s="19">
        <v>1</v>
      </c>
      <c r="C1731" s="383">
        <v>51</v>
      </c>
      <c r="D1731" s="20" t="s">
        <v>24</v>
      </c>
      <c r="E1731" s="153">
        <v>39939</v>
      </c>
      <c r="F1731" s="91"/>
      <c r="G1731" s="19">
        <v>1</v>
      </c>
      <c r="H1731" s="20">
        <v>51</v>
      </c>
      <c r="I1731" s="20">
        <v>51</v>
      </c>
      <c r="J1731" s="20">
        <v>51</v>
      </c>
      <c r="K1731" s="20">
        <v>0</v>
      </c>
      <c r="L1731" s="156">
        <v>39940</v>
      </c>
      <c r="M1731" s="92"/>
      <c r="N1731" s="19">
        <v>1</v>
      </c>
      <c r="O1731" s="20">
        <v>70</v>
      </c>
      <c r="P1731" s="20">
        <v>51</v>
      </c>
      <c r="Q1731" s="20">
        <v>0</v>
      </c>
      <c r="R1731" s="20">
        <v>51</v>
      </c>
      <c r="S1731" s="4">
        <v>0</v>
      </c>
      <c r="T1731" s="4">
        <v>0</v>
      </c>
      <c r="U1731" s="163">
        <v>39939</v>
      </c>
      <c r="V1731" s="19">
        <v>1</v>
      </c>
      <c r="W1731" s="20">
        <v>51</v>
      </c>
      <c r="X1731" s="437" t="str">
        <f t="shared" si="210"/>
        <v>OK</v>
      </c>
      <c r="Y1731" s="334">
        <f t="shared" si="212"/>
        <v>0</v>
      </c>
      <c r="Z1731" s="20" t="str">
        <f t="shared" si="211"/>
        <v>White</v>
      </c>
      <c r="AA1731" s="75">
        <v>39946</v>
      </c>
      <c r="AB1731" s="1222">
        <f>SUM(W1731:W1740)</f>
        <v>435</v>
      </c>
      <c r="AC1731" s="147">
        <f t="shared" si="213"/>
        <v>7</v>
      </c>
      <c r="AD1731" s="20" t="str">
        <f t="shared" si="215"/>
        <v>OK</v>
      </c>
      <c r="AE1731" s="11" t="str">
        <f t="shared" si="214"/>
        <v>-</v>
      </c>
      <c r="AF1731" s="20" t="e">
        <f>IF(#REF!="","",AA1731-#REF!)</f>
        <v>#REF!</v>
      </c>
      <c r="AG1731" s="97"/>
      <c r="AH1731" s="62"/>
      <c r="AI1731"/>
      <c r="AJ1731"/>
    </row>
    <row r="1732" spans="1:36" s="32" customFormat="1" hidden="1" outlineLevel="1" x14ac:dyDescent="0.2">
      <c r="A1732"/>
      <c r="B1732" s="19">
        <v>2</v>
      </c>
      <c r="C1732" s="383">
        <v>25</v>
      </c>
      <c r="D1732" s="20" t="s">
        <v>25</v>
      </c>
      <c r="E1732" s="153">
        <v>39939</v>
      </c>
      <c r="F1732" s="91"/>
      <c r="G1732" s="19">
        <v>2</v>
      </c>
      <c r="H1732" s="20">
        <v>25</v>
      </c>
      <c r="I1732" s="20">
        <v>25</v>
      </c>
      <c r="J1732" s="20">
        <v>25</v>
      </c>
      <c r="K1732" s="20">
        <v>0</v>
      </c>
      <c r="L1732" s="156">
        <v>39940</v>
      </c>
      <c r="M1732" s="92"/>
      <c r="N1732" s="19">
        <v>2</v>
      </c>
      <c r="O1732" s="20">
        <v>25</v>
      </c>
      <c r="P1732" s="20">
        <v>25</v>
      </c>
      <c r="Q1732" s="20">
        <v>0</v>
      </c>
      <c r="R1732" s="20">
        <v>25</v>
      </c>
      <c r="S1732" s="4">
        <v>0</v>
      </c>
      <c r="T1732" s="4">
        <v>0</v>
      </c>
      <c r="U1732" s="163">
        <v>39939</v>
      </c>
      <c r="V1732" s="19">
        <v>2</v>
      </c>
      <c r="W1732" s="20">
        <v>25</v>
      </c>
      <c r="X1732" s="437" t="str">
        <f t="shared" si="210"/>
        <v>OK</v>
      </c>
      <c r="Y1732" s="334">
        <f t="shared" si="212"/>
        <v>0</v>
      </c>
      <c r="Z1732" s="20" t="str">
        <f t="shared" si="211"/>
        <v>Green</v>
      </c>
      <c r="AA1732" s="75">
        <v>39946</v>
      </c>
      <c r="AB1732" s="1223"/>
      <c r="AC1732" s="147">
        <f t="shared" si="213"/>
        <v>7</v>
      </c>
      <c r="AD1732" s="20" t="str">
        <f t="shared" si="215"/>
        <v>OK</v>
      </c>
      <c r="AE1732" s="11" t="str">
        <f t="shared" si="214"/>
        <v>-</v>
      </c>
      <c r="AF1732" s="20" t="e">
        <f>IF(#REF!="","",AA1732-#REF!)</f>
        <v>#REF!</v>
      </c>
      <c r="AG1732" s="97"/>
      <c r="AH1732" s="62"/>
      <c r="AI1732"/>
      <c r="AJ1732"/>
    </row>
    <row r="1733" spans="1:36" s="32" customFormat="1" hidden="1" outlineLevel="1" x14ac:dyDescent="0.2">
      <c r="A1733"/>
      <c r="B1733" s="19">
        <v>3</v>
      </c>
      <c r="C1733" s="383">
        <v>16</v>
      </c>
      <c r="D1733" s="20" t="s">
        <v>26</v>
      </c>
      <c r="E1733" s="153">
        <v>39939</v>
      </c>
      <c r="F1733" s="91"/>
      <c r="G1733" s="19">
        <v>3</v>
      </c>
      <c r="H1733" s="20">
        <v>16</v>
      </c>
      <c r="I1733" s="20">
        <v>16</v>
      </c>
      <c r="J1733" s="20">
        <v>16</v>
      </c>
      <c r="K1733" s="20">
        <v>0</v>
      </c>
      <c r="L1733" s="156">
        <v>39940</v>
      </c>
      <c r="M1733" s="92"/>
      <c r="N1733" s="19">
        <v>3</v>
      </c>
      <c r="O1733" s="20">
        <v>16</v>
      </c>
      <c r="P1733" s="20">
        <v>16</v>
      </c>
      <c r="Q1733" s="20">
        <v>0</v>
      </c>
      <c r="R1733" s="20">
        <v>16</v>
      </c>
      <c r="S1733" s="4">
        <v>0</v>
      </c>
      <c r="T1733" s="4">
        <v>0</v>
      </c>
      <c r="U1733" s="163">
        <v>39939</v>
      </c>
      <c r="V1733" s="19">
        <v>3</v>
      </c>
      <c r="W1733" s="20">
        <v>16</v>
      </c>
      <c r="X1733" s="437" t="str">
        <f t="shared" si="210"/>
        <v>OK</v>
      </c>
      <c r="Y1733" s="334">
        <f t="shared" si="212"/>
        <v>0</v>
      </c>
      <c r="Z1733" s="20" t="str">
        <f t="shared" si="211"/>
        <v>Black</v>
      </c>
      <c r="AA1733" s="75">
        <v>39946</v>
      </c>
      <c r="AB1733" s="1223"/>
      <c r="AC1733" s="147">
        <f t="shared" si="213"/>
        <v>7</v>
      </c>
      <c r="AD1733" s="20" t="str">
        <f t="shared" si="215"/>
        <v>OK</v>
      </c>
      <c r="AE1733" s="11" t="str">
        <f t="shared" si="214"/>
        <v>-</v>
      </c>
      <c r="AF1733" s="20" t="e">
        <f>IF(#REF!="","",AA1733-#REF!)</f>
        <v>#REF!</v>
      </c>
      <c r="AG1733" s="97"/>
      <c r="AH1733" s="62"/>
      <c r="AI1733"/>
      <c r="AJ1733"/>
    </row>
    <row r="1734" spans="1:36" s="32" customFormat="1" hidden="1" outlineLevel="1" x14ac:dyDescent="0.2">
      <c r="A1734"/>
      <c r="B1734" s="19">
        <v>4</v>
      </c>
      <c r="C1734" s="383">
        <v>27</v>
      </c>
      <c r="D1734" s="20" t="s">
        <v>29</v>
      </c>
      <c r="E1734" s="153">
        <v>39939</v>
      </c>
      <c r="F1734" s="91"/>
      <c r="G1734" s="19">
        <v>4</v>
      </c>
      <c r="H1734" s="20">
        <v>27</v>
      </c>
      <c r="I1734" s="20">
        <v>27</v>
      </c>
      <c r="J1734" s="20">
        <v>27</v>
      </c>
      <c r="K1734" s="20">
        <v>0</v>
      </c>
      <c r="L1734" s="156">
        <v>39940</v>
      </c>
      <c r="M1734" s="92"/>
      <c r="N1734" s="19">
        <v>4</v>
      </c>
      <c r="O1734" s="20">
        <v>27</v>
      </c>
      <c r="P1734" s="20">
        <v>27</v>
      </c>
      <c r="Q1734" s="20">
        <v>0</v>
      </c>
      <c r="R1734" s="20">
        <v>27</v>
      </c>
      <c r="S1734" s="4">
        <v>0</v>
      </c>
      <c r="T1734" s="4">
        <v>0</v>
      </c>
      <c r="U1734" s="163">
        <v>39939</v>
      </c>
      <c r="V1734" s="19">
        <v>4</v>
      </c>
      <c r="W1734" s="20">
        <v>27</v>
      </c>
      <c r="X1734" s="437" t="str">
        <f t="shared" si="210"/>
        <v>OK</v>
      </c>
      <c r="Y1734" s="334">
        <f t="shared" si="212"/>
        <v>0</v>
      </c>
      <c r="Z1734" s="20" t="str">
        <f t="shared" si="211"/>
        <v>Credial</v>
      </c>
      <c r="AA1734" s="75">
        <v>39946</v>
      </c>
      <c r="AB1734" s="1223"/>
      <c r="AC1734" s="147">
        <f t="shared" si="213"/>
        <v>7</v>
      </c>
      <c r="AD1734" s="20" t="str">
        <f t="shared" si="215"/>
        <v>OK</v>
      </c>
      <c r="AE1734" s="11" t="str">
        <f t="shared" si="214"/>
        <v>-</v>
      </c>
      <c r="AF1734" s="20" t="e">
        <f>IF(#REF!="","",AA1734-#REF!)</f>
        <v>#REF!</v>
      </c>
      <c r="AG1734" s="97"/>
      <c r="AH1734" s="62"/>
      <c r="AI1734"/>
      <c r="AJ1734"/>
    </row>
    <row r="1735" spans="1:36" s="32" customFormat="1" hidden="1" outlineLevel="1" x14ac:dyDescent="0.2">
      <c r="A1735"/>
      <c r="B1735" s="19">
        <v>5</v>
      </c>
      <c r="C1735" s="383">
        <v>158</v>
      </c>
      <c r="D1735" s="20" t="s">
        <v>54</v>
      </c>
      <c r="E1735" s="153">
        <v>39939</v>
      </c>
      <c r="F1735" s="91"/>
      <c r="G1735" s="19">
        <v>5</v>
      </c>
      <c r="H1735" s="20">
        <v>158</v>
      </c>
      <c r="I1735" s="20">
        <v>158</v>
      </c>
      <c r="J1735" s="20">
        <v>158</v>
      </c>
      <c r="K1735" s="20">
        <v>0</v>
      </c>
      <c r="L1735" s="156">
        <v>39940</v>
      </c>
      <c r="M1735" s="92"/>
      <c r="N1735" s="19">
        <v>5</v>
      </c>
      <c r="O1735" s="20">
        <v>158</v>
      </c>
      <c r="P1735" s="20">
        <v>158</v>
      </c>
      <c r="Q1735" s="20">
        <v>0</v>
      </c>
      <c r="R1735" s="20">
        <v>158</v>
      </c>
      <c r="S1735" s="4">
        <v>0</v>
      </c>
      <c r="T1735" s="4">
        <v>0</v>
      </c>
      <c r="U1735" s="163">
        <v>39939</v>
      </c>
      <c r="V1735" s="19">
        <v>5</v>
      </c>
      <c r="W1735" s="20">
        <v>158</v>
      </c>
      <c r="X1735" s="437" t="str">
        <f t="shared" si="210"/>
        <v>OK</v>
      </c>
      <c r="Y1735" s="334">
        <f t="shared" si="212"/>
        <v>0</v>
      </c>
      <c r="Z1735" s="20" t="str">
        <f t="shared" si="211"/>
        <v>Ikea</v>
      </c>
      <c r="AA1735" s="75">
        <v>39946</v>
      </c>
      <c r="AB1735" s="1223"/>
      <c r="AC1735" s="147">
        <f t="shared" si="213"/>
        <v>7</v>
      </c>
      <c r="AD1735" s="20" t="str">
        <f t="shared" si="215"/>
        <v>OK</v>
      </c>
      <c r="AE1735" s="11" t="str">
        <f t="shared" si="214"/>
        <v>-</v>
      </c>
      <c r="AF1735" s="20" t="e">
        <f>IF(#REF!="","",AA1735-#REF!)</f>
        <v>#REF!</v>
      </c>
      <c r="AG1735" s="97"/>
      <c r="AH1735" s="62"/>
      <c r="AI1735"/>
      <c r="AJ1735"/>
    </row>
    <row r="1736" spans="1:36" s="32" customFormat="1" hidden="1" outlineLevel="1" x14ac:dyDescent="0.2">
      <c r="A1736"/>
      <c r="B1736" s="19">
        <v>6</v>
      </c>
      <c r="C1736" s="383">
        <v>31</v>
      </c>
      <c r="D1736" s="20" t="s">
        <v>31</v>
      </c>
      <c r="E1736" s="153">
        <v>39939</v>
      </c>
      <c r="F1736" s="91"/>
      <c r="G1736" s="19">
        <v>6</v>
      </c>
      <c r="H1736" s="20">
        <v>31</v>
      </c>
      <c r="I1736" s="20">
        <v>31</v>
      </c>
      <c r="J1736" s="20">
        <v>31</v>
      </c>
      <c r="K1736" s="20">
        <v>0</v>
      </c>
      <c r="L1736" s="156">
        <v>39940</v>
      </c>
      <c r="M1736" s="92"/>
      <c r="N1736" s="19">
        <v>6</v>
      </c>
      <c r="O1736" s="20">
        <v>31</v>
      </c>
      <c r="P1736" s="20">
        <v>31</v>
      </c>
      <c r="Q1736" s="20">
        <v>0</v>
      </c>
      <c r="R1736" s="20">
        <v>31</v>
      </c>
      <c r="S1736" s="4">
        <v>0</v>
      </c>
      <c r="T1736" s="4">
        <v>0</v>
      </c>
      <c r="U1736" s="163">
        <v>39939</v>
      </c>
      <c r="V1736" s="19">
        <v>6</v>
      </c>
      <c r="W1736" s="20">
        <v>31</v>
      </c>
      <c r="X1736" s="437" t="str">
        <f t="shared" ref="X1736:X1799" si="216">IF(C1736=W1736,"OK",IF(W1736=R1736,"ERRO",IF(W1736="","KO",IF(W1736=J1736,"ERRO"))))</f>
        <v>OK</v>
      </c>
      <c r="Y1736" s="334">
        <f t="shared" si="212"/>
        <v>0</v>
      </c>
      <c r="Z1736" s="20" t="str">
        <f t="shared" si="211"/>
        <v>Moviflor</v>
      </c>
      <c r="AA1736" s="75">
        <v>39946</v>
      </c>
      <c r="AB1736" s="1223"/>
      <c r="AC1736" s="147">
        <f t="shared" si="213"/>
        <v>7</v>
      </c>
      <c r="AD1736" s="20" t="str">
        <f t="shared" si="215"/>
        <v>OK</v>
      </c>
      <c r="AE1736" s="11" t="str">
        <f t="shared" si="214"/>
        <v>-</v>
      </c>
      <c r="AF1736" s="20" t="e">
        <f>IF(#REF!="","",AA1736-#REF!)</f>
        <v>#REF!</v>
      </c>
      <c r="AG1736" s="97"/>
      <c r="AH1736" s="62"/>
      <c r="AI1736"/>
      <c r="AJ1736"/>
    </row>
    <row r="1737" spans="1:36" s="32" customFormat="1" hidden="1" outlineLevel="1" x14ac:dyDescent="0.2">
      <c r="A1737"/>
      <c r="B1737" s="19">
        <v>7</v>
      </c>
      <c r="C1737" s="383">
        <v>113</v>
      </c>
      <c r="D1737" s="20" t="s">
        <v>32</v>
      </c>
      <c r="E1737" s="153">
        <v>39939</v>
      </c>
      <c r="F1737" s="91"/>
      <c r="G1737" s="19">
        <v>7</v>
      </c>
      <c r="H1737" s="20">
        <v>113</v>
      </c>
      <c r="I1737" s="20">
        <v>113</v>
      </c>
      <c r="J1737" s="20">
        <v>113</v>
      </c>
      <c r="K1737" s="20">
        <v>0</v>
      </c>
      <c r="L1737" s="156">
        <v>39940</v>
      </c>
      <c r="M1737" s="92"/>
      <c r="N1737" s="19">
        <v>7</v>
      </c>
      <c r="O1737" s="20">
        <v>113</v>
      </c>
      <c r="P1737" s="20">
        <v>113</v>
      </c>
      <c r="Q1737" s="20">
        <v>0</v>
      </c>
      <c r="R1737" s="20">
        <v>113</v>
      </c>
      <c r="S1737" s="4">
        <v>0</v>
      </c>
      <c r="T1737" s="4">
        <v>0</v>
      </c>
      <c r="U1737" s="163">
        <v>39939</v>
      </c>
      <c r="V1737" s="19">
        <v>7</v>
      </c>
      <c r="W1737" s="20">
        <v>113</v>
      </c>
      <c r="X1737" s="437" t="str">
        <f t="shared" si="216"/>
        <v>OK</v>
      </c>
      <c r="Y1737" s="334">
        <f t="shared" si="212"/>
        <v>0</v>
      </c>
      <c r="Z1737" s="20" t="str">
        <f t="shared" si="211"/>
        <v>Conforama</v>
      </c>
      <c r="AA1737" s="75">
        <v>39946</v>
      </c>
      <c r="AB1737" s="1223"/>
      <c r="AC1737" s="147">
        <f t="shared" si="213"/>
        <v>7</v>
      </c>
      <c r="AD1737" s="20" t="str">
        <f t="shared" si="215"/>
        <v>OK</v>
      </c>
      <c r="AE1737" s="11" t="str">
        <f t="shared" si="214"/>
        <v>-</v>
      </c>
      <c r="AF1737" s="20" t="e">
        <f>IF(#REF!="","",AA1737-#REF!)</f>
        <v>#REF!</v>
      </c>
      <c r="AG1737" s="97"/>
      <c r="AH1737" s="62"/>
      <c r="AI1737"/>
      <c r="AJ1737"/>
    </row>
    <row r="1738" spans="1:36" s="32" customFormat="1" hidden="1" outlineLevel="1" x14ac:dyDescent="0.2">
      <c r="A1738"/>
      <c r="B1738" s="19">
        <v>8</v>
      </c>
      <c r="C1738" s="383">
        <v>4</v>
      </c>
      <c r="D1738" s="20" t="s">
        <v>34</v>
      </c>
      <c r="E1738" s="153">
        <v>39939</v>
      </c>
      <c r="F1738" s="91"/>
      <c r="G1738" s="19">
        <v>8</v>
      </c>
      <c r="H1738" s="20">
        <v>4</v>
      </c>
      <c r="I1738" s="20">
        <v>4</v>
      </c>
      <c r="J1738" s="20">
        <v>4</v>
      </c>
      <c r="K1738" s="20">
        <v>0</v>
      </c>
      <c r="L1738" s="156">
        <v>39940</v>
      </c>
      <c r="M1738" s="92"/>
      <c r="N1738" s="19">
        <v>8</v>
      </c>
      <c r="O1738" s="20">
        <v>4</v>
      </c>
      <c r="P1738" s="20">
        <v>4</v>
      </c>
      <c r="Q1738" s="20">
        <v>0</v>
      </c>
      <c r="R1738" s="20">
        <v>4</v>
      </c>
      <c r="S1738" s="4">
        <v>0</v>
      </c>
      <c r="T1738" s="4">
        <v>0</v>
      </c>
      <c r="U1738" s="163">
        <v>39939</v>
      </c>
      <c r="V1738" s="19">
        <v>8</v>
      </c>
      <c r="W1738" s="20">
        <v>4</v>
      </c>
      <c r="X1738" s="437" t="str">
        <f t="shared" si="216"/>
        <v>OK</v>
      </c>
      <c r="Y1738" s="334">
        <f t="shared" si="212"/>
        <v>0</v>
      </c>
      <c r="Z1738" s="20" t="str">
        <f t="shared" si="211"/>
        <v>Euronics</v>
      </c>
      <c r="AA1738" s="75">
        <v>39946</v>
      </c>
      <c r="AB1738" s="1223"/>
      <c r="AC1738" s="147">
        <f t="shared" si="213"/>
        <v>7</v>
      </c>
      <c r="AD1738" s="20" t="str">
        <f t="shared" si="215"/>
        <v>OK</v>
      </c>
      <c r="AE1738" s="11" t="str">
        <f t="shared" si="214"/>
        <v>-</v>
      </c>
      <c r="AF1738" s="20" t="e">
        <f>IF(#REF!="","",AA1738-#REF!)</f>
        <v>#REF!</v>
      </c>
      <c r="AG1738" s="97"/>
      <c r="AH1738" s="62"/>
      <c r="AI1738"/>
      <c r="AJ1738"/>
    </row>
    <row r="1739" spans="1:36" s="32" customFormat="1" hidden="1" outlineLevel="1" x14ac:dyDescent="0.2">
      <c r="A1739"/>
      <c r="B1739" s="19">
        <v>9</v>
      </c>
      <c r="C1739" s="383">
        <v>7</v>
      </c>
      <c r="D1739" s="20" t="s">
        <v>35</v>
      </c>
      <c r="E1739" s="153">
        <v>39939</v>
      </c>
      <c r="F1739" s="91"/>
      <c r="G1739" s="19">
        <v>9</v>
      </c>
      <c r="H1739" s="20">
        <v>7</v>
      </c>
      <c r="I1739" s="20">
        <v>7</v>
      </c>
      <c r="J1739" s="20">
        <v>7</v>
      </c>
      <c r="K1739" s="20">
        <v>0</v>
      </c>
      <c r="L1739" s="156">
        <v>39940</v>
      </c>
      <c r="M1739" s="92"/>
      <c r="N1739" s="19">
        <v>9</v>
      </c>
      <c r="O1739" s="20">
        <v>7</v>
      </c>
      <c r="P1739" s="20">
        <v>7</v>
      </c>
      <c r="Q1739" s="20">
        <v>0</v>
      </c>
      <c r="R1739" s="20">
        <v>7</v>
      </c>
      <c r="S1739" s="4">
        <v>0</v>
      </c>
      <c r="T1739" s="4">
        <v>0</v>
      </c>
      <c r="U1739" s="163">
        <v>39939</v>
      </c>
      <c r="V1739" s="19">
        <v>9</v>
      </c>
      <c r="W1739" s="20">
        <v>7</v>
      </c>
      <c r="X1739" s="437" t="str">
        <f t="shared" si="216"/>
        <v>OK</v>
      </c>
      <c r="Y1739" s="334">
        <f t="shared" si="212"/>
        <v>0</v>
      </c>
      <c r="Z1739" s="20" t="str">
        <f t="shared" si="211"/>
        <v>Tien 21</v>
      </c>
      <c r="AA1739" s="75">
        <v>39946</v>
      </c>
      <c r="AB1739" s="1223"/>
      <c r="AC1739" s="147">
        <f t="shared" si="213"/>
        <v>7</v>
      </c>
      <c r="AD1739" s="20" t="str">
        <f t="shared" si="215"/>
        <v>OK</v>
      </c>
      <c r="AE1739" s="11" t="str">
        <f t="shared" si="214"/>
        <v>-</v>
      </c>
      <c r="AF1739" s="20" t="e">
        <f>IF(#REF!="","",AA1739-#REF!)</f>
        <v>#REF!</v>
      </c>
      <c r="AG1739" s="97"/>
      <c r="AH1739" s="62"/>
      <c r="AI1739"/>
      <c r="AJ1739"/>
    </row>
    <row r="1740" spans="1:36" s="32" customFormat="1" hidden="1" outlineLevel="1" x14ac:dyDescent="0.2">
      <c r="A1740"/>
      <c r="B1740" s="22">
        <v>10</v>
      </c>
      <c r="C1740" s="404">
        <v>3</v>
      </c>
      <c r="D1740" s="21" t="s">
        <v>36</v>
      </c>
      <c r="E1740" s="153">
        <v>39939</v>
      </c>
      <c r="F1740" s="91"/>
      <c r="G1740" s="22">
        <v>10</v>
      </c>
      <c r="H1740" s="21">
        <v>3</v>
      </c>
      <c r="I1740" s="21">
        <v>3</v>
      </c>
      <c r="J1740" s="21">
        <v>3</v>
      </c>
      <c r="K1740" s="21">
        <v>0</v>
      </c>
      <c r="L1740" s="157">
        <v>39940</v>
      </c>
      <c r="M1740" s="92"/>
      <c r="N1740" s="22">
        <v>10</v>
      </c>
      <c r="O1740" s="21">
        <v>3</v>
      </c>
      <c r="P1740" s="21">
        <v>3</v>
      </c>
      <c r="Q1740" s="21">
        <v>0</v>
      </c>
      <c r="R1740" s="21">
        <v>3</v>
      </c>
      <c r="S1740" s="14">
        <v>0</v>
      </c>
      <c r="T1740" s="14">
        <v>0</v>
      </c>
      <c r="U1740" s="163">
        <v>39939</v>
      </c>
      <c r="V1740" s="22">
        <v>10</v>
      </c>
      <c r="W1740" s="21">
        <v>3</v>
      </c>
      <c r="X1740" s="437" t="str">
        <f t="shared" si="216"/>
        <v>OK</v>
      </c>
      <c r="Y1740" s="334">
        <f t="shared" si="212"/>
        <v>0</v>
      </c>
      <c r="Z1740" s="21" t="str">
        <f t="shared" ref="Z1740:Z1803" si="217">IF(D1740="","",D1740)</f>
        <v>Confort</v>
      </c>
      <c r="AA1740" s="75">
        <v>39946</v>
      </c>
      <c r="AB1740" s="1224"/>
      <c r="AC1740" s="147">
        <f t="shared" si="213"/>
        <v>7</v>
      </c>
      <c r="AD1740" s="20" t="str">
        <f t="shared" si="215"/>
        <v>OK</v>
      </c>
      <c r="AE1740" s="11" t="str">
        <f t="shared" si="214"/>
        <v>-</v>
      </c>
      <c r="AF1740" s="20" t="e">
        <f>IF(#REF!="","",AA1740-#REF!)</f>
        <v>#REF!</v>
      </c>
      <c r="AG1740" s="97"/>
      <c r="AH1740" s="62"/>
      <c r="AI1740"/>
      <c r="AJ1740"/>
    </row>
    <row r="1741" spans="1:36" s="32" customFormat="1" hidden="1" outlineLevel="1" x14ac:dyDescent="0.2">
      <c r="A1741"/>
      <c r="B1741" s="19">
        <v>1</v>
      </c>
      <c r="C1741" s="383">
        <v>111</v>
      </c>
      <c r="D1741" s="20" t="s">
        <v>24</v>
      </c>
      <c r="E1741" s="153">
        <v>39941</v>
      </c>
      <c r="F1741" s="91"/>
      <c r="G1741" s="19">
        <v>1</v>
      </c>
      <c r="H1741" s="20">
        <v>71</v>
      </c>
      <c r="I1741" s="20">
        <v>111</v>
      </c>
      <c r="J1741" s="20">
        <v>111</v>
      </c>
      <c r="K1741" s="20">
        <v>0</v>
      </c>
      <c r="L1741" s="156">
        <v>39944</v>
      </c>
      <c r="M1741" s="92"/>
      <c r="N1741" s="19">
        <v>1</v>
      </c>
      <c r="O1741" s="20">
        <v>111</v>
      </c>
      <c r="P1741" s="20">
        <v>111</v>
      </c>
      <c r="Q1741" s="20">
        <v>0</v>
      </c>
      <c r="R1741" s="20">
        <v>111</v>
      </c>
      <c r="S1741" s="4">
        <v>0</v>
      </c>
      <c r="T1741" s="4">
        <v>0</v>
      </c>
      <c r="U1741" s="163">
        <v>39941</v>
      </c>
      <c r="V1741" s="106">
        <v>1</v>
      </c>
      <c r="W1741" s="20">
        <v>111</v>
      </c>
      <c r="X1741" s="437" t="str">
        <f t="shared" si="216"/>
        <v>OK</v>
      </c>
      <c r="Y1741" s="334">
        <f t="shared" si="212"/>
        <v>0</v>
      </c>
      <c r="Z1741" s="20" t="str">
        <f t="shared" si="217"/>
        <v>White</v>
      </c>
      <c r="AA1741" s="75">
        <v>39947</v>
      </c>
      <c r="AB1741" s="1222">
        <f>SUM(W1741:W1750)</f>
        <v>392</v>
      </c>
      <c r="AC1741" s="147">
        <f t="shared" si="213"/>
        <v>6</v>
      </c>
      <c r="AD1741" s="20" t="str">
        <f t="shared" si="215"/>
        <v>OK</v>
      </c>
      <c r="AE1741" s="11" t="str">
        <f t="shared" si="214"/>
        <v>-</v>
      </c>
      <c r="AF1741" s="20" t="e">
        <f>IF(#REF!="","",AA1741-#REF!)</f>
        <v>#REF!</v>
      </c>
      <c r="AG1741" s="97"/>
      <c r="AH1741" s="62"/>
      <c r="AI1741"/>
      <c r="AJ1741"/>
    </row>
    <row r="1742" spans="1:36" s="32" customFormat="1" hidden="1" outlineLevel="1" x14ac:dyDescent="0.2">
      <c r="A1742"/>
      <c r="B1742" s="19">
        <v>2</v>
      </c>
      <c r="C1742" s="383">
        <v>9</v>
      </c>
      <c r="D1742" s="20" t="s">
        <v>25</v>
      </c>
      <c r="E1742" s="153">
        <v>39941</v>
      </c>
      <c r="F1742" s="91"/>
      <c r="G1742" s="19">
        <v>2</v>
      </c>
      <c r="H1742" s="20">
        <v>9</v>
      </c>
      <c r="I1742" s="20">
        <v>9</v>
      </c>
      <c r="J1742" s="20">
        <v>9</v>
      </c>
      <c r="K1742" s="20">
        <v>0</v>
      </c>
      <c r="L1742" s="156">
        <v>39944</v>
      </c>
      <c r="M1742" s="92"/>
      <c r="N1742" s="19">
        <v>2</v>
      </c>
      <c r="O1742" s="20">
        <v>9</v>
      </c>
      <c r="P1742" s="20">
        <v>9</v>
      </c>
      <c r="Q1742" s="20">
        <v>0</v>
      </c>
      <c r="R1742" s="20">
        <v>9</v>
      </c>
      <c r="S1742" s="4">
        <v>0</v>
      </c>
      <c r="T1742" s="4">
        <v>0</v>
      </c>
      <c r="U1742" s="163">
        <v>39941</v>
      </c>
      <c r="V1742" s="106">
        <v>2</v>
      </c>
      <c r="W1742" s="20">
        <v>9</v>
      </c>
      <c r="X1742" s="437" t="str">
        <f t="shared" si="216"/>
        <v>OK</v>
      </c>
      <c r="Y1742" s="334">
        <f t="shared" si="212"/>
        <v>0</v>
      </c>
      <c r="Z1742" s="20" t="str">
        <f t="shared" si="217"/>
        <v>Green</v>
      </c>
      <c r="AA1742" s="75">
        <v>39947</v>
      </c>
      <c r="AB1742" s="1223"/>
      <c r="AC1742" s="147">
        <f t="shared" si="213"/>
        <v>6</v>
      </c>
      <c r="AD1742" s="20" t="str">
        <f t="shared" si="215"/>
        <v>OK</v>
      </c>
      <c r="AE1742" s="11" t="str">
        <f t="shared" si="214"/>
        <v>-</v>
      </c>
      <c r="AF1742" s="20" t="e">
        <f>IF(#REF!="","",AA1742-#REF!)</f>
        <v>#REF!</v>
      </c>
      <c r="AG1742" s="97"/>
      <c r="AH1742" s="62"/>
      <c r="AI1742"/>
      <c r="AJ1742"/>
    </row>
    <row r="1743" spans="1:36" s="32" customFormat="1" hidden="1" outlineLevel="1" x14ac:dyDescent="0.2">
      <c r="A1743"/>
      <c r="B1743" s="19">
        <v>3</v>
      </c>
      <c r="C1743" s="383">
        <v>6</v>
      </c>
      <c r="D1743" s="20" t="s">
        <v>26</v>
      </c>
      <c r="E1743" s="153">
        <v>39941</v>
      </c>
      <c r="F1743" s="91"/>
      <c r="G1743" s="19">
        <v>3</v>
      </c>
      <c r="H1743" s="20">
        <v>6</v>
      </c>
      <c r="I1743" s="20">
        <v>6</v>
      </c>
      <c r="J1743" s="20">
        <v>6</v>
      </c>
      <c r="K1743" s="20">
        <v>0</v>
      </c>
      <c r="L1743" s="156">
        <v>39944</v>
      </c>
      <c r="M1743" s="92"/>
      <c r="N1743" s="19">
        <v>3</v>
      </c>
      <c r="O1743" s="20">
        <v>6</v>
      </c>
      <c r="P1743" s="20">
        <v>6</v>
      </c>
      <c r="Q1743" s="20">
        <v>0</v>
      </c>
      <c r="R1743" s="20">
        <v>6</v>
      </c>
      <c r="S1743" s="4">
        <v>0</v>
      </c>
      <c r="T1743" s="4">
        <v>0</v>
      </c>
      <c r="U1743" s="163">
        <v>39941</v>
      </c>
      <c r="V1743" s="106">
        <v>3</v>
      </c>
      <c r="W1743" s="20">
        <v>6</v>
      </c>
      <c r="X1743" s="437" t="str">
        <f t="shared" si="216"/>
        <v>OK</v>
      </c>
      <c r="Y1743" s="334">
        <f t="shared" si="212"/>
        <v>0</v>
      </c>
      <c r="Z1743" s="20" t="str">
        <f t="shared" si="217"/>
        <v>Black</v>
      </c>
      <c r="AA1743" s="75">
        <v>39947</v>
      </c>
      <c r="AB1743" s="1223"/>
      <c r="AC1743" s="147">
        <f t="shared" si="213"/>
        <v>6</v>
      </c>
      <c r="AD1743" s="20" t="str">
        <f t="shared" si="215"/>
        <v>OK</v>
      </c>
      <c r="AE1743" s="11" t="str">
        <f t="shared" si="214"/>
        <v>-</v>
      </c>
      <c r="AF1743" s="20" t="e">
        <f>IF(#REF!="","",AA1743-#REF!)</f>
        <v>#REF!</v>
      </c>
      <c r="AG1743" s="97"/>
      <c r="AH1743" s="62"/>
      <c r="AI1743"/>
      <c r="AJ1743"/>
    </row>
    <row r="1744" spans="1:36" s="32" customFormat="1" hidden="1" outlineLevel="1" x14ac:dyDescent="0.2">
      <c r="A1744"/>
      <c r="B1744" s="19">
        <v>4</v>
      </c>
      <c r="C1744" s="383">
        <v>12</v>
      </c>
      <c r="D1744" s="20" t="s">
        <v>29</v>
      </c>
      <c r="E1744" s="153">
        <v>39941</v>
      </c>
      <c r="F1744" s="91"/>
      <c r="G1744" s="19">
        <v>4</v>
      </c>
      <c r="H1744" s="20">
        <v>12</v>
      </c>
      <c r="I1744" s="20">
        <v>12</v>
      </c>
      <c r="J1744" s="20">
        <v>12</v>
      </c>
      <c r="K1744" s="20">
        <v>0</v>
      </c>
      <c r="L1744" s="156">
        <v>39944</v>
      </c>
      <c r="M1744" s="92"/>
      <c r="N1744" s="19">
        <v>4</v>
      </c>
      <c r="O1744" s="20">
        <v>12</v>
      </c>
      <c r="P1744" s="20">
        <v>12</v>
      </c>
      <c r="Q1744" s="20">
        <v>0</v>
      </c>
      <c r="R1744" s="20">
        <v>12</v>
      </c>
      <c r="S1744" s="4">
        <v>0</v>
      </c>
      <c r="T1744" s="4">
        <v>0</v>
      </c>
      <c r="U1744" s="163">
        <v>39941</v>
      </c>
      <c r="V1744" s="106">
        <v>4</v>
      </c>
      <c r="W1744" s="20">
        <v>12</v>
      </c>
      <c r="X1744" s="437" t="str">
        <f t="shared" si="216"/>
        <v>OK</v>
      </c>
      <c r="Y1744" s="334">
        <f t="shared" si="212"/>
        <v>0</v>
      </c>
      <c r="Z1744" s="20" t="str">
        <f t="shared" si="217"/>
        <v>Credial</v>
      </c>
      <c r="AA1744" s="75">
        <v>39947</v>
      </c>
      <c r="AB1744" s="1223"/>
      <c r="AC1744" s="147">
        <f t="shared" si="213"/>
        <v>6</v>
      </c>
      <c r="AD1744" s="20" t="str">
        <f t="shared" si="215"/>
        <v>OK</v>
      </c>
      <c r="AE1744" s="11" t="str">
        <f t="shared" si="214"/>
        <v>-</v>
      </c>
      <c r="AF1744" s="20" t="e">
        <f>IF(#REF!="","",AA1744-#REF!)</f>
        <v>#REF!</v>
      </c>
      <c r="AG1744" s="97"/>
      <c r="AH1744" s="62"/>
      <c r="AI1744"/>
      <c r="AJ1744"/>
    </row>
    <row r="1745" spans="1:36" s="32" customFormat="1" hidden="1" outlineLevel="1" x14ac:dyDescent="0.2">
      <c r="A1745"/>
      <c r="B1745" s="19">
        <v>5</v>
      </c>
      <c r="C1745" s="383">
        <v>143</v>
      </c>
      <c r="D1745" s="20" t="s">
        <v>54</v>
      </c>
      <c r="E1745" s="153">
        <v>39941</v>
      </c>
      <c r="F1745" s="91"/>
      <c r="G1745" s="19">
        <v>5</v>
      </c>
      <c r="H1745" s="20">
        <v>143</v>
      </c>
      <c r="I1745" s="20">
        <v>143</v>
      </c>
      <c r="J1745" s="20">
        <v>143</v>
      </c>
      <c r="K1745" s="20">
        <v>0</v>
      </c>
      <c r="L1745" s="156">
        <v>39944</v>
      </c>
      <c r="M1745" s="92"/>
      <c r="N1745" s="19">
        <v>5</v>
      </c>
      <c r="O1745" s="20">
        <v>143</v>
      </c>
      <c r="P1745" s="20">
        <v>143</v>
      </c>
      <c r="Q1745" s="20">
        <v>0</v>
      </c>
      <c r="R1745" s="20">
        <v>143</v>
      </c>
      <c r="S1745" s="4">
        <v>0</v>
      </c>
      <c r="T1745" s="4">
        <v>0</v>
      </c>
      <c r="U1745" s="163">
        <v>39941</v>
      </c>
      <c r="V1745" s="106">
        <v>5</v>
      </c>
      <c r="W1745" s="20">
        <v>143</v>
      </c>
      <c r="X1745" s="437" t="str">
        <f t="shared" si="216"/>
        <v>OK</v>
      </c>
      <c r="Y1745" s="334">
        <f t="shared" si="212"/>
        <v>0</v>
      </c>
      <c r="Z1745" s="20" t="str">
        <f t="shared" si="217"/>
        <v>Ikea</v>
      </c>
      <c r="AA1745" s="75">
        <v>39947</v>
      </c>
      <c r="AB1745" s="1223"/>
      <c r="AC1745" s="147">
        <f t="shared" si="213"/>
        <v>6</v>
      </c>
      <c r="AD1745" s="20" t="str">
        <f t="shared" si="215"/>
        <v>OK</v>
      </c>
      <c r="AE1745" s="11" t="str">
        <f t="shared" si="214"/>
        <v>-</v>
      </c>
      <c r="AF1745" s="20" t="e">
        <f>IF(#REF!="","",AA1745-#REF!)</f>
        <v>#REF!</v>
      </c>
      <c r="AG1745" s="97"/>
      <c r="AH1745" s="62"/>
      <c r="AI1745"/>
      <c r="AJ1745"/>
    </row>
    <row r="1746" spans="1:36" s="32" customFormat="1" hidden="1" outlineLevel="1" x14ac:dyDescent="0.2">
      <c r="A1746"/>
      <c r="B1746" s="19">
        <v>6</v>
      </c>
      <c r="C1746" s="383">
        <v>7</v>
      </c>
      <c r="D1746" s="20" t="s">
        <v>31</v>
      </c>
      <c r="E1746" s="153">
        <v>39941</v>
      </c>
      <c r="F1746" s="91"/>
      <c r="G1746" s="19">
        <v>6</v>
      </c>
      <c r="H1746" s="20">
        <v>7</v>
      </c>
      <c r="I1746" s="20">
        <v>7</v>
      </c>
      <c r="J1746" s="20">
        <v>7</v>
      </c>
      <c r="K1746" s="20">
        <v>0</v>
      </c>
      <c r="L1746" s="156">
        <v>39944</v>
      </c>
      <c r="M1746" s="92"/>
      <c r="N1746" s="19">
        <v>6</v>
      </c>
      <c r="O1746" s="20">
        <v>7</v>
      </c>
      <c r="P1746" s="20">
        <v>7</v>
      </c>
      <c r="Q1746" s="20">
        <v>0</v>
      </c>
      <c r="R1746" s="20">
        <v>7</v>
      </c>
      <c r="S1746" s="4">
        <v>0</v>
      </c>
      <c r="T1746" s="4">
        <v>0</v>
      </c>
      <c r="U1746" s="163">
        <v>39941</v>
      </c>
      <c r="V1746" s="106">
        <v>6</v>
      </c>
      <c r="W1746" s="20">
        <v>7</v>
      </c>
      <c r="X1746" s="437" t="str">
        <f t="shared" si="216"/>
        <v>OK</v>
      </c>
      <c r="Y1746" s="334">
        <f t="shared" si="212"/>
        <v>0</v>
      </c>
      <c r="Z1746" s="20" t="str">
        <f t="shared" si="217"/>
        <v>Moviflor</v>
      </c>
      <c r="AA1746" s="75">
        <v>39947</v>
      </c>
      <c r="AB1746" s="1223"/>
      <c r="AC1746" s="147">
        <f t="shared" si="213"/>
        <v>6</v>
      </c>
      <c r="AD1746" s="20" t="str">
        <f t="shared" si="215"/>
        <v>OK</v>
      </c>
      <c r="AE1746" s="11" t="str">
        <f t="shared" si="214"/>
        <v>-</v>
      </c>
      <c r="AF1746" s="20" t="e">
        <f>IF(#REF!="","",AA1746-#REF!)</f>
        <v>#REF!</v>
      </c>
      <c r="AG1746" s="97"/>
      <c r="AH1746" s="62"/>
      <c r="AI1746"/>
      <c r="AJ1746"/>
    </row>
    <row r="1747" spans="1:36" s="32" customFormat="1" hidden="1" outlineLevel="1" x14ac:dyDescent="0.2">
      <c r="A1747"/>
      <c r="B1747" s="19">
        <v>7</v>
      </c>
      <c r="C1747" s="383">
        <v>97</v>
      </c>
      <c r="D1747" s="20" t="s">
        <v>32</v>
      </c>
      <c r="E1747" s="153">
        <v>39941</v>
      </c>
      <c r="F1747" s="91"/>
      <c r="G1747" s="19">
        <v>7</v>
      </c>
      <c r="H1747" s="20">
        <v>97</v>
      </c>
      <c r="I1747" s="20">
        <v>97</v>
      </c>
      <c r="J1747" s="20">
        <v>97</v>
      </c>
      <c r="K1747" s="20">
        <v>0</v>
      </c>
      <c r="L1747" s="156">
        <v>39944</v>
      </c>
      <c r="M1747" s="92"/>
      <c r="N1747" s="19">
        <v>7</v>
      </c>
      <c r="O1747" s="20">
        <v>97</v>
      </c>
      <c r="P1747" s="20">
        <v>97</v>
      </c>
      <c r="Q1747" s="20">
        <v>0</v>
      </c>
      <c r="R1747" s="20">
        <v>97</v>
      </c>
      <c r="S1747" s="4">
        <v>0</v>
      </c>
      <c r="T1747" s="4">
        <v>0</v>
      </c>
      <c r="U1747" s="163">
        <v>39941</v>
      </c>
      <c r="V1747" s="106">
        <v>7</v>
      </c>
      <c r="W1747" s="20">
        <v>97</v>
      </c>
      <c r="X1747" s="437" t="str">
        <f t="shared" si="216"/>
        <v>OK</v>
      </c>
      <c r="Y1747" s="334">
        <f t="shared" si="212"/>
        <v>0</v>
      </c>
      <c r="Z1747" s="20" t="str">
        <f t="shared" si="217"/>
        <v>Conforama</v>
      </c>
      <c r="AA1747" s="75">
        <v>39947</v>
      </c>
      <c r="AB1747" s="1223"/>
      <c r="AC1747" s="147">
        <f t="shared" si="213"/>
        <v>6</v>
      </c>
      <c r="AD1747" s="20" t="str">
        <f t="shared" si="215"/>
        <v>OK</v>
      </c>
      <c r="AE1747" s="11" t="str">
        <f t="shared" si="214"/>
        <v>-</v>
      </c>
      <c r="AF1747" s="20" t="e">
        <f>IF(#REF!="","",AA1747-#REF!)</f>
        <v>#REF!</v>
      </c>
      <c r="AG1747" s="97"/>
      <c r="AH1747" s="62"/>
      <c r="AI1747"/>
      <c r="AJ1747"/>
    </row>
    <row r="1748" spans="1:36" s="32" customFormat="1" hidden="1" outlineLevel="1" x14ac:dyDescent="0.2">
      <c r="A1748"/>
      <c r="B1748" s="19">
        <v>8</v>
      </c>
      <c r="C1748" s="383">
        <v>4</v>
      </c>
      <c r="D1748" s="20" t="s">
        <v>34</v>
      </c>
      <c r="E1748" s="153">
        <v>39941</v>
      </c>
      <c r="F1748" s="91"/>
      <c r="G1748" s="19">
        <v>8</v>
      </c>
      <c r="H1748" s="20">
        <v>4</v>
      </c>
      <c r="I1748" s="20">
        <v>4</v>
      </c>
      <c r="J1748" s="20">
        <v>4</v>
      </c>
      <c r="K1748" s="20">
        <v>0</v>
      </c>
      <c r="L1748" s="156">
        <v>39944</v>
      </c>
      <c r="M1748" s="92"/>
      <c r="N1748" s="19">
        <v>8</v>
      </c>
      <c r="O1748" s="20">
        <v>4</v>
      </c>
      <c r="P1748" s="20">
        <v>4</v>
      </c>
      <c r="Q1748" s="20">
        <v>0</v>
      </c>
      <c r="R1748" s="20">
        <v>4</v>
      </c>
      <c r="S1748" s="4">
        <v>0</v>
      </c>
      <c r="T1748" s="4">
        <v>0</v>
      </c>
      <c r="U1748" s="163">
        <v>39941</v>
      </c>
      <c r="V1748" s="106">
        <v>8</v>
      </c>
      <c r="W1748" s="20">
        <v>4</v>
      </c>
      <c r="X1748" s="437" t="str">
        <f t="shared" si="216"/>
        <v>OK</v>
      </c>
      <c r="Y1748" s="334">
        <f t="shared" si="212"/>
        <v>0</v>
      </c>
      <c r="Z1748" s="20" t="str">
        <f t="shared" si="217"/>
        <v>Euronics</v>
      </c>
      <c r="AA1748" s="75">
        <v>39947</v>
      </c>
      <c r="AB1748" s="1223"/>
      <c r="AC1748" s="147">
        <f t="shared" si="213"/>
        <v>6</v>
      </c>
      <c r="AD1748" s="20" t="str">
        <f t="shared" si="215"/>
        <v>OK</v>
      </c>
      <c r="AE1748" s="11" t="str">
        <f t="shared" si="214"/>
        <v>-</v>
      </c>
      <c r="AF1748" s="20" t="e">
        <f>IF(#REF!="","",AA1748-#REF!)</f>
        <v>#REF!</v>
      </c>
      <c r="AG1748" s="97"/>
      <c r="AH1748" s="62"/>
      <c r="AI1748"/>
      <c r="AJ1748"/>
    </row>
    <row r="1749" spans="1:36" s="32" customFormat="1" hidden="1" outlineLevel="1" x14ac:dyDescent="0.2">
      <c r="A1749"/>
      <c r="B1749" s="19">
        <v>9</v>
      </c>
      <c r="C1749" s="383">
        <v>2</v>
      </c>
      <c r="D1749" s="20" t="s">
        <v>35</v>
      </c>
      <c r="E1749" s="153">
        <v>39941</v>
      </c>
      <c r="F1749" s="91"/>
      <c r="G1749" s="19">
        <v>9</v>
      </c>
      <c r="H1749" s="20">
        <v>2</v>
      </c>
      <c r="I1749" s="20">
        <v>2</v>
      </c>
      <c r="J1749" s="20">
        <v>2</v>
      </c>
      <c r="K1749" s="20">
        <v>0</v>
      </c>
      <c r="L1749" s="156">
        <v>39944</v>
      </c>
      <c r="M1749" s="92"/>
      <c r="N1749" s="19">
        <v>9</v>
      </c>
      <c r="O1749" s="20">
        <v>2</v>
      </c>
      <c r="P1749" s="20">
        <v>2</v>
      </c>
      <c r="Q1749" s="20">
        <v>0</v>
      </c>
      <c r="R1749" s="20">
        <v>2</v>
      </c>
      <c r="S1749" s="4">
        <v>0</v>
      </c>
      <c r="T1749" s="4">
        <v>0</v>
      </c>
      <c r="U1749" s="163">
        <v>39941</v>
      </c>
      <c r="V1749" s="106">
        <v>9</v>
      </c>
      <c r="W1749" s="20">
        <v>2</v>
      </c>
      <c r="X1749" s="437" t="str">
        <f t="shared" si="216"/>
        <v>OK</v>
      </c>
      <c r="Y1749" s="334">
        <f t="shared" si="212"/>
        <v>0</v>
      </c>
      <c r="Z1749" s="20" t="str">
        <f t="shared" si="217"/>
        <v>Tien 21</v>
      </c>
      <c r="AA1749" s="75">
        <v>39947</v>
      </c>
      <c r="AB1749" s="1223"/>
      <c r="AC1749" s="147">
        <f t="shared" si="213"/>
        <v>6</v>
      </c>
      <c r="AD1749" s="20" t="str">
        <f t="shared" si="215"/>
        <v>OK</v>
      </c>
      <c r="AE1749" s="11" t="str">
        <f t="shared" si="214"/>
        <v>-</v>
      </c>
      <c r="AF1749" s="20" t="e">
        <f>IF(#REF!="","",AA1749-#REF!)</f>
        <v>#REF!</v>
      </c>
      <c r="AG1749" s="97"/>
      <c r="AH1749" s="62"/>
      <c r="AI1749"/>
      <c r="AJ1749"/>
    </row>
    <row r="1750" spans="1:36" s="32" customFormat="1" hidden="1" outlineLevel="1" x14ac:dyDescent="0.2">
      <c r="A1750"/>
      <c r="B1750" s="22">
        <v>10</v>
      </c>
      <c r="C1750" s="404">
        <v>1</v>
      </c>
      <c r="D1750" s="21" t="s">
        <v>36</v>
      </c>
      <c r="E1750" s="153">
        <v>39941</v>
      </c>
      <c r="F1750" s="91"/>
      <c r="G1750" s="22">
        <v>10</v>
      </c>
      <c r="H1750" s="21">
        <v>1</v>
      </c>
      <c r="I1750" s="21">
        <v>1</v>
      </c>
      <c r="J1750" s="21">
        <v>1</v>
      </c>
      <c r="K1750" s="21">
        <v>0</v>
      </c>
      <c r="L1750" s="157">
        <v>39944</v>
      </c>
      <c r="M1750" s="92"/>
      <c r="N1750" s="22">
        <v>10</v>
      </c>
      <c r="O1750" s="21">
        <v>1</v>
      </c>
      <c r="P1750" s="21">
        <v>1</v>
      </c>
      <c r="Q1750" s="21">
        <v>0</v>
      </c>
      <c r="R1750" s="21">
        <v>1</v>
      </c>
      <c r="S1750" s="14">
        <v>0</v>
      </c>
      <c r="T1750" s="14">
        <v>0</v>
      </c>
      <c r="U1750" s="163">
        <v>39941</v>
      </c>
      <c r="V1750" s="108">
        <v>10</v>
      </c>
      <c r="W1750" s="21">
        <v>1</v>
      </c>
      <c r="X1750" s="437" t="str">
        <f t="shared" si="216"/>
        <v>OK</v>
      </c>
      <c r="Y1750" s="334">
        <f t="shared" si="212"/>
        <v>0</v>
      </c>
      <c r="Z1750" s="21" t="str">
        <f t="shared" si="217"/>
        <v>Confort</v>
      </c>
      <c r="AA1750" s="75">
        <v>39947</v>
      </c>
      <c r="AB1750" s="1224"/>
      <c r="AC1750" s="147">
        <f t="shared" si="213"/>
        <v>6</v>
      </c>
      <c r="AD1750" s="20" t="str">
        <f t="shared" si="215"/>
        <v>OK</v>
      </c>
      <c r="AE1750" s="11" t="str">
        <f t="shared" si="214"/>
        <v>-</v>
      </c>
      <c r="AF1750" s="20" t="e">
        <f>IF(#REF!="","",AA1750-#REF!)</f>
        <v>#REF!</v>
      </c>
      <c r="AG1750" s="97"/>
      <c r="AH1750" s="62"/>
      <c r="AI1750"/>
      <c r="AJ1750"/>
    </row>
    <row r="1751" spans="1:36" s="32" customFormat="1" hidden="1" outlineLevel="1" x14ac:dyDescent="0.2">
      <c r="A1751"/>
      <c r="B1751" s="19">
        <v>1</v>
      </c>
      <c r="C1751" s="383">
        <v>35</v>
      </c>
      <c r="D1751" s="20" t="s">
        <v>24</v>
      </c>
      <c r="E1751" s="153">
        <v>39945</v>
      </c>
      <c r="F1751" s="91"/>
      <c r="G1751" s="19">
        <v>1</v>
      </c>
      <c r="H1751" s="20">
        <v>114</v>
      </c>
      <c r="I1751" s="20">
        <v>35</v>
      </c>
      <c r="J1751" s="20">
        <v>35</v>
      </c>
      <c r="K1751" s="20">
        <v>0</v>
      </c>
      <c r="L1751" s="156">
        <v>39946</v>
      </c>
      <c r="M1751" s="92"/>
      <c r="N1751" s="19">
        <v>1</v>
      </c>
      <c r="O1751" s="20">
        <v>35</v>
      </c>
      <c r="P1751" s="20">
        <v>35</v>
      </c>
      <c r="Q1751" s="20">
        <v>0</v>
      </c>
      <c r="R1751" s="20">
        <v>35</v>
      </c>
      <c r="S1751" s="4">
        <v>0</v>
      </c>
      <c r="T1751" s="4">
        <v>0</v>
      </c>
      <c r="U1751" s="163">
        <v>39945</v>
      </c>
      <c r="V1751" s="106">
        <v>1</v>
      </c>
      <c r="W1751" s="20">
        <v>35</v>
      </c>
      <c r="X1751" s="437" t="str">
        <f t="shared" si="216"/>
        <v>OK</v>
      </c>
      <c r="Y1751" s="334">
        <f t="shared" si="212"/>
        <v>0</v>
      </c>
      <c r="Z1751" s="20" t="str">
        <f t="shared" si="217"/>
        <v>White</v>
      </c>
      <c r="AA1751" s="75">
        <v>39954</v>
      </c>
      <c r="AB1751" s="1219">
        <f>SUM(W1751:W1760)</f>
        <v>236</v>
      </c>
      <c r="AC1751" s="147">
        <f t="shared" si="213"/>
        <v>9</v>
      </c>
      <c r="AD1751" s="20" t="str">
        <f t="shared" si="215"/>
        <v>OK</v>
      </c>
      <c r="AE1751" s="11" t="str">
        <f t="shared" si="214"/>
        <v>-</v>
      </c>
      <c r="AF1751" s="20" t="e">
        <f>IF(#REF!="","",AA1751-#REF!)</f>
        <v>#REF!</v>
      </c>
      <c r="AG1751" s="97"/>
      <c r="AH1751" s="62"/>
      <c r="AI1751"/>
      <c r="AJ1751"/>
    </row>
    <row r="1752" spans="1:36" s="32" customFormat="1" hidden="1" outlineLevel="1" x14ac:dyDescent="0.2">
      <c r="A1752"/>
      <c r="B1752" s="19">
        <v>2</v>
      </c>
      <c r="C1752" s="383">
        <v>16</v>
      </c>
      <c r="D1752" s="20" t="s">
        <v>25</v>
      </c>
      <c r="E1752" s="153">
        <v>39945</v>
      </c>
      <c r="F1752" s="91"/>
      <c r="G1752" s="19">
        <v>2</v>
      </c>
      <c r="H1752" s="20">
        <v>16</v>
      </c>
      <c r="I1752" s="20">
        <v>16</v>
      </c>
      <c r="J1752" s="20">
        <v>16</v>
      </c>
      <c r="K1752" s="20">
        <v>0</v>
      </c>
      <c r="L1752" s="156">
        <v>39946</v>
      </c>
      <c r="M1752" s="92"/>
      <c r="N1752" s="19">
        <v>2</v>
      </c>
      <c r="O1752" s="20">
        <v>16</v>
      </c>
      <c r="P1752" s="20">
        <v>16</v>
      </c>
      <c r="Q1752" s="20">
        <v>0</v>
      </c>
      <c r="R1752" s="20">
        <v>16</v>
      </c>
      <c r="S1752" s="4">
        <v>0</v>
      </c>
      <c r="T1752" s="4">
        <v>0</v>
      </c>
      <c r="U1752" s="163">
        <v>39945</v>
      </c>
      <c r="V1752" s="106">
        <v>2</v>
      </c>
      <c r="W1752" s="20">
        <v>16</v>
      </c>
      <c r="X1752" s="437" t="str">
        <f t="shared" si="216"/>
        <v>OK</v>
      </c>
      <c r="Y1752" s="334">
        <f t="shared" si="212"/>
        <v>0</v>
      </c>
      <c r="Z1752" s="20" t="str">
        <f t="shared" si="217"/>
        <v>Green</v>
      </c>
      <c r="AA1752" s="75">
        <v>39954</v>
      </c>
      <c r="AB1752" s="1220"/>
      <c r="AC1752" s="147">
        <f t="shared" si="213"/>
        <v>9</v>
      </c>
      <c r="AD1752" s="20" t="str">
        <f t="shared" si="215"/>
        <v>OK</v>
      </c>
      <c r="AE1752" s="11" t="str">
        <f t="shared" si="214"/>
        <v>-</v>
      </c>
      <c r="AF1752" s="20" t="e">
        <f>IF(#REF!="","",AA1752-#REF!)</f>
        <v>#REF!</v>
      </c>
      <c r="AG1752" s="97"/>
      <c r="AH1752" s="62"/>
      <c r="AI1752"/>
      <c r="AJ1752"/>
    </row>
    <row r="1753" spans="1:36" s="32" customFormat="1" hidden="1" outlineLevel="1" x14ac:dyDescent="0.2">
      <c r="A1753"/>
      <c r="B1753" s="19">
        <v>3</v>
      </c>
      <c r="C1753" s="383">
        <v>4</v>
      </c>
      <c r="D1753" s="20" t="s">
        <v>26</v>
      </c>
      <c r="E1753" s="153">
        <v>39945</v>
      </c>
      <c r="F1753" s="91"/>
      <c r="G1753" s="19">
        <v>3</v>
      </c>
      <c r="H1753" s="20">
        <v>4</v>
      </c>
      <c r="I1753" s="20">
        <v>4</v>
      </c>
      <c r="J1753" s="20">
        <v>4</v>
      </c>
      <c r="K1753" s="20">
        <v>0</v>
      </c>
      <c r="L1753" s="156">
        <v>39946</v>
      </c>
      <c r="M1753" s="92"/>
      <c r="N1753" s="19">
        <v>3</v>
      </c>
      <c r="O1753" s="20">
        <v>4</v>
      </c>
      <c r="P1753" s="20">
        <v>4</v>
      </c>
      <c r="Q1753" s="20">
        <v>0</v>
      </c>
      <c r="R1753" s="20">
        <v>4</v>
      </c>
      <c r="S1753" s="4">
        <v>0</v>
      </c>
      <c r="T1753" s="4">
        <v>0</v>
      </c>
      <c r="U1753" s="163">
        <v>39945</v>
      </c>
      <c r="V1753" s="106">
        <v>3</v>
      </c>
      <c r="W1753" s="20">
        <v>4</v>
      </c>
      <c r="X1753" s="437" t="str">
        <f t="shared" si="216"/>
        <v>OK</v>
      </c>
      <c r="Y1753" s="334">
        <f t="shared" si="212"/>
        <v>0</v>
      </c>
      <c r="Z1753" s="20" t="str">
        <f t="shared" si="217"/>
        <v>Black</v>
      </c>
      <c r="AA1753" s="75">
        <v>39954</v>
      </c>
      <c r="AB1753" s="1220"/>
      <c r="AC1753" s="147">
        <f t="shared" si="213"/>
        <v>9</v>
      </c>
      <c r="AD1753" s="20" t="str">
        <f t="shared" si="215"/>
        <v>OK</v>
      </c>
      <c r="AE1753" s="11" t="str">
        <f t="shared" si="214"/>
        <v>-</v>
      </c>
      <c r="AF1753" s="20" t="e">
        <f>IF(#REF!="","",AA1753-#REF!)</f>
        <v>#REF!</v>
      </c>
      <c r="AG1753" s="97"/>
      <c r="AH1753" s="62"/>
      <c r="AI1753"/>
      <c r="AJ1753"/>
    </row>
    <row r="1754" spans="1:36" s="32" customFormat="1" hidden="1" outlineLevel="1" x14ac:dyDescent="0.2">
      <c r="A1754"/>
      <c r="B1754" s="19">
        <v>4</v>
      </c>
      <c r="C1754" s="383">
        <v>7</v>
      </c>
      <c r="D1754" s="20" t="s">
        <v>29</v>
      </c>
      <c r="E1754" s="153">
        <v>39945</v>
      </c>
      <c r="F1754" s="91"/>
      <c r="G1754" s="19">
        <v>4</v>
      </c>
      <c r="H1754" s="20">
        <v>7</v>
      </c>
      <c r="I1754" s="20">
        <v>7</v>
      </c>
      <c r="J1754" s="20">
        <v>7</v>
      </c>
      <c r="K1754" s="20">
        <v>0</v>
      </c>
      <c r="L1754" s="156">
        <v>39946</v>
      </c>
      <c r="M1754" s="92"/>
      <c r="N1754" s="19">
        <v>4</v>
      </c>
      <c r="O1754" s="20">
        <v>7</v>
      </c>
      <c r="P1754" s="20">
        <v>7</v>
      </c>
      <c r="Q1754" s="20">
        <v>0</v>
      </c>
      <c r="R1754" s="20">
        <v>7</v>
      </c>
      <c r="S1754" s="4">
        <v>0</v>
      </c>
      <c r="T1754" s="4">
        <v>0</v>
      </c>
      <c r="U1754" s="163">
        <v>39945</v>
      </c>
      <c r="V1754" s="106">
        <v>4</v>
      </c>
      <c r="W1754" s="20">
        <v>7</v>
      </c>
      <c r="X1754" s="437" t="str">
        <f t="shared" si="216"/>
        <v>OK</v>
      </c>
      <c r="Y1754" s="334">
        <f t="shared" ref="Y1754:Y1817" si="218">IF(W1754="","",+C1754-W1754)</f>
        <v>0</v>
      </c>
      <c r="Z1754" s="20" t="str">
        <f t="shared" si="217"/>
        <v>Credial</v>
      </c>
      <c r="AA1754" s="75">
        <v>39954</v>
      </c>
      <c r="AB1754" s="1220"/>
      <c r="AC1754" s="147">
        <f t="shared" si="213"/>
        <v>9</v>
      </c>
      <c r="AD1754" s="20" t="str">
        <f t="shared" si="215"/>
        <v>OK</v>
      </c>
      <c r="AE1754" s="11" t="str">
        <f t="shared" si="214"/>
        <v>-</v>
      </c>
      <c r="AF1754" s="20" t="e">
        <f>IF(#REF!="","",AA1754-#REF!)</f>
        <v>#REF!</v>
      </c>
      <c r="AG1754" s="97"/>
      <c r="AH1754" s="62"/>
      <c r="AI1754"/>
      <c r="AJ1754"/>
    </row>
    <row r="1755" spans="1:36" s="32" customFormat="1" hidden="1" outlineLevel="1" x14ac:dyDescent="0.2">
      <c r="A1755"/>
      <c r="B1755" s="19">
        <v>5</v>
      </c>
      <c r="C1755" s="383">
        <v>125</v>
      </c>
      <c r="D1755" s="20" t="s">
        <v>54</v>
      </c>
      <c r="E1755" s="153">
        <v>39945</v>
      </c>
      <c r="F1755" s="91"/>
      <c r="G1755" s="19">
        <v>5</v>
      </c>
      <c r="H1755" s="20">
        <v>125</v>
      </c>
      <c r="I1755" s="20">
        <v>125</v>
      </c>
      <c r="J1755" s="20">
        <v>125</v>
      </c>
      <c r="K1755" s="20">
        <v>0</v>
      </c>
      <c r="L1755" s="156">
        <v>39946</v>
      </c>
      <c r="M1755" s="92"/>
      <c r="N1755" s="19">
        <v>5</v>
      </c>
      <c r="O1755" s="20">
        <v>125</v>
      </c>
      <c r="P1755" s="20">
        <v>125</v>
      </c>
      <c r="Q1755" s="20">
        <v>0</v>
      </c>
      <c r="R1755" s="20">
        <v>125</v>
      </c>
      <c r="S1755" s="4">
        <v>0</v>
      </c>
      <c r="T1755" s="4">
        <v>0</v>
      </c>
      <c r="U1755" s="163">
        <v>39945</v>
      </c>
      <c r="V1755" s="106">
        <v>5</v>
      </c>
      <c r="W1755" s="20">
        <v>125</v>
      </c>
      <c r="X1755" s="437" t="str">
        <f t="shared" si="216"/>
        <v>OK</v>
      </c>
      <c r="Y1755" s="334">
        <f t="shared" si="218"/>
        <v>0</v>
      </c>
      <c r="Z1755" s="20" t="str">
        <f t="shared" si="217"/>
        <v>Ikea</v>
      </c>
      <c r="AA1755" s="75">
        <v>39954</v>
      </c>
      <c r="AB1755" s="1220"/>
      <c r="AC1755" s="147">
        <f t="shared" si="213"/>
        <v>9</v>
      </c>
      <c r="AD1755" s="20" t="str">
        <f t="shared" si="215"/>
        <v>OK</v>
      </c>
      <c r="AE1755" s="11" t="str">
        <f t="shared" si="214"/>
        <v>-</v>
      </c>
      <c r="AF1755" s="20" t="e">
        <f>IF(#REF!="","",AA1755-#REF!)</f>
        <v>#REF!</v>
      </c>
      <c r="AG1755" s="97"/>
      <c r="AH1755" s="62"/>
      <c r="AI1755"/>
      <c r="AJ1755"/>
    </row>
    <row r="1756" spans="1:36" s="32" customFormat="1" hidden="1" outlineLevel="1" x14ac:dyDescent="0.2">
      <c r="A1756"/>
      <c r="B1756" s="19">
        <v>6</v>
      </c>
      <c r="C1756" s="383">
        <v>3</v>
      </c>
      <c r="D1756" s="20" t="s">
        <v>31</v>
      </c>
      <c r="E1756" s="153">
        <v>39945</v>
      </c>
      <c r="F1756" s="91"/>
      <c r="G1756" s="19">
        <v>6</v>
      </c>
      <c r="H1756" s="20">
        <v>3</v>
      </c>
      <c r="I1756" s="20">
        <v>3</v>
      </c>
      <c r="J1756" s="20">
        <v>3</v>
      </c>
      <c r="K1756" s="20">
        <v>0</v>
      </c>
      <c r="L1756" s="156">
        <v>39946</v>
      </c>
      <c r="M1756" s="92"/>
      <c r="N1756" s="19">
        <v>6</v>
      </c>
      <c r="O1756" s="20">
        <v>3</v>
      </c>
      <c r="P1756" s="20">
        <v>3</v>
      </c>
      <c r="Q1756" s="20">
        <v>0</v>
      </c>
      <c r="R1756" s="20">
        <v>3</v>
      </c>
      <c r="S1756" s="4">
        <v>0</v>
      </c>
      <c r="T1756" s="4">
        <v>0</v>
      </c>
      <c r="U1756" s="163">
        <v>39945</v>
      </c>
      <c r="V1756" s="106">
        <v>6</v>
      </c>
      <c r="W1756" s="20">
        <v>3</v>
      </c>
      <c r="X1756" s="437" t="str">
        <f t="shared" si="216"/>
        <v>OK</v>
      </c>
      <c r="Y1756" s="334">
        <f t="shared" si="218"/>
        <v>0</v>
      </c>
      <c r="Z1756" s="20" t="str">
        <f t="shared" si="217"/>
        <v>Moviflor</v>
      </c>
      <c r="AA1756" s="75">
        <v>39954</v>
      </c>
      <c r="AB1756" s="1220"/>
      <c r="AC1756" s="147">
        <f t="shared" si="213"/>
        <v>9</v>
      </c>
      <c r="AD1756" s="20" t="str">
        <f t="shared" si="215"/>
        <v>OK</v>
      </c>
      <c r="AE1756" s="11" t="str">
        <f t="shared" si="214"/>
        <v>-</v>
      </c>
      <c r="AF1756" s="20" t="e">
        <f>IF(#REF!="","",AA1756-#REF!)</f>
        <v>#REF!</v>
      </c>
      <c r="AG1756" s="97"/>
      <c r="AH1756" s="62"/>
      <c r="AI1756"/>
      <c r="AJ1756"/>
    </row>
    <row r="1757" spans="1:36" s="32" customFormat="1" hidden="1" outlineLevel="1" x14ac:dyDescent="0.2">
      <c r="A1757"/>
      <c r="B1757" s="19">
        <v>7</v>
      </c>
      <c r="C1757" s="383">
        <v>34</v>
      </c>
      <c r="D1757" s="20" t="s">
        <v>32</v>
      </c>
      <c r="E1757" s="153">
        <v>39945</v>
      </c>
      <c r="F1757" s="91"/>
      <c r="G1757" s="19">
        <v>7</v>
      </c>
      <c r="H1757" s="20">
        <v>34</v>
      </c>
      <c r="I1757" s="20">
        <v>34</v>
      </c>
      <c r="J1757" s="20">
        <v>34</v>
      </c>
      <c r="K1757" s="20">
        <v>0</v>
      </c>
      <c r="L1757" s="156">
        <v>39946</v>
      </c>
      <c r="M1757" s="92"/>
      <c r="N1757" s="19">
        <v>7</v>
      </c>
      <c r="O1757" s="20">
        <v>34</v>
      </c>
      <c r="P1757" s="20">
        <v>34</v>
      </c>
      <c r="Q1757" s="20">
        <v>0</v>
      </c>
      <c r="R1757" s="20">
        <v>34</v>
      </c>
      <c r="S1757" s="4">
        <v>0</v>
      </c>
      <c r="T1757" s="4">
        <v>0</v>
      </c>
      <c r="U1757" s="163">
        <v>39945</v>
      </c>
      <c r="V1757" s="106">
        <v>7</v>
      </c>
      <c r="W1757" s="20">
        <v>34</v>
      </c>
      <c r="X1757" s="437" t="str">
        <f t="shared" si="216"/>
        <v>OK</v>
      </c>
      <c r="Y1757" s="334">
        <f t="shared" si="218"/>
        <v>0</v>
      </c>
      <c r="Z1757" s="20" t="str">
        <f t="shared" si="217"/>
        <v>Conforama</v>
      </c>
      <c r="AA1757" s="75">
        <v>39954</v>
      </c>
      <c r="AB1757" s="1220"/>
      <c r="AC1757" s="147">
        <f t="shared" si="213"/>
        <v>9</v>
      </c>
      <c r="AD1757" s="20" t="str">
        <f t="shared" si="215"/>
        <v>OK</v>
      </c>
      <c r="AE1757" s="11" t="str">
        <f t="shared" si="214"/>
        <v>-</v>
      </c>
      <c r="AF1757" s="20" t="e">
        <f>IF(#REF!="","",AA1757-#REF!)</f>
        <v>#REF!</v>
      </c>
      <c r="AG1757" s="97"/>
      <c r="AH1757" s="62"/>
      <c r="AI1757"/>
      <c r="AJ1757"/>
    </row>
    <row r="1758" spans="1:36" s="32" customFormat="1" hidden="1" outlineLevel="1" x14ac:dyDescent="0.2">
      <c r="A1758"/>
      <c r="B1758" s="19">
        <v>8</v>
      </c>
      <c r="C1758" s="383">
        <v>5</v>
      </c>
      <c r="D1758" s="20" t="s">
        <v>34</v>
      </c>
      <c r="E1758" s="153">
        <v>39945</v>
      </c>
      <c r="F1758" s="91"/>
      <c r="G1758" s="19">
        <v>8</v>
      </c>
      <c r="H1758" s="20">
        <v>5</v>
      </c>
      <c r="I1758" s="20">
        <v>5</v>
      </c>
      <c r="J1758" s="20">
        <v>5</v>
      </c>
      <c r="K1758" s="20">
        <v>0</v>
      </c>
      <c r="L1758" s="156">
        <v>39946</v>
      </c>
      <c r="M1758" s="92"/>
      <c r="N1758" s="19">
        <v>8</v>
      </c>
      <c r="O1758" s="20">
        <v>5</v>
      </c>
      <c r="P1758" s="20">
        <v>5</v>
      </c>
      <c r="Q1758" s="20">
        <v>0</v>
      </c>
      <c r="R1758" s="20">
        <v>5</v>
      </c>
      <c r="S1758" s="4">
        <v>0</v>
      </c>
      <c r="T1758" s="4">
        <v>0</v>
      </c>
      <c r="U1758" s="163">
        <v>39945</v>
      </c>
      <c r="V1758" s="106">
        <v>8</v>
      </c>
      <c r="W1758" s="20">
        <v>5</v>
      </c>
      <c r="X1758" s="437" t="str">
        <f t="shared" si="216"/>
        <v>OK</v>
      </c>
      <c r="Y1758" s="334">
        <f t="shared" si="218"/>
        <v>0</v>
      </c>
      <c r="Z1758" s="20" t="str">
        <f t="shared" si="217"/>
        <v>Euronics</v>
      </c>
      <c r="AA1758" s="75">
        <v>39954</v>
      </c>
      <c r="AB1758" s="1220"/>
      <c r="AC1758" s="147">
        <f t="shared" si="213"/>
        <v>9</v>
      </c>
      <c r="AD1758" s="20" t="str">
        <f t="shared" si="215"/>
        <v>OK</v>
      </c>
      <c r="AE1758" s="11" t="str">
        <f t="shared" si="214"/>
        <v>-</v>
      </c>
      <c r="AF1758" s="20" t="e">
        <f>IF(#REF!="","",AA1758-#REF!)</f>
        <v>#REF!</v>
      </c>
      <c r="AG1758" s="97"/>
      <c r="AH1758" s="62"/>
      <c r="AI1758"/>
      <c r="AJ1758"/>
    </row>
    <row r="1759" spans="1:36" s="32" customFormat="1" hidden="1" outlineLevel="1" x14ac:dyDescent="0.2">
      <c r="A1759"/>
      <c r="B1759" s="19">
        <v>9</v>
      </c>
      <c r="C1759" s="383">
        <v>4</v>
      </c>
      <c r="D1759" s="20" t="s">
        <v>35</v>
      </c>
      <c r="E1759" s="153">
        <v>39945</v>
      </c>
      <c r="F1759" s="91"/>
      <c r="G1759" s="19">
        <v>9</v>
      </c>
      <c r="H1759" s="20">
        <v>4</v>
      </c>
      <c r="I1759" s="20">
        <v>4</v>
      </c>
      <c r="J1759" s="20">
        <v>4</v>
      </c>
      <c r="K1759" s="20">
        <v>0</v>
      </c>
      <c r="L1759" s="156">
        <v>39946</v>
      </c>
      <c r="M1759" s="92"/>
      <c r="N1759" s="19">
        <v>9</v>
      </c>
      <c r="O1759" s="20">
        <v>4</v>
      </c>
      <c r="P1759" s="20">
        <v>4</v>
      </c>
      <c r="Q1759" s="20">
        <v>0</v>
      </c>
      <c r="R1759" s="20">
        <v>4</v>
      </c>
      <c r="S1759" s="4">
        <v>0</v>
      </c>
      <c r="T1759" s="4">
        <v>0</v>
      </c>
      <c r="U1759" s="163">
        <v>39945</v>
      </c>
      <c r="V1759" s="106">
        <v>9</v>
      </c>
      <c r="W1759" s="20">
        <v>4</v>
      </c>
      <c r="X1759" s="437" t="str">
        <f t="shared" si="216"/>
        <v>OK</v>
      </c>
      <c r="Y1759" s="334">
        <f t="shared" si="218"/>
        <v>0</v>
      </c>
      <c r="Z1759" s="20" t="str">
        <f t="shared" si="217"/>
        <v>Tien 21</v>
      </c>
      <c r="AA1759" s="75">
        <v>39954</v>
      </c>
      <c r="AB1759" s="1220"/>
      <c r="AC1759" s="147">
        <f t="shared" ref="AC1759:AC1822" si="219">DAYS360(E1759,AA1759)</f>
        <v>9</v>
      </c>
      <c r="AD1759" s="20" t="str">
        <f t="shared" si="215"/>
        <v>OK</v>
      </c>
      <c r="AE1759" s="11" t="str">
        <f t="shared" ref="AE1759:AE1822" si="220">IF(AND((AA1759=""),$E$8&gt;(V1813+5)),"ALERTA","-")</f>
        <v>-</v>
      </c>
      <c r="AF1759" s="20" t="e">
        <f>IF(#REF!="","",AA1759-#REF!)</f>
        <v>#REF!</v>
      </c>
      <c r="AG1759" s="97"/>
      <c r="AH1759" s="62"/>
      <c r="AI1759"/>
      <c r="AJ1759"/>
    </row>
    <row r="1760" spans="1:36" s="32" customFormat="1" hidden="1" outlineLevel="1" x14ac:dyDescent="0.2">
      <c r="A1760"/>
      <c r="B1760" s="22">
        <v>10</v>
      </c>
      <c r="C1760" s="404">
        <v>3</v>
      </c>
      <c r="D1760" s="21" t="s">
        <v>36</v>
      </c>
      <c r="E1760" s="153">
        <v>39945</v>
      </c>
      <c r="F1760" s="91"/>
      <c r="G1760" s="22">
        <v>10</v>
      </c>
      <c r="H1760" s="21">
        <v>3</v>
      </c>
      <c r="I1760" s="21">
        <v>3</v>
      </c>
      <c r="J1760" s="21">
        <v>3</v>
      </c>
      <c r="K1760" s="21">
        <v>0</v>
      </c>
      <c r="L1760" s="157">
        <v>39946</v>
      </c>
      <c r="M1760" s="92"/>
      <c r="N1760" s="22">
        <v>10</v>
      </c>
      <c r="O1760" s="21">
        <v>3</v>
      </c>
      <c r="P1760" s="21">
        <v>3</v>
      </c>
      <c r="Q1760" s="21">
        <v>0</v>
      </c>
      <c r="R1760" s="21">
        <v>3</v>
      </c>
      <c r="S1760" s="14">
        <v>0</v>
      </c>
      <c r="T1760" s="14">
        <v>0</v>
      </c>
      <c r="U1760" s="163">
        <v>39945</v>
      </c>
      <c r="V1760" s="108">
        <v>10</v>
      </c>
      <c r="W1760" s="21">
        <v>3</v>
      </c>
      <c r="X1760" s="437" t="str">
        <f t="shared" si="216"/>
        <v>OK</v>
      </c>
      <c r="Y1760" s="334">
        <f t="shared" si="218"/>
        <v>0</v>
      </c>
      <c r="Z1760" s="21" t="str">
        <f t="shared" si="217"/>
        <v>Confort</v>
      </c>
      <c r="AA1760" s="75">
        <v>39954</v>
      </c>
      <c r="AB1760" s="1221"/>
      <c r="AC1760" s="147">
        <f t="shared" si="219"/>
        <v>9</v>
      </c>
      <c r="AD1760" s="20" t="str">
        <f t="shared" si="215"/>
        <v>OK</v>
      </c>
      <c r="AE1760" s="11" t="str">
        <f t="shared" si="220"/>
        <v>-</v>
      </c>
      <c r="AF1760" s="20" t="e">
        <f>IF(#REF!="","",AA1760-#REF!)</f>
        <v>#REF!</v>
      </c>
      <c r="AG1760" s="97"/>
      <c r="AH1760" s="62"/>
      <c r="AI1760"/>
      <c r="AJ1760"/>
    </row>
    <row r="1761" spans="1:36" s="32" customFormat="1" hidden="1" outlineLevel="1" x14ac:dyDescent="0.2">
      <c r="A1761"/>
      <c r="B1761" s="19">
        <v>1</v>
      </c>
      <c r="C1761" s="383">
        <v>79</v>
      </c>
      <c r="D1761" s="20" t="s">
        <v>24</v>
      </c>
      <c r="E1761" s="153">
        <v>39952</v>
      </c>
      <c r="F1761" s="91"/>
      <c r="G1761" s="19">
        <v>1</v>
      </c>
      <c r="H1761" s="20">
        <v>1619</v>
      </c>
      <c r="I1761" s="20">
        <v>79</v>
      </c>
      <c r="J1761" s="20">
        <v>79</v>
      </c>
      <c r="K1761" s="20">
        <v>0</v>
      </c>
      <c r="L1761" s="156">
        <v>39953</v>
      </c>
      <c r="M1761" s="92"/>
      <c r="N1761" s="19">
        <v>1</v>
      </c>
      <c r="O1761" s="20">
        <v>79</v>
      </c>
      <c r="P1761" s="20">
        <v>79</v>
      </c>
      <c r="Q1761" s="20">
        <v>0</v>
      </c>
      <c r="R1761" s="20">
        <v>79</v>
      </c>
      <c r="S1761" s="4">
        <v>0</v>
      </c>
      <c r="T1761" s="4">
        <v>0</v>
      </c>
      <c r="U1761" s="163">
        <v>39952</v>
      </c>
      <c r="V1761" s="19">
        <v>1</v>
      </c>
      <c r="W1761" s="20">
        <v>79</v>
      </c>
      <c r="X1761" s="437" t="str">
        <f t="shared" si="216"/>
        <v>OK</v>
      </c>
      <c r="Y1761" s="334">
        <f t="shared" si="218"/>
        <v>0</v>
      </c>
      <c r="Z1761" s="20" t="str">
        <f t="shared" si="217"/>
        <v>White</v>
      </c>
      <c r="AA1761" s="75">
        <v>39959</v>
      </c>
      <c r="AB1761" s="1219">
        <f>SUM(W1761:W1772)</f>
        <v>476</v>
      </c>
      <c r="AC1761" s="147">
        <f t="shared" si="219"/>
        <v>7</v>
      </c>
      <c r="AD1761" s="20" t="str">
        <f t="shared" si="215"/>
        <v>OK</v>
      </c>
      <c r="AE1761" s="11" t="str">
        <f t="shared" si="220"/>
        <v>-</v>
      </c>
      <c r="AF1761" s="20" t="e">
        <f>IF(#REF!="","",AA1761-#REF!)</f>
        <v>#REF!</v>
      </c>
      <c r="AG1761" s="97"/>
      <c r="AH1761" s="62"/>
      <c r="AI1761"/>
      <c r="AJ1761"/>
    </row>
    <row r="1762" spans="1:36" s="32" customFormat="1" hidden="1" outlineLevel="1" x14ac:dyDescent="0.2">
      <c r="A1762"/>
      <c r="B1762" s="19">
        <v>2</v>
      </c>
      <c r="C1762" s="383">
        <v>39</v>
      </c>
      <c r="D1762" s="20" t="s">
        <v>25</v>
      </c>
      <c r="E1762" s="153">
        <v>39952</v>
      </c>
      <c r="F1762" s="91"/>
      <c r="G1762" s="19">
        <v>2</v>
      </c>
      <c r="H1762" s="20">
        <v>39</v>
      </c>
      <c r="I1762" s="20">
        <v>39</v>
      </c>
      <c r="J1762" s="20">
        <v>39</v>
      </c>
      <c r="K1762" s="20">
        <v>0</v>
      </c>
      <c r="L1762" s="156">
        <v>39953</v>
      </c>
      <c r="M1762" s="92"/>
      <c r="N1762" s="19">
        <v>2</v>
      </c>
      <c r="O1762" s="20">
        <v>39</v>
      </c>
      <c r="P1762" s="20">
        <v>39</v>
      </c>
      <c r="Q1762" s="20">
        <v>0</v>
      </c>
      <c r="R1762" s="20">
        <v>39</v>
      </c>
      <c r="S1762" s="4">
        <v>0</v>
      </c>
      <c r="T1762" s="4">
        <v>0</v>
      </c>
      <c r="U1762" s="163">
        <v>39952</v>
      </c>
      <c r="V1762" s="19">
        <v>2</v>
      </c>
      <c r="W1762" s="20">
        <v>39</v>
      </c>
      <c r="X1762" s="437" t="str">
        <f t="shared" si="216"/>
        <v>OK</v>
      </c>
      <c r="Y1762" s="334">
        <f t="shared" si="218"/>
        <v>0</v>
      </c>
      <c r="Z1762" s="20" t="str">
        <f t="shared" si="217"/>
        <v>Green</v>
      </c>
      <c r="AA1762" s="75">
        <v>39959</v>
      </c>
      <c r="AB1762" s="1220"/>
      <c r="AC1762" s="147">
        <f t="shared" si="219"/>
        <v>7</v>
      </c>
      <c r="AD1762" s="20" t="str">
        <f t="shared" si="215"/>
        <v>OK</v>
      </c>
      <c r="AE1762" s="11" t="str">
        <f t="shared" si="220"/>
        <v>-</v>
      </c>
      <c r="AF1762" s="20" t="e">
        <f>IF(#REF!="","",AA1762-#REF!)</f>
        <v>#REF!</v>
      </c>
      <c r="AG1762" s="97"/>
      <c r="AH1762" s="62"/>
      <c r="AI1762"/>
      <c r="AJ1762"/>
    </row>
    <row r="1763" spans="1:36" s="32" customFormat="1" hidden="1" outlineLevel="1" x14ac:dyDescent="0.2">
      <c r="A1763"/>
      <c r="B1763" s="19">
        <v>3</v>
      </c>
      <c r="C1763" s="383">
        <v>21</v>
      </c>
      <c r="D1763" s="20" t="s">
        <v>26</v>
      </c>
      <c r="E1763" s="153">
        <v>39952</v>
      </c>
      <c r="F1763" s="91"/>
      <c r="G1763" s="19">
        <v>3</v>
      </c>
      <c r="H1763" s="20">
        <v>21</v>
      </c>
      <c r="I1763" s="20">
        <v>21</v>
      </c>
      <c r="J1763" s="20">
        <v>21</v>
      </c>
      <c r="K1763" s="20">
        <v>0</v>
      </c>
      <c r="L1763" s="156">
        <v>39953</v>
      </c>
      <c r="M1763" s="92"/>
      <c r="N1763" s="19">
        <v>3</v>
      </c>
      <c r="O1763" s="20">
        <v>21</v>
      </c>
      <c r="P1763" s="20">
        <v>21</v>
      </c>
      <c r="Q1763" s="20">
        <v>0</v>
      </c>
      <c r="R1763" s="20">
        <v>21</v>
      </c>
      <c r="S1763" s="4">
        <v>0</v>
      </c>
      <c r="T1763" s="4">
        <v>0</v>
      </c>
      <c r="U1763" s="163">
        <v>39952</v>
      </c>
      <c r="V1763" s="19">
        <v>3</v>
      </c>
      <c r="W1763" s="20">
        <v>21</v>
      </c>
      <c r="X1763" s="437" t="str">
        <f t="shared" si="216"/>
        <v>OK</v>
      </c>
      <c r="Y1763" s="334">
        <f t="shared" si="218"/>
        <v>0</v>
      </c>
      <c r="Z1763" s="20" t="str">
        <f t="shared" si="217"/>
        <v>Black</v>
      </c>
      <c r="AA1763" s="75">
        <v>39959</v>
      </c>
      <c r="AB1763" s="1220"/>
      <c r="AC1763" s="147">
        <f t="shared" si="219"/>
        <v>7</v>
      </c>
      <c r="AD1763" s="20" t="str">
        <f t="shared" si="215"/>
        <v>OK</v>
      </c>
      <c r="AE1763" s="11" t="str">
        <f t="shared" si="220"/>
        <v>-</v>
      </c>
      <c r="AF1763" s="20" t="e">
        <f>IF(#REF!="","",AA1763-#REF!)</f>
        <v>#REF!</v>
      </c>
      <c r="AG1763" s="97"/>
      <c r="AH1763" s="62"/>
      <c r="AI1763"/>
      <c r="AJ1763"/>
    </row>
    <row r="1764" spans="1:36" s="32" customFormat="1" hidden="1" outlineLevel="1" x14ac:dyDescent="0.2">
      <c r="A1764"/>
      <c r="B1764" s="19">
        <v>4</v>
      </c>
      <c r="C1764" s="383">
        <v>1</v>
      </c>
      <c r="D1764" s="20" t="s">
        <v>28</v>
      </c>
      <c r="E1764" s="153">
        <v>39952</v>
      </c>
      <c r="F1764" s="91"/>
      <c r="G1764" s="19">
        <v>4</v>
      </c>
      <c r="H1764" s="20">
        <v>1</v>
      </c>
      <c r="I1764" s="20">
        <v>1</v>
      </c>
      <c r="J1764" s="20">
        <v>1</v>
      </c>
      <c r="K1764" s="20">
        <v>0</v>
      </c>
      <c r="L1764" s="156">
        <v>39953</v>
      </c>
      <c r="M1764" s="92"/>
      <c r="N1764" s="19">
        <v>4</v>
      </c>
      <c r="O1764" s="20">
        <v>1</v>
      </c>
      <c r="P1764" s="20">
        <v>1</v>
      </c>
      <c r="Q1764" s="20">
        <v>0</v>
      </c>
      <c r="R1764" s="20">
        <v>1</v>
      </c>
      <c r="S1764" s="4">
        <v>0</v>
      </c>
      <c r="T1764" s="4">
        <v>0</v>
      </c>
      <c r="U1764" s="163">
        <v>39952</v>
      </c>
      <c r="V1764" s="19">
        <v>4</v>
      </c>
      <c r="W1764" s="20">
        <v>1</v>
      </c>
      <c r="X1764" s="437" t="str">
        <f t="shared" si="216"/>
        <v>OK</v>
      </c>
      <c r="Y1764" s="334">
        <f t="shared" si="218"/>
        <v>0</v>
      </c>
      <c r="Z1764" s="20" t="str">
        <f t="shared" si="217"/>
        <v>Finance</v>
      </c>
      <c r="AA1764" s="75">
        <v>39959</v>
      </c>
      <c r="AB1764" s="1220"/>
      <c r="AC1764" s="147">
        <f t="shared" si="219"/>
        <v>7</v>
      </c>
      <c r="AD1764" s="20" t="str">
        <f t="shared" si="215"/>
        <v>OK</v>
      </c>
      <c r="AE1764" s="11" t="str">
        <f t="shared" si="220"/>
        <v>-</v>
      </c>
      <c r="AF1764" s="20" t="e">
        <f>IF(#REF!="","",AA1764-#REF!)</f>
        <v>#REF!</v>
      </c>
      <c r="AG1764" s="97"/>
      <c r="AH1764" s="62"/>
      <c r="AI1764"/>
      <c r="AJ1764"/>
    </row>
    <row r="1765" spans="1:36" s="32" customFormat="1" hidden="1" outlineLevel="1" x14ac:dyDescent="0.2">
      <c r="A1765"/>
      <c r="B1765" s="19">
        <v>5</v>
      </c>
      <c r="C1765" s="383">
        <v>19</v>
      </c>
      <c r="D1765" s="20" t="s">
        <v>29</v>
      </c>
      <c r="E1765" s="153">
        <v>39952</v>
      </c>
      <c r="F1765" s="91"/>
      <c r="G1765" s="19">
        <v>5</v>
      </c>
      <c r="H1765" s="20">
        <v>19</v>
      </c>
      <c r="I1765" s="20">
        <v>19</v>
      </c>
      <c r="J1765" s="20">
        <v>19</v>
      </c>
      <c r="K1765" s="20">
        <v>0</v>
      </c>
      <c r="L1765" s="156">
        <v>39953</v>
      </c>
      <c r="M1765" s="92"/>
      <c r="N1765" s="19">
        <v>5</v>
      </c>
      <c r="O1765" s="20">
        <v>19</v>
      </c>
      <c r="P1765" s="20">
        <v>19</v>
      </c>
      <c r="Q1765" s="20">
        <v>0</v>
      </c>
      <c r="R1765" s="20">
        <v>19</v>
      </c>
      <c r="S1765" s="4">
        <v>0</v>
      </c>
      <c r="T1765" s="4">
        <v>0</v>
      </c>
      <c r="U1765" s="163">
        <v>39952</v>
      </c>
      <c r="V1765" s="19">
        <v>5</v>
      </c>
      <c r="W1765" s="20">
        <v>19</v>
      </c>
      <c r="X1765" s="437" t="str">
        <f t="shared" si="216"/>
        <v>OK</v>
      </c>
      <c r="Y1765" s="334">
        <f t="shared" si="218"/>
        <v>0</v>
      </c>
      <c r="Z1765" s="20" t="str">
        <f t="shared" si="217"/>
        <v>Credial</v>
      </c>
      <c r="AA1765" s="75">
        <v>39959</v>
      </c>
      <c r="AB1765" s="1220"/>
      <c r="AC1765" s="147">
        <f t="shared" si="219"/>
        <v>7</v>
      </c>
      <c r="AD1765" s="20" t="str">
        <f t="shared" si="215"/>
        <v>OK</v>
      </c>
      <c r="AE1765" s="11" t="str">
        <f t="shared" si="220"/>
        <v>-</v>
      </c>
      <c r="AF1765" s="20" t="e">
        <f>IF(#REF!="","",AA1765-#REF!)</f>
        <v>#REF!</v>
      </c>
      <c r="AG1765" s="97"/>
      <c r="AH1765" s="62"/>
      <c r="AI1765"/>
      <c r="AJ1765"/>
    </row>
    <row r="1766" spans="1:36" s="32" customFormat="1" hidden="1" outlineLevel="1" x14ac:dyDescent="0.2">
      <c r="A1766"/>
      <c r="B1766" s="19">
        <v>6</v>
      </c>
      <c r="C1766" s="383">
        <v>206</v>
      </c>
      <c r="D1766" s="20" t="s">
        <v>54</v>
      </c>
      <c r="E1766" s="153">
        <v>39952</v>
      </c>
      <c r="F1766" s="91"/>
      <c r="G1766" s="19">
        <v>6</v>
      </c>
      <c r="H1766" s="20">
        <v>206</v>
      </c>
      <c r="I1766" s="20">
        <v>206</v>
      </c>
      <c r="J1766" s="20">
        <v>206</v>
      </c>
      <c r="K1766" s="20">
        <v>0</v>
      </c>
      <c r="L1766" s="156">
        <v>39953</v>
      </c>
      <c r="M1766" s="92"/>
      <c r="N1766" s="19">
        <v>6</v>
      </c>
      <c r="O1766" s="20">
        <v>206</v>
      </c>
      <c r="P1766" s="20">
        <v>206</v>
      </c>
      <c r="Q1766" s="20">
        <v>0</v>
      </c>
      <c r="R1766" s="20">
        <v>206</v>
      </c>
      <c r="S1766" s="4">
        <v>0</v>
      </c>
      <c r="T1766" s="4">
        <v>0</v>
      </c>
      <c r="U1766" s="163">
        <v>39952</v>
      </c>
      <c r="V1766" s="19">
        <v>6</v>
      </c>
      <c r="W1766" s="20">
        <v>206</v>
      </c>
      <c r="X1766" s="437" t="str">
        <f t="shared" si="216"/>
        <v>OK</v>
      </c>
      <c r="Y1766" s="334">
        <f t="shared" si="218"/>
        <v>0</v>
      </c>
      <c r="Z1766" s="20" t="str">
        <f t="shared" si="217"/>
        <v>Ikea</v>
      </c>
      <c r="AA1766" s="75">
        <v>39959</v>
      </c>
      <c r="AB1766" s="1220"/>
      <c r="AC1766" s="147">
        <f t="shared" si="219"/>
        <v>7</v>
      </c>
      <c r="AD1766" s="20" t="str">
        <f t="shared" si="215"/>
        <v>OK</v>
      </c>
      <c r="AE1766" s="11" t="str">
        <f t="shared" si="220"/>
        <v>-</v>
      </c>
      <c r="AF1766" s="20" t="e">
        <f>IF(#REF!="","",AA1766-#REF!)</f>
        <v>#REF!</v>
      </c>
      <c r="AG1766" s="97"/>
      <c r="AH1766" s="62"/>
      <c r="AI1766"/>
      <c r="AJ1766"/>
    </row>
    <row r="1767" spans="1:36" s="32" customFormat="1" hidden="1" outlineLevel="1" x14ac:dyDescent="0.2">
      <c r="A1767"/>
      <c r="B1767" s="19">
        <v>7</v>
      </c>
      <c r="C1767" s="383">
        <v>6</v>
      </c>
      <c r="D1767" s="20" t="s">
        <v>31</v>
      </c>
      <c r="E1767" s="153">
        <v>39952</v>
      </c>
      <c r="F1767" s="91"/>
      <c r="G1767" s="19">
        <v>7</v>
      </c>
      <c r="H1767" s="20">
        <v>6</v>
      </c>
      <c r="I1767" s="20">
        <v>6</v>
      </c>
      <c r="J1767" s="20">
        <v>6</v>
      </c>
      <c r="K1767" s="20">
        <v>0</v>
      </c>
      <c r="L1767" s="156">
        <v>39953</v>
      </c>
      <c r="M1767" s="92"/>
      <c r="N1767" s="19">
        <v>7</v>
      </c>
      <c r="O1767" s="20">
        <v>6</v>
      </c>
      <c r="P1767" s="20">
        <v>6</v>
      </c>
      <c r="Q1767" s="20">
        <v>0</v>
      </c>
      <c r="R1767" s="20">
        <v>6</v>
      </c>
      <c r="S1767" s="4">
        <v>0</v>
      </c>
      <c r="T1767" s="4">
        <v>0</v>
      </c>
      <c r="U1767" s="163">
        <v>39952</v>
      </c>
      <c r="V1767" s="19">
        <v>7</v>
      </c>
      <c r="W1767" s="20">
        <v>6</v>
      </c>
      <c r="X1767" s="437" t="str">
        <f t="shared" si="216"/>
        <v>OK</v>
      </c>
      <c r="Y1767" s="334">
        <f t="shared" si="218"/>
        <v>0</v>
      </c>
      <c r="Z1767" s="20" t="str">
        <f t="shared" si="217"/>
        <v>Moviflor</v>
      </c>
      <c r="AA1767" s="75">
        <v>39959</v>
      </c>
      <c r="AB1767" s="1220"/>
      <c r="AC1767" s="147">
        <f t="shared" si="219"/>
        <v>7</v>
      </c>
      <c r="AD1767" s="20" t="str">
        <f t="shared" si="215"/>
        <v>OK</v>
      </c>
      <c r="AE1767" s="11" t="str">
        <f t="shared" si="220"/>
        <v>-</v>
      </c>
      <c r="AF1767" s="20" t="e">
        <f>IF(#REF!="","",AA1767-#REF!)</f>
        <v>#REF!</v>
      </c>
      <c r="AG1767" s="97"/>
      <c r="AH1767" s="62"/>
      <c r="AI1767"/>
      <c r="AJ1767"/>
    </row>
    <row r="1768" spans="1:36" s="32" customFormat="1" hidden="1" outlineLevel="1" x14ac:dyDescent="0.2">
      <c r="A1768"/>
      <c r="B1768" s="19">
        <v>8</v>
      </c>
      <c r="C1768" s="383">
        <v>89</v>
      </c>
      <c r="D1768" s="20" t="s">
        <v>32</v>
      </c>
      <c r="E1768" s="153">
        <v>39952</v>
      </c>
      <c r="F1768" s="91"/>
      <c r="G1768" s="19">
        <v>8</v>
      </c>
      <c r="H1768" s="20">
        <v>89</v>
      </c>
      <c r="I1768" s="20">
        <v>89</v>
      </c>
      <c r="J1768" s="20">
        <v>89</v>
      </c>
      <c r="K1768" s="20">
        <v>0</v>
      </c>
      <c r="L1768" s="156">
        <v>39953</v>
      </c>
      <c r="M1768" s="92"/>
      <c r="N1768" s="19">
        <v>8</v>
      </c>
      <c r="O1768" s="20">
        <v>89</v>
      </c>
      <c r="P1768" s="20">
        <v>89</v>
      </c>
      <c r="Q1768" s="20">
        <v>0</v>
      </c>
      <c r="R1768" s="20">
        <v>89</v>
      </c>
      <c r="S1768" s="4">
        <v>0</v>
      </c>
      <c r="T1768" s="4">
        <v>0</v>
      </c>
      <c r="U1768" s="163">
        <v>39952</v>
      </c>
      <c r="V1768" s="19">
        <v>8</v>
      </c>
      <c r="W1768" s="20">
        <v>89</v>
      </c>
      <c r="X1768" s="437" t="str">
        <f t="shared" si="216"/>
        <v>OK</v>
      </c>
      <c r="Y1768" s="334">
        <f t="shared" si="218"/>
        <v>0</v>
      </c>
      <c r="Z1768" s="20" t="str">
        <f t="shared" si="217"/>
        <v>Conforama</v>
      </c>
      <c r="AA1768" s="75">
        <v>39959</v>
      </c>
      <c r="AB1768" s="1220"/>
      <c r="AC1768" s="147">
        <f t="shared" si="219"/>
        <v>7</v>
      </c>
      <c r="AD1768" s="20" t="str">
        <f t="shared" si="215"/>
        <v>OK</v>
      </c>
      <c r="AE1768" s="11" t="str">
        <f t="shared" si="220"/>
        <v>-</v>
      </c>
      <c r="AF1768" s="20" t="e">
        <f>IF(#REF!="","",AA1768-#REF!)</f>
        <v>#REF!</v>
      </c>
      <c r="AG1768" s="97"/>
      <c r="AH1768" s="62"/>
      <c r="AI1768"/>
      <c r="AJ1768"/>
    </row>
    <row r="1769" spans="1:36" s="32" customFormat="1" hidden="1" outlineLevel="1" x14ac:dyDescent="0.2">
      <c r="A1769"/>
      <c r="B1769" s="19">
        <v>9</v>
      </c>
      <c r="C1769" s="383">
        <v>9</v>
      </c>
      <c r="D1769" s="20" t="s">
        <v>34</v>
      </c>
      <c r="E1769" s="153">
        <v>39952</v>
      </c>
      <c r="F1769" s="91"/>
      <c r="G1769" s="19">
        <v>9</v>
      </c>
      <c r="H1769" s="20">
        <v>9</v>
      </c>
      <c r="I1769" s="20">
        <v>9</v>
      </c>
      <c r="J1769" s="20">
        <v>9</v>
      </c>
      <c r="K1769" s="20">
        <v>0</v>
      </c>
      <c r="L1769" s="156">
        <v>39953</v>
      </c>
      <c r="M1769" s="92"/>
      <c r="N1769" s="19">
        <v>9</v>
      </c>
      <c r="O1769" s="20">
        <v>9</v>
      </c>
      <c r="P1769" s="20">
        <v>9</v>
      </c>
      <c r="Q1769" s="20">
        <v>0</v>
      </c>
      <c r="R1769" s="20">
        <v>9</v>
      </c>
      <c r="S1769" s="4">
        <v>0</v>
      </c>
      <c r="T1769" s="4">
        <v>0</v>
      </c>
      <c r="U1769" s="163">
        <v>39952</v>
      </c>
      <c r="V1769" s="19">
        <v>9</v>
      </c>
      <c r="W1769" s="20">
        <v>9</v>
      </c>
      <c r="X1769" s="437" t="str">
        <f t="shared" si="216"/>
        <v>OK</v>
      </c>
      <c r="Y1769" s="334">
        <f t="shared" si="218"/>
        <v>0</v>
      </c>
      <c r="Z1769" s="20" t="str">
        <f t="shared" si="217"/>
        <v>Euronics</v>
      </c>
      <c r="AA1769" s="75">
        <v>39959</v>
      </c>
      <c r="AB1769" s="1220"/>
      <c r="AC1769" s="147">
        <f t="shared" si="219"/>
        <v>7</v>
      </c>
      <c r="AD1769" s="20" t="str">
        <f t="shared" si="215"/>
        <v>OK</v>
      </c>
      <c r="AE1769" s="11" t="str">
        <f t="shared" si="220"/>
        <v>-</v>
      </c>
      <c r="AF1769" s="20" t="e">
        <f>IF(#REF!="","",AA1769-#REF!)</f>
        <v>#REF!</v>
      </c>
      <c r="AG1769" s="97"/>
      <c r="AH1769" s="62"/>
      <c r="AI1769"/>
      <c r="AJ1769"/>
    </row>
    <row r="1770" spans="1:36" s="32" customFormat="1" hidden="1" outlineLevel="1" x14ac:dyDescent="0.2">
      <c r="A1770"/>
      <c r="B1770" s="19">
        <v>10</v>
      </c>
      <c r="C1770" s="383">
        <v>5</v>
      </c>
      <c r="D1770" s="20" t="s">
        <v>35</v>
      </c>
      <c r="E1770" s="153">
        <v>39952</v>
      </c>
      <c r="F1770" s="91"/>
      <c r="G1770" s="19">
        <v>10</v>
      </c>
      <c r="H1770" s="20">
        <v>5</v>
      </c>
      <c r="I1770" s="20">
        <v>5</v>
      </c>
      <c r="J1770" s="20">
        <v>5</v>
      </c>
      <c r="K1770" s="20">
        <v>0</v>
      </c>
      <c r="L1770" s="156">
        <v>39953</v>
      </c>
      <c r="M1770" s="92"/>
      <c r="N1770" s="19">
        <v>10</v>
      </c>
      <c r="O1770" s="20">
        <v>5</v>
      </c>
      <c r="P1770" s="20">
        <v>5</v>
      </c>
      <c r="Q1770" s="20">
        <v>0</v>
      </c>
      <c r="R1770" s="20">
        <v>5</v>
      </c>
      <c r="S1770" s="4">
        <v>0</v>
      </c>
      <c r="T1770" s="4">
        <v>0</v>
      </c>
      <c r="U1770" s="163">
        <v>39952</v>
      </c>
      <c r="V1770" s="19">
        <v>10</v>
      </c>
      <c r="W1770" s="20">
        <v>5</v>
      </c>
      <c r="X1770" s="437" t="str">
        <f t="shared" si="216"/>
        <v>OK</v>
      </c>
      <c r="Y1770" s="334">
        <f t="shared" si="218"/>
        <v>0</v>
      </c>
      <c r="Z1770" s="20" t="str">
        <f t="shared" si="217"/>
        <v>Tien 21</v>
      </c>
      <c r="AA1770" s="75">
        <v>39959</v>
      </c>
      <c r="AB1770" s="1220"/>
      <c r="AC1770" s="147">
        <f t="shared" si="219"/>
        <v>7</v>
      </c>
      <c r="AD1770" s="20" t="str">
        <f t="shared" si="215"/>
        <v>OK</v>
      </c>
      <c r="AE1770" s="11" t="str">
        <f t="shared" si="220"/>
        <v>-</v>
      </c>
      <c r="AF1770" s="20" t="e">
        <f>IF(#REF!="","",AA1770-#REF!)</f>
        <v>#REF!</v>
      </c>
      <c r="AG1770" s="97"/>
      <c r="AH1770" s="62"/>
      <c r="AI1770"/>
      <c r="AJ1770"/>
    </row>
    <row r="1771" spans="1:36" s="32" customFormat="1" hidden="1" outlineLevel="1" x14ac:dyDescent="0.2">
      <c r="A1771"/>
      <c r="B1771" s="19">
        <v>11</v>
      </c>
      <c r="C1771" s="383">
        <v>1</v>
      </c>
      <c r="D1771" s="20" t="s">
        <v>36</v>
      </c>
      <c r="E1771" s="153">
        <v>39952</v>
      </c>
      <c r="F1771" s="91"/>
      <c r="G1771" s="19">
        <v>11</v>
      </c>
      <c r="H1771" s="20">
        <v>1</v>
      </c>
      <c r="I1771" s="20">
        <v>1</v>
      </c>
      <c r="J1771" s="20">
        <v>1</v>
      </c>
      <c r="K1771" s="20">
        <v>0</v>
      </c>
      <c r="L1771" s="156">
        <v>39953</v>
      </c>
      <c r="M1771" s="92"/>
      <c r="N1771" s="19">
        <v>11</v>
      </c>
      <c r="O1771" s="20">
        <v>1</v>
      </c>
      <c r="P1771" s="20">
        <v>1</v>
      </c>
      <c r="Q1771" s="20">
        <v>0</v>
      </c>
      <c r="R1771" s="20">
        <v>1</v>
      </c>
      <c r="S1771" s="4">
        <v>0</v>
      </c>
      <c r="T1771" s="4">
        <v>0</v>
      </c>
      <c r="U1771" s="163">
        <v>39952</v>
      </c>
      <c r="V1771" s="19">
        <v>11</v>
      </c>
      <c r="W1771" s="20">
        <v>1</v>
      </c>
      <c r="X1771" s="437" t="str">
        <f t="shared" si="216"/>
        <v>OK</v>
      </c>
      <c r="Y1771" s="334">
        <f t="shared" si="218"/>
        <v>0</v>
      </c>
      <c r="Z1771" s="20" t="str">
        <f t="shared" si="217"/>
        <v>Confort</v>
      </c>
      <c r="AA1771" s="75">
        <v>39959</v>
      </c>
      <c r="AB1771" s="1220"/>
      <c r="AC1771" s="147">
        <f t="shared" si="219"/>
        <v>7</v>
      </c>
      <c r="AD1771" s="20" t="str">
        <f t="shared" si="215"/>
        <v>OK</v>
      </c>
      <c r="AE1771" s="11" t="str">
        <f t="shared" si="220"/>
        <v>-</v>
      </c>
      <c r="AF1771" s="20" t="e">
        <f>IF(#REF!="","",AA1771-#REF!)</f>
        <v>#REF!</v>
      </c>
      <c r="AG1771" s="97"/>
      <c r="AH1771" s="62"/>
      <c r="AI1771"/>
      <c r="AJ1771"/>
    </row>
    <row r="1772" spans="1:36" s="32" customFormat="1" hidden="1" outlineLevel="1" x14ac:dyDescent="0.2">
      <c r="A1772"/>
      <c r="B1772" s="22">
        <v>12</v>
      </c>
      <c r="C1772" s="404">
        <v>1</v>
      </c>
      <c r="D1772" s="21" t="s">
        <v>37</v>
      </c>
      <c r="E1772" s="153">
        <v>39952</v>
      </c>
      <c r="F1772" s="107"/>
      <c r="G1772" s="22">
        <v>12</v>
      </c>
      <c r="H1772" s="21">
        <v>1</v>
      </c>
      <c r="I1772" s="21">
        <v>1</v>
      </c>
      <c r="J1772" s="21">
        <v>1</v>
      </c>
      <c r="K1772" s="21">
        <v>0</v>
      </c>
      <c r="L1772" s="157">
        <v>39953</v>
      </c>
      <c r="M1772" s="92"/>
      <c r="N1772" s="22">
        <v>12</v>
      </c>
      <c r="O1772" s="21">
        <v>1</v>
      </c>
      <c r="P1772" s="21">
        <v>1</v>
      </c>
      <c r="Q1772" s="21">
        <v>0</v>
      </c>
      <c r="R1772" s="21">
        <v>1</v>
      </c>
      <c r="S1772" s="14">
        <v>0</v>
      </c>
      <c r="T1772" s="14">
        <v>0</v>
      </c>
      <c r="U1772" s="163">
        <v>39952</v>
      </c>
      <c r="V1772" s="22">
        <v>12</v>
      </c>
      <c r="W1772" s="21">
        <v>1</v>
      </c>
      <c r="X1772" s="437" t="str">
        <f t="shared" si="216"/>
        <v>OK</v>
      </c>
      <c r="Y1772" s="334">
        <f t="shared" si="218"/>
        <v>0</v>
      </c>
      <c r="Z1772" s="21" t="str">
        <f t="shared" si="217"/>
        <v>Solmar</v>
      </c>
      <c r="AA1772" s="75">
        <v>39959</v>
      </c>
      <c r="AB1772" s="1221"/>
      <c r="AC1772" s="147">
        <f t="shared" si="219"/>
        <v>7</v>
      </c>
      <c r="AD1772" s="20" t="str">
        <f t="shared" si="215"/>
        <v>OK</v>
      </c>
      <c r="AE1772" s="11" t="str">
        <f t="shared" si="220"/>
        <v>-</v>
      </c>
      <c r="AF1772" s="20" t="e">
        <f>IF(#REF!="","",AA1772-#REF!)</f>
        <v>#REF!</v>
      </c>
      <c r="AG1772" s="97"/>
      <c r="AH1772" s="62"/>
      <c r="AI1772"/>
      <c r="AJ1772"/>
    </row>
    <row r="1773" spans="1:36" s="32" customFormat="1" hidden="1" outlineLevel="1" x14ac:dyDescent="0.2">
      <c r="A1773"/>
      <c r="B1773" s="30">
        <v>1</v>
      </c>
      <c r="C1773" s="406">
        <v>38</v>
      </c>
      <c r="D1773" s="31" t="s">
        <v>24</v>
      </c>
      <c r="E1773" s="153">
        <v>39954</v>
      </c>
      <c r="F1773" s="91"/>
      <c r="G1773" s="30">
        <v>1</v>
      </c>
      <c r="H1773" s="20">
        <v>44</v>
      </c>
      <c r="I1773" s="20">
        <v>38</v>
      </c>
      <c r="J1773" s="20">
        <v>38</v>
      </c>
      <c r="K1773" s="20">
        <v>0</v>
      </c>
      <c r="L1773" s="156">
        <v>39955</v>
      </c>
      <c r="M1773" s="92"/>
      <c r="N1773" s="30">
        <v>1</v>
      </c>
      <c r="O1773" s="20">
        <v>38</v>
      </c>
      <c r="P1773" s="20">
        <v>38</v>
      </c>
      <c r="Q1773" s="20">
        <v>0</v>
      </c>
      <c r="R1773" s="20">
        <v>38</v>
      </c>
      <c r="S1773" s="4">
        <v>0</v>
      </c>
      <c r="T1773" s="4">
        <v>0</v>
      </c>
      <c r="U1773" s="163">
        <v>39954</v>
      </c>
      <c r="V1773" s="30">
        <v>1</v>
      </c>
      <c r="W1773" s="20">
        <v>38</v>
      </c>
      <c r="X1773" s="437" t="str">
        <f t="shared" si="216"/>
        <v>OK</v>
      </c>
      <c r="Y1773" s="334">
        <f t="shared" si="218"/>
        <v>0</v>
      </c>
      <c r="Z1773" s="20" t="str">
        <f t="shared" si="217"/>
        <v>White</v>
      </c>
      <c r="AA1773" s="75">
        <v>39959</v>
      </c>
      <c r="AB1773" s="1219">
        <f>SUM(W1773:W1782)</f>
        <v>227</v>
      </c>
      <c r="AC1773" s="147">
        <f t="shared" si="219"/>
        <v>5</v>
      </c>
      <c r="AD1773" s="20" t="str">
        <f t="shared" si="215"/>
        <v>OK</v>
      </c>
      <c r="AE1773" s="11" t="str">
        <f t="shared" si="220"/>
        <v>-</v>
      </c>
      <c r="AF1773" s="20" t="e">
        <f>IF(#REF!="","",AA1773-#REF!)</f>
        <v>#REF!</v>
      </c>
      <c r="AG1773" s="97"/>
      <c r="AH1773" s="62"/>
      <c r="AI1773"/>
      <c r="AJ1773"/>
    </row>
    <row r="1774" spans="1:36" s="32" customFormat="1" hidden="1" outlineLevel="1" x14ac:dyDescent="0.2">
      <c r="A1774"/>
      <c r="B1774" s="19">
        <v>2</v>
      </c>
      <c r="C1774" s="383">
        <v>5</v>
      </c>
      <c r="D1774" s="20" t="s">
        <v>25</v>
      </c>
      <c r="E1774" s="153">
        <v>39954</v>
      </c>
      <c r="F1774" s="91"/>
      <c r="G1774" s="19">
        <v>2</v>
      </c>
      <c r="H1774" s="20">
        <v>5</v>
      </c>
      <c r="I1774" s="20">
        <v>5</v>
      </c>
      <c r="J1774" s="20">
        <v>5</v>
      </c>
      <c r="K1774" s="20">
        <v>0</v>
      </c>
      <c r="L1774" s="156">
        <v>39955</v>
      </c>
      <c r="M1774" s="92"/>
      <c r="N1774" s="19">
        <v>2</v>
      </c>
      <c r="O1774" s="20">
        <v>5</v>
      </c>
      <c r="P1774" s="20">
        <v>5</v>
      </c>
      <c r="Q1774" s="20">
        <v>0</v>
      </c>
      <c r="R1774" s="20">
        <v>5</v>
      </c>
      <c r="S1774" s="4">
        <v>0</v>
      </c>
      <c r="T1774" s="4">
        <v>0</v>
      </c>
      <c r="U1774" s="163">
        <v>39954</v>
      </c>
      <c r="V1774" s="19">
        <v>2</v>
      </c>
      <c r="W1774" s="20">
        <v>5</v>
      </c>
      <c r="X1774" s="437" t="str">
        <f t="shared" si="216"/>
        <v>OK</v>
      </c>
      <c r="Y1774" s="334">
        <f t="shared" si="218"/>
        <v>0</v>
      </c>
      <c r="Z1774" s="20" t="str">
        <f t="shared" si="217"/>
        <v>Green</v>
      </c>
      <c r="AA1774" s="75">
        <v>39959</v>
      </c>
      <c r="AB1774" s="1220"/>
      <c r="AC1774" s="147">
        <f t="shared" si="219"/>
        <v>5</v>
      </c>
      <c r="AD1774" s="20" t="str">
        <f t="shared" si="215"/>
        <v>OK</v>
      </c>
      <c r="AE1774" s="11" t="str">
        <f t="shared" si="220"/>
        <v>-</v>
      </c>
      <c r="AF1774" s="20" t="e">
        <f>IF(#REF!="","",AA1774-#REF!)</f>
        <v>#REF!</v>
      </c>
      <c r="AG1774" s="97"/>
      <c r="AH1774" s="62"/>
      <c r="AI1774"/>
      <c r="AJ1774"/>
    </row>
    <row r="1775" spans="1:36" s="32" customFormat="1" hidden="1" outlineLevel="1" x14ac:dyDescent="0.2">
      <c r="A1775"/>
      <c r="B1775" s="19">
        <v>3</v>
      </c>
      <c r="C1775" s="383">
        <v>15</v>
      </c>
      <c r="D1775" s="20" t="s">
        <v>26</v>
      </c>
      <c r="E1775" s="153">
        <v>39954</v>
      </c>
      <c r="F1775" s="91"/>
      <c r="G1775" s="19">
        <v>3</v>
      </c>
      <c r="H1775" s="20">
        <v>15</v>
      </c>
      <c r="I1775" s="20">
        <v>15</v>
      </c>
      <c r="J1775" s="20">
        <v>15</v>
      </c>
      <c r="K1775" s="20">
        <v>0</v>
      </c>
      <c r="L1775" s="156">
        <v>39955</v>
      </c>
      <c r="M1775" s="92"/>
      <c r="N1775" s="19">
        <v>3</v>
      </c>
      <c r="O1775" s="20">
        <v>15</v>
      </c>
      <c r="P1775" s="20">
        <v>15</v>
      </c>
      <c r="Q1775" s="20">
        <v>0</v>
      </c>
      <c r="R1775" s="20">
        <v>15</v>
      </c>
      <c r="S1775" s="4">
        <v>0</v>
      </c>
      <c r="T1775" s="4">
        <v>0</v>
      </c>
      <c r="U1775" s="163">
        <v>39954</v>
      </c>
      <c r="V1775" s="19">
        <v>3</v>
      </c>
      <c r="W1775" s="20">
        <v>15</v>
      </c>
      <c r="X1775" s="437" t="str">
        <f t="shared" si="216"/>
        <v>OK</v>
      </c>
      <c r="Y1775" s="334">
        <f t="shared" si="218"/>
        <v>0</v>
      </c>
      <c r="Z1775" s="20" t="str">
        <f t="shared" si="217"/>
        <v>Black</v>
      </c>
      <c r="AA1775" s="75">
        <v>39959</v>
      </c>
      <c r="AB1775" s="1220"/>
      <c r="AC1775" s="147">
        <f t="shared" si="219"/>
        <v>5</v>
      </c>
      <c r="AD1775" s="20" t="str">
        <f t="shared" si="215"/>
        <v>OK</v>
      </c>
      <c r="AE1775" s="11" t="str">
        <f t="shared" si="220"/>
        <v>-</v>
      </c>
      <c r="AF1775" s="20" t="e">
        <f>IF(#REF!="","",AA1775-#REF!)</f>
        <v>#REF!</v>
      </c>
      <c r="AG1775" s="97"/>
      <c r="AH1775" s="62"/>
      <c r="AI1775"/>
      <c r="AJ1775"/>
    </row>
    <row r="1776" spans="1:36" s="32" customFormat="1" hidden="1" outlineLevel="1" x14ac:dyDescent="0.2">
      <c r="A1776"/>
      <c r="B1776" s="19">
        <v>4</v>
      </c>
      <c r="C1776" s="383">
        <v>7</v>
      </c>
      <c r="D1776" s="20" t="s">
        <v>29</v>
      </c>
      <c r="E1776" s="153">
        <v>39954</v>
      </c>
      <c r="F1776" s="91"/>
      <c r="G1776" s="19">
        <v>4</v>
      </c>
      <c r="H1776" s="20">
        <v>7</v>
      </c>
      <c r="I1776" s="20">
        <v>7</v>
      </c>
      <c r="J1776" s="20">
        <v>7</v>
      </c>
      <c r="K1776" s="20">
        <v>0</v>
      </c>
      <c r="L1776" s="156">
        <v>39955</v>
      </c>
      <c r="M1776" s="92"/>
      <c r="N1776" s="19">
        <v>4</v>
      </c>
      <c r="O1776" s="20">
        <v>7</v>
      </c>
      <c r="P1776" s="20">
        <v>7</v>
      </c>
      <c r="Q1776" s="20">
        <v>0</v>
      </c>
      <c r="R1776" s="20">
        <v>7</v>
      </c>
      <c r="S1776" s="4">
        <v>0</v>
      </c>
      <c r="T1776" s="4">
        <v>0</v>
      </c>
      <c r="U1776" s="163">
        <v>39954</v>
      </c>
      <c r="V1776" s="19">
        <v>4</v>
      </c>
      <c r="W1776" s="20">
        <v>7</v>
      </c>
      <c r="X1776" s="437" t="str">
        <f t="shared" si="216"/>
        <v>OK</v>
      </c>
      <c r="Y1776" s="334">
        <f t="shared" si="218"/>
        <v>0</v>
      </c>
      <c r="Z1776" s="20" t="str">
        <f t="shared" si="217"/>
        <v>Credial</v>
      </c>
      <c r="AA1776" s="75">
        <v>39959</v>
      </c>
      <c r="AB1776" s="1220"/>
      <c r="AC1776" s="147">
        <f t="shared" si="219"/>
        <v>5</v>
      </c>
      <c r="AD1776" s="20" t="str">
        <f t="shared" si="215"/>
        <v>OK</v>
      </c>
      <c r="AE1776" s="11" t="str">
        <f t="shared" si="220"/>
        <v>-</v>
      </c>
      <c r="AF1776" s="20" t="e">
        <f>IF(#REF!="","",AA1776-#REF!)</f>
        <v>#REF!</v>
      </c>
      <c r="AG1776" s="97"/>
      <c r="AH1776" s="62"/>
      <c r="AI1776"/>
      <c r="AJ1776"/>
    </row>
    <row r="1777" spans="1:36" s="32" customFormat="1" hidden="1" outlineLevel="1" x14ac:dyDescent="0.2">
      <c r="A1777"/>
      <c r="B1777" s="19">
        <v>5</v>
      </c>
      <c r="C1777" s="383">
        <v>70</v>
      </c>
      <c r="D1777" s="20" t="s">
        <v>54</v>
      </c>
      <c r="E1777" s="153">
        <v>39954</v>
      </c>
      <c r="F1777" s="91"/>
      <c r="G1777" s="19">
        <v>5</v>
      </c>
      <c r="H1777" s="20">
        <v>70</v>
      </c>
      <c r="I1777" s="20">
        <v>70</v>
      </c>
      <c r="J1777" s="20">
        <v>70</v>
      </c>
      <c r="K1777" s="20">
        <v>0</v>
      </c>
      <c r="L1777" s="156">
        <v>39955</v>
      </c>
      <c r="M1777" s="92"/>
      <c r="N1777" s="19">
        <v>5</v>
      </c>
      <c r="O1777" s="20">
        <v>70</v>
      </c>
      <c r="P1777" s="20">
        <v>70</v>
      </c>
      <c r="Q1777" s="20">
        <v>0</v>
      </c>
      <c r="R1777" s="20">
        <v>70</v>
      </c>
      <c r="S1777" s="4">
        <v>0</v>
      </c>
      <c r="T1777" s="4">
        <v>0</v>
      </c>
      <c r="U1777" s="163">
        <v>39954</v>
      </c>
      <c r="V1777" s="19">
        <v>5</v>
      </c>
      <c r="W1777" s="20">
        <v>70</v>
      </c>
      <c r="X1777" s="437" t="str">
        <f t="shared" si="216"/>
        <v>OK</v>
      </c>
      <c r="Y1777" s="334">
        <f t="shared" si="218"/>
        <v>0</v>
      </c>
      <c r="Z1777" s="20" t="str">
        <f t="shared" si="217"/>
        <v>Ikea</v>
      </c>
      <c r="AA1777" s="75">
        <v>39959</v>
      </c>
      <c r="AB1777" s="1220"/>
      <c r="AC1777" s="147">
        <f t="shared" si="219"/>
        <v>5</v>
      </c>
      <c r="AD1777" s="20" t="str">
        <f t="shared" si="215"/>
        <v>OK</v>
      </c>
      <c r="AE1777" s="11" t="str">
        <f t="shared" si="220"/>
        <v>-</v>
      </c>
      <c r="AF1777" s="20" t="e">
        <f>IF(#REF!="","",AA1777-#REF!)</f>
        <v>#REF!</v>
      </c>
      <c r="AG1777" s="97"/>
      <c r="AH1777" s="62"/>
      <c r="AI1777"/>
      <c r="AJ1777"/>
    </row>
    <row r="1778" spans="1:36" s="32" customFormat="1" hidden="1" outlineLevel="1" x14ac:dyDescent="0.2">
      <c r="A1778"/>
      <c r="B1778" s="19">
        <v>6</v>
      </c>
      <c r="C1778" s="383">
        <v>6</v>
      </c>
      <c r="D1778" s="20" t="s">
        <v>31</v>
      </c>
      <c r="E1778" s="153">
        <v>39954</v>
      </c>
      <c r="F1778" s="91"/>
      <c r="G1778" s="19">
        <v>6</v>
      </c>
      <c r="H1778" s="20">
        <v>6</v>
      </c>
      <c r="I1778" s="20">
        <v>6</v>
      </c>
      <c r="J1778" s="20">
        <v>6</v>
      </c>
      <c r="K1778" s="20">
        <v>0</v>
      </c>
      <c r="L1778" s="156">
        <v>39955</v>
      </c>
      <c r="M1778" s="92"/>
      <c r="N1778" s="19">
        <v>6</v>
      </c>
      <c r="O1778" s="20">
        <v>6</v>
      </c>
      <c r="P1778" s="20">
        <v>6</v>
      </c>
      <c r="Q1778" s="20">
        <v>0</v>
      </c>
      <c r="R1778" s="20">
        <v>6</v>
      </c>
      <c r="S1778" s="4">
        <v>0</v>
      </c>
      <c r="T1778" s="4">
        <v>0</v>
      </c>
      <c r="U1778" s="163">
        <v>39954</v>
      </c>
      <c r="V1778" s="19">
        <v>6</v>
      </c>
      <c r="W1778" s="20">
        <v>6</v>
      </c>
      <c r="X1778" s="437" t="str">
        <f t="shared" si="216"/>
        <v>OK</v>
      </c>
      <c r="Y1778" s="334">
        <f t="shared" si="218"/>
        <v>0</v>
      </c>
      <c r="Z1778" s="20" t="str">
        <f t="shared" si="217"/>
        <v>Moviflor</v>
      </c>
      <c r="AA1778" s="75">
        <v>39959</v>
      </c>
      <c r="AB1778" s="1220"/>
      <c r="AC1778" s="147">
        <f t="shared" si="219"/>
        <v>5</v>
      </c>
      <c r="AD1778" s="20" t="str">
        <f t="shared" si="215"/>
        <v>OK</v>
      </c>
      <c r="AE1778" s="11" t="str">
        <f t="shared" si="220"/>
        <v>-</v>
      </c>
      <c r="AF1778" s="20" t="e">
        <f>IF(#REF!="","",AA1778-#REF!)</f>
        <v>#REF!</v>
      </c>
      <c r="AG1778" s="97"/>
      <c r="AH1778" s="62"/>
      <c r="AI1778"/>
      <c r="AJ1778"/>
    </row>
    <row r="1779" spans="1:36" s="32" customFormat="1" hidden="1" outlineLevel="1" x14ac:dyDescent="0.2">
      <c r="A1779"/>
      <c r="B1779" s="19">
        <v>7</v>
      </c>
      <c r="C1779" s="383">
        <v>77</v>
      </c>
      <c r="D1779" s="20" t="s">
        <v>32</v>
      </c>
      <c r="E1779" s="153">
        <v>39954</v>
      </c>
      <c r="F1779" s="91"/>
      <c r="G1779" s="19">
        <v>7</v>
      </c>
      <c r="H1779" s="20">
        <v>77</v>
      </c>
      <c r="I1779" s="20">
        <v>77</v>
      </c>
      <c r="J1779" s="20">
        <v>77</v>
      </c>
      <c r="K1779" s="20">
        <v>0</v>
      </c>
      <c r="L1779" s="156">
        <v>39955</v>
      </c>
      <c r="M1779" s="92"/>
      <c r="N1779" s="19">
        <v>7</v>
      </c>
      <c r="O1779" s="20">
        <v>77</v>
      </c>
      <c r="P1779" s="20">
        <v>77</v>
      </c>
      <c r="Q1779" s="20">
        <v>0</v>
      </c>
      <c r="R1779" s="20">
        <v>77</v>
      </c>
      <c r="S1779" s="4">
        <v>0</v>
      </c>
      <c r="T1779" s="4">
        <v>0</v>
      </c>
      <c r="U1779" s="163">
        <v>39954</v>
      </c>
      <c r="V1779" s="19">
        <v>7</v>
      </c>
      <c r="W1779" s="20">
        <v>77</v>
      </c>
      <c r="X1779" s="437" t="str">
        <f t="shared" si="216"/>
        <v>OK</v>
      </c>
      <c r="Y1779" s="334">
        <f t="shared" si="218"/>
        <v>0</v>
      </c>
      <c r="Z1779" s="20" t="str">
        <f t="shared" si="217"/>
        <v>Conforama</v>
      </c>
      <c r="AA1779" s="75">
        <v>39959</v>
      </c>
      <c r="AB1779" s="1220"/>
      <c r="AC1779" s="147">
        <f t="shared" si="219"/>
        <v>5</v>
      </c>
      <c r="AD1779" s="20" t="str">
        <f t="shared" si="215"/>
        <v>OK</v>
      </c>
      <c r="AE1779" s="11" t="str">
        <f t="shared" si="220"/>
        <v>-</v>
      </c>
      <c r="AF1779" s="20" t="e">
        <f>IF(#REF!="","",AA1779-#REF!)</f>
        <v>#REF!</v>
      </c>
      <c r="AG1779" s="97"/>
      <c r="AH1779" s="62"/>
      <c r="AI1779"/>
      <c r="AJ1779"/>
    </row>
    <row r="1780" spans="1:36" s="32" customFormat="1" hidden="1" outlineLevel="1" x14ac:dyDescent="0.2">
      <c r="A1780"/>
      <c r="B1780" s="19">
        <v>8</v>
      </c>
      <c r="C1780" s="383">
        <v>3</v>
      </c>
      <c r="D1780" s="20" t="s">
        <v>34</v>
      </c>
      <c r="E1780" s="153">
        <v>39954</v>
      </c>
      <c r="F1780" s="91"/>
      <c r="G1780" s="19">
        <v>8</v>
      </c>
      <c r="H1780" s="20">
        <v>3</v>
      </c>
      <c r="I1780" s="20">
        <v>3</v>
      </c>
      <c r="J1780" s="20">
        <v>3</v>
      </c>
      <c r="K1780" s="20">
        <v>0</v>
      </c>
      <c r="L1780" s="156">
        <v>39955</v>
      </c>
      <c r="M1780" s="92"/>
      <c r="N1780" s="19">
        <v>8</v>
      </c>
      <c r="O1780" s="20">
        <v>3</v>
      </c>
      <c r="P1780" s="20">
        <v>3</v>
      </c>
      <c r="Q1780" s="20">
        <v>0</v>
      </c>
      <c r="R1780" s="20">
        <v>3</v>
      </c>
      <c r="S1780" s="4">
        <v>0</v>
      </c>
      <c r="T1780" s="4">
        <v>0</v>
      </c>
      <c r="U1780" s="163">
        <v>39954</v>
      </c>
      <c r="V1780" s="19">
        <v>8</v>
      </c>
      <c r="W1780" s="20">
        <v>3</v>
      </c>
      <c r="X1780" s="437" t="str">
        <f t="shared" si="216"/>
        <v>OK</v>
      </c>
      <c r="Y1780" s="334">
        <f t="shared" si="218"/>
        <v>0</v>
      </c>
      <c r="Z1780" s="20" t="str">
        <f t="shared" si="217"/>
        <v>Euronics</v>
      </c>
      <c r="AA1780" s="75">
        <v>39959</v>
      </c>
      <c r="AB1780" s="1220"/>
      <c r="AC1780" s="147">
        <f t="shared" si="219"/>
        <v>5</v>
      </c>
      <c r="AD1780" s="20" t="str">
        <f t="shared" ref="AD1780:AD1843" si="221">IF(AA1780&gt;0,"OK","Pendente")</f>
        <v>OK</v>
      </c>
      <c r="AE1780" s="11" t="str">
        <f t="shared" si="220"/>
        <v>-</v>
      </c>
      <c r="AF1780" s="20" t="e">
        <f>IF(#REF!="","",AA1780-#REF!)</f>
        <v>#REF!</v>
      </c>
      <c r="AG1780" s="97"/>
      <c r="AH1780" s="62"/>
      <c r="AI1780"/>
      <c r="AJ1780"/>
    </row>
    <row r="1781" spans="1:36" s="32" customFormat="1" hidden="1" outlineLevel="1" x14ac:dyDescent="0.2">
      <c r="A1781"/>
      <c r="B1781" s="19">
        <v>9</v>
      </c>
      <c r="C1781" s="383">
        <v>1</v>
      </c>
      <c r="D1781" s="20" t="s">
        <v>35</v>
      </c>
      <c r="E1781" s="153">
        <v>39954</v>
      </c>
      <c r="F1781" s="91"/>
      <c r="G1781" s="19">
        <v>9</v>
      </c>
      <c r="H1781" s="20">
        <v>1</v>
      </c>
      <c r="I1781" s="20">
        <v>1</v>
      </c>
      <c r="J1781" s="20">
        <v>1</v>
      </c>
      <c r="K1781" s="20">
        <v>0</v>
      </c>
      <c r="L1781" s="156">
        <v>39955</v>
      </c>
      <c r="M1781" s="92"/>
      <c r="N1781" s="19">
        <v>9</v>
      </c>
      <c r="O1781" s="20">
        <v>1</v>
      </c>
      <c r="P1781" s="20">
        <v>1</v>
      </c>
      <c r="Q1781" s="20">
        <v>0</v>
      </c>
      <c r="R1781" s="20">
        <v>1</v>
      </c>
      <c r="S1781" s="4">
        <v>0</v>
      </c>
      <c r="T1781" s="4">
        <v>0</v>
      </c>
      <c r="U1781" s="163">
        <v>39954</v>
      </c>
      <c r="V1781" s="19">
        <v>9</v>
      </c>
      <c r="W1781" s="20">
        <v>1</v>
      </c>
      <c r="X1781" s="437" t="str">
        <f t="shared" si="216"/>
        <v>OK</v>
      </c>
      <c r="Y1781" s="334">
        <f t="shared" si="218"/>
        <v>0</v>
      </c>
      <c r="Z1781" s="20" t="str">
        <f t="shared" si="217"/>
        <v>Tien 21</v>
      </c>
      <c r="AA1781" s="75">
        <v>39959</v>
      </c>
      <c r="AB1781" s="1220"/>
      <c r="AC1781" s="147">
        <f t="shared" si="219"/>
        <v>5</v>
      </c>
      <c r="AD1781" s="20" t="str">
        <f t="shared" si="221"/>
        <v>OK</v>
      </c>
      <c r="AE1781" s="11" t="str">
        <f t="shared" si="220"/>
        <v>-</v>
      </c>
      <c r="AF1781" s="20" t="e">
        <f>IF(#REF!="","",AA1781-#REF!)</f>
        <v>#REF!</v>
      </c>
      <c r="AG1781" s="97"/>
      <c r="AH1781" s="62"/>
      <c r="AI1781"/>
      <c r="AJ1781"/>
    </row>
    <row r="1782" spans="1:36" s="32" customFormat="1" hidden="1" outlineLevel="1" x14ac:dyDescent="0.2">
      <c r="A1782"/>
      <c r="B1782" s="22">
        <v>10</v>
      </c>
      <c r="C1782" s="404">
        <v>5</v>
      </c>
      <c r="D1782" s="21" t="s">
        <v>36</v>
      </c>
      <c r="E1782" s="153">
        <v>39954</v>
      </c>
      <c r="F1782" s="91"/>
      <c r="G1782" s="22">
        <v>10</v>
      </c>
      <c r="H1782" s="21">
        <v>5</v>
      </c>
      <c r="I1782" s="21">
        <v>5</v>
      </c>
      <c r="J1782" s="21">
        <v>5</v>
      </c>
      <c r="K1782" s="21">
        <v>0</v>
      </c>
      <c r="L1782" s="157">
        <v>39955</v>
      </c>
      <c r="M1782" s="92"/>
      <c r="N1782" s="22">
        <v>10</v>
      </c>
      <c r="O1782" s="21">
        <v>5</v>
      </c>
      <c r="P1782" s="21">
        <v>5</v>
      </c>
      <c r="Q1782" s="21">
        <v>0</v>
      </c>
      <c r="R1782" s="21">
        <v>5</v>
      </c>
      <c r="S1782" s="14">
        <v>0</v>
      </c>
      <c r="T1782" s="14">
        <v>0</v>
      </c>
      <c r="U1782" s="163">
        <v>39954</v>
      </c>
      <c r="V1782" s="22">
        <v>10</v>
      </c>
      <c r="W1782" s="21">
        <v>5</v>
      </c>
      <c r="X1782" s="437" t="str">
        <f t="shared" si="216"/>
        <v>OK</v>
      </c>
      <c r="Y1782" s="334">
        <f t="shared" si="218"/>
        <v>0</v>
      </c>
      <c r="Z1782" s="21" t="str">
        <f t="shared" si="217"/>
        <v>Confort</v>
      </c>
      <c r="AA1782" s="75">
        <v>39959</v>
      </c>
      <c r="AB1782" s="1221"/>
      <c r="AC1782" s="147">
        <f t="shared" si="219"/>
        <v>5</v>
      </c>
      <c r="AD1782" s="20" t="str">
        <f t="shared" si="221"/>
        <v>OK</v>
      </c>
      <c r="AE1782" s="11" t="str">
        <f t="shared" si="220"/>
        <v>-</v>
      </c>
      <c r="AF1782" s="20" t="e">
        <f>IF(#REF!="","",AA1782-#REF!)</f>
        <v>#REF!</v>
      </c>
      <c r="AG1782" s="97"/>
      <c r="AH1782" s="62"/>
      <c r="AI1782"/>
      <c r="AJ1782"/>
    </row>
    <row r="1783" spans="1:36" s="32" customFormat="1" hidden="1" outlineLevel="1" x14ac:dyDescent="0.2">
      <c r="A1783"/>
      <c r="B1783" s="19">
        <v>1</v>
      </c>
      <c r="C1783" s="383">
        <v>30</v>
      </c>
      <c r="D1783" s="20" t="s">
        <v>24</v>
      </c>
      <c r="E1783" s="153">
        <v>39958</v>
      </c>
      <c r="F1783" s="91"/>
      <c r="G1783" s="19">
        <v>1</v>
      </c>
      <c r="H1783" s="20">
        <v>2</v>
      </c>
      <c r="I1783" s="20">
        <v>30</v>
      </c>
      <c r="J1783" s="20">
        <v>30</v>
      </c>
      <c r="K1783" s="20">
        <v>0</v>
      </c>
      <c r="L1783" s="156">
        <v>39990</v>
      </c>
      <c r="M1783" s="92"/>
      <c r="N1783" s="19">
        <v>1</v>
      </c>
      <c r="O1783" s="20">
        <v>30</v>
      </c>
      <c r="P1783" s="20">
        <v>30</v>
      </c>
      <c r="Q1783" s="20">
        <v>0</v>
      </c>
      <c r="R1783" s="20">
        <v>30</v>
      </c>
      <c r="S1783" s="4">
        <v>0</v>
      </c>
      <c r="T1783" s="4">
        <v>0</v>
      </c>
      <c r="U1783" s="163">
        <v>39958</v>
      </c>
      <c r="V1783" s="19">
        <v>1</v>
      </c>
      <c r="W1783" s="20">
        <v>30</v>
      </c>
      <c r="X1783" s="437" t="str">
        <f t="shared" si="216"/>
        <v>OK</v>
      </c>
      <c r="Y1783" s="334">
        <f t="shared" si="218"/>
        <v>0</v>
      </c>
      <c r="Z1783" s="20" t="str">
        <f t="shared" si="217"/>
        <v>White</v>
      </c>
      <c r="AA1783" s="75">
        <v>39962</v>
      </c>
      <c r="AB1783" s="1219">
        <f>SUM(W1783:W1792)</f>
        <v>208</v>
      </c>
      <c r="AC1783" s="147">
        <f t="shared" si="219"/>
        <v>4</v>
      </c>
      <c r="AD1783" s="20" t="str">
        <f t="shared" si="221"/>
        <v>OK</v>
      </c>
      <c r="AE1783" s="11" t="str">
        <f t="shared" si="220"/>
        <v>-</v>
      </c>
      <c r="AF1783" s="20" t="e">
        <f>IF(#REF!="","",AA1783-#REF!)</f>
        <v>#REF!</v>
      </c>
      <c r="AG1783" s="97"/>
      <c r="AH1783" s="62"/>
      <c r="AI1783"/>
      <c r="AJ1783"/>
    </row>
    <row r="1784" spans="1:36" s="32" customFormat="1" hidden="1" outlineLevel="1" x14ac:dyDescent="0.2">
      <c r="A1784"/>
      <c r="B1784" s="19">
        <v>2</v>
      </c>
      <c r="C1784" s="383">
        <v>4</v>
      </c>
      <c r="D1784" s="20" t="s">
        <v>25</v>
      </c>
      <c r="E1784" s="153">
        <v>39958</v>
      </c>
      <c r="F1784" s="91"/>
      <c r="G1784" s="19">
        <v>2</v>
      </c>
      <c r="H1784" s="20">
        <v>4</v>
      </c>
      <c r="I1784" s="20">
        <v>4</v>
      </c>
      <c r="J1784" s="20">
        <v>4</v>
      </c>
      <c r="K1784" s="20">
        <v>0</v>
      </c>
      <c r="L1784" s="156">
        <v>39990</v>
      </c>
      <c r="M1784" s="92"/>
      <c r="N1784" s="19">
        <v>2</v>
      </c>
      <c r="O1784" s="20">
        <v>4</v>
      </c>
      <c r="P1784" s="20">
        <v>4</v>
      </c>
      <c r="Q1784" s="20">
        <v>0</v>
      </c>
      <c r="R1784" s="20">
        <v>4</v>
      </c>
      <c r="S1784" s="4">
        <v>0</v>
      </c>
      <c r="T1784" s="4">
        <v>0</v>
      </c>
      <c r="U1784" s="163">
        <v>39958</v>
      </c>
      <c r="V1784" s="19">
        <v>2</v>
      </c>
      <c r="W1784" s="20">
        <v>4</v>
      </c>
      <c r="X1784" s="437" t="str">
        <f t="shared" si="216"/>
        <v>OK</v>
      </c>
      <c r="Y1784" s="334">
        <f t="shared" si="218"/>
        <v>0</v>
      </c>
      <c r="Z1784" s="20" t="str">
        <f t="shared" si="217"/>
        <v>Green</v>
      </c>
      <c r="AA1784" s="75">
        <v>39962</v>
      </c>
      <c r="AB1784" s="1220"/>
      <c r="AC1784" s="147">
        <f t="shared" si="219"/>
        <v>4</v>
      </c>
      <c r="AD1784" s="20" t="str">
        <f t="shared" si="221"/>
        <v>OK</v>
      </c>
      <c r="AE1784" s="11" t="str">
        <f t="shared" si="220"/>
        <v>-</v>
      </c>
      <c r="AF1784" s="20" t="e">
        <f>IF(#REF!="","",AA1784-#REF!)</f>
        <v>#REF!</v>
      </c>
      <c r="AG1784" s="97"/>
      <c r="AH1784" s="62"/>
      <c r="AI1784"/>
      <c r="AJ1784"/>
    </row>
    <row r="1785" spans="1:36" s="32" customFormat="1" hidden="1" outlineLevel="1" x14ac:dyDescent="0.2">
      <c r="A1785"/>
      <c r="B1785" s="19">
        <v>3</v>
      </c>
      <c r="C1785" s="383">
        <v>20</v>
      </c>
      <c r="D1785" s="20" t="s">
        <v>26</v>
      </c>
      <c r="E1785" s="153">
        <v>39958</v>
      </c>
      <c r="F1785" s="91"/>
      <c r="G1785" s="19">
        <v>3</v>
      </c>
      <c r="H1785" s="20">
        <v>20</v>
      </c>
      <c r="I1785" s="20">
        <v>20</v>
      </c>
      <c r="J1785" s="20">
        <v>20</v>
      </c>
      <c r="K1785" s="20">
        <v>0</v>
      </c>
      <c r="L1785" s="156">
        <v>39990</v>
      </c>
      <c r="M1785" s="92"/>
      <c r="N1785" s="19">
        <v>3</v>
      </c>
      <c r="O1785" s="20">
        <v>20</v>
      </c>
      <c r="P1785" s="20">
        <v>20</v>
      </c>
      <c r="Q1785" s="20">
        <v>0</v>
      </c>
      <c r="R1785" s="20">
        <v>20</v>
      </c>
      <c r="S1785" s="4">
        <v>0</v>
      </c>
      <c r="T1785" s="4">
        <v>0</v>
      </c>
      <c r="U1785" s="163">
        <v>39958</v>
      </c>
      <c r="V1785" s="19">
        <v>3</v>
      </c>
      <c r="W1785" s="20">
        <v>20</v>
      </c>
      <c r="X1785" s="437" t="str">
        <f t="shared" si="216"/>
        <v>OK</v>
      </c>
      <c r="Y1785" s="334">
        <f t="shared" si="218"/>
        <v>0</v>
      </c>
      <c r="Z1785" s="20" t="str">
        <f t="shared" si="217"/>
        <v>Black</v>
      </c>
      <c r="AA1785" s="75">
        <v>39962</v>
      </c>
      <c r="AB1785" s="1220"/>
      <c r="AC1785" s="147">
        <f t="shared" si="219"/>
        <v>4</v>
      </c>
      <c r="AD1785" s="20" t="str">
        <f t="shared" si="221"/>
        <v>OK</v>
      </c>
      <c r="AE1785" s="11" t="str">
        <f t="shared" si="220"/>
        <v>-</v>
      </c>
      <c r="AF1785" s="20" t="e">
        <f>IF(#REF!="","",AA1785-#REF!)</f>
        <v>#REF!</v>
      </c>
      <c r="AG1785" s="97"/>
      <c r="AH1785" s="62"/>
      <c r="AI1785"/>
      <c r="AJ1785"/>
    </row>
    <row r="1786" spans="1:36" s="32" customFormat="1" hidden="1" outlineLevel="1" x14ac:dyDescent="0.2">
      <c r="A1786"/>
      <c r="B1786" s="19">
        <v>4</v>
      </c>
      <c r="C1786" s="383">
        <v>10</v>
      </c>
      <c r="D1786" s="20" t="s">
        <v>29</v>
      </c>
      <c r="E1786" s="153">
        <v>39958</v>
      </c>
      <c r="F1786" s="91"/>
      <c r="G1786" s="19">
        <v>4</v>
      </c>
      <c r="H1786" s="20">
        <v>10</v>
      </c>
      <c r="I1786" s="20">
        <v>10</v>
      </c>
      <c r="J1786" s="20">
        <v>10</v>
      </c>
      <c r="K1786" s="20">
        <v>0</v>
      </c>
      <c r="L1786" s="156">
        <v>39990</v>
      </c>
      <c r="M1786" s="92"/>
      <c r="N1786" s="19">
        <v>4</v>
      </c>
      <c r="O1786" s="20">
        <v>10</v>
      </c>
      <c r="P1786" s="20">
        <v>10</v>
      </c>
      <c r="Q1786" s="20">
        <v>0</v>
      </c>
      <c r="R1786" s="20">
        <v>10</v>
      </c>
      <c r="S1786" s="4">
        <v>0</v>
      </c>
      <c r="T1786" s="4">
        <v>0</v>
      </c>
      <c r="U1786" s="163">
        <v>39958</v>
      </c>
      <c r="V1786" s="19">
        <v>4</v>
      </c>
      <c r="W1786" s="20">
        <v>10</v>
      </c>
      <c r="X1786" s="437" t="str">
        <f t="shared" si="216"/>
        <v>OK</v>
      </c>
      <c r="Y1786" s="334">
        <f t="shared" si="218"/>
        <v>0</v>
      </c>
      <c r="Z1786" s="20" t="str">
        <f t="shared" si="217"/>
        <v>Credial</v>
      </c>
      <c r="AA1786" s="75">
        <v>39962</v>
      </c>
      <c r="AB1786" s="1220"/>
      <c r="AC1786" s="147">
        <f t="shared" si="219"/>
        <v>4</v>
      </c>
      <c r="AD1786" s="20" t="str">
        <f t="shared" si="221"/>
        <v>OK</v>
      </c>
      <c r="AE1786" s="11" t="str">
        <f t="shared" si="220"/>
        <v>-</v>
      </c>
      <c r="AF1786" s="20" t="e">
        <f>IF(#REF!="","",AA1786-#REF!)</f>
        <v>#REF!</v>
      </c>
      <c r="AG1786" s="97"/>
      <c r="AH1786" s="62"/>
      <c r="AI1786"/>
      <c r="AJ1786"/>
    </row>
    <row r="1787" spans="1:36" s="32" customFormat="1" hidden="1" outlineLevel="1" x14ac:dyDescent="0.2">
      <c r="A1787"/>
      <c r="B1787" s="19">
        <v>5</v>
      </c>
      <c r="C1787" s="383">
        <v>97</v>
      </c>
      <c r="D1787" s="20" t="s">
        <v>54</v>
      </c>
      <c r="E1787" s="153">
        <v>39958</v>
      </c>
      <c r="F1787" s="91"/>
      <c r="G1787" s="19">
        <v>5</v>
      </c>
      <c r="H1787" s="20">
        <v>97</v>
      </c>
      <c r="I1787" s="20">
        <v>97</v>
      </c>
      <c r="J1787" s="20">
        <v>97</v>
      </c>
      <c r="K1787" s="20">
        <v>0</v>
      </c>
      <c r="L1787" s="156">
        <v>39990</v>
      </c>
      <c r="M1787" s="92"/>
      <c r="N1787" s="19">
        <v>5</v>
      </c>
      <c r="O1787" s="20">
        <v>97</v>
      </c>
      <c r="P1787" s="20">
        <v>97</v>
      </c>
      <c r="Q1787" s="20">
        <v>0</v>
      </c>
      <c r="R1787" s="20">
        <v>97</v>
      </c>
      <c r="S1787" s="4">
        <v>0</v>
      </c>
      <c r="T1787" s="4">
        <v>0</v>
      </c>
      <c r="U1787" s="163">
        <v>39958</v>
      </c>
      <c r="V1787" s="19">
        <v>5</v>
      </c>
      <c r="W1787" s="20">
        <v>97</v>
      </c>
      <c r="X1787" s="437" t="str">
        <f t="shared" si="216"/>
        <v>OK</v>
      </c>
      <c r="Y1787" s="334">
        <f t="shared" si="218"/>
        <v>0</v>
      </c>
      <c r="Z1787" s="20" t="str">
        <f t="shared" si="217"/>
        <v>Ikea</v>
      </c>
      <c r="AA1787" s="75">
        <v>39962</v>
      </c>
      <c r="AB1787" s="1220"/>
      <c r="AC1787" s="147">
        <f t="shared" si="219"/>
        <v>4</v>
      </c>
      <c r="AD1787" s="20" t="str">
        <f t="shared" si="221"/>
        <v>OK</v>
      </c>
      <c r="AE1787" s="11" t="str">
        <f t="shared" si="220"/>
        <v>-</v>
      </c>
      <c r="AF1787" s="20" t="e">
        <f>IF(#REF!="","",AA1787-#REF!)</f>
        <v>#REF!</v>
      </c>
      <c r="AG1787" s="97"/>
      <c r="AH1787" s="62"/>
      <c r="AI1787"/>
      <c r="AJ1787"/>
    </row>
    <row r="1788" spans="1:36" s="32" customFormat="1" hidden="1" outlineLevel="1" x14ac:dyDescent="0.2">
      <c r="A1788"/>
      <c r="B1788" s="19">
        <v>6</v>
      </c>
      <c r="C1788" s="383">
        <v>4</v>
      </c>
      <c r="D1788" s="20" t="s">
        <v>31</v>
      </c>
      <c r="E1788" s="153">
        <v>39958</v>
      </c>
      <c r="F1788" s="91"/>
      <c r="G1788" s="19">
        <v>6</v>
      </c>
      <c r="H1788" s="20">
        <v>4</v>
      </c>
      <c r="I1788" s="20">
        <v>4</v>
      </c>
      <c r="J1788" s="20">
        <v>4</v>
      </c>
      <c r="K1788" s="20">
        <v>0</v>
      </c>
      <c r="L1788" s="156">
        <v>39990</v>
      </c>
      <c r="M1788" s="92"/>
      <c r="N1788" s="19">
        <v>6</v>
      </c>
      <c r="O1788" s="20">
        <v>4</v>
      </c>
      <c r="P1788" s="20">
        <v>4</v>
      </c>
      <c r="Q1788" s="20">
        <v>0</v>
      </c>
      <c r="R1788" s="20">
        <v>4</v>
      </c>
      <c r="S1788" s="4">
        <v>0</v>
      </c>
      <c r="T1788" s="4">
        <v>0</v>
      </c>
      <c r="U1788" s="163">
        <v>39958</v>
      </c>
      <c r="V1788" s="19">
        <v>6</v>
      </c>
      <c r="W1788" s="20">
        <v>4</v>
      </c>
      <c r="X1788" s="437" t="str">
        <f t="shared" si="216"/>
        <v>OK</v>
      </c>
      <c r="Y1788" s="334">
        <f t="shared" si="218"/>
        <v>0</v>
      </c>
      <c r="Z1788" s="20" t="str">
        <f t="shared" si="217"/>
        <v>Moviflor</v>
      </c>
      <c r="AA1788" s="75">
        <v>39962</v>
      </c>
      <c r="AB1788" s="1220"/>
      <c r="AC1788" s="147">
        <f t="shared" si="219"/>
        <v>4</v>
      </c>
      <c r="AD1788" s="20" t="str">
        <f t="shared" si="221"/>
        <v>OK</v>
      </c>
      <c r="AE1788" s="11" t="str">
        <f t="shared" si="220"/>
        <v>-</v>
      </c>
      <c r="AF1788" s="20" t="e">
        <f>IF(#REF!="","",AA1788-#REF!)</f>
        <v>#REF!</v>
      </c>
      <c r="AG1788" s="97"/>
      <c r="AH1788" s="62"/>
      <c r="AI1788"/>
      <c r="AJ1788"/>
    </row>
    <row r="1789" spans="1:36" s="32" customFormat="1" hidden="1" outlineLevel="1" x14ac:dyDescent="0.2">
      <c r="A1789"/>
      <c r="B1789" s="19">
        <v>7</v>
      </c>
      <c r="C1789" s="383">
        <v>37</v>
      </c>
      <c r="D1789" s="20" t="s">
        <v>32</v>
      </c>
      <c r="E1789" s="153">
        <v>39958</v>
      </c>
      <c r="F1789" s="91"/>
      <c r="G1789" s="19">
        <v>7</v>
      </c>
      <c r="H1789" s="20">
        <v>37</v>
      </c>
      <c r="I1789" s="20">
        <v>37</v>
      </c>
      <c r="J1789" s="20">
        <v>37</v>
      </c>
      <c r="K1789" s="20">
        <v>0</v>
      </c>
      <c r="L1789" s="156">
        <v>39990</v>
      </c>
      <c r="M1789" s="92"/>
      <c r="N1789" s="19">
        <v>7</v>
      </c>
      <c r="O1789" s="20">
        <v>37</v>
      </c>
      <c r="P1789" s="20">
        <v>37</v>
      </c>
      <c r="Q1789" s="20">
        <v>0</v>
      </c>
      <c r="R1789" s="20">
        <v>37</v>
      </c>
      <c r="S1789" s="4">
        <v>0</v>
      </c>
      <c r="T1789" s="4">
        <v>0</v>
      </c>
      <c r="U1789" s="163">
        <v>39958</v>
      </c>
      <c r="V1789" s="19">
        <v>7</v>
      </c>
      <c r="W1789" s="20">
        <v>37</v>
      </c>
      <c r="X1789" s="437" t="str">
        <f t="shared" si="216"/>
        <v>OK</v>
      </c>
      <c r="Y1789" s="334">
        <f t="shared" si="218"/>
        <v>0</v>
      </c>
      <c r="Z1789" s="20" t="str">
        <f t="shared" si="217"/>
        <v>Conforama</v>
      </c>
      <c r="AA1789" s="75">
        <v>39962</v>
      </c>
      <c r="AB1789" s="1220"/>
      <c r="AC1789" s="147">
        <f t="shared" si="219"/>
        <v>4</v>
      </c>
      <c r="AD1789" s="20" t="str">
        <f t="shared" si="221"/>
        <v>OK</v>
      </c>
      <c r="AE1789" s="11" t="str">
        <f t="shared" si="220"/>
        <v>-</v>
      </c>
      <c r="AF1789" s="20" t="e">
        <f>IF(#REF!="","",AA1789-#REF!)</f>
        <v>#REF!</v>
      </c>
      <c r="AG1789" s="97"/>
      <c r="AH1789" s="62"/>
      <c r="AI1789"/>
      <c r="AJ1789"/>
    </row>
    <row r="1790" spans="1:36" s="32" customFormat="1" hidden="1" outlineLevel="1" x14ac:dyDescent="0.2">
      <c r="A1790"/>
      <c r="B1790" s="19">
        <v>8</v>
      </c>
      <c r="C1790" s="383">
        <v>1</v>
      </c>
      <c r="D1790" s="20" t="s">
        <v>34</v>
      </c>
      <c r="E1790" s="153">
        <v>39958</v>
      </c>
      <c r="F1790" s="91"/>
      <c r="G1790" s="19">
        <v>8</v>
      </c>
      <c r="H1790" s="20">
        <v>1</v>
      </c>
      <c r="I1790" s="20">
        <v>1</v>
      </c>
      <c r="J1790" s="20">
        <v>1</v>
      </c>
      <c r="K1790" s="20">
        <v>0</v>
      </c>
      <c r="L1790" s="156">
        <v>39990</v>
      </c>
      <c r="M1790" s="92"/>
      <c r="N1790" s="19">
        <v>8</v>
      </c>
      <c r="O1790" s="20">
        <v>1</v>
      </c>
      <c r="P1790" s="20">
        <v>1</v>
      </c>
      <c r="Q1790" s="20">
        <v>0</v>
      </c>
      <c r="R1790" s="20">
        <v>1</v>
      </c>
      <c r="S1790" s="4">
        <v>0</v>
      </c>
      <c r="T1790" s="4">
        <v>0</v>
      </c>
      <c r="U1790" s="163">
        <v>39958</v>
      </c>
      <c r="V1790" s="19">
        <v>8</v>
      </c>
      <c r="W1790" s="20">
        <v>1</v>
      </c>
      <c r="X1790" s="437" t="str">
        <f t="shared" si="216"/>
        <v>OK</v>
      </c>
      <c r="Y1790" s="334">
        <f t="shared" si="218"/>
        <v>0</v>
      </c>
      <c r="Z1790" s="20" t="str">
        <f t="shared" si="217"/>
        <v>Euronics</v>
      </c>
      <c r="AA1790" s="75">
        <v>39962</v>
      </c>
      <c r="AB1790" s="1220"/>
      <c r="AC1790" s="147">
        <f t="shared" si="219"/>
        <v>4</v>
      </c>
      <c r="AD1790" s="20" t="str">
        <f t="shared" si="221"/>
        <v>OK</v>
      </c>
      <c r="AE1790" s="11" t="str">
        <f t="shared" si="220"/>
        <v>-</v>
      </c>
      <c r="AF1790" s="20" t="e">
        <f>IF(#REF!="","",AA1790-#REF!)</f>
        <v>#REF!</v>
      </c>
      <c r="AG1790" s="97"/>
      <c r="AH1790" s="62"/>
      <c r="AI1790"/>
      <c r="AJ1790"/>
    </row>
    <row r="1791" spans="1:36" s="32" customFormat="1" hidden="1" outlineLevel="1" x14ac:dyDescent="0.2">
      <c r="A1791"/>
      <c r="B1791" s="19">
        <v>9</v>
      </c>
      <c r="C1791" s="383">
        <v>4</v>
      </c>
      <c r="D1791" s="20" t="s">
        <v>35</v>
      </c>
      <c r="E1791" s="153">
        <v>39958</v>
      </c>
      <c r="F1791" s="91"/>
      <c r="G1791" s="19">
        <v>9</v>
      </c>
      <c r="H1791" s="20">
        <v>4</v>
      </c>
      <c r="I1791" s="20">
        <v>4</v>
      </c>
      <c r="J1791" s="20">
        <v>4</v>
      </c>
      <c r="K1791" s="20">
        <v>0</v>
      </c>
      <c r="L1791" s="156">
        <v>39990</v>
      </c>
      <c r="M1791" s="92"/>
      <c r="N1791" s="19">
        <v>9</v>
      </c>
      <c r="O1791" s="20">
        <v>4</v>
      </c>
      <c r="P1791" s="20">
        <v>4</v>
      </c>
      <c r="Q1791" s="20">
        <v>0</v>
      </c>
      <c r="R1791" s="20">
        <v>4</v>
      </c>
      <c r="S1791" s="4">
        <v>0</v>
      </c>
      <c r="T1791" s="4">
        <v>0</v>
      </c>
      <c r="U1791" s="163">
        <v>39958</v>
      </c>
      <c r="V1791" s="19">
        <v>9</v>
      </c>
      <c r="W1791" s="20">
        <v>4</v>
      </c>
      <c r="X1791" s="437" t="str">
        <f t="shared" si="216"/>
        <v>OK</v>
      </c>
      <c r="Y1791" s="334">
        <f t="shared" si="218"/>
        <v>0</v>
      </c>
      <c r="Z1791" s="20" t="str">
        <f t="shared" si="217"/>
        <v>Tien 21</v>
      </c>
      <c r="AA1791" s="75">
        <v>39962</v>
      </c>
      <c r="AB1791" s="1220"/>
      <c r="AC1791" s="147">
        <f t="shared" si="219"/>
        <v>4</v>
      </c>
      <c r="AD1791" s="20" t="str">
        <f t="shared" si="221"/>
        <v>OK</v>
      </c>
      <c r="AE1791" s="11" t="str">
        <f t="shared" si="220"/>
        <v>-</v>
      </c>
      <c r="AF1791" s="20" t="e">
        <f>IF(#REF!="","",AA1791-#REF!)</f>
        <v>#REF!</v>
      </c>
      <c r="AG1791" s="97"/>
      <c r="AH1791" s="62"/>
      <c r="AI1791"/>
      <c r="AJ1791"/>
    </row>
    <row r="1792" spans="1:36" s="32" customFormat="1" hidden="1" outlineLevel="1" x14ac:dyDescent="0.2">
      <c r="A1792"/>
      <c r="B1792" s="22">
        <v>10</v>
      </c>
      <c r="C1792" s="404">
        <v>1</v>
      </c>
      <c r="D1792" s="21" t="s">
        <v>36</v>
      </c>
      <c r="E1792" s="153">
        <v>39958</v>
      </c>
      <c r="F1792" s="91"/>
      <c r="G1792" s="22">
        <v>10</v>
      </c>
      <c r="H1792" s="21">
        <v>1</v>
      </c>
      <c r="I1792" s="21">
        <v>1</v>
      </c>
      <c r="J1792" s="21">
        <v>1</v>
      </c>
      <c r="K1792" s="21">
        <v>0</v>
      </c>
      <c r="L1792" s="157">
        <v>39990</v>
      </c>
      <c r="M1792" s="92"/>
      <c r="N1792" s="22">
        <v>10</v>
      </c>
      <c r="O1792" s="21">
        <v>1</v>
      </c>
      <c r="P1792" s="21">
        <v>1</v>
      </c>
      <c r="Q1792" s="21">
        <v>0</v>
      </c>
      <c r="R1792" s="21">
        <v>1</v>
      </c>
      <c r="S1792" s="14">
        <v>0</v>
      </c>
      <c r="T1792" s="14">
        <v>0</v>
      </c>
      <c r="U1792" s="163">
        <v>39958</v>
      </c>
      <c r="V1792" s="22">
        <v>10</v>
      </c>
      <c r="W1792" s="21">
        <v>1</v>
      </c>
      <c r="X1792" s="437" t="str">
        <f t="shared" si="216"/>
        <v>OK</v>
      </c>
      <c r="Y1792" s="334">
        <f t="shared" si="218"/>
        <v>0</v>
      </c>
      <c r="Z1792" s="21" t="str">
        <f t="shared" si="217"/>
        <v>Confort</v>
      </c>
      <c r="AA1792" s="75">
        <v>39962</v>
      </c>
      <c r="AB1792" s="1221"/>
      <c r="AC1792" s="147">
        <f t="shared" si="219"/>
        <v>4</v>
      </c>
      <c r="AD1792" s="20" t="str">
        <f t="shared" si="221"/>
        <v>OK</v>
      </c>
      <c r="AE1792" s="11" t="str">
        <f t="shared" si="220"/>
        <v>-</v>
      </c>
      <c r="AF1792" s="20" t="e">
        <f>IF(#REF!="","",AA1792-#REF!)</f>
        <v>#REF!</v>
      </c>
      <c r="AG1792" s="97"/>
      <c r="AH1792" s="62"/>
      <c r="AI1792"/>
      <c r="AJ1792"/>
    </row>
    <row r="1793" spans="1:36" s="32" customFormat="1" hidden="1" outlineLevel="1" x14ac:dyDescent="0.2">
      <c r="A1793"/>
      <c r="B1793" s="19">
        <v>1</v>
      </c>
      <c r="C1793" s="383">
        <v>77</v>
      </c>
      <c r="D1793" s="20" t="s">
        <v>24</v>
      </c>
      <c r="E1793" s="153">
        <v>39965</v>
      </c>
      <c r="F1793" s="91"/>
      <c r="G1793" s="19">
        <v>1</v>
      </c>
      <c r="H1793" s="20">
        <v>14</v>
      </c>
      <c r="I1793" s="20">
        <v>77</v>
      </c>
      <c r="J1793" s="20">
        <v>77</v>
      </c>
      <c r="K1793" s="20">
        <v>0</v>
      </c>
      <c r="L1793" s="156">
        <v>39967</v>
      </c>
      <c r="M1793" s="92"/>
      <c r="N1793" s="19">
        <v>1</v>
      </c>
      <c r="O1793" s="20">
        <v>77</v>
      </c>
      <c r="P1793" s="20">
        <v>77</v>
      </c>
      <c r="Q1793" s="20">
        <v>0</v>
      </c>
      <c r="R1793" s="20">
        <v>77</v>
      </c>
      <c r="S1793" s="4">
        <v>0</v>
      </c>
      <c r="T1793" s="4">
        <v>0</v>
      </c>
      <c r="U1793" s="163">
        <v>39965</v>
      </c>
      <c r="V1793" s="19">
        <v>1</v>
      </c>
      <c r="W1793" s="20">
        <v>77</v>
      </c>
      <c r="X1793" s="437" t="str">
        <f t="shared" si="216"/>
        <v>OK</v>
      </c>
      <c r="Y1793" s="334">
        <f t="shared" si="218"/>
        <v>0</v>
      </c>
      <c r="Z1793" s="20" t="str">
        <f t="shared" si="217"/>
        <v>White</v>
      </c>
      <c r="AA1793" s="75">
        <v>39972</v>
      </c>
      <c r="AB1793" s="1219">
        <f>SUM(W1793:W1802)</f>
        <v>600</v>
      </c>
      <c r="AC1793" s="147">
        <f t="shared" si="219"/>
        <v>7</v>
      </c>
      <c r="AD1793" s="20" t="str">
        <f t="shared" si="221"/>
        <v>OK</v>
      </c>
      <c r="AE1793" s="11" t="str">
        <f t="shared" si="220"/>
        <v>-</v>
      </c>
      <c r="AF1793" s="20" t="e">
        <f>IF(#REF!="","",AA1793-#REF!)</f>
        <v>#REF!</v>
      </c>
      <c r="AG1793" s="97"/>
      <c r="AH1793" s="62"/>
      <c r="AI1793"/>
      <c r="AJ1793"/>
    </row>
    <row r="1794" spans="1:36" s="32" customFormat="1" hidden="1" outlineLevel="1" x14ac:dyDescent="0.2">
      <c r="A1794"/>
      <c r="B1794" s="19">
        <v>2</v>
      </c>
      <c r="C1794" s="383">
        <v>27</v>
      </c>
      <c r="D1794" s="20" t="s">
        <v>25</v>
      </c>
      <c r="E1794" s="153">
        <v>39965</v>
      </c>
      <c r="F1794" s="91"/>
      <c r="G1794" s="19">
        <v>2</v>
      </c>
      <c r="H1794" s="20">
        <v>27</v>
      </c>
      <c r="I1794" s="20">
        <v>27</v>
      </c>
      <c r="J1794" s="20">
        <v>27</v>
      </c>
      <c r="K1794" s="20">
        <v>0</v>
      </c>
      <c r="L1794" s="156">
        <v>39967</v>
      </c>
      <c r="M1794" s="92"/>
      <c r="N1794" s="19">
        <v>2</v>
      </c>
      <c r="O1794" s="20">
        <v>27</v>
      </c>
      <c r="P1794" s="20">
        <v>27</v>
      </c>
      <c r="Q1794" s="20">
        <v>0</v>
      </c>
      <c r="R1794" s="20">
        <v>27</v>
      </c>
      <c r="S1794" s="4">
        <v>0</v>
      </c>
      <c r="T1794" s="4">
        <v>0</v>
      </c>
      <c r="U1794" s="163">
        <v>39965</v>
      </c>
      <c r="V1794" s="19">
        <v>2</v>
      </c>
      <c r="W1794" s="20">
        <v>27</v>
      </c>
      <c r="X1794" s="437" t="str">
        <f t="shared" si="216"/>
        <v>OK</v>
      </c>
      <c r="Y1794" s="334">
        <f t="shared" si="218"/>
        <v>0</v>
      </c>
      <c r="Z1794" s="20" t="str">
        <f t="shared" si="217"/>
        <v>Green</v>
      </c>
      <c r="AA1794" s="75">
        <v>39972</v>
      </c>
      <c r="AB1794" s="1220"/>
      <c r="AC1794" s="147">
        <f t="shared" si="219"/>
        <v>7</v>
      </c>
      <c r="AD1794" s="20" t="str">
        <f t="shared" si="221"/>
        <v>OK</v>
      </c>
      <c r="AE1794" s="11" t="str">
        <f t="shared" si="220"/>
        <v>-</v>
      </c>
      <c r="AF1794" s="20" t="e">
        <f>IF(#REF!="","",AA1794-#REF!)</f>
        <v>#REF!</v>
      </c>
      <c r="AG1794" s="97"/>
      <c r="AH1794" s="62"/>
      <c r="AI1794"/>
      <c r="AJ1794"/>
    </row>
    <row r="1795" spans="1:36" s="32" customFormat="1" hidden="1" outlineLevel="1" x14ac:dyDescent="0.2">
      <c r="A1795"/>
      <c r="B1795" s="19">
        <v>3</v>
      </c>
      <c r="C1795" s="383">
        <v>30</v>
      </c>
      <c r="D1795" s="20" t="s">
        <v>26</v>
      </c>
      <c r="E1795" s="153">
        <v>39965</v>
      </c>
      <c r="F1795" s="91"/>
      <c r="G1795" s="19">
        <v>3</v>
      </c>
      <c r="H1795" s="20">
        <v>30</v>
      </c>
      <c r="I1795" s="20">
        <v>30</v>
      </c>
      <c r="J1795" s="20">
        <v>30</v>
      </c>
      <c r="K1795" s="20">
        <v>0</v>
      </c>
      <c r="L1795" s="156">
        <v>39967</v>
      </c>
      <c r="M1795" s="92"/>
      <c r="N1795" s="19">
        <v>3</v>
      </c>
      <c r="O1795" s="20">
        <v>30</v>
      </c>
      <c r="P1795" s="20">
        <v>30</v>
      </c>
      <c r="Q1795" s="20">
        <v>0</v>
      </c>
      <c r="R1795" s="20">
        <v>30</v>
      </c>
      <c r="S1795" s="4">
        <v>0</v>
      </c>
      <c r="T1795" s="4">
        <v>0</v>
      </c>
      <c r="U1795" s="163">
        <v>39965</v>
      </c>
      <c r="V1795" s="19">
        <v>3</v>
      </c>
      <c r="W1795" s="20">
        <v>30</v>
      </c>
      <c r="X1795" s="437" t="str">
        <f t="shared" si="216"/>
        <v>OK</v>
      </c>
      <c r="Y1795" s="334">
        <f t="shared" si="218"/>
        <v>0</v>
      </c>
      <c r="Z1795" s="20" t="str">
        <f t="shared" si="217"/>
        <v>Black</v>
      </c>
      <c r="AA1795" s="75">
        <v>39972</v>
      </c>
      <c r="AB1795" s="1220"/>
      <c r="AC1795" s="147">
        <f t="shared" si="219"/>
        <v>7</v>
      </c>
      <c r="AD1795" s="20" t="str">
        <f t="shared" si="221"/>
        <v>OK</v>
      </c>
      <c r="AE1795" s="11" t="str">
        <f t="shared" si="220"/>
        <v>-</v>
      </c>
      <c r="AF1795" s="20" t="e">
        <f>IF(#REF!="","",AA1795-#REF!)</f>
        <v>#REF!</v>
      </c>
      <c r="AG1795" s="97"/>
      <c r="AH1795" s="62"/>
      <c r="AI1795"/>
      <c r="AJ1795"/>
    </row>
    <row r="1796" spans="1:36" s="32" customFormat="1" hidden="1" outlineLevel="1" x14ac:dyDescent="0.2">
      <c r="A1796"/>
      <c r="B1796" s="19">
        <v>4</v>
      </c>
      <c r="C1796" s="383">
        <v>43</v>
      </c>
      <c r="D1796" s="20" t="s">
        <v>29</v>
      </c>
      <c r="E1796" s="153">
        <v>39965</v>
      </c>
      <c r="F1796" s="91"/>
      <c r="G1796" s="19">
        <v>4</v>
      </c>
      <c r="H1796" s="20">
        <v>43</v>
      </c>
      <c r="I1796" s="20">
        <v>43</v>
      </c>
      <c r="J1796" s="20">
        <v>43</v>
      </c>
      <c r="K1796" s="20">
        <v>0</v>
      </c>
      <c r="L1796" s="156">
        <v>39967</v>
      </c>
      <c r="M1796" s="92"/>
      <c r="N1796" s="19">
        <v>4</v>
      </c>
      <c r="O1796" s="20">
        <v>43</v>
      </c>
      <c r="P1796" s="20">
        <v>43</v>
      </c>
      <c r="Q1796" s="20">
        <v>0</v>
      </c>
      <c r="R1796" s="20">
        <v>43</v>
      </c>
      <c r="S1796" s="4">
        <v>0</v>
      </c>
      <c r="T1796" s="4">
        <v>0</v>
      </c>
      <c r="U1796" s="163">
        <v>39965</v>
      </c>
      <c r="V1796" s="19">
        <v>4</v>
      </c>
      <c r="W1796" s="20">
        <v>43</v>
      </c>
      <c r="X1796" s="437" t="str">
        <f t="shared" si="216"/>
        <v>OK</v>
      </c>
      <c r="Y1796" s="334">
        <f t="shared" si="218"/>
        <v>0</v>
      </c>
      <c r="Z1796" s="20" t="str">
        <f t="shared" si="217"/>
        <v>Credial</v>
      </c>
      <c r="AA1796" s="75">
        <v>39972</v>
      </c>
      <c r="AB1796" s="1220"/>
      <c r="AC1796" s="147">
        <f t="shared" si="219"/>
        <v>7</v>
      </c>
      <c r="AD1796" s="20" t="str">
        <f t="shared" si="221"/>
        <v>OK</v>
      </c>
      <c r="AE1796" s="11" t="str">
        <f t="shared" si="220"/>
        <v>-</v>
      </c>
      <c r="AF1796" s="20" t="e">
        <f>IF(#REF!="","",AA1796-#REF!)</f>
        <v>#REF!</v>
      </c>
      <c r="AG1796" s="97"/>
      <c r="AH1796" s="62"/>
      <c r="AI1796"/>
      <c r="AJ1796"/>
    </row>
    <row r="1797" spans="1:36" s="32" customFormat="1" hidden="1" outlineLevel="1" x14ac:dyDescent="0.2">
      <c r="A1797"/>
      <c r="B1797" s="19">
        <v>5</v>
      </c>
      <c r="C1797" s="383">
        <v>269</v>
      </c>
      <c r="D1797" s="20" t="s">
        <v>54</v>
      </c>
      <c r="E1797" s="153">
        <v>39965</v>
      </c>
      <c r="F1797" s="91"/>
      <c r="G1797" s="19">
        <v>5</v>
      </c>
      <c r="H1797" s="20">
        <v>269</v>
      </c>
      <c r="I1797" s="20">
        <v>269</v>
      </c>
      <c r="J1797" s="20">
        <v>269</v>
      </c>
      <c r="K1797" s="20">
        <v>0</v>
      </c>
      <c r="L1797" s="156">
        <v>39967</v>
      </c>
      <c r="M1797" s="92"/>
      <c r="N1797" s="19">
        <v>5</v>
      </c>
      <c r="O1797" s="20">
        <v>269</v>
      </c>
      <c r="P1797" s="20">
        <v>269</v>
      </c>
      <c r="Q1797" s="20">
        <v>0</v>
      </c>
      <c r="R1797" s="20">
        <v>269</v>
      </c>
      <c r="S1797" s="4">
        <v>0</v>
      </c>
      <c r="T1797" s="4">
        <v>0</v>
      </c>
      <c r="U1797" s="163">
        <v>39965</v>
      </c>
      <c r="V1797" s="19">
        <v>5</v>
      </c>
      <c r="W1797" s="20">
        <v>269</v>
      </c>
      <c r="X1797" s="437" t="str">
        <f t="shared" si="216"/>
        <v>OK</v>
      </c>
      <c r="Y1797" s="334">
        <f t="shared" si="218"/>
        <v>0</v>
      </c>
      <c r="Z1797" s="20" t="str">
        <f t="shared" si="217"/>
        <v>Ikea</v>
      </c>
      <c r="AA1797" s="75">
        <v>39972</v>
      </c>
      <c r="AB1797" s="1220"/>
      <c r="AC1797" s="147">
        <f t="shared" si="219"/>
        <v>7</v>
      </c>
      <c r="AD1797" s="20" t="str">
        <f t="shared" si="221"/>
        <v>OK</v>
      </c>
      <c r="AE1797" s="11" t="str">
        <f t="shared" si="220"/>
        <v>-</v>
      </c>
      <c r="AF1797" s="20" t="e">
        <f>IF(#REF!="","",AA1797-#REF!)</f>
        <v>#REF!</v>
      </c>
      <c r="AG1797" s="97"/>
      <c r="AH1797" s="62"/>
      <c r="AI1797"/>
      <c r="AJ1797"/>
    </row>
    <row r="1798" spans="1:36" s="32" customFormat="1" hidden="1" outlineLevel="1" x14ac:dyDescent="0.2">
      <c r="A1798"/>
      <c r="B1798" s="19">
        <v>6</v>
      </c>
      <c r="C1798" s="383">
        <v>25</v>
      </c>
      <c r="D1798" s="20" t="s">
        <v>31</v>
      </c>
      <c r="E1798" s="153">
        <v>39965</v>
      </c>
      <c r="F1798" s="91"/>
      <c r="G1798" s="19">
        <v>6</v>
      </c>
      <c r="H1798" s="20">
        <v>25</v>
      </c>
      <c r="I1798" s="20">
        <v>25</v>
      </c>
      <c r="J1798" s="20">
        <v>25</v>
      </c>
      <c r="K1798" s="20">
        <v>0</v>
      </c>
      <c r="L1798" s="156">
        <v>39967</v>
      </c>
      <c r="M1798" s="92"/>
      <c r="N1798" s="19">
        <v>6</v>
      </c>
      <c r="O1798" s="20">
        <v>25</v>
      </c>
      <c r="P1798" s="20">
        <v>25</v>
      </c>
      <c r="Q1798" s="20">
        <v>0</v>
      </c>
      <c r="R1798" s="20">
        <v>25</v>
      </c>
      <c r="S1798" s="4">
        <v>0</v>
      </c>
      <c r="T1798" s="4">
        <v>0</v>
      </c>
      <c r="U1798" s="163">
        <v>39965</v>
      </c>
      <c r="V1798" s="19">
        <v>6</v>
      </c>
      <c r="W1798" s="20">
        <v>25</v>
      </c>
      <c r="X1798" s="437" t="str">
        <f t="shared" si="216"/>
        <v>OK</v>
      </c>
      <c r="Y1798" s="334">
        <f t="shared" si="218"/>
        <v>0</v>
      </c>
      <c r="Z1798" s="20" t="str">
        <f t="shared" si="217"/>
        <v>Moviflor</v>
      </c>
      <c r="AA1798" s="75">
        <v>39972</v>
      </c>
      <c r="AB1798" s="1220"/>
      <c r="AC1798" s="147">
        <f t="shared" si="219"/>
        <v>7</v>
      </c>
      <c r="AD1798" s="20" t="str">
        <f t="shared" si="221"/>
        <v>OK</v>
      </c>
      <c r="AE1798" s="11" t="str">
        <f t="shared" si="220"/>
        <v>-</v>
      </c>
      <c r="AF1798" s="20" t="e">
        <f>IF(#REF!="","",AA1798-#REF!)</f>
        <v>#REF!</v>
      </c>
      <c r="AG1798" s="97"/>
      <c r="AH1798" s="62"/>
      <c r="AI1798"/>
      <c r="AJ1798"/>
    </row>
    <row r="1799" spans="1:36" s="32" customFormat="1" hidden="1" outlineLevel="1" x14ac:dyDescent="0.2">
      <c r="A1799"/>
      <c r="B1799" s="19">
        <v>7</v>
      </c>
      <c r="C1799" s="383">
        <v>117</v>
      </c>
      <c r="D1799" s="20" t="s">
        <v>32</v>
      </c>
      <c r="E1799" s="153">
        <v>39965</v>
      </c>
      <c r="F1799" s="91"/>
      <c r="G1799" s="19">
        <v>7</v>
      </c>
      <c r="H1799" s="20">
        <v>117</v>
      </c>
      <c r="I1799" s="20">
        <v>117</v>
      </c>
      <c r="J1799" s="20">
        <v>117</v>
      </c>
      <c r="K1799" s="20">
        <v>0</v>
      </c>
      <c r="L1799" s="156">
        <v>39967</v>
      </c>
      <c r="M1799" s="92"/>
      <c r="N1799" s="19">
        <v>7</v>
      </c>
      <c r="O1799" s="20">
        <v>117</v>
      </c>
      <c r="P1799" s="20">
        <v>117</v>
      </c>
      <c r="Q1799" s="20">
        <v>0</v>
      </c>
      <c r="R1799" s="20">
        <v>117</v>
      </c>
      <c r="S1799" s="4">
        <v>0</v>
      </c>
      <c r="T1799" s="4">
        <v>0</v>
      </c>
      <c r="U1799" s="163">
        <v>39965</v>
      </c>
      <c r="V1799" s="19">
        <v>7</v>
      </c>
      <c r="W1799" s="20">
        <v>117</v>
      </c>
      <c r="X1799" s="437" t="str">
        <f t="shared" si="216"/>
        <v>OK</v>
      </c>
      <c r="Y1799" s="334">
        <f t="shared" si="218"/>
        <v>0</v>
      </c>
      <c r="Z1799" s="20" t="str">
        <f t="shared" si="217"/>
        <v>Conforama</v>
      </c>
      <c r="AA1799" s="75">
        <v>39972</v>
      </c>
      <c r="AB1799" s="1220"/>
      <c r="AC1799" s="147">
        <f t="shared" si="219"/>
        <v>7</v>
      </c>
      <c r="AD1799" s="20" t="str">
        <f t="shared" si="221"/>
        <v>OK</v>
      </c>
      <c r="AE1799" s="11" t="str">
        <f t="shared" si="220"/>
        <v>-</v>
      </c>
      <c r="AF1799" s="20" t="e">
        <f>IF(#REF!="","",AA1799-#REF!)</f>
        <v>#REF!</v>
      </c>
      <c r="AG1799" s="97"/>
      <c r="AH1799" s="62"/>
      <c r="AI1799"/>
      <c r="AJ1799"/>
    </row>
    <row r="1800" spans="1:36" s="32" customFormat="1" hidden="1" outlineLevel="1" x14ac:dyDescent="0.2">
      <c r="A1800"/>
      <c r="B1800" s="19">
        <v>8</v>
      </c>
      <c r="C1800" s="383">
        <v>6</v>
      </c>
      <c r="D1800" s="20" t="s">
        <v>34</v>
      </c>
      <c r="E1800" s="153">
        <v>39965</v>
      </c>
      <c r="F1800" s="91"/>
      <c r="G1800" s="19">
        <v>8</v>
      </c>
      <c r="H1800" s="20">
        <v>6</v>
      </c>
      <c r="I1800" s="20">
        <v>6</v>
      </c>
      <c r="J1800" s="20">
        <v>6</v>
      </c>
      <c r="K1800" s="20">
        <v>0</v>
      </c>
      <c r="L1800" s="156">
        <v>39967</v>
      </c>
      <c r="M1800" s="92"/>
      <c r="N1800" s="19">
        <v>8</v>
      </c>
      <c r="O1800" s="20">
        <v>6</v>
      </c>
      <c r="P1800" s="20">
        <v>6</v>
      </c>
      <c r="Q1800" s="20">
        <v>0</v>
      </c>
      <c r="R1800" s="20">
        <v>6</v>
      </c>
      <c r="S1800" s="4">
        <v>0</v>
      </c>
      <c r="T1800" s="4">
        <v>0</v>
      </c>
      <c r="U1800" s="163">
        <v>39965</v>
      </c>
      <c r="V1800" s="19">
        <v>8</v>
      </c>
      <c r="W1800" s="20">
        <v>6</v>
      </c>
      <c r="X1800" s="437" t="str">
        <f t="shared" ref="X1800:X1863" si="222">IF(C1800=W1800,"OK",IF(W1800=R1800,"ERRO",IF(W1800="","KO",IF(W1800=J1800,"ERRO"))))</f>
        <v>OK</v>
      </c>
      <c r="Y1800" s="334">
        <f t="shared" si="218"/>
        <v>0</v>
      </c>
      <c r="Z1800" s="20" t="str">
        <f t="shared" si="217"/>
        <v>Euronics</v>
      </c>
      <c r="AA1800" s="75">
        <v>39972</v>
      </c>
      <c r="AB1800" s="1220"/>
      <c r="AC1800" s="147">
        <f t="shared" si="219"/>
        <v>7</v>
      </c>
      <c r="AD1800" s="20" t="str">
        <f t="shared" si="221"/>
        <v>OK</v>
      </c>
      <c r="AE1800" s="11" t="str">
        <f t="shared" si="220"/>
        <v>-</v>
      </c>
      <c r="AF1800" s="20" t="e">
        <f>IF(#REF!="","",AA1800-#REF!)</f>
        <v>#REF!</v>
      </c>
      <c r="AG1800" s="97"/>
      <c r="AH1800" s="62"/>
      <c r="AI1800"/>
      <c r="AJ1800"/>
    </row>
    <row r="1801" spans="1:36" s="32" customFormat="1" hidden="1" outlineLevel="1" x14ac:dyDescent="0.2">
      <c r="A1801"/>
      <c r="B1801" s="19">
        <v>9</v>
      </c>
      <c r="C1801" s="383">
        <v>1</v>
      </c>
      <c r="D1801" s="20" t="s">
        <v>35</v>
      </c>
      <c r="E1801" s="153">
        <v>39965</v>
      </c>
      <c r="F1801" s="91"/>
      <c r="G1801" s="19">
        <v>9</v>
      </c>
      <c r="H1801" s="20">
        <v>1</v>
      </c>
      <c r="I1801" s="20">
        <v>1</v>
      </c>
      <c r="J1801" s="20">
        <v>1</v>
      </c>
      <c r="K1801" s="20">
        <v>0</v>
      </c>
      <c r="L1801" s="156">
        <v>39967</v>
      </c>
      <c r="M1801" s="92"/>
      <c r="N1801" s="19">
        <v>9</v>
      </c>
      <c r="O1801" s="20">
        <v>1</v>
      </c>
      <c r="P1801" s="20">
        <v>1</v>
      </c>
      <c r="Q1801" s="20">
        <v>0</v>
      </c>
      <c r="R1801" s="20">
        <v>1</v>
      </c>
      <c r="S1801" s="4">
        <v>0</v>
      </c>
      <c r="T1801" s="4">
        <v>0</v>
      </c>
      <c r="U1801" s="163">
        <v>39965</v>
      </c>
      <c r="V1801" s="19">
        <v>9</v>
      </c>
      <c r="W1801" s="20">
        <v>1</v>
      </c>
      <c r="X1801" s="437" t="str">
        <f t="shared" si="222"/>
        <v>OK</v>
      </c>
      <c r="Y1801" s="334">
        <f t="shared" si="218"/>
        <v>0</v>
      </c>
      <c r="Z1801" s="20" t="str">
        <f t="shared" si="217"/>
        <v>Tien 21</v>
      </c>
      <c r="AA1801" s="75">
        <v>39972</v>
      </c>
      <c r="AB1801" s="1220"/>
      <c r="AC1801" s="147">
        <f t="shared" si="219"/>
        <v>7</v>
      </c>
      <c r="AD1801" s="20" t="str">
        <f t="shared" si="221"/>
        <v>OK</v>
      </c>
      <c r="AE1801" s="11" t="str">
        <f t="shared" si="220"/>
        <v>-</v>
      </c>
      <c r="AF1801" s="20" t="e">
        <f>IF(#REF!="","",AA1801-#REF!)</f>
        <v>#REF!</v>
      </c>
      <c r="AG1801" s="97"/>
      <c r="AH1801" s="62"/>
      <c r="AI1801"/>
      <c r="AJ1801"/>
    </row>
    <row r="1802" spans="1:36" s="32" customFormat="1" hidden="1" outlineLevel="1" x14ac:dyDescent="0.2">
      <c r="A1802"/>
      <c r="B1802" s="22">
        <v>10</v>
      </c>
      <c r="C1802" s="404">
        <v>5</v>
      </c>
      <c r="D1802" s="21" t="s">
        <v>36</v>
      </c>
      <c r="E1802" s="153">
        <v>39965</v>
      </c>
      <c r="F1802" s="91"/>
      <c r="G1802" s="22">
        <v>10</v>
      </c>
      <c r="H1802" s="21">
        <v>5</v>
      </c>
      <c r="I1802" s="21">
        <v>5</v>
      </c>
      <c r="J1802" s="21">
        <v>5</v>
      </c>
      <c r="K1802" s="21">
        <v>0</v>
      </c>
      <c r="L1802" s="157">
        <v>39967</v>
      </c>
      <c r="M1802" s="92"/>
      <c r="N1802" s="22">
        <v>10</v>
      </c>
      <c r="O1802" s="21">
        <v>5</v>
      </c>
      <c r="P1802" s="21">
        <v>5</v>
      </c>
      <c r="Q1802" s="21">
        <v>0</v>
      </c>
      <c r="R1802" s="21">
        <v>5</v>
      </c>
      <c r="S1802" s="14">
        <v>0</v>
      </c>
      <c r="T1802" s="14">
        <v>0</v>
      </c>
      <c r="U1802" s="163">
        <v>39965</v>
      </c>
      <c r="V1802" s="22">
        <v>10</v>
      </c>
      <c r="W1802" s="21">
        <v>5</v>
      </c>
      <c r="X1802" s="437" t="str">
        <f t="shared" si="222"/>
        <v>OK</v>
      </c>
      <c r="Y1802" s="334">
        <f t="shared" si="218"/>
        <v>0</v>
      </c>
      <c r="Z1802" s="21" t="str">
        <f t="shared" si="217"/>
        <v>Confort</v>
      </c>
      <c r="AA1802" s="75">
        <v>39972</v>
      </c>
      <c r="AB1802" s="1221"/>
      <c r="AC1802" s="147">
        <f t="shared" si="219"/>
        <v>7</v>
      </c>
      <c r="AD1802" s="20" t="str">
        <f t="shared" si="221"/>
        <v>OK</v>
      </c>
      <c r="AE1802" s="11" t="str">
        <f t="shared" si="220"/>
        <v>-</v>
      </c>
      <c r="AF1802" s="20" t="e">
        <f>IF(#REF!="","",AA1802-#REF!)</f>
        <v>#REF!</v>
      </c>
      <c r="AG1802" s="97"/>
      <c r="AH1802" s="62"/>
      <c r="AI1802"/>
      <c r="AJ1802"/>
    </row>
    <row r="1803" spans="1:36" s="32" customFormat="1" hidden="1" outlineLevel="1" x14ac:dyDescent="0.2">
      <c r="A1803"/>
      <c r="B1803" s="19">
        <v>1</v>
      </c>
      <c r="C1803" s="383">
        <v>107</v>
      </c>
      <c r="D1803" s="20" t="s">
        <v>24</v>
      </c>
      <c r="E1803" s="153">
        <v>39967</v>
      </c>
      <c r="F1803" s="91"/>
      <c r="G1803" s="19">
        <v>1</v>
      </c>
      <c r="H1803" s="20">
        <v>226</v>
      </c>
      <c r="I1803" s="20">
        <v>107</v>
      </c>
      <c r="J1803" s="20">
        <v>107</v>
      </c>
      <c r="K1803" s="20">
        <v>0</v>
      </c>
      <c r="L1803" s="156">
        <v>39968</v>
      </c>
      <c r="M1803" s="92"/>
      <c r="N1803" s="19">
        <v>1</v>
      </c>
      <c r="O1803" s="20">
        <v>107</v>
      </c>
      <c r="P1803" s="20">
        <v>107</v>
      </c>
      <c r="Q1803" s="20">
        <v>0</v>
      </c>
      <c r="R1803" s="20">
        <v>107</v>
      </c>
      <c r="S1803" s="4">
        <v>0</v>
      </c>
      <c r="T1803" s="4">
        <v>0</v>
      </c>
      <c r="U1803" s="163">
        <v>39967</v>
      </c>
      <c r="V1803" s="19">
        <v>1</v>
      </c>
      <c r="W1803" s="20">
        <v>107</v>
      </c>
      <c r="X1803" s="437" t="str">
        <f t="shared" si="222"/>
        <v>OK</v>
      </c>
      <c r="Y1803" s="334">
        <f t="shared" si="218"/>
        <v>0</v>
      </c>
      <c r="Z1803" s="20" t="str">
        <f t="shared" si="217"/>
        <v>White</v>
      </c>
      <c r="AA1803" s="75">
        <v>39972</v>
      </c>
      <c r="AB1803" s="1219">
        <f>SUM(W1803:W1812)</f>
        <v>177</v>
      </c>
      <c r="AC1803" s="147">
        <f t="shared" si="219"/>
        <v>5</v>
      </c>
      <c r="AD1803" s="20" t="str">
        <f t="shared" si="221"/>
        <v>OK</v>
      </c>
      <c r="AE1803" s="11" t="str">
        <f t="shared" si="220"/>
        <v>-</v>
      </c>
      <c r="AF1803" s="20" t="e">
        <f>IF(#REF!="","",AA1803-#REF!)</f>
        <v>#REF!</v>
      </c>
      <c r="AG1803" s="97"/>
      <c r="AH1803" s="62"/>
      <c r="AI1803"/>
      <c r="AJ1803"/>
    </row>
    <row r="1804" spans="1:36" s="32" customFormat="1" hidden="1" outlineLevel="1" x14ac:dyDescent="0.2">
      <c r="A1804"/>
      <c r="B1804" s="19">
        <v>2</v>
      </c>
      <c r="C1804" s="383">
        <v>8</v>
      </c>
      <c r="D1804" s="20" t="s">
        <v>25</v>
      </c>
      <c r="E1804" s="153">
        <v>39967</v>
      </c>
      <c r="F1804" s="91"/>
      <c r="G1804" s="19">
        <v>2</v>
      </c>
      <c r="H1804" s="20">
        <v>8</v>
      </c>
      <c r="I1804" s="20">
        <v>8</v>
      </c>
      <c r="J1804" s="20">
        <v>8</v>
      </c>
      <c r="K1804" s="20">
        <v>0</v>
      </c>
      <c r="L1804" s="156">
        <v>39968</v>
      </c>
      <c r="M1804" s="92"/>
      <c r="N1804" s="19">
        <v>2</v>
      </c>
      <c r="O1804" s="20">
        <v>8</v>
      </c>
      <c r="P1804" s="20">
        <v>8</v>
      </c>
      <c r="Q1804" s="20">
        <v>0</v>
      </c>
      <c r="R1804" s="20">
        <v>8</v>
      </c>
      <c r="S1804" s="4">
        <v>0</v>
      </c>
      <c r="T1804" s="4">
        <v>0</v>
      </c>
      <c r="U1804" s="163">
        <v>39967</v>
      </c>
      <c r="V1804" s="19">
        <v>2</v>
      </c>
      <c r="W1804" s="20">
        <v>8</v>
      </c>
      <c r="X1804" s="437" t="str">
        <f t="shared" si="222"/>
        <v>OK</v>
      </c>
      <c r="Y1804" s="334">
        <f t="shared" si="218"/>
        <v>0</v>
      </c>
      <c r="Z1804" s="20" t="str">
        <f t="shared" ref="Z1804:Z1867" si="223">IF(D1804="","",D1804)</f>
        <v>Green</v>
      </c>
      <c r="AA1804" s="75">
        <v>39972</v>
      </c>
      <c r="AB1804" s="1220"/>
      <c r="AC1804" s="147">
        <f t="shared" si="219"/>
        <v>5</v>
      </c>
      <c r="AD1804" s="20" t="str">
        <f t="shared" si="221"/>
        <v>OK</v>
      </c>
      <c r="AE1804" s="11" t="str">
        <f t="shared" si="220"/>
        <v>-</v>
      </c>
      <c r="AF1804" s="20" t="e">
        <f>IF(#REF!="","",AA1804-#REF!)</f>
        <v>#REF!</v>
      </c>
      <c r="AG1804" s="97"/>
      <c r="AH1804" s="62"/>
      <c r="AI1804"/>
      <c r="AJ1804"/>
    </row>
    <row r="1805" spans="1:36" s="32" customFormat="1" hidden="1" outlineLevel="1" x14ac:dyDescent="0.2">
      <c r="A1805"/>
      <c r="B1805" s="19">
        <v>3</v>
      </c>
      <c r="C1805" s="383">
        <v>5</v>
      </c>
      <c r="D1805" s="20" t="s">
        <v>26</v>
      </c>
      <c r="E1805" s="153">
        <v>39967</v>
      </c>
      <c r="F1805" s="91"/>
      <c r="G1805" s="19">
        <v>3</v>
      </c>
      <c r="H1805" s="20">
        <v>5</v>
      </c>
      <c r="I1805" s="20">
        <v>5</v>
      </c>
      <c r="J1805" s="20">
        <v>5</v>
      </c>
      <c r="K1805" s="20">
        <v>0</v>
      </c>
      <c r="L1805" s="156">
        <v>39968</v>
      </c>
      <c r="M1805" s="92"/>
      <c r="N1805" s="19">
        <v>3</v>
      </c>
      <c r="O1805" s="20">
        <v>5</v>
      </c>
      <c r="P1805" s="20">
        <v>5</v>
      </c>
      <c r="Q1805" s="20">
        <v>0</v>
      </c>
      <c r="R1805" s="20">
        <v>5</v>
      </c>
      <c r="S1805" s="4">
        <v>0</v>
      </c>
      <c r="T1805" s="4">
        <v>0</v>
      </c>
      <c r="U1805" s="163">
        <v>39967</v>
      </c>
      <c r="V1805" s="19">
        <v>3</v>
      </c>
      <c r="W1805" s="20">
        <v>5</v>
      </c>
      <c r="X1805" s="437" t="str">
        <f t="shared" si="222"/>
        <v>OK</v>
      </c>
      <c r="Y1805" s="334">
        <f t="shared" si="218"/>
        <v>0</v>
      </c>
      <c r="Z1805" s="20" t="str">
        <f t="shared" si="223"/>
        <v>Black</v>
      </c>
      <c r="AA1805" s="75">
        <v>39972</v>
      </c>
      <c r="AB1805" s="1220"/>
      <c r="AC1805" s="147">
        <f t="shared" si="219"/>
        <v>5</v>
      </c>
      <c r="AD1805" s="20" t="str">
        <f t="shared" si="221"/>
        <v>OK</v>
      </c>
      <c r="AE1805" s="11" t="str">
        <f t="shared" si="220"/>
        <v>-</v>
      </c>
      <c r="AF1805" s="20" t="e">
        <f>IF(#REF!="","",AA1805-#REF!)</f>
        <v>#REF!</v>
      </c>
      <c r="AG1805" s="97"/>
      <c r="AH1805" s="62"/>
      <c r="AI1805"/>
      <c r="AJ1805"/>
    </row>
    <row r="1806" spans="1:36" s="32" customFormat="1" hidden="1" outlineLevel="1" x14ac:dyDescent="0.2">
      <c r="A1806"/>
      <c r="B1806" s="19">
        <v>4</v>
      </c>
      <c r="C1806" s="383">
        <v>3</v>
      </c>
      <c r="D1806" s="20" t="s">
        <v>29</v>
      </c>
      <c r="E1806" s="153">
        <v>39967</v>
      </c>
      <c r="F1806" s="91"/>
      <c r="G1806" s="19">
        <v>4</v>
      </c>
      <c r="H1806" s="20">
        <v>3</v>
      </c>
      <c r="I1806" s="20">
        <v>3</v>
      </c>
      <c r="J1806" s="20">
        <v>3</v>
      </c>
      <c r="K1806" s="20">
        <v>0</v>
      </c>
      <c r="L1806" s="156">
        <v>39968</v>
      </c>
      <c r="M1806" s="92"/>
      <c r="N1806" s="19">
        <v>4</v>
      </c>
      <c r="O1806" s="20">
        <v>3</v>
      </c>
      <c r="P1806" s="20">
        <v>3</v>
      </c>
      <c r="Q1806" s="20">
        <v>0</v>
      </c>
      <c r="R1806" s="20">
        <v>3</v>
      </c>
      <c r="S1806" s="4">
        <v>0</v>
      </c>
      <c r="T1806" s="4">
        <v>0</v>
      </c>
      <c r="U1806" s="163">
        <v>39967</v>
      </c>
      <c r="V1806" s="19">
        <v>4</v>
      </c>
      <c r="W1806" s="20">
        <v>3</v>
      </c>
      <c r="X1806" s="437" t="str">
        <f t="shared" si="222"/>
        <v>OK</v>
      </c>
      <c r="Y1806" s="334">
        <f t="shared" si="218"/>
        <v>0</v>
      </c>
      <c r="Z1806" s="20" t="str">
        <f t="shared" si="223"/>
        <v>Credial</v>
      </c>
      <c r="AA1806" s="75">
        <v>39972</v>
      </c>
      <c r="AB1806" s="1220"/>
      <c r="AC1806" s="147">
        <f t="shared" si="219"/>
        <v>5</v>
      </c>
      <c r="AD1806" s="20" t="str">
        <f t="shared" si="221"/>
        <v>OK</v>
      </c>
      <c r="AE1806" s="11" t="str">
        <f t="shared" si="220"/>
        <v>-</v>
      </c>
      <c r="AF1806" s="20" t="e">
        <f>IF(#REF!="","",AA1806-#REF!)</f>
        <v>#REF!</v>
      </c>
      <c r="AG1806" s="97"/>
      <c r="AH1806" s="62"/>
      <c r="AI1806"/>
      <c r="AJ1806"/>
    </row>
    <row r="1807" spans="1:36" s="32" customFormat="1" hidden="1" outlineLevel="1" x14ac:dyDescent="0.2">
      <c r="A1807"/>
      <c r="B1807" s="19">
        <v>5</v>
      </c>
      <c r="C1807" s="383">
        <v>18</v>
      </c>
      <c r="D1807" s="20" t="s">
        <v>54</v>
      </c>
      <c r="E1807" s="153">
        <v>39967</v>
      </c>
      <c r="F1807" s="91"/>
      <c r="G1807" s="19">
        <v>5</v>
      </c>
      <c r="H1807" s="20">
        <v>18</v>
      </c>
      <c r="I1807" s="20">
        <v>18</v>
      </c>
      <c r="J1807" s="20">
        <v>18</v>
      </c>
      <c r="K1807" s="20">
        <v>0</v>
      </c>
      <c r="L1807" s="156">
        <v>39968</v>
      </c>
      <c r="M1807" s="92"/>
      <c r="N1807" s="19">
        <v>5</v>
      </c>
      <c r="O1807" s="20">
        <v>18</v>
      </c>
      <c r="P1807" s="20">
        <v>18</v>
      </c>
      <c r="Q1807" s="20">
        <v>0</v>
      </c>
      <c r="R1807" s="20">
        <v>18</v>
      </c>
      <c r="S1807" s="4">
        <v>0</v>
      </c>
      <c r="T1807" s="4">
        <v>0</v>
      </c>
      <c r="U1807" s="163">
        <v>39967</v>
      </c>
      <c r="V1807" s="19">
        <v>5</v>
      </c>
      <c r="W1807" s="20">
        <v>18</v>
      </c>
      <c r="X1807" s="437" t="str">
        <f t="shared" si="222"/>
        <v>OK</v>
      </c>
      <c r="Y1807" s="334">
        <f t="shared" si="218"/>
        <v>0</v>
      </c>
      <c r="Z1807" s="20" t="str">
        <f t="shared" si="223"/>
        <v>Ikea</v>
      </c>
      <c r="AA1807" s="75">
        <v>39972</v>
      </c>
      <c r="AB1807" s="1220"/>
      <c r="AC1807" s="147">
        <f t="shared" si="219"/>
        <v>5</v>
      </c>
      <c r="AD1807" s="20" t="str">
        <f t="shared" si="221"/>
        <v>OK</v>
      </c>
      <c r="AE1807" s="11" t="str">
        <f t="shared" si="220"/>
        <v>-</v>
      </c>
      <c r="AF1807" s="20" t="e">
        <f>IF(#REF!="","",AA1807-#REF!)</f>
        <v>#REF!</v>
      </c>
      <c r="AG1807" s="97"/>
      <c r="AH1807" s="62"/>
      <c r="AI1807"/>
      <c r="AJ1807"/>
    </row>
    <row r="1808" spans="1:36" s="32" customFormat="1" hidden="1" outlineLevel="1" x14ac:dyDescent="0.2">
      <c r="A1808"/>
      <c r="B1808" s="19">
        <v>6</v>
      </c>
      <c r="C1808" s="383">
        <v>9</v>
      </c>
      <c r="D1808" s="20" t="s">
        <v>31</v>
      </c>
      <c r="E1808" s="153">
        <v>39967</v>
      </c>
      <c r="F1808" s="91"/>
      <c r="G1808" s="19">
        <v>6</v>
      </c>
      <c r="H1808" s="20">
        <v>9</v>
      </c>
      <c r="I1808" s="20">
        <v>9</v>
      </c>
      <c r="J1808" s="20">
        <v>9</v>
      </c>
      <c r="K1808" s="20">
        <v>0</v>
      </c>
      <c r="L1808" s="156">
        <v>39968</v>
      </c>
      <c r="M1808" s="92"/>
      <c r="N1808" s="19">
        <v>6</v>
      </c>
      <c r="O1808" s="20">
        <v>9</v>
      </c>
      <c r="P1808" s="20">
        <v>9</v>
      </c>
      <c r="Q1808" s="20">
        <v>0</v>
      </c>
      <c r="R1808" s="20">
        <v>9</v>
      </c>
      <c r="S1808" s="4">
        <v>0</v>
      </c>
      <c r="T1808" s="4">
        <v>0</v>
      </c>
      <c r="U1808" s="163">
        <v>39967</v>
      </c>
      <c r="V1808" s="19">
        <v>6</v>
      </c>
      <c r="W1808" s="20">
        <v>9</v>
      </c>
      <c r="X1808" s="437" t="str">
        <f t="shared" si="222"/>
        <v>OK</v>
      </c>
      <c r="Y1808" s="334">
        <f t="shared" si="218"/>
        <v>0</v>
      </c>
      <c r="Z1808" s="20" t="str">
        <f t="shared" si="223"/>
        <v>Moviflor</v>
      </c>
      <c r="AA1808" s="75">
        <v>39972</v>
      </c>
      <c r="AB1808" s="1220"/>
      <c r="AC1808" s="147">
        <f t="shared" si="219"/>
        <v>5</v>
      </c>
      <c r="AD1808" s="20" t="str">
        <f t="shared" si="221"/>
        <v>OK</v>
      </c>
      <c r="AE1808" s="11" t="str">
        <f t="shared" si="220"/>
        <v>-</v>
      </c>
      <c r="AF1808" s="20" t="e">
        <f>IF(#REF!="","",AA1808-#REF!)</f>
        <v>#REF!</v>
      </c>
      <c r="AG1808" s="97"/>
      <c r="AH1808" s="62"/>
      <c r="AI1808"/>
      <c r="AJ1808"/>
    </row>
    <row r="1809" spans="1:36" s="32" customFormat="1" hidden="1" outlineLevel="1" x14ac:dyDescent="0.2">
      <c r="A1809"/>
      <c r="B1809" s="19">
        <v>7</v>
      </c>
      <c r="C1809" s="383">
        <v>21</v>
      </c>
      <c r="D1809" s="20" t="s">
        <v>32</v>
      </c>
      <c r="E1809" s="153">
        <v>39967</v>
      </c>
      <c r="F1809" s="91"/>
      <c r="G1809" s="19">
        <v>7</v>
      </c>
      <c r="H1809" s="20">
        <v>21</v>
      </c>
      <c r="I1809" s="20">
        <v>21</v>
      </c>
      <c r="J1809" s="20">
        <v>21</v>
      </c>
      <c r="K1809" s="20">
        <v>0</v>
      </c>
      <c r="L1809" s="156">
        <v>39968</v>
      </c>
      <c r="M1809" s="92"/>
      <c r="N1809" s="19">
        <v>7</v>
      </c>
      <c r="O1809" s="20">
        <v>21</v>
      </c>
      <c r="P1809" s="20">
        <v>21</v>
      </c>
      <c r="Q1809" s="20">
        <v>0</v>
      </c>
      <c r="R1809" s="20">
        <v>21</v>
      </c>
      <c r="S1809" s="4">
        <v>0</v>
      </c>
      <c r="T1809" s="4">
        <v>0</v>
      </c>
      <c r="U1809" s="163">
        <v>39967</v>
      </c>
      <c r="V1809" s="19">
        <v>7</v>
      </c>
      <c r="W1809" s="20">
        <v>21</v>
      </c>
      <c r="X1809" s="437" t="str">
        <f t="shared" si="222"/>
        <v>OK</v>
      </c>
      <c r="Y1809" s="334">
        <f t="shared" si="218"/>
        <v>0</v>
      </c>
      <c r="Z1809" s="20" t="str">
        <f t="shared" si="223"/>
        <v>Conforama</v>
      </c>
      <c r="AA1809" s="75">
        <v>39972</v>
      </c>
      <c r="AB1809" s="1220"/>
      <c r="AC1809" s="147">
        <f t="shared" si="219"/>
        <v>5</v>
      </c>
      <c r="AD1809" s="20" t="str">
        <f t="shared" si="221"/>
        <v>OK</v>
      </c>
      <c r="AE1809" s="11" t="str">
        <f t="shared" si="220"/>
        <v>-</v>
      </c>
      <c r="AF1809" s="20" t="e">
        <f>IF(#REF!="","",AA1809-#REF!)</f>
        <v>#REF!</v>
      </c>
      <c r="AG1809" s="97"/>
      <c r="AH1809" s="62"/>
      <c r="AI1809"/>
      <c r="AJ1809"/>
    </row>
    <row r="1810" spans="1:36" s="32" customFormat="1" hidden="1" outlineLevel="1" x14ac:dyDescent="0.2">
      <c r="A1810"/>
      <c r="B1810" s="19">
        <v>8</v>
      </c>
      <c r="C1810" s="383">
        <v>1</v>
      </c>
      <c r="D1810" s="20" t="s">
        <v>34</v>
      </c>
      <c r="E1810" s="153">
        <v>39967</v>
      </c>
      <c r="F1810" s="91"/>
      <c r="G1810" s="19">
        <v>8</v>
      </c>
      <c r="H1810" s="20">
        <v>1</v>
      </c>
      <c r="I1810" s="20">
        <v>1</v>
      </c>
      <c r="J1810" s="20">
        <v>1</v>
      </c>
      <c r="K1810" s="20">
        <v>0</v>
      </c>
      <c r="L1810" s="156">
        <v>39968</v>
      </c>
      <c r="M1810" s="92"/>
      <c r="N1810" s="19">
        <v>8</v>
      </c>
      <c r="O1810" s="20">
        <v>1</v>
      </c>
      <c r="P1810" s="20">
        <v>1</v>
      </c>
      <c r="Q1810" s="20">
        <v>0</v>
      </c>
      <c r="R1810" s="20">
        <v>1</v>
      </c>
      <c r="S1810" s="4">
        <v>0</v>
      </c>
      <c r="T1810" s="4">
        <v>0</v>
      </c>
      <c r="U1810" s="163">
        <v>39967</v>
      </c>
      <c r="V1810" s="19">
        <v>8</v>
      </c>
      <c r="W1810" s="20">
        <v>1</v>
      </c>
      <c r="X1810" s="437" t="str">
        <f t="shared" si="222"/>
        <v>OK</v>
      </c>
      <c r="Y1810" s="334">
        <f t="shared" si="218"/>
        <v>0</v>
      </c>
      <c r="Z1810" s="20" t="str">
        <f t="shared" si="223"/>
        <v>Euronics</v>
      </c>
      <c r="AA1810" s="75">
        <v>39972</v>
      </c>
      <c r="AB1810" s="1220"/>
      <c r="AC1810" s="147">
        <f t="shared" si="219"/>
        <v>5</v>
      </c>
      <c r="AD1810" s="20" t="str">
        <f t="shared" si="221"/>
        <v>OK</v>
      </c>
      <c r="AE1810" s="11" t="str">
        <f t="shared" si="220"/>
        <v>-</v>
      </c>
      <c r="AF1810" s="20" t="e">
        <f>IF(#REF!="","",AA1810-#REF!)</f>
        <v>#REF!</v>
      </c>
      <c r="AG1810" s="97"/>
      <c r="AH1810" s="62"/>
      <c r="AI1810"/>
      <c r="AJ1810"/>
    </row>
    <row r="1811" spans="1:36" s="32" customFormat="1" hidden="1" outlineLevel="1" x14ac:dyDescent="0.2">
      <c r="A1811"/>
      <c r="B1811" s="19">
        <v>9</v>
      </c>
      <c r="C1811" s="383">
        <v>1</v>
      </c>
      <c r="D1811" s="20" t="s">
        <v>35</v>
      </c>
      <c r="E1811" s="153">
        <v>39967</v>
      </c>
      <c r="F1811" s="91"/>
      <c r="G1811" s="19">
        <v>9</v>
      </c>
      <c r="H1811" s="20">
        <v>1</v>
      </c>
      <c r="I1811" s="20">
        <v>1</v>
      </c>
      <c r="J1811" s="20">
        <v>1</v>
      </c>
      <c r="K1811" s="20">
        <v>0</v>
      </c>
      <c r="L1811" s="156">
        <v>39968</v>
      </c>
      <c r="M1811" s="92"/>
      <c r="N1811" s="19">
        <v>9</v>
      </c>
      <c r="O1811" s="20">
        <v>1</v>
      </c>
      <c r="P1811" s="20">
        <v>1</v>
      </c>
      <c r="Q1811" s="20">
        <v>0</v>
      </c>
      <c r="R1811" s="20">
        <v>1</v>
      </c>
      <c r="S1811" s="4">
        <v>0</v>
      </c>
      <c r="T1811" s="4">
        <v>0</v>
      </c>
      <c r="U1811" s="163">
        <v>39967</v>
      </c>
      <c r="V1811" s="19">
        <v>9</v>
      </c>
      <c r="W1811" s="20">
        <v>1</v>
      </c>
      <c r="X1811" s="437" t="str">
        <f t="shared" si="222"/>
        <v>OK</v>
      </c>
      <c r="Y1811" s="334">
        <f t="shared" si="218"/>
        <v>0</v>
      </c>
      <c r="Z1811" s="20" t="str">
        <f t="shared" si="223"/>
        <v>Tien 21</v>
      </c>
      <c r="AA1811" s="75">
        <v>39972</v>
      </c>
      <c r="AB1811" s="1220"/>
      <c r="AC1811" s="147">
        <f t="shared" si="219"/>
        <v>5</v>
      </c>
      <c r="AD1811" s="20" t="str">
        <f t="shared" si="221"/>
        <v>OK</v>
      </c>
      <c r="AE1811" s="11" t="str">
        <f t="shared" si="220"/>
        <v>-</v>
      </c>
      <c r="AF1811" s="20" t="e">
        <f>IF(#REF!="","",AA1811-#REF!)</f>
        <v>#REF!</v>
      </c>
      <c r="AG1811" s="97"/>
      <c r="AH1811" s="62"/>
      <c r="AI1811"/>
      <c r="AJ1811"/>
    </row>
    <row r="1812" spans="1:36" s="32" customFormat="1" hidden="1" outlineLevel="1" x14ac:dyDescent="0.2">
      <c r="A1812"/>
      <c r="B1812" s="22">
        <v>10</v>
      </c>
      <c r="C1812" s="404">
        <v>4</v>
      </c>
      <c r="D1812" s="21" t="s">
        <v>36</v>
      </c>
      <c r="E1812" s="153">
        <v>39967</v>
      </c>
      <c r="F1812" s="91"/>
      <c r="G1812" s="22">
        <v>10</v>
      </c>
      <c r="H1812" s="21">
        <v>4</v>
      </c>
      <c r="I1812" s="21">
        <v>4</v>
      </c>
      <c r="J1812" s="21">
        <v>4</v>
      </c>
      <c r="K1812" s="21">
        <v>0</v>
      </c>
      <c r="L1812" s="157">
        <v>39968</v>
      </c>
      <c r="M1812" s="92"/>
      <c r="N1812" s="22">
        <v>10</v>
      </c>
      <c r="O1812" s="21">
        <v>4</v>
      </c>
      <c r="P1812" s="21">
        <v>4</v>
      </c>
      <c r="Q1812" s="21">
        <v>0</v>
      </c>
      <c r="R1812" s="21">
        <v>4</v>
      </c>
      <c r="S1812" s="14">
        <v>0</v>
      </c>
      <c r="T1812" s="14">
        <v>0</v>
      </c>
      <c r="U1812" s="163">
        <v>39967</v>
      </c>
      <c r="V1812" s="22">
        <v>10</v>
      </c>
      <c r="W1812" s="21">
        <v>4</v>
      </c>
      <c r="X1812" s="437" t="str">
        <f t="shared" si="222"/>
        <v>OK</v>
      </c>
      <c r="Y1812" s="334">
        <f t="shared" si="218"/>
        <v>0</v>
      </c>
      <c r="Z1812" s="21" t="str">
        <f t="shared" si="223"/>
        <v>Confort</v>
      </c>
      <c r="AA1812" s="75">
        <v>39972</v>
      </c>
      <c r="AB1812" s="1221"/>
      <c r="AC1812" s="147">
        <f t="shared" si="219"/>
        <v>5</v>
      </c>
      <c r="AD1812" s="20" t="str">
        <f t="shared" si="221"/>
        <v>OK</v>
      </c>
      <c r="AE1812" s="11" t="str">
        <f t="shared" si="220"/>
        <v>-</v>
      </c>
      <c r="AF1812" s="20" t="e">
        <f>IF(#REF!="","",AA1812-#REF!)</f>
        <v>#REF!</v>
      </c>
      <c r="AG1812" s="97"/>
      <c r="AH1812" s="62"/>
      <c r="AI1812"/>
      <c r="AJ1812"/>
    </row>
    <row r="1813" spans="1:36" s="32" customFormat="1" hidden="1" outlineLevel="1" x14ac:dyDescent="0.2">
      <c r="A1813"/>
      <c r="B1813" s="19">
        <v>1</v>
      </c>
      <c r="C1813" s="383">
        <v>75</v>
      </c>
      <c r="D1813" s="20" t="s">
        <v>24</v>
      </c>
      <c r="E1813" s="153">
        <v>39976</v>
      </c>
      <c r="F1813" s="91"/>
      <c r="G1813" s="19">
        <v>1</v>
      </c>
      <c r="H1813" s="20">
        <v>75</v>
      </c>
      <c r="I1813" s="20">
        <v>75</v>
      </c>
      <c r="J1813" s="20">
        <v>75</v>
      </c>
      <c r="K1813" s="20">
        <v>0</v>
      </c>
      <c r="L1813" s="156">
        <v>39987</v>
      </c>
      <c r="M1813" s="92"/>
      <c r="N1813" s="19">
        <v>1</v>
      </c>
      <c r="O1813" s="20">
        <v>75</v>
      </c>
      <c r="P1813" s="20">
        <v>75</v>
      </c>
      <c r="Q1813" s="20">
        <v>0</v>
      </c>
      <c r="R1813" s="20">
        <v>75</v>
      </c>
      <c r="S1813" s="4">
        <v>0</v>
      </c>
      <c r="T1813" s="4">
        <v>0</v>
      </c>
      <c r="U1813" s="163">
        <v>39856</v>
      </c>
      <c r="V1813" s="106">
        <v>1</v>
      </c>
      <c r="W1813" s="20">
        <v>75</v>
      </c>
      <c r="X1813" s="437" t="str">
        <f t="shared" si="222"/>
        <v>OK</v>
      </c>
      <c r="Y1813" s="334">
        <f t="shared" si="218"/>
        <v>0</v>
      </c>
      <c r="Z1813" s="20" t="str">
        <f t="shared" si="223"/>
        <v>White</v>
      </c>
      <c r="AA1813" s="75">
        <v>39986</v>
      </c>
      <c r="AB1813" s="1219">
        <f>SUM(W1813:W1822)</f>
        <v>489</v>
      </c>
      <c r="AC1813" s="147">
        <f t="shared" si="219"/>
        <v>10</v>
      </c>
      <c r="AD1813" s="20" t="str">
        <f t="shared" si="221"/>
        <v>OK</v>
      </c>
      <c r="AE1813" s="11" t="str">
        <f t="shared" si="220"/>
        <v>-</v>
      </c>
      <c r="AF1813" s="20" t="e">
        <f>IF(#REF!="","",AA1813-#REF!)</f>
        <v>#REF!</v>
      </c>
      <c r="AG1813" s="97"/>
      <c r="AH1813" s="62"/>
      <c r="AI1813"/>
      <c r="AJ1813"/>
    </row>
    <row r="1814" spans="1:36" s="32" customFormat="1" hidden="1" outlineLevel="1" x14ac:dyDescent="0.2">
      <c r="A1814"/>
      <c r="B1814" s="19">
        <v>2</v>
      </c>
      <c r="C1814" s="383">
        <v>30</v>
      </c>
      <c r="D1814" s="20" t="s">
        <v>25</v>
      </c>
      <c r="E1814" s="153">
        <v>39976</v>
      </c>
      <c r="F1814" s="91"/>
      <c r="G1814" s="19">
        <v>2</v>
      </c>
      <c r="H1814" s="20">
        <v>30</v>
      </c>
      <c r="I1814" s="20">
        <v>30</v>
      </c>
      <c r="J1814" s="20">
        <v>30</v>
      </c>
      <c r="K1814" s="20">
        <v>0</v>
      </c>
      <c r="L1814" s="156">
        <v>39987</v>
      </c>
      <c r="M1814" s="92"/>
      <c r="N1814" s="19">
        <v>2</v>
      </c>
      <c r="O1814" s="20">
        <v>30</v>
      </c>
      <c r="P1814" s="20">
        <v>30</v>
      </c>
      <c r="Q1814" s="20">
        <v>0</v>
      </c>
      <c r="R1814" s="20">
        <v>30</v>
      </c>
      <c r="S1814" s="4">
        <v>0</v>
      </c>
      <c r="T1814" s="4">
        <v>0</v>
      </c>
      <c r="U1814" s="163">
        <v>39856</v>
      </c>
      <c r="V1814" s="106">
        <v>2</v>
      </c>
      <c r="W1814" s="20">
        <v>30</v>
      </c>
      <c r="X1814" s="437" t="str">
        <f t="shared" si="222"/>
        <v>OK</v>
      </c>
      <c r="Y1814" s="334">
        <f t="shared" si="218"/>
        <v>0</v>
      </c>
      <c r="Z1814" s="20" t="str">
        <f t="shared" si="223"/>
        <v>Green</v>
      </c>
      <c r="AA1814" s="75">
        <v>39989</v>
      </c>
      <c r="AB1814" s="1220"/>
      <c r="AC1814" s="147">
        <f t="shared" si="219"/>
        <v>13</v>
      </c>
      <c r="AD1814" s="20" t="str">
        <f t="shared" si="221"/>
        <v>OK</v>
      </c>
      <c r="AE1814" s="11" t="str">
        <f t="shared" si="220"/>
        <v>-</v>
      </c>
      <c r="AF1814" s="20" t="e">
        <f>IF(#REF!="","",AA1814-#REF!)</f>
        <v>#REF!</v>
      </c>
      <c r="AG1814" s="97"/>
      <c r="AH1814" s="62"/>
      <c r="AI1814"/>
      <c r="AJ1814"/>
    </row>
    <row r="1815" spans="1:36" s="32" customFormat="1" hidden="1" outlineLevel="1" x14ac:dyDescent="0.2">
      <c r="A1815"/>
      <c r="B1815" s="19">
        <v>3</v>
      </c>
      <c r="C1815" s="383">
        <v>29</v>
      </c>
      <c r="D1815" s="20" t="s">
        <v>26</v>
      </c>
      <c r="E1815" s="153">
        <v>39976</v>
      </c>
      <c r="F1815" s="91"/>
      <c r="G1815" s="19">
        <v>3</v>
      </c>
      <c r="H1815" s="20">
        <v>29</v>
      </c>
      <c r="I1815" s="20">
        <v>29</v>
      </c>
      <c r="J1815" s="20">
        <v>29</v>
      </c>
      <c r="K1815" s="20">
        <v>0</v>
      </c>
      <c r="L1815" s="156">
        <v>39987</v>
      </c>
      <c r="M1815" s="92"/>
      <c r="N1815" s="19">
        <v>3</v>
      </c>
      <c r="O1815" s="20">
        <v>29</v>
      </c>
      <c r="P1815" s="20">
        <v>29</v>
      </c>
      <c r="Q1815" s="20">
        <v>0</v>
      </c>
      <c r="R1815" s="20">
        <v>29</v>
      </c>
      <c r="S1815" s="4">
        <v>0</v>
      </c>
      <c r="T1815" s="4">
        <v>0</v>
      </c>
      <c r="U1815" s="163">
        <v>39856</v>
      </c>
      <c r="V1815" s="106">
        <v>3</v>
      </c>
      <c r="W1815" s="20">
        <v>29</v>
      </c>
      <c r="X1815" s="437" t="str">
        <f t="shared" si="222"/>
        <v>OK</v>
      </c>
      <c r="Y1815" s="334">
        <f t="shared" si="218"/>
        <v>0</v>
      </c>
      <c r="Z1815" s="20" t="str">
        <f t="shared" si="223"/>
        <v>Black</v>
      </c>
      <c r="AA1815" s="75">
        <v>39986</v>
      </c>
      <c r="AB1815" s="1220"/>
      <c r="AC1815" s="147">
        <f t="shared" si="219"/>
        <v>10</v>
      </c>
      <c r="AD1815" s="20" t="str">
        <f t="shared" si="221"/>
        <v>OK</v>
      </c>
      <c r="AE1815" s="11" t="str">
        <f t="shared" si="220"/>
        <v>-</v>
      </c>
      <c r="AF1815" s="20" t="e">
        <f>IF(#REF!="","",AA1815-#REF!)</f>
        <v>#REF!</v>
      </c>
      <c r="AG1815" s="97"/>
      <c r="AH1815" s="62"/>
      <c r="AI1815"/>
      <c r="AJ1815"/>
    </row>
    <row r="1816" spans="1:36" s="32" customFormat="1" hidden="1" outlineLevel="1" x14ac:dyDescent="0.2">
      <c r="A1816"/>
      <c r="B1816" s="19">
        <v>4</v>
      </c>
      <c r="C1816" s="383">
        <v>14</v>
      </c>
      <c r="D1816" s="20" t="s">
        <v>29</v>
      </c>
      <c r="E1816" s="153">
        <v>39976</v>
      </c>
      <c r="F1816" s="91"/>
      <c r="G1816" s="19">
        <v>4</v>
      </c>
      <c r="H1816" s="20">
        <v>14</v>
      </c>
      <c r="I1816" s="20">
        <v>14</v>
      </c>
      <c r="J1816" s="20">
        <v>14</v>
      </c>
      <c r="K1816" s="20">
        <v>0</v>
      </c>
      <c r="L1816" s="156">
        <v>39987</v>
      </c>
      <c r="M1816" s="92"/>
      <c r="N1816" s="19">
        <v>4</v>
      </c>
      <c r="O1816" s="20">
        <v>14</v>
      </c>
      <c r="P1816" s="20">
        <v>14</v>
      </c>
      <c r="Q1816" s="20">
        <v>0</v>
      </c>
      <c r="R1816" s="20">
        <v>14</v>
      </c>
      <c r="S1816" s="4">
        <v>0</v>
      </c>
      <c r="T1816" s="4">
        <v>0</v>
      </c>
      <c r="U1816" s="163">
        <v>39856</v>
      </c>
      <c r="V1816" s="106">
        <v>4</v>
      </c>
      <c r="W1816" s="20">
        <v>14</v>
      </c>
      <c r="X1816" s="437" t="str">
        <f t="shared" si="222"/>
        <v>OK</v>
      </c>
      <c r="Y1816" s="334">
        <f t="shared" si="218"/>
        <v>0</v>
      </c>
      <c r="Z1816" s="20" t="str">
        <f t="shared" si="223"/>
        <v>Credial</v>
      </c>
      <c r="AA1816" s="75">
        <v>39986</v>
      </c>
      <c r="AB1816" s="1220"/>
      <c r="AC1816" s="147">
        <f t="shared" si="219"/>
        <v>10</v>
      </c>
      <c r="AD1816" s="20" t="str">
        <f t="shared" si="221"/>
        <v>OK</v>
      </c>
      <c r="AE1816" s="11" t="str">
        <f t="shared" si="220"/>
        <v>-</v>
      </c>
      <c r="AF1816" s="20" t="e">
        <f>IF(#REF!="","",AA1816-#REF!)</f>
        <v>#REF!</v>
      </c>
      <c r="AG1816" s="97"/>
      <c r="AH1816" s="62"/>
      <c r="AI1816"/>
      <c r="AJ1816"/>
    </row>
    <row r="1817" spans="1:36" s="32" customFormat="1" hidden="1" outlineLevel="1" x14ac:dyDescent="0.2">
      <c r="A1817"/>
      <c r="B1817" s="19">
        <v>5</v>
      </c>
      <c r="C1817" s="383">
        <v>154</v>
      </c>
      <c r="D1817" s="20" t="s">
        <v>54</v>
      </c>
      <c r="E1817" s="153">
        <v>39976</v>
      </c>
      <c r="F1817" s="91"/>
      <c r="G1817" s="19">
        <v>5</v>
      </c>
      <c r="H1817" s="20">
        <v>154</v>
      </c>
      <c r="I1817" s="20">
        <v>154</v>
      </c>
      <c r="J1817" s="20">
        <v>154</v>
      </c>
      <c r="K1817" s="20">
        <v>0</v>
      </c>
      <c r="L1817" s="156">
        <v>39987</v>
      </c>
      <c r="M1817" s="92"/>
      <c r="N1817" s="19">
        <v>5</v>
      </c>
      <c r="O1817" s="20">
        <v>154</v>
      </c>
      <c r="P1817" s="20">
        <v>154</v>
      </c>
      <c r="Q1817" s="20">
        <v>0</v>
      </c>
      <c r="R1817" s="20">
        <v>154</v>
      </c>
      <c r="S1817" s="4">
        <v>0</v>
      </c>
      <c r="T1817" s="4">
        <v>0</v>
      </c>
      <c r="U1817" s="163">
        <v>39856</v>
      </c>
      <c r="V1817" s="106">
        <v>5</v>
      </c>
      <c r="W1817" s="20">
        <v>154</v>
      </c>
      <c r="X1817" s="437" t="str">
        <f t="shared" si="222"/>
        <v>OK</v>
      </c>
      <c r="Y1817" s="334">
        <f t="shared" si="218"/>
        <v>0</v>
      </c>
      <c r="Z1817" s="20" t="str">
        <f t="shared" si="223"/>
        <v>Ikea</v>
      </c>
      <c r="AA1817" s="75">
        <v>39986</v>
      </c>
      <c r="AB1817" s="1220"/>
      <c r="AC1817" s="147">
        <f t="shared" si="219"/>
        <v>10</v>
      </c>
      <c r="AD1817" s="20" t="str">
        <f t="shared" si="221"/>
        <v>OK</v>
      </c>
      <c r="AE1817" s="11" t="str">
        <f t="shared" si="220"/>
        <v>-</v>
      </c>
      <c r="AF1817" s="20" t="e">
        <f>IF(#REF!="","",AA1817-#REF!)</f>
        <v>#REF!</v>
      </c>
      <c r="AG1817" s="97"/>
      <c r="AH1817" s="62"/>
      <c r="AI1817"/>
      <c r="AJ1817"/>
    </row>
    <row r="1818" spans="1:36" s="32" customFormat="1" hidden="1" outlineLevel="1" x14ac:dyDescent="0.2">
      <c r="A1818"/>
      <c r="B1818" s="19">
        <v>6</v>
      </c>
      <c r="C1818" s="383">
        <v>12</v>
      </c>
      <c r="D1818" s="20" t="s">
        <v>31</v>
      </c>
      <c r="E1818" s="153">
        <v>39976</v>
      </c>
      <c r="F1818" s="91"/>
      <c r="G1818" s="19">
        <v>6</v>
      </c>
      <c r="H1818" s="20">
        <v>12</v>
      </c>
      <c r="I1818" s="20">
        <v>12</v>
      </c>
      <c r="J1818" s="20">
        <v>12</v>
      </c>
      <c r="K1818" s="20">
        <v>0</v>
      </c>
      <c r="L1818" s="156">
        <v>39987</v>
      </c>
      <c r="M1818" s="92"/>
      <c r="N1818" s="19">
        <v>6</v>
      </c>
      <c r="O1818" s="20">
        <v>12</v>
      </c>
      <c r="P1818" s="20">
        <v>12</v>
      </c>
      <c r="Q1818" s="20">
        <v>0</v>
      </c>
      <c r="R1818" s="20">
        <v>12</v>
      </c>
      <c r="S1818" s="4">
        <v>0</v>
      </c>
      <c r="T1818" s="4">
        <v>0</v>
      </c>
      <c r="U1818" s="163">
        <v>39856</v>
      </c>
      <c r="V1818" s="106">
        <v>6</v>
      </c>
      <c r="W1818" s="20">
        <v>12</v>
      </c>
      <c r="X1818" s="437" t="str">
        <f t="shared" si="222"/>
        <v>OK</v>
      </c>
      <c r="Y1818" s="334">
        <f t="shared" ref="Y1818:Y1881" si="224">IF(W1818="","",+C1818-W1818)</f>
        <v>0</v>
      </c>
      <c r="Z1818" s="20" t="str">
        <f t="shared" si="223"/>
        <v>Moviflor</v>
      </c>
      <c r="AA1818" s="75">
        <v>39986</v>
      </c>
      <c r="AB1818" s="1220"/>
      <c r="AC1818" s="147">
        <f t="shared" si="219"/>
        <v>10</v>
      </c>
      <c r="AD1818" s="20" t="str">
        <f t="shared" si="221"/>
        <v>OK</v>
      </c>
      <c r="AE1818" s="11" t="str">
        <f t="shared" si="220"/>
        <v>-</v>
      </c>
      <c r="AF1818" s="20" t="e">
        <f>IF(#REF!="","",AA1818-#REF!)</f>
        <v>#REF!</v>
      </c>
      <c r="AG1818" s="97"/>
      <c r="AH1818" s="62"/>
      <c r="AI1818"/>
      <c r="AJ1818"/>
    </row>
    <row r="1819" spans="1:36" s="32" customFormat="1" hidden="1" outlineLevel="1" x14ac:dyDescent="0.2">
      <c r="A1819"/>
      <c r="B1819" s="19">
        <v>7</v>
      </c>
      <c r="C1819" s="383">
        <v>157</v>
      </c>
      <c r="D1819" s="20" t="s">
        <v>32</v>
      </c>
      <c r="E1819" s="153">
        <v>39976</v>
      </c>
      <c r="F1819" s="91"/>
      <c r="G1819" s="19">
        <v>7</v>
      </c>
      <c r="H1819" s="20">
        <v>157</v>
      </c>
      <c r="I1819" s="20">
        <v>157</v>
      </c>
      <c r="J1819" s="20">
        <v>157</v>
      </c>
      <c r="K1819" s="20">
        <v>0</v>
      </c>
      <c r="L1819" s="156">
        <v>39987</v>
      </c>
      <c r="M1819" s="92"/>
      <c r="N1819" s="19">
        <v>7</v>
      </c>
      <c r="O1819" s="20">
        <v>157</v>
      </c>
      <c r="P1819" s="20">
        <v>157</v>
      </c>
      <c r="Q1819" s="20">
        <v>0</v>
      </c>
      <c r="R1819" s="20">
        <v>157</v>
      </c>
      <c r="S1819" s="4">
        <v>0</v>
      </c>
      <c r="T1819" s="4">
        <v>0</v>
      </c>
      <c r="U1819" s="163">
        <v>39856</v>
      </c>
      <c r="V1819" s="106">
        <v>7</v>
      </c>
      <c r="W1819" s="20">
        <v>157</v>
      </c>
      <c r="X1819" s="437" t="str">
        <f t="shared" si="222"/>
        <v>OK</v>
      </c>
      <c r="Y1819" s="334">
        <f t="shared" si="224"/>
        <v>0</v>
      </c>
      <c r="Z1819" s="20" t="str">
        <f t="shared" si="223"/>
        <v>Conforama</v>
      </c>
      <c r="AA1819" s="75">
        <v>39986</v>
      </c>
      <c r="AB1819" s="1220"/>
      <c r="AC1819" s="147">
        <f t="shared" si="219"/>
        <v>10</v>
      </c>
      <c r="AD1819" s="20" t="str">
        <f t="shared" si="221"/>
        <v>OK</v>
      </c>
      <c r="AE1819" s="11" t="str">
        <f t="shared" si="220"/>
        <v>-</v>
      </c>
      <c r="AF1819" s="20" t="e">
        <f>IF(#REF!="","",AA1819-#REF!)</f>
        <v>#REF!</v>
      </c>
      <c r="AG1819" s="97"/>
      <c r="AH1819" s="62"/>
      <c r="AI1819"/>
      <c r="AJ1819"/>
    </row>
    <row r="1820" spans="1:36" s="32" customFormat="1" hidden="1" outlineLevel="1" x14ac:dyDescent="0.2">
      <c r="A1820"/>
      <c r="B1820" s="19">
        <v>8</v>
      </c>
      <c r="C1820" s="383">
        <v>8</v>
      </c>
      <c r="D1820" s="20" t="s">
        <v>34</v>
      </c>
      <c r="E1820" s="153">
        <v>39976</v>
      </c>
      <c r="F1820" s="91"/>
      <c r="G1820" s="19">
        <v>8</v>
      </c>
      <c r="H1820" s="20">
        <v>8</v>
      </c>
      <c r="I1820" s="20">
        <v>8</v>
      </c>
      <c r="J1820" s="20">
        <v>8</v>
      </c>
      <c r="K1820" s="20">
        <v>0</v>
      </c>
      <c r="L1820" s="156">
        <v>39987</v>
      </c>
      <c r="M1820" s="92"/>
      <c r="N1820" s="19">
        <v>8</v>
      </c>
      <c r="O1820" s="20">
        <v>8</v>
      </c>
      <c r="P1820" s="20">
        <v>8</v>
      </c>
      <c r="Q1820" s="20">
        <v>0</v>
      </c>
      <c r="R1820" s="20">
        <v>8</v>
      </c>
      <c r="S1820" s="4">
        <v>0</v>
      </c>
      <c r="T1820" s="4">
        <v>0</v>
      </c>
      <c r="U1820" s="163">
        <v>39856</v>
      </c>
      <c r="V1820" s="106">
        <v>8</v>
      </c>
      <c r="W1820" s="20">
        <v>8</v>
      </c>
      <c r="X1820" s="437" t="str">
        <f t="shared" si="222"/>
        <v>OK</v>
      </c>
      <c r="Y1820" s="334">
        <f t="shared" si="224"/>
        <v>0</v>
      </c>
      <c r="Z1820" s="20" t="str">
        <f t="shared" si="223"/>
        <v>Euronics</v>
      </c>
      <c r="AA1820" s="75">
        <v>39986</v>
      </c>
      <c r="AB1820" s="1220"/>
      <c r="AC1820" s="147">
        <f t="shared" si="219"/>
        <v>10</v>
      </c>
      <c r="AD1820" s="20" t="str">
        <f t="shared" si="221"/>
        <v>OK</v>
      </c>
      <c r="AE1820" s="11" t="str">
        <f t="shared" si="220"/>
        <v>-</v>
      </c>
      <c r="AF1820" s="20" t="e">
        <f>IF(#REF!="","",AA1820-#REF!)</f>
        <v>#REF!</v>
      </c>
      <c r="AG1820" s="97"/>
      <c r="AH1820" s="62"/>
      <c r="AI1820"/>
      <c r="AJ1820"/>
    </row>
    <row r="1821" spans="1:36" s="32" customFormat="1" hidden="1" outlineLevel="1" x14ac:dyDescent="0.2">
      <c r="A1821"/>
      <c r="B1821" s="19">
        <v>9</v>
      </c>
      <c r="C1821" s="383">
        <v>4</v>
      </c>
      <c r="D1821" s="20" t="s">
        <v>35</v>
      </c>
      <c r="E1821" s="153">
        <v>39976</v>
      </c>
      <c r="F1821" s="91"/>
      <c r="G1821" s="19">
        <v>9</v>
      </c>
      <c r="H1821" s="20">
        <v>4</v>
      </c>
      <c r="I1821" s="20">
        <v>4</v>
      </c>
      <c r="J1821" s="20">
        <v>4</v>
      </c>
      <c r="K1821" s="20">
        <v>0</v>
      </c>
      <c r="L1821" s="156">
        <v>39987</v>
      </c>
      <c r="M1821" s="92"/>
      <c r="N1821" s="19">
        <v>9</v>
      </c>
      <c r="O1821" s="20">
        <v>4</v>
      </c>
      <c r="P1821" s="20">
        <v>4</v>
      </c>
      <c r="Q1821" s="20">
        <v>0</v>
      </c>
      <c r="R1821" s="20">
        <v>4</v>
      </c>
      <c r="S1821" s="4">
        <v>0</v>
      </c>
      <c r="T1821" s="4">
        <v>0</v>
      </c>
      <c r="U1821" s="163">
        <v>39856</v>
      </c>
      <c r="V1821" s="106">
        <v>9</v>
      </c>
      <c r="W1821" s="20">
        <v>4</v>
      </c>
      <c r="X1821" s="437" t="str">
        <f t="shared" si="222"/>
        <v>OK</v>
      </c>
      <c r="Y1821" s="334">
        <f t="shared" si="224"/>
        <v>0</v>
      </c>
      <c r="Z1821" s="20" t="str">
        <f t="shared" si="223"/>
        <v>Tien 21</v>
      </c>
      <c r="AA1821" s="75">
        <v>39986</v>
      </c>
      <c r="AB1821" s="1220"/>
      <c r="AC1821" s="147">
        <f t="shared" si="219"/>
        <v>10</v>
      </c>
      <c r="AD1821" s="20" t="str">
        <f t="shared" si="221"/>
        <v>OK</v>
      </c>
      <c r="AE1821" s="11" t="str">
        <f t="shared" si="220"/>
        <v>-</v>
      </c>
      <c r="AF1821" s="20" t="e">
        <f>IF(#REF!="","",AA1821-#REF!)</f>
        <v>#REF!</v>
      </c>
      <c r="AG1821" s="97"/>
      <c r="AH1821" s="62"/>
      <c r="AI1821"/>
      <c r="AJ1821"/>
    </row>
    <row r="1822" spans="1:36" s="32" customFormat="1" hidden="1" outlineLevel="1" x14ac:dyDescent="0.2">
      <c r="A1822"/>
      <c r="B1822" s="22">
        <v>10</v>
      </c>
      <c r="C1822" s="404">
        <v>6</v>
      </c>
      <c r="D1822" s="21" t="s">
        <v>36</v>
      </c>
      <c r="E1822" s="153">
        <v>39976</v>
      </c>
      <c r="F1822" s="91"/>
      <c r="G1822" s="22">
        <v>10</v>
      </c>
      <c r="H1822" s="21">
        <v>6</v>
      </c>
      <c r="I1822" s="21">
        <v>6</v>
      </c>
      <c r="J1822" s="21">
        <v>6</v>
      </c>
      <c r="K1822" s="21">
        <v>0</v>
      </c>
      <c r="L1822" s="157">
        <v>39987</v>
      </c>
      <c r="M1822" s="92"/>
      <c r="N1822" s="22">
        <v>10</v>
      </c>
      <c r="O1822" s="21">
        <v>6</v>
      </c>
      <c r="P1822" s="21">
        <v>6</v>
      </c>
      <c r="Q1822" s="21">
        <v>0</v>
      </c>
      <c r="R1822" s="21">
        <v>6</v>
      </c>
      <c r="S1822" s="14">
        <v>0</v>
      </c>
      <c r="T1822" s="14">
        <v>0</v>
      </c>
      <c r="U1822" s="163">
        <v>39856</v>
      </c>
      <c r="V1822" s="108">
        <v>10</v>
      </c>
      <c r="W1822" s="21">
        <v>6</v>
      </c>
      <c r="X1822" s="437" t="str">
        <f t="shared" si="222"/>
        <v>OK</v>
      </c>
      <c r="Y1822" s="334">
        <f t="shared" si="224"/>
        <v>0</v>
      </c>
      <c r="Z1822" s="21" t="str">
        <f t="shared" si="223"/>
        <v>Confort</v>
      </c>
      <c r="AA1822" s="75">
        <v>39986</v>
      </c>
      <c r="AB1822" s="1221"/>
      <c r="AC1822" s="147">
        <f t="shared" si="219"/>
        <v>10</v>
      </c>
      <c r="AD1822" s="20" t="str">
        <f t="shared" si="221"/>
        <v>OK</v>
      </c>
      <c r="AE1822" s="11" t="str">
        <f t="shared" si="220"/>
        <v>-</v>
      </c>
      <c r="AF1822" s="20" t="e">
        <f>IF(#REF!="","",AA1822-#REF!)</f>
        <v>#REF!</v>
      </c>
      <c r="AG1822" s="97"/>
      <c r="AH1822" s="62"/>
      <c r="AI1822"/>
      <c r="AJ1822"/>
    </row>
    <row r="1823" spans="1:36" s="32" customFormat="1" hidden="1" outlineLevel="1" x14ac:dyDescent="0.2">
      <c r="A1823"/>
      <c r="B1823" s="30">
        <v>1</v>
      </c>
      <c r="C1823" s="406">
        <v>43</v>
      </c>
      <c r="D1823" s="31" t="s">
        <v>24</v>
      </c>
      <c r="E1823" s="153">
        <v>39980</v>
      </c>
      <c r="F1823" s="91"/>
      <c r="G1823" s="30">
        <v>1</v>
      </c>
      <c r="H1823" s="31">
        <v>43</v>
      </c>
      <c r="I1823" s="31">
        <v>43</v>
      </c>
      <c r="J1823" s="31">
        <v>43</v>
      </c>
      <c r="K1823" s="20">
        <v>0</v>
      </c>
      <c r="L1823" s="156">
        <v>39987</v>
      </c>
      <c r="M1823" s="92"/>
      <c r="N1823" s="30">
        <v>1</v>
      </c>
      <c r="O1823" s="31">
        <v>43</v>
      </c>
      <c r="P1823" s="31">
        <v>43</v>
      </c>
      <c r="Q1823" s="31">
        <v>0</v>
      </c>
      <c r="R1823" s="31">
        <v>43</v>
      </c>
      <c r="S1823" s="33">
        <v>0</v>
      </c>
      <c r="T1823" s="33">
        <v>0</v>
      </c>
      <c r="U1823" s="163">
        <v>39980</v>
      </c>
      <c r="V1823" s="106">
        <v>1</v>
      </c>
      <c r="W1823" s="20">
        <v>43</v>
      </c>
      <c r="X1823" s="437" t="str">
        <f t="shared" si="222"/>
        <v>OK</v>
      </c>
      <c r="Y1823" s="334">
        <f t="shared" si="224"/>
        <v>0</v>
      </c>
      <c r="Z1823" s="20" t="str">
        <f t="shared" si="223"/>
        <v>White</v>
      </c>
      <c r="AA1823" s="75">
        <v>39986</v>
      </c>
      <c r="AB1823" s="1219">
        <f>SUM(W1823:W1832)</f>
        <v>174</v>
      </c>
      <c r="AC1823" s="147">
        <f t="shared" ref="AC1823:AC1886" si="225">DAYS360(E1823,AA1823)</f>
        <v>6</v>
      </c>
      <c r="AD1823" s="20" t="str">
        <f t="shared" si="221"/>
        <v>OK</v>
      </c>
      <c r="AE1823" s="11" t="str">
        <f t="shared" ref="AE1823:AE1886" si="226">IF(AND((AA1823=""),$E$8&gt;(V1877+5)),"ALERTA","-")</f>
        <v>-</v>
      </c>
      <c r="AF1823" s="20" t="e">
        <f>IF(#REF!="","",AA1823-#REF!)</f>
        <v>#REF!</v>
      </c>
      <c r="AG1823" s="97"/>
      <c r="AH1823" s="62"/>
      <c r="AI1823"/>
      <c r="AJ1823"/>
    </row>
    <row r="1824" spans="1:36" s="32" customFormat="1" hidden="1" outlineLevel="1" x14ac:dyDescent="0.2">
      <c r="A1824"/>
      <c r="B1824" s="19">
        <v>2</v>
      </c>
      <c r="C1824" s="383">
        <v>9</v>
      </c>
      <c r="D1824" s="20" t="s">
        <v>25</v>
      </c>
      <c r="E1824" s="153">
        <v>39980</v>
      </c>
      <c r="F1824" s="91"/>
      <c r="G1824" s="19">
        <v>2</v>
      </c>
      <c r="H1824" s="20">
        <v>9</v>
      </c>
      <c r="I1824" s="20">
        <v>9</v>
      </c>
      <c r="J1824" s="20">
        <v>9</v>
      </c>
      <c r="K1824" s="20">
        <v>0</v>
      </c>
      <c r="L1824" s="156">
        <v>39987</v>
      </c>
      <c r="M1824" s="92"/>
      <c r="N1824" s="19">
        <v>2</v>
      </c>
      <c r="O1824" s="20">
        <v>9</v>
      </c>
      <c r="P1824" s="20">
        <v>9</v>
      </c>
      <c r="Q1824" s="31">
        <v>0</v>
      </c>
      <c r="R1824" s="20">
        <v>9</v>
      </c>
      <c r="S1824" s="33">
        <v>0</v>
      </c>
      <c r="T1824" s="33">
        <v>0</v>
      </c>
      <c r="U1824" s="163">
        <v>39980</v>
      </c>
      <c r="V1824" s="106">
        <v>2</v>
      </c>
      <c r="W1824" s="20">
        <v>9</v>
      </c>
      <c r="X1824" s="437" t="str">
        <f t="shared" si="222"/>
        <v>OK</v>
      </c>
      <c r="Y1824" s="334">
        <f t="shared" si="224"/>
        <v>0</v>
      </c>
      <c r="Z1824" s="20" t="str">
        <f t="shared" si="223"/>
        <v>Green</v>
      </c>
      <c r="AA1824" s="75">
        <v>39989</v>
      </c>
      <c r="AB1824" s="1220"/>
      <c r="AC1824" s="147">
        <f t="shared" si="225"/>
        <v>9</v>
      </c>
      <c r="AD1824" s="20" t="str">
        <f t="shared" si="221"/>
        <v>OK</v>
      </c>
      <c r="AE1824" s="11" t="str">
        <f t="shared" si="226"/>
        <v>-</v>
      </c>
      <c r="AF1824" s="20" t="e">
        <f>IF(#REF!="","",AA1824-#REF!)</f>
        <v>#REF!</v>
      </c>
      <c r="AG1824" s="97"/>
      <c r="AH1824" s="62"/>
      <c r="AI1824"/>
      <c r="AJ1824"/>
    </row>
    <row r="1825" spans="1:36" s="32" customFormat="1" hidden="1" outlineLevel="1" x14ac:dyDescent="0.2">
      <c r="A1825"/>
      <c r="B1825" s="19">
        <v>3</v>
      </c>
      <c r="C1825" s="383">
        <v>10</v>
      </c>
      <c r="D1825" s="20" t="s">
        <v>26</v>
      </c>
      <c r="E1825" s="153">
        <v>39980</v>
      </c>
      <c r="F1825" s="91"/>
      <c r="G1825" s="19">
        <v>3</v>
      </c>
      <c r="H1825" s="20">
        <v>10</v>
      </c>
      <c r="I1825" s="20">
        <v>10</v>
      </c>
      <c r="J1825" s="20">
        <v>10</v>
      </c>
      <c r="K1825" s="20">
        <v>0</v>
      </c>
      <c r="L1825" s="156">
        <v>39987</v>
      </c>
      <c r="M1825" s="92"/>
      <c r="N1825" s="19">
        <v>3</v>
      </c>
      <c r="O1825" s="20">
        <v>10</v>
      </c>
      <c r="P1825" s="20">
        <v>10</v>
      </c>
      <c r="Q1825" s="31">
        <v>0</v>
      </c>
      <c r="R1825" s="20">
        <v>10</v>
      </c>
      <c r="S1825" s="33">
        <v>0</v>
      </c>
      <c r="T1825" s="33">
        <v>0</v>
      </c>
      <c r="U1825" s="163">
        <v>39980</v>
      </c>
      <c r="V1825" s="106">
        <v>3</v>
      </c>
      <c r="W1825" s="20">
        <v>10</v>
      </c>
      <c r="X1825" s="437" t="str">
        <f t="shared" si="222"/>
        <v>OK</v>
      </c>
      <c r="Y1825" s="334">
        <f t="shared" si="224"/>
        <v>0</v>
      </c>
      <c r="Z1825" s="20" t="str">
        <f t="shared" si="223"/>
        <v>Black</v>
      </c>
      <c r="AA1825" s="75">
        <v>39986</v>
      </c>
      <c r="AB1825" s="1220"/>
      <c r="AC1825" s="147">
        <f t="shared" si="225"/>
        <v>6</v>
      </c>
      <c r="AD1825" s="20" t="str">
        <f t="shared" si="221"/>
        <v>OK</v>
      </c>
      <c r="AE1825" s="11" t="str">
        <f t="shared" si="226"/>
        <v>-</v>
      </c>
      <c r="AF1825" s="20" t="e">
        <f>IF(#REF!="","",AA1825-#REF!)</f>
        <v>#REF!</v>
      </c>
      <c r="AG1825" s="97"/>
      <c r="AH1825" s="62"/>
      <c r="AI1825"/>
      <c r="AJ1825"/>
    </row>
    <row r="1826" spans="1:36" s="32" customFormat="1" hidden="1" outlineLevel="1" x14ac:dyDescent="0.2">
      <c r="A1826"/>
      <c r="B1826" s="19">
        <v>4</v>
      </c>
      <c r="C1826" s="383">
        <v>4</v>
      </c>
      <c r="D1826" s="20" t="s">
        <v>29</v>
      </c>
      <c r="E1826" s="153">
        <v>39980</v>
      </c>
      <c r="F1826" s="91"/>
      <c r="G1826" s="19">
        <v>4</v>
      </c>
      <c r="H1826" s="20">
        <v>4</v>
      </c>
      <c r="I1826" s="20">
        <v>4</v>
      </c>
      <c r="J1826" s="20">
        <v>4</v>
      </c>
      <c r="K1826" s="20">
        <v>0</v>
      </c>
      <c r="L1826" s="156">
        <v>39987</v>
      </c>
      <c r="M1826" s="92"/>
      <c r="N1826" s="19">
        <v>4</v>
      </c>
      <c r="O1826" s="20">
        <v>4</v>
      </c>
      <c r="P1826" s="20">
        <v>4</v>
      </c>
      <c r="Q1826" s="31">
        <v>0</v>
      </c>
      <c r="R1826" s="20">
        <v>4</v>
      </c>
      <c r="S1826" s="33">
        <v>0</v>
      </c>
      <c r="T1826" s="33">
        <v>0</v>
      </c>
      <c r="U1826" s="163">
        <v>39980</v>
      </c>
      <c r="V1826" s="106">
        <v>4</v>
      </c>
      <c r="W1826" s="20">
        <v>4</v>
      </c>
      <c r="X1826" s="437" t="str">
        <f t="shared" si="222"/>
        <v>OK</v>
      </c>
      <c r="Y1826" s="334">
        <f t="shared" si="224"/>
        <v>0</v>
      </c>
      <c r="Z1826" s="20" t="str">
        <f t="shared" si="223"/>
        <v>Credial</v>
      </c>
      <c r="AA1826" s="75">
        <v>39986</v>
      </c>
      <c r="AB1826" s="1220"/>
      <c r="AC1826" s="147">
        <f t="shared" si="225"/>
        <v>6</v>
      </c>
      <c r="AD1826" s="20" t="str">
        <f t="shared" si="221"/>
        <v>OK</v>
      </c>
      <c r="AE1826" s="11" t="str">
        <f t="shared" si="226"/>
        <v>-</v>
      </c>
      <c r="AF1826" s="20" t="e">
        <f>IF(#REF!="","",AA1826-#REF!)</f>
        <v>#REF!</v>
      </c>
      <c r="AG1826" s="97"/>
      <c r="AH1826" s="62"/>
      <c r="AI1826"/>
      <c r="AJ1826"/>
    </row>
    <row r="1827" spans="1:36" s="32" customFormat="1" hidden="1" outlineLevel="1" x14ac:dyDescent="0.2">
      <c r="A1827"/>
      <c r="B1827" s="19">
        <v>5</v>
      </c>
      <c r="C1827" s="383">
        <v>85</v>
      </c>
      <c r="D1827" s="20" t="s">
        <v>54</v>
      </c>
      <c r="E1827" s="153">
        <v>39980</v>
      </c>
      <c r="F1827" s="91"/>
      <c r="G1827" s="19">
        <v>5</v>
      </c>
      <c r="H1827" s="20">
        <v>85</v>
      </c>
      <c r="I1827" s="20">
        <v>85</v>
      </c>
      <c r="J1827" s="20">
        <v>85</v>
      </c>
      <c r="K1827" s="20">
        <v>0</v>
      </c>
      <c r="L1827" s="156">
        <v>39987</v>
      </c>
      <c r="M1827" s="92"/>
      <c r="N1827" s="19">
        <v>5</v>
      </c>
      <c r="O1827" s="20">
        <v>85</v>
      </c>
      <c r="P1827" s="20">
        <v>85</v>
      </c>
      <c r="Q1827" s="31">
        <v>0</v>
      </c>
      <c r="R1827" s="20">
        <v>85</v>
      </c>
      <c r="S1827" s="33">
        <v>0</v>
      </c>
      <c r="T1827" s="33">
        <v>0</v>
      </c>
      <c r="U1827" s="163">
        <v>39980</v>
      </c>
      <c r="V1827" s="106">
        <v>5</v>
      </c>
      <c r="W1827" s="20">
        <v>85</v>
      </c>
      <c r="X1827" s="437" t="str">
        <f t="shared" si="222"/>
        <v>OK</v>
      </c>
      <c r="Y1827" s="334">
        <f t="shared" si="224"/>
        <v>0</v>
      </c>
      <c r="Z1827" s="20" t="str">
        <f t="shared" si="223"/>
        <v>Ikea</v>
      </c>
      <c r="AA1827" s="75">
        <v>39986</v>
      </c>
      <c r="AB1827" s="1220"/>
      <c r="AC1827" s="147">
        <f t="shared" si="225"/>
        <v>6</v>
      </c>
      <c r="AD1827" s="20" t="str">
        <f t="shared" si="221"/>
        <v>OK</v>
      </c>
      <c r="AE1827" s="11" t="str">
        <f t="shared" si="226"/>
        <v>-</v>
      </c>
      <c r="AF1827" s="20" t="e">
        <f>IF(#REF!="","",AA1827-#REF!)</f>
        <v>#REF!</v>
      </c>
      <c r="AG1827" s="97"/>
      <c r="AH1827" s="62"/>
      <c r="AI1827"/>
      <c r="AJ1827"/>
    </row>
    <row r="1828" spans="1:36" s="32" customFormat="1" hidden="1" outlineLevel="1" x14ac:dyDescent="0.2">
      <c r="A1828"/>
      <c r="B1828" s="19">
        <v>6</v>
      </c>
      <c r="C1828" s="383">
        <v>3</v>
      </c>
      <c r="D1828" s="20" t="s">
        <v>31</v>
      </c>
      <c r="E1828" s="153">
        <v>39980</v>
      </c>
      <c r="F1828" s="91"/>
      <c r="G1828" s="19">
        <v>6</v>
      </c>
      <c r="H1828" s="20">
        <v>3</v>
      </c>
      <c r="I1828" s="20">
        <v>3</v>
      </c>
      <c r="J1828" s="20">
        <v>3</v>
      </c>
      <c r="K1828" s="20">
        <v>0</v>
      </c>
      <c r="L1828" s="156">
        <v>39987</v>
      </c>
      <c r="M1828" s="92"/>
      <c r="N1828" s="19">
        <v>6</v>
      </c>
      <c r="O1828" s="20">
        <v>3</v>
      </c>
      <c r="P1828" s="20">
        <v>3</v>
      </c>
      <c r="Q1828" s="31">
        <v>0</v>
      </c>
      <c r="R1828" s="20">
        <v>3</v>
      </c>
      <c r="S1828" s="33">
        <v>0</v>
      </c>
      <c r="T1828" s="33">
        <v>0</v>
      </c>
      <c r="U1828" s="163">
        <v>39980</v>
      </c>
      <c r="V1828" s="106">
        <v>6</v>
      </c>
      <c r="W1828" s="20">
        <v>3</v>
      </c>
      <c r="X1828" s="437" t="str">
        <f t="shared" si="222"/>
        <v>OK</v>
      </c>
      <c r="Y1828" s="334">
        <f t="shared" si="224"/>
        <v>0</v>
      </c>
      <c r="Z1828" s="20" t="str">
        <f t="shared" si="223"/>
        <v>Moviflor</v>
      </c>
      <c r="AA1828" s="75">
        <v>39986</v>
      </c>
      <c r="AB1828" s="1220"/>
      <c r="AC1828" s="147">
        <f t="shared" si="225"/>
        <v>6</v>
      </c>
      <c r="AD1828" s="20" t="str">
        <f t="shared" si="221"/>
        <v>OK</v>
      </c>
      <c r="AE1828" s="11" t="str">
        <f t="shared" si="226"/>
        <v>-</v>
      </c>
      <c r="AF1828" s="20" t="e">
        <f>IF(#REF!="","",AA1828-#REF!)</f>
        <v>#REF!</v>
      </c>
      <c r="AG1828" s="97"/>
      <c r="AH1828" s="62"/>
      <c r="AI1828"/>
      <c r="AJ1828"/>
    </row>
    <row r="1829" spans="1:36" s="32" customFormat="1" hidden="1" outlineLevel="1" x14ac:dyDescent="0.2">
      <c r="A1829"/>
      <c r="B1829" s="19">
        <v>7</v>
      </c>
      <c r="C1829" s="383">
        <v>12</v>
      </c>
      <c r="D1829" s="20" t="s">
        <v>32</v>
      </c>
      <c r="E1829" s="153">
        <v>39980</v>
      </c>
      <c r="F1829" s="91"/>
      <c r="G1829" s="19">
        <v>7</v>
      </c>
      <c r="H1829" s="20">
        <v>12</v>
      </c>
      <c r="I1829" s="20">
        <v>12</v>
      </c>
      <c r="J1829" s="20">
        <v>12</v>
      </c>
      <c r="K1829" s="20">
        <v>0</v>
      </c>
      <c r="L1829" s="156">
        <v>39987</v>
      </c>
      <c r="M1829" s="92"/>
      <c r="N1829" s="19">
        <v>7</v>
      </c>
      <c r="O1829" s="20">
        <v>12</v>
      </c>
      <c r="P1829" s="20">
        <v>12</v>
      </c>
      <c r="Q1829" s="31">
        <v>0</v>
      </c>
      <c r="R1829" s="20">
        <v>12</v>
      </c>
      <c r="S1829" s="33">
        <v>0</v>
      </c>
      <c r="T1829" s="33">
        <v>0</v>
      </c>
      <c r="U1829" s="163">
        <v>39980</v>
      </c>
      <c r="V1829" s="106">
        <v>7</v>
      </c>
      <c r="W1829" s="20">
        <v>12</v>
      </c>
      <c r="X1829" s="437" t="str">
        <f t="shared" si="222"/>
        <v>OK</v>
      </c>
      <c r="Y1829" s="334">
        <f t="shared" si="224"/>
        <v>0</v>
      </c>
      <c r="Z1829" s="20" t="str">
        <f t="shared" si="223"/>
        <v>Conforama</v>
      </c>
      <c r="AA1829" s="75">
        <v>39986</v>
      </c>
      <c r="AB1829" s="1220"/>
      <c r="AC1829" s="147">
        <f t="shared" si="225"/>
        <v>6</v>
      </c>
      <c r="AD1829" s="20" t="str">
        <f t="shared" si="221"/>
        <v>OK</v>
      </c>
      <c r="AE1829" s="11" t="str">
        <f t="shared" si="226"/>
        <v>-</v>
      </c>
      <c r="AF1829" s="20" t="e">
        <f>IF(#REF!="","",AA1829-#REF!)</f>
        <v>#REF!</v>
      </c>
      <c r="AG1829" s="97"/>
      <c r="AH1829" s="62"/>
      <c r="AI1829"/>
      <c r="AJ1829"/>
    </row>
    <row r="1830" spans="1:36" s="32" customFormat="1" hidden="1" outlineLevel="1" x14ac:dyDescent="0.2">
      <c r="A1830"/>
      <c r="B1830" s="19">
        <v>8</v>
      </c>
      <c r="C1830" s="383">
        <v>3</v>
      </c>
      <c r="D1830" s="20" t="s">
        <v>34</v>
      </c>
      <c r="E1830" s="153">
        <v>39980</v>
      </c>
      <c r="F1830" s="91"/>
      <c r="G1830" s="19">
        <v>8</v>
      </c>
      <c r="H1830" s="20">
        <v>3</v>
      </c>
      <c r="I1830" s="20">
        <v>3</v>
      </c>
      <c r="J1830" s="20">
        <v>3</v>
      </c>
      <c r="K1830" s="20">
        <v>0</v>
      </c>
      <c r="L1830" s="156">
        <v>39987</v>
      </c>
      <c r="M1830" s="92"/>
      <c r="N1830" s="19">
        <v>8</v>
      </c>
      <c r="O1830" s="20">
        <v>3</v>
      </c>
      <c r="P1830" s="20">
        <v>3</v>
      </c>
      <c r="Q1830" s="31">
        <v>0</v>
      </c>
      <c r="R1830" s="20">
        <v>3</v>
      </c>
      <c r="S1830" s="33">
        <v>0</v>
      </c>
      <c r="T1830" s="33">
        <v>0</v>
      </c>
      <c r="U1830" s="163">
        <v>39980</v>
      </c>
      <c r="V1830" s="106">
        <v>8</v>
      </c>
      <c r="W1830" s="20">
        <v>3</v>
      </c>
      <c r="X1830" s="437" t="str">
        <f t="shared" si="222"/>
        <v>OK</v>
      </c>
      <c r="Y1830" s="334">
        <f t="shared" si="224"/>
        <v>0</v>
      </c>
      <c r="Z1830" s="20" t="str">
        <f t="shared" si="223"/>
        <v>Euronics</v>
      </c>
      <c r="AA1830" s="75">
        <v>39986</v>
      </c>
      <c r="AB1830" s="1220"/>
      <c r="AC1830" s="147">
        <f t="shared" si="225"/>
        <v>6</v>
      </c>
      <c r="AD1830" s="20" t="str">
        <f t="shared" si="221"/>
        <v>OK</v>
      </c>
      <c r="AE1830" s="11" t="str">
        <f t="shared" si="226"/>
        <v>-</v>
      </c>
      <c r="AF1830" s="20" t="e">
        <f>IF(#REF!="","",AA1830-#REF!)</f>
        <v>#REF!</v>
      </c>
      <c r="AG1830" s="97"/>
      <c r="AH1830" s="62"/>
      <c r="AI1830"/>
      <c r="AJ1830"/>
    </row>
    <row r="1831" spans="1:36" s="32" customFormat="1" hidden="1" outlineLevel="1" x14ac:dyDescent="0.2">
      <c r="A1831"/>
      <c r="B1831" s="19">
        <v>9</v>
      </c>
      <c r="C1831" s="383">
        <v>1</v>
      </c>
      <c r="D1831" s="20" t="s">
        <v>35</v>
      </c>
      <c r="E1831" s="153">
        <v>39980</v>
      </c>
      <c r="F1831" s="91"/>
      <c r="G1831" s="19">
        <v>9</v>
      </c>
      <c r="H1831" s="20">
        <v>1</v>
      </c>
      <c r="I1831" s="20">
        <v>1</v>
      </c>
      <c r="J1831" s="20">
        <v>1</v>
      </c>
      <c r="K1831" s="20">
        <v>0</v>
      </c>
      <c r="L1831" s="156">
        <v>39987</v>
      </c>
      <c r="M1831" s="92"/>
      <c r="N1831" s="19">
        <v>9</v>
      </c>
      <c r="O1831" s="20">
        <v>1</v>
      </c>
      <c r="P1831" s="20">
        <v>1</v>
      </c>
      <c r="Q1831" s="31">
        <v>0</v>
      </c>
      <c r="R1831" s="20">
        <v>1</v>
      </c>
      <c r="S1831" s="33">
        <v>0</v>
      </c>
      <c r="T1831" s="33">
        <v>0</v>
      </c>
      <c r="U1831" s="163">
        <v>39980</v>
      </c>
      <c r="V1831" s="106">
        <v>9</v>
      </c>
      <c r="W1831" s="20">
        <v>1</v>
      </c>
      <c r="X1831" s="437" t="str">
        <f t="shared" si="222"/>
        <v>OK</v>
      </c>
      <c r="Y1831" s="334">
        <f t="shared" si="224"/>
        <v>0</v>
      </c>
      <c r="Z1831" s="20" t="str">
        <f t="shared" si="223"/>
        <v>Tien 21</v>
      </c>
      <c r="AA1831" s="75">
        <v>39986</v>
      </c>
      <c r="AB1831" s="1220"/>
      <c r="AC1831" s="147">
        <f t="shared" si="225"/>
        <v>6</v>
      </c>
      <c r="AD1831" s="20" t="str">
        <f t="shared" si="221"/>
        <v>OK</v>
      </c>
      <c r="AE1831" s="11" t="str">
        <f t="shared" si="226"/>
        <v>-</v>
      </c>
      <c r="AF1831" s="20" t="e">
        <f>IF(#REF!="","",AA1831-#REF!)</f>
        <v>#REF!</v>
      </c>
      <c r="AG1831" s="97"/>
      <c r="AH1831" s="62"/>
      <c r="AI1831"/>
      <c r="AJ1831"/>
    </row>
    <row r="1832" spans="1:36" s="32" customFormat="1" hidden="1" outlineLevel="1" x14ac:dyDescent="0.2">
      <c r="A1832"/>
      <c r="B1832" s="22">
        <v>10</v>
      </c>
      <c r="C1832" s="404">
        <v>4</v>
      </c>
      <c r="D1832" s="21" t="s">
        <v>36</v>
      </c>
      <c r="E1832" s="153">
        <v>39980</v>
      </c>
      <c r="F1832" s="91"/>
      <c r="G1832" s="22">
        <v>10</v>
      </c>
      <c r="H1832" s="21">
        <v>4</v>
      </c>
      <c r="I1832" s="21">
        <v>4</v>
      </c>
      <c r="J1832" s="21">
        <v>4</v>
      </c>
      <c r="K1832" s="21">
        <v>0</v>
      </c>
      <c r="L1832" s="157">
        <v>39987</v>
      </c>
      <c r="M1832" s="92"/>
      <c r="N1832" s="22">
        <v>10</v>
      </c>
      <c r="O1832" s="21">
        <v>4</v>
      </c>
      <c r="P1832" s="21">
        <v>4</v>
      </c>
      <c r="Q1832" s="21">
        <v>0</v>
      </c>
      <c r="R1832" s="21">
        <v>4</v>
      </c>
      <c r="S1832" s="14">
        <v>0</v>
      </c>
      <c r="T1832" s="14">
        <v>0</v>
      </c>
      <c r="U1832" s="163">
        <v>39980</v>
      </c>
      <c r="V1832" s="108">
        <v>10</v>
      </c>
      <c r="W1832" s="21">
        <v>4</v>
      </c>
      <c r="X1832" s="437" t="str">
        <f t="shared" si="222"/>
        <v>OK</v>
      </c>
      <c r="Y1832" s="334">
        <f t="shared" si="224"/>
        <v>0</v>
      </c>
      <c r="Z1832" s="21" t="str">
        <f t="shared" si="223"/>
        <v>Confort</v>
      </c>
      <c r="AA1832" s="75">
        <v>39986</v>
      </c>
      <c r="AB1832" s="1221"/>
      <c r="AC1832" s="147">
        <f t="shared" si="225"/>
        <v>6</v>
      </c>
      <c r="AD1832" s="20" t="str">
        <f t="shared" si="221"/>
        <v>OK</v>
      </c>
      <c r="AE1832" s="11" t="str">
        <f t="shared" si="226"/>
        <v>-</v>
      </c>
      <c r="AF1832" s="20" t="e">
        <f>IF(#REF!="","",AA1832-#REF!)</f>
        <v>#REF!</v>
      </c>
      <c r="AG1832" s="97"/>
      <c r="AH1832" s="62"/>
      <c r="AI1832"/>
      <c r="AJ1832"/>
    </row>
    <row r="1833" spans="1:36" s="32" customFormat="1" hidden="1" outlineLevel="1" x14ac:dyDescent="0.2">
      <c r="A1833"/>
      <c r="B1833" s="19">
        <v>1</v>
      </c>
      <c r="C1833" s="383">
        <v>73</v>
      </c>
      <c r="D1833" s="20" t="s">
        <v>24</v>
      </c>
      <c r="E1833" s="153">
        <v>39987</v>
      </c>
      <c r="F1833" s="91"/>
      <c r="G1833" s="19">
        <v>1</v>
      </c>
      <c r="H1833" s="20">
        <v>50</v>
      </c>
      <c r="I1833" s="20">
        <v>73</v>
      </c>
      <c r="J1833" s="20">
        <v>73</v>
      </c>
      <c r="K1833" s="20">
        <v>0</v>
      </c>
      <c r="L1833" s="156">
        <v>39991</v>
      </c>
      <c r="M1833" s="92"/>
      <c r="N1833" s="19">
        <v>1</v>
      </c>
      <c r="O1833" s="20">
        <v>73</v>
      </c>
      <c r="P1833" s="20">
        <v>73</v>
      </c>
      <c r="Q1833" s="20">
        <v>0</v>
      </c>
      <c r="R1833" s="20">
        <v>73</v>
      </c>
      <c r="S1833" s="166">
        <v>0</v>
      </c>
      <c r="T1833" s="166">
        <v>0</v>
      </c>
      <c r="U1833" s="163">
        <v>39987</v>
      </c>
      <c r="V1833" s="106">
        <v>1</v>
      </c>
      <c r="W1833" s="20">
        <v>73</v>
      </c>
      <c r="X1833" s="437" t="str">
        <f t="shared" si="222"/>
        <v>OK</v>
      </c>
      <c r="Y1833" s="334">
        <f t="shared" si="224"/>
        <v>0</v>
      </c>
      <c r="Z1833" s="20" t="str">
        <f t="shared" si="223"/>
        <v>White</v>
      </c>
      <c r="AA1833" s="75">
        <v>39990</v>
      </c>
      <c r="AB1833" s="1219">
        <f>SUM(W1833:W1843)</f>
        <v>818</v>
      </c>
      <c r="AC1833" s="147">
        <f t="shared" si="225"/>
        <v>3</v>
      </c>
      <c r="AD1833" s="20" t="str">
        <f t="shared" si="221"/>
        <v>OK</v>
      </c>
      <c r="AE1833" s="11" t="str">
        <f t="shared" si="226"/>
        <v>-</v>
      </c>
      <c r="AF1833" s="20" t="e">
        <f>IF(#REF!="","",AA1833-#REF!)</f>
        <v>#REF!</v>
      </c>
      <c r="AG1833" s="97"/>
      <c r="AH1833" s="62"/>
      <c r="AI1833"/>
      <c r="AJ1833"/>
    </row>
    <row r="1834" spans="1:36" s="32" customFormat="1" hidden="1" outlineLevel="1" x14ac:dyDescent="0.2">
      <c r="A1834"/>
      <c r="B1834" s="19">
        <v>2</v>
      </c>
      <c r="C1834" s="383">
        <v>42</v>
      </c>
      <c r="D1834" s="20" t="s">
        <v>25</v>
      </c>
      <c r="E1834" s="153">
        <v>39987</v>
      </c>
      <c r="F1834" s="91"/>
      <c r="G1834" s="19">
        <v>2</v>
      </c>
      <c r="H1834" s="20">
        <v>42</v>
      </c>
      <c r="I1834" s="20">
        <v>42</v>
      </c>
      <c r="J1834" s="20">
        <v>42</v>
      </c>
      <c r="K1834" s="20">
        <v>0</v>
      </c>
      <c r="L1834" s="156">
        <v>39991</v>
      </c>
      <c r="M1834" s="92"/>
      <c r="N1834" s="19">
        <v>2</v>
      </c>
      <c r="O1834" s="20">
        <v>42</v>
      </c>
      <c r="P1834" s="20">
        <v>42</v>
      </c>
      <c r="Q1834" s="20">
        <v>0</v>
      </c>
      <c r="R1834" s="20">
        <v>42</v>
      </c>
      <c r="S1834" s="4">
        <v>0</v>
      </c>
      <c r="T1834" s="4">
        <v>0</v>
      </c>
      <c r="U1834" s="163">
        <v>39987</v>
      </c>
      <c r="V1834" s="106">
        <v>2</v>
      </c>
      <c r="W1834" s="20">
        <v>42</v>
      </c>
      <c r="X1834" s="437" t="str">
        <f t="shared" si="222"/>
        <v>OK</v>
      </c>
      <c r="Y1834" s="334">
        <f t="shared" si="224"/>
        <v>0</v>
      </c>
      <c r="Z1834" s="20" t="str">
        <f t="shared" si="223"/>
        <v>Green</v>
      </c>
      <c r="AA1834" s="75">
        <v>39990</v>
      </c>
      <c r="AB1834" s="1220"/>
      <c r="AC1834" s="147">
        <f t="shared" si="225"/>
        <v>3</v>
      </c>
      <c r="AD1834" s="20" t="str">
        <f t="shared" si="221"/>
        <v>OK</v>
      </c>
      <c r="AE1834" s="11" t="str">
        <f t="shared" si="226"/>
        <v>-</v>
      </c>
      <c r="AF1834" s="20" t="e">
        <f>IF(#REF!="","",AA1834-#REF!)</f>
        <v>#REF!</v>
      </c>
      <c r="AG1834" s="97"/>
      <c r="AH1834" s="62"/>
      <c r="AI1834"/>
      <c r="AJ1834"/>
    </row>
    <row r="1835" spans="1:36" s="32" customFormat="1" hidden="1" outlineLevel="1" x14ac:dyDescent="0.2">
      <c r="A1835"/>
      <c r="B1835" s="19">
        <v>3</v>
      </c>
      <c r="C1835" s="383">
        <v>73</v>
      </c>
      <c r="D1835" s="20" t="s">
        <v>26</v>
      </c>
      <c r="E1835" s="153">
        <v>39987</v>
      </c>
      <c r="F1835" s="91"/>
      <c r="G1835" s="19">
        <v>3</v>
      </c>
      <c r="H1835" s="20">
        <v>73</v>
      </c>
      <c r="I1835" s="20">
        <v>73</v>
      </c>
      <c r="J1835" s="20">
        <v>73</v>
      </c>
      <c r="K1835" s="20">
        <v>0</v>
      </c>
      <c r="L1835" s="156">
        <v>39991</v>
      </c>
      <c r="M1835" s="92"/>
      <c r="N1835" s="19">
        <v>3</v>
      </c>
      <c r="O1835" s="20">
        <v>73</v>
      </c>
      <c r="P1835" s="20">
        <v>73</v>
      </c>
      <c r="Q1835" s="20">
        <v>0</v>
      </c>
      <c r="R1835" s="20">
        <v>73</v>
      </c>
      <c r="S1835" s="4">
        <v>0</v>
      </c>
      <c r="T1835" s="4">
        <v>0</v>
      </c>
      <c r="U1835" s="163">
        <v>39987</v>
      </c>
      <c r="V1835" s="106">
        <v>3</v>
      </c>
      <c r="W1835" s="20">
        <v>73</v>
      </c>
      <c r="X1835" s="437" t="str">
        <f t="shared" si="222"/>
        <v>OK</v>
      </c>
      <c r="Y1835" s="334">
        <f t="shared" si="224"/>
        <v>0</v>
      </c>
      <c r="Z1835" s="20" t="str">
        <f t="shared" si="223"/>
        <v>Black</v>
      </c>
      <c r="AA1835" s="75">
        <v>39990</v>
      </c>
      <c r="AB1835" s="1220"/>
      <c r="AC1835" s="147">
        <f t="shared" si="225"/>
        <v>3</v>
      </c>
      <c r="AD1835" s="20" t="str">
        <f t="shared" si="221"/>
        <v>OK</v>
      </c>
      <c r="AE1835" s="11" t="str">
        <f t="shared" si="226"/>
        <v>-</v>
      </c>
      <c r="AF1835" s="20" t="e">
        <f>IF(#REF!="","",AA1835-#REF!)</f>
        <v>#REF!</v>
      </c>
      <c r="AG1835" s="97"/>
      <c r="AH1835" s="62"/>
      <c r="AI1835"/>
      <c r="AJ1835"/>
    </row>
    <row r="1836" spans="1:36" s="32" customFormat="1" hidden="1" outlineLevel="1" x14ac:dyDescent="0.2">
      <c r="A1836"/>
      <c r="B1836" s="19">
        <v>4</v>
      </c>
      <c r="C1836" s="383">
        <v>20</v>
      </c>
      <c r="D1836" s="20" t="s">
        <v>29</v>
      </c>
      <c r="E1836" s="153">
        <v>39987</v>
      </c>
      <c r="F1836" s="91"/>
      <c r="G1836" s="19">
        <v>4</v>
      </c>
      <c r="H1836" s="20">
        <v>20</v>
      </c>
      <c r="I1836" s="20">
        <v>20</v>
      </c>
      <c r="J1836" s="20">
        <v>20</v>
      </c>
      <c r="K1836" s="20">
        <v>0</v>
      </c>
      <c r="L1836" s="156">
        <v>39991</v>
      </c>
      <c r="M1836" s="92"/>
      <c r="N1836" s="19">
        <v>4</v>
      </c>
      <c r="O1836" s="20">
        <v>20</v>
      </c>
      <c r="P1836" s="20">
        <v>20</v>
      </c>
      <c r="Q1836" s="20">
        <v>0</v>
      </c>
      <c r="R1836" s="20">
        <v>20</v>
      </c>
      <c r="S1836" s="4">
        <v>0</v>
      </c>
      <c r="T1836" s="4">
        <v>0</v>
      </c>
      <c r="U1836" s="163">
        <v>39987</v>
      </c>
      <c r="V1836" s="106">
        <v>4</v>
      </c>
      <c r="W1836" s="20">
        <v>20</v>
      </c>
      <c r="X1836" s="437" t="str">
        <f t="shared" si="222"/>
        <v>OK</v>
      </c>
      <c r="Y1836" s="334">
        <f t="shared" si="224"/>
        <v>0</v>
      </c>
      <c r="Z1836" s="20" t="str">
        <f t="shared" si="223"/>
        <v>Credial</v>
      </c>
      <c r="AA1836" s="75">
        <v>39991</v>
      </c>
      <c r="AB1836" s="1220"/>
      <c r="AC1836" s="147">
        <f t="shared" si="225"/>
        <v>4</v>
      </c>
      <c r="AD1836" s="20" t="str">
        <f t="shared" si="221"/>
        <v>OK</v>
      </c>
      <c r="AE1836" s="11" t="str">
        <f t="shared" si="226"/>
        <v>-</v>
      </c>
      <c r="AF1836" s="20" t="e">
        <f>IF(#REF!="","",AA1836-#REF!)</f>
        <v>#REF!</v>
      </c>
      <c r="AG1836" s="97"/>
      <c r="AH1836" s="62"/>
      <c r="AI1836"/>
      <c r="AJ1836"/>
    </row>
    <row r="1837" spans="1:36" s="32" customFormat="1" hidden="1" outlineLevel="1" x14ac:dyDescent="0.2">
      <c r="A1837"/>
      <c r="B1837" s="19">
        <v>5</v>
      </c>
      <c r="C1837" s="383">
        <v>364</v>
      </c>
      <c r="D1837" s="20" t="s">
        <v>54</v>
      </c>
      <c r="E1837" s="153">
        <v>39987</v>
      </c>
      <c r="F1837" s="91"/>
      <c r="G1837" s="19">
        <v>5</v>
      </c>
      <c r="H1837" s="20">
        <v>364</v>
      </c>
      <c r="I1837" s="20">
        <v>364</v>
      </c>
      <c r="J1837" s="20">
        <v>364</v>
      </c>
      <c r="K1837" s="20">
        <v>0</v>
      </c>
      <c r="L1837" s="156">
        <v>39991</v>
      </c>
      <c r="M1837" s="92"/>
      <c r="N1837" s="19">
        <v>5</v>
      </c>
      <c r="O1837" s="20">
        <v>364</v>
      </c>
      <c r="P1837" s="20">
        <v>364</v>
      </c>
      <c r="Q1837" s="20">
        <v>0</v>
      </c>
      <c r="R1837" s="20">
        <v>364</v>
      </c>
      <c r="S1837" s="4">
        <v>0</v>
      </c>
      <c r="T1837" s="4">
        <v>0</v>
      </c>
      <c r="U1837" s="163">
        <v>39987</v>
      </c>
      <c r="V1837" s="106">
        <v>5</v>
      </c>
      <c r="W1837" s="20">
        <v>364</v>
      </c>
      <c r="X1837" s="437" t="str">
        <f t="shared" si="222"/>
        <v>OK</v>
      </c>
      <c r="Y1837" s="334">
        <f t="shared" si="224"/>
        <v>0</v>
      </c>
      <c r="Z1837" s="20" t="str">
        <f t="shared" si="223"/>
        <v>Ikea</v>
      </c>
      <c r="AA1837" s="75">
        <v>39990</v>
      </c>
      <c r="AB1837" s="1220"/>
      <c r="AC1837" s="147">
        <f t="shared" si="225"/>
        <v>3</v>
      </c>
      <c r="AD1837" s="20" t="str">
        <f t="shared" si="221"/>
        <v>OK</v>
      </c>
      <c r="AE1837" s="11" t="str">
        <f t="shared" si="226"/>
        <v>-</v>
      </c>
      <c r="AF1837" s="20" t="e">
        <f>IF(#REF!="","",AA1837-#REF!)</f>
        <v>#REF!</v>
      </c>
      <c r="AG1837" s="97"/>
      <c r="AH1837" s="62"/>
      <c r="AI1837"/>
      <c r="AJ1837"/>
    </row>
    <row r="1838" spans="1:36" s="32" customFormat="1" hidden="1" outlineLevel="1" x14ac:dyDescent="0.2">
      <c r="A1838"/>
      <c r="B1838" s="19">
        <v>6</v>
      </c>
      <c r="C1838" s="383">
        <v>9</v>
      </c>
      <c r="D1838" s="20" t="s">
        <v>31</v>
      </c>
      <c r="E1838" s="153">
        <v>39987</v>
      </c>
      <c r="F1838" s="91"/>
      <c r="G1838" s="19">
        <v>6</v>
      </c>
      <c r="H1838" s="20">
        <v>9</v>
      </c>
      <c r="I1838" s="20">
        <v>9</v>
      </c>
      <c r="J1838" s="20">
        <v>9</v>
      </c>
      <c r="K1838" s="20">
        <v>0</v>
      </c>
      <c r="L1838" s="156">
        <v>39991</v>
      </c>
      <c r="M1838" s="92"/>
      <c r="N1838" s="19">
        <v>6</v>
      </c>
      <c r="O1838" s="20">
        <v>9</v>
      </c>
      <c r="P1838" s="20">
        <v>9</v>
      </c>
      <c r="Q1838" s="20">
        <v>0</v>
      </c>
      <c r="R1838" s="20">
        <v>9</v>
      </c>
      <c r="S1838" s="4">
        <v>0</v>
      </c>
      <c r="T1838" s="4">
        <v>0</v>
      </c>
      <c r="U1838" s="163">
        <v>39987</v>
      </c>
      <c r="V1838" s="106">
        <v>6</v>
      </c>
      <c r="W1838" s="20">
        <v>9</v>
      </c>
      <c r="X1838" s="437" t="str">
        <f t="shared" si="222"/>
        <v>OK</v>
      </c>
      <c r="Y1838" s="334">
        <f t="shared" si="224"/>
        <v>0</v>
      </c>
      <c r="Z1838" s="20" t="str">
        <f t="shared" si="223"/>
        <v>Moviflor</v>
      </c>
      <c r="AA1838" s="75">
        <v>39991</v>
      </c>
      <c r="AB1838" s="1220"/>
      <c r="AC1838" s="147">
        <f t="shared" si="225"/>
        <v>4</v>
      </c>
      <c r="AD1838" s="20" t="str">
        <f t="shared" si="221"/>
        <v>OK</v>
      </c>
      <c r="AE1838" s="11" t="str">
        <f t="shared" si="226"/>
        <v>-</v>
      </c>
      <c r="AF1838" s="20" t="e">
        <f>IF(#REF!="","",AA1838-#REF!)</f>
        <v>#REF!</v>
      </c>
      <c r="AG1838" s="97"/>
      <c r="AH1838" s="62"/>
      <c r="AI1838"/>
      <c r="AJ1838"/>
    </row>
    <row r="1839" spans="1:36" s="32" customFormat="1" hidden="1" outlineLevel="1" x14ac:dyDescent="0.2">
      <c r="A1839"/>
      <c r="B1839" s="19">
        <v>7</v>
      </c>
      <c r="C1839" s="383">
        <v>207</v>
      </c>
      <c r="D1839" s="20" t="s">
        <v>32</v>
      </c>
      <c r="E1839" s="153">
        <v>39987</v>
      </c>
      <c r="F1839" s="91"/>
      <c r="G1839" s="19">
        <v>7</v>
      </c>
      <c r="H1839" s="20">
        <v>207</v>
      </c>
      <c r="I1839" s="20">
        <v>207</v>
      </c>
      <c r="J1839" s="20">
        <v>207</v>
      </c>
      <c r="K1839" s="20">
        <v>0</v>
      </c>
      <c r="L1839" s="156">
        <v>39991</v>
      </c>
      <c r="M1839" s="92"/>
      <c r="N1839" s="19">
        <v>7</v>
      </c>
      <c r="O1839" s="20">
        <v>207</v>
      </c>
      <c r="P1839" s="20">
        <v>207</v>
      </c>
      <c r="Q1839" s="20">
        <v>0</v>
      </c>
      <c r="R1839" s="20">
        <v>207</v>
      </c>
      <c r="S1839" s="4">
        <v>0</v>
      </c>
      <c r="T1839" s="4">
        <v>0</v>
      </c>
      <c r="U1839" s="163">
        <v>39987</v>
      </c>
      <c r="V1839" s="106">
        <v>7</v>
      </c>
      <c r="W1839" s="20">
        <v>207</v>
      </c>
      <c r="X1839" s="437" t="str">
        <f t="shared" si="222"/>
        <v>OK</v>
      </c>
      <c r="Y1839" s="334">
        <f t="shared" si="224"/>
        <v>0</v>
      </c>
      <c r="Z1839" s="20" t="str">
        <f t="shared" si="223"/>
        <v>Conforama</v>
      </c>
      <c r="AA1839" s="75">
        <v>39990</v>
      </c>
      <c r="AB1839" s="1220"/>
      <c r="AC1839" s="147">
        <f t="shared" si="225"/>
        <v>3</v>
      </c>
      <c r="AD1839" s="20" t="str">
        <f t="shared" si="221"/>
        <v>OK</v>
      </c>
      <c r="AE1839" s="11" t="str">
        <f t="shared" si="226"/>
        <v>-</v>
      </c>
      <c r="AF1839" s="20" t="e">
        <f>IF(#REF!="","",AA1839-#REF!)</f>
        <v>#REF!</v>
      </c>
      <c r="AG1839" s="97"/>
      <c r="AH1839" s="62"/>
      <c r="AI1839"/>
      <c r="AJ1839"/>
    </row>
    <row r="1840" spans="1:36" s="32" customFormat="1" hidden="1" outlineLevel="1" x14ac:dyDescent="0.2">
      <c r="A1840"/>
      <c r="B1840" s="19">
        <v>8</v>
      </c>
      <c r="C1840" s="383">
        <v>18</v>
      </c>
      <c r="D1840" s="20" t="s">
        <v>34</v>
      </c>
      <c r="E1840" s="153">
        <v>39987</v>
      </c>
      <c r="F1840" s="91"/>
      <c r="G1840" s="19">
        <v>8</v>
      </c>
      <c r="H1840" s="20">
        <v>18</v>
      </c>
      <c r="I1840" s="20">
        <v>18</v>
      </c>
      <c r="J1840" s="20">
        <v>18</v>
      </c>
      <c r="K1840" s="20">
        <v>0</v>
      </c>
      <c r="L1840" s="156">
        <v>39991</v>
      </c>
      <c r="M1840" s="92"/>
      <c r="N1840" s="19">
        <v>8</v>
      </c>
      <c r="O1840" s="20">
        <v>18</v>
      </c>
      <c r="P1840" s="20">
        <v>18</v>
      </c>
      <c r="Q1840" s="20">
        <v>0</v>
      </c>
      <c r="R1840" s="20">
        <v>18</v>
      </c>
      <c r="S1840" s="4">
        <v>0</v>
      </c>
      <c r="T1840" s="4">
        <v>0</v>
      </c>
      <c r="U1840" s="163">
        <v>39987</v>
      </c>
      <c r="V1840" s="106">
        <v>8</v>
      </c>
      <c r="W1840" s="20">
        <v>18</v>
      </c>
      <c r="X1840" s="437" t="str">
        <f t="shared" si="222"/>
        <v>OK</v>
      </c>
      <c r="Y1840" s="334">
        <f t="shared" si="224"/>
        <v>0</v>
      </c>
      <c r="Z1840" s="20" t="str">
        <f t="shared" si="223"/>
        <v>Euronics</v>
      </c>
      <c r="AA1840" s="75">
        <v>39991</v>
      </c>
      <c r="AB1840" s="1220"/>
      <c r="AC1840" s="147">
        <f t="shared" si="225"/>
        <v>4</v>
      </c>
      <c r="AD1840" s="20" t="str">
        <f t="shared" si="221"/>
        <v>OK</v>
      </c>
      <c r="AE1840" s="11" t="str">
        <f t="shared" si="226"/>
        <v>-</v>
      </c>
      <c r="AF1840" s="20" t="e">
        <f>IF(#REF!="","",AA1840-#REF!)</f>
        <v>#REF!</v>
      </c>
      <c r="AG1840" s="97"/>
      <c r="AH1840" s="62"/>
      <c r="AI1840"/>
      <c r="AJ1840"/>
    </row>
    <row r="1841" spans="1:36" s="32" customFormat="1" hidden="1" outlineLevel="1" x14ac:dyDescent="0.2">
      <c r="A1841"/>
      <c r="B1841" s="19">
        <v>9</v>
      </c>
      <c r="C1841" s="383">
        <v>7</v>
      </c>
      <c r="D1841" s="20" t="s">
        <v>35</v>
      </c>
      <c r="E1841" s="153">
        <v>39987</v>
      </c>
      <c r="F1841" s="91"/>
      <c r="G1841" s="19">
        <v>9</v>
      </c>
      <c r="H1841" s="20">
        <v>7</v>
      </c>
      <c r="I1841" s="20">
        <v>7</v>
      </c>
      <c r="J1841" s="20">
        <v>7</v>
      </c>
      <c r="K1841" s="20">
        <v>0</v>
      </c>
      <c r="L1841" s="156">
        <v>39991</v>
      </c>
      <c r="M1841" s="92"/>
      <c r="N1841" s="19">
        <v>9</v>
      </c>
      <c r="O1841" s="20">
        <v>7</v>
      </c>
      <c r="P1841" s="20">
        <v>7</v>
      </c>
      <c r="Q1841" s="20">
        <v>0</v>
      </c>
      <c r="R1841" s="20">
        <v>7</v>
      </c>
      <c r="S1841" s="4">
        <v>0</v>
      </c>
      <c r="T1841" s="4">
        <v>0</v>
      </c>
      <c r="U1841" s="163">
        <v>39987</v>
      </c>
      <c r="V1841" s="106">
        <v>9</v>
      </c>
      <c r="W1841" s="20">
        <v>7</v>
      </c>
      <c r="X1841" s="437" t="str">
        <f t="shared" si="222"/>
        <v>OK</v>
      </c>
      <c r="Y1841" s="334">
        <f t="shared" si="224"/>
        <v>0</v>
      </c>
      <c r="Z1841" s="20" t="str">
        <f t="shared" si="223"/>
        <v>Tien 21</v>
      </c>
      <c r="AA1841" s="75">
        <v>39991</v>
      </c>
      <c r="AB1841" s="1220"/>
      <c r="AC1841" s="147">
        <f t="shared" si="225"/>
        <v>4</v>
      </c>
      <c r="AD1841" s="20" t="str">
        <f t="shared" si="221"/>
        <v>OK</v>
      </c>
      <c r="AE1841" s="11" t="str">
        <f t="shared" si="226"/>
        <v>-</v>
      </c>
      <c r="AF1841" s="20" t="e">
        <f>IF(#REF!="","",AA1841-#REF!)</f>
        <v>#REF!</v>
      </c>
      <c r="AG1841" s="97"/>
      <c r="AH1841" s="62"/>
      <c r="AI1841"/>
      <c r="AJ1841"/>
    </row>
    <row r="1842" spans="1:36" s="32" customFormat="1" hidden="1" outlineLevel="1" x14ac:dyDescent="0.2">
      <c r="A1842"/>
      <c r="B1842" s="19">
        <v>10</v>
      </c>
      <c r="C1842" s="383">
        <v>4</v>
      </c>
      <c r="D1842" s="20" t="s">
        <v>36</v>
      </c>
      <c r="E1842" s="153">
        <v>39987</v>
      </c>
      <c r="F1842" s="91"/>
      <c r="G1842" s="19">
        <v>10</v>
      </c>
      <c r="H1842" s="20">
        <v>4</v>
      </c>
      <c r="I1842" s="20">
        <v>4</v>
      </c>
      <c r="J1842" s="20">
        <v>4</v>
      </c>
      <c r="K1842" s="20">
        <v>0</v>
      </c>
      <c r="L1842" s="156">
        <v>39991</v>
      </c>
      <c r="M1842" s="92"/>
      <c r="N1842" s="19">
        <v>10</v>
      </c>
      <c r="O1842" s="20">
        <v>4</v>
      </c>
      <c r="P1842" s="20">
        <v>4</v>
      </c>
      <c r="Q1842" s="20">
        <v>0</v>
      </c>
      <c r="R1842" s="20">
        <v>4</v>
      </c>
      <c r="S1842" s="4">
        <v>0</v>
      </c>
      <c r="T1842" s="4">
        <v>0</v>
      </c>
      <c r="U1842" s="163">
        <v>39987</v>
      </c>
      <c r="V1842" s="106">
        <v>10</v>
      </c>
      <c r="W1842" s="20">
        <v>4</v>
      </c>
      <c r="X1842" s="437" t="str">
        <f t="shared" si="222"/>
        <v>OK</v>
      </c>
      <c r="Y1842" s="334">
        <f t="shared" si="224"/>
        <v>0</v>
      </c>
      <c r="Z1842" s="20" t="str">
        <f t="shared" si="223"/>
        <v>Confort</v>
      </c>
      <c r="AA1842" s="75">
        <v>39991</v>
      </c>
      <c r="AB1842" s="1220"/>
      <c r="AC1842" s="147">
        <f t="shared" si="225"/>
        <v>4</v>
      </c>
      <c r="AD1842" s="20" t="str">
        <f t="shared" si="221"/>
        <v>OK</v>
      </c>
      <c r="AE1842" s="11" t="str">
        <f t="shared" si="226"/>
        <v>-</v>
      </c>
      <c r="AF1842" s="20" t="e">
        <f>IF(#REF!="","",AA1842-#REF!)</f>
        <v>#REF!</v>
      </c>
      <c r="AG1842" s="97"/>
      <c r="AH1842" s="62"/>
      <c r="AI1842"/>
      <c r="AJ1842"/>
    </row>
    <row r="1843" spans="1:36" s="32" customFormat="1" hidden="1" outlineLevel="1" x14ac:dyDescent="0.2">
      <c r="A1843"/>
      <c r="B1843" s="22">
        <v>11</v>
      </c>
      <c r="C1843" s="404">
        <v>1</v>
      </c>
      <c r="D1843" s="21" t="s">
        <v>37</v>
      </c>
      <c r="E1843" s="153">
        <v>39987</v>
      </c>
      <c r="F1843" s="91"/>
      <c r="G1843" s="22">
        <v>11</v>
      </c>
      <c r="H1843" s="21">
        <v>1</v>
      </c>
      <c r="I1843" s="21">
        <v>1</v>
      </c>
      <c r="J1843" s="21">
        <v>1</v>
      </c>
      <c r="K1843" s="21">
        <v>0</v>
      </c>
      <c r="L1843" s="157">
        <v>39991</v>
      </c>
      <c r="M1843" s="92"/>
      <c r="N1843" s="22">
        <v>11</v>
      </c>
      <c r="O1843" s="21">
        <v>1</v>
      </c>
      <c r="P1843" s="21">
        <v>1</v>
      </c>
      <c r="Q1843" s="21">
        <v>0</v>
      </c>
      <c r="R1843" s="21">
        <v>1</v>
      </c>
      <c r="S1843" s="14">
        <v>0</v>
      </c>
      <c r="T1843" s="14">
        <v>0</v>
      </c>
      <c r="U1843" s="163">
        <v>39987</v>
      </c>
      <c r="V1843" s="108">
        <v>11</v>
      </c>
      <c r="W1843" s="21">
        <v>1</v>
      </c>
      <c r="X1843" s="437" t="str">
        <f t="shared" si="222"/>
        <v>OK</v>
      </c>
      <c r="Y1843" s="334">
        <f t="shared" si="224"/>
        <v>0</v>
      </c>
      <c r="Z1843" s="21" t="str">
        <f t="shared" si="223"/>
        <v>Solmar</v>
      </c>
      <c r="AA1843" s="75">
        <v>39991</v>
      </c>
      <c r="AB1843" s="1221"/>
      <c r="AC1843" s="147">
        <f t="shared" si="225"/>
        <v>4</v>
      </c>
      <c r="AD1843" s="20" t="str">
        <f t="shared" si="221"/>
        <v>OK</v>
      </c>
      <c r="AE1843" s="11" t="str">
        <f t="shared" si="226"/>
        <v>-</v>
      </c>
      <c r="AF1843" s="20" t="e">
        <f>IF(#REF!="","",AA1843-#REF!)</f>
        <v>#REF!</v>
      </c>
      <c r="AG1843" s="97"/>
      <c r="AH1843" s="62"/>
      <c r="AI1843"/>
      <c r="AJ1843"/>
    </row>
    <row r="1844" spans="1:36" s="32" customFormat="1" hidden="1" outlineLevel="1" x14ac:dyDescent="0.2">
      <c r="A1844"/>
      <c r="B1844" s="19">
        <v>1</v>
      </c>
      <c r="C1844" s="383">
        <v>63</v>
      </c>
      <c r="D1844" s="20" t="s">
        <v>24</v>
      </c>
      <c r="E1844" s="153">
        <v>39990</v>
      </c>
      <c r="F1844" s="91"/>
      <c r="G1844" s="19">
        <v>1</v>
      </c>
      <c r="H1844" s="20">
        <v>63</v>
      </c>
      <c r="I1844" s="20">
        <v>63</v>
      </c>
      <c r="J1844" s="20">
        <v>63</v>
      </c>
      <c r="K1844" s="20">
        <v>0</v>
      </c>
      <c r="L1844" s="156">
        <v>39995</v>
      </c>
      <c r="M1844" s="92"/>
      <c r="N1844" s="19">
        <v>1</v>
      </c>
      <c r="O1844" s="20">
        <v>63</v>
      </c>
      <c r="P1844" s="20">
        <v>63</v>
      </c>
      <c r="Q1844" s="20">
        <v>0</v>
      </c>
      <c r="R1844" s="20">
        <v>63</v>
      </c>
      <c r="S1844" s="4">
        <v>0</v>
      </c>
      <c r="T1844" s="4">
        <v>0</v>
      </c>
      <c r="U1844" s="163">
        <v>39993</v>
      </c>
      <c r="V1844" s="106">
        <v>1</v>
      </c>
      <c r="W1844" s="20">
        <v>63</v>
      </c>
      <c r="X1844" s="437" t="str">
        <f t="shared" si="222"/>
        <v>OK</v>
      </c>
      <c r="Y1844" s="334">
        <f t="shared" si="224"/>
        <v>0</v>
      </c>
      <c r="Z1844" s="20" t="str">
        <f t="shared" si="223"/>
        <v>White</v>
      </c>
      <c r="AA1844" s="75">
        <v>39996</v>
      </c>
      <c r="AB1844" s="1219">
        <f>SUM(W1844:W1852)</f>
        <v>477</v>
      </c>
      <c r="AC1844" s="147">
        <f t="shared" si="225"/>
        <v>6</v>
      </c>
      <c r="AD1844" s="20" t="str">
        <f t="shared" ref="AD1844:AD1908" si="227">IF(AA1844&gt;0,"OK","Pendente")</f>
        <v>OK</v>
      </c>
      <c r="AE1844" s="11" t="str">
        <f t="shared" si="226"/>
        <v>-</v>
      </c>
      <c r="AF1844" s="20" t="e">
        <f>IF(#REF!="","",AA1844-#REF!)</f>
        <v>#REF!</v>
      </c>
      <c r="AG1844" s="97"/>
      <c r="AH1844" s="62"/>
      <c r="AI1844"/>
      <c r="AJ1844"/>
    </row>
    <row r="1845" spans="1:36" s="32" customFormat="1" hidden="1" outlineLevel="1" x14ac:dyDescent="0.2">
      <c r="A1845"/>
      <c r="B1845" s="19">
        <v>2</v>
      </c>
      <c r="C1845" s="383">
        <v>27</v>
      </c>
      <c r="D1845" s="20" t="s">
        <v>25</v>
      </c>
      <c r="E1845" s="153">
        <v>39990</v>
      </c>
      <c r="F1845" s="91"/>
      <c r="G1845" s="19">
        <v>2</v>
      </c>
      <c r="H1845" s="20">
        <v>27</v>
      </c>
      <c r="I1845" s="20">
        <v>27</v>
      </c>
      <c r="J1845" s="20">
        <v>27</v>
      </c>
      <c r="K1845" s="20">
        <v>0</v>
      </c>
      <c r="L1845" s="156">
        <v>39995</v>
      </c>
      <c r="M1845" s="92"/>
      <c r="N1845" s="19">
        <v>2</v>
      </c>
      <c r="O1845" s="20">
        <v>27</v>
      </c>
      <c r="P1845" s="20">
        <v>27</v>
      </c>
      <c r="Q1845" s="20">
        <v>0</v>
      </c>
      <c r="R1845" s="20">
        <v>27</v>
      </c>
      <c r="S1845" s="4">
        <v>0</v>
      </c>
      <c r="T1845" s="4">
        <v>0</v>
      </c>
      <c r="U1845" s="163">
        <v>39993</v>
      </c>
      <c r="V1845" s="106">
        <v>2</v>
      </c>
      <c r="W1845" s="20">
        <v>27</v>
      </c>
      <c r="X1845" s="437" t="str">
        <f t="shared" si="222"/>
        <v>OK</v>
      </c>
      <c r="Y1845" s="334">
        <f t="shared" si="224"/>
        <v>0</v>
      </c>
      <c r="Z1845" s="20" t="str">
        <f t="shared" si="223"/>
        <v>Green</v>
      </c>
      <c r="AA1845" s="75">
        <v>39996</v>
      </c>
      <c r="AB1845" s="1220"/>
      <c r="AC1845" s="147">
        <f t="shared" si="225"/>
        <v>6</v>
      </c>
      <c r="AD1845" s="20" t="str">
        <f t="shared" si="227"/>
        <v>OK</v>
      </c>
      <c r="AE1845" s="11" t="str">
        <f t="shared" si="226"/>
        <v>-</v>
      </c>
      <c r="AF1845" s="20" t="e">
        <f>IF(#REF!="","",AA1845-#REF!)</f>
        <v>#REF!</v>
      </c>
      <c r="AG1845" s="97"/>
      <c r="AH1845" s="62"/>
      <c r="AI1845"/>
      <c r="AJ1845"/>
    </row>
    <row r="1846" spans="1:36" s="32" customFormat="1" hidden="1" outlineLevel="1" x14ac:dyDescent="0.2">
      <c r="A1846"/>
      <c r="B1846" s="19">
        <v>3</v>
      </c>
      <c r="C1846" s="383">
        <v>63</v>
      </c>
      <c r="D1846" s="20" t="s">
        <v>26</v>
      </c>
      <c r="E1846" s="153">
        <v>39990</v>
      </c>
      <c r="F1846" s="91"/>
      <c r="G1846" s="19">
        <v>3</v>
      </c>
      <c r="H1846" s="20">
        <v>63</v>
      </c>
      <c r="I1846" s="20">
        <v>63</v>
      </c>
      <c r="J1846" s="20">
        <v>63</v>
      </c>
      <c r="K1846" s="20">
        <v>0</v>
      </c>
      <c r="L1846" s="156">
        <v>39995</v>
      </c>
      <c r="M1846" s="92"/>
      <c r="N1846" s="19">
        <v>3</v>
      </c>
      <c r="O1846" s="20">
        <v>63</v>
      </c>
      <c r="P1846" s="20">
        <v>63</v>
      </c>
      <c r="Q1846" s="20">
        <v>0</v>
      </c>
      <c r="R1846" s="20">
        <v>63</v>
      </c>
      <c r="S1846" s="4">
        <v>0</v>
      </c>
      <c r="T1846" s="4">
        <v>0</v>
      </c>
      <c r="U1846" s="163">
        <v>39993</v>
      </c>
      <c r="V1846" s="106">
        <v>3</v>
      </c>
      <c r="W1846" s="20">
        <v>63</v>
      </c>
      <c r="X1846" s="437" t="str">
        <f t="shared" si="222"/>
        <v>OK</v>
      </c>
      <c r="Y1846" s="334">
        <f t="shared" si="224"/>
        <v>0</v>
      </c>
      <c r="Z1846" s="20" t="str">
        <f t="shared" si="223"/>
        <v>Black</v>
      </c>
      <c r="AA1846" s="75">
        <v>39996</v>
      </c>
      <c r="AB1846" s="1220"/>
      <c r="AC1846" s="147">
        <f t="shared" si="225"/>
        <v>6</v>
      </c>
      <c r="AD1846" s="20" t="str">
        <f t="shared" si="227"/>
        <v>OK</v>
      </c>
      <c r="AE1846" s="11" t="str">
        <f t="shared" si="226"/>
        <v>-</v>
      </c>
      <c r="AF1846" s="20" t="e">
        <f>IF(#REF!="","",AA1846-#REF!)</f>
        <v>#REF!</v>
      </c>
      <c r="AG1846" s="97"/>
      <c r="AH1846" s="62"/>
      <c r="AI1846"/>
      <c r="AJ1846"/>
    </row>
    <row r="1847" spans="1:36" s="32" customFormat="1" hidden="1" outlineLevel="1" x14ac:dyDescent="0.2">
      <c r="A1847"/>
      <c r="B1847" s="19">
        <v>4</v>
      </c>
      <c r="C1847" s="383">
        <v>134</v>
      </c>
      <c r="D1847" s="20" t="s">
        <v>29</v>
      </c>
      <c r="E1847" s="153">
        <v>39990</v>
      </c>
      <c r="F1847" s="91"/>
      <c r="G1847" s="19">
        <v>4</v>
      </c>
      <c r="H1847" s="20">
        <v>134</v>
      </c>
      <c r="I1847" s="20">
        <v>134</v>
      </c>
      <c r="J1847" s="20">
        <v>134</v>
      </c>
      <c r="K1847" s="20">
        <v>0</v>
      </c>
      <c r="L1847" s="156">
        <v>39995</v>
      </c>
      <c r="M1847" s="92"/>
      <c r="N1847" s="19">
        <v>4</v>
      </c>
      <c r="O1847" s="20">
        <v>134</v>
      </c>
      <c r="P1847" s="20">
        <v>134</v>
      </c>
      <c r="Q1847" s="20">
        <v>0</v>
      </c>
      <c r="R1847" s="20">
        <v>134</v>
      </c>
      <c r="S1847" s="4">
        <v>0</v>
      </c>
      <c r="T1847" s="4">
        <v>0</v>
      </c>
      <c r="U1847" s="163">
        <v>39993</v>
      </c>
      <c r="V1847" s="106">
        <v>4</v>
      </c>
      <c r="W1847" s="20">
        <v>134</v>
      </c>
      <c r="X1847" s="437" t="str">
        <f t="shared" si="222"/>
        <v>OK</v>
      </c>
      <c r="Y1847" s="334">
        <f t="shared" si="224"/>
        <v>0</v>
      </c>
      <c r="Z1847" s="20" t="str">
        <f t="shared" si="223"/>
        <v>Credial</v>
      </c>
      <c r="AA1847" s="75">
        <v>39996</v>
      </c>
      <c r="AB1847" s="1220"/>
      <c r="AC1847" s="147">
        <f t="shared" si="225"/>
        <v>6</v>
      </c>
      <c r="AD1847" s="20" t="str">
        <f t="shared" si="227"/>
        <v>OK</v>
      </c>
      <c r="AE1847" s="11" t="str">
        <f t="shared" si="226"/>
        <v>-</v>
      </c>
      <c r="AF1847" s="20" t="e">
        <f>IF(#REF!="","",AA1847-#REF!)</f>
        <v>#REF!</v>
      </c>
      <c r="AG1847" s="97"/>
      <c r="AH1847" s="62"/>
      <c r="AI1847"/>
      <c r="AJ1847"/>
    </row>
    <row r="1848" spans="1:36" s="32" customFormat="1" hidden="1" outlineLevel="1" x14ac:dyDescent="0.2">
      <c r="A1848"/>
      <c r="B1848" s="19">
        <v>5</v>
      </c>
      <c r="C1848" s="383">
        <v>123</v>
      </c>
      <c r="D1848" s="20" t="s">
        <v>54</v>
      </c>
      <c r="E1848" s="153">
        <v>39990</v>
      </c>
      <c r="F1848" s="91"/>
      <c r="G1848" s="19">
        <v>5</v>
      </c>
      <c r="H1848" s="20">
        <v>123</v>
      </c>
      <c r="I1848" s="20">
        <v>123</v>
      </c>
      <c r="J1848" s="20">
        <v>123</v>
      </c>
      <c r="K1848" s="20">
        <v>0</v>
      </c>
      <c r="L1848" s="156">
        <v>39995</v>
      </c>
      <c r="M1848" s="92"/>
      <c r="N1848" s="19">
        <v>5</v>
      </c>
      <c r="O1848" s="20">
        <v>123</v>
      </c>
      <c r="P1848" s="20">
        <v>123</v>
      </c>
      <c r="Q1848" s="20">
        <v>0</v>
      </c>
      <c r="R1848" s="20">
        <v>123</v>
      </c>
      <c r="S1848" s="4">
        <v>0</v>
      </c>
      <c r="T1848" s="4">
        <v>0</v>
      </c>
      <c r="U1848" s="163">
        <v>39993</v>
      </c>
      <c r="V1848" s="106">
        <v>5</v>
      </c>
      <c r="W1848" s="20">
        <v>123</v>
      </c>
      <c r="X1848" s="437" t="str">
        <f t="shared" si="222"/>
        <v>OK</v>
      </c>
      <c r="Y1848" s="334">
        <f t="shared" si="224"/>
        <v>0</v>
      </c>
      <c r="Z1848" s="20" t="str">
        <f t="shared" si="223"/>
        <v>Ikea</v>
      </c>
      <c r="AA1848" s="75">
        <v>39996</v>
      </c>
      <c r="AB1848" s="1220"/>
      <c r="AC1848" s="147">
        <f t="shared" si="225"/>
        <v>6</v>
      </c>
      <c r="AD1848" s="20" t="str">
        <f t="shared" si="227"/>
        <v>OK</v>
      </c>
      <c r="AE1848" s="11" t="str">
        <f t="shared" si="226"/>
        <v>-</v>
      </c>
      <c r="AF1848" s="20" t="e">
        <f>IF(#REF!="","",AA1848-#REF!)</f>
        <v>#REF!</v>
      </c>
      <c r="AG1848" s="97"/>
      <c r="AH1848" s="62"/>
      <c r="AI1848"/>
      <c r="AJ1848"/>
    </row>
    <row r="1849" spans="1:36" s="32" customFormat="1" hidden="1" outlineLevel="1" x14ac:dyDescent="0.2">
      <c r="A1849"/>
      <c r="B1849" s="19">
        <v>6</v>
      </c>
      <c r="C1849" s="383">
        <v>4</v>
      </c>
      <c r="D1849" s="20" t="s">
        <v>31</v>
      </c>
      <c r="E1849" s="153">
        <v>39990</v>
      </c>
      <c r="F1849" s="91"/>
      <c r="G1849" s="19">
        <v>6</v>
      </c>
      <c r="H1849" s="20">
        <v>4</v>
      </c>
      <c r="I1849" s="20">
        <v>4</v>
      </c>
      <c r="J1849" s="20">
        <v>4</v>
      </c>
      <c r="K1849" s="20">
        <v>0</v>
      </c>
      <c r="L1849" s="156">
        <v>39995</v>
      </c>
      <c r="M1849" s="92"/>
      <c r="N1849" s="19">
        <v>6</v>
      </c>
      <c r="O1849" s="20">
        <v>4</v>
      </c>
      <c r="P1849" s="20">
        <v>4</v>
      </c>
      <c r="Q1849" s="20">
        <v>0</v>
      </c>
      <c r="R1849" s="20">
        <v>4</v>
      </c>
      <c r="S1849" s="4">
        <v>0</v>
      </c>
      <c r="T1849" s="4">
        <v>0</v>
      </c>
      <c r="U1849" s="163">
        <v>39993</v>
      </c>
      <c r="V1849" s="106">
        <v>6</v>
      </c>
      <c r="W1849" s="20">
        <v>4</v>
      </c>
      <c r="X1849" s="437" t="str">
        <f t="shared" si="222"/>
        <v>OK</v>
      </c>
      <c r="Y1849" s="334">
        <f t="shared" si="224"/>
        <v>0</v>
      </c>
      <c r="Z1849" s="20" t="str">
        <f t="shared" si="223"/>
        <v>Moviflor</v>
      </c>
      <c r="AA1849" s="75">
        <v>39996</v>
      </c>
      <c r="AB1849" s="1220"/>
      <c r="AC1849" s="147">
        <f t="shared" si="225"/>
        <v>6</v>
      </c>
      <c r="AD1849" s="20" t="str">
        <f t="shared" si="227"/>
        <v>OK</v>
      </c>
      <c r="AE1849" s="11" t="str">
        <f t="shared" si="226"/>
        <v>-</v>
      </c>
      <c r="AF1849" s="20" t="e">
        <f>IF(#REF!="","",AA1849-#REF!)</f>
        <v>#REF!</v>
      </c>
      <c r="AG1849" s="97"/>
      <c r="AH1849" s="62"/>
      <c r="AI1849"/>
      <c r="AJ1849"/>
    </row>
    <row r="1850" spans="1:36" s="32" customFormat="1" hidden="1" outlineLevel="1" x14ac:dyDescent="0.2">
      <c r="A1850"/>
      <c r="B1850" s="19">
        <v>7</v>
      </c>
      <c r="C1850" s="383">
        <v>57</v>
      </c>
      <c r="D1850" s="20" t="s">
        <v>32</v>
      </c>
      <c r="E1850" s="153">
        <v>39990</v>
      </c>
      <c r="F1850" s="91"/>
      <c r="G1850" s="19">
        <v>7</v>
      </c>
      <c r="H1850" s="20">
        <v>57</v>
      </c>
      <c r="I1850" s="20">
        <v>57</v>
      </c>
      <c r="J1850" s="20">
        <v>57</v>
      </c>
      <c r="K1850" s="20">
        <v>0</v>
      </c>
      <c r="L1850" s="156">
        <v>39995</v>
      </c>
      <c r="M1850" s="92"/>
      <c r="N1850" s="19">
        <v>7</v>
      </c>
      <c r="O1850" s="20">
        <v>57</v>
      </c>
      <c r="P1850" s="20">
        <v>57</v>
      </c>
      <c r="Q1850" s="20">
        <v>0</v>
      </c>
      <c r="R1850" s="20">
        <v>57</v>
      </c>
      <c r="S1850" s="4">
        <v>0</v>
      </c>
      <c r="T1850" s="4">
        <v>0</v>
      </c>
      <c r="U1850" s="163">
        <v>39993</v>
      </c>
      <c r="V1850" s="106">
        <v>7</v>
      </c>
      <c r="W1850" s="20">
        <v>57</v>
      </c>
      <c r="X1850" s="437" t="str">
        <f t="shared" si="222"/>
        <v>OK</v>
      </c>
      <c r="Y1850" s="334">
        <f t="shared" si="224"/>
        <v>0</v>
      </c>
      <c r="Z1850" s="20" t="str">
        <f t="shared" si="223"/>
        <v>Conforama</v>
      </c>
      <c r="AA1850" s="75">
        <v>39996</v>
      </c>
      <c r="AB1850" s="1220"/>
      <c r="AC1850" s="147">
        <f t="shared" si="225"/>
        <v>6</v>
      </c>
      <c r="AD1850" s="20" t="str">
        <f t="shared" si="227"/>
        <v>OK</v>
      </c>
      <c r="AE1850" s="11" t="str">
        <f t="shared" si="226"/>
        <v>-</v>
      </c>
      <c r="AF1850" s="20" t="e">
        <f>IF(#REF!="","",AA1850-#REF!)</f>
        <v>#REF!</v>
      </c>
      <c r="AG1850" s="97"/>
      <c r="AH1850" s="62"/>
      <c r="AI1850"/>
      <c r="AJ1850"/>
    </row>
    <row r="1851" spans="1:36" s="32" customFormat="1" hidden="1" outlineLevel="1" x14ac:dyDescent="0.2">
      <c r="A1851"/>
      <c r="B1851" s="19">
        <v>8</v>
      </c>
      <c r="C1851" s="383">
        <v>2</v>
      </c>
      <c r="D1851" s="20" t="s">
        <v>35</v>
      </c>
      <c r="E1851" s="153">
        <v>39990</v>
      </c>
      <c r="F1851" s="91"/>
      <c r="G1851" s="19">
        <v>8</v>
      </c>
      <c r="H1851" s="20">
        <v>2</v>
      </c>
      <c r="I1851" s="20">
        <v>2</v>
      </c>
      <c r="J1851" s="20">
        <v>2</v>
      </c>
      <c r="K1851" s="20">
        <v>0</v>
      </c>
      <c r="L1851" s="156">
        <v>39995</v>
      </c>
      <c r="M1851" s="92"/>
      <c r="N1851" s="19">
        <v>8</v>
      </c>
      <c r="O1851" s="20">
        <v>2</v>
      </c>
      <c r="P1851" s="20">
        <v>2</v>
      </c>
      <c r="Q1851" s="20">
        <v>0</v>
      </c>
      <c r="R1851" s="20">
        <v>2</v>
      </c>
      <c r="S1851" s="4">
        <v>0</v>
      </c>
      <c r="T1851" s="4">
        <v>0</v>
      </c>
      <c r="U1851" s="163">
        <v>39993</v>
      </c>
      <c r="V1851" s="106">
        <v>8</v>
      </c>
      <c r="W1851" s="20">
        <v>2</v>
      </c>
      <c r="X1851" s="437" t="str">
        <f t="shared" si="222"/>
        <v>OK</v>
      </c>
      <c r="Y1851" s="334">
        <f t="shared" si="224"/>
        <v>0</v>
      </c>
      <c r="Z1851" s="20" t="str">
        <f t="shared" si="223"/>
        <v>Tien 21</v>
      </c>
      <c r="AA1851" s="75">
        <v>39996</v>
      </c>
      <c r="AB1851" s="1220"/>
      <c r="AC1851" s="147">
        <f t="shared" si="225"/>
        <v>6</v>
      </c>
      <c r="AD1851" s="20" t="str">
        <f t="shared" si="227"/>
        <v>OK</v>
      </c>
      <c r="AE1851" s="11" t="str">
        <f t="shared" si="226"/>
        <v>-</v>
      </c>
      <c r="AF1851" s="20" t="e">
        <f>IF(#REF!="","",AA1851-#REF!)</f>
        <v>#REF!</v>
      </c>
      <c r="AG1851" s="97"/>
      <c r="AH1851" s="62"/>
      <c r="AI1851"/>
      <c r="AJ1851"/>
    </row>
    <row r="1852" spans="1:36" s="32" customFormat="1" hidden="1" outlineLevel="1" x14ac:dyDescent="0.2">
      <c r="A1852"/>
      <c r="B1852" s="22">
        <v>9</v>
      </c>
      <c r="C1852" s="404">
        <v>4</v>
      </c>
      <c r="D1852" s="21" t="s">
        <v>36</v>
      </c>
      <c r="E1852" s="153">
        <v>39990</v>
      </c>
      <c r="F1852" s="91"/>
      <c r="G1852" s="22">
        <v>9</v>
      </c>
      <c r="H1852" s="21">
        <v>4</v>
      </c>
      <c r="I1852" s="21">
        <v>4</v>
      </c>
      <c r="J1852" s="21">
        <v>4</v>
      </c>
      <c r="K1852" s="21">
        <v>0</v>
      </c>
      <c r="L1852" s="157">
        <v>39995</v>
      </c>
      <c r="M1852" s="92"/>
      <c r="N1852" s="22">
        <v>9</v>
      </c>
      <c r="O1852" s="21">
        <v>4</v>
      </c>
      <c r="P1852" s="21">
        <v>4</v>
      </c>
      <c r="Q1852" s="21">
        <v>0</v>
      </c>
      <c r="R1852" s="21">
        <v>4</v>
      </c>
      <c r="S1852" s="14">
        <v>0</v>
      </c>
      <c r="T1852" s="14">
        <v>0</v>
      </c>
      <c r="U1852" s="163">
        <v>39993</v>
      </c>
      <c r="V1852" s="108">
        <v>9</v>
      </c>
      <c r="W1852" s="21">
        <v>4</v>
      </c>
      <c r="X1852" s="437" t="str">
        <f t="shared" si="222"/>
        <v>OK</v>
      </c>
      <c r="Y1852" s="334">
        <f t="shared" si="224"/>
        <v>0</v>
      </c>
      <c r="Z1852" s="21" t="str">
        <f t="shared" si="223"/>
        <v>Confort</v>
      </c>
      <c r="AA1852" s="75">
        <v>39996</v>
      </c>
      <c r="AB1852" s="1221"/>
      <c r="AC1852" s="147">
        <f t="shared" si="225"/>
        <v>6</v>
      </c>
      <c r="AD1852" s="20" t="str">
        <f t="shared" si="227"/>
        <v>OK</v>
      </c>
      <c r="AE1852" s="11" t="str">
        <f t="shared" si="226"/>
        <v>-</v>
      </c>
      <c r="AF1852" s="20" t="e">
        <f>IF(#REF!="","",AA1852-#REF!)</f>
        <v>#REF!</v>
      </c>
      <c r="AG1852" s="97"/>
      <c r="AH1852" s="62"/>
      <c r="AI1852"/>
      <c r="AJ1852"/>
    </row>
    <row r="1853" spans="1:36" s="32" customFormat="1" hidden="1" outlineLevel="1" x14ac:dyDescent="0.2">
      <c r="A1853"/>
      <c r="B1853" s="19">
        <v>1</v>
      </c>
      <c r="C1853" s="383">
        <v>71</v>
      </c>
      <c r="D1853" s="20" t="s">
        <v>24</v>
      </c>
      <c r="E1853" s="153">
        <v>39997</v>
      </c>
      <c r="F1853" s="91"/>
      <c r="G1853" s="19">
        <v>1</v>
      </c>
      <c r="H1853" s="78">
        <v>127</v>
      </c>
      <c r="I1853" s="20">
        <v>71</v>
      </c>
      <c r="J1853" s="20">
        <v>71</v>
      </c>
      <c r="K1853" s="20">
        <v>0</v>
      </c>
      <c r="L1853" s="156">
        <v>40000</v>
      </c>
      <c r="M1853" s="92"/>
      <c r="N1853" s="19">
        <v>1</v>
      </c>
      <c r="O1853" s="20">
        <v>71</v>
      </c>
      <c r="P1853" s="20">
        <v>71</v>
      </c>
      <c r="Q1853" s="20">
        <v>0</v>
      </c>
      <c r="R1853" s="20">
        <v>71</v>
      </c>
      <c r="S1853" s="4">
        <v>0</v>
      </c>
      <c r="T1853" s="33">
        <v>0</v>
      </c>
      <c r="U1853" s="163">
        <v>39997</v>
      </c>
      <c r="V1853" s="106">
        <v>1</v>
      </c>
      <c r="W1853" s="20">
        <v>71</v>
      </c>
      <c r="X1853" s="437" t="str">
        <f t="shared" si="222"/>
        <v>OK</v>
      </c>
      <c r="Y1853" s="334">
        <f t="shared" si="224"/>
        <v>0</v>
      </c>
      <c r="Z1853" s="20" t="str">
        <f t="shared" si="223"/>
        <v>White</v>
      </c>
      <c r="AA1853" s="75">
        <v>40007</v>
      </c>
      <c r="AB1853" s="1219">
        <f>SUM(W1853:W1862)</f>
        <v>725</v>
      </c>
      <c r="AC1853" s="147">
        <f t="shared" si="225"/>
        <v>10</v>
      </c>
      <c r="AD1853" s="20" t="str">
        <f t="shared" si="227"/>
        <v>OK</v>
      </c>
      <c r="AE1853" s="11" t="str">
        <f t="shared" si="226"/>
        <v>-</v>
      </c>
      <c r="AF1853" s="20" t="e">
        <f>IF(#REF!="","",AA1853-#REF!)</f>
        <v>#REF!</v>
      </c>
      <c r="AG1853" s="97"/>
      <c r="AH1853" s="62"/>
      <c r="AI1853"/>
      <c r="AJ1853"/>
    </row>
    <row r="1854" spans="1:36" s="32" customFormat="1" hidden="1" outlineLevel="1" x14ac:dyDescent="0.2">
      <c r="A1854"/>
      <c r="B1854" s="19">
        <v>2</v>
      </c>
      <c r="C1854" s="383">
        <v>25</v>
      </c>
      <c r="D1854" s="20" t="s">
        <v>25</v>
      </c>
      <c r="E1854" s="153">
        <v>39997</v>
      </c>
      <c r="F1854" s="91"/>
      <c r="G1854" s="19">
        <v>2</v>
      </c>
      <c r="H1854" s="20">
        <v>25</v>
      </c>
      <c r="I1854" s="20">
        <v>25</v>
      </c>
      <c r="J1854" s="20">
        <v>25</v>
      </c>
      <c r="K1854" s="20">
        <v>0</v>
      </c>
      <c r="L1854" s="156">
        <v>40000</v>
      </c>
      <c r="M1854" s="92"/>
      <c r="N1854" s="19">
        <v>2</v>
      </c>
      <c r="O1854" s="20">
        <v>25</v>
      </c>
      <c r="P1854" s="20">
        <v>25</v>
      </c>
      <c r="Q1854" s="20">
        <v>0</v>
      </c>
      <c r="R1854" s="20">
        <v>25</v>
      </c>
      <c r="S1854" s="4">
        <v>0</v>
      </c>
      <c r="T1854" s="33">
        <v>0</v>
      </c>
      <c r="U1854" s="163">
        <v>39997</v>
      </c>
      <c r="V1854" s="106">
        <v>2</v>
      </c>
      <c r="W1854" s="20">
        <v>25</v>
      </c>
      <c r="X1854" s="437" t="str">
        <f t="shared" si="222"/>
        <v>OK</v>
      </c>
      <c r="Y1854" s="334">
        <f t="shared" si="224"/>
        <v>0</v>
      </c>
      <c r="Z1854" s="20" t="str">
        <f t="shared" si="223"/>
        <v>Green</v>
      </c>
      <c r="AA1854" s="75">
        <v>40007</v>
      </c>
      <c r="AB1854" s="1220"/>
      <c r="AC1854" s="147">
        <f t="shared" si="225"/>
        <v>10</v>
      </c>
      <c r="AD1854" s="20" t="str">
        <f t="shared" si="227"/>
        <v>OK</v>
      </c>
      <c r="AE1854" s="11" t="str">
        <f t="shared" si="226"/>
        <v>-</v>
      </c>
      <c r="AF1854" s="20" t="e">
        <f>IF(#REF!="","",AA1854-#REF!)</f>
        <v>#REF!</v>
      </c>
      <c r="AG1854" s="97"/>
      <c r="AH1854" s="62"/>
      <c r="AI1854"/>
      <c r="AJ1854"/>
    </row>
    <row r="1855" spans="1:36" s="32" customFormat="1" hidden="1" outlineLevel="1" x14ac:dyDescent="0.2">
      <c r="A1855"/>
      <c r="B1855" s="19">
        <v>3</v>
      </c>
      <c r="C1855" s="383">
        <v>75</v>
      </c>
      <c r="D1855" s="20" t="s">
        <v>26</v>
      </c>
      <c r="E1855" s="153">
        <v>39997</v>
      </c>
      <c r="F1855" s="91"/>
      <c r="G1855" s="19">
        <v>3</v>
      </c>
      <c r="H1855" s="20">
        <v>75</v>
      </c>
      <c r="I1855" s="20">
        <v>75</v>
      </c>
      <c r="J1855" s="20">
        <v>75</v>
      </c>
      <c r="K1855" s="20">
        <v>0</v>
      </c>
      <c r="L1855" s="156">
        <v>40000</v>
      </c>
      <c r="M1855" s="92"/>
      <c r="N1855" s="19">
        <v>3</v>
      </c>
      <c r="O1855" s="20">
        <v>75</v>
      </c>
      <c r="P1855" s="20">
        <v>75</v>
      </c>
      <c r="Q1855" s="20">
        <v>0</v>
      </c>
      <c r="R1855" s="20">
        <v>75</v>
      </c>
      <c r="S1855" s="4">
        <v>0</v>
      </c>
      <c r="T1855" s="33">
        <v>0</v>
      </c>
      <c r="U1855" s="163">
        <v>39997</v>
      </c>
      <c r="V1855" s="106">
        <v>3</v>
      </c>
      <c r="W1855" s="20">
        <v>75</v>
      </c>
      <c r="X1855" s="437" t="str">
        <f t="shared" si="222"/>
        <v>OK</v>
      </c>
      <c r="Y1855" s="334">
        <f t="shared" si="224"/>
        <v>0</v>
      </c>
      <c r="Z1855" s="20" t="str">
        <f t="shared" si="223"/>
        <v>Black</v>
      </c>
      <c r="AA1855" s="75">
        <v>40007</v>
      </c>
      <c r="AB1855" s="1220"/>
      <c r="AC1855" s="147">
        <f t="shared" si="225"/>
        <v>10</v>
      </c>
      <c r="AD1855" s="20" t="str">
        <f t="shared" si="227"/>
        <v>OK</v>
      </c>
      <c r="AE1855" s="11" t="str">
        <f t="shared" si="226"/>
        <v>-</v>
      </c>
      <c r="AF1855" s="20" t="e">
        <f>IF(#REF!="","",AA1855-#REF!)</f>
        <v>#REF!</v>
      </c>
      <c r="AG1855" s="97"/>
      <c r="AH1855" s="62"/>
      <c r="AI1855"/>
      <c r="AJ1855"/>
    </row>
    <row r="1856" spans="1:36" s="32" customFormat="1" hidden="1" outlineLevel="1" x14ac:dyDescent="0.2">
      <c r="A1856"/>
      <c r="B1856" s="19">
        <v>4</v>
      </c>
      <c r="C1856" s="383">
        <v>49</v>
      </c>
      <c r="D1856" s="20" t="s">
        <v>29</v>
      </c>
      <c r="E1856" s="153">
        <v>39997</v>
      </c>
      <c r="F1856" s="91"/>
      <c r="G1856" s="19">
        <v>4</v>
      </c>
      <c r="H1856" s="20">
        <v>49</v>
      </c>
      <c r="I1856" s="20">
        <v>49</v>
      </c>
      <c r="J1856" s="20">
        <v>49</v>
      </c>
      <c r="K1856" s="20">
        <v>0</v>
      </c>
      <c r="L1856" s="156">
        <v>40000</v>
      </c>
      <c r="M1856" s="92"/>
      <c r="N1856" s="19">
        <v>4</v>
      </c>
      <c r="O1856" s="20">
        <v>49</v>
      </c>
      <c r="P1856" s="20">
        <v>49</v>
      </c>
      <c r="Q1856" s="20">
        <v>0</v>
      </c>
      <c r="R1856" s="20">
        <v>49</v>
      </c>
      <c r="S1856" s="4">
        <v>0</v>
      </c>
      <c r="T1856" s="33">
        <v>0</v>
      </c>
      <c r="U1856" s="163">
        <v>39997</v>
      </c>
      <c r="V1856" s="106">
        <v>4</v>
      </c>
      <c r="W1856" s="20">
        <v>49</v>
      </c>
      <c r="X1856" s="437" t="str">
        <f t="shared" si="222"/>
        <v>OK</v>
      </c>
      <c r="Y1856" s="334">
        <f t="shared" si="224"/>
        <v>0</v>
      </c>
      <c r="Z1856" s="20" t="str">
        <f t="shared" si="223"/>
        <v>Credial</v>
      </c>
      <c r="AA1856" s="75">
        <v>40007</v>
      </c>
      <c r="AB1856" s="1220"/>
      <c r="AC1856" s="147">
        <f t="shared" si="225"/>
        <v>10</v>
      </c>
      <c r="AD1856" s="20" t="str">
        <f t="shared" si="227"/>
        <v>OK</v>
      </c>
      <c r="AE1856" s="11" t="str">
        <f t="shared" si="226"/>
        <v>-</v>
      </c>
      <c r="AF1856" s="20" t="e">
        <f>IF(#REF!="","",AA1856-#REF!)</f>
        <v>#REF!</v>
      </c>
      <c r="AG1856" s="97"/>
      <c r="AH1856" s="62"/>
      <c r="AI1856"/>
      <c r="AJ1856"/>
    </row>
    <row r="1857" spans="1:36" s="32" customFormat="1" hidden="1" outlineLevel="1" x14ac:dyDescent="0.2">
      <c r="A1857"/>
      <c r="B1857" s="19">
        <v>5</v>
      </c>
      <c r="C1857" s="383">
        <v>262</v>
      </c>
      <c r="D1857" s="20" t="s">
        <v>54</v>
      </c>
      <c r="E1857" s="153">
        <v>39997</v>
      </c>
      <c r="F1857" s="91"/>
      <c r="G1857" s="19">
        <v>5</v>
      </c>
      <c r="H1857" s="20">
        <v>262</v>
      </c>
      <c r="I1857" s="20">
        <v>262</v>
      </c>
      <c r="J1857" s="20">
        <v>262</v>
      </c>
      <c r="K1857" s="20">
        <v>0</v>
      </c>
      <c r="L1857" s="156">
        <v>40000</v>
      </c>
      <c r="M1857" s="92"/>
      <c r="N1857" s="19">
        <v>5</v>
      </c>
      <c r="O1857" s="20">
        <v>262</v>
      </c>
      <c r="P1857" s="20">
        <v>262</v>
      </c>
      <c r="Q1857" s="20">
        <v>0</v>
      </c>
      <c r="R1857" s="20">
        <v>262</v>
      </c>
      <c r="S1857" s="4">
        <v>0</v>
      </c>
      <c r="T1857" s="33">
        <v>0</v>
      </c>
      <c r="U1857" s="163">
        <v>39997</v>
      </c>
      <c r="V1857" s="106">
        <v>5</v>
      </c>
      <c r="W1857" s="20">
        <v>262</v>
      </c>
      <c r="X1857" s="437" t="str">
        <f t="shared" si="222"/>
        <v>OK</v>
      </c>
      <c r="Y1857" s="334">
        <f t="shared" si="224"/>
        <v>0</v>
      </c>
      <c r="Z1857" s="20" t="str">
        <f t="shared" si="223"/>
        <v>Ikea</v>
      </c>
      <c r="AA1857" s="75">
        <v>40007</v>
      </c>
      <c r="AB1857" s="1220"/>
      <c r="AC1857" s="147">
        <f t="shared" si="225"/>
        <v>10</v>
      </c>
      <c r="AD1857" s="20" t="str">
        <f t="shared" si="227"/>
        <v>OK</v>
      </c>
      <c r="AE1857" s="11" t="str">
        <f t="shared" si="226"/>
        <v>-</v>
      </c>
      <c r="AF1857" s="20" t="e">
        <f>IF(#REF!="","",AA1857-#REF!)</f>
        <v>#REF!</v>
      </c>
      <c r="AG1857" s="97"/>
      <c r="AH1857" s="62"/>
      <c r="AI1857"/>
      <c r="AJ1857"/>
    </row>
    <row r="1858" spans="1:36" s="32" customFormat="1" hidden="1" outlineLevel="1" x14ac:dyDescent="0.2">
      <c r="A1858"/>
      <c r="B1858" s="19">
        <v>6</v>
      </c>
      <c r="C1858" s="383">
        <v>31</v>
      </c>
      <c r="D1858" s="20" t="s">
        <v>31</v>
      </c>
      <c r="E1858" s="153">
        <v>39997</v>
      </c>
      <c r="F1858" s="91"/>
      <c r="G1858" s="19">
        <v>6</v>
      </c>
      <c r="H1858" s="20">
        <v>31</v>
      </c>
      <c r="I1858" s="20">
        <v>31</v>
      </c>
      <c r="J1858" s="20">
        <v>31</v>
      </c>
      <c r="K1858" s="20">
        <v>0</v>
      </c>
      <c r="L1858" s="156">
        <v>40000</v>
      </c>
      <c r="M1858" s="92"/>
      <c r="N1858" s="19">
        <v>6</v>
      </c>
      <c r="O1858" s="20">
        <v>31</v>
      </c>
      <c r="P1858" s="20">
        <v>31</v>
      </c>
      <c r="Q1858" s="20">
        <v>0</v>
      </c>
      <c r="R1858" s="20">
        <v>31</v>
      </c>
      <c r="S1858" s="4">
        <v>0</v>
      </c>
      <c r="T1858" s="33">
        <v>0</v>
      </c>
      <c r="U1858" s="163">
        <v>39997</v>
      </c>
      <c r="V1858" s="106">
        <v>6</v>
      </c>
      <c r="W1858" s="20">
        <v>6</v>
      </c>
      <c r="X1858" s="437" t="b">
        <f t="shared" si="222"/>
        <v>0</v>
      </c>
      <c r="Y1858" s="334">
        <f t="shared" si="224"/>
        <v>25</v>
      </c>
      <c r="Z1858" s="20" t="str">
        <f t="shared" si="223"/>
        <v>Moviflor</v>
      </c>
      <c r="AA1858" s="75">
        <v>40007</v>
      </c>
      <c r="AB1858" s="1220"/>
      <c r="AC1858" s="147">
        <f t="shared" si="225"/>
        <v>10</v>
      </c>
      <c r="AD1858" s="20" t="str">
        <f t="shared" si="227"/>
        <v>OK</v>
      </c>
      <c r="AE1858" s="11" t="str">
        <f t="shared" si="226"/>
        <v>-</v>
      </c>
      <c r="AF1858" s="20" t="e">
        <f>IF(#REF!="","",AA1858-#REF!)</f>
        <v>#REF!</v>
      </c>
      <c r="AG1858" s="97"/>
      <c r="AH1858" s="62"/>
      <c r="AI1858"/>
      <c r="AJ1858"/>
    </row>
    <row r="1859" spans="1:36" s="32" customFormat="1" hidden="1" outlineLevel="1" x14ac:dyDescent="0.2">
      <c r="A1859"/>
      <c r="B1859" s="19">
        <v>7</v>
      </c>
      <c r="C1859" s="383">
        <v>220</v>
      </c>
      <c r="D1859" s="20" t="s">
        <v>32</v>
      </c>
      <c r="E1859" s="153">
        <v>39997</v>
      </c>
      <c r="F1859" s="91"/>
      <c r="G1859" s="19">
        <v>7</v>
      </c>
      <c r="H1859" s="20">
        <v>220</v>
      </c>
      <c r="I1859" s="20">
        <v>220</v>
      </c>
      <c r="J1859" s="20">
        <v>220</v>
      </c>
      <c r="K1859" s="20">
        <v>0</v>
      </c>
      <c r="L1859" s="156">
        <v>40000</v>
      </c>
      <c r="M1859" s="92"/>
      <c r="N1859" s="19">
        <v>7</v>
      </c>
      <c r="O1859" s="20">
        <v>220</v>
      </c>
      <c r="P1859" s="20">
        <v>220</v>
      </c>
      <c r="Q1859" s="20">
        <v>0</v>
      </c>
      <c r="R1859" s="20">
        <v>220</v>
      </c>
      <c r="S1859" s="4">
        <v>0</v>
      </c>
      <c r="T1859" s="33">
        <v>0</v>
      </c>
      <c r="U1859" s="163">
        <v>39997</v>
      </c>
      <c r="V1859" s="106">
        <v>7</v>
      </c>
      <c r="W1859" s="20">
        <v>220</v>
      </c>
      <c r="X1859" s="437" t="str">
        <f t="shared" si="222"/>
        <v>OK</v>
      </c>
      <c r="Y1859" s="334">
        <f t="shared" si="224"/>
        <v>0</v>
      </c>
      <c r="Z1859" s="20" t="str">
        <f t="shared" si="223"/>
        <v>Conforama</v>
      </c>
      <c r="AA1859" s="75">
        <v>40007</v>
      </c>
      <c r="AB1859" s="1220"/>
      <c r="AC1859" s="147">
        <f t="shared" si="225"/>
        <v>10</v>
      </c>
      <c r="AD1859" s="20" t="str">
        <f t="shared" si="227"/>
        <v>OK</v>
      </c>
      <c r="AE1859" s="11" t="str">
        <f t="shared" si="226"/>
        <v>-</v>
      </c>
      <c r="AF1859" s="20" t="e">
        <f>IF(#REF!="","",AA1859-#REF!)</f>
        <v>#REF!</v>
      </c>
      <c r="AG1859" s="97"/>
      <c r="AH1859" s="62"/>
      <c r="AI1859"/>
      <c r="AJ1859"/>
    </row>
    <row r="1860" spans="1:36" s="32" customFormat="1" hidden="1" outlineLevel="1" x14ac:dyDescent="0.2">
      <c r="A1860"/>
      <c r="B1860" s="19">
        <v>8</v>
      </c>
      <c r="C1860" s="383">
        <v>8</v>
      </c>
      <c r="D1860" s="20" t="s">
        <v>34</v>
      </c>
      <c r="E1860" s="153">
        <v>39997</v>
      </c>
      <c r="F1860" s="91"/>
      <c r="G1860" s="19">
        <v>8</v>
      </c>
      <c r="H1860" s="20">
        <v>8</v>
      </c>
      <c r="I1860" s="20">
        <v>8</v>
      </c>
      <c r="J1860" s="20">
        <v>8</v>
      </c>
      <c r="K1860" s="20">
        <v>0</v>
      </c>
      <c r="L1860" s="156">
        <v>40000</v>
      </c>
      <c r="M1860" s="92"/>
      <c r="N1860" s="19">
        <v>8</v>
      </c>
      <c r="O1860" s="20">
        <v>8</v>
      </c>
      <c r="P1860" s="20">
        <v>8</v>
      </c>
      <c r="Q1860" s="20">
        <v>0</v>
      </c>
      <c r="R1860" s="20">
        <v>8</v>
      </c>
      <c r="S1860" s="4">
        <v>0</v>
      </c>
      <c r="T1860" s="33">
        <v>0</v>
      </c>
      <c r="U1860" s="163">
        <v>39997</v>
      </c>
      <c r="V1860" s="106">
        <v>8</v>
      </c>
      <c r="W1860" s="20">
        <v>8</v>
      </c>
      <c r="X1860" s="437" t="str">
        <f t="shared" si="222"/>
        <v>OK</v>
      </c>
      <c r="Y1860" s="334">
        <f t="shared" si="224"/>
        <v>0</v>
      </c>
      <c r="Z1860" s="20" t="str">
        <f t="shared" si="223"/>
        <v>Euronics</v>
      </c>
      <c r="AA1860" s="75">
        <v>40007</v>
      </c>
      <c r="AB1860" s="1220"/>
      <c r="AC1860" s="147">
        <f t="shared" si="225"/>
        <v>10</v>
      </c>
      <c r="AD1860" s="20" t="str">
        <f t="shared" si="227"/>
        <v>OK</v>
      </c>
      <c r="AE1860" s="11" t="str">
        <f t="shared" si="226"/>
        <v>-</v>
      </c>
      <c r="AF1860" s="20" t="e">
        <f>IF(#REF!="","",AA1860-#REF!)</f>
        <v>#REF!</v>
      </c>
      <c r="AG1860" s="97"/>
      <c r="AH1860" s="62"/>
      <c r="AI1860"/>
      <c r="AJ1860"/>
    </row>
    <row r="1861" spans="1:36" s="32" customFormat="1" hidden="1" outlineLevel="1" x14ac:dyDescent="0.2">
      <c r="A1861"/>
      <c r="B1861" s="19">
        <v>9</v>
      </c>
      <c r="C1861" s="383">
        <v>6</v>
      </c>
      <c r="D1861" s="20" t="s">
        <v>35</v>
      </c>
      <c r="E1861" s="153">
        <v>39997</v>
      </c>
      <c r="F1861" s="91"/>
      <c r="G1861" s="19">
        <v>9</v>
      </c>
      <c r="H1861" s="20">
        <v>6</v>
      </c>
      <c r="I1861" s="20">
        <v>6</v>
      </c>
      <c r="J1861" s="20">
        <v>6</v>
      </c>
      <c r="K1861" s="20">
        <v>0</v>
      </c>
      <c r="L1861" s="156">
        <v>40000</v>
      </c>
      <c r="M1861" s="92"/>
      <c r="N1861" s="19">
        <v>9</v>
      </c>
      <c r="O1861" s="20">
        <v>6</v>
      </c>
      <c r="P1861" s="20">
        <v>6</v>
      </c>
      <c r="Q1861" s="20">
        <v>0</v>
      </c>
      <c r="R1861" s="20">
        <v>6</v>
      </c>
      <c r="S1861" s="4">
        <v>0</v>
      </c>
      <c r="T1861" s="33">
        <v>0</v>
      </c>
      <c r="U1861" s="163">
        <v>39997</v>
      </c>
      <c r="V1861" s="106">
        <v>9</v>
      </c>
      <c r="W1861" s="20">
        <v>6</v>
      </c>
      <c r="X1861" s="437" t="str">
        <f t="shared" si="222"/>
        <v>OK</v>
      </c>
      <c r="Y1861" s="334">
        <f t="shared" si="224"/>
        <v>0</v>
      </c>
      <c r="Z1861" s="20" t="str">
        <f t="shared" si="223"/>
        <v>Tien 21</v>
      </c>
      <c r="AA1861" s="75">
        <v>40007</v>
      </c>
      <c r="AB1861" s="1220"/>
      <c r="AC1861" s="147">
        <f t="shared" si="225"/>
        <v>10</v>
      </c>
      <c r="AD1861" s="20" t="str">
        <f t="shared" si="227"/>
        <v>OK</v>
      </c>
      <c r="AE1861" s="11" t="str">
        <f t="shared" si="226"/>
        <v>-</v>
      </c>
      <c r="AF1861" s="20" t="e">
        <f>IF(#REF!="","",AA1861-#REF!)</f>
        <v>#REF!</v>
      </c>
      <c r="AG1861" s="97"/>
      <c r="AH1861" s="62"/>
      <c r="AI1861"/>
      <c r="AJ1861"/>
    </row>
    <row r="1862" spans="1:36" s="32" customFormat="1" hidden="1" outlineLevel="1" x14ac:dyDescent="0.2">
      <c r="A1862"/>
      <c r="B1862" s="22">
        <v>10</v>
      </c>
      <c r="C1862" s="404">
        <v>3</v>
      </c>
      <c r="D1862" s="21" t="s">
        <v>36</v>
      </c>
      <c r="E1862" s="153">
        <v>39997</v>
      </c>
      <c r="F1862" s="91"/>
      <c r="G1862" s="22">
        <v>10</v>
      </c>
      <c r="H1862" s="21">
        <v>3</v>
      </c>
      <c r="I1862" s="21">
        <v>3</v>
      </c>
      <c r="J1862" s="21">
        <v>3</v>
      </c>
      <c r="K1862" s="21">
        <v>0</v>
      </c>
      <c r="L1862" s="157">
        <v>40000</v>
      </c>
      <c r="M1862" s="92"/>
      <c r="N1862" s="22">
        <v>10</v>
      </c>
      <c r="O1862" s="21">
        <v>3</v>
      </c>
      <c r="P1862" s="21">
        <v>3</v>
      </c>
      <c r="Q1862" s="21">
        <v>0</v>
      </c>
      <c r="R1862" s="21">
        <v>3</v>
      </c>
      <c r="S1862" s="14">
        <v>0</v>
      </c>
      <c r="T1862" s="14">
        <v>0</v>
      </c>
      <c r="U1862" s="163">
        <v>39997</v>
      </c>
      <c r="V1862" s="108">
        <v>10</v>
      </c>
      <c r="W1862" s="21">
        <v>3</v>
      </c>
      <c r="X1862" s="437" t="str">
        <f t="shared" si="222"/>
        <v>OK</v>
      </c>
      <c r="Y1862" s="334">
        <f t="shared" si="224"/>
        <v>0</v>
      </c>
      <c r="Z1862" s="21" t="str">
        <f t="shared" si="223"/>
        <v>Confort</v>
      </c>
      <c r="AA1862" s="75">
        <v>40007</v>
      </c>
      <c r="AB1862" s="1221"/>
      <c r="AC1862" s="147">
        <f t="shared" si="225"/>
        <v>10</v>
      </c>
      <c r="AD1862" s="20" t="str">
        <f t="shared" si="227"/>
        <v>OK</v>
      </c>
      <c r="AE1862" s="11" t="str">
        <f t="shared" si="226"/>
        <v>-</v>
      </c>
      <c r="AF1862" s="20" t="e">
        <f>IF(#REF!="","",AA1862-#REF!)</f>
        <v>#REF!</v>
      </c>
      <c r="AG1862" s="97"/>
      <c r="AH1862" s="62"/>
      <c r="AI1862"/>
      <c r="AJ1862"/>
    </row>
    <row r="1863" spans="1:36" s="32" customFormat="1" hidden="1" outlineLevel="1" x14ac:dyDescent="0.2">
      <c r="A1863"/>
      <c r="B1863" s="19">
        <v>1</v>
      </c>
      <c r="C1863" s="383">
        <v>86</v>
      </c>
      <c r="D1863" s="20" t="s">
        <v>24</v>
      </c>
      <c r="E1863" s="153">
        <v>40000</v>
      </c>
      <c r="F1863" s="91"/>
      <c r="G1863" s="19">
        <v>1</v>
      </c>
      <c r="H1863" s="78">
        <v>228</v>
      </c>
      <c r="I1863" s="20">
        <v>86</v>
      </c>
      <c r="J1863" s="20">
        <v>86</v>
      </c>
      <c r="K1863" s="20">
        <v>0</v>
      </c>
      <c r="L1863" s="156">
        <v>40001</v>
      </c>
      <c r="M1863" s="92"/>
      <c r="N1863" s="19">
        <v>1</v>
      </c>
      <c r="O1863" s="20">
        <v>86</v>
      </c>
      <c r="P1863" s="20">
        <v>86</v>
      </c>
      <c r="Q1863" s="20">
        <v>0</v>
      </c>
      <c r="R1863" s="20">
        <v>86</v>
      </c>
      <c r="S1863" s="4">
        <v>0</v>
      </c>
      <c r="T1863" s="4">
        <v>0</v>
      </c>
      <c r="U1863" s="163">
        <v>40000</v>
      </c>
      <c r="V1863" s="106">
        <v>1</v>
      </c>
      <c r="W1863" s="20">
        <v>86</v>
      </c>
      <c r="X1863" s="437" t="str">
        <f t="shared" si="222"/>
        <v>OK</v>
      </c>
      <c r="Y1863" s="334">
        <f t="shared" si="224"/>
        <v>0</v>
      </c>
      <c r="Z1863" s="20" t="str">
        <f t="shared" si="223"/>
        <v>White</v>
      </c>
      <c r="AA1863" s="75">
        <v>40007</v>
      </c>
      <c r="AB1863" s="1219">
        <f>SUM(W1863:W1870)</f>
        <v>278</v>
      </c>
      <c r="AC1863" s="147">
        <f t="shared" si="225"/>
        <v>7</v>
      </c>
      <c r="AD1863" s="20" t="str">
        <f t="shared" si="227"/>
        <v>OK</v>
      </c>
      <c r="AE1863" s="11" t="str">
        <f t="shared" si="226"/>
        <v>-</v>
      </c>
      <c r="AF1863" s="20" t="e">
        <f>IF(#REF!="","",AA1863-#REF!)</f>
        <v>#REF!</v>
      </c>
      <c r="AG1863" s="97"/>
      <c r="AH1863" s="62"/>
      <c r="AI1863"/>
      <c r="AJ1863"/>
    </row>
    <row r="1864" spans="1:36" s="32" customFormat="1" hidden="1" outlineLevel="1" x14ac:dyDescent="0.2">
      <c r="A1864"/>
      <c r="B1864" s="19">
        <v>2</v>
      </c>
      <c r="C1864" s="383">
        <v>3</v>
      </c>
      <c r="D1864" s="20" t="s">
        <v>25</v>
      </c>
      <c r="E1864" s="153">
        <v>40000</v>
      </c>
      <c r="F1864" s="91"/>
      <c r="G1864" s="19">
        <v>2</v>
      </c>
      <c r="H1864" s="20">
        <v>3</v>
      </c>
      <c r="I1864" s="20">
        <v>3</v>
      </c>
      <c r="J1864" s="20">
        <v>3</v>
      </c>
      <c r="K1864" s="20">
        <v>0</v>
      </c>
      <c r="L1864" s="156">
        <v>40001</v>
      </c>
      <c r="M1864" s="92"/>
      <c r="N1864" s="19">
        <v>2</v>
      </c>
      <c r="O1864" s="20">
        <v>3</v>
      </c>
      <c r="P1864" s="20">
        <v>3</v>
      </c>
      <c r="Q1864" s="20">
        <v>0</v>
      </c>
      <c r="R1864" s="20">
        <v>3</v>
      </c>
      <c r="S1864" s="4">
        <v>0</v>
      </c>
      <c r="T1864" s="4">
        <v>0</v>
      </c>
      <c r="U1864" s="163">
        <v>40000</v>
      </c>
      <c r="V1864" s="106">
        <v>2</v>
      </c>
      <c r="W1864" s="20">
        <v>3</v>
      </c>
      <c r="X1864" s="437" t="str">
        <f t="shared" ref="X1864:X1927" si="228">IF(C1864=W1864,"OK",IF(W1864=R1864,"ERRO",IF(W1864="","KO",IF(W1864=J1864,"ERRO"))))</f>
        <v>OK</v>
      </c>
      <c r="Y1864" s="334">
        <f t="shared" si="224"/>
        <v>0</v>
      </c>
      <c r="Z1864" s="20" t="str">
        <f t="shared" si="223"/>
        <v>Green</v>
      </c>
      <c r="AA1864" s="75">
        <v>40007</v>
      </c>
      <c r="AB1864" s="1220"/>
      <c r="AC1864" s="147">
        <f t="shared" si="225"/>
        <v>7</v>
      </c>
      <c r="AD1864" s="20" t="str">
        <f t="shared" si="227"/>
        <v>OK</v>
      </c>
      <c r="AE1864" s="11" t="str">
        <f t="shared" si="226"/>
        <v>-</v>
      </c>
      <c r="AF1864" s="20" t="e">
        <f>IF(#REF!="","",AA1864-#REF!)</f>
        <v>#REF!</v>
      </c>
      <c r="AG1864" s="97"/>
      <c r="AH1864" s="62"/>
      <c r="AI1864"/>
      <c r="AJ1864"/>
    </row>
    <row r="1865" spans="1:36" s="32" customFormat="1" hidden="1" outlineLevel="1" x14ac:dyDescent="0.2">
      <c r="A1865"/>
      <c r="B1865" s="19">
        <v>3</v>
      </c>
      <c r="C1865" s="383">
        <v>18</v>
      </c>
      <c r="D1865" s="20" t="s">
        <v>26</v>
      </c>
      <c r="E1865" s="153">
        <v>40000</v>
      </c>
      <c r="F1865" s="91"/>
      <c r="G1865" s="19">
        <v>3</v>
      </c>
      <c r="H1865" s="20">
        <v>18</v>
      </c>
      <c r="I1865" s="20">
        <v>18</v>
      </c>
      <c r="J1865" s="20">
        <v>18</v>
      </c>
      <c r="K1865" s="20">
        <v>0</v>
      </c>
      <c r="L1865" s="156">
        <v>40001</v>
      </c>
      <c r="M1865" s="92"/>
      <c r="N1865" s="19">
        <v>3</v>
      </c>
      <c r="O1865" s="20">
        <v>18</v>
      </c>
      <c r="P1865" s="20">
        <v>18</v>
      </c>
      <c r="Q1865" s="20">
        <v>0</v>
      </c>
      <c r="R1865" s="20">
        <v>18</v>
      </c>
      <c r="S1865" s="4">
        <v>0</v>
      </c>
      <c r="T1865" s="4">
        <v>0</v>
      </c>
      <c r="U1865" s="163">
        <v>40000</v>
      </c>
      <c r="V1865" s="106">
        <v>3</v>
      </c>
      <c r="W1865" s="20">
        <v>18</v>
      </c>
      <c r="X1865" s="437" t="str">
        <f t="shared" si="228"/>
        <v>OK</v>
      </c>
      <c r="Y1865" s="334">
        <f t="shared" si="224"/>
        <v>0</v>
      </c>
      <c r="Z1865" s="20" t="str">
        <f t="shared" si="223"/>
        <v>Black</v>
      </c>
      <c r="AA1865" s="75">
        <v>40007</v>
      </c>
      <c r="AB1865" s="1220"/>
      <c r="AC1865" s="147">
        <f t="shared" si="225"/>
        <v>7</v>
      </c>
      <c r="AD1865" s="20" t="str">
        <f t="shared" si="227"/>
        <v>OK</v>
      </c>
      <c r="AE1865" s="11" t="str">
        <f t="shared" si="226"/>
        <v>-</v>
      </c>
      <c r="AF1865" s="20" t="e">
        <f>IF(#REF!="","",AA1865-#REF!)</f>
        <v>#REF!</v>
      </c>
      <c r="AG1865" s="97"/>
      <c r="AH1865" s="62"/>
      <c r="AI1865"/>
      <c r="AJ1865"/>
    </row>
    <row r="1866" spans="1:36" s="32" customFormat="1" hidden="1" outlineLevel="1" x14ac:dyDescent="0.2">
      <c r="A1866"/>
      <c r="B1866" s="19">
        <v>4</v>
      </c>
      <c r="C1866" s="383">
        <v>5</v>
      </c>
      <c r="D1866" s="20" t="s">
        <v>29</v>
      </c>
      <c r="E1866" s="153">
        <v>40000</v>
      </c>
      <c r="F1866" s="91"/>
      <c r="G1866" s="19">
        <v>4</v>
      </c>
      <c r="H1866" s="20">
        <v>5</v>
      </c>
      <c r="I1866" s="20">
        <v>5</v>
      </c>
      <c r="J1866" s="20">
        <v>5</v>
      </c>
      <c r="K1866" s="20">
        <v>0</v>
      </c>
      <c r="L1866" s="156">
        <v>40001</v>
      </c>
      <c r="M1866" s="92"/>
      <c r="N1866" s="19">
        <v>4</v>
      </c>
      <c r="O1866" s="20">
        <v>5</v>
      </c>
      <c r="P1866" s="20">
        <v>5</v>
      </c>
      <c r="Q1866" s="20">
        <v>0</v>
      </c>
      <c r="R1866" s="20">
        <v>5</v>
      </c>
      <c r="S1866" s="4">
        <v>0</v>
      </c>
      <c r="T1866" s="4">
        <v>0</v>
      </c>
      <c r="U1866" s="163">
        <v>40000</v>
      </c>
      <c r="V1866" s="106">
        <v>4</v>
      </c>
      <c r="W1866" s="20">
        <v>5</v>
      </c>
      <c r="X1866" s="437" t="str">
        <f t="shared" si="228"/>
        <v>OK</v>
      </c>
      <c r="Y1866" s="334">
        <f t="shared" si="224"/>
        <v>0</v>
      </c>
      <c r="Z1866" s="20" t="str">
        <f t="shared" si="223"/>
        <v>Credial</v>
      </c>
      <c r="AA1866" s="75">
        <v>40007</v>
      </c>
      <c r="AB1866" s="1220"/>
      <c r="AC1866" s="147">
        <f t="shared" si="225"/>
        <v>7</v>
      </c>
      <c r="AD1866" s="20" t="str">
        <f t="shared" si="227"/>
        <v>OK</v>
      </c>
      <c r="AE1866" s="11" t="str">
        <f t="shared" si="226"/>
        <v>-</v>
      </c>
      <c r="AF1866" s="20" t="e">
        <f>IF(#REF!="","",AA1866-#REF!)</f>
        <v>#REF!</v>
      </c>
      <c r="AG1866" s="97"/>
      <c r="AH1866" s="62"/>
      <c r="AI1866"/>
      <c r="AJ1866"/>
    </row>
    <row r="1867" spans="1:36" s="32" customFormat="1" hidden="1" outlineLevel="1" x14ac:dyDescent="0.2">
      <c r="A1867"/>
      <c r="B1867" s="19">
        <v>5</v>
      </c>
      <c r="C1867" s="383">
        <v>127</v>
      </c>
      <c r="D1867" s="20" t="s">
        <v>54</v>
      </c>
      <c r="E1867" s="153">
        <v>40000</v>
      </c>
      <c r="F1867" s="91"/>
      <c r="G1867" s="19">
        <v>5</v>
      </c>
      <c r="H1867" s="20">
        <v>127</v>
      </c>
      <c r="I1867" s="20">
        <v>127</v>
      </c>
      <c r="J1867" s="20">
        <v>127</v>
      </c>
      <c r="K1867" s="20">
        <v>0</v>
      </c>
      <c r="L1867" s="156">
        <v>40001</v>
      </c>
      <c r="M1867" s="92"/>
      <c r="N1867" s="19">
        <v>5</v>
      </c>
      <c r="O1867" s="20">
        <v>127</v>
      </c>
      <c r="P1867" s="20">
        <v>127</v>
      </c>
      <c r="Q1867" s="20">
        <v>0</v>
      </c>
      <c r="R1867" s="20">
        <v>127</v>
      </c>
      <c r="S1867" s="4">
        <v>0</v>
      </c>
      <c r="T1867" s="4">
        <v>0</v>
      </c>
      <c r="U1867" s="163">
        <v>40000</v>
      </c>
      <c r="V1867" s="106">
        <v>5</v>
      </c>
      <c r="W1867" s="20">
        <v>127</v>
      </c>
      <c r="X1867" s="437" t="str">
        <f t="shared" si="228"/>
        <v>OK</v>
      </c>
      <c r="Y1867" s="334">
        <f t="shared" si="224"/>
        <v>0</v>
      </c>
      <c r="Z1867" s="20" t="str">
        <f t="shared" si="223"/>
        <v>Ikea</v>
      </c>
      <c r="AA1867" s="75">
        <v>40007</v>
      </c>
      <c r="AB1867" s="1220"/>
      <c r="AC1867" s="147">
        <f t="shared" si="225"/>
        <v>7</v>
      </c>
      <c r="AD1867" s="20" t="str">
        <f t="shared" si="227"/>
        <v>OK</v>
      </c>
      <c r="AE1867" s="11" t="str">
        <f t="shared" si="226"/>
        <v>-</v>
      </c>
      <c r="AF1867" s="20" t="e">
        <f>IF(#REF!="","",AA1867-#REF!)</f>
        <v>#REF!</v>
      </c>
      <c r="AG1867" s="97"/>
      <c r="AH1867" s="62"/>
      <c r="AI1867"/>
      <c r="AJ1867"/>
    </row>
    <row r="1868" spans="1:36" s="32" customFormat="1" hidden="1" outlineLevel="1" x14ac:dyDescent="0.2">
      <c r="A1868"/>
      <c r="B1868" s="19">
        <v>6</v>
      </c>
      <c r="C1868" s="383">
        <v>36</v>
      </c>
      <c r="D1868" s="20" t="s">
        <v>32</v>
      </c>
      <c r="E1868" s="153">
        <v>40000</v>
      </c>
      <c r="F1868" s="91"/>
      <c r="G1868" s="19">
        <v>6</v>
      </c>
      <c r="H1868" s="20">
        <v>36</v>
      </c>
      <c r="I1868" s="20">
        <v>36</v>
      </c>
      <c r="J1868" s="20">
        <v>36</v>
      </c>
      <c r="K1868" s="20">
        <v>0</v>
      </c>
      <c r="L1868" s="156">
        <v>40001</v>
      </c>
      <c r="M1868" s="92"/>
      <c r="N1868" s="19">
        <v>6</v>
      </c>
      <c r="O1868" s="20">
        <v>36</v>
      </c>
      <c r="P1868" s="20">
        <v>36</v>
      </c>
      <c r="Q1868" s="20">
        <v>0</v>
      </c>
      <c r="R1868" s="20">
        <v>36</v>
      </c>
      <c r="S1868" s="4">
        <v>0</v>
      </c>
      <c r="T1868" s="4">
        <v>0</v>
      </c>
      <c r="U1868" s="163">
        <v>40000</v>
      </c>
      <c r="V1868" s="106">
        <v>6</v>
      </c>
      <c r="W1868" s="20">
        <v>36</v>
      </c>
      <c r="X1868" s="437" t="str">
        <f t="shared" si="228"/>
        <v>OK</v>
      </c>
      <c r="Y1868" s="334">
        <f t="shared" si="224"/>
        <v>0</v>
      </c>
      <c r="Z1868" s="20" t="str">
        <f t="shared" ref="Z1868:Z1931" si="229">IF(D1868="","",D1868)</f>
        <v>Conforama</v>
      </c>
      <c r="AA1868" s="75">
        <v>40007</v>
      </c>
      <c r="AB1868" s="1220"/>
      <c r="AC1868" s="147">
        <f t="shared" si="225"/>
        <v>7</v>
      </c>
      <c r="AD1868" s="20" t="str">
        <f t="shared" si="227"/>
        <v>OK</v>
      </c>
      <c r="AE1868" s="11" t="str">
        <f t="shared" si="226"/>
        <v>-</v>
      </c>
      <c r="AF1868" s="20" t="e">
        <f>IF(#REF!="","",AA1868-#REF!)</f>
        <v>#REF!</v>
      </c>
      <c r="AG1868" s="97"/>
      <c r="AH1868" s="62"/>
      <c r="AI1868"/>
      <c r="AJ1868"/>
    </row>
    <row r="1869" spans="1:36" s="32" customFormat="1" hidden="1" outlineLevel="1" x14ac:dyDescent="0.2">
      <c r="A1869"/>
      <c r="B1869" s="19">
        <v>7</v>
      </c>
      <c r="C1869" s="383">
        <v>2</v>
      </c>
      <c r="D1869" s="20" t="s">
        <v>35</v>
      </c>
      <c r="E1869" s="153">
        <v>40000</v>
      </c>
      <c r="F1869" s="91"/>
      <c r="G1869" s="19">
        <v>7</v>
      </c>
      <c r="H1869" s="20">
        <v>2</v>
      </c>
      <c r="I1869" s="20">
        <v>2</v>
      </c>
      <c r="J1869" s="20">
        <v>2</v>
      </c>
      <c r="K1869" s="20">
        <v>0</v>
      </c>
      <c r="L1869" s="156">
        <v>40001</v>
      </c>
      <c r="M1869" s="92"/>
      <c r="N1869" s="19">
        <v>7</v>
      </c>
      <c r="O1869" s="20">
        <v>2</v>
      </c>
      <c r="P1869" s="20">
        <v>2</v>
      </c>
      <c r="Q1869" s="20">
        <v>0</v>
      </c>
      <c r="R1869" s="20">
        <v>2</v>
      </c>
      <c r="S1869" s="4">
        <v>0</v>
      </c>
      <c r="T1869" s="4">
        <v>0</v>
      </c>
      <c r="U1869" s="163">
        <v>40000</v>
      </c>
      <c r="V1869" s="106">
        <v>7</v>
      </c>
      <c r="W1869" s="20">
        <v>2</v>
      </c>
      <c r="X1869" s="437" t="str">
        <f t="shared" si="228"/>
        <v>OK</v>
      </c>
      <c r="Y1869" s="334">
        <f t="shared" si="224"/>
        <v>0</v>
      </c>
      <c r="Z1869" s="20" t="str">
        <f t="shared" si="229"/>
        <v>Tien 21</v>
      </c>
      <c r="AA1869" s="75">
        <v>40007</v>
      </c>
      <c r="AB1869" s="1220"/>
      <c r="AC1869" s="147">
        <f t="shared" si="225"/>
        <v>7</v>
      </c>
      <c r="AD1869" s="20" t="str">
        <f t="shared" si="227"/>
        <v>OK</v>
      </c>
      <c r="AE1869" s="11" t="str">
        <f t="shared" si="226"/>
        <v>-</v>
      </c>
      <c r="AF1869" s="20" t="e">
        <f>IF(#REF!="","",AA1869-#REF!)</f>
        <v>#REF!</v>
      </c>
      <c r="AG1869" s="97"/>
      <c r="AH1869" s="62"/>
      <c r="AI1869"/>
      <c r="AJ1869"/>
    </row>
    <row r="1870" spans="1:36" s="32" customFormat="1" hidden="1" outlineLevel="1" x14ac:dyDescent="0.2">
      <c r="A1870"/>
      <c r="B1870" s="22">
        <v>8</v>
      </c>
      <c r="C1870" s="404">
        <v>1</v>
      </c>
      <c r="D1870" s="21" t="s">
        <v>36</v>
      </c>
      <c r="E1870" s="153">
        <v>40000</v>
      </c>
      <c r="F1870" s="91"/>
      <c r="G1870" s="22">
        <v>8</v>
      </c>
      <c r="H1870" s="21">
        <v>1</v>
      </c>
      <c r="I1870" s="21">
        <v>1</v>
      </c>
      <c r="J1870" s="21">
        <v>1</v>
      </c>
      <c r="K1870" s="21">
        <v>0</v>
      </c>
      <c r="L1870" s="157">
        <v>40001</v>
      </c>
      <c r="M1870" s="92"/>
      <c r="N1870" s="22">
        <v>8</v>
      </c>
      <c r="O1870" s="21">
        <v>1</v>
      </c>
      <c r="P1870" s="21">
        <v>1</v>
      </c>
      <c r="Q1870" s="21">
        <v>0</v>
      </c>
      <c r="R1870" s="21">
        <v>1</v>
      </c>
      <c r="S1870" s="14">
        <v>0</v>
      </c>
      <c r="T1870" s="14">
        <v>0</v>
      </c>
      <c r="U1870" s="163">
        <v>40000</v>
      </c>
      <c r="V1870" s="108">
        <v>8</v>
      </c>
      <c r="W1870" s="21">
        <v>1</v>
      </c>
      <c r="X1870" s="437" t="str">
        <f t="shared" si="228"/>
        <v>OK</v>
      </c>
      <c r="Y1870" s="334">
        <f t="shared" si="224"/>
        <v>0</v>
      </c>
      <c r="Z1870" s="21" t="str">
        <f t="shared" si="229"/>
        <v>Confort</v>
      </c>
      <c r="AA1870" s="75">
        <v>40007</v>
      </c>
      <c r="AB1870" s="1221"/>
      <c r="AC1870" s="147">
        <f t="shared" si="225"/>
        <v>7</v>
      </c>
      <c r="AD1870" s="20" t="str">
        <f t="shared" si="227"/>
        <v>OK</v>
      </c>
      <c r="AE1870" s="11" t="str">
        <f t="shared" si="226"/>
        <v>-</v>
      </c>
      <c r="AF1870" s="20" t="e">
        <f>IF(#REF!="","",AA1870-#REF!)</f>
        <v>#REF!</v>
      </c>
      <c r="AG1870" s="97"/>
      <c r="AH1870" s="62"/>
      <c r="AI1870"/>
      <c r="AJ1870"/>
    </row>
    <row r="1871" spans="1:36" s="32" customFormat="1" hidden="1" outlineLevel="1" x14ac:dyDescent="0.2">
      <c r="A1871"/>
      <c r="B1871" s="19">
        <v>1</v>
      </c>
      <c r="C1871" s="383">
        <v>41</v>
      </c>
      <c r="D1871" s="20" t="s">
        <v>24</v>
      </c>
      <c r="E1871" s="153">
        <v>40007</v>
      </c>
      <c r="F1871" s="91"/>
      <c r="G1871" s="19">
        <v>1</v>
      </c>
      <c r="H1871" s="78">
        <v>249</v>
      </c>
      <c r="I1871" s="20">
        <v>41</v>
      </c>
      <c r="J1871" s="20">
        <v>41</v>
      </c>
      <c r="K1871" s="20">
        <v>0</v>
      </c>
      <c r="L1871" s="156">
        <v>40008</v>
      </c>
      <c r="M1871" s="92"/>
      <c r="N1871" s="19">
        <v>1</v>
      </c>
      <c r="O1871" s="20">
        <v>41</v>
      </c>
      <c r="P1871" s="20">
        <v>41</v>
      </c>
      <c r="Q1871" s="20">
        <v>0</v>
      </c>
      <c r="R1871" s="20">
        <v>41</v>
      </c>
      <c r="S1871" s="4">
        <v>0</v>
      </c>
      <c r="T1871" s="4">
        <v>0</v>
      </c>
      <c r="U1871" s="163">
        <v>40007</v>
      </c>
      <c r="V1871" s="19">
        <v>1</v>
      </c>
      <c r="W1871" s="20">
        <v>41</v>
      </c>
      <c r="X1871" s="437" t="str">
        <f t="shared" si="228"/>
        <v>OK</v>
      </c>
      <c r="Y1871" s="334">
        <f t="shared" si="224"/>
        <v>0</v>
      </c>
      <c r="Z1871" s="20" t="str">
        <f t="shared" si="229"/>
        <v>White</v>
      </c>
      <c r="AA1871" s="75">
        <v>40011</v>
      </c>
      <c r="AB1871" s="1219">
        <f>SUM(W1871:W1880)</f>
        <v>407</v>
      </c>
      <c r="AC1871" s="147">
        <f t="shared" si="225"/>
        <v>4</v>
      </c>
      <c r="AD1871" s="20" t="str">
        <f t="shared" si="227"/>
        <v>OK</v>
      </c>
      <c r="AE1871" s="11" t="str">
        <f t="shared" si="226"/>
        <v>-</v>
      </c>
      <c r="AF1871" s="20" t="e">
        <f>IF(#REF!="","",AA1871-#REF!)</f>
        <v>#REF!</v>
      </c>
      <c r="AG1871" s="97"/>
      <c r="AH1871" s="62"/>
      <c r="AI1871"/>
      <c r="AJ1871"/>
    </row>
    <row r="1872" spans="1:36" s="32" customFormat="1" hidden="1" outlineLevel="1" x14ac:dyDescent="0.2">
      <c r="A1872"/>
      <c r="B1872" s="19">
        <v>2</v>
      </c>
      <c r="C1872" s="383">
        <v>29</v>
      </c>
      <c r="D1872" s="20" t="s">
        <v>25</v>
      </c>
      <c r="E1872" s="153">
        <v>40007</v>
      </c>
      <c r="F1872" s="91"/>
      <c r="G1872" s="19">
        <v>2</v>
      </c>
      <c r="H1872" s="20">
        <v>29</v>
      </c>
      <c r="I1872" s="20">
        <v>29</v>
      </c>
      <c r="J1872" s="20">
        <v>29</v>
      </c>
      <c r="K1872" s="20">
        <v>0</v>
      </c>
      <c r="L1872" s="156">
        <v>40008</v>
      </c>
      <c r="M1872" s="92"/>
      <c r="N1872" s="19">
        <v>2</v>
      </c>
      <c r="O1872" s="20">
        <v>29</v>
      </c>
      <c r="P1872" s="20">
        <v>29</v>
      </c>
      <c r="Q1872" s="20">
        <v>0</v>
      </c>
      <c r="R1872" s="20">
        <v>29</v>
      </c>
      <c r="S1872" s="4">
        <v>0</v>
      </c>
      <c r="T1872" s="4">
        <v>0</v>
      </c>
      <c r="U1872" s="163">
        <v>40007</v>
      </c>
      <c r="V1872" s="19">
        <v>2</v>
      </c>
      <c r="W1872" s="20">
        <v>29</v>
      </c>
      <c r="X1872" s="437" t="str">
        <f t="shared" si="228"/>
        <v>OK</v>
      </c>
      <c r="Y1872" s="334">
        <f t="shared" si="224"/>
        <v>0</v>
      </c>
      <c r="Z1872" s="20" t="str">
        <f t="shared" si="229"/>
        <v>Green</v>
      </c>
      <c r="AA1872" s="75">
        <v>40011</v>
      </c>
      <c r="AB1872" s="1220"/>
      <c r="AC1872" s="147">
        <f t="shared" si="225"/>
        <v>4</v>
      </c>
      <c r="AD1872" s="20" t="str">
        <f t="shared" si="227"/>
        <v>OK</v>
      </c>
      <c r="AE1872" s="11" t="str">
        <f t="shared" si="226"/>
        <v>-</v>
      </c>
      <c r="AF1872" s="20" t="e">
        <f>IF(#REF!="","",AA1872-#REF!)</f>
        <v>#REF!</v>
      </c>
      <c r="AG1872" s="97"/>
      <c r="AH1872" s="62"/>
      <c r="AI1872"/>
      <c r="AJ1872"/>
    </row>
    <row r="1873" spans="1:36" s="32" customFormat="1" hidden="1" outlineLevel="1" x14ac:dyDescent="0.2">
      <c r="A1873"/>
      <c r="B1873" s="19">
        <v>3</v>
      </c>
      <c r="C1873" s="383">
        <v>49</v>
      </c>
      <c r="D1873" s="20" t="s">
        <v>26</v>
      </c>
      <c r="E1873" s="153">
        <v>40007</v>
      </c>
      <c r="F1873" s="91"/>
      <c r="G1873" s="19">
        <v>3</v>
      </c>
      <c r="H1873" s="20">
        <v>49</v>
      </c>
      <c r="I1873" s="20">
        <v>49</v>
      </c>
      <c r="J1873" s="20">
        <v>49</v>
      </c>
      <c r="K1873" s="20">
        <v>0</v>
      </c>
      <c r="L1873" s="156">
        <v>40008</v>
      </c>
      <c r="M1873" s="92"/>
      <c r="N1873" s="19">
        <v>3</v>
      </c>
      <c r="O1873" s="20">
        <v>49</v>
      </c>
      <c r="P1873" s="20">
        <v>49</v>
      </c>
      <c r="Q1873" s="20">
        <v>0</v>
      </c>
      <c r="R1873" s="20">
        <v>49</v>
      </c>
      <c r="S1873" s="4">
        <v>0</v>
      </c>
      <c r="T1873" s="4">
        <v>0</v>
      </c>
      <c r="U1873" s="163">
        <v>40007</v>
      </c>
      <c r="V1873" s="19">
        <v>3</v>
      </c>
      <c r="W1873" s="20">
        <v>49</v>
      </c>
      <c r="X1873" s="437" t="str">
        <f t="shared" si="228"/>
        <v>OK</v>
      </c>
      <c r="Y1873" s="334">
        <f t="shared" si="224"/>
        <v>0</v>
      </c>
      <c r="Z1873" s="20" t="str">
        <f t="shared" si="229"/>
        <v>Black</v>
      </c>
      <c r="AA1873" s="75">
        <v>40011</v>
      </c>
      <c r="AB1873" s="1220"/>
      <c r="AC1873" s="147">
        <f t="shared" si="225"/>
        <v>4</v>
      </c>
      <c r="AD1873" s="20" t="str">
        <f t="shared" si="227"/>
        <v>OK</v>
      </c>
      <c r="AE1873" s="11" t="str">
        <f t="shared" si="226"/>
        <v>-</v>
      </c>
      <c r="AF1873" s="20" t="e">
        <f>IF(#REF!="","",AA1873-#REF!)</f>
        <v>#REF!</v>
      </c>
      <c r="AG1873" s="97"/>
      <c r="AH1873" s="62"/>
      <c r="AI1873"/>
      <c r="AJ1873"/>
    </row>
    <row r="1874" spans="1:36" s="32" customFormat="1" hidden="1" outlineLevel="1" x14ac:dyDescent="0.2">
      <c r="A1874"/>
      <c r="B1874" s="19">
        <v>4</v>
      </c>
      <c r="C1874" s="383">
        <v>10</v>
      </c>
      <c r="D1874" s="20" t="s">
        <v>29</v>
      </c>
      <c r="E1874" s="153">
        <v>40007</v>
      </c>
      <c r="F1874" s="91"/>
      <c r="G1874" s="19">
        <v>4</v>
      </c>
      <c r="H1874" s="20">
        <v>10</v>
      </c>
      <c r="I1874" s="20">
        <v>10</v>
      </c>
      <c r="J1874" s="20">
        <v>10</v>
      </c>
      <c r="K1874" s="20">
        <v>0</v>
      </c>
      <c r="L1874" s="156">
        <v>40008</v>
      </c>
      <c r="M1874" s="92"/>
      <c r="N1874" s="19">
        <v>4</v>
      </c>
      <c r="O1874" s="20">
        <v>10</v>
      </c>
      <c r="P1874" s="20">
        <v>10</v>
      </c>
      <c r="Q1874" s="20">
        <v>0</v>
      </c>
      <c r="R1874" s="20">
        <v>10</v>
      </c>
      <c r="S1874" s="4">
        <v>0</v>
      </c>
      <c r="T1874" s="4">
        <v>0</v>
      </c>
      <c r="U1874" s="163">
        <v>40007</v>
      </c>
      <c r="V1874" s="19">
        <v>4</v>
      </c>
      <c r="W1874" s="20">
        <v>10</v>
      </c>
      <c r="X1874" s="437" t="str">
        <f t="shared" si="228"/>
        <v>OK</v>
      </c>
      <c r="Y1874" s="334">
        <f t="shared" si="224"/>
        <v>0</v>
      </c>
      <c r="Z1874" s="20" t="str">
        <f t="shared" si="229"/>
        <v>Credial</v>
      </c>
      <c r="AA1874" s="75">
        <v>40011</v>
      </c>
      <c r="AB1874" s="1220"/>
      <c r="AC1874" s="147">
        <f t="shared" si="225"/>
        <v>4</v>
      </c>
      <c r="AD1874" s="20" t="str">
        <f t="shared" si="227"/>
        <v>OK</v>
      </c>
      <c r="AE1874" s="11" t="str">
        <f t="shared" si="226"/>
        <v>-</v>
      </c>
      <c r="AF1874" s="20" t="e">
        <f>IF(#REF!="","",AA1874-#REF!)</f>
        <v>#REF!</v>
      </c>
      <c r="AG1874" s="97"/>
      <c r="AH1874" s="62"/>
      <c r="AI1874"/>
      <c r="AJ1874"/>
    </row>
    <row r="1875" spans="1:36" s="32" customFormat="1" hidden="1" outlineLevel="1" x14ac:dyDescent="0.2">
      <c r="A1875"/>
      <c r="B1875" s="19">
        <v>5</v>
      </c>
      <c r="C1875" s="383">
        <v>145</v>
      </c>
      <c r="D1875" s="20" t="s">
        <v>54</v>
      </c>
      <c r="E1875" s="153">
        <v>40007</v>
      </c>
      <c r="F1875" s="91"/>
      <c r="G1875" s="19">
        <v>5</v>
      </c>
      <c r="H1875" s="20">
        <v>145</v>
      </c>
      <c r="I1875" s="20">
        <v>145</v>
      </c>
      <c r="J1875" s="20">
        <v>145</v>
      </c>
      <c r="K1875" s="20">
        <v>0</v>
      </c>
      <c r="L1875" s="156">
        <v>40008</v>
      </c>
      <c r="M1875" s="92"/>
      <c r="N1875" s="19">
        <v>5</v>
      </c>
      <c r="O1875" s="20">
        <v>145</v>
      </c>
      <c r="P1875" s="20">
        <v>145</v>
      </c>
      <c r="Q1875" s="20">
        <v>0</v>
      </c>
      <c r="R1875" s="20">
        <v>145</v>
      </c>
      <c r="S1875" s="4">
        <v>0</v>
      </c>
      <c r="T1875" s="4">
        <v>0</v>
      </c>
      <c r="U1875" s="163">
        <v>40007</v>
      </c>
      <c r="V1875" s="19">
        <v>5</v>
      </c>
      <c r="W1875" s="20">
        <v>145</v>
      </c>
      <c r="X1875" s="437" t="str">
        <f t="shared" si="228"/>
        <v>OK</v>
      </c>
      <c r="Y1875" s="334">
        <f t="shared" si="224"/>
        <v>0</v>
      </c>
      <c r="Z1875" s="20" t="str">
        <f t="shared" si="229"/>
        <v>Ikea</v>
      </c>
      <c r="AA1875" s="75">
        <v>40011</v>
      </c>
      <c r="AB1875" s="1220"/>
      <c r="AC1875" s="147">
        <f t="shared" si="225"/>
        <v>4</v>
      </c>
      <c r="AD1875" s="20" t="str">
        <f t="shared" si="227"/>
        <v>OK</v>
      </c>
      <c r="AE1875" s="11" t="str">
        <f t="shared" si="226"/>
        <v>-</v>
      </c>
      <c r="AF1875" s="20" t="e">
        <f>IF(#REF!="","",AA1875-#REF!)</f>
        <v>#REF!</v>
      </c>
      <c r="AG1875" s="97"/>
      <c r="AH1875" s="62"/>
      <c r="AI1875"/>
      <c r="AJ1875"/>
    </row>
    <row r="1876" spans="1:36" s="32" customFormat="1" hidden="1" outlineLevel="1" x14ac:dyDescent="0.2">
      <c r="A1876"/>
      <c r="B1876" s="19">
        <v>6</v>
      </c>
      <c r="C1876" s="383">
        <v>10</v>
      </c>
      <c r="D1876" s="20" t="s">
        <v>31</v>
      </c>
      <c r="E1876" s="153">
        <v>40007</v>
      </c>
      <c r="F1876" s="91"/>
      <c r="G1876" s="19">
        <v>6</v>
      </c>
      <c r="H1876" s="20">
        <v>10</v>
      </c>
      <c r="I1876" s="20">
        <v>10</v>
      </c>
      <c r="J1876" s="20">
        <v>10</v>
      </c>
      <c r="K1876" s="20">
        <v>0</v>
      </c>
      <c r="L1876" s="156">
        <v>40008</v>
      </c>
      <c r="M1876" s="92"/>
      <c r="N1876" s="19">
        <v>6</v>
      </c>
      <c r="O1876" s="20">
        <v>10</v>
      </c>
      <c r="P1876" s="20">
        <v>10</v>
      </c>
      <c r="Q1876" s="20">
        <v>0</v>
      </c>
      <c r="R1876" s="20">
        <v>10</v>
      </c>
      <c r="S1876" s="4">
        <v>0</v>
      </c>
      <c r="T1876" s="4">
        <v>0</v>
      </c>
      <c r="U1876" s="163">
        <v>40007</v>
      </c>
      <c r="V1876" s="19">
        <v>6</v>
      </c>
      <c r="W1876" s="20">
        <v>10</v>
      </c>
      <c r="X1876" s="437" t="str">
        <f t="shared" si="228"/>
        <v>OK</v>
      </c>
      <c r="Y1876" s="334">
        <f t="shared" si="224"/>
        <v>0</v>
      </c>
      <c r="Z1876" s="20" t="str">
        <f t="shared" si="229"/>
        <v>Moviflor</v>
      </c>
      <c r="AA1876" s="75">
        <v>40011</v>
      </c>
      <c r="AB1876" s="1220"/>
      <c r="AC1876" s="147">
        <f t="shared" si="225"/>
        <v>4</v>
      </c>
      <c r="AD1876" s="20" t="str">
        <f t="shared" si="227"/>
        <v>OK</v>
      </c>
      <c r="AE1876" s="11" t="str">
        <f t="shared" si="226"/>
        <v>-</v>
      </c>
      <c r="AF1876" s="20" t="e">
        <f>IF(#REF!="","",AA1876-#REF!)</f>
        <v>#REF!</v>
      </c>
      <c r="AG1876" s="97"/>
      <c r="AH1876" s="62"/>
      <c r="AI1876"/>
      <c r="AJ1876"/>
    </row>
    <row r="1877" spans="1:36" s="32" customFormat="1" hidden="1" outlineLevel="1" x14ac:dyDescent="0.2">
      <c r="A1877"/>
      <c r="B1877" s="19">
        <v>7</v>
      </c>
      <c r="C1877" s="383">
        <v>108</v>
      </c>
      <c r="D1877" s="20" t="s">
        <v>32</v>
      </c>
      <c r="E1877" s="153">
        <v>40007</v>
      </c>
      <c r="F1877" s="91"/>
      <c r="G1877" s="19">
        <v>7</v>
      </c>
      <c r="H1877" s="20">
        <v>108</v>
      </c>
      <c r="I1877" s="20">
        <v>108</v>
      </c>
      <c r="J1877" s="20">
        <v>108</v>
      </c>
      <c r="K1877" s="20">
        <v>0</v>
      </c>
      <c r="L1877" s="156">
        <v>40008</v>
      </c>
      <c r="M1877" s="92"/>
      <c r="N1877" s="19">
        <v>7</v>
      </c>
      <c r="O1877" s="20">
        <v>108</v>
      </c>
      <c r="P1877" s="20">
        <v>108</v>
      </c>
      <c r="Q1877" s="20">
        <v>0</v>
      </c>
      <c r="R1877" s="20">
        <v>108</v>
      </c>
      <c r="S1877" s="4">
        <v>0</v>
      </c>
      <c r="T1877" s="4">
        <v>0</v>
      </c>
      <c r="U1877" s="163">
        <v>40007</v>
      </c>
      <c r="V1877" s="19">
        <v>7</v>
      </c>
      <c r="W1877" s="20">
        <v>108</v>
      </c>
      <c r="X1877" s="437" t="str">
        <f t="shared" si="228"/>
        <v>OK</v>
      </c>
      <c r="Y1877" s="334">
        <f t="shared" si="224"/>
        <v>0</v>
      </c>
      <c r="Z1877" s="20" t="str">
        <f t="shared" si="229"/>
        <v>Conforama</v>
      </c>
      <c r="AA1877" s="75">
        <v>40011</v>
      </c>
      <c r="AB1877" s="1220"/>
      <c r="AC1877" s="147">
        <f t="shared" si="225"/>
        <v>4</v>
      </c>
      <c r="AD1877" s="20" t="str">
        <f t="shared" si="227"/>
        <v>OK</v>
      </c>
      <c r="AE1877" s="11" t="str">
        <f t="shared" si="226"/>
        <v>-</v>
      </c>
      <c r="AF1877" s="20" t="e">
        <f>IF(#REF!="","",AA1877-#REF!)</f>
        <v>#REF!</v>
      </c>
      <c r="AG1877" s="97"/>
      <c r="AH1877" s="62"/>
      <c r="AI1877"/>
      <c r="AJ1877"/>
    </row>
    <row r="1878" spans="1:36" s="32" customFormat="1" hidden="1" outlineLevel="1" x14ac:dyDescent="0.2">
      <c r="A1878"/>
      <c r="B1878" s="19">
        <v>8</v>
      </c>
      <c r="C1878" s="383">
        <v>7</v>
      </c>
      <c r="D1878" s="20" t="s">
        <v>34</v>
      </c>
      <c r="E1878" s="153">
        <v>40007</v>
      </c>
      <c r="F1878" s="91"/>
      <c r="G1878" s="19">
        <v>8</v>
      </c>
      <c r="H1878" s="20">
        <v>7</v>
      </c>
      <c r="I1878" s="20">
        <v>7</v>
      </c>
      <c r="J1878" s="20">
        <v>7</v>
      </c>
      <c r="K1878" s="20">
        <v>0</v>
      </c>
      <c r="L1878" s="156">
        <v>40008</v>
      </c>
      <c r="M1878" s="92"/>
      <c r="N1878" s="19">
        <v>8</v>
      </c>
      <c r="O1878" s="20">
        <v>7</v>
      </c>
      <c r="P1878" s="20">
        <v>7</v>
      </c>
      <c r="Q1878" s="20">
        <v>0</v>
      </c>
      <c r="R1878" s="20">
        <v>7</v>
      </c>
      <c r="S1878" s="4">
        <v>0</v>
      </c>
      <c r="T1878" s="4">
        <v>0</v>
      </c>
      <c r="U1878" s="163">
        <v>40007</v>
      </c>
      <c r="V1878" s="19">
        <v>8</v>
      </c>
      <c r="W1878" s="20">
        <v>7</v>
      </c>
      <c r="X1878" s="437" t="str">
        <f t="shared" si="228"/>
        <v>OK</v>
      </c>
      <c r="Y1878" s="334">
        <f t="shared" si="224"/>
        <v>0</v>
      </c>
      <c r="Z1878" s="20" t="str">
        <f t="shared" si="229"/>
        <v>Euronics</v>
      </c>
      <c r="AA1878" s="75">
        <v>40011</v>
      </c>
      <c r="AB1878" s="1220"/>
      <c r="AC1878" s="147">
        <f t="shared" si="225"/>
        <v>4</v>
      </c>
      <c r="AD1878" s="20" t="str">
        <f t="shared" si="227"/>
        <v>OK</v>
      </c>
      <c r="AE1878" s="11" t="str">
        <f t="shared" si="226"/>
        <v>-</v>
      </c>
      <c r="AF1878" s="20" t="e">
        <f>IF(#REF!="","",AA1878-#REF!)</f>
        <v>#REF!</v>
      </c>
      <c r="AG1878" s="97"/>
      <c r="AH1878" s="62"/>
      <c r="AI1878"/>
      <c r="AJ1878"/>
    </row>
    <row r="1879" spans="1:36" s="32" customFormat="1" hidden="1" outlineLevel="1" x14ac:dyDescent="0.2">
      <c r="A1879"/>
      <c r="B1879" s="19">
        <v>9</v>
      </c>
      <c r="C1879" s="383">
        <v>3</v>
      </c>
      <c r="D1879" s="20" t="s">
        <v>35</v>
      </c>
      <c r="E1879" s="153">
        <v>40007</v>
      </c>
      <c r="F1879" s="91"/>
      <c r="G1879" s="19">
        <v>9</v>
      </c>
      <c r="H1879" s="20">
        <v>3</v>
      </c>
      <c r="I1879" s="20">
        <v>3</v>
      </c>
      <c r="J1879" s="20">
        <v>3</v>
      </c>
      <c r="K1879" s="20">
        <v>0</v>
      </c>
      <c r="L1879" s="156">
        <v>40008</v>
      </c>
      <c r="M1879" s="92"/>
      <c r="N1879" s="19">
        <v>9</v>
      </c>
      <c r="O1879" s="20">
        <v>3</v>
      </c>
      <c r="P1879" s="20">
        <v>3</v>
      </c>
      <c r="Q1879" s="20">
        <v>0</v>
      </c>
      <c r="R1879" s="20">
        <v>3</v>
      </c>
      <c r="S1879" s="4">
        <v>0</v>
      </c>
      <c r="T1879" s="4">
        <v>0</v>
      </c>
      <c r="U1879" s="163">
        <v>40007</v>
      </c>
      <c r="V1879" s="19">
        <v>9</v>
      </c>
      <c r="W1879" s="20">
        <v>3</v>
      </c>
      <c r="X1879" s="437" t="str">
        <f t="shared" si="228"/>
        <v>OK</v>
      </c>
      <c r="Y1879" s="334">
        <f t="shared" si="224"/>
        <v>0</v>
      </c>
      <c r="Z1879" s="20" t="str">
        <f t="shared" si="229"/>
        <v>Tien 21</v>
      </c>
      <c r="AA1879" s="75">
        <v>40011</v>
      </c>
      <c r="AB1879" s="1220"/>
      <c r="AC1879" s="147">
        <f t="shared" si="225"/>
        <v>4</v>
      </c>
      <c r="AD1879" s="20" t="str">
        <f t="shared" si="227"/>
        <v>OK</v>
      </c>
      <c r="AE1879" s="11" t="str">
        <f t="shared" si="226"/>
        <v>-</v>
      </c>
      <c r="AF1879" s="20" t="e">
        <f>IF(#REF!="","",AA1879-#REF!)</f>
        <v>#REF!</v>
      </c>
      <c r="AG1879" s="97"/>
      <c r="AH1879" s="62"/>
      <c r="AI1879"/>
      <c r="AJ1879"/>
    </row>
    <row r="1880" spans="1:36" s="32" customFormat="1" hidden="1" outlineLevel="1" x14ac:dyDescent="0.2">
      <c r="A1880"/>
      <c r="B1880" s="22">
        <v>10</v>
      </c>
      <c r="C1880" s="404">
        <v>5</v>
      </c>
      <c r="D1880" s="21" t="s">
        <v>36</v>
      </c>
      <c r="E1880" s="153">
        <v>40007</v>
      </c>
      <c r="F1880" s="91"/>
      <c r="G1880" s="22">
        <v>10</v>
      </c>
      <c r="H1880" s="21">
        <v>5</v>
      </c>
      <c r="I1880" s="21">
        <v>5</v>
      </c>
      <c r="J1880" s="21">
        <v>5</v>
      </c>
      <c r="K1880" s="21">
        <v>0</v>
      </c>
      <c r="L1880" s="157">
        <v>40008</v>
      </c>
      <c r="M1880" s="92"/>
      <c r="N1880" s="22">
        <v>10</v>
      </c>
      <c r="O1880" s="21">
        <v>5</v>
      </c>
      <c r="P1880" s="21">
        <v>5</v>
      </c>
      <c r="Q1880" s="21">
        <v>0</v>
      </c>
      <c r="R1880" s="21">
        <v>5</v>
      </c>
      <c r="S1880" s="14">
        <v>0</v>
      </c>
      <c r="T1880" s="14">
        <v>0</v>
      </c>
      <c r="U1880" s="163">
        <v>40007</v>
      </c>
      <c r="V1880" s="22">
        <v>10</v>
      </c>
      <c r="W1880" s="21">
        <v>5</v>
      </c>
      <c r="X1880" s="437" t="str">
        <f t="shared" si="228"/>
        <v>OK</v>
      </c>
      <c r="Y1880" s="334">
        <f t="shared" si="224"/>
        <v>0</v>
      </c>
      <c r="Z1880" s="21" t="str">
        <f t="shared" si="229"/>
        <v>Confort</v>
      </c>
      <c r="AA1880" s="75">
        <v>40011</v>
      </c>
      <c r="AB1880" s="1221"/>
      <c r="AC1880" s="147">
        <f t="shared" si="225"/>
        <v>4</v>
      </c>
      <c r="AD1880" s="20" t="str">
        <f t="shared" si="227"/>
        <v>OK</v>
      </c>
      <c r="AE1880" s="11" t="str">
        <f t="shared" si="226"/>
        <v>-</v>
      </c>
      <c r="AF1880" s="20" t="e">
        <f>IF(#REF!="","",AA1880-#REF!)</f>
        <v>#REF!</v>
      </c>
      <c r="AG1880" s="97"/>
      <c r="AH1880" s="62"/>
      <c r="AI1880"/>
      <c r="AJ1880"/>
    </row>
    <row r="1881" spans="1:36" s="32" customFormat="1" hidden="1" outlineLevel="1" x14ac:dyDescent="0.2">
      <c r="A1881"/>
      <c r="B1881" s="19">
        <v>1</v>
      </c>
      <c r="C1881" s="383">
        <v>55</v>
      </c>
      <c r="D1881" s="20" t="s">
        <v>24</v>
      </c>
      <c r="E1881" s="153">
        <v>40014</v>
      </c>
      <c r="F1881" s="91"/>
      <c r="G1881" s="19">
        <v>1</v>
      </c>
      <c r="H1881" s="20">
        <v>127</v>
      </c>
      <c r="I1881" s="20">
        <v>55</v>
      </c>
      <c r="J1881" s="20">
        <v>55</v>
      </c>
      <c r="K1881" s="20">
        <v>0</v>
      </c>
      <c r="L1881" s="156">
        <v>40015</v>
      </c>
      <c r="M1881" s="92"/>
      <c r="N1881" s="19">
        <v>1</v>
      </c>
      <c r="O1881" s="20">
        <v>55</v>
      </c>
      <c r="P1881" s="20">
        <v>55</v>
      </c>
      <c r="Q1881" s="20">
        <v>0</v>
      </c>
      <c r="R1881" s="20">
        <v>55</v>
      </c>
      <c r="S1881" s="4">
        <v>0</v>
      </c>
      <c r="T1881" s="4">
        <v>0</v>
      </c>
      <c r="U1881" s="163">
        <v>40014</v>
      </c>
      <c r="V1881" s="19">
        <v>1</v>
      </c>
      <c r="W1881" s="20">
        <v>55</v>
      </c>
      <c r="X1881" s="437" t="str">
        <f t="shared" si="228"/>
        <v>OK</v>
      </c>
      <c r="Y1881" s="334">
        <f t="shared" si="224"/>
        <v>0</v>
      </c>
      <c r="Z1881" s="20" t="str">
        <f t="shared" si="229"/>
        <v>White</v>
      </c>
      <c r="AA1881" s="75">
        <v>40017</v>
      </c>
      <c r="AB1881" s="1219">
        <f>SUM(W1881:W1890)</f>
        <v>542</v>
      </c>
      <c r="AC1881" s="147">
        <f t="shared" si="225"/>
        <v>3</v>
      </c>
      <c r="AD1881" s="20" t="str">
        <f t="shared" si="227"/>
        <v>OK</v>
      </c>
      <c r="AE1881" s="11" t="str">
        <f t="shared" si="226"/>
        <v>-</v>
      </c>
      <c r="AF1881" s="20" t="e">
        <f>IF(#REF!="","",AA1881-#REF!)</f>
        <v>#REF!</v>
      </c>
      <c r="AG1881" s="97"/>
      <c r="AH1881" s="62"/>
      <c r="AI1881"/>
      <c r="AJ1881"/>
    </row>
    <row r="1882" spans="1:36" s="32" customFormat="1" hidden="1" outlineLevel="1" x14ac:dyDescent="0.2">
      <c r="A1882"/>
      <c r="B1882" s="19">
        <v>2</v>
      </c>
      <c r="C1882" s="383">
        <v>17</v>
      </c>
      <c r="D1882" s="20" t="s">
        <v>25</v>
      </c>
      <c r="E1882" s="153">
        <v>40014</v>
      </c>
      <c r="F1882" s="91"/>
      <c r="G1882" s="19">
        <v>2</v>
      </c>
      <c r="H1882" s="20">
        <v>17</v>
      </c>
      <c r="I1882" s="20">
        <v>17</v>
      </c>
      <c r="J1882" s="20">
        <v>17</v>
      </c>
      <c r="K1882" s="20">
        <v>0</v>
      </c>
      <c r="L1882" s="156">
        <v>40015</v>
      </c>
      <c r="M1882" s="92"/>
      <c r="N1882" s="19">
        <v>2</v>
      </c>
      <c r="O1882" s="20">
        <v>17</v>
      </c>
      <c r="P1882" s="20">
        <v>17</v>
      </c>
      <c r="Q1882" s="20">
        <v>0</v>
      </c>
      <c r="R1882" s="20">
        <v>17</v>
      </c>
      <c r="S1882" s="4">
        <v>0</v>
      </c>
      <c r="T1882" s="4">
        <v>0</v>
      </c>
      <c r="U1882" s="163">
        <v>40014</v>
      </c>
      <c r="V1882" s="19">
        <v>2</v>
      </c>
      <c r="W1882" s="20">
        <v>17</v>
      </c>
      <c r="X1882" s="437" t="str">
        <f t="shared" si="228"/>
        <v>OK</v>
      </c>
      <c r="Y1882" s="334">
        <f t="shared" ref="Y1882:Y1945" si="230">IF(W1882="","",+C1882-W1882)</f>
        <v>0</v>
      </c>
      <c r="Z1882" s="20" t="str">
        <f t="shared" si="229"/>
        <v>Green</v>
      </c>
      <c r="AA1882" s="75">
        <v>40017</v>
      </c>
      <c r="AB1882" s="1220"/>
      <c r="AC1882" s="147">
        <f t="shared" si="225"/>
        <v>3</v>
      </c>
      <c r="AD1882" s="20" t="str">
        <f t="shared" si="227"/>
        <v>OK</v>
      </c>
      <c r="AE1882" s="11" t="str">
        <f t="shared" si="226"/>
        <v>-</v>
      </c>
      <c r="AF1882" s="20" t="e">
        <f>IF(#REF!="","",AA1882-#REF!)</f>
        <v>#REF!</v>
      </c>
      <c r="AG1882" s="97"/>
      <c r="AH1882" s="62"/>
      <c r="AI1882"/>
      <c r="AJ1882"/>
    </row>
    <row r="1883" spans="1:36" s="32" customFormat="1" hidden="1" outlineLevel="1" x14ac:dyDescent="0.2">
      <c r="A1883"/>
      <c r="B1883" s="19">
        <v>3</v>
      </c>
      <c r="C1883" s="383">
        <v>71</v>
      </c>
      <c r="D1883" s="20" t="s">
        <v>26</v>
      </c>
      <c r="E1883" s="153">
        <v>40014</v>
      </c>
      <c r="F1883" s="91"/>
      <c r="G1883" s="19">
        <v>3</v>
      </c>
      <c r="H1883" s="20">
        <v>71</v>
      </c>
      <c r="I1883" s="20">
        <v>71</v>
      </c>
      <c r="J1883" s="20">
        <v>71</v>
      </c>
      <c r="K1883" s="20">
        <v>0</v>
      </c>
      <c r="L1883" s="156">
        <v>40015</v>
      </c>
      <c r="M1883" s="92"/>
      <c r="N1883" s="19">
        <v>3</v>
      </c>
      <c r="O1883" s="20">
        <v>71</v>
      </c>
      <c r="P1883" s="20">
        <v>71</v>
      </c>
      <c r="Q1883" s="20">
        <v>0</v>
      </c>
      <c r="R1883" s="20">
        <v>71</v>
      </c>
      <c r="S1883" s="4">
        <v>0</v>
      </c>
      <c r="T1883" s="4">
        <v>0</v>
      </c>
      <c r="U1883" s="163">
        <v>40014</v>
      </c>
      <c r="V1883" s="19">
        <v>3</v>
      </c>
      <c r="W1883" s="20">
        <v>71</v>
      </c>
      <c r="X1883" s="437" t="str">
        <f t="shared" si="228"/>
        <v>OK</v>
      </c>
      <c r="Y1883" s="334">
        <f t="shared" si="230"/>
        <v>0</v>
      </c>
      <c r="Z1883" s="20" t="str">
        <f t="shared" si="229"/>
        <v>Black</v>
      </c>
      <c r="AA1883" s="75">
        <v>40017</v>
      </c>
      <c r="AB1883" s="1220"/>
      <c r="AC1883" s="147">
        <f t="shared" si="225"/>
        <v>3</v>
      </c>
      <c r="AD1883" s="20" t="str">
        <f t="shared" si="227"/>
        <v>OK</v>
      </c>
      <c r="AE1883" s="11" t="str">
        <f t="shared" si="226"/>
        <v>-</v>
      </c>
      <c r="AF1883" s="20" t="e">
        <f>IF(#REF!="","",AA1883-#REF!)</f>
        <v>#REF!</v>
      </c>
      <c r="AG1883" s="97"/>
      <c r="AH1883" s="62"/>
      <c r="AI1883"/>
      <c r="AJ1883"/>
    </row>
    <row r="1884" spans="1:36" s="32" customFormat="1" hidden="1" outlineLevel="1" x14ac:dyDescent="0.2">
      <c r="A1884"/>
      <c r="B1884" s="19">
        <v>4</v>
      </c>
      <c r="C1884" s="383">
        <v>26</v>
      </c>
      <c r="D1884" s="20" t="s">
        <v>29</v>
      </c>
      <c r="E1884" s="153">
        <v>40014</v>
      </c>
      <c r="F1884" s="91"/>
      <c r="G1884" s="19">
        <v>4</v>
      </c>
      <c r="H1884" s="20">
        <v>26</v>
      </c>
      <c r="I1884" s="20">
        <v>26</v>
      </c>
      <c r="J1884" s="20">
        <v>26</v>
      </c>
      <c r="K1884" s="20">
        <v>0</v>
      </c>
      <c r="L1884" s="156">
        <v>40015</v>
      </c>
      <c r="M1884" s="92"/>
      <c r="N1884" s="19">
        <v>4</v>
      </c>
      <c r="O1884" s="20">
        <v>26</v>
      </c>
      <c r="P1884" s="20">
        <v>26</v>
      </c>
      <c r="Q1884" s="20">
        <v>0</v>
      </c>
      <c r="R1884" s="20">
        <v>26</v>
      </c>
      <c r="S1884" s="4">
        <v>0</v>
      </c>
      <c r="T1884" s="4">
        <v>0</v>
      </c>
      <c r="U1884" s="163">
        <v>40014</v>
      </c>
      <c r="V1884" s="19">
        <v>4</v>
      </c>
      <c r="W1884" s="20">
        <v>26</v>
      </c>
      <c r="X1884" s="437" t="str">
        <f t="shared" si="228"/>
        <v>OK</v>
      </c>
      <c r="Y1884" s="334">
        <f t="shared" si="230"/>
        <v>0</v>
      </c>
      <c r="Z1884" s="20" t="str">
        <f t="shared" si="229"/>
        <v>Credial</v>
      </c>
      <c r="AA1884" s="75">
        <v>40017</v>
      </c>
      <c r="AB1884" s="1220"/>
      <c r="AC1884" s="147">
        <f t="shared" si="225"/>
        <v>3</v>
      </c>
      <c r="AD1884" s="20" t="str">
        <f t="shared" si="227"/>
        <v>OK</v>
      </c>
      <c r="AE1884" s="11" t="str">
        <f t="shared" si="226"/>
        <v>-</v>
      </c>
      <c r="AF1884" s="20" t="e">
        <f>IF(#REF!="","",AA1884-#REF!)</f>
        <v>#REF!</v>
      </c>
      <c r="AG1884" s="97"/>
      <c r="AH1884" s="62"/>
      <c r="AI1884"/>
      <c r="AJ1884"/>
    </row>
    <row r="1885" spans="1:36" s="32" customFormat="1" hidden="1" outlineLevel="1" x14ac:dyDescent="0.2">
      <c r="A1885"/>
      <c r="B1885" s="19">
        <v>5</v>
      </c>
      <c r="C1885" s="383">
        <v>177</v>
      </c>
      <c r="D1885" s="20" t="s">
        <v>54</v>
      </c>
      <c r="E1885" s="153">
        <v>40014</v>
      </c>
      <c r="F1885" s="91"/>
      <c r="G1885" s="19">
        <v>5</v>
      </c>
      <c r="H1885" s="20">
        <v>177</v>
      </c>
      <c r="I1885" s="20">
        <v>177</v>
      </c>
      <c r="J1885" s="20">
        <v>177</v>
      </c>
      <c r="K1885" s="20">
        <v>0</v>
      </c>
      <c r="L1885" s="156">
        <v>40015</v>
      </c>
      <c r="M1885" s="92"/>
      <c r="N1885" s="19">
        <v>5</v>
      </c>
      <c r="O1885" s="20">
        <v>177</v>
      </c>
      <c r="P1885" s="20">
        <v>177</v>
      </c>
      <c r="Q1885" s="20">
        <v>0</v>
      </c>
      <c r="R1885" s="20">
        <v>177</v>
      </c>
      <c r="S1885" s="4">
        <v>0</v>
      </c>
      <c r="T1885" s="4">
        <v>0</v>
      </c>
      <c r="U1885" s="163">
        <v>40014</v>
      </c>
      <c r="V1885" s="19">
        <v>5</v>
      </c>
      <c r="W1885" s="20">
        <v>177</v>
      </c>
      <c r="X1885" s="437" t="str">
        <f t="shared" si="228"/>
        <v>OK</v>
      </c>
      <c r="Y1885" s="334">
        <f t="shared" si="230"/>
        <v>0</v>
      </c>
      <c r="Z1885" s="20" t="str">
        <f t="shared" si="229"/>
        <v>Ikea</v>
      </c>
      <c r="AA1885" s="75">
        <v>40017</v>
      </c>
      <c r="AB1885" s="1220"/>
      <c r="AC1885" s="147">
        <f t="shared" si="225"/>
        <v>3</v>
      </c>
      <c r="AD1885" s="20" t="str">
        <f t="shared" si="227"/>
        <v>OK</v>
      </c>
      <c r="AE1885" s="11" t="str">
        <f t="shared" si="226"/>
        <v>-</v>
      </c>
      <c r="AF1885" s="20" t="e">
        <f>IF(#REF!="","",AA1885-#REF!)</f>
        <v>#REF!</v>
      </c>
      <c r="AG1885" s="97"/>
      <c r="AH1885" s="62"/>
      <c r="AI1885"/>
      <c r="AJ1885"/>
    </row>
    <row r="1886" spans="1:36" s="32" customFormat="1" hidden="1" outlineLevel="1" x14ac:dyDescent="0.2">
      <c r="A1886"/>
      <c r="B1886" s="19">
        <v>6</v>
      </c>
      <c r="C1886" s="383">
        <v>13</v>
      </c>
      <c r="D1886" s="20" t="s">
        <v>31</v>
      </c>
      <c r="E1886" s="153">
        <v>40014</v>
      </c>
      <c r="F1886" s="91"/>
      <c r="G1886" s="19">
        <v>6</v>
      </c>
      <c r="H1886" s="20">
        <v>13</v>
      </c>
      <c r="I1886" s="20">
        <v>13</v>
      </c>
      <c r="J1886" s="20">
        <v>13</v>
      </c>
      <c r="K1886" s="20">
        <v>0</v>
      </c>
      <c r="L1886" s="156">
        <v>40015</v>
      </c>
      <c r="M1886" s="92"/>
      <c r="N1886" s="19">
        <v>6</v>
      </c>
      <c r="O1886" s="20">
        <v>13</v>
      </c>
      <c r="P1886" s="20">
        <v>13</v>
      </c>
      <c r="Q1886" s="20">
        <v>0</v>
      </c>
      <c r="R1886" s="20">
        <v>13</v>
      </c>
      <c r="S1886" s="4">
        <v>0</v>
      </c>
      <c r="T1886" s="4">
        <v>0</v>
      </c>
      <c r="U1886" s="163">
        <v>40014</v>
      </c>
      <c r="V1886" s="19">
        <v>6</v>
      </c>
      <c r="W1886" s="20">
        <v>13</v>
      </c>
      <c r="X1886" s="437" t="str">
        <f t="shared" si="228"/>
        <v>OK</v>
      </c>
      <c r="Y1886" s="334">
        <f t="shared" si="230"/>
        <v>0</v>
      </c>
      <c r="Z1886" s="20" t="str">
        <f t="shared" si="229"/>
        <v>Moviflor</v>
      </c>
      <c r="AA1886" s="75">
        <v>40017</v>
      </c>
      <c r="AB1886" s="1220"/>
      <c r="AC1886" s="147">
        <f t="shared" si="225"/>
        <v>3</v>
      </c>
      <c r="AD1886" s="20" t="str">
        <f t="shared" si="227"/>
        <v>OK</v>
      </c>
      <c r="AE1886" s="11" t="str">
        <f t="shared" si="226"/>
        <v>-</v>
      </c>
      <c r="AF1886" s="20" t="e">
        <f>IF(#REF!="","",AA1886-#REF!)</f>
        <v>#REF!</v>
      </c>
      <c r="AG1886" s="97"/>
      <c r="AH1886" s="62"/>
      <c r="AI1886"/>
      <c r="AJ1886"/>
    </row>
    <row r="1887" spans="1:36" s="32" customFormat="1" hidden="1" outlineLevel="1" x14ac:dyDescent="0.2">
      <c r="A1887"/>
      <c r="B1887" s="19">
        <v>7</v>
      </c>
      <c r="C1887" s="383">
        <v>161</v>
      </c>
      <c r="D1887" s="20" t="s">
        <v>32</v>
      </c>
      <c r="E1887" s="153">
        <v>40014</v>
      </c>
      <c r="F1887" s="91"/>
      <c r="G1887" s="19">
        <v>7</v>
      </c>
      <c r="H1887" s="20">
        <v>161</v>
      </c>
      <c r="I1887" s="20">
        <v>161</v>
      </c>
      <c r="J1887" s="20">
        <v>161</v>
      </c>
      <c r="K1887" s="20">
        <v>0</v>
      </c>
      <c r="L1887" s="156">
        <v>40015</v>
      </c>
      <c r="M1887" s="92"/>
      <c r="N1887" s="19">
        <v>7</v>
      </c>
      <c r="O1887" s="20">
        <v>161</v>
      </c>
      <c r="P1887" s="20">
        <v>161</v>
      </c>
      <c r="Q1887" s="20">
        <v>0</v>
      </c>
      <c r="R1887" s="20">
        <v>161</v>
      </c>
      <c r="S1887" s="4">
        <v>0</v>
      </c>
      <c r="T1887" s="4">
        <v>0</v>
      </c>
      <c r="U1887" s="163">
        <v>40014</v>
      </c>
      <c r="V1887" s="19">
        <v>7</v>
      </c>
      <c r="W1887" s="20">
        <v>161</v>
      </c>
      <c r="X1887" s="437" t="str">
        <f t="shared" si="228"/>
        <v>OK</v>
      </c>
      <c r="Y1887" s="334">
        <f t="shared" si="230"/>
        <v>0</v>
      </c>
      <c r="Z1887" s="20" t="str">
        <f t="shared" si="229"/>
        <v>Conforama</v>
      </c>
      <c r="AA1887" s="75">
        <v>40017</v>
      </c>
      <c r="AB1887" s="1220"/>
      <c r="AC1887" s="147">
        <f t="shared" ref="AC1887:AC1950" si="231">DAYS360(E1887,AA1887)</f>
        <v>3</v>
      </c>
      <c r="AD1887" s="20" t="str">
        <f t="shared" si="227"/>
        <v>OK</v>
      </c>
      <c r="AE1887" s="11" t="str">
        <f t="shared" ref="AE1887:AE1950" si="232">IF(AND((AA1887=""),$E$8&gt;(V1941+5)),"ALERTA","-")</f>
        <v>-</v>
      </c>
      <c r="AF1887" s="20" t="e">
        <f>IF(#REF!="","",AA1887-#REF!)</f>
        <v>#REF!</v>
      </c>
      <c r="AG1887" s="97"/>
      <c r="AH1887" s="62"/>
      <c r="AI1887"/>
      <c r="AJ1887"/>
    </row>
    <row r="1888" spans="1:36" s="32" customFormat="1" hidden="1" outlineLevel="1" x14ac:dyDescent="0.2">
      <c r="A1888"/>
      <c r="B1888" s="19">
        <v>8</v>
      </c>
      <c r="C1888" s="383">
        <v>10</v>
      </c>
      <c r="D1888" s="20" t="s">
        <v>34</v>
      </c>
      <c r="E1888" s="153">
        <v>40014</v>
      </c>
      <c r="F1888" s="91"/>
      <c r="G1888" s="19">
        <v>8</v>
      </c>
      <c r="H1888" s="20">
        <v>10</v>
      </c>
      <c r="I1888" s="20">
        <v>10</v>
      </c>
      <c r="J1888" s="20">
        <v>10</v>
      </c>
      <c r="K1888" s="20">
        <v>0</v>
      </c>
      <c r="L1888" s="156">
        <v>40015</v>
      </c>
      <c r="M1888" s="92"/>
      <c r="N1888" s="19">
        <v>8</v>
      </c>
      <c r="O1888" s="20">
        <v>10</v>
      </c>
      <c r="P1888" s="20">
        <v>10</v>
      </c>
      <c r="Q1888" s="20">
        <v>0</v>
      </c>
      <c r="R1888" s="20">
        <v>10</v>
      </c>
      <c r="S1888" s="4">
        <v>0</v>
      </c>
      <c r="T1888" s="4">
        <v>0</v>
      </c>
      <c r="U1888" s="163">
        <v>40014</v>
      </c>
      <c r="V1888" s="19">
        <v>8</v>
      </c>
      <c r="W1888" s="20">
        <v>10</v>
      </c>
      <c r="X1888" s="437" t="str">
        <f t="shared" si="228"/>
        <v>OK</v>
      </c>
      <c r="Y1888" s="334">
        <f t="shared" si="230"/>
        <v>0</v>
      </c>
      <c r="Z1888" s="20" t="str">
        <f t="shared" si="229"/>
        <v>Euronics</v>
      </c>
      <c r="AA1888" s="75">
        <v>40017</v>
      </c>
      <c r="AB1888" s="1220"/>
      <c r="AC1888" s="147">
        <f t="shared" si="231"/>
        <v>3</v>
      </c>
      <c r="AD1888" s="20" t="str">
        <f t="shared" si="227"/>
        <v>OK</v>
      </c>
      <c r="AE1888" s="11" t="str">
        <f t="shared" si="232"/>
        <v>-</v>
      </c>
      <c r="AF1888" s="20" t="e">
        <f>IF(#REF!="","",AA1888-#REF!)</f>
        <v>#REF!</v>
      </c>
      <c r="AG1888" s="97"/>
      <c r="AH1888" s="62"/>
      <c r="AI1888"/>
      <c r="AJ1888"/>
    </row>
    <row r="1889" spans="1:36" s="32" customFormat="1" hidden="1" outlineLevel="1" x14ac:dyDescent="0.2">
      <c r="A1889"/>
      <c r="B1889" s="19">
        <v>9</v>
      </c>
      <c r="C1889" s="383">
        <v>7</v>
      </c>
      <c r="D1889" s="20" t="s">
        <v>35</v>
      </c>
      <c r="E1889" s="153">
        <v>40014</v>
      </c>
      <c r="F1889" s="91"/>
      <c r="G1889" s="19">
        <v>9</v>
      </c>
      <c r="H1889" s="20">
        <v>7</v>
      </c>
      <c r="I1889" s="20">
        <v>7</v>
      </c>
      <c r="J1889" s="20">
        <v>7</v>
      </c>
      <c r="K1889" s="20">
        <v>0</v>
      </c>
      <c r="L1889" s="156">
        <v>40015</v>
      </c>
      <c r="M1889" s="92"/>
      <c r="N1889" s="19">
        <v>9</v>
      </c>
      <c r="O1889" s="20">
        <v>7</v>
      </c>
      <c r="P1889" s="20">
        <v>7</v>
      </c>
      <c r="Q1889" s="20">
        <v>0</v>
      </c>
      <c r="R1889" s="20">
        <v>7</v>
      </c>
      <c r="S1889" s="4">
        <v>0</v>
      </c>
      <c r="T1889" s="4">
        <v>0</v>
      </c>
      <c r="U1889" s="163">
        <v>40014</v>
      </c>
      <c r="V1889" s="19">
        <v>9</v>
      </c>
      <c r="W1889" s="20">
        <v>7</v>
      </c>
      <c r="X1889" s="437" t="str">
        <f t="shared" si="228"/>
        <v>OK</v>
      </c>
      <c r="Y1889" s="334">
        <f t="shared" si="230"/>
        <v>0</v>
      </c>
      <c r="Z1889" s="20" t="str">
        <f t="shared" si="229"/>
        <v>Tien 21</v>
      </c>
      <c r="AA1889" s="75">
        <v>40017</v>
      </c>
      <c r="AB1889" s="1220"/>
      <c r="AC1889" s="147">
        <f t="shared" si="231"/>
        <v>3</v>
      </c>
      <c r="AD1889" s="20" t="str">
        <f t="shared" si="227"/>
        <v>OK</v>
      </c>
      <c r="AE1889" s="11" t="str">
        <f t="shared" si="232"/>
        <v>-</v>
      </c>
      <c r="AF1889" s="20" t="e">
        <f>IF(#REF!="","",AA1889-#REF!)</f>
        <v>#REF!</v>
      </c>
      <c r="AG1889" s="97"/>
      <c r="AH1889" s="62"/>
      <c r="AI1889"/>
      <c r="AJ1889"/>
    </row>
    <row r="1890" spans="1:36" s="32" customFormat="1" hidden="1" outlineLevel="1" x14ac:dyDescent="0.2">
      <c r="A1890"/>
      <c r="B1890" s="22">
        <v>10</v>
      </c>
      <c r="C1890" s="404">
        <v>5</v>
      </c>
      <c r="D1890" s="21" t="s">
        <v>36</v>
      </c>
      <c r="E1890" s="153">
        <v>40014</v>
      </c>
      <c r="F1890" s="91"/>
      <c r="G1890" s="22">
        <v>10</v>
      </c>
      <c r="H1890" s="21">
        <v>5</v>
      </c>
      <c r="I1890" s="21">
        <v>5</v>
      </c>
      <c r="J1890" s="21">
        <v>5</v>
      </c>
      <c r="K1890" s="21">
        <v>0</v>
      </c>
      <c r="L1890" s="157">
        <v>40015</v>
      </c>
      <c r="M1890" s="92"/>
      <c r="N1890" s="22">
        <v>10</v>
      </c>
      <c r="O1890" s="21">
        <v>5</v>
      </c>
      <c r="P1890" s="21">
        <v>5</v>
      </c>
      <c r="Q1890" s="21">
        <v>0</v>
      </c>
      <c r="R1890" s="21">
        <v>5</v>
      </c>
      <c r="S1890" s="14">
        <v>0</v>
      </c>
      <c r="T1890" s="14">
        <v>0</v>
      </c>
      <c r="U1890" s="163">
        <v>40014</v>
      </c>
      <c r="V1890" s="22">
        <v>10</v>
      </c>
      <c r="W1890" s="21">
        <v>5</v>
      </c>
      <c r="X1890" s="437" t="str">
        <f t="shared" si="228"/>
        <v>OK</v>
      </c>
      <c r="Y1890" s="334">
        <f t="shared" si="230"/>
        <v>0</v>
      </c>
      <c r="Z1890" s="21" t="str">
        <f t="shared" si="229"/>
        <v>Confort</v>
      </c>
      <c r="AA1890" s="75">
        <v>40017</v>
      </c>
      <c r="AB1890" s="1221"/>
      <c r="AC1890" s="147">
        <f t="shared" si="231"/>
        <v>3</v>
      </c>
      <c r="AD1890" s="20" t="str">
        <f t="shared" si="227"/>
        <v>OK</v>
      </c>
      <c r="AE1890" s="11" t="str">
        <f t="shared" si="232"/>
        <v>-</v>
      </c>
      <c r="AF1890" s="20" t="e">
        <f>IF(#REF!="","",AA1890-#REF!)</f>
        <v>#REF!</v>
      </c>
      <c r="AG1890" s="97"/>
      <c r="AH1890" s="62"/>
      <c r="AI1890"/>
      <c r="AJ1890"/>
    </row>
    <row r="1891" spans="1:36" s="32" customFormat="1" hidden="1" outlineLevel="1" x14ac:dyDescent="0.2">
      <c r="A1891"/>
      <c r="B1891" s="19">
        <v>1</v>
      </c>
      <c r="C1891" s="383">
        <v>30</v>
      </c>
      <c r="D1891" s="20" t="s">
        <v>24</v>
      </c>
      <c r="E1891" s="153">
        <v>40016</v>
      </c>
      <c r="F1891" s="91"/>
      <c r="G1891" s="19">
        <v>1</v>
      </c>
      <c r="H1891" s="20">
        <v>159</v>
      </c>
      <c r="I1891" s="20">
        <v>30</v>
      </c>
      <c r="J1891" s="20">
        <v>30</v>
      </c>
      <c r="K1891" s="20">
        <v>0</v>
      </c>
      <c r="L1891" s="156">
        <v>40017</v>
      </c>
      <c r="M1891" s="92"/>
      <c r="N1891" s="19">
        <v>1</v>
      </c>
      <c r="O1891" s="20">
        <v>30</v>
      </c>
      <c r="P1891" s="20">
        <v>30</v>
      </c>
      <c r="Q1891" s="20">
        <v>0</v>
      </c>
      <c r="R1891" s="20">
        <v>30</v>
      </c>
      <c r="S1891" s="4">
        <v>0</v>
      </c>
      <c r="T1891" s="4">
        <v>0</v>
      </c>
      <c r="U1891" s="163">
        <v>40016</v>
      </c>
      <c r="V1891" s="19">
        <v>1</v>
      </c>
      <c r="W1891" s="20">
        <v>30</v>
      </c>
      <c r="X1891" s="437" t="str">
        <f t="shared" si="228"/>
        <v>OK</v>
      </c>
      <c r="Y1891" s="334">
        <f t="shared" si="230"/>
        <v>0</v>
      </c>
      <c r="Z1891" s="20" t="str">
        <f t="shared" si="229"/>
        <v>White</v>
      </c>
      <c r="AA1891" s="75">
        <v>40022</v>
      </c>
      <c r="AB1891" s="1219">
        <f>SUM(W1891:W1900)</f>
        <v>134</v>
      </c>
      <c r="AC1891" s="147">
        <f t="shared" si="231"/>
        <v>6</v>
      </c>
      <c r="AD1891" s="20" t="str">
        <f t="shared" si="227"/>
        <v>OK</v>
      </c>
      <c r="AE1891" s="11" t="str">
        <f t="shared" si="232"/>
        <v>-</v>
      </c>
      <c r="AF1891" s="20" t="e">
        <f>IF(#REF!="","",AA1891-#REF!)</f>
        <v>#REF!</v>
      </c>
      <c r="AG1891" s="97"/>
      <c r="AH1891" s="62"/>
      <c r="AI1891"/>
      <c r="AJ1891"/>
    </row>
    <row r="1892" spans="1:36" s="32" customFormat="1" hidden="1" outlineLevel="1" x14ac:dyDescent="0.2">
      <c r="A1892"/>
      <c r="B1892" s="19">
        <v>2</v>
      </c>
      <c r="C1892" s="383">
        <v>8</v>
      </c>
      <c r="D1892" s="20" t="s">
        <v>25</v>
      </c>
      <c r="E1892" s="153">
        <v>40016</v>
      </c>
      <c r="F1892" s="91"/>
      <c r="G1892" s="19">
        <v>2</v>
      </c>
      <c r="H1892" s="20">
        <v>8</v>
      </c>
      <c r="I1892" s="20">
        <v>8</v>
      </c>
      <c r="J1892" s="20">
        <v>8</v>
      </c>
      <c r="K1892" s="20">
        <v>0</v>
      </c>
      <c r="L1892" s="156">
        <v>40017</v>
      </c>
      <c r="M1892" s="92"/>
      <c r="N1892" s="19">
        <v>2</v>
      </c>
      <c r="O1892" s="20">
        <v>8</v>
      </c>
      <c r="P1892" s="20">
        <v>8</v>
      </c>
      <c r="Q1892" s="20">
        <v>0</v>
      </c>
      <c r="R1892" s="20">
        <v>8</v>
      </c>
      <c r="S1892" s="4">
        <v>0</v>
      </c>
      <c r="T1892" s="4">
        <v>0</v>
      </c>
      <c r="U1892" s="163">
        <v>40016</v>
      </c>
      <c r="V1892" s="19">
        <v>2</v>
      </c>
      <c r="W1892" s="20">
        <v>8</v>
      </c>
      <c r="X1892" s="437" t="str">
        <f t="shared" si="228"/>
        <v>OK</v>
      </c>
      <c r="Y1892" s="334">
        <f t="shared" si="230"/>
        <v>0</v>
      </c>
      <c r="Z1892" s="20" t="str">
        <f t="shared" si="229"/>
        <v>Green</v>
      </c>
      <c r="AA1892" s="75">
        <v>40022</v>
      </c>
      <c r="AB1892" s="1220"/>
      <c r="AC1892" s="147">
        <f t="shared" si="231"/>
        <v>6</v>
      </c>
      <c r="AD1892" s="20" t="str">
        <f t="shared" si="227"/>
        <v>OK</v>
      </c>
      <c r="AE1892" s="11" t="str">
        <f t="shared" si="232"/>
        <v>-</v>
      </c>
      <c r="AF1892" s="20" t="e">
        <f>IF(#REF!="","",AA1892-#REF!)</f>
        <v>#REF!</v>
      </c>
      <c r="AG1892" s="97"/>
      <c r="AH1892" s="62"/>
      <c r="AI1892"/>
      <c r="AJ1892"/>
    </row>
    <row r="1893" spans="1:36" s="32" customFormat="1" hidden="1" outlineLevel="1" x14ac:dyDescent="0.2">
      <c r="A1893"/>
      <c r="B1893" s="19">
        <v>3</v>
      </c>
      <c r="C1893" s="383">
        <v>21</v>
      </c>
      <c r="D1893" s="20" t="s">
        <v>26</v>
      </c>
      <c r="E1893" s="153">
        <v>40016</v>
      </c>
      <c r="F1893" s="91"/>
      <c r="G1893" s="19">
        <v>3</v>
      </c>
      <c r="H1893" s="20">
        <v>21</v>
      </c>
      <c r="I1893" s="20">
        <v>21</v>
      </c>
      <c r="J1893" s="20">
        <v>21</v>
      </c>
      <c r="K1893" s="20">
        <v>0</v>
      </c>
      <c r="L1893" s="156">
        <v>40017</v>
      </c>
      <c r="M1893" s="92"/>
      <c r="N1893" s="19">
        <v>3</v>
      </c>
      <c r="O1893" s="20">
        <v>21</v>
      </c>
      <c r="P1893" s="20">
        <v>21</v>
      </c>
      <c r="Q1893" s="20">
        <v>0</v>
      </c>
      <c r="R1893" s="20">
        <v>21</v>
      </c>
      <c r="S1893" s="4">
        <v>0</v>
      </c>
      <c r="T1893" s="4">
        <v>0</v>
      </c>
      <c r="U1893" s="163">
        <v>40016</v>
      </c>
      <c r="V1893" s="19">
        <v>3</v>
      </c>
      <c r="W1893" s="20">
        <v>21</v>
      </c>
      <c r="X1893" s="437" t="str">
        <f t="shared" si="228"/>
        <v>OK</v>
      </c>
      <c r="Y1893" s="334">
        <f t="shared" si="230"/>
        <v>0</v>
      </c>
      <c r="Z1893" s="20" t="str">
        <f t="shared" si="229"/>
        <v>Black</v>
      </c>
      <c r="AA1893" s="75">
        <v>40023</v>
      </c>
      <c r="AB1893" s="1220"/>
      <c r="AC1893" s="147">
        <f t="shared" si="231"/>
        <v>7</v>
      </c>
      <c r="AD1893" s="20" t="str">
        <f t="shared" si="227"/>
        <v>OK</v>
      </c>
      <c r="AE1893" s="11" t="str">
        <f t="shared" si="232"/>
        <v>-</v>
      </c>
      <c r="AF1893" s="20" t="e">
        <f>IF(#REF!="","",AA1893-#REF!)</f>
        <v>#REF!</v>
      </c>
      <c r="AG1893" s="97"/>
      <c r="AH1893" s="62"/>
      <c r="AI1893"/>
      <c r="AJ1893"/>
    </row>
    <row r="1894" spans="1:36" s="32" customFormat="1" hidden="1" outlineLevel="1" x14ac:dyDescent="0.2">
      <c r="A1894"/>
      <c r="B1894" s="19">
        <v>4</v>
      </c>
      <c r="C1894" s="383">
        <v>7</v>
      </c>
      <c r="D1894" s="20" t="s">
        <v>29</v>
      </c>
      <c r="E1894" s="153">
        <v>40016</v>
      </c>
      <c r="F1894" s="91"/>
      <c r="G1894" s="19">
        <v>4</v>
      </c>
      <c r="H1894" s="20">
        <v>7</v>
      </c>
      <c r="I1894" s="20">
        <v>7</v>
      </c>
      <c r="J1894" s="20">
        <v>7</v>
      </c>
      <c r="K1894" s="20">
        <v>0</v>
      </c>
      <c r="L1894" s="156">
        <v>40017</v>
      </c>
      <c r="M1894" s="92"/>
      <c r="N1894" s="19">
        <v>4</v>
      </c>
      <c r="O1894" s="20">
        <v>7</v>
      </c>
      <c r="P1894" s="20">
        <v>7</v>
      </c>
      <c r="Q1894" s="20">
        <v>0</v>
      </c>
      <c r="R1894" s="20">
        <v>7</v>
      </c>
      <c r="S1894" s="4">
        <v>0</v>
      </c>
      <c r="T1894" s="4">
        <v>0</v>
      </c>
      <c r="U1894" s="163">
        <v>40016</v>
      </c>
      <c r="V1894" s="19">
        <v>4</v>
      </c>
      <c r="W1894" s="20">
        <v>7</v>
      </c>
      <c r="X1894" s="437" t="str">
        <f t="shared" si="228"/>
        <v>OK</v>
      </c>
      <c r="Y1894" s="334">
        <f t="shared" si="230"/>
        <v>0</v>
      </c>
      <c r="Z1894" s="20" t="str">
        <f t="shared" si="229"/>
        <v>Credial</v>
      </c>
      <c r="AA1894" s="75">
        <v>40022</v>
      </c>
      <c r="AB1894" s="1220"/>
      <c r="AC1894" s="147">
        <f t="shared" si="231"/>
        <v>6</v>
      </c>
      <c r="AD1894" s="20" t="str">
        <f t="shared" si="227"/>
        <v>OK</v>
      </c>
      <c r="AE1894" s="11" t="str">
        <f t="shared" si="232"/>
        <v>-</v>
      </c>
      <c r="AF1894" s="20" t="e">
        <f>IF(#REF!="","",AA1894-#REF!)</f>
        <v>#REF!</v>
      </c>
      <c r="AG1894" s="97"/>
      <c r="AH1894" s="62"/>
      <c r="AI1894"/>
      <c r="AJ1894"/>
    </row>
    <row r="1895" spans="1:36" s="32" customFormat="1" hidden="1" outlineLevel="1" x14ac:dyDescent="0.2">
      <c r="A1895"/>
      <c r="B1895" s="19">
        <v>5</v>
      </c>
      <c r="C1895" s="383">
        <v>47</v>
      </c>
      <c r="D1895" s="20" t="s">
        <v>54</v>
      </c>
      <c r="E1895" s="153">
        <v>40016</v>
      </c>
      <c r="F1895" s="91"/>
      <c r="G1895" s="19">
        <v>5</v>
      </c>
      <c r="H1895" s="20">
        <v>47</v>
      </c>
      <c r="I1895" s="20">
        <v>47</v>
      </c>
      <c r="J1895" s="20">
        <v>47</v>
      </c>
      <c r="K1895" s="20">
        <v>0</v>
      </c>
      <c r="L1895" s="156">
        <v>40017</v>
      </c>
      <c r="M1895" s="92"/>
      <c r="N1895" s="19">
        <v>5</v>
      </c>
      <c r="O1895" s="20">
        <v>47</v>
      </c>
      <c r="P1895" s="20">
        <v>47</v>
      </c>
      <c r="Q1895" s="20">
        <v>0</v>
      </c>
      <c r="R1895" s="20">
        <v>47</v>
      </c>
      <c r="S1895" s="4">
        <v>0</v>
      </c>
      <c r="T1895" s="4">
        <v>0</v>
      </c>
      <c r="U1895" s="163">
        <v>40016</v>
      </c>
      <c r="V1895" s="19">
        <v>5</v>
      </c>
      <c r="W1895" s="20">
        <v>47</v>
      </c>
      <c r="X1895" s="437" t="str">
        <f t="shared" si="228"/>
        <v>OK</v>
      </c>
      <c r="Y1895" s="334">
        <f t="shared" si="230"/>
        <v>0</v>
      </c>
      <c r="Z1895" s="20" t="str">
        <f t="shared" si="229"/>
        <v>Ikea</v>
      </c>
      <c r="AA1895" s="75">
        <v>40022</v>
      </c>
      <c r="AB1895" s="1220"/>
      <c r="AC1895" s="147">
        <f t="shared" si="231"/>
        <v>6</v>
      </c>
      <c r="AD1895" s="20" t="str">
        <f t="shared" si="227"/>
        <v>OK</v>
      </c>
      <c r="AE1895" s="11" t="str">
        <f t="shared" si="232"/>
        <v>-</v>
      </c>
      <c r="AF1895" s="20" t="e">
        <f>IF(#REF!="","",AA1895-#REF!)</f>
        <v>#REF!</v>
      </c>
      <c r="AG1895" s="97"/>
      <c r="AH1895" s="62"/>
      <c r="AI1895"/>
      <c r="AJ1895"/>
    </row>
    <row r="1896" spans="1:36" s="32" customFormat="1" hidden="1" outlineLevel="1" x14ac:dyDescent="0.2">
      <c r="A1896"/>
      <c r="B1896" s="19">
        <v>6</v>
      </c>
      <c r="C1896" s="383">
        <v>3</v>
      </c>
      <c r="D1896" s="20" t="s">
        <v>31</v>
      </c>
      <c r="E1896" s="153">
        <v>40016</v>
      </c>
      <c r="F1896" s="91"/>
      <c r="G1896" s="19">
        <v>6</v>
      </c>
      <c r="H1896" s="20">
        <v>3</v>
      </c>
      <c r="I1896" s="20">
        <v>3</v>
      </c>
      <c r="J1896" s="20">
        <v>3</v>
      </c>
      <c r="K1896" s="20">
        <v>0</v>
      </c>
      <c r="L1896" s="156">
        <v>40017</v>
      </c>
      <c r="M1896" s="92"/>
      <c r="N1896" s="19">
        <v>6</v>
      </c>
      <c r="O1896" s="20">
        <v>3</v>
      </c>
      <c r="P1896" s="20">
        <v>3</v>
      </c>
      <c r="Q1896" s="20">
        <v>0</v>
      </c>
      <c r="R1896" s="20">
        <v>3</v>
      </c>
      <c r="S1896" s="4">
        <v>0</v>
      </c>
      <c r="T1896" s="4">
        <v>0</v>
      </c>
      <c r="U1896" s="163">
        <v>40016</v>
      </c>
      <c r="V1896" s="19">
        <v>6</v>
      </c>
      <c r="W1896" s="20">
        <v>3</v>
      </c>
      <c r="X1896" s="437" t="str">
        <f t="shared" si="228"/>
        <v>OK</v>
      </c>
      <c r="Y1896" s="334">
        <f t="shared" si="230"/>
        <v>0</v>
      </c>
      <c r="Z1896" s="20" t="str">
        <f t="shared" si="229"/>
        <v>Moviflor</v>
      </c>
      <c r="AA1896" s="75">
        <v>40022</v>
      </c>
      <c r="AB1896" s="1220"/>
      <c r="AC1896" s="147">
        <f t="shared" si="231"/>
        <v>6</v>
      </c>
      <c r="AD1896" s="20" t="str">
        <f t="shared" si="227"/>
        <v>OK</v>
      </c>
      <c r="AE1896" s="11" t="str">
        <f t="shared" si="232"/>
        <v>-</v>
      </c>
      <c r="AF1896" s="20" t="e">
        <f>IF(#REF!="","",AA1896-#REF!)</f>
        <v>#REF!</v>
      </c>
      <c r="AG1896" s="97"/>
      <c r="AH1896" s="62"/>
      <c r="AI1896"/>
      <c r="AJ1896"/>
    </row>
    <row r="1897" spans="1:36" s="32" customFormat="1" hidden="1" outlineLevel="1" x14ac:dyDescent="0.2">
      <c r="A1897"/>
      <c r="B1897" s="19">
        <v>7</v>
      </c>
      <c r="C1897" s="383">
        <v>9</v>
      </c>
      <c r="D1897" s="20" t="s">
        <v>32</v>
      </c>
      <c r="E1897" s="153">
        <v>40016</v>
      </c>
      <c r="F1897" s="91"/>
      <c r="G1897" s="19">
        <v>7</v>
      </c>
      <c r="H1897" s="20">
        <v>9</v>
      </c>
      <c r="I1897" s="20">
        <v>9</v>
      </c>
      <c r="J1897" s="20">
        <v>9</v>
      </c>
      <c r="K1897" s="20">
        <v>0</v>
      </c>
      <c r="L1897" s="156">
        <v>40017</v>
      </c>
      <c r="M1897" s="92"/>
      <c r="N1897" s="19">
        <v>7</v>
      </c>
      <c r="O1897" s="20">
        <v>9</v>
      </c>
      <c r="P1897" s="20">
        <v>9</v>
      </c>
      <c r="Q1897" s="20">
        <v>0</v>
      </c>
      <c r="R1897" s="20">
        <v>9</v>
      </c>
      <c r="S1897" s="4">
        <v>0</v>
      </c>
      <c r="T1897" s="4">
        <v>0</v>
      </c>
      <c r="U1897" s="163">
        <v>40016</v>
      </c>
      <c r="V1897" s="19">
        <v>7</v>
      </c>
      <c r="W1897" s="20">
        <v>9</v>
      </c>
      <c r="X1897" s="437" t="str">
        <f t="shared" si="228"/>
        <v>OK</v>
      </c>
      <c r="Y1897" s="334">
        <f t="shared" si="230"/>
        <v>0</v>
      </c>
      <c r="Z1897" s="20" t="str">
        <f t="shared" si="229"/>
        <v>Conforama</v>
      </c>
      <c r="AA1897" s="75">
        <v>40022</v>
      </c>
      <c r="AB1897" s="1220"/>
      <c r="AC1897" s="147">
        <f t="shared" si="231"/>
        <v>6</v>
      </c>
      <c r="AD1897" s="20" t="str">
        <f t="shared" si="227"/>
        <v>OK</v>
      </c>
      <c r="AE1897" s="11" t="str">
        <f t="shared" si="232"/>
        <v>-</v>
      </c>
      <c r="AF1897" s="20" t="e">
        <f>IF(#REF!="","",AA1897-#REF!)</f>
        <v>#REF!</v>
      </c>
      <c r="AG1897" s="97"/>
      <c r="AH1897" s="62"/>
      <c r="AI1897"/>
      <c r="AJ1897"/>
    </row>
    <row r="1898" spans="1:36" s="32" customFormat="1" hidden="1" outlineLevel="1" x14ac:dyDescent="0.2">
      <c r="A1898"/>
      <c r="B1898" s="19">
        <v>8</v>
      </c>
      <c r="C1898" s="383">
        <v>4</v>
      </c>
      <c r="D1898" s="20" t="s">
        <v>34</v>
      </c>
      <c r="E1898" s="153">
        <v>40016</v>
      </c>
      <c r="F1898" s="91"/>
      <c r="G1898" s="19">
        <v>8</v>
      </c>
      <c r="H1898" s="20">
        <v>4</v>
      </c>
      <c r="I1898" s="20">
        <v>4</v>
      </c>
      <c r="J1898" s="20">
        <v>4</v>
      </c>
      <c r="K1898" s="20">
        <v>0</v>
      </c>
      <c r="L1898" s="156">
        <v>40017</v>
      </c>
      <c r="M1898" s="92"/>
      <c r="N1898" s="19">
        <v>8</v>
      </c>
      <c r="O1898" s="20">
        <v>4</v>
      </c>
      <c r="P1898" s="20">
        <v>4</v>
      </c>
      <c r="Q1898" s="20">
        <v>0</v>
      </c>
      <c r="R1898" s="20">
        <v>4</v>
      </c>
      <c r="S1898" s="4">
        <v>0</v>
      </c>
      <c r="T1898" s="4">
        <v>0</v>
      </c>
      <c r="U1898" s="163">
        <v>40016</v>
      </c>
      <c r="V1898" s="19">
        <v>8</v>
      </c>
      <c r="W1898" s="20">
        <v>4</v>
      </c>
      <c r="X1898" s="437" t="str">
        <f t="shared" si="228"/>
        <v>OK</v>
      </c>
      <c r="Y1898" s="334">
        <f t="shared" si="230"/>
        <v>0</v>
      </c>
      <c r="Z1898" s="20" t="str">
        <f t="shared" si="229"/>
        <v>Euronics</v>
      </c>
      <c r="AA1898" s="75">
        <v>40022</v>
      </c>
      <c r="AB1898" s="1220"/>
      <c r="AC1898" s="147">
        <f t="shared" si="231"/>
        <v>6</v>
      </c>
      <c r="AD1898" s="31" t="str">
        <f t="shared" si="227"/>
        <v>OK</v>
      </c>
      <c r="AE1898" s="11" t="str">
        <f t="shared" si="232"/>
        <v>-</v>
      </c>
      <c r="AF1898" s="20" t="e">
        <f>IF(#REF!="","",AA1898-#REF!)</f>
        <v>#REF!</v>
      </c>
      <c r="AG1898" s="97"/>
      <c r="AH1898" s="62"/>
      <c r="AI1898"/>
      <c r="AJ1898"/>
    </row>
    <row r="1899" spans="1:36" s="32" customFormat="1" hidden="1" outlineLevel="1" x14ac:dyDescent="0.2">
      <c r="A1899"/>
      <c r="B1899" s="19">
        <v>9</v>
      </c>
      <c r="C1899" s="383">
        <v>2</v>
      </c>
      <c r="D1899" s="20" t="s">
        <v>35</v>
      </c>
      <c r="E1899" s="153">
        <v>40016</v>
      </c>
      <c r="F1899" s="91"/>
      <c r="G1899" s="19">
        <v>9</v>
      </c>
      <c r="H1899" s="20">
        <v>2</v>
      </c>
      <c r="I1899" s="20">
        <v>2</v>
      </c>
      <c r="J1899" s="20">
        <v>2</v>
      </c>
      <c r="K1899" s="20">
        <v>0</v>
      </c>
      <c r="L1899" s="156">
        <v>40017</v>
      </c>
      <c r="M1899" s="92"/>
      <c r="N1899" s="19">
        <v>9</v>
      </c>
      <c r="O1899" s="20">
        <v>2</v>
      </c>
      <c r="P1899" s="20">
        <v>2</v>
      </c>
      <c r="Q1899" s="20">
        <v>0</v>
      </c>
      <c r="R1899" s="20">
        <v>2</v>
      </c>
      <c r="S1899" s="4">
        <v>0</v>
      </c>
      <c r="T1899" s="4">
        <v>0</v>
      </c>
      <c r="U1899" s="163">
        <v>40016</v>
      </c>
      <c r="V1899" s="19">
        <v>9</v>
      </c>
      <c r="W1899" s="20">
        <v>2</v>
      </c>
      <c r="X1899" s="437" t="str">
        <f t="shared" si="228"/>
        <v>OK</v>
      </c>
      <c r="Y1899" s="334">
        <f t="shared" si="230"/>
        <v>0</v>
      </c>
      <c r="Z1899" s="20" t="str">
        <f t="shared" si="229"/>
        <v>Tien 21</v>
      </c>
      <c r="AA1899" s="75">
        <v>40022</v>
      </c>
      <c r="AB1899" s="1220"/>
      <c r="AC1899" s="147">
        <f t="shared" si="231"/>
        <v>6</v>
      </c>
      <c r="AD1899" s="20" t="str">
        <f t="shared" si="227"/>
        <v>OK</v>
      </c>
      <c r="AE1899" s="11" t="str">
        <f t="shared" si="232"/>
        <v>-</v>
      </c>
      <c r="AF1899" s="20" t="e">
        <f>IF(#REF!="","",AA1899-#REF!)</f>
        <v>#REF!</v>
      </c>
      <c r="AG1899" s="97"/>
      <c r="AH1899" s="62"/>
      <c r="AI1899"/>
      <c r="AJ1899"/>
    </row>
    <row r="1900" spans="1:36" s="32" customFormat="1" hidden="1" outlineLevel="1" x14ac:dyDescent="0.2">
      <c r="A1900"/>
      <c r="B1900" s="22">
        <v>10</v>
      </c>
      <c r="C1900" s="404">
        <v>3</v>
      </c>
      <c r="D1900" s="21" t="s">
        <v>36</v>
      </c>
      <c r="E1900" s="153">
        <v>40016</v>
      </c>
      <c r="F1900" s="91"/>
      <c r="G1900" s="22">
        <v>10</v>
      </c>
      <c r="H1900" s="21">
        <v>3</v>
      </c>
      <c r="I1900" s="21">
        <v>3</v>
      </c>
      <c r="J1900" s="21">
        <v>3</v>
      </c>
      <c r="K1900" s="21">
        <v>0</v>
      </c>
      <c r="L1900" s="157">
        <v>40017</v>
      </c>
      <c r="M1900" s="92"/>
      <c r="N1900" s="22">
        <v>10</v>
      </c>
      <c r="O1900" s="21">
        <v>3</v>
      </c>
      <c r="P1900" s="21">
        <v>3</v>
      </c>
      <c r="Q1900" s="21">
        <v>0</v>
      </c>
      <c r="R1900" s="21">
        <v>3</v>
      </c>
      <c r="S1900" s="14">
        <v>0</v>
      </c>
      <c r="T1900" s="14">
        <v>0</v>
      </c>
      <c r="U1900" s="163">
        <v>40016</v>
      </c>
      <c r="V1900" s="22">
        <v>10</v>
      </c>
      <c r="W1900" s="21">
        <v>3</v>
      </c>
      <c r="X1900" s="437" t="str">
        <f t="shared" si="228"/>
        <v>OK</v>
      </c>
      <c r="Y1900" s="334">
        <f t="shared" si="230"/>
        <v>0</v>
      </c>
      <c r="Z1900" s="21" t="str">
        <f t="shared" si="229"/>
        <v>Confort</v>
      </c>
      <c r="AA1900" s="75">
        <v>40022</v>
      </c>
      <c r="AB1900" s="1221"/>
      <c r="AC1900" s="147">
        <f t="shared" si="231"/>
        <v>6</v>
      </c>
      <c r="AD1900" s="20" t="str">
        <f t="shared" si="227"/>
        <v>OK</v>
      </c>
      <c r="AE1900" s="11" t="str">
        <f t="shared" si="232"/>
        <v>-</v>
      </c>
      <c r="AF1900" s="20" t="e">
        <f>IF(#REF!="","",AA1900-#REF!)</f>
        <v>#REF!</v>
      </c>
      <c r="AG1900" s="97"/>
      <c r="AH1900" s="62"/>
      <c r="AI1900"/>
      <c r="AJ1900"/>
    </row>
    <row r="1901" spans="1:36" s="32" customFormat="1" hidden="1" outlineLevel="1" x14ac:dyDescent="0.2">
      <c r="A1901"/>
      <c r="B1901" s="224">
        <v>1</v>
      </c>
      <c r="C1901" s="383">
        <v>50</v>
      </c>
      <c r="D1901" s="20" t="s">
        <v>24</v>
      </c>
      <c r="E1901" s="153">
        <v>40023</v>
      </c>
      <c r="F1901" s="91"/>
      <c r="G1901" s="224">
        <v>1</v>
      </c>
      <c r="H1901" s="20">
        <v>50</v>
      </c>
      <c r="I1901" s="20">
        <v>50</v>
      </c>
      <c r="J1901" s="20">
        <v>50</v>
      </c>
      <c r="K1901" s="20">
        <v>0</v>
      </c>
      <c r="L1901" s="156">
        <v>40023</v>
      </c>
      <c r="M1901" s="92"/>
      <c r="N1901" s="224">
        <v>1</v>
      </c>
      <c r="O1901" s="20">
        <v>50</v>
      </c>
      <c r="P1901" s="20">
        <v>50</v>
      </c>
      <c r="Q1901" s="20">
        <v>0</v>
      </c>
      <c r="R1901" s="20">
        <v>50</v>
      </c>
      <c r="S1901" s="4">
        <v>0</v>
      </c>
      <c r="T1901" s="4">
        <v>0</v>
      </c>
      <c r="U1901" s="153">
        <v>40023</v>
      </c>
      <c r="V1901" s="224">
        <v>1</v>
      </c>
      <c r="W1901" s="20">
        <v>50</v>
      </c>
      <c r="X1901" s="437" t="str">
        <f t="shared" si="228"/>
        <v>OK</v>
      </c>
      <c r="Y1901" s="334">
        <f t="shared" si="230"/>
        <v>0</v>
      </c>
      <c r="Z1901" s="20" t="str">
        <f t="shared" si="229"/>
        <v>White</v>
      </c>
      <c r="AA1901" s="75">
        <v>40028</v>
      </c>
      <c r="AB1901" s="1219">
        <f>SUM(W1901:W1910)</f>
        <v>735</v>
      </c>
      <c r="AC1901" s="147">
        <f t="shared" si="231"/>
        <v>4</v>
      </c>
      <c r="AD1901" s="20" t="str">
        <f t="shared" si="227"/>
        <v>OK</v>
      </c>
      <c r="AE1901" s="11" t="str">
        <f t="shared" si="232"/>
        <v>-</v>
      </c>
      <c r="AF1901" s="20" t="e">
        <f>IF(#REF!="","",AA1901-#REF!)</f>
        <v>#REF!</v>
      </c>
      <c r="AG1901" s="97"/>
      <c r="AH1901" s="62"/>
      <c r="AI1901"/>
      <c r="AJ1901"/>
    </row>
    <row r="1902" spans="1:36" s="32" customFormat="1" hidden="1" outlineLevel="1" x14ac:dyDescent="0.2">
      <c r="A1902"/>
      <c r="B1902" s="224">
        <v>2</v>
      </c>
      <c r="C1902" s="383">
        <v>11</v>
      </c>
      <c r="D1902" s="20" t="s">
        <v>25</v>
      </c>
      <c r="E1902" s="153">
        <v>40023</v>
      </c>
      <c r="F1902" s="91"/>
      <c r="G1902" s="224">
        <v>2</v>
      </c>
      <c r="H1902" s="20">
        <v>11</v>
      </c>
      <c r="I1902" s="20">
        <v>11</v>
      </c>
      <c r="J1902" s="20">
        <v>11</v>
      </c>
      <c r="K1902" s="20">
        <v>0</v>
      </c>
      <c r="L1902" s="156">
        <v>40023</v>
      </c>
      <c r="M1902" s="92"/>
      <c r="N1902" s="224">
        <v>2</v>
      </c>
      <c r="O1902" s="20">
        <v>11</v>
      </c>
      <c r="P1902" s="20">
        <v>11</v>
      </c>
      <c r="Q1902" s="20">
        <v>0</v>
      </c>
      <c r="R1902" s="20">
        <v>11</v>
      </c>
      <c r="S1902" s="4">
        <v>0</v>
      </c>
      <c r="T1902" s="4">
        <v>0</v>
      </c>
      <c r="U1902" s="153">
        <v>40023</v>
      </c>
      <c r="V1902" s="224">
        <v>2</v>
      </c>
      <c r="W1902" s="20">
        <v>11</v>
      </c>
      <c r="X1902" s="437" t="str">
        <f t="shared" si="228"/>
        <v>OK</v>
      </c>
      <c r="Y1902" s="334">
        <f t="shared" si="230"/>
        <v>0</v>
      </c>
      <c r="Z1902" s="20" t="str">
        <f t="shared" si="229"/>
        <v>Green</v>
      </c>
      <c r="AA1902" s="75">
        <v>40028</v>
      </c>
      <c r="AB1902" s="1220"/>
      <c r="AC1902" s="147">
        <f t="shared" si="231"/>
        <v>4</v>
      </c>
      <c r="AD1902" s="20" t="str">
        <f t="shared" si="227"/>
        <v>OK</v>
      </c>
      <c r="AE1902" s="11" t="str">
        <f t="shared" si="232"/>
        <v>-</v>
      </c>
      <c r="AF1902" s="20" t="e">
        <f>IF(#REF!="","",AA1902-#REF!)</f>
        <v>#REF!</v>
      </c>
      <c r="AG1902" s="97"/>
      <c r="AH1902" s="62"/>
      <c r="AI1902"/>
      <c r="AJ1902"/>
    </row>
    <row r="1903" spans="1:36" s="32" customFormat="1" hidden="1" outlineLevel="1" x14ac:dyDescent="0.2">
      <c r="A1903"/>
      <c r="B1903" s="224">
        <v>3</v>
      </c>
      <c r="C1903" s="383">
        <v>41</v>
      </c>
      <c r="D1903" s="20" t="s">
        <v>26</v>
      </c>
      <c r="E1903" s="153">
        <v>40023</v>
      </c>
      <c r="F1903" s="91"/>
      <c r="G1903" s="224">
        <v>3</v>
      </c>
      <c r="H1903" s="20">
        <v>41</v>
      </c>
      <c r="I1903" s="20">
        <v>41</v>
      </c>
      <c r="J1903" s="20">
        <v>41</v>
      </c>
      <c r="K1903" s="20">
        <v>0</v>
      </c>
      <c r="L1903" s="156">
        <v>40023</v>
      </c>
      <c r="M1903" s="92"/>
      <c r="N1903" s="224">
        <v>3</v>
      </c>
      <c r="O1903" s="20">
        <v>41</v>
      </c>
      <c r="P1903" s="20">
        <v>41</v>
      </c>
      <c r="Q1903" s="20">
        <v>0</v>
      </c>
      <c r="R1903" s="20">
        <v>41</v>
      </c>
      <c r="S1903" s="4">
        <v>0</v>
      </c>
      <c r="T1903" s="4">
        <v>0</v>
      </c>
      <c r="U1903" s="153">
        <v>40023</v>
      </c>
      <c r="V1903" s="224">
        <v>3</v>
      </c>
      <c r="W1903" s="20">
        <v>41</v>
      </c>
      <c r="X1903" s="437" t="str">
        <f t="shared" si="228"/>
        <v>OK</v>
      </c>
      <c r="Y1903" s="334">
        <f t="shared" si="230"/>
        <v>0</v>
      </c>
      <c r="Z1903" s="20" t="str">
        <f t="shared" si="229"/>
        <v>Black</v>
      </c>
      <c r="AA1903" s="75">
        <v>40028</v>
      </c>
      <c r="AB1903" s="1220"/>
      <c r="AC1903" s="147">
        <f t="shared" si="231"/>
        <v>4</v>
      </c>
      <c r="AD1903" s="20" t="str">
        <f t="shared" si="227"/>
        <v>OK</v>
      </c>
      <c r="AE1903" s="11" t="str">
        <f t="shared" si="232"/>
        <v>-</v>
      </c>
      <c r="AF1903" s="20" t="e">
        <f>IF(#REF!="","",AA1903-#REF!)</f>
        <v>#REF!</v>
      </c>
      <c r="AG1903" s="97"/>
      <c r="AH1903" s="62"/>
      <c r="AI1903"/>
      <c r="AJ1903"/>
    </row>
    <row r="1904" spans="1:36" s="32" customFormat="1" hidden="1" outlineLevel="1" x14ac:dyDescent="0.2">
      <c r="A1904"/>
      <c r="B1904" s="224">
        <v>4</v>
      </c>
      <c r="C1904" s="383">
        <v>13</v>
      </c>
      <c r="D1904" s="20" t="s">
        <v>29</v>
      </c>
      <c r="E1904" s="153">
        <v>40023</v>
      </c>
      <c r="F1904" s="91"/>
      <c r="G1904" s="224">
        <v>4</v>
      </c>
      <c r="H1904" s="20">
        <v>13</v>
      </c>
      <c r="I1904" s="20">
        <v>13</v>
      </c>
      <c r="J1904" s="20">
        <v>13</v>
      </c>
      <c r="K1904" s="20">
        <v>0</v>
      </c>
      <c r="L1904" s="156">
        <v>40023</v>
      </c>
      <c r="M1904" s="92"/>
      <c r="N1904" s="224">
        <v>4</v>
      </c>
      <c r="O1904" s="20">
        <v>13</v>
      </c>
      <c r="P1904" s="20">
        <v>13</v>
      </c>
      <c r="Q1904" s="20">
        <v>0</v>
      </c>
      <c r="R1904" s="20">
        <v>13</v>
      </c>
      <c r="S1904" s="4">
        <v>0</v>
      </c>
      <c r="T1904" s="4">
        <v>0</v>
      </c>
      <c r="U1904" s="153">
        <v>40023</v>
      </c>
      <c r="V1904" s="224">
        <v>4</v>
      </c>
      <c r="W1904" s="20">
        <v>13</v>
      </c>
      <c r="X1904" s="437" t="str">
        <f t="shared" si="228"/>
        <v>OK</v>
      </c>
      <c r="Y1904" s="334">
        <f t="shared" si="230"/>
        <v>0</v>
      </c>
      <c r="Z1904" s="20" t="str">
        <f t="shared" si="229"/>
        <v>Credial</v>
      </c>
      <c r="AA1904" s="75">
        <v>40028</v>
      </c>
      <c r="AB1904" s="1220"/>
      <c r="AC1904" s="147">
        <f t="shared" si="231"/>
        <v>4</v>
      </c>
      <c r="AD1904" s="20" t="str">
        <f t="shared" si="227"/>
        <v>OK</v>
      </c>
      <c r="AE1904" s="11" t="str">
        <f t="shared" si="232"/>
        <v>-</v>
      </c>
      <c r="AF1904" s="20" t="e">
        <f>IF(#REF!="","",AA1904-#REF!)</f>
        <v>#REF!</v>
      </c>
      <c r="AG1904" s="97"/>
      <c r="AH1904" s="62"/>
      <c r="AI1904"/>
      <c r="AJ1904"/>
    </row>
    <row r="1905" spans="1:36" s="32" customFormat="1" hidden="1" outlineLevel="1" x14ac:dyDescent="0.2">
      <c r="A1905"/>
      <c r="B1905" s="224">
        <v>5</v>
      </c>
      <c r="C1905" s="383">
        <v>364</v>
      </c>
      <c r="D1905" s="20" t="s">
        <v>54</v>
      </c>
      <c r="E1905" s="153">
        <v>40023</v>
      </c>
      <c r="F1905" s="91"/>
      <c r="G1905" s="224">
        <v>5</v>
      </c>
      <c r="H1905" s="20">
        <v>364</v>
      </c>
      <c r="I1905" s="20">
        <v>364</v>
      </c>
      <c r="J1905" s="20">
        <v>364</v>
      </c>
      <c r="K1905" s="20">
        <v>0</v>
      </c>
      <c r="L1905" s="156">
        <v>40023</v>
      </c>
      <c r="M1905" s="92"/>
      <c r="N1905" s="224">
        <v>5</v>
      </c>
      <c r="O1905" s="20">
        <v>364</v>
      </c>
      <c r="P1905" s="20">
        <v>364</v>
      </c>
      <c r="Q1905" s="20">
        <v>0</v>
      </c>
      <c r="R1905" s="20">
        <v>364</v>
      </c>
      <c r="S1905" s="4">
        <v>0</v>
      </c>
      <c r="T1905" s="4">
        <v>0</v>
      </c>
      <c r="U1905" s="153">
        <v>40023</v>
      </c>
      <c r="V1905" s="224">
        <v>5</v>
      </c>
      <c r="W1905" s="20">
        <v>364</v>
      </c>
      <c r="X1905" s="437" t="str">
        <f t="shared" si="228"/>
        <v>OK</v>
      </c>
      <c r="Y1905" s="334">
        <f t="shared" si="230"/>
        <v>0</v>
      </c>
      <c r="Z1905" s="20" t="str">
        <f t="shared" si="229"/>
        <v>Ikea</v>
      </c>
      <c r="AA1905" s="75">
        <v>40028</v>
      </c>
      <c r="AB1905" s="1220"/>
      <c r="AC1905" s="147">
        <f t="shared" si="231"/>
        <v>4</v>
      </c>
      <c r="AD1905" s="20" t="str">
        <f t="shared" si="227"/>
        <v>OK</v>
      </c>
      <c r="AE1905" s="11" t="str">
        <f t="shared" si="232"/>
        <v>-</v>
      </c>
      <c r="AF1905" s="20" t="e">
        <f>IF(#REF!="","",AA1905-#REF!)</f>
        <v>#REF!</v>
      </c>
      <c r="AG1905" s="97"/>
      <c r="AH1905" s="62"/>
      <c r="AI1905"/>
      <c r="AJ1905"/>
    </row>
    <row r="1906" spans="1:36" s="32" customFormat="1" hidden="1" outlineLevel="1" x14ac:dyDescent="0.2">
      <c r="A1906"/>
      <c r="B1906" s="224">
        <v>6</v>
      </c>
      <c r="C1906" s="383">
        <v>12</v>
      </c>
      <c r="D1906" s="20" t="s">
        <v>31</v>
      </c>
      <c r="E1906" s="153">
        <v>40023</v>
      </c>
      <c r="F1906" s="91"/>
      <c r="G1906" s="224">
        <v>6</v>
      </c>
      <c r="H1906" s="20">
        <v>12</v>
      </c>
      <c r="I1906" s="20">
        <v>12</v>
      </c>
      <c r="J1906" s="20">
        <v>12</v>
      </c>
      <c r="K1906" s="20">
        <v>0</v>
      </c>
      <c r="L1906" s="156">
        <v>40023</v>
      </c>
      <c r="M1906" s="92"/>
      <c r="N1906" s="224">
        <v>6</v>
      </c>
      <c r="O1906" s="20">
        <v>12</v>
      </c>
      <c r="P1906" s="20">
        <v>12</v>
      </c>
      <c r="Q1906" s="20">
        <v>0</v>
      </c>
      <c r="R1906" s="20">
        <v>12</v>
      </c>
      <c r="S1906" s="4">
        <v>0</v>
      </c>
      <c r="T1906" s="4">
        <v>0</v>
      </c>
      <c r="U1906" s="153">
        <v>40023</v>
      </c>
      <c r="V1906" s="224">
        <v>6</v>
      </c>
      <c r="W1906" s="20">
        <v>12</v>
      </c>
      <c r="X1906" s="437" t="str">
        <f t="shared" si="228"/>
        <v>OK</v>
      </c>
      <c r="Y1906" s="334">
        <f t="shared" si="230"/>
        <v>0</v>
      </c>
      <c r="Z1906" s="20" t="str">
        <f t="shared" si="229"/>
        <v>Moviflor</v>
      </c>
      <c r="AA1906" s="75">
        <v>40028</v>
      </c>
      <c r="AB1906" s="1220"/>
      <c r="AC1906" s="147">
        <f t="shared" si="231"/>
        <v>4</v>
      </c>
      <c r="AD1906" s="20" t="str">
        <f t="shared" si="227"/>
        <v>OK</v>
      </c>
      <c r="AE1906" s="11" t="str">
        <f t="shared" si="232"/>
        <v>-</v>
      </c>
      <c r="AF1906" s="20" t="e">
        <f>IF(#REF!="","",AA1906-#REF!)</f>
        <v>#REF!</v>
      </c>
      <c r="AG1906" s="97"/>
      <c r="AH1906" s="62"/>
      <c r="AI1906"/>
      <c r="AJ1906"/>
    </row>
    <row r="1907" spans="1:36" s="32" customFormat="1" hidden="1" outlineLevel="1" x14ac:dyDescent="0.2">
      <c r="A1907"/>
      <c r="B1907" s="224">
        <v>7</v>
      </c>
      <c r="C1907" s="383">
        <v>229</v>
      </c>
      <c r="D1907" s="20" t="s">
        <v>32</v>
      </c>
      <c r="E1907" s="153">
        <v>40023</v>
      </c>
      <c r="F1907" s="91"/>
      <c r="G1907" s="224">
        <v>7</v>
      </c>
      <c r="H1907" s="20">
        <v>229</v>
      </c>
      <c r="I1907" s="20">
        <v>229</v>
      </c>
      <c r="J1907" s="20">
        <v>229</v>
      </c>
      <c r="K1907" s="20">
        <v>0</v>
      </c>
      <c r="L1907" s="156">
        <v>40023</v>
      </c>
      <c r="M1907" s="92"/>
      <c r="N1907" s="224">
        <v>7</v>
      </c>
      <c r="O1907" s="20">
        <v>229</v>
      </c>
      <c r="P1907" s="20">
        <v>229</v>
      </c>
      <c r="Q1907" s="20">
        <v>0</v>
      </c>
      <c r="R1907" s="20">
        <v>229</v>
      </c>
      <c r="S1907" s="4">
        <v>0</v>
      </c>
      <c r="T1907" s="4">
        <v>0</v>
      </c>
      <c r="U1907" s="153">
        <v>40023</v>
      </c>
      <c r="V1907" s="224">
        <v>7</v>
      </c>
      <c r="W1907" s="20">
        <v>229</v>
      </c>
      <c r="X1907" s="437" t="str">
        <f t="shared" si="228"/>
        <v>OK</v>
      </c>
      <c r="Y1907" s="334">
        <f t="shared" si="230"/>
        <v>0</v>
      </c>
      <c r="Z1907" s="20" t="str">
        <f t="shared" si="229"/>
        <v>Conforama</v>
      </c>
      <c r="AA1907" s="75">
        <v>40028</v>
      </c>
      <c r="AB1907" s="1220"/>
      <c r="AC1907" s="147">
        <f t="shared" si="231"/>
        <v>4</v>
      </c>
      <c r="AD1907" s="20" t="str">
        <f t="shared" si="227"/>
        <v>OK</v>
      </c>
      <c r="AE1907" s="11" t="str">
        <f t="shared" si="232"/>
        <v>-</v>
      </c>
      <c r="AF1907" s="20" t="e">
        <f>IF(#REF!="","",AA1907-#REF!)</f>
        <v>#REF!</v>
      </c>
      <c r="AG1907" s="97"/>
      <c r="AH1907" s="62"/>
      <c r="AI1907"/>
      <c r="AJ1907"/>
    </row>
    <row r="1908" spans="1:36" s="32" customFormat="1" hidden="1" outlineLevel="1" x14ac:dyDescent="0.2">
      <c r="A1908"/>
      <c r="B1908" s="224">
        <v>8</v>
      </c>
      <c r="C1908" s="383">
        <v>2</v>
      </c>
      <c r="D1908" s="20" t="s">
        <v>34</v>
      </c>
      <c r="E1908" s="153">
        <v>40023</v>
      </c>
      <c r="F1908"/>
      <c r="G1908" s="224">
        <v>8</v>
      </c>
      <c r="H1908" s="20">
        <v>2</v>
      </c>
      <c r="I1908" s="20">
        <v>2</v>
      </c>
      <c r="J1908" s="20">
        <v>2</v>
      </c>
      <c r="K1908" s="20">
        <v>0</v>
      </c>
      <c r="L1908" s="156">
        <v>40023</v>
      </c>
      <c r="N1908" s="224">
        <v>8</v>
      </c>
      <c r="O1908" s="20">
        <v>2</v>
      </c>
      <c r="P1908" s="20">
        <v>2</v>
      </c>
      <c r="Q1908" s="20">
        <v>0</v>
      </c>
      <c r="R1908" s="20">
        <v>2</v>
      </c>
      <c r="S1908" s="4">
        <v>0</v>
      </c>
      <c r="T1908" s="4">
        <v>0</v>
      </c>
      <c r="U1908" s="153">
        <v>40023</v>
      </c>
      <c r="V1908" s="224">
        <v>8</v>
      </c>
      <c r="W1908" s="20">
        <v>2</v>
      </c>
      <c r="X1908" s="437" t="str">
        <f t="shared" si="228"/>
        <v>OK</v>
      </c>
      <c r="Y1908" s="334">
        <f t="shared" si="230"/>
        <v>0</v>
      </c>
      <c r="Z1908" s="20" t="str">
        <f t="shared" si="229"/>
        <v>Euronics</v>
      </c>
      <c r="AA1908" s="75">
        <v>40028</v>
      </c>
      <c r="AB1908" s="1220"/>
      <c r="AC1908" s="147">
        <f t="shared" si="231"/>
        <v>4</v>
      </c>
      <c r="AD1908" s="20" t="str">
        <f t="shared" si="227"/>
        <v>OK</v>
      </c>
      <c r="AE1908" s="11" t="str">
        <f t="shared" si="232"/>
        <v>-</v>
      </c>
      <c r="AF1908" s="20" t="e">
        <f>IF(#REF!="","",AA1908-#REF!)</f>
        <v>#REF!</v>
      </c>
      <c r="AG1908" s="97"/>
      <c r="AH1908" s="62"/>
      <c r="AI1908"/>
      <c r="AJ1908"/>
    </row>
    <row r="1909" spans="1:36" s="32" customFormat="1" hidden="1" outlineLevel="1" x14ac:dyDescent="0.2">
      <c r="A1909"/>
      <c r="B1909" s="224">
        <v>9</v>
      </c>
      <c r="C1909" s="383">
        <v>10</v>
      </c>
      <c r="D1909" s="20" t="s">
        <v>35</v>
      </c>
      <c r="E1909" s="153">
        <v>40023</v>
      </c>
      <c r="F1909"/>
      <c r="G1909" s="224">
        <v>9</v>
      </c>
      <c r="H1909" s="20">
        <v>10</v>
      </c>
      <c r="I1909" s="20">
        <v>10</v>
      </c>
      <c r="J1909" s="20">
        <v>10</v>
      </c>
      <c r="K1909" s="20">
        <v>0</v>
      </c>
      <c r="L1909" s="156">
        <v>40023</v>
      </c>
      <c r="N1909" s="224">
        <v>9</v>
      </c>
      <c r="O1909" s="20">
        <v>10</v>
      </c>
      <c r="P1909" s="20">
        <v>10</v>
      </c>
      <c r="Q1909" s="20">
        <v>0</v>
      </c>
      <c r="R1909" s="20">
        <v>10</v>
      </c>
      <c r="S1909" s="4">
        <v>0</v>
      </c>
      <c r="T1909" s="4">
        <v>0</v>
      </c>
      <c r="U1909" s="153">
        <v>40023</v>
      </c>
      <c r="V1909" s="224">
        <v>9</v>
      </c>
      <c r="W1909" s="20">
        <v>10</v>
      </c>
      <c r="X1909" s="437" t="str">
        <f t="shared" si="228"/>
        <v>OK</v>
      </c>
      <c r="Y1909" s="334">
        <f t="shared" si="230"/>
        <v>0</v>
      </c>
      <c r="Z1909" s="20" t="str">
        <f t="shared" si="229"/>
        <v>Tien 21</v>
      </c>
      <c r="AA1909" s="75">
        <v>40028</v>
      </c>
      <c r="AB1909" s="1220"/>
      <c r="AC1909" s="147">
        <f t="shared" si="231"/>
        <v>4</v>
      </c>
      <c r="AD1909" s="20" t="str">
        <f>IF(AA1909&gt;0,"OK","Pendente")</f>
        <v>OK</v>
      </c>
      <c r="AE1909" s="11" t="str">
        <f t="shared" si="232"/>
        <v>-</v>
      </c>
      <c r="AF1909" s="20" t="e">
        <f>IF(#REF!="","",AA1909-#REF!)</f>
        <v>#REF!</v>
      </c>
      <c r="AG1909" s="97"/>
      <c r="AH1909" s="62"/>
      <c r="AI1909"/>
      <c r="AJ1909"/>
    </row>
    <row r="1910" spans="1:36" s="32" customFormat="1" hidden="1" outlineLevel="1" x14ac:dyDescent="0.2">
      <c r="A1910"/>
      <c r="B1910" s="235">
        <v>10</v>
      </c>
      <c r="C1910" s="404">
        <v>3</v>
      </c>
      <c r="D1910" s="21" t="s">
        <v>36</v>
      </c>
      <c r="E1910" s="153">
        <v>40023</v>
      </c>
      <c r="F1910"/>
      <c r="G1910" s="235">
        <v>10</v>
      </c>
      <c r="H1910" s="21">
        <v>3</v>
      </c>
      <c r="I1910" s="21">
        <v>3</v>
      </c>
      <c r="J1910" s="21">
        <v>3</v>
      </c>
      <c r="K1910" s="21">
        <v>0</v>
      </c>
      <c r="L1910" s="157">
        <v>40023</v>
      </c>
      <c r="N1910" s="235">
        <v>10</v>
      </c>
      <c r="O1910" s="21">
        <v>3</v>
      </c>
      <c r="P1910" s="21">
        <v>3</v>
      </c>
      <c r="Q1910" s="21">
        <v>0</v>
      </c>
      <c r="R1910" s="21">
        <v>3</v>
      </c>
      <c r="S1910" s="14">
        <v>0</v>
      </c>
      <c r="T1910" s="14">
        <v>0</v>
      </c>
      <c r="U1910" s="153">
        <v>40023</v>
      </c>
      <c r="V1910" s="235">
        <v>10</v>
      </c>
      <c r="W1910" s="21">
        <v>3</v>
      </c>
      <c r="X1910" s="437" t="str">
        <f t="shared" si="228"/>
        <v>OK</v>
      </c>
      <c r="Y1910" s="334">
        <f t="shared" si="230"/>
        <v>0</v>
      </c>
      <c r="Z1910" s="21" t="str">
        <f t="shared" si="229"/>
        <v>Confort</v>
      </c>
      <c r="AA1910" s="75">
        <v>40028</v>
      </c>
      <c r="AB1910" s="1221"/>
      <c r="AC1910" s="147">
        <f t="shared" si="231"/>
        <v>4</v>
      </c>
      <c r="AD1910" s="20" t="str">
        <f>IF(AA1910&gt;0,"OK","Pendente")</f>
        <v>OK</v>
      </c>
      <c r="AE1910" s="11" t="str">
        <f t="shared" si="232"/>
        <v>-</v>
      </c>
      <c r="AF1910" s="20" t="e">
        <f>IF(#REF!="","",AA1910-#REF!)</f>
        <v>#REF!</v>
      </c>
      <c r="AG1910" s="97"/>
      <c r="AH1910" s="62"/>
      <c r="AI1910"/>
      <c r="AJ1910"/>
    </row>
    <row r="1911" spans="1:36" s="32" customFormat="1" hidden="1" outlineLevel="1" x14ac:dyDescent="0.2">
      <c r="A1911"/>
      <c r="B1911" s="224">
        <v>1</v>
      </c>
      <c r="C1911" s="383">
        <v>10</v>
      </c>
      <c r="D1911" s="20" t="s">
        <v>24</v>
      </c>
      <c r="E1911" s="225">
        <v>40025</v>
      </c>
      <c r="F1911"/>
      <c r="G1911" s="224">
        <v>1</v>
      </c>
      <c r="H1911" s="78">
        <v>31</v>
      </c>
      <c r="I1911" s="20">
        <v>10</v>
      </c>
      <c r="J1911" s="20">
        <v>10</v>
      </c>
      <c r="K1911" s="20">
        <v>0</v>
      </c>
      <c r="L1911" s="156">
        <v>40025</v>
      </c>
      <c r="N1911" s="19">
        <v>1</v>
      </c>
      <c r="O1911" s="20">
        <v>10</v>
      </c>
      <c r="P1911" s="20">
        <v>10</v>
      </c>
      <c r="Q1911" s="20">
        <v>0</v>
      </c>
      <c r="R1911" s="20">
        <v>10</v>
      </c>
      <c r="S1911" s="4">
        <v>0</v>
      </c>
      <c r="T1911" s="4">
        <v>0</v>
      </c>
      <c r="U1911" s="153">
        <v>40025</v>
      </c>
      <c r="V1911" s="224">
        <v>1</v>
      </c>
      <c r="W1911" s="20">
        <v>10</v>
      </c>
      <c r="X1911" s="437" t="str">
        <f t="shared" si="228"/>
        <v>OK</v>
      </c>
      <c r="Y1911" s="334">
        <f t="shared" si="230"/>
        <v>0</v>
      </c>
      <c r="Z1911" s="20" t="str">
        <f t="shared" si="229"/>
        <v>White</v>
      </c>
      <c r="AA1911" s="75">
        <v>40032</v>
      </c>
      <c r="AB1911" s="1219">
        <f>SUM(W1911:W1920)</f>
        <v>376</v>
      </c>
      <c r="AC1911" s="147">
        <f t="shared" si="231"/>
        <v>7</v>
      </c>
      <c r="AD1911" s="20" t="str">
        <f t="shared" ref="AD1911:AD1938" si="233">IF(AA1911&gt;0,"OK","Pendente")</f>
        <v>OK</v>
      </c>
      <c r="AE1911" s="11" t="str">
        <f t="shared" si="232"/>
        <v>-</v>
      </c>
      <c r="AF1911" s="20" t="e">
        <f>IF(#REF!="","",AA1911-#REF!)</f>
        <v>#REF!</v>
      </c>
      <c r="AG1911" s="97"/>
      <c r="AH1911" s="62"/>
      <c r="AI1911"/>
      <c r="AJ1911"/>
    </row>
    <row r="1912" spans="1:36" s="32" customFormat="1" hidden="1" outlineLevel="1" x14ac:dyDescent="0.2">
      <c r="A1912"/>
      <c r="B1912" s="224">
        <v>2</v>
      </c>
      <c r="C1912" s="383">
        <v>2</v>
      </c>
      <c r="D1912" s="20" t="s">
        <v>25</v>
      </c>
      <c r="E1912" s="225">
        <v>40025</v>
      </c>
      <c r="F1912"/>
      <c r="G1912" s="224">
        <v>2</v>
      </c>
      <c r="H1912" s="20">
        <v>2</v>
      </c>
      <c r="I1912" s="20">
        <v>2</v>
      </c>
      <c r="J1912" s="20">
        <v>2</v>
      </c>
      <c r="K1912" s="20">
        <v>0</v>
      </c>
      <c r="L1912" s="156">
        <v>40025</v>
      </c>
      <c r="N1912" s="19">
        <v>2</v>
      </c>
      <c r="O1912" s="20">
        <v>2</v>
      </c>
      <c r="P1912" s="20">
        <v>2</v>
      </c>
      <c r="Q1912" s="20">
        <v>0</v>
      </c>
      <c r="R1912" s="20">
        <v>2</v>
      </c>
      <c r="S1912" s="4">
        <v>0</v>
      </c>
      <c r="T1912" s="4">
        <v>0</v>
      </c>
      <c r="U1912" s="153">
        <v>40025</v>
      </c>
      <c r="V1912" s="224">
        <v>2</v>
      </c>
      <c r="W1912" s="20">
        <v>2</v>
      </c>
      <c r="X1912" s="437" t="str">
        <f t="shared" si="228"/>
        <v>OK</v>
      </c>
      <c r="Y1912" s="334">
        <f t="shared" si="230"/>
        <v>0</v>
      </c>
      <c r="Z1912" s="20" t="str">
        <f t="shared" si="229"/>
        <v>Green</v>
      </c>
      <c r="AA1912" s="75">
        <v>40032</v>
      </c>
      <c r="AB1912" s="1220"/>
      <c r="AC1912" s="147">
        <f t="shared" si="231"/>
        <v>7</v>
      </c>
      <c r="AD1912" s="20" t="str">
        <f t="shared" si="233"/>
        <v>OK</v>
      </c>
      <c r="AE1912" s="11" t="str">
        <f t="shared" si="232"/>
        <v>-</v>
      </c>
      <c r="AF1912" s="20" t="e">
        <f>IF(#REF!="","",AA1912-#REF!)</f>
        <v>#REF!</v>
      </c>
      <c r="AG1912" s="97"/>
      <c r="AH1912" s="62"/>
      <c r="AI1912"/>
      <c r="AJ1912"/>
    </row>
    <row r="1913" spans="1:36" s="32" customFormat="1" hidden="1" outlineLevel="1" x14ac:dyDescent="0.2">
      <c r="A1913"/>
      <c r="B1913" s="224">
        <v>3</v>
      </c>
      <c r="C1913" s="383">
        <v>10</v>
      </c>
      <c r="D1913" s="20" t="s">
        <v>26</v>
      </c>
      <c r="E1913" s="225">
        <v>40025</v>
      </c>
      <c r="F1913"/>
      <c r="G1913" s="224">
        <v>3</v>
      </c>
      <c r="H1913" s="20">
        <v>10</v>
      </c>
      <c r="I1913" s="20">
        <v>10</v>
      </c>
      <c r="J1913" s="20">
        <v>10</v>
      </c>
      <c r="K1913" s="20">
        <v>0</v>
      </c>
      <c r="L1913" s="156">
        <v>40025</v>
      </c>
      <c r="N1913" s="19">
        <v>3</v>
      </c>
      <c r="O1913" s="20">
        <v>10</v>
      </c>
      <c r="P1913" s="20">
        <v>10</v>
      </c>
      <c r="Q1913" s="20">
        <v>0</v>
      </c>
      <c r="R1913" s="20">
        <v>10</v>
      </c>
      <c r="S1913" s="4">
        <v>0</v>
      </c>
      <c r="T1913" s="4">
        <v>0</v>
      </c>
      <c r="U1913" s="153">
        <v>40025</v>
      </c>
      <c r="V1913" s="224">
        <v>3</v>
      </c>
      <c r="W1913" s="20">
        <v>10</v>
      </c>
      <c r="X1913" s="437" t="str">
        <f t="shared" si="228"/>
        <v>OK</v>
      </c>
      <c r="Y1913" s="334">
        <f t="shared" si="230"/>
        <v>0</v>
      </c>
      <c r="Z1913" s="20" t="str">
        <f t="shared" si="229"/>
        <v>Black</v>
      </c>
      <c r="AA1913" s="75">
        <v>40032</v>
      </c>
      <c r="AB1913" s="1220"/>
      <c r="AC1913" s="147">
        <f t="shared" si="231"/>
        <v>7</v>
      </c>
      <c r="AD1913" s="20" t="str">
        <f t="shared" si="233"/>
        <v>OK</v>
      </c>
      <c r="AE1913" s="11" t="str">
        <f t="shared" si="232"/>
        <v>-</v>
      </c>
      <c r="AF1913" s="20" t="e">
        <f>IF(#REF!="","",AA1913-#REF!)</f>
        <v>#REF!</v>
      </c>
      <c r="AG1913" s="97"/>
      <c r="AH1913" s="62"/>
      <c r="AI1913"/>
      <c r="AJ1913"/>
    </row>
    <row r="1914" spans="1:36" s="32" customFormat="1" hidden="1" outlineLevel="1" x14ac:dyDescent="0.2">
      <c r="A1914"/>
      <c r="B1914" s="224">
        <v>4</v>
      </c>
      <c r="C1914" s="383">
        <v>4</v>
      </c>
      <c r="D1914" s="20" t="s">
        <v>29</v>
      </c>
      <c r="E1914" s="225">
        <v>40025</v>
      </c>
      <c r="F1914"/>
      <c r="G1914" s="224">
        <v>4</v>
      </c>
      <c r="H1914" s="20">
        <v>4</v>
      </c>
      <c r="I1914" s="20">
        <v>4</v>
      </c>
      <c r="J1914" s="20">
        <v>4</v>
      </c>
      <c r="K1914" s="20">
        <v>0</v>
      </c>
      <c r="L1914" s="156">
        <v>40025</v>
      </c>
      <c r="N1914" s="19">
        <v>4</v>
      </c>
      <c r="O1914" s="20">
        <v>4</v>
      </c>
      <c r="P1914" s="20">
        <v>4</v>
      </c>
      <c r="Q1914" s="20">
        <v>0</v>
      </c>
      <c r="R1914" s="20">
        <v>4</v>
      </c>
      <c r="S1914" s="4">
        <v>0</v>
      </c>
      <c r="T1914" s="4">
        <v>0</v>
      </c>
      <c r="U1914" s="153">
        <v>40025</v>
      </c>
      <c r="V1914" s="224">
        <v>4</v>
      </c>
      <c r="W1914" s="20">
        <v>4</v>
      </c>
      <c r="X1914" s="437" t="str">
        <f t="shared" si="228"/>
        <v>OK</v>
      </c>
      <c r="Y1914" s="334">
        <f t="shared" si="230"/>
        <v>0</v>
      </c>
      <c r="Z1914" s="20" t="str">
        <f t="shared" si="229"/>
        <v>Credial</v>
      </c>
      <c r="AA1914" s="75">
        <v>40032</v>
      </c>
      <c r="AB1914" s="1220"/>
      <c r="AC1914" s="147">
        <f t="shared" si="231"/>
        <v>7</v>
      </c>
      <c r="AD1914" s="20" t="str">
        <f t="shared" si="233"/>
        <v>OK</v>
      </c>
      <c r="AE1914" s="11" t="str">
        <f t="shared" si="232"/>
        <v>-</v>
      </c>
      <c r="AF1914" s="20" t="e">
        <f>IF(#REF!="","",AA1914-#REF!)</f>
        <v>#REF!</v>
      </c>
      <c r="AG1914" s="97"/>
      <c r="AH1914" s="62"/>
      <c r="AI1914"/>
      <c r="AJ1914"/>
    </row>
    <row r="1915" spans="1:36" s="32" customFormat="1" hidden="1" outlineLevel="1" x14ac:dyDescent="0.2">
      <c r="A1915"/>
      <c r="B1915" s="224">
        <v>5</v>
      </c>
      <c r="C1915" s="383">
        <v>253</v>
      </c>
      <c r="D1915" s="20" t="s">
        <v>54</v>
      </c>
      <c r="E1915" s="225">
        <v>40025</v>
      </c>
      <c r="F1915"/>
      <c r="G1915" s="224">
        <v>5</v>
      </c>
      <c r="H1915" s="20">
        <v>253</v>
      </c>
      <c r="I1915" s="20">
        <v>253</v>
      </c>
      <c r="J1915" s="20">
        <v>253</v>
      </c>
      <c r="K1915" s="20">
        <v>0</v>
      </c>
      <c r="L1915" s="156">
        <v>40025</v>
      </c>
      <c r="N1915" s="19">
        <v>5</v>
      </c>
      <c r="O1915" s="20">
        <v>253</v>
      </c>
      <c r="P1915" s="20">
        <v>253</v>
      </c>
      <c r="Q1915" s="20">
        <v>0</v>
      </c>
      <c r="R1915" s="20">
        <v>253</v>
      </c>
      <c r="S1915" s="4">
        <v>0</v>
      </c>
      <c r="T1915" s="4">
        <v>0</v>
      </c>
      <c r="U1915" s="153">
        <v>40025</v>
      </c>
      <c r="V1915" s="224">
        <v>5</v>
      </c>
      <c r="W1915" s="20">
        <v>253</v>
      </c>
      <c r="X1915" s="437" t="str">
        <f t="shared" si="228"/>
        <v>OK</v>
      </c>
      <c r="Y1915" s="334">
        <f t="shared" si="230"/>
        <v>0</v>
      </c>
      <c r="Z1915" s="20" t="str">
        <f t="shared" si="229"/>
        <v>Ikea</v>
      </c>
      <c r="AA1915" s="75">
        <v>40037</v>
      </c>
      <c r="AB1915" s="1220"/>
      <c r="AC1915" s="147">
        <f t="shared" si="231"/>
        <v>12</v>
      </c>
      <c r="AD1915" s="20" t="str">
        <f t="shared" si="233"/>
        <v>OK</v>
      </c>
      <c r="AE1915" s="11" t="str">
        <f t="shared" si="232"/>
        <v>-</v>
      </c>
      <c r="AF1915" s="20" t="e">
        <f>IF(#REF!="","",AA1915-#REF!)</f>
        <v>#REF!</v>
      </c>
      <c r="AG1915" s="97"/>
      <c r="AH1915" s="62"/>
      <c r="AI1915"/>
      <c r="AJ1915"/>
    </row>
    <row r="1916" spans="1:36" s="32" customFormat="1" hidden="1" outlineLevel="1" x14ac:dyDescent="0.2">
      <c r="A1916"/>
      <c r="B1916" s="224">
        <v>6</v>
      </c>
      <c r="C1916" s="383">
        <v>1</v>
      </c>
      <c r="D1916" s="20" t="s">
        <v>31</v>
      </c>
      <c r="E1916" s="225">
        <v>40025</v>
      </c>
      <c r="F1916"/>
      <c r="G1916" s="224">
        <v>6</v>
      </c>
      <c r="H1916" s="20">
        <v>1</v>
      </c>
      <c r="I1916" s="20">
        <v>1</v>
      </c>
      <c r="J1916" s="20">
        <v>1</v>
      </c>
      <c r="K1916" s="20">
        <v>0</v>
      </c>
      <c r="L1916" s="156">
        <v>40025</v>
      </c>
      <c r="N1916" s="19">
        <v>6</v>
      </c>
      <c r="O1916" s="20">
        <v>1</v>
      </c>
      <c r="P1916" s="20">
        <v>1</v>
      </c>
      <c r="Q1916" s="20">
        <v>0</v>
      </c>
      <c r="R1916" s="20">
        <v>1</v>
      </c>
      <c r="S1916" s="4">
        <v>0</v>
      </c>
      <c r="T1916" s="4">
        <v>0</v>
      </c>
      <c r="U1916" s="153">
        <v>40025</v>
      </c>
      <c r="V1916" s="224">
        <v>6</v>
      </c>
      <c r="W1916" s="20">
        <v>1</v>
      </c>
      <c r="X1916" s="437" t="str">
        <f t="shared" si="228"/>
        <v>OK</v>
      </c>
      <c r="Y1916" s="334">
        <f t="shared" si="230"/>
        <v>0</v>
      </c>
      <c r="Z1916" s="20" t="str">
        <f t="shared" si="229"/>
        <v>Moviflor</v>
      </c>
      <c r="AA1916" s="75">
        <v>40032</v>
      </c>
      <c r="AB1916" s="1220"/>
      <c r="AC1916" s="147">
        <f t="shared" si="231"/>
        <v>7</v>
      </c>
      <c r="AD1916" s="20" t="str">
        <f t="shared" si="233"/>
        <v>OK</v>
      </c>
      <c r="AE1916" s="11" t="str">
        <f t="shared" si="232"/>
        <v>-</v>
      </c>
      <c r="AF1916" s="20" t="e">
        <f>IF(#REF!="","",AA1916-#REF!)</f>
        <v>#REF!</v>
      </c>
      <c r="AG1916" s="97"/>
      <c r="AH1916" s="62"/>
      <c r="AI1916"/>
      <c r="AJ1916"/>
    </row>
    <row r="1917" spans="1:36" s="32" customFormat="1" hidden="1" outlineLevel="1" x14ac:dyDescent="0.2">
      <c r="A1917"/>
      <c r="B1917" s="224">
        <v>7</v>
      </c>
      <c r="C1917" s="383">
        <v>85</v>
      </c>
      <c r="D1917" s="20" t="s">
        <v>32</v>
      </c>
      <c r="E1917" s="225">
        <v>40025</v>
      </c>
      <c r="F1917"/>
      <c r="G1917" s="224">
        <v>7</v>
      </c>
      <c r="H1917" s="20">
        <v>85</v>
      </c>
      <c r="I1917" s="20">
        <v>85</v>
      </c>
      <c r="J1917" s="20">
        <v>85</v>
      </c>
      <c r="K1917" s="20">
        <v>0</v>
      </c>
      <c r="L1917" s="156">
        <v>40025</v>
      </c>
      <c r="N1917" s="19">
        <v>7</v>
      </c>
      <c r="O1917" s="20">
        <v>85</v>
      </c>
      <c r="P1917" s="20">
        <v>85</v>
      </c>
      <c r="Q1917" s="20">
        <v>0</v>
      </c>
      <c r="R1917" s="20">
        <v>85</v>
      </c>
      <c r="S1917" s="4">
        <v>0</v>
      </c>
      <c r="T1917" s="4">
        <v>0</v>
      </c>
      <c r="U1917" s="153">
        <v>40025</v>
      </c>
      <c r="V1917" s="224">
        <v>7</v>
      </c>
      <c r="W1917" s="20">
        <v>85</v>
      </c>
      <c r="X1917" s="437" t="str">
        <f t="shared" si="228"/>
        <v>OK</v>
      </c>
      <c r="Y1917" s="334">
        <f t="shared" si="230"/>
        <v>0</v>
      </c>
      <c r="Z1917" s="20" t="str">
        <f t="shared" si="229"/>
        <v>Conforama</v>
      </c>
      <c r="AA1917" s="75">
        <v>40032</v>
      </c>
      <c r="AB1917" s="1220"/>
      <c r="AC1917" s="147">
        <f t="shared" si="231"/>
        <v>7</v>
      </c>
      <c r="AD1917" s="20" t="str">
        <f t="shared" si="233"/>
        <v>OK</v>
      </c>
      <c r="AE1917" s="11" t="str">
        <f t="shared" si="232"/>
        <v>-</v>
      </c>
      <c r="AF1917" s="20" t="e">
        <f>IF(#REF!="","",AA1917-#REF!)</f>
        <v>#REF!</v>
      </c>
      <c r="AG1917" s="97"/>
      <c r="AH1917" s="62"/>
      <c r="AI1917"/>
      <c r="AJ1917"/>
    </row>
    <row r="1918" spans="1:36" s="32" customFormat="1" hidden="1" outlineLevel="1" x14ac:dyDescent="0.2">
      <c r="A1918"/>
      <c r="B1918" s="224">
        <v>8</v>
      </c>
      <c r="C1918" s="383">
        <v>7</v>
      </c>
      <c r="D1918" s="20" t="s">
        <v>34</v>
      </c>
      <c r="E1918" s="225">
        <v>40025</v>
      </c>
      <c r="F1918"/>
      <c r="G1918" s="224">
        <v>8</v>
      </c>
      <c r="H1918" s="20">
        <v>7</v>
      </c>
      <c r="I1918" s="20">
        <v>7</v>
      </c>
      <c r="J1918" s="20">
        <v>7</v>
      </c>
      <c r="K1918" s="20">
        <v>0</v>
      </c>
      <c r="L1918" s="156">
        <v>40025</v>
      </c>
      <c r="N1918" s="19">
        <v>8</v>
      </c>
      <c r="O1918" s="20">
        <v>7</v>
      </c>
      <c r="P1918" s="20">
        <v>7</v>
      </c>
      <c r="Q1918" s="20">
        <v>0</v>
      </c>
      <c r="R1918" s="20">
        <v>7</v>
      </c>
      <c r="S1918" s="4">
        <v>0</v>
      </c>
      <c r="T1918" s="4">
        <v>0</v>
      </c>
      <c r="U1918" s="153">
        <v>40025</v>
      </c>
      <c r="V1918" s="224">
        <v>8</v>
      </c>
      <c r="W1918" s="20">
        <v>7</v>
      </c>
      <c r="X1918" s="437" t="str">
        <f t="shared" si="228"/>
        <v>OK</v>
      </c>
      <c r="Y1918" s="334">
        <f t="shared" si="230"/>
        <v>0</v>
      </c>
      <c r="Z1918" s="20" t="str">
        <f t="shared" si="229"/>
        <v>Euronics</v>
      </c>
      <c r="AA1918" s="75">
        <v>40032</v>
      </c>
      <c r="AB1918" s="1220"/>
      <c r="AC1918" s="147">
        <f t="shared" si="231"/>
        <v>7</v>
      </c>
      <c r="AD1918" s="20" t="str">
        <f t="shared" si="233"/>
        <v>OK</v>
      </c>
      <c r="AE1918" s="11" t="str">
        <f t="shared" si="232"/>
        <v>-</v>
      </c>
      <c r="AF1918" s="20" t="e">
        <f>IF(#REF!="","",AA1918-#REF!)</f>
        <v>#REF!</v>
      </c>
      <c r="AG1918" s="97"/>
      <c r="AH1918" s="62"/>
      <c r="AI1918"/>
      <c r="AJ1918"/>
    </row>
    <row r="1919" spans="1:36" s="32" customFormat="1" hidden="1" outlineLevel="1" x14ac:dyDescent="0.2">
      <c r="A1919"/>
      <c r="B1919" s="224">
        <v>9</v>
      </c>
      <c r="C1919" s="383">
        <v>2</v>
      </c>
      <c r="D1919" s="20" t="s">
        <v>35</v>
      </c>
      <c r="E1919" s="225">
        <v>40025</v>
      </c>
      <c r="F1919"/>
      <c r="G1919" s="224">
        <v>9</v>
      </c>
      <c r="H1919" s="20">
        <v>2</v>
      </c>
      <c r="I1919" s="20">
        <v>2</v>
      </c>
      <c r="J1919" s="20">
        <v>2</v>
      </c>
      <c r="K1919" s="20">
        <v>0</v>
      </c>
      <c r="L1919" s="156">
        <v>40025</v>
      </c>
      <c r="N1919" s="19">
        <v>9</v>
      </c>
      <c r="O1919" s="20">
        <v>2</v>
      </c>
      <c r="P1919" s="20">
        <v>2</v>
      </c>
      <c r="Q1919" s="20">
        <v>0</v>
      </c>
      <c r="R1919" s="20">
        <v>2</v>
      </c>
      <c r="S1919" s="4">
        <v>0</v>
      </c>
      <c r="T1919" s="4">
        <v>0</v>
      </c>
      <c r="U1919" s="153">
        <v>40025</v>
      </c>
      <c r="V1919" s="224">
        <v>9</v>
      </c>
      <c r="W1919" s="20">
        <v>2</v>
      </c>
      <c r="X1919" s="437" t="str">
        <f t="shared" si="228"/>
        <v>OK</v>
      </c>
      <c r="Y1919" s="334">
        <f t="shared" si="230"/>
        <v>0</v>
      </c>
      <c r="Z1919" s="20" t="str">
        <f t="shared" si="229"/>
        <v>Tien 21</v>
      </c>
      <c r="AA1919" s="75">
        <v>40032</v>
      </c>
      <c r="AB1919" s="1220"/>
      <c r="AC1919" s="147">
        <f t="shared" si="231"/>
        <v>7</v>
      </c>
      <c r="AD1919" s="20" t="str">
        <f t="shared" si="233"/>
        <v>OK</v>
      </c>
      <c r="AE1919" s="11" t="str">
        <f t="shared" si="232"/>
        <v>-</v>
      </c>
      <c r="AF1919" s="20" t="e">
        <f>IF(#REF!="","",AA1919-#REF!)</f>
        <v>#REF!</v>
      </c>
      <c r="AG1919" s="97"/>
      <c r="AH1919" s="62"/>
      <c r="AI1919"/>
      <c r="AJ1919"/>
    </row>
    <row r="1920" spans="1:36" s="32" customFormat="1" hidden="1" outlineLevel="1" x14ac:dyDescent="0.2">
      <c r="A1920"/>
      <c r="B1920" s="235">
        <v>10</v>
      </c>
      <c r="C1920" s="404">
        <v>2</v>
      </c>
      <c r="D1920" s="21" t="s">
        <v>36</v>
      </c>
      <c r="E1920" s="225">
        <v>40025</v>
      </c>
      <c r="F1920"/>
      <c r="G1920" s="235">
        <v>10</v>
      </c>
      <c r="H1920" s="21">
        <v>2</v>
      </c>
      <c r="I1920" s="21">
        <v>2</v>
      </c>
      <c r="J1920" s="21">
        <v>2</v>
      </c>
      <c r="K1920" s="126">
        <v>0</v>
      </c>
      <c r="L1920" s="157">
        <v>40025</v>
      </c>
      <c r="N1920" s="22">
        <v>10</v>
      </c>
      <c r="O1920" s="21">
        <v>2</v>
      </c>
      <c r="P1920" s="21">
        <v>2</v>
      </c>
      <c r="Q1920" s="21">
        <v>0</v>
      </c>
      <c r="R1920" s="21">
        <v>2</v>
      </c>
      <c r="S1920" s="14">
        <v>0</v>
      </c>
      <c r="T1920" s="14">
        <v>0</v>
      </c>
      <c r="U1920" s="153">
        <v>40025</v>
      </c>
      <c r="V1920" s="224">
        <v>10</v>
      </c>
      <c r="W1920" s="20">
        <v>2</v>
      </c>
      <c r="X1920" s="437" t="str">
        <f t="shared" si="228"/>
        <v>OK</v>
      </c>
      <c r="Y1920" s="334">
        <f t="shared" si="230"/>
        <v>0</v>
      </c>
      <c r="Z1920" s="21" t="str">
        <f t="shared" si="229"/>
        <v>Confort</v>
      </c>
      <c r="AA1920" s="75">
        <v>40032</v>
      </c>
      <c r="AB1920" s="1221"/>
      <c r="AC1920" s="147">
        <f t="shared" si="231"/>
        <v>7</v>
      </c>
      <c r="AD1920" s="20" t="str">
        <f t="shared" si="233"/>
        <v>OK</v>
      </c>
      <c r="AE1920" s="11" t="str">
        <f t="shared" si="232"/>
        <v>-</v>
      </c>
      <c r="AF1920" s="20" t="e">
        <f>IF(#REF!="","",AA1920-#REF!)</f>
        <v>#REF!</v>
      </c>
      <c r="AG1920" s="97"/>
      <c r="AH1920" s="62"/>
      <c r="AI1920"/>
      <c r="AJ1920"/>
    </row>
    <row r="1921" spans="1:36" s="32" customFormat="1" hidden="1" outlineLevel="1" x14ac:dyDescent="0.2">
      <c r="A1921"/>
      <c r="B1921" s="224">
        <v>1</v>
      </c>
      <c r="C1921" s="383">
        <v>16</v>
      </c>
      <c r="D1921" s="20" t="s">
        <v>24</v>
      </c>
      <c r="E1921" s="225">
        <v>40029</v>
      </c>
      <c r="F1921"/>
      <c r="G1921" s="224">
        <v>1</v>
      </c>
      <c r="H1921" s="20">
        <v>112</v>
      </c>
      <c r="I1921" s="20">
        <v>16</v>
      </c>
      <c r="J1921" s="20">
        <v>16</v>
      </c>
      <c r="K1921" s="20">
        <v>0</v>
      </c>
      <c r="L1921" s="156">
        <v>39937</v>
      </c>
      <c r="N1921" s="224">
        <v>1</v>
      </c>
      <c r="O1921" s="20">
        <v>16</v>
      </c>
      <c r="P1921" s="20">
        <v>16</v>
      </c>
      <c r="Q1921" s="20">
        <v>0</v>
      </c>
      <c r="R1921" s="20">
        <v>16</v>
      </c>
      <c r="S1921" s="4">
        <v>0</v>
      </c>
      <c r="T1921" s="4">
        <v>0</v>
      </c>
      <c r="U1921" s="153">
        <v>40029</v>
      </c>
      <c r="V1921" s="106">
        <v>1</v>
      </c>
      <c r="W1921" s="20">
        <v>16</v>
      </c>
      <c r="X1921" s="437" t="str">
        <f t="shared" si="228"/>
        <v>OK</v>
      </c>
      <c r="Y1921" s="334">
        <f t="shared" si="230"/>
        <v>0</v>
      </c>
      <c r="Z1921" s="20" t="str">
        <f t="shared" si="229"/>
        <v>White</v>
      </c>
      <c r="AA1921" s="75">
        <v>40036</v>
      </c>
      <c r="AB1921" s="1219">
        <f>SUM(W1921:W1930)</f>
        <v>92</v>
      </c>
      <c r="AC1921" s="147">
        <f t="shared" si="231"/>
        <v>7</v>
      </c>
      <c r="AD1921" s="20" t="str">
        <f t="shared" si="233"/>
        <v>OK</v>
      </c>
      <c r="AE1921" s="11" t="str">
        <f t="shared" si="232"/>
        <v>-</v>
      </c>
      <c r="AF1921" s="20" t="e">
        <f>IF(#REF!="","",AA1921-#REF!)</f>
        <v>#REF!</v>
      </c>
      <c r="AG1921" s="97"/>
      <c r="AH1921" s="62"/>
      <c r="AI1921"/>
      <c r="AJ1921"/>
    </row>
    <row r="1922" spans="1:36" s="32" customFormat="1" hidden="1" outlineLevel="1" x14ac:dyDescent="0.2">
      <c r="A1922"/>
      <c r="B1922" s="224">
        <v>2</v>
      </c>
      <c r="C1922" s="383">
        <v>3</v>
      </c>
      <c r="D1922" s="20" t="s">
        <v>25</v>
      </c>
      <c r="E1922" s="225">
        <v>40029</v>
      </c>
      <c r="F1922"/>
      <c r="G1922" s="224">
        <v>2</v>
      </c>
      <c r="H1922" s="20">
        <v>3</v>
      </c>
      <c r="I1922" s="20">
        <v>3</v>
      </c>
      <c r="J1922" s="20">
        <v>3</v>
      </c>
      <c r="K1922" s="20">
        <v>0</v>
      </c>
      <c r="L1922" s="156">
        <v>39937</v>
      </c>
      <c r="N1922" s="224">
        <v>2</v>
      </c>
      <c r="O1922" s="20">
        <v>3</v>
      </c>
      <c r="P1922" s="20">
        <v>3</v>
      </c>
      <c r="Q1922" s="20">
        <v>0</v>
      </c>
      <c r="R1922" s="20">
        <v>3</v>
      </c>
      <c r="S1922" s="4">
        <v>0</v>
      </c>
      <c r="T1922" s="4">
        <v>0</v>
      </c>
      <c r="U1922" s="153">
        <v>40029</v>
      </c>
      <c r="V1922" s="106">
        <v>2</v>
      </c>
      <c r="W1922" s="20">
        <v>3</v>
      </c>
      <c r="X1922" s="437" t="str">
        <f t="shared" si="228"/>
        <v>OK</v>
      </c>
      <c r="Y1922" s="334">
        <f t="shared" si="230"/>
        <v>0</v>
      </c>
      <c r="Z1922" s="20" t="str">
        <f t="shared" si="229"/>
        <v>Green</v>
      </c>
      <c r="AA1922" s="75">
        <v>40036</v>
      </c>
      <c r="AB1922" s="1220"/>
      <c r="AC1922" s="147">
        <f t="shared" si="231"/>
        <v>7</v>
      </c>
      <c r="AD1922" s="20" t="str">
        <f t="shared" si="233"/>
        <v>OK</v>
      </c>
      <c r="AE1922" s="11" t="str">
        <f t="shared" si="232"/>
        <v>-</v>
      </c>
      <c r="AF1922" s="20" t="e">
        <f>IF(#REF!="","",AA1922-#REF!)</f>
        <v>#REF!</v>
      </c>
      <c r="AG1922" s="97"/>
      <c r="AH1922" s="62"/>
      <c r="AI1922"/>
      <c r="AJ1922"/>
    </row>
    <row r="1923" spans="1:36" s="32" customFormat="1" hidden="1" outlineLevel="1" x14ac:dyDescent="0.2">
      <c r="A1923"/>
      <c r="B1923" s="224">
        <v>3</v>
      </c>
      <c r="C1923" s="383">
        <v>12</v>
      </c>
      <c r="D1923" s="20" t="s">
        <v>26</v>
      </c>
      <c r="E1923" s="225">
        <v>40029</v>
      </c>
      <c r="F1923"/>
      <c r="G1923" s="224">
        <v>3</v>
      </c>
      <c r="H1923" s="20">
        <v>12</v>
      </c>
      <c r="I1923" s="20">
        <v>12</v>
      </c>
      <c r="J1923" s="20">
        <v>12</v>
      </c>
      <c r="K1923" s="20">
        <v>0</v>
      </c>
      <c r="L1923" s="156">
        <v>39937</v>
      </c>
      <c r="N1923" s="224">
        <v>3</v>
      </c>
      <c r="O1923" s="20">
        <v>12</v>
      </c>
      <c r="P1923" s="20">
        <v>12</v>
      </c>
      <c r="Q1923" s="20">
        <v>0</v>
      </c>
      <c r="R1923" s="20">
        <v>12</v>
      </c>
      <c r="S1923" s="4">
        <v>0</v>
      </c>
      <c r="T1923" s="4">
        <v>0</v>
      </c>
      <c r="U1923" s="153">
        <v>40029</v>
      </c>
      <c r="V1923" s="106">
        <v>3</v>
      </c>
      <c r="W1923" s="20">
        <v>12</v>
      </c>
      <c r="X1923" s="437" t="str">
        <f t="shared" si="228"/>
        <v>OK</v>
      </c>
      <c r="Y1923" s="334">
        <f t="shared" si="230"/>
        <v>0</v>
      </c>
      <c r="Z1923" s="20" t="str">
        <f t="shared" si="229"/>
        <v>Black</v>
      </c>
      <c r="AA1923" s="75">
        <v>40036</v>
      </c>
      <c r="AB1923" s="1220"/>
      <c r="AC1923" s="147">
        <f t="shared" si="231"/>
        <v>7</v>
      </c>
      <c r="AD1923" s="20" t="str">
        <f t="shared" si="233"/>
        <v>OK</v>
      </c>
      <c r="AE1923" s="11" t="str">
        <f t="shared" si="232"/>
        <v>-</v>
      </c>
      <c r="AF1923" s="20" t="e">
        <f>IF(#REF!="","",AA1923-#REF!)</f>
        <v>#REF!</v>
      </c>
      <c r="AG1923" s="97"/>
      <c r="AH1923" s="62"/>
      <c r="AI1923"/>
      <c r="AJ1923"/>
    </row>
    <row r="1924" spans="1:36" s="32" customFormat="1" hidden="1" outlineLevel="1" x14ac:dyDescent="0.2">
      <c r="A1924"/>
      <c r="B1924" s="224">
        <v>4</v>
      </c>
      <c r="C1924" s="383">
        <v>9</v>
      </c>
      <c r="D1924" s="20" t="s">
        <v>29</v>
      </c>
      <c r="E1924" s="225">
        <v>40029</v>
      </c>
      <c r="F1924"/>
      <c r="G1924" s="224">
        <v>4</v>
      </c>
      <c r="H1924" s="20">
        <v>9</v>
      </c>
      <c r="I1924" s="20">
        <v>9</v>
      </c>
      <c r="J1924" s="20">
        <v>9</v>
      </c>
      <c r="K1924" s="20">
        <v>0</v>
      </c>
      <c r="L1924" s="156">
        <v>39937</v>
      </c>
      <c r="N1924" s="224">
        <v>4</v>
      </c>
      <c r="O1924" s="20">
        <v>9</v>
      </c>
      <c r="P1924" s="20">
        <v>9</v>
      </c>
      <c r="Q1924" s="20">
        <v>0</v>
      </c>
      <c r="R1924" s="20">
        <v>9</v>
      </c>
      <c r="S1924" s="4">
        <v>0</v>
      </c>
      <c r="T1924" s="4">
        <v>0</v>
      </c>
      <c r="U1924" s="153">
        <v>40029</v>
      </c>
      <c r="V1924" s="106">
        <v>4</v>
      </c>
      <c r="W1924" s="20">
        <v>9</v>
      </c>
      <c r="X1924" s="437" t="str">
        <f t="shared" si="228"/>
        <v>OK</v>
      </c>
      <c r="Y1924" s="334">
        <f t="shared" si="230"/>
        <v>0</v>
      </c>
      <c r="Z1924" s="20" t="str">
        <f t="shared" si="229"/>
        <v>Credial</v>
      </c>
      <c r="AA1924" s="75">
        <v>40036</v>
      </c>
      <c r="AB1924" s="1220"/>
      <c r="AC1924" s="147">
        <f t="shared" si="231"/>
        <v>7</v>
      </c>
      <c r="AD1924" s="20" t="str">
        <f t="shared" si="233"/>
        <v>OK</v>
      </c>
      <c r="AE1924" s="11" t="str">
        <f t="shared" si="232"/>
        <v>-</v>
      </c>
      <c r="AF1924" s="20" t="e">
        <f>IF(#REF!="","",AA1924-#REF!)</f>
        <v>#REF!</v>
      </c>
      <c r="AG1924" s="97"/>
      <c r="AH1924" s="62"/>
      <c r="AI1924"/>
      <c r="AJ1924"/>
    </row>
    <row r="1925" spans="1:36" s="32" customFormat="1" hidden="1" outlineLevel="1" x14ac:dyDescent="0.2">
      <c r="A1925"/>
      <c r="B1925" s="224">
        <v>5</v>
      </c>
      <c r="C1925" s="383">
        <v>36</v>
      </c>
      <c r="D1925" s="20" t="s">
        <v>54</v>
      </c>
      <c r="E1925" s="225">
        <v>40029</v>
      </c>
      <c r="F1925"/>
      <c r="G1925" s="224">
        <v>5</v>
      </c>
      <c r="H1925" s="20">
        <v>36</v>
      </c>
      <c r="I1925" s="20">
        <v>36</v>
      </c>
      <c r="J1925" s="20">
        <v>36</v>
      </c>
      <c r="K1925" s="20">
        <v>0</v>
      </c>
      <c r="L1925" s="156">
        <v>39937</v>
      </c>
      <c r="N1925" s="224">
        <v>5</v>
      </c>
      <c r="O1925" s="20">
        <v>36</v>
      </c>
      <c r="P1925" s="20">
        <v>36</v>
      </c>
      <c r="Q1925" s="20">
        <v>0</v>
      </c>
      <c r="R1925" s="20">
        <v>36</v>
      </c>
      <c r="S1925" s="4">
        <v>0</v>
      </c>
      <c r="T1925" s="4">
        <v>0</v>
      </c>
      <c r="U1925" s="153">
        <v>40029</v>
      </c>
      <c r="V1925" s="106">
        <v>5</v>
      </c>
      <c r="W1925" s="20">
        <v>36</v>
      </c>
      <c r="X1925" s="437" t="str">
        <f t="shared" si="228"/>
        <v>OK</v>
      </c>
      <c r="Y1925" s="334">
        <f t="shared" si="230"/>
        <v>0</v>
      </c>
      <c r="Z1925" s="20" t="str">
        <f t="shared" si="229"/>
        <v>Ikea</v>
      </c>
      <c r="AA1925" s="75">
        <v>40036</v>
      </c>
      <c r="AB1925" s="1220"/>
      <c r="AC1925" s="147">
        <f t="shared" si="231"/>
        <v>7</v>
      </c>
      <c r="AD1925" s="20" t="str">
        <f t="shared" si="233"/>
        <v>OK</v>
      </c>
      <c r="AE1925" s="11" t="str">
        <f t="shared" si="232"/>
        <v>-</v>
      </c>
      <c r="AF1925" s="20" t="e">
        <f>IF(#REF!="","",AA1925-#REF!)</f>
        <v>#REF!</v>
      </c>
      <c r="AG1925" s="97"/>
      <c r="AH1925" s="62"/>
      <c r="AI1925"/>
      <c r="AJ1925"/>
    </row>
    <row r="1926" spans="1:36" s="32" customFormat="1" hidden="1" outlineLevel="1" x14ac:dyDescent="0.2">
      <c r="A1926"/>
      <c r="B1926" s="224">
        <v>6</v>
      </c>
      <c r="C1926" s="383">
        <v>5</v>
      </c>
      <c r="D1926" s="20" t="s">
        <v>31</v>
      </c>
      <c r="E1926" s="225">
        <v>40029</v>
      </c>
      <c r="F1926"/>
      <c r="G1926" s="224">
        <v>6</v>
      </c>
      <c r="H1926" s="20">
        <v>5</v>
      </c>
      <c r="I1926" s="20">
        <v>5</v>
      </c>
      <c r="J1926" s="20">
        <v>5</v>
      </c>
      <c r="K1926" s="20">
        <v>0</v>
      </c>
      <c r="L1926" s="156">
        <v>39937</v>
      </c>
      <c r="N1926" s="224">
        <v>6</v>
      </c>
      <c r="O1926" s="20">
        <v>5</v>
      </c>
      <c r="P1926" s="20">
        <v>5</v>
      </c>
      <c r="Q1926" s="20">
        <v>0</v>
      </c>
      <c r="R1926" s="20">
        <v>5</v>
      </c>
      <c r="S1926" s="4">
        <v>0</v>
      </c>
      <c r="T1926" s="4">
        <v>0</v>
      </c>
      <c r="U1926" s="153">
        <v>40029</v>
      </c>
      <c r="V1926" s="106">
        <v>6</v>
      </c>
      <c r="W1926" s="20">
        <v>5</v>
      </c>
      <c r="X1926" s="437" t="str">
        <f t="shared" si="228"/>
        <v>OK</v>
      </c>
      <c r="Y1926" s="334">
        <f t="shared" si="230"/>
        <v>0</v>
      </c>
      <c r="Z1926" s="20" t="str">
        <f t="shared" si="229"/>
        <v>Moviflor</v>
      </c>
      <c r="AA1926" s="75">
        <v>40036</v>
      </c>
      <c r="AB1926" s="1220"/>
      <c r="AC1926" s="147">
        <f t="shared" si="231"/>
        <v>7</v>
      </c>
      <c r="AD1926" s="20" t="str">
        <f t="shared" si="233"/>
        <v>OK</v>
      </c>
      <c r="AE1926" s="11" t="str">
        <f t="shared" si="232"/>
        <v>-</v>
      </c>
      <c r="AF1926" s="20" t="e">
        <f>IF(#REF!="","",AA1926-#REF!)</f>
        <v>#REF!</v>
      </c>
      <c r="AG1926" s="97"/>
      <c r="AH1926" s="62"/>
      <c r="AI1926"/>
      <c r="AJ1926"/>
    </row>
    <row r="1927" spans="1:36" s="32" customFormat="1" hidden="1" outlineLevel="1" x14ac:dyDescent="0.2">
      <c r="A1927"/>
      <c r="B1927" s="224">
        <v>7</v>
      </c>
      <c r="C1927" s="383">
        <v>3</v>
      </c>
      <c r="D1927" s="20" t="s">
        <v>32</v>
      </c>
      <c r="E1927" s="225">
        <v>40029</v>
      </c>
      <c r="F1927"/>
      <c r="G1927" s="224">
        <v>7</v>
      </c>
      <c r="H1927" s="20">
        <v>3</v>
      </c>
      <c r="I1927" s="20">
        <v>3</v>
      </c>
      <c r="J1927" s="20">
        <v>3</v>
      </c>
      <c r="K1927" s="20">
        <v>0</v>
      </c>
      <c r="L1927" s="156">
        <v>39937</v>
      </c>
      <c r="N1927" s="224">
        <v>7</v>
      </c>
      <c r="O1927" s="20">
        <v>3</v>
      </c>
      <c r="P1927" s="20">
        <v>3</v>
      </c>
      <c r="Q1927" s="20">
        <v>0</v>
      </c>
      <c r="R1927" s="20">
        <v>3</v>
      </c>
      <c r="S1927" s="4">
        <v>0</v>
      </c>
      <c r="T1927" s="4">
        <v>0</v>
      </c>
      <c r="U1927" s="153">
        <v>40029</v>
      </c>
      <c r="V1927" s="106">
        <v>7</v>
      </c>
      <c r="W1927" s="20">
        <v>3</v>
      </c>
      <c r="X1927" s="437" t="str">
        <f t="shared" si="228"/>
        <v>OK</v>
      </c>
      <c r="Y1927" s="334">
        <f t="shared" si="230"/>
        <v>0</v>
      </c>
      <c r="Z1927" s="20" t="str">
        <f t="shared" si="229"/>
        <v>Conforama</v>
      </c>
      <c r="AA1927" s="75">
        <v>40036</v>
      </c>
      <c r="AB1927" s="1220"/>
      <c r="AC1927" s="147">
        <f t="shared" si="231"/>
        <v>7</v>
      </c>
      <c r="AD1927" s="20" t="str">
        <f t="shared" si="233"/>
        <v>OK</v>
      </c>
      <c r="AE1927" s="11" t="str">
        <f t="shared" si="232"/>
        <v>-</v>
      </c>
      <c r="AF1927" s="20" t="e">
        <f>IF(#REF!="","",AA1927-#REF!)</f>
        <v>#REF!</v>
      </c>
      <c r="AG1927" s="97"/>
      <c r="AH1927" s="62"/>
      <c r="AI1927"/>
      <c r="AJ1927"/>
    </row>
    <row r="1928" spans="1:36" s="32" customFormat="1" hidden="1" outlineLevel="1" x14ac:dyDescent="0.2">
      <c r="A1928"/>
      <c r="B1928" s="224">
        <v>8</v>
      </c>
      <c r="C1928" s="383">
        <v>3</v>
      </c>
      <c r="D1928" s="20" t="s">
        <v>34</v>
      </c>
      <c r="E1928" s="225">
        <v>40029</v>
      </c>
      <c r="F1928"/>
      <c r="G1928" s="224">
        <v>8</v>
      </c>
      <c r="H1928" s="20">
        <v>3</v>
      </c>
      <c r="I1928" s="20">
        <v>3</v>
      </c>
      <c r="J1928" s="20">
        <v>3</v>
      </c>
      <c r="K1928" s="20">
        <v>0</v>
      </c>
      <c r="L1928" s="156">
        <v>39937</v>
      </c>
      <c r="N1928" s="224">
        <v>8</v>
      </c>
      <c r="O1928" s="20">
        <v>3</v>
      </c>
      <c r="P1928" s="20">
        <v>3</v>
      </c>
      <c r="Q1928" s="20">
        <v>0</v>
      </c>
      <c r="R1928" s="20">
        <v>3</v>
      </c>
      <c r="S1928" s="4">
        <v>0</v>
      </c>
      <c r="T1928" s="4">
        <v>0</v>
      </c>
      <c r="U1928" s="153">
        <v>40029</v>
      </c>
      <c r="V1928" s="106">
        <v>8</v>
      </c>
      <c r="W1928" s="20">
        <v>3</v>
      </c>
      <c r="X1928" s="437" t="str">
        <f t="shared" ref="X1928:X1991" si="234">IF(C1928=W1928,"OK",IF(W1928=R1928,"ERRO",IF(W1928="","KO",IF(W1928=J1928,"ERRO"))))</f>
        <v>OK</v>
      </c>
      <c r="Y1928" s="334">
        <f t="shared" si="230"/>
        <v>0</v>
      </c>
      <c r="Z1928" s="20" t="str">
        <f t="shared" si="229"/>
        <v>Euronics</v>
      </c>
      <c r="AA1928" s="75">
        <v>40036</v>
      </c>
      <c r="AB1928" s="1220"/>
      <c r="AC1928" s="147">
        <f t="shared" si="231"/>
        <v>7</v>
      </c>
      <c r="AD1928" s="20" t="str">
        <f t="shared" si="233"/>
        <v>OK</v>
      </c>
      <c r="AE1928" s="11" t="str">
        <f t="shared" si="232"/>
        <v>-</v>
      </c>
      <c r="AF1928" s="20" t="e">
        <f>IF(#REF!="","",AA1928-#REF!)</f>
        <v>#REF!</v>
      </c>
      <c r="AG1928" s="97"/>
      <c r="AH1928" s="62"/>
      <c r="AI1928"/>
      <c r="AJ1928"/>
    </row>
    <row r="1929" spans="1:36" s="32" customFormat="1" hidden="1" outlineLevel="1" x14ac:dyDescent="0.2">
      <c r="A1929"/>
      <c r="B1929" s="224">
        <v>9</v>
      </c>
      <c r="C1929" s="383">
        <v>2</v>
      </c>
      <c r="D1929" s="20" t="s">
        <v>35</v>
      </c>
      <c r="E1929" s="225">
        <v>40029</v>
      </c>
      <c r="F1929"/>
      <c r="G1929" s="224">
        <v>9</v>
      </c>
      <c r="H1929" s="20">
        <v>2</v>
      </c>
      <c r="I1929" s="20">
        <v>2</v>
      </c>
      <c r="J1929" s="20">
        <v>2</v>
      </c>
      <c r="K1929" s="20">
        <v>0</v>
      </c>
      <c r="L1929" s="156">
        <v>39937</v>
      </c>
      <c r="N1929" s="224">
        <v>9</v>
      </c>
      <c r="O1929" s="20">
        <v>2</v>
      </c>
      <c r="P1929" s="20">
        <v>2</v>
      </c>
      <c r="Q1929" s="20">
        <v>0</v>
      </c>
      <c r="R1929" s="20">
        <v>2</v>
      </c>
      <c r="S1929" s="4">
        <v>0</v>
      </c>
      <c r="T1929" s="4">
        <v>0</v>
      </c>
      <c r="U1929" s="153">
        <v>40029</v>
      </c>
      <c r="V1929" s="106">
        <v>9</v>
      </c>
      <c r="W1929" s="20">
        <v>2</v>
      </c>
      <c r="X1929" s="437" t="str">
        <f t="shared" si="234"/>
        <v>OK</v>
      </c>
      <c r="Y1929" s="334">
        <f t="shared" si="230"/>
        <v>0</v>
      </c>
      <c r="Z1929" s="20" t="str">
        <f t="shared" si="229"/>
        <v>Tien 21</v>
      </c>
      <c r="AA1929" s="75">
        <v>40036</v>
      </c>
      <c r="AB1929" s="1220"/>
      <c r="AC1929" s="147">
        <f t="shared" si="231"/>
        <v>7</v>
      </c>
      <c r="AD1929" s="20" t="str">
        <f t="shared" si="233"/>
        <v>OK</v>
      </c>
      <c r="AE1929" s="11" t="str">
        <f t="shared" si="232"/>
        <v>-</v>
      </c>
      <c r="AF1929" s="20" t="e">
        <f>IF(#REF!="","",AA1929-#REF!)</f>
        <v>#REF!</v>
      </c>
      <c r="AG1929" s="97"/>
      <c r="AH1929" s="62"/>
      <c r="AI1929"/>
      <c r="AJ1929"/>
    </row>
    <row r="1930" spans="1:36" s="32" customFormat="1" hidden="1" outlineLevel="1" x14ac:dyDescent="0.2">
      <c r="A1930"/>
      <c r="B1930" s="235">
        <v>10</v>
      </c>
      <c r="C1930" s="404">
        <v>3</v>
      </c>
      <c r="D1930" s="21" t="s">
        <v>36</v>
      </c>
      <c r="E1930" s="225">
        <v>40029</v>
      </c>
      <c r="F1930"/>
      <c r="G1930" s="235">
        <v>10</v>
      </c>
      <c r="H1930" s="21">
        <v>3</v>
      </c>
      <c r="I1930" s="21">
        <v>3</v>
      </c>
      <c r="J1930" s="21">
        <v>3</v>
      </c>
      <c r="K1930" s="21">
        <v>0</v>
      </c>
      <c r="L1930" s="157">
        <v>39937</v>
      </c>
      <c r="N1930" s="235">
        <v>10</v>
      </c>
      <c r="O1930" s="21">
        <v>3</v>
      </c>
      <c r="P1930" s="21">
        <v>3</v>
      </c>
      <c r="Q1930" s="21">
        <v>0</v>
      </c>
      <c r="R1930" s="21">
        <v>3</v>
      </c>
      <c r="S1930" s="14">
        <v>0</v>
      </c>
      <c r="T1930" s="14">
        <v>0</v>
      </c>
      <c r="U1930" s="153">
        <v>40029</v>
      </c>
      <c r="V1930" s="108">
        <v>10</v>
      </c>
      <c r="W1930" s="21">
        <v>3</v>
      </c>
      <c r="X1930" s="437" t="str">
        <f t="shared" si="234"/>
        <v>OK</v>
      </c>
      <c r="Y1930" s="334">
        <f t="shared" si="230"/>
        <v>0</v>
      </c>
      <c r="Z1930" s="21" t="str">
        <f t="shared" si="229"/>
        <v>Confort</v>
      </c>
      <c r="AA1930" s="75">
        <v>40036</v>
      </c>
      <c r="AB1930" s="1221"/>
      <c r="AC1930" s="147">
        <f t="shared" si="231"/>
        <v>7</v>
      </c>
      <c r="AD1930" s="20" t="str">
        <f t="shared" si="233"/>
        <v>OK</v>
      </c>
      <c r="AE1930" s="11" t="str">
        <f t="shared" si="232"/>
        <v>-</v>
      </c>
      <c r="AF1930" s="20" t="e">
        <f>IF(#REF!="","",AA1930-#REF!)</f>
        <v>#REF!</v>
      </c>
      <c r="AG1930" s="97"/>
      <c r="AH1930" s="62"/>
      <c r="AI1930"/>
      <c r="AJ1930"/>
    </row>
    <row r="1931" spans="1:36" s="32" customFormat="1" hidden="1" outlineLevel="1" x14ac:dyDescent="0.2">
      <c r="A1931"/>
      <c r="B1931" s="224">
        <v>1</v>
      </c>
      <c r="C1931" s="383">
        <v>20</v>
      </c>
      <c r="D1931" s="20" t="s">
        <v>24</v>
      </c>
      <c r="E1931" s="225">
        <v>40031</v>
      </c>
      <c r="F1931"/>
      <c r="G1931" s="19">
        <v>1</v>
      </c>
      <c r="H1931" s="20">
        <v>20</v>
      </c>
      <c r="I1931" s="20">
        <v>20</v>
      </c>
      <c r="J1931" s="20">
        <v>20</v>
      </c>
      <c r="K1931" s="20">
        <v>0</v>
      </c>
      <c r="L1931" s="156">
        <v>40032</v>
      </c>
      <c r="N1931" s="19">
        <v>1</v>
      </c>
      <c r="O1931" s="20">
        <v>20</v>
      </c>
      <c r="P1931" s="20">
        <v>20</v>
      </c>
      <c r="Q1931" s="20">
        <v>0</v>
      </c>
      <c r="R1931" s="20">
        <v>20</v>
      </c>
      <c r="S1931" s="4">
        <v>0</v>
      </c>
      <c r="T1931" s="4">
        <v>0</v>
      </c>
      <c r="U1931" s="153">
        <v>40032</v>
      </c>
      <c r="V1931" s="19">
        <v>1</v>
      </c>
      <c r="W1931" s="20">
        <v>20</v>
      </c>
      <c r="X1931" s="437" t="str">
        <f t="shared" si="234"/>
        <v>OK</v>
      </c>
      <c r="Y1931" s="334">
        <f t="shared" si="230"/>
        <v>0</v>
      </c>
      <c r="Z1931" s="20" t="str">
        <f t="shared" si="229"/>
        <v>White</v>
      </c>
      <c r="AA1931" s="75">
        <v>40038</v>
      </c>
      <c r="AB1931" s="1219">
        <f>SUM(W1931:W1939)</f>
        <v>239</v>
      </c>
      <c r="AC1931" s="147">
        <f t="shared" si="231"/>
        <v>7</v>
      </c>
      <c r="AD1931" s="20" t="str">
        <f t="shared" si="233"/>
        <v>OK</v>
      </c>
      <c r="AE1931" s="11" t="str">
        <f t="shared" si="232"/>
        <v>-</v>
      </c>
      <c r="AF1931" s="20" t="e">
        <f>IF(#REF!="","",AA1931-#REF!)</f>
        <v>#REF!</v>
      </c>
      <c r="AG1931" s="97"/>
      <c r="AH1931" s="62"/>
      <c r="AI1931"/>
      <c r="AJ1931"/>
    </row>
    <row r="1932" spans="1:36" s="32" customFormat="1" hidden="1" outlineLevel="1" x14ac:dyDescent="0.2">
      <c r="A1932"/>
      <c r="B1932" s="224">
        <v>2</v>
      </c>
      <c r="C1932" s="383">
        <v>5</v>
      </c>
      <c r="D1932" s="20" t="s">
        <v>25</v>
      </c>
      <c r="E1932" s="225">
        <v>40031</v>
      </c>
      <c r="F1932"/>
      <c r="G1932" s="19">
        <v>2</v>
      </c>
      <c r="H1932" s="20">
        <v>5</v>
      </c>
      <c r="I1932" s="20">
        <v>5</v>
      </c>
      <c r="J1932" s="20">
        <v>5</v>
      </c>
      <c r="K1932" s="20">
        <v>0</v>
      </c>
      <c r="L1932" s="156">
        <v>40032</v>
      </c>
      <c r="N1932" s="19">
        <v>2</v>
      </c>
      <c r="O1932" s="20">
        <v>5</v>
      </c>
      <c r="P1932" s="20">
        <v>5</v>
      </c>
      <c r="Q1932" s="20">
        <v>0</v>
      </c>
      <c r="R1932" s="20">
        <v>5</v>
      </c>
      <c r="S1932" s="4">
        <v>0</v>
      </c>
      <c r="T1932" s="4">
        <v>0</v>
      </c>
      <c r="U1932" s="153">
        <v>40032</v>
      </c>
      <c r="V1932" s="19">
        <v>2</v>
      </c>
      <c r="W1932" s="20">
        <v>5</v>
      </c>
      <c r="X1932" s="437" t="str">
        <f t="shared" si="234"/>
        <v>OK</v>
      </c>
      <c r="Y1932" s="334">
        <f t="shared" si="230"/>
        <v>0</v>
      </c>
      <c r="Z1932" s="20" t="str">
        <f t="shared" ref="Z1932:Z1995" si="235">IF(D1932="","",D1932)</f>
        <v>Green</v>
      </c>
      <c r="AA1932" s="75">
        <v>40038</v>
      </c>
      <c r="AB1932" s="1220"/>
      <c r="AC1932" s="147">
        <f t="shared" si="231"/>
        <v>7</v>
      </c>
      <c r="AD1932" s="20" t="str">
        <f t="shared" si="233"/>
        <v>OK</v>
      </c>
      <c r="AE1932" s="11" t="str">
        <f t="shared" si="232"/>
        <v>-</v>
      </c>
      <c r="AF1932" s="20" t="e">
        <f>IF(#REF!="","",AA1932-#REF!)</f>
        <v>#REF!</v>
      </c>
      <c r="AG1932" s="97"/>
      <c r="AH1932" s="62"/>
      <c r="AI1932"/>
      <c r="AJ1932"/>
    </row>
    <row r="1933" spans="1:36" s="32" customFormat="1" hidden="1" outlineLevel="1" x14ac:dyDescent="0.2">
      <c r="A1933"/>
      <c r="B1933" s="224">
        <v>3</v>
      </c>
      <c r="C1933" s="383">
        <v>20</v>
      </c>
      <c r="D1933" s="20" t="s">
        <v>26</v>
      </c>
      <c r="E1933" s="225">
        <v>40031</v>
      </c>
      <c r="F1933"/>
      <c r="G1933" s="19">
        <v>3</v>
      </c>
      <c r="H1933" s="20">
        <v>20</v>
      </c>
      <c r="I1933" s="20">
        <v>20</v>
      </c>
      <c r="J1933" s="20">
        <v>20</v>
      </c>
      <c r="K1933" s="20">
        <v>0</v>
      </c>
      <c r="L1933" s="156">
        <v>40032</v>
      </c>
      <c r="N1933" s="19">
        <v>3</v>
      </c>
      <c r="O1933" s="20">
        <v>20</v>
      </c>
      <c r="P1933" s="20">
        <v>20</v>
      </c>
      <c r="Q1933" s="20">
        <v>0</v>
      </c>
      <c r="R1933" s="20">
        <v>20</v>
      </c>
      <c r="S1933" s="4">
        <v>0</v>
      </c>
      <c r="T1933" s="4">
        <v>0</v>
      </c>
      <c r="U1933" s="153">
        <v>40032</v>
      </c>
      <c r="V1933" s="19">
        <v>3</v>
      </c>
      <c r="W1933" s="20">
        <v>20</v>
      </c>
      <c r="X1933" s="437" t="str">
        <f t="shared" si="234"/>
        <v>OK</v>
      </c>
      <c r="Y1933" s="334">
        <f t="shared" si="230"/>
        <v>0</v>
      </c>
      <c r="Z1933" s="20" t="str">
        <f t="shared" si="235"/>
        <v>Black</v>
      </c>
      <c r="AA1933" s="75">
        <v>40038</v>
      </c>
      <c r="AB1933" s="1220"/>
      <c r="AC1933" s="147">
        <f t="shared" si="231"/>
        <v>7</v>
      </c>
      <c r="AD1933" s="20" t="str">
        <f t="shared" si="233"/>
        <v>OK</v>
      </c>
      <c r="AE1933" s="11" t="str">
        <f t="shared" si="232"/>
        <v>-</v>
      </c>
      <c r="AF1933" s="20" t="e">
        <f>IF(#REF!="","",AA1933-#REF!)</f>
        <v>#REF!</v>
      </c>
      <c r="AG1933" s="97"/>
      <c r="AH1933" s="62"/>
      <c r="AI1933"/>
      <c r="AJ1933"/>
    </row>
    <row r="1934" spans="1:36" s="32" customFormat="1" hidden="1" outlineLevel="1" x14ac:dyDescent="0.2">
      <c r="A1934"/>
      <c r="B1934" s="224">
        <v>4</v>
      </c>
      <c r="C1934" s="383">
        <v>3</v>
      </c>
      <c r="D1934" s="20" t="s">
        <v>29</v>
      </c>
      <c r="E1934" s="225">
        <v>40031</v>
      </c>
      <c r="F1934"/>
      <c r="G1934" s="19">
        <v>4</v>
      </c>
      <c r="H1934" s="20">
        <v>3</v>
      </c>
      <c r="I1934" s="20">
        <v>3</v>
      </c>
      <c r="J1934" s="20">
        <v>3</v>
      </c>
      <c r="K1934" s="20">
        <v>0</v>
      </c>
      <c r="L1934" s="156">
        <v>40032</v>
      </c>
      <c r="N1934" s="19">
        <v>4</v>
      </c>
      <c r="O1934" s="20">
        <v>3</v>
      </c>
      <c r="P1934" s="20">
        <v>3</v>
      </c>
      <c r="Q1934" s="20">
        <v>0</v>
      </c>
      <c r="R1934" s="20">
        <v>3</v>
      </c>
      <c r="S1934" s="4">
        <v>0</v>
      </c>
      <c r="T1934" s="4">
        <v>0</v>
      </c>
      <c r="U1934" s="153">
        <v>40032</v>
      </c>
      <c r="V1934" s="19">
        <v>4</v>
      </c>
      <c r="W1934" s="20">
        <v>3</v>
      </c>
      <c r="X1934" s="437" t="str">
        <f t="shared" si="234"/>
        <v>OK</v>
      </c>
      <c r="Y1934" s="334">
        <f t="shared" si="230"/>
        <v>0</v>
      </c>
      <c r="Z1934" s="20" t="str">
        <f t="shared" si="235"/>
        <v>Credial</v>
      </c>
      <c r="AA1934" s="75">
        <v>40038</v>
      </c>
      <c r="AB1934" s="1220"/>
      <c r="AC1934" s="147">
        <f t="shared" si="231"/>
        <v>7</v>
      </c>
      <c r="AD1934" s="20" t="str">
        <f t="shared" si="233"/>
        <v>OK</v>
      </c>
      <c r="AE1934" s="11" t="str">
        <f t="shared" si="232"/>
        <v>-</v>
      </c>
      <c r="AF1934" s="20" t="e">
        <f>IF(#REF!="","",AA1934-#REF!)</f>
        <v>#REF!</v>
      </c>
      <c r="AG1934" s="97"/>
      <c r="AH1934" s="62"/>
      <c r="AI1934"/>
      <c r="AJ1934"/>
    </row>
    <row r="1935" spans="1:36" s="32" customFormat="1" hidden="1" outlineLevel="1" x14ac:dyDescent="0.2">
      <c r="A1935"/>
      <c r="B1935" s="224">
        <v>5</v>
      </c>
      <c r="C1935" s="383">
        <v>135</v>
      </c>
      <c r="D1935" s="20" t="s">
        <v>54</v>
      </c>
      <c r="E1935" s="225">
        <v>40031</v>
      </c>
      <c r="F1935"/>
      <c r="G1935" s="19">
        <v>5</v>
      </c>
      <c r="H1935" s="20">
        <v>135</v>
      </c>
      <c r="I1935" s="20">
        <v>135</v>
      </c>
      <c r="J1935" s="20">
        <v>135</v>
      </c>
      <c r="K1935" s="20">
        <v>0</v>
      </c>
      <c r="L1935" s="156">
        <v>40032</v>
      </c>
      <c r="N1935" s="19">
        <v>5</v>
      </c>
      <c r="O1935" s="20">
        <v>135</v>
      </c>
      <c r="P1935" s="20">
        <v>135</v>
      </c>
      <c r="Q1935" s="20">
        <v>0</v>
      </c>
      <c r="R1935" s="20">
        <v>135</v>
      </c>
      <c r="S1935" s="4">
        <v>0</v>
      </c>
      <c r="T1935" s="4">
        <v>0</v>
      </c>
      <c r="U1935" s="153">
        <v>40032</v>
      </c>
      <c r="V1935" s="19">
        <v>5</v>
      </c>
      <c r="W1935" s="20">
        <v>135</v>
      </c>
      <c r="X1935" s="437" t="str">
        <f t="shared" si="234"/>
        <v>OK</v>
      </c>
      <c r="Y1935" s="334">
        <f t="shared" si="230"/>
        <v>0</v>
      </c>
      <c r="Z1935" s="20" t="str">
        <f t="shared" si="235"/>
        <v>Ikea</v>
      </c>
      <c r="AA1935" s="75">
        <v>40038</v>
      </c>
      <c r="AB1935" s="1220"/>
      <c r="AC1935" s="147">
        <f t="shared" si="231"/>
        <v>7</v>
      </c>
      <c r="AD1935" s="20" t="str">
        <f t="shared" si="233"/>
        <v>OK</v>
      </c>
      <c r="AE1935" s="11" t="str">
        <f t="shared" si="232"/>
        <v>-</v>
      </c>
      <c r="AF1935" s="20" t="e">
        <f>IF(#REF!="","",AA1935-#REF!)</f>
        <v>#REF!</v>
      </c>
      <c r="AG1935" s="97"/>
      <c r="AH1935" s="62"/>
      <c r="AI1935"/>
      <c r="AJ1935"/>
    </row>
    <row r="1936" spans="1:36" s="32" customFormat="1" hidden="1" outlineLevel="1" x14ac:dyDescent="0.2">
      <c r="A1936"/>
      <c r="B1936" s="224">
        <v>6</v>
      </c>
      <c r="C1936" s="383">
        <v>5</v>
      </c>
      <c r="D1936" s="20" t="s">
        <v>31</v>
      </c>
      <c r="E1936" s="225">
        <v>40031</v>
      </c>
      <c r="F1936"/>
      <c r="G1936" s="19">
        <v>6</v>
      </c>
      <c r="H1936" s="20">
        <v>5</v>
      </c>
      <c r="I1936" s="20">
        <v>5</v>
      </c>
      <c r="J1936" s="20">
        <v>5</v>
      </c>
      <c r="K1936" s="20">
        <v>0</v>
      </c>
      <c r="L1936" s="156">
        <v>40032</v>
      </c>
      <c r="N1936" s="19">
        <v>6</v>
      </c>
      <c r="O1936" s="20">
        <v>5</v>
      </c>
      <c r="P1936" s="20">
        <v>5</v>
      </c>
      <c r="Q1936" s="20">
        <v>0</v>
      </c>
      <c r="R1936" s="20">
        <v>5</v>
      </c>
      <c r="S1936" s="4">
        <v>0</v>
      </c>
      <c r="T1936" s="4">
        <v>0</v>
      </c>
      <c r="U1936" s="153">
        <v>40032</v>
      </c>
      <c r="V1936" s="19">
        <v>6</v>
      </c>
      <c r="W1936" s="20">
        <v>5</v>
      </c>
      <c r="X1936" s="437" t="str">
        <f t="shared" si="234"/>
        <v>OK</v>
      </c>
      <c r="Y1936" s="334">
        <f t="shared" si="230"/>
        <v>0</v>
      </c>
      <c r="Z1936" s="20" t="str">
        <f t="shared" si="235"/>
        <v>Moviflor</v>
      </c>
      <c r="AA1936" s="75">
        <v>40038</v>
      </c>
      <c r="AB1936" s="1220"/>
      <c r="AC1936" s="147">
        <f t="shared" si="231"/>
        <v>7</v>
      </c>
      <c r="AD1936" s="20" t="str">
        <f t="shared" si="233"/>
        <v>OK</v>
      </c>
      <c r="AE1936" s="11" t="str">
        <f t="shared" si="232"/>
        <v>-</v>
      </c>
      <c r="AF1936" s="20" t="e">
        <f>IF(#REF!="","",AA1936-#REF!)</f>
        <v>#REF!</v>
      </c>
      <c r="AG1936" s="97"/>
      <c r="AH1936" s="62"/>
      <c r="AI1936"/>
      <c r="AJ1936"/>
    </row>
    <row r="1937" spans="1:36" s="32" customFormat="1" hidden="1" outlineLevel="1" x14ac:dyDescent="0.2">
      <c r="A1937"/>
      <c r="B1937" s="224">
        <v>7</v>
      </c>
      <c r="C1937" s="383">
        <v>43</v>
      </c>
      <c r="D1937" s="20" t="s">
        <v>32</v>
      </c>
      <c r="E1937" s="225">
        <v>40031</v>
      </c>
      <c r="F1937"/>
      <c r="G1937" s="19">
        <v>7</v>
      </c>
      <c r="H1937" s="20">
        <v>43</v>
      </c>
      <c r="I1937" s="20">
        <v>43</v>
      </c>
      <c r="J1937" s="20">
        <v>43</v>
      </c>
      <c r="K1937" s="20">
        <v>0</v>
      </c>
      <c r="L1937" s="156">
        <v>40032</v>
      </c>
      <c r="N1937" s="19">
        <v>7</v>
      </c>
      <c r="O1937" s="20">
        <v>43</v>
      </c>
      <c r="P1937" s="20">
        <v>43</v>
      </c>
      <c r="Q1937" s="20">
        <v>0</v>
      </c>
      <c r="R1937" s="20">
        <v>43</v>
      </c>
      <c r="S1937" s="4">
        <v>0</v>
      </c>
      <c r="T1937" s="4">
        <v>0</v>
      </c>
      <c r="U1937" s="153">
        <v>40032</v>
      </c>
      <c r="V1937" s="19">
        <v>7</v>
      </c>
      <c r="W1937" s="20">
        <v>43</v>
      </c>
      <c r="X1937" s="437" t="str">
        <f t="shared" si="234"/>
        <v>OK</v>
      </c>
      <c r="Y1937" s="334">
        <f t="shared" si="230"/>
        <v>0</v>
      </c>
      <c r="Z1937" s="20" t="str">
        <f t="shared" si="235"/>
        <v>Conforama</v>
      </c>
      <c r="AA1937" s="75">
        <v>40038</v>
      </c>
      <c r="AB1937" s="1220"/>
      <c r="AC1937" s="147">
        <f t="shared" si="231"/>
        <v>7</v>
      </c>
      <c r="AD1937" s="20" t="str">
        <f t="shared" si="233"/>
        <v>OK</v>
      </c>
      <c r="AE1937" s="11" t="str">
        <f t="shared" si="232"/>
        <v>-</v>
      </c>
      <c r="AF1937" s="20" t="e">
        <f>IF(#REF!="","",AA1937-#REF!)</f>
        <v>#REF!</v>
      </c>
      <c r="AG1937" s="97"/>
      <c r="AH1937" s="62"/>
      <c r="AI1937"/>
      <c r="AJ1937"/>
    </row>
    <row r="1938" spans="1:36" s="32" customFormat="1" hidden="1" outlineLevel="1" x14ac:dyDescent="0.2">
      <c r="A1938"/>
      <c r="B1938" s="224">
        <v>8</v>
      </c>
      <c r="C1938" s="383">
        <v>5</v>
      </c>
      <c r="D1938" s="20" t="s">
        <v>34</v>
      </c>
      <c r="E1938" s="225">
        <v>40031</v>
      </c>
      <c r="F1938"/>
      <c r="G1938" s="19">
        <v>8</v>
      </c>
      <c r="H1938" s="20">
        <v>5</v>
      </c>
      <c r="I1938" s="20">
        <v>5</v>
      </c>
      <c r="J1938" s="20">
        <v>5</v>
      </c>
      <c r="K1938" s="20">
        <v>0</v>
      </c>
      <c r="L1938" s="156">
        <v>40032</v>
      </c>
      <c r="N1938" s="19">
        <v>8</v>
      </c>
      <c r="O1938" s="20">
        <v>5</v>
      </c>
      <c r="P1938" s="20">
        <v>5</v>
      </c>
      <c r="Q1938" s="20">
        <v>0</v>
      </c>
      <c r="R1938" s="20">
        <v>5</v>
      </c>
      <c r="S1938" s="4">
        <v>0</v>
      </c>
      <c r="T1938" s="4">
        <v>0</v>
      </c>
      <c r="U1938" s="153">
        <v>40032</v>
      </c>
      <c r="V1938" s="19">
        <v>8</v>
      </c>
      <c r="W1938" s="20">
        <v>5</v>
      </c>
      <c r="X1938" s="437" t="str">
        <f t="shared" si="234"/>
        <v>OK</v>
      </c>
      <c r="Y1938" s="334">
        <f t="shared" si="230"/>
        <v>0</v>
      </c>
      <c r="Z1938" s="20" t="str">
        <f t="shared" si="235"/>
        <v>Euronics</v>
      </c>
      <c r="AA1938" s="75">
        <v>40038</v>
      </c>
      <c r="AB1938" s="1220"/>
      <c r="AC1938" s="147">
        <f t="shared" si="231"/>
        <v>7</v>
      </c>
      <c r="AD1938" s="20" t="str">
        <f t="shared" si="233"/>
        <v>OK</v>
      </c>
      <c r="AE1938" s="11" t="str">
        <f t="shared" si="232"/>
        <v>-</v>
      </c>
      <c r="AF1938" s="20" t="e">
        <f>IF(#REF!="","",AA1938-#REF!)</f>
        <v>#REF!</v>
      </c>
      <c r="AG1938" s="97"/>
      <c r="AH1938" s="62"/>
      <c r="AI1938"/>
      <c r="AJ1938"/>
    </row>
    <row r="1939" spans="1:36" s="32" customFormat="1" hidden="1" outlineLevel="1" x14ac:dyDescent="0.2">
      <c r="A1939"/>
      <c r="B1939" s="235">
        <v>9</v>
      </c>
      <c r="C1939" s="404">
        <v>3</v>
      </c>
      <c r="D1939" s="21" t="s">
        <v>35</v>
      </c>
      <c r="E1939" s="225">
        <v>40031</v>
      </c>
      <c r="F1939"/>
      <c r="G1939" s="22">
        <v>9</v>
      </c>
      <c r="H1939" s="21">
        <v>3</v>
      </c>
      <c r="I1939" s="21">
        <v>3</v>
      </c>
      <c r="J1939" s="21">
        <v>3</v>
      </c>
      <c r="K1939" s="21">
        <v>0</v>
      </c>
      <c r="L1939" s="157">
        <v>40032</v>
      </c>
      <c r="N1939" s="22">
        <v>9</v>
      </c>
      <c r="O1939" s="21">
        <v>3</v>
      </c>
      <c r="P1939" s="21">
        <v>3</v>
      </c>
      <c r="Q1939" s="21">
        <v>0</v>
      </c>
      <c r="R1939" s="21">
        <v>3</v>
      </c>
      <c r="S1939" s="14">
        <v>0</v>
      </c>
      <c r="T1939" s="14">
        <v>0</v>
      </c>
      <c r="U1939" s="153">
        <v>40032</v>
      </c>
      <c r="V1939" s="22">
        <v>9</v>
      </c>
      <c r="W1939" s="21">
        <v>3</v>
      </c>
      <c r="X1939" s="437" t="str">
        <f t="shared" si="234"/>
        <v>OK</v>
      </c>
      <c r="Y1939" s="334">
        <f t="shared" si="230"/>
        <v>0</v>
      </c>
      <c r="Z1939" s="21" t="str">
        <f t="shared" si="235"/>
        <v>Tien 21</v>
      </c>
      <c r="AA1939" s="75">
        <v>40038</v>
      </c>
      <c r="AB1939" s="1221"/>
      <c r="AC1939" s="147">
        <f t="shared" si="231"/>
        <v>7</v>
      </c>
      <c r="AD1939" s="20" t="str">
        <f t="shared" ref="AD1939:AD2002" si="236">IF(AA1939&gt;0,"OK","Pendente")</f>
        <v>OK</v>
      </c>
      <c r="AE1939" s="11" t="str">
        <f t="shared" si="232"/>
        <v>-</v>
      </c>
      <c r="AF1939" s="20" t="e">
        <f>IF(#REF!="","",AA1939-#REF!)</f>
        <v>#REF!</v>
      </c>
      <c r="AG1939" s="97"/>
      <c r="AH1939" s="62"/>
      <c r="AI1939"/>
      <c r="AJ1939"/>
    </row>
    <row r="1940" spans="1:36" s="32" customFormat="1" hidden="1" outlineLevel="1" x14ac:dyDescent="0.2">
      <c r="A1940"/>
      <c r="B1940" s="224">
        <v>1</v>
      </c>
      <c r="C1940" s="383">
        <v>32</v>
      </c>
      <c r="D1940" s="20" t="s">
        <v>24</v>
      </c>
      <c r="E1940" s="225">
        <v>40036</v>
      </c>
      <c r="F1940"/>
      <c r="G1940" s="19">
        <v>1</v>
      </c>
      <c r="H1940" s="20">
        <v>32</v>
      </c>
      <c r="I1940" s="20">
        <v>32</v>
      </c>
      <c r="J1940" s="20">
        <v>32</v>
      </c>
      <c r="K1940" s="20">
        <v>0</v>
      </c>
      <c r="L1940" s="156">
        <v>40036</v>
      </c>
      <c r="N1940" s="19">
        <v>1</v>
      </c>
      <c r="O1940" s="20">
        <v>32</v>
      </c>
      <c r="P1940" s="20">
        <v>32</v>
      </c>
      <c r="Q1940" s="20">
        <v>0</v>
      </c>
      <c r="R1940" s="20">
        <v>32</v>
      </c>
      <c r="S1940" s="4">
        <v>0</v>
      </c>
      <c r="T1940" s="4">
        <v>0</v>
      </c>
      <c r="U1940" s="153">
        <v>40036</v>
      </c>
      <c r="V1940" s="19">
        <v>1</v>
      </c>
      <c r="W1940" s="20">
        <v>32</v>
      </c>
      <c r="X1940" s="437" t="str">
        <f t="shared" si="234"/>
        <v>OK</v>
      </c>
      <c r="Y1940" s="334">
        <f t="shared" si="230"/>
        <v>0</v>
      </c>
      <c r="Z1940" s="20" t="str">
        <f t="shared" si="235"/>
        <v>White</v>
      </c>
      <c r="AA1940" s="75">
        <v>40043</v>
      </c>
      <c r="AB1940" s="1219">
        <f>SUM(W1940:W1946)</f>
        <v>243</v>
      </c>
      <c r="AC1940" s="147">
        <f t="shared" si="231"/>
        <v>7</v>
      </c>
      <c r="AD1940" s="20" t="str">
        <f t="shared" si="236"/>
        <v>OK</v>
      </c>
      <c r="AE1940" s="11" t="str">
        <f t="shared" si="232"/>
        <v>-</v>
      </c>
      <c r="AF1940" s="20" t="e">
        <f>IF(#REF!="","",AA1940-#REF!)</f>
        <v>#REF!</v>
      </c>
      <c r="AG1940" s="97"/>
      <c r="AH1940" s="62"/>
      <c r="AI1940"/>
      <c r="AJ1940"/>
    </row>
    <row r="1941" spans="1:36" s="32" customFormat="1" hidden="1" outlineLevel="1" x14ac:dyDescent="0.2">
      <c r="A1941"/>
      <c r="B1941" s="224">
        <v>2</v>
      </c>
      <c r="C1941" s="383">
        <v>9</v>
      </c>
      <c r="D1941" s="20" t="s">
        <v>26</v>
      </c>
      <c r="E1941" s="225">
        <v>40036</v>
      </c>
      <c r="F1941"/>
      <c r="G1941" s="19">
        <v>2</v>
      </c>
      <c r="H1941" s="20">
        <v>9</v>
      </c>
      <c r="I1941" s="20">
        <v>9</v>
      </c>
      <c r="J1941" s="20">
        <v>9</v>
      </c>
      <c r="K1941" s="20">
        <v>0</v>
      </c>
      <c r="L1941" s="156">
        <v>40036</v>
      </c>
      <c r="N1941" s="19">
        <v>2</v>
      </c>
      <c r="O1941" s="20">
        <v>9</v>
      </c>
      <c r="P1941" s="20">
        <v>9</v>
      </c>
      <c r="Q1941" s="20">
        <v>0</v>
      </c>
      <c r="R1941" s="20">
        <v>9</v>
      </c>
      <c r="S1941" s="4">
        <v>0</v>
      </c>
      <c r="T1941" s="4">
        <v>0</v>
      </c>
      <c r="U1941" s="153">
        <v>40036</v>
      </c>
      <c r="V1941" s="19">
        <v>2</v>
      </c>
      <c r="W1941" s="20">
        <v>9</v>
      </c>
      <c r="X1941" s="437" t="str">
        <f t="shared" si="234"/>
        <v>OK</v>
      </c>
      <c r="Y1941" s="334">
        <f t="shared" si="230"/>
        <v>0</v>
      </c>
      <c r="Z1941" s="20" t="str">
        <f t="shared" si="235"/>
        <v>Black</v>
      </c>
      <c r="AA1941" s="75">
        <v>40043</v>
      </c>
      <c r="AB1941" s="1220"/>
      <c r="AC1941" s="147">
        <f t="shared" si="231"/>
        <v>7</v>
      </c>
      <c r="AD1941" s="20" t="str">
        <f t="shared" si="236"/>
        <v>OK</v>
      </c>
      <c r="AE1941" s="11" t="str">
        <f t="shared" si="232"/>
        <v>-</v>
      </c>
      <c r="AF1941" s="20" t="e">
        <f>IF(#REF!="","",AA1941-#REF!)</f>
        <v>#REF!</v>
      </c>
      <c r="AG1941" s="97"/>
      <c r="AH1941" s="62"/>
      <c r="AI1941"/>
      <c r="AJ1941"/>
    </row>
    <row r="1942" spans="1:36" s="32" customFormat="1" hidden="1" outlineLevel="1" x14ac:dyDescent="0.2">
      <c r="A1942"/>
      <c r="B1942" s="224">
        <v>3</v>
      </c>
      <c r="C1942" s="383">
        <v>3</v>
      </c>
      <c r="D1942" s="20" t="s">
        <v>29</v>
      </c>
      <c r="E1942" s="225">
        <v>40036</v>
      </c>
      <c r="F1942"/>
      <c r="G1942" s="19">
        <v>3</v>
      </c>
      <c r="H1942" s="20">
        <v>3</v>
      </c>
      <c r="I1942" s="20">
        <v>3</v>
      </c>
      <c r="J1942" s="20">
        <v>3</v>
      </c>
      <c r="K1942" s="20">
        <v>0</v>
      </c>
      <c r="L1942" s="156">
        <v>40036</v>
      </c>
      <c r="N1942" s="19">
        <v>3</v>
      </c>
      <c r="O1942" s="20">
        <v>3</v>
      </c>
      <c r="P1942" s="20">
        <v>3</v>
      </c>
      <c r="Q1942" s="20">
        <v>0</v>
      </c>
      <c r="R1942" s="20">
        <v>3</v>
      </c>
      <c r="S1942" s="4">
        <v>0</v>
      </c>
      <c r="T1942" s="4">
        <v>0</v>
      </c>
      <c r="U1942" s="153">
        <v>40036</v>
      </c>
      <c r="V1942" s="19">
        <v>3</v>
      </c>
      <c r="W1942" s="20">
        <v>3</v>
      </c>
      <c r="X1942" s="437" t="str">
        <f t="shared" si="234"/>
        <v>OK</v>
      </c>
      <c r="Y1942" s="334">
        <f t="shared" si="230"/>
        <v>0</v>
      </c>
      <c r="Z1942" s="20" t="str">
        <f t="shared" si="235"/>
        <v>Credial</v>
      </c>
      <c r="AA1942" s="75">
        <v>40043</v>
      </c>
      <c r="AB1942" s="1220"/>
      <c r="AC1942" s="147">
        <f t="shared" si="231"/>
        <v>7</v>
      </c>
      <c r="AD1942" s="20" t="str">
        <f t="shared" si="236"/>
        <v>OK</v>
      </c>
      <c r="AE1942" s="11" t="str">
        <f t="shared" si="232"/>
        <v>-</v>
      </c>
      <c r="AF1942" s="20" t="e">
        <f>IF(#REF!="","",AA1942-#REF!)</f>
        <v>#REF!</v>
      </c>
      <c r="AG1942" s="97"/>
      <c r="AH1942" s="62"/>
      <c r="AI1942"/>
      <c r="AJ1942"/>
    </row>
    <row r="1943" spans="1:36" s="32" customFormat="1" hidden="1" outlineLevel="1" x14ac:dyDescent="0.2">
      <c r="A1943"/>
      <c r="B1943" s="224">
        <v>4</v>
      </c>
      <c r="C1943" s="383">
        <v>86</v>
      </c>
      <c r="D1943" s="20" t="s">
        <v>54</v>
      </c>
      <c r="E1943" s="225">
        <v>40036</v>
      </c>
      <c r="F1943"/>
      <c r="G1943" s="19">
        <v>4</v>
      </c>
      <c r="H1943" s="20">
        <v>86</v>
      </c>
      <c r="I1943" s="20">
        <v>86</v>
      </c>
      <c r="J1943" s="20">
        <v>86</v>
      </c>
      <c r="K1943" s="20">
        <v>0</v>
      </c>
      <c r="L1943" s="156">
        <v>40036</v>
      </c>
      <c r="N1943" s="19">
        <v>4</v>
      </c>
      <c r="O1943" s="20">
        <v>86</v>
      </c>
      <c r="P1943" s="20">
        <v>86</v>
      </c>
      <c r="Q1943" s="20">
        <v>0</v>
      </c>
      <c r="R1943" s="20">
        <v>86</v>
      </c>
      <c r="S1943" s="4">
        <v>0</v>
      </c>
      <c r="T1943" s="4">
        <v>0</v>
      </c>
      <c r="U1943" s="153">
        <v>40036</v>
      </c>
      <c r="V1943" s="19">
        <v>4</v>
      </c>
      <c r="W1943" s="20">
        <v>86</v>
      </c>
      <c r="X1943" s="437" t="str">
        <f t="shared" si="234"/>
        <v>OK</v>
      </c>
      <c r="Y1943" s="334">
        <f t="shared" si="230"/>
        <v>0</v>
      </c>
      <c r="Z1943" s="20" t="str">
        <f t="shared" si="235"/>
        <v>Ikea</v>
      </c>
      <c r="AA1943" s="75">
        <v>40043</v>
      </c>
      <c r="AB1943" s="1220"/>
      <c r="AC1943" s="147">
        <f t="shared" si="231"/>
        <v>7</v>
      </c>
      <c r="AD1943" s="20" t="str">
        <f t="shared" si="236"/>
        <v>OK</v>
      </c>
      <c r="AE1943" s="11" t="str">
        <f t="shared" si="232"/>
        <v>-</v>
      </c>
      <c r="AF1943" s="20" t="e">
        <f>IF(#REF!="","",AA1943-#REF!)</f>
        <v>#REF!</v>
      </c>
      <c r="AG1943" s="97"/>
      <c r="AH1943" s="62"/>
      <c r="AI1943"/>
      <c r="AJ1943"/>
    </row>
    <row r="1944" spans="1:36" s="32" customFormat="1" hidden="1" outlineLevel="1" x14ac:dyDescent="0.2">
      <c r="A1944"/>
      <c r="B1944" s="224">
        <v>5</v>
      </c>
      <c r="C1944" s="383">
        <v>5</v>
      </c>
      <c r="D1944" s="20" t="s">
        <v>31</v>
      </c>
      <c r="E1944" s="225">
        <v>40036</v>
      </c>
      <c r="F1944"/>
      <c r="G1944" s="19">
        <v>5</v>
      </c>
      <c r="H1944" s="20">
        <v>5</v>
      </c>
      <c r="I1944" s="20">
        <v>5</v>
      </c>
      <c r="J1944" s="20">
        <v>5</v>
      </c>
      <c r="K1944" s="20">
        <v>0</v>
      </c>
      <c r="L1944" s="156">
        <v>40036</v>
      </c>
      <c r="N1944" s="19">
        <v>5</v>
      </c>
      <c r="O1944" s="20">
        <v>5</v>
      </c>
      <c r="P1944" s="20">
        <v>5</v>
      </c>
      <c r="Q1944" s="20">
        <v>0</v>
      </c>
      <c r="R1944" s="20">
        <v>5</v>
      </c>
      <c r="S1944" s="4">
        <v>0</v>
      </c>
      <c r="T1944" s="4">
        <v>0</v>
      </c>
      <c r="U1944" s="153">
        <v>40036</v>
      </c>
      <c r="V1944" s="19">
        <v>5</v>
      </c>
      <c r="W1944" s="20">
        <v>5</v>
      </c>
      <c r="X1944" s="437" t="str">
        <f t="shared" si="234"/>
        <v>OK</v>
      </c>
      <c r="Y1944" s="334">
        <f t="shared" si="230"/>
        <v>0</v>
      </c>
      <c r="Z1944" s="20" t="str">
        <f t="shared" si="235"/>
        <v>Moviflor</v>
      </c>
      <c r="AA1944" s="75">
        <v>40043</v>
      </c>
      <c r="AB1944" s="1220"/>
      <c r="AC1944" s="147">
        <f t="shared" si="231"/>
        <v>7</v>
      </c>
      <c r="AD1944" s="20" t="str">
        <f t="shared" si="236"/>
        <v>OK</v>
      </c>
      <c r="AE1944" s="11" t="str">
        <f t="shared" si="232"/>
        <v>-</v>
      </c>
      <c r="AF1944" s="20" t="e">
        <f>IF(#REF!="","",AA1944-#REF!)</f>
        <v>#REF!</v>
      </c>
      <c r="AG1944" s="97"/>
      <c r="AH1944" s="62"/>
      <c r="AI1944"/>
      <c r="AJ1944"/>
    </row>
    <row r="1945" spans="1:36" s="32" customFormat="1" hidden="1" outlineLevel="1" x14ac:dyDescent="0.2">
      <c r="A1945"/>
      <c r="B1945" s="224">
        <v>6</v>
      </c>
      <c r="C1945" s="383">
        <v>105</v>
      </c>
      <c r="D1945" s="20" t="s">
        <v>32</v>
      </c>
      <c r="E1945" s="225">
        <v>40036</v>
      </c>
      <c r="F1945"/>
      <c r="G1945" s="19">
        <v>6</v>
      </c>
      <c r="H1945" s="20">
        <v>105</v>
      </c>
      <c r="I1945" s="20">
        <v>105</v>
      </c>
      <c r="J1945" s="20">
        <v>105</v>
      </c>
      <c r="K1945" s="20">
        <v>0</v>
      </c>
      <c r="L1945" s="156">
        <v>40036</v>
      </c>
      <c r="N1945" s="19">
        <v>6</v>
      </c>
      <c r="O1945" s="20">
        <v>105</v>
      </c>
      <c r="P1945" s="20">
        <v>105</v>
      </c>
      <c r="Q1945" s="20">
        <v>0</v>
      </c>
      <c r="R1945" s="20">
        <v>105</v>
      </c>
      <c r="S1945" s="4">
        <v>0</v>
      </c>
      <c r="T1945" s="4">
        <v>0</v>
      </c>
      <c r="U1945" s="153">
        <v>40036</v>
      </c>
      <c r="V1945" s="19">
        <v>6</v>
      </c>
      <c r="W1945" s="20">
        <v>105</v>
      </c>
      <c r="X1945" s="437" t="str">
        <f t="shared" si="234"/>
        <v>OK</v>
      </c>
      <c r="Y1945" s="334">
        <f t="shared" si="230"/>
        <v>0</v>
      </c>
      <c r="Z1945" s="20" t="str">
        <f t="shared" si="235"/>
        <v>Conforama</v>
      </c>
      <c r="AA1945" s="75">
        <v>40043</v>
      </c>
      <c r="AB1945" s="1220"/>
      <c r="AC1945" s="147">
        <f t="shared" si="231"/>
        <v>7</v>
      </c>
      <c r="AD1945" s="20" t="str">
        <f t="shared" si="236"/>
        <v>OK</v>
      </c>
      <c r="AE1945" s="11" t="str">
        <f t="shared" si="232"/>
        <v>-</v>
      </c>
      <c r="AF1945" s="20" t="e">
        <f>IF(#REF!="","",AA1945-#REF!)</f>
        <v>#REF!</v>
      </c>
      <c r="AG1945" s="97"/>
      <c r="AH1945" s="62"/>
      <c r="AI1945"/>
      <c r="AJ1945"/>
    </row>
    <row r="1946" spans="1:36" s="32" customFormat="1" hidden="1" outlineLevel="1" x14ac:dyDescent="0.2">
      <c r="A1946"/>
      <c r="B1946" s="235">
        <v>7</v>
      </c>
      <c r="C1946" s="404">
        <v>3</v>
      </c>
      <c r="D1946" s="21" t="s">
        <v>34</v>
      </c>
      <c r="E1946" s="225">
        <v>40036</v>
      </c>
      <c r="F1946"/>
      <c r="G1946" s="22">
        <v>7</v>
      </c>
      <c r="H1946" s="21">
        <v>3</v>
      </c>
      <c r="I1946" s="21">
        <v>3</v>
      </c>
      <c r="J1946" s="21">
        <v>3</v>
      </c>
      <c r="K1946" s="21">
        <v>0</v>
      </c>
      <c r="L1946" s="157">
        <v>40036</v>
      </c>
      <c r="N1946" s="22">
        <v>7</v>
      </c>
      <c r="O1946" s="21">
        <v>3</v>
      </c>
      <c r="P1946" s="21">
        <v>3</v>
      </c>
      <c r="Q1946" s="21">
        <v>0</v>
      </c>
      <c r="R1946" s="21">
        <v>3</v>
      </c>
      <c r="S1946" s="14">
        <v>0</v>
      </c>
      <c r="T1946" s="14">
        <v>0</v>
      </c>
      <c r="U1946" s="153">
        <v>40036</v>
      </c>
      <c r="V1946" s="22">
        <v>7</v>
      </c>
      <c r="W1946" s="21">
        <v>3</v>
      </c>
      <c r="X1946" s="437" t="str">
        <f t="shared" si="234"/>
        <v>OK</v>
      </c>
      <c r="Y1946" s="334">
        <f t="shared" ref="Y1946:Y2009" si="237">IF(W1946="","",+C1946-W1946)</f>
        <v>0</v>
      </c>
      <c r="Z1946" s="21" t="str">
        <f t="shared" si="235"/>
        <v>Euronics</v>
      </c>
      <c r="AA1946" s="75">
        <v>40043</v>
      </c>
      <c r="AB1946" s="1221"/>
      <c r="AC1946" s="147">
        <f t="shared" si="231"/>
        <v>7</v>
      </c>
      <c r="AD1946" s="20" t="str">
        <f t="shared" si="236"/>
        <v>OK</v>
      </c>
      <c r="AE1946" s="11" t="str">
        <f t="shared" si="232"/>
        <v>-</v>
      </c>
      <c r="AF1946" s="20" t="e">
        <f>IF(#REF!="","",AA1946-#REF!)</f>
        <v>#REF!</v>
      </c>
      <c r="AG1946" s="97"/>
      <c r="AH1946" s="62"/>
      <c r="AI1946"/>
      <c r="AJ1946"/>
    </row>
    <row r="1947" spans="1:36" s="32" customFormat="1" hidden="1" outlineLevel="1" x14ac:dyDescent="0.2">
      <c r="A1947"/>
      <c r="B1947" s="224">
        <v>1</v>
      </c>
      <c r="C1947" s="383">
        <v>31</v>
      </c>
      <c r="D1947" s="20" t="s">
        <v>24</v>
      </c>
      <c r="E1947" s="225">
        <v>40042</v>
      </c>
      <c r="F1947"/>
      <c r="G1947" s="224">
        <v>1</v>
      </c>
      <c r="H1947" s="20">
        <v>138</v>
      </c>
      <c r="I1947" s="20">
        <v>31</v>
      </c>
      <c r="J1947" s="20">
        <v>31</v>
      </c>
      <c r="K1947" s="20">
        <v>0</v>
      </c>
      <c r="L1947" s="156">
        <v>40043</v>
      </c>
      <c r="N1947" s="224">
        <v>1</v>
      </c>
      <c r="O1947" s="20">
        <v>31</v>
      </c>
      <c r="P1947" s="20">
        <v>31</v>
      </c>
      <c r="Q1947" s="20">
        <v>0</v>
      </c>
      <c r="R1947" s="20">
        <v>31</v>
      </c>
      <c r="S1947" s="4">
        <v>0</v>
      </c>
      <c r="T1947" s="4">
        <v>0</v>
      </c>
      <c r="U1947" s="153">
        <v>40042</v>
      </c>
      <c r="V1947" s="224">
        <v>1</v>
      </c>
      <c r="W1947" s="20">
        <v>31</v>
      </c>
      <c r="X1947" s="437" t="str">
        <f t="shared" si="234"/>
        <v>OK</v>
      </c>
      <c r="Y1947" s="334">
        <f t="shared" si="237"/>
        <v>0</v>
      </c>
      <c r="Z1947" s="20" t="str">
        <f t="shared" si="235"/>
        <v>White</v>
      </c>
      <c r="AA1947" s="75">
        <v>40049</v>
      </c>
      <c r="AB1947" s="1219">
        <f>SUM(W1947:W1955)</f>
        <v>516</v>
      </c>
      <c r="AC1947" s="147">
        <f t="shared" si="231"/>
        <v>7</v>
      </c>
      <c r="AD1947" s="20" t="str">
        <f t="shared" si="236"/>
        <v>OK</v>
      </c>
      <c r="AE1947" s="11" t="str">
        <f t="shared" si="232"/>
        <v>-</v>
      </c>
      <c r="AF1947" s="20" t="e">
        <f>IF(#REF!="","",AA1947-#REF!)</f>
        <v>#REF!</v>
      </c>
      <c r="AG1947" s="97"/>
      <c r="AH1947" s="62"/>
      <c r="AI1947"/>
      <c r="AJ1947"/>
    </row>
    <row r="1948" spans="1:36" s="32" customFormat="1" hidden="1" outlineLevel="1" x14ac:dyDescent="0.2">
      <c r="A1948"/>
      <c r="B1948" s="224">
        <v>2</v>
      </c>
      <c r="C1948" s="383">
        <v>10</v>
      </c>
      <c r="D1948" s="20" t="s">
        <v>25</v>
      </c>
      <c r="E1948" s="225">
        <v>40042</v>
      </c>
      <c r="F1948"/>
      <c r="G1948" s="224">
        <v>2</v>
      </c>
      <c r="H1948" s="20">
        <v>10</v>
      </c>
      <c r="I1948" s="20">
        <v>10</v>
      </c>
      <c r="J1948" s="20">
        <v>10</v>
      </c>
      <c r="K1948" s="20">
        <v>0</v>
      </c>
      <c r="L1948" s="156">
        <v>40043</v>
      </c>
      <c r="N1948" s="224">
        <v>2</v>
      </c>
      <c r="O1948" s="20">
        <v>10</v>
      </c>
      <c r="P1948" s="20">
        <v>10</v>
      </c>
      <c r="Q1948" s="20">
        <v>0</v>
      </c>
      <c r="R1948" s="20">
        <v>10</v>
      </c>
      <c r="S1948" s="4">
        <v>0</v>
      </c>
      <c r="T1948" s="4">
        <v>0</v>
      </c>
      <c r="U1948" s="153">
        <v>40042</v>
      </c>
      <c r="V1948" s="224">
        <v>2</v>
      </c>
      <c r="W1948" s="20">
        <v>10</v>
      </c>
      <c r="X1948" s="437" t="str">
        <f t="shared" si="234"/>
        <v>OK</v>
      </c>
      <c r="Y1948" s="334">
        <f t="shared" si="237"/>
        <v>0</v>
      </c>
      <c r="Z1948" s="20" t="str">
        <f t="shared" si="235"/>
        <v>Green</v>
      </c>
      <c r="AA1948" s="75">
        <v>40049</v>
      </c>
      <c r="AB1948" s="1220"/>
      <c r="AC1948" s="147">
        <f t="shared" si="231"/>
        <v>7</v>
      </c>
      <c r="AD1948" s="20" t="str">
        <f t="shared" si="236"/>
        <v>OK</v>
      </c>
      <c r="AE1948" s="11" t="str">
        <f t="shared" si="232"/>
        <v>-</v>
      </c>
      <c r="AF1948" s="20" t="e">
        <f>IF(#REF!="","",AA1948-#REF!)</f>
        <v>#REF!</v>
      </c>
      <c r="AG1948" s="97"/>
      <c r="AH1948" s="62"/>
      <c r="AI1948"/>
      <c r="AJ1948"/>
    </row>
    <row r="1949" spans="1:36" s="32" customFormat="1" hidden="1" outlineLevel="1" x14ac:dyDescent="0.2">
      <c r="A1949"/>
      <c r="B1949" s="224">
        <v>3</v>
      </c>
      <c r="C1949" s="383">
        <v>33</v>
      </c>
      <c r="D1949" s="20" t="s">
        <v>26</v>
      </c>
      <c r="E1949" s="225">
        <v>40042</v>
      </c>
      <c r="F1949"/>
      <c r="G1949" s="224">
        <v>3</v>
      </c>
      <c r="H1949" s="20">
        <v>33</v>
      </c>
      <c r="I1949" s="20">
        <v>33</v>
      </c>
      <c r="J1949" s="20">
        <v>33</v>
      </c>
      <c r="K1949" s="20">
        <v>0</v>
      </c>
      <c r="L1949" s="156">
        <v>40043</v>
      </c>
      <c r="N1949" s="224">
        <v>3</v>
      </c>
      <c r="O1949" s="20">
        <v>33</v>
      </c>
      <c r="P1949" s="20">
        <v>33</v>
      </c>
      <c r="Q1949" s="20">
        <v>0</v>
      </c>
      <c r="R1949" s="20">
        <v>33</v>
      </c>
      <c r="S1949" s="4">
        <v>0</v>
      </c>
      <c r="T1949" s="4">
        <v>0</v>
      </c>
      <c r="U1949" s="153">
        <v>40042</v>
      </c>
      <c r="V1949" s="224">
        <v>3</v>
      </c>
      <c r="W1949" s="20">
        <v>33</v>
      </c>
      <c r="X1949" s="437" t="str">
        <f t="shared" si="234"/>
        <v>OK</v>
      </c>
      <c r="Y1949" s="334">
        <f t="shared" si="237"/>
        <v>0</v>
      </c>
      <c r="Z1949" s="20" t="str">
        <f t="shared" si="235"/>
        <v>Black</v>
      </c>
      <c r="AA1949" s="75">
        <v>40049</v>
      </c>
      <c r="AB1949" s="1220"/>
      <c r="AC1949" s="147">
        <f t="shared" si="231"/>
        <v>7</v>
      </c>
      <c r="AD1949" s="20" t="str">
        <f t="shared" si="236"/>
        <v>OK</v>
      </c>
      <c r="AE1949" s="11" t="str">
        <f t="shared" si="232"/>
        <v>-</v>
      </c>
      <c r="AF1949" s="20" t="e">
        <f>IF(#REF!="","",AA1949-#REF!)</f>
        <v>#REF!</v>
      </c>
      <c r="AG1949" s="97"/>
      <c r="AH1949" s="62"/>
      <c r="AI1949"/>
      <c r="AJ1949"/>
    </row>
    <row r="1950" spans="1:36" s="32" customFormat="1" hidden="1" outlineLevel="1" x14ac:dyDescent="0.2">
      <c r="A1950"/>
      <c r="B1950" s="224">
        <v>4</v>
      </c>
      <c r="C1950" s="383">
        <v>11</v>
      </c>
      <c r="D1950" s="20" t="s">
        <v>29</v>
      </c>
      <c r="E1950" s="225">
        <v>40042</v>
      </c>
      <c r="F1950"/>
      <c r="G1950" s="224">
        <v>4</v>
      </c>
      <c r="H1950" s="20">
        <v>11</v>
      </c>
      <c r="I1950" s="20">
        <v>11</v>
      </c>
      <c r="J1950" s="20">
        <v>11</v>
      </c>
      <c r="K1950" s="20">
        <v>0</v>
      </c>
      <c r="L1950" s="156">
        <v>40043</v>
      </c>
      <c r="N1950" s="224">
        <v>4</v>
      </c>
      <c r="O1950" s="20">
        <v>11</v>
      </c>
      <c r="P1950" s="20">
        <v>11</v>
      </c>
      <c r="Q1950" s="20">
        <v>0</v>
      </c>
      <c r="R1950" s="20">
        <v>11</v>
      </c>
      <c r="S1950" s="4">
        <v>0</v>
      </c>
      <c r="T1950" s="4">
        <v>0</v>
      </c>
      <c r="U1950" s="153">
        <v>40042</v>
      </c>
      <c r="V1950" s="224">
        <v>4</v>
      </c>
      <c r="W1950" s="20">
        <v>11</v>
      </c>
      <c r="X1950" s="437" t="str">
        <f t="shared" si="234"/>
        <v>OK</v>
      </c>
      <c r="Y1950" s="334">
        <f t="shared" si="237"/>
        <v>0</v>
      </c>
      <c r="Z1950" s="20" t="str">
        <f t="shared" si="235"/>
        <v>Credial</v>
      </c>
      <c r="AA1950" s="75">
        <v>40049</v>
      </c>
      <c r="AB1950" s="1220"/>
      <c r="AC1950" s="147">
        <f t="shared" si="231"/>
        <v>7</v>
      </c>
      <c r="AD1950" s="20" t="str">
        <f t="shared" si="236"/>
        <v>OK</v>
      </c>
      <c r="AE1950" s="11" t="str">
        <f t="shared" si="232"/>
        <v>-</v>
      </c>
      <c r="AF1950" s="20" t="e">
        <f>IF(#REF!="","",AA1950-#REF!)</f>
        <v>#REF!</v>
      </c>
      <c r="AG1950" s="97"/>
      <c r="AH1950" s="62"/>
      <c r="AI1950"/>
      <c r="AJ1950"/>
    </row>
    <row r="1951" spans="1:36" s="32" customFormat="1" hidden="1" outlineLevel="1" x14ac:dyDescent="0.2">
      <c r="A1951"/>
      <c r="B1951" s="224">
        <v>5</v>
      </c>
      <c r="C1951" s="383">
        <v>294</v>
      </c>
      <c r="D1951" s="20" t="s">
        <v>54</v>
      </c>
      <c r="E1951" s="225">
        <v>40042</v>
      </c>
      <c r="F1951"/>
      <c r="G1951" s="224">
        <v>5</v>
      </c>
      <c r="H1951" s="20">
        <v>294</v>
      </c>
      <c r="I1951" s="20">
        <v>294</v>
      </c>
      <c r="J1951" s="20">
        <v>294</v>
      </c>
      <c r="K1951" s="20">
        <v>0</v>
      </c>
      <c r="L1951" s="156">
        <v>40043</v>
      </c>
      <c r="N1951" s="224">
        <v>5</v>
      </c>
      <c r="O1951" s="20">
        <v>294</v>
      </c>
      <c r="P1951" s="20">
        <v>294</v>
      </c>
      <c r="Q1951" s="20">
        <v>0</v>
      </c>
      <c r="R1951" s="20">
        <v>294</v>
      </c>
      <c r="S1951" s="4">
        <v>0</v>
      </c>
      <c r="T1951" s="4">
        <v>0</v>
      </c>
      <c r="U1951" s="153">
        <v>40042</v>
      </c>
      <c r="V1951" s="224">
        <v>5</v>
      </c>
      <c r="W1951" s="20">
        <v>294</v>
      </c>
      <c r="X1951" s="437" t="str">
        <f t="shared" si="234"/>
        <v>OK</v>
      </c>
      <c r="Y1951" s="334">
        <f t="shared" si="237"/>
        <v>0</v>
      </c>
      <c r="Z1951" s="20" t="str">
        <f t="shared" si="235"/>
        <v>Ikea</v>
      </c>
      <c r="AA1951" s="75">
        <v>40049</v>
      </c>
      <c r="AB1951" s="1220"/>
      <c r="AC1951" s="147">
        <f t="shared" ref="AC1951:AC2014" si="238">DAYS360(E1951,AA1951)</f>
        <v>7</v>
      </c>
      <c r="AD1951" s="20" t="str">
        <f t="shared" si="236"/>
        <v>OK</v>
      </c>
      <c r="AE1951" s="11" t="str">
        <f t="shared" ref="AE1951:AE2014" si="239">IF(AND((AA1951=""),$E$8&gt;(V2005+5)),"ALERTA","-")</f>
        <v>-</v>
      </c>
      <c r="AF1951" s="20" t="e">
        <f>IF(#REF!="","",AA1951-#REF!)</f>
        <v>#REF!</v>
      </c>
      <c r="AG1951" s="97"/>
      <c r="AH1951" s="62"/>
      <c r="AI1951"/>
      <c r="AJ1951"/>
    </row>
    <row r="1952" spans="1:36" s="32" customFormat="1" hidden="1" outlineLevel="1" x14ac:dyDescent="0.2">
      <c r="A1952"/>
      <c r="B1952" s="224">
        <v>6</v>
      </c>
      <c r="C1952" s="383">
        <v>5</v>
      </c>
      <c r="D1952" s="20" t="s">
        <v>31</v>
      </c>
      <c r="E1952" s="225">
        <v>40042</v>
      </c>
      <c r="F1952"/>
      <c r="G1952" s="224">
        <v>6</v>
      </c>
      <c r="H1952" s="20">
        <v>5</v>
      </c>
      <c r="I1952" s="20">
        <v>5</v>
      </c>
      <c r="J1952" s="20">
        <v>5</v>
      </c>
      <c r="K1952" s="20">
        <v>0</v>
      </c>
      <c r="L1952" s="156">
        <v>40043</v>
      </c>
      <c r="N1952" s="224">
        <v>6</v>
      </c>
      <c r="O1952" s="20">
        <v>5</v>
      </c>
      <c r="P1952" s="20">
        <v>5</v>
      </c>
      <c r="Q1952" s="20">
        <v>0</v>
      </c>
      <c r="R1952" s="20">
        <v>5</v>
      </c>
      <c r="S1952" s="4">
        <v>0</v>
      </c>
      <c r="T1952" s="4">
        <v>0</v>
      </c>
      <c r="U1952" s="153">
        <v>40042</v>
      </c>
      <c r="V1952" s="224">
        <v>6</v>
      </c>
      <c r="W1952" s="20">
        <v>5</v>
      </c>
      <c r="X1952" s="437" t="str">
        <f t="shared" si="234"/>
        <v>OK</v>
      </c>
      <c r="Y1952" s="334">
        <f t="shared" si="237"/>
        <v>0</v>
      </c>
      <c r="Z1952" s="20" t="str">
        <f t="shared" si="235"/>
        <v>Moviflor</v>
      </c>
      <c r="AA1952" s="75">
        <v>40049</v>
      </c>
      <c r="AB1952" s="1220"/>
      <c r="AC1952" s="147">
        <f t="shared" si="238"/>
        <v>7</v>
      </c>
      <c r="AD1952" s="20" t="str">
        <f t="shared" si="236"/>
        <v>OK</v>
      </c>
      <c r="AE1952" s="11" t="str">
        <f t="shared" si="239"/>
        <v>-</v>
      </c>
      <c r="AF1952" s="20" t="e">
        <f>IF(#REF!="","",AA1952-#REF!)</f>
        <v>#REF!</v>
      </c>
      <c r="AG1952" s="97"/>
      <c r="AH1952" s="62"/>
      <c r="AI1952"/>
      <c r="AJ1952"/>
    </row>
    <row r="1953" spans="1:36" s="32" customFormat="1" hidden="1" outlineLevel="1" x14ac:dyDescent="0.2">
      <c r="A1953"/>
      <c r="B1953" s="224">
        <v>7</v>
      </c>
      <c r="C1953" s="383">
        <v>122</v>
      </c>
      <c r="D1953" s="20" t="s">
        <v>32</v>
      </c>
      <c r="E1953" s="225">
        <v>40042</v>
      </c>
      <c r="F1953"/>
      <c r="G1953" s="224">
        <v>7</v>
      </c>
      <c r="H1953" s="20">
        <v>122</v>
      </c>
      <c r="I1953" s="20">
        <v>122</v>
      </c>
      <c r="J1953" s="20">
        <v>122</v>
      </c>
      <c r="K1953" s="20">
        <v>0</v>
      </c>
      <c r="L1953" s="156">
        <v>40043</v>
      </c>
      <c r="N1953" s="224">
        <v>7</v>
      </c>
      <c r="O1953" s="20">
        <v>122</v>
      </c>
      <c r="P1953" s="20">
        <v>122</v>
      </c>
      <c r="Q1953" s="20">
        <v>0</v>
      </c>
      <c r="R1953" s="20">
        <v>122</v>
      </c>
      <c r="S1953" s="4">
        <v>0</v>
      </c>
      <c r="T1953" s="4">
        <v>0</v>
      </c>
      <c r="U1953" s="153">
        <v>40042</v>
      </c>
      <c r="V1953" s="224">
        <v>7</v>
      </c>
      <c r="W1953" s="20">
        <v>122</v>
      </c>
      <c r="X1953" s="437" t="str">
        <f t="shared" si="234"/>
        <v>OK</v>
      </c>
      <c r="Y1953" s="334">
        <f t="shared" si="237"/>
        <v>0</v>
      </c>
      <c r="Z1953" s="20" t="str">
        <f t="shared" si="235"/>
        <v>Conforama</v>
      </c>
      <c r="AA1953" s="75">
        <v>40049</v>
      </c>
      <c r="AB1953" s="1220"/>
      <c r="AC1953" s="147">
        <f t="shared" si="238"/>
        <v>7</v>
      </c>
      <c r="AD1953" s="20" t="str">
        <f t="shared" si="236"/>
        <v>OK</v>
      </c>
      <c r="AE1953" s="11" t="str">
        <f t="shared" si="239"/>
        <v>-</v>
      </c>
      <c r="AF1953" s="20" t="e">
        <f>IF(#REF!="","",AA1953-#REF!)</f>
        <v>#REF!</v>
      </c>
      <c r="AG1953" s="97"/>
      <c r="AH1953" s="62"/>
      <c r="AI1953"/>
      <c r="AJ1953"/>
    </row>
    <row r="1954" spans="1:36" s="32" customFormat="1" hidden="1" outlineLevel="1" x14ac:dyDescent="0.2">
      <c r="A1954"/>
      <c r="B1954" s="224">
        <v>8</v>
      </c>
      <c r="C1954" s="383">
        <v>9</v>
      </c>
      <c r="D1954" s="20" t="s">
        <v>34</v>
      </c>
      <c r="E1954" s="225">
        <v>40042</v>
      </c>
      <c r="F1954"/>
      <c r="G1954" s="224">
        <v>8</v>
      </c>
      <c r="H1954" s="20">
        <v>9</v>
      </c>
      <c r="I1954" s="20">
        <v>9</v>
      </c>
      <c r="J1954" s="20">
        <v>9</v>
      </c>
      <c r="K1954" s="20">
        <v>0</v>
      </c>
      <c r="L1954" s="156">
        <v>40043</v>
      </c>
      <c r="N1954" s="224">
        <v>8</v>
      </c>
      <c r="O1954" s="20">
        <v>9</v>
      </c>
      <c r="P1954" s="20">
        <v>9</v>
      </c>
      <c r="Q1954" s="20">
        <v>0</v>
      </c>
      <c r="R1954" s="20">
        <v>9</v>
      </c>
      <c r="S1954" s="4">
        <v>0</v>
      </c>
      <c r="T1954" s="4">
        <v>0</v>
      </c>
      <c r="U1954" s="153">
        <v>40042</v>
      </c>
      <c r="V1954" s="224">
        <v>8</v>
      </c>
      <c r="W1954" s="20">
        <v>9</v>
      </c>
      <c r="X1954" s="437" t="str">
        <f t="shared" si="234"/>
        <v>OK</v>
      </c>
      <c r="Y1954" s="334">
        <f t="shared" si="237"/>
        <v>0</v>
      </c>
      <c r="Z1954" s="20" t="str">
        <f t="shared" si="235"/>
        <v>Euronics</v>
      </c>
      <c r="AA1954" s="75">
        <v>40049</v>
      </c>
      <c r="AB1954" s="1220"/>
      <c r="AC1954" s="147">
        <f t="shared" si="238"/>
        <v>7</v>
      </c>
      <c r="AD1954" s="20" t="str">
        <f t="shared" si="236"/>
        <v>OK</v>
      </c>
      <c r="AE1954" s="11" t="str">
        <f t="shared" si="239"/>
        <v>-</v>
      </c>
      <c r="AF1954" s="20" t="e">
        <f>IF(#REF!="","",AA1954-#REF!)</f>
        <v>#REF!</v>
      </c>
      <c r="AG1954" s="97"/>
      <c r="AH1954" s="62"/>
      <c r="AI1954"/>
      <c r="AJ1954"/>
    </row>
    <row r="1955" spans="1:36" s="32" customFormat="1" hidden="1" outlineLevel="1" x14ac:dyDescent="0.2">
      <c r="A1955"/>
      <c r="B1955" s="235">
        <v>9</v>
      </c>
      <c r="C1955" s="404">
        <v>1</v>
      </c>
      <c r="D1955" s="21" t="s">
        <v>36</v>
      </c>
      <c r="E1955" s="225">
        <v>40042</v>
      </c>
      <c r="F1955"/>
      <c r="G1955" s="235">
        <v>9</v>
      </c>
      <c r="H1955" s="21">
        <v>1</v>
      </c>
      <c r="I1955" s="21">
        <v>1</v>
      </c>
      <c r="J1955" s="21">
        <v>1</v>
      </c>
      <c r="K1955" s="21">
        <v>0</v>
      </c>
      <c r="L1955" s="157">
        <v>40043</v>
      </c>
      <c r="N1955" s="235">
        <v>9</v>
      </c>
      <c r="O1955" s="21">
        <v>1</v>
      </c>
      <c r="P1955" s="21">
        <v>1</v>
      </c>
      <c r="Q1955" s="21">
        <v>0</v>
      </c>
      <c r="R1955" s="21">
        <v>1</v>
      </c>
      <c r="S1955" s="14">
        <v>0</v>
      </c>
      <c r="T1955" s="14">
        <v>0</v>
      </c>
      <c r="U1955" s="153">
        <v>40042</v>
      </c>
      <c r="V1955" s="235">
        <v>9</v>
      </c>
      <c r="W1955" s="21">
        <v>1</v>
      </c>
      <c r="X1955" s="437" t="str">
        <f t="shared" si="234"/>
        <v>OK</v>
      </c>
      <c r="Y1955" s="334">
        <f t="shared" si="237"/>
        <v>0</v>
      </c>
      <c r="Z1955" s="20" t="str">
        <f t="shared" si="235"/>
        <v>Confort</v>
      </c>
      <c r="AA1955" s="75">
        <v>40049</v>
      </c>
      <c r="AB1955" s="1221"/>
      <c r="AC1955" s="147">
        <f t="shared" si="238"/>
        <v>7</v>
      </c>
      <c r="AD1955" s="20" t="str">
        <f t="shared" si="236"/>
        <v>OK</v>
      </c>
      <c r="AE1955" s="11" t="str">
        <f t="shared" si="239"/>
        <v>-</v>
      </c>
      <c r="AF1955" s="20" t="e">
        <f>IF(#REF!="","",AA1955-#REF!)</f>
        <v>#REF!</v>
      </c>
      <c r="AG1955" s="97"/>
      <c r="AH1955" s="62"/>
      <c r="AI1955"/>
      <c r="AJ1955"/>
    </row>
    <row r="1956" spans="1:36" s="32" customFormat="1" hidden="1" outlineLevel="1" x14ac:dyDescent="0.2">
      <c r="A1956"/>
      <c r="B1956" s="224">
        <v>1</v>
      </c>
      <c r="C1956" s="383">
        <v>17</v>
      </c>
      <c r="D1956" s="20" t="s">
        <v>24</v>
      </c>
      <c r="E1956" s="225">
        <v>40044</v>
      </c>
      <c r="F1956"/>
      <c r="G1956" s="224">
        <v>1</v>
      </c>
      <c r="H1956" s="20">
        <v>17</v>
      </c>
      <c r="I1956" s="20">
        <v>17</v>
      </c>
      <c r="J1956" s="20">
        <v>17</v>
      </c>
      <c r="K1956" s="20">
        <v>0</v>
      </c>
      <c r="L1956" s="156">
        <v>40045</v>
      </c>
      <c r="N1956" s="224">
        <v>1</v>
      </c>
      <c r="O1956" s="20">
        <v>17</v>
      </c>
      <c r="P1956" s="20">
        <v>17</v>
      </c>
      <c r="Q1956" s="20">
        <v>0</v>
      </c>
      <c r="R1956" s="20">
        <v>17</v>
      </c>
      <c r="S1956" s="4">
        <v>0</v>
      </c>
      <c r="T1956" s="4">
        <v>0</v>
      </c>
      <c r="U1956" s="153">
        <v>40044</v>
      </c>
      <c r="V1956" s="224">
        <v>1</v>
      </c>
      <c r="W1956" s="20">
        <v>17</v>
      </c>
      <c r="X1956" s="437" t="str">
        <f t="shared" si="234"/>
        <v>OK</v>
      </c>
      <c r="Y1956" s="334">
        <f t="shared" si="237"/>
        <v>0</v>
      </c>
      <c r="Z1956" s="20" t="str">
        <f t="shared" si="235"/>
        <v>White</v>
      </c>
      <c r="AA1956" s="75">
        <v>40049</v>
      </c>
      <c r="AB1956" s="1219">
        <f>SUM(W1956:W1965)</f>
        <v>117</v>
      </c>
      <c r="AC1956" s="147">
        <f t="shared" si="238"/>
        <v>5</v>
      </c>
      <c r="AD1956" s="20" t="str">
        <f t="shared" si="236"/>
        <v>OK</v>
      </c>
      <c r="AE1956" s="11" t="str">
        <f t="shared" si="239"/>
        <v>-</v>
      </c>
      <c r="AF1956" s="20" t="e">
        <f>IF(#REF!="","",AA1956-#REF!)</f>
        <v>#REF!</v>
      </c>
      <c r="AG1956" s="97"/>
      <c r="AH1956" s="62"/>
      <c r="AI1956"/>
      <c r="AJ1956"/>
    </row>
    <row r="1957" spans="1:36" s="32" customFormat="1" hidden="1" outlineLevel="1" x14ac:dyDescent="0.2">
      <c r="A1957"/>
      <c r="B1957" s="224">
        <v>2</v>
      </c>
      <c r="C1957" s="383">
        <v>5</v>
      </c>
      <c r="D1957" s="20" t="s">
        <v>25</v>
      </c>
      <c r="E1957" s="225">
        <v>40044</v>
      </c>
      <c r="F1957"/>
      <c r="G1957" s="224">
        <v>2</v>
      </c>
      <c r="H1957" s="20">
        <v>5</v>
      </c>
      <c r="I1957" s="20">
        <v>5</v>
      </c>
      <c r="J1957" s="20">
        <v>5</v>
      </c>
      <c r="K1957" s="20">
        <v>0</v>
      </c>
      <c r="L1957" s="156">
        <v>40045</v>
      </c>
      <c r="N1957" s="224">
        <v>2</v>
      </c>
      <c r="O1957" s="20">
        <v>5</v>
      </c>
      <c r="P1957" s="20">
        <v>5</v>
      </c>
      <c r="Q1957" s="20">
        <v>0</v>
      </c>
      <c r="R1957" s="20">
        <v>5</v>
      </c>
      <c r="S1957" s="4">
        <v>0</v>
      </c>
      <c r="T1957" s="4">
        <v>0</v>
      </c>
      <c r="U1957" s="153">
        <v>40044</v>
      </c>
      <c r="V1957" s="224">
        <v>2</v>
      </c>
      <c r="W1957" s="20">
        <v>5</v>
      </c>
      <c r="X1957" s="437" t="str">
        <f t="shared" si="234"/>
        <v>OK</v>
      </c>
      <c r="Y1957" s="334">
        <f t="shared" si="237"/>
        <v>0</v>
      </c>
      <c r="Z1957" s="20" t="str">
        <f t="shared" si="235"/>
        <v>Green</v>
      </c>
      <c r="AA1957" s="75">
        <v>40049</v>
      </c>
      <c r="AB1957" s="1220"/>
      <c r="AC1957" s="147">
        <f t="shared" si="238"/>
        <v>5</v>
      </c>
      <c r="AD1957" s="20" t="str">
        <f t="shared" si="236"/>
        <v>OK</v>
      </c>
      <c r="AE1957" s="11" t="str">
        <f t="shared" si="239"/>
        <v>-</v>
      </c>
      <c r="AF1957" s="20" t="e">
        <f>IF(#REF!="","",AA1957-#REF!)</f>
        <v>#REF!</v>
      </c>
      <c r="AG1957" s="97"/>
      <c r="AH1957" s="62"/>
      <c r="AI1957"/>
      <c r="AJ1957"/>
    </row>
    <row r="1958" spans="1:36" s="32" customFormat="1" hidden="1" outlineLevel="1" x14ac:dyDescent="0.2">
      <c r="A1958"/>
      <c r="B1958" s="224">
        <v>3</v>
      </c>
      <c r="C1958" s="383">
        <v>13</v>
      </c>
      <c r="D1958" s="20" t="s">
        <v>26</v>
      </c>
      <c r="E1958" s="225">
        <v>40044</v>
      </c>
      <c r="F1958"/>
      <c r="G1958" s="224">
        <v>3</v>
      </c>
      <c r="H1958" s="20">
        <v>13</v>
      </c>
      <c r="I1958" s="20">
        <v>13</v>
      </c>
      <c r="J1958" s="20">
        <v>13</v>
      </c>
      <c r="K1958" s="20">
        <v>0</v>
      </c>
      <c r="L1958" s="156">
        <v>40045</v>
      </c>
      <c r="N1958" s="224">
        <v>3</v>
      </c>
      <c r="O1958" s="20">
        <v>13</v>
      </c>
      <c r="P1958" s="20">
        <v>13</v>
      </c>
      <c r="Q1958" s="20">
        <v>0</v>
      </c>
      <c r="R1958" s="20">
        <v>13</v>
      </c>
      <c r="S1958" s="4">
        <v>0</v>
      </c>
      <c r="T1958" s="4">
        <v>0</v>
      </c>
      <c r="U1958" s="153">
        <v>40044</v>
      </c>
      <c r="V1958" s="224">
        <v>3</v>
      </c>
      <c r="W1958" s="20">
        <v>13</v>
      </c>
      <c r="X1958" s="437" t="str">
        <f t="shared" si="234"/>
        <v>OK</v>
      </c>
      <c r="Y1958" s="334">
        <f t="shared" si="237"/>
        <v>0</v>
      </c>
      <c r="Z1958" s="20" t="str">
        <f t="shared" si="235"/>
        <v>Black</v>
      </c>
      <c r="AA1958" s="75">
        <v>40049</v>
      </c>
      <c r="AB1958" s="1220"/>
      <c r="AC1958" s="147">
        <f t="shared" si="238"/>
        <v>5</v>
      </c>
      <c r="AD1958" s="20" t="str">
        <f t="shared" si="236"/>
        <v>OK</v>
      </c>
      <c r="AE1958" s="11" t="str">
        <f t="shared" si="239"/>
        <v>-</v>
      </c>
      <c r="AF1958" s="20" t="e">
        <f>IF(#REF!="","",AA1958-#REF!)</f>
        <v>#REF!</v>
      </c>
      <c r="AG1958" s="97"/>
      <c r="AH1958" s="62"/>
      <c r="AI1958"/>
      <c r="AJ1958"/>
    </row>
    <row r="1959" spans="1:36" s="32" customFormat="1" hidden="1" outlineLevel="1" x14ac:dyDescent="0.2">
      <c r="A1959"/>
      <c r="B1959" s="224">
        <v>4</v>
      </c>
      <c r="C1959" s="383">
        <v>4</v>
      </c>
      <c r="D1959" s="20" t="s">
        <v>29</v>
      </c>
      <c r="E1959" s="225">
        <v>40044</v>
      </c>
      <c r="F1959"/>
      <c r="G1959" s="224">
        <v>4</v>
      </c>
      <c r="H1959" s="20">
        <v>4</v>
      </c>
      <c r="I1959" s="20">
        <v>4</v>
      </c>
      <c r="J1959" s="20">
        <v>4</v>
      </c>
      <c r="K1959" s="20">
        <v>0</v>
      </c>
      <c r="L1959" s="156">
        <v>40045</v>
      </c>
      <c r="N1959" s="224">
        <v>4</v>
      </c>
      <c r="O1959" s="20">
        <v>4</v>
      </c>
      <c r="P1959" s="20">
        <v>4</v>
      </c>
      <c r="Q1959" s="20">
        <v>0</v>
      </c>
      <c r="R1959" s="20">
        <v>4</v>
      </c>
      <c r="S1959" s="4">
        <v>0</v>
      </c>
      <c r="T1959" s="4">
        <v>0</v>
      </c>
      <c r="U1959" s="153">
        <v>40044</v>
      </c>
      <c r="V1959" s="224">
        <v>4</v>
      </c>
      <c r="W1959" s="20">
        <v>4</v>
      </c>
      <c r="X1959" s="437" t="str">
        <f t="shared" si="234"/>
        <v>OK</v>
      </c>
      <c r="Y1959" s="334">
        <f t="shared" si="237"/>
        <v>0</v>
      </c>
      <c r="Z1959" s="20" t="str">
        <f t="shared" si="235"/>
        <v>Credial</v>
      </c>
      <c r="AA1959" s="75">
        <v>40049</v>
      </c>
      <c r="AB1959" s="1220"/>
      <c r="AC1959" s="147">
        <f t="shared" si="238"/>
        <v>5</v>
      </c>
      <c r="AD1959" s="20" t="str">
        <f t="shared" si="236"/>
        <v>OK</v>
      </c>
      <c r="AE1959" s="11" t="str">
        <f t="shared" si="239"/>
        <v>-</v>
      </c>
      <c r="AF1959" s="20" t="e">
        <f>IF(#REF!="","",AA1959-#REF!)</f>
        <v>#REF!</v>
      </c>
      <c r="AG1959" s="97"/>
      <c r="AH1959" s="62"/>
      <c r="AI1959"/>
      <c r="AJ1959"/>
    </row>
    <row r="1960" spans="1:36" s="32" customFormat="1" hidden="1" outlineLevel="1" x14ac:dyDescent="0.2">
      <c r="A1960"/>
      <c r="B1960" s="224">
        <v>5</v>
      </c>
      <c r="C1960" s="383">
        <v>46</v>
      </c>
      <c r="D1960" s="20" t="s">
        <v>54</v>
      </c>
      <c r="E1960" s="225">
        <v>40044</v>
      </c>
      <c r="F1960"/>
      <c r="G1960" s="224">
        <v>5</v>
      </c>
      <c r="H1960" s="20">
        <v>46</v>
      </c>
      <c r="I1960" s="20">
        <v>46</v>
      </c>
      <c r="J1960" s="20">
        <v>46</v>
      </c>
      <c r="K1960" s="20">
        <v>0</v>
      </c>
      <c r="L1960" s="156">
        <v>40045</v>
      </c>
      <c r="N1960" s="224">
        <v>5</v>
      </c>
      <c r="O1960" s="20">
        <v>46</v>
      </c>
      <c r="P1960" s="20">
        <v>46</v>
      </c>
      <c r="Q1960" s="20">
        <v>0</v>
      </c>
      <c r="R1960" s="20">
        <v>46</v>
      </c>
      <c r="S1960" s="4">
        <v>0</v>
      </c>
      <c r="T1960" s="4">
        <v>0</v>
      </c>
      <c r="U1960" s="153">
        <v>40044</v>
      </c>
      <c r="V1960" s="224">
        <v>5</v>
      </c>
      <c r="W1960" s="20">
        <v>46</v>
      </c>
      <c r="X1960" s="437" t="str">
        <f t="shared" si="234"/>
        <v>OK</v>
      </c>
      <c r="Y1960" s="334">
        <f t="shared" si="237"/>
        <v>0</v>
      </c>
      <c r="Z1960" s="20" t="str">
        <f t="shared" si="235"/>
        <v>Ikea</v>
      </c>
      <c r="AA1960" s="75">
        <v>40049</v>
      </c>
      <c r="AB1960" s="1220"/>
      <c r="AC1960" s="147">
        <f t="shared" si="238"/>
        <v>5</v>
      </c>
      <c r="AD1960" s="20" t="str">
        <f t="shared" si="236"/>
        <v>OK</v>
      </c>
      <c r="AE1960" s="11" t="str">
        <f t="shared" si="239"/>
        <v>-</v>
      </c>
      <c r="AF1960" s="20" t="e">
        <f>IF(#REF!="","",AA1960-#REF!)</f>
        <v>#REF!</v>
      </c>
      <c r="AG1960" s="97"/>
      <c r="AH1960" s="62"/>
      <c r="AI1960"/>
      <c r="AJ1960"/>
    </row>
    <row r="1961" spans="1:36" s="32" customFormat="1" hidden="1" outlineLevel="1" x14ac:dyDescent="0.2">
      <c r="A1961"/>
      <c r="B1961" s="224">
        <v>6</v>
      </c>
      <c r="C1961" s="383">
        <v>2</v>
      </c>
      <c r="D1961" s="20" t="s">
        <v>31</v>
      </c>
      <c r="E1961" s="225">
        <v>40044</v>
      </c>
      <c r="F1961"/>
      <c r="G1961" s="224">
        <v>6</v>
      </c>
      <c r="H1961" s="20">
        <v>2</v>
      </c>
      <c r="I1961" s="20">
        <v>2</v>
      </c>
      <c r="J1961" s="20">
        <v>2</v>
      </c>
      <c r="K1961" s="20">
        <v>0</v>
      </c>
      <c r="L1961" s="156">
        <v>40045</v>
      </c>
      <c r="N1961" s="224">
        <v>6</v>
      </c>
      <c r="O1961" s="20">
        <v>2</v>
      </c>
      <c r="P1961" s="20">
        <v>2</v>
      </c>
      <c r="Q1961" s="20">
        <v>0</v>
      </c>
      <c r="R1961" s="20">
        <v>2</v>
      </c>
      <c r="S1961" s="4">
        <v>0</v>
      </c>
      <c r="T1961" s="4">
        <v>0</v>
      </c>
      <c r="U1961" s="153">
        <v>40044</v>
      </c>
      <c r="V1961" s="224">
        <v>6</v>
      </c>
      <c r="W1961" s="20">
        <v>2</v>
      </c>
      <c r="X1961" s="437" t="str">
        <f t="shared" si="234"/>
        <v>OK</v>
      </c>
      <c r="Y1961" s="334">
        <f t="shared" si="237"/>
        <v>0</v>
      </c>
      <c r="Z1961" s="20" t="str">
        <f t="shared" si="235"/>
        <v>Moviflor</v>
      </c>
      <c r="AA1961" s="75">
        <v>40049</v>
      </c>
      <c r="AB1961" s="1220"/>
      <c r="AC1961" s="147">
        <f t="shared" si="238"/>
        <v>5</v>
      </c>
      <c r="AD1961" s="20" t="str">
        <f t="shared" si="236"/>
        <v>OK</v>
      </c>
      <c r="AE1961" s="11" t="str">
        <f t="shared" si="239"/>
        <v>-</v>
      </c>
      <c r="AF1961" s="20" t="e">
        <f>IF(#REF!="","",AA1961-#REF!)</f>
        <v>#REF!</v>
      </c>
      <c r="AG1961" s="97"/>
      <c r="AH1961" s="62"/>
      <c r="AI1961"/>
      <c r="AJ1961"/>
    </row>
    <row r="1962" spans="1:36" s="32" customFormat="1" hidden="1" outlineLevel="1" x14ac:dyDescent="0.2">
      <c r="A1962"/>
      <c r="B1962" s="224">
        <v>7</v>
      </c>
      <c r="C1962" s="383">
        <v>24</v>
      </c>
      <c r="D1962" s="20" t="s">
        <v>32</v>
      </c>
      <c r="E1962" s="225">
        <v>40044</v>
      </c>
      <c r="F1962"/>
      <c r="G1962" s="224">
        <v>7</v>
      </c>
      <c r="H1962" s="20">
        <v>24</v>
      </c>
      <c r="I1962" s="20">
        <v>24</v>
      </c>
      <c r="J1962" s="20">
        <v>24</v>
      </c>
      <c r="K1962" s="20">
        <v>0</v>
      </c>
      <c r="L1962" s="156">
        <v>40045</v>
      </c>
      <c r="N1962" s="224">
        <v>7</v>
      </c>
      <c r="O1962" s="20">
        <v>24</v>
      </c>
      <c r="P1962" s="20">
        <v>24</v>
      </c>
      <c r="Q1962" s="20">
        <v>0</v>
      </c>
      <c r="R1962" s="20">
        <v>24</v>
      </c>
      <c r="S1962" s="4">
        <v>0</v>
      </c>
      <c r="T1962" s="4">
        <v>0</v>
      </c>
      <c r="U1962" s="153">
        <v>40044</v>
      </c>
      <c r="V1962" s="224">
        <v>7</v>
      </c>
      <c r="W1962" s="20">
        <v>24</v>
      </c>
      <c r="X1962" s="437" t="str">
        <f t="shared" si="234"/>
        <v>OK</v>
      </c>
      <c r="Y1962" s="334">
        <f t="shared" si="237"/>
        <v>0</v>
      </c>
      <c r="Z1962" s="20" t="str">
        <f t="shared" si="235"/>
        <v>Conforama</v>
      </c>
      <c r="AA1962" s="75">
        <v>40049</v>
      </c>
      <c r="AB1962" s="1220"/>
      <c r="AC1962" s="147">
        <f t="shared" si="238"/>
        <v>5</v>
      </c>
      <c r="AD1962" s="20" t="str">
        <f t="shared" si="236"/>
        <v>OK</v>
      </c>
      <c r="AE1962" s="11" t="str">
        <f t="shared" si="239"/>
        <v>-</v>
      </c>
      <c r="AF1962" s="20" t="e">
        <f>IF(#REF!="","",AA1962-#REF!)</f>
        <v>#REF!</v>
      </c>
      <c r="AG1962" s="97"/>
      <c r="AH1962" s="62"/>
      <c r="AI1962"/>
      <c r="AJ1962"/>
    </row>
    <row r="1963" spans="1:36" s="32" customFormat="1" hidden="1" outlineLevel="1" x14ac:dyDescent="0.2">
      <c r="A1963"/>
      <c r="B1963" s="224">
        <v>8</v>
      </c>
      <c r="C1963" s="383">
        <v>4</v>
      </c>
      <c r="D1963" s="20" t="s">
        <v>34</v>
      </c>
      <c r="E1963" s="225">
        <v>40044</v>
      </c>
      <c r="F1963"/>
      <c r="G1963" s="224">
        <v>8</v>
      </c>
      <c r="H1963" s="20">
        <v>4</v>
      </c>
      <c r="I1963" s="20">
        <v>4</v>
      </c>
      <c r="J1963" s="20">
        <v>4</v>
      </c>
      <c r="K1963" s="20">
        <v>0</v>
      </c>
      <c r="L1963" s="156">
        <v>40045</v>
      </c>
      <c r="N1963" s="224">
        <v>8</v>
      </c>
      <c r="O1963" s="20">
        <v>4</v>
      </c>
      <c r="P1963" s="20">
        <v>4</v>
      </c>
      <c r="Q1963" s="20">
        <v>0</v>
      </c>
      <c r="R1963" s="20">
        <v>4</v>
      </c>
      <c r="S1963" s="4">
        <v>0</v>
      </c>
      <c r="T1963" s="4">
        <v>0</v>
      </c>
      <c r="U1963" s="153">
        <v>40044</v>
      </c>
      <c r="V1963" s="224">
        <v>8</v>
      </c>
      <c r="W1963" s="20">
        <v>4</v>
      </c>
      <c r="X1963" s="437" t="str">
        <f t="shared" si="234"/>
        <v>OK</v>
      </c>
      <c r="Y1963" s="334">
        <f t="shared" si="237"/>
        <v>0</v>
      </c>
      <c r="Z1963" s="20" t="str">
        <f t="shared" si="235"/>
        <v>Euronics</v>
      </c>
      <c r="AA1963" s="75">
        <v>40049</v>
      </c>
      <c r="AB1963" s="1220"/>
      <c r="AC1963" s="147">
        <f t="shared" si="238"/>
        <v>5</v>
      </c>
      <c r="AD1963" s="20" t="str">
        <f t="shared" si="236"/>
        <v>OK</v>
      </c>
      <c r="AE1963" s="11" t="str">
        <f t="shared" si="239"/>
        <v>-</v>
      </c>
      <c r="AF1963" s="20" t="e">
        <f>IF(#REF!="","",AA1963-#REF!)</f>
        <v>#REF!</v>
      </c>
      <c r="AG1963" s="97"/>
      <c r="AH1963" s="62"/>
      <c r="AI1963"/>
      <c r="AJ1963"/>
    </row>
    <row r="1964" spans="1:36" s="32" customFormat="1" hidden="1" outlineLevel="1" x14ac:dyDescent="0.2">
      <c r="A1964"/>
      <c r="B1964" s="224">
        <v>9</v>
      </c>
      <c r="C1964" s="383">
        <v>1</v>
      </c>
      <c r="D1964" s="20" t="s">
        <v>35</v>
      </c>
      <c r="E1964" s="225">
        <v>40044</v>
      </c>
      <c r="F1964"/>
      <c r="G1964" s="224">
        <v>9</v>
      </c>
      <c r="H1964" s="20">
        <v>1</v>
      </c>
      <c r="I1964" s="20">
        <v>1</v>
      </c>
      <c r="J1964" s="20">
        <v>1</v>
      </c>
      <c r="K1964" s="20">
        <v>0</v>
      </c>
      <c r="L1964" s="156">
        <v>40045</v>
      </c>
      <c r="N1964" s="224">
        <v>9</v>
      </c>
      <c r="O1964" s="20">
        <v>1</v>
      </c>
      <c r="P1964" s="20">
        <v>1</v>
      </c>
      <c r="Q1964" s="20">
        <v>0</v>
      </c>
      <c r="R1964" s="20">
        <v>1</v>
      </c>
      <c r="S1964" s="4">
        <v>0</v>
      </c>
      <c r="T1964" s="4">
        <v>0</v>
      </c>
      <c r="U1964" s="153">
        <v>40044</v>
      </c>
      <c r="V1964" s="224">
        <v>9</v>
      </c>
      <c r="W1964" s="20">
        <v>1</v>
      </c>
      <c r="X1964" s="437" t="str">
        <f t="shared" si="234"/>
        <v>OK</v>
      </c>
      <c r="Y1964" s="334">
        <f t="shared" si="237"/>
        <v>0</v>
      </c>
      <c r="Z1964" s="20" t="str">
        <f t="shared" si="235"/>
        <v>Tien 21</v>
      </c>
      <c r="AA1964" s="75">
        <v>40049</v>
      </c>
      <c r="AB1964" s="1220"/>
      <c r="AC1964" s="147">
        <f t="shared" si="238"/>
        <v>5</v>
      </c>
      <c r="AD1964" s="20" t="str">
        <f t="shared" si="236"/>
        <v>OK</v>
      </c>
      <c r="AE1964" s="11" t="str">
        <f t="shared" si="239"/>
        <v>-</v>
      </c>
      <c r="AF1964" s="20" t="e">
        <f>IF(#REF!="","",AA1964-#REF!)</f>
        <v>#REF!</v>
      </c>
      <c r="AG1964" s="97"/>
      <c r="AH1964" s="62"/>
      <c r="AI1964"/>
      <c r="AJ1964"/>
    </row>
    <row r="1965" spans="1:36" s="32" customFormat="1" hidden="1" outlineLevel="1" x14ac:dyDescent="0.2">
      <c r="A1965"/>
      <c r="B1965" s="235">
        <v>10</v>
      </c>
      <c r="C1965" s="404">
        <v>1</v>
      </c>
      <c r="D1965" s="21" t="s">
        <v>36</v>
      </c>
      <c r="E1965" s="225">
        <v>40044</v>
      </c>
      <c r="F1965"/>
      <c r="G1965" s="235">
        <v>10</v>
      </c>
      <c r="H1965" s="21">
        <v>1</v>
      </c>
      <c r="I1965" s="21">
        <v>1</v>
      </c>
      <c r="J1965" s="21">
        <v>1</v>
      </c>
      <c r="K1965" s="21">
        <v>0</v>
      </c>
      <c r="L1965" s="157">
        <v>40045</v>
      </c>
      <c r="N1965" s="235">
        <v>10</v>
      </c>
      <c r="O1965" s="21">
        <v>1</v>
      </c>
      <c r="P1965" s="21">
        <v>1</v>
      </c>
      <c r="Q1965" s="21">
        <v>0</v>
      </c>
      <c r="R1965" s="21">
        <v>1</v>
      </c>
      <c r="S1965" s="14">
        <v>0</v>
      </c>
      <c r="T1965" s="14">
        <v>0</v>
      </c>
      <c r="U1965" s="153">
        <v>40044</v>
      </c>
      <c r="V1965" s="235">
        <v>10</v>
      </c>
      <c r="W1965" s="21">
        <v>1</v>
      </c>
      <c r="X1965" s="437" t="str">
        <f t="shared" si="234"/>
        <v>OK</v>
      </c>
      <c r="Y1965" s="334">
        <f t="shared" si="237"/>
        <v>0</v>
      </c>
      <c r="Z1965" s="21" t="str">
        <f t="shared" si="235"/>
        <v>Confort</v>
      </c>
      <c r="AA1965" s="75">
        <v>40049</v>
      </c>
      <c r="AB1965" s="1221"/>
      <c r="AC1965" s="147">
        <f t="shared" si="238"/>
        <v>5</v>
      </c>
      <c r="AD1965" s="20" t="str">
        <f t="shared" si="236"/>
        <v>OK</v>
      </c>
      <c r="AE1965" s="11" t="str">
        <f t="shared" si="239"/>
        <v>-</v>
      </c>
      <c r="AF1965" s="20" t="e">
        <f>IF(#REF!="","",AA1965-#REF!)</f>
        <v>#REF!</v>
      </c>
      <c r="AG1965" s="97"/>
      <c r="AH1965" s="62"/>
      <c r="AI1965"/>
      <c r="AJ1965"/>
    </row>
    <row r="1966" spans="1:36" s="32" customFormat="1" hidden="1" outlineLevel="1" x14ac:dyDescent="0.2">
      <c r="A1966"/>
      <c r="B1966" s="224">
        <v>1</v>
      </c>
      <c r="C1966" s="383">
        <v>54</v>
      </c>
      <c r="D1966" s="20" t="s">
        <v>24</v>
      </c>
      <c r="E1966" s="225">
        <v>40051</v>
      </c>
      <c r="F1966"/>
      <c r="G1966" s="224">
        <v>1</v>
      </c>
      <c r="H1966" s="20">
        <v>127</v>
      </c>
      <c r="I1966" s="20">
        <v>54</v>
      </c>
      <c r="J1966" s="20">
        <v>54</v>
      </c>
      <c r="K1966" s="20">
        <v>0</v>
      </c>
      <c r="L1966" s="156">
        <v>40052</v>
      </c>
      <c r="N1966" s="224">
        <v>1</v>
      </c>
      <c r="O1966" s="20">
        <v>54</v>
      </c>
      <c r="P1966" s="20">
        <v>54</v>
      </c>
      <c r="Q1966" s="20">
        <v>0</v>
      </c>
      <c r="R1966" s="20">
        <v>54</v>
      </c>
      <c r="S1966" s="4">
        <v>0</v>
      </c>
      <c r="T1966" s="4">
        <v>0</v>
      </c>
      <c r="U1966" s="153">
        <v>40052</v>
      </c>
      <c r="V1966" s="106">
        <v>1</v>
      </c>
      <c r="W1966" s="20">
        <v>54</v>
      </c>
      <c r="X1966" s="437" t="str">
        <f t="shared" si="234"/>
        <v>OK</v>
      </c>
      <c r="Y1966" s="334">
        <f t="shared" si="237"/>
        <v>0</v>
      </c>
      <c r="Z1966" s="20" t="str">
        <f t="shared" si="235"/>
        <v>White</v>
      </c>
      <c r="AA1966" s="75">
        <v>40058</v>
      </c>
      <c r="AB1966" s="1219">
        <f>SUM(W1966:W1975)</f>
        <v>619</v>
      </c>
      <c r="AC1966" s="147">
        <f t="shared" si="238"/>
        <v>6</v>
      </c>
      <c r="AD1966" s="20" t="str">
        <f t="shared" si="236"/>
        <v>OK</v>
      </c>
      <c r="AE1966" s="11" t="str">
        <f t="shared" si="239"/>
        <v>-</v>
      </c>
      <c r="AF1966" s="20" t="e">
        <f>IF(#REF!="","",AA1966-#REF!)</f>
        <v>#REF!</v>
      </c>
      <c r="AG1966" s="97"/>
      <c r="AH1966" s="62"/>
      <c r="AI1966"/>
      <c r="AJ1966"/>
    </row>
    <row r="1967" spans="1:36" s="32" customFormat="1" hidden="1" outlineLevel="1" x14ac:dyDescent="0.2">
      <c r="A1967"/>
      <c r="B1967" s="224">
        <v>2</v>
      </c>
      <c r="C1967" s="383">
        <v>9</v>
      </c>
      <c r="D1967" s="20" t="s">
        <v>25</v>
      </c>
      <c r="E1967" s="225">
        <v>40051</v>
      </c>
      <c r="F1967"/>
      <c r="G1967" s="224">
        <v>2</v>
      </c>
      <c r="H1967" s="20">
        <v>9</v>
      </c>
      <c r="I1967" s="20">
        <v>9</v>
      </c>
      <c r="J1967" s="20">
        <v>9</v>
      </c>
      <c r="K1967" s="20">
        <v>0</v>
      </c>
      <c r="L1967" s="156">
        <v>40052</v>
      </c>
      <c r="N1967" s="224">
        <v>2</v>
      </c>
      <c r="O1967" s="20">
        <v>9</v>
      </c>
      <c r="P1967" s="20">
        <v>9</v>
      </c>
      <c r="Q1967" s="20">
        <v>0</v>
      </c>
      <c r="R1967" s="20">
        <v>9</v>
      </c>
      <c r="S1967" s="4">
        <v>0</v>
      </c>
      <c r="T1967" s="4">
        <v>0</v>
      </c>
      <c r="U1967" s="153">
        <v>40052</v>
      </c>
      <c r="V1967" s="106">
        <v>2</v>
      </c>
      <c r="W1967" s="20">
        <v>9</v>
      </c>
      <c r="X1967" s="437" t="str">
        <f t="shared" si="234"/>
        <v>OK</v>
      </c>
      <c r="Y1967" s="334">
        <f t="shared" si="237"/>
        <v>0</v>
      </c>
      <c r="Z1967" s="20" t="str">
        <f t="shared" si="235"/>
        <v>Green</v>
      </c>
      <c r="AA1967" s="75">
        <v>40058</v>
      </c>
      <c r="AB1967" s="1220"/>
      <c r="AC1967" s="147">
        <f t="shared" si="238"/>
        <v>6</v>
      </c>
      <c r="AD1967" s="20" t="str">
        <f t="shared" si="236"/>
        <v>OK</v>
      </c>
      <c r="AE1967" s="11" t="str">
        <f t="shared" si="239"/>
        <v>-</v>
      </c>
      <c r="AF1967" s="20" t="e">
        <f>IF(#REF!="","",AA1967-#REF!)</f>
        <v>#REF!</v>
      </c>
      <c r="AG1967" s="97"/>
      <c r="AH1967" s="62"/>
      <c r="AI1967"/>
      <c r="AJ1967"/>
    </row>
    <row r="1968" spans="1:36" s="32" customFormat="1" hidden="1" outlineLevel="1" x14ac:dyDescent="0.2">
      <c r="A1968"/>
      <c r="B1968" s="224">
        <v>3</v>
      </c>
      <c r="C1968" s="383">
        <v>42</v>
      </c>
      <c r="D1968" s="20" t="s">
        <v>26</v>
      </c>
      <c r="E1968" s="225">
        <v>40051</v>
      </c>
      <c r="F1968"/>
      <c r="G1968" s="224">
        <v>3</v>
      </c>
      <c r="H1968" s="20">
        <v>42</v>
      </c>
      <c r="I1968" s="20">
        <v>42</v>
      </c>
      <c r="J1968" s="20">
        <v>42</v>
      </c>
      <c r="K1968" s="20">
        <v>0</v>
      </c>
      <c r="L1968" s="156">
        <v>40052</v>
      </c>
      <c r="N1968" s="224">
        <v>3</v>
      </c>
      <c r="O1968" s="20">
        <v>42</v>
      </c>
      <c r="P1968" s="20">
        <v>42</v>
      </c>
      <c r="Q1968" s="20">
        <v>0</v>
      </c>
      <c r="R1968" s="20">
        <v>42</v>
      </c>
      <c r="S1968" s="4">
        <v>0</v>
      </c>
      <c r="T1968" s="4">
        <v>0</v>
      </c>
      <c r="U1968" s="153">
        <v>40052</v>
      </c>
      <c r="V1968" s="106">
        <v>3</v>
      </c>
      <c r="W1968" s="20">
        <v>42</v>
      </c>
      <c r="X1968" s="437" t="str">
        <f t="shared" si="234"/>
        <v>OK</v>
      </c>
      <c r="Y1968" s="334">
        <f t="shared" si="237"/>
        <v>0</v>
      </c>
      <c r="Z1968" s="20" t="str">
        <f t="shared" si="235"/>
        <v>Black</v>
      </c>
      <c r="AA1968" s="75">
        <v>40072</v>
      </c>
      <c r="AB1968" s="1220"/>
      <c r="AC1968" s="147">
        <f t="shared" si="238"/>
        <v>20</v>
      </c>
      <c r="AD1968" s="20" t="str">
        <f t="shared" si="236"/>
        <v>OK</v>
      </c>
      <c r="AE1968" s="11" t="str">
        <f t="shared" si="239"/>
        <v>-</v>
      </c>
      <c r="AF1968" s="20" t="e">
        <f>IF(#REF!="","",AA1968-#REF!)</f>
        <v>#REF!</v>
      </c>
      <c r="AG1968" s="97"/>
      <c r="AH1968" s="62"/>
      <c r="AI1968"/>
      <c r="AJ1968"/>
    </row>
    <row r="1969" spans="1:36" s="32" customFormat="1" hidden="1" outlineLevel="1" x14ac:dyDescent="0.2">
      <c r="A1969"/>
      <c r="B1969" s="224">
        <v>4</v>
      </c>
      <c r="C1969" s="383">
        <v>17</v>
      </c>
      <c r="D1969" s="20" t="s">
        <v>29</v>
      </c>
      <c r="E1969" s="225">
        <v>40051</v>
      </c>
      <c r="F1969"/>
      <c r="G1969" s="224">
        <v>4</v>
      </c>
      <c r="H1969" s="20">
        <v>17</v>
      </c>
      <c r="I1969" s="20">
        <v>17</v>
      </c>
      <c r="J1969" s="20">
        <v>17</v>
      </c>
      <c r="K1969" s="20">
        <v>0</v>
      </c>
      <c r="L1969" s="156">
        <v>40052</v>
      </c>
      <c r="N1969" s="224">
        <v>4</v>
      </c>
      <c r="O1969" s="20">
        <v>17</v>
      </c>
      <c r="P1969" s="20">
        <v>17</v>
      </c>
      <c r="Q1969" s="20">
        <v>0</v>
      </c>
      <c r="R1969" s="20">
        <v>17</v>
      </c>
      <c r="S1969" s="4">
        <v>0</v>
      </c>
      <c r="T1969" s="4">
        <v>0</v>
      </c>
      <c r="U1969" s="153">
        <v>40052</v>
      </c>
      <c r="V1969" s="106">
        <v>4</v>
      </c>
      <c r="W1969" s="20">
        <v>17</v>
      </c>
      <c r="X1969" s="437" t="str">
        <f t="shared" si="234"/>
        <v>OK</v>
      </c>
      <c r="Y1969" s="334">
        <f t="shared" si="237"/>
        <v>0</v>
      </c>
      <c r="Z1969" s="20" t="str">
        <f t="shared" si="235"/>
        <v>Credial</v>
      </c>
      <c r="AA1969" s="75">
        <v>40058</v>
      </c>
      <c r="AB1969" s="1220"/>
      <c r="AC1969" s="147">
        <f t="shared" si="238"/>
        <v>6</v>
      </c>
      <c r="AD1969" s="20" t="str">
        <f t="shared" si="236"/>
        <v>OK</v>
      </c>
      <c r="AE1969" s="11" t="str">
        <f t="shared" si="239"/>
        <v>-</v>
      </c>
      <c r="AF1969" s="20" t="e">
        <f>IF(#REF!="","",AA1969-#REF!)</f>
        <v>#REF!</v>
      </c>
      <c r="AG1969" s="97"/>
      <c r="AH1969" s="62"/>
      <c r="AI1969"/>
      <c r="AJ1969"/>
    </row>
    <row r="1970" spans="1:36" s="32" customFormat="1" hidden="1" outlineLevel="1" x14ac:dyDescent="0.2">
      <c r="A1970"/>
      <c r="B1970" s="224">
        <v>5</v>
      </c>
      <c r="C1970" s="383">
        <v>275</v>
      </c>
      <c r="D1970" s="20" t="s">
        <v>54</v>
      </c>
      <c r="E1970" s="225">
        <v>40051</v>
      </c>
      <c r="F1970"/>
      <c r="G1970" s="224">
        <v>5</v>
      </c>
      <c r="H1970" s="20">
        <v>275</v>
      </c>
      <c r="I1970" s="20">
        <v>275</v>
      </c>
      <c r="J1970" s="20">
        <v>275</v>
      </c>
      <c r="K1970" s="20">
        <v>0</v>
      </c>
      <c r="L1970" s="156">
        <v>40052</v>
      </c>
      <c r="N1970" s="224">
        <v>5</v>
      </c>
      <c r="O1970" s="20">
        <v>275</v>
      </c>
      <c r="P1970" s="20">
        <v>275</v>
      </c>
      <c r="Q1970" s="20">
        <v>0</v>
      </c>
      <c r="R1970" s="20">
        <v>275</v>
      </c>
      <c r="S1970" s="4">
        <v>0</v>
      </c>
      <c r="T1970" s="4">
        <v>0</v>
      </c>
      <c r="U1970" s="153">
        <v>40052</v>
      </c>
      <c r="V1970" s="106">
        <v>5</v>
      </c>
      <c r="W1970" s="20">
        <v>275</v>
      </c>
      <c r="X1970" s="437" t="str">
        <f t="shared" si="234"/>
        <v>OK</v>
      </c>
      <c r="Y1970" s="334">
        <f t="shared" si="237"/>
        <v>0</v>
      </c>
      <c r="Z1970" s="20" t="str">
        <f t="shared" si="235"/>
        <v>Ikea</v>
      </c>
      <c r="AA1970" s="75">
        <v>40058</v>
      </c>
      <c r="AB1970" s="1220"/>
      <c r="AC1970" s="147">
        <f t="shared" si="238"/>
        <v>6</v>
      </c>
      <c r="AD1970" s="20" t="str">
        <f t="shared" si="236"/>
        <v>OK</v>
      </c>
      <c r="AE1970" s="11" t="str">
        <f t="shared" si="239"/>
        <v>-</v>
      </c>
      <c r="AF1970" s="20" t="e">
        <f>IF(#REF!="","",AA1970-#REF!)</f>
        <v>#REF!</v>
      </c>
      <c r="AG1970" s="97"/>
      <c r="AH1970" s="62"/>
      <c r="AI1970"/>
      <c r="AJ1970"/>
    </row>
    <row r="1971" spans="1:36" s="32" customFormat="1" hidden="1" outlineLevel="1" x14ac:dyDescent="0.2">
      <c r="A1971"/>
      <c r="B1971" s="224">
        <v>6</v>
      </c>
      <c r="C1971" s="383">
        <v>15</v>
      </c>
      <c r="D1971" s="20" t="s">
        <v>31</v>
      </c>
      <c r="E1971" s="225">
        <v>40051</v>
      </c>
      <c r="F1971"/>
      <c r="G1971" s="224">
        <v>6</v>
      </c>
      <c r="H1971" s="20">
        <v>15</v>
      </c>
      <c r="I1971" s="20">
        <v>15</v>
      </c>
      <c r="J1971" s="20">
        <v>15</v>
      </c>
      <c r="K1971" s="20">
        <v>0</v>
      </c>
      <c r="L1971" s="156">
        <v>40052</v>
      </c>
      <c r="N1971" s="224">
        <v>6</v>
      </c>
      <c r="O1971" s="20">
        <v>15</v>
      </c>
      <c r="P1971" s="20">
        <v>15</v>
      </c>
      <c r="Q1971" s="20">
        <v>0</v>
      </c>
      <c r="R1971" s="20">
        <v>15</v>
      </c>
      <c r="S1971" s="4">
        <v>0</v>
      </c>
      <c r="T1971" s="4">
        <v>0</v>
      </c>
      <c r="U1971" s="153">
        <v>40052</v>
      </c>
      <c r="V1971" s="106">
        <v>6</v>
      </c>
      <c r="W1971" s="20">
        <v>15</v>
      </c>
      <c r="X1971" s="437" t="str">
        <f t="shared" si="234"/>
        <v>OK</v>
      </c>
      <c r="Y1971" s="334">
        <f t="shared" si="237"/>
        <v>0</v>
      </c>
      <c r="Z1971" s="20" t="str">
        <f t="shared" si="235"/>
        <v>Moviflor</v>
      </c>
      <c r="AA1971" s="75">
        <v>40058</v>
      </c>
      <c r="AB1971" s="1220"/>
      <c r="AC1971" s="147">
        <f t="shared" si="238"/>
        <v>6</v>
      </c>
      <c r="AD1971" s="20" t="str">
        <f t="shared" si="236"/>
        <v>OK</v>
      </c>
      <c r="AE1971" s="11" t="str">
        <f t="shared" si="239"/>
        <v>-</v>
      </c>
      <c r="AF1971" s="20" t="e">
        <f>IF(#REF!="","",AA1971-#REF!)</f>
        <v>#REF!</v>
      </c>
      <c r="AG1971" s="97"/>
      <c r="AH1971" s="62"/>
      <c r="AI1971"/>
      <c r="AJ1971"/>
    </row>
    <row r="1972" spans="1:36" s="32" customFormat="1" hidden="1" outlineLevel="1" x14ac:dyDescent="0.2">
      <c r="A1972"/>
      <c r="B1972" s="224">
        <v>7</v>
      </c>
      <c r="C1972" s="383">
        <v>200</v>
      </c>
      <c r="D1972" s="20" t="s">
        <v>32</v>
      </c>
      <c r="E1972" s="225">
        <v>40051</v>
      </c>
      <c r="F1972"/>
      <c r="G1972" s="224">
        <v>7</v>
      </c>
      <c r="H1972" s="20">
        <v>200</v>
      </c>
      <c r="I1972" s="20">
        <v>200</v>
      </c>
      <c r="J1972" s="20">
        <v>200</v>
      </c>
      <c r="K1972" s="20">
        <v>0</v>
      </c>
      <c r="L1972" s="156">
        <v>40052</v>
      </c>
      <c r="N1972" s="224">
        <v>7</v>
      </c>
      <c r="O1972" s="20">
        <v>200</v>
      </c>
      <c r="P1972" s="20">
        <v>200</v>
      </c>
      <c r="Q1972" s="20">
        <v>0</v>
      </c>
      <c r="R1972" s="20">
        <v>200</v>
      </c>
      <c r="S1972" s="4">
        <v>0</v>
      </c>
      <c r="T1972" s="4">
        <v>0</v>
      </c>
      <c r="U1972" s="153">
        <v>40052</v>
      </c>
      <c r="V1972" s="106">
        <v>7</v>
      </c>
      <c r="W1972" s="20">
        <v>200</v>
      </c>
      <c r="X1972" s="437" t="str">
        <f t="shared" si="234"/>
        <v>OK</v>
      </c>
      <c r="Y1972" s="334">
        <f t="shared" si="237"/>
        <v>0</v>
      </c>
      <c r="Z1972" s="20" t="str">
        <f t="shared" si="235"/>
        <v>Conforama</v>
      </c>
      <c r="AA1972" s="75">
        <v>40058</v>
      </c>
      <c r="AB1972" s="1220"/>
      <c r="AC1972" s="147">
        <f t="shared" si="238"/>
        <v>6</v>
      </c>
      <c r="AD1972" s="20" t="str">
        <f t="shared" si="236"/>
        <v>OK</v>
      </c>
      <c r="AE1972" s="11" t="str">
        <f t="shared" si="239"/>
        <v>-</v>
      </c>
      <c r="AF1972" s="20" t="e">
        <f>IF(#REF!="","",AA1972-#REF!)</f>
        <v>#REF!</v>
      </c>
      <c r="AG1972" s="97"/>
      <c r="AH1972" s="62"/>
      <c r="AI1972"/>
      <c r="AJ1972"/>
    </row>
    <row r="1973" spans="1:36" s="32" customFormat="1" hidden="1" outlineLevel="1" x14ac:dyDescent="0.2">
      <c r="A1973"/>
      <c r="B1973" s="224">
        <v>8</v>
      </c>
      <c r="C1973" s="383">
        <v>5</v>
      </c>
      <c r="D1973" s="20" t="s">
        <v>34</v>
      </c>
      <c r="E1973" s="225">
        <v>40051</v>
      </c>
      <c r="F1973"/>
      <c r="G1973" s="224">
        <v>8</v>
      </c>
      <c r="H1973" s="20">
        <v>5</v>
      </c>
      <c r="I1973" s="20">
        <v>5</v>
      </c>
      <c r="J1973" s="20">
        <v>5</v>
      </c>
      <c r="K1973" s="20">
        <v>0</v>
      </c>
      <c r="L1973" s="156">
        <v>40052</v>
      </c>
      <c r="N1973" s="224">
        <v>8</v>
      </c>
      <c r="O1973" s="20">
        <v>5</v>
      </c>
      <c r="P1973" s="20">
        <v>5</v>
      </c>
      <c r="Q1973" s="20">
        <v>0</v>
      </c>
      <c r="R1973" s="20">
        <v>5</v>
      </c>
      <c r="S1973" s="4">
        <v>0</v>
      </c>
      <c r="T1973" s="4">
        <v>0</v>
      </c>
      <c r="U1973" s="153">
        <v>40052</v>
      </c>
      <c r="V1973" s="106">
        <v>8</v>
      </c>
      <c r="W1973" s="20">
        <v>5</v>
      </c>
      <c r="X1973" s="437" t="str">
        <f t="shared" si="234"/>
        <v>OK</v>
      </c>
      <c r="Y1973" s="334">
        <f t="shared" si="237"/>
        <v>0</v>
      </c>
      <c r="Z1973" s="20" t="str">
        <f t="shared" si="235"/>
        <v>Euronics</v>
      </c>
      <c r="AA1973" s="75">
        <v>40058</v>
      </c>
      <c r="AB1973" s="1220"/>
      <c r="AC1973" s="147">
        <f t="shared" si="238"/>
        <v>6</v>
      </c>
      <c r="AD1973" s="20" t="str">
        <f t="shared" si="236"/>
        <v>OK</v>
      </c>
      <c r="AE1973" s="11" t="str">
        <f t="shared" si="239"/>
        <v>-</v>
      </c>
      <c r="AF1973" s="20" t="e">
        <f>IF(#REF!="","",AA1973-#REF!)</f>
        <v>#REF!</v>
      </c>
      <c r="AG1973" s="97"/>
      <c r="AH1973" s="62"/>
      <c r="AI1973"/>
      <c r="AJ1973"/>
    </row>
    <row r="1974" spans="1:36" s="32" customFormat="1" hidden="1" outlineLevel="1" x14ac:dyDescent="0.2">
      <c r="A1974"/>
      <c r="B1974" s="224">
        <v>9</v>
      </c>
      <c r="C1974" s="383">
        <v>1</v>
      </c>
      <c r="D1974" s="20" t="s">
        <v>35</v>
      </c>
      <c r="E1974" s="225">
        <v>40051</v>
      </c>
      <c r="F1974"/>
      <c r="G1974" s="224">
        <v>9</v>
      </c>
      <c r="H1974" s="20">
        <v>1</v>
      </c>
      <c r="I1974" s="20">
        <v>1</v>
      </c>
      <c r="J1974" s="20">
        <v>1</v>
      </c>
      <c r="K1974" s="20">
        <v>0</v>
      </c>
      <c r="L1974" s="156">
        <v>40052</v>
      </c>
      <c r="N1974" s="224">
        <v>9</v>
      </c>
      <c r="O1974" s="20">
        <v>1</v>
      </c>
      <c r="P1974" s="20">
        <v>1</v>
      </c>
      <c r="Q1974" s="20">
        <v>0</v>
      </c>
      <c r="R1974" s="20">
        <v>1</v>
      </c>
      <c r="S1974" s="4">
        <v>0</v>
      </c>
      <c r="T1974" s="4">
        <v>0</v>
      </c>
      <c r="U1974" s="153">
        <v>40052</v>
      </c>
      <c r="V1974" s="106">
        <v>9</v>
      </c>
      <c r="W1974" s="20">
        <v>1</v>
      </c>
      <c r="X1974" s="437" t="str">
        <f t="shared" si="234"/>
        <v>OK</v>
      </c>
      <c r="Y1974" s="334">
        <f t="shared" si="237"/>
        <v>0</v>
      </c>
      <c r="Z1974" s="20" t="str">
        <f t="shared" si="235"/>
        <v>Tien 21</v>
      </c>
      <c r="AA1974" s="75">
        <v>40058</v>
      </c>
      <c r="AB1974" s="1220"/>
      <c r="AC1974" s="147">
        <f t="shared" si="238"/>
        <v>6</v>
      </c>
      <c r="AD1974" s="20" t="str">
        <f t="shared" si="236"/>
        <v>OK</v>
      </c>
      <c r="AE1974" s="11" t="str">
        <f t="shared" si="239"/>
        <v>-</v>
      </c>
      <c r="AF1974" s="20" t="e">
        <f>IF(#REF!="","",AA1974-#REF!)</f>
        <v>#REF!</v>
      </c>
      <c r="AG1974" s="97"/>
      <c r="AH1974" s="62"/>
      <c r="AI1974"/>
      <c r="AJ1974"/>
    </row>
    <row r="1975" spans="1:36" s="32" customFormat="1" hidden="1" outlineLevel="1" x14ac:dyDescent="0.2">
      <c r="A1975"/>
      <c r="B1975" s="235">
        <v>10</v>
      </c>
      <c r="C1975" s="404">
        <v>1</v>
      </c>
      <c r="D1975" s="21" t="s">
        <v>36</v>
      </c>
      <c r="E1975" s="225">
        <v>40051</v>
      </c>
      <c r="F1975"/>
      <c r="G1975" s="235">
        <v>10</v>
      </c>
      <c r="H1975" s="21">
        <v>1</v>
      </c>
      <c r="I1975" s="21">
        <v>1</v>
      </c>
      <c r="J1975" s="21">
        <v>1</v>
      </c>
      <c r="K1975" s="21">
        <v>0</v>
      </c>
      <c r="L1975" s="157">
        <v>40052</v>
      </c>
      <c r="N1975" s="235">
        <v>10</v>
      </c>
      <c r="O1975" s="21">
        <v>1</v>
      </c>
      <c r="P1975" s="21">
        <v>1</v>
      </c>
      <c r="Q1975" s="21">
        <v>0</v>
      </c>
      <c r="R1975" s="21">
        <v>1</v>
      </c>
      <c r="S1975" s="14">
        <v>0</v>
      </c>
      <c r="T1975" s="14">
        <v>0</v>
      </c>
      <c r="U1975" s="153">
        <v>40052</v>
      </c>
      <c r="V1975" s="108">
        <v>10</v>
      </c>
      <c r="W1975" s="21">
        <v>1</v>
      </c>
      <c r="X1975" s="437" t="str">
        <f t="shared" si="234"/>
        <v>OK</v>
      </c>
      <c r="Y1975" s="334">
        <f t="shared" si="237"/>
        <v>0</v>
      </c>
      <c r="Z1975" s="21" t="str">
        <f t="shared" si="235"/>
        <v>Confort</v>
      </c>
      <c r="AA1975" s="75">
        <v>40058</v>
      </c>
      <c r="AB1975" s="1221"/>
      <c r="AC1975" s="147">
        <f t="shared" si="238"/>
        <v>6</v>
      </c>
      <c r="AD1975" s="20" t="str">
        <f t="shared" si="236"/>
        <v>OK</v>
      </c>
      <c r="AE1975" s="11" t="str">
        <f t="shared" si="239"/>
        <v>-</v>
      </c>
      <c r="AF1975" s="20" t="e">
        <f>IF(#REF!="","",AA1975-#REF!)</f>
        <v>#REF!</v>
      </c>
      <c r="AG1975" s="97"/>
      <c r="AH1975" s="62"/>
      <c r="AI1975"/>
      <c r="AJ1975"/>
    </row>
    <row r="1976" spans="1:36" s="32" customFormat="1" hidden="1" outlineLevel="1" x14ac:dyDescent="0.2">
      <c r="A1976"/>
      <c r="B1976" s="224">
        <v>1</v>
      </c>
      <c r="C1976" s="383">
        <v>14</v>
      </c>
      <c r="D1976" s="20" t="s">
        <v>24</v>
      </c>
      <c r="E1976" s="225">
        <v>40053</v>
      </c>
      <c r="F1976"/>
      <c r="G1976" s="19">
        <v>1</v>
      </c>
      <c r="H1976" s="20">
        <v>14</v>
      </c>
      <c r="I1976" s="20">
        <v>14</v>
      </c>
      <c r="J1976" s="20">
        <v>14</v>
      </c>
      <c r="K1976" s="20">
        <v>0</v>
      </c>
      <c r="L1976" s="156">
        <v>40056</v>
      </c>
      <c r="N1976" s="19">
        <v>1</v>
      </c>
      <c r="O1976" s="20">
        <v>14</v>
      </c>
      <c r="P1976" s="20">
        <v>14</v>
      </c>
      <c r="Q1976" s="20">
        <v>0</v>
      </c>
      <c r="R1976" s="20">
        <v>14</v>
      </c>
      <c r="S1976" s="4">
        <v>0</v>
      </c>
      <c r="T1976" s="4">
        <v>0</v>
      </c>
      <c r="U1976" s="153">
        <v>40056</v>
      </c>
      <c r="V1976" s="19">
        <v>1</v>
      </c>
      <c r="W1976" s="20">
        <v>14</v>
      </c>
      <c r="X1976" s="437" t="str">
        <f t="shared" si="234"/>
        <v>OK</v>
      </c>
      <c r="Y1976" s="334">
        <f t="shared" si="237"/>
        <v>0</v>
      </c>
      <c r="Z1976" s="20" t="str">
        <f t="shared" si="235"/>
        <v>White</v>
      </c>
      <c r="AA1976" s="75">
        <v>40059</v>
      </c>
      <c r="AB1976" s="1219">
        <f>SUM(W1976:W1983)</f>
        <v>329</v>
      </c>
      <c r="AC1976" s="147">
        <f t="shared" si="238"/>
        <v>5</v>
      </c>
      <c r="AD1976" s="20" t="str">
        <f t="shared" si="236"/>
        <v>OK</v>
      </c>
      <c r="AE1976" s="11" t="str">
        <f t="shared" si="239"/>
        <v>-</v>
      </c>
      <c r="AF1976" s="20" t="e">
        <f>IF(#REF!="","",AA1976-#REF!)</f>
        <v>#REF!</v>
      </c>
      <c r="AG1976" s="97"/>
      <c r="AH1976" s="62"/>
      <c r="AI1976"/>
      <c r="AJ1976"/>
    </row>
    <row r="1977" spans="1:36" s="32" customFormat="1" hidden="1" outlineLevel="1" x14ac:dyDescent="0.2">
      <c r="A1977"/>
      <c r="B1977" s="224">
        <v>2</v>
      </c>
      <c r="C1977" s="383">
        <v>4</v>
      </c>
      <c r="D1977" s="20" t="s">
        <v>25</v>
      </c>
      <c r="E1977" s="225">
        <v>40053</v>
      </c>
      <c r="F1977"/>
      <c r="G1977" s="19">
        <v>2</v>
      </c>
      <c r="H1977" s="20">
        <v>4</v>
      </c>
      <c r="I1977" s="20">
        <v>4</v>
      </c>
      <c r="J1977" s="20">
        <v>4</v>
      </c>
      <c r="K1977" s="20">
        <v>0</v>
      </c>
      <c r="L1977" s="156">
        <v>40056</v>
      </c>
      <c r="N1977" s="19">
        <v>2</v>
      </c>
      <c r="O1977" s="20">
        <v>4</v>
      </c>
      <c r="P1977" s="20">
        <v>4</v>
      </c>
      <c r="Q1977" s="20">
        <v>0</v>
      </c>
      <c r="R1977" s="20">
        <v>4</v>
      </c>
      <c r="S1977" s="4">
        <v>0</v>
      </c>
      <c r="T1977" s="4">
        <v>0</v>
      </c>
      <c r="U1977" s="153">
        <v>40056</v>
      </c>
      <c r="V1977" s="19">
        <v>2</v>
      </c>
      <c r="W1977" s="20">
        <v>4</v>
      </c>
      <c r="X1977" s="437" t="str">
        <f t="shared" si="234"/>
        <v>OK</v>
      </c>
      <c r="Y1977" s="334">
        <f t="shared" si="237"/>
        <v>0</v>
      </c>
      <c r="Z1977" s="20" t="str">
        <f t="shared" si="235"/>
        <v>Green</v>
      </c>
      <c r="AA1977" s="75">
        <v>40059</v>
      </c>
      <c r="AB1977" s="1220"/>
      <c r="AC1977" s="147">
        <f t="shared" si="238"/>
        <v>5</v>
      </c>
      <c r="AD1977" s="20" t="str">
        <f t="shared" si="236"/>
        <v>OK</v>
      </c>
      <c r="AE1977" s="11" t="str">
        <f t="shared" si="239"/>
        <v>-</v>
      </c>
      <c r="AF1977" s="20" t="e">
        <f>IF(#REF!="","",AA1977-#REF!)</f>
        <v>#REF!</v>
      </c>
      <c r="AG1977" s="97"/>
      <c r="AH1977" s="62"/>
      <c r="AI1977"/>
      <c r="AJ1977"/>
    </row>
    <row r="1978" spans="1:36" s="32" customFormat="1" hidden="1" outlineLevel="1" x14ac:dyDescent="0.2">
      <c r="A1978"/>
      <c r="B1978" s="224">
        <v>3</v>
      </c>
      <c r="C1978" s="383">
        <v>18</v>
      </c>
      <c r="D1978" s="20" t="s">
        <v>26</v>
      </c>
      <c r="E1978" s="225">
        <v>40053</v>
      </c>
      <c r="F1978"/>
      <c r="G1978" s="19">
        <v>3</v>
      </c>
      <c r="H1978" s="20">
        <v>18</v>
      </c>
      <c r="I1978" s="20">
        <v>18</v>
      </c>
      <c r="J1978" s="20">
        <v>18</v>
      </c>
      <c r="K1978" s="20">
        <v>0</v>
      </c>
      <c r="L1978" s="156">
        <v>40056</v>
      </c>
      <c r="N1978" s="19">
        <v>3</v>
      </c>
      <c r="O1978" s="20">
        <v>18</v>
      </c>
      <c r="P1978" s="20">
        <v>18</v>
      </c>
      <c r="Q1978" s="20">
        <v>0</v>
      </c>
      <c r="R1978" s="20">
        <v>18</v>
      </c>
      <c r="S1978" s="4">
        <v>0</v>
      </c>
      <c r="T1978" s="4">
        <v>0</v>
      </c>
      <c r="U1978" s="153">
        <v>40056</v>
      </c>
      <c r="V1978" s="19">
        <v>3</v>
      </c>
      <c r="W1978" s="20">
        <v>18</v>
      </c>
      <c r="X1978" s="437" t="str">
        <f t="shared" si="234"/>
        <v>OK</v>
      </c>
      <c r="Y1978" s="334">
        <f t="shared" si="237"/>
        <v>0</v>
      </c>
      <c r="Z1978" s="20" t="str">
        <f t="shared" si="235"/>
        <v>Black</v>
      </c>
      <c r="AA1978" s="75">
        <v>40059</v>
      </c>
      <c r="AB1978" s="1220"/>
      <c r="AC1978" s="147">
        <f t="shared" si="238"/>
        <v>5</v>
      </c>
      <c r="AD1978" s="20" t="str">
        <f t="shared" si="236"/>
        <v>OK</v>
      </c>
      <c r="AE1978" s="11" t="str">
        <f t="shared" si="239"/>
        <v>-</v>
      </c>
      <c r="AF1978" s="20" t="e">
        <f>IF(#REF!="","",AA1978-#REF!)</f>
        <v>#REF!</v>
      </c>
      <c r="AG1978" s="97"/>
      <c r="AH1978" s="62"/>
      <c r="AI1978"/>
      <c r="AJ1978"/>
    </row>
    <row r="1979" spans="1:36" s="32" customFormat="1" hidden="1" outlineLevel="1" x14ac:dyDescent="0.2">
      <c r="A1979"/>
      <c r="B1979" s="224">
        <v>4</v>
      </c>
      <c r="C1979" s="383">
        <v>4</v>
      </c>
      <c r="D1979" s="20" t="s">
        <v>29</v>
      </c>
      <c r="E1979" s="225">
        <v>40053</v>
      </c>
      <c r="F1979"/>
      <c r="G1979" s="19">
        <v>4</v>
      </c>
      <c r="H1979" s="20">
        <v>4</v>
      </c>
      <c r="I1979" s="20">
        <v>4</v>
      </c>
      <c r="J1979" s="20">
        <v>4</v>
      </c>
      <c r="K1979" s="20">
        <v>0</v>
      </c>
      <c r="L1979" s="156">
        <v>40056</v>
      </c>
      <c r="N1979" s="19">
        <v>4</v>
      </c>
      <c r="O1979" s="20">
        <v>4</v>
      </c>
      <c r="P1979" s="20">
        <v>4</v>
      </c>
      <c r="Q1979" s="20">
        <v>0</v>
      </c>
      <c r="R1979" s="20">
        <v>4</v>
      </c>
      <c r="S1979" s="4">
        <v>0</v>
      </c>
      <c r="T1979" s="4">
        <v>0</v>
      </c>
      <c r="U1979" s="153">
        <v>40056</v>
      </c>
      <c r="V1979" s="19">
        <v>4</v>
      </c>
      <c r="W1979" s="20">
        <v>4</v>
      </c>
      <c r="X1979" s="437" t="str">
        <f t="shared" si="234"/>
        <v>OK</v>
      </c>
      <c r="Y1979" s="334">
        <f t="shared" si="237"/>
        <v>0</v>
      </c>
      <c r="Z1979" s="20" t="str">
        <f t="shared" si="235"/>
        <v>Credial</v>
      </c>
      <c r="AA1979" s="75">
        <v>40059</v>
      </c>
      <c r="AB1979" s="1220"/>
      <c r="AC1979" s="147">
        <f t="shared" si="238"/>
        <v>5</v>
      </c>
      <c r="AD1979" s="20" t="str">
        <f t="shared" si="236"/>
        <v>OK</v>
      </c>
      <c r="AE1979" s="11" t="str">
        <f t="shared" si="239"/>
        <v>-</v>
      </c>
      <c r="AF1979" s="20" t="e">
        <f>IF(#REF!="","",AA1979-#REF!)</f>
        <v>#REF!</v>
      </c>
      <c r="AG1979" s="97"/>
      <c r="AH1979" s="62"/>
      <c r="AI1979"/>
      <c r="AJ1979"/>
    </row>
    <row r="1980" spans="1:36" s="32" customFormat="1" hidden="1" outlineLevel="1" x14ac:dyDescent="0.2">
      <c r="A1980"/>
      <c r="B1980" s="224">
        <v>5</v>
      </c>
      <c r="C1980" s="383">
        <v>176</v>
      </c>
      <c r="D1980" s="20" t="s">
        <v>54</v>
      </c>
      <c r="E1980" s="225">
        <v>40053</v>
      </c>
      <c r="F1980"/>
      <c r="G1980" s="19">
        <v>5</v>
      </c>
      <c r="H1980" s="20">
        <v>176</v>
      </c>
      <c r="I1980" s="20">
        <v>176</v>
      </c>
      <c r="J1980" s="20">
        <v>176</v>
      </c>
      <c r="K1980" s="20">
        <v>0</v>
      </c>
      <c r="L1980" s="156">
        <v>40056</v>
      </c>
      <c r="N1980" s="19">
        <v>5</v>
      </c>
      <c r="O1980" s="20">
        <v>176</v>
      </c>
      <c r="P1980" s="20">
        <v>176</v>
      </c>
      <c r="Q1980" s="20">
        <v>0</v>
      </c>
      <c r="R1980" s="20">
        <v>176</v>
      </c>
      <c r="S1980" s="4">
        <v>0</v>
      </c>
      <c r="T1980" s="4">
        <v>0</v>
      </c>
      <c r="U1980" s="153">
        <v>40056</v>
      </c>
      <c r="V1980" s="19">
        <v>5</v>
      </c>
      <c r="W1980" s="20">
        <v>176</v>
      </c>
      <c r="X1980" s="437" t="str">
        <f t="shared" si="234"/>
        <v>OK</v>
      </c>
      <c r="Y1980" s="334">
        <f t="shared" si="237"/>
        <v>0</v>
      </c>
      <c r="Z1980" s="20" t="str">
        <f t="shared" si="235"/>
        <v>Ikea</v>
      </c>
      <c r="AA1980" s="75">
        <v>40059</v>
      </c>
      <c r="AB1980" s="1220"/>
      <c r="AC1980" s="147">
        <f t="shared" si="238"/>
        <v>5</v>
      </c>
      <c r="AD1980" s="20" t="str">
        <f t="shared" si="236"/>
        <v>OK</v>
      </c>
      <c r="AE1980" s="11" t="str">
        <f t="shared" si="239"/>
        <v>-</v>
      </c>
      <c r="AF1980" s="20" t="e">
        <f>IF(#REF!="","",AA1980-#REF!)</f>
        <v>#REF!</v>
      </c>
      <c r="AG1980" s="97"/>
      <c r="AH1980" s="62"/>
      <c r="AI1980"/>
      <c r="AJ1980"/>
    </row>
    <row r="1981" spans="1:36" s="32" customFormat="1" hidden="1" outlineLevel="1" x14ac:dyDescent="0.2">
      <c r="A1981"/>
      <c r="B1981" s="224">
        <v>6</v>
      </c>
      <c r="C1981" s="383">
        <v>100</v>
      </c>
      <c r="D1981" s="20" t="s">
        <v>32</v>
      </c>
      <c r="E1981" s="225">
        <v>40053</v>
      </c>
      <c r="F1981"/>
      <c r="G1981" s="19">
        <v>6</v>
      </c>
      <c r="H1981" s="20">
        <v>100</v>
      </c>
      <c r="I1981" s="20">
        <v>100</v>
      </c>
      <c r="J1981" s="20">
        <v>100</v>
      </c>
      <c r="K1981" s="20">
        <v>0</v>
      </c>
      <c r="L1981" s="156">
        <v>40056</v>
      </c>
      <c r="N1981" s="19">
        <v>6</v>
      </c>
      <c r="O1981" s="20">
        <v>100</v>
      </c>
      <c r="P1981" s="20">
        <v>100</v>
      </c>
      <c r="Q1981" s="20">
        <v>0</v>
      </c>
      <c r="R1981" s="20">
        <v>100</v>
      </c>
      <c r="S1981" s="4">
        <v>0</v>
      </c>
      <c r="T1981" s="4">
        <v>0</v>
      </c>
      <c r="U1981" s="153">
        <v>40056</v>
      </c>
      <c r="V1981" s="19">
        <v>6</v>
      </c>
      <c r="W1981" s="20">
        <v>100</v>
      </c>
      <c r="X1981" s="437" t="str">
        <f t="shared" si="234"/>
        <v>OK</v>
      </c>
      <c r="Y1981" s="334">
        <f t="shared" si="237"/>
        <v>0</v>
      </c>
      <c r="Z1981" s="20" t="str">
        <f t="shared" si="235"/>
        <v>Conforama</v>
      </c>
      <c r="AA1981" s="75">
        <v>40059</v>
      </c>
      <c r="AB1981" s="1220"/>
      <c r="AC1981" s="147">
        <f t="shared" si="238"/>
        <v>5</v>
      </c>
      <c r="AD1981" s="20" t="str">
        <f t="shared" si="236"/>
        <v>OK</v>
      </c>
      <c r="AE1981" s="11" t="str">
        <f t="shared" si="239"/>
        <v>-</v>
      </c>
      <c r="AF1981" s="20" t="e">
        <f>IF(#REF!="","",AA1981-#REF!)</f>
        <v>#REF!</v>
      </c>
      <c r="AG1981" s="97"/>
      <c r="AH1981" s="62"/>
      <c r="AI1981"/>
      <c r="AJ1981"/>
    </row>
    <row r="1982" spans="1:36" s="32" customFormat="1" hidden="1" outlineLevel="1" x14ac:dyDescent="0.2">
      <c r="A1982"/>
      <c r="B1982" s="224">
        <v>7</v>
      </c>
      <c r="C1982" s="383">
        <v>12</v>
      </c>
      <c r="D1982" s="20" t="s">
        <v>34</v>
      </c>
      <c r="E1982" s="225">
        <v>40053</v>
      </c>
      <c r="F1982"/>
      <c r="G1982" s="19">
        <v>7</v>
      </c>
      <c r="H1982" s="20">
        <v>12</v>
      </c>
      <c r="I1982" s="20">
        <v>12</v>
      </c>
      <c r="J1982" s="20">
        <v>12</v>
      </c>
      <c r="K1982" s="20">
        <v>0</v>
      </c>
      <c r="L1982" s="156">
        <v>40056</v>
      </c>
      <c r="N1982" s="19">
        <v>7</v>
      </c>
      <c r="O1982" s="20">
        <v>12</v>
      </c>
      <c r="P1982" s="20">
        <v>12</v>
      </c>
      <c r="Q1982" s="20">
        <v>0</v>
      </c>
      <c r="R1982" s="20">
        <v>12</v>
      </c>
      <c r="S1982" s="4">
        <v>0</v>
      </c>
      <c r="T1982" s="4">
        <v>0</v>
      </c>
      <c r="U1982" s="153">
        <v>40056</v>
      </c>
      <c r="V1982" s="19">
        <v>7</v>
      </c>
      <c r="W1982" s="20">
        <v>12</v>
      </c>
      <c r="X1982" s="437" t="str">
        <f t="shared" si="234"/>
        <v>OK</v>
      </c>
      <c r="Y1982" s="334">
        <f t="shared" si="237"/>
        <v>0</v>
      </c>
      <c r="Z1982" s="20" t="str">
        <f t="shared" si="235"/>
        <v>Euronics</v>
      </c>
      <c r="AA1982" s="75">
        <v>40059</v>
      </c>
      <c r="AB1982" s="1220"/>
      <c r="AC1982" s="147">
        <f t="shared" si="238"/>
        <v>5</v>
      </c>
      <c r="AD1982" s="20" t="str">
        <f t="shared" si="236"/>
        <v>OK</v>
      </c>
      <c r="AE1982" s="11" t="str">
        <f t="shared" si="239"/>
        <v>-</v>
      </c>
      <c r="AF1982" s="20" t="e">
        <f>IF(#REF!="","",AA1982-#REF!)</f>
        <v>#REF!</v>
      </c>
      <c r="AG1982" s="97"/>
      <c r="AH1982" s="62"/>
      <c r="AI1982"/>
      <c r="AJ1982"/>
    </row>
    <row r="1983" spans="1:36" s="32" customFormat="1" hidden="1" outlineLevel="1" x14ac:dyDescent="0.2">
      <c r="A1983"/>
      <c r="B1983" s="235">
        <v>8</v>
      </c>
      <c r="C1983" s="404">
        <v>1</v>
      </c>
      <c r="D1983" s="21" t="s">
        <v>35</v>
      </c>
      <c r="E1983" s="225">
        <v>40053</v>
      </c>
      <c r="F1983"/>
      <c r="G1983" s="22">
        <v>8</v>
      </c>
      <c r="H1983" s="21">
        <v>1</v>
      </c>
      <c r="I1983" s="21">
        <v>1</v>
      </c>
      <c r="J1983" s="21">
        <v>1</v>
      </c>
      <c r="K1983" s="21">
        <v>0</v>
      </c>
      <c r="L1983" s="157">
        <v>40056</v>
      </c>
      <c r="N1983" s="22">
        <v>8</v>
      </c>
      <c r="O1983" s="21">
        <v>1</v>
      </c>
      <c r="P1983" s="21">
        <v>1</v>
      </c>
      <c r="Q1983" s="21">
        <v>0</v>
      </c>
      <c r="R1983" s="21">
        <v>1</v>
      </c>
      <c r="S1983" s="14">
        <v>0</v>
      </c>
      <c r="T1983" s="14">
        <v>0</v>
      </c>
      <c r="U1983" s="153">
        <v>40056</v>
      </c>
      <c r="V1983" s="22">
        <v>8</v>
      </c>
      <c r="W1983" s="21">
        <v>1</v>
      </c>
      <c r="X1983" s="437" t="str">
        <f t="shared" si="234"/>
        <v>OK</v>
      </c>
      <c r="Y1983" s="334">
        <f t="shared" si="237"/>
        <v>0</v>
      </c>
      <c r="Z1983" s="21" t="str">
        <f t="shared" si="235"/>
        <v>Tien 21</v>
      </c>
      <c r="AA1983" s="75">
        <v>40059</v>
      </c>
      <c r="AB1983" s="1221"/>
      <c r="AC1983" s="147">
        <f t="shared" si="238"/>
        <v>5</v>
      </c>
      <c r="AD1983" s="20" t="str">
        <f t="shared" si="236"/>
        <v>OK</v>
      </c>
      <c r="AE1983" s="11" t="str">
        <f t="shared" si="239"/>
        <v>-</v>
      </c>
      <c r="AF1983" s="20" t="e">
        <f>IF(#REF!="","",AA1983-#REF!)</f>
        <v>#REF!</v>
      </c>
      <c r="AG1983" s="97"/>
      <c r="AH1983" s="62"/>
      <c r="AI1983"/>
      <c r="AJ1983"/>
    </row>
    <row r="1984" spans="1:36" s="32" customFormat="1" hidden="1" outlineLevel="1" x14ac:dyDescent="0.2">
      <c r="A1984"/>
      <c r="B1984" s="224">
        <v>1</v>
      </c>
      <c r="C1984" s="383">
        <v>62</v>
      </c>
      <c r="D1984" s="20" t="s">
        <v>24</v>
      </c>
      <c r="E1984" s="225">
        <v>40060</v>
      </c>
      <c r="F1984"/>
      <c r="G1984" s="224">
        <v>1</v>
      </c>
      <c r="H1984" s="20">
        <v>60</v>
      </c>
      <c r="I1984" s="20">
        <v>62</v>
      </c>
      <c r="J1984" s="20">
        <v>62</v>
      </c>
      <c r="K1984" s="20">
        <v>0</v>
      </c>
      <c r="L1984" s="156">
        <v>40063</v>
      </c>
      <c r="N1984" s="224">
        <v>1</v>
      </c>
      <c r="O1984" s="20">
        <v>62</v>
      </c>
      <c r="P1984" s="20">
        <v>62</v>
      </c>
      <c r="Q1984" s="20">
        <v>0</v>
      </c>
      <c r="R1984" s="20">
        <v>62</v>
      </c>
      <c r="S1984" s="4">
        <v>0</v>
      </c>
      <c r="T1984" s="4">
        <v>0</v>
      </c>
      <c r="U1984" s="153">
        <v>40060</v>
      </c>
      <c r="V1984" s="106">
        <v>1</v>
      </c>
      <c r="W1984" s="20">
        <v>62</v>
      </c>
      <c r="X1984" s="437" t="str">
        <f t="shared" si="234"/>
        <v>OK</v>
      </c>
      <c r="Y1984" s="334">
        <f t="shared" si="237"/>
        <v>0</v>
      </c>
      <c r="Z1984" s="20" t="str">
        <f t="shared" si="235"/>
        <v>White</v>
      </c>
      <c r="AA1984" s="75">
        <v>40074</v>
      </c>
      <c r="AB1984" s="1219">
        <f>SUM(W1984:W1993)</f>
        <v>639</v>
      </c>
      <c r="AC1984" s="147">
        <f t="shared" si="238"/>
        <v>14</v>
      </c>
      <c r="AD1984" s="20" t="str">
        <f t="shared" si="236"/>
        <v>OK</v>
      </c>
      <c r="AE1984" s="11" t="str">
        <f t="shared" si="239"/>
        <v>-</v>
      </c>
      <c r="AF1984" s="20" t="e">
        <f>IF(#REF!="","",AA1984-#REF!)</f>
        <v>#REF!</v>
      </c>
      <c r="AG1984" s="97"/>
      <c r="AH1984" s="62"/>
      <c r="AI1984"/>
      <c r="AJ1984"/>
    </row>
    <row r="1985" spans="1:36" s="32" customFormat="1" hidden="1" outlineLevel="1" x14ac:dyDescent="0.2">
      <c r="A1985"/>
      <c r="B1985" s="224">
        <v>2</v>
      </c>
      <c r="C1985" s="383">
        <v>26</v>
      </c>
      <c r="D1985" s="20" t="s">
        <v>25</v>
      </c>
      <c r="E1985" s="225">
        <v>40060</v>
      </c>
      <c r="F1985"/>
      <c r="G1985" s="224">
        <v>2</v>
      </c>
      <c r="H1985" s="20">
        <v>26</v>
      </c>
      <c r="I1985" s="20">
        <v>26</v>
      </c>
      <c r="J1985" s="20">
        <v>26</v>
      </c>
      <c r="K1985" s="20">
        <v>0</v>
      </c>
      <c r="L1985" s="156">
        <v>40063</v>
      </c>
      <c r="N1985" s="224">
        <v>2</v>
      </c>
      <c r="O1985" s="20">
        <v>26</v>
      </c>
      <c r="P1985" s="20">
        <v>26</v>
      </c>
      <c r="Q1985" s="20">
        <v>0</v>
      </c>
      <c r="R1985" s="20">
        <v>26</v>
      </c>
      <c r="S1985" s="4">
        <v>0</v>
      </c>
      <c r="T1985" s="4">
        <v>0</v>
      </c>
      <c r="U1985" s="153">
        <v>40060</v>
      </c>
      <c r="V1985" s="106">
        <v>2</v>
      </c>
      <c r="W1985" s="20">
        <v>26</v>
      </c>
      <c r="X1985" s="437" t="str">
        <f t="shared" si="234"/>
        <v>OK</v>
      </c>
      <c r="Y1985" s="334">
        <f t="shared" si="237"/>
        <v>0</v>
      </c>
      <c r="Z1985" s="20" t="str">
        <f t="shared" si="235"/>
        <v>Green</v>
      </c>
      <c r="AA1985" s="75">
        <v>40074</v>
      </c>
      <c r="AB1985" s="1220"/>
      <c r="AC1985" s="147">
        <f t="shared" si="238"/>
        <v>14</v>
      </c>
      <c r="AD1985" s="20" t="str">
        <f t="shared" si="236"/>
        <v>OK</v>
      </c>
      <c r="AE1985" s="11" t="str">
        <f t="shared" si="239"/>
        <v>-</v>
      </c>
      <c r="AF1985" s="20" t="e">
        <f>IF(#REF!="","",AA1985-#REF!)</f>
        <v>#REF!</v>
      </c>
      <c r="AG1985" s="97"/>
      <c r="AH1985" s="62"/>
      <c r="AI1985"/>
      <c r="AJ1985"/>
    </row>
    <row r="1986" spans="1:36" s="32" customFormat="1" hidden="1" outlineLevel="1" x14ac:dyDescent="0.2">
      <c r="A1986"/>
      <c r="B1986" s="224">
        <v>3</v>
      </c>
      <c r="C1986" s="383">
        <v>69</v>
      </c>
      <c r="D1986" s="20" t="s">
        <v>26</v>
      </c>
      <c r="E1986" s="225">
        <v>40060</v>
      </c>
      <c r="F1986"/>
      <c r="G1986" s="224">
        <v>3</v>
      </c>
      <c r="H1986" s="20">
        <v>69</v>
      </c>
      <c r="I1986" s="20">
        <v>69</v>
      </c>
      <c r="J1986" s="20">
        <v>69</v>
      </c>
      <c r="K1986" s="20">
        <v>0</v>
      </c>
      <c r="L1986" s="156">
        <v>40063</v>
      </c>
      <c r="N1986" s="224">
        <v>3</v>
      </c>
      <c r="O1986" s="20">
        <v>69</v>
      </c>
      <c r="P1986" s="20">
        <v>69</v>
      </c>
      <c r="Q1986" s="20">
        <v>0</v>
      </c>
      <c r="R1986" s="20">
        <v>69</v>
      </c>
      <c r="S1986" s="4">
        <v>0</v>
      </c>
      <c r="T1986" s="4">
        <v>0</v>
      </c>
      <c r="U1986" s="153">
        <v>40060</v>
      </c>
      <c r="V1986" s="106">
        <v>3</v>
      </c>
      <c r="W1986" s="20">
        <v>69</v>
      </c>
      <c r="X1986" s="437" t="str">
        <f t="shared" si="234"/>
        <v>OK</v>
      </c>
      <c r="Y1986" s="334">
        <f t="shared" si="237"/>
        <v>0</v>
      </c>
      <c r="Z1986" s="20" t="str">
        <f t="shared" si="235"/>
        <v>Black</v>
      </c>
      <c r="AA1986" s="75">
        <v>40074</v>
      </c>
      <c r="AB1986" s="1220"/>
      <c r="AC1986" s="147">
        <f t="shared" si="238"/>
        <v>14</v>
      </c>
      <c r="AD1986" s="20" t="str">
        <f t="shared" si="236"/>
        <v>OK</v>
      </c>
      <c r="AE1986" s="11" t="str">
        <f t="shared" si="239"/>
        <v>-</v>
      </c>
      <c r="AF1986" s="20" t="e">
        <f>IF(#REF!="","",AA1986-#REF!)</f>
        <v>#REF!</v>
      </c>
      <c r="AG1986" s="97"/>
      <c r="AH1986" s="62"/>
      <c r="AI1986"/>
      <c r="AJ1986"/>
    </row>
    <row r="1987" spans="1:36" s="32" customFormat="1" hidden="1" outlineLevel="1" x14ac:dyDescent="0.2">
      <c r="A1987"/>
      <c r="B1987" s="224">
        <v>4</v>
      </c>
      <c r="C1987" s="383">
        <v>8</v>
      </c>
      <c r="D1987" s="20" t="s">
        <v>29</v>
      </c>
      <c r="E1987" s="225">
        <v>40060</v>
      </c>
      <c r="F1987"/>
      <c r="G1987" s="224">
        <v>4</v>
      </c>
      <c r="H1987" s="20">
        <v>8</v>
      </c>
      <c r="I1987" s="20">
        <v>8</v>
      </c>
      <c r="J1987" s="20">
        <v>8</v>
      </c>
      <c r="K1987" s="20">
        <v>0</v>
      </c>
      <c r="L1987" s="156">
        <v>40063</v>
      </c>
      <c r="N1987" s="224">
        <v>4</v>
      </c>
      <c r="O1987" s="20">
        <v>8</v>
      </c>
      <c r="P1987" s="20">
        <v>8</v>
      </c>
      <c r="Q1987" s="20">
        <v>0</v>
      </c>
      <c r="R1987" s="20">
        <v>8</v>
      </c>
      <c r="S1987" s="4">
        <v>0</v>
      </c>
      <c r="T1987" s="4">
        <v>0</v>
      </c>
      <c r="U1987" s="153">
        <v>40060</v>
      </c>
      <c r="V1987" s="106">
        <v>4</v>
      </c>
      <c r="W1987" s="20">
        <v>8</v>
      </c>
      <c r="X1987" s="437" t="str">
        <f t="shared" si="234"/>
        <v>OK</v>
      </c>
      <c r="Y1987" s="334">
        <f t="shared" si="237"/>
        <v>0</v>
      </c>
      <c r="Z1987" s="20" t="str">
        <f t="shared" si="235"/>
        <v>Credial</v>
      </c>
      <c r="AA1987" s="75">
        <v>40074</v>
      </c>
      <c r="AB1987" s="1220"/>
      <c r="AC1987" s="147">
        <f t="shared" si="238"/>
        <v>14</v>
      </c>
      <c r="AD1987" s="20" t="str">
        <f t="shared" si="236"/>
        <v>OK</v>
      </c>
      <c r="AE1987" s="11" t="str">
        <f t="shared" si="239"/>
        <v>-</v>
      </c>
      <c r="AF1987" s="20" t="e">
        <f>IF(#REF!="","",AA1987-#REF!)</f>
        <v>#REF!</v>
      </c>
      <c r="AG1987" s="97"/>
      <c r="AH1987" s="62"/>
      <c r="AI1987"/>
      <c r="AJ1987"/>
    </row>
    <row r="1988" spans="1:36" s="32" customFormat="1" hidden="1" outlineLevel="1" x14ac:dyDescent="0.2">
      <c r="A1988"/>
      <c r="B1988" s="224">
        <v>5</v>
      </c>
      <c r="C1988" s="383">
        <v>346</v>
      </c>
      <c r="D1988" s="20" t="s">
        <v>54</v>
      </c>
      <c r="E1988" s="225">
        <v>40060</v>
      </c>
      <c r="F1988"/>
      <c r="G1988" s="224">
        <v>5</v>
      </c>
      <c r="H1988" s="20">
        <v>346</v>
      </c>
      <c r="I1988" s="20">
        <v>346</v>
      </c>
      <c r="J1988" s="20">
        <v>346</v>
      </c>
      <c r="K1988" s="20">
        <v>0</v>
      </c>
      <c r="L1988" s="156">
        <v>40063</v>
      </c>
      <c r="N1988" s="224">
        <v>5</v>
      </c>
      <c r="O1988" s="20">
        <v>346</v>
      </c>
      <c r="P1988" s="20">
        <v>346</v>
      </c>
      <c r="Q1988" s="20">
        <v>0</v>
      </c>
      <c r="R1988" s="20">
        <v>346</v>
      </c>
      <c r="S1988" s="4">
        <v>0</v>
      </c>
      <c r="T1988" s="4">
        <v>0</v>
      </c>
      <c r="U1988" s="153">
        <v>40060</v>
      </c>
      <c r="V1988" s="106">
        <v>5</v>
      </c>
      <c r="W1988" s="20">
        <v>346</v>
      </c>
      <c r="X1988" s="437" t="str">
        <f t="shared" si="234"/>
        <v>OK</v>
      </c>
      <c r="Y1988" s="334">
        <f t="shared" si="237"/>
        <v>0</v>
      </c>
      <c r="Z1988" s="20" t="str">
        <f t="shared" si="235"/>
        <v>Ikea</v>
      </c>
      <c r="AA1988" s="75">
        <v>40074</v>
      </c>
      <c r="AB1988" s="1220"/>
      <c r="AC1988" s="147">
        <f t="shared" si="238"/>
        <v>14</v>
      </c>
      <c r="AD1988" s="20" t="str">
        <f t="shared" si="236"/>
        <v>OK</v>
      </c>
      <c r="AE1988" s="11" t="str">
        <f t="shared" si="239"/>
        <v>-</v>
      </c>
      <c r="AF1988" s="20" t="e">
        <f>IF(#REF!="","",AA1988-#REF!)</f>
        <v>#REF!</v>
      </c>
      <c r="AG1988" s="97"/>
      <c r="AH1988" s="62"/>
      <c r="AI1988"/>
      <c r="AJ1988"/>
    </row>
    <row r="1989" spans="1:36" s="32" customFormat="1" hidden="1" outlineLevel="1" x14ac:dyDescent="0.2">
      <c r="A1989"/>
      <c r="B1989" s="224">
        <v>6</v>
      </c>
      <c r="C1989" s="383">
        <v>10</v>
      </c>
      <c r="D1989" s="20" t="s">
        <v>31</v>
      </c>
      <c r="E1989" s="225">
        <v>40060</v>
      </c>
      <c r="F1989"/>
      <c r="G1989" s="224">
        <v>6</v>
      </c>
      <c r="H1989" s="20">
        <v>10</v>
      </c>
      <c r="I1989" s="20">
        <v>10</v>
      </c>
      <c r="J1989" s="20">
        <v>10</v>
      </c>
      <c r="K1989" s="20">
        <v>0</v>
      </c>
      <c r="L1989" s="156">
        <v>40063</v>
      </c>
      <c r="N1989" s="224">
        <v>6</v>
      </c>
      <c r="O1989" s="20">
        <v>10</v>
      </c>
      <c r="P1989" s="20">
        <v>10</v>
      </c>
      <c r="Q1989" s="20">
        <v>0</v>
      </c>
      <c r="R1989" s="20">
        <v>10</v>
      </c>
      <c r="S1989" s="4">
        <v>0</v>
      </c>
      <c r="T1989" s="4">
        <v>0</v>
      </c>
      <c r="U1989" s="153">
        <v>40060</v>
      </c>
      <c r="V1989" s="106">
        <v>6</v>
      </c>
      <c r="W1989" s="20">
        <v>10</v>
      </c>
      <c r="X1989" s="437" t="str">
        <f t="shared" si="234"/>
        <v>OK</v>
      </c>
      <c r="Y1989" s="334">
        <f t="shared" si="237"/>
        <v>0</v>
      </c>
      <c r="Z1989" s="20" t="str">
        <f t="shared" si="235"/>
        <v>Moviflor</v>
      </c>
      <c r="AA1989" s="75">
        <v>40077</v>
      </c>
      <c r="AB1989" s="1220"/>
      <c r="AC1989" s="147">
        <f t="shared" si="238"/>
        <v>17</v>
      </c>
      <c r="AD1989" s="20" t="str">
        <f t="shared" si="236"/>
        <v>OK</v>
      </c>
      <c r="AE1989" s="11" t="str">
        <f t="shared" si="239"/>
        <v>-</v>
      </c>
      <c r="AF1989" s="20" t="e">
        <f>IF(#REF!="","",AA1989-#REF!)</f>
        <v>#REF!</v>
      </c>
      <c r="AG1989" s="97"/>
      <c r="AH1989" s="62"/>
      <c r="AI1989"/>
      <c r="AJ1989"/>
    </row>
    <row r="1990" spans="1:36" s="32" customFormat="1" hidden="1" outlineLevel="1" x14ac:dyDescent="0.2">
      <c r="A1990"/>
      <c r="B1990" s="224">
        <v>7</v>
      </c>
      <c r="C1990" s="383">
        <v>110</v>
      </c>
      <c r="D1990" s="20" t="s">
        <v>32</v>
      </c>
      <c r="E1990" s="225">
        <v>40060</v>
      </c>
      <c r="F1990"/>
      <c r="G1990" s="224">
        <v>7</v>
      </c>
      <c r="H1990" s="20">
        <v>110</v>
      </c>
      <c r="I1990" s="20">
        <v>110</v>
      </c>
      <c r="J1990" s="20">
        <v>110</v>
      </c>
      <c r="K1990" s="20">
        <v>0</v>
      </c>
      <c r="L1990" s="156">
        <v>40063</v>
      </c>
      <c r="N1990" s="224">
        <v>7</v>
      </c>
      <c r="O1990" s="20">
        <v>110</v>
      </c>
      <c r="P1990" s="20">
        <v>110</v>
      </c>
      <c r="Q1990" s="20">
        <v>0</v>
      </c>
      <c r="R1990" s="20">
        <v>110</v>
      </c>
      <c r="S1990" s="4">
        <v>0</v>
      </c>
      <c r="T1990" s="4">
        <v>0</v>
      </c>
      <c r="U1990" s="153">
        <v>40060</v>
      </c>
      <c r="V1990" s="106">
        <v>7</v>
      </c>
      <c r="W1990" s="20">
        <v>110</v>
      </c>
      <c r="X1990" s="437" t="str">
        <f t="shared" si="234"/>
        <v>OK</v>
      </c>
      <c r="Y1990" s="334">
        <f t="shared" si="237"/>
        <v>0</v>
      </c>
      <c r="Z1990" s="20" t="str">
        <f t="shared" si="235"/>
        <v>Conforama</v>
      </c>
      <c r="AA1990" s="75">
        <v>40077</v>
      </c>
      <c r="AB1990" s="1220"/>
      <c r="AC1990" s="147">
        <f t="shared" si="238"/>
        <v>17</v>
      </c>
      <c r="AD1990" s="20" t="str">
        <f t="shared" si="236"/>
        <v>OK</v>
      </c>
      <c r="AE1990" s="11" t="str">
        <f t="shared" si="239"/>
        <v>-</v>
      </c>
      <c r="AF1990" s="20" t="e">
        <f>IF(#REF!="","",AA1990-#REF!)</f>
        <v>#REF!</v>
      </c>
      <c r="AG1990" s="97"/>
      <c r="AH1990" s="62"/>
      <c r="AI1990"/>
      <c r="AJ1990"/>
    </row>
    <row r="1991" spans="1:36" s="32" customFormat="1" hidden="1" outlineLevel="1" x14ac:dyDescent="0.2">
      <c r="A1991"/>
      <c r="B1991" s="224">
        <v>8</v>
      </c>
      <c r="C1991" s="383">
        <v>2</v>
      </c>
      <c r="D1991" s="20" t="s">
        <v>34</v>
      </c>
      <c r="E1991" s="225">
        <v>40060</v>
      </c>
      <c r="F1991"/>
      <c r="G1991" s="224">
        <v>8</v>
      </c>
      <c r="H1991" s="20">
        <v>2</v>
      </c>
      <c r="I1991" s="20">
        <v>2</v>
      </c>
      <c r="J1991" s="20">
        <v>2</v>
      </c>
      <c r="K1991" s="20">
        <v>0</v>
      </c>
      <c r="L1991" s="156">
        <v>40063</v>
      </c>
      <c r="N1991" s="224">
        <v>8</v>
      </c>
      <c r="O1991" s="20">
        <v>2</v>
      </c>
      <c r="P1991" s="20">
        <v>2</v>
      </c>
      <c r="Q1991" s="20">
        <v>0</v>
      </c>
      <c r="R1991" s="20">
        <v>2</v>
      </c>
      <c r="S1991" s="4">
        <v>0</v>
      </c>
      <c r="T1991" s="4">
        <v>0</v>
      </c>
      <c r="U1991" s="153">
        <v>40060</v>
      </c>
      <c r="V1991" s="106">
        <v>8</v>
      </c>
      <c r="W1991" s="20">
        <v>2</v>
      </c>
      <c r="X1991" s="437" t="str">
        <f t="shared" si="234"/>
        <v>OK</v>
      </c>
      <c r="Y1991" s="334">
        <f t="shared" si="237"/>
        <v>0</v>
      </c>
      <c r="Z1991" s="20" t="str">
        <f t="shared" si="235"/>
        <v>Euronics</v>
      </c>
      <c r="AA1991" s="75">
        <v>40077</v>
      </c>
      <c r="AB1991" s="1220"/>
      <c r="AC1991" s="147">
        <f t="shared" si="238"/>
        <v>17</v>
      </c>
      <c r="AD1991" s="20" t="str">
        <f t="shared" si="236"/>
        <v>OK</v>
      </c>
      <c r="AE1991" s="11" t="str">
        <f t="shared" si="239"/>
        <v>-</v>
      </c>
      <c r="AF1991" s="20" t="e">
        <f>IF(#REF!="","",AA1991-#REF!)</f>
        <v>#REF!</v>
      </c>
      <c r="AG1991" s="97"/>
      <c r="AH1991" s="62"/>
      <c r="AI1991"/>
      <c r="AJ1991"/>
    </row>
    <row r="1992" spans="1:36" s="32" customFormat="1" hidden="1" outlineLevel="1" x14ac:dyDescent="0.2">
      <c r="A1992"/>
      <c r="B1992" s="224">
        <v>9</v>
      </c>
      <c r="C1992" s="383">
        <v>4</v>
      </c>
      <c r="D1992" s="20" t="s">
        <v>35</v>
      </c>
      <c r="E1992" s="225">
        <v>40060</v>
      </c>
      <c r="F1992"/>
      <c r="G1992" s="224">
        <v>9</v>
      </c>
      <c r="H1992" s="20">
        <v>4</v>
      </c>
      <c r="I1992" s="20">
        <v>4</v>
      </c>
      <c r="J1992" s="20">
        <v>4</v>
      </c>
      <c r="K1992" s="20">
        <v>0</v>
      </c>
      <c r="L1992" s="156">
        <v>40063</v>
      </c>
      <c r="N1992" s="224">
        <v>9</v>
      </c>
      <c r="O1992" s="20">
        <v>4</v>
      </c>
      <c r="P1992" s="20">
        <v>4</v>
      </c>
      <c r="Q1992" s="20">
        <v>0</v>
      </c>
      <c r="R1992" s="20">
        <v>4</v>
      </c>
      <c r="S1992" s="4">
        <v>0</v>
      </c>
      <c r="T1992" s="4">
        <v>0</v>
      </c>
      <c r="U1992" s="153">
        <v>40060</v>
      </c>
      <c r="V1992" s="106">
        <v>9</v>
      </c>
      <c r="W1992" s="20">
        <v>4</v>
      </c>
      <c r="X1992" s="437" t="str">
        <f t="shared" ref="X1992:X2055" si="240">IF(C1992=W1992,"OK",IF(W1992=R1992,"ERRO",IF(W1992="","KO",IF(W1992=J1992,"ERRO"))))</f>
        <v>OK</v>
      </c>
      <c r="Y1992" s="334">
        <f t="shared" si="237"/>
        <v>0</v>
      </c>
      <c r="Z1992" s="20" t="str">
        <f t="shared" si="235"/>
        <v>Tien 21</v>
      </c>
      <c r="AA1992" s="75">
        <v>40077</v>
      </c>
      <c r="AB1992" s="1220"/>
      <c r="AC1992" s="147">
        <f t="shared" si="238"/>
        <v>17</v>
      </c>
      <c r="AD1992" s="20" t="str">
        <f t="shared" si="236"/>
        <v>OK</v>
      </c>
      <c r="AE1992" s="11" t="str">
        <f t="shared" si="239"/>
        <v>-</v>
      </c>
      <c r="AF1992" s="20" t="e">
        <f>IF(#REF!="","",AA1992-#REF!)</f>
        <v>#REF!</v>
      </c>
      <c r="AG1992" s="97"/>
      <c r="AH1992" s="62"/>
      <c r="AI1992"/>
      <c r="AJ1992"/>
    </row>
    <row r="1993" spans="1:36" s="32" customFormat="1" hidden="1" outlineLevel="1" x14ac:dyDescent="0.2">
      <c r="A1993"/>
      <c r="B1993" s="235">
        <v>10</v>
      </c>
      <c r="C1993" s="404">
        <v>2</v>
      </c>
      <c r="D1993" s="21" t="s">
        <v>36</v>
      </c>
      <c r="E1993" s="225">
        <v>40060</v>
      </c>
      <c r="F1993"/>
      <c r="G1993" s="235">
        <v>10</v>
      </c>
      <c r="H1993" s="21">
        <v>2</v>
      </c>
      <c r="I1993" s="21">
        <v>2</v>
      </c>
      <c r="J1993" s="21">
        <v>2</v>
      </c>
      <c r="K1993" s="21">
        <v>0</v>
      </c>
      <c r="L1993" s="157">
        <v>40063</v>
      </c>
      <c r="N1993" s="235">
        <v>10</v>
      </c>
      <c r="O1993" s="21">
        <v>2</v>
      </c>
      <c r="P1993" s="21">
        <v>2</v>
      </c>
      <c r="Q1993" s="21">
        <v>0</v>
      </c>
      <c r="R1993" s="21">
        <v>2</v>
      </c>
      <c r="S1993" s="14">
        <v>0</v>
      </c>
      <c r="T1993" s="14">
        <v>0</v>
      </c>
      <c r="U1993" s="153">
        <v>40060</v>
      </c>
      <c r="V1993" s="108">
        <v>10</v>
      </c>
      <c r="W1993" s="21">
        <v>2</v>
      </c>
      <c r="X1993" s="437" t="str">
        <f t="shared" si="240"/>
        <v>OK</v>
      </c>
      <c r="Y1993" s="334">
        <f t="shared" si="237"/>
        <v>0</v>
      </c>
      <c r="Z1993" s="21" t="str">
        <f t="shared" si="235"/>
        <v>Confort</v>
      </c>
      <c r="AA1993" s="75">
        <v>40077</v>
      </c>
      <c r="AB1993" s="1221"/>
      <c r="AC1993" s="147">
        <f t="shared" si="238"/>
        <v>17</v>
      </c>
      <c r="AD1993" s="20" t="str">
        <f t="shared" si="236"/>
        <v>OK</v>
      </c>
      <c r="AE1993" s="11" t="str">
        <f t="shared" si="239"/>
        <v>-</v>
      </c>
      <c r="AF1993" s="20" t="e">
        <f>IF(#REF!="","",AA1993-#REF!)</f>
        <v>#REF!</v>
      </c>
      <c r="AG1993" s="97"/>
      <c r="AH1993" s="62"/>
      <c r="AI1993"/>
      <c r="AJ1993"/>
    </row>
    <row r="1994" spans="1:36" s="32" customFormat="1" hidden="1" outlineLevel="1" x14ac:dyDescent="0.2">
      <c r="A1994"/>
      <c r="B1994" s="224">
        <v>1</v>
      </c>
      <c r="C1994" s="383">
        <v>31</v>
      </c>
      <c r="D1994" s="20" t="s">
        <v>24</v>
      </c>
      <c r="E1994" s="225">
        <v>40064</v>
      </c>
      <c r="F1994"/>
      <c r="G1994" s="224">
        <v>1</v>
      </c>
      <c r="H1994" s="20">
        <v>124</v>
      </c>
      <c r="I1994" s="20">
        <v>31</v>
      </c>
      <c r="J1994" s="20">
        <v>31</v>
      </c>
      <c r="K1994" s="20">
        <v>0</v>
      </c>
      <c r="L1994" s="156">
        <v>40065</v>
      </c>
      <c r="N1994" s="224">
        <v>1</v>
      </c>
      <c r="O1994" s="20">
        <v>31</v>
      </c>
      <c r="P1994" s="20">
        <v>31</v>
      </c>
      <c r="Q1994" s="20">
        <v>0</v>
      </c>
      <c r="R1994" s="20">
        <v>31</v>
      </c>
      <c r="S1994" s="4">
        <v>0</v>
      </c>
      <c r="T1994" s="4">
        <v>0</v>
      </c>
      <c r="U1994" s="153">
        <v>40064</v>
      </c>
      <c r="V1994" s="106">
        <v>1</v>
      </c>
      <c r="W1994" s="20">
        <v>31</v>
      </c>
      <c r="X1994" s="437" t="str">
        <f t="shared" si="240"/>
        <v>OK</v>
      </c>
      <c r="Y1994" s="334">
        <f t="shared" si="237"/>
        <v>0</v>
      </c>
      <c r="Z1994" s="20" t="str">
        <f t="shared" si="235"/>
        <v>White</v>
      </c>
      <c r="AA1994" s="75">
        <v>40074</v>
      </c>
      <c r="AB1994" s="1219">
        <f>SUM(W1994:W2002)</f>
        <v>267</v>
      </c>
      <c r="AC1994" s="147">
        <f t="shared" si="238"/>
        <v>10</v>
      </c>
      <c r="AD1994" s="20" t="str">
        <f t="shared" si="236"/>
        <v>OK</v>
      </c>
      <c r="AE1994" s="11" t="str">
        <f t="shared" si="239"/>
        <v>-</v>
      </c>
      <c r="AF1994" s="20" t="e">
        <f>IF(#REF!="","",AA1994-#REF!)</f>
        <v>#REF!</v>
      </c>
      <c r="AG1994" s="97"/>
      <c r="AH1994" s="62"/>
      <c r="AI1994"/>
      <c r="AJ1994"/>
    </row>
    <row r="1995" spans="1:36" s="32" customFormat="1" hidden="1" outlineLevel="1" x14ac:dyDescent="0.2">
      <c r="A1995"/>
      <c r="B1995" s="224">
        <v>2</v>
      </c>
      <c r="C1995" s="383">
        <v>10</v>
      </c>
      <c r="D1995" s="20" t="s">
        <v>25</v>
      </c>
      <c r="E1995" s="225">
        <v>40064</v>
      </c>
      <c r="F1995"/>
      <c r="G1995" s="224">
        <v>2</v>
      </c>
      <c r="H1995" s="20">
        <v>10</v>
      </c>
      <c r="I1995" s="20">
        <v>10</v>
      </c>
      <c r="J1995" s="20">
        <v>10</v>
      </c>
      <c r="K1995" s="20">
        <v>0</v>
      </c>
      <c r="L1995" s="156">
        <v>40065</v>
      </c>
      <c r="N1995" s="224">
        <v>2</v>
      </c>
      <c r="O1995" s="20">
        <v>10</v>
      </c>
      <c r="P1995" s="20">
        <v>10</v>
      </c>
      <c r="Q1995" s="20">
        <v>0</v>
      </c>
      <c r="R1995" s="20">
        <v>10</v>
      </c>
      <c r="S1995" s="4">
        <v>0</v>
      </c>
      <c r="T1995" s="4">
        <v>0</v>
      </c>
      <c r="U1995" s="153">
        <v>40064</v>
      </c>
      <c r="V1995" s="106">
        <v>2</v>
      </c>
      <c r="W1995" s="20">
        <v>10</v>
      </c>
      <c r="X1995" s="437" t="str">
        <f t="shared" si="240"/>
        <v>OK</v>
      </c>
      <c r="Y1995" s="334">
        <f t="shared" si="237"/>
        <v>0</v>
      </c>
      <c r="Z1995" s="20" t="str">
        <f t="shared" si="235"/>
        <v>Green</v>
      </c>
      <c r="AA1995" s="75">
        <v>40074</v>
      </c>
      <c r="AB1995" s="1220"/>
      <c r="AC1995" s="147">
        <f t="shared" si="238"/>
        <v>10</v>
      </c>
      <c r="AD1995" s="20" t="str">
        <f t="shared" si="236"/>
        <v>OK</v>
      </c>
      <c r="AE1995" s="11" t="str">
        <f t="shared" si="239"/>
        <v>-</v>
      </c>
      <c r="AF1995" s="20" t="e">
        <f>IF(#REF!="","",AA1995-#REF!)</f>
        <v>#REF!</v>
      </c>
      <c r="AG1995" s="97"/>
      <c r="AH1995" s="62"/>
      <c r="AI1995"/>
      <c r="AJ1995"/>
    </row>
    <row r="1996" spans="1:36" s="32" customFormat="1" hidden="1" outlineLevel="1" x14ac:dyDescent="0.2">
      <c r="A1996"/>
      <c r="B1996" s="224">
        <v>3</v>
      </c>
      <c r="C1996" s="383">
        <v>25</v>
      </c>
      <c r="D1996" s="20" t="s">
        <v>26</v>
      </c>
      <c r="E1996" s="225">
        <v>40064</v>
      </c>
      <c r="F1996"/>
      <c r="G1996" s="224">
        <v>3</v>
      </c>
      <c r="H1996" s="20">
        <v>25</v>
      </c>
      <c r="I1996" s="20">
        <v>25</v>
      </c>
      <c r="J1996" s="20">
        <v>25</v>
      </c>
      <c r="K1996" s="20">
        <v>0</v>
      </c>
      <c r="L1996" s="156">
        <v>40065</v>
      </c>
      <c r="N1996" s="224">
        <v>3</v>
      </c>
      <c r="O1996" s="20">
        <v>25</v>
      </c>
      <c r="P1996" s="20">
        <v>25</v>
      </c>
      <c r="Q1996" s="20">
        <v>0</v>
      </c>
      <c r="R1996" s="20">
        <v>25</v>
      </c>
      <c r="S1996" s="4">
        <v>0</v>
      </c>
      <c r="T1996" s="4">
        <v>0</v>
      </c>
      <c r="U1996" s="153">
        <v>40064</v>
      </c>
      <c r="V1996" s="106">
        <v>3</v>
      </c>
      <c r="W1996" s="20">
        <v>25</v>
      </c>
      <c r="X1996" s="437" t="str">
        <f t="shared" si="240"/>
        <v>OK</v>
      </c>
      <c r="Y1996" s="334">
        <f t="shared" si="237"/>
        <v>0</v>
      </c>
      <c r="Z1996" s="20" t="str">
        <f t="shared" ref="Z1996:Z2059" si="241">IF(D1996="","",D1996)</f>
        <v>Black</v>
      </c>
      <c r="AA1996" s="75">
        <v>40074</v>
      </c>
      <c r="AB1996" s="1220"/>
      <c r="AC1996" s="147">
        <f t="shared" si="238"/>
        <v>10</v>
      </c>
      <c r="AD1996" s="20" t="str">
        <f t="shared" si="236"/>
        <v>OK</v>
      </c>
      <c r="AE1996" s="11" t="str">
        <f t="shared" si="239"/>
        <v>-</v>
      </c>
      <c r="AF1996" s="20" t="e">
        <f>IF(#REF!="","",AA1996-#REF!)</f>
        <v>#REF!</v>
      </c>
      <c r="AG1996" s="97"/>
      <c r="AH1996" s="62"/>
      <c r="AI1996"/>
      <c r="AJ1996"/>
    </row>
    <row r="1997" spans="1:36" s="32" customFormat="1" hidden="1" outlineLevel="1" x14ac:dyDescent="0.2">
      <c r="A1997"/>
      <c r="B1997" s="224">
        <v>4</v>
      </c>
      <c r="C1997" s="383">
        <v>7</v>
      </c>
      <c r="D1997" s="20" t="s">
        <v>29</v>
      </c>
      <c r="E1997" s="225">
        <v>40064</v>
      </c>
      <c r="F1997"/>
      <c r="G1997" s="224">
        <v>4</v>
      </c>
      <c r="H1997" s="20">
        <v>7</v>
      </c>
      <c r="I1997" s="20">
        <v>7</v>
      </c>
      <c r="J1997" s="20">
        <v>7</v>
      </c>
      <c r="K1997" s="20">
        <v>0</v>
      </c>
      <c r="L1997" s="156">
        <v>40065</v>
      </c>
      <c r="N1997" s="224">
        <v>4</v>
      </c>
      <c r="O1997" s="20">
        <v>7</v>
      </c>
      <c r="P1997" s="20">
        <v>7</v>
      </c>
      <c r="Q1997" s="20">
        <v>0</v>
      </c>
      <c r="R1997" s="20">
        <v>7</v>
      </c>
      <c r="S1997" s="4">
        <v>0</v>
      </c>
      <c r="T1997" s="4">
        <v>0</v>
      </c>
      <c r="U1997" s="153">
        <v>40064</v>
      </c>
      <c r="V1997" s="106">
        <v>4</v>
      </c>
      <c r="W1997" s="20">
        <v>7</v>
      </c>
      <c r="X1997" s="437" t="str">
        <f t="shared" si="240"/>
        <v>OK</v>
      </c>
      <c r="Y1997" s="334">
        <f t="shared" si="237"/>
        <v>0</v>
      </c>
      <c r="Z1997" s="20" t="str">
        <f t="shared" si="241"/>
        <v>Credial</v>
      </c>
      <c r="AA1997" s="75">
        <v>40074</v>
      </c>
      <c r="AB1997" s="1220"/>
      <c r="AC1997" s="147">
        <f t="shared" si="238"/>
        <v>10</v>
      </c>
      <c r="AD1997" s="20" t="str">
        <f t="shared" si="236"/>
        <v>OK</v>
      </c>
      <c r="AE1997" s="11" t="str">
        <f t="shared" si="239"/>
        <v>-</v>
      </c>
      <c r="AF1997" s="20" t="e">
        <f>IF(#REF!="","",AA1997-#REF!)</f>
        <v>#REF!</v>
      </c>
      <c r="AG1997" s="97"/>
      <c r="AH1997" s="62"/>
      <c r="AI1997"/>
      <c r="AJ1997"/>
    </row>
    <row r="1998" spans="1:36" s="32" customFormat="1" hidden="1" outlineLevel="1" x14ac:dyDescent="0.2">
      <c r="A1998"/>
      <c r="B1998" s="224">
        <v>5</v>
      </c>
      <c r="C1998" s="383">
        <v>111</v>
      </c>
      <c r="D1998" s="20" t="s">
        <v>54</v>
      </c>
      <c r="E1998" s="225">
        <v>40064</v>
      </c>
      <c r="F1998"/>
      <c r="G1998" s="224">
        <v>5</v>
      </c>
      <c r="H1998" s="20">
        <v>111</v>
      </c>
      <c r="I1998" s="20">
        <v>111</v>
      </c>
      <c r="J1998" s="20">
        <v>111</v>
      </c>
      <c r="K1998" s="20">
        <v>0</v>
      </c>
      <c r="L1998" s="156">
        <v>40065</v>
      </c>
      <c r="N1998" s="224">
        <v>5</v>
      </c>
      <c r="O1998" s="20">
        <v>111</v>
      </c>
      <c r="P1998" s="20">
        <v>111</v>
      </c>
      <c r="Q1998" s="20">
        <v>0</v>
      </c>
      <c r="R1998" s="20">
        <v>111</v>
      </c>
      <c r="S1998" s="4">
        <v>0</v>
      </c>
      <c r="T1998" s="4">
        <v>0</v>
      </c>
      <c r="U1998" s="153">
        <v>40064</v>
      </c>
      <c r="V1998" s="106">
        <v>5</v>
      </c>
      <c r="W1998" s="20">
        <v>111</v>
      </c>
      <c r="X1998" s="437" t="str">
        <f t="shared" si="240"/>
        <v>OK</v>
      </c>
      <c r="Y1998" s="334">
        <f t="shared" si="237"/>
        <v>0</v>
      </c>
      <c r="Z1998" s="20" t="str">
        <f t="shared" si="241"/>
        <v>Ikea</v>
      </c>
      <c r="AA1998" s="75">
        <v>40074</v>
      </c>
      <c r="AB1998" s="1220"/>
      <c r="AC1998" s="147">
        <f t="shared" si="238"/>
        <v>10</v>
      </c>
      <c r="AD1998" s="20" t="str">
        <f t="shared" si="236"/>
        <v>OK</v>
      </c>
      <c r="AE1998" s="11" t="str">
        <f t="shared" si="239"/>
        <v>-</v>
      </c>
      <c r="AF1998" s="20" t="e">
        <f>IF(#REF!="","",AA1998-#REF!)</f>
        <v>#REF!</v>
      </c>
      <c r="AG1998" s="97"/>
      <c r="AH1998" s="62"/>
      <c r="AI1998"/>
      <c r="AJ1998"/>
    </row>
    <row r="1999" spans="1:36" s="32" customFormat="1" hidden="1" outlineLevel="1" x14ac:dyDescent="0.2">
      <c r="A1999"/>
      <c r="B1999" s="224">
        <v>6</v>
      </c>
      <c r="C1999" s="383">
        <v>4</v>
      </c>
      <c r="D1999" s="20" t="s">
        <v>31</v>
      </c>
      <c r="E1999" s="225">
        <v>40064</v>
      </c>
      <c r="F1999"/>
      <c r="G1999" s="224">
        <v>6</v>
      </c>
      <c r="H1999" s="20">
        <v>4</v>
      </c>
      <c r="I1999" s="20">
        <v>4</v>
      </c>
      <c r="J1999" s="20">
        <v>4</v>
      </c>
      <c r="K1999" s="20">
        <v>0</v>
      </c>
      <c r="L1999" s="156">
        <v>40065</v>
      </c>
      <c r="N1999" s="224">
        <v>6</v>
      </c>
      <c r="O1999" s="20">
        <v>4</v>
      </c>
      <c r="P1999" s="20">
        <v>4</v>
      </c>
      <c r="Q1999" s="20">
        <v>0</v>
      </c>
      <c r="R1999" s="20">
        <v>4</v>
      </c>
      <c r="S1999" s="4">
        <v>0</v>
      </c>
      <c r="T1999" s="4">
        <v>0</v>
      </c>
      <c r="U1999" s="153">
        <v>40064</v>
      </c>
      <c r="V1999" s="106">
        <v>6</v>
      </c>
      <c r="W1999" s="20">
        <v>4</v>
      </c>
      <c r="X1999" s="437" t="str">
        <f t="shared" si="240"/>
        <v>OK</v>
      </c>
      <c r="Y1999" s="334">
        <f t="shared" si="237"/>
        <v>0</v>
      </c>
      <c r="Z1999" s="20" t="str">
        <f t="shared" si="241"/>
        <v>Moviflor</v>
      </c>
      <c r="AA1999" s="75">
        <v>40077</v>
      </c>
      <c r="AB1999" s="1220"/>
      <c r="AC1999" s="147">
        <f t="shared" si="238"/>
        <v>13</v>
      </c>
      <c r="AD1999" s="20" t="str">
        <f t="shared" si="236"/>
        <v>OK</v>
      </c>
      <c r="AE1999" s="11" t="str">
        <f t="shared" si="239"/>
        <v>-</v>
      </c>
      <c r="AF1999" s="20" t="e">
        <f>IF(#REF!="","",AA1999-#REF!)</f>
        <v>#REF!</v>
      </c>
      <c r="AG1999" s="97"/>
      <c r="AH1999" s="62"/>
      <c r="AI1999"/>
      <c r="AJ1999"/>
    </row>
    <row r="2000" spans="1:36" s="32" customFormat="1" hidden="1" outlineLevel="1" x14ac:dyDescent="0.2">
      <c r="A2000"/>
      <c r="B2000" s="224">
        <v>7</v>
      </c>
      <c r="C2000" s="383">
        <v>71</v>
      </c>
      <c r="D2000" s="20" t="s">
        <v>32</v>
      </c>
      <c r="E2000" s="225">
        <v>40064</v>
      </c>
      <c r="F2000"/>
      <c r="G2000" s="224">
        <v>7</v>
      </c>
      <c r="H2000" s="20">
        <v>71</v>
      </c>
      <c r="I2000" s="20">
        <v>71</v>
      </c>
      <c r="J2000" s="20">
        <v>71</v>
      </c>
      <c r="K2000" s="20">
        <v>0</v>
      </c>
      <c r="L2000" s="156">
        <v>40065</v>
      </c>
      <c r="N2000" s="224">
        <v>7</v>
      </c>
      <c r="O2000" s="20">
        <v>71</v>
      </c>
      <c r="P2000" s="20">
        <v>71</v>
      </c>
      <c r="Q2000" s="20">
        <v>0</v>
      </c>
      <c r="R2000" s="20">
        <v>71</v>
      </c>
      <c r="S2000" s="4">
        <v>0</v>
      </c>
      <c r="T2000" s="4">
        <v>0</v>
      </c>
      <c r="U2000" s="153">
        <v>40064</v>
      </c>
      <c r="V2000" s="106">
        <v>7</v>
      </c>
      <c r="W2000" s="20">
        <v>71</v>
      </c>
      <c r="X2000" s="437" t="str">
        <f t="shared" si="240"/>
        <v>OK</v>
      </c>
      <c r="Y2000" s="334">
        <f t="shared" si="237"/>
        <v>0</v>
      </c>
      <c r="Z2000" s="20" t="str">
        <f t="shared" si="241"/>
        <v>Conforama</v>
      </c>
      <c r="AA2000" s="75">
        <v>40077</v>
      </c>
      <c r="AB2000" s="1220"/>
      <c r="AC2000" s="147">
        <f t="shared" si="238"/>
        <v>13</v>
      </c>
      <c r="AD2000" s="20" t="str">
        <f t="shared" si="236"/>
        <v>OK</v>
      </c>
      <c r="AE2000" s="11" t="str">
        <f t="shared" si="239"/>
        <v>-</v>
      </c>
      <c r="AF2000" s="20" t="e">
        <f>IF(#REF!="","",AA2000-#REF!)</f>
        <v>#REF!</v>
      </c>
      <c r="AG2000" s="97"/>
      <c r="AH2000" s="62"/>
      <c r="AI2000"/>
      <c r="AJ2000"/>
    </row>
    <row r="2001" spans="1:36" s="32" customFormat="1" hidden="1" outlineLevel="1" x14ac:dyDescent="0.2">
      <c r="A2001"/>
      <c r="B2001" s="224">
        <v>8</v>
      </c>
      <c r="C2001" s="383">
        <v>7</v>
      </c>
      <c r="D2001" s="20" t="s">
        <v>34</v>
      </c>
      <c r="E2001" s="225">
        <v>40064</v>
      </c>
      <c r="F2001"/>
      <c r="G2001" s="224">
        <v>8</v>
      </c>
      <c r="H2001" s="20">
        <v>7</v>
      </c>
      <c r="I2001" s="20">
        <v>7</v>
      </c>
      <c r="J2001" s="20">
        <v>7</v>
      </c>
      <c r="K2001" s="20">
        <v>0</v>
      </c>
      <c r="L2001" s="156">
        <v>40065</v>
      </c>
      <c r="N2001" s="224">
        <v>8</v>
      </c>
      <c r="O2001" s="20">
        <v>7</v>
      </c>
      <c r="P2001" s="20">
        <v>7</v>
      </c>
      <c r="Q2001" s="20">
        <v>0</v>
      </c>
      <c r="R2001" s="20">
        <v>7</v>
      </c>
      <c r="S2001" s="4">
        <v>0</v>
      </c>
      <c r="T2001" s="4">
        <v>0</v>
      </c>
      <c r="U2001" s="153">
        <v>40064</v>
      </c>
      <c r="V2001" s="106">
        <v>8</v>
      </c>
      <c r="W2001" s="20">
        <v>7</v>
      </c>
      <c r="X2001" s="437" t="str">
        <f t="shared" si="240"/>
        <v>OK</v>
      </c>
      <c r="Y2001" s="334">
        <f t="shared" si="237"/>
        <v>0</v>
      </c>
      <c r="Z2001" s="20" t="str">
        <f t="shared" si="241"/>
        <v>Euronics</v>
      </c>
      <c r="AA2001" s="75">
        <v>40077</v>
      </c>
      <c r="AB2001" s="1220"/>
      <c r="AC2001" s="147">
        <f t="shared" si="238"/>
        <v>13</v>
      </c>
      <c r="AD2001" s="20" t="str">
        <f t="shared" si="236"/>
        <v>OK</v>
      </c>
      <c r="AE2001" s="11" t="str">
        <f t="shared" si="239"/>
        <v>-</v>
      </c>
      <c r="AF2001" s="20" t="e">
        <f>IF(#REF!="","",AA2001-#REF!)</f>
        <v>#REF!</v>
      </c>
      <c r="AG2001" s="97"/>
      <c r="AH2001" s="62"/>
      <c r="AI2001"/>
      <c r="AJ2001"/>
    </row>
    <row r="2002" spans="1:36" s="32" customFormat="1" hidden="1" outlineLevel="1" x14ac:dyDescent="0.2">
      <c r="A2002"/>
      <c r="B2002" s="235">
        <v>9</v>
      </c>
      <c r="C2002" s="404">
        <v>1</v>
      </c>
      <c r="D2002" s="21" t="s">
        <v>35</v>
      </c>
      <c r="E2002" s="225">
        <v>40064</v>
      </c>
      <c r="F2002"/>
      <c r="G2002" s="235">
        <v>9</v>
      </c>
      <c r="H2002" s="21">
        <v>1</v>
      </c>
      <c r="I2002" s="21">
        <v>1</v>
      </c>
      <c r="J2002" s="21">
        <v>1</v>
      </c>
      <c r="K2002" s="21">
        <v>0</v>
      </c>
      <c r="L2002" s="157">
        <v>40065</v>
      </c>
      <c r="N2002" s="235">
        <v>9</v>
      </c>
      <c r="O2002" s="21">
        <v>1</v>
      </c>
      <c r="P2002" s="21">
        <v>1</v>
      </c>
      <c r="Q2002" s="21">
        <v>0</v>
      </c>
      <c r="R2002" s="21">
        <v>1</v>
      </c>
      <c r="S2002" s="14">
        <v>0</v>
      </c>
      <c r="T2002" s="14">
        <v>0</v>
      </c>
      <c r="U2002" s="153">
        <v>40064</v>
      </c>
      <c r="V2002" s="108">
        <v>9</v>
      </c>
      <c r="W2002" s="21">
        <v>1</v>
      </c>
      <c r="X2002" s="437" t="str">
        <f t="shared" si="240"/>
        <v>OK</v>
      </c>
      <c r="Y2002" s="334">
        <f t="shared" si="237"/>
        <v>0</v>
      </c>
      <c r="Z2002" s="21" t="str">
        <f>IF(D2002="","",D2002)</f>
        <v>Tien 21</v>
      </c>
      <c r="AA2002" s="75">
        <v>40077</v>
      </c>
      <c r="AB2002" s="1221"/>
      <c r="AC2002" s="147">
        <f t="shared" si="238"/>
        <v>13</v>
      </c>
      <c r="AD2002" s="20" t="str">
        <f t="shared" si="236"/>
        <v>OK</v>
      </c>
      <c r="AE2002" s="11" t="str">
        <f t="shared" si="239"/>
        <v>-</v>
      </c>
      <c r="AF2002" s="20" t="e">
        <f>IF(#REF!="","",AA2002-#REF!)</f>
        <v>#REF!</v>
      </c>
      <c r="AG2002" s="97"/>
      <c r="AH2002" s="62"/>
      <c r="AI2002"/>
      <c r="AJ2002"/>
    </row>
    <row r="2003" spans="1:36" s="32" customFormat="1" hidden="1" outlineLevel="1" x14ac:dyDescent="0.2">
      <c r="A2003"/>
      <c r="B2003" s="224">
        <v>1</v>
      </c>
      <c r="C2003" s="383">
        <v>74</v>
      </c>
      <c r="D2003" s="20" t="s">
        <v>24</v>
      </c>
      <c r="E2003" s="225">
        <v>40071</v>
      </c>
      <c r="F2003"/>
      <c r="G2003" s="224">
        <v>1</v>
      </c>
      <c r="H2003" s="20">
        <v>175</v>
      </c>
      <c r="I2003" s="20">
        <v>74</v>
      </c>
      <c r="J2003" s="20">
        <v>74</v>
      </c>
      <c r="K2003" s="20">
        <v>0</v>
      </c>
      <c r="L2003" s="156">
        <v>40072</v>
      </c>
      <c r="N2003" s="224">
        <v>1</v>
      </c>
      <c r="O2003" s="20">
        <v>74</v>
      </c>
      <c r="P2003" s="20">
        <v>74</v>
      </c>
      <c r="Q2003" s="20">
        <v>0</v>
      </c>
      <c r="R2003" s="20">
        <v>74</v>
      </c>
      <c r="S2003" s="4">
        <v>0</v>
      </c>
      <c r="T2003" s="4">
        <v>0</v>
      </c>
      <c r="U2003" s="153">
        <v>40071</v>
      </c>
      <c r="V2003" s="106">
        <v>1</v>
      </c>
      <c r="W2003" s="20">
        <v>74</v>
      </c>
      <c r="X2003" s="437" t="str">
        <f t="shared" si="240"/>
        <v>OK</v>
      </c>
      <c r="Y2003" s="334">
        <f t="shared" si="237"/>
        <v>0</v>
      </c>
      <c r="Z2003" s="20" t="str">
        <f t="shared" si="241"/>
        <v>White</v>
      </c>
      <c r="AA2003" s="75">
        <v>40077</v>
      </c>
      <c r="AB2003" s="1219">
        <f>SUM(W2003:W2013)</f>
        <v>683</v>
      </c>
      <c r="AC2003" s="147">
        <f t="shared" si="238"/>
        <v>6</v>
      </c>
      <c r="AD2003" s="20" t="str">
        <f t="shared" ref="AD2003:AD2053" si="242">IF(AA2003&gt;0,"OK","Pendente")</f>
        <v>OK</v>
      </c>
      <c r="AE2003" s="11" t="str">
        <f t="shared" si="239"/>
        <v>-</v>
      </c>
      <c r="AF2003" s="20" t="e">
        <f>IF(#REF!="","",AA2003-#REF!)</f>
        <v>#REF!</v>
      </c>
      <c r="AG2003" s="97"/>
      <c r="AH2003" s="62"/>
      <c r="AI2003"/>
      <c r="AJ2003"/>
    </row>
    <row r="2004" spans="1:36" s="32" customFormat="1" hidden="1" outlineLevel="1" x14ac:dyDescent="0.2">
      <c r="A2004"/>
      <c r="B2004" s="224">
        <v>2</v>
      </c>
      <c r="C2004" s="383">
        <v>22</v>
      </c>
      <c r="D2004" s="20" t="s">
        <v>25</v>
      </c>
      <c r="E2004" s="225">
        <v>40071</v>
      </c>
      <c r="F2004"/>
      <c r="G2004" s="224">
        <v>2</v>
      </c>
      <c r="H2004" s="20">
        <v>22</v>
      </c>
      <c r="I2004" s="20">
        <v>22</v>
      </c>
      <c r="J2004" s="20">
        <v>22</v>
      </c>
      <c r="K2004" s="20">
        <v>0</v>
      </c>
      <c r="L2004" s="156">
        <v>40072</v>
      </c>
      <c r="N2004" s="224">
        <v>2</v>
      </c>
      <c r="O2004" s="20">
        <v>22</v>
      </c>
      <c r="P2004" s="20">
        <v>22</v>
      </c>
      <c r="Q2004" s="20">
        <v>0</v>
      </c>
      <c r="R2004" s="20">
        <v>22</v>
      </c>
      <c r="S2004" s="4">
        <v>0</v>
      </c>
      <c r="T2004" s="4">
        <v>0</v>
      </c>
      <c r="U2004" s="153">
        <v>40071</v>
      </c>
      <c r="V2004" s="106">
        <v>2</v>
      </c>
      <c r="W2004" s="20">
        <v>22</v>
      </c>
      <c r="X2004" s="437" t="str">
        <f t="shared" si="240"/>
        <v>OK</v>
      </c>
      <c r="Y2004" s="334">
        <f t="shared" si="237"/>
        <v>0</v>
      </c>
      <c r="Z2004" s="20" t="str">
        <f t="shared" si="241"/>
        <v>Green</v>
      </c>
      <c r="AA2004" s="75">
        <v>40077</v>
      </c>
      <c r="AB2004" s="1220"/>
      <c r="AC2004" s="147">
        <f t="shared" si="238"/>
        <v>6</v>
      </c>
      <c r="AD2004" s="20" t="str">
        <f t="shared" si="242"/>
        <v>OK</v>
      </c>
      <c r="AE2004" s="11" t="str">
        <f t="shared" si="239"/>
        <v>-</v>
      </c>
      <c r="AF2004" s="20" t="e">
        <f>IF(#REF!="","",AA2004-#REF!)</f>
        <v>#REF!</v>
      </c>
      <c r="AG2004" s="97"/>
      <c r="AH2004" s="62"/>
      <c r="AI2004"/>
      <c r="AJ2004"/>
    </row>
    <row r="2005" spans="1:36" s="32" customFormat="1" hidden="1" outlineLevel="1" x14ac:dyDescent="0.2">
      <c r="A2005"/>
      <c r="B2005" s="224">
        <v>3</v>
      </c>
      <c r="C2005" s="383">
        <v>123</v>
      </c>
      <c r="D2005" s="20" t="s">
        <v>26</v>
      </c>
      <c r="E2005" s="225">
        <v>40071</v>
      </c>
      <c r="F2005"/>
      <c r="G2005" s="224">
        <v>3</v>
      </c>
      <c r="H2005" s="20">
        <v>123</v>
      </c>
      <c r="I2005" s="20">
        <v>123</v>
      </c>
      <c r="J2005" s="20">
        <v>123</v>
      </c>
      <c r="K2005" s="20">
        <v>0</v>
      </c>
      <c r="L2005" s="156">
        <v>40072</v>
      </c>
      <c r="N2005" s="224">
        <v>3</v>
      </c>
      <c r="O2005" s="20">
        <v>123</v>
      </c>
      <c r="P2005" s="20">
        <v>123</v>
      </c>
      <c r="Q2005" s="20">
        <v>0</v>
      </c>
      <c r="R2005" s="20">
        <v>123</v>
      </c>
      <c r="S2005" s="4">
        <v>0</v>
      </c>
      <c r="T2005" s="4">
        <v>0</v>
      </c>
      <c r="U2005" s="153">
        <v>40071</v>
      </c>
      <c r="V2005" s="106"/>
      <c r="W2005" s="20">
        <v>123</v>
      </c>
      <c r="X2005" s="437" t="str">
        <f t="shared" si="240"/>
        <v>OK</v>
      </c>
      <c r="Y2005" s="334">
        <f t="shared" si="237"/>
        <v>0</v>
      </c>
      <c r="Z2005" s="20" t="str">
        <f t="shared" si="241"/>
        <v>Black</v>
      </c>
      <c r="AA2005" s="75">
        <v>40100</v>
      </c>
      <c r="AB2005" s="1220"/>
      <c r="AC2005" s="147">
        <f t="shared" si="238"/>
        <v>29</v>
      </c>
      <c r="AD2005" s="20" t="str">
        <f t="shared" si="242"/>
        <v>OK</v>
      </c>
      <c r="AE2005" s="11" t="str">
        <f t="shared" si="239"/>
        <v>-</v>
      </c>
      <c r="AF2005" s="20" t="e">
        <f>IF(#REF!="","",AA2005-#REF!)</f>
        <v>#REF!</v>
      </c>
      <c r="AG2005" s="97"/>
      <c r="AH2005" s="62"/>
      <c r="AI2005"/>
      <c r="AJ2005"/>
    </row>
    <row r="2006" spans="1:36" s="32" customFormat="1" hidden="1" outlineLevel="1" x14ac:dyDescent="0.2">
      <c r="A2006"/>
      <c r="B2006" s="224">
        <v>4</v>
      </c>
      <c r="C2006" s="383">
        <v>25</v>
      </c>
      <c r="D2006" s="20" t="s">
        <v>29</v>
      </c>
      <c r="E2006" s="225">
        <v>40071</v>
      </c>
      <c r="F2006"/>
      <c r="G2006" s="224">
        <v>4</v>
      </c>
      <c r="H2006" s="20">
        <v>25</v>
      </c>
      <c r="I2006" s="20">
        <v>25</v>
      </c>
      <c r="J2006" s="20">
        <v>25</v>
      </c>
      <c r="K2006" s="20">
        <v>0</v>
      </c>
      <c r="L2006" s="156">
        <v>40072</v>
      </c>
      <c r="N2006" s="224">
        <v>4</v>
      </c>
      <c r="O2006" s="20">
        <v>25</v>
      </c>
      <c r="P2006" s="20">
        <v>25</v>
      </c>
      <c r="Q2006" s="20">
        <v>0</v>
      </c>
      <c r="R2006" s="20">
        <v>25</v>
      </c>
      <c r="S2006" s="4">
        <v>0</v>
      </c>
      <c r="T2006" s="4">
        <v>0</v>
      </c>
      <c r="U2006" s="153">
        <v>40071</v>
      </c>
      <c r="V2006" s="106">
        <v>4</v>
      </c>
      <c r="W2006" s="20">
        <v>25</v>
      </c>
      <c r="X2006" s="437" t="str">
        <f t="shared" si="240"/>
        <v>OK</v>
      </c>
      <c r="Y2006" s="334">
        <f t="shared" si="237"/>
        <v>0</v>
      </c>
      <c r="Z2006" s="20" t="str">
        <f t="shared" si="241"/>
        <v>Credial</v>
      </c>
      <c r="AA2006" s="75">
        <v>40077</v>
      </c>
      <c r="AB2006" s="1220"/>
      <c r="AC2006" s="147">
        <f t="shared" si="238"/>
        <v>6</v>
      </c>
      <c r="AD2006" s="20" t="str">
        <f t="shared" si="242"/>
        <v>OK</v>
      </c>
      <c r="AE2006" s="11" t="str">
        <f t="shared" si="239"/>
        <v>-</v>
      </c>
      <c r="AF2006" s="20" t="e">
        <f>IF(#REF!="","",AA2006-#REF!)</f>
        <v>#REF!</v>
      </c>
      <c r="AG2006" s="97"/>
      <c r="AH2006" s="62"/>
      <c r="AI2006"/>
      <c r="AJ2006"/>
    </row>
    <row r="2007" spans="1:36" s="32" customFormat="1" hidden="1" outlineLevel="1" x14ac:dyDescent="0.2">
      <c r="A2007"/>
      <c r="B2007" s="224">
        <v>5</v>
      </c>
      <c r="C2007" s="383">
        <v>305</v>
      </c>
      <c r="D2007" s="20" t="s">
        <v>54</v>
      </c>
      <c r="E2007" s="225">
        <v>40071</v>
      </c>
      <c r="F2007"/>
      <c r="G2007" s="224">
        <v>5</v>
      </c>
      <c r="H2007" s="20">
        <v>305</v>
      </c>
      <c r="I2007" s="20">
        <v>305</v>
      </c>
      <c r="J2007" s="20">
        <v>305</v>
      </c>
      <c r="K2007" s="20">
        <v>0</v>
      </c>
      <c r="L2007" s="156">
        <v>40072</v>
      </c>
      <c r="N2007" s="224">
        <v>5</v>
      </c>
      <c r="O2007" s="20">
        <v>305</v>
      </c>
      <c r="P2007" s="20">
        <v>305</v>
      </c>
      <c r="Q2007" s="20">
        <v>0</v>
      </c>
      <c r="R2007" s="20">
        <v>305</v>
      </c>
      <c r="S2007" s="4">
        <v>0</v>
      </c>
      <c r="T2007" s="4">
        <v>0</v>
      </c>
      <c r="U2007" s="153">
        <v>40071</v>
      </c>
      <c r="V2007" s="106">
        <v>5</v>
      </c>
      <c r="W2007" s="20">
        <v>305</v>
      </c>
      <c r="X2007" s="437" t="str">
        <f t="shared" si="240"/>
        <v>OK</v>
      </c>
      <c r="Y2007" s="334">
        <f t="shared" si="237"/>
        <v>0</v>
      </c>
      <c r="Z2007" s="20" t="str">
        <f t="shared" si="241"/>
        <v>Ikea</v>
      </c>
      <c r="AA2007" s="75">
        <v>40077</v>
      </c>
      <c r="AB2007" s="1220"/>
      <c r="AC2007" s="147">
        <f t="shared" si="238"/>
        <v>6</v>
      </c>
      <c r="AD2007" s="20" t="str">
        <f t="shared" si="242"/>
        <v>OK</v>
      </c>
      <c r="AE2007" s="11" t="str">
        <f t="shared" si="239"/>
        <v>-</v>
      </c>
      <c r="AF2007" s="20" t="e">
        <f>IF(#REF!="","",AA2007-#REF!)</f>
        <v>#REF!</v>
      </c>
      <c r="AG2007" s="97"/>
      <c r="AH2007" s="62"/>
      <c r="AI2007"/>
      <c r="AJ2007"/>
    </row>
    <row r="2008" spans="1:36" s="32" customFormat="1" hidden="1" outlineLevel="1" x14ac:dyDescent="0.2">
      <c r="A2008"/>
      <c r="B2008" s="224">
        <v>6</v>
      </c>
      <c r="C2008" s="383">
        <v>5</v>
      </c>
      <c r="D2008" s="20" t="s">
        <v>31</v>
      </c>
      <c r="E2008" s="225">
        <v>40071</v>
      </c>
      <c r="F2008"/>
      <c r="G2008" s="224">
        <v>6</v>
      </c>
      <c r="H2008" s="20">
        <v>5</v>
      </c>
      <c r="I2008" s="20">
        <v>5</v>
      </c>
      <c r="J2008" s="20">
        <v>5</v>
      </c>
      <c r="K2008" s="20">
        <v>0</v>
      </c>
      <c r="L2008" s="156">
        <v>40072</v>
      </c>
      <c r="N2008" s="224">
        <v>6</v>
      </c>
      <c r="O2008" s="20">
        <v>5</v>
      </c>
      <c r="P2008" s="20">
        <v>5</v>
      </c>
      <c r="Q2008" s="20">
        <v>0</v>
      </c>
      <c r="R2008" s="20">
        <v>5</v>
      </c>
      <c r="S2008" s="4">
        <v>0</v>
      </c>
      <c r="T2008" s="4">
        <v>0</v>
      </c>
      <c r="U2008" s="153">
        <v>40071</v>
      </c>
      <c r="V2008" s="106">
        <v>6</v>
      </c>
      <c r="W2008" s="20">
        <v>5</v>
      </c>
      <c r="X2008" s="437" t="str">
        <f t="shared" si="240"/>
        <v>OK</v>
      </c>
      <c r="Y2008" s="334">
        <f t="shared" si="237"/>
        <v>0</v>
      </c>
      <c r="Z2008" s="20" t="str">
        <f t="shared" si="241"/>
        <v>Moviflor</v>
      </c>
      <c r="AA2008" s="75">
        <v>40077</v>
      </c>
      <c r="AB2008" s="1220"/>
      <c r="AC2008" s="147">
        <f t="shared" si="238"/>
        <v>6</v>
      </c>
      <c r="AD2008" s="20" t="str">
        <f t="shared" si="242"/>
        <v>OK</v>
      </c>
      <c r="AE2008" s="11" t="str">
        <f t="shared" si="239"/>
        <v>-</v>
      </c>
      <c r="AF2008" s="20" t="e">
        <f>IF(#REF!="","",AA2008-#REF!)</f>
        <v>#REF!</v>
      </c>
      <c r="AG2008" s="97"/>
      <c r="AH2008" s="62"/>
      <c r="AI2008"/>
      <c r="AJ2008"/>
    </row>
    <row r="2009" spans="1:36" s="32" customFormat="1" hidden="1" outlineLevel="1" x14ac:dyDescent="0.2">
      <c r="A2009"/>
      <c r="B2009" s="224">
        <v>7</v>
      </c>
      <c r="C2009" s="383">
        <v>115</v>
      </c>
      <c r="D2009" s="20" t="s">
        <v>32</v>
      </c>
      <c r="E2009" s="225">
        <v>40071</v>
      </c>
      <c r="F2009"/>
      <c r="G2009" s="224">
        <v>7</v>
      </c>
      <c r="H2009" s="20">
        <v>115</v>
      </c>
      <c r="I2009" s="20">
        <v>115</v>
      </c>
      <c r="J2009" s="20">
        <v>115</v>
      </c>
      <c r="K2009" s="20">
        <v>0</v>
      </c>
      <c r="L2009" s="156">
        <v>40072</v>
      </c>
      <c r="N2009" s="224">
        <v>7</v>
      </c>
      <c r="O2009" s="20">
        <v>115</v>
      </c>
      <c r="P2009" s="20">
        <v>115</v>
      </c>
      <c r="Q2009" s="20">
        <v>0</v>
      </c>
      <c r="R2009" s="20">
        <v>115</v>
      </c>
      <c r="S2009" s="4">
        <v>0</v>
      </c>
      <c r="T2009" s="4">
        <v>0</v>
      </c>
      <c r="U2009" s="153">
        <v>40071</v>
      </c>
      <c r="V2009" s="106">
        <v>7</v>
      </c>
      <c r="W2009" s="20">
        <v>115</v>
      </c>
      <c r="X2009" s="437" t="str">
        <f t="shared" si="240"/>
        <v>OK</v>
      </c>
      <c r="Y2009" s="334">
        <f t="shared" si="237"/>
        <v>0</v>
      </c>
      <c r="Z2009" s="20" t="str">
        <f t="shared" si="241"/>
        <v>Conforama</v>
      </c>
      <c r="AA2009" s="75">
        <v>40077</v>
      </c>
      <c r="AB2009" s="1220"/>
      <c r="AC2009" s="147">
        <f t="shared" si="238"/>
        <v>6</v>
      </c>
      <c r="AD2009" s="20" t="str">
        <f t="shared" si="242"/>
        <v>OK</v>
      </c>
      <c r="AE2009" s="11" t="str">
        <f t="shared" si="239"/>
        <v>-</v>
      </c>
      <c r="AF2009" s="20" t="e">
        <f>IF(#REF!="","",AA2009-#REF!)</f>
        <v>#REF!</v>
      </c>
      <c r="AG2009" s="97"/>
      <c r="AH2009" s="62"/>
      <c r="AI2009"/>
      <c r="AJ2009"/>
    </row>
    <row r="2010" spans="1:36" s="32" customFormat="1" hidden="1" outlineLevel="1" x14ac:dyDescent="0.2">
      <c r="A2010"/>
      <c r="B2010" s="224">
        <v>8</v>
      </c>
      <c r="C2010" s="383">
        <v>6</v>
      </c>
      <c r="D2010" s="20" t="s">
        <v>34</v>
      </c>
      <c r="E2010" s="225">
        <v>40071</v>
      </c>
      <c r="F2010"/>
      <c r="G2010" s="224">
        <v>8</v>
      </c>
      <c r="H2010" s="20">
        <v>6</v>
      </c>
      <c r="I2010" s="20">
        <v>6</v>
      </c>
      <c r="J2010" s="20">
        <v>6</v>
      </c>
      <c r="K2010" s="20">
        <v>0</v>
      </c>
      <c r="L2010" s="156">
        <v>40072</v>
      </c>
      <c r="N2010" s="224">
        <v>8</v>
      </c>
      <c r="O2010" s="20">
        <v>6</v>
      </c>
      <c r="P2010" s="20">
        <v>6</v>
      </c>
      <c r="Q2010" s="20">
        <v>0</v>
      </c>
      <c r="R2010" s="20">
        <v>6</v>
      </c>
      <c r="S2010" s="4">
        <v>0</v>
      </c>
      <c r="T2010" s="4">
        <v>0</v>
      </c>
      <c r="U2010" s="153">
        <v>40071</v>
      </c>
      <c r="V2010" s="106">
        <v>8</v>
      </c>
      <c r="W2010" s="20">
        <v>6</v>
      </c>
      <c r="X2010" s="437" t="str">
        <f t="shared" si="240"/>
        <v>OK</v>
      </c>
      <c r="Y2010" s="334">
        <f t="shared" ref="Y2010:Y2073" si="243">IF(W2010="","",+C2010-W2010)</f>
        <v>0</v>
      </c>
      <c r="Z2010" s="20" t="str">
        <f t="shared" si="241"/>
        <v>Euronics</v>
      </c>
      <c r="AA2010" s="75">
        <v>40077</v>
      </c>
      <c r="AB2010" s="1220"/>
      <c r="AC2010" s="147">
        <f t="shared" si="238"/>
        <v>6</v>
      </c>
      <c r="AD2010" s="20" t="str">
        <f t="shared" si="242"/>
        <v>OK</v>
      </c>
      <c r="AE2010" s="11" t="str">
        <f t="shared" si="239"/>
        <v>-</v>
      </c>
      <c r="AF2010" s="20" t="e">
        <f>IF(#REF!="","",AA2010-#REF!)</f>
        <v>#REF!</v>
      </c>
      <c r="AG2010" s="97"/>
      <c r="AH2010" s="62"/>
      <c r="AI2010"/>
      <c r="AJ2010"/>
    </row>
    <row r="2011" spans="1:36" s="32" customFormat="1" hidden="1" outlineLevel="1" x14ac:dyDescent="0.2">
      <c r="A2011"/>
      <c r="B2011" s="224">
        <v>9</v>
      </c>
      <c r="C2011" s="383">
        <v>4</v>
      </c>
      <c r="D2011" s="20" t="s">
        <v>35</v>
      </c>
      <c r="E2011" s="225">
        <v>40071</v>
      </c>
      <c r="F2011"/>
      <c r="G2011" s="224">
        <v>9</v>
      </c>
      <c r="H2011" s="20">
        <v>4</v>
      </c>
      <c r="I2011" s="20">
        <v>4</v>
      </c>
      <c r="J2011" s="20">
        <v>4</v>
      </c>
      <c r="K2011" s="20">
        <v>0</v>
      </c>
      <c r="L2011" s="156">
        <v>40072</v>
      </c>
      <c r="N2011" s="224">
        <v>9</v>
      </c>
      <c r="O2011" s="20">
        <v>4</v>
      </c>
      <c r="P2011" s="20">
        <v>4</v>
      </c>
      <c r="Q2011" s="20">
        <v>0</v>
      </c>
      <c r="R2011" s="20">
        <v>4</v>
      </c>
      <c r="S2011" s="4">
        <v>0</v>
      </c>
      <c r="T2011" s="4">
        <v>0</v>
      </c>
      <c r="U2011" s="153">
        <v>40071</v>
      </c>
      <c r="V2011" s="106">
        <v>9</v>
      </c>
      <c r="W2011" s="20">
        <v>4</v>
      </c>
      <c r="X2011" s="437" t="str">
        <f t="shared" si="240"/>
        <v>OK</v>
      </c>
      <c r="Y2011" s="334">
        <f t="shared" si="243"/>
        <v>0</v>
      </c>
      <c r="Z2011" s="20" t="str">
        <f t="shared" si="241"/>
        <v>Tien 21</v>
      </c>
      <c r="AA2011" s="75">
        <v>40077</v>
      </c>
      <c r="AB2011" s="1220"/>
      <c r="AC2011" s="147">
        <f t="shared" si="238"/>
        <v>6</v>
      </c>
      <c r="AD2011" s="20" t="str">
        <f t="shared" si="242"/>
        <v>OK</v>
      </c>
      <c r="AE2011" s="11" t="str">
        <f t="shared" si="239"/>
        <v>-</v>
      </c>
      <c r="AF2011" s="20" t="e">
        <f>IF(#REF!="","",AA2011-#REF!)</f>
        <v>#REF!</v>
      </c>
      <c r="AG2011" s="97"/>
      <c r="AH2011" s="62"/>
      <c r="AI2011"/>
      <c r="AJ2011"/>
    </row>
    <row r="2012" spans="1:36" s="32" customFormat="1" hidden="1" outlineLevel="1" x14ac:dyDescent="0.2">
      <c r="A2012"/>
      <c r="B2012" s="224">
        <v>10</v>
      </c>
      <c r="C2012" s="383">
        <v>3</v>
      </c>
      <c r="D2012" s="20" t="s">
        <v>36</v>
      </c>
      <c r="E2012" s="225">
        <v>40071</v>
      </c>
      <c r="F2012"/>
      <c r="G2012" s="224">
        <v>10</v>
      </c>
      <c r="H2012" s="20">
        <v>3</v>
      </c>
      <c r="I2012" s="20">
        <v>3</v>
      </c>
      <c r="J2012" s="20">
        <v>3</v>
      </c>
      <c r="K2012" s="20">
        <v>0</v>
      </c>
      <c r="L2012" s="156">
        <v>40072</v>
      </c>
      <c r="N2012" s="224">
        <v>10</v>
      </c>
      <c r="O2012" s="20">
        <v>3</v>
      </c>
      <c r="P2012" s="20">
        <v>3</v>
      </c>
      <c r="Q2012" s="20">
        <v>0</v>
      </c>
      <c r="R2012" s="20">
        <v>3</v>
      </c>
      <c r="S2012" s="4">
        <v>0</v>
      </c>
      <c r="T2012" s="4">
        <v>0</v>
      </c>
      <c r="U2012" s="153">
        <v>40071</v>
      </c>
      <c r="V2012" s="106">
        <v>10</v>
      </c>
      <c r="W2012" s="20">
        <v>3</v>
      </c>
      <c r="X2012" s="437" t="str">
        <f t="shared" si="240"/>
        <v>OK</v>
      </c>
      <c r="Y2012" s="334">
        <f t="shared" si="243"/>
        <v>0</v>
      </c>
      <c r="Z2012" s="20" t="str">
        <f t="shared" si="241"/>
        <v>Confort</v>
      </c>
      <c r="AA2012" s="75">
        <v>40077</v>
      </c>
      <c r="AB2012" s="1220"/>
      <c r="AC2012" s="147">
        <f t="shared" si="238"/>
        <v>6</v>
      </c>
      <c r="AD2012" s="20" t="str">
        <f t="shared" si="242"/>
        <v>OK</v>
      </c>
      <c r="AE2012" s="11" t="str">
        <f t="shared" si="239"/>
        <v>-</v>
      </c>
      <c r="AF2012" s="20" t="e">
        <f>IF(#REF!="","",AA2012-#REF!)</f>
        <v>#REF!</v>
      </c>
      <c r="AG2012" s="97"/>
      <c r="AH2012" s="62"/>
      <c r="AI2012"/>
      <c r="AJ2012"/>
    </row>
    <row r="2013" spans="1:36" s="32" customFormat="1" hidden="1" outlineLevel="1" x14ac:dyDescent="0.2">
      <c r="A2013"/>
      <c r="B2013" s="235">
        <v>11</v>
      </c>
      <c r="C2013" s="404">
        <v>1</v>
      </c>
      <c r="D2013" s="21" t="s">
        <v>37</v>
      </c>
      <c r="E2013" s="225">
        <v>40071</v>
      </c>
      <c r="F2013"/>
      <c r="G2013" s="235">
        <v>11</v>
      </c>
      <c r="H2013" s="21">
        <v>1</v>
      </c>
      <c r="I2013" s="21">
        <v>1</v>
      </c>
      <c r="J2013" s="21">
        <v>1</v>
      </c>
      <c r="K2013" s="21">
        <v>0</v>
      </c>
      <c r="L2013" s="157">
        <v>40072</v>
      </c>
      <c r="N2013" s="235">
        <v>11</v>
      </c>
      <c r="O2013" s="21">
        <v>1</v>
      </c>
      <c r="P2013" s="21">
        <v>1</v>
      </c>
      <c r="Q2013" s="21">
        <v>0</v>
      </c>
      <c r="R2013" s="21">
        <v>1</v>
      </c>
      <c r="S2013" s="14">
        <v>0</v>
      </c>
      <c r="T2013" s="14">
        <v>0</v>
      </c>
      <c r="U2013" s="153">
        <v>40071</v>
      </c>
      <c r="V2013" s="108">
        <v>11</v>
      </c>
      <c r="W2013" s="21">
        <v>1</v>
      </c>
      <c r="X2013" s="437" t="str">
        <f t="shared" si="240"/>
        <v>OK</v>
      </c>
      <c r="Y2013" s="334">
        <f t="shared" si="243"/>
        <v>0</v>
      </c>
      <c r="Z2013" s="21" t="str">
        <f t="shared" si="241"/>
        <v>Solmar</v>
      </c>
      <c r="AA2013" s="75">
        <v>40077</v>
      </c>
      <c r="AB2013" s="1221"/>
      <c r="AC2013" s="147">
        <f t="shared" si="238"/>
        <v>6</v>
      </c>
      <c r="AD2013" s="20" t="str">
        <f t="shared" si="242"/>
        <v>OK</v>
      </c>
      <c r="AE2013" s="11" t="str">
        <f t="shared" si="239"/>
        <v>-</v>
      </c>
      <c r="AF2013" s="20" t="e">
        <f>IF(#REF!="","",AA2013-#REF!)</f>
        <v>#REF!</v>
      </c>
      <c r="AG2013" s="97"/>
      <c r="AH2013" s="62"/>
      <c r="AI2013"/>
      <c r="AJ2013"/>
    </row>
    <row r="2014" spans="1:36" s="32" customFormat="1" hidden="1" outlineLevel="1" x14ac:dyDescent="0.2">
      <c r="A2014"/>
      <c r="B2014" s="224">
        <v>1</v>
      </c>
      <c r="C2014" s="383">
        <v>60</v>
      </c>
      <c r="D2014" s="20" t="s">
        <v>24</v>
      </c>
      <c r="E2014" s="225">
        <v>40078</v>
      </c>
      <c r="F2014"/>
      <c r="G2014" s="224">
        <v>1</v>
      </c>
      <c r="H2014" s="20">
        <v>60</v>
      </c>
      <c r="I2014" s="20">
        <v>60</v>
      </c>
      <c r="J2014" s="20">
        <v>60</v>
      </c>
      <c r="K2014" s="20">
        <v>0</v>
      </c>
      <c r="L2014" s="156">
        <v>40079</v>
      </c>
      <c r="N2014" s="224">
        <v>1</v>
      </c>
      <c r="O2014" s="20">
        <v>60</v>
      </c>
      <c r="P2014" s="20">
        <v>60</v>
      </c>
      <c r="Q2014" s="20">
        <v>0</v>
      </c>
      <c r="R2014" s="20">
        <v>60</v>
      </c>
      <c r="S2014" s="4">
        <v>0</v>
      </c>
      <c r="T2014" s="4">
        <v>0</v>
      </c>
      <c r="U2014" s="153">
        <v>40078</v>
      </c>
      <c r="V2014" s="106">
        <v>1</v>
      </c>
      <c r="W2014" s="20">
        <v>60</v>
      </c>
      <c r="X2014" s="437" t="str">
        <f t="shared" si="240"/>
        <v>OK</v>
      </c>
      <c r="Y2014" s="334">
        <f t="shared" si="243"/>
        <v>0</v>
      </c>
      <c r="Z2014" s="20" t="str">
        <f t="shared" si="241"/>
        <v>White</v>
      </c>
      <c r="AA2014" s="75">
        <v>40085</v>
      </c>
      <c r="AB2014" s="1219">
        <f>SUM(W2014:W2023)</f>
        <v>540</v>
      </c>
      <c r="AC2014" s="147">
        <f t="shared" si="238"/>
        <v>7</v>
      </c>
      <c r="AD2014" s="20" t="str">
        <f t="shared" si="242"/>
        <v>OK</v>
      </c>
      <c r="AE2014" s="11" t="str">
        <f t="shared" si="239"/>
        <v>-</v>
      </c>
      <c r="AF2014" s="20" t="e">
        <f>IF(#REF!="","",AA2014-#REF!)</f>
        <v>#REF!</v>
      </c>
      <c r="AG2014" s="97"/>
      <c r="AH2014" s="62"/>
      <c r="AI2014"/>
      <c r="AJ2014"/>
    </row>
    <row r="2015" spans="1:36" s="32" customFormat="1" hidden="1" outlineLevel="1" x14ac:dyDescent="0.2">
      <c r="A2015"/>
      <c r="B2015" s="224">
        <v>2</v>
      </c>
      <c r="C2015" s="383">
        <v>21</v>
      </c>
      <c r="D2015" s="20" t="s">
        <v>25</v>
      </c>
      <c r="E2015" s="225">
        <v>40078</v>
      </c>
      <c r="F2015"/>
      <c r="G2015" s="224">
        <v>2</v>
      </c>
      <c r="H2015" s="20">
        <v>21</v>
      </c>
      <c r="I2015" s="20">
        <v>21</v>
      </c>
      <c r="J2015" s="20">
        <v>21</v>
      </c>
      <c r="K2015" s="20">
        <v>0</v>
      </c>
      <c r="L2015" s="156">
        <v>40079</v>
      </c>
      <c r="N2015" s="224">
        <v>2</v>
      </c>
      <c r="O2015" s="20">
        <v>21</v>
      </c>
      <c r="P2015" s="20">
        <v>21</v>
      </c>
      <c r="Q2015" s="20">
        <v>0</v>
      </c>
      <c r="R2015" s="20">
        <v>21</v>
      </c>
      <c r="S2015" s="4">
        <v>0</v>
      </c>
      <c r="T2015" s="4">
        <v>0</v>
      </c>
      <c r="U2015" s="153">
        <v>40078</v>
      </c>
      <c r="V2015" s="106">
        <v>2</v>
      </c>
      <c r="W2015" s="20">
        <v>21</v>
      </c>
      <c r="X2015" s="437" t="str">
        <f t="shared" si="240"/>
        <v>OK</v>
      </c>
      <c r="Y2015" s="334">
        <f t="shared" si="243"/>
        <v>0</v>
      </c>
      <c r="Z2015" s="20" t="str">
        <f t="shared" si="241"/>
        <v>Green</v>
      </c>
      <c r="AA2015" s="75">
        <v>40085</v>
      </c>
      <c r="AB2015" s="1220"/>
      <c r="AC2015" s="147">
        <f t="shared" ref="AC2015:AC2078" si="244">DAYS360(E2015,AA2015)</f>
        <v>7</v>
      </c>
      <c r="AD2015" s="20" t="str">
        <f t="shared" si="242"/>
        <v>OK</v>
      </c>
      <c r="AE2015" s="11" t="str">
        <f t="shared" ref="AE2015:AE2078" si="245">IF(AND((AA2015=""),$E$8&gt;(V2069+5)),"ALERTA","-")</f>
        <v>-</v>
      </c>
      <c r="AF2015" s="20" t="e">
        <f>IF(#REF!="","",AA2015-#REF!)</f>
        <v>#REF!</v>
      </c>
      <c r="AG2015" s="97"/>
      <c r="AH2015" s="62"/>
      <c r="AI2015"/>
      <c r="AJ2015"/>
    </row>
    <row r="2016" spans="1:36" s="32" customFormat="1" hidden="1" outlineLevel="1" x14ac:dyDescent="0.2">
      <c r="A2016"/>
      <c r="B2016" s="224">
        <v>3</v>
      </c>
      <c r="C2016" s="383">
        <v>50</v>
      </c>
      <c r="D2016" s="20" t="s">
        <v>26</v>
      </c>
      <c r="E2016" s="225">
        <v>40078</v>
      </c>
      <c r="F2016"/>
      <c r="G2016" s="224">
        <v>3</v>
      </c>
      <c r="H2016" s="20">
        <v>50</v>
      </c>
      <c r="I2016" s="20">
        <v>50</v>
      </c>
      <c r="J2016" s="20">
        <v>50</v>
      </c>
      <c r="K2016" s="20">
        <v>0</v>
      </c>
      <c r="L2016" s="156">
        <v>40079</v>
      </c>
      <c r="N2016" s="224">
        <v>3</v>
      </c>
      <c r="O2016" s="20">
        <v>50</v>
      </c>
      <c r="P2016" s="20">
        <v>50</v>
      </c>
      <c r="Q2016" s="20">
        <v>0</v>
      </c>
      <c r="R2016" s="20">
        <v>50</v>
      </c>
      <c r="S2016" s="4">
        <v>0</v>
      </c>
      <c r="T2016" s="4">
        <v>0</v>
      </c>
      <c r="U2016" s="153">
        <v>40078</v>
      </c>
      <c r="V2016" s="106">
        <v>3</v>
      </c>
      <c r="W2016" s="20">
        <v>50</v>
      </c>
      <c r="X2016" s="437" t="str">
        <f t="shared" si="240"/>
        <v>OK</v>
      </c>
      <c r="Y2016" s="334">
        <f t="shared" si="243"/>
        <v>0</v>
      </c>
      <c r="Z2016" s="20" t="str">
        <f t="shared" si="241"/>
        <v>Black</v>
      </c>
      <c r="AA2016" s="75">
        <v>40100</v>
      </c>
      <c r="AB2016" s="1220"/>
      <c r="AC2016" s="147">
        <f t="shared" si="244"/>
        <v>22</v>
      </c>
      <c r="AD2016" s="20" t="str">
        <f t="shared" si="242"/>
        <v>OK</v>
      </c>
      <c r="AE2016" s="11" t="str">
        <f t="shared" si="245"/>
        <v>-</v>
      </c>
      <c r="AF2016" s="20" t="e">
        <f>IF(#REF!="","",AA2016-#REF!)</f>
        <v>#REF!</v>
      </c>
      <c r="AG2016" s="97"/>
      <c r="AH2016" s="62"/>
      <c r="AI2016"/>
      <c r="AJ2016"/>
    </row>
    <row r="2017" spans="1:36" s="32" customFormat="1" hidden="1" outlineLevel="1" x14ac:dyDescent="0.2">
      <c r="A2017"/>
      <c r="B2017" s="224">
        <v>4</v>
      </c>
      <c r="C2017" s="383">
        <v>12</v>
      </c>
      <c r="D2017" s="20" t="s">
        <v>29</v>
      </c>
      <c r="E2017" s="225">
        <v>40078</v>
      </c>
      <c r="F2017"/>
      <c r="G2017" s="224">
        <v>4</v>
      </c>
      <c r="H2017" s="20">
        <v>12</v>
      </c>
      <c r="I2017" s="20">
        <v>12</v>
      </c>
      <c r="J2017" s="20">
        <v>12</v>
      </c>
      <c r="K2017" s="20">
        <v>0</v>
      </c>
      <c r="L2017" s="156">
        <v>40079</v>
      </c>
      <c r="N2017" s="224">
        <v>4</v>
      </c>
      <c r="O2017" s="20">
        <v>12</v>
      </c>
      <c r="P2017" s="20">
        <v>12</v>
      </c>
      <c r="Q2017" s="20">
        <v>0</v>
      </c>
      <c r="R2017" s="20">
        <v>12</v>
      </c>
      <c r="S2017" s="4">
        <v>0</v>
      </c>
      <c r="T2017" s="4">
        <v>0</v>
      </c>
      <c r="U2017" s="153">
        <v>40078</v>
      </c>
      <c r="V2017" s="106">
        <v>4</v>
      </c>
      <c r="W2017" s="20">
        <v>12</v>
      </c>
      <c r="X2017" s="437" t="str">
        <f t="shared" si="240"/>
        <v>OK</v>
      </c>
      <c r="Y2017" s="334">
        <f t="shared" si="243"/>
        <v>0</v>
      </c>
      <c r="Z2017" s="20" t="str">
        <f t="shared" si="241"/>
        <v>Credial</v>
      </c>
      <c r="AA2017" s="75">
        <v>40085</v>
      </c>
      <c r="AB2017" s="1220"/>
      <c r="AC2017" s="147">
        <f t="shared" si="244"/>
        <v>7</v>
      </c>
      <c r="AD2017" s="20" t="str">
        <f t="shared" si="242"/>
        <v>OK</v>
      </c>
      <c r="AE2017" s="11" t="str">
        <f t="shared" si="245"/>
        <v>-</v>
      </c>
      <c r="AF2017" s="20" t="e">
        <f>IF(#REF!="","",AA2017-#REF!)</f>
        <v>#REF!</v>
      </c>
      <c r="AG2017" s="97"/>
      <c r="AH2017" s="62"/>
      <c r="AI2017"/>
      <c r="AJ2017"/>
    </row>
    <row r="2018" spans="1:36" s="32" customFormat="1" hidden="1" outlineLevel="1" x14ac:dyDescent="0.2">
      <c r="A2018"/>
      <c r="B2018" s="224">
        <v>5</v>
      </c>
      <c r="C2018" s="383">
        <v>225</v>
      </c>
      <c r="D2018" s="20" t="s">
        <v>54</v>
      </c>
      <c r="E2018" s="225">
        <v>40078</v>
      </c>
      <c r="F2018"/>
      <c r="G2018" s="224">
        <v>5</v>
      </c>
      <c r="H2018" s="20">
        <v>225</v>
      </c>
      <c r="I2018" s="20">
        <v>225</v>
      </c>
      <c r="J2018" s="20">
        <v>225</v>
      </c>
      <c r="K2018" s="20">
        <v>0</v>
      </c>
      <c r="L2018" s="156">
        <v>40079</v>
      </c>
      <c r="N2018" s="224">
        <v>5</v>
      </c>
      <c r="O2018" s="20">
        <v>225</v>
      </c>
      <c r="P2018" s="20">
        <v>225</v>
      </c>
      <c r="Q2018" s="20">
        <v>0</v>
      </c>
      <c r="R2018" s="20">
        <v>225</v>
      </c>
      <c r="S2018" s="4">
        <v>0</v>
      </c>
      <c r="T2018" s="4">
        <v>0</v>
      </c>
      <c r="U2018" s="153">
        <v>40078</v>
      </c>
      <c r="V2018" s="106">
        <v>5</v>
      </c>
      <c r="W2018" s="20">
        <v>225</v>
      </c>
      <c r="X2018" s="437" t="str">
        <f t="shared" si="240"/>
        <v>OK</v>
      </c>
      <c r="Y2018" s="334">
        <f t="shared" si="243"/>
        <v>0</v>
      </c>
      <c r="Z2018" s="20" t="str">
        <f t="shared" si="241"/>
        <v>Ikea</v>
      </c>
      <c r="AA2018" s="75">
        <v>40085</v>
      </c>
      <c r="AB2018" s="1220"/>
      <c r="AC2018" s="147">
        <f t="shared" si="244"/>
        <v>7</v>
      </c>
      <c r="AD2018" s="20" t="str">
        <f t="shared" si="242"/>
        <v>OK</v>
      </c>
      <c r="AE2018" s="11" t="str">
        <f t="shared" si="245"/>
        <v>-</v>
      </c>
      <c r="AF2018" s="20" t="e">
        <f>IF(#REF!="","",AA2018-#REF!)</f>
        <v>#REF!</v>
      </c>
      <c r="AG2018" s="97"/>
      <c r="AH2018" s="62"/>
      <c r="AI2018"/>
      <c r="AJ2018"/>
    </row>
    <row r="2019" spans="1:36" s="32" customFormat="1" hidden="1" outlineLevel="1" x14ac:dyDescent="0.2">
      <c r="A2019"/>
      <c r="B2019" s="224">
        <v>6</v>
      </c>
      <c r="C2019" s="383">
        <v>156</v>
      </c>
      <c r="D2019" s="20" t="s">
        <v>32</v>
      </c>
      <c r="E2019" s="225">
        <v>40078</v>
      </c>
      <c r="F2019"/>
      <c r="G2019" s="224">
        <v>6</v>
      </c>
      <c r="H2019" s="20">
        <v>156</v>
      </c>
      <c r="I2019" s="20">
        <v>156</v>
      </c>
      <c r="J2019" s="20">
        <v>156</v>
      </c>
      <c r="K2019" s="20">
        <v>0</v>
      </c>
      <c r="L2019" s="156">
        <v>40079</v>
      </c>
      <c r="N2019" s="224">
        <v>6</v>
      </c>
      <c r="O2019" s="20">
        <v>156</v>
      </c>
      <c r="P2019" s="20">
        <v>156</v>
      </c>
      <c r="Q2019" s="20">
        <v>0</v>
      </c>
      <c r="R2019" s="20">
        <v>156</v>
      </c>
      <c r="S2019" s="4">
        <v>0</v>
      </c>
      <c r="T2019" s="4">
        <v>0</v>
      </c>
      <c r="U2019" s="153">
        <v>40078</v>
      </c>
      <c r="V2019" s="106">
        <v>6</v>
      </c>
      <c r="W2019" s="20">
        <v>156</v>
      </c>
      <c r="X2019" s="437" t="str">
        <f t="shared" si="240"/>
        <v>OK</v>
      </c>
      <c r="Y2019" s="334">
        <f t="shared" si="243"/>
        <v>0</v>
      </c>
      <c r="Z2019" s="20" t="str">
        <f t="shared" si="241"/>
        <v>Conforama</v>
      </c>
      <c r="AA2019" s="75">
        <v>40085</v>
      </c>
      <c r="AB2019" s="1220"/>
      <c r="AC2019" s="147">
        <f t="shared" si="244"/>
        <v>7</v>
      </c>
      <c r="AD2019" s="20" t="str">
        <f t="shared" si="242"/>
        <v>OK</v>
      </c>
      <c r="AE2019" s="11" t="str">
        <f t="shared" si="245"/>
        <v>-</v>
      </c>
      <c r="AF2019" s="20" t="e">
        <f>IF(#REF!="","",AA2019-#REF!)</f>
        <v>#REF!</v>
      </c>
      <c r="AG2019" s="97"/>
      <c r="AH2019" s="62"/>
      <c r="AI2019"/>
      <c r="AJ2019"/>
    </row>
    <row r="2020" spans="1:36" s="32" customFormat="1" hidden="1" outlineLevel="1" x14ac:dyDescent="0.2">
      <c r="A2020"/>
      <c r="B2020" s="224">
        <v>7</v>
      </c>
      <c r="C2020" s="383">
        <v>7</v>
      </c>
      <c r="D2020" s="20" t="s">
        <v>34</v>
      </c>
      <c r="E2020" s="225">
        <v>40078</v>
      </c>
      <c r="F2020"/>
      <c r="G2020" s="224">
        <v>7</v>
      </c>
      <c r="H2020" s="20">
        <v>7</v>
      </c>
      <c r="I2020" s="20">
        <v>7</v>
      </c>
      <c r="J2020" s="20">
        <v>7</v>
      </c>
      <c r="K2020" s="20">
        <v>0</v>
      </c>
      <c r="L2020" s="156">
        <v>40079</v>
      </c>
      <c r="N2020" s="224">
        <v>7</v>
      </c>
      <c r="O2020" s="20">
        <v>7</v>
      </c>
      <c r="P2020" s="20">
        <v>7</v>
      </c>
      <c r="Q2020" s="20">
        <v>0</v>
      </c>
      <c r="R2020" s="20">
        <v>7</v>
      </c>
      <c r="S2020" s="4">
        <v>0</v>
      </c>
      <c r="T2020" s="4">
        <v>0</v>
      </c>
      <c r="U2020" s="153">
        <v>40078</v>
      </c>
      <c r="V2020" s="106">
        <v>7</v>
      </c>
      <c r="W2020" s="20">
        <v>7</v>
      </c>
      <c r="X2020" s="437" t="str">
        <f t="shared" si="240"/>
        <v>OK</v>
      </c>
      <c r="Y2020" s="334">
        <f t="shared" si="243"/>
        <v>0</v>
      </c>
      <c r="Z2020" s="20" t="str">
        <f t="shared" si="241"/>
        <v>Euronics</v>
      </c>
      <c r="AA2020" s="75">
        <v>40085</v>
      </c>
      <c r="AB2020" s="1220"/>
      <c r="AC2020" s="147">
        <f t="shared" si="244"/>
        <v>7</v>
      </c>
      <c r="AD2020" s="20" t="str">
        <f t="shared" si="242"/>
        <v>OK</v>
      </c>
      <c r="AE2020" s="11" t="str">
        <f t="shared" si="245"/>
        <v>-</v>
      </c>
      <c r="AF2020" s="20" t="e">
        <f>IF(#REF!="","",AA2020-#REF!)</f>
        <v>#REF!</v>
      </c>
      <c r="AG2020" s="97"/>
      <c r="AH2020" s="62"/>
      <c r="AI2020"/>
      <c r="AJ2020"/>
    </row>
    <row r="2021" spans="1:36" s="32" customFormat="1" hidden="1" outlineLevel="1" x14ac:dyDescent="0.2">
      <c r="A2021"/>
      <c r="B2021" s="224">
        <v>8</v>
      </c>
      <c r="C2021" s="383">
        <v>6</v>
      </c>
      <c r="D2021" s="20" t="s">
        <v>35</v>
      </c>
      <c r="E2021" s="225">
        <v>40078</v>
      </c>
      <c r="F2021"/>
      <c r="G2021" s="224">
        <v>8</v>
      </c>
      <c r="H2021" s="20">
        <v>6</v>
      </c>
      <c r="I2021" s="20">
        <v>6</v>
      </c>
      <c r="J2021" s="20">
        <v>6</v>
      </c>
      <c r="K2021" s="20">
        <v>0</v>
      </c>
      <c r="L2021" s="156">
        <v>40079</v>
      </c>
      <c r="N2021" s="224">
        <v>8</v>
      </c>
      <c r="O2021" s="20">
        <v>6</v>
      </c>
      <c r="P2021" s="20">
        <v>6</v>
      </c>
      <c r="Q2021" s="20">
        <v>0</v>
      </c>
      <c r="R2021" s="20">
        <v>6</v>
      </c>
      <c r="S2021" s="4">
        <v>0</v>
      </c>
      <c r="T2021" s="4">
        <v>0</v>
      </c>
      <c r="U2021" s="153">
        <v>40078</v>
      </c>
      <c r="V2021" s="106">
        <v>8</v>
      </c>
      <c r="W2021" s="20">
        <v>6</v>
      </c>
      <c r="X2021" s="437" t="str">
        <f t="shared" si="240"/>
        <v>OK</v>
      </c>
      <c r="Y2021" s="334">
        <f t="shared" si="243"/>
        <v>0</v>
      </c>
      <c r="Z2021" s="20" t="str">
        <f t="shared" si="241"/>
        <v>Tien 21</v>
      </c>
      <c r="AA2021" s="75">
        <v>40085</v>
      </c>
      <c r="AB2021" s="1220"/>
      <c r="AC2021" s="147">
        <f t="shared" si="244"/>
        <v>7</v>
      </c>
      <c r="AD2021" s="20" t="str">
        <f t="shared" si="242"/>
        <v>OK</v>
      </c>
      <c r="AE2021" s="11" t="str">
        <f t="shared" si="245"/>
        <v>-</v>
      </c>
      <c r="AF2021" s="20" t="e">
        <f>IF(#REF!="","",AA2021-#REF!)</f>
        <v>#REF!</v>
      </c>
      <c r="AG2021" s="97"/>
      <c r="AH2021" s="62"/>
      <c r="AI2021"/>
      <c r="AJ2021"/>
    </row>
    <row r="2022" spans="1:36" s="32" customFormat="1" hidden="1" outlineLevel="1" x14ac:dyDescent="0.2">
      <c r="A2022"/>
      <c r="B2022" s="224">
        <v>9</v>
      </c>
      <c r="C2022" s="383">
        <v>2</v>
      </c>
      <c r="D2022" s="20" t="s">
        <v>36</v>
      </c>
      <c r="E2022" s="225">
        <v>40078</v>
      </c>
      <c r="F2022"/>
      <c r="G2022" s="224">
        <v>9</v>
      </c>
      <c r="H2022" s="20">
        <v>2</v>
      </c>
      <c r="I2022" s="20">
        <v>2</v>
      </c>
      <c r="J2022" s="20">
        <v>2</v>
      </c>
      <c r="K2022" s="20">
        <v>0</v>
      </c>
      <c r="L2022" s="156">
        <v>40079</v>
      </c>
      <c r="N2022" s="224">
        <v>9</v>
      </c>
      <c r="O2022" s="20">
        <v>2</v>
      </c>
      <c r="P2022" s="20">
        <v>2</v>
      </c>
      <c r="Q2022" s="20">
        <v>0</v>
      </c>
      <c r="R2022" s="20">
        <v>2</v>
      </c>
      <c r="S2022" s="4">
        <v>0</v>
      </c>
      <c r="T2022" s="4">
        <v>0</v>
      </c>
      <c r="U2022" s="153">
        <v>40078</v>
      </c>
      <c r="V2022" s="106">
        <v>9</v>
      </c>
      <c r="W2022" s="20">
        <v>2</v>
      </c>
      <c r="X2022" s="437" t="str">
        <f t="shared" si="240"/>
        <v>OK</v>
      </c>
      <c r="Y2022" s="334">
        <f t="shared" si="243"/>
        <v>0</v>
      </c>
      <c r="Z2022" s="20" t="str">
        <f t="shared" si="241"/>
        <v>Confort</v>
      </c>
      <c r="AA2022" s="75">
        <v>40085</v>
      </c>
      <c r="AB2022" s="1220"/>
      <c r="AC2022" s="147">
        <f t="shared" si="244"/>
        <v>7</v>
      </c>
      <c r="AD2022" s="20" t="str">
        <f t="shared" si="242"/>
        <v>OK</v>
      </c>
      <c r="AE2022" s="11" t="str">
        <f t="shared" si="245"/>
        <v>-</v>
      </c>
      <c r="AF2022" s="20" t="e">
        <f>IF(#REF!="","",AA2022-#REF!)</f>
        <v>#REF!</v>
      </c>
      <c r="AG2022" s="97"/>
      <c r="AH2022" s="62"/>
      <c r="AI2022"/>
      <c r="AJ2022"/>
    </row>
    <row r="2023" spans="1:36" s="32" customFormat="1" hidden="1" outlineLevel="1" x14ac:dyDescent="0.2">
      <c r="A2023"/>
      <c r="B2023" s="235">
        <v>10</v>
      </c>
      <c r="C2023" s="404">
        <v>1</v>
      </c>
      <c r="D2023" s="21" t="s">
        <v>37</v>
      </c>
      <c r="E2023" s="225">
        <v>40078</v>
      </c>
      <c r="F2023"/>
      <c r="G2023" s="235">
        <v>10</v>
      </c>
      <c r="H2023" s="21">
        <v>1</v>
      </c>
      <c r="I2023" s="21">
        <v>1</v>
      </c>
      <c r="J2023" s="21">
        <v>1</v>
      </c>
      <c r="K2023" s="21">
        <v>0</v>
      </c>
      <c r="L2023" s="157">
        <v>40079</v>
      </c>
      <c r="N2023" s="235">
        <v>10</v>
      </c>
      <c r="O2023" s="21">
        <v>10</v>
      </c>
      <c r="P2023" s="21">
        <v>10</v>
      </c>
      <c r="Q2023" s="21">
        <v>0</v>
      </c>
      <c r="R2023" s="21">
        <v>10</v>
      </c>
      <c r="S2023" s="14">
        <v>0</v>
      </c>
      <c r="T2023" s="14">
        <v>0</v>
      </c>
      <c r="U2023" s="153">
        <v>40078</v>
      </c>
      <c r="V2023" s="108">
        <v>10</v>
      </c>
      <c r="W2023" s="21">
        <v>1</v>
      </c>
      <c r="X2023" s="437" t="str">
        <f t="shared" si="240"/>
        <v>OK</v>
      </c>
      <c r="Y2023" s="334">
        <f t="shared" si="243"/>
        <v>0</v>
      </c>
      <c r="Z2023" s="21" t="str">
        <f t="shared" si="241"/>
        <v>Solmar</v>
      </c>
      <c r="AA2023" s="75">
        <v>40085</v>
      </c>
      <c r="AB2023" s="1221"/>
      <c r="AC2023" s="147">
        <f t="shared" si="244"/>
        <v>7</v>
      </c>
      <c r="AD2023" s="20" t="str">
        <f t="shared" si="242"/>
        <v>OK</v>
      </c>
      <c r="AE2023" s="11" t="str">
        <f t="shared" si="245"/>
        <v>-</v>
      </c>
      <c r="AF2023" s="20" t="e">
        <f>IF(#REF!="","",AA2023-#REF!)</f>
        <v>#REF!</v>
      </c>
      <c r="AG2023" s="97"/>
      <c r="AH2023" s="62"/>
      <c r="AI2023"/>
      <c r="AJ2023"/>
    </row>
    <row r="2024" spans="1:36" s="32" customFormat="1" hidden="1" outlineLevel="1" x14ac:dyDescent="0.2">
      <c r="A2024"/>
      <c r="B2024" s="224">
        <v>1</v>
      </c>
      <c r="C2024" s="383">
        <v>24</v>
      </c>
      <c r="D2024" s="20" t="s">
        <v>24</v>
      </c>
      <c r="E2024" s="225">
        <v>40080</v>
      </c>
      <c r="F2024"/>
      <c r="G2024" s="224">
        <v>1</v>
      </c>
      <c r="H2024" s="20">
        <v>47</v>
      </c>
      <c r="I2024" s="20">
        <v>24</v>
      </c>
      <c r="J2024" s="20">
        <v>24</v>
      </c>
      <c r="K2024" s="20">
        <v>0</v>
      </c>
      <c r="L2024" s="156">
        <v>40081</v>
      </c>
      <c r="N2024" s="224">
        <v>1</v>
      </c>
      <c r="O2024" s="20">
        <v>24</v>
      </c>
      <c r="P2024" s="20">
        <v>24</v>
      </c>
      <c r="Q2024" s="20">
        <v>0</v>
      </c>
      <c r="R2024" s="20">
        <v>24</v>
      </c>
      <c r="S2024" s="4">
        <v>0</v>
      </c>
      <c r="T2024" s="4">
        <v>0</v>
      </c>
      <c r="U2024" s="153">
        <v>40081</v>
      </c>
      <c r="V2024" s="106">
        <v>1</v>
      </c>
      <c r="W2024" s="20">
        <v>24</v>
      </c>
      <c r="X2024" s="437" t="str">
        <f t="shared" si="240"/>
        <v>OK</v>
      </c>
      <c r="Y2024" s="334">
        <f t="shared" si="243"/>
        <v>0</v>
      </c>
      <c r="Z2024" s="20" t="str">
        <f t="shared" si="241"/>
        <v>White</v>
      </c>
      <c r="AA2024" s="75">
        <v>40085</v>
      </c>
      <c r="AB2024" s="1219">
        <f>SUM(W2024:W2032)</f>
        <v>119</v>
      </c>
      <c r="AC2024" s="147">
        <f t="shared" si="244"/>
        <v>5</v>
      </c>
      <c r="AD2024" s="20" t="str">
        <f t="shared" si="242"/>
        <v>OK</v>
      </c>
      <c r="AE2024" s="11" t="str">
        <f t="shared" si="245"/>
        <v>-</v>
      </c>
      <c r="AF2024" s="20" t="e">
        <f>IF(#REF!="","",AA2024-#REF!)</f>
        <v>#REF!</v>
      </c>
      <c r="AG2024" s="97"/>
      <c r="AH2024" s="62"/>
      <c r="AI2024"/>
      <c r="AJ2024"/>
    </row>
    <row r="2025" spans="1:36" s="32" customFormat="1" hidden="1" outlineLevel="1" x14ac:dyDescent="0.2">
      <c r="A2025"/>
      <c r="B2025" s="224">
        <v>2</v>
      </c>
      <c r="C2025" s="383">
        <v>3</v>
      </c>
      <c r="D2025" s="20" t="s">
        <v>66</v>
      </c>
      <c r="E2025" s="225">
        <v>40080</v>
      </c>
      <c r="F2025"/>
      <c r="G2025" s="224">
        <v>2</v>
      </c>
      <c r="H2025" s="20">
        <v>3</v>
      </c>
      <c r="I2025" s="20">
        <v>3</v>
      </c>
      <c r="J2025" s="20">
        <v>3</v>
      </c>
      <c r="K2025" s="20">
        <v>0</v>
      </c>
      <c r="L2025" s="156">
        <v>40081</v>
      </c>
      <c r="N2025" s="224">
        <v>2</v>
      </c>
      <c r="O2025" s="20">
        <v>3</v>
      </c>
      <c r="P2025" s="20">
        <v>3</v>
      </c>
      <c r="Q2025" s="20">
        <v>0</v>
      </c>
      <c r="R2025" s="20">
        <v>3</v>
      </c>
      <c r="S2025" s="4">
        <v>0</v>
      </c>
      <c r="T2025" s="4">
        <v>0</v>
      </c>
      <c r="U2025" s="153">
        <v>40081</v>
      </c>
      <c r="V2025" s="106">
        <v>2</v>
      </c>
      <c r="W2025" s="20">
        <v>3</v>
      </c>
      <c r="X2025" s="437" t="str">
        <f t="shared" si="240"/>
        <v>OK</v>
      </c>
      <c r="Y2025" s="334">
        <f t="shared" si="243"/>
        <v>0</v>
      </c>
      <c r="Z2025" s="20" t="str">
        <f t="shared" si="241"/>
        <v>green</v>
      </c>
      <c r="AA2025" s="75">
        <v>40085</v>
      </c>
      <c r="AB2025" s="1220"/>
      <c r="AC2025" s="147">
        <f t="shared" si="244"/>
        <v>5</v>
      </c>
      <c r="AD2025" s="20" t="str">
        <f t="shared" si="242"/>
        <v>OK</v>
      </c>
      <c r="AE2025" s="11" t="str">
        <f t="shared" si="245"/>
        <v>-</v>
      </c>
      <c r="AF2025" s="20" t="e">
        <f>IF(#REF!="","",AA2025-#REF!)</f>
        <v>#REF!</v>
      </c>
      <c r="AG2025" s="97"/>
      <c r="AH2025" s="62"/>
      <c r="AI2025"/>
      <c r="AJ2025"/>
    </row>
    <row r="2026" spans="1:36" s="32" customFormat="1" hidden="1" outlineLevel="1" x14ac:dyDescent="0.2">
      <c r="A2026"/>
      <c r="B2026" s="224">
        <v>3</v>
      </c>
      <c r="C2026" s="383">
        <v>23</v>
      </c>
      <c r="D2026" s="20" t="s">
        <v>26</v>
      </c>
      <c r="E2026" s="225">
        <v>40080</v>
      </c>
      <c r="F2026"/>
      <c r="G2026" s="224">
        <v>3</v>
      </c>
      <c r="H2026" s="20">
        <v>23</v>
      </c>
      <c r="I2026" s="20">
        <v>23</v>
      </c>
      <c r="J2026" s="20">
        <v>23</v>
      </c>
      <c r="K2026" s="20">
        <v>0</v>
      </c>
      <c r="L2026" s="156">
        <v>40081</v>
      </c>
      <c r="N2026" s="224">
        <v>3</v>
      </c>
      <c r="O2026" s="20">
        <v>23</v>
      </c>
      <c r="P2026" s="20">
        <v>23</v>
      </c>
      <c r="Q2026" s="20">
        <v>0</v>
      </c>
      <c r="R2026" s="20">
        <v>23</v>
      </c>
      <c r="S2026" s="4">
        <v>0</v>
      </c>
      <c r="T2026" s="4">
        <v>0</v>
      </c>
      <c r="U2026" s="153">
        <v>40081</v>
      </c>
      <c r="V2026" s="106">
        <v>3</v>
      </c>
      <c r="W2026" s="20">
        <v>23</v>
      </c>
      <c r="X2026" s="437" t="str">
        <f t="shared" si="240"/>
        <v>OK</v>
      </c>
      <c r="Y2026" s="334">
        <f t="shared" si="243"/>
        <v>0</v>
      </c>
      <c r="Z2026" s="20" t="str">
        <f t="shared" si="241"/>
        <v>Black</v>
      </c>
      <c r="AA2026" s="75">
        <v>40100</v>
      </c>
      <c r="AB2026" s="1220"/>
      <c r="AC2026" s="147">
        <f t="shared" si="244"/>
        <v>20</v>
      </c>
      <c r="AD2026" s="20" t="str">
        <f t="shared" si="242"/>
        <v>OK</v>
      </c>
      <c r="AE2026" s="11" t="str">
        <f t="shared" si="245"/>
        <v>-</v>
      </c>
      <c r="AF2026" s="20" t="e">
        <f>IF(#REF!="","",AA2026-#REF!)</f>
        <v>#REF!</v>
      </c>
      <c r="AG2026" s="97"/>
      <c r="AH2026" s="62"/>
      <c r="AI2026"/>
      <c r="AJ2026"/>
    </row>
    <row r="2027" spans="1:36" s="32" customFormat="1" hidden="1" outlineLevel="1" x14ac:dyDescent="0.2">
      <c r="A2027"/>
      <c r="B2027" s="224">
        <v>4</v>
      </c>
      <c r="C2027" s="383">
        <v>3</v>
      </c>
      <c r="D2027" s="20" t="s">
        <v>29</v>
      </c>
      <c r="E2027" s="225">
        <v>40080</v>
      </c>
      <c r="F2027"/>
      <c r="G2027" s="224">
        <v>4</v>
      </c>
      <c r="H2027" s="20">
        <v>3</v>
      </c>
      <c r="I2027" s="20">
        <v>3</v>
      </c>
      <c r="J2027" s="20">
        <v>3</v>
      </c>
      <c r="K2027" s="20">
        <v>0</v>
      </c>
      <c r="L2027" s="156">
        <v>40081</v>
      </c>
      <c r="N2027" s="224">
        <v>4</v>
      </c>
      <c r="O2027" s="20">
        <v>3</v>
      </c>
      <c r="P2027" s="20">
        <v>3</v>
      </c>
      <c r="Q2027" s="20">
        <v>0</v>
      </c>
      <c r="R2027" s="20">
        <v>3</v>
      </c>
      <c r="S2027" s="4">
        <v>0</v>
      </c>
      <c r="T2027" s="4">
        <v>0</v>
      </c>
      <c r="U2027" s="153">
        <v>40081</v>
      </c>
      <c r="V2027" s="106">
        <v>4</v>
      </c>
      <c r="W2027" s="20">
        <v>3</v>
      </c>
      <c r="X2027" s="437" t="str">
        <f t="shared" si="240"/>
        <v>OK</v>
      </c>
      <c r="Y2027" s="334">
        <f t="shared" si="243"/>
        <v>0</v>
      </c>
      <c r="Z2027" s="20" t="str">
        <f t="shared" si="241"/>
        <v>Credial</v>
      </c>
      <c r="AA2027" s="75">
        <v>40085</v>
      </c>
      <c r="AB2027" s="1220"/>
      <c r="AC2027" s="147">
        <f t="shared" si="244"/>
        <v>5</v>
      </c>
      <c r="AD2027" s="20" t="str">
        <f t="shared" si="242"/>
        <v>OK</v>
      </c>
      <c r="AE2027" s="11" t="str">
        <f t="shared" si="245"/>
        <v>-</v>
      </c>
      <c r="AF2027" s="20" t="e">
        <f>IF(#REF!="","",AA2027-#REF!)</f>
        <v>#REF!</v>
      </c>
      <c r="AG2027" s="97"/>
      <c r="AH2027" s="62"/>
      <c r="AI2027"/>
      <c r="AJ2027"/>
    </row>
    <row r="2028" spans="1:36" s="32" customFormat="1" hidden="1" outlineLevel="1" x14ac:dyDescent="0.2">
      <c r="A2028"/>
      <c r="B2028" s="224">
        <v>5</v>
      </c>
      <c r="C2028" s="383">
        <v>30</v>
      </c>
      <c r="D2028" s="20" t="s">
        <v>54</v>
      </c>
      <c r="E2028" s="225">
        <v>40080</v>
      </c>
      <c r="F2028"/>
      <c r="G2028" s="224">
        <v>5</v>
      </c>
      <c r="H2028" s="20">
        <v>30</v>
      </c>
      <c r="I2028" s="20">
        <v>30</v>
      </c>
      <c r="J2028" s="20">
        <v>30</v>
      </c>
      <c r="K2028" s="20">
        <v>0</v>
      </c>
      <c r="L2028" s="156">
        <v>40081</v>
      </c>
      <c r="N2028" s="224">
        <v>5</v>
      </c>
      <c r="O2028" s="20">
        <v>30</v>
      </c>
      <c r="P2028" s="20">
        <v>30</v>
      </c>
      <c r="Q2028" s="20">
        <v>0</v>
      </c>
      <c r="R2028" s="20">
        <v>30</v>
      </c>
      <c r="S2028" s="4">
        <v>0</v>
      </c>
      <c r="T2028" s="4">
        <v>0</v>
      </c>
      <c r="U2028" s="153">
        <v>40081</v>
      </c>
      <c r="V2028" s="106">
        <v>5</v>
      </c>
      <c r="W2028" s="20">
        <v>30</v>
      </c>
      <c r="X2028" s="437" t="str">
        <f t="shared" si="240"/>
        <v>OK</v>
      </c>
      <c r="Y2028" s="334">
        <f t="shared" si="243"/>
        <v>0</v>
      </c>
      <c r="Z2028" s="20" t="str">
        <f t="shared" si="241"/>
        <v>Ikea</v>
      </c>
      <c r="AA2028" s="75">
        <v>40085</v>
      </c>
      <c r="AB2028" s="1220"/>
      <c r="AC2028" s="147">
        <f t="shared" si="244"/>
        <v>5</v>
      </c>
      <c r="AD2028" s="20" t="str">
        <f t="shared" si="242"/>
        <v>OK</v>
      </c>
      <c r="AE2028" s="11" t="str">
        <f t="shared" si="245"/>
        <v>-</v>
      </c>
      <c r="AF2028" s="20" t="e">
        <f>IF(#REF!="","",AA2028-#REF!)</f>
        <v>#REF!</v>
      </c>
      <c r="AG2028" s="97"/>
      <c r="AH2028" s="62"/>
      <c r="AI2028"/>
      <c r="AJ2028"/>
    </row>
    <row r="2029" spans="1:36" s="32" customFormat="1" hidden="1" outlineLevel="1" x14ac:dyDescent="0.2">
      <c r="A2029"/>
      <c r="B2029" s="224">
        <v>6</v>
      </c>
      <c r="C2029" s="383">
        <v>2</v>
      </c>
      <c r="D2029" s="20" t="s">
        <v>31</v>
      </c>
      <c r="E2029" s="225">
        <v>40080</v>
      </c>
      <c r="F2029"/>
      <c r="G2029" s="224">
        <v>6</v>
      </c>
      <c r="H2029" s="20">
        <v>2</v>
      </c>
      <c r="I2029" s="20">
        <v>2</v>
      </c>
      <c r="J2029" s="20">
        <v>2</v>
      </c>
      <c r="K2029" s="20">
        <v>0</v>
      </c>
      <c r="L2029" s="156">
        <v>40081</v>
      </c>
      <c r="N2029" s="224">
        <v>6</v>
      </c>
      <c r="O2029" s="20">
        <v>2</v>
      </c>
      <c r="P2029" s="20">
        <v>2</v>
      </c>
      <c r="Q2029" s="20">
        <v>0</v>
      </c>
      <c r="R2029" s="20">
        <v>2</v>
      </c>
      <c r="S2029" s="4">
        <v>0</v>
      </c>
      <c r="T2029" s="4">
        <v>0</v>
      </c>
      <c r="U2029" s="153">
        <v>40081</v>
      </c>
      <c r="V2029" s="106">
        <v>6</v>
      </c>
      <c r="W2029" s="20">
        <v>2</v>
      </c>
      <c r="X2029" s="437" t="str">
        <f t="shared" si="240"/>
        <v>OK</v>
      </c>
      <c r="Y2029" s="334">
        <f t="shared" si="243"/>
        <v>0</v>
      </c>
      <c r="Z2029" s="20" t="str">
        <f t="shared" si="241"/>
        <v>Moviflor</v>
      </c>
      <c r="AA2029" s="75">
        <v>40085</v>
      </c>
      <c r="AB2029" s="1220"/>
      <c r="AC2029" s="147">
        <f t="shared" si="244"/>
        <v>5</v>
      </c>
      <c r="AD2029" s="20" t="str">
        <f t="shared" si="242"/>
        <v>OK</v>
      </c>
      <c r="AE2029" s="11" t="str">
        <f t="shared" si="245"/>
        <v>-</v>
      </c>
      <c r="AF2029" s="20" t="e">
        <f>IF(#REF!="","",AA2029-#REF!)</f>
        <v>#REF!</v>
      </c>
      <c r="AG2029" s="97"/>
      <c r="AH2029" s="62"/>
      <c r="AI2029"/>
      <c r="AJ2029"/>
    </row>
    <row r="2030" spans="1:36" s="32" customFormat="1" hidden="1" outlineLevel="1" x14ac:dyDescent="0.2">
      <c r="A2030"/>
      <c r="B2030" s="224">
        <v>7</v>
      </c>
      <c r="C2030" s="383">
        <v>32</v>
      </c>
      <c r="D2030" s="20" t="s">
        <v>32</v>
      </c>
      <c r="E2030" s="225">
        <v>40080</v>
      </c>
      <c r="F2030"/>
      <c r="G2030" s="224">
        <v>7</v>
      </c>
      <c r="H2030" s="20">
        <v>32</v>
      </c>
      <c r="I2030" s="20">
        <v>32</v>
      </c>
      <c r="J2030" s="20">
        <v>32</v>
      </c>
      <c r="K2030" s="20">
        <v>0</v>
      </c>
      <c r="L2030" s="156">
        <v>40081</v>
      </c>
      <c r="N2030" s="224">
        <v>7</v>
      </c>
      <c r="O2030" s="20">
        <v>32</v>
      </c>
      <c r="P2030" s="20">
        <v>32</v>
      </c>
      <c r="Q2030" s="20">
        <v>0</v>
      </c>
      <c r="R2030" s="20">
        <v>32</v>
      </c>
      <c r="S2030" s="4">
        <v>0</v>
      </c>
      <c r="T2030" s="4">
        <v>0</v>
      </c>
      <c r="U2030" s="153">
        <v>40081</v>
      </c>
      <c r="V2030" s="106">
        <v>7</v>
      </c>
      <c r="W2030" s="20">
        <v>32</v>
      </c>
      <c r="X2030" s="437" t="str">
        <f t="shared" si="240"/>
        <v>OK</v>
      </c>
      <c r="Y2030" s="334">
        <f t="shared" si="243"/>
        <v>0</v>
      </c>
      <c r="Z2030" s="20" t="str">
        <f t="shared" si="241"/>
        <v>Conforama</v>
      </c>
      <c r="AA2030" s="75">
        <v>40085</v>
      </c>
      <c r="AB2030" s="1220"/>
      <c r="AC2030" s="147">
        <f t="shared" si="244"/>
        <v>5</v>
      </c>
      <c r="AD2030" s="20" t="str">
        <f t="shared" si="242"/>
        <v>OK</v>
      </c>
      <c r="AE2030" s="11" t="str">
        <f t="shared" si="245"/>
        <v>-</v>
      </c>
      <c r="AF2030" s="20" t="e">
        <f>IF(#REF!="","",AA2030-#REF!)</f>
        <v>#REF!</v>
      </c>
      <c r="AG2030" s="97"/>
      <c r="AH2030" s="62"/>
      <c r="AI2030"/>
      <c r="AJ2030"/>
    </row>
    <row r="2031" spans="1:36" s="32" customFormat="1" hidden="1" outlineLevel="1" x14ac:dyDescent="0.2">
      <c r="A2031"/>
      <c r="B2031" s="224">
        <v>8</v>
      </c>
      <c r="C2031" s="383">
        <v>1</v>
      </c>
      <c r="D2031" s="20" t="s">
        <v>34</v>
      </c>
      <c r="E2031" s="225">
        <v>40080</v>
      </c>
      <c r="F2031"/>
      <c r="G2031" s="224">
        <v>8</v>
      </c>
      <c r="H2031" s="20">
        <v>1</v>
      </c>
      <c r="I2031" s="20">
        <v>1</v>
      </c>
      <c r="J2031" s="20">
        <v>1</v>
      </c>
      <c r="K2031" s="20">
        <v>0</v>
      </c>
      <c r="L2031" s="156">
        <v>40081</v>
      </c>
      <c r="N2031" s="224">
        <v>8</v>
      </c>
      <c r="O2031" s="20">
        <v>1</v>
      </c>
      <c r="P2031" s="20">
        <v>1</v>
      </c>
      <c r="Q2031" s="20">
        <v>0</v>
      </c>
      <c r="R2031" s="20">
        <v>1</v>
      </c>
      <c r="S2031" s="4">
        <v>0</v>
      </c>
      <c r="T2031" s="4">
        <v>0</v>
      </c>
      <c r="U2031" s="153">
        <v>40081</v>
      </c>
      <c r="V2031" s="106">
        <v>8</v>
      </c>
      <c r="W2031" s="20">
        <v>1</v>
      </c>
      <c r="X2031" s="437" t="str">
        <f t="shared" si="240"/>
        <v>OK</v>
      </c>
      <c r="Y2031" s="334">
        <f t="shared" si="243"/>
        <v>0</v>
      </c>
      <c r="Z2031" s="20" t="str">
        <f t="shared" si="241"/>
        <v>Euronics</v>
      </c>
      <c r="AA2031" s="75">
        <v>40085</v>
      </c>
      <c r="AB2031" s="1220"/>
      <c r="AC2031" s="147">
        <f t="shared" si="244"/>
        <v>5</v>
      </c>
      <c r="AD2031" s="20" t="str">
        <f t="shared" si="242"/>
        <v>OK</v>
      </c>
      <c r="AE2031" s="11" t="str">
        <f t="shared" si="245"/>
        <v>-</v>
      </c>
      <c r="AF2031" s="20" t="e">
        <f>IF(#REF!="","",AA2031-#REF!)</f>
        <v>#REF!</v>
      </c>
      <c r="AG2031" s="97"/>
      <c r="AH2031" s="62"/>
      <c r="AI2031"/>
      <c r="AJ2031"/>
    </row>
    <row r="2032" spans="1:36" s="32" customFormat="1" hidden="1" outlineLevel="1" x14ac:dyDescent="0.2">
      <c r="A2032"/>
      <c r="B2032" s="235">
        <v>9</v>
      </c>
      <c r="C2032" s="404">
        <v>1</v>
      </c>
      <c r="D2032" s="21" t="s">
        <v>35</v>
      </c>
      <c r="E2032" s="225">
        <v>40080</v>
      </c>
      <c r="F2032"/>
      <c r="G2032" s="235">
        <v>9</v>
      </c>
      <c r="H2032" s="21">
        <v>1</v>
      </c>
      <c r="I2032" s="21">
        <v>1</v>
      </c>
      <c r="J2032" s="21">
        <v>1</v>
      </c>
      <c r="K2032" s="21">
        <v>0</v>
      </c>
      <c r="L2032" s="157">
        <v>40081</v>
      </c>
      <c r="N2032" s="235">
        <v>9</v>
      </c>
      <c r="O2032" s="21">
        <v>1</v>
      </c>
      <c r="P2032" s="21">
        <v>1</v>
      </c>
      <c r="Q2032" s="21">
        <v>0</v>
      </c>
      <c r="R2032" s="21">
        <v>1</v>
      </c>
      <c r="S2032" s="14">
        <v>0</v>
      </c>
      <c r="T2032" s="14">
        <v>0</v>
      </c>
      <c r="U2032" s="153">
        <v>40081</v>
      </c>
      <c r="V2032" s="108">
        <v>9</v>
      </c>
      <c r="W2032" s="21">
        <v>1</v>
      </c>
      <c r="X2032" s="437" t="str">
        <f t="shared" si="240"/>
        <v>OK</v>
      </c>
      <c r="Y2032" s="334">
        <f t="shared" si="243"/>
        <v>0</v>
      </c>
      <c r="Z2032" s="21" t="str">
        <f t="shared" si="241"/>
        <v>Tien 21</v>
      </c>
      <c r="AA2032" s="75">
        <v>40085</v>
      </c>
      <c r="AB2032" s="1221"/>
      <c r="AC2032" s="147">
        <f t="shared" si="244"/>
        <v>5</v>
      </c>
      <c r="AD2032" s="20" t="str">
        <f t="shared" si="242"/>
        <v>OK</v>
      </c>
      <c r="AE2032" s="11" t="str">
        <f t="shared" si="245"/>
        <v>-</v>
      </c>
      <c r="AF2032" s="20" t="e">
        <f>IF(#REF!="","",AA2032-#REF!)</f>
        <v>#REF!</v>
      </c>
      <c r="AG2032" s="97"/>
      <c r="AH2032" s="62"/>
      <c r="AI2032"/>
      <c r="AJ2032"/>
    </row>
    <row r="2033" spans="1:36" s="32" customFormat="1" hidden="1" outlineLevel="1" x14ac:dyDescent="0.2">
      <c r="A2033"/>
      <c r="B2033" s="224">
        <v>1</v>
      </c>
      <c r="C2033" s="383">
        <v>67</v>
      </c>
      <c r="D2033" s="20" t="s">
        <v>67</v>
      </c>
      <c r="E2033" s="225">
        <v>40087</v>
      </c>
      <c r="F2033"/>
      <c r="G2033" s="19">
        <v>1</v>
      </c>
      <c r="H2033" s="20">
        <v>67</v>
      </c>
      <c r="I2033" s="20">
        <v>67</v>
      </c>
      <c r="J2033" s="20">
        <v>67</v>
      </c>
      <c r="K2033" s="20">
        <v>0</v>
      </c>
      <c r="L2033" s="156">
        <v>40088</v>
      </c>
      <c r="N2033" s="19">
        <v>1</v>
      </c>
      <c r="O2033" s="20">
        <v>67</v>
      </c>
      <c r="P2033" s="20">
        <v>67</v>
      </c>
      <c r="Q2033" s="20">
        <v>0</v>
      </c>
      <c r="R2033" s="20">
        <v>67</v>
      </c>
      <c r="S2033" s="4">
        <v>0</v>
      </c>
      <c r="T2033" s="4">
        <v>0</v>
      </c>
      <c r="U2033" s="153">
        <v>40088</v>
      </c>
      <c r="V2033" s="106">
        <v>1</v>
      </c>
      <c r="W2033" s="20">
        <v>67</v>
      </c>
      <c r="X2033" s="437" t="str">
        <f t="shared" si="240"/>
        <v>OK</v>
      </c>
      <c r="Y2033" s="334">
        <f t="shared" si="243"/>
        <v>0</v>
      </c>
      <c r="Z2033" s="20" t="str">
        <f t="shared" si="241"/>
        <v>White - 2213</v>
      </c>
      <c r="AA2033" s="75">
        <v>40092</v>
      </c>
      <c r="AB2033" s="1219">
        <f>SUM(W2033:W2041)</f>
        <v>898</v>
      </c>
      <c r="AC2033" s="147">
        <f t="shared" si="244"/>
        <v>5</v>
      </c>
      <c r="AD2033" s="20" t="str">
        <f t="shared" si="242"/>
        <v>OK</v>
      </c>
      <c r="AE2033" s="11" t="str">
        <f t="shared" si="245"/>
        <v>-</v>
      </c>
      <c r="AF2033" s="20" t="e">
        <f>IF(#REF!="","",AA2033-#REF!)</f>
        <v>#REF!</v>
      </c>
      <c r="AG2033" s="97"/>
      <c r="AH2033" s="62"/>
      <c r="AI2033"/>
      <c r="AJ2033"/>
    </row>
    <row r="2034" spans="1:36" s="32" customFormat="1" hidden="1" outlineLevel="1" x14ac:dyDescent="0.2">
      <c r="A2034"/>
      <c r="B2034" s="224">
        <v>2</v>
      </c>
      <c r="C2034" s="383">
        <v>22</v>
      </c>
      <c r="D2034" s="20" t="s">
        <v>68</v>
      </c>
      <c r="E2034" s="225">
        <v>40087</v>
      </c>
      <c r="F2034"/>
      <c r="G2034" s="19">
        <v>2</v>
      </c>
      <c r="H2034" s="20">
        <v>22</v>
      </c>
      <c r="I2034" s="20">
        <v>22</v>
      </c>
      <c r="J2034" s="20">
        <v>22</v>
      </c>
      <c r="K2034" s="20">
        <v>0</v>
      </c>
      <c r="L2034" s="156">
        <v>40088</v>
      </c>
      <c r="N2034" s="19">
        <v>2</v>
      </c>
      <c r="O2034" s="20">
        <v>22</v>
      </c>
      <c r="P2034" s="20">
        <v>22</v>
      </c>
      <c r="Q2034" s="20">
        <v>0</v>
      </c>
      <c r="R2034" s="20">
        <v>22</v>
      </c>
      <c r="S2034" s="4">
        <v>0</v>
      </c>
      <c r="T2034" s="4">
        <v>0</v>
      </c>
      <c r="U2034" s="153">
        <v>40088</v>
      </c>
      <c r="V2034" s="106">
        <v>2</v>
      </c>
      <c r="W2034" s="20">
        <v>22</v>
      </c>
      <c r="X2034" s="437" t="str">
        <f t="shared" si="240"/>
        <v>OK</v>
      </c>
      <c r="Y2034" s="334">
        <f t="shared" si="243"/>
        <v>0</v>
      </c>
      <c r="Z2034" s="20" t="str">
        <f t="shared" si="241"/>
        <v>Green - 2214</v>
      </c>
      <c r="AA2034" s="75">
        <v>40092</v>
      </c>
      <c r="AB2034" s="1220"/>
      <c r="AC2034" s="147">
        <f t="shared" si="244"/>
        <v>5</v>
      </c>
      <c r="AD2034" s="20" t="str">
        <f t="shared" si="242"/>
        <v>OK</v>
      </c>
      <c r="AE2034" s="11" t="str">
        <f t="shared" si="245"/>
        <v>-</v>
      </c>
      <c r="AF2034" s="20" t="e">
        <f>IF(#REF!="","",AA2034-#REF!)</f>
        <v>#REF!</v>
      </c>
      <c r="AG2034" s="97"/>
      <c r="AH2034" s="62"/>
      <c r="AI2034"/>
      <c r="AJ2034"/>
    </row>
    <row r="2035" spans="1:36" s="32" customFormat="1" hidden="1" outlineLevel="1" x14ac:dyDescent="0.2">
      <c r="A2035"/>
      <c r="B2035" s="224">
        <v>3</v>
      </c>
      <c r="C2035" s="383">
        <v>71</v>
      </c>
      <c r="D2035" s="20" t="s">
        <v>69</v>
      </c>
      <c r="E2035" s="225">
        <v>40087</v>
      </c>
      <c r="F2035"/>
      <c r="G2035" s="19">
        <v>3</v>
      </c>
      <c r="H2035" s="20">
        <v>71</v>
      </c>
      <c r="I2035" s="20">
        <v>71</v>
      </c>
      <c r="J2035" s="20">
        <v>71</v>
      </c>
      <c r="K2035" s="20">
        <v>0</v>
      </c>
      <c r="L2035" s="156">
        <v>40088</v>
      </c>
      <c r="N2035" s="19">
        <v>3</v>
      </c>
      <c r="O2035" s="20">
        <v>71</v>
      </c>
      <c r="P2035" s="20">
        <v>71</v>
      </c>
      <c r="Q2035" s="20">
        <v>0</v>
      </c>
      <c r="R2035" s="20">
        <v>71</v>
      </c>
      <c r="S2035" s="4">
        <v>0</v>
      </c>
      <c r="T2035" s="4">
        <v>0</v>
      </c>
      <c r="U2035" s="153">
        <v>40088</v>
      </c>
      <c r="V2035" s="106"/>
      <c r="W2035" s="20">
        <v>71</v>
      </c>
      <c r="X2035" s="437" t="str">
        <f t="shared" si="240"/>
        <v>OK</v>
      </c>
      <c r="Y2035" s="334">
        <f t="shared" si="243"/>
        <v>0</v>
      </c>
      <c r="Z2035" s="20" t="str">
        <f t="shared" si="241"/>
        <v>Black - 2215</v>
      </c>
      <c r="AA2035" s="75">
        <v>40100</v>
      </c>
      <c r="AB2035" s="1220"/>
      <c r="AC2035" s="147">
        <f t="shared" si="244"/>
        <v>13</v>
      </c>
      <c r="AD2035" s="20" t="str">
        <f t="shared" si="242"/>
        <v>OK</v>
      </c>
      <c r="AE2035" s="11" t="str">
        <f t="shared" si="245"/>
        <v>-</v>
      </c>
      <c r="AF2035" s="20" t="e">
        <f>IF(#REF!="","",AA2035-#REF!)</f>
        <v>#REF!</v>
      </c>
      <c r="AG2035" s="97"/>
      <c r="AH2035" s="62"/>
      <c r="AI2035"/>
      <c r="AJ2035"/>
    </row>
    <row r="2036" spans="1:36" s="32" customFormat="1" hidden="1" outlineLevel="1" x14ac:dyDescent="0.2">
      <c r="A2036"/>
      <c r="B2036" s="224">
        <v>4</v>
      </c>
      <c r="C2036" s="383">
        <v>13</v>
      </c>
      <c r="D2036" s="20" t="s">
        <v>72</v>
      </c>
      <c r="E2036" s="225">
        <v>40087</v>
      </c>
      <c r="F2036"/>
      <c r="G2036" s="19">
        <v>4</v>
      </c>
      <c r="H2036" s="20">
        <v>13</v>
      </c>
      <c r="I2036" s="20">
        <v>13</v>
      </c>
      <c r="J2036" s="20">
        <v>13</v>
      </c>
      <c r="K2036" s="20">
        <v>0</v>
      </c>
      <c r="L2036" s="156">
        <v>40088</v>
      </c>
      <c r="N2036" s="19">
        <v>4</v>
      </c>
      <c r="O2036" s="20">
        <v>13</v>
      </c>
      <c r="P2036" s="20">
        <v>13</v>
      </c>
      <c r="Q2036" s="20">
        <v>0</v>
      </c>
      <c r="R2036" s="20">
        <v>13</v>
      </c>
      <c r="S2036" s="4">
        <v>0</v>
      </c>
      <c r="T2036" s="4">
        <v>0</v>
      </c>
      <c r="U2036" s="153">
        <v>40088</v>
      </c>
      <c r="V2036" s="106">
        <v>4</v>
      </c>
      <c r="W2036" s="20">
        <v>13</v>
      </c>
      <c r="X2036" s="437" t="str">
        <f t="shared" si="240"/>
        <v>OK</v>
      </c>
      <c r="Y2036" s="334">
        <f t="shared" si="243"/>
        <v>0</v>
      </c>
      <c r="Z2036" s="20" t="str">
        <f t="shared" si="241"/>
        <v>Credial - 2227</v>
      </c>
      <c r="AA2036" s="75">
        <v>40092</v>
      </c>
      <c r="AB2036" s="1220"/>
      <c r="AC2036" s="147">
        <f t="shared" si="244"/>
        <v>5</v>
      </c>
      <c r="AD2036" s="20" t="str">
        <f t="shared" si="242"/>
        <v>OK</v>
      </c>
      <c r="AE2036" s="11" t="str">
        <f t="shared" si="245"/>
        <v>-</v>
      </c>
      <c r="AF2036" s="20" t="e">
        <f>IF(#REF!="","",AA2036-#REF!)</f>
        <v>#REF!</v>
      </c>
      <c r="AG2036" s="97"/>
      <c r="AH2036" s="62"/>
      <c r="AI2036"/>
      <c r="AJ2036"/>
    </row>
    <row r="2037" spans="1:36" s="32" customFormat="1" hidden="1" outlineLevel="1" x14ac:dyDescent="0.2">
      <c r="A2037"/>
      <c r="B2037" s="224">
        <v>5</v>
      </c>
      <c r="C2037" s="383">
        <v>407</v>
      </c>
      <c r="D2037" s="20" t="s">
        <v>73</v>
      </c>
      <c r="E2037" s="225">
        <v>40087</v>
      </c>
      <c r="F2037"/>
      <c r="G2037" s="19">
        <v>5</v>
      </c>
      <c r="H2037" s="20">
        <v>407</v>
      </c>
      <c r="I2037" s="20">
        <v>407</v>
      </c>
      <c r="J2037" s="20">
        <v>407</v>
      </c>
      <c r="K2037" s="20">
        <v>0</v>
      </c>
      <c r="L2037" s="156">
        <v>40088</v>
      </c>
      <c r="N2037" s="19">
        <v>5</v>
      </c>
      <c r="O2037" s="20">
        <v>407</v>
      </c>
      <c r="P2037" s="20">
        <v>407</v>
      </c>
      <c r="Q2037" s="20">
        <v>0</v>
      </c>
      <c r="R2037" s="20">
        <v>407</v>
      </c>
      <c r="S2037" s="4">
        <v>0</v>
      </c>
      <c r="T2037" s="4">
        <v>0</v>
      </c>
      <c r="U2037" s="153">
        <v>40088</v>
      </c>
      <c r="V2037" s="106"/>
      <c r="W2037" s="20">
        <v>407</v>
      </c>
      <c r="X2037" s="437" t="str">
        <f t="shared" si="240"/>
        <v>OK</v>
      </c>
      <c r="Y2037" s="334">
        <f t="shared" si="243"/>
        <v>0</v>
      </c>
      <c r="Z2037" s="20" t="str">
        <f t="shared" si="241"/>
        <v>Ikea - 2228</v>
      </c>
      <c r="AA2037" s="75">
        <v>40094</v>
      </c>
      <c r="AB2037" s="1220"/>
      <c r="AC2037" s="147">
        <f t="shared" si="244"/>
        <v>7</v>
      </c>
      <c r="AD2037" s="20" t="str">
        <f>IF(AA2037&gt;0,"OK","Pendente")</f>
        <v>OK</v>
      </c>
      <c r="AE2037" s="11" t="str">
        <f t="shared" si="245"/>
        <v>-</v>
      </c>
      <c r="AF2037" s="20" t="e">
        <f>IF(#REF!="","",AA2037-#REF!)</f>
        <v>#REF!</v>
      </c>
      <c r="AG2037" s="97"/>
      <c r="AH2037" s="62"/>
      <c r="AI2037"/>
      <c r="AJ2037"/>
    </row>
    <row r="2038" spans="1:36" s="32" customFormat="1" hidden="1" outlineLevel="1" x14ac:dyDescent="0.2">
      <c r="A2038"/>
      <c r="B2038" s="224">
        <v>6</v>
      </c>
      <c r="C2038" s="383">
        <v>11</v>
      </c>
      <c r="D2038" s="20" t="s">
        <v>79</v>
      </c>
      <c r="E2038" s="225">
        <v>40087</v>
      </c>
      <c r="F2038"/>
      <c r="G2038" s="19">
        <v>6</v>
      </c>
      <c r="H2038" s="20">
        <v>11</v>
      </c>
      <c r="I2038" s="20">
        <v>11</v>
      </c>
      <c r="J2038" s="20">
        <v>11</v>
      </c>
      <c r="K2038" s="20">
        <v>0</v>
      </c>
      <c r="L2038" s="156">
        <v>40088</v>
      </c>
      <c r="N2038" s="19">
        <v>6</v>
      </c>
      <c r="O2038" s="20">
        <v>11</v>
      </c>
      <c r="P2038" s="20">
        <v>11</v>
      </c>
      <c r="Q2038" s="20">
        <v>0</v>
      </c>
      <c r="R2038" s="20">
        <v>11</v>
      </c>
      <c r="S2038" s="4">
        <v>0</v>
      </c>
      <c r="T2038" s="4">
        <v>0</v>
      </c>
      <c r="U2038" s="153">
        <v>40088</v>
      </c>
      <c r="V2038" s="106">
        <v>6</v>
      </c>
      <c r="W2038" s="20">
        <v>11</v>
      </c>
      <c r="X2038" s="437" t="str">
        <f t="shared" si="240"/>
        <v>OK</v>
      </c>
      <c r="Y2038" s="334">
        <f t="shared" si="243"/>
        <v>0</v>
      </c>
      <c r="Z2038" s="20" t="str">
        <f t="shared" si="241"/>
        <v>Moviflor - 2229</v>
      </c>
      <c r="AA2038" s="75">
        <v>40092</v>
      </c>
      <c r="AB2038" s="1220"/>
      <c r="AC2038" s="147">
        <f t="shared" si="244"/>
        <v>5</v>
      </c>
      <c r="AD2038" s="20" t="str">
        <f t="shared" si="242"/>
        <v>OK</v>
      </c>
      <c r="AE2038" s="11" t="str">
        <f t="shared" si="245"/>
        <v>-</v>
      </c>
      <c r="AF2038" s="20" t="e">
        <f>IF(#REF!="","",AA2038-#REF!)</f>
        <v>#REF!</v>
      </c>
      <c r="AG2038" s="97"/>
      <c r="AH2038" s="62"/>
      <c r="AI2038"/>
      <c r="AJ2038"/>
    </row>
    <row r="2039" spans="1:36" s="32" customFormat="1" hidden="1" outlineLevel="1" x14ac:dyDescent="0.2">
      <c r="A2039"/>
      <c r="B2039" s="224">
        <v>7</v>
      </c>
      <c r="C2039" s="383">
        <v>289</v>
      </c>
      <c r="D2039" s="20" t="s">
        <v>74</v>
      </c>
      <c r="E2039" s="225">
        <v>40087</v>
      </c>
      <c r="F2039"/>
      <c r="G2039" s="19">
        <v>7</v>
      </c>
      <c r="H2039" s="20">
        <v>289</v>
      </c>
      <c r="I2039" s="20">
        <v>289</v>
      </c>
      <c r="J2039" s="20">
        <v>289</v>
      </c>
      <c r="K2039" s="20">
        <v>0</v>
      </c>
      <c r="L2039" s="156">
        <v>40088</v>
      </c>
      <c r="N2039" s="19">
        <v>7</v>
      </c>
      <c r="O2039" s="20">
        <v>289</v>
      </c>
      <c r="P2039" s="20">
        <v>289</v>
      </c>
      <c r="Q2039" s="20">
        <v>0</v>
      </c>
      <c r="R2039" s="20">
        <v>289</v>
      </c>
      <c r="S2039" s="4">
        <v>0</v>
      </c>
      <c r="T2039" s="4">
        <v>0</v>
      </c>
      <c r="U2039" s="153">
        <v>40088</v>
      </c>
      <c r="V2039" s="106">
        <v>7</v>
      </c>
      <c r="W2039" s="20">
        <v>289</v>
      </c>
      <c r="X2039" s="437" t="str">
        <f t="shared" si="240"/>
        <v>OK</v>
      </c>
      <c r="Y2039" s="334">
        <f t="shared" si="243"/>
        <v>0</v>
      </c>
      <c r="Z2039" s="20" t="str">
        <f t="shared" si="241"/>
        <v>Conforama - 2230</v>
      </c>
      <c r="AA2039" s="75">
        <v>40092</v>
      </c>
      <c r="AB2039" s="1220"/>
      <c r="AC2039" s="147">
        <f t="shared" si="244"/>
        <v>5</v>
      </c>
      <c r="AD2039" s="20" t="str">
        <f t="shared" si="242"/>
        <v>OK</v>
      </c>
      <c r="AE2039" s="11" t="str">
        <f t="shared" si="245"/>
        <v>-</v>
      </c>
      <c r="AF2039" s="20" t="e">
        <f>IF(#REF!="","",AA2039-#REF!)</f>
        <v>#REF!</v>
      </c>
      <c r="AG2039" s="97"/>
      <c r="AH2039" s="62"/>
      <c r="AI2039"/>
      <c r="AJ2039"/>
    </row>
    <row r="2040" spans="1:36" s="32" customFormat="1" hidden="1" outlineLevel="1" x14ac:dyDescent="0.2">
      <c r="A2040"/>
      <c r="B2040" s="224">
        <v>8</v>
      </c>
      <c r="C2040" s="383">
        <v>16</v>
      </c>
      <c r="D2040" s="20" t="s">
        <v>75</v>
      </c>
      <c r="E2040" s="225">
        <v>40087</v>
      </c>
      <c r="F2040"/>
      <c r="G2040" s="19">
        <v>8</v>
      </c>
      <c r="H2040" s="20">
        <v>16</v>
      </c>
      <c r="I2040" s="20">
        <v>16</v>
      </c>
      <c r="J2040" s="20">
        <v>16</v>
      </c>
      <c r="K2040" s="20">
        <v>0</v>
      </c>
      <c r="L2040" s="156">
        <v>40088</v>
      </c>
      <c r="N2040" s="19">
        <v>8</v>
      </c>
      <c r="O2040" s="20">
        <v>16</v>
      </c>
      <c r="P2040" s="20">
        <v>16</v>
      </c>
      <c r="Q2040" s="20">
        <v>0</v>
      </c>
      <c r="R2040" s="20">
        <v>16</v>
      </c>
      <c r="S2040" s="4">
        <v>0</v>
      </c>
      <c r="T2040" s="4">
        <v>0</v>
      </c>
      <c r="U2040" s="153">
        <v>40088</v>
      </c>
      <c r="V2040" s="106">
        <v>8</v>
      </c>
      <c r="W2040" s="20">
        <v>16</v>
      </c>
      <c r="X2040" s="437" t="str">
        <f t="shared" si="240"/>
        <v>OK</v>
      </c>
      <c r="Y2040" s="334">
        <f t="shared" si="243"/>
        <v>0</v>
      </c>
      <c r="Z2040" s="20" t="str">
        <f t="shared" si="241"/>
        <v>Euronics - 2231</v>
      </c>
      <c r="AA2040" s="75">
        <v>40092</v>
      </c>
      <c r="AB2040" s="1220"/>
      <c r="AC2040" s="147">
        <f t="shared" si="244"/>
        <v>5</v>
      </c>
      <c r="AD2040" s="20" t="str">
        <f t="shared" si="242"/>
        <v>OK</v>
      </c>
      <c r="AE2040" s="11" t="str">
        <f t="shared" si="245"/>
        <v>-</v>
      </c>
      <c r="AF2040" s="20" t="e">
        <f>IF(#REF!="","",AA2040-#REF!)</f>
        <v>#REF!</v>
      </c>
      <c r="AG2040" s="97"/>
      <c r="AH2040" s="62"/>
      <c r="AI2040"/>
      <c r="AJ2040"/>
    </row>
    <row r="2041" spans="1:36" s="32" customFormat="1" hidden="1" outlineLevel="1" x14ac:dyDescent="0.2">
      <c r="A2041"/>
      <c r="B2041" s="235">
        <v>9</v>
      </c>
      <c r="C2041" s="404">
        <v>2</v>
      </c>
      <c r="D2041" s="21" t="s">
        <v>76</v>
      </c>
      <c r="E2041" s="225">
        <v>40087</v>
      </c>
      <c r="F2041"/>
      <c r="G2041" s="22">
        <v>9</v>
      </c>
      <c r="H2041" s="21">
        <v>2</v>
      </c>
      <c r="I2041" s="21">
        <v>2</v>
      </c>
      <c r="J2041" s="21">
        <v>2</v>
      </c>
      <c r="K2041" s="21">
        <v>0</v>
      </c>
      <c r="L2041" s="157">
        <v>40088</v>
      </c>
      <c r="N2041" s="22">
        <v>9</v>
      </c>
      <c r="O2041" s="21">
        <v>2</v>
      </c>
      <c r="P2041" s="21">
        <v>2</v>
      </c>
      <c r="Q2041" s="21">
        <v>0</v>
      </c>
      <c r="R2041" s="21">
        <v>2</v>
      </c>
      <c r="S2041" s="14">
        <v>0</v>
      </c>
      <c r="T2041" s="14">
        <v>0</v>
      </c>
      <c r="U2041" s="153">
        <v>40088</v>
      </c>
      <c r="V2041" s="108">
        <v>9</v>
      </c>
      <c r="W2041" s="21">
        <v>2</v>
      </c>
      <c r="X2041" s="437" t="str">
        <f t="shared" si="240"/>
        <v>OK</v>
      </c>
      <c r="Y2041" s="334">
        <f t="shared" si="243"/>
        <v>0</v>
      </c>
      <c r="Z2041" s="21" t="str">
        <f t="shared" si="241"/>
        <v>Tien 21 - 2232</v>
      </c>
      <c r="AA2041" s="75">
        <v>40092</v>
      </c>
      <c r="AB2041" s="1221"/>
      <c r="AC2041" s="147">
        <f t="shared" si="244"/>
        <v>5</v>
      </c>
      <c r="AD2041" s="20" t="str">
        <f t="shared" si="242"/>
        <v>OK</v>
      </c>
      <c r="AE2041" s="11" t="str">
        <f t="shared" si="245"/>
        <v>-</v>
      </c>
      <c r="AF2041" s="20" t="e">
        <f>IF(#REF!="","",AA2041-#REF!)</f>
        <v>#REF!</v>
      </c>
      <c r="AG2041" s="97"/>
      <c r="AH2041" s="62"/>
      <c r="AI2041"/>
      <c r="AJ2041"/>
    </row>
    <row r="2042" spans="1:36" s="32" customFormat="1" hidden="1" outlineLevel="1" x14ac:dyDescent="0.2">
      <c r="A2042"/>
      <c r="B2042" s="224">
        <v>1</v>
      </c>
      <c r="C2042" s="383">
        <v>32</v>
      </c>
      <c r="D2042" s="20" t="s">
        <v>67</v>
      </c>
      <c r="E2042" s="225">
        <v>40094</v>
      </c>
      <c r="F2042"/>
      <c r="G2042" s="250">
        <v>1</v>
      </c>
      <c r="H2042" s="20">
        <v>32</v>
      </c>
      <c r="I2042" s="20">
        <v>32</v>
      </c>
      <c r="J2042" s="20">
        <v>32</v>
      </c>
      <c r="K2042" s="20">
        <v>0</v>
      </c>
      <c r="L2042" s="156">
        <v>40095</v>
      </c>
      <c r="N2042" s="19">
        <v>1</v>
      </c>
      <c r="O2042" s="20">
        <v>32</v>
      </c>
      <c r="P2042" s="20">
        <v>32</v>
      </c>
      <c r="Q2042" s="20">
        <v>0</v>
      </c>
      <c r="R2042" s="20">
        <v>32</v>
      </c>
      <c r="S2042" s="4">
        <v>0</v>
      </c>
      <c r="T2042" s="4">
        <v>0</v>
      </c>
      <c r="U2042" s="153">
        <v>40095</v>
      </c>
      <c r="V2042" s="106">
        <v>1</v>
      </c>
      <c r="W2042" s="20">
        <v>32</v>
      </c>
      <c r="X2042" s="437" t="str">
        <f t="shared" si="240"/>
        <v>OK</v>
      </c>
      <c r="Y2042" s="334">
        <f t="shared" si="243"/>
        <v>0</v>
      </c>
      <c r="Z2042" s="20" t="str">
        <f t="shared" si="241"/>
        <v>White - 2213</v>
      </c>
      <c r="AA2042" s="75">
        <v>40098</v>
      </c>
      <c r="AB2042" s="1219">
        <f>SUM(W2042:W2051)</f>
        <v>264</v>
      </c>
      <c r="AC2042" s="147">
        <f t="shared" si="244"/>
        <v>4</v>
      </c>
      <c r="AD2042" s="20" t="str">
        <f t="shared" si="242"/>
        <v>OK</v>
      </c>
      <c r="AE2042" s="11" t="str">
        <f t="shared" si="245"/>
        <v>-</v>
      </c>
      <c r="AF2042" s="20" t="e">
        <f>IF(#REF!="","",AA2042-#REF!)</f>
        <v>#REF!</v>
      </c>
      <c r="AG2042" s="97"/>
      <c r="AH2042" s="62"/>
      <c r="AI2042"/>
      <c r="AJ2042"/>
    </row>
    <row r="2043" spans="1:36" s="32" customFormat="1" hidden="1" outlineLevel="1" x14ac:dyDescent="0.2">
      <c r="A2043"/>
      <c r="B2043" s="224">
        <v>2</v>
      </c>
      <c r="C2043" s="383">
        <v>5</v>
      </c>
      <c r="D2043" s="20" t="s">
        <v>68</v>
      </c>
      <c r="E2043" s="225">
        <v>40094</v>
      </c>
      <c r="F2043"/>
      <c r="G2043" s="250">
        <v>2</v>
      </c>
      <c r="H2043" s="20">
        <v>5</v>
      </c>
      <c r="I2043" s="20">
        <v>5</v>
      </c>
      <c r="J2043" s="20">
        <v>5</v>
      </c>
      <c r="K2043" s="20">
        <v>0</v>
      </c>
      <c r="L2043" s="156">
        <v>40095</v>
      </c>
      <c r="N2043" s="19">
        <v>2</v>
      </c>
      <c r="O2043" s="20">
        <v>5</v>
      </c>
      <c r="P2043" s="20">
        <v>5</v>
      </c>
      <c r="Q2043" s="20">
        <v>0</v>
      </c>
      <c r="R2043" s="20">
        <v>5</v>
      </c>
      <c r="S2043" s="4">
        <v>0</v>
      </c>
      <c r="T2043" s="4">
        <v>0</v>
      </c>
      <c r="U2043" s="153">
        <v>40095</v>
      </c>
      <c r="V2043" s="106">
        <v>2</v>
      </c>
      <c r="W2043" s="20">
        <v>5</v>
      </c>
      <c r="X2043" s="437" t="str">
        <f t="shared" si="240"/>
        <v>OK</v>
      </c>
      <c r="Y2043" s="334">
        <f t="shared" si="243"/>
        <v>0</v>
      </c>
      <c r="Z2043" s="20" t="str">
        <f t="shared" si="241"/>
        <v>Green - 2214</v>
      </c>
      <c r="AA2043" s="75">
        <v>40098</v>
      </c>
      <c r="AB2043" s="1220"/>
      <c r="AC2043" s="147">
        <f t="shared" si="244"/>
        <v>4</v>
      </c>
      <c r="AD2043" s="20" t="str">
        <f t="shared" si="242"/>
        <v>OK</v>
      </c>
      <c r="AE2043" s="11" t="str">
        <f t="shared" si="245"/>
        <v>-</v>
      </c>
      <c r="AF2043" s="20" t="e">
        <f>IF(#REF!="","",AA2043-#REF!)</f>
        <v>#REF!</v>
      </c>
      <c r="AG2043" s="97"/>
      <c r="AH2043" s="62"/>
      <c r="AI2043"/>
      <c r="AJ2043"/>
    </row>
    <row r="2044" spans="1:36" s="32" customFormat="1" hidden="1" outlineLevel="1" x14ac:dyDescent="0.2">
      <c r="A2044"/>
      <c r="B2044" s="224">
        <v>3</v>
      </c>
      <c r="C2044" s="383">
        <v>35</v>
      </c>
      <c r="D2044" s="20" t="s">
        <v>69</v>
      </c>
      <c r="E2044" s="225">
        <v>40094</v>
      </c>
      <c r="F2044"/>
      <c r="G2044" s="250">
        <v>3</v>
      </c>
      <c r="H2044" s="20">
        <v>35</v>
      </c>
      <c r="I2044" s="20">
        <v>35</v>
      </c>
      <c r="J2044" s="20">
        <v>35</v>
      </c>
      <c r="K2044" s="20">
        <v>0</v>
      </c>
      <c r="L2044" s="156">
        <v>40095</v>
      </c>
      <c r="N2044" s="19">
        <v>3</v>
      </c>
      <c r="O2044" s="20">
        <v>35</v>
      </c>
      <c r="P2044" s="20">
        <v>35</v>
      </c>
      <c r="Q2044" s="20">
        <v>0</v>
      </c>
      <c r="R2044" s="20">
        <v>35</v>
      </c>
      <c r="S2044" s="4">
        <v>0</v>
      </c>
      <c r="T2044" s="4">
        <v>0</v>
      </c>
      <c r="U2044" s="153">
        <v>40095</v>
      </c>
      <c r="V2044" s="106"/>
      <c r="W2044" s="20">
        <v>35</v>
      </c>
      <c r="X2044" s="437" t="str">
        <f t="shared" si="240"/>
        <v>OK</v>
      </c>
      <c r="Y2044" s="334">
        <f t="shared" si="243"/>
        <v>0</v>
      </c>
      <c r="Z2044" s="20" t="str">
        <f t="shared" si="241"/>
        <v>Black - 2215</v>
      </c>
      <c r="AA2044" s="75">
        <v>40100</v>
      </c>
      <c r="AB2044" s="1220"/>
      <c r="AC2044" s="147">
        <f t="shared" si="244"/>
        <v>6</v>
      </c>
      <c r="AD2044" s="20" t="str">
        <f t="shared" si="242"/>
        <v>OK</v>
      </c>
      <c r="AE2044" s="11" t="str">
        <f t="shared" si="245"/>
        <v>-</v>
      </c>
      <c r="AF2044" s="20" t="e">
        <f>IF(#REF!="","",AA2044-#REF!)</f>
        <v>#REF!</v>
      </c>
      <c r="AG2044" s="97"/>
      <c r="AH2044" s="62"/>
      <c r="AI2044"/>
      <c r="AJ2044"/>
    </row>
    <row r="2045" spans="1:36" s="32" customFormat="1" hidden="1" outlineLevel="1" x14ac:dyDescent="0.2">
      <c r="A2045"/>
      <c r="B2045" s="224">
        <v>4</v>
      </c>
      <c r="C2045" s="383">
        <v>14</v>
      </c>
      <c r="D2045" s="20" t="s">
        <v>72</v>
      </c>
      <c r="E2045" s="225">
        <v>40094</v>
      </c>
      <c r="F2045"/>
      <c r="G2045" s="250">
        <v>4</v>
      </c>
      <c r="H2045" s="20">
        <v>14</v>
      </c>
      <c r="I2045" s="20">
        <v>14</v>
      </c>
      <c r="J2045" s="20">
        <v>14</v>
      </c>
      <c r="K2045" s="20">
        <v>0</v>
      </c>
      <c r="L2045" s="156">
        <v>40095</v>
      </c>
      <c r="N2045" s="19">
        <v>4</v>
      </c>
      <c r="O2045" s="20">
        <v>14</v>
      </c>
      <c r="P2045" s="20">
        <v>14</v>
      </c>
      <c r="Q2045" s="20">
        <v>0</v>
      </c>
      <c r="R2045" s="20">
        <v>14</v>
      </c>
      <c r="S2045" s="4">
        <v>0</v>
      </c>
      <c r="T2045" s="4">
        <v>0</v>
      </c>
      <c r="U2045" s="153">
        <v>40095</v>
      </c>
      <c r="V2045" s="106">
        <v>4</v>
      </c>
      <c r="W2045" s="20">
        <v>14</v>
      </c>
      <c r="X2045" s="437" t="str">
        <f t="shared" si="240"/>
        <v>OK</v>
      </c>
      <c r="Y2045" s="334">
        <f t="shared" si="243"/>
        <v>0</v>
      </c>
      <c r="Z2045" s="20" t="str">
        <f t="shared" si="241"/>
        <v>Credial - 2227</v>
      </c>
      <c r="AA2045" s="75">
        <v>40098</v>
      </c>
      <c r="AB2045" s="1220"/>
      <c r="AC2045" s="147">
        <f t="shared" si="244"/>
        <v>4</v>
      </c>
      <c r="AD2045" s="20" t="str">
        <f t="shared" si="242"/>
        <v>OK</v>
      </c>
      <c r="AE2045" s="11" t="str">
        <f t="shared" si="245"/>
        <v>-</v>
      </c>
      <c r="AF2045" s="20" t="e">
        <f>IF(#REF!="","",AA2045-#REF!)</f>
        <v>#REF!</v>
      </c>
      <c r="AG2045" s="97"/>
      <c r="AH2045" s="62"/>
      <c r="AI2045"/>
      <c r="AJ2045"/>
    </row>
    <row r="2046" spans="1:36" s="32" customFormat="1" hidden="1" outlineLevel="1" x14ac:dyDescent="0.2">
      <c r="A2046"/>
      <c r="B2046" s="224">
        <v>5</v>
      </c>
      <c r="C2046" s="383">
        <v>148</v>
      </c>
      <c r="D2046" s="20" t="s">
        <v>73</v>
      </c>
      <c r="E2046" s="225">
        <v>40094</v>
      </c>
      <c r="F2046"/>
      <c r="G2046" s="250">
        <v>5</v>
      </c>
      <c r="H2046" s="20">
        <v>148</v>
      </c>
      <c r="I2046" s="20">
        <v>148</v>
      </c>
      <c r="J2046" s="20">
        <v>148</v>
      </c>
      <c r="K2046" s="20">
        <v>0</v>
      </c>
      <c r="L2046" s="156">
        <v>40095</v>
      </c>
      <c r="N2046" s="19">
        <v>5</v>
      </c>
      <c r="O2046" s="20">
        <v>148</v>
      </c>
      <c r="P2046" s="20">
        <v>148</v>
      </c>
      <c r="Q2046" s="20">
        <v>0</v>
      </c>
      <c r="R2046" s="20">
        <v>148</v>
      </c>
      <c r="S2046" s="4">
        <v>0</v>
      </c>
      <c r="T2046" s="4">
        <v>0</v>
      </c>
      <c r="U2046" s="153">
        <v>40095</v>
      </c>
      <c r="V2046" s="106">
        <v>5</v>
      </c>
      <c r="W2046" s="20">
        <v>148</v>
      </c>
      <c r="X2046" s="437" t="str">
        <f t="shared" si="240"/>
        <v>OK</v>
      </c>
      <c r="Y2046" s="334">
        <f t="shared" si="243"/>
        <v>0</v>
      </c>
      <c r="Z2046" s="20" t="str">
        <f t="shared" si="241"/>
        <v>Ikea - 2228</v>
      </c>
      <c r="AA2046" s="75">
        <v>40098</v>
      </c>
      <c r="AB2046" s="1220"/>
      <c r="AC2046" s="147">
        <f t="shared" si="244"/>
        <v>4</v>
      </c>
      <c r="AD2046" s="20" t="str">
        <f t="shared" si="242"/>
        <v>OK</v>
      </c>
      <c r="AE2046" s="11" t="str">
        <f t="shared" si="245"/>
        <v>-</v>
      </c>
      <c r="AF2046" s="20" t="e">
        <f>IF(#REF!="","",AA2046-#REF!)</f>
        <v>#REF!</v>
      </c>
      <c r="AG2046" s="97"/>
      <c r="AH2046" s="62"/>
      <c r="AI2046"/>
      <c r="AJ2046"/>
    </row>
    <row r="2047" spans="1:36" s="32" customFormat="1" hidden="1" outlineLevel="1" x14ac:dyDescent="0.2">
      <c r="A2047"/>
      <c r="B2047" s="224">
        <v>6</v>
      </c>
      <c r="C2047" s="383">
        <v>3</v>
      </c>
      <c r="D2047" s="20" t="s">
        <v>79</v>
      </c>
      <c r="E2047" s="225">
        <v>40094</v>
      </c>
      <c r="F2047"/>
      <c r="G2047" s="250">
        <v>6</v>
      </c>
      <c r="H2047" s="20">
        <v>3</v>
      </c>
      <c r="I2047" s="20">
        <v>3</v>
      </c>
      <c r="J2047" s="20">
        <v>3</v>
      </c>
      <c r="K2047" s="20">
        <v>0</v>
      </c>
      <c r="L2047" s="156">
        <v>40095</v>
      </c>
      <c r="N2047" s="19">
        <v>6</v>
      </c>
      <c r="O2047" s="20">
        <v>3</v>
      </c>
      <c r="P2047" s="20">
        <v>3</v>
      </c>
      <c r="Q2047" s="20">
        <v>0</v>
      </c>
      <c r="R2047" s="20">
        <v>3</v>
      </c>
      <c r="S2047" s="4">
        <v>0</v>
      </c>
      <c r="T2047" s="4">
        <v>0</v>
      </c>
      <c r="U2047" s="153">
        <v>40095</v>
      </c>
      <c r="V2047" s="106"/>
      <c r="W2047" s="20">
        <v>3</v>
      </c>
      <c r="X2047" s="437" t="str">
        <f t="shared" si="240"/>
        <v>OK</v>
      </c>
      <c r="Y2047" s="334">
        <f t="shared" si="243"/>
        <v>0</v>
      </c>
      <c r="Z2047" s="20" t="str">
        <f t="shared" si="241"/>
        <v>Moviflor - 2229</v>
      </c>
      <c r="AA2047" s="75">
        <v>40100</v>
      </c>
      <c r="AB2047" s="1220"/>
      <c r="AC2047" s="147">
        <f t="shared" si="244"/>
        <v>6</v>
      </c>
      <c r="AD2047" s="20" t="str">
        <f t="shared" si="242"/>
        <v>OK</v>
      </c>
      <c r="AE2047" s="11" t="str">
        <f t="shared" si="245"/>
        <v>-</v>
      </c>
      <c r="AF2047" s="20" t="e">
        <f>IF(#REF!="","",AA2047-#REF!)</f>
        <v>#REF!</v>
      </c>
      <c r="AG2047" s="97"/>
      <c r="AH2047" s="62"/>
      <c r="AI2047"/>
      <c r="AJ2047"/>
    </row>
    <row r="2048" spans="1:36" s="32" customFormat="1" hidden="1" outlineLevel="1" x14ac:dyDescent="0.2">
      <c r="A2048"/>
      <c r="B2048" s="224">
        <v>7</v>
      </c>
      <c r="C2048" s="383">
        <v>20</v>
      </c>
      <c r="D2048" s="20" t="s">
        <v>74</v>
      </c>
      <c r="E2048" s="225">
        <v>40094</v>
      </c>
      <c r="F2048"/>
      <c r="G2048" s="250">
        <v>7</v>
      </c>
      <c r="H2048" s="20">
        <v>20</v>
      </c>
      <c r="I2048" s="20">
        <v>20</v>
      </c>
      <c r="J2048" s="20">
        <v>20</v>
      </c>
      <c r="K2048" s="20">
        <v>0</v>
      </c>
      <c r="L2048" s="156">
        <v>40095</v>
      </c>
      <c r="N2048" s="19">
        <v>7</v>
      </c>
      <c r="O2048" s="20">
        <v>20</v>
      </c>
      <c r="P2048" s="20">
        <v>20</v>
      </c>
      <c r="Q2048" s="20">
        <v>0</v>
      </c>
      <c r="R2048" s="20">
        <v>20</v>
      </c>
      <c r="S2048" s="4">
        <v>0</v>
      </c>
      <c r="T2048" s="4">
        <v>0</v>
      </c>
      <c r="U2048" s="153">
        <v>40095</v>
      </c>
      <c r="V2048" s="106">
        <v>7</v>
      </c>
      <c r="W2048" s="20">
        <v>20</v>
      </c>
      <c r="X2048" s="437" t="str">
        <f t="shared" si="240"/>
        <v>OK</v>
      </c>
      <c r="Y2048" s="334">
        <f t="shared" si="243"/>
        <v>0</v>
      </c>
      <c r="Z2048" s="20" t="str">
        <f t="shared" si="241"/>
        <v>Conforama - 2230</v>
      </c>
      <c r="AA2048" s="75">
        <v>40098</v>
      </c>
      <c r="AB2048" s="1220"/>
      <c r="AC2048" s="147">
        <f t="shared" si="244"/>
        <v>4</v>
      </c>
      <c r="AD2048" s="20" t="str">
        <f t="shared" si="242"/>
        <v>OK</v>
      </c>
      <c r="AE2048" s="11" t="str">
        <f t="shared" si="245"/>
        <v>-</v>
      </c>
      <c r="AF2048" s="20" t="e">
        <f>IF(#REF!="","",AA2048-#REF!)</f>
        <v>#REF!</v>
      </c>
      <c r="AG2048" s="97"/>
      <c r="AH2048" s="62"/>
      <c r="AI2048"/>
      <c r="AJ2048"/>
    </row>
    <row r="2049" spans="1:36" s="32" customFormat="1" hidden="1" outlineLevel="1" x14ac:dyDescent="0.2">
      <c r="A2049"/>
      <c r="B2049" s="224">
        <v>8</v>
      </c>
      <c r="C2049" s="383">
        <v>3</v>
      </c>
      <c r="D2049" s="20" t="s">
        <v>75</v>
      </c>
      <c r="E2049" s="225">
        <v>40094</v>
      </c>
      <c r="F2049"/>
      <c r="G2049" s="250">
        <v>8</v>
      </c>
      <c r="H2049" s="20">
        <v>3</v>
      </c>
      <c r="I2049" s="20">
        <v>3</v>
      </c>
      <c r="J2049" s="20">
        <v>3</v>
      </c>
      <c r="K2049" s="20">
        <v>0</v>
      </c>
      <c r="L2049" s="156">
        <v>40095</v>
      </c>
      <c r="N2049" s="19">
        <v>8</v>
      </c>
      <c r="O2049" s="20">
        <v>3</v>
      </c>
      <c r="P2049" s="20">
        <v>3</v>
      </c>
      <c r="Q2049" s="20">
        <v>0</v>
      </c>
      <c r="R2049" s="20">
        <v>3</v>
      </c>
      <c r="S2049" s="4">
        <v>0</v>
      </c>
      <c r="T2049" s="4">
        <v>0</v>
      </c>
      <c r="U2049" s="153">
        <v>40095</v>
      </c>
      <c r="V2049" s="106">
        <v>8</v>
      </c>
      <c r="W2049" s="20">
        <v>3</v>
      </c>
      <c r="X2049" s="437" t="str">
        <f t="shared" si="240"/>
        <v>OK</v>
      </c>
      <c r="Y2049" s="334">
        <f t="shared" si="243"/>
        <v>0</v>
      </c>
      <c r="Z2049" s="20" t="str">
        <f t="shared" si="241"/>
        <v>Euronics - 2231</v>
      </c>
      <c r="AA2049" s="75">
        <v>40098</v>
      </c>
      <c r="AB2049" s="1220"/>
      <c r="AC2049" s="147">
        <f t="shared" si="244"/>
        <v>4</v>
      </c>
      <c r="AD2049" s="20" t="str">
        <f t="shared" si="242"/>
        <v>OK</v>
      </c>
      <c r="AE2049" s="11" t="str">
        <f t="shared" si="245"/>
        <v>-</v>
      </c>
      <c r="AF2049" s="20" t="e">
        <f>IF(#REF!="","",AA2049-#REF!)</f>
        <v>#REF!</v>
      </c>
      <c r="AG2049" s="97"/>
      <c r="AH2049" s="62"/>
      <c r="AI2049"/>
      <c r="AJ2049"/>
    </row>
    <row r="2050" spans="1:36" s="32" customFormat="1" hidden="1" outlineLevel="1" x14ac:dyDescent="0.2">
      <c r="A2050"/>
      <c r="B2050" s="224">
        <v>9</v>
      </c>
      <c r="C2050" s="383">
        <v>2</v>
      </c>
      <c r="D2050" s="20" t="s">
        <v>76</v>
      </c>
      <c r="E2050" s="225">
        <v>40094</v>
      </c>
      <c r="F2050"/>
      <c r="G2050" s="250">
        <v>9</v>
      </c>
      <c r="H2050" s="20">
        <v>2</v>
      </c>
      <c r="I2050" s="20">
        <v>2</v>
      </c>
      <c r="J2050" s="20">
        <v>2</v>
      </c>
      <c r="K2050" s="20">
        <v>0</v>
      </c>
      <c r="L2050" s="156">
        <v>40095</v>
      </c>
      <c r="N2050" s="19">
        <v>9</v>
      </c>
      <c r="O2050" s="20">
        <v>2</v>
      </c>
      <c r="P2050" s="20">
        <v>2</v>
      </c>
      <c r="Q2050" s="20">
        <v>0</v>
      </c>
      <c r="R2050" s="20">
        <v>2</v>
      </c>
      <c r="S2050" s="4">
        <v>0</v>
      </c>
      <c r="T2050" s="4">
        <v>0</v>
      </c>
      <c r="U2050" s="153">
        <v>40095</v>
      </c>
      <c r="V2050" s="106">
        <v>9</v>
      </c>
      <c r="W2050" s="20">
        <v>2</v>
      </c>
      <c r="X2050" s="437" t="str">
        <f t="shared" si="240"/>
        <v>OK</v>
      </c>
      <c r="Y2050" s="334">
        <f t="shared" si="243"/>
        <v>0</v>
      </c>
      <c r="Z2050" s="20" t="str">
        <f t="shared" si="241"/>
        <v>Tien 21 - 2232</v>
      </c>
      <c r="AA2050" s="75">
        <v>40098</v>
      </c>
      <c r="AB2050" s="1220"/>
      <c r="AC2050" s="147">
        <f t="shared" si="244"/>
        <v>4</v>
      </c>
      <c r="AD2050" s="20" t="str">
        <f t="shared" si="242"/>
        <v>OK</v>
      </c>
      <c r="AE2050" s="11" t="str">
        <f t="shared" si="245"/>
        <v>-</v>
      </c>
      <c r="AF2050" s="20" t="e">
        <f>IF(#REF!="","",AA2050-#REF!)</f>
        <v>#REF!</v>
      </c>
      <c r="AG2050" s="97"/>
      <c r="AH2050" s="62"/>
      <c r="AI2050"/>
      <c r="AJ2050"/>
    </row>
    <row r="2051" spans="1:36" s="32" customFormat="1" hidden="1" outlineLevel="1" x14ac:dyDescent="0.2">
      <c r="A2051"/>
      <c r="B2051" s="235">
        <v>10</v>
      </c>
      <c r="C2051" s="404">
        <v>2</v>
      </c>
      <c r="D2051" s="21" t="s">
        <v>77</v>
      </c>
      <c r="E2051" s="225">
        <v>40094</v>
      </c>
      <c r="F2051"/>
      <c r="G2051" s="22">
        <v>10</v>
      </c>
      <c r="H2051" s="21">
        <v>2</v>
      </c>
      <c r="I2051" s="21">
        <v>2</v>
      </c>
      <c r="J2051" s="21">
        <v>2</v>
      </c>
      <c r="K2051" s="21">
        <v>0</v>
      </c>
      <c r="L2051" s="157">
        <v>40095</v>
      </c>
      <c r="N2051" s="22">
        <v>10</v>
      </c>
      <c r="O2051" s="21">
        <v>2</v>
      </c>
      <c r="P2051" s="21">
        <v>2</v>
      </c>
      <c r="Q2051" s="21">
        <v>0</v>
      </c>
      <c r="R2051" s="21">
        <v>2</v>
      </c>
      <c r="S2051" s="14">
        <v>0</v>
      </c>
      <c r="T2051" s="14">
        <v>0</v>
      </c>
      <c r="U2051" s="153">
        <v>40095</v>
      </c>
      <c r="V2051" s="108">
        <v>10</v>
      </c>
      <c r="W2051" s="21">
        <v>2</v>
      </c>
      <c r="X2051" s="437" t="str">
        <f t="shared" si="240"/>
        <v>OK</v>
      </c>
      <c r="Y2051" s="334">
        <f t="shared" si="243"/>
        <v>0</v>
      </c>
      <c r="Z2051" s="21" t="str">
        <f t="shared" si="241"/>
        <v>Confort - 2233</v>
      </c>
      <c r="AA2051" s="75">
        <v>40098</v>
      </c>
      <c r="AB2051" s="1221"/>
      <c r="AC2051" s="147">
        <f t="shared" si="244"/>
        <v>4</v>
      </c>
      <c r="AD2051" s="20" t="str">
        <f t="shared" si="242"/>
        <v>OK</v>
      </c>
      <c r="AE2051" s="11" t="str">
        <f t="shared" si="245"/>
        <v>-</v>
      </c>
      <c r="AF2051" s="20" t="e">
        <f>IF(#REF!="","",AA2051-#REF!)</f>
        <v>#REF!</v>
      </c>
      <c r="AG2051" s="97"/>
      <c r="AH2051" s="62"/>
      <c r="AI2051"/>
      <c r="AJ2051"/>
    </row>
    <row r="2052" spans="1:36" s="32" customFormat="1" hidden="1" outlineLevel="1" x14ac:dyDescent="0.2">
      <c r="A2052"/>
      <c r="B2052" s="224">
        <v>1</v>
      </c>
      <c r="C2052" s="383">
        <v>46</v>
      </c>
      <c r="D2052" s="20" t="s">
        <v>67</v>
      </c>
      <c r="E2052" s="153">
        <v>40101</v>
      </c>
      <c r="F2052"/>
      <c r="G2052" s="19">
        <v>1</v>
      </c>
      <c r="H2052" s="20">
        <v>46</v>
      </c>
      <c r="I2052" s="20">
        <v>46</v>
      </c>
      <c r="J2052" s="20">
        <v>46</v>
      </c>
      <c r="K2052" s="20">
        <v>0</v>
      </c>
      <c r="L2052" s="156">
        <v>40102</v>
      </c>
      <c r="N2052" s="19">
        <v>1</v>
      </c>
      <c r="O2052" s="20">
        <v>46</v>
      </c>
      <c r="P2052" s="20">
        <v>46</v>
      </c>
      <c r="Q2052" s="20">
        <v>0</v>
      </c>
      <c r="R2052" s="20">
        <v>46</v>
      </c>
      <c r="S2052" s="4">
        <v>0</v>
      </c>
      <c r="T2052" s="4">
        <v>0</v>
      </c>
      <c r="U2052" s="153">
        <v>40102</v>
      </c>
      <c r="V2052" s="106">
        <v>1</v>
      </c>
      <c r="W2052" s="20">
        <v>46</v>
      </c>
      <c r="X2052" s="437" t="str">
        <f t="shared" si="240"/>
        <v>OK</v>
      </c>
      <c r="Y2052" s="334">
        <f t="shared" si="243"/>
        <v>0</v>
      </c>
      <c r="Z2052" s="20" t="str">
        <f t="shared" si="241"/>
        <v>White - 2213</v>
      </c>
      <c r="AA2052" s="75">
        <v>40109</v>
      </c>
      <c r="AB2052" s="1219">
        <f>SUM(W2052:W2061)</f>
        <v>698</v>
      </c>
      <c r="AC2052" s="147">
        <f t="shared" si="244"/>
        <v>8</v>
      </c>
      <c r="AD2052" s="20" t="str">
        <f t="shared" si="242"/>
        <v>OK</v>
      </c>
      <c r="AE2052" s="11" t="str">
        <f t="shared" si="245"/>
        <v>-</v>
      </c>
      <c r="AF2052" s="20" t="e">
        <f>IF(#REF!="","",AA2052-#REF!)</f>
        <v>#REF!</v>
      </c>
      <c r="AG2052" s="97"/>
      <c r="AH2052" s="62"/>
      <c r="AI2052"/>
      <c r="AJ2052"/>
    </row>
    <row r="2053" spans="1:36" s="32" customFormat="1" hidden="1" outlineLevel="1" x14ac:dyDescent="0.2">
      <c r="A2053"/>
      <c r="B2053" s="224">
        <v>2</v>
      </c>
      <c r="C2053" s="383">
        <v>12</v>
      </c>
      <c r="D2053" s="20" t="s">
        <v>68</v>
      </c>
      <c r="E2053" s="153">
        <v>40101</v>
      </c>
      <c r="F2053"/>
      <c r="G2053" s="19">
        <v>2</v>
      </c>
      <c r="H2053" s="20">
        <v>12</v>
      </c>
      <c r="I2053" s="20">
        <v>12</v>
      </c>
      <c r="J2053" s="20">
        <v>12</v>
      </c>
      <c r="K2053" s="20">
        <v>0</v>
      </c>
      <c r="L2053" s="156">
        <v>40102</v>
      </c>
      <c r="N2053" s="19">
        <v>2</v>
      </c>
      <c r="O2053" s="20">
        <v>12</v>
      </c>
      <c r="P2053" s="20">
        <v>12</v>
      </c>
      <c r="Q2053" s="20">
        <v>0</v>
      </c>
      <c r="R2053" s="20">
        <v>12</v>
      </c>
      <c r="S2053" s="4">
        <v>0</v>
      </c>
      <c r="T2053" s="4">
        <v>0</v>
      </c>
      <c r="U2053" s="153">
        <v>40102</v>
      </c>
      <c r="V2053" s="106">
        <v>2</v>
      </c>
      <c r="W2053" s="20">
        <v>12</v>
      </c>
      <c r="X2053" s="437" t="str">
        <f t="shared" si="240"/>
        <v>OK</v>
      </c>
      <c r="Y2053" s="334">
        <f t="shared" si="243"/>
        <v>0</v>
      </c>
      <c r="Z2053" s="20" t="str">
        <f t="shared" si="241"/>
        <v>Green - 2214</v>
      </c>
      <c r="AA2053" s="75">
        <v>40114</v>
      </c>
      <c r="AB2053" s="1220"/>
      <c r="AC2053" s="147">
        <f t="shared" si="244"/>
        <v>13</v>
      </c>
      <c r="AD2053" s="20" t="str">
        <f t="shared" si="242"/>
        <v>OK</v>
      </c>
      <c r="AE2053" s="11" t="str">
        <f t="shared" si="245"/>
        <v>-</v>
      </c>
      <c r="AF2053" s="20" t="e">
        <f>IF(#REF!="","",AA2053-#REF!)</f>
        <v>#REF!</v>
      </c>
      <c r="AG2053" s="97"/>
      <c r="AH2053" s="62"/>
      <c r="AI2053"/>
      <c r="AJ2053"/>
    </row>
    <row r="2054" spans="1:36" s="32" customFormat="1" hidden="1" outlineLevel="1" x14ac:dyDescent="0.2">
      <c r="A2054"/>
      <c r="B2054" s="224">
        <v>3</v>
      </c>
      <c r="C2054" s="383">
        <v>34</v>
      </c>
      <c r="D2054" s="20" t="s">
        <v>69</v>
      </c>
      <c r="E2054" s="153">
        <v>40101</v>
      </c>
      <c r="F2054"/>
      <c r="G2054" s="19">
        <v>3</v>
      </c>
      <c r="H2054" s="20">
        <v>34</v>
      </c>
      <c r="I2054" s="20">
        <v>34</v>
      </c>
      <c r="J2054" s="20">
        <v>34</v>
      </c>
      <c r="K2054" s="20">
        <v>0</v>
      </c>
      <c r="L2054" s="156">
        <v>40102</v>
      </c>
      <c r="N2054" s="19">
        <v>3</v>
      </c>
      <c r="O2054" s="20">
        <v>34</v>
      </c>
      <c r="P2054" s="20">
        <v>34</v>
      </c>
      <c r="Q2054" s="20">
        <v>0</v>
      </c>
      <c r="R2054" s="20">
        <v>34</v>
      </c>
      <c r="S2054" s="4">
        <v>0</v>
      </c>
      <c r="T2054" s="4">
        <v>0</v>
      </c>
      <c r="U2054" s="153">
        <v>40102</v>
      </c>
      <c r="V2054" s="106">
        <v>3</v>
      </c>
      <c r="W2054" s="20">
        <v>34</v>
      </c>
      <c r="X2054" s="437" t="str">
        <f t="shared" si="240"/>
        <v>OK</v>
      </c>
      <c r="Y2054" s="334">
        <f t="shared" si="243"/>
        <v>0</v>
      </c>
      <c r="Z2054" s="20" t="str">
        <f t="shared" si="241"/>
        <v>Black - 2215</v>
      </c>
      <c r="AA2054" s="75">
        <v>40113</v>
      </c>
      <c r="AB2054" s="1220"/>
      <c r="AC2054" s="147">
        <f t="shared" si="244"/>
        <v>12</v>
      </c>
      <c r="AD2054" s="20" t="str">
        <f t="shared" ref="AD2054:AD2089" si="246">IF(AA2054&gt;0,"OK","Pendente")</f>
        <v>OK</v>
      </c>
      <c r="AE2054" s="11" t="str">
        <f t="shared" si="245"/>
        <v>-</v>
      </c>
      <c r="AF2054" s="20" t="e">
        <f>IF(#REF!="","",AA2054-#REF!)</f>
        <v>#REF!</v>
      </c>
      <c r="AG2054" s="97"/>
      <c r="AH2054" s="62"/>
      <c r="AI2054"/>
      <c r="AJ2054"/>
    </row>
    <row r="2055" spans="1:36" s="32" customFormat="1" hidden="1" outlineLevel="1" x14ac:dyDescent="0.2">
      <c r="A2055"/>
      <c r="B2055" s="224">
        <v>4</v>
      </c>
      <c r="C2055" s="383">
        <v>16</v>
      </c>
      <c r="D2055" s="20" t="s">
        <v>72</v>
      </c>
      <c r="E2055" s="153">
        <v>40101</v>
      </c>
      <c r="F2055"/>
      <c r="G2055" s="19">
        <v>4</v>
      </c>
      <c r="H2055" s="20">
        <v>16</v>
      </c>
      <c r="I2055" s="20">
        <v>16</v>
      </c>
      <c r="J2055" s="20">
        <v>16</v>
      </c>
      <c r="K2055" s="20">
        <v>0</v>
      </c>
      <c r="L2055" s="156">
        <v>40102</v>
      </c>
      <c r="N2055" s="19">
        <v>4</v>
      </c>
      <c r="O2055" s="20">
        <v>16</v>
      </c>
      <c r="P2055" s="20">
        <v>16</v>
      </c>
      <c r="Q2055" s="20">
        <v>0</v>
      </c>
      <c r="R2055" s="20">
        <v>16</v>
      </c>
      <c r="S2055" s="4">
        <v>0</v>
      </c>
      <c r="T2055" s="4">
        <v>0</v>
      </c>
      <c r="U2055" s="153">
        <v>40102</v>
      </c>
      <c r="V2055" s="106">
        <v>4</v>
      </c>
      <c r="W2055" s="20">
        <v>16</v>
      </c>
      <c r="X2055" s="437" t="str">
        <f t="shared" si="240"/>
        <v>OK</v>
      </c>
      <c r="Y2055" s="334">
        <f t="shared" si="243"/>
        <v>0</v>
      </c>
      <c r="Z2055" s="20" t="str">
        <f t="shared" si="241"/>
        <v>Credial - 2227</v>
      </c>
      <c r="AA2055" s="75">
        <v>40109</v>
      </c>
      <c r="AB2055" s="1220"/>
      <c r="AC2055" s="147">
        <f t="shared" si="244"/>
        <v>8</v>
      </c>
      <c r="AD2055" s="20" t="str">
        <f t="shared" si="246"/>
        <v>OK</v>
      </c>
      <c r="AE2055" s="11" t="str">
        <f t="shared" si="245"/>
        <v>-</v>
      </c>
      <c r="AF2055" s="20" t="e">
        <f>IF(#REF!="","",AA2055-#REF!)</f>
        <v>#REF!</v>
      </c>
      <c r="AG2055" s="97"/>
      <c r="AH2055" s="62"/>
      <c r="AI2055"/>
      <c r="AJ2055"/>
    </row>
    <row r="2056" spans="1:36" s="32" customFormat="1" hidden="1" outlineLevel="1" x14ac:dyDescent="0.2">
      <c r="A2056"/>
      <c r="B2056" s="224">
        <v>5</v>
      </c>
      <c r="C2056" s="383">
        <v>335</v>
      </c>
      <c r="D2056" s="20" t="s">
        <v>73</v>
      </c>
      <c r="E2056" s="153">
        <v>40101</v>
      </c>
      <c r="F2056"/>
      <c r="G2056" s="19">
        <v>5</v>
      </c>
      <c r="H2056" s="20">
        <v>335</v>
      </c>
      <c r="I2056" s="20">
        <v>335</v>
      </c>
      <c r="J2056" s="20">
        <v>335</v>
      </c>
      <c r="K2056" s="20">
        <v>0</v>
      </c>
      <c r="L2056" s="156">
        <v>40102</v>
      </c>
      <c r="N2056" s="19">
        <v>5</v>
      </c>
      <c r="O2056" s="20">
        <v>335</v>
      </c>
      <c r="P2056" s="20">
        <v>335</v>
      </c>
      <c r="Q2056" s="20">
        <v>0</v>
      </c>
      <c r="R2056" s="20">
        <v>335</v>
      </c>
      <c r="S2056" s="4">
        <v>0</v>
      </c>
      <c r="T2056" s="4">
        <v>0</v>
      </c>
      <c r="U2056" s="153">
        <v>40102</v>
      </c>
      <c r="V2056" s="106">
        <v>5</v>
      </c>
      <c r="W2056" s="20">
        <v>335</v>
      </c>
      <c r="X2056" s="437" t="str">
        <f t="shared" ref="X2056:X2119" si="247">IF(C2056=W2056,"OK",IF(W2056=R2056,"ERRO",IF(W2056="","KO",IF(W2056=J2056,"ERRO"))))</f>
        <v>OK</v>
      </c>
      <c r="Y2056" s="334">
        <f t="shared" si="243"/>
        <v>0</v>
      </c>
      <c r="Z2056" s="20" t="str">
        <f t="shared" si="241"/>
        <v>Ikea - 2228</v>
      </c>
      <c r="AA2056" s="75">
        <v>40109</v>
      </c>
      <c r="AB2056" s="1220"/>
      <c r="AC2056" s="147">
        <f t="shared" si="244"/>
        <v>8</v>
      </c>
      <c r="AD2056" s="20" t="str">
        <f t="shared" si="246"/>
        <v>OK</v>
      </c>
      <c r="AE2056" s="11" t="str">
        <f t="shared" si="245"/>
        <v>-</v>
      </c>
      <c r="AF2056" s="20" t="e">
        <f>IF(#REF!="","",AA2056-#REF!)</f>
        <v>#REF!</v>
      </c>
      <c r="AG2056" s="97"/>
      <c r="AH2056" s="62"/>
      <c r="AI2056"/>
      <c r="AJ2056"/>
    </row>
    <row r="2057" spans="1:36" s="32" customFormat="1" hidden="1" outlineLevel="1" x14ac:dyDescent="0.2">
      <c r="A2057"/>
      <c r="B2057" s="224">
        <v>6</v>
      </c>
      <c r="C2057" s="383">
        <v>7</v>
      </c>
      <c r="D2057" s="20" t="s">
        <v>79</v>
      </c>
      <c r="E2057" s="153">
        <v>40101</v>
      </c>
      <c r="F2057"/>
      <c r="G2057" s="19">
        <v>6</v>
      </c>
      <c r="H2057" s="20">
        <v>7</v>
      </c>
      <c r="I2057" s="20">
        <v>7</v>
      </c>
      <c r="J2057" s="20">
        <v>7</v>
      </c>
      <c r="K2057" s="20">
        <v>0</v>
      </c>
      <c r="L2057" s="156">
        <v>40102</v>
      </c>
      <c r="N2057" s="19">
        <v>6</v>
      </c>
      <c r="O2057" s="20">
        <v>7</v>
      </c>
      <c r="P2057" s="20">
        <v>7</v>
      </c>
      <c r="Q2057" s="20">
        <v>0</v>
      </c>
      <c r="R2057" s="20">
        <v>7</v>
      </c>
      <c r="S2057" s="4">
        <v>0</v>
      </c>
      <c r="T2057" s="4">
        <v>0</v>
      </c>
      <c r="U2057" s="153">
        <v>40102</v>
      </c>
      <c r="V2057" s="106">
        <v>6</v>
      </c>
      <c r="W2057" s="20">
        <v>7</v>
      </c>
      <c r="X2057" s="437" t="str">
        <f t="shared" si="247"/>
        <v>OK</v>
      </c>
      <c r="Y2057" s="334">
        <f t="shared" si="243"/>
        <v>0</v>
      </c>
      <c r="Z2057" s="20" t="str">
        <f t="shared" si="241"/>
        <v>Moviflor - 2229</v>
      </c>
      <c r="AA2057" s="75">
        <v>40109</v>
      </c>
      <c r="AB2057" s="1220"/>
      <c r="AC2057" s="147">
        <f t="shared" si="244"/>
        <v>8</v>
      </c>
      <c r="AD2057" s="20" t="str">
        <f t="shared" si="246"/>
        <v>OK</v>
      </c>
      <c r="AE2057" s="11" t="str">
        <f t="shared" si="245"/>
        <v>-</v>
      </c>
      <c r="AF2057" s="20" t="e">
        <f>IF(#REF!="","",AA2057-#REF!)</f>
        <v>#REF!</v>
      </c>
      <c r="AG2057" s="97"/>
      <c r="AH2057" s="62"/>
      <c r="AI2057"/>
      <c r="AJ2057"/>
    </row>
    <row r="2058" spans="1:36" s="32" customFormat="1" hidden="1" outlineLevel="1" x14ac:dyDescent="0.2">
      <c r="A2058"/>
      <c r="B2058" s="224">
        <v>7</v>
      </c>
      <c r="C2058" s="383">
        <v>224</v>
      </c>
      <c r="D2058" s="20" t="s">
        <v>74</v>
      </c>
      <c r="E2058" s="153">
        <v>40101</v>
      </c>
      <c r="F2058"/>
      <c r="G2058" s="19">
        <v>7</v>
      </c>
      <c r="H2058" s="20">
        <v>224</v>
      </c>
      <c r="I2058" s="20">
        <v>224</v>
      </c>
      <c r="J2058" s="20">
        <v>224</v>
      </c>
      <c r="K2058" s="20">
        <v>0</v>
      </c>
      <c r="L2058" s="156">
        <v>40102</v>
      </c>
      <c r="N2058" s="19">
        <v>7</v>
      </c>
      <c r="O2058" s="20">
        <v>224</v>
      </c>
      <c r="P2058" s="20">
        <v>224</v>
      </c>
      <c r="Q2058" s="20">
        <v>0</v>
      </c>
      <c r="R2058" s="20">
        <v>224</v>
      </c>
      <c r="S2058" s="4">
        <v>0</v>
      </c>
      <c r="T2058" s="4">
        <v>0</v>
      </c>
      <c r="U2058" s="153">
        <v>40102</v>
      </c>
      <c r="V2058" s="106">
        <v>7</v>
      </c>
      <c r="W2058" s="20">
        <v>224</v>
      </c>
      <c r="X2058" s="437" t="str">
        <f t="shared" si="247"/>
        <v>OK</v>
      </c>
      <c r="Y2058" s="334">
        <f t="shared" si="243"/>
        <v>0</v>
      </c>
      <c r="Z2058" s="20" t="str">
        <f t="shared" si="241"/>
        <v>Conforama - 2230</v>
      </c>
      <c r="AA2058" s="75">
        <v>40109</v>
      </c>
      <c r="AB2058" s="1220"/>
      <c r="AC2058" s="147">
        <f t="shared" si="244"/>
        <v>8</v>
      </c>
      <c r="AD2058" s="20" t="str">
        <f t="shared" si="246"/>
        <v>OK</v>
      </c>
      <c r="AE2058" s="11" t="str">
        <f t="shared" si="245"/>
        <v>-</v>
      </c>
      <c r="AF2058" s="20" t="e">
        <f>IF(#REF!="","",AA2058-#REF!)</f>
        <v>#REF!</v>
      </c>
      <c r="AG2058" s="97"/>
      <c r="AH2058" s="62"/>
      <c r="AI2058"/>
      <c r="AJ2058"/>
    </row>
    <row r="2059" spans="1:36" s="32" customFormat="1" hidden="1" outlineLevel="1" x14ac:dyDescent="0.2">
      <c r="A2059"/>
      <c r="B2059" s="224">
        <v>8</v>
      </c>
      <c r="C2059" s="383">
        <v>19</v>
      </c>
      <c r="D2059" s="20" t="s">
        <v>75</v>
      </c>
      <c r="E2059" s="153">
        <v>40101</v>
      </c>
      <c r="F2059"/>
      <c r="G2059" s="19">
        <v>8</v>
      </c>
      <c r="H2059" s="20">
        <v>19</v>
      </c>
      <c r="I2059" s="20">
        <v>19</v>
      </c>
      <c r="J2059" s="20">
        <v>19</v>
      </c>
      <c r="K2059" s="20">
        <v>0</v>
      </c>
      <c r="L2059" s="156">
        <v>40102</v>
      </c>
      <c r="N2059" s="19">
        <v>8</v>
      </c>
      <c r="O2059" s="20">
        <v>19</v>
      </c>
      <c r="P2059" s="20">
        <v>19</v>
      </c>
      <c r="Q2059" s="20">
        <v>0</v>
      </c>
      <c r="R2059" s="20">
        <v>19</v>
      </c>
      <c r="S2059" s="4">
        <v>0</v>
      </c>
      <c r="T2059" s="4">
        <v>0</v>
      </c>
      <c r="U2059" s="153">
        <v>40102</v>
      </c>
      <c r="V2059" s="106">
        <v>8</v>
      </c>
      <c r="W2059" s="20">
        <v>19</v>
      </c>
      <c r="X2059" s="437" t="str">
        <f t="shared" si="247"/>
        <v>OK</v>
      </c>
      <c r="Y2059" s="334">
        <f t="shared" si="243"/>
        <v>0</v>
      </c>
      <c r="Z2059" s="20" t="str">
        <f t="shared" si="241"/>
        <v>Euronics - 2231</v>
      </c>
      <c r="AA2059" s="75">
        <v>40109</v>
      </c>
      <c r="AB2059" s="1220"/>
      <c r="AC2059" s="147">
        <f t="shared" si="244"/>
        <v>8</v>
      </c>
      <c r="AD2059" s="20" t="str">
        <f t="shared" si="246"/>
        <v>OK</v>
      </c>
      <c r="AE2059" s="11" t="str">
        <f t="shared" si="245"/>
        <v>-</v>
      </c>
      <c r="AF2059" s="20" t="e">
        <f>IF(#REF!="","",AA2059-#REF!)</f>
        <v>#REF!</v>
      </c>
      <c r="AG2059" s="97"/>
      <c r="AH2059" s="62"/>
      <c r="AI2059"/>
      <c r="AJ2059"/>
    </row>
    <row r="2060" spans="1:36" s="32" customFormat="1" hidden="1" outlineLevel="1" x14ac:dyDescent="0.2">
      <c r="A2060"/>
      <c r="B2060" s="224">
        <v>9</v>
      </c>
      <c r="C2060" s="383">
        <v>3</v>
      </c>
      <c r="D2060" s="20" t="s">
        <v>76</v>
      </c>
      <c r="E2060" s="153">
        <v>40101</v>
      </c>
      <c r="F2060"/>
      <c r="G2060" s="19">
        <v>9</v>
      </c>
      <c r="H2060" s="20">
        <v>3</v>
      </c>
      <c r="I2060" s="20">
        <v>3</v>
      </c>
      <c r="J2060" s="20">
        <v>3</v>
      </c>
      <c r="K2060" s="20">
        <v>0</v>
      </c>
      <c r="L2060" s="156">
        <v>40102</v>
      </c>
      <c r="N2060" s="19">
        <v>9</v>
      </c>
      <c r="O2060" s="20">
        <v>3</v>
      </c>
      <c r="P2060" s="20">
        <v>3</v>
      </c>
      <c r="Q2060" s="20">
        <v>0</v>
      </c>
      <c r="R2060" s="20">
        <v>3</v>
      </c>
      <c r="S2060" s="4">
        <v>0</v>
      </c>
      <c r="T2060" s="4">
        <v>0</v>
      </c>
      <c r="U2060" s="153">
        <v>40102</v>
      </c>
      <c r="V2060" s="106">
        <v>9</v>
      </c>
      <c r="W2060" s="20">
        <v>3</v>
      </c>
      <c r="X2060" s="437" t="str">
        <f t="shared" si="247"/>
        <v>OK</v>
      </c>
      <c r="Y2060" s="334">
        <f t="shared" si="243"/>
        <v>0</v>
      </c>
      <c r="Z2060" s="20" t="str">
        <f t="shared" ref="Z2060:Z2123" si="248">IF(D2060="","",D2060)</f>
        <v>Tien 21 - 2232</v>
      </c>
      <c r="AA2060" s="75">
        <v>40109</v>
      </c>
      <c r="AB2060" s="1220"/>
      <c r="AC2060" s="147">
        <f t="shared" si="244"/>
        <v>8</v>
      </c>
      <c r="AD2060" s="20" t="str">
        <f t="shared" si="246"/>
        <v>OK</v>
      </c>
      <c r="AE2060" s="11" t="str">
        <f t="shared" si="245"/>
        <v>-</v>
      </c>
      <c r="AF2060" s="20" t="e">
        <f>IF(#REF!="","",AA2060-#REF!)</f>
        <v>#REF!</v>
      </c>
      <c r="AG2060" s="97"/>
      <c r="AH2060" s="62"/>
      <c r="AI2060"/>
      <c r="AJ2060"/>
    </row>
    <row r="2061" spans="1:36" s="32" customFormat="1" hidden="1" outlineLevel="1" x14ac:dyDescent="0.2">
      <c r="A2061"/>
      <c r="B2061" s="235">
        <v>10</v>
      </c>
      <c r="C2061" s="404">
        <v>2</v>
      </c>
      <c r="D2061" s="21" t="s">
        <v>77</v>
      </c>
      <c r="E2061" s="153">
        <v>40101</v>
      </c>
      <c r="F2061"/>
      <c r="G2061" s="22">
        <v>10</v>
      </c>
      <c r="H2061" s="21">
        <v>2</v>
      </c>
      <c r="I2061" s="21">
        <v>2</v>
      </c>
      <c r="J2061" s="21">
        <v>2</v>
      </c>
      <c r="K2061" s="21">
        <v>0</v>
      </c>
      <c r="L2061" s="157">
        <v>40102</v>
      </c>
      <c r="N2061" s="22">
        <v>10</v>
      </c>
      <c r="O2061" s="21">
        <v>2</v>
      </c>
      <c r="P2061" s="21">
        <v>2</v>
      </c>
      <c r="Q2061" s="21">
        <v>0</v>
      </c>
      <c r="R2061" s="21">
        <v>2</v>
      </c>
      <c r="S2061" s="14">
        <v>0</v>
      </c>
      <c r="T2061" s="14">
        <v>0</v>
      </c>
      <c r="U2061" s="153">
        <v>40102</v>
      </c>
      <c r="V2061" s="108">
        <v>10</v>
      </c>
      <c r="W2061" s="21">
        <v>2</v>
      </c>
      <c r="X2061" s="437" t="str">
        <f t="shared" si="247"/>
        <v>OK</v>
      </c>
      <c r="Y2061" s="334">
        <f t="shared" si="243"/>
        <v>0</v>
      </c>
      <c r="Z2061" s="21" t="str">
        <f t="shared" si="248"/>
        <v>Confort - 2233</v>
      </c>
      <c r="AA2061" s="75">
        <v>40109</v>
      </c>
      <c r="AB2061" s="1221"/>
      <c r="AC2061" s="147">
        <f t="shared" si="244"/>
        <v>8</v>
      </c>
      <c r="AD2061" s="20" t="str">
        <f t="shared" si="246"/>
        <v>OK</v>
      </c>
      <c r="AE2061" s="11" t="str">
        <f t="shared" si="245"/>
        <v>-</v>
      </c>
      <c r="AF2061" s="20" t="e">
        <f>IF(#REF!="","",AA2061-#REF!)</f>
        <v>#REF!</v>
      </c>
      <c r="AG2061" s="97"/>
      <c r="AH2061" s="62"/>
      <c r="AI2061"/>
      <c r="AJ2061"/>
    </row>
    <row r="2062" spans="1:36" s="32" customFormat="1" hidden="1" outlineLevel="1" x14ac:dyDescent="0.2">
      <c r="A2062"/>
      <c r="B2062" s="224">
        <v>1</v>
      </c>
      <c r="C2062" s="383">
        <v>49</v>
      </c>
      <c r="D2062" s="20" t="s">
        <v>67</v>
      </c>
      <c r="E2062" s="153">
        <v>40105</v>
      </c>
      <c r="F2062"/>
      <c r="G2062" s="19">
        <v>1</v>
      </c>
      <c r="H2062" s="20">
        <v>49</v>
      </c>
      <c r="I2062" s="20">
        <v>49</v>
      </c>
      <c r="J2062" s="20">
        <v>49</v>
      </c>
      <c r="K2062" s="20">
        <v>0</v>
      </c>
      <c r="L2062" s="156">
        <v>40106</v>
      </c>
      <c r="N2062" s="19">
        <v>1</v>
      </c>
      <c r="O2062" s="20">
        <v>49</v>
      </c>
      <c r="P2062" s="20">
        <v>49</v>
      </c>
      <c r="Q2062" s="20">
        <v>0</v>
      </c>
      <c r="R2062" s="20">
        <v>49</v>
      </c>
      <c r="S2062" s="4">
        <v>0</v>
      </c>
      <c r="T2062" s="4">
        <v>0</v>
      </c>
      <c r="U2062" s="153">
        <v>40106</v>
      </c>
      <c r="V2062" s="106">
        <v>1</v>
      </c>
      <c r="W2062" s="20">
        <v>49</v>
      </c>
      <c r="X2062" s="437" t="str">
        <f t="shared" si="247"/>
        <v>OK</v>
      </c>
      <c r="Y2062" s="334">
        <f t="shared" si="243"/>
        <v>0</v>
      </c>
      <c r="Z2062" s="20" t="str">
        <f t="shared" si="248"/>
        <v>White - 2213</v>
      </c>
      <c r="AA2062" s="75">
        <v>40109</v>
      </c>
      <c r="AB2062" s="1219">
        <f>SUM(W2062:W2070)</f>
        <v>301</v>
      </c>
      <c r="AC2062" s="147">
        <f t="shared" si="244"/>
        <v>4</v>
      </c>
      <c r="AD2062" s="20" t="str">
        <f t="shared" si="246"/>
        <v>OK</v>
      </c>
      <c r="AE2062" s="11" t="str">
        <f t="shared" si="245"/>
        <v>-</v>
      </c>
      <c r="AF2062" s="20" t="e">
        <f>IF(#REF!="","",AA2062-#REF!)</f>
        <v>#REF!</v>
      </c>
      <c r="AG2062" s="97"/>
      <c r="AH2062" s="62"/>
      <c r="AI2062"/>
      <c r="AJ2062"/>
    </row>
    <row r="2063" spans="1:36" s="32" customFormat="1" hidden="1" outlineLevel="1" x14ac:dyDescent="0.2">
      <c r="A2063"/>
      <c r="B2063" s="224">
        <v>2</v>
      </c>
      <c r="C2063" s="383">
        <v>4</v>
      </c>
      <c r="D2063" s="20" t="s">
        <v>68</v>
      </c>
      <c r="E2063" s="153">
        <v>40105</v>
      </c>
      <c r="F2063"/>
      <c r="G2063" s="19">
        <v>2</v>
      </c>
      <c r="H2063" s="20">
        <v>4</v>
      </c>
      <c r="I2063" s="20">
        <v>4</v>
      </c>
      <c r="J2063" s="20">
        <v>4</v>
      </c>
      <c r="K2063" s="20">
        <v>0</v>
      </c>
      <c r="L2063" s="156">
        <v>40106</v>
      </c>
      <c r="N2063" s="19">
        <v>2</v>
      </c>
      <c r="O2063" s="20">
        <v>4</v>
      </c>
      <c r="P2063" s="20">
        <v>4</v>
      </c>
      <c r="Q2063" s="20">
        <v>0</v>
      </c>
      <c r="R2063" s="20">
        <v>4</v>
      </c>
      <c r="S2063" s="4">
        <v>0</v>
      </c>
      <c r="T2063" s="4">
        <v>0</v>
      </c>
      <c r="U2063" s="153">
        <v>40106</v>
      </c>
      <c r="V2063" s="106">
        <v>2</v>
      </c>
      <c r="W2063" s="20">
        <v>4</v>
      </c>
      <c r="X2063" s="437" t="str">
        <f t="shared" si="247"/>
        <v>OK</v>
      </c>
      <c r="Y2063" s="334">
        <f t="shared" si="243"/>
        <v>0</v>
      </c>
      <c r="Z2063" s="20" t="str">
        <f t="shared" si="248"/>
        <v>Green - 2214</v>
      </c>
      <c r="AA2063" s="75">
        <v>40114</v>
      </c>
      <c r="AB2063" s="1220"/>
      <c r="AC2063" s="147">
        <f t="shared" si="244"/>
        <v>9</v>
      </c>
      <c r="AD2063" s="20" t="str">
        <f t="shared" si="246"/>
        <v>OK</v>
      </c>
      <c r="AE2063" s="11" t="str">
        <f t="shared" si="245"/>
        <v>-</v>
      </c>
      <c r="AF2063" s="20" t="e">
        <f>IF(#REF!="","",AA2063-#REF!)</f>
        <v>#REF!</v>
      </c>
      <c r="AG2063" s="97"/>
      <c r="AH2063" s="62"/>
      <c r="AI2063"/>
      <c r="AJ2063"/>
    </row>
    <row r="2064" spans="1:36" s="32" customFormat="1" hidden="1" outlineLevel="1" x14ac:dyDescent="0.2">
      <c r="A2064"/>
      <c r="B2064" s="224">
        <v>3</v>
      </c>
      <c r="C2064" s="383">
        <v>5</v>
      </c>
      <c r="D2064" s="20" t="s">
        <v>69</v>
      </c>
      <c r="E2064" s="153">
        <v>40105</v>
      </c>
      <c r="F2064"/>
      <c r="G2064" s="19">
        <v>3</v>
      </c>
      <c r="H2064" s="20">
        <v>5</v>
      </c>
      <c r="I2064" s="20">
        <v>5</v>
      </c>
      <c r="J2064" s="20">
        <v>5</v>
      </c>
      <c r="K2064" s="20">
        <v>0</v>
      </c>
      <c r="L2064" s="156">
        <v>40106</v>
      </c>
      <c r="N2064" s="19">
        <v>3</v>
      </c>
      <c r="O2064" s="20">
        <v>5</v>
      </c>
      <c r="P2064" s="20">
        <v>5</v>
      </c>
      <c r="Q2064" s="20">
        <v>0</v>
      </c>
      <c r="R2064" s="20">
        <v>5</v>
      </c>
      <c r="S2064" s="4">
        <v>0</v>
      </c>
      <c r="T2064" s="4">
        <v>0</v>
      </c>
      <c r="U2064" s="153">
        <v>40106</v>
      </c>
      <c r="V2064" s="106">
        <v>3</v>
      </c>
      <c r="W2064" s="20">
        <v>5</v>
      </c>
      <c r="X2064" s="437" t="str">
        <f t="shared" si="247"/>
        <v>OK</v>
      </c>
      <c r="Y2064" s="334">
        <f t="shared" si="243"/>
        <v>0</v>
      </c>
      <c r="Z2064" s="20" t="str">
        <f t="shared" si="248"/>
        <v>Black - 2215</v>
      </c>
      <c r="AA2064" s="75">
        <v>40113</v>
      </c>
      <c r="AB2064" s="1220"/>
      <c r="AC2064" s="147">
        <f t="shared" si="244"/>
        <v>8</v>
      </c>
      <c r="AD2064" s="20" t="str">
        <f t="shared" si="246"/>
        <v>OK</v>
      </c>
      <c r="AE2064" s="11" t="str">
        <f t="shared" si="245"/>
        <v>-</v>
      </c>
      <c r="AF2064" s="20" t="e">
        <f>IF(#REF!="","",AA2064-#REF!)</f>
        <v>#REF!</v>
      </c>
      <c r="AG2064" s="97"/>
      <c r="AH2064" s="62"/>
      <c r="AI2064"/>
      <c r="AJ2064"/>
    </row>
    <row r="2065" spans="1:36" s="32" customFormat="1" hidden="1" outlineLevel="1" x14ac:dyDescent="0.2">
      <c r="A2065"/>
      <c r="B2065" s="224">
        <v>4</v>
      </c>
      <c r="C2065" s="383">
        <v>13</v>
      </c>
      <c r="D2065" s="20" t="s">
        <v>72</v>
      </c>
      <c r="E2065" s="153">
        <v>40105</v>
      </c>
      <c r="F2065"/>
      <c r="G2065" s="19">
        <v>4</v>
      </c>
      <c r="H2065" s="20">
        <v>13</v>
      </c>
      <c r="I2065" s="20">
        <v>13</v>
      </c>
      <c r="J2065" s="20">
        <v>13</v>
      </c>
      <c r="K2065" s="20">
        <v>0</v>
      </c>
      <c r="L2065" s="156">
        <v>40106</v>
      </c>
      <c r="N2065" s="19">
        <v>4</v>
      </c>
      <c r="O2065" s="20">
        <v>13</v>
      </c>
      <c r="P2065" s="20">
        <v>13</v>
      </c>
      <c r="Q2065" s="20">
        <v>0</v>
      </c>
      <c r="R2065" s="20">
        <v>13</v>
      </c>
      <c r="S2065" s="4">
        <v>0</v>
      </c>
      <c r="T2065" s="4">
        <v>0</v>
      </c>
      <c r="U2065" s="153">
        <v>40106</v>
      </c>
      <c r="V2065" s="106">
        <v>4</v>
      </c>
      <c r="W2065" s="20">
        <v>13</v>
      </c>
      <c r="X2065" s="437" t="str">
        <f t="shared" si="247"/>
        <v>OK</v>
      </c>
      <c r="Y2065" s="334">
        <f t="shared" si="243"/>
        <v>0</v>
      </c>
      <c r="Z2065" s="20" t="str">
        <f t="shared" si="248"/>
        <v>Credial - 2227</v>
      </c>
      <c r="AA2065" s="75">
        <v>40109</v>
      </c>
      <c r="AB2065" s="1220"/>
      <c r="AC2065" s="147">
        <f t="shared" si="244"/>
        <v>4</v>
      </c>
      <c r="AD2065" s="20" t="str">
        <f t="shared" si="246"/>
        <v>OK</v>
      </c>
      <c r="AE2065" s="11" t="str">
        <f t="shared" si="245"/>
        <v>-</v>
      </c>
      <c r="AF2065" s="20" t="e">
        <f>IF(#REF!="","",AA2065-#REF!)</f>
        <v>#REF!</v>
      </c>
      <c r="AG2065" s="97"/>
      <c r="AH2065" s="62"/>
      <c r="AI2065"/>
      <c r="AJ2065"/>
    </row>
    <row r="2066" spans="1:36" s="32" customFormat="1" hidden="1" outlineLevel="1" x14ac:dyDescent="0.2">
      <c r="A2066"/>
      <c r="B2066" s="224">
        <v>5</v>
      </c>
      <c r="C2066" s="383">
        <v>207</v>
      </c>
      <c r="D2066" s="20" t="s">
        <v>73</v>
      </c>
      <c r="E2066" s="153">
        <v>40105</v>
      </c>
      <c r="F2066"/>
      <c r="G2066" s="19">
        <v>5</v>
      </c>
      <c r="H2066" s="20">
        <v>207</v>
      </c>
      <c r="I2066" s="20">
        <v>207</v>
      </c>
      <c r="J2066" s="20">
        <v>207</v>
      </c>
      <c r="K2066" s="20">
        <v>0</v>
      </c>
      <c r="L2066" s="156">
        <v>40106</v>
      </c>
      <c r="N2066" s="19">
        <v>5</v>
      </c>
      <c r="O2066" s="20">
        <v>207</v>
      </c>
      <c r="P2066" s="20">
        <v>207</v>
      </c>
      <c r="Q2066" s="20">
        <v>0</v>
      </c>
      <c r="R2066" s="20">
        <v>207</v>
      </c>
      <c r="S2066" s="4">
        <v>0</v>
      </c>
      <c r="T2066" s="4">
        <v>0</v>
      </c>
      <c r="U2066" s="153">
        <v>40106</v>
      </c>
      <c r="V2066" s="106">
        <v>5</v>
      </c>
      <c r="W2066" s="20">
        <v>207</v>
      </c>
      <c r="X2066" s="437" t="str">
        <f t="shared" si="247"/>
        <v>OK</v>
      </c>
      <c r="Y2066" s="334">
        <f t="shared" si="243"/>
        <v>0</v>
      </c>
      <c r="Z2066" s="20" t="str">
        <f t="shared" si="248"/>
        <v>Ikea - 2228</v>
      </c>
      <c r="AA2066" s="75">
        <v>40109</v>
      </c>
      <c r="AB2066" s="1220"/>
      <c r="AC2066" s="147">
        <f t="shared" si="244"/>
        <v>4</v>
      </c>
      <c r="AD2066" s="20" t="str">
        <f t="shared" si="246"/>
        <v>OK</v>
      </c>
      <c r="AE2066" s="11" t="str">
        <f t="shared" si="245"/>
        <v>-</v>
      </c>
      <c r="AF2066" s="20" t="e">
        <f>IF(#REF!="","",AA2066-#REF!)</f>
        <v>#REF!</v>
      </c>
      <c r="AG2066" s="97"/>
      <c r="AH2066" s="62"/>
      <c r="AI2066"/>
      <c r="AJ2066"/>
    </row>
    <row r="2067" spans="1:36" s="32" customFormat="1" hidden="1" outlineLevel="1" x14ac:dyDescent="0.2">
      <c r="A2067"/>
      <c r="B2067" s="224">
        <v>6</v>
      </c>
      <c r="C2067" s="383">
        <v>6</v>
      </c>
      <c r="D2067" s="20" t="s">
        <v>79</v>
      </c>
      <c r="E2067" s="153">
        <v>40105</v>
      </c>
      <c r="F2067"/>
      <c r="G2067" s="19">
        <v>6</v>
      </c>
      <c r="H2067" s="20">
        <v>6</v>
      </c>
      <c r="I2067" s="20">
        <v>6</v>
      </c>
      <c r="J2067" s="20">
        <v>6</v>
      </c>
      <c r="K2067" s="20">
        <v>0</v>
      </c>
      <c r="L2067" s="156">
        <v>40106</v>
      </c>
      <c r="N2067" s="19">
        <v>6</v>
      </c>
      <c r="O2067" s="20">
        <v>6</v>
      </c>
      <c r="P2067" s="20">
        <v>6</v>
      </c>
      <c r="Q2067" s="20">
        <v>0</v>
      </c>
      <c r="R2067" s="20">
        <v>6</v>
      </c>
      <c r="S2067" s="4">
        <v>0</v>
      </c>
      <c r="T2067" s="4">
        <v>0</v>
      </c>
      <c r="U2067" s="153">
        <v>40106</v>
      </c>
      <c r="V2067" s="106">
        <v>6</v>
      </c>
      <c r="W2067" s="20">
        <v>6</v>
      </c>
      <c r="X2067" s="437" t="str">
        <f t="shared" si="247"/>
        <v>OK</v>
      </c>
      <c r="Y2067" s="334">
        <f t="shared" si="243"/>
        <v>0</v>
      </c>
      <c r="Z2067" s="20" t="str">
        <f t="shared" si="248"/>
        <v>Moviflor - 2229</v>
      </c>
      <c r="AA2067" s="75">
        <v>40109</v>
      </c>
      <c r="AB2067" s="1220"/>
      <c r="AC2067" s="147">
        <f t="shared" si="244"/>
        <v>4</v>
      </c>
      <c r="AD2067" s="20" t="str">
        <f t="shared" si="246"/>
        <v>OK</v>
      </c>
      <c r="AE2067" s="11" t="str">
        <f t="shared" si="245"/>
        <v>-</v>
      </c>
      <c r="AF2067" s="20" t="e">
        <f>IF(#REF!="","",AA2067-#REF!)</f>
        <v>#REF!</v>
      </c>
      <c r="AG2067" s="97"/>
      <c r="AH2067" s="62"/>
      <c r="AI2067"/>
      <c r="AJ2067"/>
    </row>
    <row r="2068" spans="1:36" s="32" customFormat="1" hidden="1" outlineLevel="1" x14ac:dyDescent="0.2">
      <c r="A2068"/>
      <c r="B2068" s="224">
        <v>7</v>
      </c>
      <c r="C2068" s="383">
        <v>11</v>
      </c>
      <c r="D2068" s="20" t="s">
        <v>74</v>
      </c>
      <c r="E2068" s="153">
        <v>40105</v>
      </c>
      <c r="F2068"/>
      <c r="G2068" s="19">
        <v>7</v>
      </c>
      <c r="H2068" s="20">
        <v>11</v>
      </c>
      <c r="I2068" s="20">
        <v>11</v>
      </c>
      <c r="J2068" s="20">
        <v>11</v>
      </c>
      <c r="K2068" s="20">
        <v>0</v>
      </c>
      <c r="L2068" s="156">
        <v>40106</v>
      </c>
      <c r="N2068" s="19">
        <v>7</v>
      </c>
      <c r="O2068" s="20">
        <v>11</v>
      </c>
      <c r="P2068" s="20">
        <v>11</v>
      </c>
      <c r="Q2068" s="20">
        <v>0</v>
      </c>
      <c r="R2068" s="20">
        <v>11</v>
      </c>
      <c r="S2068" s="4">
        <v>0</v>
      </c>
      <c r="T2068" s="4">
        <v>0</v>
      </c>
      <c r="U2068" s="153">
        <v>40106</v>
      </c>
      <c r="V2068" s="106">
        <v>7</v>
      </c>
      <c r="W2068" s="20">
        <v>11</v>
      </c>
      <c r="X2068" s="437" t="str">
        <f t="shared" si="247"/>
        <v>OK</v>
      </c>
      <c r="Y2068" s="334">
        <f t="shared" si="243"/>
        <v>0</v>
      </c>
      <c r="Z2068" s="20" t="str">
        <f t="shared" si="248"/>
        <v>Conforama - 2230</v>
      </c>
      <c r="AA2068" s="75">
        <v>40109</v>
      </c>
      <c r="AB2068" s="1220"/>
      <c r="AC2068" s="147">
        <f t="shared" si="244"/>
        <v>4</v>
      </c>
      <c r="AD2068" s="20" t="str">
        <f t="shared" si="246"/>
        <v>OK</v>
      </c>
      <c r="AE2068" s="11" t="str">
        <f t="shared" si="245"/>
        <v>-</v>
      </c>
      <c r="AF2068" s="20" t="e">
        <f>IF(#REF!="","",AA2068-#REF!)</f>
        <v>#REF!</v>
      </c>
      <c r="AG2068" s="97"/>
      <c r="AH2068" s="62"/>
      <c r="AI2068"/>
      <c r="AJ2068"/>
    </row>
    <row r="2069" spans="1:36" s="32" customFormat="1" hidden="1" outlineLevel="1" x14ac:dyDescent="0.2">
      <c r="A2069"/>
      <c r="B2069" s="224">
        <v>8</v>
      </c>
      <c r="C2069" s="383">
        <v>5</v>
      </c>
      <c r="D2069" s="20" t="s">
        <v>75</v>
      </c>
      <c r="E2069" s="153">
        <v>40105</v>
      </c>
      <c r="F2069"/>
      <c r="G2069" s="19">
        <v>8</v>
      </c>
      <c r="H2069" s="20">
        <v>5</v>
      </c>
      <c r="I2069" s="20">
        <v>5</v>
      </c>
      <c r="J2069" s="20">
        <v>5</v>
      </c>
      <c r="K2069" s="20">
        <v>0</v>
      </c>
      <c r="L2069" s="156">
        <v>40106</v>
      </c>
      <c r="N2069" s="19">
        <v>8</v>
      </c>
      <c r="O2069" s="20">
        <v>5</v>
      </c>
      <c r="P2069" s="20">
        <v>5</v>
      </c>
      <c r="Q2069" s="20">
        <v>0</v>
      </c>
      <c r="R2069" s="20">
        <v>5</v>
      </c>
      <c r="S2069" s="4">
        <v>0</v>
      </c>
      <c r="T2069" s="4">
        <v>0</v>
      </c>
      <c r="U2069" s="153">
        <v>40106</v>
      </c>
      <c r="V2069" s="106">
        <v>8</v>
      </c>
      <c r="W2069" s="20">
        <v>5</v>
      </c>
      <c r="X2069" s="437" t="str">
        <f t="shared" si="247"/>
        <v>OK</v>
      </c>
      <c r="Y2069" s="334">
        <f t="shared" si="243"/>
        <v>0</v>
      </c>
      <c r="Z2069" s="20" t="str">
        <f t="shared" si="248"/>
        <v>Euronics - 2231</v>
      </c>
      <c r="AA2069" s="75">
        <v>40109</v>
      </c>
      <c r="AB2069" s="1220"/>
      <c r="AC2069" s="147">
        <f t="shared" si="244"/>
        <v>4</v>
      </c>
      <c r="AD2069" s="20" t="str">
        <f t="shared" si="246"/>
        <v>OK</v>
      </c>
      <c r="AE2069" s="11" t="str">
        <f t="shared" si="245"/>
        <v>-</v>
      </c>
      <c r="AF2069" s="20" t="e">
        <f>IF(#REF!="","",AA2069-#REF!)</f>
        <v>#REF!</v>
      </c>
      <c r="AG2069" s="97"/>
      <c r="AH2069" s="62"/>
      <c r="AI2069"/>
      <c r="AJ2069"/>
    </row>
    <row r="2070" spans="1:36" s="32" customFormat="1" hidden="1" outlineLevel="1" x14ac:dyDescent="0.2">
      <c r="A2070"/>
      <c r="B2070" s="235">
        <v>9</v>
      </c>
      <c r="C2070" s="404">
        <v>1</v>
      </c>
      <c r="D2070" s="21" t="s">
        <v>76</v>
      </c>
      <c r="E2070" s="153">
        <v>40105</v>
      </c>
      <c r="F2070"/>
      <c r="G2070" s="22">
        <v>9</v>
      </c>
      <c r="H2070" s="21">
        <v>1</v>
      </c>
      <c r="I2070" s="21">
        <v>1</v>
      </c>
      <c r="J2070" s="21">
        <v>1</v>
      </c>
      <c r="K2070" s="21">
        <v>0</v>
      </c>
      <c r="L2070" s="157">
        <v>40106</v>
      </c>
      <c r="N2070" s="22">
        <v>9</v>
      </c>
      <c r="O2070" s="21">
        <v>1</v>
      </c>
      <c r="P2070" s="21">
        <v>1</v>
      </c>
      <c r="Q2070" s="21">
        <v>0</v>
      </c>
      <c r="R2070" s="21">
        <v>1</v>
      </c>
      <c r="S2070" s="14">
        <v>0</v>
      </c>
      <c r="T2070" s="14">
        <v>0</v>
      </c>
      <c r="U2070" s="153">
        <v>40106</v>
      </c>
      <c r="V2070" s="108">
        <v>9</v>
      </c>
      <c r="W2070" s="21">
        <v>1</v>
      </c>
      <c r="X2070" s="437" t="str">
        <f t="shared" si="247"/>
        <v>OK</v>
      </c>
      <c r="Y2070" s="334">
        <f t="shared" si="243"/>
        <v>0</v>
      </c>
      <c r="Z2070" s="21" t="str">
        <f t="shared" si="248"/>
        <v>Tien 21 - 2232</v>
      </c>
      <c r="AA2070" s="75">
        <v>40109</v>
      </c>
      <c r="AB2070" s="1221"/>
      <c r="AC2070" s="147">
        <f t="shared" si="244"/>
        <v>4</v>
      </c>
      <c r="AD2070" s="20" t="str">
        <f t="shared" si="246"/>
        <v>OK</v>
      </c>
      <c r="AE2070" s="11" t="str">
        <f t="shared" si="245"/>
        <v>-</v>
      </c>
      <c r="AF2070" s="20" t="e">
        <f>IF(#REF!="","",AA2070-#REF!)</f>
        <v>#REF!</v>
      </c>
      <c r="AG2070" s="97"/>
      <c r="AH2070" s="62"/>
      <c r="AI2070"/>
      <c r="AJ2070"/>
    </row>
    <row r="2071" spans="1:36" s="32" customFormat="1" hidden="1" outlineLevel="1" x14ac:dyDescent="0.2">
      <c r="A2071"/>
      <c r="B2071" s="224">
        <v>1</v>
      </c>
      <c r="C2071" s="383">
        <v>66</v>
      </c>
      <c r="D2071" s="20" t="s">
        <v>67</v>
      </c>
      <c r="E2071" s="153">
        <v>40112</v>
      </c>
      <c r="F2071"/>
      <c r="G2071" s="224">
        <v>1</v>
      </c>
      <c r="H2071" s="20">
        <v>66</v>
      </c>
      <c r="I2071" s="20">
        <v>66</v>
      </c>
      <c r="J2071" s="20">
        <v>66</v>
      </c>
      <c r="K2071" s="20">
        <v>0</v>
      </c>
      <c r="L2071" s="156">
        <v>40114</v>
      </c>
      <c r="N2071" s="224">
        <v>1</v>
      </c>
      <c r="O2071" s="20">
        <v>66</v>
      </c>
      <c r="P2071" s="20">
        <v>66</v>
      </c>
      <c r="Q2071" s="20">
        <v>0</v>
      </c>
      <c r="R2071" s="20">
        <v>66</v>
      </c>
      <c r="S2071" s="4">
        <v>0</v>
      </c>
      <c r="T2071" s="4">
        <v>0</v>
      </c>
      <c r="U2071" s="153">
        <v>40113</v>
      </c>
      <c r="V2071" s="106">
        <v>1</v>
      </c>
      <c r="W2071" s="20">
        <v>66</v>
      </c>
      <c r="X2071" s="437" t="str">
        <f t="shared" si="247"/>
        <v>OK</v>
      </c>
      <c r="Y2071" s="334">
        <f t="shared" si="243"/>
        <v>0</v>
      </c>
      <c r="Z2071" s="20" t="str">
        <f t="shared" si="248"/>
        <v>White - 2213</v>
      </c>
      <c r="AA2071" s="75">
        <v>40119</v>
      </c>
      <c r="AB2071" s="1219">
        <f>SUM(W2071:W2078)</f>
        <v>364</v>
      </c>
      <c r="AC2071" s="147">
        <f t="shared" si="244"/>
        <v>6</v>
      </c>
      <c r="AD2071" s="20" t="str">
        <f t="shared" si="246"/>
        <v>OK</v>
      </c>
      <c r="AE2071" s="11" t="str">
        <f t="shared" si="245"/>
        <v>-</v>
      </c>
      <c r="AF2071" s="20" t="e">
        <f>IF(#REF!="","",AA2071-#REF!)</f>
        <v>#REF!</v>
      </c>
      <c r="AG2071" s="97"/>
      <c r="AH2071" s="62"/>
      <c r="AI2071"/>
      <c r="AJ2071"/>
    </row>
    <row r="2072" spans="1:36" s="32" customFormat="1" hidden="1" outlineLevel="1" x14ac:dyDescent="0.2">
      <c r="A2072"/>
      <c r="B2072" s="224">
        <v>2</v>
      </c>
      <c r="C2072" s="383">
        <v>9</v>
      </c>
      <c r="D2072" s="20" t="s">
        <v>68</v>
      </c>
      <c r="E2072" s="153">
        <v>40112</v>
      </c>
      <c r="F2072"/>
      <c r="G2072" s="224">
        <v>2</v>
      </c>
      <c r="H2072" s="20">
        <v>9</v>
      </c>
      <c r="I2072" s="20">
        <v>9</v>
      </c>
      <c r="J2072" s="20">
        <v>9</v>
      </c>
      <c r="K2072" s="20">
        <v>0</v>
      </c>
      <c r="L2072" s="156">
        <v>40114</v>
      </c>
      <c r="N2072" s="224">
        <v>2</v>
      </c>
      <c r="O2072" s="20">
        <v>9</v>
      </c>
      <c r="P2072" s="20">
        <v>9</v>
      </c>
      <c r="Q2072" s="20">
        <v>0</v>
      </c>
      <c r="R2072" s="20">
        <v>9</v>
      </c>
      <c r="S2072" s="4">
        <v>0</v>
      </c>
      <c r="T2072" s="4">
        <v>0</v>
      </c>
      <c r="U2072" s="153">
        <v>40113</v>
      </c>
      <c r="V2072" s="106">
        <v>2</v>
      </c>
      <c r="W2072" s="20">
        <v>9</v>
      </c>
      <c r="X2072" s="437" t="str">
        <f t="shared" si="247"/>
        <v>OK</v>
      </c>
      <c r="Y2072" s="334">
        <f t="shared" si="243"/>
        <v>0</v>
      </c>
      <c r="Z2072" s="20" t="str">
        <f t="shared" si="248"/>
        <v>Green - 2214</v>
      </c>
      <c r="AA2072" s="75">
        <v>40119</v>
      </c>
      <c r="AB2072" s="1220"/>
      <c r="AC2072" s="147">
        <f t="shared" si="244"/>
        <v>6</v>
      </c>
      <c r="AD2072" s="20" t="str">
        <f t="shared" si="246"/>
        <v>OK</v>
      </c>
      <c r="AE2072" s="11" t="str">
        <f t="shared" si="245"/>
        <v>-</v>
      </c>
      <c r="AF2072" s="20" t="e">
        <f>IF(#REF!="","",AA2072-#REF!)</f>
        <v>#REF!</v>
      </c>
      <c r="AG2072" s="97"/>
      <c r="AH2072" s="62"/>
      <c r="AI2072"/>
      <c r="AJ2072"/>
    </row>
    <row r="2073" spans="1:36" s="32" customFormat="1" hidden="1" outlineLevel="1" x14ac:dyDescent="0.2">
      <c r="A2073"/>
      <c r="B2073" s="224">
        <v>3</v>
      </c>
      <c r="C2073" s="383">
        <v>44</v>
      </c>
      <c r="D2073" s="20" t="s">
        <v>69</v>
      </c>
      <c r="E2073" s="153">
        <v>40112</v>
      </c>
      <c r="F2073"/>
      <c r="G2073" s="224">
        <v>3</v>
      </c>
      <c r="H2073" s="20">
        <v>44</v>
      </c>
      <c r="I2073" s="20">
        <v>44</v>
      </c>
      <c r="J2073" s="20">
        <v>44</v>
      </c>
      <c r="K2073" s="20">
        <v>0</v>
      </c>
      <c r="L2073" s="156">
        <v>40114</v>
      </c>
      <c r="N2073" s="224">
        <v>3</v>
      </c>
      <c r="O2073" s="20">
        <v>44</v>
      </c>
      <c r="P2073" s="20">
        <v>44</v>
      </c>
      <c r="Q2073" s="20">
        <v>0</v>
      </c>
      <c r="R2073" s="20">
        <v>44</v>
      </c>
      <c r="S2073" s="4">
        <v>0</v>
      </c>
      <c r="T2073" s="4">
        <v>0</v>
      </c>
      <c r="U2073" s="153">
        <v>40113</v>
      </c>
      <c r="V2073" s="106">
        <v>3</v>
      </c>
      <c r="W2073" s="20">
        <v>44</v>
      </c>
      <c r="X2073" s="437" t="str">
        <f t="shared" si="247"/>
        <v>OK</v>
      </c>
      <c r="Y2073" s="334">
        <f t="shared" si="243"/>
        <v>0</v>
      </c>
      <c r="Z2073" s="20" t="str">
        <f t="shared" si="248"/>
        <v>Black - 2215</v>
      </c>
      <c r="AA2073" s="75">
        <v>40119</v>
      </c>
      <c r="AB2073" s="1220"/>
      <c r="AC2073" s="147">
        <f t="shared" si="244"/>
        <v>6</v>
      </c>
      <c r="AD2073" s="20" t="str">
        <f t="shared" si="246"/>
        <v>OK</v>
      </c>
      <c r="AE2073" s="11" t="str">
        <f t="shared" si="245"/>
        <v>-</v>
      </c>
      <c r="AF2073" s="20" t="e">
        <f>IF(#REF!="","",AA2073-#REF!)</f>
        <v>#REF!</v>
      </c>
      <c r="AG2073" s="97"/>
      <c r="AH2073" s="62"/>
      <c r="AI2073"/>
      <c r="AJ2073"/>
    </row>
    <row r="2074" spans="1:36" s="32" customFormat="1" hidden="1" outlineLevel="1" x14ac:dyDescent="0.2">
      <c r="A2074"/>
      <c r="B2074" s="224">
        <v>4</v>
      </c>
      <c r="C2074" s="383">
        <v>18</v>
      </c>
      <c r="D2074" s="20" t="s">
        <v>72</v>
      </c>
      <c r="E2074" s="153">
        <v>40112</v>
      </c>
      <c r="F2074"/>
      <c r="G2074" s="224">
        <v>4</v>
      </c>
      <c r="H2074" s="20">
        <v>18</v>
      </c>
      <c r="I2074" s="20">
        <v>18</v>
      </c>
      <c r="J2074" s="20">
        <v>18</v>
      </c>
      <c r="K2074" s="20">
        <v>0</v>
      </c>
      <c r="L2074" s="156">
        <v>40114</v>
      </c>
      <c r="N2074" s="224">
        <v>4</v>
      </c>
      <c r="O2074" s="20">
        <v>18</v>
      </c>
      <c r="P2074" s="20">
        <v>18</v>
      </c>
      <c r="Q2074" s="20">
        <v>0</v>
      </c>
      <c r="R2074" s="20">
        <v>18</v>
      </c>
      <c r="S2074" s="4">
        <v>0</v>
      </c>
      <c r="T2074" s="4">
        <v>0</v>
      </c>
      <c r="U2074" s="153">
        <v>40113</v>
      </c>
      <c r="V2074" s="106">
        <v>4</v>
      </c>
      <c r="W2074" s="20">
        <v>18</v>
      </c>
      <c r="X2074" s="437" t="str">
        <f t="shared" si="247"/>
        <v>OK</v>
      </c>
      <c r="Y2074" s="334">
        <f t="shared" ref="Y2074:Y2137" si="249">IF(W2074="","",+C2074-W2074)</f>
        <v>0</v>
      </c>
      <c r="Z2074" s="20" t="str">
        <f t="shared" si="248"/>
        <v>Credial - 2227</v>
      </c>
      <c r="AA2074" s="75">
        <v>40119</v>
      </c>
      <c r="AB2074" s="1220"/>
      <c r="AC2074" s="147">
        <f t="shared" si="244"/>
        <v>6</v>
      </c>
      <c r="AD2074" s="20" t="str">
        <f t="shared" si="246"/>
        <v>OK</v>
      </c>
      <c r="AE2074" s="11" t="str">
        <f t="shared" si="245"/>
        <v>-</v>
      </c>
      <c r="AF2074" s="20" t="e">
        <f>IF(#REF!="","",AA2074-#REF!)</f>
        <v>#REF!</v>
      </c>
      <c r="AG2074" s="97"/>
      <c r="AH2074" s="62"/>
      <c r="AI2074"/>
      <c r="AJ2074"/>
    </row>
    <row r="2075" spans="1:36" s="32" customFormat="1" hidden="1" outlineLevel="1" x14ac:dyDescent="0.2">
      <c r="A2075"/>
      <c r="B2075" s="224">
        <v>5</v>
      </c>
      <c r="C2075" s="383">
        <v>153</v>
      </c>
      <c r="D2075" s="20" t="s">
        <v>73</v>
      </c>
      <c r="E2075" s="153">
        <v>40112</v>
      </c>
      <c r="F2075"/>
      <c r="G2075" s="224">
        <v>5</v>
      </c>
      <c r="H2075" s="20">
        <v>153</v>
      </c>
      <c r="I2075" s="20">
        <v>153</v>
      </c>
      <c r="J2075" s="20">
        <v>153</v>
      </c>
      <c r="K2075" s="20">
        <v>0</v>
      </c>
      <c r="L2075" s="156">
        <v>40114</v>
      </c>
      <c r="N2075" s="224">
        <v>5</v>
      </c>
      <c r="O2075" s="20">
        <v>153</v>
      </c>
      <c r="P2075" s="20">
        <v>153</v>
      </c>
      <c r="Q2075" s="20">
        <v>0</v>
      </c>
      <c r="R2075" s="20">
        <v>153</v>
      </c>
      <c r="S2075" s="4">
        <v>0</v>
      </c>
      <c r="T2075" s="4">
        <v>0</v>
      </c>
      <c r="U2075" s="153">
        <v>40113</v>
      </c>
      <c r="V2075" s="106">
        <v>5</v>
      </c>
      <c r="W2075" s="20">
        <v>153</v>
      </c>
      <c r="X2075" s="437" t="str">
        <f t="shared" si="247"/>
        <v>OK</v>
      </c>
      <c r="Y2075" s="334">
        <f t="shared" si="249"/>
        <v>0</v>
      </c>
      <c r="Z2075" s="20" t="str">
        <f t="shared" si="248"/>
        <v>Ikea - 2228</v>
      </c>
      <c r="AA2075" s="75">
        <v>40119</v>
      </c>
      <c r="AB2075" s="1220"/>
      <c r="AC2075" s="147">
        <f t="shared" si="244"/>
        <v>6</v>
      </c>
      <c r="AD2075" s="20" t="str">
        <f t="shared" si="246"/>
        <v>OK</v>
      </c>
      <c r="AE2075" s="11" t="str">
        <f t="shared" si="245"/>
        <v>-</v>
      </c>
      <c r="AF2075" s="20" t="e">
        <f>IF(#REF!="","",AA2075-#REF!)</f>
        <v>#REF!</v>
      </c>
      <c r="AG2075" s="97"/>
      <c r="AH2075" s="62"/>
      <c r="AI2075"/>
      <c r="AJ2075"/>
    </row>
    <row r="2076" spans="1:36" s="32" customFormat="1" hidden="1" outlineLevel="1" x14ac:dyDescent="0.2">
      <c r="A2076"/>
      <c r="B2076" s="224">
        <v>6</v>
      </c>
      <c r="C2076" s="383">
        <v>2</v>
      </c>
      <c r="D2076" s="20" t="s">
        <v>79</v>
      </c>
      <c r="E2076" s="153">
        <v>40112</v>
      </c>
      <c r="F2076"/>
      <c r="G2076" s="224">
        <v>6</v>
      </c>
      <c r="H2076" s="20">
        <v>2</v>
      </c>
      <c r="I2076" s="20">
        <v>2</v>
      </c>
      <c r="J2076" s="20">
        <v>2</v>
      </c>
      <c r="K2076" s="20">
        <v>0</v>
      </c>
      <c r="L2076" s="156">
        <v>40114</v>
      </c>
      <c r="N2076" s="224">
        <v>6</v>
      </c>
      <c r="O2076" s="20">
        <v>2</v>
      </c>
      <c r="P2076" s="20">
        <v>2</v>
      </c>
      <c r="Q2076" s="20">
        <v>0</v>
      </c>
      <c r="R2076" s="20">
        <v>2</v>
      </c>
      <c r="S2076" s="4">
        <v>0</v>
      </c>
      <c r="T2076" s="4">
        <v>0</v>
      </c>
      <c r="U2076" s="153">
        <v>40113</v>
      </c>
      <c r="V2076" s="106">
        <v>6</v>
      </c>
      <c r="W2076" s="20">
        <v>2</v>
      </c>
      <c r="X2076" s="437" t="str">
        <f t="shared" si="247"/>
        <v>OK</v>
      </c>
      <c r="Y2076" s="334">
        <f t="shared" si="249"/>
        <v>0</v>
      </c>
      <c r="Z2076" s="20" t="str">
        <f t="shared" si="248"/>
        <v>Moviflor - 2229</v>
      </c>
      <c r="AA2076" s="75">
        <v>40119</v>
      </c>
      <c r="AB2076" s="1220"/>
      <c r="AC2076" s="147">
        <f t="shared" si="244"/>
        <v>6</v>
      </c>
      <c r="AD2076" s="20" t="str">
        <f t="shared" si="246"/>
        <v>OK</v>
      </c>
      <c r="AE2076" s="11" t="str">
        <f t="shared" si="245"/>
        <v>-</v>
      </c>
      <c r="AF2076" s="20" t="e">
        <f>IF(#REF!="","",AA2076-#REF!)</f>
        <v>#REF!</v>
      </c>
      <c r="AG2076" s="97"/>
      <c r="AH2076" s="62"/>
      <c r="AI2076"/>
      <c r="AJ2076"/>
    </row>
    <row r="2077" spans="1:36" s="32" customFormat="1" hidden="1" outlineLevel="1" x14ac:dyDescent="0.2">
      <c r="A2077"/>
      <c r="B2077" s="224">
        <v>7</v>
      </c>
      <c r="C2077" s="383">
        <v>68</v>
      </c>
      <c r="D2077" s="20" t="s">
        <v>74</v>
      </c>
      <c r="E2077" s="153">
        <v>40112</v>
      </c>
      <c r="F2077"/>
      <c r="G2077" s="224">
        <v>7</v>
      </c>
      <c r="H2077" s="20">
        <v>68</v>
      </c>
      <c r="I2077" s="20">
        <v>68</v>
      </c>
      <c r="J2077" s="20">
        <v>68</v>
      </c>
      <c r="K2077" s="20">
        <v>0</v>
      </c>
      <c r="L2077" s="156">
        <v>40114</v>
      </c>
      <c r="N2077" s="224">
        <v>7</v>
      </c>
      <c r="O2077" s="20">
        <v>68</v>
      </c>
      <c r="P2077" s="20">
        <v>68</v>
      </c>
      <c r="Q2077" s="20">
        <v>0</v>
      </c>
      <c r="R2077" s="20">
        <v>68</v>
      </c>
      <c r="S2077" s="4">
        <v>0</v>
      </c>
      <c r="T2077" s="4">
        <v>0</v>
      </c>
      <c r="U2077" s="153">
        <v>40113</v>
      </c>
      <c r="V2077" s="106">
        <v>7</v>
      </c>
      <c r="W2077" s="20">
        <v>68</v>
      </c>
      <c r="X2077" s="437" t="str">
        <f t="shared" si="247"/>
        <v>OK</v>
      </c>
      <c r="Y2077" s="334">
        <f t="shared" si="249"/>
        <v>0</v>
      </c>
      <c r="Z2077" s="20" t="str">
        <f t="shared" si="248"/>
        <v>Conforama - 2230</v>
      </c>
      <c r="AA2077" s="75">
        <v>40119</v>
      </c>
      <c r="AB2077" s="1220"/>
      <c r="AC2077" s="147">
        <f t="shared" si="244"/>
        <v>6</v>
      </c>
      <c r="AD2077" s="20" t="str">
        <f t="shared" si="246"/>
        <v>OK</v>
      </c>
      <c r="AE2077" s="11" t="str">
        <f t="shared" si="245"/>
        <v>-</v>
      </c>
      <c r="AF2077" s="20" t="e">
        <f>IF(#REF!="","",AA2077-#REF!)</f>
        <v>#REF!</v>
      </c>
      <c r="AG2077" s="97"/>
      <c r="AH2077" s="62"/>
      <c r="AI2077"/>
      <c r="AJ2077"/>
    </row>
    <row r="2078" spans="1:36" s="32" customFormat="1" hidden="1" outlineLevel="1" x14ac:dyDescent="0.2">
      <c r="A2078"/>
      <c r="B2078" s="235">
        <v>8</v>
      </c>
      <c r="C2078" s="404">
        <v>4</v>
      </c>
      <c r="D2078" s="21" t="s">
        <v>75</v>
      </c>
      <c r="E2078" s="153">
        <v>40112</v>
      </c>
      <c r="F2078"/>
      <c r="G2078" s="235">
        <v>8</v>
      </c>
      <c r="H2078" s="21">
        <v>4</v>
      </c>
      <c r="I2078" s="21">
        <v>4</v>
      </c>
      <c r="J2078" s="21">
        <v>4</v>
      </c>
      <c r="K2078" s="21">
        <v>0</v>
      </c>
      <c r="L2078" s="157">
        <v>40114</v>
      </c>
      <c r="N2078" s="235">
        <v>8</v>
      </c>
      <c r="O2078" s="21">
        <v>4</v>
      </c>
      <c r="P2078" s="21">
        <v>4</v>
      </c>
      <c r="Q2078" s="21">
        <v>0</v>
      </c>
      <c r="R2078" s="21">
        <v>4</v>
      </c>
      <c r="S2078" s="14">
        <v>0</v>
      </c>
      <c r="T2078" s="14">
        <v>0</v>
      </c>
      <c r="U2078" s="153">
        <v>40113</v>
      </c>
      <c r="V2078" s="108">
        <v>8</v>
      </c>
      <c r="W2078" s="21">
        <v>4</v>
      </c>
      <c r="X2078" s="437" t="str">
        <f t="shared" si="247"/>
        <v>OK</v>
      </c>
      <c r="Y2078" s="334">
        <f t="shared" si="249"/>
        <v>0</v>
      </c>
      <c r="Z2078" s="21" t="str">
        <f t="shared" si="248"/>
        <v>Euronics - 2231</v>
      </c>
      <c r="AA2078" s="75">
        <v>40119</v>
      </c>
      <c r="AB2078" s="1221"/>
      <c r="AC2078" s="147">
        <f t="shared" si="244"/>
        <v>6</v>
      </c>
      <c r="AD2078" s="20" t="str">
        <f t="shared" si="246"/>
        <v>OK</v>
      </c>
      <c r="AE2078" s="11" t="str">
        <f t="shared" si="245"/>
        <v>-</v>
      </c>
      <c r="AF2078" s="20" t="e">
        <f>IF(#REF!="","",AA2078-#REF!)</f>
        <v>#REF!</v>
      </c>
      <c r="AG2078" s="97"/>
      <c r="AH2078" s="62"/>
      <c r="AI2078"/>
      <c r="AJ2078"/>
    </row>
    <row r="2079" spans="1:36" s="32" customFormat="1" hidden="1" outlineLevel="1" x14ac:dyDescent="0.2">
      <c r="A2079"/>
      <c r="B2079" s="224">
        <v>1</v>
      </c>
      <c r="C2079" s="383">
        <v>49</v>
      </c>
      <c r="D2079" s="20" t="s">
        <v>67</v>
      </c>
      <c r="E2079" s="153">
        <v>40119</v>
      </c>
      <c r="F2079"/>
      <c r="G2079" s="19">
        <v>1</v>
      </c>
      <c r="H2079" s="20">
        <v>49</v>
      </c>
      <c r="I2079" s="20">
        <v>49</v>
      </c>
      <c r="J2079" s="20">
        <v>49</v>
      </c>
      <c r="K2079" s="20">
        <v>0</v>
      </c>
      <c r="L2079" s="156">
        <v>40120</v>
      </c>
      <c r="N2079" s="19">
        <v>1</v>
      </c>
      <c r="O2079" s="20">
        <v>49</v>
      </c>
      <c r="P2079" s="20">
        <v>49</v>
      </c>
      <c r="Q2079" s="20">
        <v>0</v>
      </c>
      <c r="R2079" s="20">
        <v>49</v>
      </c>
      <c r="S2079" s="4">
        <v>0</v>
      </c>
      <c r="T2079" s="4">
        <v>0</v>
      </c>
      <c r="U2079" s="153">
        <v>40119</v>
      </c>
      <c r="V2079" s="106">
        <v>1</v>
      </c>
      <c r="W2079" s="20">
        <v>49</v>
      </c>
      <c r="X2079" s="437" t="str">
        <f t="shared" si="247"/>
        <v>OK</v>
      </c>
      <c r="Y2079" s="334">
        <f t="shared" si="249"/>
        <v>0</v>
      </c>
      <c r="Z2079" s="20" t="str">
        <f t="shared" si="248"/>
        <v>White - 2213</v>
      </c>
      <c r="AA2079" s="75">
        <v>40123</v>
      </c>
      <c r="AB2079" s="1219">
        <f>SUM(W2079:W2088)</f>
        <v>736</v>
      </c>
      <c r="AC2079" s="147">
        <f t="shared" ref="AC2079:AC2142" si="250">DAYS360(E2079,AA2079)</f>
        <v>4</v>
      </c>
      <c r="AD2079" s="20" t="str">
        <f t="shared" si="246"/>
        <v>OK</v>
      </c>
      <c r="AE2079" s="11" t="str">
        <f t="shared" ref="AE2079:AE2097" si="251">IF(AND((AA2079=""),$E$8&gt;(V2133+5)),"ALERTA","-")</f>
        <v>-</v>
      </c>
      <c r="AF2079" s="20" t="e">
        <f>IF(#REF!="","",AA2079-#REF!)</f>
        <v>#REF!</v>
      </c>
      <c r="AG2079" s="97"/>
      <c r="AH2079" s="62"/>
      <c r="AI2079"/>
      <c r="AJ2079"/>
    </row>
    <row r="2080" spans="1:36" s="32" customFormat="1" hidden="1" outlineLevel="1" x14ac:dyDescent="0.2">
      <c r="A2080"/>
      <c r="B2080" s="224">
        <v>2</v>
      </c>
      <c r="C2080" s="383">
        <v>17</v>
      </c>
      <c r="D2080" s="20" t="s">
        <v>68</v>
      </c>
      <c r="E2080" s="153">
        <v>40119</v>
      </c>
      <c r="F2080"/>
      <c r="G2080" s="19">
        <v>2</v>
      </c>
      <c r="H2080" s="20">
        <v>17</v>
      </c>
      <c r="I2080" s="20">
        <v>17</v>
      </c>
      <c r="J2080" s="20">
        <v>17</v>
      </c>
      <c r="K2080" s="20">
        <v>0</v>
      </c>
      <c r="L2080" s="156">
        <v>40120</v>
      </c>
      <c r="N2080" s="19">
        <v>2</v>
      </c>
      <c r="O2080" s="20">
        <v>17</v>
      </c>
      <c r="P2080" s="20">
        <v>17</v>
      </c>
      <c r="Q2080" s="20">
        <v>0</v>
      </c>
      <c r="R2080" s="20">
        <v>17</v>
      </c>
      <c r="S2080" s="4">
        <v>0</v>
      </c>
      <c r="T2080" s="4">
        <v>0</v>
      </c>
      <c r="U2080" s="153">
        <v>40119</v>
      </c>
      <c r="V2080" s="106">
        <v>2</v>
      </c>
      <c r="W2080" s="20">
        <v>17</v>
      </c>
      <c r="X2080" s="437" t="str">
        <f t="shared" si="247"/>
        <v>OK</v>
      </c>
      <c r="Y2080" s="334">
        <f t="shared" si="249"/>
        <v>0</v>
      </c>
      <c r="Z2080" s="20" t="str">
        <f t="shared" si="248"/>
        <v>Green - 2214</v>
      </c>
      <c r="AA2080" s="75">
        <v>40123</v>
      </c>
      <c r="AB2080" s="1220"/>
      <c r="AC2080" s="147">
        <f t="shared" si="250"/>
        <v>4</v>
      </c>
      <c r="AD2080" s="20" t="str">
        <f t="shared" si="246"/>
        <v>OK</v>
      </c>
      <c r="AE2080" s="11" t="str">
        <f t="shared" si="251"/>
        <v>-</v>
      </c>
      <c r="AF2080" s="20" t="e">
        <f>IF(#REF!="","",AA2080-#REF!)</f>
        <v>#REF!</v>
      </c>
      <c r="AG2080" s="97"/>
      <c r="AH2080" s="62"/>
      <c r="AI2080"/>
      <c r="AJ2080"/>
    </row>
    <row r="2081" spans="1:36" s="32" customFormat="1" hidden="1" outlineLevel="1" x14ac:dyDescent="0.2">
      <c r="A2081"/>
      <c r="B2081" s="224">
        <v>3</v>
      </c>
      <c r="C2081" s="383">
        <v>50</v>
      </c>
      <c r="D2081" s="20" t="s">
        <v>69</v>
      </c>
      <c r="E2081" s="153">
        <v>40119</v>
      </c>
      <c r="F2081"/>
      <c r="G2081" s="19">
        <v>3</v>
      </c>
      <c r="H2081" s="20">
        <v>50</v>
      </c>
      <c r="I2081" s="20">
        <v>50</v>
      </c>
      <c r="J2081" s="20">
        <v>50</v>
      </c>
      <c r="K2081" s="20">
        <v>0</v>
      </c>
      <c r="L2081" s="156">
        <v>40120</v>
      </c>
      <c r="N2081" s="19">
        <v>3</v>
      </c>
      <c r="O2081" s="20">
        <v>50</v>
      </c>
      <c r="P2081" s="20">
        <v>50</v>
      </c>
      <c r="Q2081" s="20">
        <v>0</v>
      </c>
      <c r="R2081" s="20">
        <v>50</v>
      </c>
      <c r="S2081" s="4">
        <v>0</v>
      </c>
      <c r="T2081" s="4">
        <v>0</v>
      </c>
      <c r="U2081" s="153">
        <v>40119</v>
      </c>
      <c r="V2081" s="106">
        <v>3</v>
      </c>
      <c r="W2081" s="20">
        <v>50</v>
      </c>
      <c r="X2081" s="437" t="str">
        <f t="shared" si="247"/>
        <v>OK</v>
      </c>
      <c r="Y2081" s="334">
        <f t="shared" si="249"/>
        <v>0</v>
      </c>
      <c r="Z2081" s="20" t="str">
        <f t="shared" si="248"/>
        <v>Black - 2215</v>
      </c>
      <c r="AA2081" s="75">
        <v>40123</v>
      </c>
      <c r="AB2081" s="1220"/>
      <c r="AC2081" s="147">
        <f t="shared" si="250"/>
        <v>4</v>
      </c>
      <c r="AD2081" s="20" t="str">
        <f t="shared" si="246"/>
        <v>OK</v>
      </c>
      <c r="AE2081" s="11" t="str">
        <f t="shared" si="251"/>
        <v>-</v>
      </c>
      <c r="AF2081" s="20" t="e">
        <f>IF(#REF!="","",AA2081-#REF!)</f>
        <v>#REF!</v>
      </c>
      <c r="AG2081" s="97"/>
      <c r="AH2081" s="62"/>
      <c r="AI2081"/>
      <c r="AJ2081"/>
    </row>
    <row r="2082" spans="1:36" s="32" customFormat="1" hidden="1" outlineLevel="1" x14ac:dyDescent="0.2">
      <c r="A2082"/>
      <c r="B2082" s="224">
        <v>4</v>
      </c>
      <c r="C2082" s="383">
        <v>15</v>
      </c>
      <c r="D2082" s="20" t="s">
        <v>72</v>
      </c>
      <c r="E2082" s="153">
        <v>40119</v>
      </c>
      <c r="F2082"/>
      <c r="G2082" s="19">
        <v>4</v>
      </c>
      <c r="H2082" s="20">
        <v>15</v>
      </c>
      <c r="I2082" s="20">
        <v>15</v>
      </c>
      <c r="J2082" s="20">
        <v>15</v>
      </c>
      <c r="K2082" s="20">
        <v>0</v>
      </c>
      <c r="L2082" s="156">
        <v>40120</v>
      </c>
      <c r="N2082" s="19">
        <v>4</v>
      </c>
      <c r="O2082" s="20">
        <v>15</v>
      </c>
      <c r="P2082" s="20">
        <v>15</v>
      </c>
      <c r="Q2082" s="20">
        <v>0</v>
      </c>
      <c r="R2082" s="20">
        <v>15</v>
      </c>
      <c r="S2082" s="4">
        <v>0</v>
      </c>
      <c r="T2082" s="4">
        <v>0</v>
      </c>
      <c r="U2082" s="153">
        <v>40119</v>
      </c>
      <c r="V2082" s="106">
        <v>4</v>
      </c>
      <c r="W2082" s="20">
        <v>15</v>
      </c>
      <c r="X2082" s="437" t="str">
        <f t="shared" si="247"/>
        <v>OK</v>
      </c>
      <c r="Y2082" s="334">
        <f t="shared" si="249"/>
        <v>0</v>
      </c>
      <c r="Z2082" s="20" t="str">
        <f t="shared" si="248"/>
        <v>Credial - 2227</v>
      </c>
      <c r="AA2082" s="75">
        <v>40123</v>
      </c>
      <c r="AB2082" s="1220"/>
      <c r="AC2082" s="147">
        <f t="shared" si="250"/>
        <v>4</v>
      </c>
      <c r="AD2082" s="20" t="str">
        <f t="shared" si="246"/>
        <v>OK</v>
      </c>
      <c r="AE2082" s="11" t="str">
        <f t="shared" si="251"/>
        <v>-</v>
      </c>
      <c r="AF2082" s="20" t="e">
        <f>IF(#REF!="","",AA2082-#REF!)</f>
        <v>#REF!</v>
      </c>
      <c r="AG2082" s="97"/>
      <c r="AH2082" s="62"/>
      <c r="AI2082"/>
      <c r="AJ2082"/>
    </row>
    <row r="2083" spans="1:36" s="32" customFormat="1" hidden="1" outlineLevel="1" x14ac:dyDescent="0.2">
      <c r="A2083"/>
      <c r="B2083" s="224">
        <v>5</v>
      </c>
      <c r="C2083" s="383">
        <v>349</v>
      </c>
      <c r="D2083" s="20" t="s">
        <v>73</v>
      </c>
      <c r="E2083" s="153">
        <v>40119</v>
      </c>
      <c r="F2083"/>
      <c r="G2083" s="19">
        <v>5</v>
      </c>
      <c r="H2083" s="20">
        <v>349</v>
      </c>
      <c r="I2083" s="20">
        <v>349</v>
      </c>
      <c r="J2083" s="20">
        <v>349</v>
      </c>
      <c r="K2083" s="20">
        <v>0</v>
      </c>
      <c r="L2083" s="156">
        <v>40120</v>
      </c>
      <c r="N2083" s="19">
        <v>5</v>
      </c>
      <c r="O2083" s="20">
        <v>349</v>
      </c>
      <c r="P2083" s="20">
        <v>349</v>
      </c>
      <c r="Q2083" s="20">
        <v>0</v>
      </c>
      <c r="R2083" s="20">
        <v>349</v>
      </c>
      <c r="S2083" s="4">
        <v>0</v>
      </c>
      <c r="T2083" s="4">
        <v>0</v>
      </c>
      <c r="U2083" s="153">
        <v>40119</v>
      </c>
      <c r="V2083" s="106">
        <v>5</v>
      </c>
      <c r="W2083" s="20">
        <v>349</v>
      </c>
      <c r="X2083" s="437" t="str">
        <f t="shared" si="247"/>
        <v>OK</v>
      </c>
      <c r="Y2083" s="334">
        <f t="shared" si="249"/>
        <v>0</v>
      </c>
      <c r="Z2083" s="20" t="str">
        <f t="shared" si="248"/>
        <v>Ikea - 2228</v>
      </c>
      <c r="AA2083" s="75">
        <v>40123</v>
      </c>
      <c r="AB2083" s="1220"/>
      <c r="AC2083" s="147">
        <f t="shared" si="250"/>
        <v>4</v>
      </c>
      <c r="AD2083" s="20" t="str">
        <f t="shared" si="246"/>
        <v>OK</v>
      </c>
      <c r="AE2083" s="11" t="str">
        <f t="shared" si="251"/>
        <v>-</v>
      </c>
      <c r="AF2083" s="20" t="e">
        <f>IF(#REF!="","",AA2083-#REF!)</f>
        <v>#REF!</v>
      </c>
      <c r="AG2083" s="97"/>
      <c r="AH2083" s="62"/>
      <c r="AI2083"/>
      <c r="AJ2083"/>
    </row>
    <row r="2084" spans="1:36" s="32" customFormat="1" hidden="1" outlineLevel="1" x14ac:dyDescent="0.2">
      <c r="A2084"/>
      <c r="B2084" s="224">
        <v>6</v>
      </c>
      <c r="C2084" s="383">
        <v>3</v>
      </c>
      <c r="D2084" s="20" t="s">
        <v>79</v>
      </c>
      <c r="E2084" s="153">
        <v>40119</v>
      </c>
      <c r="F2084"/>
      <c r="G2084" s="19">
        <v>6</v>
      </c>
      <c r="H2084" s="20">
        <v>3</v>
      </c>
      <c r="I2084" s="20">
        <v>3</v>
      </c>
      <c r="J2084" s="20">
        <v>3</v>
      </c>
      <c r="K2084" s="20">
        <v>0</v>
      </c>
      <c r="L2084" s="156">
        <v>40120</v>
      </c>
      <c r="N2084" s="19">
        <v>6</v>
      </c>
      <c r="O2084" s="20">
        <v>3</v>
      </c>
      <c r="P2084" s="20">
        <v>3</v>
      </c>
      <c r="Q2084" s="20">
        <v>0</v>
      </c>
      <c r="R2084" s="20">
        <v>3</v>
      </c>
      <c r="S2084" s="4">
        <v>0</v>
      </c>
      <c r="T2084" s="4">
        <v>0</v>
      </c>
      <c r="U2084" s="153">
        <v>40119</v>
      </c>
      <c r="V2084" s="106">
        <v>6</v>
      </c>
      <c r="W2084" s="20">
        <v>3</v>
      </c>
      <c r="X2084" s="437" t="str">
        <f t="shared" si="247"/>
        <v>OK</v>
      </c>
      <c r="Y2084" s="334">
        <f t="shared" si="249"/>
        <v>0</v>
      </c>
      <c r="Z2084" s="20" t="str">
        <f t="shared" si="248"/>
        <v>Moviflor - 2229</v>
      </c>
      <c r="AA2084" s="75">
        <v>40123</v>
      </c>
      <c r="AB2084" s="1220"/>
      <c r="AC2084" s="147">
        <f t="shared" si="250"/>
        <v>4</v>
      </c>
      <c r="AD2084" s="20" t="str">
        <f t="shared" si="246"/>
        <v>OK</v>
      </c>
      <c r="AE2084" s="11" t="str">
        <f t="shared" si="251"/>
        <v>-</v>
      </c>
      <c r="AF2084" s="20" t="e">
        <f>IF(#REF!="","",AA2084-#REF!)</f>
        <v>#REF!</v>
      </c>
      <c r="AG2084" s="97"/>
      <c r="AH2084" s="62"/>
      <c r="AI2084"/>
      <c r="AJ2084"/>
    </row>
    <row r="2085" spans="1:36" s="32" customFormat="1" hidden="1" outlineLevel="1" x14ac:dyDescent="0.2">
      <c r="A2085"/>
      <c r="B2085" s="224">
        <v>7</v>
      </c>
      <c r="C2085" s="383">
        <v>244</v>
      </c>
      <c r="D2085" s="20" t="s">
        <v>74</v>
      </c>
      <c r="E2085" s="153">
        <v>40119</v>
      </c>
      <c r="F2085"/>
      <c r="G2085" s="19">
        <v>7</v>
      </c>
      <c r="H2085" s="20">
        <v>244</v>
      </c>
      <c r="I2085" s="20">
        <v>244</v>
      </c>
      <c r="J2085" s="20">
        <v>244</v>
      </c>
      <c r="K2085" s="20">
        <v>0</v>
      </c>
      <c r="L2085" s="156">
        <v>40120</v>
      </c>
      <c r="N2085" s="19">
        <v>7</v>
      </c>
      <c r="O2085" s="20">
        <v>244</v>
      </c>
      <c r="P2085" s="20">
        <v>244</v>
      </c>
      <c r="Q2085" s="20">
        <v>0</v>
      </c>
      <c r="R2085" s="20">
        <v>244</v>
      </c>
      <c r="S2085" s="4">
        <v>0</v>
      </c>
      <c r="T2085" s="4">
        <v>0</v>
      </c>
      <c r="U2085" s="153">
        <v>40119</v>
      </c>
      <c r="V2085" s="106">
        <v>7</v>
      </c>
      <c r="W2085" s="20">
        <v>244</v>
      </c>
      <c r="X2085" s="437" t="str">
        <f t="shared" si="247"/>
        <v>OK</v>
      </c>
      <c r="Y2085" s="334">
        <f t="shared" si="249"/>
        <v>0</v>
      </c>
      <c r="Z2085" s="20" t="str">
        <f t="shared" si="248"/>
        <v>Conforama - 2230</v>
      </c>
      <c r="AA2085" s="75">
        <v>40123</v>
      </c>
      <c r="AB2085" s="1220"/>
      <c r="AC2085" s="147">
        <f t="shared" si="250"/>
        <v>4</v>
      </c>
      <c r="AD2085" s="20" t="str">
        <f t="shared" si="246"/>
        <v>OK</v>
      </c>
      <c r="AE2085" s="11" t="str">
        <f t="shared" si="251"/>
        <v>-</v>
      </c>
      <c r="AF2085" s="20" t="e">
        <f>IF(#REF!="","",AA2085-#REF!)</f>
        <v>#REF!</v>
      </c>
      <c r="AG2085" s="97"/>
      <c r="AH2085" s="62"/>
      <c r="AI2085"/>
      <c r="AJ2085"/>
    </row>
    <row r="2086" spans="1:36" s="32" customFormat="1" hidden="1" outlineLevel="1" x14ac:dyDescent="0.2">
      <c r="A2086"/>
      <c r="B2086" s="224">
        <v>8</v>
      </c>
      <c r="C2086" s="383">
        <v>4</v>
      </c>
      <c r="D2086" s="20" t="s">
        <v>75</v>
      </c>
      <c r="E2086" s="153">
        <v>40119</v>
      </c>
      <c r="F2086"/>
      <c r="G2086" s="19">
        <v>8</v>
      </c>
      <c r="H2086" s="20">
        <v>4</v>
      </c>
      <c r="I2086" s="20">
        <v>4</v>
      </c>
      <c r="J2086" s="20">
        <v>4</v>
      </c>
      <c r="K2086" s="20">
        <v>0</v>
      </c>
      <c r="L2086" s="156">
        <v>40120</v>
      </c>
      <c r="N2086" s="19">
        <v>8</v>
      </c>
      <c r="O2086" s="20">
        <v>4</v>
      </c>
      <c r="P2086" s="20">
        <v>4</v>
      </c>
      <c r="Q2086" s="20">
        <v>0</v>
      </c>
      <c r="R2086" s="20">
        <v>4</v>
      </c>
      <c r="S2086" s="4">
        <v>0</v>
      </c>
      <c r="T2086" s="4">
        <v>0</v>
      </c>
      <c r="U2086" s="153">
        <v>40119</v>
      </c>
      <c r="V2086" s="106">
        <v>8</v>
      </c>
      <c r="W2086" s="20">
        <v>4</v>
      </c>
      <c r="X2086" s="437" t="str">
        <f t="shared" si="247"/>
        <v>OK</v>
      </c>
      <c r="Y2086" s="334">
        <f t="shared" si="249"/>
        <v>0</v>
      </c>
      <c r="Z2086" s="20" t="str">
        <f t="shared" si="248"/>
        <v>Euronics - 2231</v>
      </c>
      <c r="AA2086" s="75">
        <v>40123</v>
      </c>
      <c r="AB2086" s="1220"/>
      <c r="AC2086" s="147">
        <f t="shared" si="250"/>
        <v>4</v>
      </c>
      <c r="AD2086" s="20" t="str">
        <f t="shared" si="246"/>
        <v>OK</v>
      </c>
      <c r="AE2086" s="11" t="str">
        <f t="shared" si="251"/>
        <v>-</v>
      </c>
      <c r="AF2086" s="20" t="e">
        <f>IF(#REF!="","",AA2086-#REF!)</f>
        <v>#REF!</v>
      </c>
      <c r="AG2086" s="97"/>
      <c r="AH2086" s="62"/>
      <c r="AI2086"/>
      <c r="AJ2086"/>
    </row>
    <row r="2087" spans="1:36" s="32" customFormat="1" hidden="1" outlineLevel="1" x14ac:dyDescent="0.2">
      <c r="A2087"/>
      <c r="B2087" s="224">
        <v>9</v>
      </c>
      <c r="C2087" s="383">
        <v>3</v>
      </c>
      <c r="D2087" s="20" t="s">
        <v>76</v>
      </c>
      <c r="E2087" s="153">
        <v>40119</v>
      </c>
      <c r="F2087"/>
      <c r="G2087" s="19">
        <v>9</v>
      </c>
      <c r="H2087" s="20">
        <v>3</v>
      </c>
      <c r="I2087" s="20">
        <v>3</v>
      </c>
      <c r="J2087" s="20">
        <v>3</v>
      </c>
      <c r="K2087" s="20">
        <v>0</v>
      </c>
      <c r="L2087" s="156">
        <v>40120</v>
      </c>
      <c r="N2087" s="19">
        <v>9</v>
      </c>
      <c r="O2087" s="20">
        <v>3</v>
      </c>
      <c r="P2087" s="20">
        <v>3</v>
      </c>
      <c r="Q2087" s="20">
        <v>0</v>
      </c>
      <c r="R2087" s="20">
        <v>3</v>
      </c>
      <c r="S2087" s="4">
        <v>0</v>
      </c>
      <c r="T2087" s="4">
        <v>0</v>
      </c>
      <c r="U2087" s="153">
        <v>40119</v>
      </c>
      <c r="V2087" s="106">
        <v>9</v>
      </c>
      <c r="W2087" s="20">
        <v>3</v>
      </c>
      <c r="X2087" s="437" t="str">
        <f t="shared" si="247"/>
        <v>OK</v>
      </c>
      <c r="Y2087" s="334">
        <f t="shared" si="249"/>
        <v>0</v>
      </c>
      <c r="Z2087" s="20" t="str">
        <f t="shared" si="248"/>
        <v>Tien 21 - 2232</v>
      </c>
      <c r="AA2087" s="75">
        <v>40123</v>
      </c>
      <c r="AB2087" s="1220"/>
      <c r="AC2087" s="147">
        <f t="shared" si="250"/>
        <v>4</v>
      </c>
      <c r="AD2087" s="20" t="str">
        <f t="shared" si="246"/>
        <v>OK</v>
      </c>
      <c r="AE2087" s="11" t="str">
        <f t="shared" si="251"/>
        <v>-</v>
      </c>
      <c r="AF2087" s="20" t="e">
        <f>IF(#REF!="","",AA2087-#REF!)</f>
        <v>#REF!</v>
      </c>
      <c r="AG2087" s="97"/>
      <c r="AH2087" s="62"/>
      <c r="AI2087"/>
      <c r="AJ2087"/>
    </row>
    <row r="2088" spans="1:36" s="32" customFormat="1" hidden="1" outlineLevel="1" x14ac:dyDescent="0.2">
      <c r="A2088"/>
      <c r="B2088" s="235">
        <v>10</v>
      </c>
      <c r="C2088" s="404">
        <v>2</v>
      </c>
      <c r="D2088" s="21" t="s">
        <v>77</v>
      </c>
      <c r="E2088" s="153">
        <v>40119</v>
      </c>
      <c r="F2088"/>
      <c r="G2088" s="22">
        <v>10</v>
      </c>
      <c r="H2088" s="21">
        <v>2</v>
      </c>
      <c r="I2088" s="21">
        <v>2</v>
      </c>
      <c r="J2088" s="21">
        <v>2</v>
      </c>
      <c r="K2088" s="21">
        <v>0</v>
      </c>
      <c r="L2088" s="157">
        <v>40120</v>
      </c>
      <c r="N2088" s="22">
        <v>10</v>
      </c>
      <c r="O2088" s="21">
        <v>2</v>
      </c>
      <c r="P2088" s="21">
        <v>2</v>
      </c>
      <c r="Q2088" s="21">
        <v>0</v>
      </c>
      <c r="R2088" s="21">
        <v>2</v>
      </c>
      <c r="S2088" s="14">
        <v>0</v>
      </c>
      <c r="T2088" s="14">
        <v>0</v>
      </c>
      <c r="U2088" s="153">
        <v>40119</v>
      </c>
      <c r="V2088" s="108">
        <v>10</v>
      </c>
      <c r="W2088" s="21">
        <v>2</v>
      </c>
      <c r="X2088" s="437" t="str">
        <f t="shared" si="247"/>
        <v>OK</v>
      </c>
      <c r="Y2088" s="334">
        <f t="shared" si="249"/>
        <v>0</v>
      </c>
      <c r="Z2088" s="21" t="str">
        <f t="shared" si="248"/>
        <v>Confort - 2233</v>
      </c>
      <c r="AA2088" s="75">
        <v>40123</v>
      </c>
      <c r="AB2088" s="1221"/>
      <c r="AC2088" s="147">
        <f t="shared" si="250"/>
        <v>4</v>
      </c>
      <c r="AD2088" s="20" t="str">
        <f t="shared" si="246"/>
        <v>OK</v>
      </c>
      <c r="AE2088" s="11" t="str">
        <f t="shared" si="251"/>
        <v>-</v>
      </c>
      <c r="AF2088" s="20" t="e">
        <f>IF(#REF!="","",AA2088-#REF!)</f>
        <v>#REF!</v>
      </c>
      <c r="AG2088" s="97"/>
      <c r="AH2088" s="62"/>
      <c r="AI2088"/>
      <c r="AJ2088"/>
    </row>
    <row r="2089" spans="1:36" s="32" customFormat="1" hidden="1" outlineLevel="1" x14ac:dyDescent="0.2">
      <c r="A2089"/>
      <c r="B2089" s="224">
        <v>1</v>
      </c>
      <c r="C2089" s="383">
        <v>31</v>
      </c>
      <c r="D2089" s="20" t="s">
        <v>67</v>
      </c>
      <c r="E2089" s="153">
        <v>40121</v>
      </c>
      <c r="F2089"/>
      <c r="G2089" s="19">
        <v>1</v>
      </c>
      <c r="H2089" s="20">
        <v>31</v>
      </c>
      <c r="I2089" s="20">
        <v>31</v>
      </c>
      <c r="J2089" s="20">
        <v>31</v>
      </c>
      <c r="K2089" s="20">
        <v>0</v>
      </c>
      <c r="L2089" s="156">
        <v>40122</v>
      </c>
      <c r="N2089" s="19">
        <v>1</v>
      </c>
      <c r="O2089" s="20">
        <v>31</v>
      </c>
      <c r="P2089" s="20">
        <v>31</v>
      </c>
      <c r="Q2089" s="20">
        <v>0</v>
      </c>
      <c r="R2089" s="20">
        <v>31</v>
      </c>
      <c r="S2089" s="4">
        <v>0</v>
      </c>
      <c r="T2089" s="4">
        <v>0</v>
      </c>
      <c r="U2089" s="153">
        <v>40122</v>
      </c>
      <c r="V2089" s="106">
        <v>1</v>
      </c>
      <c r="W2089" s="20">
        <v>31</v>
      </c>
      <c r="X2089" s="437" t="str">
        <f t="shared" si="247"/>
        <v>OK</v>
      </c>
      <c r="Y2089" s="334">
        <f t="shared" si="249"/>
        <v>0</v>
      </c>
      <c r="Z2089" s="20" t="str">
        <f t="shared" si="248"/>
        <v>White - 2213</v>
      </c>
      <c r="AA2089" s="75">
        <v>40127</v>
      </c>
      <c r="AB2089" s="1219">
        <f>+SUM(W2089:W2097)</f>
        <v>160</v>
      </c>
      <c r="AC2089" s="147">
        <f t="shared" si="250"/>
        <v>6</v>
      </c>
      <c r="AD2089" s="20" t="str">
        <f t="shared" si="246"/>
        <v>OK</v>
      </c>
      <c r="AE2089" s="11" t="str">
        <f t="shared" si="251"/>
        <v>-</v>
      </c>
      <c r="AF2089" s="20" t="e">
        <f>IF(#REF!="","",AA2089-#REF!)</f>
        <v>#REF!</v>
      </c>
      <c r="AG2089" s="97"/>
      <c r="AH2089" s="62"/>
      <c r="AI2089"/>
      <c r="AJ2089"/>
    </row>
    <row r="2090" spans="1:36" s="32" customFormat="1" hidden="1" outlineLevel="1" x14ac:dyDescent="0.2">
      <c r="A2090"/>
      <c r="B2090" s="224">
        <v>2</v>
      </c>
      <c r="C2090" s="383">
        <v>4</v>
      </c>
      <c r="D2090" s="20" t="s">
        <v>68</v>
      </c>
      <c r="E2090" s="153">
        <v>40121</v>
      </c>
      <c r="F2090"/>
      <c r="G2090" s="19">
        <v>2</v>
      </c>
      <c r="H2090" s="20">
        <v>4</v>
      </c>
      <c r="I2090" s="20">
        <v>4</v>
      </c>
      <c r="J2090" s="20">
        <v>4</v>
      </c>
      <c r="K2090" s="20">
        <v>0</v>
      </c>
      <c r="L2090" s="156">
        <v>40122</v>
      </c>
      <c r="N2090" s="19">
        <v>2</v>
      </c>
      <c r="O2090" s="20">
        <v>4</v>
      </c>
      <c r="P2090" s="20">
        <v>4</v>
      </c>
      <c r="Q2090" s="20">
        <v>0</v>
      </c>
      <c r="R2090" s="20">
        <v>4</v>
      </c>
      <c r="S2090" s="4">
        <v>0</v>
      </c>
      <c r="T2090" s="4">
        <v>0</v>
      </c>
      <c r="U2090" s="153">
        <v>40122</v>
      </c>
      <c r="V2090" s="106">
        <v>2</v>
      </c>
      <c r="W2090" s="20">
        <v>4</v>
      </c>
      <c r="X2090" s="437" t="str">
        <f t="shared" si="247"/>
        <v>OK</v>
      </c>
      <c r="Y2090" s="334">
        <f t="shared" si="249"/>
        <v>0</v>
      </c>
      <c r="Z2090" s="20" t="str">
        <f t="shared" si="248"/>
        <v>Green - 2214</v>
      </c>
      <c r="AA2090" s="75">
        <v>40127</v>
      </c>
      <c r="AB2090" s="1220"/>
      <c r="AC2090" s="147">
        <f t="shared" si="250"/>
        <v>6</v>
      </c>
      <c r="AD2090" s="20" t="str">
        <f t="shared" ref="AD2090:AD2098" si="252">IF(AA2090&gt;0,"OK","Pendente")</f>
        <v>OK</v>
      </c>
      <c r="AE2090" s="11" t="str">
        <f t="shared" si="251"/>
        <v>-</v>
      </c>
      <c r="AF2090" s="20" t="e">
        <f>IF(#REF!="","",AA2090-#REF!)</f>
        <v>#REF!</v>
      </c>
      <c r="AG2090" s="97"/>
      <c r="AH2090" s="62"/>
      <c r="AI2090"/>
      <c r="AJ2090"/>
    </row>
    <row r="2091" spans="1:36" s="32" customFormat="1" hidden="1" outlineLevel="1" x14ac:dyDescent="0.2">
      <c r="A2091"/>
      <c r="B2091" s="224">
        <v>3</v>
      </c>
      <c r="C2091" s="383">
        <v>30</v>
      </c>
      <c r="D2091" s="20" t="s">
        <v>69</v>
      </c>
      <c r="E2091" s="153">
        <v>40121</v>
      </c>
      <c r="F2091"/>
      <c r="G2091" s="19">
        <v>3</v>
      </c>
      <c r="H2091" s="20">
        <v>30</v>
      </c>
      <c r="I2091" s="20">
        <v>30</v>
      </c>
      <c r="J2091" s="20">
        <v>30</v>
      </c>
      <c r="K2091" s="20">
        <v>0</v>
      </c>
      <c r="L2091" s="156">
        <v>40122</v>
      </c>
      <c r="N2091" s="19">
        <v>3</v>
      </c>
      <c r="O2091" s="20">
        <v>30</v>
      </c>
      <c r="P2091" s="20">
        <v>30</v>
      </c>
      <c r="Q2091" s="20">
        <v>0</v>
      </c>
      <c r="R2091" s="20">
        <v>30</v>
      </c>
      <c r="S2091" s="4">
        <v>0</v>
      </c>
      <c r="T2091" s="4">
        <v>0</v>
      </c>
      <c r="U2091" s="153">
        <v>40122</v>
      </c>
      <c r="V2091" s="106">
        <v>3</v>
      </c>
      <c r="W2091" s="20">
        <v>30</v>
      </c>
      <c r="X2091" s="437" t="str">
        <f t="shared" si="247"/>
        <v>OK</v>
      </c>
      <c r="Y2091" s="334">
        <f t="shared" si="249"/>
        <v>0</v>
      </c>
      <c r="Z2091" s="20" t="str">
        <f t="shared" si="248"/>
        <v>Black - 2215</v>
      </c>
      <c r="AA2091" s="75">
        <v>40127</v>
      </c>
      <c r="AB2091" s="1220"/>
      <c r="AC2091" s="147">
        <f t="shared" si="250"/>
        <v>6</v>
      </c>
      <c r="AD2091" s="20" t="str">
        <f t="shared" si="252"/>
        <v>OK</v>
      </c>
      <c r="AE2091" s="11" t="str">
        <f t="shared" si="251"/>
        <v>-</v>
      </c>
      <c r="AF2091" s="20" t="e">
        <f>IF(#REF!="","",AA2091-#REF!)</f>
        <v>#REF!</v>
      </c>
      <c r="AG2091" s="97"/>
      <c r="AH2091" s="62"/>
      <c r="AI2091"/>
      <c r="AJ2091"/>
    </row>
    <row r="2092" spans="1:36" s="32" customFormat="1" hidden="1" outlineLevel="1" x14ac:dyDescent="0.2">
      <c r="A2092"/>
      <c r="B2092" s="224">
        <v>4</v>
      </c>
      <c r="C2092" s="383">
        <v>10</v>
      </c>
      <c r="D2092" s="20" t="s">
        <v>72</v>
      </c>
      <c r="E2092" s="153">
        <v>40121</v>
      </c>
      <c r="F2092"/>
      <c r="G2092" s="19">
        <v>4</v>
      </c>
      <c r="H2092" s="20">
        <v>10</v>
      </c>
      <c r="I2092" s="20">
        <v>10</v>
      </c>
      <c r="J2092" s="20">
        <v>10</v>
      </c>
      <c r="K2092" s="20">
        <v>0</v>
      </c>
      <c r="L2092" s="156">
        <v>40122</v>
      </c>
      <c r="N2092" s="19">
        <v>4</v>
      </c>
      <c r="O2092" s="20">
        <v>10</v>
      </c>
      <c r="P2092" s="20">
        <v>10</v>
      </c>
      <c r="Q2092" s="20">
        <v>0</v>
      </c>
      <c r="R2092" s="20">
        <v>10</v>
      </c>
      <c r="S2092" s="4">
        <v>0</v>
      </c>
      <c r="T2092" s="4">
        <v>0</v>
      </c>
      <c r="U2092" s="153">
        <v>40122</v>
      </c>
      <c r="V2092" s="106">
        <v>4</v>
      </c>
      <c r="W2092" s="20">
        <v>10</v>
      </c>
      <c r="X2092" s="437" t="str">
        <f t="shared" si="247"/>
        <v>OK</v>
      </c>
      <c r="Y2092" s="334">
        <f t="shared" si="249"/>
        <v>0</v>
      </c>
      <c r="Z2092" s="20" t="str">
        <f t="shared" si="248"/>
        <v>Credial - 2227</v>
      </c>
      <c r="AA2092" s="75">
        <v>40127</v>
      </c>
      <c r="AB2092" s="1220"/>
      <c r="AC2092" s="147">
        <f t="shared" si="250"/>
        <v>6</v>
      </c>
      <c r="AD2092" s="20" t="str">
        <f t="shared" si="252"/>
        <v>OK</v>
      </c>
      <c r="AE2092" s="11" t="str">
        <f t="shared" si="251"/>
        <v>-</v>
      </c>
      <c r="AF2092" s="20" t="e">
        <f>IF(#REF!="","",AA2092-#REF!)</f>
        <v>#REF!</v>
      </c>
      <c r="AG2092" s="97"/>
      <c r="AH2092" s="62"/>
      <c r="AI2092"/>
      <c r="AJ2092"/>
    </row>
    <row r="2093" spans="1:36" s="32" customFormat="1" hidden="1" outlineLevel="1" x14ac:dyDescent="0.2">
      <c r="A2093"/>
      <c r="B2093" s="224">
        <v>5</v>
      </c>
      <c r="C2093" s="383">
        <v>45</v>
      </c>
      <c r="D2093" s="20" t="s">
        <v>73</v>
      </c>
      <c r="E2093" s="153">
        <v>40121</v>
      </c>
      <c r="F2093"/>
      <c r="G2093" s="19">
        <v>5</v>
      </c>
      <c r="H2093" s="20">
        <v>45</v>
      </c>
      <c r="I2093" s="20">
        <v>45</v>
      </c>
      <c r="J2093" s="20">
        <v>45</v>
      </c>
      <c r="K2093" s="20">
        <v>0</v>
      </c>
      <c r="L2093" s="156">
        <v>40122</v>
      </c>
      <c r="N2093" s="19">
        <v>5</v>
      </c>
      <c r="O2093" s="20">
        <v>45</v>
      </c>
      <c r="P2093" s="20">
        <v>45</v>
      </c>
      <c r="Q2093" s="20">
        <v>0</v>
      </c>
      <c r="R2093" s="20">
        <v>45</v>
      </c>
      <c r="S2093" s="4">
        <v>0</v>
      </c>
      <c r="T2093" s="4">
        <v>0</v>
      </c>
      <c r="U2093" s="153">
        <v>40122</v>
      </c>
      <c r="V2093" s="106">
        <v>5</v>
      </c>
      <c r="W2093" s="20">
        <v>45</v>
      </c>
      <c r="X2093" s="437" t="str">
        <f t="shared" si="247"/>
        <v>OK</v>
      </c>
      <c r="Y2093" s="334">
        <f t="shared" si="249"/>
        <v>0</v>
      </c>
      <c r="Z2093" s="20" t="str">
        <f t="shared" si="248"/>
        <v>Ikea - 2228</v>
      </c>
      <c r="AA2093" s="75">
        <v>40127</v>
      </c>
      <c r="AB2093" s="1220"/>
      <c r="AC2093" s="147">
        <f t="shared" si="250"/>
        <v>6</v>
      </c>
      <c r="AD2093" s="20" t="str">
        <f t="shared" si="252"/>
        <v>OK</v>
      </c>
      <c r="AE2093" s="11" t="str">
        <f t="shared" si="251"/>
        <v>-</v>
      </c>
      <c r="AF2093" s="20" t="e">
        <f>IF(#REF!="","",AA2093-#REF!)</f>
        <v>#REF!</v>
      </c>
      <c r="AG2093" s="97"/>
      <c r="AH2093" s="62"/>
      <c r="AI2093"/>
      <c r="AJ2093"/>
    </row>
    <row r="2094" spans="1:36" s="32" customFormat="1" hidden="1" outlineLevel="1" x14ac:dyDescent="0.2">
      <c r="A2094"/>
      <c r="B2094" s="224">
        <v>6</v>
      </c>
      <c r="C2094" s="383">
        <v>8</v>
      </c>
      <c r="D2094" s="20" t="s">
        <v>79</v>
      </c>
      <c r="E2094" s="153">
        <v>40121</v>
      </c>
      <c r="F2094"/>
      <c r="G2094" s="19">
        <v>6</v>
      </c>
      <c r="H2094" s="20">
        <v>8</v>
      </c>
      <c r="I2094" s="20">
        <v>8</v>
      </c>
      <c r="J2094" s="20">
        <v>8</v>
      </c>
      <c r="K2094" s="20">
        <v>0</v>
      </c>
      <c r="L2094" s="156">
        <v>40122</v>
      </c>
      <c r="N2094" s="19">
        <v>6</v>
      </c>
      <c r="O2094" s="20">
        <v>8</v>
      </c>
      <c r="P2094" s="20">
        <v>8</v>
      </c>
      <c r="Q2094" s="20">
        <v>0</v>
      </c>
      <c r="R2094" s="20">
        <v>8</v>
      </c>
      <c r="S2094" s="4">
        <v>0</v>
      </c>
      <c r="T2094" s="4">
        <v>0</v>
      </c>
      <c r="U2094" s="153">
        <v>40122</v>
      </c>
      <c r="V2094" s="106">
        <v>6</v>
      </c>
      <c r="W2094" s="20">
        <v>8</v>
      </c>
      <c r="X2094" s="437" t="str">
        <f t="shared" si="247"/>
        <v>OK</v>
      </c>
      <c r="Y2094" s="334">
        <f t="shared" si="249"/>
        <v>0</v>
      </c>
      <c r="Z2094" s="20" t="str">
        <f t="shared" si="248"/>
        <v>Moviflor - 2229</v>
      </c>
      <c r="AA2094" s="75">
        <v>40127</v>
      </c>
      <c r="AB2094" s="1220"/>
      <c r="AC2094" s="147">
        <f t="shared" si="250"/>
        <v>6</v>
      </c>
      <c r="AD2094" s="20" t="str">
        <f t="shared" si="252"/>
        <v>OK</v>
      </c>
      <c r="AE2094" s="11" t="str">
        <f t="shared" si="251"/>
        <v>-</v>
      </c>
      <c r="AF2094" s="20" t="e">
        <f>IF(#REF!="","",AA2094-#REF!)</f>
        <v>#REF!</v>
      </c>
      <c r="AG2094" s="97"/>
      <c r="AH2094" s="62"/>
      <c r="AI2094"/>
      <c r="AJ2094"/>
    </row>
    <row r="2095" spans="1:36" s="32" customFormat="1" hidden="1" outlineLevel="1" x14ac:dyDescent="0.2">
      <c r="A2095"/>
      <c r="B2095" s="224">
        <v>7</v>
      </c>
      <c r="C2095" s="383">
        <v>26</v>
      </c>
      <c r="D2095" s="20" t="s">
        <v>74</v>
      </c>
      <c r="E2095" s="153">
        <v>40121</v>
      </c>
      <c r="F2095"/>
      <c r="G2095" s="19">
        <v>7</v>
      </c>
      <c r="H2095" s="20">
        <v>26</v>
      </c>
      <c r="I2095" s="20">
        <v>26</v>
      </c>
      <c r="J2095" s="20">
        <v>26</v>
      </c>
      <c r="K2095" s="20">
        <v>0</v>
      </c>
      <c r="L2095" s="156">
        <v>40122</v>
      </c>
      <c r="N2095" s="19">
        <v>7</v>
      </c>
      <c r="O2095" s="20">
        <v>26</v>
      </c>
      <c r="P2095" s="20">
        <v>26</v>
      </c>
      <c r="Q2095" s="20">
        <v>0</v>
      </c>
      <c r="R2095" s="20">
        <v>26</v>
      </c>
      <c r="S2095" s="4">
        <v>0</v>
      </c>
      <c r="T2095" s="4">
        <v>0</v>
      </c>
      <c r="U2095" s="153">
        <v>40122</v>
      </c>
      <c r="V2095" s="106">
        <v>7</v>
      </c>
      <c r="W2095" s="20">
        <v>26</v>
      </c>
      <c r="X2095" s="437" t="str">
        <f t="shared" si="247"/>
        <v>OK</v>
      </c>
      <c r="Y2095" s="334">
        <f t="shared" si="249"/>
        <v>0</v>
      </c>
      <c r="Z2095" s="20" t="str">
        <f t="shared" si="248"/>
        <v>Conforama - 2230</v>
      </c>
      <c r="AA2095" s="75">
        <v>40127</v>
      </c>
      <c r="AB2095" s="1220"/>
      <c r="AC2095" s="147">
        <f t="shared" si="250"/>
        <v>6</v>
      </c>
      <c r="AD2095" s="20" t="str">
        <f t="shared" si="252"/>
        <v>OK</v>
      </c>
      <c r="AE2095" s="11" t="str">
        <f t="shared" si="251"/>
        <v>-</v>
      </c>
      <c r="AF2095" s="20" t="e">
        <f>IF(#REF!="","",AA2095-#REF!)</f>
        <v>#REF!</v>
      </c>
      <c r="AG2095" s="97"/>
      <c r="AH2095" s="62"/>
      <c r="AI2095"/>
      <c r="AJ2095"/>
    </row>
    <row r="2096" spans="1:36" s="32" customFormat="1" hidden="1" outlineLevel="1" x14ac:dyDescent="0.2">
      <c r="A2096"/>
      <c r="B2096" s="224">
        <v>8</v>
      </c>
      <c r="C2096" s="383">
        <v>4</v>
      </c>
      <c r="D2096" s="20" t="s">
        <v>75</v>
      </c>
      <c r="E2096" s="153">
        <v>40121</v>
      </c>
      <c r="F2096"/>
      <c r="G2096" s="19">
        <v>8</v>
      </c>
      <c r="H2096" s="20">
        <v>4</v>
      </c>
      <c r="I2096" s="20">
        <v>4</v>
      </c>
      <c r="J2096" s="20">
        <v>4</v>
      </c>
      <c r="K2096" s="20">
        <v>0</v>
      </c>
      <c r="L2096" s="156">
        <v>40122</v>
      </c>
      <c r="N2096" s="19">
        <v>8</v>
      </c>
      <c r="O2096" s="20">
        <v>4</v>
      </c>
      <c r="P2096" s="20">
        <v>4</v>
      </c>
      <c r="Q2096" s="20">
        <v>0</v>
      </c>
      <c r="R2096" s="20">
        <v>4</v>
      </c>
      <c r="S2096" s="4">
        <v>0</v>
      </c>
      <c r="T2096" s="4">
        <v>0</v>
      </c>
      <c r="U2096" s="153">
        <v>40122</v>
      </c>
      <c r="V2096" s="106">
        <v>8</v>
      </c>
      <c r="W2096" s="20">
        <v>4</v>
      </c>
      <c r="X2096" s="437" t="str">
        <f t="shared" si="247"/>
        <v>OK</v>
      </c>
      <c r="Y2096" s="334">
        <f t="shared" si="249"/>
        <v>0</v>
      </c>
      <c r="Z2096" s="20" t="str">
        <f t="shared" si="248"/>
        <v>Euronics - 2231</v>
      </c>
      <c r="AA2096" s="75">
        <v>40127</v>
      </c>
      <c r="AB2096" s="1220"/>
      <c r="AC2096" s="147">
        <f t="shared" si="250"/>
        <v>6</v>
      </c>
      <c r="AD2096" s="20" t="str">
        <f t="shared" si="252"/>
        <v>OK</v>
      </c>
      <c r="AE2096" s="11" t="str">
        <f t="shared" si="251"/>
        <v>-</v>
      </c>
      <c r="AF2096" s="20" t="e">
        <f>IF(#REF!="","",AA2096-#REF!)</f>
        <v>#REF!</v>
      </c>
      <c r="AG2096" s="97"/>
      <c r="AH2096" s="62"/>
      <c r="AI2096"/>
      <c r="AJ2096"/>
    </row>
    <row r="2097" spans="1:36" s="32" customFormat="1" hidden="1" outlineLevel="1" x14ac:dyDescent="0.2">
      <c r="A2097"/>
      <c r="B2097" s="259">
        <v>9</v>
      </c>
      <c r="C2097" s="409">
        <v>2</v>
      </c>
      <c r="D2097" s="260" t="s">
        <v>77</v>
      </c>
      <c r="E2097" s="153">
        <v>40121</v>
      </c>
      <c r="F2097"/>
      <c r="G2097" s="261">
        <v>9</v>
      </c>
      <c r="H2097" s="260">
        <v>2</v>
      </c>
      <c r="I2097" s="260">
        <v>2</v>
      </c>
      <c r="J2097" s="260">
        <v>2</v>
      </c>
      <c r="K2097" s="260">
        <v>0</v>
      </c>
      <c r="L2097" s="262">
        <v>40122</v>
      </c>
      <c r="N2097" s="261">
        <v>9</v>
      </c>
      <c r="O2097" s="260">
        <v>2</v>
      </c>
      <c r="P2097" s="260">
        <v>2</v>
      </c>
      <c r="Q2097" s="260">
        <v>0</v>
      </c>
      <c r="R2097" s="260">
        <v>2</v>
      </c>
      <c r="S2097" s="263">
        <v>0</v>
      </c>
      <c r="T2097" s="263">
        <v>0</v>
      </c>
      <c r="U2097" s="153">
        <v>40122</v>
      </c>
      <c r="V2097" s="264">
        <v>9</v>
      </c>
      <c r="W2097" s="260">
        <v>2</v>
      </c>
      <c r="X2097" s="437" t="str">
        <f t="shared" si="247"/>
        <v>OK</v>
      </c>
      <c r="Y2097" s="334">
        <f t="shared" si="249"/>
        <v>0</v>
      </c>
      <c r="Z2097" s="260" t="str">
        <f t="shared" si="248"/>
        <v>Confort - 2233</v>
      </c>
      <c r="AA2097" s="75">
        <v>40127</v>
      </c>
      <c r="AB2097" s="1221"/>
      <c r="AC2097" s="147">
        <f t="shared" si="250"/>
        <v>6</v>
      </c>
      <c r="AD2097" s="20" t="str">
        <f t="shared" si="252"/>
        <v>OK</v>
      </c>
      <c r="AE2097" s="11" t="str">
        <f t="shared" si="251"/>
        <v>-</v>
      </c>
      <c r="AF2097" s="20" t="e">
        <f>IF(#REF!="","",AA2097-#REF!)</f>
        <v>#REF!</v>
      </c>
      <c r="AG2097" s="97"/>
      <c r="AH2097" s="62"/>
      <c r="AI2097"/>
      <c r="AJ2097"/>
    </row>
    <row r="2098" spans="1:36" s="32" customFormat="1" hidden="1" outlineLevel="1" x14ac:dyDescent="0.2">
      <c r="A2098"/>
      <c r="B2098" s="224">
        <v>1</v>
      </c>
      <c r="C2098" s="383">
        <v>15</v>
      </c>
      <c r="D2098" s="20" t="s">
        <v>67</v>
      </c>
      <c r="E2098" s="153">
        <v>40123</v>
      </c>
      <c r="F2098"/>
      <c r="G2098" s="19">
        <v>1</v>
      </c>
      <c r="H2098" s="20">
        <v>15</v>
      </c>
      <c r="I2098" s="20">
        <v>15</v>
      </c>
      <c r="J2098" s="20">
        <v>15</v>
      </c>
      <c r="K2098" s="20">
        <v>0</v>
      </c>
      <c r="L2098" s="156">
        <v>40127</v>
      </c>
      <c r="N2098" s="19">
        <v>1</v>
      </c>
      <c r="O2098" s="20">
        <v>15</v>
      </c>
      <c r="P2098" s="20">
        <v>15</v>
      </c>
      <c r="Q2098" s="20">
        <v>0</v>
      </c>
      <c r="R2098" s="20">
        <v>15</v>
      </c>
      <c r="S2098" s="4">
        <v>0</v>
      </c>
      <c r="T2098" s="4">
        <v>0</v>
      </c>
      <c r="U2098" s="153">
        <v>40127</v>
      </c>
      <c r="V2098" s="106">
        <v>1</v>
      </c>
      <c r="W2098" s="20">
        <v>15</v>
      </c>
      <c r="X2098" s="437" t="str">
        <f t="shared" si="247"/>
        <v>OK</v>
      </c>
      <c r="Y2098" s="334">
        <f t="shared" si="249"/>
        <v>0</v>
      </c>
      <c r="Z2098" s="20" t="str">
        <f t="shared" si="248"/>
        <v>White - 2213</v>
      </c>
      <c r="AA2098" s="75">
        <v>40129</v>
      </c>
      <c r="AB2098" s="1219">
        <f>+SUM(W2098:W2105)</f>
        <v>101</v>
      </c>
      <c r="AC2098" s="147">
        <f t="shared" si="250"/>
        <v>6</v>
      </c>
      <c r="AD2098" s="20" t="str">
        <f t="shared" si="252"/>
        <v>OK</v>
      </c>
      <c r="AE2098" s="20"/>
      <c r="AF2098" s="20" t="e">
        <f>IF(#REF!="","",AA2098-#REF!)</f>
        <v>#REF!</v>
      </c>
      <c r="AG2098" s="97"/>
      <c r="AH2098" s="62"/>
      <c r="AI2098"/>
      <c r="AJ2098"/>
    </row>
    <row r="2099" spans="1:36" s="32" customFormat="1" hidden="1" outlineLevel="1" x14ac:dyDescent="0.2">
      <c r="A2099"/>
      <c r="B2099" s="224">
        <v>2</v>
      </c>
      <c r="C2099" s="383">
        <v>4</v>
      </c>
      <c r="D2099" s="20" t="s">
        <v>68</v>
      </c>
      <c r="E2099" s="153">
        <v>40123</v>
      </c>
      <c r="F2099"/>
      <c r="G2099" s="19">
        <v>2</v>
      </c>
      <c r="H2099" s="20">
        <v>4</v>
      </c>
      <c r="I2099" s="20">
        <v>4</v>
      </c>
      <c r="J2099" s="20">
        <v>4</v>
      </c>
      <c r="K2099" s="20">
        <v>0</v>
      </c>
      <c r="L2099" s="156">
        <v>40127</v>
      </c>
      <c r="N2099" s="19">
        <v>2</v>
      </c>
      <c r="O2099" s="20">
        <v>4</v>
      </c>
      <c r="P2099" s="20">
        <v>4</v>
      </c>
      <c r="Q2099" s="20">
        <v>0</v>
      </c>
      <c r="R2099" s="20">
        <v>4</v>
      </c>
      <c r="S2099" s="4">
        <v>0</v>
      </c>
      <c r="T2099" s="4">
        <v>0</v>
      </c>
      <c r="U2099" s="153">
        <v>40127</v>
      </c>
      <c r="V2099" s="106">
        <v>2</v>
      </c>
      <c r="W2099" s="20">
        <v>4</v>
      </c>
      <c r="X2099" s="437" t="str">
        <f t="shared" si="247"/>
        <v>OK</v>
      </c>
      <c r="Y2099" s="334">
        <f t="shared" si="249"/>
        <v>0</v>
      </c>
      <c r="Z2099" s="20" t="str">
        <f t="shared" si="248"/>
        <v>Green - 2214</v>
      </c>
      <c r="AA2099" s="75">
        <v>40129</v>
      </c>
      <c r="AB2099" s="1220"/>
      <c r="AC2099" s="147">
        <f t="shared" si="250"/>
        <v>6</v>
      </c>
      <c r="AD2099" s="20" t="str">
        <f t="shared" ref="AD2099:AD2124" si="253">IF(AA2099&gt;0,"OK","Pendente")</f>
        <v>OK</v>
      </c>
      <c r="AE2099" s="20"/>
      <c r="AF2099" s="20" t="e">
        <f>IF(#REF!="","",AA2099-#REF!)</f>
        <v>#REF!</v>
      </c>
      <c r="AG2099" s="97"/>
      <c r="AH2099" s="62"/>
      <c r="AI2099"/>
      <c r="AJ2099"/>
    </row>
    <row r="2100" spans="1:36" s="32" customFormat="1" hidden="1" outlineLevel="1" x14ac:dyDescent="0.2">
      <c r="A2100"/>
      <c r="B2100" s="224">
        <v>3</v>
      </c>
      <c r="C2100" s="383">
        <v>16</v>
      </c>
      <c r="D2100" s="20" t="s">
        <v>69</v>
      </c>
      <c r="E2100" s="153">
        <v>40123</v>
      </c>
      <c r="F2100"/>
      <c r="G2100" s="19">
        <v>3</v>
      </c>
      <c r="H2100" s="20">
        <v>16</v>
      </c>
      <c r="I2100" s="20">
        <v>16</v>
      </c>
      <c r="J2100" s="20">
        <v>16</v>
      </c>
      <c r="K2100" s="20">
        <v>0</v>
      </c>
      <c r="L2100" s="156">
        <v>40127</v>
      </c>
      <c r="N2100" s="19">
        <v>3</v>
      </c>
      <c r="O2100" s="20">
        <v>16</v>
      </c>
      <c r="P2100" s="20">
        <v>16</v>
      </c>
      <c r="Q2100" s="20">
        <v>0</v>
      </c>
      <c r="R2100" s="20">
        <v>16</v>
      </c>
      <c r="S2100" s="4">
        <v>0</v>
      </c>
      <c r="T2100" s="4">
        <v>0</v>
      </c>
      <c r="U2100" s="153">
        <v>40127</v>
      </c>
      <c r="V2100" s="106">
        <v>3</v>
      </c>
      <c r="W2100" s="20">
        <v>16</v>
      </c>
      <c r="X2100" s="437" t="str">
        <f t="shared" si="247"/>
        <v>OK</v>
      </c>
      <c r="Y2100" s="334">
        <f t="shared" si="249"/>
        <v>0</v>
      </c>
      <c r="Z2100" s="20" t="str">
        <f t="shared" si="248"/>
        <v>Black - 2215</v>
      </c>
      <c r="AA2100" s="75">
        <v>40129</v>
      </c>
      <c r="AB2100" s="1220"/>
      <c r="AC2100" s="147">
        <f t="shared" si="250"/>
        <v>6</v>
      </c>
      <c r="AD2100" s="20" t="str">
        <f t="shared" si="253"/>
        <v>OK</v>
      </c>
      <c r="AE2100" s="20"/>
      <c r="AF2100" s="20" t="e">
        <f>IF(#REF!="","",AA2100-#REF!)</f>
        <v>#REF!</v>
      </c>
      <c r="AG2100" s="97"/>
      <c r="AH2100" s="62"/>
      <c r="AI2100"/>
      <c r="AJ2100"/>
    </row>
    <row r="2101" spans="1:36" s="32" customFormat="1" hidden="1" outlineLevel="1" x14ac:dyDescent="0.2">
      <c r="A2101"/>
      <c r="B2101" s="224">
        <v>4</v>
      </c>
      <c r="C2101" s="383">
        <v>3</v>
      </c>
      <c r="D2101" s="20" t="s">
        <v>72</v>
      </c>
      <c r="E2101" s="153">
        <v>40123</v>
      </c>
      <c r="F2101"/>
      <c r="G2101" s="19">
        <v>4</v>
      </c>
      <c r="H2101" s="20">
        <v>3</v>
      </c>
      <c r="I2101" s="20">
        <v>3</v>
      </c>
      <c r="J2101" s="20">
        <v>3</v>
      </c>
      <c r="K2101" s="20">
        <v>0</v>
      </c>
      <c r="L2101" s="156">
        <v>40127</v>
      </c>
      <c r="N2101" s="19">
        <v>4</v>
      </c>
      <c r="O2101" s="20">
        <v>3</v>
      </c>
      <c r="P2101" s="20">
        <v>3</v>
      </c>
      <c r="Q2101" s="20">
        <v>0</v>
      </c>
      <c r="R2101" s="20">
        <v>3</v>
      </c>
      <c r="S2101" s="4">
        <v>0</v>
      </c>
      <c r="T2101" s="4">
        <v>0</v>
      </c>
      <c r="U2101" s="153">
        <v>40127</v>
      </c>
      <c r="V2101" s="106">
        <v>4</v>
      </c>
      <c r="W2101" s="20">
        <v>3</v>
      </c>
      <c r="X2101" s="437" t="str">
        <f t="shared" si="247"/>
        <v>OK</v>
      </c>
      <c r="Y2101" s="334">
        <f t="shared" si="249"/>
        <v>0</v>
      </c>
      <c r="Z2101" s="20" t="str">
        <f t="shared" si="248"/>
        <v>Credial - 2227</v>
      </c>
      <c r="AA2101" s="75">
        <v>40129</v>
      </c>
      <c r="AB2101" s="1220"/>
      <c r="AC2101" s="147">
        <f t="shared" si="250"/>
        <v>6</v>
      </c>
      <c r="AD2101" s="20" t="str">
        <f t="shared" si="253"/>
        <v>OK</v>
      </c>
      <c r="AE2101" s="20"/>
      <c r="AF2101" s="20" t="e">
        <f>IF(#REF!="","",AA2101-#REF!)</f>
        <v>#REF!</v>
      </c>
      <c r="AG2101" s="97"/>
      <c r="AH2101" s="62"/>
      <c r="AI2101"/>
      <c r="AJ2101"/>
    </row>
    <row r="2102" spans="1:36" s="32" customFormat="1" hidden="1" outlineLevel="1" x14ac:dyDescent="0.2">
      <c r="A2102"/>
      <c r="B2102" s="224">
        <v>5</v>
      </c>
      <c r="C2102" s="383">
        <v>48</v>
      </c>
      <c r="D2102" s="20" t="s">
        <v>73</v>
      </c>
      <c r="E2102" s="153">
        <v>40123</v>
      </c>
      <c r="F2102"/>
      <c r="G2102" s="19">
        <v>5</v>
      </c>
      <c r="H2102" s="20">
        <v>48</v>
      </c>
      <c r="I2102" s="20">
        <v>48</v>
      </c>
      <c r="J2102" s="20">
        <v>48</v>
      </c>
      <c r="K2102" s="20">
        <v>0</v>
      </c>
      <c r="L2102" s="156">
        <v>40127</v>
      </c>
      <c r="N2102" s="19">
        <v>5</v>
      </c>
      <c r="O2102" s="20">
        <v>48</v>
      </c>
      <c r="P2102" s="20">
        <v>48</v>
      </c>
      <c r="Q2102" s="20">
        <v>0</v>
      </c>
      <c r="R2102" s="20">
        <v>48</v>
      </c>
      <c r="S2102" s="4">
        <v>0</v>
      </c>
      <c r="T2102" s="4">
        <v>0</v>
      </c>
      <c r="U2102" s="153">
        <v>40127</v>
      </c>
      <c r="V2102" s="106">
        <v>5</v>
      </c>
      <c r="W2102" s="20">
        <v>48</v>
      </c>
      <c r="X2102" s="437" t="str">
        <f t="shared" si="247"/>
        <v>OK</v>
      </c>
      <c r="Y2102" s="334">
        <f t="shared" si="249"/>
        <v>0</v>
      </c>
      <c r="Z2102" s="20" t="str">
        <f t="shared" si="248"/>
        <v>Ikea - 2228</v>
      </c>
      <c r="AA2102" s="75">
        <v>40129</v>
      </c>
      <c r="AB2102" s="1220"/>
      <c r="AC2102" s="147">
        <f t="shared" si="250"/>
        <v>6</v>
      </c>
      <c r="AD2102" s="20" t="str">
        <f t="shared" si="253"/>
        <v>OK</v>
      </c>
      <c r="AE2102" s="20"/>
      <c r="AF2102" s="20" t="e">
        <f>IF(#REF!="","",AA2102-#REF!)</f>
        <v>#REF!</v>
      </c>
      <c r="AG2102" s="97"/>
      <c r="AH2102" s="62"/>
      <c r="AI2102"/>
      <c r="AJ2102"/>
    </row>
    <row r="2103" spans="1:36" s="32" customFormat="1" hidden="1" outlineLevel="1" x14ac:dyDescent="0.2">
      <c r="A2103"/>
      <c r="B2103" s="224">
        <v>6</v>
      </c>
      <c r="C2103" s="383">
        <v>2</v>
      </c>
      <c r="D2103" s="20" t="s">
        <v>79</v>
      </c>
      <c r="E2103" s="153">
        <v>40123</v>
      </c>
      <c r="F2103" s="91"/>
      <c r="G2103" s="19">
        <v>6</v>
      </c>
      <c r="H2103" s="20">
        <v>2</v>
      </c>
      <c r="I2103" s="20">
        <v>2</v>
      </c>
      <c r="J2103" s="20">
        <v>2</v>
      </c>
      <c r="K2103" s="20">
        <v>0</v>
      </c>
      <c r="L2103" s="156">
        <v>40127</v>
      </c>
      <c r="M2103" s="92"/>
      <c r="N2103" s="19">
        <v>6</v>
      </c>
      <c r="O2103" s="20">
        <v>2</v>
      </c>
      <c r="P2103" s="20">
        <v>2</v>
      </c>
      <c r="Q2103" s="20">
        <v>0</v>
      </c>
      <c r="R2103" s="20">
        <v>2</v>
      </c>
      <c r="S2103" s="4">
        <v>0</v>
      </c>
      <c r="T2103" s="4">
        <v>0</v>
      </c>
      <c r="U2103" s="153">
        <v>40127</v>
      </c>
      <c r="V2103" s="106">
        <v>6</v>
      </c>
      <c r="W2103" s="20">
        <v>2</v>
      </c>
      <c r="X2103" s="437" t="str">
        <f t="shared" si="247"/>
        <v>OK</v>
      </c>
      <c r="Y2103" s="334">
        <f t="shared" si="249"/>
        <v>0</v>
      </c>
      <c r="Z2103" s="20" t="str">
        <f t="shared" si="248"/>
        <v>Moviflor - 2229</v>
      </c>
      <c r="AA2103" s="75">
        <v>40129</v>
      </c>
      <c r="AB2103" s="1220"/>
      <c r="AC2103" s="147">
        <f t="shared" si="250"/>
        <v>6</v>
      </c>
      <c r="AD2103" s="20" t="str">
        <f t="shared" si="253"/>
        <v>OK</v>
      </c>
      <c r="AE2103" s="20"/>
      <c r="AF2103" s="20" t="e">
        <f>IF(#REF!="","",AA2103-#REF!)</f>
        <v>#REF!</v>
      </c>
      <c r="AG2103" s="97"/>
      <c r="AH2103" s="62"/>
      <c r="AI2103"/>
      <c r="AJ2103"/>
    </row>
    <row r="2104" spans="1:36" s="32" customFormat="1" hidden="1" outlineLevel="1" x14ac:dyDescent="0.2">
      <c r="A2104"/>
      <c r="B2104" s="224">
        <v>7</v>
      </c>
      <c r="C2104" s="383">
        <v>4</v>
      </c>
      <c r="D2104" s="20" t="s">
        <v>74</v>
      </c>
      <c r="E2104" s="153">
        <v>40123</v>
      </c>
      <c r="F2104" s="91"/>
      <c r="G2104" s="19">
        <v>7</v>
      </c>
      <c r="H2104" s="20">
        <v>4</v>
      </c>
      <c r="I2104" s="20">
        <v>4</v>
      </c>
      <c r="J2104" s="20">
        <v>4</v>
      </c>
      <c r="K2104" s="20">
        <v>0</v>
      </c>
      <c r="L2104" s="156">
        <v>40127</v>
      </c>
      <c r="M2104" s="92"/>
      <c r="N2104" s="19">
        <v>7</v>
      </c>
      <c r="O2104" s="20">
        <v>4</v>
      </c>
      <c r="P2104" s="20">
        <v>4</v>
      </c>
      <c r="Q2104" s="20">
        <v>0</v>
      </c>
      <c r="R2104" s="20">
        <v>4</v>
      </c>
      <c r="S2104" s="4">
        <v>0</v>
      </c>
      <c r="T2104" s="4">
        <v>0</v>
      </c>
      <c r="U2104" s="153">
        <v>40127</v>
      </c>
      <c r="V2104" s="106">
        <v>7</v>
      </c>
      <c r="W2104" s="20">
        <v>4</v>
      </c>
      <c r="X2104" s="437" t="str">
        <f t="shared" si="247"/>
        <v>OK</v>
      </c>
      <c r="Y2104" s="334">
        <f t="shared" si="249"/>
        <v>0</v>
      </c>
      <c r="Z2104" s="20" t="str">
        <f t="shared" si="248"/>
        <v>Conforama - 2230</v>
      </c>
      <c r="AA2104" s="75">
        <v>40129</v>
      </c>
      <c r="AB2104" s="1220"/>
      <c r="AC2104" s="147">
        <f t="shared" si="250"/>
        <v>6</v>
      </c>
      <c r="AD2104" s="20" t="str">
        <f t="shared" si="253"/>
        <v>OK</v>
      </c>
      <c r="AE2104" s="20"/>
      <c r="AF2104" s="20" t="e">
        <f>IF(#REF!="","",AA2104-#REF!)</f>
        <v>#REF!</v>
      </c>
      <c r="AG2104" s="97"/>
      <c r="AH2104" s="62"/>
      <c r="AI2104"/>
      <c r="AJ2104"/>
    </row>
    <row r="2105" spans="1:36" s="32" customFormat="1" hidden="1" outlineLevel="1" x14ac:dyDescent="0.2">
      <c r="A2105"/>
      <c r="B2105" s="235">
        <v>8</v>
      </c>
      <c r="C2105" s="404">
        <v>9</v>
      </c>
      <c r="D2105" s="21" t="s">
        <v>75</v>
      </c>
      <c r="E2105" s="153">
        <v>40123</v>
      </c>
      <c r="F2105" s="91"/>
      <c r="G2105" s="22">
        <v>8</v>
      </c>
      <c r="H2105" s="21">
        <v>9</v>
      </c>
      <c r="I2105" s="21">
        <v>9</v>
      </c>
      <c r="J2105" s="21">
        <v>9</v>
      </c>
      <c r="K2105" s="21">
        <v>0</v>
      </c>
      <c r="L2105" s="157">
        <v>40127</v>
      </c>
      <c r="M2105" s="92"/>
      <c r="N2105" s="22">
        <v>8</v>
      </c>
      <c r="O2105" s="21">
        <v>9</v>
      </c>
      <c r="P2105" s="21">
        <v>9</v>
      </c>
      <c r="Q2105" s="21">
        <v>0</v>
      </c>
      <c r="R2105" s="21">
        <v>9</v>
      </c>
      <c r="S2105" s="14">
        <v>0</v>
      </c>
      <c r="T2105" s="14">
        <v>0</v>
      </c>
      <c r="U2105" s="153">
        <v>40127</v>
      </c>
      <c r="V2105" s="108">
        <v>8</v>
      </c>
      <c r="W2105" s="21">
        <v>9</v>
      </c>
      <c r="X2105" s="437" t="str">
        <f t="shared" si="247"/>
        <v>OK</v>
      </c>
      <c r="Y2105" s="334">
        <f t="shared" si="249"/>
        <v>0</v>
      </c>
      <c r="Z2105" s="21" t="str">
        <f t="shared" si="248"/>
        <v>Euronics - 2231</v>
      </c>
      <c r="AA2105" s="75">
        <v>40129</v>
      </c>
      <c r="AB2105" s="1221"/>
      <c r="AC2105" s="147">
        <f t="shared" si="250"/>
        <v>6</v>
      </c>
      <c r="AD2105" s="20" t="str">
        <f t="shared" si="253"/>
        <v>OK</v>
      </c>
      <c r="AE2105" s="20"/>
      <c r="AF2105" s="20" t="e">
        <f>IF(#REF!="","",AA2105-#REF!)</f>
        <v>#REF!</v>
      </c>
      <c r="AG2105" s="97"/>
      <c r="AH2105" s="62"/>
      <c r="AI2105"/>
      <c r="AJ2105"/>
    </row>
    <row r="2106" spans="1:36" s="32" customFormat="1" hidden="1" outlineLevel="1" x14ac:dyDescent="0.2">
      <c r="A2106"/>
      <c r="B2106" s="224">
        <v>1</v>
      </c>
      <c r="C2106" s="383">
        <v>34</v>
      </c>
      <c r="D2106" s="20" t="s">
        <v>67</v>
      </c>
      <c r="E2106" s="153">
        <v>40129</v>
      </c>
      <c r="F2106" s="91"/>
      <c r="G2106" s="19">
        <v>1</v>
      </c>
      <c r="H2106" s="20">
        <v>34</v>
      </c>
      <c r="I2106" s="20">
        <v>34</v>
      </c>
      <c r="J2106" s="20">
        <v>34</v>
      </c>
      <c r="K2106" s="20">
        <v>0</v>
      </c>
      <c r="L2106" s="156">
        <v>40130</v>
      </c>
      <c r="M2106" s="92"/>
      <c r="N2106" s="19">
        <v>1</v>
      </c>
      <c r="O2106" s="20">
        <v>34</v>
      </c>
      <c r="P2106" s="20">
        <v>34</v>
      </c>
      <c r="Q2106" s="20">
        <v>0</v>
      </c>
      <c r="R2106" s="20">
        <v>34</v>
      </c>
      <c r="S2106" s="4">
        <v>0</v>
      </c>
      <c r="T2106" s="4">
        <v>0</v>
      </c>
      <c r="U2106" s="153">
        <v>40130</v>
      </c>
      <c r="V2106" s="106">
        <v>1</v>
      </c>
      <c r="W2106" s="20">
        <v>34</v>
      </c>
      <c r="X2106" s="437" t="str">
        <f t="shared" si="247"/>
        <v>OK</v>
      </c>
      <c r="Y2106" s="334">
        <f t="shared" si="249"/>
        <v>0</v>
      </c>
      <c r="Z2106" s="20" t="str">
        <f t="shared" si="248"/>
        <v>White - 2213</v>
      </c>
      <c r="AA2106" s="75">
        <v>40135</v>
      </c>
      <c r="AB2106" s="1219">
        <f>+SUM(W2106:W2114)</f>
        <v>2257</v>
      </c>
      <c r="AC2106" s="147">
        <f t="shared" si="250"/>
        <v>6</v>
      </c>
      <c r="AD2106" s="20" t="str">
        <f t="shared" si="253"/>
        <v>OK</v>
      </c>
      <c r="AE2106" s="20"/>
      <c r="AF2106" s="20" t="e">
        <f>IF(#REF!="","",AA2106-#REF!)</f>
        <v>#REF!</v>
      </c>
      <c r="AG2106" s="97"/>
      <c r="AH2106" s="62"/>
      <c r="AI2106"/>
      <c r="AJ2106"/>
    </row>
    <row r="2107" spans="1:36" s="32" customFormat="1" hidden="1" outlineLevel="1" x14ac:dyDescent="0.2">
      <c r="A2107"/>
      <c r="B2107" s="224">
        <v>2</v>
      </c>
      <c r="C2107" s="383">
        <v>1919</v>
      </c>
      <c r="D2107" s="20" t="s">
        <v>68</v>
      </c>
      <c r="E2107" s="153">
        <v>40129</v>
      </c>
      <c r="F2107" s="91"/>
      <c r="G2107" s="19">
        <v>2</v>
      </c>
      <c r="H2107" s="20">
        <v>1919</v>
      </c>
      <c r="I2107" s="20">
        <v>1919</v>
      </c>
      <c r="J2107" s="20">
        <v>1919</v>
      </c>
      <c r="K2107" s="20">
        <v>0</v>
      </c>
      <c r="L2107" s="156">
        <v>40130</v>
      </c>
      <c r="M2107" s="92"/>
      <c r="N2107" s="19">
        <v>2</v>
      </c>
      <c r="O2107" s="20">
        <v>1919</v>
      </c>
      <c r="P2107" s="20">
        <v>1919</v>
      </c>
      <c r="Q2107" s="20">
        <v>0</v>
      </c>
      <c r="R2107" s="20">
        <v>1919</v>
      </c>
      <c r="S2107" s="4">
        <v>0</v>
      </c>
      <c r="T2107" s="4">
        <v>0</v>
      </c>
      <c r="U2107" s="153">
        <v>40130</v>
      </c>
      <c r="V2107" s="106">
        <v>2</v>
      </c>
      <c r="W2107" s="20">
        <v>1919</v>
      </c>
      <c r="X2107" s="437" t="str">
        <f t="shared" si="247"/>
        <v>OK</v>
      </c>
      <c r="Y2107" s="334">
        <f t="shared" si="249"/>
        <v>0</v>
      </c>
      <c r="Z2107" s="20" t="str">
        <f t="shared" si="248"/>
        <v>Green - 2214</v>
      </c>
      <c r="AA2107" s="75">
        <v>40134</v>
      </c>
      <c r="AB2107" s="1220"/>
      <c r="AC2107" s="147">
        <f t="shared" si="250"/>
        <v>5</v>
      </c>
      <c r="AD2107" s="20" t="str">
        <f t="shared" si="253"/>
        <v>OK</v>
      </c>
      <c r="AE2107" s="20"/>
      <c r="AF2107" s="20" t="e">
        <f>IF(#REF!="","",AA2107-#REF!)</f>
        <v>#REF!</v>
      </c>
      <c r="AG2107" s="97"/>
      <c r="AH2107" s="62"/>
      <c r="AI2107"/>
      <c r="AJ2107"/>
    </row>
    <row r="2108" spans="1:36" s="32" customFormat="1" hidden="1" outlineLevel="1" x14ac:dyDescent="0.2">
      <c r="A2108"/>
      <c r="B2108" s="224">
        <v>3</v>
      </c>
      <c r="C2108" s="383">
        <v>47</v>
      </c>
      <c r="D2108" s="20" t="s">
        <v>69</v>
      </c>
      <c r="E2108" s="153">
        <v>40129</v>
      </c>
      <c r="F2108" s="91"/>
      <c r="G2108" s="19">
        <v>3</v>
      </c>
      <c r="H2108" s="20">
        <v>47</v>
      </c>
      <c r="I2108" s="20">
        <v>47</v>
      </c>
      <c r="J2108" s="20">
        <v>47</v>
      </c>
      <c r="K2108" s="20">
        <v>0</v>
      </c>
      <c r="L2108" s="156">
        <v>40130</v>
      </c>
      <c r="M2108" s="92"/>
      <c r="N2108" s="19">
        <v>3</v>
      </c>
      <c r="O2108" s="20">
        <v>47</v>
      </c>
      <c r="P2108" s="20">
        <v>47</v>
      </c>
      <c r="Q2108" s="20">
        <v>0</v>
      </c>
      <c r="R2108" s="20">
        <v>47</v>
      </c>
      <c r="S2108" s="4">
        <v>0</v>
      </c>
      <c r="T2108" s="4">
        <v>0</v>
      </c>
      <c r="U2108" s="153">
        <v>40130</v>
      </c>
      <c r="V2108" s="106">
        <v>3</v>
      </c>
      <c r="W2108" s="20">
        <v>47</v>
      </c>
      <c r="X2108" s="437" t="str">
        <f t="shared" si="247"/>
        <v>OK</v>
      </c>
      <c r="Y2108" s="334">
        <f t="shared" si="249"/>
        <v>0</v>
      </c>
      <c r="Z2108" s="20" t="str">
        <f t="shared" si="248"/>
        <v>Black - 2215</v>
      </c>
      <c r="AA2108" s="75">
        <v>40135</v>
      </c>
      <c r="AB2108" s="1220"/>
      <c r="AC2108" s="147">
        <f t="shared" si="250"/>
        <v>6</v>
      </c>
      <c r="AD2108" s="20" t="str">
        <f t="shared" si="253"/>
        <v>OK</v>
      </c>
      <c r="AE2108" s="20"/>
      <c r="AF2108" s="20" t="e">
        <f>IF(#REF!="","",AA2108-#REF!)</f>
        <v>#REF!</v>
      </c>
      <c r="AG2108" s="97"/>
      <c r="AH2108" s="62"/>
      <c r="AI2108"/>
      <c r="AJ2108"/>
    </row>
    <row r="2109" spans="1:36" s="32" customFormat="1" hidden="1" outlineLevel="1" x14ac:dyDescent="0.2">
      <c r="A2109"/>
      <c r="B2109" s="224">
        <v>4</v>
      </c>
      <c r="C2109" s="383">
        <v>10</v>
      </c>
      <c r="D2109" s="20" t="s">
        <v>72</v>
      </c>
      <c r="E2109" s="153">
        <v>40129</v>
      </c>
      <c r="F2109" s="91"/>
      <c r="G2109" s="19">
        <v>4</v>
      </c>
      <c r="H2109" s="20">
        <v>10</v>
      </c>
      <c r="I2109" s="20">
        <v>10</v>
      </c>
      <c r="J2109" s="20">
        <v>10</v>
      </c>
      <c r="K2109" s="20">
        <v>0</v>
      </c>
      <c r="L2109" s="156">
        <v>40130</v>
      </c>
      <c r="M2109" s="92"/>
      <c r="N2109" s="19">
        <v>4</v>
      </c>
      <c r="O2109" s="20">
        <v>10</v>
      </c>
      <c r="P2109" s="20">
        <v>10</v>
      </c>
      <c r="Q2109" s="20">
        <v>0</v>
      </c>
      <c r="R2109" s="20">
        <v>10</v>
      </c>
      <c r="S2109" s="4">
        <v>0</v>
      </c>
      <c r="T2109" s="4">
        <v>0</v>
      </c>
      <c r="U2109" s="153">
        <v>40130</v>
      </c>
      <c r="V2109" s="106">
        <v>4</v>
      </c>
      <c r="W2109" s="20">
        <v>10</v>
      </c>
      <c r="X2109" s="437" t="str">
        <f t="shared" si="247"/>
        <v>OK</v>
      </c>
      <c r="Y2109" s="334">
        <f t="shared" si="249"/>
        <v>0</v>
      </c>
      <c r="Z2109" s="20" t="str">
        <f t="shared" si="248"/>
        <v>Credial - 2227</v>
      </c>
      <c r="AA2109" s="75">
        <v>40135</v>
      </c>
      <c r="AB2109" s="1220"/>
      <c r="AC2109" s="147">
        <f t="shared" si="250"/>
        <v>6</v>
      </c>
      <c r="AD2109" s="20" t="str">
        <f t="shared" si="253"/>
        <v>OK</v>
      </c>
      <c r="AE2109" s="20"/>
      <c r="AF2109" s="20" t="e">
        <f>IF(#REF!="","",AA2109-#REF!)</f>
        <v>#REF!</v>
      </c>
      <c r="AG2109" s="97"/>
      <c r="AH2109" s="62"/>
      <c r="AI2109"/>
      <c r="AJ2109"/>
    </row>
    <row r="2110" spans="1:36" s="32" customFormat="1" hidden="1" outlineLevel="1" x14ac:dyDescent="0.2">
      <c r="A2110"/>
      <c r="B2110" s="224">
        <v>5</v>
      </c>
      <c r="C2110" s="383">
        <v>129</v>
      </c>
      <c r="D2110" s="20" t="s">
        <v>73</v>
      </c>
      <c r="E2110" s="153">
        <v>40129</v>
      </c>
      <c r="F2110"/>
      <c r="G2110" s="19">
        <v>5</v>
      </c>
      <c r="H2110" s="20">
        <v>129</v>
      </c>
      <c r="I2110" s="20">
        <v>129</v>
      </c>
      <c r="J2110" s="20">
        <v>129</v>
      </c>
      <c r="K2110" s="20">
        <v>0</v>
      </c>
      <c r="L2110" s="156">
        <v>40130</v>
      </c>
      <c r="N2110" s="19">
        <v>5</v>
      </c>
      <c r="O2110" s="20">
        <v>129</v>
      </c>
      <c r="P2110" s="20">
        <v>129</v>
      </c>
      <c r="Q2110" s="20">
        <v>0</v>
      </c>
      <c r="R2110" s="20">
        <v>129</v>
      </c>
      <c r="S2110" s="4">
        <v>0</v>
      </c>
      <c r="T2110" s="4">
        <v>0</v>
      </c>
      <c r="U2110" s="153">
        <v>40130</v>
      </c>
      <c r="V2110" s="106">
        <v>5</v>
      </c>
      <c r="W2110" s="20">
        <v>129</v>
      </c>
      <c r="X2110" s="437" t="str">
        <f t="shared" si="247"/>
        <v>OK</v>
      </c>
      <c r="Y2110" s="334">
        <f t="shared" si="249"/>
        <v>0</v>
      </c>
      <c r="Z2110" s="20" t="str">
        <f t="shared" si="248"/>
        <v>Ikea - 2228</v>
      </c>
      <c r="AA2110" s="75">
        <v>40140</v>
      </c>
      <c r="AB2110" s="1220"/>
      <c r="AC2110" s="147">
        <f t="shared" si="250"/>
        <v>11</v>
      </c>
      <c r="AD2110" s="20" t="str">
        <f t="shared" si="253"/>
        <v>OK</v>
      </c>
      <c r="AE2110" s="20"/>
      <c r="AF2110" s="20" t="e">
        <f>IF(#REF!="","",AA2110-#REF!)</f>
        <v>#REF!</v>
      </c>
      <c r="AG2110" s="97"/>
      <c r="AH2110" s="62"/>
      <c r="AI2110"/>
      <c r="AJ2110"/>
    </row>
    <row r="2111" spans="1:36" s="32" customFormat="1" hidden="1" outlineLevel="1" x14ac:dyDescent="0.2">
      <c r="A2111"/>
      <c r="B2111" s="224">
        <v>6</v>
      </c>
      <c r="C2111" s="383">
        <v>7</v>
      </c>
      <c r="D2111" s="20" t="s">
        <v>79</v>
      </c>
      <c r="E2111" s="153">
        <v>40129</v>
      </c>
      <c r="F2111"/>
      <c r="G2111" s="19">
        <v>6</v>
      </c>
      <c r="H2111" s="20">
        <v>7</v>
      </c>
      <c r="I2111" s="20">
        <v>7</v>
      </c>
      <c r="J2111" s="20">
        <v>7</v>
      </c>
      <c r="K2111" s="20">
        <v>0</v>
      </c>
      <c r="L2111" s="156">
        <v>40130</v>
      </c>
      <c r="N2111" s="19">
        <v>6</v>
      </c>
      <c r="O2111" s="20">
        <v>7</v>
      </c>
      <c r="P2111" s="20">
        <v>7</v>
      </c>
      <c r="Q2111" s="20">
        <v>0</v>
      </c>
      <c r="R2111" s="20">
        <v>7</v>
      </c>
      <c r="S2111" s="4">
        <v>0</v>
      </c>
      <c r="T2111" s="4">
        <v>0</v>
      </c>
      <c r="U2111" s="153">
        <v>40130</v>
      </c>
      <c r="V2111" s="106">
        <v>6</v>
      </c>
      <c r="W2111" s="20">
        <v>7</v>
      </c>
      <c r="X2111" s="437" t="str">
        <f t="shared" si="247"/>
        <v>OK</v>
      </c>
      <c r="Y2111" s="334">
        <f t="shared" si="249"/>
        <v>0</v>
      </c>
      <c r="Z2111" s="20" t="str">
        <f t="shared" si="248"/>
        <v>Moviflor - 2229</v>
      </c>
      <c r="AA2111" s="75">
        <v>40135</v>
      </c>
      <c r="AB2111" s="1220"/>
      <c r="AC2111" s="147">
        <f t="shared" si="250"/>
        <v>6</v>
      </c>
      <c r="AD2111" s="20" t="str">
        <f t="shared" si="253"/>
        <v>OK</v>
      </c>
      <c r="AE2111" s="20"/>
      <c r="AF2111" s="20" t="e">
        <f>IF(#REF!="","",AA2111-#REF!)</f>
        <v>#REF!</v>
      </c>
      <c r="AG2111" s="97"/>
      <c r="AH2111" s="62"/>
      <c r="AI2111"/>
      <c r="AJ2111"/>
    </row>
    <row r="2112" spans="1:36" s="32" customFormat="1" hidden="1" outlineLevel="1" x14ac:dyDescent="0.2">
      <c r="A2112"/>
      <c r="B2112" s="224">
        <v>7</v>
      </c>
      <c r="C2112" s="383">
        <v>105</v>
      </c>
      <c r="D2112" s="20" t="s">
        <v>74</v>
      </c>
      <c r="E2112" s="153">
        <v>40129</v>
      </c>
      <c r="F2112"/>
      <c r="G2112" s="19">
        <v>7</v>
      </c>
      <c r="H2112" s="20">
        <v>105</v>
      </c>
      <c r="I2112" s="20">
        <v>105</v>
      </c>
      <c r="J2112" s="20">
        <v>105</v>
      </c>
      <c r="K2112" s="20">
        <v>0</v>
      </c>
      <c r="L2112" s="156">
        <v>40130</v>
      </c>
      <c r="N2112" s="19">
        <v>7</v>
      </c>
      <c r="O2112" s="20">
        <v>105</v>
      </c>
      <c r="P2112" s="20">
        <v>105</v>
      </c>
      <c r="Q2112" s="20">
        <v>0</v>
      </c>
      <c r="R2112" s="20">
        <v>105</v>
      </c>
      <c r="S2112" s="4">
        <v>0</v>
      </c>
      <c r="T2112" s="4">
        <v>0</v>
      </c>
      <c r="U2112" s="153">
        <v>40130</v>
      </c>
      <c r="V2112" s="106">
        <v>7</v>
      </c>
      <c r="W2112" s="20">
        <v>105</v>
      </c>
      <c r="X2112" s="437" t="str">
        <f t="shared" si="247"/>
        <v>OK</v>
      </c>
      <c r="Y2112" s="334">
        <f t="shared" si="249"/>
        <v>0</v>
      </c>
      <c r="Z2112" s="20" t="str">
        <f t="shared" si="248"/>
        <v>Conforama - 2230</v>
      </c>
      <c r="AA2112" s="75">
        <v>40135</v>
      </c>
      <c r="AB2112" s="1220"/>
      <c r="AC2112" s="147">
        <f t="shared" si="250"/>
        <v>6</v>
      </c>
      <c r="AD2112" s="20" t="str">
        <f t="shared" si="253"/>
        <v>OK</v>
      </c>
      <c r="AE2112" s="20"/>
      <c r="AF2112" s="20" t="e">
        <f>IF(#REF!="","",AA2112-#REF!)</f>
        <v>#REF!</v>
      </c>
      <c r="AG2112" s="97"/>
      <c r="AH2112" s="62"/>
      <c r="AI2112"/>
      <c r="AJ2112"/>
    </row>
    <row r="2113" spans="1:36" s="32" customFormat="1" hidden="1" outlineLevel="1" x14ac:dyDescent="0.2">
      <c r="A2113"/>
      <c r="B2113" s="224">
        <v>8</v>
      </c>
      <c r="C2113" s="383">
        <v>4</v>
      </c>
      <c r="D2113" s="20" t="s">
        <v>75</v>
      </c>
      <c r="E2113" s="153">
        <v>40129</v>
      </c>
      <c r="F2113"/>
      <c r="G2113" s="19">
        <v>8</v>
      </c>
      <c r="H2113" s="20">
        <v>4</v>
      </c>
      <c r="I2113" s="20">
        <v>4</v>
      </c>
      <c r="J2113" s="20">
        <v>4</v>
      </c>
      <c r="K2113" s="20">
        <v>0</v>
      </c>
      <c r="L2113" s="156">
        <v>40130</v>
      </c>
      <c r="N2113" s="19">
        <v>8</v>
      </c>
      <c r="O2113" s="20">
        <v>4</v>
      </c>
      <c r="P2113" s="20">
        <v>4</v>
      </c>
      <c r="Q2113" s="20">
        <v>0</v>
      </c>
      <c r="R2113" s="20">
        <v>4</v>
      </c>
      <c r="S2113" s="4">
        <v>0</v>
      </c>
      <c r="T2113" s="4">
        <v>0</v>
      </c>
      <c r="U2113" s="153">
        <v>40130</v>
      </c>
      <c r="V2113" s="106">
        <v>8</v>
      </c>
      <c r="W2113" s="20">
        <v>4</v>
      </c>
      <c r="X2113" s="437" t="str">
        <f t="shared" si="247"/>
        <v>OK</v>
      </c>
      <c r="Y2113" s="334">
        <f t="shared" si="249"/>
        <v>0</v>
      </c>
      <c r="Z2113" s="20" t="str">
        <f t="shared" si="248"/>
        <v>Euronics - 2231</v>
      </c>
      <c r="AA2113" s="75">
        <v>40135</v>
      </c>
      <c r="AB2113" s="1220"/>
      <c r="AC2113" s="147">
        <f t="shared" si="250"/>
        <v>6</v>
      </c>
      <c r="AD2113" s="20" t="str">
        <f t="shared" si="253"/>
        <v>OK</v>
      </c>
      <c r="AE2113" s="20"/>
      <c r="AF2113" s="20" t="e">
        <f>IF(#REF!="","",AA2113-#REF!)</f>
        <v>#REF!</v>
      </c>
      <c r="AG2113" s="97"/>
      <c r="AH2113" s="62"/>
      <c r="AI2113"/>
      <c r="AJ2113"/>
    </row>
    <row r="2114" spans="1:36" s="32" customFormat="1" hidden="1" outlineLevel="1" x14ac:dyDescent="0.2">
      <c r="A2114"/>
      <c r="B2114" s="235">
        <v>9</v>
      </c>
      <c r="C2114" s="404">
        <v>2</v>
      </c>
      <c r="D2114" s="21" t="s">
        <v>76</v>
      </c>
      <c r="E2114" s="153">
        <v>40129</v>
      </c>
      <c r="F2114"/>
      <c r="G2114" s="22">
        <v>9</v>
      </c>
      <c r="H2114" s="21">
        <v>2</v>
      </c>
      <c r="I2114" s="21">
        <v>2</v>
      </c>
      <c r="J2114" s="21">
        <v>2</v>
      </c>
      <c r="K2114" s="21">
        <v>0</v>
      </c>
      <c r="L2114" s="157">
        <v>40130</v>
      </c>
      <c r="N2114" s="22">
        <v>9</v>
      </c>
      <c r="O2114" s="21">
        <v>2</v>
      </c>
      <c r="P2114" s="21">
        <v>2</v>
      </c>
      <c r="Q2114" s="21">
        <v>0</v>
      </c>
      <c r="R2114" s="21">
        <v>2</v>
      </c>
      <c r="S2114" s="14">
        <v>0</v>
      </c>
      <c r="T2114" s="14">
        <v>0</v>
      </c>
      <c r="U2114" s="153">
        <v>40130</v>
      </c>
      <c r="V2114" s="108">
        <v>9</v>
      </c>
      <c r="W2114" s="21">
        <v>2</v>
      </c>
      <c r="X2114" s="437" t="str">
        <f t="shared" si="247"/>
        <v>OK</v>
      </c>
      <c r="Y2114" s="334">
        <f t="shared" si="249"/>
        <v>0</v>
      </c>
      <c r="Z2114" s="21" t="str">
        <f t="shared" si="248"/>
        <v>Tien 21 - 2232</v>
      </c>
      <c r="AA2114" s="75">
        <v>40135</v>
      </c>
      <c r="AB2114" s="1221"/>
      <c r="AC2114" s="147">
        <f t="shared" si="250"/>
        <v>6</v>
      </c>
      <c r="AD2114" s="20" t="str">
        <f t="shared" si="253"/>
        <v>OK</v>
      </c>
      <c r="AE2114" s="20"/>
      <c r="AF2114" s="20" t="e">
        <f>IF(#REF!="","",AA2114-#REF!)</f>
        <v>#REF!</v>
      </c>
      <c r="AG2114" s="97"/>
      <c r="AH2114" s="62"/>
      <c r="AI2114"/>
      <c r="AJ2114"/>
    </row>
    <row r="2115" spans="1:36" s="32" customFormat="1" hidden="1" outlineLevel="1" x14ac:dyDescent="0.2">
      <c r="A2115"/>
      <c r="B2115" s="224">
        <v>1</v>
      </c>
      <c r="C2115" s="383">
        <v>8</v>
      </c>
      <c r="D2115" s="20" t="s">
        <v>67</v>
      </c>
      <c r="E2115" s="225">
        <v>40130</v>
      </c>
      <c r="F2115"/>
      <c r="G2115" s="19">
        <v>1</v>
      </c>
      <c r="H2115" s="20">
        <v>8</v>
      </c>
      <c r="I2115" s="20">
        <v>8</v>
      </c>
      <c r="J2115" s="20">
        <v>8</v>
      </c>
      <c r="K2115" s="20">
        <v>0</v>
      </c>
      <c r="L2115" s="156">
        <v>40133</v>
      </c>
      <c r="N2115" s="19">
        <v>1</v>
      </c>
      <c r="O2115" s="20">
        <v>8</v>
      </c>
      <c r="P2115" s="20">
        <v>8</v>
      </c>
      <c r="Q2115" s="20">
        <v>0</v>
      </c>
      <c r="R2115" s="20">
        <v>8</v>
      </c>
      <c r="S2115" s="4">
        <v>0</v>
      </c>
      <c r="T2115" s="4">
        <v>0</v>
      </c>
      <c r="U2115" s="153">
        <v>40133</v>
      </c>
      <c r="V2115" s="106">
        <v>1</v>
      </c>
      <c r="W2115" s="20">
        <v>8</v>
      </c>
      <c r="X2115" s="437" t="str">
        <f t="shared" si="247"/>
        <v>OK</v>
      </c>
      <c r="Y2115" s="334">
        <f t="shared" si="249"/>
        <v>0</v>
      </c>
      <c r="Z2115" s="20" t="str">
        <f t="shared" si="248"/>
        <v>White - 2213</v>
      </c>
      <c r="AA2115" s="75">
        <v>40135</v>
      </c>
      <c r="AB2115" s="1219">
        <f>+SUM(W2115:W2123)</f>
        <v>135</v>
      </c>
      <c r="AC2115" s="147">
        <f t="shared" si="250"/>
        <v>5</v>
      </c>
      <c r="AD2115" s="20" t="str">
        <f t="shared" si="253"/>
        <v>OK</v>
      </c>
      <c r="AE2115" s="20"/>
      <c r="AF2115" s="20" t="e">
        <f>IF(#REF!="","",AA2115-#REF!)</f>
        <v>#REF!</v>
      </c>
      <c r="AG2115" s="97"/>
      <c r="AH2115" s="62"/>
      <c r="AI2115"/>
      <c r="AJ2115"/>
    </row>
    <row r="2116" spans="1:36" s="32" customFormat="1" hidden="1" outlineLevel="1" x14ac:dyDescent="0.2">
      <c r="A2116"/>
      <c r="B2116" s="224">
        <v>2</v>
      </c>
      <c r="C2116" s="383">
        <v>3</v>
      </c>
      <c r="D2116" s="20" t="s">
        <v>68</v>
      </c>
      <c r="E2116" s="225">
        <v>40130</v>
      </c>
      <c r="F2116"/>
      <c r="G2116" s="19">
        <v>2</v>
      </c>
      <c r="H2116" s="20">
        <v>3</v>
      </c>
      <c r="I2116" s="20">
        <v>3</v>
      </c>
      <c r="J2116" s="20">
        <v>3</v>
      </c>
      <c r="K2116" s="20">
        <v>0</v>
      </c>
      <c r="L2116" s="156">
        <v>40133</v>
      </c>
      <c r="N2116" s="19">
        <v>2</v>
      </c>
      <c r="O2116" s="20">
        <v>3</v>
      </c>
      <c r="P2116" s="20">
        <v>3</v>
      </c>
      <c r="Q2116" s="20">
        <v>0</v>
      </c>
      <c r="R2116" s="20">
        <v>3</v>
      </c>
      <c r="S2116" s="4">
        <v>0</v>
      </c>
      <c r="T2116" s="4">
        <v>0</v>
      </c>
      <c r="U2116" s="153">
        <v>40133</v>
      </c>
      <c r="V2116" s="106">
        <v>2</v>
      </c>
      <c r="W2116" s="20">
        <v>3</v>
      </c>
      <c r="X2116" s="437" t="str">
        <f t="shared" si="247"/>
        <v>OK</v>
      </c>
      <c r="Y2116" s="334">
        <f t="shared" si="249"/>
        <v>0</v>
      </c>
      <c r="Z2116" s="20" t="str">
        <f t="shared" si="248"/>
        <v>Green - 2214</v>
      </c>
      <c r="AA2116" s="75">
        <v>40135</v>
      </c>
      <c r="AB2116" s="1220"/>
      <c r="AC2116" s="147">
        <f t="shared" si="250"/>
        <v>5</v>
      </c>
      <c r="AD2116" s="20" t="str">
        <f t="shared" si="253"/>
        <v>OK</v>
      </c>
      <c r="AE2116" s="20"/>
      <c r="AF2116" s="20" t="e">
        <f>IF(#REF!="","",AA2116-#REF!)</f>
        <v>#REF!</v>
      </c>
      <c r="AG2116" s="97"/>
      <c r="AH2116" s="62"/>
      <c r="AI2116"/>
      <c r="AJ2116"/>
    </row>
    <row r="2117" spans="1:36" s="32" customFormat="1" hidden="1" outlineLevel="1" x14ac:dyDescent="0.2">
      <c r="A2117"/>
      <c r="B2117" s="224">
        <v>3</v>
      </c>
      <c r="C2117" s="383">
        <v>1</v>
      </c>
      <c r="D2117" s="20" t="s">
        <v>69</v>
      </c>
      <c r="E2117" s="225">
        <v>40130</v>
      </c>
      <c r="F2117"/>
      <c r="G2117" s="19">
        <v>3</v>
      </c>
      <c r="H2117" s="20">
        <v>1</v>
      </c>
      <c r="I2117" s="20">
        <v>1</v>
      </c>
      <c r="J2117" s="20">
        <v>1</v>
      </c>
      <c r="K2117" s="20">
        <v>0</v>
      </c>
      <c r="L2117" s="156">
        <v>40133</v>
      </c>
      <c r="N2117" s="19">
        <v>3</v>
      </c>
      <c r="O2117" s="20">
        <v>1</v>
      </c>
      <c r="P2117" s="20">
        <v>1</v>
      </c>
      <c r="Q2117" s="20">
        <v>0</v>
      </c>
      <c r="R2117" s="20">
        <v>1</v>
      </c>
      <c r="S2117" s="4">
        <v>0</v>
      </c>
      <c r="T2117" s="4">
        <v>0</v>
      </c>
      <c r="U2117" s="153">
        <v>40133</v>
      </c>
      <c r="V2117" s="106">
        <v>3</v>
      </c>
      <c r="W2117" s="20">
        <v>1</v>
      </c>
      <c r="X2117" s="437" t="str">
        <f t="shared" si="247"/>
        <v>OK</v>
      </c>
      <c r="Y2117" s="334">
        <f t="shared" si="249"/>
        <v>0</v>
      </c>
      <c r="Z2117" s="20" t="str">
        <f t="shared" si="248"/>
        <v>Black - 2215</v>
      </c>
      <c r="AA2117" s="75">
        <v>40135</v>
      </c>
      <c r="AB2117" s="1220"/>
      <c r="AC2117" s="147">
        <f t="shared" si="250"/>
        <v>5</v>
      </c>
      <c r="AD2117" s="20" t="str">
        <f t="shared" si="253"/>
        <v>OK</v>
      </c>
      <c r="AE2117" s="20"/>
      <c r="AF2117" s="20" t="e">
        <f>IF(#REF!="","",AA2117-#REF!)</f>
        <v>#REF!</v>
      </c>
      <c r="AG2117" s="97"/>
      <c r="AH2117" s="62"/>
      <c r="AI2117"/>
      <c r="AJ2117"/>
    </row>
    <row r="2118" spans="1:36" s="32" customFormat="1" hidden="1" outlineLevel="1" x14ac:dyDescent="0.2">
      <c r="A2118"/>
      <c r="B2118" s="224">
        <v>4</v>
      </c>
      <c r="C2118" s="383">
        <v>6</v>
      </c>
      <c r="D2118" s="20" t="s">
        <v>72</v>
      </c>
      <c r="E2118" s="225">
        <v>40130</v>
      </c>
      <c r="F2118"/>
      <c r="G2118" s="19">
        <v>4</v>
      </c>
      <c r="H2118" s="20">
        <v>6</v>
      </c>
      <c r="I2118" s="20">
        <v>6</v>
      </c>
      <c r="J2118" s="20">
        <v>6</v>
      </c>
      <c r="K2118" s="20">
        <v>0</v>
      </c>
      <c r="L2118" s="156">
        <v>40133</v>
      </c>
      <c r="N2118" s="19">
        <v>4</v>
      </c>
      <c r="O2118" s="20">
        <v>6</v>
      </c>
      <c r="P2118" s="20">
        <v>6</v>
      </c>
      <c r="Q2118" s="20">
        <v>0</v>
      </c>
      <c r="R2118" s="20">
        <v>6</v>
      </c>
      <c r="S2118" s="4">
        <v>0</v>
      </c>
      <c r="T2118" s="4">
        <v>0</v>
      </c>
      <c r="U2118" s="153">
        <v>40133</v>
      </c>
      <c r="V2118" s="106">
        <v>4</v>
      </c>
      <c r="W2118" s="20">
        <v>6</v>
      </c>
      <c r="X2118" s="437" t="str">
        <f t="shared" si="247"/>
        <v>OK</v>
      </c>
      <c r="Y2118" s="334">
        <f t="shared" si="249"/>
        <v>0</v>
      </c>
      <c r="Z2118" s="20" t="str">
        <f t="shared" si="248"/>
        <v>Credial - 2227</v>
      </c>
      <c r="AA2118" s="75">
        <v>40135</v>
      </c>
      <c r="AB2118" s="1220"/>
      <c r="AC2118" s="147">
        <f t="shared" si="250"/>
        <v>5</v>
      </c>
      <c r="AD2118" s="20" t="str">
        <f t="shared" si="253"/>
        <v>OK</v>
      </c>
      <c r="AE2118" s="20"/>
      <c r="AF2118" s="20" t="e">
        <f>IF(#REF!="","",AA2118-#REF!)</f>
        <v>#REF!</v>
      </c>
      <c r="AG2118" s="97"/>
      <c r="AH2118" s="62"/>
      <c r="AI2118"/>
      <c r="AJ2118"/>
    </row>
    <row r="2119" spans="1:36" s="32" customFormat="1" hidden="1" outlineLevel="1" x14ac:dyDescent="0.2">
      <c r="A2119"/>
      <c r="B2119" s="224">
        <v>5</v>
      </c>
      <c r="C2119" s="383">
        <v>64</v>
      </c>
      <c r="D2119" s="20" t="s">
        <v>73</v>
      </c>
      <c r="E2119" s="225">
        <v>40130</v>
      </c>
      <c r="F2119"/>
      <c r="G2119" s="19">
        <v>5</v>
      </c>
      <c r="H2119" s="20">
        <v>64</v>
      </c>
      <c r="I2119" s="20">
        <v>64</v>
      </c>
      <c r="J2119" s="20">
        <v>64</v>
      </c>
      <c r="K2119" s="20">
        <v>0</v>
      </c>
      <c r="L2119" s="156">
        <v>40133</v>
      </c>
      <c r="N2119" s="19">
        <v>5</v>
      </c>
      <c r="O2119" s="20">
        <v>64</v>
      </c>
      <c r="P2119" s="20">
        <v>64</v>
      </c>
      <c r="Q2119" s="20">
        <v>0</v>
      </c>
      <c r="R2119" s="20">
        <v>64</v>
      </c>
      <c r="S2119" s="4">
        <v>0</v>
      </c>
      <c r="T2119" s="4">
        <v>0</v>
      </c>
      <c r="U2119" s="153">
        <v>40133</v>
      </c>
      <c r="V2119" s="106">
        <v>5</v>
      </c>
      <c r="W2119" s="20">
        <v>64</v>
      </c>
      <c r="X2119" s="437" t="str">
        <f t="shared" si="247"/>
        <v>OK</v>
      </c>
      <c r="Y2119" s="334">
        <f t="shared" si="249"/>
        <v>0</v>
      </c>
      <c r="Z2119" s="20" t="str">
        <f t="shared" si="248"/>
        <v>Ikea - 2228</v>
      </c>
      <c r="AA2119" s="75">
        <v>40135</v>
      </c>
      <c r="AB2119" s="1220"/>
      <c r="AC2119" s="147">
        <f t="shared" si="250"/>
        <v>5</v>
      </c>
      <c r="AD2119" s="20" t="str">
        <f t="shared" si="253"/>
        <v>OK</v>
      </c>
      <c r="AE2119" s="20"/>
      <c r="AF2119" s="20" t="e">
        <f>IF(#REF!="","",AA2119-#REF!)</f>
        <v>#REF!</v>
      </c>
      <c r="AG2119" s="97"/>
      <c r="AH2119" s="62"/>
      <c r="AI2119"/>
      <c r="AJ2119"/>
    </row>
    <row r="2120" spans="1:36" s="32" customFormat="1" hidden="1" outlineLevel="1" x14ac:dyDescent="0.2">
      <c r="A2120"/>
      <c r="B2120" s="224">
        <v>6</v>
      </c>
      <c r="C2120" s="383">
        <v>2</v>
      </c>
      <c r="D2120" s="20" t="s">
        <v>79</v>
      </c>
      <c r="E2120" s="225">
        <v>40130</v>
      </c>
      <c r="F2120"/>
      <c r="G2120" s="19">
        <v>6</v>
      </c>
      <c r="H2120" s="20">
        <v>2</v>
      </c>
      <c r="I2120" s="20">
        <v>2</v>
      </c>
      <c r="J2120" s="20">
        <v>2</v>
      </c>
      <c r="K2120" s="20">
        <v>0</v>
      </c>
      <c r="L2120" s="156">
        <v>40133</v>
      </c>
      <c r="N2120" s="19">
        <v>6</v>
      </c>
      <c r="O2120" s="20">
        <v>2</v>
      </c>
      <c r="P2120" s="20">
        <v>2</v>
      </c>
      <c r="Q2120" s="20">
        <v>0</v>
      </c>
      <c r="R2120" s="20">
        <v>2</v>
      </c>
      <c r="S2120" s="4">
        <v>0</v>
      </c>
      <c r="T2120" s="4">
        <v>0</v>
      </c>
      <c r="U2120" s="153">
        <v>40133</v>
      </c>
      <c r="V2120" s="106">
        <v>6</v>
      </c>
      <c r="W2120" s="20">
        <v>2</v>
      </c>
      <c r="X2120" s="437" t="str">
        <f t="shared" ref="X2120:X2183" si="254">IF(C2120=W2120,"OK",IF(W2120=R2120,"ERRO",IF(W2120="","KO",IF(W2120=J2120,"ERRO"))))</f>
        <v>OK</v>
      </c>
      <c r="Y2120" s="334">
        <f t="shared" si="249"/>
        <v>0</v>
      </c>
      <c r="Z2120" s="20" t="str">
        <f t="shared" si="248"/>
        <v>Moviflor - 2229</v>
      </c>
      <c r="AA2120" s="75">
        <v>40135</v>
      </c>
      <c r="AB2120" s="1220"/>
      <c r="AC2120" s="147">
        <f t="shared" si="250"/>
        <v>5</v>
      </c>
      <c r="AD2120" s="20" t="str">
        <f t="shared" si="253"/>
        <v>OK</v>
      </c>
      <c r="AE2120" s="20"/>
      <c r="AF2120" s="20" t="e">
        <f>IF(#REF!="","",AA2120-#REF!)</f>
        <v>#REF!</v>
      </c>
      <c r="AG2120" s="97"/>
      <c r="AH2120" s="62"/>
      <c r="AI2120"/>
      <c r="AJ2120"/>
    </row>
    <row r="2121" spans="1:36" s="32" customFormat="1" hidden="1" outlineLevel="1" x14ac:dyDescent="0.2">
      <c r="A2121"/>
      <c r="B2121" s="224">
        <v>7</v>
      </c>
      <c r="C2121" s="383">
        <v>46</v>
      </c>
      <c r="D2121" s="20" t="s">
        <v>74</v>
      </c>
      <c r="E2121" s="225">
        <v>40130</v>
      </c>
      <c r="F2121"/>
      <c r="G2121" s="19">
        <v>7</v>
      </c>
      <c r="H2121" s="20">
        <v>46</v>
      </c>
      <c r="I2121" s="20">
        <v>46</v>
      </c>
      <c r="J2121" s="20">
        <v>46</v>
      </c>
      <c r="K2121" s="20">
        <v>0</v>
      </c>
      <c r="L2121" s="156">
        <v>40133</v>
      </c>
      <c r="N2121" s="19">
        <v>7</v>
      </c>
      <c r="O2121" s="20">
        <v>46</v>
      </c>
      <c r="P2121" s="20">
        <v>46</v>
      </c>
      <c r="Q2121" s="20">
        <v>0</v>
      </c>
      <c r="R2121" s="20">
        <v>46</v>
      </c>
      <c r="S2121" s="4">
        <v>0</v>
      </c>
      <c r="T2121" s="4">
        <v>0</v>
      </c>
      <c r="U2121" s="153">
        <v>40133</v>
      </c>
      <c r="V2121" s="106">
        <v>7</v>
      </c>
      <c r="W2121" s="20">
        <v>46</v>
      </c>
      <c r="X2121" s="437" t="str">
        <f t="shared" si="254"/>
        <v>OK</v>
      </c>
      <c r="Y2121" s="334">
        <f t="shared" si="249"/>
        <v>0</v>
      </c>
      <c r="Z2121" s="20" t="str">
        <f t="shared" si="248"/>
        <v>Conforama - 2230</v>
      </c>
      <c r="AA2121" s="75">
        <v>40135</v>
      </c>
      <c r="AB2121" s="1220"/>
      <c r="AC2121" s="147">
        <f t="shared" si="250"/>
        <v>5</v>
      </c>
      <c r="AD2121" s="20" t="str">
        <f t="shared" si="253"/>
        <v>OK</v>
      </c>
      <c r="AE2121" s="20"/>
      <c r="AF2121" s="20" t="e">
        <f>IF(#REF!="","",AA2121-#REF!)</f>
        <v>#REF!</v>
      </c>
      <c r="AG2121" s="97"/>
      <c r="AH2121" s="62"/>
      <c r="AI2121"/>
      <c r="AJ2121"/>
    </row>
    <row r="2122" spans="1:36" s="32" customFormat="1" hidden="1" outlineLevel="1" x14ac:dyDescent="0.2">
      <c r="A2122"/>
      <c r="B2122" s="224">
        <v>8</v>
      </c>
      <c r="C2122" s="383">
        <v>4</v>
      </c>
      <c r="D2122" s="20" t="s">
        <v>75</v>
      </c>
      <c r="E2122" s="225">
        <v>40130</v>
      </c>
      <c r="F2122"/>
      <c r="G2122" s="19">
        <v>8</v>
      </c>
      <c r="H2122" s="20">
        <v>4</v>
      </c>
      <c r="I2122" s="20">
        <v>4</v>
      </c>
      <c r="J2122" s="20">
        <v>4</v>
      </c>
      <c r="K2122" s="20">
        <v>0</v>
      </c>
      <c r="L2122" s="156">
        <v>40133</v>
      </c>
      <c r="N2122" s="19">
        <v>8</v>
      </c>
      <c r="O2122" s="20">
        <v>4</v>
      </c>
      <c r="P2122" s="20">
        <v>4</v>
      </c>
      <c r="Q2122" s="20">
        <v>0</v>
      </c>
      <c r="R2122" s="20">
        <v>4</v>
      </c>
      <c r="S2122" s="4">
        <v>0</v>
      </c>
      <c r="T2122" s="4">
        <v>0</v>
      </c>
      <c r="U2122" s="153">
        <v>40133</v>
      </c>
      <c r="V2122" s="106">
        <v>8</v>
      </c>
      <c r="W2122" s="20">
        <v>4</v>
      </c>
      <c r="X2122" s="437" t="str">
        <f t="shared" si="254"/>
        <v>OK</v>
      </c>
      <c r="Y2122" s="334">
        <f t="shared" si="249"/>
        <v>0</v>
      </c>
      <c r="Z2122" s="20" t="str">
        <f t="shared" si="248"/>
        <v>Euronics - 2231</v>
      </c>
      <c r="AA2122" s="75">
        <v>40135</v>
      </c>
      <c r="AB2122" s="1220"/>
      <c r="AC2122" s="147">
        <f t="shared" si="250"/>
        <v>5</v>
      </c>
      <c r="AD2122" s="20" t="str">
        <f t="shared" si="253"/>
        <v>OK</v>
      </c>
      <c r="AE2122" s="20"/>
      <c r="AF2122" s="20" t="e">
        <f>IF(#REF!="","",AA2122-#REF!)</f>
        <v>#REF!</v>
      </c>
      <c r="AG2122" s="97"/>
      <c r="AH2122" s="62"/>
      <c r="AI2122"/>
      <c r="AJ2122"/>
    </row>
    <row r="2123" spans="1:36" s="32" customFormat="1" hidden="1" outlineLevel="1" x14ac:dyDescent="0.2">
      <c r="A2123"/>
      <c r="B2123" s="235">
        <v>9</v>
      </c>
      <c r="C2123" s="404">
        <v>1</v>
      </c>
      <c r="D2123" s="21" t="s">
        <v>77</v>
      </c>
      <c r="E2123" s="225">
        <v>40130</v>
      </c>
      <c r="F2123"/>
      <c r="G2123" s="22">
        <v>9</v>
      </c>
      <c r="H2123" s="21">
        <v>1</v>
      </c>
      <c r="I2123" s="21">
        <v>1</v>
      </c>
      <c r="J2123" s="21">
        <v>1</v>
      </c>
      <c r="K2123" s="21">
        <v>0</v>
      </c>
      <c r="L2123" s="157">
        <v>40133</v>
      </c>
      <c r="N2123" s="22">
        <v>9</v>
      </c>
      <c r="O2123" s="21">
        <v>1</v>
      </c>
      <c r="P2123" s="21">
        <v>1</v>
      </c>
      <c r="Q2123" s="21">
        <v>0</v>
      </c>
      <c r="R2123" s="21">
        <v>1</v>
      </c>
      <c r="S2123" s="14">
        <v>0</v>
      </c>
      <c r="T2123" s="14">
        <v>0</v>
      </c>
      <c r="U2123" s="153">
        <v>40133</v>
      </c>
      <c r="V2123" s="108">
        <v>9</v>
      </c>
      <c r="W2123" s="21">
        <v>1</v>
      </c>
      <c r="X2123" s="437" t="str">
        <f t="shared" si="254"/>
        <v>OK</v>
      </c>
      <c r="Y2123" s="334">
        <f t="shared" si="249"/>
        <v>0</v>
      </c>
      <c r="Z2123" s="21" t="str">
        <f t="shared" si="248"/>
        <v>Confort - 2233</v>
      </c>
      <c r="AA2123" s="75">
        <v>40135</v>
      </c>
      <c r="AB2123" s="1221"/>
      <c r="AC2123" s="147">
        <f t="shared" si="250"/>
        <v>5</v>
      </c>
      <c r="AD2123" s="20" t="str">
        <f t="shared" si="253"/>
        <v>OK</v>
      </c>
      <c r="AE2123" s="20"/>
      <c r="AF2123" s="20" t="e">
        <f>IF(#REF!="","",AA2123-#REF!)</f>
        <v>#REF!</v>
      </c>
      <c r="AG2123" s="97"/>
      <c r="AH2123" s="62"/>
      <c r="AI2123"/>
      <c r="AJ2123"/>
    </row>
    <row r="2124" spans="1:36" s="32" customFormat="1" hidden="1" outlineLevel="1" x14ac:dyDescent="0.2">
      <c r="A2124"/>
      <c r="B2124" s="224">
        <v>1</v>
      </c>
      <c r="C2124" s="383">
        <v>59</v>
      </c>
      <c r="D2124" s="20" t="s">
        <v>67</v>
      </c>
      <c r="E2124" s="225">
        <v>40137</v>
      </c>
      <c r="F2124"/>
      <c r="G2124" s="19">
        <v>1</v>
      </c>
      <c r="H2124" s="20">
        <v>59</v>
      </c>
      <c r="I2124" s="20">
        <v>59</v>
      </c>
      <c r="J2124" s="20">
        <v>59</v>
      </c>
      <c r="K2124" s="20">
        <v>0</v>
      </c>
      <c r="L2124" s="156">
        <v>40140</v>
      </c>
      <c r="N2124" s="19">
        <v>1</v>
      </c>
      <c r="O2124" s="20">
        <v>59</v>
      </c>
      <c r="P2124" s="20">
        <v>59</v>
      </c>
      <c r="Q2124" s="20">
        <v>0</v>
      </c>
      <c r="R2124" s="20">
        <v>59</v>
      </c>
      <c r="S2124" s="4">
        <v>0</v>
      </c>
      <c r="T2124" s="4">
        <v>0</v>
      </c>
      <c r="U2124" s="153">
        <v>40140</v>
      </c>
      <c r="V2124" s="106">
        <v>1</v>
      </c>
      <c r="W2124" s="20">
        <v>59</v>
      </c>
      <c r="X2124" s="437" t="str">
        <f t="shared" si="254"/>
        <v>OK</v>
      </c>
      <c r="Y2124" s="334">
        <f t="shared" si="249"/>
        <v>0</v>
      </c>
      <c r="Z2124" s="20" t="str">
        <f t="shared" ref="Z2124:Z2187" si="255">IF(D2124="","",D2124)</f>
        <v>White - 2213</v>
      </c>
      <c r="AA2124" s="75">
        <v>40142</v>
      </c>
      <c r="AB2124" s="1219">
        <f>+SUM(W2124:W2133)</f>
        <v>741</v>
      </c>
      <c r="AC2124" s="147">
        <f t="shared" si="250"/>
        <v>5</v>
      </c>
      <c r="AD2124" s="20" t="str">
        <f t="shared" si="253"/>
        <v>OK</v>
      </c>
      <c r="AE2124" s="20"/>
      <c r="AF2124" s="20" t="e">
        <f>IF(#REF!="","",AA2124-#REF!)</f>
        <v>#REF!</v>
      </c>
      <c r="AG2124" s="97"/>
      <c r="AH2124" s="62"/>
      <c r="AI2124"/>
      <c r="AJ2124"/>
    </row>
    <row r="2125" spans="1:36" s="32" customFormat="1" hidden="1" outlineLevel="1" x14ac:dyDescent="0.2">
      <c r="A2125"/>
      <c r="B2125" s="224">
        <v>2</v>
      </c>
      <c r="C2125" s="383">
        <v>17</v>
      </c>
      <c r="D2125" s="20" t="s">
        <v>68</v>
      </c>
      <c r="E2125" s="225">
        <v>40137</v>
      </c>
      <c r="F2125"/>
      <c r="G2125" s="19">
        <v>2</v>
      </c>
      <c r="H2125" s="20">
        <v>17</v>
      </c>
      <c r="I2125" s="20">
        <v>17</v>
      </c>
      <c r="J2125" s="20">
        <v>17</v>
      </c>
      <c r="K2125" s="20">
        <v>0</v>
      </c>
      <c r="L2125" s="156">
        <v>40140</v>
      </c>
      <c r="N2125" s="19">
        <v>2</v>
      </c>
      <c r="O2125" s="20">
        <v>17</v>
      </c>
      <c r="P2125" s="20">
        <v>17</v>
      </c>
      <c r="Q2125" s="20">
        <v>0</v>
      </c>
      <c r="R2125" s="20">
        <v>17</v>
      </c>
      <c r="S2125" s="4">
        <v>0</v>
      </c>
      <c r="T2125" s="4">
        <v>0</v>
      </c>
      <c r="U2125" s="153">
        <v>40140</v>
      </c>
      <c r="V2125" s="106">
        <v>2</v>
      </c>
      <c r="W2125" s="20">
        <v>17</v>
      </c>
      <c r="X2125" s="437" t="str">
        <f t="shared" si="254"/>
        <v>OK</v>
      </c>
      <c r="Y2125" s="334">
        <f t="shared" si="249"/>
        <v>0</v>
      </c>
      <c r="Z2125" s="20" t="str">
        <f t="shared" si="255"/>
        <v>Green - 2214</v>
      </c>
      <c r="AA2125" s="75">
        <v>40142</v>
      </c>
      <c r="AB2125" s="1220"/>
      <c r="AC2125" s="147">
        <f t="shared" si="250"/>
        <v>5</v>
      </c>
      <c r="AD2125" s="20" t="str">
        <f t="shared" ref="AD2125:AD2154" si="256">IF(AA2125&gt;0,"OK","Pendente")</f>
        <v>OK</v>
      </c>
      <c r="AE2125" s="20"/>
      <c r="AF2125" s="20" t="e">
        <f>IF(#REF!="","",AA2125-#REF!)</f>
        <v>#REF!</v>
      </c>
      <c r="AG2125" s="97"/>
      <c r="AH2125" s="62"/>
      <c r="AI2125"/>
      <c r="AJ2125"/>
    </row>
    <row r="2126" spans="1:36" s="32" customFormat="1" hidden="1" outlineLevel="1" x14ac:dyDescent="0.2">
      <c r="A2126"/>
      <c r="B2126" s="224">
        <v>3</v>
      </c>
      <c r="C2126" s="383">
        <v>45</v>
      </c>
      <c r="D2126" s="20" t="s">
        <v>69</v>
      </c>
      <c r="E2126" s="225">
        <v>40137</v>
      </c>
      <c r="F2126"/>
      <c r="G2126" s="19">
        <v>3</v>
      </c>
      <c r="H2126" s="20">
        <v>45</v>
      </c>
      <c r="I2126" s="20">
        <v>45</v>
      </c>
      <c r="J2126" s="20">
        <v>45</v>
      </c>
      <c r="K2126" s="20">
        <v>0</v>
      </c>
      <c r="L2126" s="156">
        <v>40140</v>
      </c>
      <c r="N2126" s="19">
        <v>3</v>
      </c>
      <c r="O2126" s="20">
        <v>45</v>
      </c>
      <c r="P2126" s="20">
        <v>45</v>
      </c>
      <c r="Q2126" s="20">
        <v>0</v>
      </c>
      <c r="R2126" s="20">
        <v>45</v>
      </c>
      <c r="S2126" s="4">
        <v>0</v>
      </c>
      <c r="T2126" s="4">
        <v>0</v>
      </c>
      <c r="U2126" s="153">
        <v>40140</v>
      </c>
      <c r="V2126" s="106">
        <v>3</v>
      </c>
      <c r="W2126" s="20">
        <v>45</v>
      </c>
      <c r="X2126" s="437" t="str">
        <f t="shared" si="254"/>
        <v>OK</v>
      </c>
      <c r="Y2126" s="334">
        <f t="shared" si="249"/>
        <v>0</v>
      </c>
      <c r="Z2126" s="20" t="str">
        <f t="shared" si="255"/>
        <v>Black - 2215</v>
      </c>
      <c r="AA2126" s="75">
        <v>40142</v>
      </c>
      <c r="AB2126" s="1220"/>
      <c r="AC2126" s="147">
        <f t="shared" si="250"/>
        <v>5</v>
      </c>
      <c r="AD2126" s="20" t="str">
        <f t="shared" si="256"/>
        <v>OK</v>
      </c>
      <c r="AE2126" s="20"/>
      <c r="AF2126" s="20" t="e">
        <f>IF(#REF!="","",AA2126-#REF!)</f>
        <v>#REF!</v>
      </c>
      <c r="AG2126" s="97"/>
      <c r="AH2126" s="62"/>
      <c r="AI2126"/>
      <c r="AJ2126"/>
    </row>
    <row r="2127" spans="1:36" s="32" customFormat="1" hidden="1" outlineLevel="1" x14ac:dyDescent="0.2">
      <c r="A2127"/>
      <c r="B2127" s="224">
        <v>4</v>
      </c>
      <c r="C2127" s="383">
        <v>23</v>
      </c>
      <c r="D2127" s="20" t="s">
        <v>72</v>
      </c>
      <c r="E2127" s="225">
        <v>40137</v>
      </c>
      <c r="F2127"/>
      <c r="G2127" s="19">
        <v>4</v>
      </c>
      <c r="H2127" s="20">
        <v>23</v>
      </c>
      <c r="I2127" s="20">
        <v>23</v>
      </c>
      <c r="J2127" s="20">
        <v>23</v>
      </c>
      <c r="K2127" s="20">
        <v>0</v>
      </c>
      <c r="L2127" s="156">
        <v>40140</v>
      </c>
      <c r="N2127" s="19">
        <v>4</v>
      </c>
      <c r="O2127" s="20">
        <v>23</v>
      </c>
      <c r="P2127" s="20">
        <v>23</v>
      </c>
      <c r="Q2127" s="20">
        <v>0</v>
      </c>
      <c r="R2127" s="20">
        <v>23</v>
      </c>
      <c r="S2127" s="4">
        <v>0</v>
      </c>
      <c r="T2127" s="4">
        <v>0</v>
      </c>
      <c r="U2127" s="153">
        <v>40140</v>
      </c>
      <c r="V2127" s="106">
        <v>4</v>
      </c>
      <c r="W2127" s="20">
        <v>23</v>
      </c>
      <c r="X2127" s="437" t="str">
        <f t="shared" si="254"/>
        <v>OK</v>
      </c>
      <c r="Y2127" s="334">
        <f t="shared" si="249"/>
        <v>0</v>
      </c>
      <c r="Z2127" s="20" t="str">
        <f t="shared" si="255"/>
        <v>Credial - 2227</v>
      </c>
      <c r="AA2127" s="75">
        <v>40142</v>
      </c>
      <c r="AB2127" s="1220"/>
      <c r="AC2127" s="147">
        <f t="shared" si="250"/>
        <v>5</v>
      </c>
      <c r="AD2127" s="20" t="str">
        <f t="shared" si="256"/>
        <v>OK</v>
      </c>
      <c r="AE2127" s="20"/>
      <c r="AF2127" s="20" t="e">
        <f>IF(#REF!="","",AA2127-#REF!)</f>
        <v>#REF!</v>
      </c>
      <c r="AG2127" s="97"/>
      <c r="AH2127" s="62"/>
      <c r="AI2127"/>
      <c r="AJ2127"/>
    </row>
    <row r="2128" spans="1:36" s="32" customFormat="1" hidden="1" outlineLevel="1" x14ac:dyDescent="0.2">
      <c r="A2128"/>
      <c r="B2128" s="224">
        <v>5</v>
      </c>
      <c r="C2128" s="383">
        <v>393</v>
      </c>
      <c r="D2128" s="20" t="s">
        <v>73</v>
      </c>
      <c r="E2128" s="225">
        <v>40137</v>
      </c>
      <c r="F2128"/>
      <c r="G2128" s="19">
        <v>5</v>
      </c>
      <c r="H2128" s="20">
        <v>393</v>
      </c>
      <c r="I2128" s="20">
        <v>393</v>
      </c>
      <c r="J2128" s="20">
        <v>393</v>
      </c>
      <c r="K2128" s="20">
        <v>0</v>
      </c>
      <c r="L2128" s="156">
        <v>40140</v>
      </c>
      <c r="N2128" s="19">
        <v>5</v>
      </c>
      <c r="O2128" s="20">
        <v>393</v>
      </c>
      <c r="P2128" s="20">
        <v>393</v>
      </c>
      <c r="Q2128" s="20">
        <v>0</v>
      </c>
      <c r="R2128" s="20">
        <v>393</v>
      </c>
      <c r="S2128" s="4">
        <v>0</v>
      </c>
      <c r="T2128" s="4">
        <v>0</v>
      </c>
      <c r="U2128" s="153">
        <v>40140</v>
      </c>
      <c r="V2128" s="106">
        <v>5</v>
      </c>
      <c r="W2128" s="20">
        <v>393</v>
      </c>
      <c r="X2128" s="437" t="str">
        <f t="shared" si="254"/>
        <v>OK</v>
      </c>
      <c r="Y2128" s="334">
        <f t="shared" si="249"/>
        <v>0</v>
      </c>
      <c r="Z2128" s="20" t="str">
        <f t="shared" si="255"/>
        <v>Ikea - 2228</v>
      </c>
      <c r="AA2128" s="75">
        <v>40147</v>
      </c>
      <c r="AB2128" s="1220"/>
      <c r="AC2128" s="147">
        <f t="shared" si="250"/>
        <v>10</v>
      </c>
      <c r="AD2128" s="20" t="str">
        <f t="shared" si="256"/>
        <v>OK</v>
      </c>
      <c r="AE2128" s="20"/>
      <c r="AF2128" s="20" t="e">
        <f>IF(#REF!="","",AA2128-#REF!)</f>
        <v>#REF!</v>
      </c>
      <c r="AG2128" s="97"/>
      <c r="AH2128" s="62"/>
      <c r="AI2128"/>
      <c r="AJ2128"/>
    </row>
    <row r="2129" spans="1:36" s="32" customFormat="1" hidden="1" outlineLevel="1" x14ac:dyDescent="0.2">
      <c r="A2129"/>
      <c r="B2129" s="224">
        <v>6</v>
      </c>
      <c r="C2129" s="383">
        <v>12</v>
      </c>
      <c r="D2129" s="20" t="s">
        <v>79</v>
      </c>
      <c r="E2129" s="225">
        <v>40137</v>
      </c>
      <c r="F2129"/>
      <c r="G2129" s="19">
        <v>6</v>
      </c>
      <c r="H2129" s="20">
        <v>12</v>
      </c>
      <c r="I2129" s="20">
        <v>12</v>
      </c>
      <c r="J2129" s="20">
        <v>12</v>
      </c>
      <c r="K2129" s="20">
        <v>0</v>
      </c>
      <c r="L2129" s="156">
        <v>40140</v>
      </c>
      <c r="N2129" s="19">
        <v>6</v>
      </c>
      <c r="O2129" s="20">
        <v>12</v>
      </c>
      <c r="P2129" s="20">
        <v>12</v>
      </c>
      <c r="Q2129" s="20">
        <v>0</v>
      </c>
      <c r="R2129" s="20">
        <v>12</v>
      </c>
      <c r="S2129" s="4">
        <v>0</v>
      </c>
      <c r="T2129" s="4">
        <v>0</v>
      </c>
      <c r="U2129" s="153">
        <v>40140</v>
      </c>
      <c r="V2129" s="106">
        <v>6</v>
      </c>
      <c r="W2129" s="20">
        <v>12</v>
      </c>
      <c r="X2129" s="437" t="str">
        <f t="shared" si="254"/>
        <v>OK</v>
      </c>
      <c r="Y2129" s="334">
        <f t="shared" si="249"/>
        <v>0</v>
      </c>
      <c r="Z2129" s="20" t="str">
        <f t="shared" si="255"/>
        <v>Moviflor - 2229</v>
      </c>
      <c r="AA2129" s="75">
        <v>40142</v>
      </c>
      <c r="AB2129" s="1220"/>
      <c r="AC2129" s="147">
        <f t="shared" si="250"/>
        <v>5</v>
      </c>
      <c r="AD2129" s="20" t="str">
        <f t="shared" si="256"/>
        <v>OK</v>
      </c>
      <c r="AE2129" s="20"/>
      <c r="AF2129" s="20" t="e">
        <f>IF(#REF!="","",AA2129-#REF!)</f>
        <v>#REF!</v>
      </c>
      <c r="AG2129" s="97"/>
      <c r="AH2129" s="62"/>
      <c r="AI2129"/>
      <c r="AJ2129"/>
    </row>
    <row r="2130" spans="1:36" s="32" customFormat="1" hidden="1" outlineLevel="1" x14ac:dyDescent="0.2">
      <c r="A2130"/>
      <c r="B2130" s="224">
        <v>7</v>
      </c>
      <c r="C2130" s="383">
        <v>165</v>
      </c>
      <c r="D2130" s="20" t="s">
        <v>74</v>
      </c>
      <c r="E2130" s="225">
        <v>40137</v>
      </c>
      <c r="F2130"/>
      <c r="G2130" s="19">
        <v>7</v>
      </c>
      <c r="H2130" s="20">
        <v>165</v>
      </c>
      <c r="I2130" s="20">
        <v>165</v>
      </c>
      <c r="J2130" s="20">
        <v>165</v>
      </c>
      <c r="K2130" s="20">
        <v>0</v>
      </c>
      <c r="L2130" s="156">
        <v>40140</v>
      </c>
      <c r="N2130" s="19">
        <v>7</v>
      </c>
      <c r="O2130" s="20">
        <v>165</v>
      </c>
      <c r="P2130" s="20">
        <v>165</v>
      </c>
      <c r="Q2130" s="20">
        <v>0</v>
      </c>
      <c r="R2130" s="20">
        <v>165</v>
      </c>
      <c r="S2130" s="4">
        <v>0</v>
      </c>
      <c r="T2130" s="4">
        <v>0</v>
      </c>
      <c r="U2130" s="153">
        <v>40140</v>
      </c>
      <c r="V2130" s="106">
        <v>7</v>
      </c>
      <c r="W2130" s="20">
        <v>165</v>
      </c>
      <c r="X2130" s="437" t="str">
        <f t="shared" si="254"/>
        <v>OK</v>
      </c>
      <c r="Y2130" s="334">
        <f t="shared" si="249"/>
        <v>0</v>
      </c>
      <c r="Z2130" s="20" t="str">
        <f t="shared" si="255"/>
        <v>Conforama - 2230</v>
      </c>
      <c r="AA2130" s="75">
        <v>40144</v>
      </c>
      <c r="AB2130" s="1220"/>
      <c r="AC2130" s="147">
        <f t="shared" si="250"/>
        <v>7</v>
      </c>
      <c r="AD2130" s="20" t="str">
        <f t="shared" si="256"/>
        <v>OK</v>
      </c>
      <c r="AE2130" s="20"/>
      <c r="AF2130" s="20" t="e">
        <f>IF(#REF!="","",AA2130-#REF!)</f>
        <v>#REF!</v>
      </c>
      <c r="AG2130" s="97"/>
      <c r="AH2130" s="62"/>
      <c r="AI2130"/>
      <c r="AJ2130"/>
    </row>
    <row r="2131" spans="1:36" s="32" customFormat="1" hidden="1" outlineLevel="1" x14ac:dyDescent="0.2">
      <c r="A2131"/>
      <c r="B2131" s="224">
        <v>8</v>
      </c>
      <c r="C2131" s="383">
        <v>17</v>
      </c>
      <c r="D2131" s="20" t="s">
        <v>75</v>
      </c>
      <c r="E2131" s="225">
        <v>40137</v>
      </c>
      <c r="F2131"/>
      <c r="G2131" s="19">
        <v>8</v>
      </c>
      <c r="H2131" s="20">
        <v>17</v>
      </c>
      <c r="I2131" s="20">
        <v>17</v>
      </c>
      <c r="J2131" s="20">
        <v>17</v>
      </c>
      <c r="K2131" s="20">
        <v>0</v>
      </c>
      <c r="L2131" s="156">
        <v>40140</v>
      </c>
      <c r="N2131" s="19">
        <v>8</v>
      </c>
      <c r="O2131" s="20">
        <v>17</v>
      </c>
      <c r="P2131" s="20">
        <v>17</v>
      </c>
      <c r="Q2131" s="20">
        <v>0</v>
      </c>
      <c r="R2131" s="20">
        <v>17</v>
      </c>
      <c r="S2131" s="4">
        <v>0</v>
      </c>
      <c r="T2131" s="4">
        <v>0</v>
      </c>
      <c r="U2131" s="153">
        <v>40140</v>
      </c>
      <c r="V2131" s="106">
        <v>8</v>
      </c>
      <c r="W2131" s="20">
        <v>17</v>
      </c>
      <c r="X2131" s="437" t="str">
        <f t="shared" si="254"/>
        <v>OK</v>
      </c>
      <c r="Y2131" s="334">
        <f t="shared" si="249"/>
        <v>0</v>
      </c>
      <c r="Z2131" s="20" t="str">
        <f t="shared" si="255"/>
        <v>Euronics - 2231</v>
      </c>
      <c r="AA2131" s="75">
        <v>40142</v>
      </c>
      <c r="AB2131" s="1220"/>
      <c r="AC2131" s="147">
        <f t="shared" si="250"/>
        <v>5</v>
      </c>
      <c r="AD2131" s="20" t="str">
        <f t="shared" si="256"/>
        <v>OK</v>
      </c>
      <c r="AE2131" s="20"/>
      <c r="AF2131" s="20" t="e">
        <f>IF(#REF!="","",AA2131-#REF!)</f>
        <v>#REF!</v>
      </c>
      <c r="AG2131" s="97"/>
      <c r="AH2131" s="62"/>
      <c r="AI2131"/>
      <c r="AJ2131"/>
    </row>
    <row r="2132" spans="1:36" s="32" customFormat="1" hidden="1" outlineLevel="1" x14ac:dyDescent="0.2">
      <c r="A2132"/>
      <c r="B2132" s="224">
        <v>9</v>
      </c>
      <c r="C2132" s="383">
        <v>6</v>
      </c>
      <c r="D2132" s="20" t="s">
        <v>76</v>
      </c>
      <c r="E2132" s="225">
        <v>40137</v>
      </c>
      <c r="F2132"/>
      <c r="G2132" s="19">
        <v>9</v>
      </c>
      <c r="H2132" s="20">
        <v>6</v>
      </c>
      <c r="I2132" s="20">
        <v>6</v>
      </c>
      <c r="J2132" s="20">
        <v>6</v>
      </c>
      <c r="K2132" s="20">
        <v>0</v>
      </c>
      <c r="L2132" s="156">
        <v>40140</v>
      </c>
      <c r="N2132" s="19">
        <v>9</v>
      </c>
      <c r="O2132" s="20">
        <v>6</v>
      </c>
      <c r="P2132" s="20">
        <v>6</v>
      </c>
      <c r="Q2132" s="20">
        <v>0</v>
      </c>
      <c r="R2132" s="20">
        <v>6</v>
      </c>
      <c r="S2132" s="4">
        <v>0</v>
      </c>
      <c r="T2132" s="4">
        <v>0</v>
      </c>
      <c r="U2132" s="153">
        <v>40140</v>
      </c>
      <c r="V2132" s="106">
        <v>9</v>
      </c>
      <c r="W2132" s="20">
        <v>6</v>
      </c>
      <c r="X2132" s="437" t="str">
        <f t="shared" si="254"/>
        <v>OK</v>
      </c>
      <c r="Y2132" s="334">
        <f t="shared" si="249"/>
        <v>0</v>
      </c>
      <c r="Z2132" s="20" t="str">
        <f t="shared" si="255"/>
        <v>Tien 21 - 2232</v>
      </c>
      <c r="AA2132" s="75">
        <v>40142</v>
      </c>
      <c r="AB2132" s="1220"/>
      <c r="AC2132" s="147">
        <f t="shared" si="250"/>
        <v>5</v>
      </c>
      <c r="AD2132" s="20" t="str">
        <f t="shared" si="256"/>
        <v>OK</v>
      </c>
      <c r="AE2132" s="20"/>
      <c r="AF2132" s="20" t="e">
        <f>IF(#REF!="","",AA2132-#REF!)</f>
        <v>#REF!</v>
      </c>
      <c r="AG2132" s="97"/>
      <c r="AH2132" s="62"/>
      <c r="AI2132"/>
      <c r="AJ2132"/>
    </row>
    <row r="2133" spans="1:36" s="32" customFormat="1" hidden="1" outlineLevel="1" x14ac:dyDescent="0.2">
      <c r="A2133"/>
      <c r="B2133" s="235">
        <v>10</v>
      </c>
      <c r="C2133" s="404">
        <v>4</v>
      </c>
      <c r="D2133" s="21" t="s">
        <v>77</v>
      </c>
      <c r="E2133" s="225">
        <v>40137</v>
      </c>
      <c r="F2133"/>
      <c r="G2133" s="22">
        <v>10</v>
      </c>
      <c r="H2133" s="21">
        <v>4</v>
      </c>
      <c r="I2133" s="21">
        <v>4</v>
      </c>
      <c r="J2133" s="21">
        <v>4</v>
      </c>
      <c r="K2133" s="21">
        <v>0</v>
      </c>
      <c r="L2133" s="157">
        <v>40140</v>
      </c>
      <c r="N2133" s="22">
        <v>10</v>
      </c>
      <c r="O2133" s="21">
        <v>4</v>
      </c>
      <c r="P2133" s="21">
        <v>4</v>
      </c>
      <c r="Q2133" s="21">
        <v>0</v>
      </c>
      <c r="R2133" s="21">
        <v>4</v>
      </c>
      <c r="S2133" s="14">
        <v>0</v>
      </c>
      <c r="T2133" s="14">
        <v>0</v>
      </c>
      <c r="U2133" s="153">
        <v>40140</v>
      </c>
      <c r="V2133" s="108">
        <v>10</v>
      </c>
      <c r="W2133" s="21">
        <v>4</v>
      </c>
      <c r="X2133" s="437" t="str">
        <f t="shared" si="254"/>
        <v>OK</v>
      </c>
      <c r="Y2133" s="334">
        <f t="shared" si="249"/>
        <v>0</v>
      </c>
      <c r="Z2133" s="21" t="str">
        <f t="shared" si="255"/>
        <v>Confort - 2233</v>
      </c>
      <c r="AA2133" s="75">
        <v>40142</v>
      </c>
      <c r="AB2133" s="1221"/>
      <c r="AC2133" s="147">
        <f t="shared" si="250"/>
        <v>5</v>
      </c>
      <c r="AD2133" s="20" t="str">
        <f t="shared" si="256"/>
        <v>OK</v>
      </c>
      <c r="AE2133" s="20"/>
      <c r="AF2133" s="20" t="e">
        <f>IF(#REF!="","",AA2133-#REF!)</f>
        <v>#REF!</v>
      </c>
      <c r="AG2133" s="97"/>
      <c r="AH2133" s="62"/>
      <c r="AI2133"/>
      <c r="AJ2133"/>
    </row>
    <row r="2134" spans="1:36" s="32" customFormat="1" hidden="1" outlineLevel="1" x14ac:dyDescent="0.2">
      <c r="A2134"/>
      <c r="B2134" s="224">
        <v>1</v>
      </c>
      <c r="C2134" s="383">
        <v>24</v>
      </c>
      <c r="D2134" s="20" t="s">
        <v>67</v>
      </c>
      <c r="E2134" s="225">
        <v>40141</v>
      </c>
      <c r="F2134"/>
      <c r="G2134" s="19">
        <v>1</v>
      </c>
      <c r="H2134" s="20">
        <v>24</v>
      </c>
      <c r="I2134" s="20">
        <v>24</v>
      </c>
      <c r="J2134" s="20">
        <v>24</v>
      </c>
      <c r="K2134" s="20">
        <v>0</v>
      </c>
      <c r="L2134" s="156">
        <v>40142</v>
      </c>
      <c r="N2134" s="19">
        <v>1</v>
      </c>
      <c r="O2134" s="20">
        <v>24</v>
      </c>
      <c r="P2134" s="20">
        <v>24</v>
      </c>
      <c r="Q2134" s="20">
        <v>0</v>
      </c>
      <c r="R2134" s="20">
        <v>24</v>
      </c>
      <c r="S2134" s="4">
        <v>0</v>
      </c>
      <c r="T2134" s="4">
        <v>0</v>
      </c>
      <c r="U2134" s="153">
        <v>40142</v>
      </c>
      <c r="V2134" s="106">
        <v>1</v>
      </c>
      <c r="W2134" s="20">
        <v>24</v>
      </c>
      <c r="X2134" s="437" t="str">
        <f t="shared" si="254"/>
        <v>OK</v>
      </c>
      <c r="Y2134" s="334">
        <f t="shared" si="249"/>
        <v>0</v>
      </c>
      <c r="Z2134" s="20" t="str">
        <f t="shared" si="255"/>
        <v>White - 2213</v>
      </c>
      <c r="AA2134" s="75">
        <v>40147</v>
      </c>
      <c r="AB2134" s="1219">
        <f>+SUM(W2134:W2142)</f>
        <v>364</v>
      </c>
      <c r="AC2134" s="147">
        <f t="shared" si="250"/>
        <v>6</v>
      </c>
      <c r="AD2134" s="20" t="str">
        <f t="shared" si="256"/>
        <v>OK</v>
      </c>
      <c r="AE2134" s="20"/>
      <c r="AF2134" s="20" t="e">
        <f>IF(#REF!="","",AA2134-#REF!)</f>
        <v>#REF!</v>
      </c>
      <c r="AG2134" s="97"/>
      <c r="AH2134" s="62"/>
      <c r="AI2134"/>
      <c r="AJ2134"/>
    </row>
    <row r="2135" spans="1:36" s="32" customFormat="1" hidden="1" outlineLevel="1" x14ac:dyDescent="0.2">
      <c r="A2135"/>
      <c r="B2135" s="224">
        <v>2</v>
      </c>
      <c r="C2135" s="383">
        <v>2</v>
      </c>
      <c r="D2135" s="20" t="s">
        <v>68</v>
      </c>
      <c r="E2135" s="225">
        <v>40141</v>
      </c>
      <c r="F2135"/>
      <c r="G2135" s="19">
        <v>2</v>
      </c>
      <c r="H2135" s="20">
        <v>2</v>
      </c>
      <c r="I2135" s="20">
        <v>2</v>
      </c>
      <c r="J2135" s="20">
        <v>2</v>
      </c>
      <c r="K2135" s="20">
        <v>0</v>
      </c>
      <c r="L2135" s="156">
        <v>40142</v>
      </c>
      <c r="N2135" s="19">
        <v>2</v>
      </c>
      <c r="O2135" s="20">
        <v>2</v>
      </c>
      <c r="P2135" s="20">
        <v>2</v>
      </c>
      <c r="Q2135" s="20">
        <v>0</v>
      </c>
      <c r="R2135" s="20">
        <v>2</v>
      </c>
      <c r="S2135" s="4">
        <v>0</v>
      </c>
      <c r="T2135" s="4">
        <v>0</v>
      </c>
      <c r="U2135" s="153">
        <v>40142</v>
      </c>
      <c r="V2135" s="106">
        <v>2</v>
      </c>
      <c r="W2135" s="20">
        <v>2</v>
      </c>
      <c r="X2135" s="437" t="str">
        <f t="shared" si="254"/>
        <v>OK</v>
      </c>
      <c r="Y2135" s="334">
        <f t="shared" si="249"/>
        <v>0</v>
      </c>
      <c r="Z2135" s="20" t="str">
        <f t="shared" si="255"/>
        <v>Green - 2214</v>
      </c>
      <c r="AA2135" s="75">
        <v>40147</v>
      </c>
      <c r="AB2135" s="1220"/>
      <c r="AC2135" s="147">
        <f t="shared" si="250"/>
        <v>6</v>
      </c>
      <c r="AD2135" s="20" t="str">
        <f t="shared" si="256"/>
        <v>OK</v>
      </c>
      <c r="AE2135" s="20"/>
      <c r="AF2135" s="20" t="e">
        <f>IF(#REF!="","",AA2135-#REF!)</f>
        <v>#REF!</v>
      </c>
      <c r="AG2135" s="97"/>
      <c r="AH2135" s="62"/>
      <c r="AI2135"/>
      <c r="AJ2135"/>
    </row>
    <row r="2136" spans="1:36" s="32" customFormat="1" hidden="1" outlineLevel="1" x14ac:dyDescent="0.2">
      <c r="A2136"/>
      <c r="B2136" s="224">
        <v>3</v>
      </c>
      <c r="C2136" s="383">
        <v>20</v>
      </c>
      <c r="D2136" s="20" t="s">
        <v>69</v>
      </c>
      <c r="E2136" s="225">
        <v>40141</v>
      </c>
      <c r="F2136"/>
      <c r="G2136" s="19">
        <v>3</v>
      </c>
      <c r="H2136" s="20">
        <v>20</v>
      </c>
      <c r="I2136" s="20">
        <v>20</v>
      </c>
      <c r="J2136" s="20">
        <v>20</v>
      </c>
      <c r="K2136" s="20">
        <v>0</v>
      </c>
      <c r="L2136" s="156">
        <v>40142</v>
      </c>
      <c r="N2136" s="19">
        <v>3</v>
      </c>
      <c r="O2136" s="20">
        <v>20</v>
      </c>
      <c r="P2136" s="20">
        <v>20</v>
      </c>
      <c r="Q2136" s="20">
        <v>0</v>
      </c>
      <c r="R2136" s="20">
        <v>20</v>
      </c>
      <c r="S2136" s="4">
        <v>0</v>
      </c>
      <c r="T2136" s="4">
        <v>0</v>
      </c>
      <c r="U2136" s="153">
        <v>40142</v>
      </c>
      <c r="V2136" s="106">
        <v>3</v>
      </c>
      <c r="W2136" s="20">
        <v>20</v>
      </c>
      <c r="X2136" s="437" t="str">
        <f t="shared" si="254"/>
        <v>OK</v>
      </c>
      <c r="Y2136" s="334">
        <f t="shared" si="249"/>
        <v>0</v>
      </c>
      <c r="Z2136" s="20" t="str">
        <f t="shared" si="255"/>
        <v>Black - 2215</v>
      </c>
      <c r="AA2136" s="75">
        <v>40147</v>
      </c>
      <c r="AB2136" s="1220"/>
      <c r="AC2136" s="147">
        <f t="shared" si="250"/>
        <v>6</v>
      </c>
      <c r="AD2136" s="20" t="str">
        <f t="shared" si="256"/>
        <v>OK</v>
      </c>
      <c r="AE2136" s="20"/>
      <c r="AF2136" s="20" t="e">
        <f>IF(#REF!="","",AA2136-#REF!)</f>
        <v>#REF!</v>
      </c>
      <c r="AG2136" s="97"/>
      <c r="AH2136" s="62"/>
      <c r="AI2136"/>
      <c r="AJ2136"/>
    </row>
    <row r="2137" spans="1:36" s="32" customFormat="1" hidden="1" outlineLevel="1" x14ac:dyDescent="0.2">
      <c r="A2137"/>
      <c r="B2137" s="224">
        <v>4</v>
      </c>
      <c r="C2137" s="383">
        <v>10</v>
      </c>
      <c r="D2137" s="20" t="s">
        <v>72</v>
      </c>
      <c r="E2137" s="225">
        <v>40141</v>
      </c>
      <c r="F2137"/>
      <c r="G2137" s="19">
        <v>4</v>
      </c>
      <c r="H2137" s="20">
        <v>10</v>
      </c>
      <c r="I2137" s="20">
        <v>10</v>
      </c>
      <c r="J2137" s="20">
        <v>10</v>
      </c>
      <c r="K2137" s="20">
        <v>0</v>
      </c>
      <c r="L2137" s="156">
        <v>40142</v>
      </c>
      <c r="N2137" s="19">
        <v>4</v>
      </c>
      <c r="O2137" s="20">
        <v>10</v>
      </c>
      <c r="P2137" s="20">
        <v>10</v>
      </c>
      <c r="Q2137" s="20">
        <v>0</v>
      </c>
      <c r="R2137" s="20">
        <v>10</v>
      </c>
      <c r="S2137" s="4">
        <v>0</v>
      </c>
      <c r="T2137" s="4">
        <v>0</v>
      </c>
      <c r="U2137" s="153">
        <v>40142</v>
      </c>
      <c r="V2137" s="106">
        <v>4</v>
      </c>
      <c r="W2137" s="20">
        <v>10</v>
      </c>
      <c r="X2137" s="437" t="str">
        <f t="shared" si="254"/>
        <v>OK</v>
      </c>
      <c r="Y2137" s="334">
        <f t="shared" si="249"/>
        <v>0</v>
      </c>
      <c r="Z2137" s="20" t="str">
        <f t="shared" si="255"/>
        <v>Credial - 2227</v>
      </c>
      <c r="AA2137" s="75">
        <v>40147</v>
      </c>
      <c r="AB2137" s="1220"/>
      <c r="AC2137" s="147">
        <f t="shared" si="250"/>
        <v>6</v>
      </c>
      <c r="AD2137" s="20" t="str">
        <f t="shared" si="256"/>
        <v>OK</v>
      </c>
      <c r="AE2137" s="20"/>
      <c r="AF2137" s="20" t="e">
        <f>IF(#REF!="","",AA2137-#REF!)</f>
        <v>#REF!</v>
      </c>
      <c r="AG2137" s="97"/>
      <c r="AH2137" s="62"/>
      <c r="AI2137"/>
      <c r="AJ2137"/>
    </row>
    <row r="2138" spans="1:36" s="32" customFormat="1" hidden="1" outlineLevel="1" x14ac:dyDescent="0.2">
      <c r="A2138"/>
      <c r="B2138" s="224">
        <v>5</v>
      </c>
      <c r="C2138" s="383">
        <v>213</v>
      </c>
      <c r="D2138" s="20" t="s">
        <v>73</v>
      </c>
      <c r="E2138" s="225">
        <v>40141</v>
      </c>
      <c r="F2138"/>
      <c r="G2138" s="19">
        <v>5</v>
      </c>
      <c r="H2138" s="20">
        <v>213</v>
      </c>
      <c r="I2138" s="20">
        <v>213</v>
      </c>
      <c r="J2138" s="20">
        <v>213</v>
      </c>
      <c r="K2138" s="20">
        <v>0</v>
      </c>
      <c r="L2138" s="156">
        <v>40142</v>
      </c>
      <c r="N2138" s="19">
        <v>5</v>
      </c>
      <c r="O2138" s="20">
        <v>213</v>
      </c>
      <c r="P2138" s="20">
        <v>213</v>
      </c>
      <c r="Q2138" s="20">
        <v>0</v>
      </c>
      <c r="R2138" s="20">
        <v>213</v>
      </c>
      <c r="S2138" s="4">
        <v>0</v>
      </c>
      <c r="T2138" s="4">
        <v>0</v>
      </c>
      <c r="U2138" s="153">
        <v>40142</v>
      </c>
      <c r="V2138" s="106">
        <v>5</v>
      </c>
      <c r="W2138" s="20">
        <v>213</v>
      </c>
      <c r="X2138" s="437" t="str">
        <f t="shared" si="254"/>
        <v>OK</v>
      </c>
      <c r="Y2138" s="334">
        <f t="shared" ref="Y2138:Y2201" si="257">IF(W2138="","",+C2138-W2138)</f>
        <v>0</v>
      </c>
      <c r="Z2138" s="20" t="str">
        <f t="shared" si="255"/>
        <v>Ikea - 2228</v>
      </c>
      <c r="AA2138" s="75">
        <v>40147</v>
      </c>
      <c r="AB2138" s="1220"/>
      <c r="AC2138" s="147">
        <f t="shared" si="250"/>
        <v>6</v>
      </c>
      <c r="AD2138" s="20" t="str">
        <f t="shared" si="256"/>
        <v>OK</v>
      </c>
      <c r="AE2138" s="20"/>
      <c r="AF2138" s="20" t="e">
        <f>IF(#REF!="","",AA2138-#REF!)</f>
        <v>#REF!</v>
      </c>
      <c r="AG2138" s="97"/>
      <c r="AH2138" s="62"/>
      <c r="AI2138"/>
      <c r="AJ2138"/>
    </row>
    <row r="2139" spans="1:36" s="32" customFormat="1" hidden="1" outlineLevel="1" x14ac:dyDescent="0.2">
      <c r="A2139"/>
      <c r="B2139" s="224">
        <v>6</v>
      </c>
      <c r="C2139" s="383">
        <v>2</v>
      </c>
      <c r="D2139" s="20" t="s">
        <v>79</v>
      </c>
      <c r="E2139" s="225">
        <v>40141</v>
      </c>
      <c r="F2139"/>
      <c r="G2139" s="19">
        <v>6</v>
      </c>
      <c r="H2139" s="20">
        <v>2</v>
      </c>
      <c r="I2139" s="20">
        <v>2</v>
      </c>
      <c r="J2139" s="20">
        <v>2</v>
      </c>
      <c r="K2139" s="20">
        <v>0</v>
      </c>
      <c r="L2139" s="156">
        <v>40142</v>
      </c>
      <c r="N2139" s="19">
        <v>6</v>
      </c>
      <c r="O2139" s="20">
        <v>2</v>
      </c>
      <c r="P2139" s="20">
        <v>2</v>
      </c>
      <c r="Q2139" s="20">
        <v>0</v>
      </c>
      <c r="R2139" s="20">
        <v>2</v>
      </c>
      <c r="S2139" s="4">
        <v>0</v>
      </c>
      <c r="T2139" s="4">
        <v>0</v>
      </c>
      <c r="U2139" s="153">
        <v>40142</v>
      </c>
      <c r="V2139" s="106">
        <v>6</v>
      </c>
      <c r="W2139" s="20">
        <v>2</v>
      </c>
      <c r="X2139" s="437" t="str">
        <f t="shared" si="254"/>
        <v>OK</v>
      </c>
      <c r="Y2139" s="334">
        <f t="shared" si="257"/>
        <v>0</v>
      </c>
      <c r="Z2139" s="20" t="str">
        <f t="shared" si="255"/>
        <v>Moviflor - 2229</v>
      </c>
      <c r="AA2139" s="75">
        <v>40147</v>
      </c>
      <c r="AB2139" s="1220"/>
      <c r="AC2139" s="147">
        <f t="shared" si="250"/>
        <v>6</v>
      </c>
      <c r="AD2139" s="20" t="str">
        <f t="shared" si="256"/>
        <v>OK</v>
      </c>
      <c r="AE2139" s="20"/>
      <c r="AF2139" s="20" t="e">
        <f>IF(#REF!="","",AA2139-#REF!)</f>
        <v>#REF!</v>
      </c>
      <c r="AG2139" s="97"/>
      <c r="AH2139" s="62"/>
      <c r="AI2139"/>
      <c r="AJ2139"/>
    </row>
    <row r="2140" spans="1:36" s="32" customFormat="1" hidden="1" outlineLevel="1" x14ac:dyDescent="0.2">
      <c r="A2140"/>
      <c r="B2140" s="224">
        <v>7</v>
      </c>
      <c r="C2140" s="383">
        <v>82</v>
      </c>
      <c r="D2140" s="20" t="s">
        <v>74</v>
      </c>
      <c r="E2140" s="225">
        <v>40141</v>
      </c>
      <c r="F2140"/>
      <c r="G2140" s="19">
        <v>7</v>
      </c>
      <c r="H2140" s="20">
        <v>82</v>
      </c>
      <c r="I2140" s="20">
        <v>82</v>
      </c>
      <c r="J2140" s="20">
        <v>82</v>
      </c>
      <c r="K2140" s="20">
        <v>0</v>
      </c>
      <c r="L2140" s="156">
        <v>40142</v>
      </c>
      <c r="N2140" s="19">
        <v>7</v>
      </c>
      <c r="O2140" s="20">
        <v>82</v>
      </c>
      <c r="P2140" s="20">
        <v>82</v>
      </c>
      <c r="Q2140" s="20">
        <v>0</v>
      </c>
      <c r="R2140" s="20">
        <v>82</v>
      </c>
      <c r="S2140" s="4">
        <v>0</v>
      </c>
      <c r="T2140" s="4">
        <v>0</v>
      </c>
      <c r="U2140" s="153">
        <v>40142</v>
      </c>
      <c r="V2140" s="106">
        <v>7</v>
      </c>
      <c r="W2140" s="20">
        <v>82</v>
      </c>
      <c r="X2140" s="437" t="str">
        <f t="shared" si="254"/>
        <v>OK</v>
      </c>
      <c r="Y2140" s="334">
        <f t="shared" si="257"/>
        <v>0</v>
      </c>
      <c r="Z2140" s="20" t="str">
        <f t="shared" si="255"/>
        <v>Conforama - 2230</v>
      </c>
      <c r="AA2140" s="75">
        <v>40147</v>
      </c>
      <c r="AB2140" s="1220"/>
      <c r="AC2140" s="147">
        <f t="shared" si="250"/>
        <v>6</v>
      </c>
      <c r="AD2140" s="20" t="str">
        <f t="shared" si="256"/>
        <v>OK</v>
      </c>
      <c r="AE2140" s="20"/>
      <c r="AF2140" s="20" t="e">
        <f>IF(#REF!="","",AA2140-#REF!)</f>
        <v>#REF!</v>
      </c>
      <c r="AG2140" s="97"/>
      <c r="AH2140" s="62"/>
      <c r="AI2140"/>
      <c r="AJ2140"/>
    </row>
    <row r="2141" spans="1:36" s="32" customFormat="1" hidden="1" outlineLevel="1" x14ac:dyDescent="0.2">
      <c r="A2141"/>
      <c r="B2141" s="224">
        <v>8</v>
      </c>
      <c r="C2141" s="383">
        <v>10</v>
      </c>
      <c r="D2141" s="20" t="s">
        <v>75</v>
      </c>
      <c r="E2141" s="225">
        <v>40141</v>
      </c>
      <c r="F2141"/>
      <c r="G2141" s="19">
        <v>8</v>
      </c>
      <c r="H2141" s="20">
        <v>10</v>
      </c>
      <c r="I2141" s="20">
        <v>10</v>
      </c>
      <c r="J2141" s="20">
        <v>10</v>
      </c>
      <c r="K2141" s="20">
        <v>0</v>
      </c>
      <c r="L2141" s="156">
        <v>40142</v>
      </c>
      <c r="N2141" s="19">
        <v>8</v>
      </c>
      <c r="O2141" s="20">
        <v>10</v>
      </c>
      <c r="P2141" s="20">
        <v>10</v>
      </c>
      <c r="Q2141" s="20">
        <v>0</v>
      </c>
      <c r="R2141" s="20">
        <v>10</v>
      </c>
      <c r="S2141" s="4">
        <v>0</v>
      </c>
      <c r="T2141" s="4">
        <v>0</v>
      </c>
      <c r="U2141" s="153">
        <v>40142</v>
      </c>
      <c r="V2141" s="106">
        <v>8</v>
      </c>
      <c r="W2141" s="20">
        <v>10</v>
      </c>
      <c r="X2141" s="437" t="str">
        <f t="shared" si="254"/>
        <v>OK</v>
      </c>
      <c r="Y2141" s="334">
        <f t="shared" si="257"/>
        <v>0</v>
      </c>
      <c r="Z2141" s="20" t="str">
        <f t="shared" si="255"/>
        <v>Euronics - 2231</v>
      </c>
      <c r="AA2141" s="75">
        <v>40147</v>
      </c>
      <c r="AB2141" s="1220"/>
      <c r="AC2141" s="147">
        <f t="shared" si="250"/>
        <v>6</v>
      </c>
      <c r="AD2141" s="20" t="str">
        <f t="shared" si="256"/>
        <v>OK</v>
      </c>
      <c r="AE2141" s="20"/>
      <c r="AF2141" s="20" t="e">
        <f>IF(#REF!="","",AA2141-#REF!)</f>
        <v>#REF!</v>
      </c>
      <c r="AG2141" s="97"/>
      <c r="AH2141" s="62"/>
      <c r="AI2141"/>
      <c r="AJ2141"/>
    </row>
    <row r="2142" spans="1:36" s="32" customFormat="1" hidden="1" outlineLevel="1" x14ac:dyDescent="0.2">
      <c r="A2142"/>
      <c r="B2142" s="235">
        <v>9</v>
      </c>
      <c r="C2142" s="404">
        <v>1</v>
      </c>
      <c r="D2142" s="21" t="s">
        <v>76</v>
      </c>
      <c r="E2142" s="225">
        <v>40141</v>
      </c>
      <c r="F2142"/>
      <c r="G2142" s="22">
        <v>9</v>
      </c>
      <c r="H2142" s="21">
        <v>1</v>
      </c>
      <c r="I2142" s="21">
        <v>1</v>
      </c>
      <c r="J2142" s="21">
        <v>1</v>
      </c>
      <c r="K2142" s="21">
        <v>0</v>
      </c>
      <c r="L2142" s="157">
        <v>40142</v>
      </c>
      <c r="N2142" s="22">
        <v>9</v>
      </c>
      <c r="O2142" s="21">
        <v>1</v>
      </c>
      <c r="P2142" s="21">
        <v>1</v>
      </c>
      <c r="Q2142" s="21">
        <v>0</v>
      </c>
      <c r="R2142" s="21">
        <v>1</v>
      </c>
      <c r="S2142" s="14">
        <v>0</v>
      </c>
      <c r="T2142" s="14">
        <v>0</v>
      </c>
      <c r="U2142" s="153">
        <v>40142</v>
      </c>
      <c r="V2142" s="108">
        <v>9</v>
      </c>
      <c r="W2142" s="21">
        <v>1</v>
      </c>
      <c r="X2142" s="437" t="str">
        <f t="shared" si="254"/>
        <v>OK</v>
      </c>
      <c r="Y2142" s="334">
        <f t="shared" si="257"/>
        <v>0</v>
      </c>
      <c r="Z2142" s="21" t="str">
        <f t="shared" si="255"/>
        <v>Tien 21 - 2232</v>
      </c>
      <c r="AA2142" s="75">
        <v>40147</v>
      </c>
      <c r="AB2142" s="1221"/>
      <c r="AC2142" s="147">
        <f t="shared" si="250"/>
        <v>6</v>
      </c>
      <c r="AD2142" s="20" t="str">
        <f t="shared" si="256"/>
        <v>OK</v>
      </c>
      <c r="AE2142" s="20"/>
      <c r="AF2142" s="20" t="e">
        <f>IF(#REF!="","",AA2142-#REF!)</f>
        <v>#REF!</v>
      </c>
      <c r="AG2142" s="97"/>
      <c r="AH2142" s="62"/>
      <c r="AI2142"/>
      <c r="AJ2142"/>
    </row>
    <row r="2143" spans="1:36" s="32" customFormat="1" hidden="1" outlineLevel="1" x14ac:dyDescent="0.2">
      <c r="A2143"/>
      <c r="B2143" s="224">
        <v>1</v>
      </c>
      <c r="C2143" s="383">
        <v>39</v>
      </c>
      <c r="D2143" s="20" t="s">
        <v>67</v>
      </c>
      <c r="E2143" s="225">
        <v>40149</v>
      </c>
      <c r="F2143"/>
      <c r="G2143" s="19">
        <v>1</v>
      </c>
      <c r="H2143" s="20">
        <v>39</v>
      </c>
      <c r="I2143" s="20">
        <v>39</v>
      </c>
      <c r="J2143" s="20">
        <v>39</v>
      </c>
      <c r="K2143" s="20">
        <v>0</v>
      </c>
      <c r="L2143" s="156">
        <v>40150</v>
      </c>
      <c r="N2143" s="19">
        <v>1</v>
      </c>
      <c r="O2143" s="20">
        <v>39</v>
      </c>
      <c r="P2143" s="20">
        <v>39</v>
      </c>
      <c r="Q2143" s="20">
        <v>0</v>
      </c>
      <c r="R2143" s="20">
        <v>39</v>
      </c>
      <c r="S2143" s="4">
        <v>0</v>
      </c>
      <c r="T2143" s="4">
        <v>0</v>
      </c>
      <c r="U2143" s="153">
        <v>40150</v>
      </c>
      <c r="V2143" s="106">
        <v>1</v>
      </c>
      <c r="W2143" s="20">
        <v>39</v>
      </c>
      <c r="X2143" s="437" t="str">
        <f t="shared" si="254"/>
        <v>OK</v>
      </c>
      <c r="Y2143" s="334">
        <f t="shared" si="257"/>
        <v>0</v>
      </c>
      <c r="Z2143" s="20" t="str">
        <f t="shared" si="255"/>
        <v>White - 2213</v>
      </c>
      <c r="AA2143" s="75">
        <v>40162</v>
      </c>
      <c r="AB2143" s="1219">
        <f>+SUM(W2143:W2153)</f>
        <v>618</v>
      </c>
      <c r="AC2143" s="147">
        <f t="shared" ref="AC2143:AC2206" si="258">DAYS360(E2143,AA2143)</f>
        <v>13</v>
      </c>
      <c r="AD2143" s="20" t="str">
        <f t="shared" si="256"/>
        <v>OK</v>
      </c>
      <c r="AE2143" s="20"/>
      <c r="AF2143" s="20" t="e">
        <f>IF(#REF!="","",AA2143-#REF!)</f>
        <v>#REF!</v>
      </c>
      <c r="AG2143" s="97"/>
      <c r="AH2143" s="62"/>
      <c r="AI2143"/>
      <c r="AJ2143"/>
    </row>
    <row r="2144" spans="1:36" s="32" customFormat="1" hidden="1" outlineLevel="1" x14ac:dyDescent="0.2">
      <c r="A2144"/>
      <c r="B2144" s="224">
        <v>2</v>
      </c>
      <c r="C2144" s="383">
        <v>12</v>
      </c>
      <c r="D2144" s="20" t="s">
        <v>68</v>
      </c>
      <c r="E2144" s="225">
        <v>40149</v>
      </c>
      <c r="F2144"/>
      <c r="G2144" s="19">
        <v>2</v>
      </c>
      <c r="H2144" s="20">
        <v>12</v>
      </c>
      <c r="I2144" s="20">
        <v>12</v>
      </c>
      <c r="J2144" s="20">
        <v>12</v>
      </c>
      <c r="K2144" s="20">
        <v>0</v>
      </c>
      <c r="L2144" s="156">
        <v>40150</v>
      </c>
      <c r="N2144" s="19">
        <v>2</v>
      </c>
      <c r="O2144" s="20">
        <v>12</v>
      </c>
      <c r="P2144" s="20">
        <v>12</v>
      </c>
      <c r="Q2144" s="20">
        <v>0</v>
      </c>
      <c r="R2144" s="20">
        <v>12</v>
      </c>
      <c r="S2144" s="4">
        <v>0</v>
      </c>
      <c r="T2144" s="4">
        <v>0</v>
      </c>
      <c r="U2144" s="153">
        <v>40150</v>
      </c>
      <c r="V2144" s="106">
        <v>2</v>
      </c>
      <c r="W2144" s="20">
        <v>12</v>
      </c>
      <c r="X2144" s="437" t="str">
        <f t="shared" si="254"/>
        <v>OK</v>
      </c>
      <c r="Y2144" s="334">
        <f t="shared" si="257"/>
        <v>0</v>
      </c>
      <c r="Z2144" s="20" t="str">
        <f t="shared" si="255"/>
        <v>Green - 2214</v>
      </c>
      <c r="AA2144" s="75">
        <v>40162</v>
      </c>
      <c r="AB2144" s="1220"/>
      <c r="AC2144" s="147">
        <f t="shared" si="258"/>
        <v>13</v>
      </c>
      <c r="AD2144" s="20" t="str">
        <f t="shared" si="256"/>
        <v>OK</v>
      </c>
      <c r="AE2144" s="20"/>
      <c r="AF2144" s="20" t="e">
        <f>IF(#REF!="","",AA2144-#REF!)</f>
        <v>#REF!</v>
      </c>
      <c r="AG2144" s="97"/>
      <c r="AH2144" s="62"/>
      <c r="AI2144"/>
      <c r="AJ2144"/>
    </row>
    <row r="2145" spans="1:36" s="32" customFormat="1" hidden="1" outlineLevel="1" x14ac:dyDescent="0.2">
      <c r="A2145"/>
      <c r="B2145" s="224">
        <v>3</v>
      </c>
      <c r="C2145" s="383">
        <v>40</v>
      </c>
      <c r="D2145" s="20" t="s">
        <v>69</v>
      </c>
      <c r="E2145" s="225">
        <v>40149</v>
      </c>
      <c r="F2145"/>
      <c r="G2145" s="19">
        <v>3</v>
      </c>
      <c r="H2145" s="20">
        <v>40</v>
      </c>
      <c r="I2145" s="20">
        <v>40</v>
      </c>
      <c r="J2145" s="20">
        <v>40</v>
      </c>
      <c r="K2145" s="20">
        <v>0</v>
      </c>
      <c r="L2145" s="156">
        <v>40150</v>
      </c>
      <c r="N2145" s="19">
        <v>3</v>
      </c>
      <c r="O2145" s="20">
        <v>40</v>
      </c>
      <c r="P2145" s="20">
        <v>40</v>
      </c>
      <c r="Q2145" s="20">
        <v>0</v>
      </c>
      <c r="R2145" s="20">
        <v>40</v>
      </c>
      <c r="S2145" s="4">
        <v>0</v>
      </c>
      <c r="T2145" s="4">
        <v>0</v>
      </c>
      <c r="U2145" s="153">
        <v>40150</v>
      </c>
      <c r="V2145" s="106">
        <v>3</v>
      </c>
      <c r="W2145" s="20">
        <v>40</v>
      </c>
      <c r="X2145" s="437" t="str">
        <f t="shared" si="254"/>
        <v>OK</v>
      </c>
      <c r="Y2145" s="334">
        <f t="shared" si="257"/>
        <v>0</v>
      </c>
      <c r="Z2145" s="20" t="str">
        <f t="shared" si="255"/>
        <v>Black - 2215</v>
      </c>
      <c r="AA2145" s="75">
        <v>40162</v>
      </c>
      <c r="AB2145" s="1220"/>
      <c r="AC2145" s="147">
        <f t="shared" si="258"/>
        <v>13</v>
      </c>
      <c r="AD2145" s="20" t="str">
        <f t="shared" si="256"/>
        <v>OK</v>
      </c>
      <c r="AE2145" s="20"/>
      <c r="AF2145" s="20" t="e">
        <f>IF(#REF!="","",AA2145-#REF!)</f>
        <v>#REF!</v>
      </c>
      <c r="AG2145" s="97"/>
      <c r="AH2145" s="62"/>
      <c r="AI2145"/>
      <c r="AJ2145"/>
    </row>
    <row r="2146" spans="1:36" s="32" customFormat="1" hidden="1" outlineLevel="1" x14ac:dyDescent="0.2">
      <c r="A2146"/>
      <c r="B2146" s="224">
        <v>4</v>
      </c>
      <c r="C2146" s="383">
        <v>15</v>
      </c>
      <c r="D2146" s="20" t="s">
        <v>72</v>
      </c>
      <c r="E2146" s="225">
        <v>40149</v>
      </c>
      <c r="F2146"/>
      <c r="G2146" s="19">
        <v>4</v>
      </c>
      <c r="H2146" s="20">
        <v>15</v>
      </c>
      <c r="I2146" s="20">
        <v>15</v>
      </c>
      <c r="J2146" s="20">
        <v>15</v>
      </c>
      <c r="K2146" s="20">
        <v>0</v>
      </c>
      <c r="L2146" s="156">
        <v>40150</v>
      </c>
      <c r="N2146" s="19">
        <v>4</v>
      </c>
      <c r="O2146" s="20">
        <v>15</v>
      </c>
      <c r="P2146" s="20">
        <v>15</v>
      </c>
      <c r="Q2146" s="20">
        <v>0</v>
      </c>
      <c r="R2146" s="20">
        <v>15</v>
      </c>
      <c r="S2146" s="4">
        <v>0</v>
      </c>
      <c r="T2146" s="4">
        <v>0</v>
      </c>
      <c r="U2146" s="153">
        <v>40150</v>
      </c>
      <c r="V2146" s="106">
        <v>4</v>
      </c>
      <c r="W2146" s="20">
        <v>15</v>
      </c>
      <c r="X2146" s="437" t="str">
        <f t="shared" si="254"/>
        <v>OK</v>
      </c>
      <c r="Y2146" s="334">
        <f t="shared" si="257"/>
        <v>0</v>
      </c>
      <c r="Z2146" s="20" t="str">
        <f t="shared" si="255"/>
        <v>Credial - 2227</v>
      </c>
      <c r="AA2146" s="75">
        <v>40162</v>
      </c>
      <c r="AB2146" s="1220"/>
      <c r="AC2146" s="147">
        <f t="shared" si="258"/>
        <v>13</v>
      </c>
      <c r="AD2146" s="20" t="str">
        <f t="shared" si="256"/>
        <v>OK</v>
      </c>
      <c r="AE2146" s="20"/>
      <c r="AF2146" s="20" t="e">
        <f>IF(#REF!="","",AA2146-#REF!)</f>
        <v>#REF!</v>
      </c>
      <c r="AG2146" s="97"/>
      <c r="AH2146" s="62"/>
      <c r="AI2146"/>
      <c r="AJ2146"/>
    </row>
    <row r="2147" spans="1:36" s="32" customFormat="1" hidden="1" outlineLevel="1" x14ac:dyDescent="0.2">
      <c r="A2147"/>
      <c r="B2147" s="224">
        <v>5</v>
      </c>
      <c r="C2147" s="383">
        <v>307</v>
      </c>
      <c r="D2147" s="20" t="s">
        <v>73</v>
      </c>
      <c r="E2147" s="225">
        <v>40149</v>
      </c>
      <c r="F2147"/>
      <c r="G2147" s="19">
        <v>5</v>
      </c>
      <c r="H2147" s="20">
        <v>307</v>
      </c>
      <c r="I2147" s="20">
        <v>307</v>
      </c>
      <c r="J2147" s="20">
        <v>307</v>
      </c>
      <c r="K2147" s="20">
        <v>0</v>
      </c>
      <c r="L2147" s="156">
        <v>40150</v>
      </c>
      <c r="N2147" s="19">
        <v>5</v>
      </c>
      <c r="O2147" s="20">
        <v>307</v>
      </c>
      <c r="P2147" s="20">
        <v>307</v>
      </c>
      <c r="Q2147" s="20">
        <v>0</v>
      </c>
      <c r="R2147" s="20">
        <v>307</v>
      </c>
      <c r="S2147" s="4">
        <v>0</v>
      </c>
      <c r="T2147" s="4">
        <v>0</v>
      </c>
      <c r="U2147" s="153">
        <v>40150</v>
      </c>
      <c r="V2147" s="106">
        <v>5</v>
      </c>
      <c r="W2147" s="20">
        <v>307</v>
      </c>
      <c r="X2147" s="437" t="str">
        <f t="shared" si="254"/>
        <v>OK</v>
      </c>
      <c r="Y2147" s="334">
        <f t="shared" si="257"/>
        <v>0</v>
      </c>
      <c r="Z2147" s="20" t="str">
        <f t="shared" si="255"/>
        <v>Ikea - 2228</v>
      </c>
      <c r="AA2147" s="75">
        <v>40162</v>
      </c>
      <c r="AB2147" s="1220"/>
      <c r="AC2147" s="147">
        <f t="shared" si="258"/>
        <v>13</v>
      </c>
      <c r="AD2147" s="20" t="str">
        <f t="shared" si="256"/>
        <v>OK</v>
      </c>
      <c r="AE2147" s="20"/>
      <c r="AF2147" s="20" t="e">
        <f>IF(#REF!="","",AA2147-#REF!)</f>
        <v>#REF!</v>
      </c>
      <c r="AG2147" s="97"/>
      <c r="AH2147" s="62"/>
      <c r="AI2147"/>
      <c r="AJ2147"/>
    </row>
    <row r="2148" spans="1:36" s="32" customFormat="1" hidden="1" outlineLevel="1" x14ac:dyDescent="0.2">
      <c r="A2148"/>
      <c r="B2148" s="224">
        <v>6</v>
      </c>
      <c r="C2148" s="383">
        <v>6</v>
      </c>
      <c r="D2148" s="20" t="s">
        <v>79</v>
      </c>
      <c r="E2148" s="225">
        <v>40149</v>
      </c>
      <c r="F2148"/>
      <c r="G2148" s="19">
        <v>6</v>
      </c>
      <c r="H2148" s="20">
        <v>6</v>
      </c>
      <c r="I2148" s="20">
        <v>6</v>
      </c>
      <c r="J2148" s="20">
        <v>6</v>
      </c>
      <c r="K2148" s="20">
        <v>0</v>
      </c>
      <c r="L2148" s="156">
        <v>40150</v>
      </c>
      <c r="N2148" s="19">
        <v>6</v>
      </c>
      <c r="O2148" s="20">
        <v>6</v>
      </c>
      <c r="P2148" s="20">
        <v>6</v>
      </c>
      <c r="Q2148" s="20">
        <v>0</v>
      </c>
      <c r="R2148" s="20">
        <v>6</v>
      </c>
      <c r="S2148" s="4">
        <v>0</v>
      </c>
      <c r="T2148" s="4">
        <v>0</v>
      </c>
      <c r="U2148" s="153">
        <v>40150</v>
      </c>
      <c r="V2148" s="106">
        <v>6</v>
      </c>
      <c r="W2148" s="20">
        <v>6</v>
      </c>
      <c r="X2148" s="437" t="str">
        <f t="shared" si="254"/>
        <v>OK</v>
      </c>
      <c r="Y2148" s="334">
        <f t="shared" si="257"/>
        <v>0</v>
      </c>
      <c r="Z2148" s="20" t="str">
        <f t="shared" si="255"/>
        <v>Moviflor - 2229</v>
      </c>
      <c r="AA2148" s="75">
        <v>40162</v>
      </c>
      <c r="AB2148" s="1220"/>
      <c r="AC2148" s="147">
        <f t="shared" si="258"/>
        <v>13</v>
      </c>
      <c r="AD2148" s="20" t="str">
        <f t="shared" si="256"/>
        <v>OK</v>
      </c>
      <c r="AE2148" s="20"/>
      <c r="AF2148" s="20" t="e">
        <f>IF(#REF!="","",AA2148-#REF!)</f>
        <v>#REF!</v>
      </c>
      <c r="AG2148" s="97"/>
      <c r="AH2148" s="62"/>
      <c r="AI2148"/>
      <c r="AJ2148"/>
    </row>
    <row r="2149" spans="1:36" s="32" customFormat="1" hidden="1" outlineLevel="1" x14ac:dyDescent="0.2">
      <c r="A2149"/>
      <c r="B2149" s="224">
        <v>7</v>
      </c>
      <c r="C2149" s="383">
        <v>177</v>
      </c>
      <c r="D2149" s="20" t="s">
        <v>74</v>
      </c>
      <c r="E2149" s="225">
        <v>40149</v>
      </c>
      <c r="F2149"/>
      <c r="G2149" s="19">
        <v>7</v>
      </c>
      <c r="H2149" s="20">
        <v>177</v>
      </c>
      <c r="I2149" s="20">
        <v>177</v>
      </c>
      <c r="J2149" s="20">
        <v>177</v>
      </c>
      <c r="K2149" s="20">
        <v>0</v>
      </c>
      <c r="L2149" s="156">
        <v>40150</v>
      </c>
      <c r="N2149" s="19">
        <v>7</v>
      </c>
      <c r="O2149" s="20">
        <v>177</v>
      </c>
      <c r="P2149" s="20">
        <v>177</v>
      </c>
      <c r="Q2149" s="20">
        <v>0</v>
      </c>
      <c r="R2149" s="20">
        <v>177</v>
      </c>
      <c r="S2149" s="4">
        <v>0</v>
      </c>
      <c r="T2149" s="4">
        <v>0</v>
      </c>
      <c r="U2149" s="153">
        <v>40150</v>
      </c>
      <c r="V2149" s="106">
        <v>7</v>
      </c>
      <c r="W2149" s="20">
        <v>177</v>
      </c>
      <c r="X2149" s="437" t="str">
        <f t="shared" si="254"/>
        <v>OK</v>
      </c>
      <c r="Y2149" s="334">
        <f t="shared" si="257"/>
        <v>0</v>
      </c>
      <c r="Z2149" s="20" t="str">
        <f t="shared" si="255"/>
        <v>Conforama - 2230</v>
      </c>
      <c r="AA2149" s="75">
        <v>40163</v>
      </c>
      <c r="AB2149" s="1220"/>
      <c r="AC2149" s="147">
        <f t="shared" si="258"/>
        <v>14</v>
      </c>
      <c r="AD2149" s="20" t="str">
        <f t="shared" si="256"/>
        <v>OK</v>
      </c>
      <c r="AE2149" s="20"/>
      <c r="AF2149" s="20" t="e">
        <f>IF(#REF!="","",AA2149-#REF!)</f>
        <v>#REF!</v>
      </c>
      <c r="AG2149" s="97"/>
      <c r="AH2149" s="62"/>
      <c r="AI2149"/>
      <c r="AJ2149"/>
    </row>
    <row r="2150" spans="1:36" s="32" customFormat="1" hidden="1" outlineLevel="1" x14ac:dyDescent="0.2">
      <c r="A2150"/>
      <c r="B2150" s="224">
        <v>8</v>
      </c>
      <c r="C2150" s="383">
        <v>16</v>
      </c>
      <c r="D2150" s="20" t="s">
        <v>75</v>
      </c>
      <c r="E2150" s="225">
        <v>40149</v>
      </c>
      <c r="F2150"/>
      <c r="G2150" s="19">
        <v>8</v>
      </c>
      <c r="H2150" s="20">
        <v>16</v>
      </c>
      <c r="I2150" s="20">
        <v>16</v>
      </c>
      <c r="J2150" s="20">
        <v>16</v>
      </c>
      <c r="K2150" s="20">
        <v>0</v>
      </c>
      <c r="L2150" s="156">
        <v>40150</v>
      </c>
      <c r="N2150" s="19">
        <v>8</v>
      </c>
      <c r="O2150" s="20">
        <v>16</v>
      </c>
      <c r="P2150" s="20">
        <v>16</v>
      </c>
      <c r="Q2150" s="20">
        <v>0</v>
      </c>
      <c r="R2150" s="20">
        <v>16</v>
      </c>
      <c r="S2150" s="4">
        <v>0</v>
      </c>
      <c r="T2150" s="4">
        <v>0</v>
      </c>
      <c r="U2150" s="153">
        <v>40150</v>
      </c>
      <c r="V2150" s="106">
        <v>8</v>
      </c>
      <c r="W2150" s="20">
        <v>16</v>
      </c>
      <c r="X2150" s="437" t="str">
        <f t="shared" si="254"/>
        <v>OK</v>
      </c>
      <c r="Y2150" s="334">
        <f t="shared" si="257"/>
        <v>0</v>
      </c>
      <c r="Z2150" s="20" t="str">
        <f t="shared" si="255"/>
        <v>Euronics - 2231</v>
      </c>
      <c r="AA2150" s="75">
        <v>40162</v>
      </c>
      <c r="AB2150" s="1220"/>
      <c r="AC2150" s="147">
        <f t="shared" si="258"/>
        <v>13</v>
      </c>
      <c r="AD2150" s="20" t="str">
        <f t="shared" si="256"/>
        <v>OK</v>
      </c>
      <c r="AE2150" s="20"/>
      <c r="AF2150" s="20" t="e">
        <f>IF(#REF!="","",AA2150-#REF!)</f>
        <v>#REF!</v>
      </c>
      <c r="AG2150" s="97"/>
      <c r="AH2150" s="62"/>
      <c r="AI2150"/>
      <c r="AJ2150"/>
    </row>
    <row r="2151" spans="1:36" s="32" customFormat="1" hidden="1" outlineLevel="1" x14ac:dyDescent="0.2">
      <c r="A2151"/>
      <c r="B2151" s="224">
        <v>9</v>
      </c>
      <c r="C2151" s="383">
        <v>3</v>
      </c>
      <c r="D2151" s="20" t="s">
        <v>76</v>
      </c>
      <c r="E2151" s="225">
        <v>40149</v>
      </c>
      <c r="F2151"/>
      <c r="G2151" s="19">
        <v>9</v>
      </c>
      <c r="H2151" s="20">
        <v>3</v>
      </c>
      <c r="I2151" s="20">
        <v>3</v>
      </c>
      <c r="J2151" s="20">
        <v>3</v>
      </c>
      <c r="K2151" s="20">
        <v>0</v>
      </c>
      <c r="L2151" s="156">
        <v>40150</v>
      </c>
      <c r="N2151" s="19">
        <v>9</v>
      </c>
      <c r="O2151" s="20">
        <v>3</v>
      </c>
      <c r="P2151" s="20">
        <v>3</v>
      </c>
      <c r="Q2151" s="20">
        <v>0</v>
      </c>
      <c r="R2151" s="20">
        <v>3</v>
      </c>
      <c r="S2151" s="4">
        <v>0</v>
      </c>
      <c r="T2151" s="4">
        <v>0</v>
      </c>
      <c r="U2151" s="153">
        <v>40150</v>
      </c>
      <c r="V2151" s="106">
        <v>9</v>
      </c>
      <c r="W2151" s="20">
        <v>3</v>
      </c>
      <c r="X2151" s="437" t="str">
        <f t="shared" si="254"/>
        <v>OK</v>
      </c>
      <c r="Y2151" s="334">
        <f t="shared" si="257"/>
        <v>0</v>
      </c>
      <c r="Z2151" s="20" t="str">
        <f t="shared" si="255"/>
        <v>Tien 21 - 2232</v>
      </c>
      <c r="AA2151" s="75">
        <v>40162</v>
      </c>
      <c r="AB2151" s="1220"/>
      <c r="AC2151" s="147">
        <f t="shared" si="258"/>
        <v>13</v>
      </c>
      <c r="AD2151" s="20" t="str">
        <f t="shared" si="256"/>
        <v>OK</v>
      </c>
      <c r="AE2151" s="20"/>
      <c r="AF2151" s="20" t="e">
        <f>IF(#REF!="","",AA2151-#REF!)</f>
        <v>#REF!</v>
      </c>
      <c r="AG2151" s="97"/>
      <c r="AH2151" s="62"/>
      <c r="AI2151"/>
      <c r="AJ2151"/>
    </row>
    <row r="2152" spans="1:36" s="32" customFormat="1" hidden="1" outlineLevel="1" x14ac:dyDescent="0.2">
      <c r="A2152"/>
      <c r="B2152" s="224">
        <v>10</v>
      </c>
      <c r="C2152" s="383">
        <v>2</v>
      </c>
      <c r="D2152" s="20" t="s">
        <v>77</v>
      </c>
      <c r="E2152" s="225">
        <v>40149</v>
      </c>
      <c r="F2152"/>
      <c r="G2152" s="19">
        <v>10</v>
      </c>
      <c r="H2152" s="20">
        <v>2</v>
      </c>
      <c r="I2152" s="20">
        <v>2</v>
      </c>
      <c r="J2152" s="20">
        <v>2</v>
      </c>
      <c r="K2152" s="20">
        <v>0</v>
      </c>
      <c r="L2152" s="156">
        <v>40150</v>
      </c>
      <c r="N2152" s="19">
        <v>10</v>
      </c>
      <c r="O2152" s="20">
        <v>2</v>
      </c>
      <c r="P2152" s="20">
        <v>2</v>
      </c>
      <c r="Q2152" s="20">
        <v>0</v>
      </c>
      <c r="R2152" s="20">
        <v>2</v>
      </c>
      <c r="S2152" s="4">
        <v>0</v>
      </c>
      <c r="T2152" s="4">
        <v>0</v>
      </c>
      <c r="U2152" s="153">
        <v>40150</v>
      </c>
      <c r="V2152" s="106">
        <v>10</v>
      </c>
      <c r="W2152" s="20">
        <v>2</v>
      </c>
      <c r="X2152" s="437" t="str">
        <f t="shared" si="254"/>
        <v>OK</v>
      </c>
      <c r="Y2152" s="334">
        <f t="shared" si="257"/>
        <v>0</v>
      </c>
      <c r="Z2152" s="20" t="str">
        <f t="shared" si="255"/>
        <v>Confort - 2233</v>
      </c>
      <c r="AA2152" s="75">
        <v>40162</v>
      </c>
      <c r="AB2152" s="1220"/>
      <c r="AC2152" s="147">
        <f t="shared" si="258"/>
        <v>13</v>
      </c>
      <c r="AD2152" s="20" t="str">
        <f t="shared" si="256"/>
        <v>OK</v>
      </c>
      <c r="AE2152" s="20"/>
      <c r="AF2152" s="20" t="e">
        <f>IF(#REF!="","",AA2152-#REF!)</f>
        <v>#REF!</v>
      </c>
      <c r="AG2152" s="97"/>
      <c r="AH2152" s="62"/>
      <c r="AI2152"/>
      <c r="AJ2152"/>
    </row>
    <row r="2153" spans="1:36" s="32" customFormat="1" hidden="1" outlineLevel="1" x14ac:dyDescent="0.2">
      <c r="A2153"/>
      <c r="B2153" s="235">
        <v>11</v>
      </c>
      <c r="C2153" s="404">
        <v>1</v>
      </c>
      <c r="D2153" s="21" t="s">
        <v>77</v>
      </c>
      <c r="E2153" s="225">
        <v>40149</v>
      </c>
      <c r="F2153"/>
      <c r="G2153" s="22">
        <v>11</v>
      </c>
      <c r="H2153" s="21">
        <v>1</v>
      </c>
      <c r="I2153" s="21">
        <v>1</v>
      </c>
      <c r="J2153" s="21">
        <v>1</v>
      </c>
      <c r="K2153" s="21">
        <v>0</v>
      </c>
      <c r="L2153" s="157">
        <v>40150</v>
      </c>
      <c r="N2153" s="22">
        <v>11</v>
      </c>
      <c r="O2153" s="21">
        <v>1</v>
      </c>
      <c r="P2153" s="21">
        <v>1</v>
      </c>
      <c r="Q2153" s="21">
        <v>0</v>
      </c>
      <c r="R2153" s="21">
        <v>1</v>
      </c>
      <c r="S2153" s="14">
        <v>0</v>
      </c>
      <c r="T2153" s="14">
        <v>0</v>
      </c>
      <c r="U2153" s="153">
        <v>40150</v>
      </c>
      <c r="V2153" s="108">
        <v>11</v>
      </c>
      <c r="W2153" s="21">
        <v>1</v>
      </c>
      <c r="X2153" s="437" t="str">
        <f t="shared" si="254"/>
        <v>OK</v>
      </c>
      <c r="Y2153" s="334">
        <f t="shared" si="257"/>
        <v>0</v>
      </c>
      <c r="Z2153" s="21" t="str">
        <f t="shared" si="255"/>
        <v>Confort - 2233</v>
      </c>
      <c r="AA2153" s="75">
        <v>40162</v>
      </c>
      <c r="AB2153" s="1221"/>
      <c r="AC2153" s="147">
        <f t="shared" si="258"/>
        <v>13</v>
      </c>
      <c r="AD2153" s="20" t="str">
        <f t="shared" si="256"/>
        <v>OK</v>
      </c>
      <c r="AE2153" s="20"/>
      <c r="AF2153" s="20" t="e">
        <f>IF(#REF!="","",AA2153-#REF!)</f>
        <v>#REF!</v>
      </c>
      <c r="AG2153" s="97"/>
      <c r="AH2153" s="62"/>
      <c r="AI2153"/>
      <c r="AJ2153"/>
    </row>
    <row r="2154" spans="1:36" s="32" customFormat="1" hidden="1" outlineLevel="1" x14ac:dyDescent="0.2">
      <c r="A2154"/>
      <c r="B2154" s="224">
        <v>1</v>
      </c>
      <c r="C2154" s="383">
        <v>7</v>
      </c>
      <c r="D2154" s="20" t="s">
        <v>67</v>
      </c>
      <c r="E2154" s="225">
        <v>40151</v>
      </c>
      <c r="F2154"/>
      <c r="G2154" s="19">
        <v>1</v>
      </c>
      <c r="H2154" s="20">
        <v>7</v>
      </c>
      <c r="I2154" s="20">
        <v>7</v>
      </c>
      <c r="J2154" s="20">
        <v>7</v>
      </c>
      <c r="K2154" s="20">
        <v>0</v>
      </c>
      <c r="L2154" s="156">
        <v>40154</v>
      </c>
      <c r="N2154" s="19">
        <v>1</v>
      </c>
      <c r="O2154" s="20">
        <v>7</v>
      </c>
      <c r="P2154" s="20">
        <v>7</v>
      </c>
      <c r="Q2154" s="20">
        <v>0</v>
      </c>
      <c r="R2154" s="20">
        <v>7</v>
      </c>
      <c r="S2154" s="4">
        <v>0</v>
      </c>
      <c r="T2154" s="4">
        <v>0</v>
      </c>
      <c r="U2154" s="153">
        <v>40154</v>
      </c>
      <c r="V2154" s="106">
        <v>1</v>
      </c>
      <c r="W2154" s="20">
        <v>7</v>
      </c>
      <c r="X2154" s="437" t="str">
        <f t="shared" si="254"/>
        <v>OK</v>
      </c>
      <c r="Y2154" s="334">
        <f t="shared" si="257"/>
        <v>0</v>
      </c>
      <c r="Z2154" s="20" t="str">
        <f t="shared" si="255"/>
        <v>White - 2213</v>
      </c>
      <c r="AA2154" s="75">
        <v>40165</v>
      </c>
      <c r="AB2154" s="1219">
        <f>+SUM(W2154:W2162)</f>
        <v>112</v>
      </c>
      <c r="AC2154" s="147">
        <f t="shared" si="258"/>
        <v>14</v>
      </c>
      <c r="AD2154" s="20" t="str">
        <f t="shared" si="256"/>
        <v>OK</v>
      </c>
      <c r="AE2154" s="20"/>
      <c r="AF2154" s="20" t="e">
        <f>IF(#REF!="","",AA2154-#REF!)</f>
        <v>#REF!</v>
      </c>
      <c r="AG2154" s="97"/>
      <c r="AH2154" s="62"/>
      <c r="AI2154"/>
      <c r="AJ2154"/>
    </row>
    <row r="2155" spans="1:36" s="32" customFormat="1" hidden="1" outlineLevel="1" x14ac:dyDescent="0.2">
      <c r="A2155"/>
      <c r="B2155" s="224">
        <v>2</v>
      </c>
      <c r="C2155" s="383">
        <v>1</v>
      </c>
      <c r="D2155" s="20" t="s">
        <v>68</v>
      </c>
      <c r="E2155" s="225">
        <v>40151</v>
      </c>
      <c r="F2155"/>
      <c r="G2155" s="19">
        <v>2</v>
      </c>
      <c r="H2155" s="20">
        <v>1</v>
      </c>
      <c r="I2155" s="20">
        <v>1</v>
      </c>
      <c r="J2155" s="20">
        <v>1</v>
      </c>
      <c r="K2155" s="20">
        <v>0</v>
      </c>
      <c r="L2155" s="156">
        <v>40154</v>
      </c>
      <c r="N2155" s="19">
        <v>2</v>
      </c>
      <c r="O2155" s="20">
        <v>1</v>
      </c>
      <c r="P2155" s="20">
        <v>1</v>
      </c>
      <c r="Q2155" s="20">
        <v>0</v>
      </c>
      <c r="R2155" s="20">
        <v>1</v>
      </c>
      <c r="S2155" s="4">
        <v>0</v>
      </c>
      <c r="T2155" s="4">
        <v>0</v>
      </c>
      <c r="U2155" s="153">
        <v>40154</v>
      </c>
      <c r="V2155" s="106">
        <v>2</v>
      </c>
      <c r="W2155" s="20">
        <v>1</v>
      </c>
      <c r="X2155" s="437" t="str">
        <f t="shared" si="254"/>
        <v>OK</v>
      </c>
      <c r="Y2155" s="334">
        <f t="shared" si="257"/>
        <v>0</v>
      </c>
      <c r="Z2155" s="20" t="str">
        <f t="shared" si="255"/>
        <v>Green - 2214</v>
      </c>
      <c r="AA2155" s="75">
        <v>40165</v>
      </c>
      <c r="AB2155" s="1220"/>
      <c r="AC2155" s="147">
        <f t="shared" si="258"/>
        <v>14</v>
      </c>
      <c r="AD2155" s="20" t="str">
        <f t="shared" ref="AD2155:AD2182" si="259">IF(AA2155&gt;0,"OK","Pendente")</f>
        <v>OK</v>
      </c>
      <c r="AE2155" s="20"/>
      <c r="AF2155" s="20" t="e">
        <f>IF(#REF!="","",AA2155-#REF!)</f>
        <v>#REF!</v>
      </c>
      <c r="AG2155" s="97"/>
      <c r="AH2155" s="62"/>
      <c r="AI2155"/>
      <c r="AJ2155"/>
    </row>
    <row r="2156" spans="1:36" s="32" customFormat="1" hidden="1" outlineLevel="1" x14ac:dyDescent="0.2">
      <c r="A2156"/>
      <c r="B2156" s="224">
        <v>3</v>
      </c>
      <c r="C2156" s="383">
        <v>5</v>
      </c>
      <c r="D2156" s="20" t="s">
        <v>69</v>
      </c>
      <c r="E2156" s="225">
        <v>40151</v>
      </c>
      <c r="F2156"/>
      <c r="G2156" s="19">
        <v>3</v>
      </c>
      <c r="H2156" s="20">
        <v>5</v>
      </c>
      <c r="I2156" s="20">
        <v>5</v>
      </c>
      <c r="J2156" s="20">
        <v>5</v>
      </c>
      <c r="K2156" s="20">
        <v>0</v>
      </c>
      <c r="L2156" s="156">
        <v>40154</v>
      </c>
      <c r="N2156" s="19">
        <v>3</v>
      </c>
      <c r="O2156" s="20">
        <v>5</v>
      </c>
      <c r="P2156" s="20">
        <v>5</v>
      </c>
      <c r="Q2156" s="20">
        <v>0</v>
      </c>
      <c r="R2156" s="20">
        <v>5</v>
      </c>
      <c r="S2156" s="4">
        <v>0</v>
      </c>
      <c r="T2156" s="4">
        <v>0</v>
      </c>
      <c r="U2156" s="153">
        <v>40154</v>
      </c>
      <c r="V2156" s="106">
        <v>3</v>
      </c>
      <c r="W2156" s="20">
        <v>5</v>
      </c>
      <c r="X2156" s="437" t="str">
        <f t="shared" si="254"/>
        <v>OK</v>
      </c>
      <c r="Y2156" s="334">
        <f t="shared" si="257"/>
        <v>0</v>
      </c>
      <c r="Z2156" s="20" t="str">
        <f t="shared" si="255"/>
        <v>Black - 2215</v>
      </c>
      <c r="AA2156" s="75">
        <v>40165</v>
      </c>
      <c r="AB2156" s="1220"/>
      <c r="AC2156" s="147">
        <f t="shared" si="258"/>
        <v>14</v>
      </c>
      <c r="AD2156" s="20" t="str">
        <f t="shared" si="259"/>
        <v>OK</v>
      </c>
      <c r="AE2156" s="20"/>
      <c r="AF2156" s="20" t="e">
        <f>IF(#REF!="","",AA2156-#REF!)</f>
        <v>#REF!</v>
      </c>
      <c r="AG2156" s="97"/>
      <c r="AH2156" s="62"/>
      <c r="AI2156"/>
      <c r="AJ2156"/>
    </row>
    <row r="2157" spans="1:36" s="32" customFormat="1" hidden="1" outlineLevel="1" x14ac:dyDescent="0.2">
      <c r="A2157"/>
      <c r="B2157" s="224">
        <v>4</v>
      </c>
      <c r="C2157" s="383">
        <v>2</v>
      </c>
      <c r="D2157" s="20" t="s">
        <v>72</v>
      </c>
      <c r="E2157" s="225">
        <v>40151</v>
      </c>
      <c r="F2157"/>
      <c r="G2157" s="19">
        <v>4</v>
      </c>
      <c r="H2157" s="20">
        <v>2</v>
      </c>
      <c r="I2157" s="20">
        <v>2</v>
      </c>
      <c r="J2157" s="20">
        <v>2</v>
      </c>
      <c r="K2157" s="20">
        <v>0</v>
      </c>
      <c r="L2157" s="156">
        <v>40154</v>
      </c>
      <c r="N2157" s="19">
        <v>4</v>
      </c>
      <c r="O2157" s="20">
        <v>2</v>
      </c>
      <c r="P2157" s="20">
        <v>2</v>
      </c>
      <c r="Q2157" s="20">
        <v>0</v>
      </c>
      <c r="R2157" s="20">
        <v>2</v>
      </c>
      <c r="S2157" s="4">
        <v>0</v>
      </c>
      <c r="T2157" s="4">
        <v>0</v>
      </c>
      <c r="U2157" s="153">
        <v>40154</v>
      </c>
      <c r="V2157" s="106">
        <v>4</v>
      </c>
      <c r="W2157" s="20">
        <v>2</v>
      </c>
      <c r="X2157" s="437" t="str">
        <f t="shared" si="254"/>
        <v>OK</v>
      </c>
      <c r="Y2157" s="334">
        <f t="shared" si="257"/>
        <v>0</v>
      </c>
      <c r="Z2157" s="20" t="str">
        <f t="shared" si="255"/>
        <v>Credial - 2227</v>
      </c>
      <c r="AA2157" s="75">
        <v>40165</v>
      </c>
      <c r="AB2157" s="1220"/>
      <c r="AC2157" s="147">
        <f t="shared" si="258"/>
        <v>14</v>
      </c>
      <c r="AD2157" s="20" t="str">
        <f t="shared" si="259"/>
        <v>OK</v>
      </c>
      <c r="AE2157" s="20"/>
      <c r="AF2157" s="20" t="e">
        <f>IF(#REF!="","",AA2157-#REF!)</f>
        <v>#REF!</v>
      </c>
      <c r="AG2157" s="97"/>
      <c r="AH2157" s="62"/>
      <c r="AI2157"/>
      <c r="AJ2157"/>
    </row>
    <row r="2158" spans="1:36" s="32" customFormat="1" hidden="1" outlineLevel="1" x14ac:dyDescent="0.2">
      <c r="A2158"/>
      <c r="B2158" s="224">
        <v>5</v>
      </c>
      <c r="C2158" s="383">
        <v>48</v>
      </c>
      <c r="D2158" s="20" t="s">
        <v>73</v>
      </c>
      <c r="E2158" s="225">
        <v>40151</v>
      </c>
      <c r="F2158"/>
      <c r="G2158" s="19">
        <v>5</v>
      </c>
      <c r="H2158" s="20">
        <v>48</v>
      </c>
      <c r="I2158" s="20">
        <v>48</v>
      </c>
      <c r="J2158" s="20">
        <v>48</v>
      </c>
      <c r="K2158" s="20">
        <v>0</v>
      </c>
      <c r="L2158" s="156">
        <v>40154</v>
      </c>
      <c r="N2158" s="19">
        <v>5</v>
      </c>
      <c r="O2158" s="20">
        <v>48</v>
      </c>
      <c r="P2158" s="20">
        <v>48</v>
      </c>
      <c r="Q2158" s="20">
        <v>0</v>
      </c>
      <c r="R2158" s="20">
        <v>48</v>
      </c>
      <c r="S2158" s="4">
        <v>0</v>
      </c>
      <c r="T2158" s="4">
        <v>0</v>
      </c>
      <c r="U2158" s="153">
        <v>40154</v>
      </c>
      <c r="V2158" s="106">
        <v>5</v>
      </c>
      <c r="W2158" s="20">
        <v>48</v>
      </c>
      <c r="X2158" s="437" t="str">
        <f t="shared" si="254"/>
        <v>OK</v>
      </c>
      <c r="Y2158" s="334">
        <f t="shared" si="257"/>
        <v>0</v>
      </c>
      <c r="Z2158" s="20" t="str">
        <f t="shared" si="255"/>
        <v>Ikea - 2228</v>
      </c>
      <c r="AA2158" s="75">
        <v>40165</v>
      </c>
      <c r="AB2158" s="1220"/>
      <c r="AC2158" s="147">
        <f t="shared" si="258"/>
        <v>14</v>
      </c>
      <c r="AD2158" s="20" t="str">
        <f t="shared" si="259"/>
        <v>OK</v>
      </c>
      <c r="AE2158" s="20"/>
      <c r="AF2158" s="20" t="e">
        <f>IF(#REF!="","",AA2158-#REF!)</f>
        <v>#REF!</v>
      </c>
      <c r="AG2158" s="97"/>
      <c r="AH2158" s="62"/>
      <c r="AI2158"/>
      <c r="AJ2158"/>
    </row>
    <row r="2159" spans="1:36" s="32" customFormat="1" hidden="1" outlineLevel="1" x14ac:dyDescent="0.2">
      <c r="A2159"/>
      <c r="B2159" s="224">
        <v>6</v>
      </c>
      <c r="C2159" s="383">
        <v>2</v>
      </c>
      <c r="D2159" s="20" t="s">
        <v>79</v>
      </c>
      <c r="E2159" s="225">
        <v>40151</v>
      </c>
      <c r="F2159"/>
      <c r="G2159" s="19">
        <v>6</v>
      </c>
      <c r="H2159" s="20">
        <v>2</v>
      </c>
      <c r="I2159" s="20">
        <v>2</v>
      </c>
      <c r="J2159" s="20">
        <v>2</v>
      </c>
      <c r="K2159" s="20">
        <v>0</v>
      </c>
      <c r="L2159" s="156">
        <v>40154</v>
      </c>
      <c r="N2159" s="19">
        <v>6</v>
      </c>
      <c r="O2159" s="20">
        <v>2</v>
      </c>
      <c r="P2159" s="20">
        <v>2</v>
      </c>
      <c r="Q2159" s="20">
        <v>0</v>
      </c>
      <c r="R2159" s="20">
        <v>2</v>
      </c>
      <c r="S2159" s="4">
        <v>0</v>
      </c>
      <c r="T2159" s="4">
        <v>0</v>
      </c>
      <c r="U2159" s="153">
        <v>40154</v>
      </c>
      <c r="V2159" s="106">
        <v>6</v>
      </c>
      <c r="W2159" s="20">
        <v>2</v>
      </c>
      <c r="X2159" s="437" t="str">
        <f t="shared" si="254"/>
        <v>OK</v>
      </c>
      <c r="Y2159" s="334">
        <f t="shared" si="257"/>
        <v>0</v>
      </c>
      <c r="Z2159" s="20" t="str">
        <f t="shared" si="255"/>
        <v>Moviflor - 2229</v>
      </c>
      <c r="AA2159" s="75">
        <v>40165</v>
      </c>
      <c r="AB2159" s="1220"/>
      <c r="AC2159" s="147">
        <f t="shared" si="258"/>
        <v>14</v>
      </c>
      <c r="AD2159" s="20" t="str">
        <f t="shared" si="259"/>
        <v>OK</v>
      </c>
      <c r="AE2159" s="20"/>
      <c r="AF2159" s="20" t="e">
        <f>IF(#REF!="","",AA2159-#REF!)</f>
        <v>#REF!</v>
      </c>
      <c r="AG2159" s="97"/>
      <c r="AH2159" s="62"/>
      <c r="AI2159"/>
      <c r="AJ2159"/>
    </row>
    <row r="2160" spans="1:36" s="32" customFormat="1" hidden="1" outlineLevel="1" x14ac:dyDescent="0.2">
      <c r="A2160"/>
      <c r="B2160" s="224">
        <v>7</v>
      </c>
      <c r="C2160" s="383">
        <v>37</v>
      </c>
      <c r="D2160" s="20" t="s">
        <v>74</v>
      </c>
      <c r="E2160" s="225">
        <v>40151</v>
      </c>
      <c r="F2160"/>
      <c r="G2160" s="19">
        <v>7</v>
      </c>
      <c r="H2160" s="20">
        <v>37</v>
      </c>
      <c r="I2160" s="20">
        <v>37</v>
      </c>
      <c r="J2160" s="20">
        <v>37</v>
      </c>
      <c r="K2160" s="20">
        <v>0</v>
      </c>
      <c r="L2160" s="156">
        <v>40154</v>
      </c>
      <c r="N2160" s="19">
        <v>7</v>
      </c>
      <c r="O2160" s="20">
        <v>37</v>
      </c>
      <c r="P2160" s="20">
        <v>37</v>
      </c>
      <c r="Q2160" s="20">
        <v>0</v>
      </c>
      <c r="R2160" s="20">
        <v>37</v>
      </c>
      <c r="S2160" s="4">
        <v>0</v>
      </c>
      <c r="T2160" s="4">
        <v>0</v>
      </c>
      <c r="U2160" s="153">
        <v>40154</v>
      </c>
      <c r="V2160" s="106">
        <v>7</v>
      </c>
      <c r="W2160" s="20">
        <v>37</v>
      </c>
      <c r="X2160" s="437" t="str">
        <f t="shared" si="254"/>
        <v>OK</v>
      </c>
      <c r="Y2160" s="334">
        <f t="shared" si="257"/>
        <v>0</v>
      </c>
      <c r="Z2160" s="20" t="str">
        <f t="shared" si="255"/>
        <v>Conforama - 2230</v>
      </c>
      <c r="AA2160" s="75">
        <v>40165</v>
      </c>
      <c r="AB2160" s="1220"/>
      <c r="AC2160" s="147">
        <f t="shared" si="258"/>
        <v>14</v>
      </c>
      <c r="AD2160" s="20" t="str">
        <f t="shared" si="259"/>
        <v>OK</v>
      </c>
      <c r="AE2160" s="20"/>
      <c r="AF2160" s="20" t="e">
        <f>IF(#REF!="","",AA2160-#REF!)</f>
        <v>#REF!</v>
      </c>
      <c r="AG2160" s="97"/>
      <c r="AH2160" s="62"/>
      <c r="AI2160"/>
      <c r="AJ2160"/>
    </row>
    <row r="2161" spans="1:36" s="32" customFormat="1" hidden="1" outlineLevel="1" x14ac:dyDescent="0.2">
      <c r="A2161"/>
      <c r="B2161" s="224">
        <v>8</v>
      </c>
      <c r="C2161" s="383">
        <v>9</v>
      </c>
      <c r="D2161" s="20" t="s">
        <v>75</v>
      </c>
      <c r="E2161" s="225">
        <v>40151</v>
      </c>
      <c r="F2161"/>
      <c r="G2161" s="19">
        <v>8</v>
      </c>
      <c r="H2161" s="20">
        <v>9</v>
      </c>
      <c r="I2161" s="20">
        <v>9</v>
      </c>
      <c r="J2161" s="20">
        <v>9</v>
      </c>
      <c r="K2161" s="20">
        <v>0</v>
      </c>
      <c r="L2161" s="156">
        <v>40154</v>
      </c>
      <c r="N2161" s="19">
        <v>8</v>
      </c>
      <c r="O2161" s="20">
        <v>9</v>
      </c>
      <c r="P2161" s="20">
        <v>9</v>
      </c>
      <c r="Q2161" s="20">
        <v>0</v>
      </c>
      <c r="R2161" s="20">
        <v>9</v>
      </c>
      <c r="S2161" s="4">
        <v>0</v>
      </c>
      <c r="T2161" s="4">
        <v>0</v>
      </c>
      <c r="U2161" s="153">
        <v>40154</v>
      </c>
      <c r="V2161" s="106">
        <v>8</v>
      </c>
      <c r="W2161" s="20">
        <v>9</v>
      </c>
      <c r="X2161" s="437" t="str">
        <f t="shared" si="254"/>
        <v>OK</v>
      </c>
      <c r="Y2161" s="334">
        <f t="shared" si="257"/>
        <v>0</v>
      </c>
      <c r="Z2161" s="20" t="str">
        <f t="shared" si="255"/>
        <v>Euronics - 2231</v>
      </c>
      <c r="AA2161" s="75">
        <v>40165</v>
      </c>
      <c r="AB2161" s="1220"/>
      <c r="AC2161" s="147">
        <f t="shared" si="258"/>
        <v>14</v>
      </c>
      <c r="AD2161" s="20" t="str">
        <f t="shared" si="259"/>
        <v>OK</v>
      </c>
      <c r="AE2161" s="20"/>
      <c r="AF2161" s="20" t="e">
        <f>IF(#REF!="","",AA2161-#REF!)</f>
        <v>#REF!</v>
      </c>
      <c r="AG2161" s="97"/>
      <c r="AH2161" s="62"/>
      <c r="AI2161"/>
      <c r="AJ2161"/>
    </row>
    <row r="2162" spans="1:36" s="32" customFormat="1" hidden="1" outlineLevel="1" x14ac:dyDescent="0.2">
      <c r="A2162"/>
      <c r="B2162" s="235">
        <v>9</v>
      </c>
      <c r="C2162" s="404">
        <v>1</v>
      </c>
      <c r="D2162" s="21" t="s">
        <v>76</v>
      </c>
      <c r="E2162" s="225">
        <v>40151</v>
      </c>
      <c r="F2162"/>
      <c r="G2162" s="22">
        <v>9</v>
      </c>
      <c r="H2162" s="21">
        <v>1</v>
      </c>
      <c r="I2162" s="21">
        <v>1</v>
      </c>
      <c r="J2162" s="21">
        <v>1</v>
      </c>
      <c r="K2162" s="21">
        <v>0</v>
      </c>
      <c r="L2162" s="157">
        <v>40154</v>
      </c>
      <c r="N2162" s="22">
        <v>9</v>
      </c>
      <c r="O2162" s="21">
        <v>1</v>
      </c>
      <c r="P2162" s="21">
        <v>1</v>
      </c>
      <c r="Q2162" s="21">
        <v>0</v>
      </c>
      <c r="R2162" s="21">
        <v>1</v>
      </c>
      <c r="S2162" s="14">
        <v>0</v>
      </c>
      <c r="T2162" s="14">
        <v>0</v>
      </c>
      <c r="U2162" s="153">
        <v>40154</v>
      </c>
      <c r="V2162" s="108">
        <v>9</v>
      </c>
      <c r="W2162" s="21">
        <v>1</v>
      </c>
      <c r="X2162" s="437" t="str">
        <f t="shared" si="254"/>
        <v>OK</v>
      </c>
      <c r="Y2162" s="334">
        <f t="shared" si="257"/>
        <v>0</v>
      </c>
      <c r="Z2162" s="21" t="str">
        <f t="shared" si="255"/>
        <v>Tien 21 - 2232</v>
      </c>
      <c r="AA2162" s="75">
        <v>40165</v>
      </c>
      <c r="AB2162" s="1221"/>
      <c r="AC2162" s="147">
        <f t="shared" si="258"/>
        <v>14</v>
      </c>
      <c r="AD2162" s="20" t="str">
        <f t="shared" si="259"/>
        <v>OK</v>
      </c>
      <c r="AE2162" s="20"/>
      <c r="AF2162" s="20" t="e">
        <f>IF(#REF!="","",AA2162-#REF!)</f>
        <v>#REF!</v>
      </c>
      <c r="AG2162" s="97"/>
      <c r="AH2162" s="62"/>
      <c r="AI2162"/>
      <c r="AJ2162"/>
    </row>
    <row r="2163" spans="1:36" s="32" customFormat="1" hidden="1" outlineLevel="1" x14ac:dyDescent="0.2">
      <c r="A2163"/>
      <c r="B2163" s="224">
        <v>1</v>
      </c>
      <c r="C2163" s="383">
        <v>21</v>
      </c>
      <c r="D2163" s="20" t="s">
        <v>67</v>
      </c>
      <c r="E2163" s="225">
        <v>40158</v>
      </c>
      <c r="F2163"/>
      <c r="G2163" s="19">
        <v>1</v>
      </c>
      <c r="H2163" s="20">
        <v>21</v>
      </c>
      <c r="I2163" s="20">
        <v>21</v>
      </c>
      <c r="J2163" s="20">
        <v>21</v>
      </c>
      <c r="K2163" s="20">
        <v>0</v>
      </c>
      <c r="L2163" s="156">
        <v>40161</v>
      </c>
      <c r="N2163" s="19">
        <v>1</v>
      </c>
      <c r="O2163" s="20">
        <v>21</v>
      </c>
      <c r="P2163" s="20">
        <v>21</v>
      </c>
      <c r="Q2163" s="20">
        <v>0</v>
      </c>
      <c r="R2163" s="20">
        <v>21</v>
      </c>
      <c r="S2163" s="4">
        <v>0</v>
      </c>
      <c r="T2163" s="4">
        <v>0</v>
      </c>
      <c r="U2163" s="153">
        <v>40161</v>
      </c>
      <c r="V2163" s="106">
        <v>1</v>
      </c>
      <c r="W2163" s="20">
        <v>21</v>
      </c>
      <c r="X2163" s="437" t="str">
        <f t="shared" si="254"/>
        <v>OK</v>
      </c>
      <c r="Y2163" s="334">
        <f t="shared" si="257"/>
        <v>0</v>
      </c>
      <c r="Z2163" s="20" t="str">
        <f t="shared" si="255"/>
        <v>White - 2213</v>
      </c>
      <c r="AA2163" s="75">
        <v>40169</v>
      </c>
      <c r="AB2163" s="1219">
        <f>+SUM(W2163:W2171)</f>
        <v>393</v>
      </c>
      <c r="AC2163" s="147">
        <f t="shared" si="258"/>
        <v>11</v>
      </c>
      <c r="AD2163" s="20" t="str">
        <f t="shared" si="259"/>
        <v>OK</v>
      </c>
      <c r="AE2163" s="20"/>
      <c r="AF2163" s="20" t="e">
        <f>IF(#REF!="","",AA2163-#REF!)</f>
        <v>#REF!</v>
      </c>
      <c r="AG2163" s="97"/>
      <c r="AH2163" s="62"/>
      <c r="AI2163"/>
      <c r="AJ2163"/>
    </row>
    <row r="2164" spans="1:36" s="32" customFormat="1" hidden="1" outlineLevel="1" x14ac:dyDescent="0.2">
      <c r="A2164"/>
      <c r="B2164" s="224">
        <v>2</v>
      </c>
      <c r="C2164" s="383">
        <v>6</v>
      </c>
      <c r="D2164" s="20" t="s">
        <v>68</v>
      </c>
      <c r="E2164" s="225">
        <v>40158</v>
      </c>
      <c r="F2164"/>
      <c r="G2164" s="19">
        <v>2</v>
      </c>
      <c r="H2164" s="20">
        <v>6</v>
      </c>
      <c r="I2164" s="20">
        <v>6</v>
      </c>
      <c r="J2164" s="20">
        <v>6</v>
      </c>
      <c r="K2164" s="20">
        <v>0</v>
      </c>
      <c r="L2164" s="156">
        <v>40161</v>
      </c>
      <c r="N2164" s="19">
        <v>2</v>
      </c>
      <c r="O2164" s="20">
        <v>6</v>
      </c>
      <c r="P2164" s="20">
        <v>6</v>
      </c>
      <c r="Q2164" s="20">
        <v>0</v>
      </c>
      <c r="R2164" s="20">
        <v>6</v>
      </c>
      <c r="S2164" s="4">
        <v>0</v>
      </c>
      <c r="T2164" s="4">
        <v>0</v>
      </c>
      <c r="U2164" s="153">
        <v>40161</v>
      </c>
      <c r="V2164" s="106">
        <v>2</v>
      </c>
      <c r="W2164" s="20">
        <v>6</v>
      </c>
      <c r="X2164" s="437" t="str">
        <f t="shared" si="254"/>
        <v>OK</v>
      </c>
      <c r="Y2164" s="334">
        <f t="shared" si="257"/>
        <v>0</v>
      </c>
      <c r="Z2164" s="20" t="str">
        <f t="shared" si="255"/>
        <v>Green - 2214</v>
      </c>
      <c r="AA2164" s="75">
        <v>40169</v>
      </c>
      <c r="AB2164" s="1220"/>
      <c r="AC2164" s="147">
        <f t="shared" si="258"/>
        <v>11</v>
      </c>
      <c r="AD2164" s="20" t="str">
        <f t="shared" si="259"/>
        <v>OK</v>
      </c>
      <c r="AE2164" s="20"/>
      <c r="AF2164" s="20" t="e">
        <f>IF(#REF!="","",AA2164-#REF!)</f>
        <v>#REF!</v>
      </c>
      <c r="AG2164" s="97"/>
      <c r="AH2164" s="62"/>
      <c r="AI2164"/>
      <c r="AJ2164"/>
    </row>
    <row r="2165" spans="1:36" s="32" customFormat="1" hidden="1" outlineLevel="1" x14ac:dyDescent="0.2">
      <c r="A2165"/>
      <c r="B2165" s="224">
        <v>3</v>
      </c>
      <c r="C2165" s="383">
        <v>8</v>
      </c>
      <c r="D2165" s="20" t="s">
        <v>72</v>
      </c>
      <c r="E2165" s="225">
        <v>40158</v>
      </c>
      <c r="F2165"/>
      <c r="G2165" s="19">
        <v>3</v>
      </c>
      <c r="H2165" s="20">
        <v>8</v>
      </c>
      <c r="I2165" s="20">
        <v>8</v>
      </c>
      <c r="J2165" s="20">
        <v>8</v>
      </c>
      <c r="K2165" s="20">
        <v>0</v>
      </c>
      <c r="L2165" s="156">
        <v>40161</v>
      </c>
      <c r="N2165" s="19">
        <v>3</v>
      </c>
      <c r="O2165" s="20">
        <v>8</v>
      </c>
      <c r="P2165" s="20">
        <v>8</v>
      </c>
      <c r="Q2165" s="20">
        <v>0</v>
      </c>
      <c r="R2165" s="20">
        <v>8</v>
      </c>
      <c r="S2165" s="4">
        <v>0</v>
      </c>
      <c r="T2165" s="4">
        <v>0</v>
      </c>
      <c r="U2165" s="153">
        <v>40161</v>
      </c>
      <c r="V2165" s="106">
        <v>3</v>
      </c>
      <c r="W2165" s="20">
        <v>8</v>
      </c>
      <c r="X2165" s="437" t="str">
        <f t="shared" si="254"/>
        <v>OK</v>
      </c>
      <c r="Y2165" s="334">
        <f t="shared" si="257"/>
        <v>0</v>
      </c>
      <c r="Z2165" s="20" t="str">
        <f t="shared" si="255"/>
        <v>Credial - 2227</v>
      </c>
      <c r="AA2165" s="75">
        <v>40169</v>
      </c>
      <c r="AB2165" s="1220"/>
      <c r="AC2165" s="147">
        <f t="shared" si="258"/>
        <v>11</v>
      </c>
      <c r="AD2165" s="20" t="str">
        <f t="shared" si="259"/>
        <v>OK</v>
      </c>
      <c r="AE2165" s="20"/>
      <c r="AF2165" s="20" t="e">
        <f>IF(#REF!="","",AA2165-#REF!)</f>
        <v>#REF!</v>
      </c>
      <c r="AG2165" s="97"/>
      <c r="AH2165" s="62"/>
      <c r="AI2165"/>
      <c r="AJ2165"/>
    </row>
    <row r="2166" spans="1:36" s="32" customFormat="1" hidden="1" outlineLevel="1" x14ac:dyDescent="0.2">
      <c r="A2166"/>
      <c r="B2166" s="224">
        <v>4</v>
      </c>
      <c r="C2166" s="383">
        <v>223</v>
      </c>
      <c r="D2166" s="20" t="s">
        <v>73</v>
      </c>
      <c r="E2166" s="225">
        <v>40158</v>
      </c>
      <c r="F2166"/>
      <c r="G2166" s="19">
        <v>4</v>
      </c>
      <c r="H2166" s="20">
        <v>223</v>
      </c>
      <c r="I2166" s="20">
        <v>223</v>
      </c>
      <c r="J2166" s="20">
        <v>223</v>
      </c>
      <c r="K2166" s="20">
        <v>0</v>
      </c>
      <c r="L2166" s="156">
        <v>40161</v>
      </c>
      <c r="N2166" s="19">
        <v>4</v>
      </c>
      <c r="O2166" s="20">
        <v>223</v>
      </c>
      <c r="P2166" s="20">
        <v>223</v>
      </c>
      <c r="Q2166" s="20">
        <v>0</v>
      </c>
      <c r="R2166" s="20">
        <v>223</v>
      </c>
      <c r="S2166" s="4">
        <v>0</v>
      </c>
      <c r="T2166" s="4">
        <v>0</v>
      </c>
      <c r="U2166" s="153">
        <v>40161</v>
      </c>
      <c r="V2166" s="106">
        <v>4</v>
      </c>
      <c r="W2166" s="20">
        <v>223</v>
      </c>
      <c r="X2166" s="437" t="str">
        <f t="shared" si="254"/>
        <v>OK</v>
      </c>
      <c r="Y2166" s="334">
        <f t="shared" si="257"/>
        <v>0</v>
      </c>
      <c r="Z2166" s="20" t="str">
        <f t="shared" si="255"/>
        <v>Ikea - 2228</v>
      </c>
      <c r="AA2166" s="75">
        <v>40169</v>
      </c>
      <c r="AB2166" s="1220"/>
      <c r="AC2166" s="147">
        <f t="shared" si="258"/>
        <v>11</v>
      </c>
      <c r="AD2166" s="20" t="str">
        <f t="shared" si="259"/>
        <v>OK</v>
      </c>
      <c r="AE2166" s="20"/>
      <c r="AF2166" s="20" t="e">
        <f>IF(#REF!="","",AA2166-#REF!)</f>
        <v>#REF!</v>
      </c>
      <c r="AG2166" s="97"/>
      <c r="AH2166" s="62"/>
      <c r="AI2166"/>
      <c r="AJ2166"/>
    </row>
    <row r="2167" spans="1:36" s="32" customFormat="1" hidden="1" outlineLevel="1" x14ac:dyDescent="0.2">
      <c r="A2167"/>
      <c r="B2167" s="224">
        <v>5</v>
      </c>
      <c r="C2167" s="383">
        <v>6</v>
      </c>
      <c r="D2167" s="20" t="s">
        <v>79</v>
      </c>
      <c r="E2167" s="225">
        <v>40158</v>
      </c>
      <c r="F2167"/>
      <c r="G2167" s="19">
        <v>5</v>
      </c>
      <c r="H2167" s="20">
        <v>6</v>
      </c>
      <c r="I2167" s="20">
        <v>6</v>
      </c>
      <c r="J2167" s="20">
        <v>6</v>
      </c>
      <c r="K2167" s="20">
        <v>0</v>
      </c>
      <c r="L2167" s="156">
        <v>40161</v>
      </c>
      <c r="N2167" s="19">
        <v>5</v>
      </c>
      <c r="O2167" s="20">
        <v>6</v>
      </c>
      <c r="P2167" s="20">
        <v>6</v>
      </c>
      <c r="Q2167" s="20">
        <v>0</v>
      </c>
      <c r="R2167" s="20">
        <v>6</v>
      </c>
      <c r="S2167" s="4">
        <v>0</v>
      </c>
      <c r="T2167" s="4">
        <v>0</v>
      </c>
      <c r="U2167" s="153">
        <v>40161</v>
      </c>
      <c r="V2167" s="106">
        <v>5</v>
      </c>
      <c r="W2167" s="20">
        <v>6</v>
      </c>
      <c r="X2167" s="437" t="str">
        <f t="shared" si="254"/>
        <v>OK</v>
      </c>
      <c r="Y2167" s="334">
        <f t="shared" si="257"/>
        <v>0</v>
      </c>
      <c r="Z2167" s="20" t="str">
        <f t="shared" si="255"/>
        <v>Moviflor - 2229</v>
      </c>
      <c r="AA2167" s="75">
        <v>40169</v>
      </c>
      <c r="AB2167" s="1220"/>
      <c r="AC2167" s="147">
        <f t="shared" si="258"/>
        <v>11</v>
      </c>
      <c r="AD2167" s="20" t="str">
        <f t="shared" si="259"/>
        <v>OK</v>
      </c>
      <c r="AE2167" s="20"/>
      <c r="AF2167" s="20" t="e">
        <f>IF(#REF!="","",AA2167-#REF!)</f>
        <v>#REF!</v>
      </c>
      <c r="AG2167" s="97"/>
      <c r="AH2167" s="62"/>
      <c r="AI2167"/>
      <c r="AJ2167"/>
    </row>
    <row r="2168" spans="1:36" s="32" customFormat="1" hidden="1" outlineLevel="1" x14ac:dyDescent="0.2">
      <c r="A2168"/>
      <c r="B2168" s="224">
        <v>6</v>
      </c>
      <c r="C2168" s="383">
        <v>92</v>
      </c>
      <c r="D2168" s="20" t="s">
        <v>74</v>
      </c>
      <c r="E2168" s="225">
        <v>40158</v>
      </c>
      <c r="F2168"/>
      <c r="G2168" s="19">
        <v>6</v>
      </c>
      <c r="H2168" s="20">
        <v>92</v>
      </c>
      <c r="I2168" s="20">
        <v>92</v>
      </c>
      <c r="J2168" s="20">
        <v>92</v>
      </c>
      <c r="K2168" s="20">
        <v>0</v>
      </c>
      <c r="L2168" s="156">
        <v>40161</v>
      </c>
      <c r="N2168" s="19">
        <v>6</v>
      </c>
      <c r="O2168" s="20">
        <v>92</v>
      </c>
      <c r="P2168" s="20">
        <v>92</v>
      </c>
      <c r="Q2168" s="20">
        <v>0</v>
      </c>
      <c r="R2168" s="20">
        <v>92</v>
      </c>
      <c r="S2168" s="4">
        <v>0</v>
      </c>
      <c r="T2168" s="4">
        <v>0</v>
      </c>
      <c r="U2168" s="153">
        <v>40161</v>
      </c>
      <c r="V2168" s="106">
        <v>6</v>
      </c>
      <c r="W2168" s="20">
        <v>92</v>
      </c>
      <c r="X2168" s="437" t="str">
        <f t="shared" si="254"/>
        <v>OK</v>
      </c>
      <c r="Y2168" s="334">
        <f t="shared" si="257"/>
        <v>0</v>
      </c>
      <c r="Z2168" s="20" t="str">
        <f t="shared" si="255"/>
        <v>Conforama - 2230</v>
      </c>
      <c r="AA2168" s="75">
        <v>40169</v>
      </c>
      <c r="AB2168" s="1220"/>
      <c r="AC2168" s="147">
        <f t="shared" si="258"/>
        <v>11</v>
      </c>
      <c r="AD2168" s="20" t="str">
        <f t="shared" si="259"/>
        <v>OK</v>
      </c>
      <c r="AE2168" s="20"/>
      <c r="AF2168" s="20" t="e">
        <f>IF(#REF!="","",AA2168-#REF!)</f>
        <v>#REF!</v>
      </c>
      <c r="AG2168" s="97"/>
      <c r="AH2168" s="62"/>
      <c r="AI2168"/>
      <c r="AJ2168"/>
    </row>
    <row r="2169" spans="1:36" s="32" customFormat="1" hidden="1" outlineLevel="1" x14ac:dyDescent="0.2">
      <c r="A2169"/>
      <c r="B2169" s="224">
        <v>7</v>
      </c>
      <c r="C2169" s="383">
        <v>34</v>
      </c>
      <c r="D2169" s="20" t="s">
        <v>75</v>
      </c>
      <c r="E2169" s="225">
        <v>40158</v>
      </c>
      <c r="F2169"/>
      <c r="G2169" s="19">
        <v>7</v>
      </c>
      <c r="H2169" s="20">
        <v>34</v>
      </c>
      <c r="I2169" s="20">
        <v>34</v>
      </c>
      <c r="J2169" s="20">
        <v>34</v>
      </c>
      <c r="K2169" s="20">
        <v>0</v>
      </c>
      <c r="L2169" s="156">
        <v>40161</v>
      </c>
      <c r="N2169" s="19">
        <v>7</v>
      </c>
      <c r="O2169" s="20">
        <v>34</v>
      </c>
      <c r="P2169" s="20">
        <v>34</v>
      </c>
      <c r="Q2169" s="20">
        <v>0</v>
      </c>
      <c r="R2169" s="20">
        <v>34</v>
      </c>
      <c r="S2169" s="4">
        <v>0</v>
      </c>
      <c r="T2169" s="4">
        <v>0</v>
      </c>
      <c r="U2169" s="153">
        <v>40161</v>
      </c>
      <c r="V2169" s="106">
        <v>7</v>
      </c>
      <c r="W2169" s="20">
        <v>34</v>
      </c>
      <c r="X2169" s="437" t="str">
        <f t="shared" si="254"/>
        <v>OK</v>
      </c>
      <c r="Y2169" s="334">
        <f t="shared" si="257"/>
        <v>0</v>
      </c>
      <c r="Z2169" s="20" t="str">
        <f t="shared" si="255"/>
        <v>Euronics - 2231</v>
      </c>
      <c r="AA2169" s="75">
        <v>40169</v>
      </c>
      <c r="AB2169" s="1220"/>
      <c r="AC2169" s="147">
        <f t="shared" si="258"/>
        <v>11</v>
      </c>
      <c r="AD2169" s="20" t="str">
        <f t="shared" si="259"/>
        <v>OK</v>
      </c>
      <c r="AE2169" s="20"/>
      <c r="AF2169" s="20" t="e">
        <f>IF(#REF!="","",AA2169-#REF!)</f>
        <v>#REF!</v>
      </c>
      <c r="AG2169" s="97"/>
      <c r="AH2169" s="62"/>
      <c r="AI2169"/>
      <c r="AJ2169"/>
    </row>
    <row r="2170" spans="1:36" s="32" customFormat="1" hidden="1" outlineLevel="1" x14ac:dyDescent="0.2">
      <c r="A2170"/>
      <c r="B2170" s="224">
        <v>8</v>
      </c>
      <c r="C2170" s="383">
        <v>1</v>
      </c>
      <c r="D2170" s="20" t="s">
        <v>76</v>
      </c>
      <c r="E2170" s="225">
        <v>40158</v>
      </c>
      <c r="F2170"/>
      <c r="G2170" s="19">
        <v>8</v>
      </c>
      <c r="H2170" s="20">
        <v>1</v>
      </c>
      <c r="I2170" s="20">
        <v>1</v>
      </c>
      <c r="J2170" s="20">
        <v>1</v>
      </c>
      <c r="K2170" s="20">
        <v>0</v>
      </c>
      <c r="L2170" s="156">
        <v>40161</v>
      </c>
      <c r="N2170" s="19">
        <v>8</v>
      </c>
      <c r="O2170" s="20">
        <v>1</v>
      </c>
      <c r="P2170" s="20">
        <v>1</v>
      </c>
      <c r="Q2170" s="20">
        <v>0</v>
      </c>
      <c r="R2170" s="20">
        <v>1</v>
      </c>
      <c r="S2170" s="4">
        <v>0</v>
      </c>
      <c r="T2170" s="4">
        <v>0</v>
      </c>
      <c r="U2170" s="153">
        <v>40161</v>
      </c>
      <c r="V2170" s="106">
        <v>8</v>
      </c>
      <c r="W2170" s="20">
        <v>1</v>
      </c>
      <c r="X2170" s="437" t="str">
        <f t="shared" si="254"/>
        <v>OK</v>
      </c>
      <c r="Y2170" s="334">
        <f t="shared" si="257"/>
        <v>0</v>
      </c>
      <c r="Z2170" s="20" t="str">
        <f t="shared" si="255"/>
        <v>Tien 21 - 2232</v>
      </c>
      <c r="AA2170" s="75">
        <v>40169</v>
      </c>
      <c r="AB2170" s="1220"/>
      <c r="AC2170" s="147">
        <f t="shared" si="258"/>
        <v>11</v>
      </c>
      <c r="AD2170" s="20" t="str">
        <f t="shared" si="259"/>
        <v>OK</v>
      </c>
      <c r="AE2170" s="20"/>
      <c r="AF2170" s="20" t="e">
        <f>IF(#REF!="","",AA2170-#REF!)</f>
        <v>#REF!</v>
      </c>
      <c r="AG2170" s="97"/>
      <c r="AH2170" s="62"/>
      <c r="AI2170"/>
      <c r="AJ2170"/>
    </row>
    <row r="2171" spans="1:36" s="32" customFormat="1" hidden="1" outlineLevel="1" x14ac:dyDescent="0.2">
      <c r="A2171"/>
      <c r="B2171" s="224">
        <v>9</v>
      </c>
      <c r="C2171" s="404">
        <v>2</v>
      </c>
      <c r="D2171" s="21" t="s">
        <v>77</v>
      </c>
      <c r="E2171" s="225">
        <v>40158</v>
      </c>
      <c r="F2171"/>
      <c r="G2171" s="22">
        <v>9</v>
      </c>
      <c r="H2171" s="21">
        <v>2</v>
      </c>
      <c r="I2171" s="21">
        <v>2</v>
      </c>
      <c r="J2171" s="21">
        <v>2</v>
      </c>
      <c r="K2171" s="21">
        <v>0</v>
      </c>
      <c r="L2171" s="157">
        <v>40161</v>
      </c>
      <c r="N2171" s="22">
        <v>9</v>
      </c>
      <c r="O2171" s="21">
        <v>2</v>
      </c>
      <c r="P2171" s="21">
        <v>2</v>
      </c>
      <c r="Q2171" s="21">
        <v>0</v>
      </c>
      <c r="R2171" s="21">
        <v>2</v>
      </c>
      <c r="S2171" s="14">
        <v>0</v>
      </c>
      <c r="T2171" s="14">
        <v>0</v>
      </c>
      <c r="U2171" s="153">
        <v>40161</v>
      </c>
      <c r="V2171" s="108">
        <v>9</v>
      </c>
      <c r="W2171" s="21">
        <v>2</v>
      </c>
      <c r="X2171" s="437" t="str">
        <f t="shared" si="254"/>
        <v>OK</v>
      </c>
      <c r="Y2171" s="334">
        <f t="shared" si="257"/>
        <v>0</v>
      </c>
      <c r="Z2171" s="21" t="str">
        <f t="shared" si="255"/>
        <v>Confort - 2233</v>
      </c>
      <c r="AA2171" s="75">
        <v>40169</v>
      </c>
      <c r="AB2171" s="1221"/>
      <c r="AC2171" s="147">
        <f t="shared" si="258"/>
        <v>11</v>
      </c>
      <c r="AD2171" s="20" t="str">
        <f t="shared" si="259"/>
        <v>OK</v>
      </c>
      <c r="AE2171" s="20"/>
      <c r="AF2171" s="20" t="e">
        <f>IF(#REF!="","",AA2171-#REF!)</f>
        <v>#REF!</v>
      </c>
      <c r="AG2171" s="97"/>
      <c r="AH2171" s="62"/>
      <c r="AI2171"/>
      <c r="AJ2171"/>
    </row>
    <row r="2172" spans="1:36" s="32" customFormat="1" hidden="1" outlineLevel="1" x14ac:dyDescent="0.2">
      <c r="A2172"/>
      <c r="B2172" s="224">
        <v>1</v>
      </c>
      <c r="C2172" s="383">
        <v>40</v>
      </c>
      <c r="D2172" s="20" t="s">
        <v>67</v>
      </c>
      <c r="E2172" s="225">
        <v>40165</v>
      </c>
      <c r="F2172"/>
      <c r="G2172" s="19">
        <v>1</v>
      </c>
      <c r="H2172" s="20">
        <v>40</v>
      </c>
      <c r="I2172" s="20">
        <v>40</v>
      </c>
      <c r="J2172" s="20">
        <v>40</v>
      </c>
      <c r="K2172" s="20">
        <v>0</v>
      </c>
      <c r="L2172" s="156">
        <v>40168</v>
      </c>
      <c r="N2172" s="19">
        <v>1</v>
      </c>
      <c r="O2172" s="20">
        <v>40</v>
      </c>
      <c r="P2172" s="20">
        <v>40</v>
      </c>
      <c r="Q2172" s="20">
        <v>0</v>
      </c>
      <c r="R2172" s="20">
        <v>40</v>
      </c>
      <c r="S2172" s="4">
        <v>0</v>
      </c>
      <c r="T2172" s="4">
        <v>0</v>
      </c>
      <c r="U2172" s="153">
        <v>40168</v>
      </c>
      <c r="V2172" s="106">
        <v>1</v>
      </c>
      <c r="W2172" s="20">
        <v>40</v>
      </c>
      <c r="X2172" s="437" t="str">
        <f t="shared" si="254"/>
        <v>OK</v>
      </c>
      <c r="Y2172" s="334">
        <f t="shared" si="257"/>
        <v>0</v>
      </c>
      <c r="Z2172" s="20" t="str">
        <f t="shared" si="255"/>
        <v>White - 2213</v>
      </c>
      <c r="AA2172" s="75">
        <v>40175</v>
      </c>
      <c r="AB2172" s="1219">
        <f>+SUM(W2172:W2181)</f>
        <v>716</v>
      </c>
      <c r="AC2172" s="147">
        <f t="shared" si="258"/>
        <v>10</v>
      </c>
      <c r="AD2172" s="20" t="str">
        <f t="shared" si="259"/>
        <v>OK</v>
      </c>
      <c r="AE2172" s="20"/>
      <c r="AF2172" s="20" t="e">
        <f>IF(#REF!="","",AA2172-#REF!)</f>
        <v>#REF!</v>
      </c>
      <c r="AG2172" s="97"/>
      <c r="AH2172" s="62"/>
      <c r="AI2172"/>
      <c r="AJ2172"/>
    </row>
    <row r="2173" spans="1:36" s="32" customFormat="1" hidden="1" outlineLevel="1" x14ac:dyDescent="0.2">
      <c r="A2173"/>
      <c r="B2173" s="224">
        <v>2</v>
      </c>
      <c r="C2173" s="383">
        <v>22</v>
      </c>
      <c r="D2173" s="20" t="s">
        <v>68</v>
      </c>
      <c r="E2173" s="225">
        <v>40165</v>
      </c>
      <c r="F2173"/>
      <c r="G2173" s="19">
        <v>2</v>
      </c>
      <c r="H2173" s="20">
        <v>22</v>
      </c>
      <c r="I2173" s="20">
        <v>22</v>
      </c>
      <c r="J2173" s="20">
        <v>22</v>
      </c>
      <c r="K2173" s="20">
        <v>0</v>
      </c>
      <c r="L2173" s="156">
        <v>40168</v>
      </c>
      <c r="N2173" s="19">
        <v>2</v>
      </c>
      <c r="O2173" s="20">
        <v>22</v>
      </c>
      <c r="P2173" s="20">
        <v>22</v>
      </c>
      <c r="Q2173" s="20">
        <v>0</v>
      </c>
      <c r="R2173" s="20">
        <v>22</v>
      </c>
      <c r="S2173" s="4">
        <v>0</v>
      </c>
      <c r="T2173" s="4">
        <v>0</v>
      </c>
      <c r="U2173" s="153">
        <v>40168</v>
      </c>
      <c r="V2173" s="106">
        <v>2</v>
      </c>
      <c r="W2173" s="20">
        <v>22</v>
      </c>
      <c r="X2173" s="437" t="str">
        <f t="shared" si="254"/>
        <v>OK</v>
      </c>
      <c r="Y2173" s="334">
        <f t="shared" si="257"/>
        <v>0</v>
      </c>
      <c r="Z2173" s="20" t="str">
        <f t="shared" si="255"/>
        <v>Green - 2214</v>
      </c>
      <c r="AA2173" s="75">
        <v>40175</v>
      </c>
      <c r="AB2173" s="1220"/>
      <c r="AC2173" s="147">
        <f t="shared" si="258"/>
        <v>10</v>
      </c>
      <c r="AD2173" s="20" t="str">
        <f t="shared" si="259"/>
        <v>OK</v>
      </c>
      <c r="AE2173" s="20"/>
      <c r="AF2173" s="20" t="e">
        <f>IF(#REF!="","",AA2173-#REF!)</f>
        <v>#REF!</v>
      </c>
      <c r="AG2173" s="97"/>
      <c r="AH2173" s="62"/>
      <c r="AI2173"/>
      <c r="AJ2173"/>
    </row>
    <row r="2174" spans="1:36" s="32" customFormat="1" hidden="1" outlineLevel="1" x14ac:dyDescent="0.2">
      <c r="A2174"/>
      <c r="B2174" s="224">
        <v>3</v>
      </c>
      <c r="C2174" s="383">
        <v>20</v>
      </c>
      <c r="D2174" s="20" t="s">
        <v>69</v>
      </c>
      <c r="E2174" s="225">
        <v>40165</v>
      </c>
      <c r="F2174"/>
      <c r="G2174" s="19">
        <v>3</v>
      </c>
      <c r="H2174" s="20">
        <v>20</v>
      </c>
      <c r="I2174" s="20">
        <v>20</v>
      </c>
      <c r="J2174" s="20">
        <v>20</v>
      </c>
      <c r="K2174" s="20">
        <v>0</v>
      </c>
      <c r="L2174" s="156">
        <v>40168</v>
      </c>
      <c r="N2174" s="19">
        <v>3</v>
      </c>
      <c r="O2174" s="20">
        <v>20</v>
      </c>
      <c r="P2174" s="20">
        <v>20</v>
      </c>
      <c r="Q2174" s="20">
        <v>0</v>
      </c>
      <c r="R2174" s="20">
        <v>20</v>
      </c>
      <c r="S2174" s="4">
        <v>0</v>
      </c>
      <c r="T2174" s="4">
        <v>0</v>
      </c>
      <c r="U2174" s="153">
        <v>40168</v>
      </c>
      <c r="V2174" s="106">
        <v>3</v>
      </c>
      <c r="W2174" s="20">
        <v>20</v>
      </c>
      <c r="X2174" s="437" t="str">
        <f t="shared" si="254"/>
        <v>OK</v>
      </c>
      <c r="Y2174" s="334">
        <f t="shared" si="257"/>
        <v>0</v>
      </c>
      <c r="Z2174" s="20" t="str">
        <f t="shared" si="255"/>
        <v>Black - 2215</v>
      </c>
      <c r="AA2174" s="75">
        <v>40175</v>
      </c>
      <c r="AB2174" s="1220"/>
      <c r="AC2174" s="147">
        <f t="shared" si="258"/>
        <v>10</v>
      </c>
      <c r="AD2174" s="20" t="str">
        <f t="shared" si="259"/>
        <v>OK</v>
      </c>
      <c r="AE2174" s="20"/>
      <c r="AF2174" s="20" t="e">
        <f>IF(#REF!="","",AA2174-#REF!)</f>
        <v>#REF!</v>
      </c>
      <c r="AG2174" s="97"/>
      <c r="AH2174" s="62"/>
      <c r="AI2174"/>
      <c r="AJ2174"/>
    </row>
    <row r="2175" spans="1:36" s="32" customFormat="1" hidden="1" outlineLevel="1" x14ac:dyDescent="0.2">
      <c r="A2175"/>
      <c r="B2175" s="224">
        <v>4</v>
      </c>
      <c r="C2175" s="383">
        <v>15</v>
      </c>
      <c r="D2175" s="20" t="s">
        <v>72</v>
      </c>
      <c r="E2175" s="225">
        <v>40165</v>
      </c>
      <c r="F2175"/>
      <c r="G2175" s="19">
        <v>4</v>
      </c>
      <c r="H2175" s="20">
        <v>15</v>
      </c>
      <c r="I2175" s="20">
        <v>15</v>
      </c>
      <c r="J2175" s="20">
        <v>15</v>
      </c>
      <c r="K2175" s="20">
        <v>0</v>
      </c>
      <c r="L2175" s="156">
        <v>40168</v>
      </c>
      <c r="N2175" s="19">
        <v>4</v>
      </c>
      <c r="O2175" s="20">
        <v>15</v>
      </c>
      <c r="P2175" s="20">
        <v>15</v>
      </c>
      <c r="Q2175" s="20">
        <v>0</v>
      </c>
      <c r="R2175" s="20">
        <v>15</v>
      </c>
      <c r="S2175" s="4">
        <v>0</v>
      </c>
      <c r="T2175" s="4">
        <v>0</v>
      </c>
      <c r="U2175" s="153">
        <v>40168</v>
      </c>
      <c r="V2175" s="106">
        <v>4</v>
      </c>
      <c r="W2175" s="20">
        <v>15</v>
      </c>
      <c r="X2175" s="437" t="str">
        <f t="shared" si="254"/>
        <v>OK</v>
      </c>
      <c r="Y2175" s="334">
        <f t="shared" si="257"/>
        <v>0</v>
      </c>
      <c r="Z2175" s="20" t="str">
        <f t="shared" si="255"/>
        <v>Credial - 2227</v>
      </c>
      <c r="AA2175" s="75">
        <v>40175</v>
      </c>
      <c r="AB2175" s="1220"/>
      <c r="AC2175" s="147">
        <f t="shared" si="258"/>
        <v>10</v>
      </c>
      <c r="AD2175" s="20" t="str">
        <f t="shared" si="259"/>
        <v>OK</v>
      </c>
      <c r="AE2175" s="20"/>
      <c r="AF2175" s="20" t="e">
        <f>IF(#REF!="","",AA2175-#REF!)</f>
        <v>#REF!</v>
      </c>
      <c r="AG2175" s="97"/>
      <c r="AH2175" s="62"/>
      <c r="AI2175"/>
      <c r="AJ2175"/>
    </row>
    <row r="2176" spans="1:36" s="32" customFormat="1" hidden="1" outlineLevel="1" x14ac:dyDescent="0.2">
      <c r="A2176"/>
      <c r="B2176" s="224">
        <v>5</v>
      </c>
      <c r="C2176" s="383">
        <v>362</v>
      </c>
      <c r="D2176" s="20" t="s">
        <v>73</v>
      </c>
      <c r="E2176" s="225">
        <v>40165</v>
      </c>
      <c r="F2176"/>
      <c r="G2176" s="19">
        <v>5</v>
      </c>
      <c r="H2176" s="20">
        <v>362</v>
      </c>
      <c r="I2176" s="20">
        <v>362</v>
      </c>
      <c r="J2176" s="20">
        <v>362</v>
      </c>
      <c r="K2176" s="20">
        <v>0</v>
      </c>
      <c r="L2176" s="156">
        <v>40168</v>
      </c>
      <c r="N2176" s="19">
        <v>5</v>
      </c>
      <c r="O2176" s="20">
        <v>362</v>
      </c>
      <c r="P2176" s="20">
        <v>362</v>
      </c>
      <c r="Q2176" s="20">
        <v>0</v>
      </c>
      <c r="R2176" s="20">
        <v>362</v>
      </c>
      <c r="S2176" s="4">
        <v>0</v>
      </c>
      <c r="T2176" s="4">
        <v>0</v>
      </c>
      <c r="U2176" s="153">
        <v>40168</v>
      </c>
      <c r="V2176" s="106">
        <v>5</v>
      </c>
      <c r="W2176" s="20">
        <v>362</v>
      </c>
      <c r="X2176" s="437" t="str">
        <f t="shared" si="254"/>
        <v>OK</v>
      </c>
      <c r="Y2176" s="334">
        <f t="shared" si="257"/>
        <v>0</v>
      </c>
      <c r="Z2176" s="20" t="str">
        <f t="shared" si="255"/>
        <v>Ikea - 2228</v>
      </c>
      <c r="AA2176" s="75">
        <v>40175</v>
      </c>
      <c r="AB2176" s="1220"/>
      <c r="AC2176" s="147">
        <f t="shared" si="258"/>
        <v>10</v>
      </c>
      <c r="AD2176" s="20" t="str">
        <f t="shared" si="259"/>
        <v>OK</v>
      </c>
      <c r="AE2176" s="20"/>
      <c r="AF2176" s="20" t="e">
        <f>IF(#REF!="","",AA2176-#REF!)</f>
        <v>#REF!</v>
      </c>
      <c r="AG2176" s="97"/>
      <c r="AH2176" s="62"/>
      <c r="AI2176"/>
      <c r="AJ2176"/>
    </row>
    <row r="2177" spans="1:36" s="32" customFormat="1" hidden="1" outlineLevel="1" x14ac:dyDescent="0.2">
      <c r="A2177"/>
      <c r="B2177" s="224">
        <v>6</v>
      </c>
      <c r="C2177" s="383">
        <v>4</v>
      </c>
      <c r="D2177" s="20" t="s">
        <v>79</v>
      </c>
      <c r="E2177" s="225">
        <v>40165</v>
      </c>
      <c r="F2177"/>
      <c r="G2177" s="19">
        <v>6</v>
      </c>
      <c r="H2177" s="20">
        <v>4</v>
      </c>
      <c r="I2177" s="20">
        <v>4</v>
      </c>
      <c r="J2177" s="20">
        <v>4</v>
      </c>
      <c r="K2177" s="20">
        <v>0</v>
      </c>
      <c r="L2177" s="156">
        <v>40168</v>
      </c>
      <c r="N2177" s="19">
        <v>6</v>
      </c>
      <c r="O2177" s="20">
        <v>4</v>
      </c>
      <c r="P2177" s="20">
        <v>4</v>
      </c>
      <c r="Q2177" s="20">
        <v>0</v>
      </c>
      <c r="R2177" s="20">
        <v>4</v>
      </c>
      <c r="S2177" s="4">
        <v>0</v>
      </c>
      <c r="T2177" s="4">
        <v>0</v>
      </c>
      <c r="U2177" s="153">
        <v>40168</v>
      </c>
      <c r="V2177" s="106">
        <v>6</v>
      </c>
      <c r="W2177" s="20">
        <v>4</v>
      </c>
      <c r="X2177" s="437" t="str">
        <f t="shared" si="254"/>
        <v>OK</v>
      </c>
      <c r="Y2177" s="334">
        <f t="shared" si="257"/>
        <v>0</v>
      </c>
      <c r="Z2177" s="20" t="str">
        <f t="shared" si="255"/>
        <v>Moviflor - 2229</v>
      </c>
      <c r="AA2177" s="75">
        <v>40175</v>
      </c>
      <c r="AB2177" s="1220"/>
      <c r="AC2177" s="147">
        <f t="shared" si="258"/>
        <v>10</v>
      </c>
      <c r="AD2177" s="20" t="str">
        <f t="shared" si="259"/>
        <v>OK</v>
      </c>
      <c r="AE2177" s="20"/>
      <c r="AF2177" s="20" t="e">
        <f>IF(#REF!="","",AA2177-#REF!)</f>
        <v>#REF!</v>
      </c>
      <c r="AG2177" s="97"/>
      <c r="AH2177" s="62"/>
      <c r="AI2177"/>
      <c r="AJ2177"/>
    </row>
    <row r="2178" spans="1:36" s="32" customFormat="1" hidden="1" outlineLevel="1" x14ac:dyDescent="0.2">
      <c r="A2178"/>
      <c r="B2178" s="224">
        <v>7</v>
      </c>
      <c r="C2178" s="383">
        <v>212</v>
      </c>
      <c r="D2178" s="20" t="s">
        <v>74</v>
      </c>
      <c r="E2178" s="225">
        <v>40165</v>
      </c>
      <c r="F2178"/>
      <c r="G2178" s="19">
        <v>7</v>
      </c>
      <c r="H2178" s="20">
        <v>212</v>
      </c>
      <c r="I2178" s="20">
        <v>212</v>
      </c>
      <c r="J2178" s="20">
        <v>212</v>
      </c>
      <c r="K2178" s="20">
        <v>0</v>
      </c>
      <c r="L2178" s="156">
        <v>40168</v>
      </c>
      <c r="N2178" s="19">
        <v>7</v>
      </c>
      <c r="O2178" s="20">
        <v>212</v>
      </c>
      <c r="P2178" s="20">
        <v>212</v>
      </c>
      <c r="Q2178" s="20">
        <v>0</v>
      </c>
      <c r="R2178" s="20">
        <v>212</v>
      </c>
      <c r="S2178" s="4">
        <v>0</v>
      </c>
      <c r="T2178" s="4">
        <v>0</v>
      </c>
      <c r="U2178" s="153">
        <v>40168</v>
      </c>
      <c r="V2178" s="106">
        <v>7</v>
      </c>
      <c r="W2178" s="20">
        <v>212</v>
      </c>
      <c r="X2178" s="437" t="str">
        <f t="shared" si="254"/>
        <v>OK</v>
      </c>
      <c r="Y2178" s="334">
        <f t="shared" si="257"/>
        <v>0</v>
      </c>
      <c r="Z2178" s="20" t="str">
        <f t="shared" si="255"/>
        <v>Conforama - 2230</v>
      </c>
      <c r="AA2178" s="75">
        <v>40177</v>
      </c>
      <c r="AB2178" s="1220"/>
      <c r="AC2178" s="147">
        <f t="shared" si="258"/>
        <v>12</v>
      </c>
      <c r="AD2178" s="20" t="str">
        <f t="shared" si="259"/>
        <v>OK</v>
      </c>
      <c r="AE2178" s="20"/>
      <c r="AF2178" s="20" t="e">
        <f>IF(#REF!="","",AA2178-#REF!)</f>
        <v>#REF!</v>
      </c>
      <c r="AG2178" s="97"/>
      <c r="AH2178" s="62"/>
      <c r="AI2178"/>
      <c r="AJ2178"/>
    </row>
    <row r="2179" spans="1:36" s="32" customFormat="1" hidden="1" outlineLevel="1" x14ac:dyDescent="0.2">
      <c r="A2179"/>
      <c r="B2179" s="224">
        <v>8</v>
      </c>
      <c r="C2179" s="383">
        <v>32</v>
      </c>
      <c r="D2179" s="20" t="s">
        <v>75</v>
      </c>
      <c r="E2179" s="225">
        <v>40165</v>
      </c>
      <c r="F2179"/>
      <c r="G2179" s="19">
        <v>8</v>
      </c>
      <c r="H2179" s="20">
        <v>32</v>
      </c>
      <c r="I2179" s="20">
        <v>32</v>
      </c>
      <c r="J2179" s="20">
        <v>32</v>
      </c>
      <c r="K2179" s="20">
        <v>0</v>
      </c>
      <c r="L2179" s="156">
        <v>40168</v>
      </c>
      <c r="N2179" s="19">
        <v>8</v>
      </c>
      <c r="O2179" s="20">
        <v>32</v>
      </c>
      <c r="P2179" s="20">
        <v>32</v>
      </c>
      <c r="Q2179" s="20">
        <v>0</v>
      </c>
      <c r="R2179" s="20">
        <v>32</v>
      </c>
      <c r="S2179" s="4">
        <v>0</v>
      </c>
      <c r="T2179" s="4">
        <v>0</v>
      </c>
      <c r="U2179" s="153">
        <v>40168</v>
      </c>
      <c r="V2179" s="106">
        <v>8</v>
      </c>
      <c r="W2179" s="20">
        <v>32</v>
      </c>
      <c r="X2179" s="437" t="str">
        <f t="shared" si="254"/>
        <v>OK</v>
      </c>
      <c r="Y2179" s="334">
        <f t="shared" si="257"/>
        <v>0</v>
      </c>
      <c r="Z2179" s="20" t="str">
        <f t="shared" si="255"/>
        <v>Euronics - 2231</v>
      </c>
      <c r="AA2179" s="75">
        <v>40175</v>
      </c>
      <c r="AB2179" s="1220"/>
      <c r="AC2179" s="147">
        <f t="shared" si="258"/>
        <v>10</v>
      </c>
      <c r="AD2179" s="20" t="str">
        <f t="shared" si="259"/>
        <v>OK</v>
      </c>
      <c r="AE2179" s="20"/>
      <c r="AF2179" s="20" t="e">
        <f>IF(#REF!="","",AA2179-#REF!)</f>
        <v>#REF!</v>
      </c>
      <c r="AG2179" s="97"/>
      <c r="AH2179" s="62"/>
      <c r="AI2179"/>
      <c r="AJ2179"/>
    </row>
    <row r="2180" spans="1:36" s="32" customFormat="1" hidden="1" outlineLevel="1" x14ac:dyDescent="0.2">
      <c r="A2180"/>
      <c r="B2180" s="224">
        <v>9</v>
      </c>
      <c r="C2180" s="383">
        <v>5</v>
      </c>
      <c r="D2180" s="20" t="s">
        <v>76</v>
      </c>
      <c r="E2180" s="225">
        <v>40165</v>
      </c>
      <c r="F2180"/>
      <c r="G2180" s="19">
        <v>9</v>
      </c>
      <c r="H2180" s="20">
        <v>5</v>
      </c>
      <c r="I2180" s="20">
        <v>5</v>
      </c>
      <c r="J2180" s="20">
        <v>5</v>
      </c>
      <c r="K2180" s="20">
        <v>0</v>
      </c>
      <c r="L2180" s="156">
        <v>40168</v>
      </c>
      <c r="N2180" s="19">
        <v>9</v>
      </c>
      <c r="O2180" s="20">
        <v>5</v>
      </c>
      <c r="P2180" s="20">
        <v>5</v>
      </c>
      <c r="Q2180" s="20">
        <v>0</v>
      </c>
      <c r="R2180" s="20">
        <v>5</v>
      </c>
      <c r="S2180" s="4">
        <v>0</v>
      </c>
      <c r="T2180" s="4">
        <v>0</v>
      </c>
      <c r="U2180" s="153">
        <v>40168</v>
      </c>
      <c r="V2180" s="106">
        <v>9</v>
      </c>
      <c r="W2180" s="20">
        <v>5</v>
      </c>
      <c r="X2180" s="437" t="str">
        <f t="shared" si="254"/>
        <v>OK</v>
      </c>
      <c r="Y2180" s="334">
        <f t="shared" si="257"/>
        <v>0</v>
      </c>
      <c r="Z2180" s="20" t="str">
        <f t="shared" si="255"/>
        <v>Tien 21 - 2232</v>
      </c>
      <c r="AA2180" s="75">
        <v>40175</v>
      </c>
      <c r="AB2180" s="1220"/>
      <c r="AC2180" s="147">
        <f t="shared" si="258"/>
        <v>10</v>
      </c>
      <c r="AD2180" s="20" t="str">
        <f t="shared" si="259"/>
        <v>OK</v>
      </c>
      <c r="AE2180" s="20"/>
      <c r="AF2180" s="20" t="e">
        <f>IF(#REF!="","",AA2180-#REF!)</f>
        <v>#REF!</v>
      </c>
      <c r="AG2180" s="97"/>
      <c r="AH2180" s="62"/>
      <c r="AI2180"/>
      <c r="AJ2180"/>
    </row>
    <row r="2181" spans="1:36" s="32" customFormat="1" hidden="1" outlineLevel="1" x14ac:dyDescent="0.2">
      <c r="A2181"/>
      <c r="B2181" s="235">
        <v>10</v>
      </c>
      <c r="C2181" s="404">
        <v>4</v>
      </c>
      <c r="D2181" s="21" t="s">
        <v>77</v>
      </c>
      <c r="E2181" s="225">
        <v>40165</v>
      </c>
      <c r="F2181"/>
      <c r="G2181" s="22">
        <v>10</v>
      </c>
      <c r="H2181" s="21">
        <v>4</v>
      </c>
      <c r="I2181" s="21">
        <v>4</v>
      </c>
      <c r="J2181" s="21">
        <v>4</v>
      </c>
      <c r="K2181" s="21">
        <v>0</v>
      </c>
      <c r="L2181" s="157">
        <v>40168</v>
      </c>
      <c r="N2181" s="22">
        <v>10</v>
      </c>
      <c r="O2181" s="21">
        <v>4</v>
      </c>
      <c r="P2181" s="21">
        <v>4</v>
      </c>
      <c r="Q2181" s="21">
        <v>0</v>
      </c>
      <c r="R2181" s="21">
        <v>4</v>
      </c>
      <c r="S2181" s="14">
        <v>0</v>
      </c>
      <c r="T2181" s="14">
        <v>0</v>
      </c>
      <c r="U2181" s="153">
        <v>40168</v>
      </c>
      <c r="V2181" s="108">
        <v>10</v>
      </c>
      <c r="W2181" s="21">
        <v>4</v>
      </c>
      <c r="X2181" s="437" t="str">
        <f t="shared" si="254"/>
        <v>OK</v>
      </c>
      <c r="Y2181" s="334">
        <f t="shared" si="257"/>
        <v>0</v>
      </c>
      <c r="Z2181" s="21" t="str">
        <f t="shared" si="255"/>
        <v>Confort - 2233</v>
      </c>
      <c r="AA2181" s="75">
        <v>40175</v>
      </c>
      <c r="AB2181" s="1221"/>
      <c r="AC2181" s="147">
        <f t="shared" si="258"/>
        <v>10</v>
      </c>
      <c r="AD2181" s="20" t="str">
        <f t="shared" si="259"/>
        <v>OK</v>
      </c>
      <c r="AE2181" s="20"/>
      <c r="AF2181" s="20" t="e">
        <f>IF(#REF!="","",AA2181-#REF!)</f>
        <v>#REF!</v>
      </c>
      <c r="AG2181" s="97"/>
      <c r="AH2181" s="62"/>
      <c r="AI2181"/>
      <c r="AJ2181"/>
    </row>
    <row r="2182" spans="1:36" s="32" customFormat="1" hidden="1" outlineLevel="1" x14ac:dyDescent="0.2">
      <c r="A2182"/>
      <c r="B2182" s="224">
        <v>1</v>
      </c>
      <c r="C2182" s="383">
        <v>33</v>
      </c>
      <c r="D2182" s="20" t="s">
        <v>67</v>
      </c>
      <c r="E2182" s="225">
        <v>40175</v>
      </c>
      <c r="F2182"/>
      <c r="G2182" s="19">
        <v>1</v>
      </c>
      <c r="H2182" s="20">
        <v>33</v>
      </c>
      <c r="I2182" s="20">
        <v>33</v>
      </c>
      <c r="J2182" s="20">
        <v>33</v>
      </c>
      <c r="K2182" s="20">
        <v>0</v>
      </c>
      <c r="L2182" s="156">
        <v>40176</v>
      </c>
      <c r="N2182" s="19">
        <v>1</v>
      </c>
      <c r="O2182" s="20">
        <v>33</v>
      </c>
      <c r="P2182" s="20">
        <v>33</v>
      </c>
      <c r="Q2182" s="20">
        <v>0</v>
      </c>
      <c r="R2182" s="20">
        <v>33</v>
      </c>
      <c r="S2182" s="4">
        <v>0</v>
      </c>
      <c r="T2182" s="4">
        <v>0</v>
      </c>
      <c r="U2182" s="153">
        <v>40176</v>
      </c>
      <c r="V2182" s="106">
        <v>1</v>
      </c>
      <c r="W2182" s="20">
        <v>33</v>
      </c>
      <c r="X2182" s="437" t="str">
        <f t="shared" si="254"/>
        <v>OK</v>
      </c>
      <c r="Y2182" s="334">
        <f t="shared" si="257"/>
        <v>0</v>
      </c>
      <c r="Z2182" s="20" t="str">
        <f t="shared" si="255"/>
        <v>White - 2213</v>
      </c>
      <c r="AA2182" s="75">
        <v>40184</v>
      </c>
      <c r="AB2182" s="317">
        <f>+SUM(W2182:W2191)</f>
        <v>740</v>
      </c>
      <c r="AC2182" s="147">
        <f t="shared" si="258"/>
        <v>8</v>
      </c>
      <c r="AD2182" s="20" t="str">
        <f t="shared" si="259"/>
        <v>OK</v>
      </c>
      <c r="AE2182" s="20"/>
      <c r="AF2182" s="20" t="e">
        <f>IF(#REF!="","",AA2182-#REF!)</f>
        <v>#REF!</v>
      </c>
      <c r="AG2182" s="97"/>
      <c r="AH2182" s="62"/>
      <c r="AI2182"/>
      <c r="AJ2182"/>
    </row>
    <row r="2183" spans="1:36" s="32" customFormat="1" hidden="1" outlineLevel="1" x14ac:dyDescent="0.2">
      <c r="A2183"/>
      <c r="B2183" s="224">
        <v>2</v>
      </c>
      <c r="C2183" s="383">
        <v>2</v>
      </c>
      <c r="D2183" s="20" t="s">
        <v>68</v>
      </c>
      <c r="E2183" s="225">
        <v>40175</v>
      </c>
      <c r="F2183"/>
      <c r="G2183" s="19">
        <v>2</v>
      </c>
      <c r="H2183" s="20">
        <v>2</v>
      </c>
      <c r="I2183" s="20">
        <v>2</v>
      </c>
      <c r="J2183" s="20">
        <v>2</v>
      </c>
      <c r="K2183" s="20">
        <v>0</v>
      </c>
      <c r="L2183" s="156">
        <v>40176</v>
      </c>
      <c r="N2183" s="19">
        <v>2</v>
      </c>
      <c r="O2183" s="20">
        <v>2</v>
      </c>
      <c r="P2183" s="20">
        <v>2</v>
      </c>
      <c r="Q2183" s="20">
        <v>0</v>
      </c>
      <c r="R2183" s="20">
        <v>2</v>
      </c>
      <c r="S2183" s="4">
        <v>0</v>
      </c>
      <c r="T2183" s="4">
        <v>0</v>
      </c>
      <c r="U2183" s="153">
        <v>40176</v>
      </c>
      <c r="V2183" s="106">
        <v>2</v>
      </c>
      <c r="W2183" s="20">
        <v>2</v>
      </c>
      <c r="X2183" s="437" t="str">
        <f t="shared" si="254"/>
        <v>OK</v>
      </c>
      <c r="Y2183" s="334">
        <f t="shared" si="257"/>
        <v>0</v>
      </c>
      <c r="Z2183" s="20" t="str">
        <f t="shared" si="255"/>
        <v>Green - 2214</v>
      </c>
      <c r="AA2183" s="75">
        <v>40184</v>
      </c>
      <c r="AB2183" s="318"/>
      <c r="AC2183" s="147">
        <f t="shared" si="258"/>
        <v>8</v>
      </c>
      <c r="AD2183" s="20" t="str">
        <f t="shared" ref="AD2183:AD2192" si="260">IF(AA2183&gt;0,"OK","Pendente")</f>
        <v>OK</v>
      </c>
      <c r="AE2183" s="20"/>
      <c r="AF2183" s="20" t="e">
        <f>IF(#REF!="","",AA2183-#REF!)</f>
        <v>#REF!</v>
      </c>
      <c r="AG2183" s="97"/>
      <c r="AH2183" s="62"/>
      <c r="AI2183"/>
      <c r="AJ2183"/>
    </row>
    <row r="2184" spans="1:36" s="32" customFormat="1" hidden="1" outlineLevel="1" x14ac:dyDescent="0.2">
      <c r="A2184"/>
      <c r="B2184" s="224">
        <v>3</v>
      </c>
      <c r="C2184" s="383">
        <v>51</v>
      </c>
      <c r="D2184" s="20" t="s">
        <v>69</v>
      </c>
      <c r="E2184" s="225">
        <v>40175</v>
      </c>
      <c r="F2184"/>
      <c r="G2184" s="19">
        <v>3</v>
      </c>
      <c r="H2184" s="20">
        <v>51</v>
      </c>
      <c r="I2184" s="20">
        <v>51</v>
      </c>
      <c r="J2184" s="20">
        <v>51</v>
      </c>
      <c r="K2184" s="20">
        <v>0</v>
      </c>
      <c r="L2184" s="156">
        <v>40176</v>
      </c>
      <c r="N2184" s="19">
        <v>3</v>
      </c>
      <c r="O2184" s="20">
        <v>51</v>
      </c>
      <c r="P2184" s="20">
        <v>51</v>
      </c>
      <c r="Q2184" s="20">
        <v>0</v>
      </c>
      <c r="R2184" s="20">
        <v>51</v>
      </c>
      <c r="S2184" s="4">
        <v>0</v>
      </c>
      <c r="T2184" s="4">
        <v>0</v>
      </c>
      <c r="U2184" s="153">
        <v>40176</v>
      </c>
      <c r="V2184" s="106">
        <v>3</v>
      </c>
      <c r="W2184" s="20">
        <v>51</v>
      </c>
      <c r="X2184" s="437" t="str">
        <f t="shared" ref="X2184:X2247" si="261">IF(C2184=W2184,"OK",IF(W2184=R2184,"ERRO",IF(W2184="","KO",IF(W2184=J2184,"ERRO"))))</f>
        <v>OK</v>
      </c>
      <c r="Y2184" s="334">
        <f t="shared" si="257"/>
        <v>0</v>
      </c>
      <c r="Z2184" s="20" t="str">
        <f t="shared" si="255"/>
        <v>Black - 2215</v>
      </c>
      <c r="AA2184" s="75">
        <v>40184</v>
      </c>
      <c r="AB2184" s="318"/>
      <c r="AC2184" s="147">
        <f t="shared" si="258"/>
        <v>8</v>
      </c>
      <c r="AD2184" s="20" t="str">
        <f t="shared" si="260"/>
        <v>OK</v>
      </c>
      <c r="AE2184" s="20"/>
      <c r="AF2184" s="20" t="e">
        <f>IF(#REF!="","",AA2184-#REF!)</f>
        <v>#REF!</v>
      </c>
      <c r="AG2184" s="97"/>
      <c r="AH2184" s="62"/>
      <c r="AI2184"/>
      <c r="AJ2184"/>
    </row>
    <row r="2185" spans="1:36" s="32" customFormat="1" hidden="1" outlineLevel="1" x14ac:dyDescent="0.2">
      <c r="A2185"/>
      <c r="B2185" s="224">
        <v>4</v>
      </c>
      <c r="C2185" s="383">
        <v>14</v>
      </c>
      <c r="D2185" s="20" t="s">
        <v>72</v>
      </c>
      <c r="E2185" s="225">
        <v>40175</v>
      </c>
      <c r="F2185"/>
      <c r="G2185" s="19">
        <v>4</v>
      </c>
      <c r="H2185" s="20">
        <v>14</v>
      </c>
      <c r="I2185" s="20">
        <v>14</v>
      </c>
      <c r="J2185" s="20">
        <v>14</v>
      </c>
      <c r="K2185" s="20">
        <v>0</v>
      </c>
      <c r="L2185" s="156">
        <v>40176</v>
      </c>
      <c r="N2185" s="19">
        <v>4</v>
      </c>
      <c r="O2185" s="20">
        <v>14</v>
      </c>
      <c r="P2185" s="20">
        <v>14</v>
      </c>
      <c r="Q2185" s="20">
        <v>0</v>
      </c>
      <c r="R2185" s="20">
        <v>14</v>
      </c>
      <c r="S2185" s="4">
        <v>0</v>
      </c>
      <c r="T2185" s="4">
        <v>0</v>
      </c>
      <c r="U2185" s="153">
        <v>40176</v>
      </c>
      <c r="V2185" s="106">
        <v>4</v>
      </c>
      <c r="W2185" s="20">
        <v>14</v>
      </c>
      <c r="X2185" s="437" t="str">
        <f t="shared" si="261"/>
        <v>OK</v>
      </c>
      <c r="Y2185" s="334">
        <f t="shared" si="257"/>
        <v>0</v>
      </c>
      <c r="Z2185" s="20" t="str">
        <f t="shared" si="255"/>
        <v>Credial - 2227</v>
      </c>
      <c r="AA2185" s="75">
        <v>40184</v>
      </c>
      <c r="AB2185" s="318"/>
      <c r="AC2185" s="147">
        <f t="shared" si="258"/>
        <v>8</v>
      </c>
      <c r="AD2185" s="20" t="str">
        <f t="shared" si="260"/>
        <v>OK</v>
      </c>
      <c r="AE2185" s="20"/>
      <c r="AF2185" s="20" t="e">
        <f>IF(#REF!="","",AA2185-#REF!)</f>
        <v>#REF!</v>
      </c>
      <c r="AG2185" s="97"/>
      <c r="AH2185" s="62"/>
      <c r="AI2185"/>
      <c r="AJ2185"/>
    </row>
    <row r="2186" spans="1:36" s="32" customFormat="1" hidden="1" outlineLevel="1" x14ac:dyDescent="0.2">
      <c r="A2186"/>
      <c r="B2186" s="224">
        <v>5</v>
      </c>
      <c r="C2186" s="383">
        <v>319</v>
      </c>
      <c r="D2186" s="20" t="s">
        <v>73</v>
      </c>
      <c r="E2186" s="225">
        <v>40175</v>
      </c>
      <c r="F2186"/>
      <c r="G2186" s="19">
        <v>5</v>
      </c>
      <c r="H2186" s="20">
        <v>319</v>
      </c>
      <c r="I2186" s="20">
        <v>319</v>
      </c>
      <c r="J2186" s="20">
        <v>319</v>
      </c>
      <c r="K2186" s="20">
        <v>0</v>
      </c>
      <c r="L2186" s="156">
        <v>40176</v>
      </c>
      <c r="N2186" s="19">
        <v>5</v>
      </c>
      <c r="O2186" s="20">
        <v>319</v>
      </c>
      <c r="P2186" s="20">
        <v>319</v>
      </c>
      <c r="Q2186" s="20">
        <v>0</v>
      </c>
      <c r="R2186" s="20">
        <v>319</v>
      </c>
      <c r="S2186" s="4">
        <v>0</v>
      </c>
      <c r="T2186" s="4">
        <v>0</v>
      </c>
      <c r="U2186" s="153">
        <v>40176</v>
      </c>
      <c r="V2186" s="106">
        <v>5</v>
      </c>
      <c r="W2186" s="20">
        <v>319</v>
      </c>
      <c r="X2186" s="437" t="str">
        <f t="shared" si="261"/>
        <v>OK</v>
      </c>
      <c r="Y2186" s="334">
        <f t="shared" si="257"/>
        <v>0</v>
      </c>
      <c r="Z2186" s="20" t="str">
        <f t="shared" si="255"/>
        <v>Ikea - 2228</v>
      </c>
      <c r="AA2186" s="75">
        <v>40184</v>
      </c>
      <c r="AB2186" s="318"/>
      <c r="AC2186" s="147">
        <f t="shared" si="258"/>
        <v>8</v>
      </c>
      <c r="AD2186" s="20" t="str">
        <f t="shared" si="260"/>
        <v>OK</v>
      </c>
      <c r="AE2186" s="20"/>
      <c r="AF2186" s="20" t="e">
        <f>IF(#REF!="","",AA2186-#REF!)</f>
        <v>#REF!</v>
      </c>
      <c r="AG2186" s="97"/>
      <c r="AH2186" s="62"/>
      <c r="AI2186"/>
      <c r="AJ2186"/>
    </row>
    <row r="2187" spans="1:36" s="32" customFormat="1" hidden="1" outlineLevel="1" x14ac:dyDescent="0.2">
      <c r="A2187"/>
      <c r="B2187" s="224">
        <v>6</v>
      </c>
      <c r="C2187" s="383">
        <v>5</v>
      </c>
      <c r="D2187" s="20" t="s">
        <v>79</v>
      </c>
      <c r="E2187" s="225">
        <v>40175</v>
      </c>
      <c r="F2187"/>
      <c r="G2187" s="19">
        <v>6</v>
      </c>
      <c r="H2187" s="20">
        <v>5</v>
      </c>
      <c r="I2187" s="20">
        <v>5</v>
      </c>
      <c r="J2187" s="20">
        <v>5</v>
      </c>
      <c r="K2187" s="20">
        <v>0</v>
      </c>
      <c r="L2187" s="156">
        <v>40176</v>
      </c>
      <c r="N2187" s="19">
        <v>6</v>
      </c>
      <c r="O2187" s="20">
        <v>5</v>
      </c>
      <c r="P2187" s="20">
        <v>5</v>
      </c>
      <c r="Q2187" s="20">
        <v>0</v>
      </c>
      <c r="R2187" s="20">
        <v>5</v>
      </c>
      <c r="S2187" s="4">
        <v>0</v>
      </c>
      <c r="T2187" s="4">
        <v>0</v>
      </c>
      <c r="U2187" s="153">
        <v>40176</v>
      </c>
      <c r="V2187" s="106">
        <v>6</v>
      </c>
      <c r="W2187" s="20">
        <v>5</v>
      </c>
      <c r="X2187" s="437" t="str">
        <f t="shared" si="261"/>
        <v>OK</v>
      </c>
      <c r="Y2187" s="334">
        <f t="shared" si="257"/>
        <v>0</v>
      </c>
      <c r="Z2187" s="20" t="str">
        <f t="shared" si="255"/>
        <v>Moviflor - 2229</v>
      </c>
      <c r="AA2187" s="75">
        <v>40184</v>
      </c>
      <c r="AB2187" s="318"/>
      <c r="AC2187" s="147">
        <f t="shared" si="258"/>
        <v>8</v>
      </c>
      <c r="AD2187" s="20" t="str">
        <f t="shared" si="260"/>
        <v>OK</v>
      </c>
      <c r="AE2187" s="20"/>
      <c r="AF2187" s="20" t="e">
        <f>IF(#REF!="","",AA2187-#REF!)</f>
        <v>#REF!</v>
      </c>
      <c r="AG2187" s="97"/>
      <c r="AH2187" s="62"/>
      <c r="AI2187"/>
      <c r="AJ2187"/>
    </row>
    <row r="2188" spans="1:36" s="32" customFormat="1" hidden="1" outlineLevel="1" x14ac:dyDescent="0.2">
      <c r="A2188"/>
      <c r="B2188" s="224">
        <v>7</v>
      </c>
      <c r="C2188" s="383">
        <v>283</v>
      </c>
      <c r="D2188" s="20" t="s">
        <v>74</v>
      </c>
      <c r="E2188" s="225">
        <v>40175</v>
      </c>
      <c r="F2188"/>
      <c r="G2188" s="19">
        <v>7</v>
      </c>
      <c r="H2188" s="20">
        <v>283</v>
      </c>
      <c r="I2188" s="20">
        <v>283</v>
      </c>
      <c r="J2188" s="20">
        <v>283</v>
      </c>
      <c r="K2188" s="20">
        <v>0</v>
      </c>
      <c r="L2188" s="156">
        <v>40176</v>
      </c>
      <c r="N2188" s="19">
        <v>7</v>
      </c>
      <c r="O2188" s="20">
        <v>283</v>
      </c>
      <c r="P2188" s="20">
        <v>283</v>
      </c>
      <c r="Q2188" s="20">
        <v>0</v>
      </c>
      <c r="R2188" s="20">
        <v>283</v>
      </c>
      <c r="S2188" s="4">
        <v>0</v>
      </c>
      <c r="T2188" s="4">
        <v>0</v>
      </c>
      <c r="U2188" s="153">
        <v>40176</v>
      </c>
      <c r="V2188" s="106">
        <v>7</v>
      </c>
      <c r="W2188" s="20">
        <v>283</v>
      </c>
      <c r="X2188" s="437" t="str">
        <f t="shared" si="261"/>
        <v>OK</v>
      </c>
      <c r="Y2188" s="334">
        <f t="shared" si="257"/>
        <v>0</v>
      </c>
      <c r="Z2188" s="20" t="str">
        <f>IF(D2188="","",D2188)</f>
        <v>Conforama - 2230</v>
      </c>
      <c r="AA2188" s="75">
        <v>40184</v>
      </c>
      <c r="AB2188" s="318"/>
      <c r="AC2188" s="147">
        <f t="shared" si="258"/>
        <v>8</v>
      </c>
      <c r="AD2188" s="20" t="str">
        <f t="shared" si="260"/>
        <v>OK</v>
      </c>
      <c r="AE2188" s="20"/>
      <c r="AF2188" s="20" t="e">
        <f>IF(#REF!="","",AA2188-#REF!)</f>
        <v>#REF!</v>
      </c>
      <c r="AG2188" s="97"/>
      <c r="AH2188" s="62"/>
      <c r="AI2188"/>
      <c r="AJ2188"/>
    </row>
    <row r="2189" spans="1:36" s="32" customFormat="1" hidden="1" outlineLevel="1" x14ac:dyDescent="0.2">
      <c r="A2189"/>
      <c r="B2189" s="224">
        <v>8</v>
      </c>
      <c r="C2189" s="383">
        <v>23</v>
      </c>
      <c r="D2189" s="20" t="s">
        <v>75</v>
      </c>
      <c r="E2189" s="225">
        <v>40175</v>
      </c>
      <c r="F2189"/>
      <c r="G2189" s="19">
        <v>8</v>
      </c>
      <c r="H2189" s="20">
        <v>23</v>
      </c>
      <c r="I2189" s="20">
        <v>23</v>
      </c>
      <c r="J2189" s="20">
        <v>23</v>
      </c>
      <c r="K2189" s="20">
        <v>0</v>
      </c>
      <c r="L2189" s="156">
        <v>40176</v>
      </c>
      <c r="N2189" s="19">
        <v>8</v>
      </c>
      <c r="O2189" s="20">
        <v>23</v>
      </c>
      <c r="P2189" s="20">
        <v>23</v>
      </c>
      <c r="Q2189" s="20">
        <v>0</v>
      </c>
      <c r="R2189" s="20">
        <v>23</v>
      </c>
      <c r="S2189" s="4">
        <v>0</v>
      </c>
      <c r="T2189" s="4">
        <v>0</v>
      </c>
      <c r="U2189" s="153">
        <v>40176</v>
      </c>
      <c r="V2189" s="106">
        <v>7</v>
      </c>
      <c r="W2189" s="20">
        <v>23</v>
      </c>
      <c r="X2189" s="437" t="str">
        <f t="shared" si="261"/>
        <v>OK</v>
      </c>
      <c r="Y2189" s="334">
        <f t="shared" si="257"/>
        <v>0</v>
      </c>
      <c r="Z2189" s="20" t="str">
        <f>IF(D2189="","",D2189)</f>
        <v>Euronics - 2231</v>
      </c>
      <c r="AA2189" s="75">
        <v>40184</v>
      </c>
      <c r="AB2189" s="318"/>
      <c r="AC2189" s="147">
        <f t="shared" si="258"/>
        <v>8</v>
      </c>
      <c r="AD2189" s="20" t="str">
        <f t="shared" si="260"/>
        <v>OK</v>
      </c>
      <c r="AE2189" s="20"/>
      <c r="AF2189" s="20" t="e">
        <f>IF(#REF!="","",AA2189-#REF!)</f>
        <v>#REF!</v>
      </c>
      <c r="AG2189" s="97"/>
      <c r="AH2189" s="62"/>
      <c r="AI2189"/>
      <c r="AJ2189"/>
    </row>
    <row r="2190" spans="1:36" s="32" customFormat="1" hidden="1" outlineLevel="1" x14ac:dyDescent="0.2">
      <c r="A2190"/>
      <c r="B2190" s="224">
        <v>9</v>
      </c>
      <c r="C2190" s="383">
        <v>7</v>
      </c>
      <c r="D2190" s="20" t="s">
        <v>76</v>
      </c>
      <c r="E2190" s="225">
        <v>40175</v>
      </c>
      <c r="F2190"/>
      <c r="G2190" s="19">
        <v>9</v>
      </c>
      <c r="H2190" s="20">
        <v>7</v>
      </c>
      <c r="I2190" s="20">
        <v>7</v>
      </c>
      <c r="J2190" s="20">
        <v>7</v>
      </c>
      <c r="K2190" s="20">
        <v>0</v>
      </c>
      <c r="L2190" s="156">
        <v>40176</v>
      </c>
      <c r="N2190" s="19">
        <v>9</v>
      </c>
      <c r="O2190" s="20">
        <v>7</v>
      </c>
      <c r="P2190" s="20">
        <v>7</v>
      </c>
      <c r="Q2190" s="20">
        <v>0</v>
      </c>
      <c r="R2190" s="20">
        <v>7</v>
      </c>
      <c r="S2190" s="4">
        <v>0</v>
      </c>
      <c r="T2190" s="4">
        <v>0</v>
      </c>
      <c r="U2190" s="153">
        <v>40176</v>
      </c>
      <c r="V2190" s="106">
        <v>9</v>
      </c>
      <c r="W2190" s="20">
        <v>7</v>
      </c>
      <c r="X2190" s="437" t="str">
        <f t="shared" si="261"/>
        <v>OK</v>
      </c>
      <c r="Y2190" s="334">
        <f t="shared" si="257"/>
        <v>0</v>
      </c>
      <c r="Z2190" s="20" t="str">
        <f>IF(D2190="","",D2190)</f>
        <v>Tien 21 - 2232</v>
      </c>
      <c r="AA2190" s="75">
        <v>40184</v>
      </c>
      <c r="AB2190" s="318"/>
      <c r="AC2190" s="147">
        <f t="shared" si="258"/>
        <v>8</v>
      </c>
      <c r="AD2190" s="20" t="str">
        <f t="shared" si="260"/>
        <v>OK</v>
      </c>
      <c r="AE2190" s="20"/>
      <c r="AF2190" s="20" t="e">
        <f>IF(#REF!="","",AA2190-#REF!)</f>
        <v>#REF!</v>
      </c>
      <c r="AG2190" s="97"/>
      <c r="AH2190" s="62"/>
      <c r="AI2190"/>
      <c r="AJ2190"/>
    </row>
    <row r="2191" spans="1:36" s="32" customFormat="1" hidden="1" outlineLevel="1" x14ac:dyDescent="0.2">
      <c r="A2191"/>
      <c r="B2191" s="224">
        <v>10</v>
      </c>
      <c r="C2191" s="404">
        <v>3</v>
      </c>
      <c r="D2191" s="21" t="s">
        <v>77</v>
      </c>
      <c r="E2191" s="225">
        <v>40175</v>
      </c>
      <c r="F2191"/>
      <c r="G2191" s="22">
        <v>10</v>
      </c>
      <c r="H2191" s="21">
        <v>3</v>
      </c>
      <c r="I2191" s="21">
        <v>3</v>
      </c>
      <c r="J2191" s="21">
        <v>3</v>
      </c>
      <c r="K2191" s="21">
        <v>0</v>
      </c>
      <c r="L2191" s="157">
        <v>40176</v>
      </c>
      <c r="N2191" s="22">
        <v>10</v>
      </c>
      <c r="O2191" s="21">
        <v>3</v>
      </c>
      <c r="P2191" s="21">
        <v>3</v>
      </c>
      <c r="Q2191" s="21">
        <v>0</v>
      </c>
      <c r="R2191" s="21">
        <v>3</v>
      </c>
      <c r="S2191" s="14">
        <v>0</v>
      </c>
      <c r="T2191" s="14">
        <v>0</v>
      </c>
      <c r="U2191" s="153">
        <v>40176</v>
      </c>
      <c r="V2191" s="108">
        <v>10</v>
      </c>
      <c r="W2191" s="21">
        <v>3</v>
      </c>
      <c r="X2191" s="437" t="str">
        <f t="shared" si="261"/>
        <v>OK</v>
      </c>
      <c r="Y2191" s="334">
        <f t="shared" si="257"/>
        <v>0</v>
      </c>
      <c r="Z2191" s="21" t="str">
        <f>IF(D2191="","",D2191)</f>
        <v>Confort - 2233</v>
      </c>
      <c r="AA2191" s="75">
        <v>40184</v>
      </c>
      <c r="AB2191" s="319"/>
      <c r="AC2191" s="147">
        <f t="shared" si="258"/>
        <v>8</v>
      </c>
      <c r="AD2191" s="20" t="str">
        <f t="shared" si="260"/>
        <v>OK</v>
      </c>
      <c r="AE2191" s="20"/>
      <c r="AF2191" s="20" t="e">
        <f>IF(#REF!="","",AA2191-#REF!)</f>
        <v>#REF!</v>
      </c>
      <c r="AG2191" s="97"/>
      <c r="AH2191" s="62"/>
      <c r="AI2191"/>
      <c r="AJ2191"/>
    </row>
    <row r="2192" spans="1:36" s="32" customFormat="1" hidden="1" outlineLevel="1" collapsed="1" x14ac:dyDescent="0.2">
      <c r="A2192"/>
      <c r="B2192" s="224">
        <v>1</v>
      </c>
      <c r="C2192" s="383">
        <v>37</v>
      </c>
      <c r="D2192" s="20" t="s">
        <v>67</v>
      </c>
      <c r="E2192" s="225">
        <v>40182</v>
      </c>
      <c r="F2192"/>
      <c r="G2192" s="19">
        <v>1</v>
      </c>
      <c r="H2192" s="20">
        <v>37</v>
      </c>
      <c r="I2192" s="20">
        <v>37</v>
      </c>
      <c r="J2192" s="20">
        <v>37</v>
      </c>
      <c r="K2192" s="20">
        <v>0</v>
      </c>
      <c r="L2192" s="156">
        <v>40183</v>
      </c>
      <c r="N2192" s="19">
        <v>1</v>
      </c>
      <c r="O2192" s="20">
        <v>37</v>
      </c>
      <c r="P2192" s="20">
        <v>37</v>
      </c>
      <c r="Q2192" s="20">
        <v>0</v>
      </c>
      <c r="R2192" s="20">
        <v>37</v>
      </c>
      <c r="S2192" s="4">
        <v>0</v>
      </c>
      <c r="T2192" s="4">
        <v>0</v>
      </c>
      <c r="U2192" s="153">
        <v>40183</v>
      </c>
      <c r="V2192" s="19">
        <v>1</v>
      </c>
      <c r="W2192" s="20">
        <v>37</v>
      </c>
      <c r="X2192" s="437" t="str">
        <f t="shared" si="261"/>
        <v>OK</v>
      </c>
      <c r="Y2192" s="334">
        <f t="shared" si="257"/>
        <v>0</v>
      </c>
      <c r="Z2192" s="122" t="str">
        <f t="shared" ref="Z2192:Z2255" si="262">IF(D2192="","",D2192)</f>
        <v>White - 2213</v>
      </c>
      <c r="AA2192" s="75">
        <v>40189</v>
      </c>
      <c r="AB2192" s="317">
        <f>+SUM(W2192:W2201)</f>
        <v>418</v>
      </c>
      <c r="AC2192" s="147">
        <f t="shared" si="258"/>
        <v>7</v>
      </c>
      <c r="AD2192" s="20" t="str">
        <f t="shared" si="260"/>
        <v>OK</v>
      </c>
      <c r="AE2192" s="20"/>
      <c r="AF2192" s="20" t="e">
        <f>IF(#REF!="","",AA2192-#REF!)</f>
        <v>#REF!</v>
      </c>
      <c r="AG2192" s="97"/>
      <c r="AH2192" s="62"/>
      <c r="AI2192"/>
      <c r="AJ2192"/>
    </row>
    <row r="2193" spans="1:36" s="32" customFormat="1" hidden="1" outlineLevel="1" x14ac:dyDescent="0.2">
      <c r="A2193"/>
      <c r="B2193" s="224">
        <v>2</v>
      </c>
      <c r="C2193" s="383">
        <v>10</v>
      </c>
      <c r="D2193" s="20" t="s">
        <v>68</v>
      </c>
      <c r="E2193" s="225">
        <v>40182</v>
      </c>
      <c r="F2193"/>
      <c r="G2193" s="19">
        <v>2</v>
      </c>
      <c r="H2193" s="20">
        <v>10</v>
      </c>
      <c r="I2193" s="20">
        <v>10</v>
      </c>
      <c r="J2193" s="20">
        <v>10</v>
      </c>
      <c r="K2193" s="20">
        <v>0</v>
      </c>
      <c r="L2193" s="156">
        <v>40183</v>
      </c>
      <c r="N2193" s="19">
        <v>2</v>
      </c>
      <c r="O2193" s="20">
        <v>10</v>
      </c>
      <c r="P2193" s="20">
        <v>10</v>
      </c>
      <c r="Q2193" s="20">
        <v>0</v>
      </c>
      <c r="R2193" s="20">
        <v>10</v>
      </c>
      <c r="S2193" s="4">
        <v>0</v>
      </c>
      <c r="T2193" s="4">
        <v>0</v>
      </c>
      <c r="U2193" s="153">
        <v>40183</v>
      </c>
      <c r="V2193" s="19">
        <v>2</v>
      </c>
      <c r="W2193" s="20">
        <v>10</v>
      </c>
      <c r="X2193" s="437" t="str">
        <f t="shared" si="261"/>
        <v>OK</v>
      </c>
      <c r="Y2193" s="334">
        <f t="shared" si="257"/>
        <v>0</v>
      </c>
      <c r="Z2193" s="122" t="str">
        <f t="shared" si="262"/>
        <v>Green - 2214</v>
      </c>
      <c r="AA2193" s="75">
        <v>40189</v>
      </c>
      <c r="AB2193" s="318"/>
      <c r="AC2193" s="147">
        <f t="shared" si="258"/>
        <v>7</v>
      </c>
      <c r="AD2193" s="20" t="str">
        <f t="shared" ref="AD2193:AD2222" si="263">IF(AA2193&gt;0,"OK","Pendente")</f>
        <v>OK</v>
      </c>
      <c r="AE2193" s="20"/>
      <c r="AF2193" s="20" t="e">
        <f>IF(#REF!="","",AA2193-#REF!)</f>
        <v>#REF!</v>
      </c>
      <c r="AG2193" s="97"/>
      <c r="AH2193" s="62"/>
      <c r="AI2193"/>
      <c r="AJ2193"/>
    </row>
    <row r="2194" spans="1:36" s="32" customFormat="1" hidden="1" outlineLevel="1" x14ac:dyDescent="0.2">
      <c r="A2194"/>
      <c r="B2194" s="224">
        <v>3</v>
      </c>
      <c r="C2194" s="383">
        <v>18</v>
      </c>
      <c r="D2194" s="20" t="s">
        <v>69</v>
      </c>
      <c r="E2194" s="225">
        <v>40182</v>
      </c>
      <c r="F2194"/>
      <c r="G2194" s="19">
        <v>3</v>
      </c>
      <c r="H2194" s="20">
        <v>18</v>
      </c>
      <c r="I2194" s="20">
        <v>18</v>
      </c>
      <c r="J2194" s="20">
        <v>18</v>
      </c>
      <c r="K2194" s="20">
        <v>0</v>
      </c>
      <c r="L2194" s="156">
        <v>40183</v>
      </c>
      <c r="N2194" s="19">
        <v>3</v>
      </c>
      <c r="O2194" s="20">
        <v>18</v>
      </c>
      <c r="P2194" s="20">
        <v>18</v>
      </c>
      <c r="Q2194" s="20">
        <v>0</v>
      </c>
      <c r="R2194" s="20">
        <v>18</v>
      </c>
      <c r="S2194" s="4">
        <v>0</v>
      </c>
      <c r="T2194" s="4">
        <v>0</v>
      </c>
      <c r="U2194" s="153">
        <v>40183</v>
      </c>
      <c r="V2194" s="19">
        <v>3</v>
      </c>
      <c r="W2194" s="20">
        <v>18</v>
      </c>
      <c r="X2194" s="437" t="str">
        <f t="shared" si="261"/>
        <v>OK</v>
      </c>
      <c r="Y2194" s="334">
        <f t="shared" si="257"/>
        <v>0</v>
      </c>
      <c r="Z2194" s="122" t="str">
        <f t="shared" si="262"/>
        <v>Black - 2215</v>
      </c>
      <c r="AA2194" s="75">
        <v>40189</v>
      </c>
      <c r="AB2194" s="318"/>
      <c r="AC2194" s="147">
        <f t="shared" si="258"/>
        <v>7</v>
      </c>
      <c r="AD2194" s="20" t="str">
        <f t="shared" si="263"/>
        <v>OK</v>
      </c>
      <c r="AE2194" s="20"/>
      <c r="AF2194" s="20" t="e">
        <f>IF(#REF!="","",AA2194-#REF!)</f>
        <v>#REF!</v>
      </c>
      <c r="AG2194" s="97"/>
      <c r="AH2194" s="62"/>
      <c r="AI2194"/>
      <c r="AJ2194"/>
    </row>
    <row r="2195" spans="1:36" s="32" customFormat="1" hidden="1" outlineLevel="1" x14ac:dyDescent="0.2">
      <c r="A2195"/>
      <c r="B2195" s="224">
        <v>4</v>
      </c>
      <c r="C2195" s="383">
        <v>11</v>
      </c>
      <c r="D2195" s="20" t="s">
        <v>72</v>
      </c>
      <c r="E2195" s="225">
        <v>40182</v>
      </c>
      <c r="F2195"/>
      <c r="G2195" s="19">
        <v>4</v>
      </c>
      <c r="H2195" s="20">
        <v>11</v>
      </c>
      <c r="I2195" s="20">
        <v>11</v>
      </c>
      <c r="J2195" s="20">
        <v>11</v>
      </c>
      <c r="K2195" s="20">
        <v>0</v>
      </c>
      <c r="L2195" s="156">
        <v>40183</v>
      </c>
      <c r="N2195" s="19">
        <v>4</v>
      </c>
      <c r="O2195" s="20">
        <v>11</v>
      </c>
      <c r="P2195" s="20">
        <v>11</v>
      </c>
      <c r="Q2195" s="20">
        <v>0</v>
      </c>
      <c r="R2195" s="20">
        <v>11</v>
      </c>
      <c r="S2195" s="4">
        <v>0</v>
      </c>
      <c r="T2195" s="4">
        <v>0</v>
      </c>
      <c r="U2195" s="153">
        <v>40183</v>
      </c>
      <c r="V2195" s="19">
        <v>4</v>
      </c>
      <c r="W2195" s="20">
        <v>11</v>
      </c>
      <c r="X2195" s="437" t="str">
        <f t="shared" si="261"/>
        <v>OK</v>
      </c>
      <c r="Y2195" s="334">
        <f t="shared" si="257"/>
        <v>0</v>
      </c>
      <c r="Z2195" s="122" t="str">
        <f t="shared" si="262"/>
        <v>Credial - 2227</v>
      </c>
      <c r="AA2195" s="75">
        <v>40189</v>
      </c>
      <c r="AB2195" s="318"/>
      <c r="AC2195" s="147">
        <f t="shared" si="258"/>
        <v>7</v>
      </c>
      <c r="AD2195" s="20" t="str">
        <f t="shared" si="263"/>
        <v>OK</v>
      </c>
      <c r="AE2195" s="20"/>
      <c r="AF2195" s="20" t="e">
        <f>IF(#REF!="","",AA2195-#REF!)</f>
        <v>#REF!</v>
      </c>
      <c r="AG2195" s="97"/>
      <c r="AH2195" s="62"/>
      <c r="AI2195"/>
      <c r="AJ2195"/>
    </row>
    <row r="2196" spans="1:36" s="32" customFormat="1" hidden="1" outlineLevel="1" x14ac:dyDescent="0.2">
      <c r="A2196"/>
      <c r="B2196" s="224">
        <v>5</v>
      </c>
      <c r="C2196" s="383">
        <v>221</v>
      </c>
      <c r="D2196" s="20" t="s">
        <v>73</v>
      </c>
      <c r="E2196" s="225">
        <v>40182</v>
      </c>
      <c r="F2196"/>
      <c r="G2196" s="19">
        <v>5</v>
      </c>
      <c r="H2196" s="20">
        <v>221</v>
      </c>
      <c r="I2196" s="20">
        <v>221</v>
      </c>
      <c r="J2196" s="20">
        <v>221</v>
      </c>
      <c r="K2196" s="20">
        <v>0</v>
      </c>
      <c r="L2196" s="156">
        <v>40183</v>
      </c>
      <c r="N2196" s="19">
        <v>5</v>
      </c>
      <c r="O2196" s="20">
        <v>221</v>
      </c>
      <c r="P2196" s="20">
        <v>221</v>
      </c>
      <c r="Q2196" s="20">
        <v>0</v>
      </c>
      <c r="R2196" s="20">
        <v>221</v>
      </c>
      <c r="S2196" s="4">
        <v>0</v>
      </c>
      <c r="T2196" s="4">
        <v>0</v>
      </c>
      <c r="U2196" s="153">
        <v>40183</v>
      </c>
      <c r="V2196" s="19">
        <v>5</v>
      </c>
      <c r="W2196" s="20">
        <v>221</v>
      </c>
      <c r="X2196" s="437" t="str">
        <f t="shared" si="261"/>
        <v>OK</v>
      </c>
      <c r="Y2196" s="334">
        <f t="shared" si="257"/>
        <v>0</v>
      </c>
      <c r="Z2196" s="122" t="str">
        <f t="shared" si="262"/>
        <v>Ikea - 2228</v>
      </c>
      <c r="AA2196" s="75">
        <v>40189</v>
      </c>
      <c r="AB2196" s="318"/>
      <c r="AC2196" s="147">
        <f t="shared" si="258"/>
        <v>7</v>
      </c>
      <c r="AD2196" s="20" t="str">
        <f t="shared" si="263"/>
        <v>OK</v>
      </c>
      <c r="AE2196" s="20"/>
      <c r="AF2196" s="20" t="e">
        <f>IF(#REF!="","",AA2196-#REF!)</f>
        <v>#REF!</v>
      </c>
      <c r="AG2196" s="97"/>
      <c r="AH2196" s="62"/>
      <c r="AI2196"/>
      <c r="AJ2196"/>
    </row>
    <row r="2197" spans="1:36" s="32" customFormat="1" hidden="1" outlineLevel="1" x14ac:dyDescent="0.2">
      <c r="A2197"/>
      <c r="B2197" s="224">
        <v>6</v>
      </c>
      <c r="C2197" s="383">
        <v>4</v>
      </c>
      <c r="D2197" s="20" t="s">
        <v>79</v>
      </c>
      <c r="E2197" s="225">
        <v>40182</v>
      </c>
      <c r="F2197"/>
      <c r="G2197" s="19">
        <v>6</v>
      </c>
      <c r="H2197" s="20">
        <v>4</v>
      </c>
      <c r="I2197" s="20">
        <v>4</v>
      </c>
      <c r="J2197" s="20">
        <v>4</v>
      </c>
      <c r="K2197" s="20">
        <v>0</v>
      </c>
      <c r="L2197" s="156">
        <v>40183</v>
      </c>
      <c r="N2197" s="19">
        <v>6</v>
      </c>
      <c r="O2197" s="20">
        <v>4</v>
      </c>
      <c r="P2197" s="20">
        <v>4</v>
      </c>
      <c r="Q2197" s="20">
        <v>0</v>
      </c>
      <c r="R2197" s="20">
        <v>4</v>
      </c>
      <c r="S2197" s="4">
        <v>0</v>
      </c>
      <c r="T2197" s="4">
        <v>0</v>
      </c>
      <c r="U2197" s="153">
        <v>40183</v>
      </c>
      <c r="V2197" s="19">
        <v>6</v>
      </c>
      <c r="W2197" s="20">
        <v>4</v>
      </c>
      <c r="X2197" s="437" t="str">
        <f t="shared" si="261"/>
        <v>OK</v>
      </c>
      <c r="Y2197" s="334">
        <f t="shared" si="257"/>
        <v>0</v>
      </c>
      <c r="Z2197" s="122" t="str">
        <f t="shared" si="262"/>
        <v>Moviflor - 2229</v>
      </c>
      <c r="AA2197" s="75">
        <v>40189</v>
      </c>
      <c r="AB2197" s="318"/>
      <c r="AC2197" s="147">
        <f t="shared" si="258"/>
        <v>7</v>
      </c>
      <c r="AD2197" s="20" t="str">
        <f t="shared" si="263"/>
        <v>OK</v>
      </c>
      <c r="AE2197" s="20"/>
      <c r="AF2197" s="20" t="e">
        <f>IF(#REF!="","",AA2197-#REF!)</f>
        <v>#REF!</v>
      </c>
      <c r="AG2197" s="97"/>
      <c r="AH2197" s="62"/>
      <c r="AI2197"/>
      <c r="AJ2197"/>
    </row>
    <row r="2198" spans="1:36" s="32" customFormat="1" hidden="1" outlineLevel="1" x14ac:dyDescent="0.2">
      <c r="A2198"/>
      <c r="B2198" s="224">
        <v>7</v>
      </c>
      <c r="C2198" s="383">
        <v>95</v>
      </c>
      <c r="D2198" s="20" t="s">
        <v>74</v>
      </c>
      <c r="E2198" s="225">
        <v>40182</v>
      </c>
      <c r="F2198"/>
      <c r="G2198" s="19">
        <v>7</v>
      </c>
      <c r="H2198" s="20">
        <v>95</v>
      </c>
      <c r="I2198" s="20">
        <v>95</v>
      </c>
      <c r="J2198" s="20">
        <v>95</v>
      </c>
      <c r="K2198" s="20">
        <v>0</v>
      </c>
      <c r="L2198" s="156">
        <v>40183</v>
      </c>
      <c r="N2198" s="19">
        <v>7</v>
      </c>
      <c r="O2198" s="20">
        <v>95</v>
      </c>
      <c r="P2198" s="20">
        <v>95</v>
      </c>
      <c r="Q2198" s="20">
        <v>0</v>
      </c>
      <c r="R2198" s="20">
        <v>95</v>
      </c>
      <c r="S2198" s="4">
        <v>0</v>
      </c>
      <c r="T2198" s="4">
        <v>0</v>
      </c>
      <c r="U2198" s="153">
        <v>40183</v>
      </c>
      <c r="V2198" s="19">
        <v>7</v>
      </c>
      <c r="W2198" s="20">
        <v>95</v>
      </c>
      <c r="X2198" s="437" t="str">
        <f t="shared" si="261"/>
        <v>OK</v>
      </c>
      <c r="Y2198" s="334">
        <f t="shared" si="257"/>
        <v>0</v>
      </c>
      <c r="Z2198" s="122" t="str">
        <f t="shared" si="262"/>
        <v>Conforama - 2230</v>
      </c>
      <c r="AA2198" s="75">
        <v>40189</v>
      </c>
      <c r="AB2198" s="318"/>
      <c r="AC2198" s="147">
        <f t="shared" si="258"/>
        <v>7</v>
      </c>
      <c r="AD2198" s="20" t="str">
        <f t="shared" si="263"/>
        <v>OK</v>
      </c>
      <c r="AE2198" s="20"/>
      <c r="AF2198" s="20" t="e">
        <f>IF(#REF!="","",AA2198-#REF!)</f>
        <v>#REF!</v>
      </c>
      <c r="AG2198" s="97"/>
      <c r="AH2198" s="62"/>
      <c r="AI2198"/>
      <c r="AJ2198"/>
    </row>
    <row r="2199" spans="1:36" s="32" customFormat="1" hidden="1" outlineLevel="1" x14ac:dyDescent="0.2">
      <c r="A2199"/>
      <c r="B2199" s="224">
        <v>8</v>
      </c>
      <c r="C2199" s="383">
        <v>19</v>
      </c>
      <c r="D2199" s="20" t="s">
        <v>75</v>
      </c>
      <c r="E2199" s="225">
        <v>40182</v>
      </c>
      <c r="F2199"/>
      <c r="G2199" s="19">
        <v>8</v>
      </c>
      <c r="H2199" s="20">
        <v>19</v>
      </c>
      <c r="I2199" s="20">
        <v>19</v>
      </c>
      <c r="J2199" s="20">
        <v>19</v>
      </c>
      <c r="K2199" s="20">
        <v>0</v>
      </c>
      <c r="L2199" s="156">
        <v>40183</v>
      </c>
      <c r="N2199" s="19">
        <v>8</v>
      </c>
      <c r="O2199" s="20">
        <v>19</v>
      </c>
      <c r="P2199" s="20">
        <v>19</v>
      </c>
      <c r="Q2199" s="20">
        <v>0</v>
      </c>
      <c r="R2199" s="20">
        <v>19</v>
      </c>
      <c r="S2199" s="4">
        <v>0</v>
      </c>
      <c r="T2199" s="4">
        <v>0</v>
      </c>
      <c r="U2199" s="153">
        <v>40183</v>
      </c>
      <c r="V2199" s="19">
        <v>8</v>
      </c>
      <c r="W2199" s="20">
        <v>19</v>
      </c>
      <c r="X2199" s="437" t="str">
        <f t="shared" si="261"/>
        <v>OK</v>
      </c>
      <c r="Y2199" s="334">
        <f t="shared" si="257"/>
        <v>0</v>
      </c>
      <c r="Z2199" s="122" t="str">
        <f t="shared" si="262"/>
        <v>Euronics - 2231</v>
      </c>
      <c r="AA2199" s="75">
        <v>40189</v>
      </c>
      <c r="AB2199" s="318"/>
      <c r="AC2199" s="147">
        <f t="shared" si="258"/>
        <v>7</v>
      </c>
      <c r="AD2199" s="20" t="str">
        <f t="shared" si="263"/>
        <v>OK</v>
      </c>
      <c r="AE2199" s="20"/>
      <c r="AF2199" s="20" t="e">
        <f>IF(#REF!="","",AA2199-#REF!)</f>
        <v>#REF!</v>
      </c>
      <c r="AG2199" s="97"/>
      <c r="AH2199" s="62"/>
      <c r="AI2199"/>
      <c r="AJ2199"/>
    </row>
    <row r="2200" spans="1:36" s="32" customFormat="1" hidden="1" outlineLevel="1" x14ac:dyDescent="0.2">
      <c r="A2200"/>
      <c r="B2200" s="224">
        <v>9</v>
      </c>
      <c r="C2200" s="383">
        <v>2</v>
      </c>
      <c r="D2200" s="20" t="s">
        <v>76</v>
      </c>
      <c r="E2200" s="225">
        <v>40182</v>
      </c>
      <c r="F2200"/>
      <c r="G2200" s="19">
        <v>9</v>
      </c>
      <c r="H2200" s="20">
        <v>2</v>
      </c>
      <c r="I2200" s="20">
        <v>2</v>
      </c>
      <c r="J2200" s="20">
        <v>2</v>
      </c>
      <c r="K2200" s="20">
        <v>0</v>
      </c>
      <c r="L2200" s="156">
        <v>40183</v>
      </c>
      <c r="N2200" s="19">
        <v>9</v>
      </c>
      <c r="O2200" s="20">
        <v>2</v>
      </c>
      <c r="P2200" s="20">
        <v>2</v>
      </c>
      <c r="Q2200" s="20">
        <v>0</v>
      </c>
      <c r="R2200" s="20">
        <v>2</v>
      </c>
      <c r="S2200" s="4">
        <v>0</v>
      </c>
      <c r="T2200" s="4">
        <v>0</v>
      </c>
      <c r="U2200" s="153">
        <v>40183</v>
      </c>
      <c r="V2200" s="19">
        <v>9</v>
      </c>
      <c r="W2200" s="20">
        <v>2</v>
      </c>
      <c r="X2200" s="437" t="str">
        <f t="shared" si="261"/>
        <v>OK</v>
      </c>
      <c r="Y2200" s="334">
        <f t="shared" si="257"/>
        <v>0</v>
      </c>
      <c r="Z2200" s="122" t="str">
        <f t="shared" si="262"/>
        <v>Tien 21 - 2232</v>
      </c>
      <c r="AA2200" s="75">
        <v>40189</v>
      </c>
      <c r="AB2200" s="318"/>
      <c r="AC2200" s="147">
        <f t="shared" si="258"/>
        <v>7</v>
      </c>
      <c r="AD2200" s="20" t="str">
        <f t="shared" si="263"/>
        <v>OK</v>
      </c>
      <c r="AE2200" s="20"/>
      <c r="AF2200" s="20" t="e">
        <f>IF(#REF!="","",AA2200-#REF!)</f>
        <v>#REF!</v>
      </c>
      <c r="AG2200" s="97"/>
      <c r="AH2200" s="62"/>
      <c r="AI2200"/>
      <c r="AJ2200"/>
    </row>
    <row r="2201" spans="1:36" s="32" customFormat="1" hidden="1" outlineLevel="1" x14ac:dyDescent="0.2">
      <c r="A2201"/>
      <c r="B2201" s="235">
        <v>10</v>
      </c>
      <c r="C2201" s="404">
        <v>1</v>
      </c>
      <c r="D2201" s="21" t="s">
        <v>77</v>
      </c>
      <c r="E2201" s="225">
        <v>40182</v>
      </c>
      <c r="F2201"/>
      <c r="G2201" s="22">
        <v>10</v>
      </c>
      <c r="H2201" s="21">
        <v>1</v>
      </c>
      <c r="I2201" s="21">
        <v>1</v>
      </c>
      <c r="J2201" s="21">
        <v>1</v>
      </c>
      <c r="K2201" s="21">
        <v>0</v>
      </c>
      <c r="L2201" s="157">
        <v>40183</v>
      </c>
      <c r="N2201" s="22">
        <v>10</v>
      </c>
      <c r="O2201" s="21">
        <v>1</v>
      </c>
      <c r="P2201" s="21">
        <v>1</v>
      </c>
      <c r="Q2201" s="21">
        <v>0</v>
      </c>
      <c r="R2201" s="21">
        <v>1</v>
      </c>
      <c r="S2201" s="14">
        <v>0</v>
      </c>
      <c r="T2201" s="14">
        <v>0</v>
      </c>
      <c r="U2201" s="153">
        <v>40183</v>
      </c>
      <c r="V2201" s="22">
        <v>10</v>
      </c>
      <c r="W2201" s="21">
        <v>1</v>
      </c>
      <c r="X2201" s="437" t="str">
        <f t="shared" si="261"/>
        <v>OK</v>
      </c>
      <c r="Y2201" s="334">
        <f t="shared" si="257"/>
        <v>0</v>
      </c>
      <c r="Z2201" s="21" t="str">
        <f t="shared" si="262"/>
        <v>Confort - 2233</v>
      </c>
      <c r="AA2201" s="75">
        <v>40189</v>
      </c>
      <c r="AB2201" s="319"/>
      <c r="AC2201" s="147">
        <f t="shared" si="258"/>
        <v>7</v>
      </c>
      <c r="AD2201" s="20" t="str">
        <f t="shared" si="263"/>
        <v>OK</v>
      </c>
      <c r="AE2201" s="20"/>
      <c r="AF2201" s="20" t="e">
        <f>IF(#REF!="","",AA2201-#REF!)</f>
        <v>#REF!</v>
      </c>
      <c r="AG2201" s="97"/>
      <c r="AH2201" s="62"/>
      <c r="AI2201"/>
      <c r="AJ2201"/>
    </row>
    <row r="2202" spans="1:36" s="32" customFormat="1" hidden="1" outlineLevel="1" x14ac:dyDescent="0.2">
      <c r="A2202"/>
      <c r="B2202" s="224">
        <v>1</v>
      </c>
      <c r="C2202" s="383">
        <v>41</v>
      </c>
      <c r="D2202" s="20" t="s">
        <v>67</v>
      </c>
      <c r="E2202" s="225">
        <v>40189</v>
      </c>
      <c r="F2202"/>
      <c r="G2202" s="19">
        <v>1</v>
      </c>
      <c r="H2202" s="20">
        <v>41</v>
      </c>
      <c r="I2202" s="20">
        <v>41</v>
      </c>
      <c r="J2202" s="20">
        <v>41</v>
      </c>
      <c r="K2202" s="20">
        <v>0</v>
      </c>
      <c r="L2202" s="156">
        <v>40190</v>
      </c>
      <c r="N2202" s="19">
        <v>1</v>
      </c>
      <c r="O2202" s="20">
        <v>41</v>
      </c>
      <c r="P2202" s="20">
        <v>41</v>
      </c>
      <c r="Q2202" s="20">
        <v>0</v>
      </c>
      <c r="R2202" s="20">
        <v>41</v>
      </c>
      <c r="S2202" s="4">
        <v>0</v>
      </c>
      <c r="T2202" s="4">
        <v>0</v>
      </c>
      <c r="U2202" s="153">
        <v>40190</v>
      </c>
      <c r="V2202" s="106">
        <v>1</v>
      </c>
      <c r="W2202" s="20">
        <v>41</v>
      </c>
      <c r="X2202" s="437" t="str">
        <f t="shared" si="261"/>
        <v>OK</v>
      </c>
      <c r="Y2202" s="334">
        <f t="shared" ref="Y2202:Y2265" si="264">IF(W2202="","",+C2202-W2202)</f>
        <v>0</v>
      </c>
      <c r="Z2202" s="122" t="str">
        <f t="shared" si="262"/>
        <v>White - 2213</v>
      </c>
      <c r="AA2202" s="75">
        <v>40197</v>
      </c>
      <c r="AB2202" s="317">
        <f>SUM(W2202:W2211)</f>
        <v>450</v>
      </c>
      <c r="AC2202" s="147">
        <f t="shared" si="258"/>
        <v>8</v>
      </c>
      <c r="AD2202" s="20" t="str">
        <f t="shared" si="263"/>
        <v>OK</v>
      </c>
      <c r="AE2202" s="20"/>
      <c r="AF2202" s="20" t="e">
        <f>IF(#REF!="","",AA2202-#REF!)</f>
        <v>#REF!</v>
      </c>
      <c r="AG2202" s="97"/>
      <c r="AH2202" s="62"/>
      <c r="AI2202"/>
      <c r="AJ2202"/>
    </row>
    <row r="2203" spans="1:36" s="32" customFormat="1" hidden="1" outlineLevel="1" x14ac:dyDescent="0.2">
      <c r="A2203"/>
      <c r="B2203" s="224">
        <v>2</v>
      </c>
      <c r="C2203" s="383">
        <v>10</v>
      </c>
      <c r="D2203" s="20" t="s">
        <v>68</v>
      </c>
      <c r="E2203" s="225">
        <v>40189</v>
      </c>
      <c r="F2203"/>
      <c r="G2203" s="19">
        <v>2</v>
      </c>
      <c r="H2203" s="20">
        <v>10</v>
      </c>
      <c r="I2203" s="20">
        <v>10</v>
      </c>
      <c r="J2203" s="20">
        <v>10</v>
      </c>
      <c r="K2203" s="20">
        <v>0</v>
      </c>
      <c r="L2203" s="156">
        <v>40190</v>
      </c>
      <c r="N2203" s="19">
        <v>2</v>
      </c>
      <c r="O2203" s="20">
        <v>10</v>
      </c>
      <c r="P2203" s="20">
        <v>10</v>
      </c>
      <c r="Q2203" s="20">
        <v>0</v>
      </c>
      <c r="R2203" s="20">
        <v>10</v>
      </c>
      <c r="S2203" s="4">
        <v>0</v>
      </c>
      <c r="T2203" s="4">
        <v>0</v>
      </c>
      <c r="U2203" s="153">
        <v>40190</v>
      </c>
      <c r="V2203" s="106">
        <v>2</v>
      </c>
      <c r="W2203" s="20">
        <v>10</v>
      </c>
      <c r="X2203" s="437" t="str">
        <f t="shared" si="261"/>
        <v>OK</v>
      </c>
      <c r="Y2203" s="334">
        <f t="shared" si="264"/>
        <v>0</v>
      </c>
      <c r="Z2203" s="122" t="str">
        <f t="shared" si="262"/>
        <v>Green - 2214</v>
      </c>
      <c r="AA2203" s="75">
        <v>40197</v>
      </c>
      <c r="AB2203" s="318"/>
      <c r="AC2203" s="147">
        <f t="shared" si="258"/>
        <v>8</v>
      </c>
      <c r="AD2203" s="20" t="str">
        <f t="shared" si="263"/>
        <v>OK</v>
      </c>
      <c r="AE2203" s="20"/>
      <c r="AF2203" s="20" t="e">
        <f>IF(#REF!="","",AA2203-#REF!)</f>
        <v>#REF!</v>
      </c>
      <c r="AG2203" s="97"/>
      <c r="AH2203" s="62"/>
      <c r="AI2203"/>
      <c r="AJ2203"/>
    </row>
    <row r="2204" spans="1:36" s="32" customFormat="1" hidden="1" outlineLevel="1" x14ac:dyDescent="0.2">
      <c r="A2204"/>
      <c r="B2204" s="224">
        <v>3</v>
      </c>
      <c r="C2204" s="383">
        <v>22</v>
      </c>
      <c r="D2204" s="20" t="s">
        <v>69</v>
      </c>
      <c r="E2204" s="225">
        <v>40189</v>
      </c>
      <c r="F2204"/>
      <c r="G2204" s="19">
        <v>3</v>
      </c>
      <c r="H2204" s="20">
        <v>22</v>
      </c>
      <c r="I2204" s="20">
        <v>22</v>
      </c>
      <c r="J2204" s="20">
        <v>22</v>
      </c>
      <c r="K2204" s="20">
        <v>0</v>
      </c>
      <c r="L2204" s="156">
        <v>40190</v>
      </c>
      <c r="N2204" s="19">
        <v>3</v>
      </c>
      <c r="O2204" s="20">
        <v>22</v>
      </c>
      <c r="P2204" s="20">
        <v>22</v>
      </c>
      <c r="Q2204" s="20">
        <v>0</v>
      </c>
      <c r="R2204" s="20">
        <v>22</v>
      </c>
      <c r="S2204" s="4">
        <v>0</v>
      </c>
      <c r="T2204" s="4">
        <v>0</v>
      </c>
      <c r="U2204" s="153">
        <v>40190</v>
      </c>
      <c r="V2204" s="106">
        <v>3</v>
      </c>
      <c r="W2204" s="20">
        <v>22</v>
      </c>
      <c r="X2204" s="437" t="str">
        <f t="shared" si="261"/>
        <v>OK</v>
      </c>
      <c r="Y2204" s="334">
        <f t="shared" si="264"/>
        <v>0</v>
      </c>
      <c r="Z2204" s="122" t="str">
        <f t="shared" si="262"/>
        <v>Black - 2215</v>
      </c>
      <c r="AA2204" s="75">
        <v>40198</v>
      </c>
      <c r="AB2204" s="318"/>
      <c r="AC2204" s="147">
        <f t="shared" si="258"/>
        <v>9</v>
      </c>
      <c r="AD2204" s="20" t="str">
        <f t="shared" si="263"/>
        <v>OK</v>
      </c>
      <c r="AE2204" s="20"/>
      <c r="AF2204" s="20" t="e">
        <f>IF(#REF!="","",AA2204-#REF!)</f>
        <v>#REF!</v>
      </c>
      <c r="AG2204" s="97"/>
      <c r="AH2204" s="62"/>
      <c r="AI2204"/>
      <c r="AJ2204"/>
    </row>
    <row r="2205" spans="1:36" s="32" customFormat="1" hidden="1" outlineLevel="1" x14ac:dyDescent="0.2">
      <c r="A2205"/>
      <c r="B2205" s="224">
        <v>4</v>
      </c>
      <c r="C2205" s="383">
        <v>8</v>
      </c>
      <c r="D2205" s="20" t="s">
        <v>72</v>
      </c>
      <c r="E2205" s="225">
        <v>40189</v>
      </c>
      <c r="F2205"/>
      <c r="G2205" s="19">
        <v>4</v>
      </c>
      <c r="H2205" s="20">
        <v>8</v>
      </c>
      <c r="I2205" s="20">
        <v>8</v>
      </c>
      <c r="J2205" s="20">
        <v>8</v>
      </c>
      <c r="K2205" s="20">
        <v>0</v>
      </c>
      <c r="L2205" s="156">
        <v>40190</v>
      </c>
      <c r="N2205" s="19">
        <v>4</v>
      </c>
      <c r="O2205" s="20">
        <v>8</v>
      </c>
      <c r="P2205" s="20">
        <v>8</v>
      </c>
      <c r="Q2205" s="20">
        <v>0</v>
      </c>
      <c r="R2205" s="20">
        <v>8</v>
      </c>
      <c r="S2205" s="4">
        <v>0</v>
      </c>
      <c r="T2205" s="4">
        <v>0</v>
      </c>
      <c r="U2205" s="153">
        <v>40190</v>
      </c>
      <c r="V2205" s="106">
        <v>4</v>
      </c>
      <c r="W2205" s="20">
        <v>8</v>
      </c>
      <c r="X2205" s="437" t="str">
        <f t="shared" si="261"/>
        <v>OK</v>
      </c>
      <c r="Y2205" s="334">
        <f t="shared" si="264"/>
        <v>0</v>
      </c>
      <c r="Z2205" s="122" t="str">
        <f t="shared" si="262"/>
        <v>Credial - 2227</v>
      </c>
      <c r="AA2205" s="75">
        <v>40197</v>
      </c>
      <c r="AB2205" s="318"/>
      <c r="AC2205" s="147">
        <f t="shared" si="258"/>
        <v>8</v>
      </c>
      <c r="AD2205" s="20" t="str">
        <f t="shared" si="263"/>
        <v>OK</v>
      </c>
      <c r="AE2205" s="20"/>
      <c r="AF2205" s="20" t="e">
        <f>IF(#REF!="","",AA2205-#REF!)</f>
        <v>#REF!</v>
      </c>
      <c r="AG2205" s="97"/>
      <c r="AH2205" s="62"/>
      <c r="AI2205"/>
      <c r="AJ2205"/>
    </row>
    <row r="2206" spans="1:36" s="32" customFormat="1" hidden="1" outlineLevel="1" x14ac:dyDescent="0.2">
      <c r="A2206"/>
      <c r="B2206" s="224">
        <v>5</v>
      </c>
      <c r="C2206" s="383">
        <v>219</v>
      </c>
      <c r="D2206" s="20" t="s">
        <v>73</v>
      </c>
      <c r="E2206" s="225">
        <v>40189</v>
      </c>
      <c r="F2206"/>
      <c r="G2206" s="19">
        <v>5</v>
      </c>
      <c r="H2206" s="20">
        <v>219</v>
      </c>
      <c r="I2206" s="20">
        <v>219</v>
      </c>
      <c r="J2206" s="20">
        <v>219</v>
      </c>
      <c r="K2206" s="20">
        <v>0</v>
      </c>
      <c r="L2206" s="156">
        <v>40190</v>
      </c>
      <c r="N2206" s="19">
        <v>5</v>
      </c>
      <c r="O2206" s="20">
        <v>219</v>
      </c>
      <c r="P2206" s="20">
        <v>219</v>
      </c>
      <c r="Q2206" s="20">
        <v>0</v>
      </c>
      <c r="R2206" s="20">
        <v>219</v>
      </c>
      <c r="S2206" s="4">
        <v>0</v>
      </c>
      <c r="T2206" s="4">
        <v>0</v>
      </c>
      <c r="U2206" s="153">
        <v>40190</v>
      </c>
      <c r="V2206" s="106">
        <v>5</v>
      </c>
      <c r="W2206" s="122">
        <v>219</v>
      </c>
      <c r="X2206" s="437" t="str">
        <f t="shared" si="261"/>
        <v>OK</v>
      </c>
      <c r="Y2206" s="334">
        <f t="shared" si="264"/>
        <v>0</v>
      </c>
      <c r="Z2206" s="122" t="str">
        <f t="shared" si="262"/>
        <v>Ikea - 2228</v>
      </c>
      <c r="AA2206" s="75">
        <v>40203</v>
      </c>
      <c r="AB2206" s="318"/>
      <c r="AC2206" s="147">
        <f t="shared" si="258"/>
        <v>14</v>
      </c>
      <c r="AD2206" s="20" t="str">
        <f t="shared" si="263"/>
        <v>OK</v>
      </c>
      <c r="AE2206" s="20"/>
      <c r="AF2206" s="20" t="e">
        <f>IF(#REF!="","",AA2206-#REF!)</f>
        <v>#REF!</v>
      </c>
      <c r="AG2206" s="97"/>
      <c r="AH2206" s="62"/>
      <c r="AI2206"/>
      <c r="AJ2206"/>
    </row>
    <row r="2207" spans="1:36" s="32" customFormat="1" hidden="1" outlineLevel="1" x14ac:dyDescent="0.2">
      <c r="A2207"/>
      <c r="B2207" s="224">
        <v>6</v>
      </c>
      <c r="C2207" s="383">
        <v>9</v>
      </c>
      <c r="D2207" s="20" t="s">
        <v>79</v>
      </c>
      <c r="E2207" s="225">
        <v>40189</v>
      </c>
      <c r="F2207"/>
      <c r="G2207" s="19">
        <v>6</v>
      </c>
      <c r="H2207" s="20">
        <v>9</v>
      </c>
      <c r="I2207" s="20">
        <v>9</v>
      </c>
      <c r="J2207" s="20">
        <v>9</v>
      </c>
      <c r="K2207" s="20">
        <v>0</v>
      </c>
      <c r="L2207" s="156">
        <v>40190</v>
      </c>
      <c r="N2207" s="19">
        <v>6</v>
      </c>
      <c r="O2207" s="20">
        <v>9</v>
      </c>
      <c r="P2207" s="20">
        <v>9</v>
      </c>
      <c r="Q2207" s="20">
        <v>0</v>
      </c>
      <c r="R2207" s="20">
        <v>9</v>
      </c>
      <c r="S2207" s="4">
        <v>0</v>
      </c>
      <c r="T2207" s="4">
        <v>0</v>
      </c>
      <c r="U2207" s="153">
        <v>40190</v>
      </c>
      <c r="V2207" s="106">
        <v>6</v>
      </c>
      <c r="W2207" s="20">
        <v>9</v>
      </c>
      <c r="X2207" s="437" t="str">
        <f t="shared" si="261"/>
        <v>OK</v>
      </c>
      <c r="Y2207" s="334">
        <f t="shared" si="264"/>
        <v>0</v>
      </c>
      <c r="Z2207" s="122" t="str">
        <f t="shared" si="262"/>
        <v>Moviflor - 2229</v>
      </c>
      <c r="AA2207" s="75">
        <v>40197</v>
      </c>
      <c r="AB2207" s="318"/>
      <c r="AC2207" s="147">
        <f t="shared" ref="AC2207:AC2270" si="265">DAYS360(E2207,AA2207)</f>
        <v>8</v>
      </c>
      <c r="AD2207" s="20" t="str">
        <f t="shared" si="263"/>
        <v>OK</v>
      </c>
      <c r="AE2207" s="20"/>
      <c r="AF2207" s="20" t="e">
        <f>IF(#REF!="","",AA2207-#REF!)</f>
        <v>#REF!</v>
      </c>
      <c r="AG2207" s="97"/>
      <c r="AH2207" s="62"/>
      <c r="AI2207"/>
      <c r="AJ2207"/>
    </row>
    <row r="2208" spans="1:36" s="32" customFormat="1" hidden="1" outlineLevel="1" x14ac:dyDescent="0.2">
      <c r="A2208"/>
      <c r="B2208" s="224">
        <v>7</v>
      </c>
      <c r="C2208" s="383">
        <v>105</v>
      </c>
      <c r="D2208" s="20" t="s">
        <v>74</v>
      </c>
      <c r="E2208" s="225">
        <v>40189</v>
      </c>
      <c r="F2208"/>
      <c r="G2208" s="19">
        <v>7</v>
      </c>
      <c r="H2208" s="20">
        <v>105</v>
      </c>
      <c r="I2208" s="20">
        <v>105</v>
      </c>
      <c r="J2208" s="20">
        <v>105</v>
      </c>
      <c r="K2208" s="20">
        <v>0</v>
      </c>
      <c r="L2208" s="156">
        <v>40190</v>
      </c>
      <c r="N2208" s="19">
        <v>7</v>
      </c>
      <c r="O2208" s="20">
        <v>105</v>
      </c>
      <c r="P2208" s="20">
        <v>105</v>
      </c>
      <c r="Q2208" s="20">
        <v>0</v>
      </c>
      <c r="R2208" s="20">
        <v>105</v>
      </c>
      <c r="S2208" s="4">
        <v>0</v>
      </c>
      <c r="T2208" s="4">
        <v>0</v>
      </c>
      <c r="U2208" s="153">
        <v>40190</v>
      </c>
      <c r="V2208" s="106">
        <v>7</v>
      </c>
      <c r="W2208" s="20">
        <v>105</v>
      </c>
      <c r="X2208" s="437" t="str">
        <f t="shared" si="261"/>
        <v>OK</v>
      </c>
      <c r="Y2208" s="334">
        <f t="shared" si="264"/>
        <v>0</v>
      </c>
      <c r="Z2208" s="122" t="str">
        <f t="shared" si="262"/>
        <v>Conforama - 2230</v>
      </c>
      <c r="AA2208" s="75">
        <v>40197</v>
      </c>
      <c r="AB2208" s="318"/>
      <c r="AC2208" s="147">
        <f t="shared" si="265"/>
        <v>8</v>
      </c>
      <c r="AD2208" s="20" t="str">
        <f t="shared" si="263"/>
        <v>OK</v>
      </c>
      <c r="AE2208" s="20"/>
      <c r="AF2208" s="20" t="e">
        <f>IF(#REF!="","",AA2208-#REF!)</f>
        <v>#REF!</v>
      </c>
      <c r="AG2208" s="97"/>
      <c r="AH2208" s="62"/>
      <c r="AI2208"/>
      <c r="AJ2208"/>
    </row>
    <row r="2209" spans="1:36" s="32" customFormat="1" hidden="1" outlineLevel="1" x14ac:dyDescent="0.2">
      <c r="A2209"/>
      <c r="B2209" s="224">
        <v>8</v>
      </c>
      <c r="C2209" s="383">
        <v>23</v>
      </c>
      <c r="D2209" s="20" t="s">
        <v>75</v>
      </c>
      <c r="E2209" s="225">
        <v>40189</v>
      </c>
      <c r="F2209"/>
      <c r="G2209" s="19">
        <v>8</v>
      </c>
      <c r="H2209" s="20">
        <v>23</v>
      </c>
      <c r="I2209" s="20">
        <v>23</v>
      </c>
      <c r="J2209" s="20">
        <v>23</v>
      </c>
      <c r="K2209" s="20">
        <v>0</v>
      </c>
      <c r="L2209" s="156">
        <v>40190</v>
      </c>
      <c r="N2209" s="19">
        <v>8</v>
      </c>
      <c r="O2209" s="20">
        <v>23</v>
      </c>
      <c r="P2209" s="20">
        <v>23</v>
      </c>
      <c r="Q2209" s="20">
        <v>0</v>
      </c>
      <c r="R2209" s="20">
        <v>23</v>
      </c>
      <c r="S2209" s="4">
        <v>0</v>
      </c>
      <c r="T2209" s="4">
        <v>0</v>
      </c>
      <c r="U2209" s="153">
        <v>40190</v>
      </c>
      <c r="V2209" s="106">
        <v>8</v>
      </c>
      <c r="W2209" s="20">
        <v>23</v>
      </c>
      <c r="X2209" s="437" t="str">
        <f t="shared" si="261"/>
        <v>OK</v>
      </c>
      <c r="Y2209" s="334">
        <f t="shared" si="264"/>
        <v>0</v>
      </c>
      <c r="Z2209" s="122" t="str">
        <f t="shared" si="262"/>
        <v>Euronics - 2231</v>
      </c>
      <c r="AA2209" s="75">
        <v>40197</v>
      </c>
      <c r="AB2209" s="318"/>
      <c r="AC2209" s="147">
        <f t="shared" si="265"/>
        <v>8</v>
      </c>
      <c r="AD2209" s="20" t="str">
        <f t="shared" si="263"/>
        <v>OK</v>
      </c>
      <c r="AE2209" s="20"/>
      <c r="AF2209" s="20" t="e">
        <f>IF(#REF!="","",AA2209-#REF!)</f>
        <v>#REF!</v>
      </c>
      <c r="AG2209" s="97"/>
      <c r="AH2209" s="62"/>
      <c r="AI2209"/>
      <c r="AJ2209"/>
    </row>
    <row r="2210" spans="1:36" s="32" customFormat="1" hidden="1" outlineLevel="1" x14ac:dyDescent="0.2">
      <c r="A2210"/>
      <c r="B2210" s="224">
        <v>9</v>
      </c>
      <c r="C2210" s="383">
        <v>9</v>
      </c>
      <c r="D2210" s="20" t="s">
        <v>76</v>
      </c>
      <c r="E2210" s="225">
        <v>40189</v>
      </c>
      <c r="F2210"/>
      <c r="G2210" s="19">
        <v>9</v>
      </c>
      <c r="H2210" s="20">
        <v>9</v>
      </c>
      <c r="I2210" s="20">
        <v>9</v>
      </c>
      <c r="J2210" s="20">
        <v>9</v>
      </c>
      <c r="K2210" s="20">
        <v>0</v>
      </c>
      <c r="L2210" s="156">
        <v>40190</v>
      </c>
      <c r="N2210" s="19">
        <v>9</v>
      </c>
      <c r="O2210" s="20">
        <v>9</v>
      </c>
      <c r="P2210" s="20">
        <v>9</v>
      </c>
      <c r="Q2210" s="20">
        <v>0</v>
      </c>
      <c r="R2210" s="20">
        <v>9</v>
      </c>
      <c r="S2210" s="4">
        <v>0</v>
      </c>
      <c r="T2210" s="4">
        <v>0</v>
      </c>
      <c r="U2210" s="153">
        <v>40190</v>
      </c>
      <c r="V2210" s="106">
        <v>9</v>
      </c>
      <c r="W2210" s="20">
        <v>9</v>
      </c>
      <c r="X2210" s="437" t="str">
        <f t="shared" si="261"/>
        <v>OK</v>
      </c>
      <c r="Y2210" s="334">
        <f t="shared" si="264"/>
        <v>0</v>
      </c>
      <c r="Z2210" s="122" t="str">
        <f t="shared" si="262"/>
        <v>Tien 21 - 2232</v>
      </c>
      <c r="AA2210" s="75">
        <v>40197</v>
      </c>
      <c r="AB2210" s="318"/>
      <c r="AC2210" s="147">
        <f t="shared" si="265"/>
        <v>8</v>
      </c>
      <c r="AD2210" s="20" t="str">
        <f t="shared" si="263"/>
        <v>OK</v>
      </c>
      <c r="AE2210" s="20"/>
      <c r="AF2210" s="20" t="e">
        <f>IF(#REF!="","",AA2210-#REF!)</f>
        <v>#REF!</v>
      </c>
      <c r="AG2210" s="97"/>
      <c r="AH2210" s="62"/>
      <c r="AI2210"/>
      <c r="AJ2210"/>
    </row>
    <row r="2211" spans="1:36" s="32" customFormat="1" hidden="1" outlineLevel="1" x14ac:dyDescent="0.2">
      <c r="A2211"/>
      <c r="B2211" s="235">
        <v>10</v>
      </c>
      <c r="C2211" s="404">
        <v>4</v>
      </c>
      <c r="D2211" s="21" t="s">
        <v>77</v>
      </c>
      <c r="E2211" s="225">
        <v>40189</v>
      </c>
      <c r="F2211"/>
      <c r="G2211" s="22">
        <v>10</v>
      </c>
      <c r="H2211" s="21">
        <v>4</v>
      </c>
      <c r="I2211" s="21">
        <v>4</v>
      </c>
      <c r="J2211" s="21">
        <v>4</v>
      </c>
      <c r="K2211" s="21">
        <v>0</v>
      </c>
      <c r="L2211" s="156">
        <v>40190</v>
      </c>
      <c r="N2211" s="22">
        <v>10</v>
      </c>
      <c r="O2211" s="21">
        <v>4</v>
      </c>
      <c r="P2211" s="21">
        <v>4</v>
      </c>
      <c r="Q2211" s="21">
        <v>0</v>
      </c>
      <c r="R2211" s="21">
        <v>4</v>
      </c>
      <c r="S2211" s="14">
        <v>0</v>
      </c>
      <c r="T2211" s="14">
        <v>0</v>
      </c>
      <c r="U2211" s="153">
        <v>40190</v>
      </c>
      <c r="V2211" s="108">
        <v>10</v>
      </c>
      <c r="W2211" s="21">
        <v>4</v>
      </c>
      <c r="X2211" s="437" t="str">
        <f t="shared" si="261"/>
        <v>OK</v>
      </c>
      <c r="Y2211" s="334">
        <f t="shared" si="264"/>
        <v>0</v>
      </c>
      <c r="Z2211" s="21" t="str">
        <f t="shared" si="262"/>
        <v>Confort - 2233</v>
      </c>
      <c r="AA2211" s="75">
        <v>40197</v>
      </c>
      <c r="AB2211" s="319"/>
      <c r="AC2211" s="147">
        <f t="shared" si="265"/>
        <v>8</v>
      </c>
      <c r="AD2211" s="20" t="str">
        <f t="shared" si="263"/>
        <v>OK</v>
      </c>
      <c r="AE2211" s="20"/>
      <c r="AF2211" s="20" t="e">
        <f>IF(#REF!="","",AA2211-#REF!)</f>
        <v>#REF!</v>
      </c>
      <c r="AG2211" s="97"/>
      <c r="AH2211" s="62"/>
      <c r="AI2211"/>
      <c r="AJ2211"/>
    </row>
    <row r="2212" spans="1:36" s="32" customFormat="1" hidden="1" outlineLevel="1" x14ac:dyDescent="0.2">
      <c r="A2212"/>
      <c r="B2212" s="224">
        <v>1</v>
      </c>
      <c r="C2212" s="383">
        <v>48</v>
      </c>
      <c r="D2212" s="20" t="s">
        <v>67</v>
      </c>
      <c r="E2212" s="225">
        <v>40196</v>
      </c>
      <c r="F2212"/>
      <c r="G2212" s="19">
        <v>1</v>
      </c>
      <c r="H2212" s="20">
        <v>48</v>
      </c>
      <c r="I2212" s="20">
        <v>48</v>
      </c>
      <c r="J2212" s="20">
        <v>48</v>
      </c>
      <c r="K2212" s="20">
        <v>0</v>
      </c>
      <c r="L2212" s="156">
        <v>40197</v>
      </c>
      <c r="N2212" s="19">
        <v>1</v>
      </c>
      <c r="O2212" s="20">
        <v>48</v>
      </c>
      <c r="P2212" s="20">
        <v>48</v>
      </c>
      <c r="Q2212" s="20">
        <v>0</v>
      </c>
      <c r="R2212" s="20">
        <v>48</v>
      </c>
      <c r="S2212" s="4">
        <v>0</v>
      </c>
      <c r="T2212" s="4">
        <v>0</v>
      </c>
      <c r="U2212" s="153">
        <v>40197</v>
      </c>
      <c r="V2212" s="106">
        <v>1</v>
      </c>
      <c r="W2212" s="20">
        <v>48</v>
      </c>
      <c r="X2212" s="437" t="str">
        <f t="shared" si="261"/>
        <v>OK</v>
      </c>
      <c r="Y2212" s="334">
        <f t="shared" si="264"/>
        <v>0</v>
      </c>
      <c r="Z2212" s="122" t="str">
        <f t="shared" si="262"/>
        <v>White - 2213</v>
      </c>
      <c r="AA2212" s="75">
        <v>40203</v>
      </c>
      <c r="AB2212" s="317">
        <f>SUM(W2212:W2221)</f>
        <v>462</v>
      </c>
      <c r="AC2212" s="147">
        <f t="shared" si="265"/>
        <v>7</v>
      </c>
      <c r="AD2212" s="20" t="str">
        <f t="shared" si="263"/>
        <v>OK</v>
      </c>
      <c r="AE2212" s="20"/>
      <c r="AF2212" s="20" t="e">
        <f>IF(#REF!="","",AA2212-#REF!)</f>
        <v>#REF!</v>
      </c>
      <c r="AG2212" s="97"/>
      <c r="AH2212" s="62"/>
      <c r="AI2212"/>
      <c r="AJ2212"/>
    </row>
    <row r="2213" spans="1:36" s="32" customFormat="1" hidden="1" outlineLevel="1" x14ac:dyDescent="0.2">
      <c r="A2213"/>
      <c r="B2213" s="224">
        <v>2</v>
      </c>
      <c r="C2213" s="383">
        <v>35</v>
      </c>
      <c r="D2213" s="20" t="s">
        <v>68</v>
      </c>
      <c r="E2213" s="225">
        <v>40196</v>
      </c>
      <c r="F2213"/>
      <c r="G2213" s="19">
        <v>2</v>
      </c>
      <c r="H2213" s="20">
        <v>35</v>
      </c>
      <c r="I2213" s="20">
        <v>35</v>
      </c>
      <c r="J2213" s="20">
        <v>35</v>
      </c>
      <c r="K2213" s="20">
        <v>0</v>
      </c>
      <c r="L2213" s="156">
        <v>40197</v>
      </c>
      <c r="N2213" s="19">
        <v>2</v>
      </c>
      <c r="O2213" s="20">
        <v>35</v>
      </c>
      <c r="P2213" s="20">
        <v>35</v>
      </c>
      <c r="Q2213" s="20">
        <v>0</v>
      </c>
      <c r="R2213" s="20">
        <v>35</v>
      </c>
      <c r="S2213" s="4">
        <v>0</v>
      </c>
      <c r="T2213" s="4">
        <v>0</v>
      </c>
      <c r="U2213" s="153">
        <v>40197</v>
      </c>
      <c r="V2213" s="106">
        <v>2</v>
      </c>
      <c r="W2213" s="20">
        <v>35</v>
      </c>
      <c r="X2213" s="437" t="str">
        <f t="shared" si="261"/>
        <v>OK</v>
      </c>
      <c r="Y2213" s="334">
        <f t="shared" si="264"/>
        <v>0</v>
      </c>
      <c r="Z2213" s="122" t="str">
        <f t="shared" si="262"/>
        <v>Green - 2214</v>
      </c>
      <c r="AA2213" s="75">
        <v>40203</v>
      </c>
      <c r="AB2213" s="318"/>
      <c r="AC2213" s="147">
        <f t="shared" si="265"/>
        <v>7</v>
      </c>
      <c r="AD2213" s="20" t="str">
        <f t="shared" si="263"/>
        <v>OK</v>
      </c>
      <c r="AE2213" s="20"/>
      <c r="AF2213" s="20" t="e">
        <f>IF(#REF!="","",AA2213-#REF!)</f>
        <v>#REF!</v>
      </c>
      <c r="AG2213" s="97"/>
      <c r="AH2213" s="62"/>
      <c r="AI2213"/>
      <c r="AJ2213"/>
    </row>
    <row r="2214" spans="1:36" s="32" customFormat="1" hidden="1" outlineLevel="1" x14ac:dyDescent="0.2">
      <c r="A2214"/>
      <c r="B2214" s="224">
        <v>3</v>
      </c>
      <c r="C2214" s="383">
        <v>21</v>
      </c>
      <c r="D2214" s="20" t="s">
        <v>69</v>
      </c>
      <c r="E2214" s="225">
        <v>40196</v>
      </c>
      <c r="F2214"/>
      <c r="G2214" s="19">
        <v>3</v>
      </c>
      <c r="H2214" s="20">
        <v>21</v>
      </c>
      <c r="I2214" s="20">
        <v>21</v>
      </c>
      <c r="J2214" s="20">
        <v>21</v>
      </c>
      <c r="K2214" s="20">
        <v>0</v>
      </c>
      <c r="L2214" s="156">
        <v>40197</v>
      </c>
      <c r="N2214" s="19">
        <v>3</v>
      </c>
      <c r="O2214" s="20">
        <v>21</v>
      </c>
      <c r="P2214" s="20">
        <v>21</v>
      </c>
      <c r="Q2214" s="20">
        <v>0</v>
      </c>
      <c r="R2214" s="20">
        <v>21</v>
      </c>
      <c r="S2214" s="4">
        <v>0</v>
      </c>
      <c r="T2214" s="4">
        <v>0</v>
      </c>
      <c r="U2214" s="153">
        <v>40197</v>
      </c>
      <c r="V2214" s="106">
        <v>3</v>
      </c>
      <c r="W2214" s="20">
        <v>21</v>
      </c>
      <c r="X2214" s="437" t="str">
        <f t="shared" si="261"/>
        <v>OK</v>
      </c>
      <c r="Y2214" s="334">
        <f t="shared" si="264"/>
        <v>0</v>
      </c>
      <c r="Z2214" s="122" t="str">
        <f t="shared" si="262"/>
        <v>Black - 2215</v>
      </c>
      <c r="AA2214" s="75">
        <v>40205</v>
      </c>
      <c r="AB2214" s="318"/>
      <c r="AC2214" s="147">
        <f t="shared" si="265"/>
        <v>9</v>
      </c>
      <c r="AD2214" s="20" t="str">
        <f t="shared" si="263"/>
        <v>OK</v>
      </c>
      <c r="AE2214" s="20"/>
      <c r="AF2214" s="20" t="e">
        <f>IF(#REF!="","",AA2214-#REF!)</f>
        <v>#REF!</v>
      </c>
      <c r="AG2214" s="97"/>
      <c r="AH2214" s="62"/>
      <c r="AI2214"/>
      <c r="AJ2214"/>
    </row>
    <row r="2215" spans="1:36" s="32" customFormat="1" hidden="1" outlineLevel="1" x14ac:dyDescent="0.2">
      <c r="A2215"/>
      <c r="B2215" s="224">
        <v>4</v>
      </c>
      <c r="C2215" s="383">
        <v>21</v>
      </c>
      <c r="D2215" s="20" t="s">
        <v>72</v>
      </c>
      <c r="E2215" s="225">
        <v>40196</v>
      </c>
      <c r="F2215"/>
      <c r="G2215" s="19">
        <v>4</v>
      </c>
      <c r="H2215" s="20">
        <v>21</v>
      </c>
      <c r="I2215" s="20">
        <v>21</v>
      </c>
      <c r="J2215" s="20">
        <v>21</v>
      </c>
      <c r="K2215" s="20">
        <v>0</v>
      </c>
      <c r="L2215" s="156">
        <v>40197</v>
      </c>
      <c r="N2215" s="19">
        <v>4</v>
      </c>
      <c r="O2215" s="20">
        <v>21</v>
      </c>
      <c r="P2215" s="20">
        <v>21</v>
      </c>
      <c r="Q2215" s="20">
        <v>0</v>
      </c>
      <c r="R2215" s="20">
        <v>21</v>
      </c>
      <c r="S2215" s="4">
        <v>0</v>
      </c>
      <c r="T2215" s="4">
        <v>0</v>
      </c>
      <c r="U2215" s="153">
        <v>40197</v>
      </c>
      <c r="V2215" s="106">
        <v>4</v>
      </c>
      <c r="W2215" s="20">
        <v>21</v>
      </c>
      <c r="X2215" s="437" t="str">
        <f t="shared" si="261"/>
        <v>OK</v>
      </c>
      <c r="Y2215" s="334">
        <f t="shared" si="264"/>
        <v>0</v>
      </c>
      <c r="Z2215" s="122" t="str">
        <f t="shared" si="262"/>
        <v>Credial - 2227</v>
      </c>
      <c r="AA2215" s="75">
        <v>40203</v>
      </c>
      <c r="AB2215" s="318"/>
      <c r="AC2215" s="147">
        <f t="shared" si="265"/>
        <v>7</v>
      </c>
      <c r="AD2215" s="20" t="str">
        <f t="shared" si="263"/>
        <v>OK</v>
      </c>
      <c r="AE2215" s="20"/>
      <c r="AF2215" s="20" t="e">
        <f>IF(#REF!="","",AA2215-#REF!)</f>
        <v>#REF!</v>
      </c>
      <c r="AG2215" s="97"/>
      <c r="AH2215" s="62"/>
      <c r="AI2215"/>
      <c r="AJ2215"/>
    </row>
    <row r="2216" spans="1:36" s="32" customFormat="1" hidden="1" outlineLevel="1" x14ac:dyDescent="0.2">
      <c r="A2216"/>
      <c r="B2216" s="224">
        <v>5</v>
      </c>
      <c r="C2216" s="383">
        <v>265</v>
      </c>
      <c r="D2216" s="20" t="s">
        <v>73</v>
      </c>
      <c r="E2216" s="225">
        <v>40196</v>
      </c>
      <c r="F2216"/>
      <c r="G2216" s="19">
        <v>5</v>
      </c>
      <c r="H2216" s="20">
        <v>265</v>
      </c>
      <c r="I2216" s="20">
        <v>265</v>
      </c>
      <c r="J2216" s="20">
        <v>265</v>
      </c>
      <c r="K2216" s="20">
        <v>0</v>
      </c>
      <c r="L2216" s="156">
        <v>40197</v>
      </c>
      <c r="N2216" s="19">
        <v>5</v>
      </c>
      <c r="O2216" s="20">
        <v>265</v>
      </c>
      <c r="P2216" s="20">
        <v>265</v>
      </c>
      <c r="Q2216" s="20">
        <v>0</v>
      </c>
      <c r="R2216" s="20">
        <v>265</v>
      </c>
      <c r="S2216" s="4">
        <v>0</v>
      </c>
      <c r="T2216" s="4">
        <v>0</v>
      </c>
      <c r="U2216" s="153">
        <v>40197</v>
      </c>
      <c r="V2216" s="106">
        <v>5</v>
      </c>
      <c r="W2216" s="20">
        <v>265</v>
      </c>
      <c r="X2216" s="437" t="str">
        <f t="shared" si="261"/>
        <v>OK</v>
      </c>
      <c r="Y2216" s="334">
        <f t="shared" si="264"/>
        <v>0</v>
      </c>
      <c r="Z2216" s="122" t="str">
        <f t="shared" si="262"/>
        <v>Ikea - 2228</v>
      </c>
      <c r="AA2216" s="75">
        <v>40203</v>
      </c>
      <c r="AB2216" s="318"/>
      <c r="AC2216" s="147">
        <f t="shared" si="265"/>
        <v>7</v>
      </c>
      <c r="AD2216" s="20" t="str">
        <f t="shared" si="263"/>
        <v>OK</v>
      </c>
      <c r="AE2216" s="20"/>
      <c r="AF2216" s="20" t="e">
        <f>IF(#REF!="","",AA2216-#REF!)</f>
        <v>#REF!</v>
      </c>
      <c r="AG2216" s="97"/>
      <c r="AH2216" s="62"/>
      <c r="AI2216"/>
      <c r="AJ2216"/>
    </row>
    <row r="2217" spans="1:36" s="32" customFormat="1" hidden="1" outlineLevel="1" x14ac:dyDescent="0.2">
      <c r="A2217"/>
      <c r="B2217" s="224">
        <v>6</v>
      </c>
      <c r="C2217" s="383">
        <v>8</v>
      </c>
      <c r="D2217" s="20" t="s">
        <v>79</v>
      </c>
      <c r="E2217" s="225">
        <v>40196</v>
      </c>
      <c r="F2217"/>
      <c r="G2217" s="19">
        <v>6</v>
      </c>
      <c r="H2217" s="20">
        <v>8</v>
      </c>
      <c r="I2217" s="20">
        <v>8</v>
      </c>
      <c r="J2217" s="20">
        <v>8</v>
      </c>
      <c r="K2217" s="20">
        <v>0</v>
      </c>
      <c r="L2217" s="156">
        <v>40197</v>
      </c>
      <c r="N2217" s="19">
        <v>6</v>
      </c>
      <c r="O2217" s="20">
        <v>8</v>
      </c>
      <c r="P2217" s="20">
        <v>8</v>
      </c>
      <c r="Q2217" s="20">
        <v>0</v>
      </c>
      <c r="R2217" s="20">
        <v>8</v>
      </c>
      <c r="S2217" s="4">
        <v>0</v>
      </c>
      <c r="T2217" s="4">
        <v>0</v>
      </c>
      <c r="U2217" s="153">
        <v>40197</v>
      </c>
      <c r="V2217" s="106">
        <v>6</v>
      </c>
      <c r="W2217" s="20">
        <v>8</v>
      </c>
      <c r="X2217" s="437" t="str">
        <f t="shared" si="261"/>
        <v>OK</v>
      </c>
      <c r="Y2217" s="334">
        <f t="shared" si="264"/>
        <v>0</v>
      </c>
      <c r="Z2217" s="122" t="str">
        <f t="shared" si="262"/>
        <v>Moviflor - 2229</v>
      </c>
      <c r="AA2217" s="75">
        <v>40203</v>
      </c>
      <c r="AB2217" s="318"/>
      <c r="AC2217" s="147">
        <f t="shared" si="265"/>
        <v>7</v>
      </c>
      <c r="AD2217" s="20" t="str">
        <f t="shared" si="263"/>
        <v>OK</v>
      </c>
      <c r="AE2217" s="20"/>
      <c r="AF2217" s="20" t="e">
        <f>IF(#REF!="","",AA2217-#REF!)</f>
        <v>#REF!</v>
      </c>
      <c r="AG2217" s="97"/>
      <c r="AH2217" s="62"/>
      <c r="AI2217"/>
      <c r="AJ2217"/>
    </row>
    <row r="2218" spans="1:36" s="32" customFormat="1" hidden="1" outlineLevel="1" x14ac:dyDescent="0.2">
      <c r="A2218"/>
      <c r="B2218" s="224">
        <v>7</v>
      </c>
      <c r="C2218" s="383">
        <v>51</v>
      </c>
      <c r="D2218" s="20" t="s">
        <v>74</v>
      </c>
      <c r="E2218" s="225">
        <v>40196</v>
      </c>
      <c r="F2218"/>
      <c r="G2218" s="19">
        <v>7</v>
      </c>
      <c r="H2218" s="20">
        <v>51</v>
      </c>
      <c r="I2218" s="20">
        <v>51</v>
      </c>
      <c r="J2218" s="20">
        <v>51</v>
      </c>
      <c r="K2218" s="20">
        <v>0</v>
      </c>
      <c r="L2218" s="156">
        <v>40197</v>
      </c>
      <c r="N2218" s="19">
        <v>7</v>
      </c>
      <c r="O2218" s="20">
        <v>51</v>
      </c>
      <c r="P2218" s="20">
        <v>51</v>
      </c>
      <c r="Q2218" s="20">
        <v>0</v>
      </c>
      <c r="R2218" s="20">
        <v>51</v>
      </c>
      <c r="S2218" s="4">
        <v>0</v>
      </c>
      <c r="T2218" s="4">
        <v>0</v>
      </c>
      <c r="U2218" s="153">
        <v>40197</v>
      </c>
      <c r="V2218" s="106">
        <v>7</v>
      </c>
      <c r="W2218" s="20">
        <v>51</v>
      </c>
      <c r="X2218" s="437" t="str">
        <f t="shared" si="261"/>
        <v>OK</v>
      </c>
      <c r="Y2218" s="334">
        <f t="shared" si="264"/>
        <v>0</v>
      </c>
      <c r="Z2218" s="122" t="str">
        <f t="shared" si="262"/>
        <v>Conforama - 2230</v>
      </c>
      <c r="AA2218" s="75">
        <v>40203</v>
      </c>
      <c r="AB2218" s="318"/>
      <c r="AC2218" s="147">
        <f t="shared" si="265"/>
        <v>7</v>
      </c>
      <c r="AD2218" s="20" t="str">
        <f t="shared" si="263"/>
        <v>OK</v>
      </c>
      <c r="AE2218" s="20"/>
      <c r="AF2218" s="20" t="e">
        <f>IF(#REF!="","",AA2218-#REF!)</f>
        <v>#REF!</v>
      </c>
      <c r="AG2218" s="97"/>
      <c r="AH2218" s="62"/>
      <c r="AI2218"/>
      <c r="AJ2218"/>
    </row>
    <row r="2219" spans="1:36" s="32" customFormat="1" hidden="1" outlineLevel="1" x14ac:dyDescent="0.2">
      <c r="A2219"/>
      <c r="B2219" s="224">
        <v>8</v>
      </c>
      <c r="C2219" s="383">
        <v>9</v>
      </c>
      <c r="D2219" s="20" t="s">
        <v>75</v>
      </c>
      <c r="E2219" s="225">
        <v>40196</v>
      </c>
      <c r="F2219"/>
      <c r="G2219" s="19">
        <v>8</v>
      </c>
      <c r="H2219" s="20">
        <v>9</v>
      </c>
      <c r="I2219" s="20">
        <v>9</v>
      </c>
      <c r="J2219" s="20">
        <v>9</v>
      </c>
      <c r="K2219" s="20">
        <v>0</v>
      </c>
      <c r="L2219" s="156">
        <v>40197</v>
      </c>
      <c r="N2219" s="19">
        <v>8</v>
      </c>
      <c r="O2219" s="20">
        <v>9</v>
      </c>
      <c r="P2219" s="20">
        <v>9</v>
      </c>
      <c r="Q2219" s="20">
        <v>0</v>
      </c>
      <c r="R2219" s="20">
        <v>9</v>
      </c>
      <c r="S2219" s="4">
        <v>0</v>
      </c>
      <c r="T2219" s="4">
        <v>0</v>
      </c>
      <c r="U2219" s="153">
        <v>40197</v>
      </c>
      <c r="V2219" s="106">
        <v>8</v>
      </c>
      <c r="W2219" s="20">
        <v>9</v>
      </c>
      <c r="X2219" s="437" t="str">
        <f t="shared" si="261"/>
        <v>OK</v>
      </c>
      <c r="Y2219" s="334">
        <f t="shared" si="264"/>
        <v>0</v>
      </c>
      <c r="Z2219" s="122" t="str">
        <f t="shared" si="262"/>
        <v>Euronics - 2231</v>
      </c>
      <c r="AA2219" s="75">
        <v>40203</v>
      </c>
      <c r="AB2219" s="318"/>
      <c r="AC2219" s="147">
        <f t="shared" si="265"/>
        <v>7</v>
      </c>
      <c r="AD2219" s="20" t="str">
        <f t="shared" si="263"/>
        <v>OK</v>
      </c>
      <c r="AE2219" s="20"/>
      <c r="AF2219" s="20" t="e">
        <f>IF(#REF!="","",AA2219-#REF!)</f>
        <v>#REF!</v>
      </c>
      <c r="AG2219" s="97"/>
      <c r="AH2219" s="62"/>
      <c r="AI2219"/>
      <c r="AJ2219"/>
    </row>
    <row r="2220" spans="1:36" s="32" customFormat="1" hidden="1" outlineLevel="1" x14ac:dyDescent="0.2">
      <c r="A2220"/>
      <c r="B2220" s="224">
        <v>9</v>
      </c>
      <c r="C2220" s="383">
        <v>3</v>
      </c>
      <c r="D2220" s="20" t="s">
        <v>76</v>
      </c>
      <c r="E2220" s="225">
        <v>40196</v>
      </c>
      <c r="F2220"/>
      <c r="G2220" s="19">
        <v>9</v>
      </c>
      <c r="H2220" s="20">
        <v>3</v>
      </c>
      <c r="I2220" s="20">
        <v>3</v>
      </c>
      <c r="J2220" s="20">
        <v>3</v>
      </c>
      <c r="K2220" s="20">
        <v>0</v>
      </c>
      <c r="L2220" s="156">
        <v>40197</v>
      </c>
      <c r="N2220" s="19">
        <v>9</v>
      </c>
      <c r="O2220" s="20">
        <v>3</v>
      </c>
      <c r="P2220" s="20">
        <v>3</v>
      </c>
      <c r="Q2220" s="20">
        <v>0</v>
      </c>
      <c r="R2220" s="20">
        <v>3</v>
      </c>
      <c r="S2220" s="4">
        <v>0</v>
      </c>
      <c r="T2220" s="4">
        <v>0</v>
      </c>
      <c r="U2220" s="153">
        <v>40197</v>
      </c>
      <c r="V2220" s="106">
        <v>9</v>
      </c>
      <c r="W2220" s="20">
        <v>3</v>
      </c>
      <c r="X2220" s="437" t="str">
        <f t="shared" si="261"/>
        <v>OK</v>
      </c>
      <c r="Y2220" s="334">
        <f t="shared" si="264"/>
        <v>0</v>
      </c>
      <c r="Z2220" s="122" t="str">
        <f t="shared" si="262"/>
        <v>Tien 21 - 2232</v>
      </c>
      <c r="AA2220" s="75">
        <v>40203</v>
      </c>
      <c r="AB2220" s="318"/>
      <c r="AC2220" s="147">
        <f t="shared" si="265"/>
        <v>7</v>
      </c>
      <c r="AD2220" s="20" t="str">
        <f t="shared" si="263"/>
        <v>OK</v>
      </c>
      <c r="AE2220" s="20"/>
      <c r="AF2220" s="20" t="e">
        <f>IF(#REF!="","",AA2220-#REF!)</f>
        <v>#REF!</v>
      </c>
      <c r="AG2220" s="97"/>
      <c r="AH2220" s="62"/>
      <c r="AI2220"/>
      <c r="AJ2220"/>
    </row>
    <row r="2221" spans="1:36" s="32" customFormat="1" hidden="1" outlineLevel="1" x14ac:dyDescent="0.2">
      <c r="A2221"/>
      <c r="B2221" s="235">
        <v>10</v>
      </c>
      <c r="C2221" s="404">
        <v>1</v>
      </c>
      <c r="D2221" s="21" t="s">
        <v>77</v>
      </c>
      <c r="E2221" s="225">
        <v>40196</v>
      </c>
      <c r="F2221"/>
      <c r="G2221" s="22">
        <v>10</v>
      </c>
      <c r="H2221" s="21">
        <v>1</v>
      </c>
      <c r="I2221" s="21">
        <v>1</v>
      </c>
      <c r="J2221" s="21">
        <v>1</v>
      </c>
      <c r="K2221" s="21">
        <v>0</v>
      </c>
      <c r="L2221" s="157">
        <v>40197</v>
      </c>
      <c r="N2221" s="22">
        <v>10</v>
      </c>
      <c r="O2221" s="21">
        <v>1</v>
      </c>
      <c r="P2221" s="21">
        <v>1</v>
      </c>
      <c r="Q2221" s="21">
        <v>0</v>
      </c>
      <c r="R2221" s="21">
        <v>1</v>
      </c>
      <c r="S2221" s="14">
        <v>0</v>
      </c>
      <c r="T2221" s="14">
        <v>0</v>
      </c>
      <c r="U2221" s="153">
        <v>40197</v>
      </c>
      <c r="V2221" s="108">
        <v>10</v>
      </c>
      <c r="W2221" s="21">
        <v>1</v>
      </c>
      <c r="X2221" s="437" t="str">
        <f t="shared" si="261"/>
        <v>OK</v>
      </c>
      <c r="Y2221" s="334">
        <f t="shared" si="264"/>
        <v>0</v>
      </c>
      <c r="Z2221" s="21" t="str">
        <f t="shared" si="262"/>
        <v>Confort - 2233</v>
      </c>
      <c r="AA2221" s="75">
        <v>40203</v>
      </c>
      <c r="AB2221" s="319"/>
      <c r="AC2221" s="147">
        <f t="shared" si="265"/>
        <v>7</v>
      </c>
      <c r="AD2221" s="20" t="str">
        <f t="shared" si="263"/>
        <v>OK</v>
      </c>
      <c r="AE2221" s="20"/>
      <c r="AF2221" s="20" t="e">
        <f>IF(#REF!="","",AA2221-#REF!)</f>
        <v>#REF!</v>
      </c>
      <c r="AG2221" s="97"/>
      <c r="AH2221" s="62"/>
      <c r="AI2221"/>
      <c r="AJ2221"/>
    </row>
    <row r="2222" spans="1:36" s="32" customFormat="1" hidden="1" outlineLevel="1" x14ac:dyDescent="0.2">
      <c r="A2222"/>
      <c r="B2222" s="224">
        <v>1</v>
      </c>
      <c r="C2222" s="383">
        <v>27</v>
      </c>
      <c r="D2222" s="20" t="s">
        <v>67</v>
      </c>
      <c r="E2222" s="225">
        <v>40203</v>
      </c>
      <c r="F2222"/>
      <c r="G2222" s="224">
        <v>1</v>
      </c>
      <c r="H2222" s="20">
        <v>27</v>
      </c>
      <c r="I2222" s="20">
        <v>27</v>
      </c>
      <c r="J2222" s="20">
        <v>27</v>
      </c>
      <c r="K2222" s="20">
        <v>0</v>
      </c>
      <c r="L2222" s="156">
        <v>40204</v>
      </c>
      <c r="N2222" s="224">
        <v>1</v>
      </c>
      <c r="O2222" s="20">
        <v>27</v>
      </c>
      <c r="P2222" s="20">
        <v>27</v>
      </c>
      <c r="Q2222" s="20">
        <v>0</v>
      </c>
      <c r="R2222" s="20">
        <v>27</v>
      </c>
      <c r="S2222" s="4">
        <v>0</v>
      </c>
      <c r="T2222" s="4">
        <v>0</v>
      </c>
      <c r="U2222" s="153">
        <v>40204</v>
      </c>
      <c r="V2222" s="106">
        <v>1</v>
      </c>
      <c r="W2222" s="20">
        <v>27</v>
      </c>
      <c r="X2222" s="437" t="str">
        <f t="shared" si="261"/>
        <v>OK</v>
      </c>
      <c r="Y2222" s="334">
        <f t="shared" si="264"/>
        <v>0</v>
      </c>
      <c r="Z2222" s="122" t="str">
        <f t="shared" si="262"/>
        <v>White - 2213</v>
      </c>
      <c r="AA2222" s="75">
        <v>40210</v>
      </c>
      <c r="AB2222" s="317">
        <f>+SUM(W2222:W2231)</f>
        <v>465</v>
      </c>
      <c r="AC2222" s="147">
        <f t="shared" si="265"/>
        <v>6</v>
      </c>
      <c r="AD2222" s="20" t="str">
        <f t="shared" si="263"/>
        <v>OK</v>
      </c>
      <c r="AE2222" s="20"/>
      <c r="AF2222" s="20" t="e">
        <f>IF(#REF!="","",AA2222-#REF!)</f>
        <v>#REF!</v>
      </c>
      <c r="AG2222" s="97"/>
      <c r="AH2222" s="62"/>
      <c r="AI2222"/>
      <c r="AJ2222"/>
    </row>
    <row r="2223" spans="1:36" s="32" customFormat="1" hidden="1" outlineLevel="1" x14ac:dyDescent="0.2">
      <c r="A2223"/>
      <c r="B2223" s="224">
        <v>2</v>
      </c>
      <c r="C2223" s="383">
        <v>27</v>
      </c>
      <c r="D2223" s="20" t="s">
        <v>68</v>
      </c>
      <c r="E2223" s="225">
        <v>40203</v>
      </c>
      <c r="F2223"/>
      <c r="G2223" s="224">
        <v>2</v>
      </c>
      <c r="H2223" s="20">
        <v>27</v>
      </c>
      <c r="I2223" s="20">
        <v>27</v>
      </c>
      <c r="J2223" s="20">
        <v>27</v>
      </c>
      <c r="K2223" s="20">
        <v>0</v>
      </c>
      <c r="L2223" s="156">
        <v>40204</v>
      </c>
      <c r="N2223" s="224">
        <v>2</v>
      </c>
      <c r="O2223" s="20">
        <v>27</v>
      </c>
      <c r="P2223" s="20">
        <v>27</v>
      </c>
      <c r="Q2223" s="20">
        <v>0</v>
      </c>
      <c r="R2223" s="20">
        <v>27</v>
      </c>
      <c r="S2223" s="4">
        <v>0</v>
      </c>
      <c r="T2223" s="4">
        <v>0</v>
      </c>
      <c r="U2223" s="153">
        <v>40204</v>
      </c>
      <c r="V2223" s="106">
        <v>2</v>
      </c>
      <c r="W2223" s="20">
        <v>27</v>
      </c>
      <c r="X2223" s="437" t="str">
        <f t="shared" si="261"/>
        <v>OK</v>
      </c>
      <c r="Y2223" s="334">
        <f t="shared" si="264"/>
        <v>0</v>
      </c>
      <c r="Z2223" s="122" t="str">
        <f t="shared" si="262"/>
        <v>Green - 2214</v>
      </c>
      <c r="AA2223" s="75">
        <v>40210</v>
      </c>
      <c r="AB2223" s="318"/>
      <c r="AC2223" s="147">
        <f t="shared" si="265"/>
        <v>6</v>
      </c>
      <c r="AD2223" s="20" t="str">
        <f t="shared" ref="AD2223:AD2252" si="266">IF(AA2223&gt;0,"OK","Pendente")</f>
        <v>OK</v>
      </c>
      <c r="AE2223" s="20"/>
      <c r="AF2223" s="20" t="e">
        <f>IF(#REF!="","",AA2223-#REF!)</f>
        <v>#REF!</v>
      </c>
      <c r="AG2223" s="97"/>
      <c r="AH2223" s="62"/>
      <c r="AI2223"/>
      <c r="AJ2223"/>
    </row>
    <row r="2224" spans="1:36" s="32" customFormat="1" hidden="1" outlineLevel="1" x14ac:dyDescent="0.2">
      <c r="A2224"/>
      <c r="B2224" s="224">
        <v>3</v>
      </c>
      <c r="C2224" s="383">
        <v>62</v>
      </c>
      <c r="D2224" s="20" t="s">
        <v>69</v>
      </c>
      <c r="E2224" s="225">
        <v>40203</v>
      </c>
      <c r="F2224"/>
      <c r="G2224" s="224">
        <v>3</v>
      </c>
      <c r="H2224" s="20">
        <v>62</v>
      </c>
      <c r="I2224" s="20">
        <v>62</v>
      </c>
      <c r="J2224" s="20">
        <v>62</v>
      </c>
      <c r="K2224" s="20">
        <v>0</v>
      </c>
      <c r="L2224" s="156">
        <v>40204</v>
      </c>
      <c r="N2224" s="224">
        <v>3</v>
      </c>
      <c r="O2224" s="20">
        <v>62</v>
      </c>
      <c r="P2224" s="20">
        <v>62</v>
      </c>
      <c r="Q2224" s="20">
        <v>0</v>
      </c>
      <c r="R2224" s="20">
        <v>62</v>
      </c>
      <c r="S2224" s="4">
        <v>0</v>
      </c>
      <c r="T2224" s="4">
        <v>0</v>
      </c>
      <c r="U2224" s="153">
        <v>40204</v>
      </c>
      <c r="V2224" s="106">
        <v>3</v>
      </c>
      <c r="W2224" s="20">
        <v>62</v>
      </c>
      <c r="X2224" s="437" t="str">
        <f t="shared" si="261"/>
        <v>OK</v>
      </c>
      <c r="Y2224" s="334">
        <f t="shared" si="264"/>
        <v>0</v>
      </c>
      <c r="Z2224" s="122" t="str">
        <f t="shared" si="262"/>
        <v>Black - 2215</v>
      </c>
      <c r="AA2224" s="75">
        <v>40210</v>
      </c>
      <c r="AB2224" s="318"/>
      <c r="AC2224" s="147">
        <f t="shared" si="265"/>
        <v>6</v>
      </c>
      <c r="AD2224" s="20" t="str">
        <f t="shared" si="266"/>
        <v>OK</v>
      </c>
      <c r="AE2224" s="20"/>
      <c r="AF2224" s="20" t="e">
        <f>IF(#REF!="","",AA2224-#REF!)</f>
        <v>#REF!</v>
      </c>
      <c r="AG2224" s="97"/>
      <c r="AH2224" s="62"/>
      <c r="AI2224"/>
      <c r="AJ2224"/>
    </row>
    <row r="2225" spans="1:36" s="32" customFormat="1" hidden="1" outlineLevel="1" x14ac:dyDescent="0.2">
      <c r="A2225"/>
      <c r="B2225" s="224">
        <v>4</v>
      </c>
      <c r="C2225" s="383">
        <v>14</v>
      </c>
      <c r="D2225" s="20" t="s">
        <v>72</v>
      </c>
      <c r="E2225" s="225">
        <v>40203</v>
      </c>
      <c r="F2225"/>
      <c r="G2225" s="224">
        <v>4</v>
      </c>
      <c r="H2225" s="20">
        <v>14</v>
      </c>
      <c r="I2225" s="20">
        <v>14</v>
      </c>
      <c r="J2225" s="20">
        <v>14</v>
      </c>
      <c r="K2225" s="20">
        <v>0</v>
      </c>
      <c r="L2225" s="156">
        <v>40204</v>
      </c>
      <c r="N2225" s="224">
        <v>4</v>
      </c>
      <c r="O2225" s="20">
        <v>14</v>
      </c>
      <c r="P2225" s="20">
        <v>14</v>
      </c>
      <c r="Q2225" s="20">
        <v>0</v>
      </c>
      <c r="R2225" s="20">
        <v>14</v>
      </c>
      <c r="S2225" s="4">
        <v>0</v>
      </c>
      <c r="T2225" s="4">
        <v>0</v>
      </c>
      <c r="U2225" s="153">
        <v>40204</v>
      </c>
      <c r="V2225" s="106">
        <v>4</v>
      </c>
      <c r="W2225" s="20">
        <v>14</v>
      </c>
      <c r="X2225" s="437" t="str">
        <f t="shared" si="261"/>
        <v>OK</v>
      </c>
      <c r="Y2225" s="334">
        <f t="shared" si="264"/>
        <v>0</v>
      </c>
      <c r="Z2225" s="122" t="str">
        <f t="shared" si="262"/>
        <v>Credial - 2227</v>
      </c>
      <c r="AA2225" s="75">
        <v>40210</v>
      </c>
      <c r="AB2225" s="318"/>
      <c r="AC2225" s="147">
        <f t="shared" si="265"/>
        <v>6</v>
      </c>
      <c r="AD2225" s="20" t="str">
        <f t="shared" si="266"/>
        <v>OK</v>
      </c>
      <c r="AE2225" s="20"/>
      <c r="AF2225" s="20" t="e">
        <f>IF(#REF!="","",AA2225-#REF!)</f>
        <v>#REF!</v>
      </c>
      <c r="AG2225" s="97"/>
      <c r="AH2225" s="62"/>
      <c r="AI2225"/>
      <c r="AJ2225"/>
    </row>
    <row r="2226" spans="1:36" s="32" customFormat="1" hidden="1" outlineLevel="1" x14ac:dyDescent="0.2">
      <c r="A2226"/>
      <c r="B2226" s="224">
        <v>5</v>
      </c>
      <c r="C2226" s="383">
        <v>145</v>
      </c>
      <c r="D2226" s="20" t="s">
        <v>73</v>
      </c>
      <c r="E2226" s="225">
        <v>40203</v>
      </c>
      <c r="F2226"/>
      <c r="G2226" s="224">
        <v>5</v>
      </c>
      <c r="H2226" s="20">
        <v>145</v>
      </c>
      <c r="I2226" s="20">
        <v>145</v>
      </c>
      <c r="J2226" s="20">
        <v>145</v>
      </c>
      <c r="K2226" s="20">
        <v>0</v>
      </c>
      <c r="L2226" s="156">
        <v>40204</v>
      </c>
      <c r="N2226" s="224">
        <v>5</v>
      </c>
      <c r="O2226" s="20">
        <v>145</v>
      </c>
      <c r="P2226" s="20">
        <v>145</v>
      </c>
      <c r="Q2226" s="20">
        <v>0</v>
      </c>
      <c r="R2226" s="20">
        <v>145</v>
      </c>
      <c r="S2226" s="4">
        <v>0</v>
      </c>
      <c r="T2226" s="4">
        <v>0</v>
      </c>
      <c r="U2226" s="153">
        <v>40204</v>
      </c>
      <c r="V2226" s="106">
        <v>5</v>
      </c>
      <c r="W2226" s="20">
        <v>145</v>
      </c>
      <c r="X2226" s="437" t="str">
        <f t="shared" si="261"/>
        <v>OK</v>
      </c>
      <c r="Y2226" s="334">
        <f t="shared" si="264"/>
        <v>0</v>
      </c>
      <c r="Z2226" s="122" t="str">
        <f t="shared" si="262"/>
        <v>Ikea - 2228</v>
      </c>
      <c r="AA2226" s="75">
        <v>40210</v>
      </c>
      <c r="AB2226" s="318"/>
      <c r="AC2226" s="147">
        <f t="shared" si="265"/>
        <v>6</v>
      </c>
      <c r="AD2226" s="20" t="str">
        <f t="shared" si="266"/>
        <v>OK</v>
      </c>
      <c r="AE2226" s="20"/>
      <c r="AF2226" s="20" t="e">
        <f>IF(#REF!="","",AA2226-#REF!)</f>
        <v>#REF!</v>
      </c>
      <c r="AG2226" s="97"/>
      <c r="AH2226" s="62"/>
      <c r="AI2226"/>
      <c r="AJ2226"/>
    </row>
    <row r="2227" spans="1:36" s="32" customFormat="1" hidden="1" outlineLevel="1" x14ac:dyDescent="0.2">
      <c r="A2227"/>
      <c r="B2227" s="224">
        <v>6</v>
      </c>
      <c r="C2227" s="383">
        <v>4</v>
      </c>
      <c r="D2227" s="20" t="s">
        <v>79</v>
      </c>
      <c r="E2227" s="225">
        <v>40203</v>
      </c>
      <c r="F2227"/>
      <c r="G2227" s="224">
        <v>6</v>
      </c>
      <c r="H2227" s="20">
        <v>4</v>
      </c>
      <c r="I2227" s="20">
        <v>4</v>
      </c>
      <c r="J2227" s="20">
        <v>4</v>
      </c>
      <c r="K2227" s="20">
        <v>0</v>
      </c>
      <c r="L2227" s="156">
        <v>40204</v>
      </c>
      <c r="N2227" s="224">
        <v>6</v>
      </c>
      <c r="O2227" s="20">
        <v>4</v>
      </c>
      <c r="P2227" s="20">
        <v>4</v>
      </c>
      <c r="Q2227" s="20">
        <v>0</v>
      </c>
      <c r="R2227" s="20">
        <v>4</v>
      </c>
      <c r="S2227" s="4">
        <v>0</v>
      </c>
      <c r="T2227" s="4">
        <v>0</v>
      </c>
      <c r="U2227" s="153">
        <v>40204</v>
      </c>
      <c r="V2227" s="106">
        <v>6</v>
      </c>
      <c r="W2227" s="20">
        <v>4</v>
      </c>
      <c r="X2227" s="437" t="str">
        <f t="shared" si="261"/>
        <v>OK</v>
      </c>
      <c r="Y2227" s="334">
        <f t="shared" si="264"/>
        <v>0</v>
      </c>
      <c r="Z2227" s="122" t="str">
        <f t="shared" si="262"/>
        <v>Moviflor - 2229</v>
      </c>
      <c r="AA2227" s="75">
        <v>40210</v>
      </c>
      <c r="AB2227" s="318"/>
      <c r="AC2227" s="147">
        <f t="shared" si="265"/>
        <v>6</v>
      </c>
      <c r="AD2227" s="20" t="str">
        <f t="shared" si="266"/>
        <v>OK</v>
      </c>
      <c r="AE2227" s="20"/>
      <c r="AF2227" s="20" t="e">
        <f>IF(#REF!="","",AA2227-#REF!)</f>
        <v>#REF!</v>
      </c>
      <c r="AG2227" s="97"/>
      <c r="AH2227" s="62"/>
      <c r="AI2227"/>
      <c r="AJ2227"/>
    </row>
    <row r="2228" spans="1:36" s="32" customFormat="1" hidden="1" outlineLevel="1" x14ac:dyDescent="0.2">
      <c r="A2228"/>
      <c r="B2228" s="224">
        <v>7</v>
      </c>
      <c r="C2228" s="383">
        <v>171</v>
      </c>
      <c r="D2228" s="20" t="s">
        <v>74</v>
      </c>
      <c r="E2228" s="225">
        <v>40203</v>
      </c>
      <c r="F2228"/>
      <c r="G2228" s="224">
        <v>7</v>
      </c>
      <c r="H2228" s="20">
        <v>171</v>
      </c>
      <c r="I2228" s="20">
        <v>171</v>
      </c>
      <c r="J2228" s="20">
        <v>171</v>
      </c>
      <c r="K2228" s="20">
        <v>0</v>
      </c>
      <c r="L2228" s="156">
        <v>40204</v>
      </c>
      <c r="N2228" s="224">
        <v>7</v>
      </c>
      <c r="O2228" s="20">
        <v>171</v>
      </c>
      <c r="P2228" s="20">
        <v>171</v>
      </c>
      <c r="Q2228" s="20">
        <v>0</v>
      </c>
      <c r="R2228" s="20">
        <v>171</v>
      </c>
      <c r="S2228" s="4">
        <v>0</v>
      </c>
      <c r="T2228" s="4">
        <v>0</v>
      </c>
      <c r="U2228" s="153">
        <v>40204</v>
      </c>
      <c r="V2228" s="106">
        <v>7</v>
      </c>
      <c r="W2228" s="20">
        <v>171</v>
      </c>
      <c r="X2228" s="437" t="str">
        <f t="shared" si="261"/>
        <v>OK</v>
      </c>
      <c r="Y2228" s="334">
        <f t="shared" si="264"/>
        <v>0</v>
      </c>
      <c r="Z2228" s="122" t="str">
        <f t="shared" si="262"/>
        <v>Conforama - 2230</v>
      </c>
      <c r="AA2228" s="75">
        <v>40212</v>
      </c>
      <c r="AB2228" s="318"/>
      <c r="AC2228" s="147">
        <f t="shared" si="265"/>
        <v>8</v>
      </c>
      <c r="AD2228" s="20" t="str">
        <f t="shared" si="266"/>
        <v>OK</v>
      </c>
      <c r="AE2228" s="20"/>
      <c r="AF2228" s="20" t="e">
        <f>IF(#REF!="","",AA2228-#REF!)</f>
        <v>#REF!</v>
      </c>
      <c r="AG2228" s="97"/>
      <c r="AH2228" s="62"/>
      <c r="AI2228"/>
      <c r="AJ2228"/>
    </row>
    <row r="2229" spans="1:36" s="32" customFormat="1" hidden="1" outlineLevel="1" x14ac:dyDescent="0.2">
      <c r="A2229"/>
      <c r="B2229" s="224">
        <v>8</v>
      </c>
      <c r="C2229" s="383">
        <v>10</v>
      </c>
      <c r="D2229" s="20" t="s">
        <v>75</v>
      </c>
      <c r="E2229" s="225">
        <v>40203</v>
      </c>
      <c r="F2229"/>
      <c r="G2229" s="224">
        <v>8</v>
      </c>
      <c r="H2229" s="20">
        <v>10</v>
      </c>
      <c r="I2229" s="20">
        <v>10</v>
      </c>
      <c r="J2229" s="20">
        <v>10</v>
      </c>
      <c r="K2229" s="20">
        <v>0</v>
      </c>
      <c r="L2229" s="156">
        <v>40204</v>
      </c>
      <c r="N2229" s="224">
        <v>8</v>
      </c>
      <c r="O2229" s="20">
        <v>10</v>
      </c>
      <c r="P2229" s="20">
        <v>10</v>
      </c>
      <c r="Q2229" s="20">
        <v>0</v>
      </c>
      <c r="R2229" s="20">
        <v>10</v>
      </c>
      <c r="S2229" s="4">
        <v>0</v>
      </c>
      <c r="T2229" s="4">
        <v>0</v>
      </c>
      <c r="U2229" s="153">
        <v>40204</v>
      </c>
      <c r="V2229" s="106">
        <v>8</v>
      </c>
      <c r="W2229" s="20">
        <v>10</v>
      </c>
      <c r="X2229" s="437" t="str">
        <f t="shared" si="261"/>
        <v>OK</v>
      </c>
      <c r="Y2229" s="334">
        <f t="shared" si="264"/>
        <v>0</v>
      </c>
      <c r="Z2229" s="122" t="str">
        <f t="shared" si="262"/>
        <v>Euronics - 2231</v>
      </c>
      <c r="AA2229" s="75">
        <v>40210</v>
      </c>
      <c r="AB2229" s="318"/>
      <c r="AC2229" s="147">
        <f t="shared" si="265"/>
        <v>6</v>
      </c>
      <c r="AD2229" s="20" t="str">
        <f t="shared" si="266"/>
        <v>OK</v>
      </c>
      <c r="AE2229" s="20"/>
      <c r="AF2229" s="20" t="e">
        <f>IF(#REF!="","",AA2229-#REF!)</f>
        <v>#REF!</v>
      </c>
      <c r="AG2229" s="97"/>
      <c r="AH2229" s="62"/>
      <c r="AI2229"/>
      <c r="AJ2229"/>
    </row>
    <row r="2230" spans="1:36" s="32" customFormat="1" hidden="1" outlineLevel="1" x14ac:dyDescent="0.2">
      <c r="A2230"/>
      <c r="B2230" s="224">
        <v>9</v>
      </c>
      <c r="C2230" s="383">
        <v>4</v>
      </c>
      <c r="D2230" s="20" t="s">
        <v>76</v>
      </c>
      <c r="E2230" s="225">
        <v>40203</v>
      </c>
      <c r="F2230"/>
      <c r="G2230" s="224">
        <v>9</v>
      </c>
      <c r="H2230" s="20">
        <v>4</v>
      </c>
      <c r="I2230" s="20">
        <v>4</v>
      </c>
      <c r="J2230" s="20">
        <v>4</v>
      </c>
      <c r="K2230" s="20">
        <v>0</v>
      </c>
      <c r="L2230" s="156">
        <v>40204</v>
      </c>
      <c r="N2230" s="224">
        <v>9</v>
      </c>
      <c r="O2230" s="20">
        <v>4</v>
      </c>
      <c r="P2230" s="20">
        <v>4</v>
      </c>
      <c r="Q2230" s="20">
        <v>0</v>
      </c>
      <c r="R2230" s="20">
        <v>4</v>
      </c>
      <c r="S2230" s="4">
        <v>0</v>
      </c>
      <c r="T2230" s="4">
        <v>0</v>
      </c>
      <c r="U2230" s="153">
        <v>40204</v>
      </c>
      <c r="V2230" s="106">
        <v>9</v>
      </c>
      <c r="W2230" s="20">
        <v>4</v>
      </c>
      <c r="X2230" s="437" t="str">
        <f t="shared" si="261"/>
        <v>OK</v>
      </c>
      <c r="Y2230" s="334">
        <f t="shared" si="264"/>
        <v>0</v>
      </c>
      <c r="Z2230" s="122" t="str">
        <f t="shared" si="262"/>
        <v>Tien 21 - 2232</v>
      </c>
      <c r="AA2230" s="75">
        <v>40210</v>
      </c>
      <c r="AB2230" s="318"/>
      <c r="AC2230" s="147">
        <f t="shared" si="265"/>
        <v>6</v>
      </c>
      <c r="AD2230" s="20" t="str">
        <f t="shared" si="266"/>
        <v>OK</v>
      </c>
      <c r="AE2230" s="20"/>
      <c r="AF2230" s="20" t="e">
        <f>IF(#REF!="","",AA2230-#REF!)</f>
        <v>#REF!</v>
      </c>
      <c r="AG2230" s="97"/>
      <c r="AH2230" s="62"/>
      <c r="AI2230"/>
      <c r="AJ2230"/>
    </row>
    <row r="2231" spans="1:36" s="32" customFormat="1" hidden="1" outlineLevel="1" x14ac:dyDescent="0.2">
      <c r="A2231"/>
      <c r="B2231" s="235">
        <v>10</v>
      </c>
      <c r="C2231" s="404">
        <v>1</v>
      </c>
      <c r="D2231" s="21" t="s">
        <v>77</v>
      </c>
      <c r="E2231" s="225">
        <v>40203</v>
      </c>
      <c r="F2231"/>
      <c r="G2231" s="235">
        <v>10</v>
      </c>
      <c r="H2231" s="21">
        <v>1</v>
      </c>
      <c r="I2231" s="21">
        <v>1</v>
      </c>
      <c r="J2231" s="21">
        <v>1</v>
      </c>
      <c r="K2231" s="21">
        <v>0</v>
      </c>
      <c r="L2231" s="156">
        <v>40204</v>
      </c>
      <c r="N2231" s="235">
        <v>10</v>
      </c>
      <c r="O2231" s="21">
        <v>1</v>
      </c>
      <c r="P2231" s="21">
        <v>1</v>
      </c>
      <c r="Q2231" s="21">
        <v>0</v>
      </c>
      <c r="R2231" s="21">
        <v>1</v>
      </c>
      <c r="S2231" s="14">
        <v>0</v>
      </c>
      <c r="T2231" s="14">
        <v>0</v>
      </c>
      <c r="U2231" s="153">
        <v>40204</v>
      </c>
      <c r="V2231" s="108">
        <v>10</v>
      </c>
      <c r="W2231" s="21">
        <v>1</v>
      </c>
      <c r="X2231" s="437" t="str">
        <f t="shared" si="261"/>
        <v>OK</v>
      </c>
      <c r="Y2231" s="334">
        <f t="shared" si="264"/>
        <v>0</v>
      </c>
      <c r="Z2231" s="21" t="str">
        <f t="shared" si="262"/>
        <v>Confort - 2233</v>
      </c>
      <c r="AA2231" s="75">
        <v>40210</v>
      </c>
      <c r="AB2231" s="319"/>
      <c r="AC2231" s="147">
        <f t="shared" si="265"/>
        <v>6</v>
      </c>
      <c r="AD2231" s="20" t="str">
        <f t="shared" si="266"/>
        <v>OK</v>
      </c>
      <c r="AE2231" s="20"/>
      <c r="AF2231" s="20" t="e">
        <f>IF(#REF!="","",AA2231-#REF!)</f>
        <v>#REF!</v>
      </c>
      <c r="AG2231" s="97"/>
      <c r="AH2231" s="62"/>
      <c r="AI2231"/>
      <c r="AJ2231"/>
    </row>
    <row r="2232" spans="1:36" s="32" customFormat="1" hidden="1" outlineLevel="1" x14ac:dyDescent="0.2">
      <c r="A2232"/>
      <c r="B2232" s="224">
        <v>1</v>
      </c>
      <c r="C2232" s="383">
        <v>34</v>
      </c>
      <c r="D2232" s="20" t="s">
        <v>67</v>
      </c>
      <c r="E2232" s="225">
        <v>40210</v>
      </c>
      <c r="F2232"/>
      <c r="G2232" s="19">
        <v>1</v>
      </c>
      <c r="H2232" s="20">
        <v>34</v>
      </c>
      <c r="I2232" s="20">
        <v>34</v>
      </c>
      <c r="J2232" s="20">
        <v>34</v>
      </c>
      <c r="K2232" s="20">
        <v>0</v>
      </c>
      <c r="L2232" s="156">
        <v>40211</v>
      </c>
      <c r="N2232" s="19">
        <v>1</v>
      </c>
      <c r="O2232" s="20">
        <v>34</v>
      </c>
      <c r="P2232" s="20">
        <v>34</v>
      </c>
      <c r="Q2232" s="20">
        <v>0</v>
      </c>
      <c r="R2232" s="20">
        <v>34</v>
      </c>
      <c r="S2232" s="4">
        <v>0</v>
      </c>
      <c r="T2232" s="4">
        <v>0</v>
      </c>
      <c r="U2232" s="153">
        <v>40211</v>
      </c>
      <c r="V2232" s="106">
        <v>1</v>
      </c>
      <c r="W2232" s="20">
        <v>34</v>
      </c>
      <c r="X2232" s="437" t="str">
        <f t="shared" si="261"/>
        <v>OK</v>
      </c>
      <c r="Y2232" s="334">
        <f t="shared" si="264"/>
        <v>0</v>
      </c>
      <c r="Z2232" s="122" t="str">
        <f t="shared" si="262"/>
        <v>White - 2213</v>
      </c>
      <c r="AA2232" s="75">
        <v>40218</v>
      </c>
      <c r="AB2232" s="317">
        <f>+SUM(W2232:W2241)</f>
        <v>540</v>
      </c>
      <c r="AC2232" s="147">
        <f t="shared" si="265"/>
        <v>8</v>
      </c>
      <c r="AD2232" s="20" t="str">
        <f t="shared" si="266"/>
        <v>OK</v>
      </c>
      <c r="AE2232" s="20"/>
      <c r="AF2232" s="20" t="e">
        <f>IF(#REF!="","",AA2232-#REF!)</f>
        <v>#REF!</v>
      </c>
      <c r="AG2232" s="97"/>
      <c r="AH2232" s="62"/>
      <c r="AI2232"/>
      <c r="AJ2232"/>
    </row>
    <row r="2233" spans="1:36" s="32" customFormat="1" hidden="1" outlineLevel="1" x14ac:dyDescent="0.2">
      <c r="A2233"/>
      <c r="B2233" s="224">
        <v>2</v>
      </c>
      <c r="C2233" s="383">
        <v>18</v>
      </c>
      <c r="D2233" s="20" t="s">
        <v>68</v>
      </c>
      <c r="E2233" s="225">
        <v>40210</v>
      </c>
      <c r="F2233"/>
      <c r="G2233" s="19">
        <v>2</v>
      </c>
      <c r="H2233" s="20">
        <v>18</v>
      </c>
      <c r="I2233" s="20">
        <v>18</v>
      </c>
      <c r="J2233" s="20">
        <v>18</v>
      </c>
      <c r="K2233" s="20">
        <v>0</v>
      </c>
      <c r="L2233" s="156">
        <v>40211</v>
      </c>
      <c r="N2233" s="19">
        <v>2</v>
      </c>
      <c r="O2233" s="20">
        <v>18</v>
      </c>
      <c r="P2233" s="20">
        <v>18</v>
      </c>
      <c r="Q2233" s="20">
        <v>0</v>
      </c>
      <c r="R2233" s="20">
        <v>18</v>
      </c>
      <c r="S2233" s="4">
        <v>0</v>
      </c>
      <c r="T2233" s="4">
        <v>0</v>
      </c>
      <c r="U2233" s="153">
        <v>40211</v>
      </c>
      <c r="V2233" s="106">
        <v>2</v>
      </c>
      <c r="W2233" s="20">
        <v>18</v>
      </c>
      <c r="X2233" s="437" t="str">
        <f t="shared" si="261"/>
        <v>OK</v>
      </c>
      <c r="Y2233" s="334">
        <f t="shared" si="264"/>
        <v>0</v>
      </c>
      <c r="Z2233" s="122" t="str">
        <f t="shared" si="262"/>
        <v>Green - 2214</v>
      </c>
      <c r="AA2233" s="75">
        <v>40218</v>
      </c>
      <c r="AB2233" s="318"/>
      <c r="AC2233" s="147">
        <f t="shared" si="265"/>
        <v>8</v>
      </c>
      <c r="AD2233" s="20" t="str">
        <f t="shared" si="266"/>
        <v>OK</v>
      </c>
      <c r="AE2233" s="20"/>
      <c r="AF2233" s="20" t="e">
        <f>IF(#REF!="","",AA2233-#REF!)</f>
        <v>#REF!</v>
      </c>
      <c r="AG2233" s="97"/>
      <c r="AH2233" s="62"/>
      <c r="AI2233"/>
      <c r="AJ2233"/>
    </row>
    <row r="2234" spans="1:36" s="32" customFormat="1" hidden="1" outlineLevel="1" x14ac:dyDescent="0.2">
      <c r="A2234"/>
      <c r="B2234" s="224">
        <v>3</v>
      </c>
      <c r="C2234" s="383">
        <v>43</v>
      </c>
      <c r="D2234" s="20" t="s">
        <v>69</v>
      </c>
      <c r="E2234" s="225">
        <v>40210</v>
      </c>
      <c r="F2234"/>
      <c r="G2234" s="19">
        <v>3</v>
      </c>
      <c r="H2234" s="20">
        <v>43</v>
      </c>
      <c r="I2234" s="20">
        <v>43</v>
      </c>
      <c r="J2234" s="20">
        <v>43</v>
      </c>
      <c r="K2234" s="20">
        <v>0</v>
      </c>
      <c r="L2234" s="156">
        <v>40211</v>
      </c>
      <c r="N2234" s="19">
        <v>3</v>
      </c>
      <c r="O2234" s="20">
        <v>43</v>
      </c>
      <c r="P2234" s="20">
        <v>43</v>
      </c>
      <c r="Q2234" s="20">
        <v>0</v>
      </c>
      <c r="R2234" s="20">
        <v>43</v>
      </c>
      <c r="S2234" s="4">
        <v>0</v>
      </c>
      <c r="T2234" s="4">
        <v>0</v>
      </c>
      <c r="U2234" s="153">
        <v>40211</v>
      </c>
      <c r="V2234" s="106">
        <v>3</v>
      </c>
      <c r="W2234" s="20">
        <v>43</v>
      </c>
      <c r="X2234" s="437" t="str">
        <f t="shared" si="261"/>
        <v>OK</v>
      </c>
      <c r="Y2234" s="334">
        <f t="shared" si="264"/>
        <v>0</v>
      </c>
      <c r="Z2234" s="122" t="str">
        <f t="shared" si="262"/>
        <v>Black - 2215</v>
      </c>
      <c r="AA2234" s="75">
        <v>40218</v>
      </c>
      <c r="AB2234" s="318"/>
      <c r="AC2234" s="147">
        <f t="shared" si="265"/>
        <v>8</v>
      </c>
      <c r="AD2234" s="20" t="str">
        <f t="shared" si="266"/>
        <v>OK</v>
      </c>
      <c r="AE2234" s="20"/>
      <c r="AF2234" s="20" t="e">
        <f>IF(#REF!="","",AA2234-#REF!)</f>
        <v>#REF!</v>
      </c>
      <c r="AG2234" s="97"/>
      <c r="AH2234" s="62"/>
      <c r="AI2234"/>
      <c r="AJ2234"/>
    </row>
    <row r="2235" spans="1:36" s="32" customFormat="1" hidden="1" outlineLevel="1" x14ac:dyDescent="0.2">
      <c r="A2235"/>
      <c r="B2235" s="224">
        <v>4</v>
      </c>
      <c r="C2235" s="383">
        <v>27</v>
      </c>
      <c r="D2235" s="20" t="s">
        <v>72</v>
      </c>
      <c r="E2235" s="225">
        <v>40210</v>
      </c>
      <c r="F2235"/>
      <c r="G2235" s="19">
        <v>4</v>
      </c>
      <c r="H2235" s="20">
        <v>27</v>
      </c>
      <c r="I2235" s="20">
        <v>27</v>
      </c>
      <c r="J2235" s="20">
        <v>27</v>
      </c>
      <c r="K2235" s="20">
        <v>0</v>
      </c>
      <c r="L2235" s="156">
        <v>40211</v>
      </c>
      <c r="N2235" s="19">
        <v>4</v>
      </c>
      <c r="O2235" s="20">
        <v>27</v>
      </c>
      <c r="P2235" s="20">
        <v>27</v>
      </c>
      <c r="Q2235" s="20">
        <v>0</v>
      </c>
      <c r="R2235" s="20">
        <v>27</v>
      </c>
      <c r="S2235" s="4">
        <v>0</v>
      </c>
      <c r="T2235" s="4">
        <v>0</v>
      </c>
      <c r="U2235" s="153">
        <v>40211</v>
      </c>
      <c r="V2235" s="106">
        <v>4</v>
      </c>
      <c r="W2235" s="20">
        <v>27</v>
      </c>
      <c r="X2235" s="437" t="str">
        <f t="shared" si="261"/>
        <v>OK</v>
      </c>
      <c r="Y2235" s="334">
        <f t="shared" si="264"/>
        <v>0</v>
      </c>
      <c r="Z2235" s="122" t="str">
        <f t="shared" si="262"/>
        <v>Credial - 2227</v>
      </c>
      <c r="AA2235" s="75">
        <v>40218</v>
      </c>
      <c r="AB2235" s="318"/>
      <c r="AC2235" s="147">
        <f t="shared" si="265"/>
        <v>8</v>
      </c>
      <c r="AD2235" s="20" t="str">
        <f t="shared" si="266"/>
        <v>OK</v>
      </c>
      <c r="AE2235" s="20"/>
      <c r="AF2235" s="20" t="e">
        <f>IF(#REF!="","",AA2235-#REF!)</f>
        <v>#REF!</v>
      </c>
      <c r="AG2235" s="97"/>
      <c r="AH2235" s="62"/>
      <c r="AI2235"/>
      <c r="AJ2235"/>
    </row>
    <row r="2236" spans="1:36" s="32" customFormat="1" hidden="1" outlineLevel="1" x14ac:dyDescent="0.2">
      <c r="A2236"/>
      <c r="B2236" s="224">
        <v>5</v>
      </c>
      <c r="C2236" s="383">
        <v>270</v>
      </c>
      <c r="D2236" s="20" t="s">
        <v>73</v>
      </c>
      <c r="E2236" s="225">
        <v>40210</v>
      </c>
      <c r="F2236"/>
      <c r="G2236" s="19">
        <v>5</v>
      </c>
      <c r="H2236" s="20">
        <v>270</v>
      </c>
      <c r="I2236" s="20">
        <v>270</v>
      </c>
      <c r="J2236" s="20">
        <v>270</v>
      </c>
      <c r="K2236" s="20">
        <v>0</v>
      </c>
      <c r="L2236" s="156">
        <v>40211</v>
      </c>
      <c r="N2236" s="19">
        <v>5</v>
      </c>
      <c r="O2236" s="20">
        <v>270</v>
      </c>
      <c r="P2236" s="20">
        <v>270</v>
      </c>
      <c r="Q2236" s="20">
        <v>0</v>
      </c>
      <c r="R2236" s="20">
        <v>270</v>
      </c>
      <c r="S2236" s="4">
        <v>0</v>
      </c>
      <c r="T2236" s="4">
        <v>0</v>
      </c>
      <c r="U2236" s="153">
        <v>40211</v>
      </c>
      <c r="V2236" s="106">
        <v>5</v>
      </c>
      <c r="W2236" s="20">
        <v>270</v>
      </c>
      <c r="X2236" s="437" t="str">
        <f t="shared" si="261"/>
        <v>OK</v>
      </c>
      <c r="Y2236" s="334">
        <f t="shared" si="264"/>
        <v>0</v>
      </c>
      <c r="Z2236" s="122" t="str">
        <f t="shared" si="262"/>
        <v>Ikea - 2228</v>
      </c>
      <c r="AA2236" s="75">
        <v>40218</v>
      </c>
      <c r="AB2236" s="318"/>
      <c r="AC2236" s="147">
        <f t="shared" si="265"/>
        <v>8</v>
      </c>
      <c r="AD2236" s="20" t="str">
        <f t="shared" si="266"/>
        <v>OK</v>
      </c>
      <c r="AE2236" s="20"/>
      <c r="AF2236" s="20" t="e">
        <f>IF(#REF!="","",AA2236-#REF!)</f>
        <v>#REF!</v>
      </c>
      <c r="AG2236" s="97"/>
      <c r="AH2236" s="62"/>
      <c r="AI2236"/>
      <c r="AJ2236"/>
    </row>
    <row r="2237" spans="1:36" s="32" customFormat="1" hidden="1" outlineLevel="1" x14ac:dyDescent="0.2">
      <c r="A2237"/>
      <c r="B2237" s="224">
        <v>6</v>
      </c>
      <c r="C2237" s="383">
        <v>4</v>
      </c>
      <c r="D2237" s="20" t="s">
        <v>79</v>
      </c>
      <c r="E2237" s="225">
        <v>40210</v>
      </c>
      <c r="F2237"/>
      <c r="G2237" s="19">
        <v>6</v>
      </c>
      <c r="H2237" s="20">
        <v>4</v>
      </c>
      <c r="I2237" s="20">
        <v>4</v>
      </c>
      <c r="J2237" s="20">
        <v>4</v>
      </c>
      <c r="K2237" s="20">
        <v>0</v>
      </c>
      <c r="L2237" s="156">
        <v>40211</v>
      </c>
      <c r="N2237" s="19">
        <v>6</v>
      </c>
      <c r="O2237" s="20">
        <v>4</v>
      </c>
      <c r="P2237" s="20">
        <v>4</v>
      </c>
      <c r="Q2237" s="20">
        <v>0</v>
      </c>
      <c r="R2237" s="20">
        <v>4</v>
      </c>
      <c r="S2237" s="4">
        <v>0</v>
      </c>
      <c r="T2237" s="4">
        <v>0</v>
      </c>
      <c r="U2237" s="153">
        <v>40211</v>
      </c>
      <c r="V2237" s="106">
        <v>6</v>
      </c>
      <c r="W2237" s="20">
        <v>4</v>
      </c>
      <c r="X2237" s="437" t="str">
        <f t="shared" si="261"/>
        <v>OK</v>
      </c>
      <c r="Y2237" s="334">
        <f t="shared" si="264"/>
        <v>0</v>
      </c>
      <c r="Z2237" s="122" t="str">
        <f t="shared" si="262"/>
        <v>Moviflor - 2229</v>
      </c>
      <c r="AA2237" s="75">
        <v>40218</v>
      </c>
      <c r="AB2237" s="318"/>
      <c r="AC2237" s="147">
        <f t="shared" si="265"/>
        <v>8</v>
      </c>
      <c r="AD2237" s="20" t="str">
        <f t="shared" si="266"/>
        <v>OK</v>
      </c>
      <c r="AE2237" s="20"/>
      <c r="AF2237" s="20" t="e">
        <f>IF(#REF!="","",AA2237-#REF!)</f>
        <v>#REF!</v>
      </c>
      <c r="AG2237" s="97"/>
      <c r="AH2237" s="62"/>
      <c r="AI2237"/>
      <c r="AJ2237"/>
    </row>
    <row r="2238" spans="1:36" s="32" customFormat="1" hidden="1" outlineLevel="1" x14ac:dyDescent="0.2">
      <c r="A2238"/>
      <c r="B2238" s="224">
        <v>7</v>
      </c>
      <c r="C2238" s="383">
        <v>128</v>
      </c>
      <c r="D2238" s="20" t="s">
        <v>74</v>
      </c>
      <c r="E2238" s="225">
        <v>40210</v>
      </c>
      <c r="F2238"/>
      <c r="G2238" s="19">
        <v>7</v>
      </c>
      <c r="H2238" s="20">
        <v>128</v>
      </c>
      <c r="I2238" s="20">
        <v>128</v>
      </c>
      <c r="J2238" s="20">
        <v>128</v>
      </c>
      <c r="K2238" s="20">
        <v>0</v>
      </c>
      <c r="L2238" s="156">
        <v>40211</v>
      </c>
      <c r="N2238" s="19">
        <v>7</v>
      </c>
      <c r="O2238" s="20">
        <v>128</v>
      </c>
      <c r="P2238" s="20">
        <v>128</v>
      </c>
      <c r="Q2238" s="20">
        <v>0</v>
      </c>
      <c r="R2238" s="20">
        <v>128</v>
      </c>
      <c r="S2238" s="4">
        <v>0</v>
      </c>
      <c r="T2238" s="4">
        <v>0</v>
      </c>
      <c r="U2238" s="153">
        <v>40211</v>
      </c>
      <c r="V2238" s="106">
        <v>7</v>
      </c>
      <c r="W2238" s="20">
        <v>128</v>
      </c>
      <c r="X2238" s="437" t="str">
        <f t="shared" si="261"/>
        <v>OK</v>
      </c>
      <c r="Y2238" s="334">
        <f t="shared" si="264"/>
        <v>0</v>
      </c>
      <c r="Z2238" s="122" t="str">
        <f t="shared" si="262"/>
        <v>Conforama - 2230</v>
      </c>
      <c r="AA2238" s="75">
        <v>40218</v>
      </c>
      <c r="AB2238" s="318"/>
      <c r="AC2238" s="147">
        <f t="shared" si="265"/>
        <v>8</v>
      </c>
      <c r="AD2238" s="20" t="str">
        <f t="shared" si="266"/>
        <v>OK</v>
      </c>
      <c r="AE2238" s="20"/>
      <c r="AF2238" s="20" t="e">
        <f>IF(#REF!="","",AA2238-#REF!)</f>
        <v>#REF!</v>
      </c>
      <c r="AG2238" s="97"/>
      <c r="AH2238" s="62"/>
      <c r="AI2238"/>
      <c r="AJ2238"/>
    </row>
    <row r="2239" spans="1:36" s="32" customFormat="1" hidden="1" outlineLevel="1" x14ac:dyDescent="0.2">
      <c r="A2239"/>
      <c r="B2239" s="224">
        <v>8</v>
      </c>
      <c r="C2239" s="383">
        <v>6</v>
      </c>
      <c r="D2239" s="20" t="s">
        <v>75</v>
      </c>
      <c r="E2239" s="225">
        <v>40210</v>
      </c>
      <c r="F2239"/>
      <c r="G2239" s="19">
        <v>8</v>
      </c>
      <c r="H2239" s="20">
        <v>6</v>
      </c>
      <c r="I2239" s="20">
        <v>6</v>
      </c>
      <c r="J2239" s="20">
        <v>6</v>
      </c>
      <c r="K2239" s="20">
        <v>0</v>
      </c>
      <c r="L2239" s="156">
        <v>40211</v>
      </c>
      <c r="N2239" s="19">
        <v>8</v>
      </c>
      <c r="O2239" s="20">
        <v>6</v>
      </c>
      <c r="P2239" s="20">
        <v>6</v>
      </c>
      <c r="Q2239" s="20">
        <v>0</v>
      </c>
      <c r="R2239" s="20">
        <v>6</v>
      </c>
      <c r="S2239" s="4">
        <v>0</v>
      </c>
      <c r="T2239" s="4">
        <v>0</v>
      </c>
      <c r="U2239" s="153">
        <v>40211</v>
      </c>
      <c r="V2239" s="106">
        <v>8</v>
      </c>
      <c r="W2239" s="20">
        <v>6</v>
      </c>
      <c r="X2239" s="437" t="str">
        <f t="shared" si="261"/>
        <v>OK</v>
      </c>
      <c r="Y2239" s="334">
        <f t="shared" si="264"/>
        <v>0</v>
      </c>
      <c r="Z2239" s="122" t="str">
        <f t="shared" si="262"/>
        <v>Euronics - 2231</v>
      </c>
      <c r="AA2239" s="75">
        <v>40218</v>
      </c>
      <c r="AB2239" s="318"/>
      <c r="AC2239" s="147">
        <f t="shared" si="265"/>
        <v>8</v>
      </c>
      <c r="AD2239" s="20" t="str">
        <f t="shared" si="266"/>
        <v>OK</v>
      </c>
      <c r="AE2239" s="20"/>
      <c r="AF2239" s="20" t="e">
        <f>IF(#REF!="","",AA2239-#REF!)</f>
        <v>#REF!</v>
      </c>
      <c r="AG2239" s="97"/>
      <c r="AH2239" s="62"/>
      <c r="AI2239"/>
      <c r="AJ2239"/>
    </row>
    <row r="2240" spans="1:36" s="32" customFormat="1" hidden="1" outlineLevel="1" x14ac:dyDescent="0.2">
      <c r="A2240"/>
      <c r="B2240" s="224">
        <v>9</v>
      </c>
      <c r="C2240" s="383">
        <v>5</v>
      </c>
      <c r="D2240" s="20" t="s">
        <v>76</v>
      </c>
      <c r="E2240" s="225">
        <v>40210</v>
      </c>
      <c r="F2240"/>
      <c r="G2240" s="19">
        <v>9</v>
      </c>
      <c r="H2240" s="20">
        <v>5</v>
      </c>
      <c r="I2240" s="20">
        <v>5</v>
      </c>
      <c r="J2240" s="20">
        <v>5</v>
      </c>
      <c r="K2240" s="20">
        <v>0</v>
      </c>
      <c r="L2240" s="156">
        <v>40211</v>
      </c>
      <c r="N2240" s="19">
        <v>9</v>
      </c>
      <c r="O2240" s="20">
        <v>5</v>
      </c>
      <c r="P2240" s="20">
        <v>5</v>
      </c>
      <c r="Q2240" s="20">
        <v>0</v>
      </c>
      <c r="R2240" s="20">
        <v>5</v>
      </c>
      <c r="S2240" s="4">
        <v>0</v>
      </c>
      <c r="T2240" s="4">
        <v>0</v>
      </c>
      <c r="U2240" s="153">
        <v>40211</v>
      </c>
      <c r="V2240" s="106">
        <v>9</v>
      </c>
      <c r="W2240" s="20">
        <v>5</v>
      </c>
      <c r="X2240" s="437" t="str">
        <f t="shared" si="261"/>
        <v>OK</v>
      </c>
      <c r="Y2240" s="334">
        <f t="shared" si="264"/>
        <v>0</v>
      </c>
      <c r="Z2240" s="122" t="str">
        <f t="shared" si="262"/>
        <v>Tien 21 - 2232</v>
      </c>
      <c r="AA2240" s="75">
        <v>40218</v>
      </c>
      <c r="AB2240" s="318"/>
      <c r="AC2240" s="147">
        <f t="shared" si="265"/>
        <v>8</v>
      </c>
      <c r="AD2240" s="20" t="str">
        <f t="shared" si="266"/>
        <v>OK</v>
      </c>
      <c r="AE2240" s="20"/>
      <c r="AF2240" s="20" t="e">
        <f>IF(#REF!="","",AA2240-#REF!)</f>
        <v>#REF!</v>
      </c>
      <c r="AG2240" s="97"/>
      <c r="AH2240" s="62"/>
      <c r="AI2240"/>
      <c r="AJ2240"/>
    </row>
    <row r="2241" spans="1:36" s="32" customFormat="1" hidden="1" outlineLevel="1" x14ac:dyDescent="0.2">
      <c r="A2241"/>
      <c r="B2241" s="235">
        <v>10</v>
      </c>
      <c r="C2241" s="404">
        <v>5</v>
      </c>
      <c r="D2241" s="21" t="s">
        <v>77</v>
      </c>
      <c r="E2241" s="225">
        <v>40210</v>
      </c>
      <c r="F2241"/>
      <c r="G2241" s="22">
        <v>10</v>
      </c>
      <c r="H2241" s="21">
        <v>5</v>
      </c>
      <c r="I2241" s="21">
        <v>5</v>
      </c>
      <c r="J2241" s="21">
        <v>5</v>
      </c>
      <c r="K2241" s="21">
        <v>0</v>
      </c>
      <c r="L2241" s="156">
        <v>40211</v>
      </c>
      <c r="N2241" s="22">
        <v>10</v>
      </c>
      <c r="O2241" s="21">
        <v>5</v>
      </c>
      <c r="P2241" s="21">
        <v>5</v>
      </c>
      <c r="Q2241" s="21">
        <v>0</v>
      </c>
      <c r="R2241" s="21">
        <v>5</v>
      </c>
      <c r="S2241" s="14">
        <v>0</v>
      </c>
      <c r="T2241" s="14">
        <v>0</v>
      </c>
      <c r="U2241" s="153">
        <v>40211</v>
      </c>
      <c r="V2241" s="108">
        <v>10</v>
      </c>
      <c r="W2241" s="21">
        <v>5</v>
      </c>
      <c r="X2241" s="437" t="str">
        <f t="shared" si="261"/>
        <v>OK</v>
      </c>
      <c r="Y2241" s="334">
        <f t="shared" si="264"/>
        <v>0</v>
      </c>
      <c r="Z2241" s="122" t="str">
        <f t="shared" si="262"/>
        <v>Confort - 2233</v>
      </c>
      <c r="AA2241" s="75">
        <v>40218</v>
      </c>
      <c r="AB2241" s="319"/>
      <c r="AC2241" s="147">
        <f t="shared" si="265"/>
        <v>8</v>
      </c>
      <c r="AD2241" s="20" t="str">
        <f t="shared" si="266"/>
        <v>OK</v>
      </c>
      <c r="AE2241" s="20"/>
      <c r="AF2241" s="20" t="e">
        <f>IF(#REF!="","",AA2241-#REF!)</f>
        <v>#REF!</v>
      </c>
      <c r="AG2241" s="97"/>
      <c r="AH2241" s="62"/>
      <c r="AI2241"/>
      <c r="AJ2241"/>
    </row>
    <row r="2242" spans="1:36" s="32" customFormat="1" hidden="1" outlineLevel="1" x14ac:dyDescent="0.2">
      <c r="A2242"/>
      <c r="B2242" s="224">
        <v>1</v>
      </c>
      <c r="C2242" s="383">
        <v>31</v>
      </c>
      <c r="D2242" s="20" t="s">
        <v>67</v>
      </c>
      <c r="E2242" s="225">
        <v>40217</v>
      </c>
      <c r="F2242"/>
      <c r="G2242" s="19">
        <v>1</v>
      </c>
      <c r="H2242" s="20">
        <v>31</v>
      </c>
      <c r="I2242" s="20">
        <v>31</v>
      </c>
      <c r="J2242" s="20">
        <v>31</v>
      </c>
      <c r="K2242" s="20">
        <v>0</v>
      </c>
      <c r="L2242" s="156">
        <v>40218</v>
      </c>
      <c r="N2242" s="19">
        <v>1</v>
      </c>
      <c r="O2242" s="20">
        <v>31</v>
      </c>
      <c r="P2242" s="20">
        <v>31</v>
      </c>
      <c r="Q2242" s="20">
        <v>0</v>
      </c>
      <c r="R2242" s="20">
        <v>31</v>
      </c>
      <c r="S2242" s="4">
        <v>0</v>
      </c>
      <c r="T2242" s="4">
        <v>0</v>
      </c>
      <c r="U2242" s="153">
        <v>40218</v>
      </c>
      <c r="V2242" s="281">
        <v>1</v>
      </c>
      <c r="W2242" s="122">
        <v>31</v>
      </c>
      <c r="X2242" s="437" t="str">
        <f t="shared" si="261"/>
        <v>OK</v>
      </c>
      <c r="Y2242" s="334">
        <f t="shared" si="264"/>
        <v>0</v>
      </c>
      <c r="Z2242" s="122" t="str">
        <f t="shared" si="262"/>
        <v>White - 2213</v>
      </c>
      <c r="AA2242" s="75">
        <v>40227</v>
      </c>
      <c r="AB2242" s="317">
        <f>+SUM(W2242:W2251)</f>
        <v>384</v>
      </c>
      <c r="AC2242" s="147">
        <f t="shared" si="265"/>
        <v>10</v>
      </c>
      <c r="AD2242" s="20" t="str">
        <f t="shared" si="266"/>
        <v>OK</v>
      </c>
      <c r="AE2242" s="20"/>
      <c r="AF2242" s="20" t="e">
        <f>IF(#REF!="","",AA2242-#REF!)</f>
        <v>#REF!</v>
      </c>
      <c r="AG2242" s="97"/>
      <c r="AH2242" s="62"/>
      <c r="AI2242"/>
      <c r="AJ2242"/>
    </row>
    <row r="2243" spans="1:36" s="32" customFormat="1" hidden="1" outlineLevel="1" x14ac:dyDescent="0.2">
      <c r="A2243"/>
      <c r="B2243" s="224">
        <v>2</v>
      </c>
      <c r="C2243" s="383">
        <v>10</v>
      </c>
      <c r="D2243" s="20" t="s">
        <v>68</v>
      </c>
      <c r="E2243" s="225">
        <v>40217</v>
      </c>
      <c r="F2243"/>
      <c r="G2243" s="19">
        <v>2</v>
      </c>
      <c r="H2243" s="20">
        <v>10</v>
      </c>
      <c r="I2243" s="20">
        <v>10</v>
      </c>
      <c r="J2243" s="20">
        <v>10</v>
      </c>
      <c r="K2243" s="20">
        <v>0</v>
      </c>
      <c r="L2243" s="156">
        <v>40218</v>
      </c>
      <c r="N2243" s="19">
        <v>2</v>
      </c>
      <c r="O2243" s="20">
        <v>10</v>
      </c>
      <c r="P2243" s="20">
        <v>10</v>
      </c>
      <c r="Q2243" s="20">
        <v>0</v>
      </c>
      <c r="R2243" s="20">
        <v>10</v>
      </c>
      <c r="S2243" s="4">
        <v>0</v>
      </c>
      <c r="T2243" s="4">
        <v>0</v>
      </c>
      <c r="U2243" s="153">
        <v>40218</v>
      </c>
      <c r="V2243" s="106">
        <v>2</v>
      </c>
      <c r="W2243" s="20">
        <v>10</v>
      </c>
      <c r="X2243" s="437" t="str">
        <f t="shared" si="261"/>
        <v>OK</v>
      </c>
      <c r="Y2243" s="334">
        <f t="shared" si="264"/>
        <v>0</v>
      </c>
      <c r="Z2243" s="122" t="str">
        <f t="shared" si="262"/>
        <v>Green - 2214</v>
      </c>
      <c r="AA2243" s="75">
        <v>40227</v>
      </c>
      <c r="AB2243" s="318"/>
      <c r="AC2243" s="147">
        <f t="shared" si="265"/>
        <v>10</v>
      </c>
      <c r="AD2243" s="20" t="str">
        <f t="shared" si="266"/>
        <v>OK</v>
      </c>
      <c r="AE2243" s="20"/>
      <c r="AF2243" s="20" t="e">
        <f>IF(#REF!="","",AA2243-#REF!)</f>
        <v>#REF!</v>
      </c>
      <c r="AG2243" s="97"/>
      <c r="AH2243" s="62"/>
      <c r="AI2243"/>
      <c r="AJ2243"/>
    </row>
    <row r="2244" spans="1:36" s="32" customFormat="1" hidden="1" outlineLevel="1" x14ac:dyDescent="0.2">
      <c r="A2244"/>
      <c r="B2244" s="224">
        <v>3</v>
      </c>
      <c r="C2244" s="383">
        <v>14</v>
      </c>
      <c r="D2244" s="20" t="s">
        <v>69</v>
      </c>
      <c r="E2244" s="225">
        <v>40217</v>
      </c>
      <c r="F2244"/>
      <c r="G2244" s="19">
        <v>3</v>
      </c>
      <c r="H2244" s="20">
        <v>14</v>
      </c>
      <c r="I2244" s="20">
        <v>14</v>
      </c>
      <c r="J2244" s="20">
        <v>14</v>
      </c>
      <c r="K2244" s="20">
        <v>0</v>
      </c>
      <c r="L2244" s="156">
        <v>40218</v>
      </c>
      <c r="N2244" s="19">
        <v>3</v>
      </c>
      <c r="O2244" s="20">
        <v>14</v>
      </c>
      <c r="P2244" s="20">
        <v>14</v>
      </c>
      <c r="Q2244" s="20">
        <v>0</v>
      </c>
      <c r="R2244" s="20">
        <v>14</v>
      </c>
      <c r="S2244" s="4">
        <v>0</v>
      </c>
      <c r="T2244" s="4">
        <v>0</v>
      </c>
      <c r="U2244" s="153">
        <v>40218</v>
      </c>
      <c r="V2244" s="106">
        <v>3</v>
      </c>
      <c r="W2244" s="20">
        <v>14</v>
      </c>
      <c r="X2244" s="437" t="str">
        <f t="shared" si="261"/>
        <v>OK</v>
      </c>
      <c r="Y2244" s="334">
        <f t="shared" si="264"/>
        <v>0</v>
      </c>
      <c r="Z2244" s="122" t="str">
        <f t="shared" si="262"/>
        <v>Black - 2215</v>
      </c>
      <c r="AA2244" s="75">
        <v>40231</v>
      </c>
      <c r="AB2244" s="318"/>
      <c r="AC2244" s="147">
        <f t="shared" si="265"/>
        <v>14</v>
      </c>
      <c r="AD2244" s="20" t="str">
        <f t="shared" si="266"/>
        <v>OK</v>
      </c>
      <c r="AE2244" s="20"/>
      <c r="AF2244" s="20" t="e">
        <f>IF(#REF!="","",AA2244-#REF!)</f>
        <v>#REF!</v>
      </c>
      <c r="AG2244" s="97"/>
      <c r="AH2244" s="62"/>
      <c r="AI2244"/>
      <c r="AJ2244"/>
    </row>
    <row r="2245" spans="1:36" s="32" customFormat="1" hidden="1" outlineLevel="1" x14ac:dyDescent="0.2">
      <c r="A2245"/>
      <c r="B2245" s="224">
        <v>4</v>
      </c>
      <c r="C2245" s="383">
        <v>27</v>
      </c>
      <c r="D2245" s="20" t="s">
        <v>72</v>
      </c>
      <c r="E2245" s="225">
        <v>40217</v>
      </c>
      <c r="F2245"/>
      <c r="G2245" s="19">
        <v>4</v>
      </c>
      <c r="H2245" s="20">
        <v>27</v>
      </c>
      <c r="I2245" s="20">
        <v>27</v>
      </c>
      <c r="J2245" s="20">
        <v>27</v>
      </c>
      <c r="K2245" s="20">
        <v>0</v>
      </c>
      <c r="L2245" s="156">
        <v>40218</v>
      </c>
      <c r="N2245" s="19">
        <v>4</v>
      </c>
      <c r="O2245" s="20">
        <v>27</v>
      </c>
      <c r="P2245" s="20">
        <v>27</v>
      </c>
      <c r="Q2245" s="20">
        <v>0</v>
      </c>
      <c r="R2245" s="20">
        <v>27</v>
      </c>
      <c r="S2245" s="4">
        <v>0</v>
      </c>
      <c r="T2245" s="4">
        <v>0</v>
      </c>
      <c r="U2245" s="153">
        <v>40218</v>
      </c>
      <c r="V2245" s="106">
        <v>4</v>
      </c>
      <c r="W2245" s="20">
        <v>27</v>
      </c>
      <c r="X2245" s="437" t="str">
        <f t="shared" si="261"/>
        <v>OK</v>
      </c>
      <c r="Y2245" s="334">
        <f t="shared" si="264"/>
        <v>0</v>
      </c>
      <c r="Z2245" s="122" t="str">
        <f t="shared" si="262"/>
        <v>Credial - 2227</v>
      </c>
      <c r="AA2245" s="75">
        <v>40227</v>
      </c>
      <c r="AB2245" s="318"/>
      <c r="AC2245" s="147">
        <f t="shared" si="265"/>
        <v>10</v>
      </c>
      <c r="AD2245" s="20" t="str">
        <f t="shared" si="266"/>
        <v>OK</v>
      </c>
      <c r="AE2245" s="20"/>
      <c r="AF2245" s="20" t="e">
        <f>IF(#REF!="","",AA2245-#REF!)</f>
        <v>#REF!</v>
      </c>
      <c r="AG2245" s="97"/>
      <c r="AH2245" s="62"/>
      <c r="AI2245"/>
      <c r="AJ2245"/>
    </row>
    <row r="2246" spans="1:36" s="32" customFormat="1" hidden="1" outlineLevel="1" x14ac:dyDescent="0.2">
      <c r="A2246"/>
      <c r="B2246" s="224">
        <v>5</v>
      </c>
      <c r="C2246" s="383">
        <v>166</v>
      </c>
      <c r="D2246" s="20" t="s">
        <v>73</v>
      </c>
      <c r="E2246" s="225">
        <v>40217</v>
      </c>
      <c r="F2246"/>
      <c r="G2246" s="19">
        <v>5</v>
      </c>
      <c r="H2246" s="20">
        <v>166</v>
      </c>
      <c r="I2246" s="20">
        <v>166</v>
      </c>
      <c r="J2246" s="20">
        <v>166</v>
      </c>
      <c r="K2246" s="20">
        <v>0</v>
      </c>
      <c r="L2246" s="156">
        <v>40218</v>
      </c>
      <c r="N2246" s="19">
        <v>5</v>
      </c>
      <c r="O2246" s="20">
        <v>166</v>
      </c>
      <c r="P2246" s="20">
        <v>166</v>
      </c>
      <c r="Q2246" s="20">
        <v>0</v>
      </c>
      <c r="R2246" s="20">
        <v>166</v>
      </c>
      <c r="S2246" s="4">
        <v>0</v>
      </c>
      <c r="T2246" s="4">
        <v>0</v>
      </c>
      <c r="U2246" s="153">
        <v>40218</v>
      </c>
      <c r="V2246" s="106">
        <v>5</v>
      </c>
      <c r="W2246" s="20">
        <v>166</v>
      </c>
      <c r="X2246" s="437" t="str">
        <f t="shared" si="261"/>
        <v>OK</v>
      </c>
      <c r="Y2246" s="334">
        <f t="shared" si="264"/>
        <v>0</v>
      </c>
      <c r="Z2246" s="122" t="str">
        <f t="shared" si="262"/>
        <v>Ikea - 2228</v>
      </c>
      <c r="AA2246" s="75">
        <v>40227</v>
      </c>
      <c r="AB2246" s="318"/>
      <c r="AC2246" s="147">
        <f t="shared" si="265"/>
        <v>10</v>
      </c>
      <c r="AD2246" s="20" t="str">
        <f t="shared" si="266"/>
        <v>OK</v>
      </c>
      <c r="AE2246" s="20"/>
      <c r="AF2246" s="20" t="e">
        <f>IF(#REF!="","",AA2246-#REF!)</f>
        <v>#REF!</v>
      </c>
      <c r="AG2246" s="97"/>
      <c r="AH2246" s="62"/>
      <c r="AI2246"/>
      <c r="AJ2246"/>
    </row>
    <row r="2247" spans="1:36" s="32" customFormat="1" hidden="1" outlineLevel="1" x14ac:dyDescent="0.2">
      <c r="A2247"/>
      <c r="B2247" s="224">
        <v>6</v>
      </c>
      <c r="C2247" s="383">
        <v>8</v>
      </c>
      <c r="D2247" s="20" t="s">
        <v>79</v>
      </c>
      <c r="E2247" s="225">
        <v>40217</v>
      </c>
      <c r="F2247"/>
      <c r="G2247" s="19">
        <v>6</v>
      </c>
      <c r="H2247" s="20">
        <v>8</v>
      </c>
      <c r="I2247" s="20">
        <v>8</v>
      </c>
      <c r="J2247" s="20">
        <v>8</v>
      </c>
      <c r="K2247" s="20">
        <v>0</v>
      </c>
      <c r="L2247" s="156">
        <v>40218</v>
      </c>
      <c r="N2247" s="19">
        <v>6</v>
      </c>
      <c r="O2247" s="20">
        <v>8</v>
      </c>
      <c r="P2247" s="20">
        <v>8</v>
      </c>
      <c r="Q2247" s="20">
        <v>0</v>
      </c>
      <c r="R2247" s="20">
        <v>8</v>
      </c>
      <c r="S2247" s="4">
        <v>0</v>
      </c>
      <c r="T2247" s="4">
        <v>0</v>
      </c>
      <c r="U2247" s="153">
        <v>40218</v>
      </c>
      <c r="V2247" s="106">
        <v>6</v>
      </c>
      <c r="W2247" s="20">
        <v>8</v>
      </c>
      <c r="X2247" s="437" t="str">
        <f t="shared" si="261"/>
        <v>OK</v>
      </c>
      <c r="Y2247" s="334">
        <f t="shared" si="264"/>
        <v>0</v>
      </c>
      <c r="Z2247" s="122" t="str">
        <f t="shared" si="262"/>
        <v>Moviflor - 2229</v>
      </c>
      <c r="AA2247" s="75">
        <v>40227</v>
      </c>
      <c r="AB2247" s="318"/>
      <c r="AC2247" s="147">
        <f t="shared" si="265"/>
        <v>10</v>
      </c>
      <c r="AD2247" s="20" t="str">
        <f t="shared" si="266"/>
        <v>OK</v>
      </c>
      <c r="AE2247" s="20"/>
      <c r="AF2247" s="20" t="e">
        <f>IF(#REF!="","",AA2247-#REF!)</f>
        <v>#REF!</v>
      </c>
      <c r="AG2247" s="97"/>
      <c r="AH2247" s="62"/>
      <c r="AI2247"/>
      <c r="AJ2247"/>
    </row>
    <row r="2248" spans="1:36" s="32" customFormat="1" hidden="1" outlineLevel="1" x14ac:dyDescent="0.2">
      <c r="A2248"/>
      <c r="B2248" s="224">
        <v>7</v>
      </c>
      <c r="C2248" s="383">
        <v>118</v>
      </c>
      <c r="D2248" s="20" t="s">
        <v>74</v>
      </c>
      <c r="E2248" s="225">
        <v>40217</v>
      </c>
      <c r="F2248"/>
      <c r="G2248" s="19">
        <v>7</v>
      </c>
      <c r="H2248" s="20">
        <v>118</v>
      </c>
      <c r="I2248" s="20">
        <v>118</v>
      </c>
      <c r="J2248" s="20">
        <v>118</v>
      </c>
      <c r="K2248" s="20">
        <v>0</v>
      </c>
      <c r="L2248" s="156">
        <v>40218</v>
      </c>
      <c r="N2248" s="19">
        <v>7</v>
      </c>
      <c r="O2248" s="20">
        <v>118</v>
      </c>
      <c r="P2248" s="20">
        <v>118</v>
      </c>
      <c r="Q2248" s="20">
        <v>0</v>
      </c>
      <c r="R2248" s="20">
        <v>118</v>
      </c>
      <c r="S2248" s="4">
        <v>0</v>
      </c>
      <c r="T2248" s="4">
        <v>0</v>
      </c>
      <c r="U2248" s="153">
        <v>40218</v>
      </c>
      <c r="V2248" s="106">
        <v>7</v>
      </c>
      <c r="W2248" s="20">
        <v>118</v>
      </c>
      <c r="X2248" s="437" t="str">
        <f t="shared" ref="X2248:X2311" si="267">IF(C2248=W2248,"OK",IF(W2248=R2248,"ERRO",IF(W2248="","KO",IF(W2248=J2248,"ERRO"))))</f>
        <v>OK</v>
      </c>
      <c r="Y2248" s="334">
        <f t="shared" si="264"/>
        <v>0</v>
      </c>
      <c r="Z2248" s="122" t="str">
        <f t="shared" si="262"/>
        <v>Conforama - 2230</v>
      </c>
      <c r="AA2248" s="75">
        <v>40227</v>
      </c>
      <c r="AB2248" s="318"/>
      <c r="AC2248" s="147">
        <f t="shared" si="265"/>
        <v>10</v>
      </c>
      <c r="AD2248" s="20" t="str">
        <f t="shared" si="266"/>
        <v>OK</v>
      </c>
      <c r="AE2248" s="20"/>
      <c r="AF2248" s="20" t="e">
        <f>IF(#REF!="","",AA2248-#REF!)</f>
        <v>#REF!</v>
      </c>
      <c r="AG2248" s="97"/>
      <c r="AH2248" s="62"/>
      <c r="AI2248"/>
      <c r="AJ2248"/>
    </row>
    <row r="2249" spans="1:36" s="32" customFormat="1" hidden="1" outlineLevel="1" x14ac:dyDescent="0.2">
      <c r="A2249"/>
      <c r="B2249" s="224">
        <v>8</v>
      </c>
      <c r="C2249" s="383">
        <v>5</v>
      </c>
      <c r="D2249" s="20" t="s">
        <v>75</v>
      </c>
      <c r="E2249" s="225">
        <v>40217</v>
      </c>
      <c r="F2249"/>
      <c r="G2249" s="19">
        <v>8</v>
      </c>
      <c r="H2249" s="20">
        <v>5</v>
      </c>
      <c r="I2249" s="20">
        <v>5</v>
      </c>
      <c r="J2249" s="20">
        <v>5</v>
      </c>
      <c r="K2249" s="20">
        <v>0</v>
      </c>
      <c r="L2249" s="156">
        <v>40218</v>
      </c>
      <c r="N2249" s="19">
        <v>8</v>
      </c>
      <c r="O2249" s="20">
        <v>5</v>
      </c>
      <c r="P2249" s="20">
        <v>5</v>
      </c>
      <c r="Q2249" s="20">
        <v>0</v>
      </c>
      <c r="R2249" s="20">
        <v>5</v>
      </c>
      <c r="S2249" s="4">
        <v>0</v>
      </c>
      <c r="T2249" s="4">
        <v>0</v>
      </c>
      <c r="U2249" s="153">
        <v>40218</v>
      </c>
      <c r="V2249" s="106">
        <v>8</v>
      </c>
      <c r="W2249" s="20">
        <v>5</v>
      </c>
      <c r="X2249" s="437" t="str">
        <f t="shared" si="267"/>
        <v>OK</v>
      </c>
      <c r="Y2249" s="334">
        <f t="shared" si="264"/>
        <v>0</v>
      </c>
      <c r="Z2249" s="122" t="str">
        <f t="shared" si="262"/>
        <v>Euronics - 2231</v>
      </c>
      <c r="AA2249" s="75">
        <v>40227</v>
      </c>
      <c r="AB2249" s="318"/>
      <c r="AC2249" s="147">
        <f t="shared" si="265"/>
        <v>10</v>
      </c>
      <c r="AD2249" s="20" t="str">
        <f t="shared" si="266"/>
        <v>OK</v>
      </c>
      <c r="AE2249" s="20"/>
      <c r="AF2249" s="20" t="e">
        <f>IF(#REF!="","",AA2249-#REF!)</f>
        <v>#REF!</v>
      </c>
      <c r="AG2249" s="97"/>
      <c r="AH2249" s="62"/>
      <c r="AI2249"/>
      <c r="AJ2249"/>
    </row>
    <row r="2250" spans="1:36" s="32" customFormat="1" hidden="1" outlineLevel="1" x14ac:dyDescent="0.2">
      <c r="A2250"/>
      <c r="B2250" s="224">
        <v>9</v>
      </c>
      <c r="C2250" s="383">
        <v>3</v>
      </c>
      <c r="D2250" s="20" t="s">
        <v>76</v>
      </c>
      <c r="E2250" s="225">
        <v>40217</v>
      </c>
      <c r="F2250"/>
      <c r="G2250" s="19">
        <v>9</v>
      </c>
      <c r="H2250" s="20">
        <v>3</v>
      </c>
      <c r="I2250" s="20">
        <v>3</v>
      </c>
      <c r="J2250" s="20">
        <v>3</v>
      </c>
      <c r="K2250" s="20">
        <v>0</v>
      </c>
      <c r="L2250" s="156">
        <v>40218</v>
      </c>
      <c r="N2250" s="19">
        <v>9</v>
      </c>
      <c r="O2250" s="20">
        <v>3</v>
      </c>
      <c r="P2250" s="20">
        <v>3</v>
      </c>
      <c r="Q2250" s="20">
        <v>0</v>
      </c>
      <c r="R2250" s="20">
        <v>3</v>
      </c>
      <c r="S2250" s="4">
        <v>0</v>
      </c>
      <c r="T2250" s="4">
        <v>0</v>
      </c>
      <c r="U2250" s="153">
        <v>40218</v>
      </c>
      <c r="V2250" s="106">
        <v>9</v>
      </c>
      <c r="W2250" s="20">
        <v>3</v>
      </c>
      <c r="X2250" s="437" t="str">
        <f t="shared" si="267"/>
        <v>OK</v>
      </c>
      <c r="Y2250" s="334">
        <f t="shared" si="264"/>
        <v>0</v>
      </c>
      <c r="Z2250" s="122" t="str">
        <f t="shared" si="262"/>
        <v>Tien 21 - 2232</v>
      </c>
      <c r="AA2250" s="75">
        <v>40227</v>
      </c>
      <c r="AB2250" s="318"/>
      <c r="AC2250" s="147">
        <f t="shared" si="265"/>
        <v>10</v>
      </c>
      <c r="AD2250" s="20" t="str">
        <f t="shared" si="266"/>
        <v>OK</v>
      </c>
      <c r="AE2250" s="20"/>
      <c r="AF2250" s="20" t="e">
        <f>IF(#REF!="","",AA2250-#REF!)</f>
        <v>#REF!</v>
      </c>
      <c r="AG2250" s="97"/>
      <c r="AH2250" s="62"/>
      <c r="AI2250"/>
      <c r="AJ2250"/>
    </row>
    <row r="2251" spans="1:36" s="32" customFormat="1" hidden="1" outlineLevel="1" x14ac:dyDescent="0.2">
      <c r="A2251"/>
      <c r="B2251" s="235">
        <v>10</v>
      </c>
      <c r="C2251" s="404">
        <v>2</v>
      </c>
      <c r="D2251" s="21" t="s">
        <v>77</v>
      </c>
      <c r="E2251" s="225">
        <v>40217</v>
      </c>
      <c r="F2251"/>
      <c r="G2251" s="22">
        <v>10</v>
      </c>
      <c r="H2251" s="21">
        <v>2</v>
      </c>
      <c r="I2251" s="21">
        <v>2</v>
      </c>
      <c r="J2251" s="21">
        <v>2</v>
      </c>
      <c r="K2251" s="21">
        <v>0</v>
      </c>
      <c r="L2251" s="157">
        <v>40218</v>
      </c>
      <c r="N2251" s="22">
        <v>10</v>
      </c>
      <c r="O2251" s="21">
        <v>2</v>
      </c>
      <c r="P2251" s="21">
        <v>2</v>
      </c>
      <c r="Q2251" s="21">
        <v>0</v>
      </c>
      <c r="R2251" s="21">
        <v>2</v>
      </c>
      <c r="S2251" s="14">
        <v>0</v>
      </c>
      <c r="T2251" s="14">
        <v>0</v>
      </c>
      <c r="U2251" s="153">
        <v>40218</v>
      </c>
      <c r="V2251" s="108">
        <v>10</v>
      </c>
      <c r="W2251" s="21">
        <v>2</v>
      </c>
      <c r="X2251" s="437" t="str">
        <f t="shared" si="267"/>
        <v>OK</v>
      </c>
      <c r="Y2251" s="334">
        <f t="shared" si="264"/>
        <v>0</v>
      </c>
      <c r="Z2251" s="21" t="str">
        <f t="shared" si="262"/>
        <v>Confort - 2233</v>
      </c>
      <c r="AA2251" s="75">
        <v>40227</v>
      </c>
      <c r="AB2251" s="319"/>
      <c r="AC2251" s="147">
        <f t="shared" si="265"/>
        <v>10</v>
      </c>
      <c r="AD2251" s="20" t="str">
        <f t="shared" si="266"/>
        <v>OK</v>
      </c>
      <c r="AE2251" s="20"/>
      <c r="AF2251" s="20" t="e">
        <f>IF(#REF!="","",AA2251-#REF!)</f>
        <v>#REF!</v>
      </c>
      <c r="AG2251" s="97"/>
      <c r="AH2251" s="62"/>
      <c r="AI2251"/>
      <c r="AJ2251"/>
    </row>
    <row r="2252" spans="1:36" s="32" customFormat="1" hidden="1" outlineLevel="1" x14ac:dyDescent="0.2">
      <c r="A2252"/>
      <c r="B2252" s="224">
        <v>1</v>
      </c>
      <c r="C2252" s="383">
        <v>46</v>
      </c>
      <c r="D2252" s="20" t="s">
        <v>67</v>
      </c>
      <c r="E2252" s="225">
        <v>40224</v>
      </c>
      <c r="F2252"/>
      <c r="G2252" s="224">
        <v>1</v>
      </c>
      <c r="H2252" s="20">
        <v>46</v>
      </c>
      <c r="I2252" s="20">
        <v>46</v>
      </c>
      <c r="J2252" s="20">
        <v>46</v>
      </c>
      <c r="K2252" s="20">
        <v>0</v>
      </c>
      <c r="L2252" s="156">
        <v>40225</v>
      </c>
      <c r="N2252" s="224">
        <v>1</v>
      </c>
      <c r="O2252" s="20">
        <v>46</v>
      </c>
      <c r="P2252" s="20">
        <v>46</v>
      </c>
      <c r="Q2252" s="20">
        <v>0</v>
      </c>
      <c r="R2252" s="20">
        <v>46</v>
      </c>
      <c r="S2252" s="4">
        <v>0</v>
      </c>
      <c r="T2252" s="4">
        <v>0</v>
      </c>
      <c r="U2252" s="153">
        <v>40225</v>
      </c>
      <c r="V2252" s="224">
        <v>1</v>
      </c>
      <c r="W2252" s="20">
        <v>46</v>
      </c>
      <c r="X2252" s="437" t="str">
        <f t="shared" si="267"/>
        <v>OK</v>
      </c>
      <c r="Y2252" s="334">
        <f t="shared" si="264"/>
        <v>0</v>
      </c>
      <c r="Z2252" s="122" t="str">
        <f t="shared" si="262"/>
        <v>White - 2213</v>
      </c>
      <c r="AA2252" s="75">
        <v>40232</v>
      </c>
      <c r="AB2252" s="317">
        <f>+SUM(W2252:W2260)</f>
        <v>428</v>
      </c>
      <c r="AC2252" s="147">
        <f t="shared" si="265"/>
        <v>8</v>
      </c>
      <c r="AD2252" s="20" t="str">
        <f t="shared" si="266"/>
        <v>OK</v>
      </c>
      <c r="AE2252" s="20"/>
      <c r="AF2252" s="20" t="e">
        <f>IF(#REF!="","",AA2252-#REF!)</f>
        <v>#REF!</v>
      </c>
      <c r="AG2252" s="97"/>
      <c r="AH2252" s="62"/>
      <c r="AI2252"/>
      <c r="AJ2252"/>
    </row>
    <row r="2253" spans="1:36" s="32" customFormat="1" hidden="1" outlineLevel="1" x14ac:dyDescent="0.2">
      <c r="A2253"/>
      <c r="B2253" s="224">
        <v>2</v>
      </c>
      <c r="C2253" s="383">
        <v>24</v>
      </c>
      <c r="D2253" s="20" t="s">
        <v>68</v>
      </c>
      <c r="E2253" s="225">
        <v>40224</v>
      </c>
      <c r="F2253"/>
      <c r="G2253" s="224">
        <v>2</v>
      </c>
      <c r="H2253" s="20">
        <v>24</v>
      </c>
      <c r="I2253" s="20">
        <v>24</v>
      </c>
      <c r="J2253" s="20">
        <v>24</v>
      </c>
      <c r="K2253" s="20">
        <v>0</v>
      </c>
      <c r="L2253" s="156">
        <v>40225</v>
      </c>
      <c r="N2253" s="224">
        <v>2</v>
      </c>
      <c r="O2253" s="20">
        <v>24</v>
      </c>
      <c r="P2253" s="20">
        <v>24</v>
      </c>
      <c r="Q2253" s="20">
        <v>0</v>
      </c>
      <c r="R2253" s="20">
        <v>24</v>
      </c>
      <c r="S2253" s="4">
        <v>0</v>
      </c>
      <c r="T2253" s="4">
        <v>0</v>
      </c>
      <c r="U2253" s="153">
        <v>40225</v>
      </c>
      <c r="V2253" s="224">
        <v>2</v>
      </c>
      <c r="W2253" s="20">
        <v>24</v>
      </c>
      <c r="X2253" s="437" t="str">
        <f t="shared" si="267"/>
        <v>OK</v>
      </c>
      <c r="Y2253" s="334">
        <f t="shared" si="264"/>
        <v>0</v>
      </c>
      <c r="Z2253" s="122" t="str">
        <f t="shared" si="262"/>
        <v>Green - 2214</v>
      </c>
      <c r="AA2253" s="75">
        <v>40232</v>
      </c>
      <c r="AB2253" s="318"/>
      <c r="AC2253" s="147">
        <f t="shared" si="265"/>
        <v>8</v>
      </c>
      <c r="AD2253" s="20" t="str">
        <f t="shared" ref="AD2253:AD2316" si="268">IF(AA2253&gt;0,"OK","Pendente")</f>
        <v>OK</v>
      </c>
      <c r="AE2253" s="20"/>
      <c r="AF2253" s="20" t="e">
        <f>IF(#REF!="","",AA2253-#REF!)</f>
        <v>#REF!</v>
      </c>
      <c r="AG2253" s="97"/>
      <c r="AH2253" s="62"/>
      <c r="AI2253"/>
      <c r="AJ2253"/>
    </row>
    <row r="2254" spans="1:36" s="32" customFormat="1" hidden="1" outlineLevel="1" x14ac:dyDescent="0.2">
      <c r="A2254"/>
      <c r="B2254" s="224">
        <v>3</v>
      </c>
      <c r="C2254" s="383">
        <v>10</v>
      </c>
      <c r="D2254" s="20" t="s">
        <v>69</v>
      </c>
      <c r="E2254" s="225">
        <v>40224</v>
      </c>
      <c r="F2254"/>
      <c r="G2254" s="224">
        <v>3</v>
      </c>
      <c r="H2254" s="20">
        <v>10</v>
      </c>
      <c r="I2254" s="20">
        <v>10</v>
      </c>
      <c r="J2254" s="20">
        <v>10</v>
      </c>
      <c r="K2254" s="20">
        <v>0</v>
      </c>
      <c r="L2254" s="156">
        <v>40225</v>
      </c>
      <c r="N2254" s="224">
        <v>3</v>
      </c>
      <c r="O2254" s="20">
        <v>10</v>
      </c>
      <c r="P2254" s="20">
        <v>10</v>
      </c>
      <c r="Q2254" s="20">
        <v>0</v>
      </c>
      <c r="R2254" s="20">
        <v>10</v>
      </c>
      <c r="S2254" s="4">
        <v>0</v>
      </c>
      <c r="T2254" s="4">
        <v>0</v>
      </c>
      <c r="U2254" s="153">
        <v>40225</v>
      </c>
      <c r="V2254" s="224">
        <v>3</v>
      </c>
      <c r="W2254" s="20">
        <v>10</v>
      </c>
      <c r="X2254" s="437" t="str">
        <f t="shared" si="267"/>
        <v>OK</v>
      </c>
      <c r="Y2254" s="334">
        <f t="shared" si="264"/>
        <v>0</v>
      </c>
      <c r="Z2254" s="122" t="str">
        <f t="shared" si="262"/>
        <v>Black - 2215</v>
      </c>
      <c r="AA2254" s="75">
        <v>40232</v>
      </c>
      <c r="AB2254" s="318"/>
      <c r="AC2254" s="147">
        <f t="shared" si="265"/>
        <v>8</v>
      </c>
      <c r="AD2254" s="20" t="str">
        <f t="shared" si="268"/>
        <v>OK</v>
      </c>
      <c r="AE2254" s="20"/>
      <c r="AF2254" s="20" t="e">
        <f>IF(#REF!="","",AA2254-#REF!)</f>
        <v>#REF!</v>
      </c>
      <c r="AG2254" s="97"/>
      <c r="AH2254" s="62"/>
      <c r="AI2254"/>
      <c r="AJ2254"/>
    </row>
    <row r="2255" spans="1:36" s="32" customFormat="1" hidden="1" outlineLevel="1" x14ac:dyDescent="0.2">
      <c r="A2255"/>
      <c r="B2255" s="224">
        <v>4</v>
      </c>
      <c r="C2255" s="383">
        <v>23</v>
      </c>
      <c r="D2255" s="20" t="s">
        <v>72</v>
      </c>
      <c r="E2255" s="225">
        <v>40224</v>
      </c>
      <c r="F2255"/>
      <c r="G2255" s="224">
        <v>4</v>
      </c>
      <c r="H2255" s="20">
        <v>23</v>
      </c>
      <c r="I2255" s="20">
        <v>23</v>
      </c>
      <c r="J2255" s="20">
        <v>23</v>
      </c>
      <c r="K2255" s="20">
        <v>0</v>
      </c>
      <c r="L2255" s="156">
        <v>40225</v>
      </c>
      <c r="N2255" s="224">
        <v>4</v>
      </c>
      <c r="O2255" s="20">
        <v>23</v>
      </c>
      <c r="P2255" s="20">
        <v>23</v>
      </c>
      <c r="Q2255" s="20">
        <v>0</v>
      </c>
      <c r="R2255" s="20">
        <v>23</v>
      </c>
      <c r="S2255" s="4">
        <v>0</v>
      </c>
      <c r="T2255" s="4">
        <v>0</v>
      </c>
      <c r="U2255" s="153">
        <v>40225</v>
      </c>
      <c r="V2255" s="224">
        <v>4</v>
      </c>
      <c r="W2255" s="20">
        <v>23</v>
      </c>
      <c r="X2255" s="437" t="str">
        <f t="shared" si="267"/>
        <v>OK</v>
      </c>
      <c r="Y2255" s="334">
        <f t="shared" si="264"/>
        <v>0</v>
      </c>
      <c r="Z2255" s="122" t="str">
        <f t="shared" si="262"/>
        <v>Credial - 2227</v>
      </c>
      <c r="AA2255" s="75">
        <v>40232</v>
      </c>
      <c r="AB2255" s="318"/>
      <c r="AC2255" s="147">
        <f t="shared" si="265"/>
        <v>8</v>
      </c>
      <c r="AD2255" s="20" t="str">
        <f t="shared" si="268"/>
        <v>OK</v>
      </c>
      <c r="AE2255" s="20"/>
      <c r="AF2255" s="20" t="e">
        <f>IF(#REF!="","",AA2255-#REF!)</f>
        <v>#REF!</v>
      </c>
      <c r="AG2255" s="97"/>
      <c r="AH2255" s="62"/>
      <c r="AI2255"/>
      <c r="AJ2255"/>
    </row>
    <row r="2256" spans="1:36" s="32" customFormat="1" hidden="1" outlineLevel="1" x14ac:dyDescent="0.2">
      <c r="A2256"/>
      <c r="B2256" s="224">
        <v>5</v>
      </c>
      <c r="C2256" s="383">
        <v>216</v>
      </c>
      <c r="D2256" s="20" t="s">
        <v>73</v>
      </c>
      <c r="E2256" s="225">
        <v>40224</v>
      </c>
      <c r="F2256"/>
      <c r="G2256" s="224">
        <v>5</v>
      </c>
      <c r="H2256" s="20">
        <v>216</v>
      </c>
      <c r="I2256" s="20">
        <v>216</v>
      </c>
      <c r="J2256" s="20">
        <v>216</v>
      </c>
      <c r="K2256" s="20">
        <v>0</v>
      </c>
      <c r="L2256" s="156">
        <v>40225</v>
      </c>
      <c r="N2256" s="224">
        <v>5</v>
      </c>
      <c r="O2256" s="20">
        <v>216</v>
      </c>
      <c r="P2256" s="20">
        <v>216</v>
      </c>
      <c r="Q2256" s="20">
        <v>0</v>
      </c>
      <c r="R2256" s="20">
        <v>216</v>
      </c>
      <c r="S2256" s="4">
        <v>0</v>
      </c>
      <c r="T2256" s="4">
        <v>0</v>
      </c>
      <c r="U2256" s="153">
        <v>40225</v>
      </c>
      <c r="V2256" s="224">
        <v>5</v>
      </c>
      <c r="W2256" s="20">
        <v>216</v>
      </c>
      <c r="X2256" s="437" t="str">
        <f t="shared" si="267"/>
        <v>OK</v>
      </c>
      <c r="Y2256" s="334">
        <f t="shared" si="264"/>
        <v>0</v>
      </c>
      <c r="Z2256" s="122" t="str">
        <f>IF(D2256="","",D2256)</f>
        <v>Ikea - 2228</v>
      </c>
      <c r="AA2256" s="75">
        <v>40232</v>
      </c>
      <c r="AB2256" s="318"/>
      <c r="AC2256" s="147">
        <f t="shared" si="265"/>
        <v>8</v>
      </c>
      <c r="AD2256" s="20" t="str">
        <f t="shared" si="268"/>
        <v>OK</v>
      </c>
      <c r="AE2256" s="20"/>
      <c r="AF2256" s="20" t="e">
        <f>IF(#REF!="","",AA2256-#REF!)</f>
        <v>#REF!</v>
      </c>
      <c r="AG2256" s="97"/>
      <c r="AH2256" s="62"/>
      <c r="AI2256"/>
      <c r="AJ2256"/>
    </row>
    <row r="2257" spans="1:36" s="32" customFormat="1" hidden="1" outlineLevel="1" x14ac:dyDescent="0.2">
      <c r="A2257"/>
      <c r="B2257" s="224">
        <v>6</v>
      </c>
      <c r="C2257" s="383">
        <v>8</v>
      </c>
      <c r="D2257" s="20" t="s">
        <v>79</v>
      </c>
      <c r="E2257" s="225">
        <v>40224</v>
      </c>
      <c r="F2257"/>
      <c r="G2257" s="224">
        <v>6</v>
      </c>
      <c r="H2257" s="20">
        <v>8</v>
      </c>
      <c r="I2257" s="20">
        <v>8</v>
      </c>
      <c r="J2257" s="20">
        <v>8</v>
      </c>
      <c r="K2257" s="20">
        <v>0</v>
      </c>
      <c r="L2257" s="156">
        <v>40225</v>
      </c>
      <c r="N2257" s="224">
        <v>6</v>
      </c>
      <c r="O2257" s="20">
        <v>8</v>
      </c>
      <c r="P2257" s="20">
        <v>8</v>
      </c>
      <c r="Q2257" s="20">
        <v>0</v>
      </c>
      <c r="R2257" s="20">
        <v>8</v>
      </c>
      <c r="S2257" s="4">
        <v>0</v>
      </c>
      <c r="T2257" s="4">
        <v>0</v>
      </c>
      <c r="U2257" s="153">
        <v>40225</v>
      </c>
      <c r="V2257" s="224">
        <v>6</v>
      </c>
      <c r="W2257" s="20">
        <v>8</v>
      </c>
      <c r="X2257" s="437" t="str">
        <f t="shared" si="267"/>
        <v>OK</v>
      </c>
      <c r="Y2257" s="334">
        <f t="shared" si="264"/>
        <v>0</v>
      </c>
      <c r="Z2257" s="122" t="str">
        <f>IF(D2257="","",D2257)</f>
        <v>Moviflor - 2229</v>
      </c>
      <c r="AA2257" s="75">
        <v>40232</v>
      </c>
      <c r="AB2257" s="318"/>
      <c r="AC2257" s="147">
        <f t="shared" si="265"/>
        <v>8</v>
      </c>
      <c r="AD2257" s="20" t="str">
        <f t="shared" si="268"/>
        <v>OK</v>
      </c>
      <c r="AE2257" s="20"/>
      <c r="AF2257" s="20" t="e">
        <f>IF(#REF!="","",AA2257-#REF!)</f>
        <v>#REF!</v>
      </c>
      <c r="AG2257" s="97"/>
      <c r="AH2257" s="62"/>
      <c r="AI2257"/>
      <c r="AJ2257"/>
    </row>
    <row r="2258" spans="1:36" s="32" customFormat="1" hidden="1" outlineLevel="1" x14ac:dyDescent="0.2">
      <c r="A2258"/>
      <c r="B2258" s="224">
        <v>7</v>
      </c>
      <c r="C2258" s="383">
        <v>87</v>
      </c>
      <c r="D2258" s="20" t="s">
        <v>74</v>
      </c>
      <c r="E2258" s="225">
        <v>40224</v>
      </c>
      <c r="F2258"/>
      <c r="G2258" s="224">
        <v>7</v>
      </c>
      <c r="H2258" s="20">
        <v>87</v>
      </c>
      <c r="I2258" s="20">
        <v>87</v>
      </c>
      <c r="J2258" s="20">
        <v>87</v>
      </c>
      <c r="K2258" s="20">
        <v>0</v>
      </c>
      <c r="L2258" s="156">
        <v>40225</v>
      </c>
      <c r="N2258" s="224">
        <v>7</v>
      </c>
      <c r="O2258" s="20">
        <v>87</v>
      </c>
      <c r="P2258" s="20">
        <v>87</v>
      </c>
      <c r="Q2258" s="20">
        <v>0</v>
      </c>
      <c r="R2258" s="20">
        <v>87</v>
      </c>
      <c r="S2258" s="4">
        <v>0</v>
      </c>
      <c r="T2258" s="4">
        <v>0</v>
      </c>
      <c r="U2258" s="153">
        <v>40225</v>
      </c>
      <c r="V2258" s="224">
        <v>7</v>
      </c>
      <c r="W2258" s="20">
        <v>87</v>
      </c>
      <c r="X2258" s="437" t="str">
        <f t="shared" si="267"/>
        <v>OK</v>
      </c>
      <c r="Y2258" s="334">
        <f t="shared" si="264"/>
        <v>0</v>
      </c>
      <c r="Z2258" s="122" t="str">
        <f>IF(D2258="","",D2258)</f>
        <v>Conforama - 2230</v>
      </c>
      <c r="AA2258" s="75">
        <v>40232</v>
      </c>
      <c r="AB2258" s="318"/>
      <c r="AC2258" s="147">
        <f t="shared" si="265"/>
        <v>8</v>
      </c>
      <c r="AD2258" s="20" t="str">
        <f t="shared" si="268"/>
        <v>OK</v>
      </c>
      <c r="AE2258" s="20"/>
      <c r="AF2258" s="20" t="e">
        <f>IF(#REF!="","",AA2258-#REF!)</f>
        <v>#REF!</v>
      </c>
      <c r="AG2258" s="97"/>
      <c r="AH2258" s="62"/>
      <c r="AI2258"/>
      <c r="AJ2258"/>
    </row>
    <row r="2259" spans="1:36" s="32" customFormat="1" hidden="1" outlineLevel="1" x14ac:dyDescent="0.2">
      <c r="A2259"/>
      <c r="B2259" s="224">
        <v>8</v>
      </c>
      <c r="C2259" s="383">
        <v>9</v>
      </c>
      <c r="D2259" s="20" t="s">
        <v>75</v>
      </c>
      <c r="E2259" s="225">
        <v>40224</v>
      </c>
      <c r="F2259"/>
      <c r="G2259" s="224">
        <v>8</v>
      </c>
      <c r="H2259" s="20">
        <v>9</v>
      </c>
      <c r="I2259" s="20">
        <v>9</v>
      </c>
      <c r="J2259" s="20">
        <v>9</v>
      </c>
      <c r="K2259" s="20">
        <v>0</v>
      </c>
      <c r="L2259" s="156">
        <v>40225</v>
      </c>
      <c r="N2259" s="224">
        <v>8</v>
      </c>
      <c r="O2259" s="20">
        <v>9</v>
      </c>
      <c r="P2259" s="20">
        <v>9</v>
      </c>
      <c r="Q2259" s="20">
        <v>0</v>
      </c>
      <c r="R2259" s="20">
        <v>9</v>
      </c>
      <c r="S2259" s="4">
        <v>0</v>
      </c>
      <c r="T2259" s="4">
        <v>0</v>
      </c>
      <c r="U2259" s="153">
        <v>40225</v>
      </c>
      <c r="V2259" s="224">
        <v>8</v>
      </c>
      <c r="W2259" s="20">
        <v>9</v>
      </c>
      <c r="X2259" s="437" t="str">
        <f t="shared" si="267"/>
        <v>OK</v>
      </c>
      <c r="Y2259" s="334">
        <f t="shared" si="264"/>
        <v>0</v>
      </c>
      <c r="Z2259" s="122" t="str">
        <f>IF(D2259="","",D2259)</f>
        <v>Euronics - 2231</v>
      </c>
      <c r="AA2259" s="75">
        <v>40232</v>
      </c>
      <c r="AB2259" s="318"/>
      <c r="AC2259" s="147">
        <f t="shared" si="265"/>
        <v>8</v>
      </c>
      <c r="AD2259" s="20" t="str">
        <f t="shared" si="268"/>
        <v>OK</v>
      </c>
      <c r="AE2259" s="20"/>
      <c r="AF2259" s="20" t="e">
        <f>IF(#REF!="","",AA2259-#REF!)</f>
        <v>#REF!</v>
      </c>
      <c r="AG2259" s="97"/>
      <c r="AH2259" s="62"/>
      <c r="AI2259"/>
      <c r="AJ2259"/>
    </row>
    <row r="2260" spans="1:36" s="32" customFormat="1" hidden="1" outlineLevel="1" x14ac:dyDescent="0.2">
      <c r="A2260"/>
      <c r="B2260" s="235">
        <v>9</v>
      </c>
      <c r="C2260" s="404">
        <v>5</v>
      </c>
      <c r="D2260" s="21" t="s">
        <v>77</v>
      </c>
      <c r="E2260" s="225">
        <v>40224</v>
      </c>
      <c r="F2260"/>
      <c r="G2260" s="235">
        <v>9</v>
      </c>
      <c r="H2260" s="21">
        <v>5</v>
      </c>
      <c r="I2260" s="21">
        <v>5</v>
      </c>
      <c r="J2260" s="21">
        <v>5</v>
      </c>
      <c r="K2260" s="21">
        <v>0</v>
      </c>
      <c r="L2260" s="157">
        <v>40225</v>
      </c>
      <c r="N2260" s="235">
        <v>9</v>
      </c>
      <c r="O2260" s="21">
        <v>5</v>
      </c>
      <c r="P2260" s="21">
        <v>5</v>
      </c>
      <c r="Q2260" s="21">
        <v>0</v>
      </c>
      <c r="R2260" s="21">
        <v>5</v>
      </c>
      <c r="S2260" s="14">
        <v>0</v>
      </c>
      <c r="T2260" s="14">
        <v>0</v>
      </c>
      <c r="U2260" s="153">
        <v>40225</v>
      </c>
      <c r="V2260" s="235">
        <v>9</v>
      </c>
      <c r="W2260" s="21">
        <v>5</v>
      </c>
      <c r="X2260" s="437" t="str">
        <f t="shared" si="267"/>
        <v>OK</v>
      </c>
      <c r="Y2260" s="334">
        <f t="shared" si="264"/>
        <v>0</v>
      </c>
      <c r="Z2260" s="21" t="str">
        <f>IF(D2260="","",D2260)</f>
        <v>Confort - 2233</v>
      </c>
      <c r="AA2260" s="75">
        <v>40232</v>
      </c>
      <c r="AB2260" s="319"/>
      <c r="AC2260" s="147">
        <f t="shared" si="265"/>
        <v>8</v>
      </c>
      <c r="AD2260" s="20" t="str">
        <f t="shared" si="268"/>
        <v>OK</v>
      </c>
      <c r="AE2260" s="20"/>
      <c r="AF2260" s="20" t="e">
        <f>IF(#REF!="","",AA2260-#REF!)</f>
        <v>#REF!</v>
      </c>
      <c r="AG2260" s="97"/>
      <c r="AH2260" s="62"/>
      <c r="AI2260"/>
      <c r="AJ2260"/>
    </row>
    <row r="2261" spans="1:36" s="32" customFormat="1" hidden="1" outlineLevel="1" x14ac:dyDescent="0.2">
      <c r="A2261"/>
      <c r="B2261" s="224">
        <v>1</v>
      </c>
      <c r="C2261" s="383">
        <v>14</v>
      </c>
      <c r="D2261" s="20" t="s">
        <v>67</v>
      </c>
      <c r="E2261" s="153">
        <v>40227</v>
      </c>
      <c r="F2261"/>
      <c r="G2261" s="224">
        <v>1</v>
      </c>
      <c r="H2261" s="20">
        <v>14</v>
      </c>
      <c r="I2261" s="20">
        <v>14</v>
      </c>
      <c r="J2261" s="20">
        <v>14</v>
      </c>
      <c r="K2261" s="20">
        <v>0</v>
      </c>
      <c r="L2261" s="156">
        <v>40228</v>
      </c>
      <c r="N2261" s="224">
        <v>1</v>
      </c>
      <c r="O2261" s="20">
        <v>14</v>
      </c>
      <c r="P2261" s="20">
        <v>14</v>
      </c>
      <c r="Q2261" s="20">
        <v>0</v>
      </c>
      <c r="R2261" s="20">
        <v>14</v>
      </c>
      <c r="S2261" s="4">
        <v>0</v>
      </c>
      <c r="T2261" s="4">
        <v>0</v>
      </c>
      <c r="U2261" s="153">
        <v>40228</v>
      </c>
      <c r="V2261" s="106">
        <v>1</v>
      </c>
      <c r="W2261" s="20">
        <v>14</v>
      </c>
      <c r="X2261" s="437" t="str">
        <f t="shared" si="267"/>
        <v>OK</v>
      </c>
      <c r="Y2261" s="334">
        <f t="shared" si="264"/>
        <v>0</v>
      </c>
      <c r="Z2261" s="122" t="str">
        <f t="shared" ref="Z2261:Z2326" si="269">IF(D2261="","",D2261)</f>
        <v>White - 2213</v>
      </c>
      <c r="AA2261" s="75">
        <v>40234</v>
      </c>
      <c r="AB2261" s="317">
        <f>+SUM(W2261:W2270)</f>
        <v>125</v>
      </c>
      <c r="AC2261" s="147">
        <f t="shared" si="265"/>
        <v>7</v>
      </c>
      <c r="AD2261" s="20" t="str">
        <f t="shared" si="268"/>
        <v>OK</v>
      </c>
      <c r="AE2261" s="20"/>
      <c r="AF2261" s="20" t="e">
        <f>IF(#REF!="","",AA2261-#REF!)</f>
        <v>#REF!</v>
      </c>
      <c r="AG2261" s="97"/>
      <c r="AH2261" s="62"/>
      <c r="AI2261"/>
      <c r="AJ2261"/>
    </row>
    <row r="2262" spans="1:36" s="32" customFormat="1" hidden="1" outlineLevel="1" x14ac:dyDescent="0.2">
      <c r="A2262"/>
      <c r="B2262" s="224">
        <v>2</v>
      </c>
      <c r="C2262" s="383">
        <v>8</v>
      </c>
      <c r="D2262" s="20" t="s">
        <v>68</v>
      </c>
      <c r="E2262" s="153">
        <v>40227</v>
      </c>
      <c r="F2262"/>
      <c r="G2262" s="224">
        <v>2</v>
      </c>
      <c r="H2262" s="20">
        <v>8</v>
      </c>
      <c r="I2262" s="20">
        <v>8</v>
      </c>
      <c r="J2262" s="20">
        <v>8</v>
      </c>
      <c r="K2262" s="20">
        <v>0</v>
      </c>
      <c r="L2262" s="156">
        <v>40228</v>
      </c>
      <c r="N2262" s="224">
        <v>2</v>
      </c>
      <c r="O2262" s="20">
        <v>8</v>
      </c>
      <c r="P2262" s="20">
        <v>8</v>
      </c>
      <c r="Q2262" s="20">
        <v>0</v>
      </c>
      <c r="R2262" s="20">
        <v>8</v>
      </c>
      <c r="S2262" s="4">
        <v>0</v>
      </c>
      <c r="T2262" s="4">
        <v>0</v>
      </c>
      <c r="U2262" s="153">
        <v>40228</v>
      </c>
      <c r="V2262" s="106">
        <v>2</v>
      </c>
      <c r="W2262" s="20">
        <v>8</v>
      </c>
      <c r="X2262" s="437" t="str">
        <f t="shared" si="267"/>
        <v>OK</v>
      </c>
      <c r="Y2262" s="334">
        <f t="shared" si="264"/>
        <v>0</v>
      </c>
      <c r="Z2262" s="122" t="str">
        <f t="shared" si="269"/>
        <v>Green - 2214</v>
      </c>
      <c r="AA2262" s="75">
        <v>40234</v>
      </c>
      <c r="AB2262" s="318"/>
      <c r="AC2262" s="147">
        <f t="shared" si="265"/>
        <v>7</v>
      </c>
      <c r="AD2262" s="20" t="str">
        <f t="shared" si="268"/>
        <v>OK</v>
      </c>
      <c r="AE2262" s="20"/>
      <c r="AF2262" s="20" t="e">
        <f>IF(#REF!="","",AA2262-#REF!)</f>
        <v>#REF!</v>
      </c>
      <c r="AG2262" s="97"/>
      <c r="AH2262" s="62"/>
      <c r="AI2262"/>
      <c r="AJ2262"/>
    </row>
    <row r="2263" spans="1:36" s="32" customFormat="1" hidden="1" outlineLevel="1" x14ac:dyDescent="0.2">
      <c r="A2263"/>
      <c r="B2263" s="224">
        <v>3</v>
      </c>
      <c r="C2263" s="383">
        <v>5</v>
      </c>
      <c r="D2263" s="20" t="s">
        <v>69</v>
      </c>
      <c r="E2263" s="153">
        <v>40227</v>
      </c>
      <c r="F2263"/>
      <c r="G2263" s="224">
        <v>3</v>
      </c>
      <c r="H2263" s="20">
        <v>5</v>
      </c>
      <c r="I2263" s="20">
        <v>5</v>
      </c>
      <c r="J2263" s="20">
        <v>5</v>
      </c>
      <c r="K2263" s="20">
        <v>0</v>
      </c>
      <c r="L2263" s="156">
        <v>40228</v>
      </c>
      <c r="N2263" s="224">
        <v>3</v>
      </c>
      <c r="O2263" s="20">
        <v>5</v>
      </c>
      <c r="P2263" s="20">
        <v>5</v>
      </c>
      <c r="Q2263" s="20">
        <v>0</v>
      </c>
      <c r="R2263" s="20">
        <v>5</v>
      </c>
      <c r="S2263" s="4">
        <v>0</v>
      </c>
      <c r="T2263" s="4">
        <v>0</v>
      </c>
      <c r="U2263" s="153">
        <v>40228</v>
      </c>
      <c r="V2263" s="106">
        <v>3</v>
      </c>
      <c r="W2263" s="20">
        <v>5</v>
      </c>
      <c r="X2263" s="437" t="str">
        <f t="shared" si="267"/>
        <v>OK</v>
      </c>
      <c r="Y2263" s="334">
        <f t="shared" si="264"/>
        <v>0</v>
      </c>
      <c r="Z2263" s="122" t="str">
        <f t="shared" si="269"/>
        <v>Black - 2215</v>
      </c>
      <c r="AA2263" s="75">
        <v>40234</v>
      </c>
      <c r="AB2263" s="318"/>
      <c r="AC2263" s="147">
        <f t="shared" si="265"/>
        <v>7</v>
      </c>
      <c r="AD2263" s="20" t="str">
        <f t="shared" si="268"/>
        <v>OK</v>
      </c>
      <c r="AE2263" s="20"/>
      <c r="AF2263" s="20" t="e">
        <f>IF(#REF!="","",AA2263-#REF!)</f>
        <v>#REF!</v>
      </c>
      <c r="AG2263" s="97"/>
      <c r="AH2263" s="62"/>
      <c r="AI2263"/>
      <c r="AJ2263"/>
    </row>
    <row r="2264" spans="1:36" s="32" customFormat="1" hidden="1" outlineLevel="1" x14ac:dyDescent="0.2">
      <c r="A2264"/>
      <c r="B2264" s="224">
        <v>4</v>
      </c>
      <c r="C2264" s="383">
        <v>10</v>
      </c>
      <c r="D2264" s="20" t="s">
        <v>72</v>
      </c>
      <c r="E2264" s="153">
        <v>40227</v>
      </c>
      <c r="F2264"/>
      <c r="G2264" s="224">
        <v>4</v>
      </c>
      <c r="H2264" s="20">
        <v>10</v>
      </c>
      <c r="I2264" s="20">
        <v>10</v>
      </c>
      <c r="J2264" s="20">
        <v>10</v>
      </c>
      <c r="K2264" s="20">
        <v>0</v>
      </c>
      <c r="L2264" s="156">
        <v>40228</v>
      </c>
      <c r="N2264" s="224">
        <v>4</v>
      </c>
      <c r="O2264" s="20">
        <v>10</v>
      </c>
      <c r="P2264" s="20">
        <v>10</v>
      </c>
      <c r="Q2264" s="20">
        <v>0</v>
      </c>
      <c r="R2264" s="20">
        <v>10</v>
      </c>
      <c r="S2264" s="4">
        <v>0</v>
      </c>
      <c r="T2264" s="4">
        <v>0</v>
      </c>
      <c r="U2264" s="153">
        <v>40228</v>
      </c>
      <c r="V2264" s="106">
        <v>4</v>
      </c>
      <c r="W2264" s="20">
        <v>10</v>
      </c>
      <c r="X2264" s="437" t="str">
        <f t="shared" si="267"/>
        <v>OK</v>
      </c>
      <c r="Y2264" s="334">
        <f t="shared" si="264"/>
        <v>0</v>
      </c>
      <c r="Z2264" s="122" t="str">
        <f t="shared" si="269"/>
        <v>Credial - 2227</v>
      </c>
      <c r="AA2264" s="75">
        <v>40234</v>
      </c>
      <c r="AB2264" s="318"/>
      <c r="AC2264" s="147">
        <f t="shared" si="265"/>
        <v>7</v>
      </c>
      <c r="AD2264" s="20" t="str">
        <f t="shared" si="268"/>
        <v>OK</v>
      </c>
      <c r="AE2264" s="20"/>
      <c r="AF2264" s="20" t="e">
        <f>IF(#REF!="","",AA2264-#REF!)</f>
        <v>#REF!</v>
      </c>
      <c r="AG2264" s="97"/>
      <c r="AH2264" s="62"/>
      <c r="AI2264"/>
      <c r="AJ2264"/>
    </row>
    <row r="2265" spans="1:36" s="32" customFormat="1" hidden="1" outlineLevel="1" x14ac:dyDescent="0.2">
      <c r="A2265"/>
      <c r="B2265" s="224">
        <v>5</v>
      </c>
      <c r="C2265" s="383">
        <v>60</v>
      </c>
      <c r="D2265" s="20" t="s">
        <v>73</v>
      </c>
      <c r="E2265" s="153">
        <v>40227</v>
      </c>
      <c r="F2265"/>
      <c r="G2265" s="224">
        <v>5</v>
      </c>
      <c r="H2265" s="20">
        <v>60</v>
      </c>
      <c r="I2265" s="20">
        <v>60</v>
      </c>
      <c r="J2265" s="20">
        <v>60</v>
      </c>
      <c r="K2265" s="20">
        <v>0</v>
      </c>
      <c r="L2265" s="156">
        <v>40228</v>
      </c>
      <c r="N2265" s="224">
        <v>5</v>
      </c>
      <c r="O2265" s="20">
        <v>60</v>
      </c>
      <c r="P2265" s="20">
        <v>60</v>
      </c>
      <c r="Q2265" s="20">
        <v>0</v>
      </c>
      <c r="R2265" s="20">
        <v>60</v>
      </c>
      <c r="S2265" s="4">
        <v>0</v>
      </c>
      <c r="T2265" s="4">
        <v>0</v>
      </c>
      <c r="U2265" s="153">
        <v>40228</v>
      </c>
      <c r="V2265" s="106">
        <v>5</v>
      </c>
      <c r="W2265" s="20">
        <v>60</v>
      </c>
      <c r="X2265" s="437" t="str">
        <f t="shared" si="267"/>
        <v>OK</v>
      </c>
      <c r="Y2265" s="334">
        <f t="shared" si="264"/>
        <v>0</v>
      </c>
      <c r="Z2265" s="122" t="str">
        <f t="shared" si="269"/>
        <v>Ikea - 2228</v>
      </c>
      <c r="AA2265" s="75">
        <v>40234</v>
      </c>
      <c r="AB2265" s="318"/>
      <c r="AC2265" s="147">
        <f t="shared" si="265"/>
        <v>7</v>
      </c>
      <c r="AD2265" s="20" t="str">
        <f t="shared" si="268"/>
        <v>OK</v>
      </c>
      <c r="AE2265" s="20"/>
      <c r="AF2265" s="20" t="e">
        <f>IF(#REF!="","",AA2265-#REF!)</f>
        <v>#REF!</v>
      </c>
      <c r="AG2265" s="97"/>
      <c r="AH2265" s="62"/>
      <c r="AI2265"/>
      <c r="AJ2265"/>
    </row>
    <row r="2266" spans="1:36" s="32" customFormat="1" hidden="1" outlineLevel="1" x14ac:dyDescent="0.2">
      <c r="A2266"/>
      <c r="B2266" s="224">
        <v>6</v>
      </c>
      <c r="C2266" s="383">
        <v>1</v>
      </c>
      <c r="D2266" s="20" t="s">
        <v>79</v>
      </c>
      <c r="E2266" s="153">
        <v>40227</v>
      </c>
      <c r="F2266"/>
      <c r="G2266" s="224">
        <v>6</v>
      </c>
      <c r="H2266" s="20">
        <v>1</v>
      </c>
      <c r="I2266" s="20">
        <v>1</v>
      </c>
      <c r="J2266" s="20">
        <v>1</v>
      </c>
      <c r="K2266" s="20">
        <v>0</v>
      </c>
      <c r="L2266" s="156">
        <v>40228</v>
      </c>
      <c r="N2266" s="224">
        <v>6</v>
      </c>
      <c r="O2266" s="20">
        <v>1</v>
      </c>
      <c r="P2266" s="20">
        <v>1</v>
      </c>
      <c r="Q2266" s="20">
        <v>0</v>
      </c>
      <c r="R2266" s="20">
        <v>1</v>
      </c>
      <c r="S2266" s="4">
        <v>0</v>
      </c>
      <c r="T2266" s="4">
        <v>0</v>
      </c>
      <c r="U2266" s="153">
        <v>40228</v>
      </c>
      <c r="V2266" s="106">
        <v>6</v>
      </c>
      <c r="W2266" s="20">
        <v>1</v>
      </c>
      <c r="X2266" s="437" t="str">
        <f t="shared" si="267"/>
        <v>OK</v>
      </c>
      <c r="Y2266" s="334">
        <f t="shared" ref="Y2266:Y2329" si="270">IF(W2266="","",+C2266-W2266)</f>
        <v>0</v>
      </c>
      <c r="Z2266" s="122" t="str">
        <f t="shared" si="269"/>
        <v>Moviflor - 2229</v>
      </c>
      <c r="AA2266" s="75">
        <v>40234</v>
      </c>
      <c r="AB2266" s="318"/>
      <c r="AC2266" s="147">
        <f t="shared" si="265"/>
        <v>7</v>
      </c>
      <c r="AD2266" s="20" t="str">
        <f t="shared" si="268"/>
        <v>OK</v>
      </c>
      <c r="AE2266" s="20"/>
      <c r="AF2266" s="20" t="e">
        <f>IF(#REF!="","",AA2266-#REF!)</f>
        <v>#REF!</v>
      </c>
      <c r="AG2266" s="97"/>
      <c r="AH2266" s="62"/>
      <c r="AI2266"/>
      <c r="AJ2266"/>
    </row>
    <row r="2267" spans="1:36" s="32" customFormat="1" hidden="1" outlineLevel="1" x14ac:dyDescent="0.2">
      <c r="A2267"/>
      <c r="B2267" s="224">
        <v>7</v>
      </c>
      <c r="C2267" s="383">
        <v>15</v>
      </c>
      <c r="D2267" s="20" t="s">
        <v>74</v>
      </c>
      <c r="E2267" s="153">
        <v>40227</v>
      </c>
      <c r="F2267"/>
      <c r="G2267" s="224">
        <v>7</v>
      </c>
      <c r="H2267" s="20">
        <v>15</v>
      </c>
      <c r="I2267" s="20">
        <v>15</v>
      </c>
      <c r="J2267" s="20">
        <v>15</v>
      </c>
      <c r="K2267" s="20">
        <v>0</v>
      </c>
      <c r="L2267" s="156">
        <v>40228</v>
      </c>
      <c r="N2267" s="224">
        <v>7</v>
      </c>
      <c r="O2267" s="20">
        <v>15</v>
      </c>
      <c r="P2267" s="20">
        <v>15</v>
      </c>
      <c r="Q2267" s="20">
        <v>0</v>
      </c>
      <c r="R2267" s="20">
        <v>15</v>
      </c>
      <c r="S2267" s="4">
        <v>0</v>
      </c>
      <c r="T2267" s="4">
        <v>0</v>
      </c>
      <c r="U2267" s="153">
        <v>40228</v>
      </c>
      <c r="V2267" s="106">
        <v>7</v>
      </c>
      <c r="W2267" s="20">
        <v>15</v>
      </c>
      <c r="X2267" s="437" t="str">
        <f t="shared" si="267"/>
        <v>OK</v>
      </c>
      <c r="Y2267" s="334">
        <f t="shared" si="270"/>
        <v>0</v>
      </c>
      <c r="Z2267" s="122" t="str">
        <f t="shared" si="269"/>
        <v>Conforama - 2230</v>
      </c>
      <c r="AA2267" s="75">
        <v>40234</v>
      </c>
      <c r="AB2267" s="318"/>
      <c r="AC2267" s="147">
        <f t="shared" si="265"/>
        <v>7</v>
      </c>
      <c r="AD2267" s="20" t="str">
        <f t="shared" si="268"/>
        <v>OK</v>
      </c>
      <c r="AE2267" s="20"/>
      <c r="AF2267" s="20" t="e">
        <f>IF(#REF!="","",AA2267-#REF!)</f>
        <v>#REF!</v>
      </c>
      <c r="AG2267" s="97"/>
      <c r="AH2267" s="62"/>
      <c r="AI2267"/>
      <c r="AJ2267"/>
    </row>
    <row r="2268" spans="1:36" s="32" customFormat="1" hidden="1" outlineLevel="1" x14ac:dyDescent="0.2">
      <c r="A2268"/>
      <c r="B2268" s="224">
        <v>8</v>
      </c>
      <c r="C2268" s="383">
        <v>8</v>
      </c>
      <c r="D2268" s="20" t="s">
        <v>75</v>
      </c>
      <c r="E2268" s="153">
        <v>40227</v>
      </c>
      <c r="F2268"/>
      <c r="G2268" s="224">
        <v>8</v>
      </c>
      <c r="H2268" s="20">
        <v>8</v>
      </c>
      <c r="I2268" s="20">
        <v>8</v>
      </c>
      <c r="J2268" s="20">
        <v>8</v>
      </c>
      <c r="K2268" s="20">
        <v>0</v>
      </c>
      <c r="L2268" s="156">
        <v>40228</v>
      </c>
      <c r="N2268" s="224">
        <v>8</v>
      </c>
      <c r="O2268" s="20">
        <v>8</v>
      </c>
      <c r="P2268" s="20">
        <v>8</v>
      </c>
      <c r="Q2268" s="20">
        <v>0</v>
      </c>
      <c r="R2268" s="20">
        <v>8</v>
      </c>
      <c r="S2268" s="4">
        <v>0</v>
      </c>
      <c r="T2268" s="4">
        <v>0</v>
      </c>
      <c r="U2268" s="153">
        <v>40228</v>
      </c>
      <c r="V2268" s="106">
        <v>8</v>
      </c>
      <c r="W2268" s="20">
        <v>8</v>
      </c>
      <c r="X2268" s="437" t="str">
        <f t="shared" si="267"/>
        <v>OK</v>
      </c>
      <c r="Y2268" s="334">
        <f t="shared" si="270"/>
        <v>0</v>
      </c>
      <c r="Z2268" s="122" t="str">
        <f t="shared" si="269"/>
        <v>Euronics - 2231</v>
      </c>
      <c r="AA2268" s="75">
        <v>40234</v>
      </c>
      <c r="AB2268" s="318"/>
      <c r="AC2268" s="147">
        <f t="shared" si="265"/>
        <v>7</v>
      </c>
      <c r="AD2268" s="20" t="str">
        <f t="shared" si="268"/>
        <v>OK</v>
      </c>
      <c r="AE2268" s="20"/>
      <c r="AF2268" s="20" t="e">
        <f>IF(#REF!="","",AA2268-#REF!)</f>
        <v>#REF!</v>
      </c>
      <c r="AG2268" s="97"/>
      <c r="AH2268" s="62"/>
      <c r="AI2268"/>
      <c r="AJ2268"/>
    </row>
    <row r="2269" spans="1:36" s="32" customFormat="1" hidden="1" outlineLevel="1" x14ac:dyDescent="0.2">
      <c r="A2269"/>
      <c r="B2269" s="224">
        <v>9</v>
      </c>
      <c r="C2269" s="383">
        <v>2</v>
      </c>
      <c r="D2269" s="20" t="s">
        <v>76</v>
      </c>
      <c r="E2269" s="153">
        <v>40227</v>
      </c>
      <c r="F2269"/>
      <c r="G2269" s="224">
        <v>9</v>
      </c>
      <c r="H2269" s="20">
        <v>2</v>
      </c>
      <c r="I2269" s="20">
        <v>2</v>
      </c>
      <c r="J2269" s="20">
        <v>2</v>
      </c>
      <c r="K2269" s="20">
        <v>0</v>
      </c>
      <c r="L2269" s="156">
        <v>40228</v>
      </c>
      <c r="N2269" s="224">
        <v>9</v>
      </c>
      <c r="O2269" s="20">
        <v>2</v>
      </c>
      <c r="P2269" s="20">
        <v>2</v>
      </c>
      <c r="Q2269" s="20">
        <v>0</v>
      </c>
      <c r="R2269" s="20">
        <v>2</v>
      </c>
      <c r="S2269" s="4">
        <v>0</v>
      </c>
      <c r="T2269" s="4">
        <v>0</v>
      </c>
      <c r="U2269" s="153">
        <v>40228</v>
      </c>
      <c r="V2269" s="106">
        <v>9</v>
      </c>
      <c r="W2269" s="20">
        <v>2</v>
      </c>
      <c r="X2269" s="437" t="str">
        <f t="shared" si="267"/>
        <v>OK</v>
      </c>
      <c r="Y2269" s="334">
        <f t="shared" si="270"/>
        <v>0</v>
      </c>
      <c r="Z2269" s="122" t="str">
        <f t="shared" si="269"/>
        <v>Tien 21 - 2232</v>
      </c>
      <c r="AA2269" s="75">
        <v>40234</v>
      </c>
      <c r="AB2269" s="318"/>
      <c r="AC2269" s="147">
        <f t="shared" si="265"/>
        <v>7</v>
      </c>
      <c r="AD2269" s="20" t="str">
        <f t="shared" si="268"/>
        <v>OK</v>
      </c>
      <c r="AE2269" s="20"/>
      <c r="AF2269" s="20" t="e">
        <f>IF(#REF!="","",AA2269-#REF!)</f>
        <v>#REF!</v>
      </c>
      <c r="AG2269" s="97"/>
      <c r="AH2269" s="62"/>
      <c r="AI2269"/>
      <c r="AJ2269"/>
    </row>
    <row r="2270" spans="1:36" s="32" customFormat="1" hidden="1" outlineLevel="1" x14ac:dyDescent="0.2">
      <c r="A2270"/>
      <c r="B2270" s="235">
        <v>10</v>
      </c>
      <c r="C2270" s="404">
        <v>2</v>
      </c>
      <c r="D2270" s="21" t="s">
        <v>77</v>
      </c>
      <c r="E2270" s="153">
        <v>40227</v>
      </c>
      <c r="F2270"/>
      <c r="G2270" s="235">
        <v>10</v>
      </c>
      <c r="H2270" s="21">
        <v>2</v>
      </c>
      <c r="I2270" s="21">
        <v>2</v>
      </c>
      <c r="J2270" s="21">
        <v>2</v>
      </c>
      <c r="K2270" s="21">
        <v>0</v>
      </c>
      <c r="L2270" s="157">
        <v>40228</v>
      </c>
      <c r="N2270" s="235">
        <v>10</v>
      </c>
      <c r="O2270" s="21">
        <v>2</v>
      </c>
      <c r="P2270" s="21">
        <v>2</v>
      </c>
      <c r="Q2270" s="21">
        <v>0</v>
      </c>
      <c r="R2270" s="21">
        <v>2</v>
      </c>
      <c r="S2270" s="14">
        <v>0</v>
      </c>
      <c r="T2270" s="14">
        <v>0</v>
      </c>
      <c r="U2270" s="153">
        <v>40228</v>
      </c>
      <c r="V2270" s="108">
        <v>10</v>
      </c>
      <c r="W2270" s="21">
        <v>2</v>
      </c>
      <c r="X2270" s="437" t="str">
        <f t="shared" si="267"/>
        <v>OK</v>
      </c>
      <c r="Y2270" s="334">
        <f t="shared" si="270"/>
        <v>0</v>
      </c>
      <c r="Z2270" s="21" t="str">
        <f>IF(D2270="","",D2270)</f>
        <v>Confort - 2233</v>
      </c>
      <c r="AA2270" s="75">
        <v>40234</v>
      </c>
      <c r="AB2270" s="319"/>
      <c r="AC2270" s="147">
        <f t="shared" si="265"/>
        <v>7</v>
      </c>
      <c r="AD2270" s="20" t="str">
        <f t="shared" si="268"/>
        <v>OK</v>
      </c>
      <c r="AE2270" s="20"/>
      <c r="AF2270" s="20" t="e">
        <f>IF(#REF!="","",AA2270-#REF!)</f>
        <v>#REF!</v>
      </c>
      <c r="AG2270" s="97"/>
      <c r="AH2270" s="62"/>
      <c r="AI2270"/>
      <c r="AJ2270"/>
    </row>
    <row r="2271" spans="1:36" s="32" customFormat="1" hidden="1" outlineLevel="1" x14ac:dyDescent="0.2">
      <c r="A2271"/>
      <c r="B2271" s="224">
        <v>1</v>
      </c>
      <c r="C2271" s="383">
        <v>25</v>
      </c>
      <c r="D2271" s="20" t="s">
        <v>67</v>
      </c>
      <c r="E2271" s="153">
        <v>40231</v>
      </c>
      <c r="F2271"/>
      <c r="G2271" s="224">
        <v>1</v>
      </c>
      <c r="H2271" s="20">
        <v>25</v>
      </c>
      <c r="I2271" s="20">
        <v>25</v>
      </c>
      <c r="J2271" s="20">
        <v>25</v>
      </c>
      <c r="K2271" s="20">
        <v>0</v>
      </c>
      <c r="L2271" s="156">
        <v>40232</v>
      </c>
      <c r="N2271" s="224">
        <v>1</v>
      </c>
      <c r="O2271" s="20">
        <v>25</v>
      </c>
      <c r="P2271" s="20">
        <v>25</v>
      </c>
      <c r="Q2271" s="20">
        <v>0</v>
      </c>
      <c r="R2271" s="20">
        <v>25</v>
      </c>
      <c r="S2271" s="4">
        <v>0</v>
      </c>
      <c r="T2271" s="4">
        <v>0</v>
      </c>
      <c r="U2271" s="153">
        <v>40232</v>
      </c>
      <c r="V2271" s="106">
        <v>1</v>
      </c>
      <c r="W2271" s="20">
        <v>25</v>
      </c>
      <c r="X2271" s="437" t="str">
        <f t="shared" si="267"/>
        <v>OK</v>
      </c>
      <c r="Y2271" s="334">
        <f t="shared" si="270"/>
        <v>0</v>
      </c>
      <c r="Z2271" s="122" t="str">
        <f t="shared" si="269"/>
        <v>White - 2213</v>
      </c>
      <c r="AA2271" s="75">
        <v>40234</v>
      </c>
      <c r="AB2271" s="317">
        <f>+SUM(W2271:W2279)</f>
        <v>220</v>
      </c>
      <c r="AC2271" s="147">
        <f t="shared" ref="AC2271:AC2334" si="271">DAYS360(E2271,AA2271)</f>
        <v>3</v>
      </c>
      <c r="AD2271" s="20" t="str">
        <f t="shared" si="268"/>
        <v>OK</v>
      </c>
      <c r="AE2271" s="20"/>
      <c r="AF2271" s="20" t="e">
        <f>IF(#REF!="","",AA2271-#REF!)</f>
        <v>#REF!</v>
      </c>
      <c r="AG2271" s="97"/>
      <c r="AH2271" s="62"/>
      <c r="AI2271"/>
      <c r="AJ2271"/>
    </row>
    <row r="2272" spans="1:36" s="32" customFormat="1" hidden="1" outlineLevel="1" x14ac:dyDescent="0.2">
      <c r="A2272"/>
      <c r="B2272" s="224">
        <v>2</v>
      </c>
      <c r="C2272" s="383">
        <v>3</v>
      </c>
      <c r="D2272" s="20" t="s">
        <v>68</v>
      </c>
      <c r="E2272" s="153">
        <v>40231</v>
      </c>
      <c r="F2272"/>
      <c r="G2272" s="224">
        <v>2</v>
      </c>
      <c r="H2272" s="20">
        <v>3</v>
      </c>
      <c r="I2272" s="20">
        <v>3</v>
      </c>
      <c r="J2272" s="20">
        <v>3</v>
      </c>
      <c r="K2272" s="20">
        <v>0</v>
      </c>
      <c r="L2272" s="156">
        <v>40232</v>
      </c>
      <c r="N2272" s="224">
        <v>2</v>
      </c>
      <c r="O2272" s="20">
        <v>3</v>
      </c>
      <c r="P2272" s="20">
        <v>3</v>
      </c>
      <c r="Q2272" s="20">
        <v>0</v>
      </c>
      <c r="R2272" s="20">
        <v>3</v>
      </c>
      <c r="S2272" s="4">
        <v>0</v>
      </c>
      <c r="T2272" s="4">
        <v>0</v>
      </c>
      <c r="U2272" s="153">
        <v>40232</v>
      </c>
      <c r="V2272" s="106">
        <v>2</v>
      </c>
      <c r="W2272" s="20">
        <v>3</v>
      </c>
      <c r="X2272" s="437" t="str">
        <f t="shared" si="267"/>
        <v>OK</v>
      </c>
      <c r="Y2272" s="334">
        <f t="shared" si="270"/>
        <v>0</v>
      </c>
      <c r="Z2272" s="122" t="str">
        <f t="shared" si="269"/>
        <v>Green - 2214</v>
      </c>
      <c r="AA2272" s="75">
        <v>40234</v>
      </c>
      <c r="AB2272" s="318"/>
      <c r="AC2272" s="147">
        <f t="shared" si="271"/>
        <v>3</v>
      </c>
      <c r="AD2272" s="20" t="str">
        <f t="shared" si="268"/>
        <v>OK</v>
      </c>
      <c r="AE2272" s="20"/>
      <c r="AF2272" s="20" t="e">
        <f>IF(#REF!="","",AA2272-#REF!)</f>
        <v>#REF!</v>
      </c>
      <c r="AG2272" s="97"/>
      <c r="AH2272" s="62"/>
      <c r="AI2272"/>
      <c r="AJ2272"/>
    </row>
    <row r="2273" spans="1:36" s="32" customFormat="1" hidden="1" outlineLevel="1" x14ac:dyDescent="0.2">
      <c r="A2273"/>
      <c r="B2273" s="224">
        <v>3</v>
      </c>
      <c r="C2273" s="383">
        <v>14</v>
      </c>
      <c r="D2273" s="20" t="s">
        <v>69</v>
      </c>
      <c r="E2273" s="153">
        <v>40231</v>
      </c>
      <c r="F2273"/>
      <c r="G2273" s="224">
        <v>3</v>
      </c>
      <c r="H2273" s="20">
        <v>14</v>
      </c>
      <c r="I2273" s="20">
        <v>14</v>
      </c>
      <c r="J2273" s="20">
        <v>14</v>
      </c>
      <c r="K2273" s="20">
        <v>0</v>
      </c>
      <c r="L2273" s="156">
        <v>40232</v>
      </c>
      <c r="N2273" s="224">
        <v>3</v>
      </c>
      <c r="O2273" s="20">
        <v>14</v>
      </c>
      <c r="P2273" s="20">
        <v>14</v>
      </c>
      <c r="Q2273" s="20">
        <v>0</v>
      </c>
      <c r="R2273" s="20">
        <v>14</v>
      </c>
      <c r="S2273" s="4">
        <v>0</v>
      </c>
      <c r="T2273" s="4">
        <v>0</v>
      </c>
      <c r="U2273" s="153">
        <v>40232</v>
      </c>
      <c r="V2273" s="106">
        <v>3</v>
      </c>
      <c r="W2273" s="20">
        <v>14</v>
      </c>
      <c r="X2273" s="437" t="str">
        <f t="shared" si="267"/>
        <v>OK</v>
      </c>
      <c r="Y2273" s="334">
        <f t="shared" si="270"/>
        <v>0</v>
      </c>
      <c r="Z2273" s="122" t="str">
        <f t="shared" si="269"/>
        <v>Black - 2215</v>
      </c>
      <c r="AA2273" s="75">
        <v>40234</v>
      </c>
      <c r="AB2273" s="318"/>
      <c r="AC2273" s="147">
        <f t="shared" si="271"/>
        <v>3</v>
      </c>
      <c r="AD2273" s="20" t="str">
        <f t="shared" si="268"/>
        <v>OK</v>
      </c>
      <c r="AE2273" s="20"/>
      <c r="AF2273" s="20" t="e">
        <f>IF(#REF!="","",AA2273-#REF!)</f>
        <v>#REF!</v>
      </c>
      <c r="AG2273" s="97"/>
      <c r="AH2273" s="62"/>
      <c r="AI2273"/>
      <c r="AJ2273"/>
    </row>
    <row r="2274" spans="1:36" s="32" customFormat="1" hidden="1" outlineLevel="1" x14ac:dyDescent="0.2">
      <c r="A2274"/>
      <c r="B2274" s="224">
        <v>4</v>
      </c>
      <c r="C2274" s="383">
        <v>9</v>
      </c>
      <c r="D2274" s="20" t="s">
        <v>72</v>
      </c>
      <c r="E2274" s="153">
        <v>40231</v>
      </c>
      <c r="F2274"/>
      <c r="G2274" s="224">
        <v>4</v>
      </c>
      <c r="H2274" s="20">
        <v>9</v>
      </c>
      <c r="I2274" s="20">
        <v>9</v>
      </c>
      <c r="J2274" s="20">
        <v>9</v>
      </c>
      <c r="K2274" s="20">
        <v>0</v>
      </c>
      <c r="L2274" s="156">
        <v>40232</v>
      </c>
      <c r="N2274" s="224">
        <v>4</v>
      </c>
      <c r="O2274" s="20">
        <v>9</v>
      </c>
      <c r="P2274" s="20">
        <v>9</v>
      </c>
      <c r="Q2274" s="20">
        <v>0</v>
      </c>
      <c r="R2274" s="20">
        <v>9</v>
      </c>
      <c r="S2274" s="4">
        <v>0</v>
      </c>
      <c r="T2274" s="4">
        <v>0</v>
      </c>
      <c r="U2274" s="153">
        <v>40232</v>
      </c>
      <c r="V2274" s="106">
        <v>4</v>
      </c>
      <c r="W2274" s="20">
        <v>9</v>
      </c>
      <c r="X2274" s="437" t="str">
        <f t="shared" si="267"/>
        <v>OK</v>
      </c>
      <c r="Y2274" s="334">
        <f t="shared" si="270"/>
        <v>0</v>
      </c>
      <c r="Z2274" s="122" t="str">
        <f t="shared" si="269"/>
        <v>Credial - 2227</v>
      </c>
      <c r="AA2274" s="75">
        <v>40234</v>
      </c>
      <c r="AB2274" s="318"/>
      <c r="AC2274" s="147">
        <f t="shared" si="271"/>
        <v>3</v>
      </c>
      <c r="AD2274" s="20" t="str">
        <f t="shared" si="268"/>
        <v>OK</v>
      </c>
      <c r="AE2274" s="20"/>
      <c r="AF2274" s="20" t="e">
        <f>IF(#REF!="","",AA2274-#REF!)</f>
        <v>#REF!</v>
      </c>
      <c r="AG2274" s="97"/>
      <c r="AH2274" s="62"/>
      <c r="AI2274"/>
      <c r="AJ2274"/>
    </row>
    <row r="2275" spans="1:36" s="32" customFormat="1" hidden="1" outlineLevel="1" x14ac:dyDescent="0.2">
      <c r="A2275"/>
      <c r="B2275" s="224">
        <v>5</v>
      </c>
      <c r="C2275" s="383">
        <v>116</v>
      </c>
      <c r="D2275" s="20" t="s">
        <v>73</v>
      </c>
      <c r="E2275" s="153">
        <v>40231</v>
      </c>
      <c r="F2275"/>
      <c r="G2275" s="224">
        <v>5</v>
      </c>
      <c r="H2275" s="20">
        <v>116</v>
      </c>
      <c r="I2275" s="20">
        <v>116</v>
      </c>
      <c r="J2275" s="20">
        <v>116</v>
      </c>
      <c r="K2275" s="20">
        <v>0</v>
      </c>
      <c r="L2275" s="156">
        <v>40232</v>
      </c>
      <c r="N2275" s="224">
        <v>5</v>
      </c>
      <c r="O2275" s="20">
        <v>116</v>
      </c>
      <c r="P2275" s="20">
        <v>116</v>
      </c>
      <c r="Q2275" s="20">
        <v>0</v>
      </c>
      <c r="R2275" s="20">
        <v>116</v>
      </c>
      <c r="S2275" s="4">
        <v>0</v>
      </c>
      <c r="T2275" s="4">
        <v>0</v>
      </c>
      <c r="U2275" s="153">
        <v>40232</v>
      </c>
      <c r="V2275" s="106">
        <v>5</v>
      </c>
      <c r="W2275" s="20">
        <v>116</v>
      </c>
      <c r="X2275" s="437" t="str">
        <f t="shared" si="267"/>
        <v>OK</v>
      </c>
      <c r="Y2275" s="334">
        <f t="shared" si="270"/>
        <v>0</v>
      </c>
      <c r="Z2275" s="122" t="str">
        <f t="shared" si="269"/>
        <v>Ikea - 2228</v>
      </c>
      <c r="AA2275" s="75">
        <v>40234</v>
      </c>
      <c r="AB2275" s="318"/>
      <c r="AC2275" s="147">
        <f t="shared" si="271"/>
        <v>3</v>
      </c>
      <c r="AD2275" s="20" t="str">
        <f t="shared" si="268"/>
        <v>OK</v>
      </c>
      <c r="AE2275" s="20"/>
      <c r="AF2275" s="20" t="e">
        <f>IF(#REF!="","",AA2275-#REF!)</f>
        <v>#REF!</v>
      </c>
      <c r="AG2275" s="97"/>
      <c r="AH2275" s="62"/>
      <c r="AI2275"/>
      <c r="AJ2275"/>
    </row>
    <row r="2276" spans="1:36" s="32" customFormat="1" hidden="1" outlineLevel="1" x14ac:dyDescent="0.2">
      <c r="A2276"/>
      <c r="B2276" s="224">
        <v>6</v>
      </c>
      <c r="C2276" s="383">
        <v>5</v>
      </c>
      <c r="D2276" s="20" t="s">
        <v>79</v>
      </c>
      <c r="E2276" s="153">
        <v>40231</v>
      </c>
      <c r="F2276"/>
      <c r="G2276" s="224">
        <v>6</v>
      </c>
      <c r="H2276" s="20">
        <v>5</v>
      </c>
      <c r="I2276" s="20">
        <v>5</v>
      </c>
      <c r="J2276" s="20">
        <v>5</v>
      </c>
      <c r="K2276" s="20">
        <v>0</v>
      </c>
      <c r="L2276" s="156">
        <v>40232</v>
      </c>
      <c r="N2276" s="224">
        <v>6</v>
      </c>
      <c r="O2276" s="20">
        <v>5</v>
      </c>
      <c r="P2276" s="20">
        <v>5</v>
      </c>
      <c r="Q2276" s="20">
        <v>0</v>
      </c>
      <c r="R2276" s="20">
        <v>5</v>
      </c>
      <c r="S2276" s="4">
        <v>0</v>
      </c>
      <c r="T2276" s="4">
        <v>0</v>
      </c>
      <c r="U2276" s="153">
        <v>40232</v>
      </c>
      <c r="V2276" s="106">
        <v>6</v>
      </c>
      <c r="W2276" s="20">
        <v>5</v>
      </c>
      <c r="X2276" s="437" t="str">
        <f t="shared" si="267"/>
        <v>OK</v>
      </c>
      <c r="Y2276" s="334">
        <f t="shared" si="270"/>
        <v>0</v>
      </c>
      <c r="Z2276" s="122" t="str">
        <f t="shared" si="269"/>
        <v>Moviflor - 2229</v>
      </c>
      <c r="AA2276" s="75">
        <v>40234</v>
      </c>
      <c r="AB2276" s="318"/>
      <c r="AC2276" s="147">
        <f t="shared" si="271"/>
        <v>3</v>
      </c>
      <c r="AD2276" s="20" t="str">
        <f t="shared" si="268"/>
        <v>OK</v>
      </c>
      <c r="AE2276" s="20"/>
      <c r="AF2276" s="20" t="e">
        <f>IF(#REF!="","",AA2276-#REF!)</f>
        <v>#REF!</v>
      </c>
      <c r="AG2276" s="97"/>
      <c r="AH2276" s="62"/>
      <c r="AI2276"/>
      <c r="AJ2276"/>
    </row>
    <row r="2277" spans="1:36" s="32" customFormat="1" hidden="1" outlineLevel="1" x14ac:dyDescent="0.2">
      <c r="A2277"/>
      <c r="B2277" s="224">
        <v>7</v>
      </c>
      <c r="C2277" s="383">
        <v>44</v>
      </c>
      <c r="D2277" s="20" t="s">
        <v>74</v>
      </c>
      <c r="E2277" s="153">
        <v>40231</v>
      </c>
      <c r="F2277"/>
      <c r="G2277" s="224">
        <v>7</v>
      </c>
      <c r="H2277" s="20">
        <v>44</v>
      </c>
      <c r="I2277" s="20">
        <v>44</v>
      </c>
      <c r="J2277" s="20">
        <v>44</v>
      </c>
      <c r="K2277" s="20">
        <v>0</v>
      </c>
      <c r="L2277" s="156">
        <v>40232</v>
      </c>
      <c r="N2277" s="224">
        <v>7</v>
      </c>
      <c r="O2277" s="20">
        <v>44</v>
      </c>
      <c r="P2277" s="20">
        <v>44</v>
      </c>
      <c r="Q2277" s="20">
        <v>0</v>
      </c>
      <c r="R2277" s="20">
        <v>44</v>
      </c>
      <c r="S2277" s="4">
        <v>0</v>
      </c>
      <c r="T2277" s="4">
        <v>0</v>
      </c>
      <c r="U2277" s="153">
        <v>40232</v>
      </c>
      <c r="V2277" s="106">
        <v>7</v>
      </c>
      <c r="W2277" s="20">
        <v>44</v>
      </c>
      <c r="X2277" s="437" t="str">
        <f t="shared" si="267"/>
        <v>OK</v>
      </c>
      <c r="Y2277" s="334">
        <f t="shared" si="270"/>
        <v>0</v>
      </c>
      <c r="Z2277" s="122" t="str">
        <f t="shared" si="269"/>
        <v>Conforama - 2230</v>
      </c>
      <c r="AA2277" s="75">
        <v>40234</v>
      </c>
      <c r="AB2277" s="318"/>
      <c r="AC2277" s="147">
        <f t="shared" si="271"/>
        <v>3</v>
      </c>
      <c r="AD2277" s="20" t="str">
        <f t="shared" si="268"/>
        <v>OK</v>
      </c>
      <c r="AE2277" s="20"/>
      <c r="AF2277" s="20" t="e">
        <f>IF(#REF!="","",AA2277-#REF!)</f>
        <v>#REF!</v>
      </c>
      <c r="AG2277" s="97"/>
      <c r="AH2277" s="62"/>
      <c r="AI2277"/>
      <c r="AJ2277"/>
    </row>
    <row r="2278" spans="1:36" s="32" customFormat="1" hidden="1" outlineLevel="1" x14ac:dyDescent="0.2">
      <c r="A2278"/>
      <c r="B2278" s="224">
        <v>8</v>
      </c>
      <c r="C2278" s="383">
        <v>2</v>
      </c>
      <c r="D2278" s="20" t="s">
        <v>75</v>
      </c>
      <c r="E2278" s="153">
        <v>40231</v>
      </c>
      <c r="F2278"/>
      <c r="G2278" s="224">
        <v>8</v>
      </c>
      <c r="H2278" s="20">
        <v>2</v>
      </c>
      <c r="I2278" s="20">
        <v>2</v>
      </c>
      <c r="J2278" s="20">
        <v>2</v>
      </c>
      <c r="K2278" s="20">
        <v>0</v>
      </c>
      <c r="L2278" s="156">
        <v>40232</v>
      </c>
      <c r="N2278" s="224">
        <v>8</v>
      </c>
      <c r="O2278" s="20">
        <v>2</v>
      </c>
      <c r="P2278" s="20">
        <v>2</v>
      </c>
      <c r="Q2278" s="20">
        <v>0</v>
      </c>
      <c r="R2278" s="20">
        <v>2</v>
      </c>
      <c r="S2278" s="4">
        <v>0</v>
      </c>
      <c r="T2278" s="4">
        <v>0</v>
      </c>
      <c r="U2278" s="153">
        <v>40232</v>
      </c>
      <c r="V2278" s="106">
        <v>8</v>
      </c>
      <c r="W2278" s="20">
        <v>2</v>
      </c>
      <c r="X2278" s="437" t="str">
        <f t="shared" si="267"/>
        <v>OK</v>
      </c>
      <c r="Y2278" s="334">
        <f t="shared" si="270"/>
        <v>0</v>
      </c>
      <c r="Z2278" s="122" t="str">
        <f t="shared" si="269"/>
        <v>Euronics - 2231</v>
      </c>
      <c r="AA2278" s="75">
        <v>40234</v>
      </c>
      <c r="AB2278" s="318"/>
      <c r="AC2278" s="147">
        <f t="shared" si="271"/>
        <v>3</v>
      </c>
      <c r="AD2278" s="20" t="str">
        <f t="shared" si="268"/>
        <v>OK</v>
      </c>
      <c r="AE2278" s="20"/>
      <c r="AF2278" s="20" t="e">
        <f>IF(#REF!="","",AA2278-#REF!)</f>
        <v>#REF!</v>
      </c>
      <c r="AG2278" s="97"/>
      <c r="AH2278" s="62"/>
      <c r="AI2278"/>
      <c r="AJ2278"/>
    </row>
    <row r="2279" spans="1:36" s="32" customFormat="1" hidden="1" outlineLevel="1" x14ac:dyDescent="0.2">
      <c r="A2279"/>
      <c r="B2279" s="235">
        <v>9</v>
      </c>
      <c r="C2279" s="404">
        <v>2</v>
      </c>
      <c r="D2279" s="21" t="s">
        <v>76</v>
      </c>
      <c r="E2279" s="153">
        <v>40231</v>
      </c>
      <c r="F2279"/>
      <c r="G2279" s="235">
        <v>9</v>
      </c>
      <c r="H2279" s="21">
        <v>2</v>
      </c>
      <c r="I2279" s="21">
        <v>2</v>
      </c>
      <c r="J2279" s="21">
        <v>2</v>
      </c>
      <c r="K2279" s="21">
        <v>0</v>
      </c>
      <c r="L2279" s="156">
        <v>40232</v>
      </c>
      <c r="N2279" s="235">
        <v>9</v>
      </c>
      <c r="O2279" s="21">
        <v>2</v>
      </c>
      <c r="P2279" s="21">
        <v>2</v>
      </c>
      <c r="Q2279" s="21">
        <v>0</v>
      </c>
      <c r="R2279" s="21">
        <v>2</v>
      </c>
      <c r="S2279" s="14">
        <v>0</v>
      </c>
      <c r="T2279" s="14">
        <v>0</v>
      </c>
      <c r="U2279" s="153">
        <v>40232</v>
      </c>
      <c r="V2279" s="108">
        <v>9</v>
      </c>
      <c r="W2279" s="21">
        <v>2</v>
      </c>
      <c r="X2279" s="437" t="str">
        <f t="shared" si="267"/>
        <v>OK</v>
      </c>
      <c r="Y2279" s="334">
        <f t="shared" si="270"/>
        <v>0</v>
      </c>
      <c r="Z2279" s="21" t="str">
        <f>IF(D2279="","",D2279)</f>
        <v>Tien 21 - 2232</v>
      </c>
      <c r="AA2279" s="75">
        <v>40234</v>
      </c>
      <c r="AB2279" s="319"/>
      <c r="AC2279" s="147">
        <f t="shared" si="271"/>
        <v>3</v>
      </c>
      <c r="AD2279" s="20" t="str">
        <f t="shared" si="268"/>
        <v>OK</v>
      </c>
      <c r="AE2279" s="20"/>
      <c r="AF2279" s="20" t="e">
        <f>IF(#REF!="","",AA2279-#REF!)</f>
        <v>#REF!</v>
      </c>
      <c r="AG2279" s="97"/>
      <c r="AH2279" s="62"/>
      <c r="AI2279"/>
      <c r="AJ2279"/>
    </row>
    <row r="2280" spans="1:36" s="32" customFormat="1" hidden="1" outlineLevel="1" x14ac:dyDescent="0.2">
      <c r="A2280"/>
      <c r="B2280" s="224">
        <v>1</v>
      </c>
      <c r="C2280" s="383">
        <v>19</v>
      </c>
      <c r="D2280" s="20" t="s">
        <v>67</v>
      </c>
      <c r="E2280" s="153">
        <v>40233</v>
      </c>
      <c r="F2280"/>
      <c r="G2280" s="224">
        <v>1</v>
      </c>
      <c r="H2280" s="20">
        <v>19</v>
      </c>
      <c r="I2280" s="20">
        <v>19</v>
      </c>
      <c r="J2280" s="20">
        <v>19</v>
      </c>
      <c r="K2280" s="20">
        <v>0</v>
      </c>
      <c r="L2280" s="156">
        <v>40234</v>
      </c>
      <c r="N2280" s="19">
        <v>1</v>
      </c>
      <c r="O2280" s="20">
        <v>19</v>
      </c>
      <c r="P2280" s="20">
        <v>19</v>
      </c>
      <c r="Q2280" s="20">
        <v>0</v>
      </c>
      <c r="R2280" s="20">
        <v>19</v>
      </c>
      <c r="S2280" s="4">
        <v>0</v>
      </c>
      <c r="T2280" s="4">
        <v>0</v>
      </c>
      <c r="U2280" s="153">
        <v>40234</v>
      </c>
      <c r="V2280" s="19">
        <v>1</v>
      </c>
      <c r="W2280" s="20">
        <v>19</v>
      </c>
      <c r="X2280" s="437" t="str">
        <f t="shared" si="267"/>
        <v>OK</v>
      </c>
      <c r="Y2280" s="334">
        <f t="shared" si="270"/>
        <v>0</v>
      </c>
      <c r="Z2280" s="122" t="str">
        <f t="shared" si="269"/>
        <v>White - 2213</v>
      </c>
      <c r="AA2280" s="75">
        <v>40240</v>
      </c>
      <c r="AB2280" s="317">
        <f>+SUM(W2280:W2288)</f>
        <v>215</v>
      </c>
      <c r="AC2280" s="147">
        <f t="shared" si="271"/>
        <v>9</v>
      </c>
      <c r="AD2280" s="20" t="str">
        <f t="shared" si="268"/>
        <v>OK</v>
      </c>
      <c r="AE2280" s="20"/>
      <c r="AF2280" s="20" t="e">
        <f>IF(#REF!="","",AA2280-#REF!)</f>
        <v>#REF!</v>
      </c>
      <c r="AG2280" s="97"/>
      <c r="AH2280" s="62"/>
      <c r="AI2280"/>
      <c r="AJ2280"/>
    </row>
    <row r="2281" spans="1:36" s="32" customFormat="1" hidden="1" outlineLevel="1" x14ac:dyDescent="0.2">
      <c r="A2281"/>
      <c r="B2281" s="224">
        <v>2</v>
      </c>
      <c r="C2281" s="383">
        <v>6</v>
      </c>
      <c r="D2281" s="20" t="s">
        <v>68</v>
      </c>
      <c r="E2281" s="153">
        <v>40233</v>
      </c>
      <c r="F2281"/>
      <c r="G2281" s="224">
        <v>2</v>
      </c>
      <c r="H2281" s="20">
        <v>6</v>
      </c>
      <c r="I2281" s="20">
        <v>6</v>
      </c>
      <c r="J2281" s="20">
        <v>6</v>
      </c>
      <c r="K2281" s="20">
        <v>0</v>
      </c>
      <c r="L2281" s="156">
        <v>40234</v>
      </c>
      <c r="N2281" s="19">
        <v>2</v>
      </c>
      <c r="O2281" s="20">
        <v>6</v>
      </c>
      <c r="P2281" s="20">
        <v>6</v>
      </c>
      <c r="Q2281" s="20">
        <v>0</v>
      </c>
      <c r="R2281" s="20">
        <v>6</v>
      </c>
      <c r="S2281" s="4">
        <v>0</v>
      </c>
      <c r="T2281" s="4">
        <v>0</v>
      </c>
      <c r="U2281" s="153">
        <v>40234</v>
      </c>
      <c r="V2281" s="19">
        <v>2</v>
      </c>
      <c r="W2281" s="20">
        <v>6</v>
      </c>
      <c r="X2281" s="437" t="str">
        <f t="shared" si="267"/>
        <v>OK</v>
      </c>
      <c r="Y2281" s="334">
        <f t="shared" si="270"/>
        <v>0</v>
      </c>
      <c r="Z2281" s="122" t="str">
        <f t="shared" si="269"/>
        <v>Green - 2214</v>
      </c>
      <c r="AA2281" s="75">
        <v>40240</v>
      </c>
      <c r="AB2281" s="318"/>
      <c r="AC2281" s="147">
        <f t="shared" si="271"/>
        <v>9</v>
      </c>
      <c r="AD2281" s="20" t="str">
        <f t="shared" si="268"/>
        <v>OK</v>
      </c>
      <c r="AE2281" s="20"/>
      <c r="AF2281" s="20" t="e">
        <f>IF(#REF!="","",AA2281-#REF!)</f>
        <v>#REF!</v>
      </c>
      <c r="AG2281" s="97"/>
      <c r="AH2281" s="62"/>
      <c r="AI2281"/>
      <c r="AJ2281"/>
    </row>
    <row r="2282" spans="1:36" s="32" customFormat="1" hidden="1" outlineLevel="1" x14ac:dyDescent="0.2">
      <c r="A2282"/>
      <c r="B2282" s="224">
        <v>3</v>
      </c>
      <c r="C2282" s="383">
        <v>13</v>
      </c>
      <c r="D2282" s="20" t="s">
        <v>69</v>
      </c>
      <c r="E2282" s="153">
        <v>40233</v>
      </c>
      <c r="F2282"/>
      <c r="G2282" s="224">
        <v>3</v>
      </c>
      <c r="H2282" s="20">
        <v>13</v>
      </c>
      <c r="I2282" s="20">
        <v>13</v>
      </c>
      <c r="J2282" s="20">
        <v>13</v>
      </c>
      <c r="K2282" s="20">
        <v>0</v>
      </c>
      <c r="L2282" s="156">
        <v>40234</v>
      </c>
      <c r="N2282" s="19">
        <v>3</v>
      </c>
      <c r="O2282" s="20">
        <v>13</v>
      </c>
      <c r="P2282" s="20">
        <v>13</v>
      </c>
      <c r="Q2282" s="20">
        <v>0</v>
      </c>
      <c r="R2282" s="20">
        <v>13</v>
      </c>
      <c r="S2282" s="4">
        <v>0</v>
      </c>
      <c r="T2282" s="4">
        <v>0</v>
      </c>
      <c r="U2282" s="153">
        <v>40234</v>
      </c>
      <c r="V2282" s="19">
        <v>3</v>
      </c>
      <c r="W2282" s="20">
        <v>13</v>
      </c>
      <c r="X2282" s="437" t="str">
        <f t="shared" si="267"/>
        <v>OK</v>
      </c>
      <c r="Y2282" s="334">
        <f t="shared" si="270"/>
        <v>0</v>
      </c>
      <c r="Z2282" s="122" t="str">
        <f t="shared" si="269"/>
        <v>Black - 2215</v>
      </c>
      <c r="AA2282" s="75">
        <v>40240</v>
      </c>
      <c r="AB2282" s="318"/>
      <c r="AC2282" s="147">
        <f t="shared" si="271"/>
        <v>9</v>
      </c>
      <c r="AD2282" s="20" t="str">
        <f t="shared" si="268"/>
        <v>OK</v>
      </c>
      <c r="AE2282" s="20"/>
      <c r="AF2282" s="20" t="e">
        <f>IF(#REF!="","",AA2282-#REF!)</f>
        <v>#REF!</v>
      </c>
      <c r="AG2282" s="97"/>
      <c r="AH2282" s="62"/>
      <c r="AI2282"/>
      <c r="AJ2282"/>
    </row>
    <row r="2283" spans="1:36" s="32" customFormat="1" hidden="1" outlineLevel="1" x14ac:dyDescent="0.2">
      <c r="A2283"/>
      <c r="B2283" s="224">
        <v>4</v>
      </c>
      <c r="C2283" s="383">
        <v>17</v>
      </c>
      <c r="D2283" s="20" t="s">
        <v>72</v>
      </c>
      <c r="E2283" s="153">
        <v>40233</v>
      </c>
      <c r="F2283"/>
      <c r="G2283" s="224">
        <v>4</v>
      </c>
      <c r="H2283" s="20">
        <v>17</v>
      </c>
      <c r="I2283" s="20">
        <v>17</v>
      </c>
      <c r="J2283" s="20">
        <v>17</v>
      </c>
      <c r="K2283" s="20">
        <v>0</v>
      </c>
      <c r="L2283" s="156">
        <v>40234</v>
      </c>
      <c r="N2283" s="19">
        <v>4</v>
      </c>
      <c r="O2283" s="20">
        <v>17</v>
      </c>
      <c r="P2283" s="20">
        <v>17</v>
      </c>
      <c r="Q2283" s="20">
        <v>0</v>
      </c>
      <c r="R2283" s="20">
        <v>17</v>
      </c>
      <c r="S2283" s="4">
        <v>0</v>
      </c>
      <c r="T2283" s="4">
        <v>0</v>
      </c>
      <c r="U2283" s="153">
        <v>40234</v>
      </c>
      <c r="V2283" s="19">
        <v>4</v>
      </c>
      <c r="W2283" s="20">
        <v>17</v>
      </c>
      <c r="X2283" s="437" t="str">
        <f t="shared" si="267"/>
        <v>OK</v>
      </c>
      <c r="Y2283" s="334">
        <f t="shared" si="270"/>
        <v>0</v>
      </c>
      <c r="Z2283" s="122" t="str">
        <f t="shared" si="269"/>
        <v>Credial - 2227</v>
      </c>
      <c r="AA2283" s="75">
        <v>40240</v>
      </c>
      <c r="AB2283" s="318"/>
      <c r="AC2283" s="147">
        <f t="shared" si="271"/>
        <v>9</v>
      </c>
      <c r="AD2283" s="20" t="str">
        <f t="shared" si="268"/>
        <v>OK</v>
      </c>
      <c r="AE2283" s="20"/>
      <c r="AF2283" s="20" t="e">
        <f>IF(#REF!="","",AA2283-#REF!)</f>
        <v>#REF!</v>
      </c>
      <c r="AG2283" s="97"/>
      <c r="AH2283" s="62"/>
      <c r="AI2283"/>
      <c r="AJ2283"/>
    </row>
    <row r="2284" spans="1:36" s="32" customFormat="1" hidden="1" outlineLevel="1" x14ac:dyDescent="0.2">
      <c r="A2284"/>
      <c r="B2284" s="224">
        <v>5</v>
      </c>
      <c r="C2284" s="383">
        <v>68</v>
      </c>
      <c r="D2284" s="20" t="s">
        <v>73</v>
      </c>
      <c r="E2284" s="153">
        <v>40233</v>
      </c>
      <c r="F2284"/>
      <c r="G2284" s="224">
        <v>5</v>
      </c>
      <c r="H2284" s="20">
        <v>68</v>
      </c>
      <c r="I2284" s="20">
        <v>68</v>
      </c>
      <c r="J2284" s="20">
        <v>68</v>
      </c>
      <c r="K2284" s="20">
        <v>0</v>
      </c>
      <c r="L2284" s="156">
        <v>40234</v>
      </c>
      <c r="N2284" s="19">
        <v>5</v>
      </c>
      <c r="O2284" s="20">
        <v>68</v>
      </c>
      <c r="P2284" s="20">
        <v>68</v>
      </c>
      <c r="Q2284" s="20">
        <v>0</v>
      </c>
      <c r="R2284" s="20">
        <v>68</v>
      </c>
      <c r="S2284" s="4">
        <v>0</v>
      </c>
      <c r="T2284" s="4">
        <v>0</v>
      </c>
      <c r="U2284" s="153">
        <v>40234</v>
      </c>
      <c r="V2284" s="19">
        <v>5</v>
      </c>
      <c r="W2284" s="20">
        <v>68</v>
      </c>
      <c r="X2284" s="437" t="str">
        <f t="shared" si="267"/>
        <v>OK</v>
      </c>
      <c r="Y2284" s="334">
        <f t="shared" si="270"/>
        <v>0</v>
      </c>
      <c r="Z2284" s="122" t="str">
        <f t="shared" si="269"/>
        <v>Ikea - 2228</v>
      </c>
      <c r="AA2284" s="75">
        <v>40240</v>
      </c>
      <c r="AB2284" s="318"/>
      <c r="AC2284" s="147">
        <f t="shared" si="271"/>
        <v>9</v>
      </c>
      <c r="AD2284" s="20" t="str">
        <f t="shared" si="268"/>
        <v>OK</v>
      </c>
      <c r="AE2284" s="20"/>
      <c r="AF2284" s="20" t="e">
        <f>IF(#REF!="","",AA2284-#REF!)</f>
        <v>#REF!</v>
      </c>
      <c r="AG2284" s="97"/>
      <c r="AH2284" s="62"/>
      <c r="AI2284"/>
      <c r="AJ2284"/>
    </row>
    <row r="2285" spans="1:36" s="32" customFormat="1" hidden="1" outlineLevel="1" x14ac:dyDescent="0.2">
      <c r="A2285"/>
      <c r="B2285" s="224">
        <v>6</v>
      </c>
      <c r="C2285" s="383">
        <v>79</v>
      </c>
      <c r="D2285" s="20" t="s">
        <v>74</v>
      </c>
      <c r="E2285" s="153">
        <v>40233</v>
      </c>
      <c r="F2285"/>
      <c r="G2285" s="224">
        <v>6</v>
      </c>
      <c r="H2285" s="20">
        <v>79</v>
      </c>
      <c r="I2285" s="20">
        <v>79</v>
      </c>
      <c r="J2285" s="20">
        <v>79</v>
      </c>
      <c r="K2285" s="20">
        <v>0</v>
      </c>
      <c r="L2285" s="156">
        <v>40234</v>
      </c>
      <c r="N2285" s="19">
        <v>6</v>
      </c>
      <c r="O2285" s="20">
        <v>79</v>
      </c>
      <c r="P2285" s="20">
        <v>79</v>
      </c>
      <c r="Q2285" s="20">
        <v>0</v>
      </c>
      <c r="R2285" s="20">
        <v>79</v>
      </c>
      <c r="S2285" s="4">
        <v>0</v>
      </c>
      <c r="T2285" s="4">
        <v>0</v>
      </c>
      <c r="U2285" s="153">
        <v>40234</v>
      </c>
      <c r="V2285" s="19">
        <v>6</v>
      </c>
      <c r="W2285" s="20">
        <v>79</v>
      </c>
      <c r="X2285" s="437" t="str">
        <f t="shared" si="267"/>
        <v>OK</v>
      </c>
      <c r="Y2285" s="334">
        <f t="shared" si="270"/>
        <v>0</v>
      </c>
      <c r="Z2285" s="122" t="str">
        <f t="shared" si="269"/>
        <v>Conforama - 2230</v>
      </c>
      <c r="AA2285" s="75">
        <v>40240</v>
      </c>
      <c r="AB2285" s="318"/>
      <c r="AC2285" s="147">
        <f t="shared" si="271"/>
        <v>9</v>
      </c>
      <c r="AD2285" s="20" t="str">
        <f t="shared" si="268"/>
        <v>OK</v>
      </c>
      <c r="AE2285" s="20"/>
      <c r="AF2285" s="20" t="e">
        <f>IF(#REF!="","",AA2285-#REF!)</f>
        <v>#REF!</v>
      </c>
      <c r="AG2285" s="97"/>
      <c r="AH2285" s="62"/>
      <c r="AI2285"/>
      <c r="AJ2285"/>
    </row>
    <row r="2286" spans="1:36" s="32" customFormat="1" hidden="1" outlineLevel="1" x14ac:dyDescent="0.2">
      <c r="A2286"/>
      <c r="B2286" s="224">
        <v>7</v>
      </c>
      <c r="C2286" s="383">
        <v>9</v>
      </c>
      <c r="D2286" s="20" t="s">
        <v>75</v>
      </c>
      <c r="E2286" s="153">
        <v>40233</v>
      </c>
      <c r="F2286"/>
      <c r="G2286" s="224">
        <v>7</v>
      </c>
      <c r="H2286" s="20">
        <v>9</v>
      </c>
      <c r="I2286" s="20">
        <v>9</v>
      </c>
      <c r="J2286" s="20">
        <v>9</v>
      </c>
      <c r="K2286" s="20">
        <v>0</v>
      </c>
      <c r="L2286" s="156">
        <v>40234</v>
      </c>
      <c r="N2286" s="19">
        <v>7</v>
      </c>
      <c r="O2286" s="20">
        <v>9</v>
      </c>
      <c r="P2286" s="20">
        <v>9</v>
      </c>
      <c r="Q2286" s="20">
        <v>0</v>
      </c>
      <c r="R2286" s="20">
        <v>9</v>
      </c>
      <c r="S2286" s="4">
        <v>0</v>
      </c>
      <c r="T2286" s="4">
        <v>0</v>
      </c>
      <c r="U2286" s="153">
        <v>40234</v>
      </c>
      <c r="V2286" s="19">
        <v>7</v>
      </c>
      <c r="W2286" s="20">
        <v>9</v>
      </c>
      <c r="X2286" s="437" t="str">
        <f t="shared" si="267"/>
        <v>OK</v>
      </c>
      <c r="Y2286" s="334">
        <f t="shared" si="270"/>
        <v>0</v>
      </c>
      <c r="Z2286" s="122" t="str">
        <f t="shared" si="269"/>
        <v>Euronics - 2231</v>
      </c>
      <c r="AA2286" s="75">
        <v>40240</v>
      </c>
      <c r="AB2286" s="318"/>
      <c r="AC2286" s="147">
        <f t="shared" si="271"/>
        <v>9</v>
      </c>
      <c r="AD2286" s="20" t="str">
        <f t="shared" si="268"/>
        <v>OK</v>
      </c>
      <c r="AE2286" s="20"/>
      <c r="AF2286" s="20" t="e">
        <f>IF(#REF!="","",AA2286-#REF!)</f>
        <v>#REF!</v>
      </c>
      <c r="AG2286" s="97"/>
      <c r="AH2286" s="62"/>
      <c r="AI2286"/>
      <c r="AJ2286"/>
    </row>
    <row r="2287" spans="1:36" s="32" customFormat="1" hidden="1" outlineLevel="1" x14ac:dyDescent="0.2">
      <c r="A2287"/>
      <c r="B2287" s="224">
        <v>8</v>
      </c>
      <c r="C2287" s="383">
        <v>3</v>
      </c>
      <c r="D2287" s="20" t="s">
        <v>76</v>
      </c>
      <c r="E2287" s="153">
        <v>40233</v>
      </c>
      <c r="F2287"/>
      <c r="G2287" s="224">
        <v>8</v>
      </c>
      <c r="H2287" s="20">
        <v>3</v>
      </c>
      <c r="I2287" s="20">
        <v>3</v>
      </c>
      <c r="J2287" s="20">
        <v>3</v>
      </c>
      <c r="K2287" s="20">
        <v>0</v>
      </c>
      <c r="L2287" s="156">
        <v>40234</v>
      </c>
      <c r="N2287" s="19">
        <v>8</v>
      </c>
      <c r="O2287" s="20">
        <v>3</v>
      </c>
      <c r="P2287" s="20">
        <v>3</v>
      </c>
      <c r="Q2287" s="20">
        <v>0</v>
      </c>
      <c r="R2287" s="20">
        <v>3</v>
      </c>
      <c r="S2287" s="4">
        <v>0</v>
      </c>
      <c r="T2287" s="4">
        <v>0</v>
      </c>
      <c r="U2287" s="153">
        <v>40234</v>
      </c>
      <c r="V2287" s="19">
        <v>8</v>
      </c>
      <c r="W2287" s="20">
        <v>3</v>
      </c>
      <c r="X2287" s="437" t="str">
        <f t="shared" si="267"/>
        <v>OK</v>
      </c>
      <c r="Y2287" s="334">
        <f t="shared" si="270"/>
        <v>0</v>
      </c>
      <c r="Z2287" s="122" t="str">
        <f t="shared" si="269"/>
        <v>Tien 21 - 2232</v>
      </c>
      <c r="AA2287" s="75">
        <v>40240</v>
      </c>
      <c r="AB2287" s="318"/>
      <c r="AC2287" s="147">
        <f t="shared" si="271"/>
        <v>9</v>
      </c>
      <c r="AD2287" s="20" t="str">
        <f t="shared" si="268"/>
        <v>OK</v>
      </c>
      <c r="AE2287" s="20"/>
      <c r="AF2287" s="20" t="e">
        <f>IF(#REF!="","",AA2287-#REF!)</f>
        <v>#REF!</v>
      </c>
      <c r="AG2287" s="97"/>
      <c r="AH2287" s="62"/>
      <c r="AI2287"/>
      <c r="AJ2287"/>
    </row>
    <row r="2288" spans="1:36" s="32" customFormat="1" hidden="1" outlineLevel="1" x14ac:dyDescent="0.2">
      <c r="A2288"/>
      <c r="B2288" s="235">
        <v>9</v>
      </c>
      <c r="C2288" s="404">
        <v>1</v>
      </c>
      <c r="D2288" s="21" t="s">
        <v>77</v>
      </c>
      <c r="E2288" s="153">
        <v>40233</v>
      </c>
      <c r="F2288"/>
      <c r="G2288" s="235">
        <v>9</v>
      </c>
      <c r="H2288" s="21">
        <v>1</v>
      </c>
      <c r="I2288" s="21">
        <v>1</v>
      </c>
      <c r="J2288" s="21">
        <v>1</v>
      </c>
      <c r="K2288" s="21">
        <v>0</v>
      </c>
      <c r="L2288" s="157">
        <v>40234</v>
      </c>
      <c r="N2288" s="22">
        <v>9</v>
      </c>
      <c r="O2288" s="21">
        <v>1</v>
      </c>
      <c r="P2288" s="21">
        <v>1</v>
      </c>
      <c r="Q2288" s="21">
        <v>0</v>
      </c>
      <c r="R2288" s="21">
        <v>1</v>
      </c>
      <c r="S2288" s="14">
        <v>0</v>
      </c>
      <c r="T2288" s="14">
        <v>0</v>
      </c>
      <c r="U2288" s="153">
        <v>40234</v>
      </c>
      <c r="V2288" s="22">
        <v>9</v>
      </c>
      <c r="W2288" s="21">
        <v>1</v>
      </c>
      <c r="X2288" s="437" t="str">
        <f t="shared" si="267"/>
        <v>OK</v>
      </c>
      <c r="Y2288" s="334">
        <f t="shared" si="270"/>
        <v>0</v>
      </c>
      <c r="Z2288" s="21" t="str">
        <f t="shared" si="269"/>
        <v>Confort - 2233</v>
      </c>
      <c r="AA2288" s="75">
        <v>40240</v>
      </c>
      <c r="AB2288" s="319"/>
      <c r="AC2288" s="147">
        <f t="shared" si="271"/>
        <v>9</v>
      </c>
      <c r="AD2288" s="20" t="str">
        <f t="shared" si="268"/>
        <v>OK</v>
      </c>
      <c r="AE2288" s="20"/>
      <c r="AF2288" s="20" t="e">
        <f>IF(#REF!="","",AA2288-#REF!)</f>
        <v>#REF!</v>
      </c>
      <c r="AG2288" s="97"/>
      <c r="AH2288" s="62"/>
      <c r="AI2288"/>
      <c r="AJ2288"/>
    </row>
    <row r="2289" spans="1:36" s="32" customFormat="1" hidden="1" outlineLevel="1" x14ac:dyDescent="0.2">
      <c r="A2289"/>
      <c r="B2289" s="224">
        <v>1</v>
      </c>
      <c r="C2289" s="383">
        <v>10</v>
      </c>
      <c r="D2289" s="20" t="s">
        <v>67</v>
      </c>
      <c r="E2289" s="153">
        <v>40235</v>
      </c>
      <c r="F2289"/>
      <c r="G2289" s="224">
        <v>1</v>
      </c>
      <c r="H2289" s="20">
        <v>10</v>
      </c>
      <c r="I2289" s="20">
        <v>10</v>
      </c>
      <c r="J2289" s="20">
        <v>10</v>
      </c>
      <c r="K2289" s="20">
        <v>0</v>
      </c>
      <c r="L2289" s="156">
        <v>40238</v>
      </c>
      <c r="N2289" s="224">
        <v>1</v>
      </c>
      <c r="O2289" s="20">
        <v>10</v>
      </c>
      <c r="P2289" s="20">
        <v>10</v>
      </c>
      <c r="Q2289" s="20">
        <v>0</v>
      </c>
      <c r="R2289" s="20">
        <v>10</v>
      </c>
      <c r="S2289" s="4">
        <v>0</v>
      </c>
      <c r="T2289" s="4">
        <v>0</v>
      </c>
      <c r="U2289" s="153">
        <v>40238</v>
      </c>
      <c r="V2289" s="283">
        <v>1</v>
      </c>
      <c r="W2289" s="20">
        <v>10</v>
      </c>
      <c r="X2289" s="437" t="str">
        <f t="shared" si="267"/>
        <v>OK</v>
      </c>
      <c r="Y2289" s="334">
        <f t="shared" si="270"/>
        <v>0</v>
      </c>
      <c r="Z2289" s="122" t="str">
        <f t="shared" si="269"/>
        <v>White - 2213</v>
      </c>
      <c r="AA2289" s="75">
        <v>40241</v>
      </c>
      <c r="AB2289" s="317">
        <f>SUM(W2289:W2296)</f>
        <v>339</v>
      </c>
      <c r="AC2289" s="147">
        <f t="shared" si="271"/>
        <v>8</v>
      </c>
      <c r="AD2289" s="20" t="str">
        <f t="shared" si="268"/>
        <v>OK</v>
      </c>
      <c r="AE2289" s="20"/>
      <c r="AF2289" s="20" t="e">
        <f>IF(#REF!="","",AA2289-#REF!)</f>
        <v>#REF!</v>
      </c>
      <c r="AG2289" s="97"/>
      <c r="AH2289" s="62"/>
      <c r="AI2289"/>
      <c r="AJ2289"/>
    </row>
    <row r="2290" spans="1:36" s="32" customFormat="1" hidden="1" outlineLevel="1" x14ac:dyDescent="0.2">
      <c r="A2290"/>
      <c r="B2290" s="224">
        <v>2</v>
      </c>
      <c r="C2290" s="383">
        <v>6</v>
      </c>
      <c r="D2290" s="20" t="s">
        <v>68</v>
      </c>
      <c r="E2290" s="153">
        <v>40235</v>
      </c>
      <c r="F2290"/>
      <c r="G2290" s="224">
        <v>2</v>
      </c>
      <c r="H2290" s="20">
        <v>6</v>
      </c>
      <c r="I2290" s="20">
        <v>6</v>
      </c>
      <c r="J2290" s="20">
        <v>6</v>
      </c>
      <c r="K2290" s="20">
        <v>0</v>
      </c>
      <c r="L2290" s="156">
        <v>40238</v>
      </c>
      <c r="N2290" s="224">
        <v>2</v>
      </c>
      <c r="O2290" s="20">
        <v>6</v>
      </c>
      <c r="P2290" s="20">
        <v>6</v>
      </c>
      <c r="Q2290" s="20">
        <v>0</v>
      </c>
      <c r="R2290" s="20">
        <v>6</v>
      </c>
      <c r="S2290" s="4">
        <v>0</v>
      </c>
      <c r="T2290" s="4">
        <v>0</v>
      </c>
      <c r="U2290" s="153">
        <v>40238</v>
      </c>
      <c r="V2290" s="283">
        <v>2</v>
      </c>
      <c r="W2290" s="20">
        <v>6</v>
      </c>
      <c r="X2290" s="437" t="str">
        <f t="shared" si="267"/>
        <v>OK</v>
      </c>
      <c r="Y2290" s="334">
        <f t="shared" si="270"/>
        <v>0</v>
      </c>
      <c r="Z2290" s="122" t="str">
        <f t="shared" si="269"/>
        <v>Green - 2214</v>
      </c>
      <c r="AA2290" s="75">
        <v>40241</v>
      </c>
      <c r="AB2290" s="318"/>
      <c r="AC2290" s="147">
        <f t="shared" si="271"/>
        <v>8</v>
      </c>
      <c r="AD2290" s="20" t="str">
        <f t="shared" si="268"/>
        <v>OK</v>
      </c>
      <c r="AE2290" s="20"/>
      <c r="AF2290" s="20" t="e">
        <f>IF(#REF!="","",AA2290-#REF!)</f>
        <v>#REF!</v>
      </c>
      <c r="AG2290" s="97"/>
      <c r="AH2290" s="62"/>
      <c r="AI2290"/>
      <c r="AJ2290"/>
    </row>
    <row r="2291" spans="1:36" s="32" customFormat="1" hidden="1" outlineLevel="1" x14ac:dyDescent="0.2">
      <c r="A2291"/>
      <c r="B2291" s="224">
        <v>3</v>
      </c>
      <c r="C2291" s="383">
        <v>17</v>
      </c>
      <c r="D2291" s="20" t="s">
        <v>69</v>
      </c>
      <c r="E2291" s="153">
        <v>40235</v>
      </c>
      <c r="F2291"/>
      <c r="G2291" s="224">
        <v>3</v>
      </c>
      <c r="H2291" s="20">
        <v>17</v>
      </c>
      <c r="I2291" s="20">
        <v>17</v>
      </c>
      <c r="J2291" s="20">
        <v>17</v>
      </c>
      <c r="K2291" s="20">
        <v>0</v>
      </c>
      <c r="L2291" s="156">
        <v>40238</v>
      </c>
      <c r="N2291" s="224">
        <v>3</v>
      </c>
      <c r="O2291" s="20">
        <v>17</v>
      </c>
      <c r="P2291" s="20">
        <v>17</v>
      </c>
      <c r="Q2291" s="20">
        <v>0</v>
      </c>
      <c r="R2291" s="20">
        <v>17</v>
      </c>
      <c r="S2291" s="4">
        <v>0</v>
      </c>
      <c r="T2291" s="4">
        <v>0</v>
      </c>
      <c r="U2291" s="153">
        <v>40238</v>
      </c>
      <c r="V2291" s="283">
        <v>3</v>
      </c>
      <c r="W2291" s="20">
        <v>17</v>
      </c>
      <c r="X2291" s="437" t="str">
        <f t="shared" si="267"/>
        <v>OK</v>
      </c>
      <c r="Y2291" s="334">
        <f t="shared" si="270"/>
        <v>0</v>
      </c>
      <c r="Z2291" s="122" t="str">
        <f t="shared" si="269"/>
        <v>Black - 2215</v>
      </c>
      <c r="AA2291" s="75">
        <v>40241</v>
      </c>
      <c r="AB2291" s="318"/>
      <c r="AC2291" s="147">
        <f t="shared" si="271"/>
        <v>8</v>
      </c>
      <c r="AD2291" s="20" t="str">
        <f t="shared" si="268"/>
        <v>OK</v>
      </c>
      <c r="AE2291" s="20"/>
      <c r="AF2291" s="20" t="e">
        <f>IF(#REF!="","",AA2291-#REF!)</f>
        <v>#REF!</v>
      </c>
      <c r="AG2291" s="97"/>
      <c r="AH2291" s="62"/>
      <c r="AI2291"/>
      <c r="AJ2291"/>
    </row>
    <row r="2292" spans="1:36" s="32" customFormat="1" hidden="1" outlineLevel="1" x14ac:dyDescent="0.2">
      <c r="A2292"/>
      <c r="B2292" s="224">
        <v>4</v>
      </c>
      <c r="C2292" s="383">
        <v>12</v>
      </c>
      <c r="D2292" s="20" t="s">
        <v>72</v>
      </c>
      <c r="E2292" s="153">
        <v>40235</v>
      </c>
      <c r="F2292"/>
      <c r="G2292" s="224">
        <v>4</v>
      </c>
      <c r="H2292" s="20">
        <v>12</v>
      </c>
      <c r="I2292" s="20">
        <v>12</v>
      </c>
      <c r="J2292" s="20">
        <v>12</v>
      </c>
      <c r="K2292" s="20">
        <v>0</v>
      </c>
      <c r="L2292" s="156">
        <v>40238</v>
      </c>
      <c r="N2292" s="224">
        <v>4</v>
      </c>
      <c r="O2292" s="20">
        <v>12</v>
      </c>
      <c r="P2292" s="20">
        <v>12</v>
      </c>
      <c r="Q2292" s="20">
        <v>0</v>
      </c>
      <c r="R2292" s="20">
        <v>12</v>
      </c>
      <c r="S2292" s="4">
        <v>0</v>
      </c>
      <c r="T2292" s="4">
        <v>0</v>
      </c>
      <c r="U2292" s="153">
        <v>40238</v>
      </c>
      <c r="V2292" s="283">
        <v>4</v>
      </c>
      <c r="W2292" s="20">
        <v>12</v>
      </c>
      <c r="X2292" s="437" t="str">
        <f t="shared" si="267"/>
        <v>OK</v>
      </c>
      <c r="Y2292" s="334">
        <f t="shared" si="270"/>
        <v>0</v>
      </c>
      <c r="Z2292" s="122" t="str">
        <f t="shared" si="269"/>
        <v>Credial - 2227</v>
      </c>
      <c r="AA2292" s="75">
        <v>40241</v>
      </c>
      <c r="AB2292" s="318"/>
      <c r="AC2292" s="147">
        <f t="shared" si="271"/>
        <v>8</v>
      </c>
      <c r="AD2292" s="20" t="str">
        <f t="shared" si="268"/>
        <v>OK</v>
      </c>
      <c r="AE2292" s="20"/>
      <c r="AF2292" s="20" t="e">
        <f>IF(#REF!="","",AA2292-#REF!)</f>
        <v>#REF!</v>
      </c>
      <c r="AG2292" s="97"/>
      <c r="AH2292" s="62"/>
      <c r="AI2292"/>
      <c r="AJ2292"/>
    </row>
    <row r="2293" spans="1:36" s="32" customFormat="1" hidden="1" outlineLevel="1" x14ac:dyDescent="0.2">
      <c r="A2293"/>
      <c r="B2293" s="224">
        <v>5</v>
      </c>
      <c r="C2293" s="383">
        <v>154</v>
      </c>
      <c r="D2293" s="20" t="s">
        <v>73</v>
      </c>
      <c r="E2293" s="153">
        <v>40235</v>
      </c>
      <c r="F2293"/>
      <c r="G2293" s="224">
        <v>5</v>
      </c>
      <c r="H2293" s="20">
        <v>154</v>
      </c>
      <c r="I2293" s="20">
        <v>154</v>
      </c>
      <c r="J2293" s="20">
        <v>154</v>
      </c>
      <c r="K2293" s="20">
        <v>0</v>
      </c>
      <c r="L2293" s="156">
        <v>40238</v>
      </c>
      <c r="N2293" s="224">
        <v>5</v>
      </c>
      <c r="O2293" s="20">
        <v>154</v>
      </c>
      <c r="P2293" s="20">
        <v>154</v>
      </c>
      <c r="Q2293" s="20">
        <v>0</v>
      </c>
      <c r="R2293" s="20">
        <v>154</v>
      </c>
      <c r="S2293" s="4">
        <v>0</v>
      </c>
      <c r="T2293" s="4">
        <v>0</v>
      </c>
      <c r="U2293" s="153">
        <v>40238</v>
      </c>
      <c r="V2293" s="283">
        <v>5</v>
      </c>
      <c r="W2293" s="20">
        <v>154</v>
      </c>
      <c r="X2293" s="437" t="str">
        <f t="shared" si="267"/>
        <v>OK</v>
      </c>
      <c r="Y2293" s="334">
        <f t="shared" si="270"/>
        <v>0</v>
      </c>
      <c r="Z2293" s="122" t="str">
        <f t="shared" si="269"/>
        <v>Ikea - 2228</v>
      </c>
      <c r="AA2293" s="75">
        <v>40241</v>
      </c>
      <c r="AB2293" s="318"/>
      <c r="AC2293" s="147">
        <f t="shared" si="271"/>
        <v>8</v>
      </c>
      <c r="AD2293" s="20" t="str">
        <f t="shared" si="268"/>
        <v>OK</v>
      </c>
      <c r="AE2293" s="20"/>
      <c r="AF2293" s="20" t="e">
        <f>IF(#REF!="","",AA2293-#REF!)</f>
        <v>#REF!</v>
      </c>
      <c r="AG2293" s="97"/>
      <c r="AH2293" s="62"/>
      <c r="AI2293"/>
      <c r="AJ2293"/>
    </row>
    <row r="2294" spans="1:36" s="32" customFormat="1" hidden="1" outlineLevel="1" x14ac:dyDescent="0.2">
      <c r="A2294"/>
      <c r="B2294" s="224">
        <v>6</v>
      </c>
      <c r="C2294" s="383">
        <v>130</v>
      </c>
      <c r="D2294" s="20" t="s">
        <v>74</v>
      </c>
      <c r="E2294" s="153">
        <v>40235</v>
      </c>
      <c r="F2294"/>
      <c r="G2294" s="224">
        <v>6</v>
      </c>
      <c r="H2294" s="20">
        <v>130</v>
      </c>
      <c r="I2294" s="20">
        <v>130</v>
      </c>
      <c r="J2294" s="20">
        <v>130</v>
      </c>
      <c r="K2294" s="20">
        <v>0</v>
      </c>
      <c r="L2294" s="156">
        <v>40238</v>
      </c>
      <c r="N2294" s="224">
        <v>6</v>
      </c>
      <c r="O2294" s="20">
        <v>130</v>
      </c>
      <c r="P2294" s="20">
        <v>130</v>
      </c>
      <c r="Q2294" s="20">
        <v>0</v>
      </c>
      <c r="R2294" s="20">
        <v>130</v>
      </c>
      <c r="S2294" s="4">
        <v>0</v>
      </c>
      <c r="T2294" s="4">
        <v>0</v>
      </c>
      <c r="U2294" s="153">
        <v>40238</v>
      </c>
      <c r="V2294" s="283">
        <v>6</v>
      </c>
      <c r="W2294" s="20">
        <v>130</v>
      </c>
      <c r="X2294" s="437" t="str">
        <f t="shared" si="267"/>
        <v>OK</v>
      </c>
      <c r="Y2294" s="334">
        <f t="shared" si="270"/>
        <v>0</v>
      </c>
      <c r="Z2294" s="122" t="str">
        <f t="shared" si="269"/>
        <v>Conforama - 2230</v>
      </c>
      <c r="AA2294" s="75">
        <v>40241</v>
      </c>
      <c r="AB2294" s="318"/>
      <c r="AC2294" s="147">
        <f t="shared" si="271"/>
        <v>8</v>
      </c>
      <c r="AD2294" s="20" t="str">
        <f t="shared" si="268"/>
        <v>OK</v>
      </c>
      <c r="AE2294" s="20"/>
      <c r="AF2294" s="20" t="e">
        <f>IF(#REF!="","",AA2294-#REF!)</f>
        <v>#REF!</v>
      </c>
      <c r="AG2294" s="97"/>
      <c r="AH2294" s="62"/>
      <c r="AI2294"/>
      <c r="AJ2294"/>
    </row>
    <row r="2295" spans="1:36" s="32" customFormat="1" hidden="1" outlineLevel="1" x14ac:dyDescent="0.2">
      <c r="A2295"/>
      <c r="B2295" s="224">
        <v>7</v>
      </c>
      <c r="C2295" s="383">
        <v>7</v>
      </c>
      <c r="D2295" s="20" t="s">
        <v>75</v>
      </c>
      <c r="E2295" s="153">
        <v>40235</v>
      </c>
      <c r="F2295"/>
      <c r="G2295" s="224">
        <v>7</v>
      </c>
      <c r="H2295" s="20">
        <v>7</v>
      </c>
      <c r="I2295" s="20">
        <v>7</v>
      </c>
      <c r="J2295" s="20">
        <v>7</v>
      </c>
      <c r="K2295" s="20">
        <v>0</v>
      </c>
      <c r="L2295" s="156">
        <v>40238</v>
      </c>
      <c r="N2295" s="224">
        <v>7</v>
      </c>
      <c r="O2295" s="20">
        <v>7</v>
      </c>
      <c r="P2295" s="20">
        <v>7</v>
      </c>
      <c r="Q2295" s="20">
        <v>0</v>
      </c>
      <c r="R2295" s="20">
        <v>7</v>
      </c>
      <c r="S2295" s="4">
        <v>0</v>
      </c>
      <c r="T2295" s="4">
        <v>0</v>
      </c>
      <c r="U2295" s="153">
        <v>40238</v>
      </c>
      <c r="V2295" s="283">
        <v>7</v>
      </c>
      <c r="W2295" s="20">
        <v>7</v>
      </c>
      <c r="X2295" s="437" t="str">
        <f t="shared" si="267"/>
        <v>OK</v>
      </c>
      <c r="Y2295" s="334">
        <f t="shared" si="270"/>
        <v>0</v>
      </c>
      <c r="Z2295" s="122" t="str">
        <f t="shared" si="269"/>
        <v>Euronics - 2231</v>
      </c>
      <c r="AA2295" s="75">
        <v>40241</v>
      </c>
      <c r="AB2295" s="318"/>
      <c r="AC2295" s="147">
        <f t="shared" si="271"/>
        <v>8</v>
      </c>
      <c r="AD2295" s="20" t="str">
        <f t="shared" si="268"/>
        <v>OK</v>
      </c>
      <c r="AE2295" s="20"/>
      <c r="AF2295" s="20" t="e">
        <f>IF(#REF!="","",AA2295-#REF!)</f>
        <v>#REF!</v>
      </c>
      <c r="AG2295" s="97"/>
      <c r="AH2295" s="62"/>
      <c r="AI2295"/>
      <c r="AJ2295"/>
    </row>
    <row r="2296" spans="1:36" s="32" customFormat="1" hidden="1" outlineLevel="1" x14ac:dyDescent="0.2">
      <c r="A2296"/>
      <c r="B2296" s="235">
        <v>8</v>
      </c>
      <c r="C2296" s="404">
        <v>3</v>
      </c>
      <c r="D2296" s="21" t="s">
        <v>76</v>
      </c>
      <c r="E2296" s="153">
        <v>40235</v>
      </c>
      <c r="F2296"/>
      <c r="G2296" s="235">
        <v>8</v>
      </c>
      <c r="H2296" s="21">
        <v>3</v>
      </c>
      <c r="I2296" s="21">
        <v>3</v>
      </c>
      <c r="J2296" s="21">
        <v>3</v>
      </c>
      <c r="K2296" s="21">
        <v>0</v>
      </c>
      <c r="L2296" s="157">
        <v>40238</v>
      </c>
      <c r="N2296" s="235">
        <v>8</v>
      </c>
      <c r="O2296" s="21">
        <v>3</v>
      </c>
      <c r="P2296" s="21">
        <v>3</v>
      </c>
      <c r="Q2296" s="21">
        <v>0</v>
      </c>
      <c r="R2296" s="21">
        <v>3</v>
      </c>
      <c r="S2296" s="14">
        <v>0</v>
      </c>
      <c r="T2296" s="14">
        <v>0</v>
      </c>
      <c r="U2296" s="153">
        <v>40238</v>
      </c>
      <c r="V2296" s="284">
        <v>8</v>
      </c>
      <c r="W2296" s="21">
        <v>3</v>
      </c>
      <c r="X2296" s="437" t="str">
        <f t="shared" si="267"/>
        <v>OK</v>
      </c>
      <c r="Y2296" s="334">
        <f t="shared" si="270"/>
        <v>0</v>
      </c>
      <c r="Z2296" s="21" t="str">
        <f t="shared" si="269"/>
        <v>Tien 21 - 2232</v>
      </c>
      <c r="AA2296" s="75">
        <v>40241</v>
      </c>
      <c r="AB2296" s="319"/>
      <c r="AC2296" s="147">
        <f t="shared" si="271"/>
        <v>8</v>
      </c>
      <c r="AD2296" s="20" t="str">
        <f t="shared" si="268"/>
        <v>OK</v>
      </c>
      <c r="AE2296" s="20"/>
      <c r="AF2296" s="20" t="e">
        <f>IF(#REF!="","",AA2296-#REF!)</f>
        <v>#REF!</v>
      </c>
      <c r="AG2296" s="97"/>
      <c r="AH2296" s="62"/>
      <c r="AI2296"/>
      <c r="AJ2296"/>
    </row>
    <row r="2297" spans="1:36" s="32" customFormat="1" hidden="1" outlineLevel="1" x14ac:dyDescent="0.2">
      <c r="A2297"/>
      <c r="B2297" s="224">
        <v>1</v>
      </c>
      <c r="C2297" s="383">
        <v>31</v>
      </c>
      <c r="D2297" s="20" t="s">
        <v>67</v>
      </c>
      <c r="E2297" s="153">
        <v>40242</v>
      </c>
      <c r="F2297"/>
      <c r="G2297" s="224">
        <v>1</v>
      </c>
      <c r="H2297" s="20">
        <v>31</v>
      </c>
      <c r="I2297" s="20">
        <v>31</v>
      </c>
      <c r="J2297" s="20">
        <v>31</v>
      </c>
      <c r="K2297" s="20">
        <v>0</v>
      </c>
      <c r="L2297" s="156">
        <v>40245</v>
      </c>
      <c r="N2297" s="224">
        <v>1</v>
      </c>
      <c r="O2297" s="20">
        <v>31</v>
      </c>
      <c r="P2297" s="20">
        <v>31</v>
      </c>
      <c r="Q2297" s="20">
        <v>0</v>
      </c>
      <c r="R2297" s="20">
        <v>31</v>
      </c>
      <c r="S2297" s="4">
        <v>0</v>
      </c>
      <c r="T2297" s="4">
        <v>0</v>
      </c>
      <c r="U2297" s="153">
        <v>40245</v>
      </c>
      <c r="V2297" s="283">
        <v>1</v>
      </c>
      <c r="W2297" s="20">
        <v>31</v>
      </c>
      <c r="X2297" s="437" t="str">
        <f t="shared" si="267"/>
        <v>OK</v>
      </c>
      <c r="Y2297" s="334">
        <f t="shared" si="270"/>
        <v>0</v>
      </c>
      <c r="Z2297" s="122" t="str">
        <f t="shared" si="269"/>
        <v>White - 2213</v>
      </c>
      <c r="AA2297" s="75">
        <v>40248</v>
      </c>
      <c r="AB2297" s="317">
        <f>+SUM(W2297:W2306)</f>
        <v>305</v>
      </c>
      <c r="AC2297" s="147">
        <f t="shared" si="271"/>
        <v>6</v>
      </c>
      <c r="AD2297" s="20" t="str">
        <f t="shared" si="268"/>
        <v>OK</v>
      </c>
      <c r="AE2297" s="20"/>
      <c r="AF2297" s="20" t="e">
        <f>IF(#REF!="","",AA2297-#REF!)</f>
        <v>#REF!</v>
      </c>
      <c r="AG2297" s="97"/>
      <c r="AH2297" s="62"/>
      <c r="AI2297"/>
      <c r="AJ2297"/>
    </row>
    <row r="2298" spans="1:36" s="32" customFormat="1" hidden="1" outlineLevel="1" x14ac:dyDescent="0.2">
      <c r="A2298"/>
      <c r="B2298" s="224">
        <v>2</v>
      </c>
      <c r="C2298" s="383">
        <v>18</v>
      </c>
      <c r="D2298" s="20" t="s">
        <v>68</v>
      </c>
      <c r="E2298" s="153">
        <v>40242</v>
      </c>
      <c r="F2298"/>
      <c r="G2298" s="224">
        <v>2</v>
      </c>
      <c r="H2298" s="20">
        <v>18</v>
      </c>
      <c r="I2298" s="20">
        <v>18</v>
      </c>
      <c r="J2298" s="20">
        <v>18</v>
      </c>
      <c r="K2298" s="20">
        <v>0</v>
      </c>
      <c r="L2298" s="156">
        <v>40245</v>
      </c>
      <c r="N2298" s="224">
        <v>2</v>
      </c>
      <c r="O2298" s="20">
        <v>18</v>
      </c>
      <c r="P2298" s="20">
        <v>18</v>
      </c>
      <c r="Q2298" s="20">
        <v>0</v>
      </c>
      <c r="R2298" s="20">
        <v>18</v>
      </c>
      <c r="S2298" s="4">
        <v>0</v>
      </c>
      <c r="T2298" s="4">
        <v>0</v>
      </c>
      <c r="U2298" s="153">
        <v>40245</v>
      </c>
      <c r="V2298" s="283">
        <v>2</v>
      </c>
      <c r="W2298" s="20">
        <v>18</v>
      </c>
      <c r="X2298" s="437" t="str">
        <f t="shared" si="267"/>
        <v>OK</v>
      </c>
      <c r="Y2298" s="334">
        <f t="shared" si="270"/>
        <v>0</v>
      </c>
      <c r="Z2298" s="122" t="str">
        <f t="shared" si="269"/>
        <v>Green - 2214</v>
      </c>
      <c r="AA2298" s="75">
        <v>40248</v>
      </c>
      <c r="AB2298" s="320"/>
      <c r="AC2298" s="147">
        <f t="shared" si="271"/>
        <v>6</v>
      </c>
      <c r="AD2298" s="20" t="str">
        <f t="shared" si="268"/>
        <v>OK</v>
      </c>
      <c r="AE2298" s="20"/>
      <c r="AF2298" s="20" t="e">
        <f>IF(#REF!="","",AA2298-#REF!)</f>
        <v>#REF!</v>
      </c>
      <c r="AG2298" s="97"/>
      <c r="AH2298" s="62"/>
      <c r="AI2298"/>
      <c r="AJ2298"/>
    </row>
    <row r="2299" spans="1:36" s="32" customFormat="1" hidden="1" outlineLevel="1" x14ac:dyDescent="0.2">
      <c r="A2299"/>
      <c r="B2299" s="224">
        <v>3</v>
      </c>
      <c r="C2299" s="383">
        <v>28</v>
      </c>
      <c r="D2299" s="20" t="s">
        <v>69</v>
      </c>
      <c r="E2299" s="153">
        <v>40242</v>
      </c>
      <c r="F2299"/>
      <c r="G2299" s="224">
        <v>3</v>
      </c>
      <c r="H2299" s="20">
        <v>28</v>
      </c>
      <c r="I2299" s="20">
        <v>28</v>
      </c>
      <c r="J2299" s="20">
        <v>28</v>
      </c>
      <c r="K2299" s="20">
        <v>0</v>
      </c>
      <c r="L2299" s="156">
        <v>40245</v>
      </c>
      <c r="N2299" s="224">
        <v>3</v>
      </c>
      <c r="O2299" s="20">
        <v>28</v>
      </c>
      <c r="P2299" s="20">
        <v>28</v>
      </c>
      <c r="Q2299" s="20">
        <v>0</v>
      </c>
      <c r="R2299" s="20">
        <v>28</v>
      </c>
      <c r="S2299" s="4">
        <v>0</v>
      </c>
      <c r="T2299" s="4">
        <v>0</v>
      </c>
      <c r="U2299" s="153">
        <v>40245</v>
      </c>
      <c r="V2299" s="283">
        <v>3</v>
      </c>
      <c r="W2299" s="20">
        <v>28</v>
      </c>
      <c r="X2299" s="437" t="str">
        <f t="shared" si="267"/>
        <v>OK</v>
      </c>
      <c r="Y2299" s="334">
        <f t="shared" si="270"/>
        <v>0</v>
      </c>
      <c r="Z2299" s="122" t="str">
        <f t="shared" si="269"/>
        <v>Black - 2215</v>
      </c>
      <c r="AA2299" s="75">
        <v>40248</v>
      </c>
      <c r="AB2299" s="320"/>
      <c r="AC2299" s="147">
        <f t="shared" si="271"/>
        <v>6</v>
      </c>
      <c r="AD2299" s="20" t="str">
        <f t="shared" si="268"/>
        <v>OK</v>
      </c>
      <c r="AE2299" s="20"/>
      <c r="AF2299" s="20" t="e">
        <f>IF(#REF!="","",AA2299-#REF!)</f>
        <v>#REF!</v>
      </c>
      <c r="AG2299" s="97"/>
      <c r="AH2299" s="62"/>
      <c r="AI2299"/>
      <c r="AJ2299"/>
    </row>
    <row r="2300" spans="1:36" s="32" customFormat="1" hidden="1" outlineLevel="1" x14ac:dyDescent="0.2">
      <c r="A2300"/>
      <c r="B2300" s="224">
        <v>4</v>
      </c>
      <c r="C2300" s="383">
        <v>19</v>
      </c>
      <c r="D2300" s="20" t="s">
        <v>72</v>
      </c>
      <c r="E2300" s="153">
        <v>40242</v>
      </c>
      <c r="F2300"/>
      <c r="G2300" s="224">
        <v>4</v>
      </c>
      <c r="H2300" s="20">
        <v>19</v>
      </c>
      <c r="I2300" s="20">
        <v>19</v>
      </c>
      <c r="J2300" s="20">
        <v>19</v>
      </c>
      <c r="K2300" s="20">
        <v>0</v>
      </c>
      <c r="L2300" s="156">
        <v>40245</v>
      </c>
      <c r="N2300" s="224">
        <v>4</v>
      </c>
      <c r="O2300" s="20">
        <v>19</v>
      </c>
      <c r="P2300" s="20">
        <v>19</v>
      </c>
      <c r="Q2300" s="20">
        <v>0</v>
      </c>
      <c r="R2300" s="20">
        <v>19</v>
      </c>
      <c r="S2300" s="4">
        <v>0</v>
      </c>
      <c r="T2300" s="4">
        <v>0</v>
      </c>
      <c r="U2300" s="153">
        <v>40245</v>
      </c>
      <c r="V2300" s="283">
        <v>4</v>
      </c>
      <c r="W2300" s="20">
        <v>19</v>
      </c>
      <c r="X2300" s="437" t="str">
        <f t="shared" si="267"/>
        <v>OK</v>
      </c>
      <c r="Y2300" s="334">
        <f t="shared" si="270"/>
        <v>0</v>
      </c>
      <c r="Z2300" s="122" t="str">
        <f t="shared" si="269"/>
        <v>Credial - 2227</v>
      </c>
      <c r="AA2300" s="75">
        <v>40248</v>
      </c>
      <c r="AB2300" s="320"/>
      <c r="AC2300" s="147">
        <f t="shared" si="271"/>
        <v>6</v>
      </c>
      <c r="AD2300" s="20" t="str">
        <f t="shared" si="268"/>
        <v>OK</v>
      </c>
      <c r="AE2300" s="20"/>
      <c r="AF2300" s="20" t="e">
        <f>IF(#REF!="","",AA2300-#REF!)</f>
        <v>#REF!</v>
      </c>
      <c r="AG2300" s="97"/>
      <c r="AH2300" s="62"/>
      <c r="AI2300"/>
      <c r="AJ2300"/>
    </row>
    <row r="2301" spans="1:36" s="32" customFormat="1" hidden="1" outlineLevel="1" x14ac:dyDescent="0.2">
      <c r="A2301"/>
      <c r="B2301" s="224">
        <v>5</v>
      </c>
      <c r="C2301" s="383">
        <v>165</v>
      </c>
      <c r="D2301" s="20" t="s">
        <v>73</v>
      </c>
      <c r="E2301" s="153">
        <v>40242</v>
      </c>
      <c r="F2301"/>
      <c r="G2301" s="224">
        <v>5</v>
      </c>
      <c r="H2301" s="20">
        <v>165</v>
      </c>
      <c r="I2301" s="20">
        <v>165</v>
      </c>
      <c r="J2301" s="20">
        <v>165</v>
      </c>
      <c r="K2301" s="20">
        <v>0</v>
      </c>
      <c r="L2301" s="156">
        <v>40245</v>
      </c>
      <c r="N2301" s="224">
        <v>5</v>
      </c>
      <c r="O2301" s="20">
        <v>165</v>
      </c>
      <c r="P2301" s="20">
        <v>165</v>
      </c>
      <c r="Q2301" s="20">
        <v>0</v>
      </c>
      <c r="R2301" s="20">
        <v>165</v>
      </c>
      <c r="S2301" s="4">
        <v>0</v>
      </c>
      <c r="T2301" s="4">
        <v>0</v>
      </c>
      <c r="U2301" s="153">
        <v>40245</v>
      </c>
      <c r="V2301" s="283">
        <v>5</v>
      </c>
      <c r="W2301" s="20">
        <v>165</v>
      </c>
      <c r="X2301" s="437" t="str">
        <f t="shared" si="267"/>
        <v>OK</v>
      </c>
      <c r="Y2301" s="334">
        <f t="shared" si="270"/>
        <v>0</v>
      </c>
      <c r="Z2301" s="122" t="str">
        <f t="shared" si="269"/>
        <v>Ikea - 2228</v>
      </c>
      <c r="AA2301" s="75">
        <v>40248</v>
      </c>
      <c r="AB2301" s="320"/>
      <c r="AC2301" s="147">
        <f t="shared" si="271"/>
        <v>6</v>
      </c>
      <c r="AD2301" s="20" t="str">
        <f t="shared" si="268"/>
        <v>OK</v>
      </c>
      <c r="AE2301" s="20"/>
      <c r="AF2301" s="20" t="e">
        <f>IF(#REF!="","",AA2301-#REF!)</f>
        <v>#REF!</v>
      </c>
      <c r="AG2301" s="97"/>
      <c r="AH2301" s="62"/>
      <c r="AI2301" s="289">
        <v>40179</v>
      </c>
      <c r="AJ2301"/>
    </row>
    <row r="2302" spans="1:36" s="32" customFormat="1" hidden="1" outlineLevel="1" x14ac:dyDescent="0.2">
      <c r="A2302"/>
      <c r="B2302" s="224">
        <v>6</v>
      </c>
      <c r="C2302" s="383">
        <v>3</v>
      </c>
      <c r="D2302" s="20" t="s">
        <v>79</v>
      </c>
      <c r="E2302" s="153">
        <v>40242</v>
      </c>
      <c r="F2302"/>
      <c r="G2302" s="224">
        <v>6</v>
      </c>
      <c r="H2302" s="20">
        <v>3</v>
      </c>
      <c r="I2302" s="20">
        <v>3</v>
      </c>
      <c r="J2302" s="20">
        <v>3</v>
      </c>
      <c r="K2302" s="20">
        <v>0</v>
      </c>
      <c r="L2302" s="156">
        <v>40245</v>
      </c>
      <c r="N2302" s="224">
        <v>6</v>
      </c>
      <c r="O2302" s="20">
        <v>3</v>
      </c>
      <c r="P2302" s="20">
        <v>3</v>
      </c>
      <c r="Q2302" s="20">
        <v>0</v>
      </c>
      <c r="R2302" s="20">
        <v>3</v>
      </c>
      <c r="S2302" s="4">
        <v>0</v>
      </c>
      <c r="T2302" s="4">
        <v>0</v>
      </c>
      <c r="U2302" s="153">
        <v>40245</v>
      </c>
      <c r="V2302" s="283">
        <v>6</v>
      </c>
      <c r="W2302" s="20">
        <v>3</v>
      </c>
      <c r="X2302" s="437" t="str">
        <f t="shared" si="267"/>
        <v>OK</v>
      </c>
      <c r="Y2302" s="334">
        <f t="shared" si="270"/>
        <v>0</v>
      </c>
      <c r="Z2302" s="122" t="str">
        <f t="shared" si="269"/>
        <v>Moviflor - 2229</v>
      </c>
      <c r="AA2302" s="75">
        <v>40248</v>
      </c>
      <c r="AB2302" s="320"/>
      <c r="AC2302" s="147">
        <f t="shared" si="271"/>
        <v>6</v>
      </c>
      <c r="AD2302" s="20" t="str">
        <f t="shared" si="268"/>
        <v>OK</v>
      </c>
      <c r="AE2302" s="20"/>
      <c r="AF2302" s="20" t="e">
        <f>IF(#REF!="","",AA2302-#REF!)</f>
        <v>#REF!</v>
      </c>
      <c r="AG2302" s="97"/>
      <c r="AH2302" s="62"/>
      <c r="AI2302" s="289">
        <v>40180</v>
      </c>
      <c r="AJ2302"/>
    </row>
    <row r="2303" spans="1:36" s="32" customFormat="1" hidden="1" outlineLevel="1" x14ac:dyDescent="0.2">
      <c r="A2303"/>
      <c r="B2303" s="224">
        <v>7</v>
      </c>
      <c r="C2303" s="383">
        <v>27</v>
      </c>
      <c r="D2303" s="20" t="s">
        <v>74</v>
      </c>
      <c r="E2303" s="153">
        <v>40242</v>
      </c>
      <c r="F2303"/>
      <c r="G2303" s="224">
        <v>7</v>
      </c>
      <c r="H2303" s="20">
        <v>27</v>
      </c>
      <c r="I2303" s="20">
        <v>27</v>
      </c>
      <c r="J2303" s="20">
        <v>27</v>
      </c>
      <c r="K2303" s="20">
        <v>0</v>
      </c>
      <c r="L2303" s="156">
        <v>40245</v>
      </c>
      <c r="N2303" s="224">
        <v>7</v>
      </c>
      <c r="O2303" s="20">
        <v>27</v>
      </c>
      <c r="P2303" s="20">
        <v>27</v>
      </c>
      <c r="Q2303" s="20">
        <v>0</v>
      </c>
      <c r="R2303" s="20">
        <v>27</v>
      </c>
      <c r="S2303" s="4">
        <v>0</v>
      </c>
      <c r="T2303" s="4">
        <v>0</v>
      </c>
      <c r="U2303" s="153">
        <v>40245</v>
      </c>
      <c r="V2303" s="283">
        <v>7</v>
      </c>
      <c r="W2303" s="20">
        <v>27</v>
      </c>
      <c r="X2303" s="437" t="str">
        <f t="shared" si="267"/>
        <v>OK</v>
      </c>
      <c r="Y2303" s="334">
        <f t="shared" si="270"/>
        <v>0</v>
      </c>
      <c r="Z2303" s="122" t="str">
        <f t="shared" si="269"/>
        <v>Conforama - 2230</v>
      </c>
      <c r="AA2303" s="75">
        <v>40248</v>
      </c>
      <c r="AB2303" s="320"/>
      <c r="AC2303" s="147">
        <f t="shared" si="271"/>
        <v>6</v>
      </c>
      <c r="AD2303" s="20" t="str">
        <f t="shared" si="268"/>
        <v>OK</v>
      </c>
      <c r="AE2303" s="20"/>
      <c r="AF2303" s="20" t="e">
        <f>IF(#REF!="","",AA2303-#REF!)</f>
        <v>#REF!</v>
      </c>
      <c r="AG2303" s="97"/>
      <c r="AH2303" s="62"/>
      <c r="AI2303" s="289">
        <v>40181</v>
      </c>
      <c r="AJ2303"/>
    </row>
    <row r="2304" spans="1:36" s="32" customFormat="1" hidden="1" outlineLevel="1" x14ac:dyDescent="0.2">
      <c r="A2304"/>
      <c r="B2304" s="282">
        <v>8</v>
      </c>
      <c r="C2304" s="407">
        <v>8</v>
      </c>
      <c r="D2304" s="83" t="s">
        <v>75</v>
      </c>
      <c r="E2304" s="153">
        <v>40242</v>
      </c>
      <c r="F2304"/>
      <c r="G2304" s="282">
        <v>8</v>
      </c>
      <c r="H2304" s="83">
        <v>8</v>
      </c>
      <c r="I2304" s="83">
        <v>8</v>
      </c>
      <c r="J2304" s="83">
        <v>8</v>
      </c>
      <c r="K2304" s="83">
        <v>0</v>
      </c>
      <c r="L2304" s="156">
        <v>40245</v>
      </c>
      <c r="N2304" s="282">
        <v>8</v>
      </c>
      <c r="O2304" s="83">
        <v>8</v>
      </c>
      <c r="P2304" s="83">
        <v>8</v>
      </c>
      <c r="Q2304" s="83">
        <v>0</v>
      </c>
      <c r="R2304" s="83">
        <v>8</v>
      </c>
      <c r="S2304" s="86">
        <v>0</v>
      </c>
      <c r="T2304" s="86">
        <v>0</v>
      </c>
      <c r="U2304" s="153">
        <v>40245</v>
      </c>
      <c r="V2304" s="285">
        <v>8</v>
      </c>
      <c r="W2304" s="83">
        <v>8</v>
      </c>
      <c r="X2304" s="437" t="str">
        <f t="shared" si="267"/>
        <v>OK</v>
      </c>
      <c r="Y2304" s="334">
        <f t="shared" si="270"/>
        <v>0</v>
      </c>
      <c r="Z2304" s="122" t="str">
        <f t="shared" si="269"/>
        <v>Euronics - 2231</v>
      </c>
      <c r="AA2304" s="75">
        <v>40248</v>
      </c>
      <c r="AB2304" s="320"/>
      <c r="AC2304" s="147">
        <f t="shared" si="271"/>
        <v>6</v>
      </c>
      <c r="AD2304" s="20" t="str">
        <f t="shared" si="268"/>
        <v>OK</v>
      </c>
      <c r="AE2304" s="20"/>
      <c r="AF2304" s="20" t="e">
        <f>IF(#REF!="","",AA2304-#REF!)</f>
        <v>#REF!</v>
      </c>
      <c r="AG2304" s="97"/>
      <c r="AH2304" s="62"/>
      <c r="AI2304" s="289">
        <v>40182</v>
      </c>
      <c r="AJ2304"/>
    </row>
    <row r="2305" spans="1:36" s="32" customFormat="1" hidden="1" outlineLevel="1" x14ac:dyDescent="0.2">
      <c r="A2305"/>
      <c r="B2305" s="20">
        <v>9</v>
      </c>
      <c r="C2305" s="383">
        <v>5</v>
      </c>
      <c r="D2305" s="20" t="s">
        <v>76</v>
      </c>
      <c r="E2305" s="153">
        <v>40242</v>
      </c>
      <c r="F2305" s="91"/>
      <c r="G2305" s="20">
        <v>9</v>
      </c>
      <c r="H2305" s="20">
        <v>5</v>
      </c>
      <c r="I2305" s="20">
        <v>5</v>
      </c>
      <c r="J2305" s="20">
        <v>5</v>
      </c>
      <c r="K2305" s="20">
        <v>0</v>
      </c>
      <c r="L2305" s="156">
        <v>40245</v>
      </c>
      <c r="M2305" s="92"/>
      <c r="N2305" s="20">
        <v>9</v>
      </c>
      <c r="O2305" s="20">
        <v>5</v>
      </c>
      <c r="P2305" s="20">
        <v>5</v>
      </c>
      <c r="Q2305" s="20">
        <v>0</v>
      </c>
      <c r="R2305" s="20">
        <v>5</v>
      </c>
      <c r="S2305" s="4">
        <v>0</v>
      </c>
      <c r="T2305" s="4">
        <v>0</v>
      </c>
      <c r="U2305" s="153">
        <v>40245</v>
      </c>
      <c r="V2305" s="283">
        <v>9</v>
      </c>
      <c r="W2305" s="20">
        <v>5</v>
      </c>
      <c r="X2305" s="437" t="str">
        <f t="shared" si="267"/>
        <v>OK</v>
      </c>
      <c r="Y2305" s="334">
        <f t="shared" si="270"/>
        <v>0</v>
      </c>
      <c r="Z2305" s="122" t="str">
        <f t="shared" si="269"/>
        <v>Tien 21 - 2232</v>
      </c>
      <c r="AA2305" s="75">
        <v>40248</v>
      </c>
      <c r="AB2305" s="320"/>
      <c r="AC2305" s="147">
        <f t="shared" si="271"/>
        <v>6</v>
      </c>
      <c r="AD2305" s="20" t="str">
        <f t="shared" si="268"/>
        <v>OK</v>
      </c>
      <c r="AE2305" s="20"/>
      <c r="AF2305" s="20" t="e">
        <f>IF(#REF!="","",AA2305-#REF!)</f>
        <v>#REF!</v>
      </c>
      <c r="AG2305" s="97"/>
      <c r="AH2305" s="62"/>
      <c r="AI2305" s="289">
        <v>40183</v>
      </c>
      <c r="AJ2305"/>
    </row>
    <row r="2306" spans="1:36" s="32" customFormat="1" hidden="1" outlineLevel="1" x14ac:dyDescent="0.2">
      <c r="A2306"/>
      <c r="B2306" s="21">
        <v>10</v>
      </c>
      <c r="C2306" s="404">
        <v>1</v>
      </c>
      <c r="D2306" s="21" t="s">
        <v>77</v>
      </c>
      <c r="E2306" s="153">
        <v>40242</v>
      </c>
      <c r="F2306" s="91"/>
      <c r="G2306" s="21">
        <v>10</v>
      </c>
      <c r="H2306" s="21">
        <v>1</v>
      </c>
      <c r="I2306" s="21">
        <v>1</v>
      </c>
      <c r="J2306" s="21">
        <v>1</v>
      </c>
      <c r="K2306" s="21">
        <v>0</v>
      </c>
      <c r="L2306" s="157">
        <v>40245</v>
      </c>
      <c r="M2306" s="92"/>
      <c r="N2306" s="21">
        <v>10</v>
      </c>
      <c r="O2306" s="21">
        <v>1</v>
      </c>
      <c r="P2306" s="21">
        <v>1</v>
      </c>
      <c r="Q2306" s="21">
        <v>0</v>
      </c>
      <c r="R2306" s="21">
        <v>1</v>
      </c>
      <c r="S2306" s="14">
        <v>0</v>
      </c>
      <c r="T2306" s="14">
        <v>0</v>
      </c>
      <c r="U2306" s="153">
        <v>40245</v>
      </c>
      <c r="V2306" s="284">
        <v>10</v>
      </c>
      <c r="W2306" s="21">
        <v>1</v>
      </c>
      <c r="X2306" s="437" t="str">
        <f t="shared" si="267"/>
        <v>OK</v>
      </c>
      <c r="Y2306" s="334">
        <f t="shared" si="270"/>
        <v>0</v>
      </c>
      <c r="Z2306" s="21" t="str">
        <f t="shared" si="269"/>
        <v>Confort - 2233</v>
      </c>
      <c r="AA2306" s="75">
        <v>40248</v>
      </c>
      <c r="AB2306" s="321"/>
      <c r="AC2306" s="147">
        <f t="shared" si="271"/>
        <v>6</v>
      </c>
      <c r="AD2306" s="20" t="str">
        <f t="shared" si="268"/>
        <v>OK</v>
      </c>
      <c r="AE2306" s="20"/>
      <c r="AF2306" s="20" t="e">
        <f>IF(#REF!="","",AA2306-#REF!)</f>
        <v>#REF!</v>
      </c>
      <c r="AG2306" s="97"/>
      <c r="AH2306" s="62"/>
      <c r="AI2306" s="289">
        <v>40184</v>
      </c>
      <c r="AJ2306"/>
    </row>
    <row r="2307" spans="1:36" s="32" customFormat="1" hidden="1" outlineLevel="1" x14ac:dyDescent="0.2">
      <c r="A2307"/>
      <c r="B2307" s="20">
        <v>1</v>
      </c>
      <c r="C2307" s="383">
        <v>17</v>
      </c>
      <c r="D2307" s="20" t="s">
        <v>67</v>
      </c>
      <c r="E2307" s="153">
        <v>40246</v>
      </c>
      <c r="F2307" s="91"/>
      <c r="G2307" s="20">
        <v>1</v>
      </c>
      <c r="H2307" s="20">
        <v>17</v>
      </c>
      <c r="I2307" s="20">
        <v>17</v>
      </c>
      <c r="J2307" s="20">
        <v>17</v>
      </c>
      <c r="K2307" s="20">
        <v>0</v>
      </c>
      <c r="L2307" s="156">
        <v>40247</v>
      </c>
      <c r="M2307" s="92"/>
      <c r="N2307" s="20">
        <v>1</v>
      </c>
      <c r="O2307" s="20">
        <v>17</v>
      </c>
      <c r="P2307" s="20">
        <v>17</v>
      </c>
      <c r="Q2307" s="20">
        <v>0</v>
      </c>
      <c r="R2307" s="20">
        <v>17</v>
      </c>
      <c r="S2307" s="4">
        <v>0</v>
      </c>
      <c r="T2307" s="4">
        <v>0</v>
      </c>
      <c r="U2307" s="153">
        <v>40247</v>
      </c>
      <c r="V2307" s="283">
        <v>1</v>
      </c>
      <c r="W2307" s="20">
        <v>17</v>
      </c>
      <c r="X2307" s="437" t="str">
        <f t="shared" si="267"/>
        <v>OK</v>
      </c>
      <c r="Y2307" s="334">
        <f t="shared" si="270"/>
        <v>0</v>
      </c>
      <c r="Z2307" s="122" t="str">
        <f>IF(D2307="","",D2307)</f>
        <v>White - 2213</v>
      </c>
      <c r="AA2307" s="75">
        <v>40249</v>
      </c>
      <c r="AB2307" s="317">
        <f>+SUM(W2307:W2316)</f>
        <v>141</v>
      </c>
      <c r="AC2307" s="147">
        <f t="shared" si="271"/>
        <v>3</v>
      </c>
      <c r="AD2307" s="20" t="str">
        <f t="shared" si="268"/>
        <v>OK</v>
      </c>
      <c r="AE2307" s="20"/>
      <c r="AF2307" s="20" t="e">
        <f>IF(#REF!="","",AA2307-#REF!)</f>
        <v>#REF!</v>
      </c>
      <c r="AG2307" s="97"/>
      <c r="AH2307" s="62"/>
      <c r="AI2307" s="289">
        <v>40185</v>
      </c>
      <c r="AJ2307"/>
    </row>
    <row r="2308" spans="1:36" s="32" customFormat="1" hidden="1" outlineLevel="1" x14ac:dyDescent="0.2">
      <c r="A2308"/>
      <c r="B2308" s="20">
        <v>2</v>
      </c>
      <c r="C2308" s="383">
        <v>8</v>
      </c>
      <c r="D2308" s="20" t="s">
        <v>68</v>
      </c>
      <c r="E2308" s="153">
        <v>40246</v>
      </c>
      <c r="F2308" s="91"/>
      <c r="G2308" s="20">
        <v>2</v>
      </c>
      <c r="H2308" s="20">
        <v>8</v>
      </c>
      <c r="I2308" s="20">
        <v>8</v>
      </c>
      <c r="J2308" s="20">
        <v>8</v>
      </c>
      <c r="K2308" s="20">
        <v>0</v>
      </c>
      <c r="L2308" s="156">
        <v>40247</v>
      </c>
      <c r="M2308" s="92"/>
      <c r="N2308" s="20">
        <v>2</v>
      </c>
      <c r="O2308" s="20">
        <v>8</v>
      </c>
      <c r="P2308" s="20">
        <v>8</v>
      </c>
      <c r="Q2308" s="20">
        <v>0</v>
      </c>
      <c r="R2308" s="20">
        <v>8</v>
      </c>
      <c r="S2308" s="4">
        <v>0</v>
      </c>
      <c r="T2308" s="4">
        <v>0</v>
      </c>
      <c r="U2308" s="153">
        <v>40247</v>
      </c>
      <c r="V2308" s="283">
        <v>2</v>
      </c>
      <c r="W2308" s="20">
        <v>8</v>
      </c>
      <c r="X2308" s="437" t="str">
        <f t="shared" si="267"/>
        <v>OK</v>
      </c>
      <c r="Y2308" s="334">
        <f t="shared" si="270"/>
        <v>0</v>
      </c>
      <c r="Z2308" s="122" t="str">
        <f t="shared" si="269"/>
        <v>Green - 2214</v>
      </c>
      <c r="AA2308" s="75">
        <v>40249</v>
      </c>
      <c r="AB2308" s="318"/>
      <c r="AC2308" s="147">
        <f t="shared" si="271"/>
        <v>3</v>
      </c>
      <c r="AD2308" s="20" t="str">
        <f t="shared" si="268"/>
        <v>OK</v>
      </c>
      <c r="AE2308" s="20"/>
      <c r="AF2308" s="20" t="e">
        <f>IF(#REF!="","",AA2308-#REF!)</f>
        <v>#REF!</v>
      </c>
      <c r="AG2308" s="97"/>
      <c r="AH2308" s="62"/>
      <c r="AI2308" s="289">
        <v>40186</v>
      </c>
      <c r="AJ2308" s="174" t="s">
        <v>99</v>
      </c>
    </row>
    <row r="2309" spans="1:36" s="32" customFormat="1" hidden="1" outlineLevel="1" x14ac:dyDescent="0.2">
      <c r="A2309"/>
      <c r="B2309" s="20">
        <v>3</v>
      </c>
      <c r="C2309" s="383">
        <v>6</v>
      </c>
      <c r="D2309" s="20" t="s">
        <v>69</v>
      </c>
      <c r="E2309" s="153">
        <v>40246</v>
      </c>
      <c r="F2309" s="91"/>
      <c r="G2309" s="20">
        <v>3</v>
      </c>
      <c r="H2309" s="20">
        <v>6</v>
      </c>
      <c r="I2309" s="20">
        <v>6</v>
      </c>
      <c r="J2309" s="20">
        <v>6</v>
      </c>
      <c r="K2309" s="20">
        <v>0</v>
      </c>
      <c r="L2309" s="156">
        <v>40247</v>
      </c>
      <c r="M2309" s="92"/>
      <c r="N2309" s="20">
        <v>3</v>
      </c>
      <c r="O2309" s="20">
        <v>6</v>
      </c>
      <c r="P2309" s="20">
        <v>6</v>
      </c>
      <c r="Q2309" s="20">
        <v>0</v>
      </c>
      <c r="R2309" s="20">
        <v>6</v>
      </c>
      <c r="S2309" s="4">
        <v>0</v>
      </c>
      <c r="T2309" s="4">
        <v>0</v>
      </c>
      <c r="U2309" s="153">
        <v>40247</v>
      </c>
      <c r="V2309" s="283">
        <v>3</v>
      </c>
      <c r="W2309" s="20">
        <v>6</v>
      </c>
      <c r="X2309" s="437" t="str">
        <f t="shared" si="267"/>
        <v>OK</v>
      </c>
      <c r="Y2309" s="334">
        <f t="shared" si="270"/>
        <v>0</v>
      </c>
      <c r="Z2309" s="122" t="str">
        <f t="shared" si="269"/>
        <v>Black - 2215</v>
      </c>
      <c r="AA2309" s="75">
        <v>40249</v>
      </c>
      <c r="AB2309" s="318"/>
      <c r="AC2309" s="147">
        <f t="shared" si="271"/>
        <v>3</v>
      </c>
      <c r="AD2309" s="20" t="str">
        <f t="shared" si="268"/>
        <v>OK</v>
      </c>
      <c r="AE2309" s="20"/>
      <c r="AF2309" s="20" t="e">
        <f>IF(#REF!="","",AA2309-#REF!)</f>
        <v>#REF!</v>
      </c>
      <c r="AG2309" s="97"/>
      <c r="AH2309" s="62"/>
      <c r="AI2309" s="289">
        <v>40187</v>
      </c>
      <c r="AJ2309" s="174" t="s">
        <v>99</v>
      </c>
    </row>
    <row r="2310" spans="1:36" s="32" customFormat="1" hidden="1" outlineLevel="1" x14ac:dyDescent="0.2">
      <c r="A2310"/>
      <c r="B2310" s="20">
        <v>4</v>
      </c>
      <c r="C2310" s="383">
        <v>13</v>
      </c>
      <c r="D2310" s="20" t="s">
        <v>72</v>
      </c>
      <c r="E2310" s="153">
        <v>40246</v>
      </c>
      <c r="F2310" s="91"/>
      <c r="G2310" s="20">
        <v>4</v>
      </c>
      <c r="H2310" s="20">
        <v>13</v>
      </c>
      <c r="I2310" s="20">
        <v>13</v>
      </c>
      <c r="J2310" s="20">
        <v>13</v>
      </c>
      <c r="K2310" s="20">
        <v>0</v>
      </c>
      <c r="L2310" s="156">
        <v>40247</v>
      </c>
      <c r="M2310" s="92"/>
      <c r="N2310" s="20">
        <v>4</v>
      </c>
      <c r="O2310" s="20">
        <v>13</v>
      </c>
      <c r="P2310" s="20">
        <v>13</v>
      </c>
      <c r="Q2310" s="20">
        <v>0</v>
      </c>
      <c r="R2310" s="20">
        <v>13</v>
      </c>
      <c r="S2310" s="4">
        <v>0</v>
      </c>
      <c r="T2310" s="4">
        <v>0</v>
      </c>
      <c r="U2310" s="153">
        <v>40247</v>
      </c>
      <c r="V2310" s="283">
        <v>4</v>
      </c>
      <c r="W2310" s="20">
        <v>13</v>
      </c>
      <c r="X2310" s="437" t="str">
        <f t="shared" si="267"/>
        <v>OK</v>
      </c>
      <c r="Y2310" s="334">
        <f t="shared" si="270"/>
        <v>0</v>
      </c>
      <c r="Z2310" s="122" t="str">
        <f t="shared" si="269"/>
        <v>Credial - 2227</v>
      </c>
      <c r="AA2310" s="75">
        <v>40249</v>
      </c>
      <c r="AB2310" s="318"/>
      <c r="AC2310" s="147">
        <f t="shared" si="271"/>
        <v>3</v>
      </c>
      <c r="AD2310" s="20" t="str">
        <f t="shared" si="268"/>
        <v>OK</v>
      </c>
      <c r="AE2310" s="20"/>
      <c r="AF2310" s="20" t="e">
        <f>IF(#REF!="","",AA2310-#REF!)</f>
        <v>#REF!</v>
      </c>
      <c r="AG2310" s="97"/>
      <c r="AH2310" s="62"/>
      <c r="AI2310" s="289">
        <v>40188</v>
      </c>
      <c r="AJ2310" s="174" t="s">
        <v>99</v>
      </c>
    </row>
    <row r="2311" spans="1:36" s="32" customFormat="1" hidden="1" outlineLevel="1" x14ac:dyDescent="0.2">
      <c r="A2311"/>
      <c r="B2311" s="20">
        <v>5</v>
      </c>
      <c r="C2311" s="383">
        <v>73</v>
      </c>
      <c r="D2311" s="20" t="s">
        <v>72</v>
      </c>
      <c r="E2311" s="153">
        <v>40246</v>
      </c>
      <c r="F2311" s="91"/>
      <c r="G2311" s="20">
        <v>5</v>
      </c>
      <c r="H2311" s="20">
        <v>73</v>
      </c>
      <c r="I2311" s="20">
        <v>73</v>
      </c>
      <c r="J2311" s="20">
        <v>73</v>
      </c>
      <c r="K2311" s="20">
        <v>0</v>
      </c>
      <c r="L2311" s="156">
        <v>40247</v>
      </c>
      <c r="M2311" s="92"/>
      <c r="N2311" s="20">
        <v>5</v>
      </c>
      <c r="O2311" s="20">
        <v>73</v>
      </c>
      <c r="P2311" s="20">
        <v>73</v>
      </c>
      <c r="Q2311" s="20">
        <v>0</v>
      </c>
      <c r="R2311" s="20">
        <v>73</v>
      </c>
      <c r="S2311" s="4">
        <v>0</v>
      </c>
      <c r="T2311" s="4">
        <v>0</v>
      </c>
      <c r="U2311" s="153">
        <v>40247</v>
      </c>
      <c r="V2311" s="283">
        <v>5</v>
      </c>
      <c r="W2311" s="20">
        <v>73</v>
      </c>
      <c r="X2311" s="437" t="str">
        <f t="shared" si="267"/>
        <v>OK</v>
      </c>
      <c r="Y2311" s="334">
        <f t="shared" si="270"/>
        <v>0</v>
      </c>
      <c r="Z2311" s="122" t="str">
        <f t="shared" si="269"/>
        <v>Credial - 2227</v>
      </c>
      <c r="AA2311" s="75">
        <v>40249</v>
      </c>
      <c r="AB2311" s="318"/>
      <c r="AC2311" s="147">
        <f t="shared" si="271"/>
        <v>3</v>
      </c>
      <c r="AD2311" s="20" t="str">
        <f t="shared" si="268"/>
        <v>OK</v>
      </c>
      <c r="AE2311" s="20"/>
      <c r="AF2311" s="20" t="e">
        <f>IF(#REF!="","",AA2311-#REF!)</f>
        <v>#REF!</v>
      </c>
      <c r="AG2311" s="97"/>
      <c r="AH2311" s="62"/>
      <c r="AI2311" s="289">
        <v>40189</v>
      </c>
      <c r="AJ2311" s="174" t="s">
        <v>99</v>
      </c>
    </row>
    <row r="2312" spans="1:36" s="32" customFormat="1" hidden="1" outlineLevel="1" x14ac:dyDescent="0.2">
      <c r="A2312"/>
      <c r="B2312" s="20">
        <v>6</v>
      </c>
      <c r="C2312" s="383">
        <v>6</v>
      </c>
      <c r="D2312" s="20" t="s">
        <v>79</v>
      </c>
      <c r="E2312" s="153">
        <v>40246</v>
      </c>
      <c r="F2312" s="91"/>
      <c r="G2312" s="20">
        <v>6</v>
      </c>
      <c r="H2312" s="20">
        <v>6</v>
      </c>
      <c r="I2312" s="20">
        <v>6</v>
      </c>
      <c r="J2312" s="20">
        <v>6</v>
      </c>
      <c r="K2312" s="20">
        <v>0</v>
      </c>
      <c r="L2312" s="156">
        <v>40247</v>
      </c>
      <c r="M2312" s="92"/>
      <c r="N2312" s="20">
        <v>6</v>
      </c>
      <c r="O2312" s="20">
        <v>6</v>
      </c>
      <c r="P2312" s="20">
        <v>6</v>
      </c>
      <c r="Q2312" s="20">
        <v>0</v>
      </c>
      <c r="R2312" s="20">
        <v>6</v>
      </c>
      <c r="S2312" s="4">
        <v>0</v>
      </c>
      <c r="T2312" s="4">
        <v>0</v>
      </c>
      <c r="U2312" s="153">
        <v>40247</v>
      </c>
      <c r="V2312" s="283">
        <v>6</v>
      </c>
      <c r="W2312" s="20">
        <v>6</v>
      </c>
      <c r="X2312" s="437" t="str">
        <f t="shared" ref="X2312:X2375" si="272">IF(C2312=W2312,"OK",IF(W2312=R2312,"ERRO",IF(W2312="","KO",IF(W2312=J2312,"ERRO"))))</f>
        <v>OK</v>
      </c>
      <c r="Y2312" s="334">
        <f t="shared" si="270"/>
        <v>0</v>
      </c>
      <c r="Z2312" s="122" t="str">
        <f t="shared" si="269"/>
        <v>Moviflor - 2229</v>
      </c>
      <c r="AA2312" s="75">
        <v>40249</v>
      </c>
      <c r="AB2312" s="318"/>
      <c r="AC2312" s="147">
        <f t="shared" si="271"/>
        <v>3</v>
      </c>
      <c r="AD2312" s="20" t="str">
        <f t="shared" si="268"/>
        <v>OK</v>
      </c>
      <c r="AE2312" s="20"/>
      <c r="AF2312" s="20" t="e">
        <f>IF(#REF!="","",AA2312-#REF!)</f>
        <v>#REF!</v>
      </c>
      <c r="AG2312" s="97"/>
      <c r="AH2312" s="62"/>
      <c r="AI2312" s="289">
        <v>40190</v>
      </c>
      <c r="AJ2312" s="174" t="s">
        <v>99</v>
      </c>
    </row>
    <row r="2313" spans="1:36" s="32" customFormat="1" hidden="1" outlineLevel="1" x14ac:dyDescent="0.2">
      <c r="A2313"/>
      <c r="B2313" s="20">
        <v>7</v>
      </c>
      <c r="C2313" s="383">
        <v>8</v>
      </c>
      <c r="D2313" s="20" t="s">
        <v>74</v>
      </c>
      <c r="E2313" s="153">
        <v>40246</v>
      </c>
      <c r="F2313" s="91"/>
      <c r="G2313" s="20">
        <v>7</v>
      </c>
      <c r="H2313" s="20">
        <v>8</v>
      </c>
      <c r="I2313" s="20">
        <v>8</v>
      </c>
      <c r="J2313" s="20">
        <v>8</v>
      </c>
      <c r="K2313" s="20">
        <v>0</v>
      </c>
      <c r="L2313" s="156">
        <v>40247</v>
      </c>
      <c r="M2313" s="92"/>
      <c r="N2313" s="20">
        <v>7</v>
      </c>
      <c r="O2313" s="20">
        <v>8</v>
      </c>
      <c r="P2313" s="20">
        <v>8</v>
      </c>
      <c r="Q2313" s="20">
        <v>0</v>
      </c>
      <c r="R2313" s="20">
        <v>8</v>
      </c>
      <c r="S2313" s="4">
        <v>0</v>
      </c>
      <c r="T2313" s="4">
        <v>0</v>
      </c>
      <c r="U2313" s="153">
        <v>40247</v>
      </c>
      <c r="V2313" s="283">
        <v>7</v>
      </c>
      <c r="W2313" s="20">
        <v>8</v>
      </c>
      <c r="X2313" s="437" t="str">
        <f t="shared" si="272"/>
        <v>OK</v>
      </c>
      <c r="Y2313" s="334">
        <f t="shared" si="270"/>
        <v>0</v>
      </c>
      <c r="Z2313" s="122" t="str">
        <f t="shared" si="269"/>
        <v>Conforama - 2230</v>
      </c>
      <c r="AA2313" s="75">
        <v>40249</v>
      </c>
      <c r="AB2313" s="318"/>
      <c r="AC2313" s="147">
        <f t="shared" si="271"/>
        <v>3</v>
      </c>
      <c r="AD2313" s="20" t="str">
        <f t="shared" si="268"/>
        <v>OK</v>
      </c>
      <c r="AE2313" s="20"/>
      <c r="AF2313" s="20" t="e">
        <f>IF(#REF!="","",AA2313-#REF!)</f>
        <v>#REF!</v>
      </c>
      <c r="AG2313" s="97"/>
      <c r="AH2313" s="62"/>
      <c r="AI2313" s="289">
        <v>40191</v>
      </c>
      <c r="AJ2313" s="174" t="s">
        <v>99</v>
      </c>
    </row>
    <row r="2314" spans="1:36" s="32" customFormat="1" hidden="1" outlineLevel="1" x14ac:dyDescent="0.2">
      <c r="A2314"/>
      <c r="B2314" s="20">
        <v>8</v>
      </c>
      <c r="C2314" s="383">
        <v>3</v>
      </c>
      <c r="D2314" s="20" t="s">
        <v>75</v>
      </c>
      <c r="E2314" s="153">
        <v>40246</v>
      </c>
      <c r="F2314" s="91"/>
      <c r="G2314" s="20">
        <v>8</v>
      </c>
      <c r="H2314" s="20">
        <v>3</v>
      </c>
      <c r="I2314" s="20">
        <v>3</v>
      </c>
      <c r="J2314" s="20">
        <v>3</v>
      </c>
      <c r="K2314" s="20">
        <v>0</v>
      </c>
      <c r="L2314" s="156">
        <v>40247</v>
      </c>
      <c r="M2314" s="92"/>
      <c r="N2314" s="20">
        <v>8</v>
      </c>
      <c r="O2314" s="20">
        <v>3</v>
      </c>
      <c r="P2314" s="20">
        <v>3</v>
      </c>
      <c r="Q2314" s="20">
        <v>0</v>
      </c>
      <c r="R2314" s="20">
        <v>3</v>
      </c>
      <c r="S2314" s="4">
        <v>0</v>
      </c>
      <c r="T2314" s="4">
        <v>0</v>
      </c>
      <c r="U2314" s="153">
        <v>40247</v>
      </c>
      <c r="V2314" s="283">
        <v>8</v>
      </c>
      <c r="W2314" s="20">
        <v>3</v>
      </c>
      <c r="X2314" s="437" t="str">
        <f t="shared" si="272"/>
        <v>OK</v>
      </c>
      <c r="Y2314" s="334">
        <f t="shared" si="270"/>
        <v>0</v>
      </c>
      <c r="Z2314" s="122" t="str">
        <f t="shared" si="269"/>
        <v>Euronics - 2231</v>
      </c>
      <c r="AA2314" s="75">
        <v>40249</v>
      </c>
      <c r="AB2314" s="318"/>
      <c r="AC2314" s="147">
        <f t="shared" si="271"/>
        <v>3</v>
      </c>
      <c r="AD2314" s="20" t="str">
        <f t="shared" si="268"/>
        <v>OK</v>
      </c>
      <c r="AE2314" s="20"/>
      <c r="AF2314" s="20" t="e">
        <f>IF(#REF!="","",AA2314-#REF!)</f>
        <v>#REF!</v>
      </c>
      <c r="AG2314" s="97"/>
      <c r="AH2314" s="62"/>
      <c r="AI2314" s="289">
        <v>40192</v>
      </c>
      <c r="AJ2314" s="174" t="s">
        <v>99</v>
      </c>
    </row>
    <row r="2315" spans="1:36" s="32" customFormat="1" hidden="1" outlineLevel="1" x14ac:dyDescent="0.2">
      <c r="A2315"/>
      <c r="B2315" s="20">
        <v>9</v>
      </c>
      <c r="C2315" s="383">
        <v>5</v>
      </c>
      <c r="D2315" s="20" t="s">
        <v>76</v>
      </c>
      <c r="E2315" s="153">
        <v>40246</v>
      </c>
      <c r="F2315" s="91"/>
      <c r="G2315" s="20">
        <v>9</v>
      </c>
      <c r="H2315" s="20">
        <v>5</v>
      </c>
      <c r="I2315" s="20">
        <v>5</v>
      </c>
      <c r="J2315" s="20">
        <v>5</v>
      </c>
      <c r="K2315" s="20">
        <v>0</v>
      </c>
      <c r="L2315" s="156">
        <v>40247</v>
      </c>
      <c r="M2315" s="92"/>
      <c r="N2315" s="20">
        <v>9</v>
      </c>
      <c r="O2315" s="20">
        <v>5</v>
      </c>
      <c r="P2315" s="20">
        <v>5</v>
      </c>
      <c r="Q2315" s="20">
        <v>0</v>
      </c>
      <c r="R2315" s="20">
        <v>5</v>
      </c>
      <c r="S2315" s="4">
        <v>0</v>
      </c>
      <c r="T2315" s="4">
        <v>0</v>
      </c>
      <c r="U2315" s="153">
        <v>40247</v>
      </c>
      <c r="V2315" s="283">
        <v>9</v>
      </c>
      <c r="W2315" s="20">
        <v>5</v>
      </c>
      <c r="X2315" s="437" t="str">
        <f t="shared" si="272"/>
        <v>OK</v>
      </c>
      <c r="Y2315" s="334">
        <f t="shared" si="270"/>
        <v>0</v>
      </c>
      <c r="Z2315" s="122" t="str">
        <f t="shared" si="269"/>
        <v>Tien 21 - 2232</v>
      </c>
      <c r="AA2315" s="75">
        <v>40249</v>
      </c>
      <c r="AB2315" s="318"/>
      <c r="AC2315" s="147">
        <f t="shared" si="271"/>
        <v>3</v>
      </c>
      <c r="AD2315" s="20" t="str">
        <f t="shared" si="268"/>
        <v>OK</v>
      </c>
      <c r="AE2315" s="20"/>
      <c r="AF2315" s="20" t="e">
        <f>IF(#REF!="","",AA2315-#REF!)</f>
        <v>#REF!</v>
      </c>
      <c r="AG2315" s="97"/>
      <c r="AH2315" s="62"/>
      <c r="AI2315" s="289">
        <v>40193</v>
      </c>
      <c r="AJ2315" s="174" t="s">
        <v>99</v>
      </c>
    </row>
    <row r="2316" spans="1:36" s="32" customFormat="1" hidden="1" outlineLevel="1" x14ac:dyDescent="0.2">
      <c r="A2316"/>
      <c r="B2316" s="21">
        <v>10</v>
      </c>
      <c r="C2316" s="404">
        <v>2</v>
      </c>
      <c r="D2316" s="21" t="s">
        <v>77</v>
      </c>
      <c r="E2316" s="153">
        <v>40246</v>
      </c>
      <c r="F2316" s="91"/>
      <c r="G2316" s="21">
        <v>10</v>
      </c>
      <c r="H2316" s="21">
        <v>2</v>
      </c>
      <c r="I2316" s="21">
        <v>2</v>
      </c>
      <c r="J2316" s="21">
        <v>2</v>
      </c>
      <c r="K2316" s="21">
        <v>0</v>
      </c>
      <c r="L2316" s="157">
        <v>40247</v>
      </c>
      <c r="M2316" s="92"/>
      <c r="N2316" s="21">
        <v>10</v>
      </c>
      <c r="O2316" s="21">
        <v>2</v>
      </c>
      <c r="P2316" s="21">
        <v>2</v>
      </c>
      <c r="Q2316" s="21">
        <v>0</v>
      </c>
      <c r="R2316" s="21">
        <v>2</v>
      </c>
      <c r="S2316" s="14">
        <v>0</v>
      </c>
      <c r="T2316" s="14">
        <v>0</v>
      </c>
      <c r="U2316" s="153">
        <v>40247</v>
      </c>
      <c r="V2316" s="284">
        <v>10</v>
      </c>
      <c r="W2316" s="21">
        <v>2</v>
      </c>
      <c r="X2316" s="437" t="str">
        <f t="shared" si="272"/>
        <v>OK</v>
      </c>
      <c r="Y2316" s="334">
        <f t="shared" si="270"/>
        <v>0</v>
      </c>
      <c r="Z2316" s="21" t="str">
        <f t="shared" si="269"/>
        <v>Confort - 2233</v>
      </c>
      <c r="AA2316" s="75">
        <v>40249</v>
      </c>
      <c r="AB2316" s="319"/>
      <c r="AC2316" s="147">
        <f t="shared" si="271"/>
        <v>3</v>
      </c>
      <c r="AD2316" s="20" t="str">
        <f t="shared" si="268"/>
        <v>OK</v>
      </c>
      <c r="AE2316" s="20"/>
      <c r="AF2316" s="20" t="e">
        <f>IF(#REF!="","",AA2316-#REF!)</f>
        <v>#REF!</v>
      </c>
      <c r="AG2316" s="97"/>
      <c r="AH2316" s="62"/>
      <c r="AI2316" s="289">
        <v>40194</v>
      </c>
      <c r="AJ2316" s="174" t="s">
        <v>99</v>
      </c>
    </row>
    <row r="2317" spans="1:36" s="32" customFormat="1" hidden="1" outlineLevel="1" x14ac:dyDescent="0.2">
      <c r="A2317"/>
      <c r="B2317" s="20">
        <v>1</v>
      </c>
      <c r="C2317" s="383">
        <v>45</v>
      </c>
      <c r="D2317" s="20" t="s">
        <v>67</v>
      </c>
      <c r="E2317" s="153">
        <v>40253</v>
      </c>
      <c r="F2317" s="91"/>
      <c r="G2317" s="20">
        <v>1</v>
      </c>
      <c r="H2317" s="20">
        <v>45</v>
      </c>
      <c r="I2317" s="20">
        <v>45</v>
      </c>
      <c r="J2317" s="20">
        <v>45</v>
      </c>
      <c r="K2317" s="20">
        <v>0</v>
      </c>
      <c r="L2317" s="156">
        <v>40254</v>
      </c>
      <c r="M2317" s="92"/>
      <c r="N2317" s="20">
        <v>1</v>
      </c>
      <c r="O2317" s="20">
        <v>45</v>
      </c>
      <c r="P2317" s="20">
        <v>45</v>
      </c>
      <c r="Q2317" s="20">
        <v>0</v>
      </c>
      <c r="R2317" s="20">
        <v>45</v>
      </c>
      <c r="S2317" s="4">
        <v>0</v>
      </c>
      <c r="T2317" s="4">
        <v>0</v>
      </c>
      <c r="U2317" s="153">
        <v>40254</v>
      </c>
      <c r="V2317" s="283">
        <v>1</v>
      </c>
      <c r="W2317" s="20">
        <v>45</v>
      </c>
      <c r="X2317" s="437" t="str">
        <f t="shared" si="272"/>
        <v>OK</v>
      </c>
      <c r="Y2317" s="334">
        <f t="shared" si="270"/>
        <v>0</v>
      </c>
      <c r="Z2317" s="122" t="str">
        <f t="shared" si="269"/>
        <v>White - 2213</v>
      </c>
      <c r="AA2317" s="75">
        <v>40255</v>
      </c>
      <c r="AB2317" s="317">
        <f>+SUM(W2317:W2326)</f>
        <v>468</v>
      </c>
      <c r="AC2317" s="147">
        <f t="shared" si="271"/>
        <v>2</v>
      </c>
      <c r="AD2317" s="20" t="str">
        <f t="shared" ref="AD2317:AD2362" si="273">IF(AA2317&gt;0,"OK","Pendente")</f>
        <v>OK</v>
      </c>
      <c r="AE2317" s="20"/>
      <c r="AF2317" s="20" t="e">
        <f>IF(#REF!="","",AA2317-#REF!)</f>
        <v>#REF!</v>
      </c>
      <c r="AG2317" s="97"/>
      <c r="AH2317" s="62"/>
      <c r="AI2317" s="289">
        <v>40195</v>
      </c>
      <c r="AJ2317" s="174" t="s">
        <v>99</v>
      </c>
    </row>
    <row r="2318" spans="1:36" s="32" customFormat="1" hidden="1" outlineLevel="1" x14ac:dyDescent="0.2">
      <c r="A2318"/>
      <c r="B2318" s="20">
        <v>2</v>
      </c>
      <c r="C2318" s="383">
        <v>16</v>
      </c>
      <c r="D2318" s="20" t="s">
        <v>68</v>
      </c>
      <c r="E2318" s="153">
        <v>40253</v>
      </c>
      <c r="F2318" s="91"/>
      <c r="G2318" s="20">
        <v>2</v>
      </c>
      <c r="H2318" s="20">
        <v>16</v>
      </c>
      <c r="I2318" s="20">
        <v>16</v>
      </c>
      <c r="J2318" s="20">
        <v>16</v>
      </c>
      <c r="K2318" s="20">
        <v>0</v>
      </c>
      <c r="L2318" s="156">
        <v>40254</v>
      </c>
      <c r="M2318" s="92"/>
      <c r="N2318" s="20">
        <v>2</v>
      </c>
      <c r="O2318" s="20">
        <v>16</v>
      </c>
      <c r="P2318" s="20">
        <v>16</v>
      </c>
      <c r="Q2318" s="20">
        <v>0</v>
      </c>
      <c r="R2318" s="20">
        <v>16</v>
      </c>
      <c r="S2318" s="4">
        <v>0</v>
      </c>
      <c r="T2318" s="4">
        <v>0</v>
      </c>
      <c r="U2318" s="153">
        <v>40254</v>
      </c>
      <c r="V2318" s="283">
        <v>2</v>
      </c>
      <c r="W2318" s="20">
        <v>16</v>
      </c>
      <c r="X2318" s="437" t="str">
        <f t="shared" si="272"/>
        <v>OK</v>
      </c>
      <c r="Y2318" s="334">
        <f t="shared" si="270"/>
        <v>0</v>
      </c>
      <c r="Z2318" s="122" t="str">
        <f t="shared" si="269"/>
        <v>Green - 2214</v>
      </c>
      <c r="AA2318" s="75">
        <v>40255</v>
      </c>
      <c r="AB2318" s="318"/>
      <c r="AC2318" s="147">
        <f t="shared" si="271"/>
        <v>2</v>
      </c>
      <c r="AD2318" s="20" t="str">
        <f t="shared" si="273"/>
        <v>OK</v>
      </c>
      <c r="AE2318" s="20"/>
      <c r="AF2318" s="20" t="e">
        <f>IF(#REF!="","",AA2318-#REF!)</f>
        <v>#REF!</v>
      </c>
      <c r="AG2318" s="97"/>
      <c r="AH2318" s="62"/>
      <c r="AI2318" s="289">
        <v>40196</v>
      </c>
      <c r="AJ2318" s="174" t="s">
        <v>99</v>
      </c>
    </row>
    <row r="2319" spans="1:36" s="32" customFormat="1" hidden="1" outlineLevel="1" x14ac:dyDescent="0.2">
      <c r="A2319"/>
      <c r="B2319" s="20">
        <v>3</v>
      </c>
      <c r="C2319" s="383">
        <v>17</v>
      </c>
      <c r="D2319" s="20" t="s">
        <v>69</v>
      </c>
      <c r="E2319" s="153">
        <v>40253</v>
      </c>
      <c r="F2319" s="91"/>
      <c r="G2319" s="20">
        <v>3</v>
      </c>
      <c r="H2319" s="20">
        <v>17</v>
      </c>
      <c r="I2319" s="20">
        <v>17</v>
      </c>
      <c r="J2319" s="20">
        <v>17</v>
      </c>
      <c r="K2319" s="20">
        <v>0</v>
      </c>
      <c r="L2319" s="156">
        <v>40254</v>
      </c>
      <c r="M2319" s="92"/>
      <c r="N2319" s="20">
        <v>3</v>
      </c>
      <c r="O2319" s="20">
        <v>17</v>
      </c>
      <c r="P2319" s="20">
        <v>17</v>
      </c>
      <c r="Q2319" s="20">
        <v>0</v>
      </c>
      <c r="R2319" s="20">
        <v>17</v>
      </c>
      <c r="S2319" s="4">
        <v>0</v>
      </c>
      <c r="T2319" s="4">
        <v>0</v>
      </c>
      <c r="U2319" s="153">
        <v>40254</v>
      </c>
      <c r="V2319" s="283">
        <v>3</v>
      </c>
      <c r="W2319" s="20">
        <v>17</v>
      </c>
      <c r="X2319" s="437" t="str">
        <f t="shared" si="272"/>
        <v>OK</v>
      </c>
      <c r="Y2319" s="334">
        <f t="shared" si="270"/>
        <v>0</v>
      </c>
      <c r="Z2319" s="122" t="str">
        <f t="shared" si="269"/>
        <v>Black - 2215</v>
      </c>
      <c r="AA2319" s="75">
        <v>40255</v>
      </c>
      <c r="AB2319" s="318"/>
      <c r="AC2319" s="147">
        <f t="shared" si="271"/>
        <v>2</v>
      </c>
      <c r="AD2319" s="20" t="str">
        <f t="shared" si="273"/>
        <v>OK</v>
      </c>
      <c r="AE2319" s="20"/>
      <c r="AF2319" s="20" t="e">
        <f>IF(#REF!="","",AA2319-#REF!)</f>
        <v>#REF!</v>
      </c>
      <c r="AG2319" s="97"/>
      <c r="AH2319" s="62"/>
      <c r="AI2319" s="289">
        <v>40197</v>
      </c>
      <c r="AJ2319" s="174" t="s">
        <v>99</v>
      </c>
    </row>
    <row r="2320" spans="1:36" s="32" customFormat="1" hidden="1" outlineLevel="1" x14ac:dyDescent="0.2">
      <c r="A2320"/>
      <c r="B2320" s="20">
        <v>4</v>
      </c>
      <c r="C2320" s="383">
        <v>41</v>
      </c>
      <c r="D2320" s="20" t="s">
        <v>72</v>
      </c>
      <c r="E2320" s="153">
        <v>40253</v>
      </c>
      <c r="F2320" s="91"/>
      <c r="G2320" s="20">
        <v>4</v>
      </c>
      <c r="H2320" s="20">
        <v>41</v>
      </c>
      <c r="I2320" s="20">
        <v>41</v>
      </c>
      <c r="J2320" s="20">
        <v>41</v>
      </c>
      <c r="K2320" s="20">
        <v>0</v>
      </c>
      <c r="L2320" s="156">
        <v>40254</v>
      </c>
      <c r="M2320" s="92"/>
      <c r="N2320" s="20">
        <v>4</v>
      </c>
      <c r="O2320" s="20">
        <v>41</v>
      </c>
      <c r="P2320" s="20">
        <v>41</v>
      </c>
      <c r="Q2320" s="20">
        <v>0</v>
      </c>
      <c r="R2320" s="20">
        <v>41</v>
      </c>
      <c r="S2320" s="4">
        <v>0</v>
      </c>
      <c r="T2320" s="4">
        <v>0</v>
      </c>
      <c r="U2320" s="153">
        <v>40254</v>
      </c>
      <c r="V2320" s="283">
        <v>4</v>
      </c>
      <c r="W2320" s="20">
        <v>41</v>
      </c>
      <c r="X2320" s="437" t="str">
        <f t="shared" si="272"/>
        <v>OK</v>
      </c>
      <c r="Y2320" s="334">
        <f t="shared" si="270"/>
        <v>0</v>
      </c>
      <c r="Z2320" s="122" t="str">
        <f t="shared" si="269"/>
        <v>Credial - 2227</v>
      </c>
      <c r="AA2320" s="75">
        <v>40255</v>
      </c>
      <c r="AB2320" s="318"/>
      <c r="AC2320" s="147">
        <f t="shared" si="271"/>
        <v>2</v>
      </c>
      <c r="AD2320" s="20" t="str">
        <f t="shared" si="273"/>
        <v>OK</v>
      </c>
      <c r="AE2320" s="20"/>
      <c r="AF2320" s="20" t="e">
        <f>IF(#REF!="","",AA2320-#REF!)</f>
        <v>#REF!</v>
      </c>
      <c r="AG2320" s="97"/>
      <c r="AH2320" s="62"/>
      <c r="AI2320" s="289">
        <v>40198</v>
      </c>
      <c r="AJ2320" s="174" t="s">
        <v>99</v>
      </c>
    </row>
    <row r="2321" spans="1:36" s="32" customFormat="1" hidden="1" outlineLevel="1" x14ac:dyDescent="0.2">
      <c r="A2321"/>
      <c r="B2321" s="20">
        <v>5</v>
      </c>
      <c r="C2321" s="383">
        <v>159</v>
      </c>
      <c r="D2321" s="20" t="s">
        <v>73</v>
      </c>
      <c r="E2321" s="153">
        <v>40253</v>
      </c>
      <c r="F2321" s="91"/>
      <c r="G2321" s="20">
        <v>5</v>
      </c>
      <c r="H2321" s="20">
        <v>159</v>
      </c>
      <c r="I2321" s="20">
        <v>159</v>
      </c>
      <c r="J2321" s="20">
        <v>159</v>
      </c>
      <c r="K2321" s="20">
        <v>0</v>
      </c>
      <c r="L2321" s="156">
        <v>40254</v>
      </c>
      <c r="M2321" s="92"/>
      <c r="N2321" s="20">
        <v>5</v>
      </c>
      <c r="O2321" s="20">
        <v>159</v>
      </c>
      <c r="P2321" s="20">
        <v>159</v>
      </c>
      <c r="Q2321" s="20">
        <v>0</v>
      </c>
      <c r="R2321" s="20">
        <v>159</v>
      </c>
      <c r="S2321" s="4">
        <v>0</v>
      </c>
      <c r="T2321" s="4">
        <v>0</v>
      </c>
      <c r="U2321" s="153">
        <v>40254</v>
      </c>
      <c r="V2321" s="283">
        <v>5</v>
      </c>
      <c r="W2321" s="20">
        <v>159</v>
      </c>
      <c r="X2321" s="437" t="str">
        <f t="shared" si="272"/>
        <v>OK</v>
      </c>
      <c r="Y2321" s="334">
        <f t="shared" si="270"/>
        <v>0</v>
      </c>
      <c r="Z2321" s="122" t="str">
        <f t="shared" si="269"/>
        <v>Ikea - 2228</v>
      </c>
      <c r="AA2321" s="75">
        <v>40255</v>
      </c>
      <c r="AB2321" s="318"/>
      <c r="AC2321" s="147">
        <f t="shared" si="271"/>
        <v>2</v>
      </c>
      <c r="AD2321" s="20" t="str">
        <f t="shared" si="273"/>
        <v>OK</v>
      </c>
      <c r="AE2321" s="20"/>
      <c r="AF2321" s="20" t="e">
        <f>IF(#REF!="","",AA2321-#REF!)</f>
        <v>#REF!</v>
      </c>
      <c r="AG2321" s="97"/>
      <c r="AH2321" s="62"/>
      <c r="AI2321" s="289">
        <v>40199</v>
      </c>
      <c r="AJ2321" s="174" t="s">
        <v>99</v>
      </c>
    </row>
    <row r="2322" spans="1:36" s="32" customFormat="1" hidden="1" outlineLevel="1" x14ac:dyDescent="0.2">
      <c r="A2322"/>
      <c r="B2322" s="20">
        <v>6</v>
      </c>
      <c r="C2322" s="383">
        <v>7</v>
      </c>
      <c r="D2322" s="20" t="s">
        <v>79</v>
      </c>
      <c r="E2322" s="153">
        <v>40253</v>
      </c>
      <c r="F2322" s="91"/>
      <c r="G2322" s="20">
        <v>6</v>
      </c>
      <c r="H2322" s="20">
        <v>7</v>
      </c>
      <c r="I2322" s="20">
        <v>7</v>
      </c>
      <c r="J2322" s="20">
        <v>7</v>
      </c>
      <c r="K2322" s="20">
        <v>0</v>
      </c>
      <c r="L2322" s="156">
        <v>40254</v>
      </c>
      <c r="M2322" s="92"/>
      <c r="N2322" s="20">
        <v>6</v>
      </c>
      <c r="O2322" s="20">
        <v>7</v>
      </c>
      <c r="P2322" s="20">
        <v>7</v>
      </c>
      <c r="Q2322" s="20">
        <v>0</v>
      </c>
      <c r="R2322" s="20">
        <v>7</v>
      </c>
      <c r="S2322" s="4">
        <v>0</v>
      </c>
      <c r="T2322" s="4">
        <v>0</v>
      </c>
      <c r="U2322" s="153">
        <v>40254</v>
      </c>
      <c r="V2322" s="283">
        <v>6</v>
      </c>
      <c r="W2322" s="20">
        <v>7</v>
      </c>
      <c r="X2322" s="437" t="str">
        <f t="shared" si="272"/>
        <v>OK</v>
      </c>
      <c r="Y2322" s="334">
        <f t="shared" si="270"/>
        <v>0</v>
      </c>
      <c r="Z2322" s="122" t="str">
        <f t="shared" si="269"/>
        <v>Moviflor - 2229</v>
      </c>
      <c r="AA2322" s="75">
        <v>40255</v>
      </c>
      <c r="AB2322" s="318"/>
      <c r="AC2322" s="147">
        <f t="shared" si="271"/>
        <v>2</v>
      </c>
      <c r="AD2322" s="20" t="str">
        <f t="shared" si="273"/>
        <v>OK</v>
      </c>
      <c r="AE2322" s="20"/>
      <c r="AF2322" s="20" t="e">
        <f>IF(#REF!="","",AA2322-#REF!)</f>
        <v>#REF!</v>
      </c>
      <c r="AG2322" s="97"/>
      <c r="AH2322" s="62"/>
      <c r="AI2322" s="289">
        <v>40200</v>
      </c>
      <c r="AJ2322" s="174" t="s">
        <v>99</v>
      </c>
    </row>
    <row r="2323" spans="1:36" s="32" customFormat="1" hidden="1" outlineLevel="1" x14ac:dyDescent="0.2">
      <c r="A2323"/>
      <c r="B2323" s="20">
        <v>7</v>
      </c>
      <c r="C2323" s="383">
        <v>166</v>
      </c>
      <c r="D2323" s="20" t="s">
        <v>74</v>
      </c>
      <c r="E2323" s="153">
        <v>40253</v>
      </c>
      <c r="F2323" s="91"/>
      <c r="G2323" s="20">
        <v>7</v>
      </c>
      <c r="H2323" s="20">
        <v>166</v>
      </c>
      <c r="I2323" s="20">
        <v>166</v>
      </c>
      <c r="J2323" s="20">
        <v>166</v>
      </c>
      <c r="K2323" s="20">
        <v>0</v>
      </c>
      <c r="L2323" s="156">
        <v>40254</v>
      </c>
      <c r="M2323" s="92"/>
      <c r="N2323" s="20">
        <v>7</v>
      </c>
      <c r="O2323" s="20">
        <v>166</v>
      </c>
      <c r="P2323" s="20">
        <v>166</v>
      </c>
      <c r="Q2323" s="20">
        <v>0</v>
      </c>
      <c r="R2323" s="20">
        <v>166</v>
      </c>
      <c r="S2323" s="4">
        <v>0</v>
      </c>
      <c r="T2323" s="4">
        <v>0</v>
      </c>
      <c r="U2323" s="153">
        <v>40254</v>
      </c>
      <c r="V2323" s="283">
        <v>7</v>
      </c>
      <c r="W2323" s="20">
        <v>166</v>
      </c>
      <c r="X2323" s="437" t="str">
        <f t="shared" si="272"/>
        <v>OK</v>
      </c>
      <c r="Y2323" s="334">
        <f t="shared" si="270"/>
        <v>0</v>
      </c>
      <c r="Z2323" s="122" t="str">
        <f t="shared" si="269"/>
        <v>Conforama - 2230</v>
      </c>
      <c r="AA2323" s="75">
        <v>40255</v>
      </c>
      <c r="AB2323" s="318"/>
      <c r="AC2323" s="147">
        <f t="shared" si="271"/>
        <v>2</v>
      </c>
      <c r="AD2323" s="20" t="str">
        <f t="shared" si="273"/>
        <v>OK</v>
      </c>
      <c r="AE2323" s="20"/>
      <c r="AF2323" s="20" t="e">
        <f>IF(#REF!="","",AA2323-#REF!)</f>
        <v>#REF!</v>
      </c>
      <c r="AG2323" s="97"/>
      <c r="AH2323" s="62"/>
      <c r="AI2323" s="289">
        <v>40201</v>
      </c>
      <c r="AJ2323" s="174" t="s">
        <v>99</v>
      </c>
    </row>
    <row r="2324" spans="1:36" s="32" customFormat="1" hidden="1" outlineLevel="1" x14ac:dyDescent="0.2">
      <c r="A2324"/>
      <c r="B2324" s="20">
        <v>8</v>
      </c>
      <c r="C2324" s="383">
        <v>14</v>
      </c>
      <c r="D2324" s="20" t="s">
        <v>75</v>
      </c>
      <c r="E2324" s="153">
        <v>40253</v>
      </c>
      <c r="F2324" s="91"/>
      <c r="G2324" s="20">
        <v>8</v>
      </c>
      <c r="H2324" s="20">
        <v>14</v>
      </c>
      <c r="I2324" s="20">
        <v>14</v>
      </c>
      <c r="J2324" s="20">
        <v>14</v>
      </c>
      <c r="K2324" s="20">
        <v>0</v>
      </c>
      <c r="L2324" s="156">
        <v>40254</v>
      </c>
      <c r="M2324" s="92"/>
      <c r="N2324" s="20">
        <v>8</v>
      </c>
      <c r="O2324" s="20">
        <v>14</v>
      </c>
      <c r="P2324" s="20">
        <v>14</v>
      </c>
      <c r="Q2324" s="20">
        <v>0</v>
      </c>
      <c r="R2324" s="20">
        <v>14</v>
      </c>
      <c r="S2324" s="4">
        <v>0</v>
      </c>
      <c r="T2324" s="4">
        <v>0</v>
      </c>
      <c r="U2324" s="153">
        <v>40254</v>
      </c>
      <c r="V2324" s="283">
        <v>8</v>
      </c>
      <c r="W2324" s="20">
        <v>14</v>
      </c>
      <c r="X2324" s="437" t="str">
        <f t="shared" si="272"/>
        <v>OK</v>
      </c>
      <c r="Y2324" s="334">
        <f t="shared" si="270"/>
        <v>0</v>
      </c>
      <c r="Z2324" s="122" t="str">
        <f t="shared" si="269"/>
        <v>Euronics - 2231</v>
      </c>
      <c r="AA2324" s="75">
        <v>40255</v>
      </c>
      <c r="AB2324" s="318"/>
      <c r="AC2324" s="147">
        <f t="shared" si="271"/>
        <v>2</v>
      </c>
      <c r="AD2324" s="20" t="str">
        <f t="shared" si="273"/>
        <v>OK</v>
      </c>
      <c r="AE2324" s="20"/>
      <c r="AF2324" s="20" t="e">
        <f>IF(#REF!="","",AA2324-#REF!)</f>
        <v>#REF!</v>
      </c>
      <c r="AG2324" s="97"/>
      <c r="AH2324" s="62"/>
      <c r="AI2324" s="289">
        <v>40202</v>
      </c>
      <c r="AJ2324" s="174" t="s">
        <v>99</v>
      </c>
    </row>
    <row r="2325" spans="1:36" s="32" customFormat="1" hidden="1" outlineLevel="1" x14ac:dyDescent="0.2">
      <c r="A2325"/>
      <c r="B2325" s="20">
        <v>9</v>
      </c>
      <c r="C2325" s="383">
        <v>2</v>
      </c>
      <c r="D2325" s="20" t="s">
        <v>76</v>
      </c>
      <c r="E2325" s="153">
        <v>40253</v>
      </c>
      <c r="F2325" s="91"/>
      <c r="G2325" s="20">
        <v>9</v>
      </c>
      <c r="H2325" s="20">
        <v>2</v>
      </c>
      <c r="I2325" s="20">
        <v>2</v>
      </c>
      <c r="J2325" s="20">
        <v>2</v>
      </c>
      <c r="K2325" s="20">
        <v>0</v>
      </c>
      <c r="L2325" s="156">
        <v>40254</v>
      </c>
      <c r="M2325" s="92"/>
      <c r="N2325" s="20">
        <v>9</v>
      </c>
      <c r="O2325" s="20">
        <v>2</v>
      </c>
      <c r="P2325" s="20">
        <v>2</v>
      </c>
      <c r="Q2325" s="20">
        <v>0</v>
      </c>
      <c r="R2325" s="20">
        <v>2</v>
      </c>
      <c r="S2325" s="4">
        <v>0</v>
      </c>
      <c r="T2325" s="4">
        <v>0</v>
      </c>
      <c r="U2325" s="153">
        <v>40254</v>
      </c>
      <c r="V2325" s="283">
        <v>9</v>
      </c>
      <c r="W2325" s="20">
        <v>2</v>
      </c>
      <c r="X2325" s="437" t="str">
        <f t="shared" si="272"/>
        <v>OK</v>
      </c>
      <c r="Y2325" s="334">
        <f t="shared" si="270"/>
        <v>0</v>
      </c>
      <c r="Z2325" s="122" t="str">
        <f>IF(D2325="","",D2325)</f>
        <v>Tien 21 - 2232</v>
      </c>
      <c r="AA2325" s="75">
        <v>40255</v>
      </c>
      <c r="AB2325" s="318"/>
      <c r="AC2325" s="147">
        <f t="shared" si="271"/>
        <v>2</v>
      </c>
      <c r="AD2325" s="20" t="str">
        <f t="shared" si="273"/>
        <v>OK</v>
      </c>
      <c r="AE2325" s="20"/>
      <c r="AF2325" s="20" t="e">
        <f>IF(#REF!="","",AA2325-#REF!)</f>
        <v>#REF!</v>
      </c>
      <c r="AG2325" s="97"/>
      <c r="AH2325" s="62"/>
      <c r="AI2325" s="289">
        <v>40203</v>
      </c>
      <c r="AJ2325" s="174" t="s">
        <v>99</v>
      </c>
    </row>
    <row r="2326" spans="1:36" s="32" customFormat="1" hidden="1" outlineLevel="1" x14ac:dyDescent="0.2">
      <c r="A2326"/>
      <c r="B2326" s="21">
        <v>10</v>
      </c>
      <c r="C2326" s="404">
        <v>1</v>
      </c>
      <c r="D2326" s="21" t="s">
        <v>77</v>
      </c>
      <c r="E2326" s="153">
        <v>40253</v>
      </c>
      <c r="F2326" s="91"/>
      <c r="G2326" s="21">
        <v>10</v>
      </c>
      <c r="H2326" s="21">
        <v>1</v>
      </c>
      <c r="I2326" s="21">
        <v>1</v>
      </c>
      <c r="J2326" s="21">
        <v>1</v>
      </c>
      <c r="K2326" s="21">
        <v>0</v>
      </c>
      <c r="L2326" s="157">
        <v>40254</v>
      </c>
      <c r="M2326" s="92"/>
      <c r="N2326" s="21">
        <v>10</v>
      </c>
      <c r="O2326" s="21">
        <v>1</v>
      </c>
      <c r="P2326" s="21">
        <v>1</v>
      </c>
      <c r="Q2326" s="21">
        <v>0</v>
      </c>
      <c r="R2326" s="21">
        <v>1</v>
      </c>
      <c r="S2326" s="14">
        <v>0</v>
      </c>
      <c r="T2326" s="14">
        <v>0</v>
      </c>
      <c r="U2326" s="153">
        <v>40254</v>
      </c>
      <c r="V2326" s="284">
        <v>10</v>
      </c>
      <c r="W2326" s="21">
        <v>1</v>
      </c>
      <c r="X2326" s="437" t="str">
        <f t="shared" si="272"/>
        <v>OK</v>
      </c>
      <c r="Y2326" s="334">
        <f t="shared" si="270"/>
        <v>0</v>
      </c>
      <c r="Z2326" s="21" t="str">
        <f t="shared" si="269"/>
        <v>Confort - 2233</v>
      </c>
      <c r="AA2326" s="75">
        <v>40255</v>
      </c>
      <c r="AB2326" s="319"/>
      <c r="AC2326" s="147">
        <f t="shared" si="271"/>
        <v>2</v>
      </c>
      <c r="AD2326" s="20" t="str">
        <f t="shared" si="273"/>
        <v>OK</v>
      </c>
      <c r="AE2326" s="20"/>
      <c r="AF2326" s="20" t="e">
        <f>IF(#REF!="","",AA2326-#REF!)</f>
        <v>#REF!</v>
      </c>
      <c r="AG2326" s="97"/>
      <c r="AH2326" s="62"/>
      <c r="AI2326" s="289">
        <v>40204</v>
      </c>
      <c r="AJ2326" s="174" t="s">
        <v>99</v>
      </c>
    </row>
    <row r="2327" spans="1:36" s="32" customFormat="1" hidden="1" outlineLevel="1" x14ac:dyDescent="0.2">
      <c r="A2327"/>
      <c r="B2327" s="20">
        <v>1</v>
      </c>
      <c r="C2327" s="383">
        <v>12</v>
      </c>
      <c r="D2327" s="20" t="s">
        <v>67</v>
      </c>
      <c r="E2327" s="153">
        <v>40255</v>
      </c>
      <c r="F2327" s="91"/>
      <c r="G2327" s="19">
        <v>1</v>
      </c>
      <c r="H2327" s="20">
        <v>12</v>
      </c>
      <c r="I2327" s="20">
        <v>12</v>
      </c>
      <c r="J2327" s="20">
        <v>12</v>
      </c>
      <c r="K2327" s="20">
        <v>0</v>
      </c>
      <c r="L2327" s="156">
        <v>40256</v>
      </c>
      <c r="M2327" s="92"/>
      <c r="N2327" s="19">
        <v>1</v>
      </c>
      <c r="O2327" s="20">
        <v>12</v>
      </c>
      <c r="P2327" s="20">
        <v>12</v>
      </c>
      <c r="Q2327" s="20">
        <v>0</v>
      </c>
      <c r="R2327" s="20">
        <v>12</v>
      </c>
      <c r="S2327" s="4">
        <v>0</v>
      </c>
      <c r="T2327" s="4">
        <v>0</v>
      </c>
      <c r="U2327" s="153">
        <v>40256</v>
      </c>
      <c r="V2327" s="283">
        <v>1</v>
      </c>
      <c r="W2327" s="20">
        <v>12</v>
      </c>
      <c r="X2327" s="437" t="str">
        <f t="shared" si="272"/>
        <v>OK</v>
      </c>
      <c r="Y2327" s="334">
        <f t="shared" si="270"/>
        <v>0</v>
      </c>
      <c r="Z2327" s="122" t="str">
        <f t="shared" ref="Z2327:Z2391" si="274">IF(D2327="","",D2327)</f>
        <v>White - 2213</v>
      </c>
      <c r="AA2327" s="75">
        <v>40259</v>
      </c>
      <c r="AB2327" s="317">
        <f>+SUM(W2327:W2334)</f>
        <v>122</v>
      </c>
      <c r="AC2327" s="147">
        <f t="shared" si="271"/>
        <v>4</v>
      </c>
      <c r="AD2327" s="20" t="str">
        <f t="shared" si="273"/>
        <v>OK</v>
      </c>
      <c r="AE2327" s="20"/>
      <c r="AF2327" s="20" t="e">
        <f>IF(#REF!="","",AA2327-#REF!)</f>
        <v>#REF!</v>
      </c>
      <c r="AG2327" s="97"/>
      <c r="AH2327" s="62"/>
      <c r="AI2327" s="289">
        <v>40205</v>
      </c>
      <c r="AJ2327" s="174" t="s">
        <v>99</v>
      </c>
    </row>
    <row r="2328" spans="1:36" s="32" customFormat="1" hidden="1" outlineLevel="1" x14ac:dyDescent="0.2">
      <c r="A2328"/>
      <c r="B2328" s="20">
        <v>2</v>
      </c>
      <c r="C2328" s="383">
        <v>6</v>
      </c>
      <c r="D2328" s="20" t="s">
        <v>68</v>
      </c>
      <c r="E2328" s="153">
        <v>40255</v>
      </c>
      <c r="F2328" s="91"/>
      <c r="G2328" s="19">
        <v>2</v>
      </c>
      <c r="H2328" s="20">
        <v>6</v>
      </c>
      <c r="I2328" s="20">
        <v>6</v>
      </c>
      <c r="J2328" s="20">
        <v>6</v>
      </c>
      <c r="K2328" s="20">
        <v>0</v>
      </c>
      <c r="L2328" s="156">
        <v>40256</v>
      </c>
      <c r="M2328" s="92"/>
      <c r="N2328" s="19">
        <v>2</v>
      </c>
      <c r="O2328" s="20">
        <v>6</v>
      </c>
      <c r="P2328" s="20">
        <v>6</v>
      </c>
      <c r="Q2328" s="20">
        <v>0</v>
      </c>
      <c r="R2328" s="20">
        <v>6</v>
      </c>
      <c r="S2328" s="4">
        <v>0</v>
      </c>
      <c r="T2328" s="4">
        <v>0</v>
      </c>
      <c r="U2328" s="153">
        <v>40256</v>
      </c>
      <c r="V2328" s="283">
        <v>2</v>
      </c>
      <c r="W2328" s="20">
        <v>6</v>
      </c>
      <c r="X2328" s="437" t="str">
        <f t="shared" si="272"/>
        <v>OK</v>
      </c>
      <c r="Y2328" s="334">
        <f t="shared" si="270"/>
        <v>0</v>
      </c>
      <c r="Z2328" s="122" t="str">
        <f t="shared" si="274"/>
        <v>Green - 2214</v>
      </c>
      <c r="AA2328" s="75">
        <v>40259</v>
      </c>
      <c r="AB2328" s="318"/>
      <c r="AC2328" s="147">
        <f t="shared" si="271"/>
        <v>4</v>
      </c>
      <c r="AD2328" s="20" t="str">
        <f t="shared" si="273"/>
        <v>OK</v>
      </c>
      <c r="AE2328" s="20"/>
      <c r="AF2328" s="20" t="e">
        <f>IF(#REF!="","",AA2328-#REF!)</f>
        <v>#REF!</v>
      </c>
      <c r="AG2328" s="97"/>
      <c r="AH2328" s="62"/>
      <c r="AI2328" s="289">
        <v>40206</v>
      </c>
      <c r="AJ2328" s="174" t="s">
        <v>99</v>
      </c>
    </row>
    <row r="2329" spans="1:36" s="32" customFormat="1" hidden="1" outlineLevel="1" x14ac:dyDescent="0.2">
      <c r="A2329"/>
      <c r="B2329" s="20">
        <v>3</v>
      </c>
      <c r="C2329" s="383">
        <v>12</v>
      </c>
      <c r="D2329" s="20" t="s">
        <v>69</v>
      </c>
      <c r="E2329" s="153">
        <v>40255</v>
      </c>
      <c r="F2329" s="91"/>
      <c r="G2329" s="19">
        <v>3</v>
      </c>
      <c r="H2329" s="20">
        <v>12</v>
      </c>
      <c r="I2329" s="20">
        <v>12</v>
      </c>
      <c r="J2329" s="20">
        <v>12</v>
      </c>
      <c r="K2329" s="20">
        <v>0</v>
      </c>
      <c r="L2329" s="156">
        <v>40256</v>
      </c>
      <c r="M2329" s="92"/>
      <c r="N2329" s="19">
        <v>3</v>
      </c>
      <c r="O2329" s="20">
        <v>12</v>
      </c>
      <c r="P2329" s="20">
        <v>12</v>
      </c>
      <c r="Q2329" s="20">
        <v>0</v>
      </c>
      <c r="R2329" s="20">
        <v>12</v>
      </c>
      <c r="S2329" s="4">
        <v>0</v>
      </c>
      <c r="T2329" s="4">
        <v>0</v>
      </c>
      <c r="U2329" s="153">
        <v>40256</v>
      </c>
      <c r="V2329" s="283">
        <v>3</v>
      </c>
      <c r="W2329" s="20">
        <v>12</v>
      </c>
      <c r="X2329" s="437" t="str">
        <f t="shared" si="272"/>
        <v>OK</v>
      </c>
      <c r="Y2329" s="334">
        <f t="shared" si="270"/>
        <v>0</v>
      </c>
      <c r="Z2329" s="122" t="str">
        <f t="shared" si="274"/>
        <v>Black - 2215</v>
      </c>
      <c r="AA2329" s="75">
        <v>40259</v>
      </c>
      <c r="AB2329" s="318"/>
      <c r="AC2329" s="147">
        <f t="shared" si="271"/>
        <v>4</v>
      </c>
      <c r="AD2329" s="20" t="str">
        <f t="shared" si="273"/>
        <v>OK</v>
      </c>
      <c r="AE2329" s="20"/>
      <c r="AF2329" s="20" t="e">
        <f>IF(#REF!="","",AA2329-#REF!)</f>
        <v>#REF!</v>
      </c>
      <c r="AG2329" s="97"/>
      <c r="AH2329" s="62"/>
      <c r="AI2329" s="289">
        <v>40207</v>
      </c>
      <c r="AJ2329" s="174" t="s">
        <v>99</v>
      </c>
    </row>
    <row r="2330" spans="1:36" s="32" customFormat="1" hidden="1" outlineLevel="1" x14ac:dyDescent="0.2">
      <c r="A2330"/>
      <c r="B2330" s="20">
        <v>4</v>
      </c>
      <c r="C2330" s="383">
        <v>23</v>
      </c>
      <c r="D2330" s="20" t="s">
        <v>72</v>
      </c>
      <c r="E2330" s="153">
        <v>40255</v>
      </c>
      <c r="F2330" s="91"/>
      <c r="G2330" s="19">
        <v>4</v>
      </c>
      <c r="H2330" s="20">
        <v>23</v>
      </c>
      <c r="I2330" s="20">
        <v>23</v>
      </c>
      <c r="J2330" s="20">
        <v>23</v>
      </c>
      <c r="K2330" s="20">
        <v>0</v>
      </c>
      <c r="L2330" s="156">
        <v>40256</v>
      </c>
      <c r="M2330" s="92"/>
      <c r="N2330" s="19">
        <v>4</v>
      </c>
      <c r="O2330" s="20">
        <v>23</v>
      </c>
      <c r="P2330" s="20">
        <v>23</v>
      </c>
      <c r="Q2330" s="20">
        <v>0</v>
      </c>
      <c r="R2330" s="20">
        <v>23</v>
      </c>
      <c r="S2330" s="4">
        <v>0</v>
      </c>
      <c r="T2330" s="4">
        <v>0</v>
      </c>
      <c r="U2330" s="153">
        <v>40256</v>
      </c>
      <c r="V2330" s="283">
        <v>4</v>
      </c>
      <c r="W2330" s="20">
        <v>23</v>
      </c>
      <c r="X2330" s="437" t="str">
        <f t="shared" si="272"/>
        <v>OK</v>
      </c>
      <c r="Y2330" s="334">
        <f t="shared" ref="Y2330:Y2393" si="275">IF(W2330="","",+C2330-W2330)</f>
        <v>0</v>
      </c>
      <c r="Z2330" s="122" t="str">
        <f t="shared" si="274"/>
        <v>Credial - 2227</v>
      </c>
      <c r="AA2330" s="75">
        <v>40259</v>
      </c>
      <c r="AB2330" s="318"/>
      <c r="AC2330" s="147">
        <f t="shared" si="271"/>
        <v>4</v>
      </c>
      <c r="AD2330" s="20" t="str">
        <f t="shared" si="273"/>
        <v>OK</v>
      </c>
      <c r="AE2330" s="20"/>
      <c r="AF2330" s="20" t="e">
        <f>IF(#REF!="","",AA2330-#REF!)</f>
        <v>#REF!</v>
      </c>
      <c r="AG2330" s="97"/>
      <c r="AH2330" s="62"/>
      <c r="AI2330" s="289">
        <v>40208</v>
      </c>
      <c r="AJ2330" s="174" t="s">
        <v>99</v>
      </c>
    </row>
    <row r="2331" spans="1:36" s="32" customFormat="1" hidden="1" outlineLevel="1" x14ac:dyDescent="0.2">
      <c r="A2331"/>
      <c r="B2331" s="20">
        <v>5</v>
      </c>
      <c r="C2331" s="383">
        <v>24</v>
      </c>
      <c r="D2331" s="20" t="s">
        <v>73</v>
      </c>
      <c r="E2331" s="153">
        <v>40255</v>
      </c>
      <c r="F2331" s="91"/>
      <c r="G2331" s="19">
        <v>5</v>
      </c>
      <c r="H2331" s="20">
        <v>24</v>
      </c>
      <c r="I2331" s="20">
        <v>24</v>
      </c>
      <c r="J2331" s="20">
        <v>24</v>
      </c>
      <c r="K2331" s="20">
        <v>0</v>
      </c>
      <c r="L2331" s="156">
        <v>40256</v>
      </c>
      <c r="M2331" s="92"/>
      <c r="N2331" s="19">
        <v>5</v>
      </c>
      <c r="O2331" s="20">
        <v>24</v>
      </c>
      <c r="P2331" s="20">
        <v>24</v>
      </c>
      <c r="Q2331" s="20">
        <v>0</v>
      </c>
      <c r="R2331" s="20">
        <v>24</v>
      </c>
      <c r="S2331" s="4">
        <v>0</v>
      </c>
      <c r="T2331" s="4">
        <v>0</v>
      </c>
      <c r="U2331" s="153">
        <v>40256</v>
      </c>
      <c r="V2331" s="283">
        <v>5</v>
      </c>
      <c r="W2331" s="20">
        <v>24</v>
      </c>
      <c r="X2331" s="437" t="str">
        <f t="shared" si="272"/>
        <v>OK</v>
      </c>
      <c r="Y2331" s="334">
        <f t="shared" si="275"/>
        <v>0</v>
      </c>
      <c r="Z2331" s="122" t="str">
        <f t="shared" si="274"/>
        <v>Ikea - 2228</v>
      </c>
      <c r="AA2331" s="75">
        <v>40259</v>
      </c>
      <c r="AB2331" s="318"/>
      <c r="AC2331" s="147">
        <f t="shared" si="271"/>
        <v>4</v>
      </c>
      <c r="AD2331" s="20" t="str">
        <f t="shared" si="273"/>
        <v>OK</v>
      </c>
      <c r="AE2331" s="20"/>
      <c r="AF2331" s="20" t="e">
        <f>IF(#REF!="","",AA2331-#REF!)</f>
        <v>#REF!</v>
      </c>
      <c r="AG2331" s="97"/>
      <c r="AH2331" s="62"/>
      <c r="AI2331" s="289">
        <v>40209</v>
      </c>
      <c r="AJ2331" s="174" t="s">
        <v>99</v>
      </c>
    </row>
    <row r="2332" spans="1:36" s="32" customFormat="1" hidden="1" outlineLevel="1" x14ac:dyDescent="0.2">
      <c r="A2332"/>
      <c r="B2332" s="20">
        <v>6</v>
      </c>
      <c r="C2332" s="383">
        <v>2</v>
      </c>
      <c r="D2332" s="20" t="s">
        <v>79</v>
      </c>
      <c r="E2332" s="153">
        <v>40255</v>
      </c>
      <c r="F2332" s="91"/>
      <c r="G2332" s="19">
        <v>6</v>
      </c>
      <c r="H2332" s="20">
        <v>2</v>
      </c>
      <c r="I2332" s="20">
        <v>2</v>
      </c>
      <c r="J2332" s="20">
        <v>2</v>
      </c>
      <c r="K2332" s="20">
        <v>0</v>
      </c>
      <c r="L2332" s="156">
        <v>40256</v>
      </c>
      <c r="M2332" s="92"/>
      <c r="N2332" s="19">
        <v>6</v>
      </c>
      <c r="O2332" s="20">
        <v>2</v>
      </c>
      <c r="P2332" s="20">
        <v>2</v>
      </c>
      <c r="Q2332" s="20">
        <v>0</v>
      </c>
      <c r="R2332" s="20">
        <v>2</v>
      </c>
      <c r="S2332" s="4">
        <v>0</v>
      </c>
      <c r="T2332" s="4">
        <v>0</v>
      </c>
      <c r="U2332" s="153">
        <v>40256</v>
      </c>
      <c r="V2332" s="283">
        <v>6</v>
      </c>
      <c r="W2332" s="20">
        <v>2</v>
      </c>
      <c r="X2332" s="437" t="str">
        <f t="shared" si="272"/>
        <v>OK</v>
      </c>
      <c r="Y2332" s="334">
        <f t="shared" si="275"/>
        <v>0</v>
      </c>
      <c r="Z2332" s="122" t="str">
        <f t="shared" si="274"/>
        <v>Moviflor - 2229</v>
      </c>
      <c r="AA2332" s="75">
        <v>40259</v>
      </c>
      <c r="AB2332" s="318"/>
      <c r="AC2332" s="147">
        <f t="shared" si="271"/>
        <v>4</v>
      </c>
      <c r="AD2332" s="20" t="str">
        <f t="shared" si="273"/>
        <v>OK</v>
      </c>
      <c r="AE2332" s="20"/>
      <c r="AF2332" s="20" t="e">
        <f>IF(#REF!="","",AA2332-#REF!)</f>
        <v>#REF!</v>
      </c>
      <c r="AG2332" s="97"/>
      <c r="AH2332" s="62"/>
      <c r="AI2332" s="289">
        <v>40210</v>
      </c>
      <c r="AJ2332" s="174" t="s">
        <v>99</v>
      </c>
    </row>
    <row r="2333" spans="1:36" s="32" customFormat="1" hidden="1" outlineLevel="1" x14ac:dyDescent="0.2">
      <c r="A2333"/>
      <c r="B2333" s="20">
        <v>7</v>
      </c>
      <c r="C2333" s="383">
        <v>41</v>
      </c>
      <c r="D2333" s="20" t="s">
        <v>74</v>
      </c>
      <c r="E2333" s="153">
        <v>40255</v>
      </c>
      <c r="F2333" s="91"/>
      <c r="G2333" s="19">
        <v>7</v>
      </c>
      <c r="H2333" s="20">
        <v>41</v>
      </c>
      <c r="I2333" s="20">
        <v>41</v>
      </c>
      <c r="J2333" s="20">
        <v>41</v>
      </c>
      <c r="K2333" s="20">
        <v>0</v>
      </c>
      <c r="L2333" s="156">
        <v>40256</v>
      </c>
      <c r="M2333" s="92"/>
      <c r="N2333" s="19">
        <v>7</v>
      </c>
      <c r="O2333" s="20">
        <v>41</v>
      </c>
      <c r="P2333" s="20">
        <v>41</v>
      </c>
      <c r="Q2333" s="20">
        <v>0</v>
      </c>
      <c r="R2333" s="20">
        <v>41</v>
      </c>
      <c r="S2333" s="4">
        <v>0</v>
      </c>
      <c r="T2333" s="4">
        <v>0</v>
      </c>
      <c r="U2333" s="153">
        <v>40256</v>
      </c>
      <c r="V2333" s="283">
        <v>7</v>
      </c>
      <c r="W2333" s="20">
        <v>41</v>
      </c>
      <c r="X2333" s="437" t="str">
        <f t="shared" si="272"/>
        <v>OK</v>
      </c>
      <c r="Y2333" s="334">
        <f t="shared" si="275"/>
        <v>0</v>
      </c>
      <c r="Z2333" s="122" t="str">
        <f t="shared" si="274"/>
        <v>Conforama - 2230</v>
      </c>
      <c r="AA2333" s="75">
        <v>40259</v>
      </c>
      <c r="AB2333" s="318"/>
      <c r="AC2333" s="147">
        <f t="shared" si="271"/>
        <v>4</v>
      </c>
      <c r="AD2333" s="20" t="str">
        <f t="shared" si="273"/>
        <v>OK</v>
      </c>
      <c r="AE2333" s="20"/>
      <c r="AF2333" s="20" t="e">
        <f>IF(#REF!="","",AA2333-#REF!)</f>
        <v>#REF!</v>
      </c>
      <c r="AG2333" s="97"/>
      <c r="AH2333" s="62"/>
      <c r="AI2333" s="289">
        <v>40211</v>
      </c>
      <c r="AJ2333" s="174" t="s">
        <v>99</v>
      </c>
    </row>
    <row r="2334" spans="1:36" s="32" customFormat="1" hidden="1" outlineLevel="1" x14ac:dyDescent="0.2">
      <c r="A2334"/>
      <c r="B2334" s="21">
        <v>8</v>
      </c>
      <c r="C2334" s="404">
        <v>2</v>
      </c>
      <c r="D2334" s="21" t="s">
        <v>75</v>
      </c>
      <c r="E2334" s="153">
        <v>40255</v>
      </c>
      <c r="F2334" s="91"/>
      <c r="G2334" s="22">
        <v>8</v>
      </c>
      <c r="H2334" s="21">
        <v>2</v>
      </c>
      <c r="I2334" s="21">
        <v>2</v>
      </c>
      <c r="J2334" s="21">
        <v>2</v>
      </c>
      <c r="K2334" s="21">
        <v>0</v>
      </c>
      <c r="L2334" s="157">
        <v>40256</v>
      </c>
      <c r="M2334" s="92"/>
      <c r="N2334" s="22">
        <v>8</v>
      </c>
      <c r="O2334" s="21">
        <v>2</v>
      </c>
      <c r="P2334" s="21">
        <v>2</v>
      </c>
      <c r="Q2334" s="21">
        <v>0</v>
      </c>
      <c r="R2334" s="21">
        <v>2</v>
      </c>
      <c r="S2334" s="14">
        <v>0</v>
      </c>
      <c r="T2334" s="14">
        <v>0</v>
      </c>
      <c r="U2334" s="153">
        <v>40256</v>
      </c>
      <c r="V2334" s="284">
        <v>8</v>
      </c>
      <c r="W2334" s="21">
        <v>2</v>
      </c>
      <c r="X2334" s="437" t="str">
        <f t="shared" si="272"/>
        <v>OK</v>
      </c>
      <c r="Y2334" s="334">
        <f t="shared" si="275"/>
        <v>0</v>
      </c>
      <c r="Z2334" s="21" t="str">
        <f t="shared" si="274"/>
        <v>Euronics - 2231</v>
      </c>
      <c r="AA2334" s="75">
        <v>40259</v>
      </c>
      <c r="AB2334" s="319"/>
      <c r="AC2334" s="147">
        <f t="shared" si="271"/>
        <v>4</v>
      </c>
      <c r="AD2334" s="20" t="str">
        <f t="shared" si="273"/>
        <v>OK</v>
      </c>
      <c r="AE2334" s="20"/>
      <c r="AF2334" s="20" t="e">
        <f>IF(#REF!="","",AA2334-#REF!)</f>
        <v>#REF!</v>
      </c>
      <c r="AG2334" s="97"/>
      <c r="AH2334" s="62"/>
      <c r="AI2334" s="289">
        <v>40212</v>
      </c>
      <c r="AJ2334" s="174" t="s">
        <v>99</v>
      </c>
    </row>
    <row r="2335" spans="1:36" s="32" customFormat="1" hidden="1" outlineLevel="1" x14ac:dyDescent="0.2">
      <c r="A2335"/>
      <c r="B2335" s="20">
        <v>1</v>
      </c>
      <c r="C2335" s="383">
        <v>56</v>
      </c>
      <c r="D2335" s="20" t="s">
        <v>67</v>
      </c>
      <c r="E2335" s="153">
        <v>40262</v>
      </c>
      <c r="F2335" s="91"/>
      <c r="G2335" s="19">
        <v>1</v>
      </c>
      <c r="H2335" s="20">
        <v>56</v>
      </c>
      <c r="I2335" s="20">
        <v>56</v>
      </c>
      <c r="J2335" s="20">
        <v>56</v>
      </c>
      <c r="K2335" s="20">
        <v>0</v>
      </c>
      <c r="L2335" s="156">
        <v>40263</v>
      </c>
      <c r="M2335" s="92"/>
      <c r="N2335" s="19">
        <v>1</v>
      </c>
      <c r="O2335" s="20">
        <v>56</v>
      </c>
      <c r="P2335" s="20">
        <v>56</v>
      </c>
      <c r="Q2335" s="20">
        <v>0</v>
      </c>
      <c r="R2335" s="20">
        <v>56</v>
      </c>
      <c r="S2335" s="4">
        <v>0</v>
      </c>
      <c r="T2335" s="4">
        <v>0</v>
      </c>
      <c r="U2335" s="153">
        <v>40263</v>
      </c>
      <c r="V2335" s="283">
        <v>1</v>
      </c>
      <c r="W2335" s="20">
        <v>56</v>
      </c>
      <c r="X2335" s="437" t="str">
        <f t="shared" si="272"/>
        <v>OK</v>
      </c>
      <c r="Y2335" s="334">
        <f t="shared" si="275"/>
        <v>0</v>
      </c>
      <c r="Z2335" s="122" t="str">
        <f t="shared" si="274"/>
        <v>White - 2213</v>
      </c>
      <c r="AA2335" s="286">
        <v>40266</v>
      </c>
      <c r="AB2335" s="317">
        <f>+SUM(W2335:W2343)</f>
        <v>598</v>
      </c>
      <c r="AC2335" s="147">
        <f t="shared" ref="AC2335:AC2398" si="276">DAYS360(E2335,AA2335)</f>
        <v>4</v>
      </c>
      <c r="AD2335" s="20" t="str">
        <f t="shared" si="273"/>
        <v>OK</v>
      </c>
      <c r="AE2335" s="20"/>
      <c r="AF2335" s="20" t="e">
        <f>IF(#REF!="","",AA2335-#REF!)</f>
        <v>#REF!</v>
      </c>
      <c r="AG2335" s="97"/>
      <c r="AH2335" s="62"/>
      <c r="AI2335" s="289">
        <v>40213</v>
      </c>
      <c r="AJ2335" s="174" t="s">
        <v>99</v>
      </c>
    </row>
    <row r="2336" spans="1:36" s="32" customFormat="1" hidden="1" outlineLevel="1" x14ac:dyDescent="0.2">
      <c r="A2336"/>
      <c r="B2336" s="20">
        <v>2</v>
      </c>
      <c r="C2336" s="383">
        <v>19</v>
      </c>
      <c r="D2336" s="20" t="s">
        <v>68</v>
      </c>
      <c r="E2336" s="153">
        <v>40262</v>
      </c>
      <c r="F2336" s="91"/>
      <c r="G2336" s="19">
        <v>2</v>
      </c>
      <c r="H2336" s="20">
        <v>19</v>
      </c>
      <c r="I2336" s="20">
        <v>19</v>
      </c>
      <c r="J2336" s="20">
        <v>19</v>
      </c>
      <c r="K2336" s="20">
        <v>0</v>
      </c>
      <c r="L2336" s="156">
        <v>40263</v>
      </c>
      <c r="M2336" s="92"/>
      <c r="N2336" s="19">
        <v>2</v>
      </c>
      <c r="O2336" s="20">
        <v>19</v>
      </c>
      <c r="P2336" s="20">
        <v>19</v>
      </c>
      <c r="Q2336" s="20">
        <v>0</v>
      </c>
      <c r="R2336" s="20">
        <v>19</v>
      </c>
      <c r="S2336" s="4">
        <v>0</v>
      </c>
      <c r="T2336" s="4">
        <v>0</v>
      </c>
      <c r="U2336" s="153">
        <v>40263</v>
      </c>
      <c r="V2336" s="283">
        <v>2</v>
      </c>
      <c r="W2336" s="20">
        <v>19</v>
      </c>
      <c r="X2336" s="437" t="str">
        <f t="shared" si="272"/>
        <v>OK</v>
      </c>
      <c r="Y2336" s="334">
        <f t="shared" si="275"/>
        <v>0</v>
      </c>
      <c r="Z2336" s="122" t="str">
        <f t="shared" si="274"/>
        <v>Green - 2214</v>
      </c>
      <c r="AA2336" s="286">
        <v>40266</v>
      </c>
      <c r="AB2336" s="318"/>
      <c r="AC2336" s="147">
        <f t="shared" si="276"/>
        <v>4</v>
      </c>
      <c r="AD2336" s="20" t="str">
        <f t="shared" si="273"/>
        <v>OK</v>
      </c>
      <c r="AE2336" s="20"/>
      <c r="AF2336" s="20" t="e">
        <f>IF(#REF!="","",AA2336-#REF!)</f>
        <v>#REF!</v>
      </c>
      <c r="AG2336" s="97"/>
      <c r="AH2336" s="62"/>
      <c r="AI2336" s="289">
        <v>40214</v>
      </c>
      <c r="AJ2336" s="174" t="s">
        <v>99</v>
      </c>
    </row>
    <row r="2337" spans="1:36" s="32" customFormat="1" hidden="1" outlineLevel="1" x14ac:dyDescent="0.2">
      <c r="A2337"/>
      <c r="B2337" s="20">
        <v>3</v>
      </c>
      <c r="C2337" s="383">
        <v>32</v>
      </c>
      <c r="D2337" s="20" t="s">
        <v>69</v>
      </c>
      <c r="E2337" s="153">
        <v>40262</v>
      </c>
      <c r="F2337" s="91"/>
      <c r="G2337" s="19">
        <v>3</v>
      </c>
      <c r="H2337" s="20">
        <v>32</v>
      </c>
      <c r="I2337" s="20">
        <v>32</v>
      </c>
      <c r="J2337" s="20">
        <v>32</v>
      </c>
      <c r="K2337" s="20">
        <v>0</v>
      </c>
      <c r="L2337" s="156">
        <v>40263</v>
      </c>
      <c r="M2337" s="92"/>
      <c r="N2337" s="19">
        <v>3</v>
      </c>
      <c r="O2337" s="20">
        <v>32</v>
      </c>
      <c r="P2337" s="20">
        <v>32</v>
      </c>
      <c r="Q2337" s="20">
        <v>0</v>
      </c>
      <c r="R2337" s="20">
        <v>32</v>
      </c>
      <c r="S2337" s="4">
        <v>0</v>
      </c>
      <c r="T2337" s="4">
        <v>0</v>
      </c>
      <c r="U2337" s="153">
        <v>40263</v>
      </c>
      <c r="V2337" s="283">
        <v>3</v>
      </c>
      <c r="W2337" s="20">
        <v>32</v>
      </c>
      <c r="X2337" s="437" t="str">
        <f t="shared" si="272"/>
        <v>OK</v>
      </c>
      <c r="Y2337" s="334">
        <f t="shared" si="275"/>
        <v>0</v>
      </c>
      <c r="Z2337" s="122" t="str">
        <f t="shared" si="274"/>
        <v>Black - 2215</v>
      </c>
      <c r="AA2337" s="286">
        <v>40266</v>
      </c>
      <c r="AB2337" s="318"/>
      <c r="AC2337" s="147">
        <f t="shared" si="276"/>
        <v>4</v>
      </c>
      <c r="AD2337" s="20" t="str">
        <f t="shared" si="273"/>
        <v>OK</v>
      </c>
      <c r="AE2337" s="20"/>
      <c r="AF2337" s="20" t="e">
        <f>IF(#REF!="","",AA2337-#REF!)</f>
        <v>#REF!</v>
      </c>
      <c r="AG2337" s="97"/>
      <c r="AH2337" s="62"/>
      <c r="AI2337" s="289">
        <v>40215</v>
      </c>
      <c r="AJ2337" s="174" t="s">
        <v>99</v>
      </c>
    </row>
    <row r="2338" spans="1:36" s="32" customFormat="1" hidden="1" outlineLevel="1" x14ac:dyDescent="0.2">
      <c r="A2338"/>
      <c r="B2338" s="20">
        <v>4</v>
      </c>
      <c r="C2338" s="383">
        <v>41</v>
      </c>
      <c r="D2338" s="20" t="s">
        <v>72</v>
      </c>
      <c r="E2338" s="153">
        <v>40262</v>
      </c>
      <c r="F2338" s="91"/>
      <c r="G2338" s="19">
        <v>4</v>
      </c>
      <c r="H2338" s="20">
        <v>41</v>
      </c>
      <c r="I2338" s="20">
        <v>41</v>
      </c>
      <c r="J2338" s="20">
        <v>41</v>
      </c>
      <c r="K2338" s="20">
        <v>0</v>
      </c>
      <c r="L2338" s="156">
        <v>40263</v>
      </c>
      <c r="M2338" s="92"/>
      <c r="N2338" s="19">
        <v>4</v>
      </c>
      <c r="O2338" s="20">
        <v>41</v>
      </c>
      <c r="P2338" s="20">
        <v>41</v>
      </c>
      <c r="Q2338" s="20">
        <v>0</v>
      </c>
      <c r="R2338" s="20">
        <v>41</v>
      </c>
      <c r="S2338" s="4">
        <v>0</v>
      </c>
      <c r="T2338" s="4">
        <v>0</v>
      </c>
      <c r="U2338" s="153">
        <v>40263</v>
      </c>
      <c r="V2338" s="283">
        <v>4</v>
      </c>
      <c r="W2338" s="20">
        <v>41</v>
      </c>
      <c r="X2338" s="437" t="str">
        <f t="shared" si="272"/>
        <v>OK</v>
      </c>
      <c r="Y2338" s="334">
        <f t="shared" si="275"/>
        <v>0</v>
      </c>
      <c r="Z2338" s="122" t="str">
        <f t="shared" si="274"/>
        <v>Credial - 2227</v>
      </c>
      <c r="AA2338" s="286">
        <v>40266</v>
      </c>
      <c r="AB2338" s="318"/>
      <c r="AC2338" s="147">
        <f t="shared" si="276"/>
        <v>4</v>
      </c>
      <c r="AD2338" s="20" t="str">
        <f t="shared" si="273"/>
        <v>OK</v>
      </c>
      <c r="AE2338" s="20"/>
      <c r="AF2338" s="20" t="e">
        <f>IF(#REF!="","",AA2338-#REF!)</f>
        <v>#REF!</v>
      </c>
      <c r="AG2338" s="97"/>
      <c r="AH2338" s="62"/>
      <c r="AI2338" s="289">
        <v>40216</v>
      </c>
      <c r="AJ2338" s="174" t="s">
        <v>99</v>
      </c>
    </row>
    <row r="2339" spans="1:36" s="32" customFormat="1" hidden="1" outlineLevel="1" x14ac:dyDescent="0.2">
      <c r="A2339"/>
      <c r="B2339" s="20">
        <v>5</v>
      </c>
      <c r="C2339" s="383">
        <v>291</v>
      </c>
      <c r="D2339" s="20" t="s">
        <v>73</v>
      </c>
      <c r="E2339" s="153">
        <v>40262</v>
      </c>
      <c r="F2339" s="91"/>
      <c r="G2339" s="19">
        <v>5</v>
      </c>
      <c r="H2339" s="20">
        <v>291</v>
      </c>
      <c r="I2339" s="20">
        <v>291</v>
      </c>
      <c r="J2339" s="20">
        <v>291</v>
      </c>
      <c r="K2339" s="20">
        <v>0</v>
      </c>
      <c r="L2339" s="156">
        <v>40263</v>
      </c>
      <c r="M2339" s="92"/>
      <c r="N2339" s="19">
        <v>5</v>
      </c>
      <c r="O2339" s="20">
        <v>291</v>
      </c>
      <c r="P2339" s="20">
        <v>291</v>
      </c>
      <c r="Q2339" s="20">
        <v>0</v>
      </c>
      <c r="R2339" s="20">
        <v>291</v>
      </c>
      <c r="S2339" s="4">
        <v>0</v>
      </c>
      <c r="T2339" s="4">
        <v>0</v>
      </c>
      <c r="U2339" s="153">
        <v>40263</v>
      </c>
      <c r="V2339" s="283">
        <v>5</v>
      </c>
      <c r="W2339" s="20">
        <v>291</v>
      </c>
      <c r="X2339" s="437" t="str">
        <f t="shared" si="272"/>
        <v>OK</v>
      </c>
      <c r="Y2339" s="334">
        <f t="shared" si="275"/>
        <v>0</v>
      </c>
      <c r="Z2339" s="122" t="str">
        <f t="shared" si="274"/>
        <v>Ikea - 2228</v>
      </c>
      <c r="AA2339" s="286">
        <v>40266</v>
      </c>
      <c r="AB2339" s="318"/>
      <c r="AC2339" s="147">
        <f t="shared" si="276"/>
        <v>4</v>
      </c>
      <c r="AD2339" s="20" t="str">
        <f t="shared" si="273"/>
        <v>OK</v>
      </c>
      <c r="AE2339" s="20"/>
      <c r="AF2339" s="20" t="e">
        <f>IF(#REF!="","",AA2339-#REF!)</f>
        <v>#REF!</v>
      </c>
      <c r="AG2339" s="97"/>
      <c r="AH2339" s="62"/>
      <c r="AI2339" s="289">
        <v>40217</v>
      </c>
      <c r="AJ2339" s="174" t="s">
        <v>100</v>
      </c>
    </row>
    <row r="2340" spans="1:36" s="32" customFormat="1" hidden="1" outlineLevel="1" x14ac:dyDescent="0.2">
      <c r="A2340"/>
      <c r="B2340" s="20">
        <v>6</v>
      </c>
      <c r="C2340" s="383">
        <v>4</v>
      </c>
      <c r="D2340" s="20" t="s">
        <v>79</v>
      </c>
      <c r="E2340" s="153">
        <v>40262</v>
      </c>
      <c r="F2340" s="91"/>
      <c r="G2340" s="19">
        <v>6</v>
      </c>
      <c r="H2340" s="20">
        <v>4</v>
      </c>
      <c r="I2340" s="20">
        <v>4</v>
      </c>
      <c r="J2340" s="20">
        <v>4</v>
      </c>
      <c r="K2340" s="20">
        <v>0</v>
      </c>
      <c r="L2340" s="156">
        <v>40263</v>
      </c>
      <c r="M2340" s="92"/>
      <c r="N2340" s="19">
        <v>6</v>
      </c>
      <c r="O2340" s="20">
        <v>4</v>
      </c>
      <c r="P2340" s="20">
        <v>4</v>
      </c>
      <c r="Q2340" s="20">
        <v>0</v>
      </c>
      <c r="R2340" s="20">
        <v>4</v>
      </c>
      <c r="S2340" s="4">
        <v>0</v>
      </c>
      <c r="T2340" s="4">
        <v>0</v>
      </c>
      <c r="U2340" s="153">
        <v>40263</v>
      </c>
      <c r="V2340" s="283">
        <v>6</v>
      </c>
      <c r="W2340" s="20">
        <v>4</v>
      </c>
      <c r="X2340" s="437" t="str">
        <f t="shared" si="272"/>
        <v>OK</v>
      </c>
      <c r="Y2340" s="334">
        <f t="shared" si="275"/>
        <v>0</v>
      </c>
      <c r="Z2340" s="122" t="str">
        <f t="shared" si="274"/>
        <v>Moviflor - 2229</v>
      </c>
      <c r="AA2340" s="286">
        <v>40266</v>
      </c>
      <c r="AB2340" s="318"/>
      <c r="AC2340" s="147">
        <f t="shared" si="276"/>
        <v>4</v>
      </c>
      <c r="AD2340" s="20" t="str">
        <f t="shared" si="273"/>
        <v>OK</v>
      </c>
      <c r="AE2340" s="20"/>
      <c r="AF2340" s="20" t="e">
        <f>IF(#REF!="","",AA2340-#REF!)</f>
        <v>#REF!</v>
      </c>
      <c r="AG2340" s="97"/>
      <c r="AH2340" s="62"/>
      <c r="AI2340" s="289">
        <v>40218</v>
      </c>
      <c r="AJ2340" s="174" t="s">
        <v>100</v>
      </c>
    </row>
    <row r="2341" spans="1:36" s="32" customFormat="1" hidden="1" outlineLevel="1" x14ac:dyDescent="0.2">
      <c r="A2341"/>
      <c r="B2341" s="20">
        <v>7</v>
      </c>
      <c r="C2341" s="383">
        <v>145</v>
      </c>
      <c r="D2341" s="20" t="s">
        <v>74</v>
      </c>
      <c r="E2341" s="153">
        <v>40262</v>
      </c>
      <c r="F2341" s="91"/>
      <c r="G2341" s="19">
        <v>7</v>
      </c>
      <c r="H2341" s="20">
        <v>145</v>
      </c>
      <c r="I2341" s="20">
        <v>145</v>
      </c>
      <c r="J2341" s="20">
        <v>145</v>
      </c>
      <c r="K2341" s="20">
        <v>0</v>
      </c>
      <c r="L2341" s="156">
        <v>40263</v>
      </c>
      <c r="M2341" s="92"/>
      <c r="N2341" s="19">
        <v>7</v>
      </c>
      <c r="O2341" s="20">
        <v>145</v>
      </c>
      <c r="P2341" s="20">
        <v>145</v>
      </c>
      <c r="Q2341" s="20">
        <v>0</v>
      </c>
      <c r="R2341" s="20">
        <v>145</v>
      </c>
      <c r="S2341" s="4">
        <v>0</v>
      </c>
      <c r="T2341" s="4">
        <v>0</v>
      </c>
      <c r="U2341" s="153">
        <v>40263</v>
      </c>
      <c r="V2341" s="283">
        <v>7</v>
      </c>
      <c r="W2341" s="20">
        <v>145</v>
      </c>
      <c r="X2341" s="437" t="str">
        <f t="shared" si="272"/>
        <v>OK</v>
      </c>
      <c r="Y2341" s="334">
        <f t="shared" si="275"/>
        <v>0</v>
      </c>
      <c r="Z2341" s="122" t="str">
        <f t="shared" si="274"/>
        <v>Conforama - 2230</v>
      </c>
      <c r="AA2341" s="286">
        <v>40266</v>
      </c>
      <c r="AB2341" s="318"/>
      <c r="AC2341" s="147">
        <f t="shared" si="276"/>
        <v>4</v>
      </c>
      <c r="AD2341" s="20" t="str">
        <f t="shared" si="273"/>
        <v>OK</v>
      </c>
      <c r="AE2341" s="20"/>
      <c r="AF2341" s="20" t="e">
        <f>IF(#REF!="","",AA2341-#REF!)</f>
        <v>#REF!</v>
      </c>
      <c r="AG2341" s="97"/>
      <c r="AH2341" s="62"/>
      <c r="AI2341" s="289">
        <v>40219</v>
      </c>
      <c r="AJ2341" s="174" t="s">
        <v>100</v>
      </c>
    </row>
    <row r="2342" spans="1:36" s="32" customFormat="1" hidden="1" outlineLevel="1" x14ac:dyDescent="0.2">
      <c r="A2342"/>
      <c r="B2342" s="20">
        <v>8</v>
      </c>
      <c r="C2342" s="383">
        <v>6</v>
      </c>
      <c r="D2342" s="20" t="s">
        <v>75</v>
      </c>
      <c r="E2342" s="153">
        <v>40262</v>
      </c>
      <c r="F2342" s="91"/>
      <c r="G2342" s="19">
        <v>8</v>
      </c>
      <c r="H2342" s="20">
        <v>6</v>
      </c>
      <c r="I2342" s="20">
        <v>6</v>
      </c>
      <c r="J2342" s="20">
        <v>6</v>
      </c>
      <c r="K2342" s="20">
        <v>0</v>
      </c>
      <c r="L2342" s="156">
        <v>40263</v>
      </c>
      <c r="M2342" s="92"/>
      <c r="N2342" s="19">
        <v>8</v>
      </c>
      <c r="O2342" s="20">
        <v>6</v>
      </c>
      <c r="P2342" s="20">
        <v>6</v>
      </c>
      <c r="Q2342" s="20">
        <v>0</v>
      </c>
      <c r="R2342" s="20">
        <v>6</v>
      </c>
      <c r="S2342" s="4">
        <v>0</v>
      </c>
      <c r="T2342" s="4">
        <v>0</v>
      </c>
      <c r="U2342" s="153">
        <v>40263</v>
      </c>
      <c r="V2342" s="283">
        <v>8</v>
      </c>
      <c r="W2342" s="20">
        <v>6</v>
      </c>
      <c r="X2342" s="437" t="str">
        <f t="shared" si="272"/>
        <v>OK</v>
      </c>
      <c r="Y2342" s="334">
        <f t="shared" si="275"/>
        <v>0</v>
      </c>
      <c r="Z2342" s="122" t="str">
        <f t="shared" si="274"/>
        <v>Euronics - 2231</v>
      </c>
      <c r="AA2342" s="286">
        <v>40266</v>
      </c>
      <c r="AB2342" s="318"/>
      <c r="AC2342" s="147">
        <f t="shared" si="276"/>
        <v>4</v>
      </c>
      <c r="AD2342" s="20" t="str">
        <f t="shared" si="273"/>
        <v>OK</v>
      </c>
      <c r="AE2342" s="20"/>
      <c r="AF2342" s="20" t="e">
        <f>IF(#REF!="","",AA2342-#REF!)</f>
        <v>#REF!</v>
      </c>
      <c r="AG2342" s="97"/>
      <c r="AH2342" s="62"/>
      <c r="AI2342" s="289">
        <v>40220</v>
      </c>
      <c r="AJ2342" s="174" t="s">
        <v>100</v>
      </c>
    </row>
    <row r="2343" spans="1:36" s="32" customFormat="1" hidden="1" outlineLevel="1" x14ac:dyDescent="0.2">
      <c r="A2343"/>
      <c r="B2343" s="21">
        <v>9</v>
      </c>
      <c r="C2343" s="404">
        <v>4</v>
      </c>
      <c r="D2343" s="21" t="s">
        <v>76</v>
      </c>
      <c r="E2343" s="153">
        <v>40262</v>
      </c>
      <c r="F2343" s="91"/>
      <c r="G2343" s="22">
        <v>9</v>
      </c>
      <c r="H2343" s="21">
        <v>4</v>
      </c>
      <c r="I2343" s="21">
        <v>4</v>
      </c>
      <c r="J2343" s="21">
        <v>4</v>
      </c>
      <c r="K2343" s="21">
        <v>0</v>
      </c>
      <c r="L2343" s="157">
        <v>40263</v>
      </c>
      <c r="M2343" s="92"/>
      <c r="N2343" s="22">
        <v>9</v>
      </c>
      <c r="O2343" s="21">
        <v>4</v>
      </c>
      <c r="P2343" s="21">
        <v>4</v>
      </c>
      <c r="Q2343" s="21">
        <v>0</v>
      </c>
      <c r="R2343" s="21">
        <v>4</v>
      </c>
      <c r="S2343" s="14">
        <v>0</v>
      </c>
      <c r="T2343" s="14">
        <v>0</v>
      </c>
      <c r="U2343" s="153">
        <v>40263</v>
      </c>
      <c r="V2343" s="284">
        <v>9</v>
      </c>
      <c r="W2343" s="21">
        <v>4</v>
      </c>
      <c r="X2343" s="437" t="str">
        <f t="shared" si="272"/>
        <v>OK</v>
      </c>
      <c r="Y2343" s="334">
        <f t="shared" si="275"/>
        <v>0</v>
      </c>
      <c r="Z2343" s="21" t="str">
        <f t="shared" si="274"/>
        <v>Tien 21 - 2232</v>
      </c>
      <c r="AA2343" s="286">
        <v>40266</v>
      </c>
      <c r="AB2343" s="319"/>
      <c r="AC2343" s="147">
        <f t="shared" si="276"/>
        <v>4</v>
      </c>
      <c r="AD2343" s="20" t="str">
        <f t="shared" si="273"/>
        <v>OK</v>
      </c>
      <c r="AE2343" s="20"/>
      <c r="AF2343" s="20" t="e">
        <f>IF(#REF!="","",AA2343-#REF!)</f>
        <v>#REF!</v>
      </c>
      <c r="AG2343" s="97"/>
      <c r="AH2343" s="62"/>
      <c r="AI2343" s="289">
        <v>40221</v>
      </c>
      <c r="AJ2343" s="174" t="s">
        <v>100</v>
      </c>
    </row>
    <row r="2344" spans="1:36" s="32" customFormat="1" hidden="1" outlineLevel="1" x14ac:dyDescent="0.2">
      <c r="A2344"/>
      <c r="B2344" s="20">
        <v>1</v>
      </c>
      <c r="C2344" s="383">
        <v>31</v>
      </c>
      <c r="D2344" s="20" t="s">
        <v>67</v>
      </c>
      <c r="E2344" s="153">
        <v>40269</v>
      </c>
      <c r="F2344" s="91"/>
      <c r="G2344" s="19">
        <v>1</v>
      </c>
      <c r="H2344" s="20">
        <v>31</v>
      </c>
      <c r="I2344" s="20">
        <v>31</v>
      </c>
      <c r="J2344" s="20">
        <v>31</v>
      </c>
      <c r="K2344" s="20">
        <v>0</v>
      </c>
      <c r="L2344" s="156">
        <v>40270</v>
      </c>
      <c r="M2344" s="92"/>
      <c r="N2344" s="19">
        <v>1</v>
      </c>
      <c r="O2344" s="20">
        <v>31</v>
      </c>
      <c r="P2344" s="20">
        <v>31</v>
      </c>
      <c r="Q2344" s="20">
        <v>0</v>
      </c>
      <c r="R2344" s="20">
        <v>31</v>
      </c>
      <c r="S2344" s="4">
        <v>0</v>
      </c>
      <c r="T2344" s="4">
        <v>0</v>
      </c>
      <c r="U2344" s="153">
        <v>40270</v>
      </c>
      <c r="V2344" s="19">
        <v>1</v>
      </c>
      <c r="W2344" s="20">
        <v>31</v>
      </c>
      <c r="X2344" s="437" t="str">
        <f t="shared" si="272"/>
        <v>OK</v>
      </c>
      <c r="Y2344" s="334">
        <f t="shared" si="275"/>
        <v>0</v>
      </c>
      <c r="Z2344" s="122" t="str">
        <f t="shared" si="274"/>
        <v>White - 2213</v>
      </c>
      <c r="AA2344" s="75">
        <v>40275</v>
      </c>
      <c r="AB2344" s="317">
        <f>+SUM(W2344:W2353)</f>
        <v>608</v>
      </c>
      <c r="AC2344" s="147">
        <f t="shared" si="276"/>
        <v>6</v>
      </c>
      <c r="AD2344" s="20" t="str">
        <f t="shared" si="273"/>
        <v>OK</v>
      </c>
      <c r="AE2344" s="20"/>
      <c r="AF2344" s="20" t="e">
        <f>IF(#REF!="","",AA2344-#REF!)</f>
        <v>#REF!</v>
      </c>
      <c r="AG2344" s="97"/>
      <c r="AH2344" s="62"/>
      <c r="AI2344" s="289">
        <v>40222</v>
      </c>
      <c r="AJ2344" s="174" t="s">
        <v>100</v>
      </c>
    </row>
    <row r="2345" spans="1:36" s="32" customFormat="1" hidden="1" outlineLevel="1" x14ac:dyDescent="0.2">
      <c r="A2345"/>
      <c r="B2345" s="20">
        <v>2</v>
      </c>
      <c r="C2345" s="383">
        <v>16</v>
      </c>
      <c r="D2345" s="20" t="s">
        <v>68</v>
      </c>
      <c r="E2345" s="153">
        <v>40269</v>
      </c>
      <c r="F2345" s="91"/>
      <c r="G2345" s="19">
        <v>2</v>
      </c>
      <c r="H2345" s="20">
        <v>16</v>
      </c>
      <c r="I2345" s="20">
        <v>16</v>
      </c>
      <c r="J2345" s="20">
        <v>16</v>
      </c>
      <c r="K2345" s="20">
        <v>0</v>
      </c>
      <c r="L2345" s="156">
        <v>40270</v>
      </c>
      <c r="M2345" s="92"/>
      <c r="N2345" s="19">
        <v>2</v>
      </c>
      <c r="O2345" s="20">
        <v>16</v>
      </c>
      <c r="P2345" s="20">
        <v>16</v>
      </c>
      <c r="Q2345" s="20">
        <v>0</v>
      </c>
      <c r="R2345" s="20">
        <v>16</v>
      </c>
      <c r="S2345" s="4">
        <v>0</v>
      </c>
      <c r="T2345" s="4">
        <v>0</v>
      </c>
      <c r="U2345" s="153">
        <v>40270</v>
      </c>
      <c r="V2345" s="19">
        <v>2</v>
      </c>
      <c r="W2345" s="20">
        <v>16</v>
      </c>
      <c r="X2345" s="437" t="str">
        <f t="shared" si="272"/>
        <v>OK</v>
      </c>
      <c r="Y2345" s="334">
        <f t="shared" si="275"/>
        <v>0</v>
      </c>
      <c r="Z2345" s="122" t="str">
        <f t="shared" si="274"/>
        <v>Green - 2214</v>
      </c>
      <c r="AA2345" s="75">
        <v>40275</v>
      </c>
      <c r="AB2345" s="318"/>
      <c r="AC2345" s="147">
        <f t="shared" si="276"/>
        <v>6</v>
      </c>
      <c r="AD2345" s="20" t="str">
        <f t="shared" si="273"/>
        <v>OK</v>
      </c>
      <c r="AE2345" s="20"/>
      <c r="AF2345" s="20" t="e">
        <f>IF(#REF!="","",AA2345-#REF!)</f>
        <v>#REF!</v>
      </c>
      <c r="AG2345" s="97"/>
      <c r="AH2345" s="62"/>
      <c r="AI2345" s="289">
        <v>40223</v>
      </c>
      <c r="AJ2345" s="174" t="s">
        <v>100</v>
      </c>
    </row>
    <row r="2346" spans="1:36" s="32" customFormat="1" hidden="1" outlineLevel="1" x14ac:dyDescent="0.2">
      <c r="A2346"/>
      <c r="B2346" s="20">
        <v>3</v>
      </c>
      <c r="C2346" s="383">
        <v>36</v>
      </c>
      <c r="D2346" s="20" t="s">
        <v>69</v>
      </c>
      <c r="E2346" s="153">
        <v>40269</v>
      </c>
      <c r="F2346" s="91"/>
      <c r="G2346" s="19">
        <v>3</v>
      </c>
      <c r="H2346" s="20">
        <v>36</v>
      </c>
      <c r="I2346" s="20">
        <v>36</v>
      </c>
      <c r="J2346" s="20">
        <v>36</v>
      </c>
      <c r="K2346" s="20">
        <v>0</v>
      </c>
      <c r="L2346" s="156">
        <v>40270</v>
      </c>
      <c r="M2346" s="92"/>
      <c r="N2346" s="19">
        <v>3</v>
      </c>
      <c r="O2346" s="20">
        <v>36</v>
      </c>
      <c r="P2346" s="20">
        <v>36</v>
      </c>
      <c r="Q2346" s="20">
        <v>0</v>
      </c>
      <c r="R2346" s="20">
        <v>36</v>
      </c>
      <c r="S2346" s="4">
        <v>0</v>
      </c>
      <c r="T2346" s="4">
        <v>0</v>
      </c>
      <c r="U2346" s="153">
        <v>40270</v>
      </c>
      <c r="V2346" s="19">
        <v>3</v>
      </c>
      <c r="W2346" s="20">
        <v>36</v>
      </c>
      <c r="X2346" s="437" t="str">
        <f t="shared" si="272"/>
        <v>OK</v>
      </c>
      <c r="Y2346" s="334">
        <f t="shared" si="275"/>
        <v>0</v>
      </c>
      <c r="Z2346" s="122" t="str">
        <f t="shared" si="274"/>
        <v>Black - 2215</v>
      </c>
      <c r="AA2346" s="75">
        <v>40275</v>
      </c>
      <c r="AB2346" s="318"/>
      <c r="AC2346" s="147">
        <f t="shared" si="276"/>
        <v>6</v>
      </c>
      <c r="AD2346" s="20" t="str">
        <f t="shared" si="273"/>
        <v>OK</v>
      </c>
      <c r="AE2346" s="20"/>
      <c r="AF2346" s="20" t="e">
        <f>IF(#REF!="","",AA2346-#REF!)</f>
        <v>#REF!</v>
      </c>
      <c r="AG2346" s="97"/>
      <c r="AH2346" s="62"/>
      <c r="AI2346" s="289">
        <v>40224</v>
      </c>
      <c r="AJ2346" s="174" t="s">
        <v>100</v>
      </c>
    </row>
    <row r="2347" spans="1:36" s="32" customFormat="1" hidden="1" outlineLevel="1" x14ac:dyDescent="0.2">
      <c r="A2347"/>
      <c r="B2347" s="20">
        <v>4</v>
      </c>
      <c r="C2347" s="383">
        <v>41</v>
      </c>
      <c r="D2347" s="20" t="s">
        <v>72</v>
      </c>
      <c r="E2347" s="153">
        <v>40269</v>
      </c>
      <c r="F2347" s="91"/>
      <c r="G2347" s="19">
        <v>4</v>
      </c>
      <c r="H2347" s="20">
        <v>41</v>
      </c>
      <c r="I2347" s="20">
        <v>41</v>
      </c>
      <c r="J2347" s="20">
        <v>41</v>
      </c>
      <c r="K2347" s="20">
        <v>0</v>
      </c>
      <c r="L2347" s="156">
        <v>40270</v>
      </c>
      <c r="M2347" s="92"/>
      <c r="N2347" s="19">
        <v>4</v>
      </c>
      <c r="O2347" s="20">
        <v>41</v>
      </c>
      <c r="P2347" s="20">
        <v>41</v>
      </c>
      <c r="Q2347" s="20">
        <v>0</v>
      </c>
      <c r="R2347" s="20">
        <v>41</v>
      </c>
      <c r="S2347" s="4">
        <v>0</v>
      </c>
      <c r="T2347" s="4">
        <v>0</v>
      </c>
      <c r="U2347" s="153">
        <v>40270</v>
      </c>
      <c r="V2347" s="19">
        <v>4</v>
      </c>
      <c r="W2347" s="20">
        <v>41</v>
      </c>
      <c r="X2347" s="437" t="str">
        <f t="shared" si="272"/>
        <v>OK</v>
      </c>
      <c r="Y2347" s="334">
        <f t="shared" si="275"/>
        <v>0</v>
      </c>
      <c r="Z2347" s="122" t="str">
        <f t="shared" si="274"/>
        <v>Credial - 2227</v>
      </c>
      <c r="AA2347" s="75">
        <v>40275</v>
      </c>
      <c r="AB2347" s="318"/>
      <c r="AC2347" s="147">
        <f t="shared" si="276"/>
        <v>6</v>
      </c>
      <c r="AD2347" s="20" t="str">
        <f t="shared" si="273"/>
        <v>OK</v>
      </c>
      <c r="AE2347" s="20"/>
      <c r="AF2347" s="20" t="e">
        <f>IF(#REF!="","",AA2347-#REF!)</f>
        <v>#REF!</v>
      </c>
      <c r="AG2347" s="97"/>
      <c r="AH2347" s="62"/>
      <c r="AI2347" s="289">
        <v>40225</v>
      </c>
      <c r="AJ2347" s="174" t="s">
        <v>100</v>
      </c>
    </row>
    <row r="2348" spans="1:36" s="32" customFormat="1" hidden="1" outlineLevel="1" x14ac:dyDescent="0.2">
      <c r="A2348"/>
      <c r="B2348" s="20">
        <v>5</v>
      </c>
      <c r="C2348" s="383">
        <v>323</v>
      </c>
      <c r="D2348" s="20" t="s">
        <v>73</v>
      </c>
      <c r="E2348" s="153">
        <v>40269</v>
      </c>
      <c r="F2348" s="91"/>
      <c r="G2348" s="19">
        <v>5</v>
      </c>
      <c r="H2348" s="20">
        <v>323</v>
      </c>
      <c r="I2348" s="20">
        <v>323</v>
      </c>
      <c r="J2348" s="20">
        <v>323</v>
      </c>
      <c r="K2348" s="20">
        <v>0</v>
      </c>
      <c r="L2348" s="156">
        <v>40270</v>
      </c>
      <c r="M2348" s="92"/>
      <c r="N2348" s="19">
        <v>5</v>
      </c>
      <c r="O2348" s="20">
        <v>323</v>
      </c>
      <c r="P2348" s="20">
        <v>323</v>
      </c>
      <c r="Q2348" s="20">
        <v>0</v>
      </c>
      <c r="R2348" s="20">
        <v>323</v>
      </c>
      <c r="S2348" s="4">
        <v>0</v>
      </c>
      <c r="T2348" s="4">
        <v>0</v>
      </c>
      <c r="U2348" s="153">
        <v>40270</v>
      </c>
      <c r="V2348" s="19">
        <v>5</v>
      </c>
      <c r="W2348" s="20">
        <v>323</v>
      </c>
      <c r="X2348" s="437" t="str">
        <f t="shared" si="272"/>
        <v>OK</v>
      </c>
      <c r="Y2348" s="334">
        <f t="shared" si="275"/>
        <v>0</v>
      </c>
      <c r="Z2348" s="122" t="str">
        <f t="shared" si="274"/>
        <v>Ikea - 2228</v>
      </c>
      <c r="AA2348" s="75">
        <v>40275</v>
      </c>
      <c r="AB2348" s="318"/>
      <c r="AC2348" s="147">
        <f t="shared" si="276"/>
        <v>6</v>
      </c>
      <c r="AD2348" s="20" t="str">
        <f t="shared" si="273"/>
        <v>OK</v>
      </c>
      <c r="AE2348" s="20"/>
      <c r="AF2348" s="20" t="e">
        <f>IF(#REF!="","",AA2348-#REF!)</f>
        <v>#REF!</v>
      </c>
      <c r="AG2348" s="97"/>
      <c r="AH2348" s="62"/>
      <c r="AI2348" s="289">
        <v>40226</v>
      </c>
      <c r="AJ2348" s="174" t="s">
        <v>100</v>
      </c>
    </row>
    <row r="2349" spans="1:36" s="32" customFormat="1" hidden="1" outlineLevel="1" x14ac:dyDescent="0.2">
      <c r="A2349"/>
      <c r="B2349" s="20">
        <v>6</v>
      </c>
      <c r="C2349" s="383">
        <v>4</v>
      </c>
      <c r="D2349" s="20" t="s">
        <v>79</v>
      </c>
      <c r="E2349" s="153">
        <v>40269</v>
      </c>
      <c r="F2349" s="91"/>
      <c r="G2349" s="19">
        <v>6</v>
      </c>
      <c r="H2349" s="20">
        <v>4</v>
      </c>
      <c r="I2349" s="20">
        <v>4</v>
      </c>
      <c r="J2349" s="20">
        <v>4</v>
      </c>
      <c r="K2349" s="20">
        <v>0</v>
      </c>
      <c r="L2349" s="156">
        <v>40270</v>
      </c>
      <c r="M2349" s="92"/>
      <c r="N2349" s="19">
        <v>6</v>
      </c>
      <c r="O2349" s="20">
        <v>4</v>
      </c>
      <c r="P2349" s="20">
        <v>4</v>
      </c>
      <c r="Q2349" s="20">
        <v>0</v>
      </c>
      <c r="R2349" s="20">
        <v>4</v>
      </c>
      <c r="S2349" s="4">
        <v>0</v>
      </c>
      <c r="T2349" s="4">
        <v>0</v>
      </c>
      <c r="U2349" s="153">
        <v>40270</v>
      </c>
      <c r="V2349" s="19">
        <v>6</v>
      </c>
      <c r="W2349" s="20">
        <v>4</v>
      </c>
      <c r="X2349" s="437" t="str">
        <f t="shared" si="272"/>
        <v>OK</v>
      </c>
      <c r="Y2349" s="334">
        <f t="shared" si="275"/>
        <v>0</v>
      </c>
      <c r="Z2349" s="122" t="str">
        <f t="shared" si="274"/>
        <v>Moviflor - 2229</v>
      </c>
      <c r="AA2349" s="75">
        <v>40275</v>
      </c>
      <c r="AB2349" s="318"/>
      <c r="AC2349" s="147">
        <f t="shared" si="276"/>
        <v>6</v>
      </c>
      <c r="AD2349" s="20" t="str">
        <f t="shared" si="273"/>
        <v>OK</v>
      </c>
      <c r="AE2349" s="20"/>
      <c r="AF2349" s="20" t="e">
        <f>IF(#REF!="","",AA2349-#REF!)</f>
        <v>#REF!</v>
      </c>
      <c r="AG2349" s="97"/>
      <c r="AH2349" s="62"/>
      <c r="AI2349" s="289">
        <v>40227</v>
      </c>
      <c r="AJ2349" s="174" t="s">
        <v>100</v>
      </c>
    </row>
    <row r="2350" spans="1:36" s="32" customFormat="1" hidden="1" outlineLevel="1" x14ac:dyDescent="0.2">
      <c r="A2350"/>
      <c r="B2350" s="20">
        <v>7</v>
      </c>
      <c r="C2350" s="383">
        <v>130</v>
      </c>
      <c r="D2350" s="20" t="s">
        <v>74</v>
      </c>
      <c r="E2350" s="153">
        <v>40269</v>
      </c>
      <c r="F2350" s="91"/>
      <c r="G2350" s="19">
        <v>7</v>
      </c>
      <c r="H2350" s="20">
        <v>130</v>
      </c>
      <c r="I2350" s="20">
        <v>130</v>
      </c>
      <c r="J2350" s="20">
        <v>130</v>
      </c>
      <c r="K2350" s="20">
        <v>0</v>
      </c>
      <c r="L2350" s="156">
        <v>40270</v>
      </c>
      <c r="M2350" s="92"/>
      <c r="N2350" s="19">
        <v>7</v>
      </c>
      <c r="O2350" s="20">
        <v>130</v>
      </c>
      <c r="P2350" s="20">
        <v>130</v>
      </c>
      <c r="Q2350" s="20">
        <v>0</v>
      </c>
      <c r="R2350" s="20">
        <v>130</v>
      </c>
      <c r="S2350" s="4">
        <v>0</v>
      </c>
      <c r="T2350" s="4">
        <v>0</v>
      </c>
      <c r="U2350" s="153">
        <v>40270</v>
      </c>
      <c r="V2350" s="19">
        <v>7</v>
      </c>
      <c r="W2350" s="20">
        <v>130</v>
      </c>
      <c r="X2350" s="437" t="str">
        <f t="shared" si="272"/>
        <v>OK</v>
      </c>
      <c r="Y2350" s="334">
        <f t="shared" si="275"/>
        <v>0</v>
      </c>
      <c r="Z2350" s="122" t="str">
        <f t="shared" si="274"/>
        <v>Conforama - 2230</v>
      </c>
      <c r="AA2350" s="75">
        <v>40275</v>
      </c>
      <c r="AB2350" s="318"/>
      <c r="AC2350" s="147">
        <f t="shared" si="276"/>
        <v>6</v>
      </c>
      <c r="AD2350" s="20" t="str">
        <f t="shared" si="273"/>
        <v>OK</v>
      </c>
      <c r="AE2350" s="20"/>
      <c r="AF2350" s="20" t="e">
        <f>IF(#REF!="","",AA2350-#REF!)</f>
        <v>#REF!</v>
      </c>
      <c r="AG2350" s="97"/>
      <c r="AH2350" s="62"/>
      <c r="AI2350" s="289">
        <v>40228</v>
      </c>
      <c r="AJ2350" s="174" t="s">
        <v>100</v>
      </c>
    </row>
    <row r="2351" spans="1:36" s="32" customFormat="1" hidden="1" outlineLevel="1" x14ac:dyDescent="0.2">
      <c r="A2351"/>
      <c r="B2351" s="20">
        <v>8</v>
      </c>
      <c r="C2351" s="383">
        <v>19</v>
      </c>
      <c r="D2351" s="20" t="s">
        <v>75</v>
      </c>
      <c r="E2351" s="153">
        <v>40269</v>
      </c>
      <c r="F2351" s="91"/>
      <c r="G2351" s="19">
        <v>8</v>
      </c>
      <c r="H2351" s="20">
        <v>19</v>
      </c>
      <c r="I2351" s="20">
        <v>19</v>
      </c>
      <c r="J2351" s="20">
        <v>19</v>
      </c>
      <c r="K2351" s="20">
        <v>0</v>
      </c>
      <c r="L2351" s="156">
        <v>40270</v>
      </c>
      <c r="M2351" s="92"/>
      <c r="N2351" s="19">
        <v>8</v>
      </c>
      <c r="O2351" s="20">
        <v>19</v>
      </c>
      <c r="P2351" s="20">
        <v>19</v>
      </c>
      <c r="Q2351" s="20">
        <v>0</v>
      </c>
      <c r="R2351" s="20">
        <v>19</v>
      </c>
      <c r="S2351" s="4">
        <v>0</v>
      </c>
      <c r="T2351" s="4">
        <v>0</v>
      </c>
      <c r="U2351" s="153">
        <v>40270</v>
      </c>
      <c r="V2351" s="19">
        <v>8</v>
      </c>
      <c r="W2351" s="20">
        <v>19</v>
      </c>
      <c r="X2351" s="437" t="str">
        <f t="shared" si="272"/>
        <v>OK</v>
      </c>
      <c r="Y2351" s="334">
        <f t="shared" si="275"/>
        <v>0</v>
      </c>
      <c r="Z2351" s="122" t="str">
        <f t="shared" si="274"/>
        <v>Euronics - 2231</v>
      </c>
      <c r="AA2351" s="75">
        <v>40275</v>
      </c>
      <c r="AB2351" s="318"/>
      <c r="AC2351" s="147">
        <f t="shared" si="276"/>
        <v>6</v>
      </c>
      <c r="AD2351" s="20" t="str">
        <f t="shared" si="273"/>
        <v>OK</v>
      </c>
      <c r="AE2351" s="20"/>
      <c r="AF2351" s="20" t="e">
        <f>IF(#REF!="","",AA2351-#REF!)</f>
        <v>#REF!</v>
      </c>
      <c r="AG2351" s="97"/>
      <c r="AH2351" s="62"/>
      <c r="AI2351" s="289">
        <v>40229</v>
      </c>
      <c r="AJ2351" s="174" t="s">
        <v>100</v>
      </c>
    </row>
    <row r="2352" spans="1:36" s="32" customFormat="1" hidden="1" outlineLevel="1" x14ac:dyDescent="0.2">
      <c r="A2352"/>
      <c r="B2352" s="20">
        <v>9</v>
      </c>
      <c r="C2352" s="383">
        <v>6</v>
      </c>
      <c r="D2352" s="20" t="s">
        <v>76</v>
      </c>
      <c r="E2352" s="153">
        <v>40269</v>
      </c>
      <c r="F2352" s="91"/>
      <c r="G2352" s="19">
        <v>9</v>
      </c>
      <c r="H2352" s="20">
        <v>6</v>
      </c>
      <c r="I2352" s="20">
        <v>6</v>
      </c>
      <c r="J2352" s="20">
        <v>6</v>
      </c>
      <c r="K2352" s="20">
        <v>0</v>
      </c>
      <c r="L2352" s="156">
        <v>40270</v>
      </c>
      <c r="M2352" s="92"/>
      <c r="N2352" s="19">
        <v>9</v>
      </c>
      <c r="O2352" s="20">
        <v>6</v>
      </c>
      <c r="P2352" s="20">
        <v>6</v>
      </c>
      <c r="Q2352" s="20">
        <v>0</v>
      </c>
      <c r="R2352" s="20">
        <v>6</v>
      </c>
      <c r="S2352" s="4">
        <v>0</v>
      </c>
      <c r="T2352" s="4">
        <v>0</v>
      </c>
      <c r="U2352" s="153">
        <v>40270</v>
      </c>
      <c r="V2352" s="19">
        <v>9</v>
      </c>
      <c r="W2352" s="20">
        <v>6</v>
      </c>
      <c r="X2352" s="437" t="str">
        <f t="shared" si="272"/>
        <v>OK</v>
      </c>
      <c r="Y2352" s="334">
        <f t="shared" si="275"/>
        <v>0</v>
      </c>
      <c r="Z2352" s="122" t="str">
        <f t="shared" si="274"/>
        <v>Tien 21 - 2232</v>
      </c>
      <c r="AA2352" s="75">
        <v>40275</v>
      </c>
      <c r="AB2352" s="318"/>
      <c r="AC2352" s="147">
        <f t="shared" si="276"/>
        <v>6</v>
      </c>
      <c r="AD2352" s="20" t="str">
        <f t="shared" si="273"/>
        <v>OK</v>
      </c>
      <c r="AE2352" s="20"/>
      <c r="AF2352" s="20" t="e">
        <f>IF(#REF!="","",AA2352-#REF!)</f>
        <v>#REF!</v>
      </c>
      <c r="AG2352" s="97"/>
      <c r="AH2352" s="62"/>
      <c r="AI2352" s="289">
        <v>40230</v>
      </c>
      <c r="AJ2352" s="174" t="s">
        <v>100</v>
      </c>
    </row>
    <row r="2353" spans="1:36" s="32" customFormat="1" hidden="1" outlineLevel="1" x14ac:dyDescent="0.2">
      <c r="A2353"/>
      <c r="B2353" s="287">
        <v>10</v>
      </c>
      <c r="C2353" s="410">
        <v>2</v>
      </c>
      <c r="D2353" s="287" t="s">
        <v>77</v>
      </c>
      <c r="E2353" s="153">
        <v>40269</v>
      </c>
      <c r="F2353" s="91"/>
      <c r="G2353" s="116">
        <v>10</v>
      </c>
      <c r="H2353" s="287">
        <v>2</v>
      </c>
      <c r="I2353" s="287">
        <v>2</v>
      </c>
      <c r="J2353" s="287">
        <v>2</v>
      </c>
      <c r="K2353" s="287">
        <v>0</v>
      </c>
      <c r="L2353" s="157">
        <v>40270</v>
      </c>
      <c r="M2353" s="92"/>
      <c r="N2353" s="116">
        <v>10</v>
      </c>
      <c r="O2353" s="287">
        <v>2</v>
      </c>
      <c r="P2353" s="287">
        <v>2</v>
      </c>
      <c r="Q2353" s="287">
        <v>0</v>
      </c>
      <c r="R2353" s="287">
        <v>2</v>
      </c>
      <c r="S2353" s="288">
        <v>0</v>
      </c>
      <c r="T2353" s="288">
        <v>0</v>
      </c>
      <c r="U2353" s="153">
        <v>40270</v>
      </c>
      <c r="V2353" s="116">
        <v>10</v>
      </c>
      <c r="W2353" s="287">
        <v>2</v>
      </c>
      <c r="X2353" s="437" t="str">
        <f t="shared" si="272"/>
        <v>OK</v>
      </c>
      <c r="Y2353" s="334">
        <f t="shared" si="275"/>
        <v>0</v>
      </c>
      <c r="Z2353" s="21" t="str">
        <f t="shared" si="274"/>
        <v>Confort - 2233</v>
      </c>
      <c r="AA2353" s="75">
        <v>40275</v>
      </c>
      <c r="AB2353" s="319"/>
      <c r="AC2353" s="147">
        <f t="shared" si="276"/>
        <v>6</v>
      </c>
      <c r="AD2353" s="20" t="str">
        <f t="shared" si="273"/>
        <v>OK</v>
      </c>
      <c r="AE2353" s="20"/>
      <c r="AF2353" s="20" t="e">
        <f>IF(#REF!="","",AA2353-#REF!)</f>
        <v>#REF!</v>
      </c>
      <c r="AG2353" s="97"/>
      <c r="AH2353" s="62"/>
      <c r="AI2353" s="289">
        <v>40231</v>
      </c>
      <c r="AJ2353" s="174" t="s">
        <v>100</v>
      </c>
    </row>
    <row r="2354" spans="1:36" s="32" customFormat="1" hidden="1" outlineLevel="1" x14ac:dyDescent="0.2">
      <c r="A2354"/>
      <c r="B2354" s="20">
        <v>1</v>
      </c>
      <c r="C2354" s="383">
        <v>20</v>
      </c>
      <c r="D2354" s="20" t="s">
        <v>67</v>
      </c>
      <c r="E2354" s="153">
        <v>40274</v>
      </c>
      <c r="F2354" s="91"/>
      <c r="G2354" s="20">
        <v>1</v>
      </c>
      <c r="H2354" s="20">
        <v>20</v>
      </c>
      <c r="I2354" s="20">
        <v>20</v>
      </c>
      <c r="J2354" s="20">
        <v>20</v>
      </c>
      <c r="K2354" s="20">
        <v>0</v>
      </c>
      <c r="L2354" s="156">
        <v>40275</v>
      </c>
      <c r="M2354" s="92"/>
      <c r="N2354" s="19">
        <v>1</v>
      </c>
      <c r="O2354" s="20">
        <v>20</v>
      </c>
      <c r="P2354" s="20">
        <v>20</v>
      </c>
      <c r="Q2354" s="20">
        <v>0</v>
      </c>
      <c r="R2354" s="20">
        <v>20</v>
      </c>
      <c r="S2354" s="4">
        <v>0</v>
      </c>
      <c r="T2354" s="4">
        <v>0</v>
      </c>
      <c r="U2354" s="153">
        <v>40275</v>
      </c>
      <c r="V2354" s="283">
        <v>1</v>
      </c>
      <c r="W2354" s="20">
        <v>20</v>
      </c>
      <c r="X2354" s="437" t="str">
        <f t="shared" si="272"/>
        <v>OK</v>
      </c>
      <c r="Y2354" s="334">
        <f t="shared" si="275"/>
        <v>0</v>
      </c>
      <c r="Z2354" s="122" t="str">
        <f t="shared" si="274"/>
        <v>White - 2213</v>
      </c>
      <c r="AA2354" s="75">
        <v>40276</v>
      </c>
      <c r="AB2354" s="317">
        <f>+SUM(W2354:W2362)</f>
        <v>116</v>
      </c>
      <c r="AC2354" s="147">
        <f t="shared" si="276"/>
        <v>2</v>
      </c>
      <c r="AD2354" s="20" t="str">
        <f t="shared" si="273"/>
        <v>OK</v>
      </c>
      <c r="AE2354" s="20"/>
      <c r="AF2354" s="20" t="e">
        <f>IF(#REF!="","",AA2354-#REF!)</f>
        <v>#REF!</v>
      </c>
      <c r="AG2354" s="97"/>
      <c r="AH2354" s="62"/>
      <c r="AI2354" s="289">
        <v>40232</v>
      </c>
      <c r="AJ2354" s="174" t="s">
        <v>100</v>
      </c>
    </row>
    <row r="2355" spans="1:36" s="32" customFormat="1" hidden="1" outlineLevel="1" x14ac:dyDescent="0.2">
      <c r="A2355"/>
      <c r="B2355" s="20">
        <v>2</v>
      </c>
      <c r="C2355" s="383">
        <v>2</v>
      </c>
      <c r="D2355" s="20" t="s">
        <v>68</v>
      </c>
      <c r="E2355" s="153">
        <v>40274</v>
      </c>
      <c r="F2355" s="91"/>
      <c r="G2355" s="20">
        <v>2</v>
      </c>
      <c r="H2355" s="20">
        <v>2</v>
      </c>
      <c r="I2355" s="20">
        <v>2</v>
      </c>
      <c r="J2355" s="20">
        <v>2</v>
      </c>
      <c r="K2355" s="20">
        <v>0</v>
      </c>
      <c r="L2355" s="156">
        <v>40275</v>
      </c>
      <c r="M2355" s="92"/>
      <c r="N2355" s="19">
        <v>2</v>
      </c>
      <c r="O2355" s="20">
        <v>2</v>
      </c>
      <c r="P2355" s="20">
        <v>2</v>
      </c>
      <c r="Q2355" s="20">
        <v>0</v>
      </c>
      <c r="R2355" s="20">
        <v>2</v>
      </c>
      <c r="S2355" s="4">
        <v>0</v>
      </c>
      <c r="T2355" s="4">
        <v>0</v>
      </c>
      <c r="U2355" s="153">
        <v>40275</v>
      </c>
      <c r="V2355" s="283">
        <v>2</v>
      </c>
      <c r="W2355" s="20">
        <v>2</v>
      </c>
      <c r="X2355" s="437" t="str">
        <f t="shared" si="272"/>
        <v>OK</v>
      </c>
      <c r="Y2355" s="334">
        <f t="shared" si="275"/>
        <v>0</v>
      </c>
      <c r="Z2355" s="122" t="str">
        <f t="shared" si="274"/>
        <v>Green - 2214</v>
      </c>
      <c r="AA2355" s="75">
        <v>40276</v>
      </c>
      <c r="AB2355" s="318"/>
      <c r="AC2355" s="147">
        <f t="shared" si="276"/>
        <v>2</v>
      </c>
      <c r="AD2355" s="20" t="str">
        <f t="shared" si="273"/>
        <v>OK</v>
      </c>
      <c r="AE2355" s="20"/>
      <c r="AF2355" s="20" t="e">
        <f>IF(#REF!="","",AA2355-#REF!)</f>
        <v>#REF!</v>
      </c>
      <c r="AG2355" s="97"/>
      <c r="AH2355" s="62"/>
      <c r="AI2355" s="289">
        <v>40233</v>
      </c>
      <c r="AJ2355" s="174" t="s">
        <v>100</v>
      </c>
    </row>
    <row r="2356" spans="1:36" s="32" customFormat="1" hidden="1" outlineLevel="1" x14ac:dyDescent="0.2">
      <c r="A2356"/>
      <c r="B2356" s="20">
        <v>3</v>
      </c>
      <c r="C2356" s="383">
        <v>6</v>
      </c>
      <c r="D2356" s="20" t="s">
        <v>69</v>
      </c>
      <c r="E2356" s="153">
        <v>40274</v>
      </c>
      <c r="F2356" s="91"/>
      <c r="G2356" s="20">
        <v>3</v>
      </c>
      <c r="H2356" s="20">
        <v>6</v>
      </c>
      <c r="I2356" s="20">
        <v>6</v>
      </c>
      <c r="J2356" s="20">
        <v>6</v>
      </c>
      <c r="K2356" s="20">
        <v>0</v>
      </c>
      <c r="L2356" s="156">
        <v>40275</v>
      </c>
      <c r="M2356" s="92"/>
      <c r="N2356" s="19">
        <v>3</v>
      </c>
      <c r="O2356" s="20">
        <v>6</v>
      </c>
      <c r="P2356" s="20">
        <v>6</v>
      </c>
      <c r="Q2356" s="20">
        <v>0</v>
      </c>
      <c r="R2356" s="20">
        <v>6</v>
      </c>
      <c r="S2356" s="4">
        <v>0</v>
      </c>
      <c r="T2356" s="4">
        <v>0</v>
      </c>
      <c r="U2356" s="153">
        <v>40275</v>
      </c>
      <c r="V2356" s="283">
        <v>3</v>
      </c>
      <c r="W2356" s="20">
        <v>6</v>
      </c>
      <c r="X2356" s="437" t="str">
        <f t="shared" si="272"/>
        <v>OK</v>
      </c>
      <c r="Y2356" s="334">
        <f t="shared" si="275"/>
        <v>0</v>
      </c>
      <c r="Z2356" s="122" t="str">
        <f t="shared" si="274"/>
        <v>Black - 2215</v>
      </c>
      <c r="AA2356" s="75">
        <v>40276</v>
      </c>
      <c r="AB2356" s="318"/>
      <c r="AC2356" s="147">
        <f t="shared" si="276"/>
        <v>2</v>
      </c>
      <c r="AD2356" s="20" t="str">
        <f t="shared" si="273"/>
        <v>OK</v>
      </c>
      <c r="AE2356" s="20"/>
      <c r="AF2356" s="20" t="e">
        <f>IF(#REF!="","",AA2356-#REF!)</f>
        <v>#REF!</v>
      </c>
      <c r="AG2356" s="97"/>
      <c r="AH2356" s="62"/>
      <c r="AI2356" s="289">
        <v>40234</v>
      </c>
      <c r="AJ2356" s="174" t="s">
        <v>100</v>
      </c>
    </row>
    <row r="2357" spans="1:36" s="32" customFormat="1" hidden="1" outlineLevel="1" x14ac:dyDescent="0.2">
      <c r="A2357"/>
      <c r="B2357" s="20">
        <v>4</v>
      </c>
      <c r="C2357" s="383">
        <v>13</v>
      </c>
      <c r="D2357" s="20" t="s">
        <v>72</v>
      </c>
      <c r="E2357" s="153">
        <v>40274</v>
      </c>
      <c r="F2357" s="91"/>
      <c r="G2357" s="20">
        <v>4</v>
      </c>
      <c r="H2357" s="20">
        <v>13</v>
      </c>
      <c r="I2357" s="20">
        <v>13</v>
      </c>
      <c r="J2357" s="20">
        <v>13</v>
      </c>
      <c r="K2357" s="20">
        <v>0</v>
      </c>
      <c r="L2357" s="156">
        <v>40275</v>
      </c>
      <c r="M2357" s="92"/>
      <c r="N2357" s="19">
        <v>4</v>
      </c>
      <c r="O2357" s="20">
        <v>13</v>
      </c>
      <c r="P2357" s="20">
        <v>13</v>
      </c>
      <c r="Q2357" s="20">
        <v>0</v>
      </c>
      <c r="R2357" s="20">
        <v>13</v>
      </c>
      <c r="S2357" s="4">
        <v>0</v>
      </c>
      <c r="T2357" s="4">
        <v>0</v>
      </c>
      <c r="U2357" s="153">
        <v>40275</v>
      </c>
      <c r="V2357" s="283">
        <v>4</v>
      </c>
      <c r="W2357" s="20">
        <v>13</v>
      </c>
      <c r="X2357" s="437" t="str">
        <f t="shared" si="272"/>
        <v>OK</v>
      </c>
      <c r="Y2357" s="334">
        <f t="shared" si="275"/>
        <v>0</v>
      </c>
      <c r="Z2357" s="122" t="str">
        <f t="shared" si="274"/>
        <v>Credial - 2227</v>
      </c>
      <c r="AA2357" s="75">
        <v>40276</v>
      </c>
      <c r="AB2357" s="318"/>
      <c r="AC2357" s="147">
        <f t="shared" si="276"/>
        <v>2</v>
      </c>
      <c r="AD2357" s="20" t="str">
        <f t="shared" si="273"/>
        <v>OK</v>
      </c>
      <c r="AE2357" s="20"/>
      <c r="AF2357" s="20" t="e">
        <f>IF(#REF!="","",AA2357-#REF!)</f>
        <v>#REF!</v>
      </c>
      <c r="AG2357" s="97"/>
      <c r="AH2357" s="62"/>
      <c r="AI2357" s="289">
        <v>40235</v>
      </c>
      <c r="AJ2357" s="174" t="s">
        <v>100</v>
      </c>
    </row>
    <row r="2358" spans="1:36" s="32" customFormat="1" hidden="1" outlineLevel="1" x14ac:dyDescent="0.2">
      <c r="A2358"/>
      <c r="B2358" s="20">
        <v>5</v>
      </c>
      <c r="C2358" s="383">
        <v>40</v>
      </c>
      <c r="D2358" s="20" t="s">
        <v>73</v>
      </c>
      <c r="E2358" s="153">
        <v>40274</v>
      </c>
      <c r="F2358" s="91"/>
      <c r="G2358" s="20">
        <v>5</v>
      </c>
      <c r="H2358" s="20">
        <v>40</v>
      </c>
      <c r="I2358" s="20">
        <v>40</v>
      </c>
      <c r="J2358" s="20">
        <v>40</v>
      </c>
      <c r="K2358" s="20">
        <v>0</v>
      </c>
      <c r="L2358" s="156">
        <v>40275</v>
      </c>
      <c r="M2358" s="92"/>
      <c r="N2358" s="19">
        <v>5</v>
      </c>
      <c r="O2358" s="20">
        <v>40</v>
      </c>
      <c r="P2358" s="20">
        <v>40</v>
      </c>
      <c r="Q2358" s="20">
        <v>0</v>
      </c>
      <c r="R2358" s="20">
        <v>40</v>
      </c>
      <c r="S2358" s="4">
        <v>0</v>
      </c>
      <c r="T2358" s="4">
        <v>0</v>
      </c>
      <c r="U2358" s="153">
        <v>40275</v>
      </c>
      <c r="V2358" s="283">
        <v>5</v>
      </c>
      <c r="W2358" s="20">
        <v>40</v>
      </c>
      <c r="X2358" s="437" t="str">
        <f t="shared" si="272"/>
        <v>OK</v>
      </c>
      <c r="Y2358" s="334">
        <f t="shared" si="275"/>
        <v>0</v>
      </c>
      <c r="Z2358" s="122" t="str">
        <f t="shared" si="274"/>
        <v>Ikea - 2228</v>
      </c>
      <c r="AA2358" s="75">
        <v>40276</v>
      </c>
      <c r="AB2358" s="318"/>
      <c r="AC2358" s="147">
        <f t="shared" si="276"/>
        <v>2</v>
      </c>
      <c r="AD2358" s="20" t="str">
        <f t="shared" si="273"/>
        <v>OK</v>
      </c>
      <c r="AE2358" s="20"/>
      <c r="AF2358" s="20" t="e">
        <f>IF(#REF!="","",AA2358-#REF!)</f>
        <v>#REF!</v>
      </c>
      <c r="AG2358" s="97"/>
      <c r="AH2358" s="62"/>
      <c r="AI2358" s="289">
        <v>40236</v>
      </c>
      <c r="AJ2358" s="174" t="s">
        <v>100</v>
      </c>
    </row>
    <row r="2359" spans="1:36" s="32" customFormat="1" hidden="1" outlineLevel="1" x14ac:dyDescent="0.2">
      <c r="A2359"/>
      <c r="B2359" s="20">
        <v>6</v>
      </c>
      <c r="C2359" s="383">
        <v>1</v>
      </c>
      <c r="D2359" s="20" t="s">
        <v>79</v>
      </c>
      <c r="E2359" s="153">
        <v>40274</v>
      </c>
      <c r="F2359" s="91"/>
      <c r="G2359" s="20">
        <v>6</v>
      </c>
      <c r="H2359" s="20">
        <v>1</v>
      </c>
      <c r="I2359" s="20">
        <v>1</v>
      </c>
      <c r="J2359" s="20">
        <v>1</v>
      </c>
      <c r="K2359" s="20">
        <v>0</v>
      </c>
      <c r="L2359" s="156">
        <v>40275</v>
      </c>
      <c r="M2359" s="92"/>
      <c r="N2359" s="19">
        <v>6</v>
      </c>
      <c r="O2359" s="20">
        <v>1</v>
      </c>
      <c r="P2359" s="20">
        <v>1</v>
      </c>
      <c r="Q2359" s="20">
        <v>0</v>
      </c>
      <c r="R2359" s="20">
        <v>1</v>
      </c>
      <c r="S2359" s="4">
        <v>0</v>
      </c>
      <c r="T2359" s="4">
        <v>0</v>
      </c>
      <c r="U2359" s="153">
        <v>40275</v>
      </c>
      <c r="V2359" s="283">
        <v>6</v>
      </c>
      <c r="W2359" s="20">
        <v>1</v>
      </c>
      <c r="X2359" s="437" t="str">
        <f t="shared" si="272"/>
        <v>OK</v>
      </c>
      <c r="Y2359" s="334">
        <f t="shared" si="275"/>
        <v>0</v>
      </c>
      <c r="Z2359" s="122" t="str">
        <f t="shared" si="274"/>
        <v>Moviflor - 2229</v>
      </c>
      <c r="AA2359" s="75">
        <v>40276</v>
      </c>
      <c r="AB2359" s="318"/>
      <c r="AC2359" s="147">
        <f t="shared" si="276"/>
        <v>2</v>
      </c>
      <c r="AD2359" s="20" t="str">
        <f t="shared" si="273"/>
        <v>OK</v>
      </c>
      <c r="AE2359" s="20"/>
      <c r="AF2359" s="20" t="e">
        <f>IF(#REF!="","",AA2359-#REF!)</f>
        <v>#REF!</v>
      </c>
      <c r="AG2359" s="97"/>
      <c r="AH2359" s="62"/>
      <c r="AI2359" s="289">
        <v>40237</v>
      </c>
      <c r="AJ2359" s="174" t="s">
        <v>100</v>
      </c>
    </row>
    <row r="2360" spans="1:36" s="32" customFormat="1" hidden="1" outlineLevel="1" x14ac:dyDescent="0.2">
      <c r="A2360"/>
      <c r="B2360" s="20">
        <v>7</v>
      </c>
      <c r="C2360" s="383">
        <v>28</v>
      </c>
      <c r="D2360" s="20" t="s">
        <v>74</v>
      </c>
      <c r="E2360" s="153">
        <v>40274</v>
      </c>
      <c r="F2360" s="91"/>
      <c r="G2360" s="20">
        <v>7</v>
      </c>
      <c r="H2360" s="20">
        <v>28</v>
      </c>
      <c r="I2360" s="20">
        <v>28</v>
      </c>
      <c r="J2360" s="20">
        <v>28</v>
      </c>
      <c r="K2360" s="20">
        <v>0</v>
      </c>
      <c r="L2360" s="156">
        <v>40275</v>
      </c>
      <c r="M2360" s="92"/>
      <c r="N2360" s="19">
        <v>7</v>
      </c>
      <c r="O2360" s="20">
        <v>28</v>
      </c>
      <c r="P2360" s="20">
        <v>28</v>
      </c>
      <c r="Q2360" s="20">
        <v>0</v>
      </c>
      <c r="R2360" s="20">
        <v>28</v>
      </c>
      <c r="S2360" s="4">
        <v>0</v>
      </c>
      <c r="T2360" s="4">
        <v>0</v>
      </c>
      <c r="U2360" s="153">
        <v>40275</v>
      </c>
      <c r="V2360" s="283">
        <v>7</v>
      </c>
      <c r="W2360" s="20">
        <v>28</v>
      </c>
      <c r="X2360" s="437" t="str">
        <f t="shared" si="272"/>
        <v>OK</v>
      </c>
      <c r="Y2360" s="334">
        <f t="shared" si="275"/>
        <v>0</v>
      </c>
      <c r="Z2360" s="122" t="str">
        <f t="shared" si="274"/>
        <v>Conforama - 2230</v>
      </c>
      <c r="AA2360" s="75">
        <v>40276</v>
      </c>
      <c r="AB2360" s="318"/>
      <c r="AC2360" s="147">
        <f t="shared" si="276"/>
        <v>2</v>
      </c>
      <c r="AD2360" s="20" t="str">
        <f t="shared" si="273"/>
        <v>OK</v>
      </c>
      <c r="AE2360" s="20"/>
      <c r="AF2360" s="20" t="e">
        <f>IF(#REF!="","",AA2360-#REF!)</f>
        <v>#REF!</v>
      </c>
      <c r="AG2360" s="97"/>
      <c r="AH2360" s="62"/>
      <c r="AI2360" s="289">
        <v>40238</v>
      </c>
      <c r="AJ2360" s="174" t="s">
        <v>100</v>
      </c>
    </row>
    <row r="2361" spans="1:36" s="32" customFormat="1" hidden="1" outlineLevel="1" x14ac:dyDescent="0.2">
      <c r="A2361"/>
      <c r="B2361" s="20">
        <v>8</v>
      </c>
      <c r="C2361" s="383">
        <v>5</v>
      </c>
      <c r="D2361" s="20" t="s">
        <v>75</v>
      </c>
      <c r="E2361" s="153">
        <v>40274</v>
      </c>
      <c r="F2361" s="91"/>
      <c r="G2361" s="20">
        <v>8</v>
      </c>
      <c r="H2361" s="20">
        <v>5</v>
      </c>
      <c r="I2361" s="20">
        <v>5</v>
      </c>
      <c r="J2361" s="20">
        <v>5</v>
      </c>
      <c r="K2361" s="20">
        <v>0</v>
      </c>
      <c r="L2361" s="156">
        <v>40275</v>
      </c>
      <c r="M2361" s="92"/>
      <c r="N2361" s="19">
        <v>8</v>
      </c>
      <c r="O2361" s="20">
        <v>5</v>
      </c>
      <c r="P2361" s="20">
        <v>5</v>
      </c>
      <c r="Q2361" s="20">
        <v>0</v>
      </c>
      <c r="R2361" s="20">
        <v>5</v>
      </c>
      <c r="S2361" s="4">
        <v>0</v>
      </c>
      <c r="T2361" s="4">
        <v>0</v>
      </c>
      <c r="U2361" s="153">
        <v>40275</v>
      </c>
      <c r="V2361" s="283">
        <v>8</v>
      </c>
      <c r="W2361" s="20">
        <v>5</v>
      </c>
      <c r="X2361" s="437" t="str">
        <f t="shared" si="272"/>
        <v>OK</v>
      </c>
      <c r="Y2361" s="334">
        <f t="shared" si="275"/>
        <v>0</v>
      </c>
      <c r="Z2361" s="122" t="str">
        <f t="shared" si="274"/>
        <v>Euronics - 2231</v>
      </c>
      <c r="AA2361" s="75">
        <v>40276</v>
      </c>
      <c r="AB2361" s="318"/>
      <c r="AC2361" s="147">
        <f t="shared" si="276"/>
        <v>2</v>
      </c>
      <c r="AD2361" s="20" t="str">
        <f t="shared" si="273"/>
        <v>OK</v>
      </c>
      <c r="AE2361" s="20"/>
      <c r="AF2361" s="20" t="e">
        <f>IF(#REF!="","",AA2361-#REF!)</f>
        <v>#REF!</v>
      </c>
      <c r="AG2361" s="97"/>
      <c r="AH2361" s="62"/>
      <c r="AI2361" s="289">
        <v>40239</v>
      </c>
      <c r="AJ2361" s="174" t="s">
        <v>100</v>
      </c>
    </row>
    <row r="2362" spans="1:36" s="32" customFormat="1" hidden="1" outlineLevel="1" x14ac:dyDescent="0.2">
      <c r="A2362"/>
      <c r="B2362" s="21">
        <v>9</v>
      </c>
      <c r="C2362" s="404">
        <v>1</v>
      </c>
      <c r="D2362" s="21" t="s">
        <v>76</v>
      </c>
      <c r="E2362" s="153">
        <v>40274</v>
      </c>
      <c r="F2362" s="91"/>
      <c r="G2362" s="21">
        <v>9</v>
      </c>
      <c r="H2362" s="21">
        <v>1</v>
      </c>
      <c r="I2362" s="21">
        <v>1</v>
      </c>
      <c r="J2362" s="21">
        <v>1</v>
      </c>
      <c r="K2362" s="21">
        <v>0</v>
      </c>
      <c r="L2362" s="157">
        <v>40275</v>
      </c>
      <c r="M2362" s="92"/>
      <c r="N2362" s="22">
        <v>9</v>
      </c>
      <c r="O2362" s="21">
        <v>1</v>
      </c>
      <c r="P2362" s="21">
        <v>1</v>
      </c>
      <c r="Q2362" s="21">
        <v>0</v>
      </c>
      <c r="R2362" s="21">
        <v>1</v>
      </c>
      <c r="S2362" s="14">
        <v>0</v>
      </c>
      <c r="T2362" s="14">
        <v>0</v>
      </c>
      <c r="U2362" s="153">
        <v>40275</v>
      </c>
      <c r="V2362" s="284">
        <v>9</v>
      </c>
      <c r="W2362" s="21">
        <v>1</v>
      </c>
      <c r="X2362" s="437" t="str">
        <f t="shared" si="272"/>
        <v>OK</v>
      </c>
      <c r="Y2362" s="334">
        <f t="shared" si="275"/>
        <v>0</v>
      </c>
      <c r="Z2362" s="21" t="str">
        <f t="shared" si="274"/>
        <v>Tien 21 - 2232</v>
      </c>
      <c r="AA2362" s="75">
        <v>40276</v>
      </c>
      <c r="AB2362" s="319"/>
      <c r="AC2362" s="147">
        <f t="shared" si="276"/>
        <v>2</v>
      </c>
      <c r="AD2362" s="20" t="str">
        <f t="shared" si="273"/>
        <v>OK</v>
      </c>
      <c r="AE2362" s="20"/>
      <c r="AF2362" s="20" t="e">
        <f>IF(#REF!="","",AA2362-#REF!)</f>
        <v>#REF!</v>
      </c>
      <c r="AG2362" s="97"/>
      <c r="AH2362" s="62"/>
      <c r="AI2362" s="289">
        <v>40240</v>
      </c>
      <c r="AJ2362" s="174" t="s">
        <v>100</v>
      </c>
    </row>
    <row r="2363" spans="1:36" s="32" customFormat="1" hidden="1" outlineLevel="1" x14ac:dyDescent="0.2">
      <c r="A2363"/>
      <c r="B2363" s="20">
        <v>1</v>
      </c>
      <c r="C2363" s="383">
        <v>34</v>
      </c>
      <c r="D2363" s="20" t="s">
        <v>67</v>
      </c>
      <c r="E2363" s="153">
        <v>40281</v>
      </c>
      <c r="F2363" s="91"/>
      <c r="G2363" s="19">
        <v>1</v>
      </c>
      <c r="H2363" s="20">
        <v>34</v>
      </c>
      <c r="I2363" s="20">
        <v>34</v>
      </c>
      <c r="J2363" s="20">
        <v>34</v>
      </c>
      <c r="K2363" s="20">
        <v>0</v>
      </c>
      <c r="L2363" s="156">
        <v>40282</v>
      </c>
      <c r="M2363" s="92"/>
      <c r="N2363" s="19">
        <v>1</v>
      </c>
      <c r="O2363" s="20">
        <v>34</v>
      </c>
      <c r="P2363" s="20">
        <v>34</v>
      </c>
      <c r="Q2363" s="20">
        <v>0</v>
      </c>
      <c r="R2363" s="20">
        <v>34</v>
      </c>
      <c r="S2363" s="4">
        <v>0</v>
      </c>
      <c r="T2363" s="4">
        <v>0</v>
      </c>
      <c r="U2363" s="153">
        <v>40282</v>
      </c>
      <c r="V2363" s="283">
        <v>1</v>
      </c>
      <c r="W2363" s="20">
        <v>34</v>
      </c>
      <c r="X2363" s="437" t="str">
        <f t="shared" si="272"/>
        <v>OK</v>
      </c>
      <c r="Y2363" s="334">
        <f t="shared" si="275"/>
        <v>0</v>
      </c>
      <c r="Z2363" s="122" t="str">
        <f t="shared" si="274"/>
        <v>White - 2213</v>
      </c>
      <c r="AA2363" s="75">
        <v>40283</v>
      </c>
      <c r="AB2363" s="317">
        <f>+SUM(W2363:W2371)</f>
        <v>456</v>
      </c>
      <c r="AC2363" s="147">
        <f t="shared" si="276"/>
        <v>2</v>
      </c>
      <c r="AD2363" s="20" t="str">
        <f t="shared" ref="AD2363:AD2372" si="277">IF(AA2363&gt;0,"OK","Pendente")</f>
        <v>OK</v>
      </c>
      <c r="AE2363" s="20"/>
      <c r="AF2363" s="20" t="e">
        <f>IF(#REF!="","",AA2363-#REF!)</f>
        <v>#REF!</v>
      </c>
      <c r="AG2363" s="97"/>
      <c r="AH2363" s="62"/>
      <c r="AI2363" s="289">
        <v>40241</v>
      </c>
      <c r="AJ2363" s="174" t="s">
        <v>100</v>
      </c>
    </row>
    <row r="2364" spans="1:36" s="32" customFormat="1" hidden="1" outlineLevel="1" x14ac:dyDescent="0.2">
      <c r="A2364"/>
      <c r="B2364" s="20">
        <v>2</v>
      </c>
      <c r="C2364" s="383">
        <v>9</v>
      </c>
      <c r="D2364" s="20" t="s">
        <v>68</v>
      </c>
      <c r="E2364" s="153">
        <v>40281</v>
      </c>
      <c r="F2364" s="91"/>
      <c r="G2364" s="19">
        <v>2</v>
      </c>
      <c r="H2364" s="20">
        <v>9</v>
      </c>
      <c r="I2364" s="20">
        <v>9</v>
      </c>
      <c r="J2364" s="20">
        <v>9</v>
      </c>
      <c r="K2364" s="20">
        <v>0</v>
      </c>
      <c r="L2364" s="156">
        <v>40282</v>
      </c>
      <c r="M2364" s="92"/>
      <c r="N2364" s="19">
        <v>2</v>
      </c>
      <c r="O2364" s="20">
        <v>9</v>
      </c>
      <c r="P2364" s="20">
        <v>9</v>
      </c>
      <c r="Q2364" s="20">
        <v>0</v>
      </c>
      <c r="R2364" s="20">
        <v>9</v>
      </c>
      <c r="S2364" s="4">
        <v>0</v>
      </c>
      <c r="T2364" s="4">
        <v>0</v>
      </c>
      <c r="U2364" s="153">
        <v>40282</v>
      </c>
      <c r="V2364" s="283">
        <v>2</v>
      </c>
      <c r="W2364" s="20">
        <v>9</v>
      </c>
      <c r="X2364" s="437" t="str">
        <f t="shared" si="272"/>
        <v>OK</v>
      </c>
      <c r="Y2364" s="334">
        <f t="shared" si="275"/>
        <v>0</v>
      </c>
      <c r="Z2364" s="122" t="str">
        <f t="shared" si="274"/>
        <v>Green - 2214</v>
      </c>
      <c r="AA2364" s="75">
        <v>40283</v>
      </c>
      <c r="AB2364" s="318"/>
      <c r="AC2364" s="147">
        <f t="shared" si="276"/>
        <v>2</v>
      </c>
      <c r="AD2364" s="20" t="str">
        <f t="shared" si="277"/>
        <v>OK</v>
      </c>
      <c r="AE2364" s="20"/>
      <c r="AF2364" s="20" t="e">
        <f>IF(#REF!="","",AA2364-#REF!)</f>
        <v>#REF!</v>
      </c>
      <c r="AG2364" s="97"/>
      <c r="AH2364" s="62"/>
      <c r="AI2364" s="289">
        <v>40242</v>
      </c>
      <c r="AJ2364" s="174" t="s">
        <v>100</v>
      </c>
    </row>
    <row r="2365" spans="1:36" s="32" customFormat="1" hidden="1" outlineLevel="1" x14ac:dyDescent="0.2">
      <c r="A2365"/>
      <c r="B2365" s="20">
        <v>3</v>
      </c>
      <c r="C2365" s="383">
        <v>13</v>
      </c>
      <c r="D2365" s="20" t="s">
        <v>69</v>
      </c>
      <c r="E2365" s="153">
        <v>40281</v>
      </c>
      <c r="F2365" s="91"/>
      <c r="G2365" s="19">
        <v>3</v>
      </c>
      <c r="H2365" s="20">
        <v>13</v>
      </c>
      <c r="I2365" s="20">
        <v>13</v>
      </c>
      <c r="J2365" s="20">
        <v>13</v>
      </c>
      <c r="K2365" s="20">
        <v>0</v>
      </c>
      <c r="L2365" s="156">
        <v>40282</v>
      </c>
      <c r="M2365" s="92"/>
      <c r="N2365" s="19">
        <v>3</v>
      </c>
      <c r="O2365" s="20">
        <v>13</v>
      </c>
      <c r="P2365" s="20">
        <v>13</v>
      </c>
      <c r="Q2365" s="20">
        <v>0</v>
      </c>
      <c r="R2365" s="20">
        <v>13</v>
      </c>
      <c r="S2365" s="4">
        <v>0</v>
      </c>
      <c r="T2365" s="4">
        <v>0</v>
      </c>
      <c r="U2365" s="153">
        <v>40282</v>
      </c>
      <c r="V2365" s="283">
        <v>3</v>
      </c>
      <c r="W2365" s="20">
        <v>13</v>
      </c>
      <c r="X2365" s="437" t="str">
        <f t="shared" si="272"/>
        <v>OK</v>
      </c>
      <c r="Y2365" s="334">
        <f t="shared" si="275"/>
        <v>0</v>
      </c>
      <c r="Z2365" s="122" t="str">
        <f t="shared" si="274"/>
        <v>Black - 2215</v>
      </c>
      <c r="AA2365" s="75">
        <v>40283</v>
      </c>
      <c r="AB2365" s="318"/>
      <c r="AC2365" s="147">
        <f t="shared" si="276"/>
        <v>2</v>
      </c>
      <c r="AD2365" s="20" t="str">
        <f t="shared" si="277"/>
        <v>OK</v>
      </c>
      <c r="AE2365" s="20"/>
      <c r="AF2365" s="20" t="e">
        <f>IF(#REF!="","",AA2365-#REF!)</f>
        <v>#REF!</v>
      </c>
      <c r="AG2365" s="97"/>
      <c r="AH2365" s="62"/>
      <c r="AI2365" s="289">
        <v>40243</v>
      </c>
      <c r="AJ2365" s="174" t="s">
        <v>100</v>
      </c>
    </row>
    <row r="2366" spans="1:36" s="32" customFormat="1" hidden="1" outlineLevel="1" x14ac:dyDescent="0.2">
      <c r="A2366"/>
      <c r="B2366" s="20">
        <v>4</v>
      </c>
      <c r="C2366" s="383">
        <v>34</v>
      </c>
      <c r="D2366" s="20" t="s">
        <v>72</v>
      </c>
      <c r="E2366" s="153">
        <v>40281</v>
      </c>
      <c r="F2366" s="91"/>
      <c r="G2366" s="19">
        <v>4</v>
      </c>
      <c r="H2366" s="20">
        <v>34</v>
      </c>
      <c r="I2366" s="20">
        <v>34</v>
      </c>
      <c r="J2366" s="20">
        <v>34</v>
      </c>
      <c r="K2366" s="20">
        <v>0</v>
      </c>
      <c r="L2366" s="156">
        <v>40282</v>
      </c>
      <c r="M2366" s="92"/>
      <c r="N2366" s="19">
        <v>4</v>
      </c>
      <c r="O2366" s="20">
        <v>34</v>
      </c>
      <c r="P2366" s="20">
        <v>34</v>
      </c>
      <c r="Q2366" s="20">
        <v>0</v>
      </c>
      <c r="R2366" s="20">
        <v>34</v>
      </c>
      <c r="S2366" s="4">
        <v>0</v>
      </c>
      <c r="T2366" s="4">
        <v>0</v>
      </c>
      <c r="U2366" s="153">
        <v>40282</v>
      </c>
      <c r="V2366" s="283">
        <v>4</v>
      </c>
      <c r="W2366" s="20">
        <v>34</v>
      </c>
      <c r="X2366" s="437" t="str">
        <f t="shared" si="272"/>
        <v>OK</v>
      </c>
      <c r="Y2366" s="334">
        <f t="shared" si="275"/>
        <v>0</v>
      </c>
      <c r="Z2366" s="122" t="str">
        <f t="shared" si="274"/>
        <v>Credial - 2227</v>
      </c>
      <c r="AA2366" s="75">
        <v>40283</v>
      </c>
      <c r="AB2366" s="318"/>
      <c r="AC2366" s="147">
        <f t="shared" si="276"/>
        <v>2</v>
      </c>
      <c r="AD2366" s="20" t="str">
        <f t="shared" si="277"/>
        <v>OK</v>
      </c>
      <c r="AE2366" s="20"/>
      <c r="AF2366" s="20" t="e">
        <f>IF(#REF!="","",AA2366-#REF!)</f>
        <v>#REF!</v>
      </c>
      <c r="AG2366" s="97"/>
      <c r="AH2366" s="62"/>
      <c r="AI2366" s="289">
        <v>40244</v>
      </c>
      <c r="AJ2366" s="174" t="s">
        <v>100</v>
      </c>
    </row>
    <row r="2367" spans="1:36" s="32" customFormat="1" hidden="1" outlineLevel="1" x14ac:dyDescent="0.2">
      <c r="A2367"/>
      <c r="B2367" s="20">
        <v>5</v>
      </c>
      <c r="C2367" s="383">
        <v>263</v>
      </c>
      <c r="D2367" s="20" t="s">
        <v>73</v>
      </c>
      <c r="E2367" s="153">
        <v>40281</v>
      </c>
      <c r="F2367" s="91"/>
      <c r="G2367" s="19">
        <v>5</v>
      </c>
      <c r="H2367" s="20">
        <v>263</v>
      </c>
      <c r="I2367" s="20">
        <v>263</v>
      </c>
      <c r="J2367" s="20">
        <v>263</v>
      </c>
      <c r="K2367" s="20">
        <v>0</v>
      </c>
      <c r="L2367" s="156">
        <v>40282</v>
      </c>
      <c r="M2367" s="92"/>
      <c r="N2367" s="19">
        <v>5</v>
      </c>
      <c r="O2367" s="20">
        <v>263</v>
      </c>
      <c r="P2367" s="20">
        <v>263</v>
      </c>
      <c r="Q2367" s="20">
        <v>0</v>
      </c>
      <c r="R2367" s="20">
        <v>263</v>
      </c>
      <c r="S2367" s="4">
        <v>0</v>
      </c>
      <c r="T2367" s="4">
        <v>0</v>
      </c>
      <c r="U2367" s="153">
        <v>40282</v>
      </c>
      <c r="V2367" s="283">
        <v>5</v>
      </c>
      <c r="W2367" s="20">
        <v>263</v>
      </c>
      <c r="X2367" s="437" t="str">
        <f t="shared" si="272"/>
        <v>OK</v>
      </c>
      <c r="Y2367" s="334">
        <f t="shared" si="275"/>
        <v>0</v>
      </c>
      <c r="Z2367" s="122" t="str">
        <f t="shared" si="274"/>
        <v>Ikea - 2228</v>
      </c>
      <c r="AA2367" s="75">
        <v>40283</v>
      </c>
      <c r="AB2367" s="318"/>
      <c r="AC2367" s="147">
        <f t="shared" si="276"/>
        <v>2</v>
      </c>
      <c r="AD2367" s="20" t="str">
        <f t="shared" si="277"/>
        <v>OK</v>
      </c>
      <c r="AE2367" s="20"/>
      <c r="AF2367" s="20" t="e">
        <f>IF(#REF!="","",AA2367-#REF!)</f>
        <v>#REF!</v>
      </c>
      <c r="AG2367" s="97"/>
      <c r="AH2367" s="62"/>
      <c r="AI2367" s="289">
        <v>40245</v>
      </c>
      <c r="AJ2367" s="174" t="s">
        <v>101</v>
      </c>
    </row>
    <row r="2368" spans="1:36" s="32" customFormat="1" hidden="1" outlineLevel="1" x14ac:dyDescent="0.2">
      <c r="A2368"/>
      <c r="B2368" s="20">
        <v>6</v>
      </c>
      <c r="C2368" s="383">
        <v>2</v>
      </c>
      <c r="D2368" s="20" t="s">
        <v>79</v>
      </c>
      <c r="E2368" s="153">
        <v>40281</v>
      </c>
      <c r="F2368" s="91"/>
      <c r="G2368" s="19">
        <v>6</v>
      </c>
      <c r="H2368" s="20">
        <v>2</v>
      </c>
      <c r="I2368" s="20">
        <v>2</v>
      </c>
      <c r="J2368" s="20">
        <v>2</v>
      </c>
      <c r="K2368" s="20">
        <v>0</v>
      </c>
      <c r="L2368" s="156">
        <v>40282</v>
      </c>
      <c r="M2368" s="92"/>
      <c r="N2368" s="19">
        <v>6</v>
      </c>
      <c r="O2368" s="20">
        <v>2</v>
      </c>
      <c r="P2368" s="20">
        <v>2</v>
      </c>
      <c r="Q2368" s="20">
        <v>0</v>
      </c>
      <c r="R2368" s="20">
        <v>2</v>
      </c>
      <c r="S2368" s="4">
        <v>0</v>
      </c>
      <c r="T2368" s="4">
        <v>0</v>
      </c>
      <c r="U2368" s="153">
        <v>40282</v>
      </c>
      <c r="V2368" s="283">
        <v>6</v>
      </c>
      <c r="W2368" s="20">
        <v>2</v>
      </c>
      <c r="X2368" s="437" t="str">
        <f t="shared" si="272"/>
        <v>OK</v>
      </c>
      <c r="Y2368" s="334">
        <f t="shared" si="275"/>
        <v>0</v>
      </c>
      <c r="Z2368" s="122" t="str">
        <f t="shared" si="274"/>
        <v>Moviflor - 2229</v>
      </c>
      <c r="AA2368" s="75">
        <v>40283</v>
      </c>
      <c r="AB2368" s="318"/>
      <c r="AC2368" s="147">
        <f t="shared" si="276"/>
        <v>2</v>
      </c>
      <c r="AD2368" s="20" t="str">
        <f t="shared" si="277"/>
        <v>OK</v>
      </c>
      <c r="AE2368" s="20"/>
      <c r="AF2368" s="20" t="e">
        <f>IF(#REF!="","",AA2368-#REF!)</f>
        <v>#REF!</v>
      </c>
      <c r="AG2368" s="97"/>
      <c r="AH2368" s="62"/>
      <c r="AI2368" s="289">
        <v>40246</v>
      </c>
      <c r="AJ2368" s="174" t="s">
        <v>101</v>
      </c>
    </row>
    <row r="2369" spans="1:36" s="32" customFormat="1" hidden="1" outlineLevel="1" x14ac:dyDescent="0.2">
      <c r="A2369"/>
      <c r="B2369" s="20">
        <v>7</v>
      </c>
      <c r="C2369" s="383">
        <v>84</v>
      </c>
      <c r="D2369" s="20" t="s">
        <v>74</v>
      </c>
      <c r="E2369" s="153">
        <v>40281</v>
      </c>
      <c r="F2369" s="91"/>
      <c r="G2369" s="19">
        <v>7</v>
      </c>
      <c r="H2369" s="20">
        <v>84</v>
      </c>
      <c r="I2369" s="20">
        <v>84</v>
      </c>
      <c r="J2369" s="20">
        <v>84</v>
      </c>
      <c r="K2369" s="20">
        <v>0</v>
      </c>
      <c r="L2369" s="156">
        <v>40282</v>
      </c>
      <c r="M2369" s="92"/>
      <c r="N2369" s="19">
        <v>7</v>
      </c>
      <c r="O2369" s="20">
        <v>84</v>
      </c>
      <c r="P2369" s="20">
        <v>84</v>
      </c>
      <c r="Q2369" s="20">
        <v>0</v>
      </c>
      <c r="R2369" s="20">
        <v>84</v>
      </c>
      <c r="S2369" s="4">
        <v>0</v>
      </c>
      <c r="T2369" s="4">
        <v>0</v>
      </c>
      <c r="U2369" s="153">
        <v>40282</v>
      </c>
      <c r="V2369" s="283">
        <v>7</v>
      </c>
      <c r="W2369" s="20">
        <v>84</v>
      </c>
      <c r="X2369" s="437" t="str">
        <f t="shared" si="272"/>
        <v>OK</v>
      </c>
      <c r="Y2369" s="334">
        <f t="shared" si="275"/>
        <v>0</v>
      </c>
      <c r="Z2369" s="122" t="str">
        <f t="shared" si="274"/>
        <v>Conforama - 2230</v>
      </c>
      <c r="AA2369" s="75">
        <v>40283</v>
      </c>
      <c r="AB2369" s="318"/>
      <c r="AC2369" s="147">
        <f t="shared" si="276"/>
        <v>2</v>
      </c>
      <c r="AD2369" s="20" t="str">
        <f t="shared" si="277"/>
        <v>OK</v>
      </c>
      <c r="AE2369" s="20"/>
      <c r="AF2369" s="20" t="e">
        <f>IF(#REF!="","",AA2369-#REF!)</f>
        <v>#REF!</v>
      </c>
      <c r="AG2369" s="97"/>
      <c r="AH2369" s="62"/>
      <c r="AI2369" s="289">
        <v>40247</v>
      </c>
      <c r="AJ2369" s="174" t="s">
        <v>101</v>
      </c>
    </row>
    <row r="2370" spans="1:36" s="32" customFormat="1" hidden="1" outlineLevel="1" x14ac:dyDescent="0.2">
      <c r="A2370"/>
      <c r="B2370" s="20">
        <v>8</v>
      </c>
      <c r="C2370" s="383">
        <v>7</v>
      </c>
      <c r="D2370" s="20" t="s">
        <v>75</v>
      </c>
      <c r="E2370" s="153">
        <v>40281</v>
      </c>
      <c r="F2370" s="91"/>
      <c r="G2370" s="19">
        <v>8</v>
      </c>
      <c r="H2370" s="20">
        <v>7</v>
      </c>
      <c r="I2370" s="20">
        <v>7</v>
      </c>
      <c r="J2370" s="20">
        <v>7</v>
      </c>
      <c r="K2370" s="20">
        <v>0</v>
      </c>
      <c r="L2370" s="156">
        <v>40282</v>
      </c>
      <c r="M2370" s="92"/>
      <c r="N2370" s="19">
        <v>8</v>
      </c>
      <c r="O2370" s="20">
        <v>7</v>
      </c>
      <c r="P2370" s="20">
        <v>7</v>
      </c>
      <c r="Q2370" s="20">
        <v>0</v>
      </c>
      <c r="R2370" s="20">
        <v>7</v>
      </c>
      <c r="S2370" s="4">
        <v>0</v>
      </c>
      <c r="T2370" s="4">
        <v>0</v>
      </c>
      <c r="U2370" s="153">
        <v>40282</v>
      </c>
      <c r="V2370" s="283">
        <v>8</v>
      </c>
      <c r="W2370" s="20">
        <v>7</v>
      </c>
      <c r="X2370" s="437" t="str">
        <f t="shared" si="272"/>
        <v>OK</v>
      </c>
      <c r="Y2370" s="334">
        <f t="shared" si="275"/>
        <v>0</v>
      </c>
      <c r="Z2370" s="122" t="str">
        <f t="shared" si="274"/>
        <v>Euronics - 2231</v>
      </c>
      <c r="AA2370" s="75">
        <v>40283</v>
      </c>
      <c r="AB2370" s="318"/>
      <c r="AC2370" s="147">
        <f t="shared" si="276"/>
        <v>2</v>
      </c>
      <c r="AD2370" s="20" t="str">
        <f t="shared" si="277"/>
        <v>OK</v>
      </c>
      <c r="AE2370" s="20"/>
      <c r="AF2370" s="20" t="e">
        <f>IF(#REF!="","",AA2370-#REF!)</f>
        <v>#REF!</v>
      </c>
      <c r="AG2370" s="97"/>
      <c r="AH2370" s="62"/>
      <c r="AI2370" s="289">
        <v>40248</v>
      </c>
      <c r="AJ2370" s="174" t="s">
        <v>101</v>
      </c>
    </row>
    <row r="2371" spans="1:36" s="32" customFormat="1" hidden="1" outlineLevel="1" x14ac:dyDescent="0.2">
      <c r="A2371"/>
      <c r="B2371" s="21">
        <v>9</v>
      </c>
      <c r="C2371" s="404">
        <v>10</v>
      </c>
      <c r="D2371" s="21" t="s">
        <v>76</v>
      </c>
      <c r="E2371" s="153">
        <v>40281</v>
      </c>
      <c r="F2371" s="91"/>
      <c r="G2371" s="22">
        <v>9</v>
      </c>
      <c r="H2371" s="21">
        <v>10</v>
      </c>
      <c r="I2371" s="21">
        <v>10</v>
      </c>
      <c r="J2371" s="21">
        <v>10</v>
      </c>
      <c r="K2371" s="21">
        <v>0</v>
      </c>
      <c r="L2371" s="157">
        <v>40282</v>
      </c>
      <c r="M2371" s="92"/>
      <c r="N2371" s="22">
        <v>9</v>
      </c>
      <c r="O2371" s="21">
        <v>10</v>
      </c>
      <c r="P2371" s="21">
        <v>10</v>
      </c>
      <c r="Q2371" s="21">
        <v>0</v>
      </c>
      <c r="R2371" s="21">
        <v>10</v>
      </c>
      <c r="S2371" s="14">
        <v>0</v>
      </c>
      <c r="T2371" s="14">
        <v>0</v>
      </c>
      <c r="U2371" s="153">
        <v>40282</v>
      </c>
      <c r="V2371" s="284">
        <v>9</v>
      </c>
      <c r="W2371" s="21">
        <v>10</v>
      </c>
      <c r="X2371" s="437" t="str">
        <f t="shared" si="272"/>
        <v>OK</v>
      </c>
      <c r="Y2371" s="334">
        <f t="shared" si="275"/>
        <v>0</v>
      </c>
      <c r="Z2371" s="21" t="str">
        <f t="shared" si="274"/>
        <v>Tien 21 - 2232</v>
      </c>
      <c r="AA2371" s="75">
        <v>40283</v>
      </c>
      <c r="AB2371" s="319"/>
      <c r="AC2371" s="147">
        <f t="shared" si="276"/>
        <v>2</v>
      </c>
      <c r="AD2371" s="20" t="str">
        <f t="shared" si="277"/>
        <v>OK</v>
      </c>
      <c r="AE2371" s="20"/>
      <c r="AF2371" s="20" t="e">
        <f>IF(#REF!="","",AA2371-#REF!)</f>
        <v>#REF!</v>
      </c>
      <c r="AG2371" s="97"/>
      <c r="AH2371" s="62"/>
      <c r="AI2371" s="289">
        <v>40249</v>
      </c>
      <c r="AJ2371" s="174" t="s">
        <v>101</v>
      </c>
    </row>
    <row r="2372" spans="1:36" s="32" customFormat="1" hidden="1" outlineLevel="1" x14ac:dyDescent="0.2">
      <c r="A2372"/>
      <c r="B2372" s="20">
        <v>1</v>
      </c>
      <c r="C2372" s="383">
        <v>9</v>
      </c>
      <c r="D2372" s="20" t="s">
        <v>67</v>
      </c>
      <c r="E2372" s="153">
        <v>40283</v>
      </c>
      <c r="F2372" s="91"/>
      <c r="G2372" s="19">
        <v>1</v>
      </c>
      <c r="H2372" s="20">
        <v>9</v>
      </c>
      <c r="I2372" s="20">
        <v>9</v>
      </c>
      <c r="J2372" s="20">
        <v>9</v>
      </c>
      <c r="K2372" s="20">
        <v>0</v>
      </c>
      <c r="L2372" s="156">
        <v>40284</v>
      </c>
      <c r="M2372" s="92"/>
      <c r="N2372" s="19">
        <v>1</v>
      </c>
      <c r="O2372" s="20">
        <v>9</v>
      </c>
      <c r="P2372" s="20">
        <v>9</v>
      </c>
      <c r="Q2372" s="20">
        <v>0</v>
      </c>
      <c r="R2372" s="20">
        <v>9</v>
      </c>
      <c r="S2372" s="4">
        <v>0</v>
      </c>
      <c r="T2372" s="4">
        <v>0</v>
      </c>
      <c r="U2372" s="153">
        <v>40284</v>
      </c>
      <c r="V2372" s="283">
        <v>1</v>
      </c>
      <c r="W2372" s="20">
        <v>9</v>
      </c>
      <c r="X2372" s="437" t="str">
        <f t="shared" si="272"/>
        <v>OK</v>
      </c>
      <c r="Y2372" s="334">
        <f t="shared" si="275"/>
        <v>0</v>
      </c>
      <c r="Z2372" s="122" t="str">
        <f t="shared" si="274"/>
        <v>White - 2213</v>
      </c>
      <c r="AA2372" s="75">
        <v>40287</v>
      </c>
      <c r="AB2372" s="317">
        <f>+SUM(W2372:W2379)</f>
        <v>193</v>
      </c>
      <c r="AC2372" s="147">
        <f t="shared" si="276"/>
        <v>4</v>
      </c>
      <c r="AD2372" s="20" t="str">
        <f t="shared" si="277"/>
        <v>OK</v>
      </c>
      <c r="AE2372" s="20"/>
      <c r="AF2372" s="20" t="e">
        <f>IF(#REF!="","",AA2372-#REF!)</f>
        <v>#REF!</v>
      </c>
      <c r="AG2372" s="97"/>
      <c r="AH2372" s="62"/>
      <c r="AI2372" s="289">
        <v>40250</v>
      </c>
      <c r="AJ2372" s="174" t="s">
        <v>101</v>
      </c>
    </row>
    <row r="2373" spans="1:36" s="32" customFormat="1" hidden="1" outlineLevel="1" x14ac:dyDescent="0.2">
      <c r="A2373"/>
      <c r="B2373" s="20">
        <v>2</v>
      </c>
      <c r="C2373" s="383">
        <v>2</v>
      </c>
      <c r="D2373" s="20" t="s">
        <v>68</v>
      </c>
      <c r="E2373" s="153">
        <v>40283</v>
      </c>
      <c r="F2373" s="91"/>
      <c r="G2373" s="19">
        <v>2</v>
      </c>
      <c r="H2373" s="20">
        <v>2</v>
      </c>
      <c r="I2373" s="20">
        <v>2</v>
      </c>
      <c r="J2373" s="20">
        <v>2</v>
      </c>
      <c r="K2373" s="20">
        <v>0</v>
      </c>
      <c r="L2373" s="156">
        <v>40284</v>
      </c>
      <c r="M2373" s="92"/>
      <c r="N2373" s="19">
        <v>2</v>
      </c>
      <c r="O2373" s="20">
        <v>2</v>
      </c>
      <c r="P2373" s="20">
        <v>2</v>
      </c>
      <c r="Q2373" s="20">
        <v>0</v>
      </c>
      <c r="R2373" s="20">
        <v>2</v>
      </c>
      <c r="S2373" s="4">
        <v>0</v>
      </c>
      <c r="T2373" s="4">
        <v>0</v>
      </c>
      <c r="U2373" s="153">
        <v>40284</v>
      </c>
      <c r="V2373" s="283">
        <v>2</v>
      </c>
      <c r="W2373" s="20">
        <v>2</v>
      </c>
      <c r="X2373" s="437" t="str">
        <f t="shared" si="272"/>
        <v>OK</v>
      </c>
      <c r="Y2373" s="334">
        <f t="shared" si="275"/>
        <v>0</v>
      </c>
      <c r="Z2373" s="122" t="str">
        <f t="shared" si="274"/>
        <v>Green - 2214</v>
      </c>
      <c r="AA2373" s="75">
        <v>40287</v>
      </c>
      <c r="AB2373" s="318"/>
      <c r="AC2373" s="147">
        <f t="shared" si="276"/>
        <v>4</v>
      </c>
      <c r="AD2373" s="20" t="str">
        <f t="shared" ref="AD2373:AD2390" si="278">IF(AA2373&gt;0,"OK","Pendente")</f>
        <v>OK</v>
      </c>
      <c r="AE2373" s="20"/>
      <c r="AF2373" s="20" t="e">
        <f>IF(#REF!="","",AA2373-#REF!)</f>
        <v>#REF!</v>
      </c>
      <c r="AG2373" s="97"/>
      <c r="AH2373" s="62"/>
      <c r="AI2373" s="289">
        <v>40251</v>
      </c>
      <c r="AJ2373" s="174" t="s">
        <v>101</v>
      </c>
    </row>
    <row r="2374" spans="1:36" s="32" customFormat="1" hidden="1" outlineLevel="1" x14ac:dyDescent="0.2">
      <c r="A2374"/>
      <c r="B2374" s="20">
        <v>3</v>
      </c>
      <c r="C2374" s="383">
        <v>2</v>
      </c>
      <c r="D2374" s="20" t="s">
        <v>69</v>
      </c>
      <c r="E2374" s="153">
        <v>40283</v>
      </c>
      <c r="F2374" s="91"/>
      <c r="G2374" s="19">
        <v>3</v>
      </c>
      <c r="H2374" s="20">
        <v>2</v>
      </c>
      <c r="I2374" s="20">
        <v>2</v>
      </c>
      <c r="J2374" s="20">
        <v>2</v>
      </c>
      <c r="K2374" s="20">
        <v>0</v>
      </c>
      <c r="L2374" s="156">
        <v>40284</v>
      </c>
      <c r="M2374" s="92"/>
      <c r="N2374" s="19">
        <v>3</v>
      </c>
      <c r="O2374" s="20">
        <v>2</v>
      </c>
      <c r="P2374" s="20">
        <v>2</v>
      </c>
      <c r="Q2374" s="20">
        <v>0</v>
      </c>
      <c r="R2374" s="20">
        <v>2</v>
      </c>
      <c r="S2374" s="4">
        <v>0</v>
      </c>
      <c r="T2374" s="4">
        <v>0</v>
      </c>
      <c r="U2374" s="153">
        <v>40284</v>
      </c>
      <c r="V2374" s="283">
        <v>3</v>
      </c>
      <c r="W2374" s="20">
        <v>2</v>
      </c>
      <c r="X2374" s="437" t="str">
        <f t="shared" si="272"/>
        <v>OK</v>
      </c>
      <c r="Y2374" s="334">
        <f t="shared" si="275"/>
        <v>0</v>
      </c>
      <c r="Z2374" s="122" t="str">
        <f t="shared" si="274"/>
        <v>Black - 2215</v>
      </c>
      <c r="AA2374" s="75">
        <v>40287</v>
      </c>
      <c r="AB2374" s="318"/>
      <c r="AC2374" s="147">
        <f t="shared" si="276"/>
        <v>4</v>
      </c>
      <c r="AD2374" s="20" t="str">
        <f t="shared" si="278"/>
        <v>OK</v>
      </c>
      <c r="AE2374" s="20"/>
      <c r="AF2374" s="20" t="e">
        <f>IF(#REF!="","",AA2374-#REF!)</f>
        <v>#REF!</v>
      </c>
      <c r="AG2374" s="97"/>
      <c r="AH2374" s="62"/>
      <c r="AI2374" s="289">
        <v>40252</v>
      </c>
      <c r="AJ2374" s="174" t="s">
        <v>101</v>
      </c>
    </row>
    <row r="2375" spans="1:36" s="32" customFormat="1" hidden="1" outlineLevel="1" x14ac:dyDescent="0.2">
      <c r="A2375"/>
      <c r="B2375" s="20">
        <v>4</v>
      </c>
      <c r="C2375" s="383">
        <v>9</v>
      </c>
      <c r="D2375" s="20" t="s">
        <v>72</v>
      </c>
      <c r="E2375" s="153">
        <v>40283</v>
      </c>
      <c r="F2375" s="91"/>
      <c r="G2375" s="19">
        <v>4</v>
      </c>
      <c r="H2375" s="20">
        <v>9</v>
      </c>
      <c r="I2375" s="20">
        <v>9</v>
      </c>
      <c r="J2375" s="20">
        <v>9</v>
      </c>
      <c r="K2375" s="20">
        <v>0</v>
      </c>
      <c r="L2375" s="156">
        <v>40284</v>
      </c>
      <c r="M2375" s="92"/>
      <c r="N2375" s="19">
        <v>4</v>
      </c>
      <c r="O2375" s="20">
        <v>9</v>
      </c>
      <c r="P2375" s="20">
        <v>9</v>
      </c>
      <c r="Q2375" s="20">
        <v>0</v>
      </c>
      <c r="R2375" s="20">
        <v>9</v>
      </c>
      <c r="S2375" s="4">
        <v>0</v>
      </c>
      <c r="T2375" s="4">
        <v>0</v>
      </c>
      <c r="U2375" s="153">
        <v>40284</v>
      </c>
      <c r="V2375" s="283">
        <v>4</v>
      </c>
      <c r="W2375" s="20">
        <v>9</v>
      </c>
      <c r="X2375" s="437" t="str">
        <f t="shared" si="272"/>
        <v>OK</v>
      </c>
      <c r="Y2375" s="334">
        <f t="shared" si="275"/>
        <v>0</v>
      </c>
      <c r="Z2375" s="122" t="str">
        <f t="shared" si="274"/>
        <v>Credial - 2227</v>
      </c>
      <c r="AA2375" s="75">
        <v>40287</v>
      </c>
      <c r="AB2375" s="318"/>
      <c r="AC2375" s="147">
        <f t="shared" si="276"/>
        <v>4</v>
      </c>
      <c r="AD2375" s="20" t="str">
        <f t="shared" si="278"/>
        <v>OK</v>
      </c>
      <c r="AE2375" s="20"/>
      <c r="AF2375" s="20" t="e">
        <f>IF(#REF!="","",AA2375-#REF!)</f>
        <v>#REF!</v>
      </c>
      <c r="AG2375" s="97"/>
      <c r="AH2375" s="62"/>
      <c r="AI2375" s="289">
        <v>40253</v>
      </c>
      <c r="AJ2375" s="174" t="s">
        <v>101</v>
      </c>
    </row>
    <row r="2376" spans="1:36" s="32" customFormat="1" hidden="1" outlineLevel="1" x14ac:dyDescent="0.2">
      <c r="A2376"/>
      <c r="B2376" s="20">
        <v>5</v>
      </c>
      <c r="C2376" s="383">
        <v>81</v>
      </c>
      <c r="D2376" s="20" t="s">
        <v>73</v>
      </c>
      <c r="E2376" s="153">
        <v>40283</v>
      </c>
      <c r="F2376" s="91"/>
      <c r="G2376" s="19">
        <v>5</v>
      </c>
      <c r="H2376" s="20">
        <v>81</v>
      </c>
      <c r="I2376" s="20">
        <v>81</v>
      </c>
      <c r="J2376" s="20">
        <v>81</v>
      </c>
      <c r="K2376" s="20">
        <v>0</v>
      </c>
      <c r="L2376" s="156">
        <v>40284</v>
      </c>
      <c r="M2376" s="92"/>
      <c r="N2376" s="19">
        <v>5</v>
      </c>
      <c r="O2376" s="20">
        <v>81</v>
      </c>
      <c r="P2376" s="20">
        <v>81</v>
      </c>
      <c r="Q2376" s="20">
        <v>0</v>
      </c>
      <c r="R2376" s="20">
        <v>81</v>
      </c>
      <c r="S2376" s="4">
        <v>0</v>
      </c>
      <c r="T2376" s="4">
        <v>0</v>
      </c>
      <c r="U2376" s="153">
        <v>40284</v>
      </c>
      <c r="V2376" s="283">
        <v>5</v>
      </c>
      <c r="W2376" s="20">
        <v>81</v>
      </c>
      <c r="X2376" s="437" t="str">
        <f t="shared" ref="X2376:X2439" si="279">IF(C2376=W2376,"OK",IF(W2376=R2376,"ERRO",IF(W2376="","KO",IF(W2376=J2376,"ERRO"))))</f>
        <v>OK</v>
      </c>
      <c r="Y2376" s="334">
        <f t="shared" si="275"/>
        <v>0</v>
      </c>
      <c r="Z2376" s="122" t="str">
        <f t="shared" si="274"/>
        <v>Ikea - 2228</v>
      </c>
      <c r="AA2376" s="75">
        <v>40287</v>
      </c>
      <c r="AB2376" s="318"/>
      <c r="AC2376" s="147">
        <f t="shared" si="276"/>
        <v>4</v>
      </c>
      <c r="AD2376" s="20" t="str">
        <f t="shared" si="278"/>
        <v>OK</v>
      </c>
      <c r="AE2376" s="20"/>
      <c r="AF2376" s="20" t="e">
        <f>IF(#REF!="","",AA2376-#REF!)</f>
        <v>#REF!</v>
      </c>
      <c r="AG2376" s="97"/>
      <c r="AH2376" s="62"/>
      <c r="AI2376" s="289">
        <v>40254</v>
      </c>
      <c r="AJ2376" s="174" t="s">
        <v>101</v>
      </c>
    </row>
    <row r="2377" spans="1:36" s="32" customFormat="1" hidden="1" outlineLevel="1" x14ac:dyDescent="0.2">
      <c r="A2377"/>
      <c r="B2377" s="20">
        <v>6</v>
      </c>
      <c r="C2377" s="383">
        <v>80</v>
      </c>
      <c r="D2377" s="20" t="s">
        <v>74</v>
      </c>
      <c r="E2377" s="153">
        <v>40283</v>
      </c>
      <c r="F2377" s="91"/>
      <c r="G2377" s="19">
        <v>6</v>
      </c>
      <c r="H2377" s="20">
        <v>80</v>
      </c>
      <c r="I2377" s="20">
        <v>80</v>
      </c>
      <c r="J2377" s="20">
        <v>80</v>
      </c>
      <c r="K2377" s="20">
        <v>0</v>
      </c>
      <c r="L2377" s="156">
        <v>40284</v>
      </c>
      <c r="M2377" s="92"/>
      <c r="N2377" s="19">
        <v>6</v>
      </c>
      <c r="O2377" s="20">
        <v>80</v>
      </c>
      <c r="P2377" s="20">
        <v>80</v>
      </c>
      <c r="Q2377" s="20">
        <v>0</v>
      </c>
      <c r="R2377" s="20">
        <v>80</v>
      </c>
      <c r="S2377" s="4">
        <v>0</v>
      </c>
      <c r="T2377" s="4">
        <v>0</v>
      </c>
      <c r="U2377" s="153">
        <v>40284</v>
      </c>
      <c r="V2377" s="283">
        <v>6</v>
      </c>
      <c r="W2377" s="20">
        <v>80</v>
      </c>
      <c r="X2377" s="437" t="str">
        <f t="shared" si="279"/>
        <v>OK</v>
      </c>
      <c r="Y2377" s="334">
        <f t="shared" si="275"/>
        <v>0</v>
      </c>
      <c r="Z2377" s="122" t="str">
        <f t="shared" si="274"/>
        <v>Conforama - 2230</v>
      </c>
      <c r="AA2377" s="75">
        <v>40287</v>
      </c>
      <c r="AB2377" s="318"/>
      <c r="AC2377" s="147">
        <f t="shared" si="276"/>
        <v>4</v>
      </c>
      <c r="AD2377" s="20" t="str">
        <f t="shared" si="278"/>
        <v>OK</v>
      </c>
      <c r="AE2377" s="20"/>
      <c r="AF2377" s="20" t="e">
        <f>IF(#REF!="","",AA2377-#REF!)</f>
        <v>#REF!</v>
      </c>
      <c r="AG2377" s="97"/>
      <c r="AH2377" s="62"/>
      <c r="AI2377" s="289">
        <v>40255</v>
      </c>
      <c r="AJ2377" s="174" t="s">
        <v>101</v>
      </c>
    </row>
    <row r="2378" spans="1:36" s="32" customFormat="1" hidden="1" outlineLevel="1" x14ac:dyDescent="0.2">
      <c r="A2378"/>
      <c r="B2378" s="20">
        <v>7</v>
      </c>
      <c r="C2378" s="383">
        <v>8</v>
      </c>
      <c r="D2378" s="20" t="s">
        <v>75</v>
      </c>
      <c r="E2378" s="153">
        <v>40283</v>
      </c>
      <c r="F2378" s="91"/>
      <c r="G2378" s="19">
        <v>7</v>
      </c>
      <c r="H2378" s="20">
        <v>8</v>
      </c>
      <c r="I2378" s="20">
        <v>8</v>
      </c>
      <c r="J2378" s="20">
        <v>8</v>
      </c>
      <c r="K2378" s="20">
        <v>0</v>
      </c>
      <c r="L2378" s="156">
        <v>40284</v>
      </c>
      <c r="M2378" s="92"/>
      <c r="N2378" s="19">
        <v>7</v>
      </c>
      <c r="O2378" s="20">
        <v>8</v>
      </c>
      <c r="P2378" s="20">
        <v>8</v>
      </c>
      <c r="Q2378" s="20">
        <v>0</v>
      </c>
      <c r="R2378" s="20">
        <v>8</v>
      </c>
      <c r="S2378" s="4">
        <v>0</v>
      </c>
      <c r="T2378" s="4">
        <v>0</v>
      </c>
      <c r="U2378" s="153">
        <v>40284</v>
      </c>
      <c r="V2378" s="283">
        <v>7</v>
      </c>
      <c r="W2378" s="20">
        <v>8</v>
      </c>
      <c r="X2378" s="437" t="str">
        <f t="shared" si="279"/>
        <v>OK</v>
      </c>
      <c r="Y2378" s="334">
        <f t="shared" si="275"/>
        <v>0</v>
      </c>
      <c r="Z2378" s="122" t="str">
        <f t="shared" si="274"/>
        <v>Euronics - 2231</v>
      </c>
      <c r="AA2378" s="75">
        <v>40287</v>
      </c>
      <c r="AB2378" s="318"/>
      <c r="AC2378" s="147">
        <f t="shared" si="276"/>
        <v>4</v>
      </c>
      <c r="AD2378" s="20" t="str">
        <f t="shared" si="278"/>
        <v>OK</v>
      </c>
      <c r="AE2378" s="20"/>
      <c r="AF2378" s="20" t="e">
        <f>IF(#REF!="","",AA2378-#REF!)</f>
        <v>#REF!</v>
      </c>
      <c r="AG2378" s="97"/>
      <c r="AH2378" s="62"/>
      <c r="AI2378" s="289">
        <v>40256</v>
      </c>
      <c r="AJ2378" s="174" t="s">
        <v>101</v>
      </c>
    </row>
    <row r="2379" spans="1:36" s="32" customFormat="1" hidden="1" outlineLevel="1" x14ac:dyDescent="0.2">
      <c r="A2379"/>
      <c r="B2379" s="21">
        <v>8</v>
      </c>
      <c r="C2379" s="404">
        <v>2</v>
      </c>
      <c r="D2379" s="21" t="s">
        <v>76</v>
      </c>
      <c r="E2379" s="153">
        <v>40283</v>
      </c>
      <c r="F2379" s="91"/>
      <c r="G2379" s="22">
        <v>8</v>
      </c>
      <c r="H2379" s="21">
        <v>2</v>
      </c>
      <c r="I2379" s="21">
        <v>2</v>
      </c>
      <c r="J2379" s="21">
        <v>2</v>
      </c>
      <c r="K2379" s="21">
        <v>0</v>
      </c>
      <c r="L2379" s="157">
        <v>40284</v>
      </c>
      <c r="M2379" s="92"/>
      <c r="N2379" s="22">
        <v>8</v>
      </c>
      <c r="O2379" s="21">
        <v>2</v>
      </c>
      <c r="P2379" s="21">
        <v>2</v>
      </c>
      <c r="Q2379" s="21">
        <v>0</v>
      </c>
      <c r="R2379" s="21">
        <v>2</v>
      </c>
      <c r="S2379" s="14">
        <v>0</v>
      </c>
      <c r="T2379" s="14">
        <v>0</v>
      </c>
      <c r="U2379" s="153">
        <v>40284</v>
      </c>
      <c r="V2379" s="284">
        <v>8</v>
      </c>
      <c r="W2379" s="21">
        <v>2</v>
      </c>
      <c r="X2379" s="437" t="str">
        <f t="shared" si="279"/>
        <v>OK</v>
      </c>
      <c r="Y2379" s="334">
        <f t="shared" si="275"/>
        <v>0</v>
      </c>
      <c r="Z2379" s="21" t="str">
        <f t="shared" si="274"/>
        <v>Tien 21 - 2232</v>
      </c>
      <c r="AA2379" s="75">
        <v>40287</v>
      </c>
      <c r="AB2379" s="319"/>
      <c r="AC2379" s="147">
        <f t="shared" si="276"/>
        <v>4</v>
      </c>
      <c r="AD2379" s="20" t="str">
        <f t="shared" si="278"/>
        <v>OK</v>
      </c>
      <c r="AE2379" s="20"/>
      <c r="AF2379" s="20" t="e">
        <f>IF(#REF!="","",AA2379-#REF!)</f>
        <v>#REF!</v>
      </c>
      <c r="AG2379" s="97"/>
      <c r="AH2379" s="62"/>
      <c r="AI2379" s="289">
        <v>40257</v>
      </c>
      <c r="AJ2379" s="174" t="s">
        <v>101</v>
      </c>
    </row>
    <row r="2380" spans="1:36" s="32" customFormat="1" hidden="1" outlineLevel="1" x14ac:dyDescent="0.2">
      <c r="A2380"/>
      <c r="B2380" s="20">
        <v>1</v>
      </c>
      <c r="C2380" s="383">
        <v>46</v>
      </c>
      <c r="D2380" s="20" t="s">
        <v>67</v>
      </c>
      <c r="E2380" s="153">
        <v>40290</v>
      </c>
      <c r="F2380" s="91"/>
      <c r="G2380" s="19">
        <v>1</v>
      </c>
      <c r="H2380" s="20">
        <v>46</v>
      </c>
      <c r="I2380" s="20">
        <v>46</v>
      </c>
      <c r="J2380" s="20">
        <v>46</v>
      </c>
      <c r="K2380" s="20">
        <v>0</v>
      </c>
      <c r="L2380" s="156">
        <v>40291</v>
      </c>
      <c r="M2380" s="92"/>
      <c r="N2380" s="19">
        <v>1</v>
      </c>
      <c r="O2380" s="20">
        <v>46</v>
      </c>
      <c r="P2380" s="20">
        <v>46</v>
      </c>
      <c r="Q2380" s="20">
        <v>0</v>
      </c>
      <c r="R2380" s="20">
        <v>46</v>
      </c>
      <c r="S2380" s="4">
        <v>0</v>
      </c>
      <c r="T2380" s="4">
        <v>0</v>
      </c>
      <c r="U2380" s="153">
        <v>40291</v>
      </c>
      <c r="V2380" s="283">
        <v>1</v>
      </c>
      <c r="W2380" s="20">
        <v>46</v>
      </c>
      <c r="X2380" s="437" t="str">
        <f t="shared" si="279"/>
        <v>OK</v>
      </c>
      <c r="Y2380" s="334">
        <f t="shared" si="275"/>
        <v>0</v>
      </c>
      <c r="Z2380" s="122" t="str">
        <f t="shared" si="274"/>
        <v>White - 2213</v>
      </c>
      <c r="AA2380" s="75">
        <v>40294</v>
      </c>
      <c r="AB2380" s="317">
        <f>+SUM(W2380:W2390)</f>
        <v>428</v>
      </c>
      <c r="AC2380" s="147">
        <f t="shared" si="276"/>
        <v>4</v>
      </c>
      <c r="AD2380" s="20" t="str">
        <f t="shared" si="278"/>
        <v>OK</v>
      </c>
      <c r="AE2380" s="20"/>
      <c r="AF2380" s="20" t="e">
        <f>IF(#REF!="","",AA2380-#REF!)</f>
        <v>#REF!</v>
      </c>
      <c r="AG2380" s="97"/>
      <c r="AH2380" s="62"/>
      <c r="AI2380" s="289">
        <v>40258</v>
      </c>
      <c r="AJ2380" s="174" t="s">
        <v>101</v>
      </c>
    </row>
    <row r="2381" spans="1:36" s="32" customFormat="1" hidden="1" outlineLevel="1" x14ac:dyDescent="0.2">
      <c r="A2381"/>
      <c r="B2381" s="20">
        <v>2</v>
      </c>
      <c r="C2381" s="383">
        <v>9</v>
      </c>
      <c r="D2381" s="20" t="s">
        <v>68</v>
      </c>
      <c r="E2381" s="153">
        <v>40290</v>
      </c>
      <c r="F2381" s="91"/>
      <c r="G2381" s="19">
        <v>2</v>
      </c>
      <c r="H2381" s="20">
        <v>9</v>
      </c>
      <c r="I2381" s="20">
        <v>9</v>
      </c>
      <c r="J2381" s="20">
        <v>9</v>
      </c>
      <c r="K2381" s="20">
        <v>0</v>
      </c>
      <c r="L2381" s="156">
        <v>40291</v>
      </c>
      <c r="M2381" s="92"/>
      <c r="N2381" s="19">
        <v>2</v>
      </c>
      <c r="O2381" s="20">
        <v>9</v>
      </c>
      <c r="P2381" s="20">
        <v>9</v>
      </c>
      <c r="Q2381" s="20">
        <v>0</v>
      </c>
      <c r="R2381" s="20">
        <v>9</v>
      </c>
      <c r="S2381" s="4">
        <v>0</v>
      </c>
      <c r="T2381" s="4">
        <v>0</v>
      </c>
      <c r="U2381" s="153">
        <v>40291</v>
      </c>
      <c r="V2381" s="283">
        <v>2</v>
      </c>
      <c r="W2381" s="20">
        <v>9</v>
      </c>
      <c r="X2381" s="437" t="str">
        <f t="shared" si="279"/>
        <v>OK</v>
      </c>
      <c r="Y2381" s="334">
        <f t="shared" si="275"/>
        <v>0</v>
      </c>
      <c r="Z2381" s="122" t="str">
        <f t="shared" si="274"/>
        <v>Green - 2214</v>
      </c>
      <c r="AA2381" s="75">
        <v>40294</v>
      </c>
      <c r="AB2381" s="318"/>
      <c r="AC2381" s="147">
        <f t="shared" si="276"/>
        <v>4</v>
      </c>
      <c r="AD2381" s="20" t="str">
        <f t="shared" si="278"/>
        <v>OK</v>
      </c>
      <c r="AE2381" s="20"/>
      <c r="AF2381" s="20" t="e">
        <f>IF(#REF!="","",AA2381-#REF!)</f>
        <v>#REF!</v>
      </c>
      <c r="AG2381" s="97"/>
      <c r="AH2381" s="62"/>
      <c r="AI2381" s="289">
        <v>40259</v>
      </c>
      <c r="AJ2381" s="174" t="s">
        <v>101</v>
      </c>
    </row>
    <row r="2382" spans="1:36" s="32" customFormat="1" hidden="1" outlineLevel="1" x14ac:dyDescent="0.2">
      <c r="A2382"/>
      <c r="B2382" s="20">
        <v>3</v>
      </c>
      <c r="C2382" s="383">
        <v>16</v>
      </c>
      <c r="D2382" s="20" t="s">
        <v>69</v>
      </c>
      <c r="E2382" s="153">
        <v>40290</v>
      </c>
      <c r="F2382" s="91"/>
      <c r="G2382" s="19">
        <v>3</v>
      </c>
      <c r="H2382" s="20">
        <v>16</v>
      </c>
      <c r="I2382" s="20">
        <v>16</v>
      </c>
      <c r="J2382" s="20">
        <v>16</v>
      </c>
      <c r="K2382" s="20">
        <v>0</v>
      </c>
      <c r="L2382" s="156">
        <v>40291</v>
      </c>
      <c r="M2382" s="92"/>
      <c r="N2382" s="19">
        <v>3</v>
      </c>
      <c r="O2382" s="20">
        <v>16</v>
      </c>
      <c r="P2382" s="20">
        <v>16</v>
      </c>
      <c r="Q2382" s="20">
        <v>0</v>
      </c>
      <c r="R2382" s="20">
        <v>16</v>
      </c>
      <c r="S2382" s="4">
        <v>0</v>
      </c>
      <c r="T2382" s="4">
        <v>0</v>
      </c>
      <c r="U2382" s="153">
        <v>40291</v>
      </c>
      <c r="V2382" s="283">
        <v>3</v>
      </c>
      <c r="W2382" s="20">
        <v>16</v>
      </c>
      <c r="X2382" s="437" t="str">
        <f t="shared" si="279"/>
        <v>OK</v>
      </c>
      <c r="Y2382" s="334">
        <f t="shared" si="275"/>
        <v>0</v>
      </c>
      <c r="Z2382" s="122" t="str">
        <f t="shared" si="274"/>
        <v>Black - 2215</v>
      </c>
      <c r="AA2382" s="75">
        <v>40294</v>
      </c>
      <c r="AB2382" s="318"/>
      <c r="AC2382" s="147">
        <f t="shared" si="276"/>
        <v>4</v>
      </c>
      <c r="AD2382" s="20" t="str">
        <f t="shared" si="278"/>
        <v>OK</v>
      </c>
      <c r="AE2382" s="20"/>
      <c r="AF2382" s="20" t="e">
        <f>IF(#REF!="","",AA2382-#REF!)</f>
        <v>#REF!</v>
      </c>
      <c r="AG2382" s="97"/>
      <c r="AH2382" s="62"/>
      <c r="AI2382" s="289">
        <v>40260</v>
      </c>
      <c r="AJ2382" s="174" t="s">
        <v>101</v>
      </c>
    </row>
    <row r="2383" spans="1:36" s="32" customFormat="1" hidden="1" outlineLevel="1" x14ac:dyDescent="0.2">
      <c r="A2383"/>
      <c r="B2383" s="20">
        <v>4</v>
      </c>
      <c r="C2383" s="383">
        <v>36</v>
      </c>
      <c r="D2383" s="20" t="s">
        <v>72</v>
      </c>
      <c r="E2383" s="153">
        <v>40290</v>
      </c>
      <c r="F2383" s="91"/>
      <c r="G2383" s="19">
        <v>4</v>
      </c>
      <c r="H2383" s="20">
        <v>36</v>
      </c>
      <c r="I2383" s="20">
        <v>36</v>
      </c>
      <c r="J2383" s="20">
        <v>36</v>
      </c>
      <c r="K2383" s="20">
        <v>0</v>
      </c>
      <c r="L2383" s="156">
        <v>40291</v>
      </c>
      <c r="M2383" s="92"/>
      <c r="N2383" s="19">
        <v>4</v>
      </c>
      <c r="O2383" s="20">
        <v>36</v>
      </c>
      <c r="P2383" s="20">
        <v>36</v>
      </c>
      <c r="Q2383" s="20">
        <v>0</v>
      </c>
      <c r="R2383" s="20">
        <v>36</v>
      </c>
      <c r="S2383" s="4">
        <v>0</v>
      </c>
      <c r="T2383" s="4">
        <v>0</v>
      </c>
      <c r="U2383" s="153">
        <v>40291</v>
      </c>
      <c r="V2383" s="283">
        <v>4</v>
      </c>
      <c r="W2383" s="20">
        <v>36</v>
      </c>
      <c r="X2383" s="437" t="str">
        <f t="shared" si="279"/>
        <v>OK</v>
      </c>
      <c r="Y2383" s="334">
        <f t="shared" si="275"/>
        <v>0</v>
      </c>
      <c r="Z2383" s="122" t="str">
        <f t="shared" si="274"/>
        <v>Credial - 2227</v>
      </c>
      <c r="AA2383" s="75">
        <v>40294</v>
      </c>
      <c r="AB2383" s="318"/>
      <c r="AC2383" s="147">
        <f t="shared" si="276"/>
        <v>4</v>
      </c>
      <c r="AD2383" s="20" t="str">
        <f t="shared" si="278"/>
        <v>OK</v>
      </c>
      <c r="AE2383" s="20"/>
      <c r="AF2383" s="20" t="e">
        <f>IF(#REF!="","",AA2383-#REF!)</f>
        <v>#REF!</v>
      </c>
      <c r="AG2383" s="97"/>
      <c r="AH2383" s="62"/>
      <c r="AI2383" s="289">
        <v>40261</v>
      </c>
      <c r="AJ2383" s="174" t="s">
        <v>101</v>
      </c>
    </row>
    <row r="2384" spans="1:36" s="32" customFormat="1" hidden="1" outlineLevel="1" x14ac:dyDescent="0.2">
      <c r="A2384"/>
      <c r="B2384" s="20">
        <v>5</v>
      </c>
      <c r="C2384" s="383">
        <v>235</v>
      </c>
      <c r="D2384" s="20" t="s">
        <v>73</v>
      </c>
      <c r="E2384" s="153">
        <v>40290</v>
      </c>
      <c r="F2384" s="91"/>
      <c r="G2384" s="19">
        <v>5</v>
      </c>
      <c r="H2384" s="20">
        <v>235</v>
      </c>
      <c r="I2384" s="20">
        <v>235</v>
      </c>
      <c r="J2384" s="20">
        <v>235</v>
      </c>
      <c r="K2384" s="20">
        <v>0</v>
      </c>
      <c r="L2384" s="156">
        <v>40291</v>
      </c>
      <c r="M2384" s="92"/>
      <c r="N2384" s="19">
        <v>5</v>
      </c>
      <c r="O2384" s="20">
        <v>235</v>
      </c>
      <c r="P2384" s="20">
        <v>235</v>
      </c>
      <c r="Q2384" s="20">
        <v>0</v>
      </c>
      <c r="R2384" s="20">
        <v>235</v>
      </c>
      <c r="S2384" s="4">
        <v>0</v>
      </c>
      <c r="T2384" s="4">
        <v>0</v>
      </c>
      <c r="U2384" s="153">
        <v>40291</v>
      </c>
      <c r="V2384" s="283">
        <v>5</v>
      </c>
      <c r="W2384" s="20">
        <v>235</v>
      </c>
      <c r="X2384" s="437" t="str">
        <f t="shared" si="279"/>
        <v>OK</v>
      </c>
      <c r="Y2384" s="334">
        <f t="shared" si="275"/>
        <v>0</v>
      </c>
      <c r="Z2384" s="122" t="str">
        <f t="shared" si="274"/>
        <v>Ikea - 2228</v>
      </c>
      <c r="AA2384" s="75">
        <v>40294</v>
      </c>
      <c r="AB2384" s="318"/>
      <c r="AC2384" s="147">
        <f t="shared" si="276"/>
        <v>4</v>
      </c>
      <c r="AD2384" s="20" t="str">
        <f t="shared" si="278"/>
        <v>OK</v>
      </c>
      <c r="AE2384" s="20"/>
      <c r="AF2384" s="20" t="e">
        <f>IF(#REF!="","",AA2384-#REF!)</f>
        <v>#REF!</v>
      </c>
      <c r="AG2384" s="97"/>
      <c r="AH2384" s="62"/>
      <c r="AI2384" s="289">
        <v>40262</v>
      </c>
      <c r="AJ2384" s="174" t="s">
        <v>101</v>
      </c>
    </row>
    <row r="2385" spans="1:36" s="32" customFormat="1" hidden="1" outlineLevel="1" x14ac:dyDescent="0.2">
      <c r="A2385"/>
      <c r="B2385" s="20">
        <v>6</v>
      </c>
      <c r="C2385" s="383">
        <v>3</v>
      </c>
      <c r="D2385" s="20" t="s">
        <v>79</v>
      </c>
      <c r="E2385" s="153">
        <v>40290</v>
      </c>
      <c r="F2385" s="91"/>
      <c r="G2385" s="19">
        <v>6</v>
      </c>
      <c r="H2385" s="20">
        <v>3</v>
      </c>
      <c r="I2385" s="20">
        <v>3</v>
      </c>
      <c r="J2385" s="20">
        <v>3</v>
      </c>
      <c r="K2385" s="20">
        <v>0</v>
      </c>
      <c r="L2385" s="156">
        <v>40291</v>
      </c>
      <c r="M2385" s="92"/>
      <c r="N2385" s="19">
        <v>6</v>
      </c>
      <c r="O2385" s="20">
        <v>3</v>
      </c>
      <c r="P2385" s="20">
        <v>3</v>
      </c>
      <c r="Q2385" s="20">
        <v>0</v>
      </c>
      <c r="R2385" s="20">
        <v>3</v>
      </c>
      <c r="S2385" s="4">
        <v>0</v>
      </c>
      <c r="T2385" s="4">
        <v>0</v>
      </c>
      <c r="U2385" s="153">
        <v>40291</v>
      </c>
      <c r="V2385" s="283">
        <v>6</v>
      </c>
      <c r="W2385" s="20">
        <v>3</v>
      </c>
      <c r="X2385" s="437" t="str">
        <f t="shared" si="279"/>
        <v>OK</v>
      </c>
      <c r="Y2385" s="334">
        <f t="shared" si="275"/>
        <v>0</v>
      </c>
      <c r="Z2385" s="122" t="str">
        <f t="shared" si="274"/>
        <v>Moviflor - 2229</v>
      </c>
      <c r="AA2385" s="75">
        <v>40294</v>
      </c>
      <c r="AB2385" s="318"/>
      <c r="AC2385" s="147">
        <f t="shared" si="276"/>
        <v>4</v>
      </c>
      <c r="AD2385" s="20" t="str">
        <f t="shared" si="278"/>
        <v>OK</v>
      </c>
      <c r="AE2385" s="20"/>
      <c r="AF2385" s="20" t="e">
        <f>IF(#REF!="","",AA2385-#REF!)</f>
        <v>#REF!</v>
      </c>
      <c r="AG2385" s="97"/>
      <c r="AH2385" s="62"/>
      <c r="AI2385" s="289">
        <v>40263</v>
      </c>
      <c r="AJ2385" s="174" t="s">
        <v>101</v>
      </c>
    </row>
    <row r="2386" spans="1:36" s="32" customFormat="1" hidden="1" outlineLevel="1" x14ac:dyDescent="0.2">
      <c r="A2386"/>
      <c r="B2386" s="20">
        <v>7</v>
      </c>
      <c r="C2386" s="383">
        <v>68</v>
      </c>
      <c r="D2386" s="20" t="s">
        <v>74</v>
      </c>
      <c r="E2386" s="153">
        <v>40290</v>
      </c>
      <c r="F2386" s="91"/>
      <c r="G2386" s="19">
        <v>7</v>
      </c>
      <c r="H2386" s="20">
        <v>68</v>
      </c>
      <c r="I2386" s="20">
        <v>68</v>
      </c>
      <c r="J2386" s="20">
        <v>68</v>
      </c>
      <c r="K2386" s="20">
        <v>0</v>
      </c>
      <c r="L2386" s="156">
        <v>40291</v>
      </c>
      <c r="M2386" s="92"/>
      <c r="N2386" s="19">
        <v>7</v>
      </c>
      <c r="O2386" s="20">
        <v>68</v>
      </c>
      <c r="P2386" s="20">
        <v>68</v>
      </c>
      <c r="Q2386" s="20">
        <v>0</v>
      </c>
      <c r="R2386" s="20">
        <v>68</v>
      </c>
      <c r="S2386" s="4">
        <v>0</v>
      </c>
      <c r="T2386" s="4">
        <v>0</v>
      </c>
      <c r="U2386" s="153">
        <v>40291</v>
      </c>
      <c r="V2386" s="283">
        <v>7</v>
      </c>
      <c r="W2386" s="20">
        <v>68</v>
      </c>
      <c r="X2386" s="437" t="str">
        <f t="shared" si="279"/>
        <v>OK</v>
      </c>
      <c r="Y2386" s="334">
        <f t="shared" si="275"/>
        <v>0</v>
      </c>
      <c r="Z2386" s="122" t="str">
        <f t="shared" si="274"/>
        <v>Conforama - 2230</v>
      </c>
      <c r="AA2386" s="75">
        <v>40294</v>
      </c>
      <c r="AB2386" s="318"/>
      <c r="AC2386" s="147">
        <f t="shared" si="276"/>
        <v>4</v>
      </c>
      <c r="AD2386" s="20" t="str">
        <f t="shared" si="278"/>
        <v>OK</v>
      </c>
      <c r="AE2386" s="20"/>
      <c r="AF2386" s="20" t="e">
        <f>IF(#REF!="","",AA2386-#REF!)</f>
        <v>#REF!</v>
      </c>
      <c r="AG2386" s="97"/>
      <c r="AH2386" s="62"/>
      <c r="AI2386" s="289">
        <v>40264</v>
      </c>
      <c r="AJ2386" s="174" t="s">
        <v>101</v>
      </c>
    </row>
    <row r="2387" spans="1:36" s="32" customFormat="1" hidden="1" outlineLevel="1" x14ac:dyDescent="0.2">
      <c r="A2387"/>
      <c r="B2387" s="20">
        <v>8</v>
      </c>
      <c r="C2387" s="383">
        <v>6</v>
      </c>
      <c r="D2387" s="20" t="s">
        <v>75</v>
      </c>
      <c r="E2387" s="153">
        <v>40290</v>
      </c>
      <c r="F2387" s="91"/>
      <c r="G2387" s="19">
        <v>8</v>
      </c>
      <c r="H2387" s="20">
        <v>6</v>
      </c>
      <c r="I2387" s="20">
        <v>6</v>
      </c>
      <c r="J2387" s="20">
        <v>6</v>
      </c>
      <c r="K2387" s="20">
        <v>0</v>
      </c>
      <c r="L2387" s="156">
        <v>40291</v>
      </c>
      <c r="M2387" s="92"/>
      <c r="N2387" s="19">
        <v>8</v>
      </c>
      <c r="O2387" s="20">
        <v>6</v>
      </c>
      <c r="P2387" s="20">
        <v>6</v>
      </c>
      <c r="Q2387" s="20">
        <v>0</v>
      </c>
      <c r="R2387" s="20">
        <v>6</v>
      </c>
      <c r="S2387" s="4">
        <v>0</v>
      </c>
      <c r="T2387" s="4">
        <v>0</v>
      </c>
      <c r="U2387" s="153">
        <v>40291</v>
      </c>
      <c r="V2387" s="283">
        <v>8</v>
      </c>
      <c r="W2387" s="20">
        <v>6</v>
      </c>
      <c r="X2387" s="437" t="str">
        <f t="shared" si="279"/>
        <v>OK</v>
      </c>
      <c r="Y2387" s="334">
        <f t="shared" si="275"/>
        <v>0</v>
      </c>
      <c r="Z2387" s="122" t="str">
        <f t="shared" si="274"/>
        <v>Euronics - 2231</v>
      </c>
      <c r="AA2387" s="75">
        <v>40294</v>
      </c>
      <c r="AB2387" s="318"/>
      <c r="AC2387" s="147">
        <f t="shared" si="276"/>
        <v>4</v>
      </c>
      <c r="AD2387" s="20" t="str">
        <f t="shared" si="278"/>
        <v>OK</v>
      </c>
      <c r="AE2387" s="20"/>
      <c r="AF2387" s="20" t="e">
        <f>IF(#REF!="","",AA2387-#REF!)</f>
        <v>#REF!</v>
      </c>
      <c r="AG2387" s="97"/>
      <c r="AH2387" s="62"/>
      <c r="AI2387" s="289">
        <v>40265</v>
      </c>
      <c r="AJ2387" s="174" t="s">
        <v>101</v>
      </c>
    </row>
    <row r="2388" spans="1:36" s="32" customFormat="1" hidden="1" outlineLevel="1" x14ac:dyDescent="0.2">
      <c r="A2388"/>
      <c r="B2388" s="20">
        <v>9</v>
      </c>
      <c r="C2388" s="383">
        <v>3</v>
      </c>
      <c r="D2388" s="20" t="s">
        <v>76</v>
      </c>
      <c r="E2388" s="153">
        <v>40290</v>
      </c>
      <c r="F2388" s="91"/>
      <c r="G2388" s="19">
        <v>9</v>
      </c>
      <c r="H2388" s="20">
        <v>3</v>
      </c>
      <c r="I2388" s="20">
        <v>3</v>
      </c>
      <c r="J2388" s="20">
        <v>3</v>
      </c>
      <c r="K2388" s="20">
        <v>0</v>
      </c>
      <c r="L2388" s="156">
        <v>40291</v>
      </c>
      <c r="M2388" s="92"/>
      <c r="N2388" s="19">
        <v>9</v>
      </c>
      <c r="O2388" s="20">
        <v>3</v>
      </c>
      <c r="P2388" s="20">
        <v>3</v>
      </c>
      <c r="Q2388" s="20">
        <v>0</v>
      </c>
      <c r="R2388" s="20">
        <v>3</v>
      </c>
      <c r="S2388" s="4">
        <v>0</v>
      </c>
      <c r="T2388" s="4">
        <v>0</v>
      </c>
      <c r="U2388" s="153">
        <v>40291</v>
      </c>
      <c r="V2388" s="283">
        <v>9</v>
      </c>
      <c r="W2388" s="20">
        <v>3</v>
      </c>
      <c r="X2388" s="437" t="str">
        <f t="shared" si="279"/>
        <v>OK</v>
      </c>
      <c r="Y2388" s="334">
        <f t="shared" si="275"/>
        <v>0</v>
      </c>
      <c r="Z2388" s="122" t="str">
        <f t="shared" si="274"/>
        <v>Tien 21 - 2232</v>
      </c>
      <c r="AA2388" s="75">
        <v>40294</v>
      </c>
      <c r="AB2388" s="318"/>
      <c r="AC2388" s="147">
        <f t="shared" si="276"/>
        <v>4</v>
      </c>
      <c r="AD2388" s="20" t="str">
        <f t="shared" si="278"/>
        <v>OK</v>
      </c>
      <c r="AE2388" s="20"/>
      <c r="AF2388" s="20" t="e">
        <f>IF(#REF!="","",AA2388-#REF!)</f>
        <v>#REF!</v>
      </c>
      <c r="AG2388" s="97"/>
      <c r="AH2388" s="62"/>
      <c r="AI2388" s="289">
        <v>40266</v>
      </c>
      <c r="AJ2388" s="174" t="s">
        <v>101</v>
      </c>
    </row>
    <row r="2389" spans="1:36" s="32" customFormat="1" hidden="1" outlineLevel="1" x14ac:dyDescent="0.2">
      <c r="A2389"/>
      <c r="B2389" s="20">
        <v>10</v>
      </c>
      <c r="C2389" s="383">
        <v>5</v>
      </c>
      <c r="D2389" s="20" t="s">
        <v>77</v>
      </c>
      <c r="E2389" s="153">
        <v>40290</v>
      </c>
      <c r="F2389" s="91"/>
      <c r="G2389" s="19">
        <v>10</v>
      </c>
      <c r="H2389" s="20">
        <v>5</v>
      </c>
      <c r="I2389" s="20">
        <v>5</v>
      </c>
      <c r="J2389" s="20">
        <v>5</v>
      </c>
      <c r="K2389" s="20">
        <v>0</v>
      </c>
      <c r="L2389" s="156">
        <v>40291</v>
      </c>
      <c r="M2389" s="92"/>
      <c r="N2389" s="19">
        <v>10</v>
      </c>
      <c r="O2389" s="20">
        <v>5</v>
      </c>
      <c r="P2389" s="20">
        <v>5</v>
      </c>
      <c r="Q2389" s="20">
        <v>0</v>
      </c>
      <c r="R2389" s="20">
        <v>5</v>
      </c>
      <c r="S2389" s="4">
        <v>0</v>
      </c>
      <c r="T2389" s="4">
        <v>0</v>
      </c>
      <c r="U2389" s="153">
        <v>40291</v>
      </c>
      <c r="V2389" s="283">
        <v>10</v>
      </c>
      <c r="W2389" s="20">
        <v>5</v>
      </c>
      <c r="X2389" s="437" t="str">
        <f t="shared" si="279"/>
        <v>OK</v>
      </c>
      <c r="Y2389" s="334">
        <f t="shared" si="275"/>
        <v>0</v>
      </c>
      <c r="Z2389" s="122" t="str">
        <f t="shared" si="274"/>
        <v>Confort - 2233</v>
      </c>
      <c r="AA2389" s="75">
        <v>40294</v>
      </c>
      <c r="AB2389" s="318"/>
      <c r="AC2389" s="147">
        <f t="shared" si="276"/>
        <v>4</v>
      </c>
      <c r="AD2389" s="20" t="str">
        <f t="shared" si="278"/>
        <v>OK</v>
      </c>
      <c r="AE2389" s="20"/>
      <c r="AF2389" s="20" t="e">
        <f>IF(#REF!="","",AA2389-#REF!)</f>
        <v>#REF!</v>
      </c>
      <c r="AG2389" s="97"/>
      <c r="AH2389" s="62"/>
      <c r="AI2389" s="289">
        <v>40267</v>
      </c>
      <c r="AJ2389" s="174" t="s">
        <v>101</v>
      </c>
    </row>
    <row r="2390" spans="1:36" s="32" customFormat="1" hidden="1" outlineLevel="1" x14ac:dyDescent="0.2">
      <c r="A2390"/>
      <c r="B2390" s="21">
        <v>11</v>
      </c>
      <c r="C2390" s="404">
        <v>1</v>
      </c>
      <c r="D2390" s="21" t="s">
        <v>78</v>
      </c>
      <c r="E2390" s="153">
        <v>40290</v>
      </c>
      <c r="F2390" s="91"/>
      <c r="G2390" s="22">
        <v>11</v>
      </c>
      <c r="H2390" s="21">
        <v>1</v>
      </c>
      <c r="I2390" s="21">
        <v>1</v>
      </c>
      <c r="J2390" s="21">
        <v>1</v>
      </c>
      <c r="K2390" s="21">
        <v>0</v>
      </c>
      <c r="L2390" s="157">
        <v>40291</v>
      </c>
      <c r="M2390" s="92"/>
      <c r="N2390" s="22">
        <v>11</v>
      </c>
      <c r="O2390" s="21">
        <v>1</v>
      </c>
      <c r="P2390" s="21">
        <v>1</v>
      </c>
      <c r="Q2390" s="21">
        <v>0</v>
      </c>
      <c r="R2390" s="21">
        <v>1</v>
      </c>
      <c r="S2390" s="14">
        <v>0</v>
      </c>
      <c r="T2390" s="14">
        <v>0</v>
      </c>
      <c r="U2390" s="153">
        <v>40291</v>
      </c>
      <c r="V2390" s="284">
        <v>11</v>
      </c>
      <c r="W2390" s="21">
        <v>1</v>
      </c>
      <c r="X2390" s="437" t="str">
        <f t="shared" si="279"/>
        <v>OK</v>
      </c>
      <c r="Y2390" s="334">
        <f t="shared" si="275"/>
        <v>0</v>
      </c>
      <c r="Z2390" s="21" t="str">
        <f t="shared" si="274"/>
        <v>Solmar - 2246</v>
      </c>
      <c r="AA2390" s="75">
        <v>40294</v>
      </c>
      <c r="AB2390" s="319"/>
      <c r="AC2390" s="147">
        <f t="shared" si="276"/>
        <v>4</v>
      </c>
      <c r="AD2390" s="20" t="str">
        <f t="shared" si="278"/>
        <v>OK</v>
      </c>
      <c r="AE2390" s="20"/>
      <c r="AF2390" s="20" t="e">
        <f>IF(#REF!="","",AA2390-#REF!)</f>
        <v>#REF!</v>
      </c>
      <c r="AG2390" s="97"/>
      <c r="AH2390" s="62"/>
      <c r="AI2390" s="289">
        <v>40268</v>
      </c>
      <c r="AJ2390" s="174" t="s">
        <v>101</v>
      </c>
    </row>
    <row r="2391" spans="1:36" s="32" customFormat="1" hidden="1" outlineLevel="1" x14ac:dyDescent="0.2">
      <c r="A2391"/>
      <c r="B2391" s="20">
        <v>1</v>
      </c>
      <c r="C2391" s="383">
        <v>56</v>
      </c>
      <c r="D2391" s="20" t="s">
        <v>67</v>
      </c>
      <c r="E2391" s="153">
        <v>40297</v>
      </c>
      <c r="F2391" s="91"/>
      <c r="G2391" s="19">
        <v>1</v>
      </c>
      <c r="H2391" s="20">
        <v>56</v>
      </c>
      <c r="I2391" s="20">
        <v>56</v>
      </c>
      <c r="J2391" s="20">
        <v>56</v>
      </c>
      <c r="K2391" s="20">
        <v>0</v>
      </c>
      <c r="L2391" s="156">
        <v>40298</v>
      </c>
      <c r="M2391" s="92"/>
      <c r="N2391" s="19">
        <v>1</v>
      </c>
      <c r="O2391" s="20">
        <v>56</v>
      </c>
      <c r="P2391" s="20">
        <v>56</v>
      </c>
      <c r="Q2391" s="20">
        <v>0</v>
      </c>
      <c r="R2391" s="20">
        <v>56</v>
      </c>
      <c r="S2391" s="4">
        <v>0</v>
      </c>
      <c r="T2391" s="4">
        <v>0</v>
      </c>
      <c r="U2391" s="153">
        <v>40298</v>
      </c>
      <c r="V2391" s="283">
        <v>1</v>
      </c>
      <c r="W2391" s="20">
        <v>56</v>
      </c>
      <c r="X2391" s="437" t="str">
        <f t="shared" si="279"/>
        <v>OK</v>
      </c>
      <c r="Y2391" s="334">
        <f t="shared" si="275"/>
        <v>0</v>
      </c>
      <c r="Z2391" s="122" t="str">
        <f t="shared" si="274"/>
        <v>White - 2213</v>
      </c>
      <c r="AA2391" s="75">
        <v>40301</v>
      </c>
      <c r="AB2391" s="317">
        <f>+SUM(W2391:W2400)</f>
        <v>609</v>
      </c>
      <c r="AC2391" s="147">
        <f t="shared" si="276"/>
        <v>4</v>
      </c>
      <c r="AD2391" s="20" t="str">
        <f t="shared" ref="AD2391:AD2400" si="280">IF(AA2391&gt;0,"OK","Pendente")</f>
        <v>OK</v>
      </c>
      <c r="AE2391" s="20"/>
      <c r="AF2391" s="20" t="e">
        <f>IF(#REF!="","",AA2391-#REF!)</f>
        <v>#REF!</v>
      </c>
      <c r="AG2391" s="97"/>
      <c r="AH2391" s="62"/>
      <c r="AI2391" s="289">
        <v>40269</v>
      </c>
      <c r="AJ2391" s="174" t="s">
        <v>101</v>
      </c>
    </row>
    <row r="2392" spans="1:36" s="32" customFormat="1" hidden="1" outlineLevel="1" x14ac:dyDescent="0.2">
      <c r="A2392"/>
      <c r="B2392" s="20">
        <v>2</v>
      </c>
      <c r="C2392" s="383">
        <v>11</v>
      </c>
      <c r="D2392" s="20" t="s">
        <v>68</v>
      </c>
      <c r="E2392" s="153">
        <v>40297</v>
      </c>
      <c r="F2392" s="91"/>
      <c r="G2392" s="19">
        <v>2</v>
      </c>
      <c r="H2392" s="20">
        <v>11</v>
      </c>
      <c r="I2392" s="20">
        <v>11</v>
      </c>
      <c r="J2392" s="20">
        <v>11</v>
      </c>
      <c r="K2392" s="20">
        <v>0</v>
      </c>
      <c r="L2392" s="156">
        <v>40298</v>
      </c>
      <c r="M2392" s="92"/>
      <c r="N2392" s="19">
        <v>2</v>
      </c>
      <c r="O2392" s="20">
        <v>11</v>
      </c>
      <c r="P2392" s="20">
        <v>11</v>
      </c>
      <c r="Q2392" s="20">
        <v>0</v>
      </c>
      <c r="R2392" s="20">
        <v>11</v>
      </c>
      <c r="S2392" s="4">
        <v>0</v>
      </c>
      <c r="T2392" s="4">
        <v>0</v>
      </c>
      <c r="U2392" s="153">
        <v>40298</v>
      </c>
      <c r="V2392" s="283">
        <v>2</v>
      </c>
      <c r="W2392" s="20">
        <v>11</v>
      </c>
      <c r="X2392" s="437" t="str">
        <f t="shared" si="279"/>
        <v>OK</v>
      </c>
      <c r="Y2392" s="334">
        <f t="shared" si="275"/>
        <v>0</v>
      </c>
      <c r="Z2392" s="122" t="str">
        <f t="shared" ref="Z2392:Z2455" si="281">IF(D2392="","",D2392)</f>
        <v>Green - 2214</v>
      </c>
      <c r="AA2392" s="75">
        <v>40301</v>
      </c>
      <c r="AB2392" s="318"/>
      <c r="AC2392" s="147">
        <f t="shared" si="276"/>
        <v>4</v>
      </c>
      <c r="AD2392" s="20" t="str">
        <f t="shared" si="280"/>
        <v>OK</v>
      </c>
      <c r="AE2392" s="20"/>
      <c r="AF2392" s="20" t="e">
        <f>IF(#REF!="","",AA2392-#REF!)</f>
        <v>#REF!</v>
      </c>
      <c r="AG2392" s="97"/>
      <c r="AH2392" s="62"/>
      <c r="AI2392" s="289">
        <v>40270</v>
      </c>
      <c r="AJ2392" s="174" t="s">
        <v>101</v>
      </c>
    </row>
    <row r="2393" spans="1:36" s="32" customFormat="1" hidden="1" outlineLevel="1" x14ac:dyDescent="0.2">
      <c r="A2393"/>
      <c r="B2393" s="20">
        <v>3</v>
      </c>
      <c r="C2393" s="383">
        <v>21</v>
      </c>
      <c r="D2393" s="20" t="s">
        <v>69</v>
      </c>
      <c r="E2393" s="153">
        <v>40297</v>
      </c>
      <c r="F2393" s="91"/>
      <c r="G2393" s="19">
        <v>3</v>
      </c>
      <c r="H2393" s="20">
        <v>21</v>
      </c>
      <c r="I2393" s="20">
        <v>21</v>
      </c>
      <c r="J2393" s="20">
        <v>21</v>
      </c>
      <c r="K2393" s="20">
        <v>0</v>
      </c>
      <c r="L2393" s="156">
        <v>40298</v>
      </c>
      <c r="M2393" s="92"/>
      <c r="N2393" s="19">
        <v>3</v>
      </c>
      <c r="O2393" s="20">
        <v>21</v>
      </c>
      <c r="P2393" s="20">
        <v>21</v>
      </c>
      <c r="Q2393" s="20">
        <v>0</v>
      </c>
      <c r="R2393" s="20">
        <v>21</v>
      </c>
      <c r="S2393" s="4">
        <v>0</v>
      </c>
      <c r="T2393" s="4">
        <v>0</v>
      </c>
      <c r="U2393" s="153">
        <v>40298</v>
      </c>
      <c r="V2393" s="283">
        <v>3</v>
      </c>
      <c r="W2393" s="20">
        <v>21</v>
      </c>
      <c r="X2393" s="437" t="str">
        <f t="shared" si="279"/>
        <v>OK</v>
      </c>
      <c r="Y2393" s="334">
        <f t="shared" si="275"/>
        <v>0</v>
      </c>
      <c r="Z2393" s="122" t="str">
        <f t="shared" si="281"/>
        <v>Black - 2215</v>
      </c>
      <c r="AA2393" s="75">
        <v>40301</v>
      </c>
      <c r="AB2393" s="318"/>
      <c r="AC2393" s="147">
        <f t="shared" si="276"/>
        <v>4</v>
      </c>
      <c r="AD2393" s="20" t="str">
        <f t="shared" si="280"/>
        <v>OK</v>
      </c>
      <c r="AE2393" s="20"/>
      <c r="AF2393" s="20" t="e">
        <f>IF(#REF!="","",AA2393-#REF!)</f>
        <v>#REF!</v>
      </c>
      <c r="AG2393" s="97"/>
      <c r="AH2393" s="62"/>
      <c r="AI2393" s="289">
        <v>40271</v>
      </c>
      <c r="AJ2393" s="174" t="s">
        <v>101</v>
      </c>
    </row>
    <row r="2394" spans="1:36" s="32" customFormat="1" hidden="1" outlineLevel="1" x14ac:dyDescent="0.2">
      <c r="A2394"/>
      <c r="B2394" s="20">
        <v>4</v>
      </c>
      <c r="C2394" s="383">
        <v>35</v>
      </c>
      <c r="D2394" s="20" t="s">
        <v>72</v>
      </c>
      <c r="E2394" s="153">
        <v>40297</v>
      </c>
      <c r="F2394" s="91"/>
      <c r="G2394" s="19">
        <v>4</v>
      </c>
      <c r="H2394" s="20">
        <v>35</v>
      </c>
      <c r="I2394" s="20">
        <v>35</v>
      </c>
      <c r="J2394" s="20">
        <v>35</v>
      </c>
      <c r="K2394" s="20">
        <v>0</v>
      </c>
      <c r="L2394" s="156">
        <v>40298</v>
      </c>
      <c r="M2394" s="92"/>
      <c r="N2394" s="19">
        <v>4</v>
      </c>
      <c r="O2394" s="20">
        <v>35</v>
      </c>
      <c r="P2394" s="20">
        <v>35</v>
      </c>
      <c r="Q2394" s="20">
        <v>0</v>
      </c>
      <c r="R2394" s="20">
        <v>35</v>
      </c>
      <c r="S2394" s="4">
        <v>0</v>
      </c>
      <c r="T2394" s="4">
        <v>0</v>
      </c>
      <c r="U2394" s="153">
        <v>40298</v>
      </c>
      <c r="V2394" s="283">
        <v>4</v>
      </c>
      <c r="W2394" s="20">
        <v>35</v>
      </c>
      <c r="X2394" s="437" t="str">
        <f t="shared" si="279"/>
        <v>OK</v>
      </c>
      <c r="Y2394" s="334">
        <f t="shared" ref="Y2394:Y2457" si="282">IF(W2394="","",+C2394-W2394)</f>
        <v>0</v>
      </c>
      <c r="Z2394" s="122" t="str">
        <f t="shared" si="281"/>
        <v>Credial - 2227</v>
      </c>
      <c r="AA2394" s="75">
        <v>40301</v>
      </c>
      <c r="AB2394" s="318"/>
      <c r="AC2394" s="147">
        <f t="shared" si="276"/>
        <v>4</v>
      </c>
      <c r="AD2394" s="20" t="str">
        <f t="shared" si="280"/>
        <v>OK</v>
      </c>
      <c r="AE2394" s="20"/>
      <c r="AF2394" s="20" t="e">
        <f>IF(#REF!="","",AA2394-#REF!)</f>
        <v>#REF!</v>
      </c>
      <c r="AG2394" s="97"/>
      <c r="AH2394" s="62"/>
      <c r="AI2394" s="289">
        <v>40272</v>
      </c>
      <c r="AJ2394" s="174" t="s">
        <v>101</v>
      </c>
    </row>
    <row r="2395" spans="1:36" s="32" customFormat="1" hidden="1" outlineLevel="1" x14ac:dyDescent="0.2">
      <c r="A2395"/>
      <c r="B2395" s="20">
        <v>5</v>
      </c>
      <c r="C2395" s="383">
        <v>199</v>
      </c>
      <c r="D2395" s="20" t="s">
        <v>73</v>
      </c>
      <c r="E2395" s="153">
        <v>40297</v>
      </c>
      <c r="F2395" s="91"/>
      <c r="G2395" s="19">
        <v>5</v>
      </c>
      <c r="H2395" s="20">
        <v>199</v>
      </c>
      <c r="I2395" s="20">
        <v>199</v>
      </c>
      <c r="J2395" s="20">
        <v>199</v>
      </c>
      <c r="K2395" s="20">
        <v>0</v>
      </c>
      <c r="L2395" s="156">
        <v>40298</v>
      </c>
      <c r="M2395" s="92"/>
      <c r="N2395" s="19">
        <v>5</v>
      </c>
      <c r="O2395" s="20">
        <v>199</v>
      </c>
      <c r="P2395" s="20">
        <v>199</v>
      </c>
      <c r="Q2395" s="20">
        <v>0</v>
      </c>
      <c r="R2395" s="20">
        <v>199</v>
      </c>
      <c r="S2395" s="4">
        <v>0</v>
      </c>
      <c r="T2395" s="4">
        <v>0</v>
      </c>
      <c r="U2395" s="153">
        <v>40298</v>
      </c>
      <c r="V2395" s="283">
        <v>5</v>
      </c>
      <c r="W2395" s="20">
        <v>199</v>
      </c>
      <c r="X2395" s="437" t="str">
        <f t="shared" si="279"/>
        <v>OK</v>
      </c>
      <c r="Y2395" s="334">
        <f t="shared" si="282"/>
        <v>0</v>
      </c>
      <c r="Z2395" s="122" t="str">
        <f t="shared" si="281"/>
        <v>Ikea - 2228</v>
      </c>
      <c r="AA2395" s="75">
        <v>40301</v>
      </c>
      <c r="AB2395" s="318"/>
      <c r="AC2395" s="147">
        <f t="shared" si="276"/>
        <v>4</v>
      </c>
      <c r="AD2395" s="20" t="str">
        <f t="shared" si="280"/>
        <v>OK</v>
      </c>
      <c r="AE2395" s="20"/>
      <c r="AF2395" s="20" t="e">
        <f>IF(#REF!="","",AA2395-#REF!)</f>
        <v>#REF!</v>
      </c>
      <c r="AG2395" s="97"/>
      <c r="AH2395" s="62"/>
      <c r="AI2395" s="289">
        <v>40273</v>
      </c>
      <c r="AJ2395" s="174" t="s">
        <v>101</v>
      </c>
    </row>
    <row r="2396" spans="1:36" s="32" customFormat="1" hidden="1" outlineLevel="1" x14ac:dyDescent="0.2">
      <c r="A2396"/>
      <c r="B2396" s="20">
        <v>6</v>
      </c>
      <c r="C2396" s="383">
        <v>5</v>
      </c>
      <c r="D2396" s="20" t="s">
        <v>79</v>
      </c>
      <c r="E2396" s="153">
        <v>40297</v>
      </c>
      <c r="F2396" s="91"/>
      <c r="G2396" s="19">
        <v>6</v>
      </c>
      <c r="H2396" s="20">
        <v>5</v>
      </c>
      <c r="I2396" s="20">
        <v>5</v>
      </c>
      <c r="J2396" s="20">
        <v>5</v>
      </c>
      <c r="K2396" s="20">
        <v>0</v>
      </c>
      <c r="L2396" s="156">
        <v>40298</v>
      </c>
      <c r="M2396" s="92"/>
      <c r="N2396" s="19">
        <v>6</v>
      </c>
      <c r="O2396" s="20">
        <v>5</v>
      </c>
      <c r="P2396" s="20">
        <v>5</v>
      </c>
      <c r="Q2396" s="20">
        <v>0</v>
      </c>
      <c r="R2396" s="20">
        <v>5</v>
      </c>
      <c r="S2396" s="4">
        <v>0</v>
      </c>
      <c r="T2396" s="4">
        <v>0</v>
      </c>
      <c r="U2396" s="153">
        <v>40298</v>
      </c>
      <c r="V2396" s="283">
        <v>6</v>
      </c>
      <c r="W2396" s="20">
        <v>5</v>
      </c>
      <c r="X2396" s="437" t="str">
        <f t="shared" si="279"/>
        <v>OK</v>
      </c>
      <c r="Y2396" s="334">
        <f t="shared" si="282"/>
        <v>0</v>
      </c>
      <c r="Z2396" s="122" t="str">
        <f t="shared" si="281"/>
        <v>Moviflor - 2229</v>
      </c>
      <c r="AA2396" s="75">
        <v>40301</v>
      </c>
      <c r="AB2396" s="318"/>
      <c r="AC2396" s="147">
        <f t="shared" si="276"/>
        <v>4</v>
      </c>
      <c r="AD2396" s="20" t="str">
        <f t="shared" si="280"/>
        <v>OK</v>
      </c>
      <c r="AE2396" s="20"/>
      <c r="AF2396" s="20" t="e">
        <f>IF(#REF!="","",AA2396-#REF!)</f>
        <v>#REF!</v>
      </c>
      <c r="AG2396" s="97"/>
      <c r="AH2396" s="62"/>
      <c r="AI2396" s="289">
        <v>40274</v>
      </c>
      <c r="AJ2396" s="174" t="s">
        <v>101</v>
      </c>
    </row>
    <row r="2397" spans="1:36" s="32" customFormat="1" hidden="1" outlineLevel="1" x14ac:dyDescent="0.2">
      <c r="A2397"/>
      <c r="B2397" s="20">
        <v>7</v>
      </c>
      <c r="C2397" s="383">
        <v>247</v>
      </c>
      <c r="D2397" s="20" t="s">
        <v>74</v>
      </c>
      <c r="E2397" s="153">
        <v>40297</v>
      </c>
      <c r="F2397" s="91"/>
      <c r="G2397" s="19">
        <v>7</v>
      </c>
      <c r="H2397" s="20">
        <v>247</v>
      </c>
      <c r="I2397" s="20">
        <v>247</v>
      </c>
      <c r="J2397" s="20">
        <v>247</v>
      </c>
      <c r="K2397" s="20">
        <v>0</v>
      </c>
      <c r="L2397" s="156">
        <v>40298</v>
      </c>
      <c r="M2397" s="92"/>
      <c r="N2397" s="19">
        <v>7</v>
      </c>
      <c r="O2397" s="20">
        <v>247</v>
      </c>
      <c r="P2397" s="20">
        <v>247</v>
      </c>
      <c r="Q2397" s="20">
        <v>0</v>
      </c>
      <c r="R2397" s="20">
        <v>247</v>
      </c>
      <c r="S2397" s="4">
        <v>0</v>
      </c>
      <c r="T2397" s="4">
        <v>0</v>
      </c>
      <c r="U2397" s="153">
        <v>40298</v>
      </c>
      <c r="V2397" s="283">
        <v>7</v>
      </c>
      <c r="W2397" s="20">
        <v>247</v>
      </c>
      <c r="X2397" s="437" t="str">
        <f t="shared" si="279"/>
        <v>OK</v>
      </c>
      <c r="Y2397" s="334">
        <f t="shared" si="282"/>
        <v>0</v>
      </c>
      <c r="Z2397" s="122" t="str">
        <f t="shared" si="281"/>
        <v>Conforama - 2230</v>
      </c>
      <c r="AA2397" s="75">
        <v>40301</v>
      </c>
      <c r="AB2397" s="318"/>
      <c r="AC2397" s="147">
        <f t="shared" si="276"/>
        <v>4</v>
      </c>
      <c r="AD2397" s="20" t="str">
        <f t="shared" si="280"/>
        <v>OK</v>
      </c>
      <c r="AE2397" s="20"/>
      <c r="AF2397" s="20" t="e">
        <f>IF(#REF!="","",AA2397-#REF!)</f>
        <v>#REF!</v>
      </c>
      <c r="AG2397" s="97"/>
      <c r="AH2397" s="62"/>
      <c r="AI2397" s="289">
        <v>40275</v>
      </c>
      <c r="AJ2397" s="174" t="s">
        <v>101</v>
      </c>
    </row>
    <row r="2398" spans="1:36" s="32" customFormat="1" hidden="1" outlineLevel="1" x14ac:dyDescent="0.2">
      <c r="A2398"/>
      <c r="B2398" s="20">
        <v>8</v>
      </c>
      <c r="C2398" s="383">
        <v>29</v>
      </c>
      <c r="D2398" s="20" t="s">
        <v>75</v>
      </c>
      <c r="E2398" s="153">
        <v>40297</v>
      </c>
      <c r="F2398" s="91"/>
      <c r="G2398" s="19">
        <v>8</v>
      </c>
      <c r="H2398" s="20">
        <v>29</v>
      </c>
      <c r="I2398" s="20">
        <v>29</v>
      </c>
      <c r="J2398" s="20">
        <v>29</v>
      </c>
      <c r="K2398" s="20">
        <v>0</v>
      </c>
      <c r="L2398" s="156">
        <v>40298</v>
      </c>
      <c r="M2398" s="92"/>
      <c r="N2398" s="19">
        <v>8</v>
      </c>
      <c r="O2398" s="20">
        <v>29</v>
      </c>
      <c r="P2398" s="20">
        <v>29</v>
      </c>
      <c r="Q2398" s="20">
        <v>0</v>
      </c>
      <c r="R2398" s="20">
        <v>29</v>
      </c>
      <c r="S2398" s="4">
        <v>0</v>
      </c>
      <c r="T2398" s="4">
        <v>0</v>
      </c>
      <c r="U2398" s="153">
        <v>40298</v>
      </c>
      <c r="V2398" s="283">
        <v>8</v>
      </c>
      <c r="W2398" s="20">
        <v>29</v>
      </c>
      <c r="X2398" s="437" t="str">
        <f t="shared" si="279"/>
        <v>OK</v>
      </c>
      <c r="Y2398" s="334">
        <f t="shared" si="282"/>
        <v>0</v>
      </c>
      <c r="Z2398" s="122" t="str">
        <f t="shared" si="281"/>
        <v>Euronics - 2231</v>
      </c>
      <c r="AA2398" s="75">
        <v>40301</v>
      </c>
      <c r="AB2398" s="318"/>
      <c r="AC2398" s="147">
        <f t="shared" si="276"/>
        <v>4</v>
      </c>
      <c r="AD2398" s="20" t="str">
        <f t="shared" si="280"/>
        <v>OK</v>
      </c>
      <c r="AE2398" s="20"/>
      <c r="AF2398" s="20" t="e">
        <f>IF(#REF!="","",AA2398-#REF!)</f>
        <v>#REF!</v>
      </c>
      <c r="AG2398" s="97"/>
      <c r="AH2398" s="62"/>
      <c r="AI2398" s="289">
        <v>40276</v>
      </c>
      <c r="AJ2398" s="174" t="s">
        <v>102</v>
      </c>
    </row>
    <row r="2399" spans="1:36" s="32" customFormat="1" hidden="1" outlineLevel="1" x14ac:dyDescent="0.2">
      <c r="A2399"/>
      <c r="B2399" s="20">
        <v>9</v>
      </c>
      <c r="C2399" s="383">
        <v>5</v>
      </c>
      <c r="D2399" s="20" t="s">
        <v>76</v>
      </c>
      <c r="E2399" s="153">
        <v>40297</v>
      </c>
      <c r="F2399" s="91"/>
      <c r="G2399" s="19">
        <v>9</v>
      </c>
      <c r="H2399" s="20">
        <v>5</v>
      </c>
      <c r="I2399" s="20">
        <v>5</v>
      </c>
      <c r="J2399" s="20">
        <v>5</v>
      </c>
      <c r="K2399" s="20">
        <v>0</v>
      </c>
      <c r="L2399" s="156">
        <v>40298</v>
      </c>
      <c r="M2399" s="92"/>
      <c r="N2399" s="19">
        <v>9</v>
      </c>
      <c r="O2399" s="20">
        <v>5</v>
      </c>
      <c r="P2399" s="20">
        <v>5</v>
      </c>
      <c r="Q2399" s="20">
        <v>0</v>
      </c>
      <c r="R2399" s="20">
        <v>5</v>
      </c>
      <c r="S2399" s="4">
        <v>0</v>
      </c>
      <c r="T2399" s="4">
        <v>0</v>
      </c>
      <c r="U2399" s="153">
        <v>40298</v>
      </c>
      <c r="V2399" s="283">
        <v>9</v>
      </c>
      <c r="W2399" s="20">
        <v>5</v>
      </c>
      <c r="X2399" s="437" t="str">
        <f t="shared" si="279"/>
        <v>OK</v>
      </c>
      <c r="Y2399" s="334">
        <f t="shared" si="282"/>
        <v>0</v>
      </c>
      <c r="Z2399" s="122" t="str">
        <f t="shared" si="281"/>
        <v>Tien 21 - 2232</v>
      </c>
      <c r="AA2399" s="75">
        <v>40301</v>
      </c>
      <c r="AB2399" s="318"/>
      <c r="AC2399" s="147">
        <f t="shared" ref="AC2399:AC2462" si="283">DAYS360(E2399,AA2399)</f>
        <v>4</v>
      </c>
      <c r="AD2399" s="20" t="str">
        <f t="shared" si="280"/>
        <v>OK</v>
      </c>
      <c r="AE2399" s="20"/>
      <c r="AF2399" s="20" t="e">
        <f>IF(#REF!="","",AA2399-#REF!)</f>
        <v>#REF!</v>
      </c>
      <c r="AG2399" s="97"/>
      <c r="AH2399" s="62"/>
      <c r="AI2399" s="289">
        <v>40277</v>
      </c>
      <c r="AJ2399" s="174" t="s">
        <v>102</v>
      </c>
    </row>
    <row r="2400" spans="1:36" s="32" customFormat="1" hidden="1" outlineLevel="1" x14ac:dyDescent="0.2">
      <c r="A2400"/>
      <c r="B2400" s="21">
        <v>10</v>
      </c>
      <c r="C2400" s="404">
        <v>1</v>
      </c>
      <c r="D2400" s="21" t="s">
        <v>77</v>
      </c>
      <c r="E2400" s="153">
        <v>40297</v>
      </c>
      <c r="F2400" s="91"/>
      <c r="G2400" s="22">
        <v>10</v>
      </c>
      <c r="H2400" s="21">
        <v>1</v>
      </c>
      <c r="I2400" s="21">
        <v>1</v>
      </c>
      <c r="J2400" s="21">
        <v>1</v>
      </c>
      <c r="K2400" s="21">
        <v>0</v>
      </c>
      <c r="L2400" s="157">
        <v>40298</v>
      </c>
      <c r="M2400" s="92"/>
      <c r="N2400" s="22">
        <v>10</v>
      </c>
      <c r="O2400" s="21">
        <v>1</v>
      </c>
      <c r="P2400" s="21">
        <v>1</v>
      </c>
      <c r="Q2400" s="21">
        <v>0</v>
      </c>
      <c r="R2400" s="21">
        <v>1</v>
      </c>
      <c r="S2400" s="14">
        <v>0</v>
      </c>
      <c r="T2400" s="14">
        <v>0</v>
      </c>
      <c r="U2400" s="153">
        <v>40298</v>
      </c>
      <c r="V2400" s="284">
        <v>10</v>
      </c>
      <c r="W2400" s="21">
        <v>1</v>
      </c>
      <c r="X2400" s="437" t="str">
        <f t="shared" si="279"/>
        <v>OK</v>
      </c>
      <c r="Y2400" s="334">
        <f t="shared" si="282"/>
        <v>0</v>
      </c>
      <c r="Z2400" s="21" t="str">
        <f t="shared" si="281"/>
        <v>Confort - 2233</v>
      </c>
      <c r="AA2400" s="75">
        <v>40301</v>
      </c>
      <c r="AB2400" s="319"/>
      <c r="AC2400" s="147">
        <f t="shared" si="283"/>
        <v>4</v>
      </c>
      <c r="AD2400" s="20" t="str">
        <f t="shared" si="280"/>
        <v>OK</v>
      </c>
      <c r="AE2400" s="20"/>
      <c r="AF2400" s="20" t="e">
        <f>IF(#REF!="","",AA2400-#REF!)</f>
        <v>#REF!</v>
      </c>
      <c r="AG2400" s="97"/>
      <c r="AH2400" s="62"/>
      <c r="AI2400" s="289">
        <v>40278</v>
      </c>
      <c r="AJ2400" s="174" t="s">
        <v>102</v>
      </c>
    </row>
    <row r="2401" spans="1:36" s="32" customFormat="1" hidden="1" outlineLevel="1" x14ac:dyDescent="0.2">
      <c r="A2401"/>
      <c r="B2401" s="20">
        <v>1</v>
      </c>
      <c r="C2401" s="383">
        <v>55</v>
      </c>
      <c r="D2401" s="20" t="s">
        <v>67</v>
      </c>
      <c r="E2401" s="153">
        <v>40304</v>
      </c>
      <c r="F2401" s="91"/>
      <c r="G2401" s="19">
        <v>1</v>
      </c>
      <c r="H2401" s="20">
        <v>55</v>
      </c>
      <c r="I2401" s="20">
        <v>55</v>
      </c>
      <c r="J2401" s="20">
        <v>55</v>
      </c>
      <c r="K2401" s="20">
        <v>0</v>
      </c>
      <c r="L2401" s="156">
        <v>40305</v>
      </c>
      <c r="M2401" s="92"/>
      <c r="N2401" s="19">
        <v>1</v>
      </c>
      <c r="O2401" s="20">
        <v>55</v>
      </c>
      <c r="P2401" s="20">
        <v>55</v>
      </c>
      <c r="Q2401" s="20">
        <v>0</v>
      </c>
      <c r="R2401" s="20">
        <v>55</v>
      </c>
      <c r="S2401" s="4">
        <v>0</v>
      </c>
      <c r="T2401" s="4">
        <v>0</v>
      </c>
      <c r="U2401" s="153">
        <v>40305</v>
      </c>
      <c r="V2401" s="283">
        <v>1</v>
      </c>
      <c r="W2401" s="20">
        <v>55</v>
      </c>
      <c r="X2401" s="437" t="str">
        <f t="shared" si="279"/>
        <v>OK</v>
      </c>
      <c r="Y2401" s="334">
        <f t="shared" si="282"/>
        <v>0</v>
      </c>
      <c r="Z2401" s="122" t="str">
        <f t="shared" si="281"/>
        <v>White - 2213</v>
      </c>
      <c r="AA2401" s="75">
        <v>40309</v>
      </c>
      <c r="AB2401" s="317">
        <f>+SUM(W2401:W2411)</f>
        <v>374</v>
      </c>
      <c r="AC2401" s="147">
        <f t="shared" si="283"/>
        <v>5</v>
      </c>
      <c r="AD2401" s="20" t="str">
        <f t="shared" ref="AD2401:AD2423" si="284">IF(AA2401&gt;0,"OK","Pendente")</f>
        <v>OK</v>
      </c>
      <c r="AE2401" s="20"/>
      <c r="AF2401" s="20" t="e">
        <f>IF(#REF!="","",AA2401-#REF!)</f>
        <v>#REF!</v>
      </c>
      <c r="AG2401" s="97"/>
      <c r="AH2401" s="62"/>
      <c r="AI2401" s="289">
        <v>40279</v>
      </c>
      <c r="AJ2401" s="174" t="s">
        <v>102</v>
      </c>
    </row>
    <row r="2402" spans="1:36" s="32" customFormat="1" hidden="1" outlineLevel="1" x14ac:dyDescent="0.2">
      <c r="A2402"/>
      <c r="B2402" s="20">
        <v>2</v>
      </c>
      <c r="C2402" s="383">
        <v>18</v>
      </c>
      <c r="D2402" s="20" t="s">
        <v>68</v>
      </c>
      <c r="E2402" s="153">
        <v>40304</v>
      </c>
      <c r="F2402" s="91"/>
      <c r="G2402" s="19">
        <v>2</v>
      </c>
      <c r="H2402" s="20">
        <v>18</v>
      </c>
      <c r="I2402" s="20">
        <v>18</v>
      </c>
      <c r="J2402" s="20">
        <v>18</v>
      </c>
      <c r="K2402" s="20">
        <v>0</v>
      </c>
      <c r="L2402" s="156">
        <v>40305</v>
      </c>
      <c r="M2402" s="92"/>
      <c r="N2402" s="19">
        <v>2</v>
      </c>
      <c r="O2402" s="20">
        <v>18</v>
      </c>
      <c r="P2402" s="20">
        <v>18</v>
      </c>
      <c r="Q2402" s="20">
        <v>0</v>
      </c>
      <c r="R2402" s="20">
        <v>18</v>
      </c>
      <c r="S2402" s="4">
        <v>0</v>
      </c>
      <c r="T2402" s="4">
        <v>0</v>
      </c>
      <c r="U2402" s="153">
        <v>40305</v>
      </c>
      <c r="V2402" s="283">
        <v>2</v>
      </c>
      <c r="W2402" s="20">
        <v>18</v>
      </c>
      <c r="X2402" s="437" t="str">
        <f t="shared" si="279"/>
        <v>OK</v>
      </c>
      <c r="Y2402" s="334">
        <f t="shared" si="282"/>
        <v>0</v>
      </c>
      <c r="Z2402" s="122" t="str">
        <f t="shared" si="281"/>
        <v>Green - 2214</v>
      </c>
      <c r="AA2402" s="75">
        <v>40309</v>
      </c>
      <c r="AB2402" s="318"/>
      <c r="AC2402" s="147">
        <f t="shared" si="283"/>
        <v>5</v>
      </c>
      <c r="AD2402" s="20" t="str">
        <f t="shared" si="284"/>
        <v>OK</v>
      </c>
      <c r="AE2402" s="20"/>
      <c r="AF2402" s="20" t="e">
        <f>IF(#REF!="","",AA2402-#REF!)</f>
        <v>#REF!</v>
      </c>
      <c r="AG2402" s="97"/>
      <c r="AH2402" s="62"/>
      <c r="AI2402" s="289">
        <v>40280</v>
      </c>
      <c r="AJ2402" s="174" t="s">
        <v>102</v>
      </c>
    </row>
    <row r="2403" spans="1:36" s="32" customFormat="1" hidden="1" outlineLevel="1" x14ac:dyDescent="0.2">
      <c r="A2403"/>
      <c r="B2403" s="20">
        <v>3</v>
      </c>
      <c r="C2403" s="383">
        <v>31</v>
      </c>
      <c r="D2403" s="20" t="s">
        <v>69</v>
      </c>
      <c r="E2403" s="153">
        <v>40304</v>
      </c>
      <c r="F2403" s="91"/>
      <c r="G2403" s="19">
        <v>3</v>
      </c>
      <c r="H2403" s="20">
        <v>31</v>
      </c>
      <c r="I2403" s="20">
        <v>31</v>
      </c>
      <c r="J2403" s="20">
        <v>31</v>
      </c>
      <c r="K2403" s="20">
        <v>0</v>
      </c>
      <c r="L2403" s="156">
        <v>40305</v>
      </c>
      <c r="M2403" s="92"/>
      <c r="N2403" s="19">
        <v>3</v>
      </c>
      <c r="O2403" s="20">
        <v>31</v>
      </c>
      <c r="P2403" s="20">
        <v>31</v>
      </c>
      <c r="Q2403" s="20">
        <v>0</v>
      </c>
      <c r="R2403" s="20">
        <v>31</v>
      </c>
      <c r="S2403" s="4">
        <v>0</v>
      </c>
      <c r="T2403" s="4">
        <v>0</v>
      </c>
      <c r="U2403" s="153">
        <v>40305</v>
      </c>
      <c r="V2403" s="283">
        <v>3</v>
      </c>
      <c r="W2403" s="20">
        <v>31</v>
      </c>
      <c r="X2403" s="437" t="str">
        <f t="shared" si="279"/>
        <v>OK</v>
      </c>
      <c r="Y2403" s="334">
        <f t="shared" si="282"/>
        <v>0</v>
      </c>
      <c r="Z2403" s="122" t="str">
        <f t="shared" si="281"/>
        <v>Black - 2215</v>
      </c>
      <c r="AA2403" s="75">
        <v>40309</v>
      </c>
      <c r="AB2403" s="318"/>
      <c r="AC2403" s="147">
        <f t="shared" si="283"/>
        <v>5</v>
      </c>
      <c r="AD2403" s="20" t="str">
        <f t="shared" si="284"/>
        <v>OK</v>
      </c>
      <c r="AE2403" s="20"/>
      <c r="AF2403" s="20" t="e">
        <f>IF(#REF!="","",AA2403-#REF!)</f>
        <v>#REF!</v>
      </c>
      <c r="AG2403" s="97"/>
      <c r="AH2403" s="62"/>
      <c r="AI2403" s="289">
        <v>40281</v>
      </c>
      <c r="AJ2403" s="174" t="s">
        <v>102</v>
      </c>
    </row>
    <row r="2404" spans="1:36" s="32" customFormat="1" hidden="1" outlineLevel="1" x14ac:dyDescent="0.2">
      <c r="A2404"/>
      <c r="B2404" s="20">
        <v>4</v>
      </c>
      <c r="C2404" s="383">
        <v>31</v>
      </c>
      <c r="D2404" s="20" t="s">
        <v>72</v>
      </c>
      <c r="E2404" s="153">
        <v>40304</v>
      </c>
      <c r="F2404" s="91"/>
      <c r="G2404" s="19">
        <v>4</v>
      </c>
      <c r="H2404" s="20">
        <v>31</v>
      </c>
      <c r="I2404" s="20">
        <v>31</v>
      </c>
      <c r="J2404" s="20">
        <v>31</v>
      </c>
      <c r="K2404" s="20">
        <v>0</v>
      </c>
      <c r="L2404" s="156">
        <v>40305</v>
      </c>
      <c r="M2404" s="92"/>
      <c r="N2404" s="19">
        <v>4</v>
      </c>
      <c r="O2404" s="20">
        <v>31</v>
      </c>
      <c r="P2404" s="20">
        <v>31</v>
      </c>
      <c r="Q2404" s="20">
        <v>0</v>
      </c>
      <c r="R2404" s="20">
        <v>31</v>
      </c>
      <c r="S2404" s="4">
        <v>0</v>
      </c>
      <c r="T2404" s="4">
        <v>0</v>
      </c>
      <c r="U2404" s="153">
        <v>40305</v>
      </c>
      <c r="V2404" s="283">
        <v>4</v>
      </c>
      <c r="W2404" s="20">
        <v>31</v>
      </c>
      <c r="X2404" s="437" t="str">
        <f t="shared" si="279"/>
        <v>OK</v>
      </c>
      <c r="Y2404" s="334">
        <f t="shared" si="282"/>
        <v>0</v>
      </c>
      <c r="Z2404" s="122" t="str">
        <f t="shared" si="281"/>
        <v>Credial - 2227</v>
      </c>
      <c r="AA2404" s="75">
        <v>40309</v>
      </c>
      <c r="AB2404" s="318"/>
      <c r="AC2404" s="147">
        <f t="shared" si="283"/>
        <v>5</v>
      </c>
      <c r="AD2404" s="20" t="str">
        <f t="shared" si="284"/>
        <v>OK</v>
      </c>
      <c r="AE2404" s="20"/>
      <c r="AF2404" s="20" t="e">
        <f>IF(#REF!="","",AA2404-#REF!)</f>
        <v>#REF!</v>
      </c>
      <c r="AG2404" s="97"/>
      <c r="AH2404" s="62"/>
      <c r="AI2404" s="289">
        <v>40282</v>
      </c>
      <c r="AJ2404" s="174" t="s">
        <v>102</v>
      </c>
    </row>
    <row r="2405" spans="1:36" s="32" customFormat="1" hidden="1" outlineLevel="1" x14ac:dyDescent="0.2">
      <c r="A2405"/>
      <c r="B2405" s="20">
        <v>5</v>
      </c>
      <c r="C2405" s="383">
        <v>166</v>
      </c>
      <c r="D2405" s="20" t="s">
        <v>73</v>
      </c>
      <c r="E2405" s="153">
        <v>40304</v>
      </c>
      <c r="F2405" s="91"/>
      <c r="G2405" s="19">
        <v>5</v>
      </c>
      <c r="H2405" s="20">
        <v>166</v>
      </c>
      <c r="I2405" s="20">
        <v>166</v>
      </c>
      <c r="J2405" s="20">
        <v>166</v>
      </c>
      <c r="K2405" s="20">
        <v>0</v>
      </c>
      <c r="L2405" s="156">
        <v>40305</v>
      </c>
      <c r="M2405" s="92"/>
      <c r="N2405" s="19">
        <v>5</v>
      </c>
      <c r="O2405" s="20">
        <v>166</v>
      </c>
      <c r="P2405" s="20">
        <v>166</v>
      </c>
      <c r="Q2405" s="20">
        <v>0</v>
      </c>
      <c r="R2405" s="20">
        <v>166</v>
      </c>
      <c r="S2405" s="4">
        <v>0</v>
      </c>
      <c r="T2405" s="4">
        <v>0</v>
      </c>
      <c r="U2405" s="153">
        <v>40305</v>
      </c>
      <c r="V2405" s="283">
        <v>5</v>
      </c>
      <c r="W2405" s="20">
        <v>166</v>
      </c>
      <c r="X2405" s="437" t="str">
        <f t="shared" si="279"/>
        <v>OK</v>
      </c>
      <c r="Y2405" s="334">
        <f t="shared" si="282"/>
        <v>0</v>
      </c>
      <c r="Z2405" s="122" t="str">
        <f t="shared" si="281"/>
        <v>Ikea - 2228</v>
      </c>
      <c r="AA2405" s="75">
        <v>40309</v>
      </c>
      <c r="AB2405" s="318"/>
      <c r="AC2405" s="147">
        <f t="shared" si="283"/>
        <v>5</v>
      </c>
      <c r="AD2405" s="20" t="str">
        <f t="shared" si="284"/>
        <v>OK</v>
      </c>
      <c r="AE2405" s="20"/>
      <c r="AF2405" s="20" t="e">
        <f>IF(#REF!="","",AA2405-#REF!)</f>
        <v>#REF!</v>
      </c>
      <c r="AG2405" s="97"/>
      <c r="AH2405" s="62"/>
      <c r="AI2405" s="289">
        <v>40283</v>
      </c>
      <c r="AJ2405" s="174" t="s">
        <v>102</v>
      </c>
    </row>
    <row r="2406" spans="1:36" s="32" customFormat="1" hidden="1" outlineLevel="1" x14ac:dyDescent="0.2">
      <c r="A2406"/>
      <c r="B2406" s="20">
        <v>6</v>
      </c>
      <c r="C2406" s="383">
        <v>2</v>
      </c>
      <c r="D2406" s="20" t="s">
        <v>79</v>
      </c>
      <c r="E2406" s="153">
        <v>40304</v>
      </c>
      <c r="F2406" s="91"/>
      <c r="G2406" s="19">
        <v>6</v>
      </c>
      <c r="H2406" s="20">
        <v>2</v>
      </c>
      <c r="I2406" s="20">
        <v>2</v>
      </c>
      <c r="J2406" s="20">
        <v>2</v>
      </c>
      <c r="K2406" s="20">
        <v>0</v>
      </c>
      <c r="L2406" s="156">
        <v>40305</v>
      </c>
      <c r="M2406" s="92"/>
      <c r="N2406" s="19">
        <v>6</v>
      </c>
      <c r="O2406" s="20">
        <v>2</v>
      </c>
      <c r="P2406" s="20">
        <v>2</v>
      </c>
      <c r="Q2406" s="20">
        <v>0</v>
      </c>
      <c r="R2406" s="20">
        <v>2</v>
      </c>
      <c r="S2406" s="4">
        <v>0</v>
      </c>
      <c r="T2406" s="4">
        <v>0</v>
      </c>
      <c r="U2406" s="153">
        <v>40305</v>
      </c>
      <c r="V2406" s="283">
        <v>6</v>
      </c>
      <c r="W2406" s="20">
        <v>2</v>
      </c>
      <c r="X2406" s="437" t="str">
        <f t="shared" si="279"/>
        <v>OK</v>
      </c>
      <c r="Y2406" s="334">
        <f t="shared" si="282"/>
        <v>0</v>
      </c>
      <c r="Z2406" s="122" t="str">
        <f t="shared" si="281"/>
        <v>Moviflor - 2229</v>
      </c>
      <c r="AA2406" s="75">
        <v>40309</v>
      </c>
      <c r="AB2406" s="318"/>
      <c r="AC2406" s="147">
        <f t="shared" si="283"/>
        <v>5</v>
      </c>
      <c r="AD2406" s="20" t="str">
        <f t="shared" si="284"/>
        <v>OK</v>
      </c>
      <c r="AE2406" s="20"/>
      <c r="AF2406" s="20" t="e">
        <f>IF(#REF!="","",AA2406-#REF!)</f>
        <v>#REF!</v>
      </c>
      <c r="AG2406" s="97"/>
      <c r="AH2406" s="62"/>
      <c r="AI2406" s="289">
        <v>40284</v>
      </c>
      <c r="AJ2406" s="174" t="s">
        <v>102</v>
      </c>
    </row>
    <row r="2407" spans="1:36" s="32" customFormat="1" hidden="1" outlineLevel="1" x14ac:dyDescent="0.2">
      <c r="A2407"/>
      <c r="B2407" s="20">
        <v>7</v>
      </c>
      <c r="C2407" s="383">
        <v>50</v>
      </c>
      <c r="D2407" s="20" t="s">
        <v>74</v>
      </c>
      <c r="E2407" s="153">
        <v>40304</v>
      </c>
      <c r="F2407" s="91"/>
      <c r="G2407" s="19">
        <v>7</v>
      </c>
      <c r="H2407" s="20">
        <v>50</v>
      </c>
      <c r="I2407" s="20">
        <v>50</v>
      </c>
      <c r="J2407" s="20">
        <v>50</v>
      </c>
      <c r="K2407" s="20">
        <v>0</v>
      </c>
      <c r="L2407" s="156">
        <v>40305</v>
      </c>
      <c r="M2407" s="92"/>
      <c r="N2407" s="19">
        <v>7</v>
      </c>
      <c r="O2407" s="20">
        <v>50</v>
      </c>
      <c r="P2407" s="20">
        <v>50</v>
      </c>
      <c r="Q2407" s="20">
        <v>0</v>
      </c>
      <c r="R2407" s="20">
        <v>50</v>
      </c>
      <c r="S2407" s="4">
        <v>0</v>
      </c>
      <c r="T2407" s="4">
        <v>0</v>
      </c>
      <c r="U2407" s="153">
        <v>40305</v>
      </c>
      <c r="V2407" s="283">
        <v>7</v>
      </c>
      <c r="W2407" s="20">
        <v>50</v>
      </c>
      <c r="X2407" s="437" t="str">
        <f t="shared" si="279"/>
        <v>OK</v>
      </c>
      <c r="Y2407" s="334">
        <f t="shared" si="282"/>
        <v>0</v>
      </c>
      <c r="Z2407" s="122" t="str">
        <f t="shared" si="281"/>
        <v>Conforama - 2230</v>
      </c>
      <c r="AA2407" s="75">
        <v>40309</v>
      </c>
      <c r="AB2407" s="318"/>
      <c r="AC2407" s="147">
        <f t="shared" si="283"/>
        <v>5</v>
      </c>
      <c r="AD2407" s="20" t="str">
        <f t="shared" si="284"/>
        <v>OK</v>
      </c>
      <c r="AE2407" s="20"/>
      <c r="AF2407" s="20" t="e">
        <f>IF(#REF!="","",AA2407-#REF!)</f>
        <v>#REF!</v>
      </c>
      <c r="AG2407" s="97"/>
      <c r="AH2407" s="62"/>
      <c r="AI2407" s="289">
        <v>40285</v>
      </c>
      <c r="AJ2407" s="174" t="s">
        <v>102</v>
      </c>
    </row>
    <row r="2408" spans="1:36" s="32" customFormat="1" hidden="1" outlineLevel="1" x14ac:dyDescent="0.2">
      <c r="A2408"/>
      <c r="B2408" s="20">
        <v>8</v>
      </c>
      <c r="C2408" s="383">
        <v>10</v>
      </c>
      <c r="D2408" s="20" t="s">
        <v>75</v>
      </c>
      <c r="E2408" s="153">
        <v>40304</v>
      </c>
      <c r="F2408" s="91"/>
      <c r="G2408" s="19">
        <v>8</v>
      </c>
      <c r="H2408" s="20">
        <v>10</v>
      </c>
      <c r="I2408" s="20">
        <v>10</v>
      </c>
      <c r="J2408" s="20">
        <v>10</v>
      </c>
      <c r="K2408" s="20">
        <v>0</v>
      </c>
      <c r="L2408" s="156">
        <v>40305</v>
      </c>
      <c r="M2408" s="92"/>
      <c r="N2408" s="19">
        <v>8</v>
      </c>
      <c r="O2408" s="20">
        <v>10</v>
      </c>
      <c r="P2408" s="20">
        <v>10</v>
      </c>
      <c r="Q2408" s="20">
        <v>0</v>
      </c>
      <c r="R2408" s="20">
        <v>10</v>
      </c>
      <c r="S2408" s="4">
        <v>0</v>
      </c>
      <c r="T2408" s="4">
        <v>0</v>
      </c>
      <c r="U2408" s="153">
        <v>40305</v>
      </c>
      <c r="V2408" s="283">
        <v>8</v>
      </c>
      <c r="W2408" s="20">
        <v>10</v>
      </c>
      <c r="X2408" s="437" t="str">
        <f t="shared" si="279"/>
        <v>OK</v>
      </c>
      <c r="Y2408" s="334">
        <f t="shared" si="282"/>
        <v>0</v>
      </c>
      <c r="Z2408" s="122" t="str">
        <f t="shared" si="281"/>
        <v>Euronics - 2231</v>
      </c>
      <c r="AA2408" s="75">
        <v>40309</v>
      </c>
      <c r="AB2408" s="318"/>
      <c r="AC2408" s="147">
        <f t="shared" si="283"/>
        <v>5</v>
      </c>
      <c r="AD2408" s="20" t="str">
        <f t="shared" si="284"/>
        <v>OK</v>
      </c>
      <c r="AE2408" s="20"/>
      <c r="AF2408" s="20" t="e">
        <f>IF(#REF!="","",AA2408-#REF!)</f>
        <v>#REF!</v>
      </c>
      <c r="AG2408" s="97"/>
      <c r="AH2408" s="62"/>
      <c r="AI2408" s="289">
        <v>40286</v>
      </c>
      <c r="AJ2408" s="174" t="s">
        <v>102</v>
      </c>
    </row>
    <row r="2409" spans="1:36" s="32" customFormat="1" hidden="1" outlineLevel="1" x14ac:dyDescent="0.2">
      <c r="A2409"/>
      <c r="B2409" s="20">
        <v>9</v>
      </c>
      <c r="C2409" s="383">
        <v>9</v>
      </c>
      <c r="D2409" s="20" t="s">
        <v>76</v>
      </c>
      <c r="E2409" s="153">
        <v>40304</v>
      </c>
      <c r="F2409" s="91"/>
      <c r="G2409" s="19">
        <v>9</v>
      </c>
      <c r="H2409" s="20">
        <v>9</v>
      </c>
      <c r="I2409" s="20">
        <v>9</v>
      </c>
      <c r="J2409" s="20">
        <v>9</v>
      </c>
      <c r="K2409" s="20">
        <v>0</v>
      </c>
      <c r="L2409" s="156">
        <v>40305</v>
      </c>
      <c r="M2409" s="92"/>
      <c r="N2409" s="19">
        <v>9</v>
      </c>
      <c r="O2409" s="20">
        <v>9</v>
      </c>
      <c r="P2409" s="20">
        <v>9</v>
      </c>
      <c r="Q2409" s="20">
        <v>0</v>
      </c>
      <c r="R2409" s="20">
        <v>9</v>
      </c>
      <c r="S2409" s="4">
        <v>0</v>
      </c>
      <c r="T2409" s="4">
        <v>0</v>
      </c>
      <c r="U2409" s="153">
        <v>40305</v>
      </c>
      <c r="V2409" s="283">
        <v>9</v>
      </c>
      <c r="W2409" s="20">
        <v>9</v>
      </c>
      <c r="X2409" s="437" t="str">
        <f t="shared" si="279"/>
        <v>OK</v>
      </c>
      <c r="Y2409" s="334">
        <f t="shared" si="282"/>
        <v>0</v>
      </c>
      <c r="Z2409" s="122" t="str">
        <f t="shared" si="281"/>
        <v>Tien 21 - 2232</v>
      </c>
      <c r="AA2409" s="75">
        <v>40309</v>
      </c>
      <c r="AB2409" s="318"/>
      <c r="AC2409" s="147">
        <f t="shared" si="283"/>
        <v>5</v>
      </c>
      <c r="AD2409" s="20" t="str">
        <f t="shared" si="284"/>
        <v>OK</v>
      </c>
      <c r="AE2409" s="20"/>
      <c r="AF2409" s="20" t="e">
        <f>IF(#REF!="","",AA2409-#REF!)</f>
        <v>#REF!</v>
      </c>
      <c r="AG2409" s="97"/>
      <c r="AH2409" s="62"/>
      <c r="AI2409" s="289">
        <v>40287</v>
      </c>
      <c r="AJ2409" s="174" t="s">
        <v>102</v>
      </c>
    </row>
    <row r="2410" spans="1:36" s="32" customFormat="1" hidden="1" outlineLevel="1" x14ac:dyDescent="0.2">
      <c r="A2410"/>
      <c r="B2410" s="20">
        <v>10</v>
      </c>
      <c r="C2410" s="383">
        <v>1</v>
      </c>
      <c r="D2410" s="20" t="s">
        <v>77</v>
      </c>
      <c r="E2410" s="153">
        <v>40304</v>
      </c>
      <c r="F2410" s="91"/>
      <c r="G2410" s="19">
        <v>10</v>
      </c>
      <c r="H2410" s="20">
        <v>1</v>
      </c>
      <c r="I2410" s="20">
        <v>1</v>
      </c>
      <c r="J2410" s="20">
        <v>1</v>
      </c>
      <c r="K2410" s="20">
        <v>0</v>
      </c>
      <c r="L2410" s="156">
        <v>40305</v>
      </c>
      <c r="M2410" s="92"/>
      <c r="N2410" s="19">
        <v>10</v>
      </c>
      <c r="O2410" s="20">
        <v>1</v>
      </c>
      <c r="P2410" s="20">
        <v>1</v>
      </c>
      <c r="Q2410" s="20">
        <v>0</v>
      </c>
      <c r="R2410" s="20">
        <v>1</v>
      </c>
      <c r="S2410" s="4">
        <v>0</v>
      </c>
      <c r="T2410" s="4">
        <v>0</v>
      </c>
      <c r="U2410" s="153">
        <v>40305</v>
      </c>
      <c r="V2410" s="283">
        <v>10</v>
      </c>
      <c r="W2410" s="20">
        <v>1</v>
      </c>
      <c r="X2410" s="437" t="str">
        <f t="shared" si="279"/>
        <v>OK</v>
      </c>
      <c r="Y2410" s="334">
        <f t="shared" si="282"/>
        <v>0</v>
      </c>
      <c r="Z2410" s="122" t="str">
        <f t="shared" si="281"/>
        <v>Confort - 2233</v>
      </c>
      <c r="AA2410" s="75">
        <v>40309</v>
      </c>
      <c r="AB2410" s="318"/>
      <c r="AC2410" s="147">
        <f t="shared" si="283"/>
        <v>5</v>
      </c>
      <c r="AD2410" s="20" t="str">
        <f t="shared" si="284"/>
        <v>OK</v>
      </c>
      <c r="AE2410" s="20"/>
      <c r="AF2410" s="20" t="e">
        <f>IF(#REF!="","",AA2410-#REF!)</f>
        <v>#REF!</v>
      </c>
      <c r="AG2410" s="97"/>
      <c r="AH2410" s="62"/>
      <c r="AI2410" s="289">
        <v>40288</v>
      </c>
      <c r="AJ2410" s="174" t="s">
        <v>102</v>
      </c>
    </row>
    <row r="2411" spans="1:36" s="32" customFormat="1" ht="12.75" hidden="1" customHeight="1" outlineLevel="1" x14ac:dyDescent="0.2">
      <c r="A2411"/>
      <c r="B2411" s="21">
        <v>11</v>
      </c>
      <c r="C2411" s="404">
        <v>1</v>
      </c>
      <c r="D2411" s="21" t="s">
        <v>112</v>
      </c>
      <c r="E2411" s="153">
        <v>40304</v>
      </c>
      <c r="F2411" s="91"/>
      <c r="G2411" s="22">
        <v>11</v>
      </c>
      <c r="H2411" s="21">
        <v>1</v>
      </c>
      <c r="I2411" s="21">
        <v>1</v>
      </c>
      <c r="J2411" s="21">
        <v>1</v>
      </c>
      <c r="K2411" s="21">
        <v>0</v>
      </c>
      <c r="L2411" s="157">
        <v>40305</v>
      </c>
      <c r="M2411" s="92"/>
      <c r="N2411" s="22">
        <v>11</v>
      </c>
      <c r="O2411" s="21">
        <v>1</v>
      </c>
      <c r="P2411" s="21">
        <v>1</v>
      </c>
      <c r="Q2411" s="21">
        <v>0</v>
      </c>
      <c r="R2411" s="21">
        <v>1</v>
      </c>
      <c r="S2411" s="14">
        <v>0</v>
      </c>
      <c r="T2411" s="14">
        <v>0</v>
      </c>
      <c r="U2411" s="153">
        <v>40305</v>
      </c>
      <c r="V2411" s="284">
        <v>11</v>
      </c>
      <c r="W2411" s="21">
        <v>1</v>
      </c>
      <c r="X2411" s="437" t="str">
        <f t="shared" si="279"/>
        <v>OK</v>
      </c>
      <c r="Y2411" s="334">
        <f t="shared" si="282"/>
        <v>0</v>
      </c>
      <c r="Z2411" s="21" t="str">
        <f t="shared" si="281"/>
        <v>Credial Mega - 2377</v>
      </c>
      <c r="AA2411" s="75"/>
      <c r="AB2411" s="319"/>
      <c r="AC2411" s="147">
        <f t="shared" si="283"/>
        <v>-39726</v>
      </c>
      <c r="AD2411" s="20" t="str">
        <f t="shared" si="284"/>
        <v>Pendente</v>
      </c>
      <c r="AE2411" s="20"/>
      <c r="AF2411" s="20" t="e">
        <f>IF(#REF!="","",AA2411-#REF!)</f>
        <v>#REF!</v>
      </c>
      <c r="AG2411" s="97"/>
      <c r="AH2411" s="62"/>
      <c r="AI2411" s="289">
        <v>40289</v>
      </c>
      <c r="AJ2411" s="174" t="s">
        <v>102</v>
      </c>
    </row>
    <row r="2412" spans="1:36" s="32" customFormat="1" hidden="1" outlineLevel="1" x14ac:dyDescent="0.2">
      <c r="A2412"/>
      <c r="B2412" s="20">
        <v>1</v>
      </c>
      <c r="C2412" s="383">
        <v>37</v>
      </c>
      <c r="D2412" s="20" t="s">
        <v>67</v>
      </c>
      <c r="E2412" s="153">
        <v>40308</v>
      </c>
      <c r="F2412" s="91"/>
      <c r="G2412" s="19">
        <v>1</v>
      </c>
      <c r="H2412" s="20">
        <v>37</v>
      </c>
      <c r="I2412" s="20">
        <v>37</v>
      </c>
      <c r="J2412" s="20">
        <v>37</v>
      </c>
      <c r="K2412" s="20">
        <v>0</v>
      </c>
      <c r="L2412" s="156">
        <v>40309</v>
      </c>
      <c r="M2412" s="92"/>
      <c r="N2412" s="19">
        <v>1</v>
      </c>
      <c r="O2412" s="20">
        <v>37</v>
      </c>
      <c r="P2412" s="20">
        <v>37</v>
      </c>
      <c r="Q2412" s="20">
        <v>0</v>
      </c>
      <c r="R2412" s="20">
        <v>37</v>
      </c>
      <c r="S2412" s="4">
        <v>0</v>
      </c>
      <c r="T2412" s="4">
        <v>0</v>
      </c>
      <c r="U2412" s="153">
        <v>40309</v>
      </c>
      <c r="V2412" s="283">
        <v>1</v>
      </c>
      <c r="W2412" s="20">
        <v>37</v>
      </c>
      <c r="X2412" s="437" t="str">
        <f t="shared" si="279"/>
        <v>OK</v>
      </c>
      <c r="Y2412" s="334">
        <f t="shared" si="282"/>
        <v>0</v>
      </c>
      <c r="Z2412" s="122" t="str">
        <f t="shared" si="281"/>
        <v>White - 2213</v>
      </c>
      <c r="AA2412" s="75">
        <v>40311</v>
      </c>
      <c r="AB2412" s="317">
        <f>+SUM(W2412:W2422)</f>
        <v>192</v>
      </c>
      <c r="AC2412" s="147">
        <f t="shared" si="283"/>
        <v>3</v>
      </c>
      <c r="AD2412" s="20" t="str">
        <f t="shared" si="284"/>
        <v>OK</v>
      </c>
      <c r="AE2412" s="20"/>
      <c r="AF2412" s="20" t="e">
        <f>IF(#REF!="","",AA2412-#REF!)</f>
        <v>#REF!</v>
      </c>
      <c r="AG2412" s="97"/>
      <c r="AH2412" s="62"/>
      <c r="AI2412" s="289">
        <v>40290</v>
      </c>
      <c r="AJ2412" s="174" t="s">
        <v>102</v>
      </c>
    </row>
    <row r="2413" spans="1:36" s="32" customFormat="1" hidden="1" outlineLevel="1" x14ac:dyDescent="0.2">
      <c r="A2413"/>
      <c r="B2413" s="20">
        <v>2</v>
      </c>
      <c r="C2413" s="383">
        <v>6</v>
      </c>
      <c r="D2413" s="20" t="s">
        <v>68</v>
      </c>
      <c r="E2413" s="153">
        <v>40308</v>
      </c>
      <c r="F2413" s="91"/>
      <c r="G2413" s="19">
        <v>2</v>
      </c>
      <c r="H2413" s="20">
        <v>6</v>
      </c>
      <c r="I2413" s="20">
        <v>6</v>
      </c>
      <c r="J2413" s="20">
        <v>6</v>
      </c>
      <c r="K2413" s="20">
        <v>0</v>
      </c>
      <c r="L2413" s="156">
        <v>40309</v>
      </c>
      <c r="M2413" s="92"/>
      <c r="N2413" s="19">
        <v>2</v>
      </c>
      <c r="O2413" s="20">
        <v>6</v>
      </c>
      <c r="P2413" s="20">
        <v>6</v>
      </c>
      <c r="Q2413" s="20">
        <v>0</v>
      </c>
      <c r="R2413" s="20">
        <v>6</v>
      </c>
      <c r="S2413" s="4">
        <v>0</v>
      </c>
      <c r="T2413" s="4">
        <v>0</v>
      </c>
      <c r="U2413" s="153">
        <v>40309</v>
      </c>
      <c r="V2413" s="283">
        <v>2</v>
      </c>
      <c r="W2413" s="20">
        <v>6</v>
      </c>
      <c r="X2413" s="437" t="str">
        <f t="shared" si="279"/>
        <v>OK</v>
      </c>
      <c r="Y2413" s="334">
        <f t="shared" si="282"/>
        <v>0</v>
      </c>
      <c r="Z2413" s="122" t="str">
        <f t="shared" si="281"/>
        <v>Green - 2214</v>
      </c>
      <c r="AA2413" s="75">
        <v>40311</v>
      </c>
      <c r="AB2413" s="318"/>
      <c r="AC2413" s="147">
        <f t="shared" si="283"/>
        <v>3</v>
      </c>
      <c r="AD2413" s="20" t="str">
        <f t="shared" si="284"/>
        <v>OK</v>
      </c>
      <c r="AE2413" s="20"/>
      <c r="AF2413" s="20" t="e">
        <f>IF(#REF!="","",AA2413-#REF!)</f>
        <v>#REF!</v>
      </c>
      <c r="AG2413" s="97"/>
      <c r="AH2413" s="62"/>
      <c r="AI2413" s="289">
        <v>40291</v>
      </c>
      <c r="AJ2413" s="174" t="s">
        <v>102</v>
      </c>
    </row>
    <row r="2414" spans="1:36" s="32" customFormat="1" hidden="1" outlineLevel="1" x14ac:dyDescent="0.2">
      <c r="A2414"/>
      <c r="B2414" s="20">
        <v>3</v>
      </c>
      <c r="C2414" s="383">
        <v>22</v>
      </c>
      <c r="D2414" s="20" t="s">
        <v>69</v>
      </c>
      <c r="E2414" s="153">
        <v>40308</v>
      </c>
      <c r="F2414" s="91"/>
      <c r="G2414" s="19">
        <v>3</v>
      </c>
      <c r="H2414" s="20">
        <v>22</v>
      </c>
      <c r="I2414" s="20">
        <v>22</v>
      </c>
      <c r="J2414" s="20">
        <v>22</v>
      </c>
      <c r="K2414" s="20">
        <v>0</v>
      </c>
      <c r="L2414" s="156">
        <v>40309</v>
      </c>
      <c r="M2414" s="92"/>
      <c r="N2414" s="19">
        <v>3</v>
      </c>
      <c r="O2414" s="20">
        <v>22</v>
      </c>
      <c r="P2414" s="20">
        <v>22</v>
      </c>
      <c r="Q2414" s="20">
        <v>0</v>
      </c>
      <c r="R2414" s="20">
        <v>22</v>
      </c>
      <c r="S2414" s="4">
        <v>0</v>
      </c>
      <c r="T2414" s="4">
        <v>0</v>
      </c>
      <c r="U2414" s="153">
        <v>40309</v>
      </c>
      <c r="V2414" s="283">
        <v>3</v>
      </c>
      <c r="W2414" s="20">
        <v>22</v>
      </c>
      <c r="X2414" s="437" t="str">
        <f t="shared" si="279"/>
        <v>OK</v>
      </c>
      <c r="Y2414" s="334">
        <f t="shared" si="282"/>
        <v>0</v>
      </c>
      <c r="Z2414" s="122" t="str">
        <f t="shared" si="281"/>
        <v>Black - 2215</v>
      </c>
      <c r="AA2414" s="75">
        <v>40311</v>
      </c>
      <c r="AB2414" s="318"/>
      <c r="AC2414" s="147">
        <f t="shared" si="283"/>
        <v>3</v>
      </c>
      <c r="AD2414" s="20" t="str">
        <f t="shared" si="284"/>
        <v>OK</v>
      </c>
      <c r="AE2414" s="20"/>
      <c r="AF2414" s="20" t="e">
        <f>IF(#REF!="","",AA2414-#REF!)</f>
        <v>#REF!</v>
      </c>
      <c r="AG2414" s="97"/>
      <c r="AH2414" s="62"/>
      <c r="AI2414" s="289">
        <v>40292</v>
      </c>
      <c r="AJ2414" s="174" t="s">
        <v>102</v>
      </c>
    </row>
    <row r="2415" spans="1:36" s="32" customFormat="1" hidden="1" outlineLevel="1" x14ac:dyDescent="0.2">
      <c r="A2415"/>
      <c r="B2415" s="20">
        <v>4</v>
      </c>
      <c r="C2415" s="383">
        <v>9</v>
      </c>
      <c r="D2415" s="20" t="s">
        <v>72</v>
      </c>
      <c r="E2415" s="153">
        <v>40308</v>
      </c>
      <c r="F2415" s="91"/>
      <c r="G2415" s="19">
        <v>4</v>
      </c>
      <c r="H2415" s="20">
        <v>9</v>
      </c>
      <c r="I2415" s="20">
        <v>9</v>
      </c>
      <c r="J2415" s="20">
        <v>9</v>
      </c>
      <c r="K2415" s="20">
        <v>0</v>
      </c>
      <c r="L2415" s="156">
        <v>40309</v>
      </c>
      <c r="M2415" s="92"/>
      <c r="N2415" s="19">
        <v>4</v>
      </c>
      <c r="O2415" s="20">
        <v>9</v>
      </c>
      <c r="P2415" s="20">
        <v>9</v>
      </c>
      <c r="Q2415" s="20">
        <v>0</v>
      </c>
      <c r="R2415" s="20">
        <v>9</v>
      </c>
      <c r="S2415" s="4">
        <v>0</v>
      </c>
      <c r="T2415" s="4">
        <v>0</v>
      </c>
      <c r="U2415" s="153">
        <v>40309</v>
      </c>
      <c r="V2415" s="283">
        <v>4</v>
      </c>
      <c r="W2415" s="20">
        <v>9</v>
      </c>
      <c r="X2415" s="437" t="str">
        <f t="shared" si="279"/>
        <v>OK</v>
      </c>
      <c r="Y2415" s="334">
        <f t="shared" si="282"/>
        <v>0</v>
      </c>
      <c r="Z2415" s="122" t="str">
        <f t="shared" si="281"/>
        <v>Credial - 2227</v>
      </c>
      <c r="AA2415" s="75">
        <v>40311</v>
      </c>
      <c r="AB2415" s="318"/>
      <c r="AC2415" s="147">
        <f t="shared" si="283"/>
        <v>3</v>
      </c>
      <c r="AD2415" s="20" t="str">
        <f t="shared" si="284"/>
        <v>OK</v>
      </c>
      <c r="AE2415" s="20"/>
      <c r="AF2415" s="20" t="e">
        <f>IF(#REF!="","",AA2415-#REF!)</f>
        <v>#REF!</v>
      </c>
      <c r="AG2415" s="97"/>
      <c r="AH2415" s="62"/>
      <c r="AI2415" s="289">
        <v>40293</v>
      </c>
      <c r="AJ2415" s="174" t="s">
        <v>102</v>
      </c>
    </row>
    <row r="2416" spans="1:36" s="32" customFormat="1" hidden="1" outlineLevel="1" x14ac:dyDescent="0.2">
      <c r="A2416"/>
      <c r="B2416" s="20">
        <v>5</v>
      </c>
      <c r="C2416" s="383">
        <v>71</v>
      </c>
      <c r="D2416" s="20" t="s">
        <v>73</v>
      </c>
      <c r="E2416" s="153">
        <v>40308</v>
      </c>
      <c r="F2416" s="91"/>
      <c r="G2416" s="19">
        <v>5</v>
      </c>
      <c r="H2416" s="20">
        <v>71</v>
      </c>
      <c r="I2416" s="20">
        <v>71</v>
      </c>
      <c r="J2416" s="20">
        <v>71</v>
      </c>
      <c r="K2416" s="20">
        <v>0</v>
      </c>
      <c r="L2416" s="156">
        <v>40309</v>
      </c>
      <c r="M2416" s="92"/>
      <c r="N2416" s="19">
        <v>5</v>
      </c>
      <c r="O2416" s="20">
        <v>71</v>
      </c>
      <c r="P2416" s="20">
        <v>71</v>
      </c>
      <c r="Q2416" s="20">
        <v>0</v>
      </c>
      <c r="R2416" s="20">
        <v>71</v>
      </c>
      <c r="S2416" s="4">
        <v>0</v>
      </c>
      <c r="T2416" s="4">
        <v>0</v>
      </c>
      <c r="U2416" s="153">
        <v>40309</v>
      </c>
      <c r="V2416" s="283">
        <v>5</v>
      </c>
      <c r="W2416" s="20">
        <v>71</v>
      </c>
      <c r="X2416" s="437" t="str">
        <f t="shared" si="279"/>
        <v>OK</v>
      </c>
      <c r="Y2416" s="334">
        <f t="shared" si="282"/>
        <v>0</v>
      </c>
      <c r="Z2416" s="122" t="str">
        <f t="shared" si="281"/>
        <v>Ikea - 2228</v>
      </c>
      <c r="AA2416" s="75">
        <v>40311</v>
      </c>
      <c r="AB2416" s="318"/>
      <c r="AC2416" s="147">
        <f t="shared" si="283"/>
        <v>3</v>
      </c>
      <c r="AD2416" s="20" t="str">
        <f t="shared" si="284"/>
        <v>OK</v>
      </c>
      <c r="AE2416" s="20"/>
      <c r="AF2416" s="20" t="e">
        <f>IF(#REF!="","",AA2416-#REF!)</f>
        <v>#REF!</v>
      </c>
      <c r="AG2416" s="97"/>
      <c r="AH2416" s="62"/>
      <c r="AI2416" s="289">
        <v>40294</v>
      </c>
      <c r="AJ2416" s="174" t="s">
        <v>102</v>
      </c>
    </row>
    <row r="2417" spans="1:36" s="32" customFormat="1" hidden="1" outlineLevel="1" x14ac:dyDescent="0.2">
      <c r="A2417"/>
      <c r="B2417" s="20">
        <v>6</v>
      </c>
      <c r="C2417" s="383">
        <v>1</v>
      </c>
      <c r="D2417" s="20" t="s">
        <v>79</v>
      </c>
      <c r="E2417" s="153">
        <v>40308</v>
      </c>
      <c r="F2417" s="91"/>
      <c r="G2417" s="19">
        <v>6</v>
      </c>
      <c r="H2417" s="20">
        <v>1</v>
      </c>
      <c r="I2417" s="20">
        <v>1</v>
      </c>
      <c r="J2417" s="20">
        <v>1</v>
      </c>
      <c r="K2417" s="20">
        <v>0</v>
      </c>
      <c r="L2417" s="156">
        <v>40309</v>
      </c>
      <c r="M2417" s="92"/>
      <c r="N2417" s="19">
        <v>6</v>
      </c>
      <c r="O2417" s="20">
        <v>1</v>
      </c>
      <c r="P2417" s="20">
        <v>1</v>
      </c>
      <c r="Q2417" s="20">
        <v>0</v>
      </c>
      <c r="R2417" s="20">
        <v>1</v>
      </c>
      <c r="S2417" s="4">
        <v>0</v>
      </c>
      <c r="T2417" s="4">
        <v>0</v>
      </c>
      <c r="U2417" s="153">
        <v>40309</v>
      </c>
      <c r="V2417" s="283">
        <v>6</v>
      </c>
      <c r="W2417" s="20">
        <v>1</v>
      </c>
      <c r="X2417" s="437" t="str">
        <f t="shared" si="279"/>
        <v>OK</v>
      </c>
      <c r="Y2417" s="334">
        <f t="shared" si="282"/>
        <v>0</v>
      </c>
      <c r="Z2417" s="122" t="str">
        <f t="shared" si="281"/>
        <v>Moviflor - 2229</v>
      </c>
      <c r="AA2417" s="75">
        <v>40311</v>
      </c>
      <c r="AB2417" s="318"/>
      <c r="AC2417" s="147">
        <f t="shared" si="283"/>
        <v>3</v>
      </c>
      <c r="AD2417" s="20" t="str">
        <f t="shared" si="284"/>
        <v>OK</v>
      </c>
      <c r="AE2417" s="20"/>
      <c r="AF2417" s="20" t="e">
        <f>IF(#REF!="","",AA2417-#REF!)</f>
        <v>#REF!</v>
      </c>
      <c r="AG2417" s="97"/>
      <c r="AH2417" s="62"/>
      <c r="AI2417" s="289">
        <v>40295</v>
      </c>
      <c r="AJ2417" s="174" t="s">
        <v>102</v>
      </c>
    </row>
    <row r="2418" spans="1:36" s="32" customFormat="1" hidden="1" outlineLevel="1" x14ac:dyDescent="0.2">
      <c r="A2418"/>
      <c r="B2418" s="20">
        <v>7</v>
      </c>
      <c r="C2418" s="383">
        <v>38</v>
      </c>
      <c r="D2418" s="20" t="s">
        <v>74</v>
      </c>
      <c r="E2418" s="153">
        <v>40308</v>
      </c>
      <c r="F2418" s="91"/>
      <c r="G2418" s="19">
        <v>7</v>
      </c>
      <c r="H2418" s="20">
        <v>38</v>
      </c>
      <c r="I2418" s="20">
        <v>38</v>
      </c>
      <c r="J2418" s="20">
        <v>38</v>
      </c>
      <c r="K2418" s="20">
        <v>0</v>
      </c>
      <c r="L2418" s="156">
        <v>40309</v>
      </c>
      <c r="M2418" s="92"/>
      <c r="N2418" s="19">
        <v>7</v>
      </c>
      <c r="O2418" s="20">
        <v>38</v>
      </c>
      <c r="P2418" s="20">
        <v>38</v>
      </c>
      <c r="Q2418" s="20">
        <v>0</v>
      </c>
      <c r="R2418" s="20">
        <v>38</v>
      </c>
      <c r="S2418" s="4">
        <v>0</v>
      </c>
      <c r="T2418" s="4">
        <v>0</v>
      </c>
      <c r="U2418" s="153">
        <v>40309</v>
      </c>
      <c r="V2418" s="283">
        <v>7</v>
      </c>
      <c r="W2418" s="20">
        <v>38</v>
      </c>
      <c r="X2418" s="437" t="str">
        <f t="shared" si="279"/>
        <v>OK</v>
      </c>
      <c r="Y2418" s="334">
        <f t="shared" si="282"/>
        <v>0</v>
      </c>
      <c r="Z2418" s="122" t="str">
        <f t="shared" si="281"/>
        <v>Conforama - 2230</v>
      </c>
      <c r="AA2418" s="75">
        <v>40311</v>
      </c>
      <c r="AB2418" s="318"/>
      <c r="AC2418" s="147">
        <f t="shared" si="283"/>
        <v>3</v>
      </c>
      <c r="AD2418" s="20" t="str">
        <f t="shared" si="284"/>
        <v>OK</v>
      </c>
      <c r="AE2418" s="20"/>
      <c r="AF2418" s="20" t="e">
        <f>IF(#REF!="","",AA2418-#REF!)</f>
        <v>#REF!</v>
      </c>
      <c r="AG2418" s="97"/>
      <c r="AH2418" s="62"/>
      <c r="AI2418" s="289">
        <v>40296</v>
      </c>
      <c r="AJ2418" s="174" t="s">
        <v>102</v>
      </c>
    </row>
    <row r="2419" spans="1:36" s="32" customFormat="1" hidden="1" outlineLevel="1" x14ac:dyDescent="0.2">
      <c r="A2419"/>
      <c r="B2419" s="20">
        <v>8</v>
      </c>
      <c r="C2419" s="383">
        <v>1</v>
      </c>
      <c r="D2419" s="20" t="s">
        <v>75</v>
      </c>
      <c r="E2419" s="153">
        <v>40308</v>
      </c>
      <c r="F2419" s="91"/>
      <c r="G2419" s="19">
        <v>8</v>
      </c>
      <c r="H2419" s="20">
        <v>1</v>
      </c>
      <c r="I2419" s="20">
        <v>1</v>
      </c>
      <c r="J2419" s="20">
        <v>1</v>
      </c>
      <c r="K2419" s="20">
        <v>0</v>
      </c>
      <c r="L2419" s="156">
        <v>40309</v>
      </c>
      <c r="M2419" s="92"/>
      <c r="N2419" s="19">
        <v>8</v>
      </c>
      <c r="O2419" s="20">
        <v>1</v>
      </c>
      <c r="P2419" s="20">
        <v>1</v>
      </c>
      <c r="Q2419" s="20">
        <v>0</v>
      </c>
      <c r="R2419" s="20">
        <v>1</v>
      </c>
      <c r="S2419" s="4">
        <v>0</v>
      </c>
      <c r="T2419" s="4">
        <v>0</v>
      </c>
      <c r="U2419" s="153">
        <v>40309</v>
      </c>
      <c r="V2419" s="283">
        <v>8</v>
      </c>
      <c r="W2419" s="20">
        <v>1</v>
      </c>
      <c r="X2419" s="437" t="str">
        <f t="shared" si="279"/>
        <v>OK</v>
      </c>
      <c r="Y2419" s="334">
        <f t="shared" si="282"/>
        <v>0</v>
      </c>
      <c r="Z2419" s="122" t="str">
        <f t="shared" si="281"/>
        <v>Euronics - 2231</v>
      </c>
      <c r="AA2419" s="75">
        <v>40311</v>
      </c>
      <c r="AB2419" s="318"/>
      <c r="AC2419" s="147">
        <f t="shared" si="283"/>
        <v>3</v>
      </c>
      <c r="AD2419" s="20" t="str">
        <f t="shared" si="284"/>
        <v>OK</v>
      </c>
      <c r="AE2419" s="20"/>
      <c r="AF2419" s="20" t="e">
        <f>IF(#REF!="","",AA2419-#REF!)</f>
        <v>#REF!</v>
      </c>
      <c r="AG2419" s="97"/>
      <c r="AH2419" s="62"/>
      <c r="AI2419" s="289">
        <v>40297</v>
      </c>
      <c r="AJ2419" s="174" t="s">
        <v>102</v>
      </c>
    </row>
    <row r="2420" spans="1:36" s="32" customFormat="1" hidden="1" outlineLevel="1" x14ac:dyDescent="0.2">
      <c r="A2420"/>
      <c r="B2420" s="20">
        <v>9</v>
      </c>
      <c r="C2420" s="383">
        <v>4</v>
      </c>
      <c r="D2420" s="20" t="s">
        <v>76</v>
      </c>
      <c r="E2420" s="153">
        <v>40308</v>
      </c>
      <c r="F2420" s="91"/>
      <c r="G2420" s="19">
        <v>9</v>
      </c>
      <c r="H2420" s="20">
        <v>4</v>
      </c>
      <c r="I2420" s="20">
        <v>4</v>
      </c>
      <c r="J2420" s="20">
        <v>4</v>
      </c>
      <c r="K2420" s="20">
        <v>0</v>
      </c>
      <c r="L2420" s="156">
        <v>40309</v>
      </c>
      <c r="M2420" s="92"/>
      <c r="N2420" s="19">
        <v>9</v>
      </c>
      <c r="O2420" s="20">
        <v>4</v>
      </c>
      <c r="P2420" s="20">
        <v>4</v>
      </c>
      <c r="Q2420" s="20">
        <v>0</v>
      </c>
      <c r="R2420" s="20">
        <v>4</v>
      </c>
      <c r="S2420" s="4">
        <v>0</v>
      </c>
      <c r="T2420" s="4">
        <v>0</v>
      </c>
      <c r="U2420" s="153">
        <v>40309</v>
      </c>
      <c r="V2420" s="283">
        <v>9</v>
      </c>
      <c r="W2420" s="20">
        <v>4</v>
      </c>
      <c r="X2420" s="437" t="str">
        <f t="shared" si="279"/>
        <v>OK</v>
      </c>
      <c r="Y2420" s="334">
        <f t="shared" si="282"/>
        <v>0</v>
      </c>
      <c r="Z2420" s="122" t="str">
        <f t="shared" si="281"/>
        <v>Tien 21 - 2232</v>
      </c>
      <c r="AA2420" s="75">
        <v>40311</v>
      </c>
      <c r="AB2420" s="318"/>
      <c r="AC2420" s="147">
        <f t="shared" si="283"/>
        <v>3</v>
      </c>
      <c r="AD2420" s="20" t="str">
        <f t="shared" si="284"/>
        <v>OK</v>
      </c>
      <c r="AE2420" s="20"/>
      <c r="AF2420" s="20" t="e">
        <f>IF(#REF!="","",AA2420-#REF!)</f>
        <v>#REF!</v>
      </c>
      <c r="AG2420" s="97"/>
      <c r="AH2420" s="62"/>
      <c r="AI2420" s="289">
        <v>40298</v>
      </c>
      <c r="AJ2420" s="174" t="s">
        <v>102</v>
      </c>
    </row>
    <row r="2421" spans="1:36" s="32" customFormat="1" hidden="1" outlineLevel="1" x14ac:dyDescent="0.2">
      <c r="A2421"/>
      <c r="B2421" s="20">
        <v>10</v>
      </c>
      <c r="C2421" s="383">
        <v>2</v>
      </c>
      <c r="D2421" s="20" t="s">
        <v>77</v>
      </c>
      <c r="E2421" s="153">
        <v>40308</v>
      </c>
      <c r="F2421" s="91"/>
      <c r="G2421" s="19">
        <v>10</v>
      </c>
      <c r="H2421" s="20">
        <v>2</v>
      </c>
      <c r="I2421" s="20">
        <v>2</v>
      </c>
      <c r="J2421" s="20">
        <v>2</v>
      </c>
      <c r="K2421" s="20">
        <v>0</v>
      </c>
      <c r="L2421" s="156">
        <v>40309</v>
      </c>
      <c r="M2421" s="92"/>
      <c r="N2421" s="19">
        <v>10</v>
      </c>
      <c r="O2421" s="20">
        <v>2</v>
      </c>
      <c r="P2421" s="20">
        <v>2</v>
      </c>
      <c r="Q2421" s="20">
        <v>0</v>
      </c>
      <c r="R2421" s="20">
        <v>2</v>
      </c>
      <c r="S2421" s="4">
        <v>0</v>
      </c>
      <c r="T2421" s="4">
        <v>0</v>
      </c>
      <c r="U2421" s="153">
        <v>40309</v>
      </c>
      <c r="V2421" s="283">
        <v>10</v>
      </c>
      <c r="W2421" s="20">
        <v>2</v>
      </c>
      <c r="X2421" s="437" t="str">
        <f t="shared" si="279"/>
        <v>OK</v>
      </c>
      <c r="Y2421" s="334">
        <f t="shared" si="282"/>
        <v>0</v>
      </c>
      <c r="Z2421" s="122" t="str">
        <f t="shared" si="281"/>
        <v>Confort - 2233</v>
      </c>
      <c r="AA2421" s="75">
        <v>40311</v>
      </c>
      <c r="AB2421" s="318"/>
      <c r="AC2421" s="147">
        <f t="shared" si="283"/>
        <v>3</v>
      </c>
      <c r="AD2421" s="20" t="str">
        <f t="shared" si="284"/>
        <v>OK</v>
      </c>
      <c r="AE2421" s="20"/>
      <c r="AF2421" s="20" t="e">
        <f>IF(#REF!="","",AA2421-#REF!)</f>
        <v>#REF!</v>
      </c>
      <c r="AG2421" s="97"/>
      <c r="AH2421" s="62"/>
      <c r="AI2421" s="289">
        <v>40299</v>
      </c>
      <c r="AJ2421" s="174" t="s">
        <v>102</v>
      </c>
    </row>
    <row r="2422" spans="1:36" s="32" customFormat="1" hidden="1" outlineLevel="1" x14ac:dyDescent="0.2">
      <c r="A2422"/>
      <c r="B2422" s="21">
        <v>11</v>
      </c>
      <c r="C2422" s="404">
        <v>1</v>
      </c>
      <c r="D2422" s="21" t="s">
        <v>78</v>
      </c>
      <c r="E2422" s="153">
        <v>40308</v>
      </c>
      <c r="F2422" s="91"/>
      <c r="G2422" s="22">
        <v>11</v>
      </c>
      <c r="H2422" s="21">
        <v>1</v>
      </c>
      <c r="I2422" s="21">
        <v>1</v>
      </c>
      <c r="J2422" s="21">
        <v>1</v>
      </c>
      <c r="K2422" s="21">
        <v>0</v>
      </c>
      <c r="L2422" s="157">
        <v>40309</v>
      </c>
      <c r="M2422" s="92"/>
      <c r="N2422" s="22">
        <v>11</v>
      </c>
      <c r="O2422" s="21">
        <v>1</v>
      </c>
      <c r="P2422" s="21">
        <v>1</v>
      </c>
      <c r="Q2422" s="21">
        <v>0</v>
      </c>
      <c r="R2422" s="21">
        <v>1</v>
      </c>
      <c r="S2422" s="14">
        <v>0</v>
      </c>
      <c r="T2422" s="14">
        <v>0</v>
      </c>
      <c r="U2422" s="153">
        <v>40309</v>
      </c>
      <c r="V2422" s="284">
        <v>11</v>
      </c>
      <c r="W2422" s="21">
        <v>1</v>
      </c>
      <c r="X2422" s="437" t="str">
        <f t="shared" si="279"/>
        <v>OK</v>
      </c>
      <c r="Y2422" s="334">
        <f t="shared" si="282"/>
        <v>0</v>
      </c>
      <c r="Z2422" s="21" t="str">
        <f t="shared" si="281"/>
        <v>Solmar - 2246</v>
      </c>
      <c r="AA2422" s="75">
        <v>40311</v>
      </c>
      <c r="AB2422" s="319"/>
      <c r="AC2422" s="147">
        <f t="shared" si="283"/>
        <v>3</v>
      </c>
      <c r="AD2422" s="20" t="str">
        <f t="shared" si="284"/>
        <v>OK</v>
      </c>
      <c r="AE2422" s="20"/>
      <c r="AF2422" s="20" t="e">
        <f>IF(#REF!="","",AA2422-#REF!)</f>
        <v>#REF!</v>
      </c>
      <c r="AG2422" s="97"/>
      <c r="AH2422" s="62"/>
      <c r="AI2422" s="289">
        <v>40300</v>
      </c>
      <c r="AJ2422" s="174" t="s">
        <v>102</v>
      </c>
    </row>
    <row r="2423" spans="1:36" s="32" customFormat="1" hidden="1" outlineLevel="1" x14ac:dyDescent="0.2">
      <c r="A2423"/>
      <c r="B2423" s="20">
        <v>1</v>
      </c>
      <c r="C2423" s="383">
        <v>47</v>
      </c>
      <c r="D2423" s="20" t="s">
        <v>67</v>
      </c>
      <c r="E2423" s="153">
        <v>40315</v>
      </c>
      <c r="F2423" s="91"/>
      <c r="G2423" s="19">
        <v>1</v>
      </c>
      <c r="H2423" s="20">
        <v>47</v>
      </c>
      <c r="I2423" s="20">
        <v>47</v>
      </c>
      <c r="J2423" s="20">
        <v>47</v>
      </c>
      <c r="K2423" s="20">
        <v>0</v>
      </c>
      <c r="L2423" s="156">
        <v>40316</v>
      </c>
      <c r="M2423" s="92"/>
      <c r="N2423" s="19">
        <v>1</v>
      </c>
      <c r="O2423" s="20">
        <v>47</v>
      </c>
      <c r="P2423" s="20">
        <v>47</v>
      </c>
      <c r="Q2423" s="20">
        <v>0</v>
      </c>
      <c r="R2423" s="20">
        <v>47</v>
      </c>
      <c r="S2423" s="4">
        <v>0</v>
      </c>
      <c r="T2423" s="4">
        <v>0</v>
      </c>
      <c r="U2423" s="153">
        <v>40316</v>
      </c>
      <c r="V2423" s="283">
        <v>1</v>
      </c>
      <c r="W2423" s="20">
        <v>47</v>
      </c>
      <c r="X2423" s="437" t="str">
        <f t="shared" si="279"/>
        <v>OK</v>
      </c>
      <c r="Y2423" s="334">
        <f t="shared" si="282"/>
        <v>0</v>
      </c>
      <c r="Z2423" s="122" t="str">
        <f t="shared" si="281"/>
        <v>White - 2213</v>
      </c>
      <c r="AA2423" s="75">
        <v>40317</v>
      </c>
      <c r="AB2423" s="317">
        <f>+SUM(W2423:W2432)</f>
        <v>633</v>
      </c>
      <c r="AC2423" s="147">
        <f t="shared" si="283"/>
        <v>2</v>
      </c>
      <c r="AD2423" s="20" t="str">
        <f t="shared" si="284"/>
        <v>OK</v>
      </c>
      <c r="AE2423" s="20"/>
      <c r="AF2423" s="20" t="e">
        <f>IF(#REF!="","",AA2423-#REF!)</f>
        <v>#REF!</v>
      </c>
      <c r="AG2423" s="97"/>
      <c r="AH2423" s="62"/>
      <c r="AI2423" s="289">
        <v>40301</v>
      </c>
      <c r="AJ2423" s="174" t="s">
        <v>102</v>
      </c>
    </row>
    <row r="2424" spans="1:36" s="32" customFormat="1" hidden="1" outlineLevel="1" x14ac:dyDescent="0.2">
      <c r="A2424"/>
      <c r="B2424" s="20">
        <v>2</v>
      </c>
      <c r="C2424" s="383">
        <v>15</v>
      </c>
      <c r="D2424" s="20" t="s">
        <v>68</v>
      </c>
      <c r="E2424" s="153">
        <v>40315</v>
      </c>
      <c r="F2424" s="91"/>
      <c r="G2424" s="19">
        <v>2</v>
      </c>
      <c r="H2424" s="20">
        <v>15</v>
      </c>
      <c r="I2424" s="20">
        <v>15</v>
      </c>
      <c r="J2424" s="20">
        <v>15</v>
      </c>
      <c r="K2424" s="20">
        <v>0</v>
      </c>
      <c r="L2424" s="156">
        <v>40316</v>
      </c>
      <c r="M2424" s="92"/>
      <c r="N2424" s="19">
        <v>2</v>
      </c>
      <c r="O2424" s="20">
        <v>15</v>
      </c>
      <c r="P2424" s="20">
        <v>15</v>
      </c>
      <c r="Q2424" s="20">
        <v>0</v>
      </c>
      <c r="R2424" s="20">
        <v>15</v>
      </c>
      <c r="S2424" s="4">
        <v>0</v>
      </c>
      <c r="T2424" s="4">
        <v>0</v>
      </c>
      <c r="U2424" s="153">
        <v>40316</v>
      </c>
      <c r="V2424" s="283">
        <v>2</v>
      </c>
      <c r="W2424" s="20">
        <v>15</v>
      </c>
      <c r="X2424" s="437" t="str">
        <f t="shared" si="279"/>
        <v>OK</v>
      </c>
      <c r="Y2424" s="334">
        <f t="shared" si="282"/>
        <v>0</v>
      </c>
      <c r="Z2424" s="122" t="str">
        <f t="shared" si="281"/>
        <v>Green - 2214</v>
      </c>
      <c r="AA2424" s="75">
        <v>40317</v>
      </c>
      <c r="AB2424" s="318"/>
      <c r="AC2424" s="147">
        <f t="shared" si="283"/>
        <v>2</v>
      </c>
      <c r="AD2424" s="20" t="str">
        <f t="shared" ref="AD2424:AD2453" si="285">IF(AA2424&gt;0,"OK","Pendente")</f>
        <v>OK</v>
      </c>
      <c r="AE2424" s="20"/>
      <c r="AF2424" s="20" t="e">
        <f>IF(#REF!="","",AA2424-#REF!)</f>
        <v>#REF!</v>
      </c>
      <c r="AG2424" s="97"/>
      <c r="AH2424" s="62"/>
      <c r="AI2424" s="289">
        <v>40302</v>
      </c>
      <c r="AJ2424" s="174" t="s">
        <v>102</v>
      </c>
    </row>
    <row r="2425" spans="1:36" s="32" customFormat="1" hidden="1" outlineLevel="1" x14ac:dyDescent="0.2">
      <c r="A2425"/>
      <c r="B2425" s="20">
        <v>3</v>
      </c>
      <c r="C2425" s="383">
        <v>53</v>
      </c>
      <c r="D2425" s="20" t="s">
        <v>69</v>
      </c>
      <c r="E2425" s="153">
        <v>40315</v>
      </c>
      <c r="F2425" s="91"/>
      <c r="G2425" s="19">
        <v>3</v>
      </c>
      <c r="H2425" s="20">
        <v>53</v>
      </c>
      <c r="I2425" s="20">
        <v>53</v>
      </c>
      <c r="J2425" s="20">
        <v>53</v>
      </c>
      <c r="K2425" s="20">
        <v>0</v>
      </c>
      <c r="L2425" s="156">
        <v>40316</v>
      </c>
      <c r="M2425" s="92"/>
      <c r="N2425" s="19">
        <v>3</v>
      </c>
      <c r="O2425" s="20">
        <v>53</v>
      </c>
      <c r="P2425" s="20">
        <v>53</v>
      </c>
      <c r="Q2425" s="20">
        <v>0</v>
      </c>
      <c r="R2425" s="20">
        <v>53</v>
      </c>
      <c r="S2425" s="4">
        <v>0</v>
      </c>
      <c r="T2425" s="4">
        <v>0</v>
      </c>
      <c r="U2425" s="153">
        <v>40316</v>
      </c>
      <c r="V2425" s="283">
        <v>3</v>
      </c>
      <c r="W2425" s="20">
        <v>53</v>
      </c>
      <c r="X2425" s="437" t="str">
        <f t="shared" si="279"/>
        <v>OK</v>
      </c>
      <c r="Y2425" s="334">
        <f t="shared" si="282"/>
        <v>0</v>
      </c>
      <c r="Z2425" s="122" t="str">
        <f t="shared" si="281"/>
        <v>Black - 2215</v>
      </c>
      <c r="AA2425" s="75">
        <v>40317</v>
      </c>
      <c r="AB2425" s="318"/>
      <c r="AC2425" s="147">
        <f t="shared" si="283"/>
        <v>2</v>
      </c>
      <c r="AD2425" s="20" t="str">
        <f t="shared" si="285"/>
        <v>OK</v>
      </c>
      <c r="AE2425" s="20"/>
      <c r="AF2425" s="20" t="e">
        <f>IF(#REF!="","",AA2425-#REF!)</f>
        <v>#REF!</v>
      </c>
      <c r="AG2425" s="97"/>
      <c r="AH2425" s="62"/>
      <c r="AI2425" s="289">
        <v>40303</v>
      </c>
      <c r="AJ2425" s="174" t="s">
        <v>102</v>
      </c>
    </row>
    <row r="2426" spans="1:36" s="32" customFormat="1" hidden="1" outlineLevel="1" x14ac:dyDescent="0.2">
      <c r="A2426"/>
      <c r="B2426" s="20">
        <v>4</v>
      </c>
      <c r="C2426" s="383">
        <v>37</v>
      </c>
      <c r="D2426" s="20" t="s">
        <v>72</v>
      </c>
      <c r="E2426" s="153">
        <v>40315</v>
      </c>
      <c r="F2426" s="91"/>
      <c r="G2426" s="19">
        <v>4</v>
      </c>
      <c r="H2426" s="20">
        <v>37</v>
      </c>
      <c r="I2426" s="20">
        <v>37</v>
      </c>
      <c r="J2426" s="20">
        <v>37</v>
      </c>
      <c r="K2426" s="20">
        <v>0</v>
      </c>
      <c r="L2426" s="156">
        <v>40316</v>
      </c>
      <c r="M2426" s="92"/>
      <c r="N2426" s="19">
        <v>4</v>
      </c>
      <c r="O2426" s="20">
        <v>37</v>
      </c>
      <c r="P2426" s="20">
        <v>37</v>
      </c>
      <c r="Q2426" s="20">
        <v>0</v>
      </c>
      <c r="R2426" s="20">
        <v>37</v>
      </c>
      <c r="S2426" s="4">
        <v>0</v>
      </c>
      <c r="T2426" s="4">
        <v>0</v>
      </c>
      <c r="U2426" s="153">
        <v>40316</v>
      </c>
      <c r="V2426" s="283">
        <v>4</v>
      </c>
      <c r="W2426" s="20">
        <v>37</v>
      </c>
      <c r="X2426" s="437" t="str">
        <f t="shared" si="279"/>
        <v>OK</v>
      </c>
      <c r="Y2426" s="334">
        <f t="shared" si="282"/>
        <v>0</v>
      </c>
      <c r="Z2426" s="122" t="str">
        <f t="shared" si="281"/>
        <v>Credial - 2227</v>
      </c>
      <c r="AA2426" s="75">
        <v>40317</v>
      </c>
      <c r="AB2426" s="318"/>
      <c r="AC2426" s="147">
        <f t="shared" si="283"/>
        <v>2</v>
      </c>
      <c r="AD2426" s="20" t="str">
        <f t="shared" si="285"/>
        <v>OK</v>
      </c>
      <c r="AE2426" s="20"/>
      <c r="AF2426" s="20" t="e">
        <f>IF(#REF!="","",AA2426-#REF!)</f>
        <v>#REF!</v>
      </c>
      <c r="AG2426" s="97"/>
      <c r="AH2426" s="62"/>
      <c r="AI2426" s="289">
        <v>40304</v>
      </c>
      <c r="AJ2426" s="174" t="s">
        <v>102</v>
      </c>
    </row>
    <row r="2427" spans="1:36" s="32" customFormat="1" hidden="1" outlineLevel="1" x14ac:dyDescent="0.2">
      <c r="A2427"/>
      <c r="B2427" s="20">
        <v>5</v>
      </c>
      <c r="C2427" s="383">
        <v>240</v>
      </c>
      <c r="D2427" s="20" t="s">
        <v>73</v>
      </c>
      <c r="E2427" s="153">
        <v>40315</v>
      </c>
      <c r="F2427" s="91"/>
      <c r="G2427" s="19">
        <v>5</v>
      </c>
      <c r="H2427" s="20">
        <v>240</v>
      </c>
      <c r="I2427" s="20">
        <v>240</v>
      </c>
      <c r="J2427" s="20">
        <v>240</v>
      </c>
      <c r="K2427" s="20">
        <v>0</v>
      </c>
      <c r="L2427" s="156">
        <v>40316</v>
      </c>
      <c r="M2427" s="92"/>
      <c r="N2427" s="19">
        <v>5</v>
      </c>
      <c r="O2427" s="20">
        <v>240</v>
      </c>
      <c r="P2427" s="20">
        <v>240</v>
      </c>
      <c r="Q2427" s="20">
        <v>0</v>
      </c>
      <c r="R2427" s="20">
        <v>240</v>
      </c>
      <c r="S2427" s="4">
        <v>0</v>
      </c>
      <c r="T2427" s="4">
        <v>0</v>
      </c>
      <c r="U2427" s="153">
        <v>40316</v>
      </c>
      <c r="V2427" s="283">
        <v>5</v>
      </c>
      <c r="W2427" s="20">
        <v>240</v>
      </c>
      <c r="X2427" s="437" t="str">
        <f t="shared" si="279"/>
        <v>OK</v>
      </c>
      <c r="Y2427" s="334">
        <f t="shared" si="282"/>
        <v>0</v>
      </c>
      <c r="Z2427" s="122" t="str">
        <f t="shared" si="281"/>
        <v>Ikea - 2228</v>
      </c>
      <c r="AA2427" s="75">
        <v>40317</v>
      </c>
      <c r="AB2427" s="318"/>
      <c r="AC2427" s="147">
        <f t="shared" si="283"/>
        <v>2</v>
      </c>
      <c r="AD2427" s="20" t="str">
        <f t="shared" si="285"/>
        <v>OK</v>
      </c>
      <c r="AE2427" s="20"/>
      <c r="AF2427" s="20" t="e">
        <f>IF(#REF!="","",AA2427-#REF!)</f>
        <v>#REF!</v>
      </c>
      <c r="AG2427" s="97"/>
      <c r="AH2427" s="62"/>
      <c r="AI2427" s="289">
        <v>40305</v>
      </c>
      <c r="AJ2427" s="174" t="s">
        <v>102</v>
      </c>
    </row>
    <row r="2428" spans="1:36" s="32" customFormat="1" hidden="1" outlineLevel="1" x14ac:dyDescent="0.2">
      <c r="A2428"/>
      <c r="B2428" s="20">
        <v>6</v>
      </c>
      <c r="C2428" s="383">
        <v>11</v>
      </c>
      <c r="D2428" s="20" t="s">
        <v>79</v>
      </c>
      <c r="E2428" s="153">
        <v>40315</v>
      </c>
      <c r="F2428" s="91"/>
      <c r="G2428" s="19">
        <v>6</v>
      </c>
      <c r="H2428" s="20">
        <v>11</v>
      </c>
      <c r="I2428" s="20">
        <v>11</v>
      </c>
      <c r="J2428" s="20">
        <v>11</v>
      </c>
      <c r="K2428" s="20">
        <v>0</v>
      </c>
      <c r="L2428" s="156">
        <v>40316</v>
      </c>
      <c r="M2428" s="92"/>
      <c r="N2428" s="19">
        <v>6</v>
      </c>
      <c r="O2428" s="20">
        <v>11</v>
      </c>
      <c r="P2428" s="20">
        <v>11</v>
      </c>
      <c r="Q2428" s="20">
        <v>0</v>
      </c>
      <c r="R2428" s="20">
        <v>11</v>
      </c>
      <c r="S2428" s="4">
        <v>0</v>
      </c>
      <c r="T2428" s="4">
        <v>0</v>
      </c>
      <c r="U2428" s="153">
        <v>40316</v>
      </c>
      <c r="V2428" s="283">
        <v>6</v>
      </c>
      <c r="W2428" s="20">
        <v>11</v>
      </c>
      <c r="X2428" s="437" t="str">
        <f t="shared" si="279"/>
        <v>OK</v>
      </c>
      <c r="Y2428" s="334">
        <f t="shared" si="282"/>
        <v>0</v>
      </c>
      <c r="Z2428" s="122" t="str">
        <f t="shared" si="281"/>
        <v>Moviflor - 2229</v>
      </c>
      <c r="AA2428" s="75">
        <v>40317</v>
      </c>
      <c r="AB2428" s="318"/>
      <c r="AC2428" s="147">
        <f t="shared" si="283"/>
        <v>2</v>
      </c>
      <c r="AD2428" s="20" t="str">
        <f t="shared" si="285"/>
        <v>OK</v>
      </c>
      <c r="AE2428" s="20"/>
      <c r="AF2428" s="20" t="e">
        <f>IF(#REF!="","",AA2428-#REF!)</f>
        <v>#REF!</v>
      </c>
      <c r="AG2428" s="97"/>
      <c r="AH2428" s="62"/>
      <c r="AI2428" s="289">
        <v>40306</v>
      </c>
      <c r="AJ2428" s="174" t="s">
        <v>103</v>
      </c>
    </row>
    <row r="2429" spans="1:36" s="32" customFormat="1" hidden="1" outlineLevel="1" x14ac:dyDescent="0.2">
      <c r="A2429"/>
      <c r="B2429" s="20">
        <v>7</v>
      </c>
      <c r="C2429" s="383">
        <v>214</v>
      </c>
      <c r="D2429" s="20" t="s">
        <v>74</v>
      </c>
      <c r="E2429" s="153">
        <v>40315</v>
      </c>
      <c r="F2429" s="91"/>
      <c r="G2429" s="19">
        <v>7</v>
      </c>
      <c r="H2429" s="20">
        <v>214</v>
      </c>
      <c r="I2429" s="20">
        <v>214</v>
      </c>
      <c r="J2429" s="20">
        <v>214</v>
      </c>
      <c r="K2429" s="20">
        <v>0</v>
      </c>
      <c r="L2429" s="156">
        <v>40316</v>
      </c>
      <c r="M2429" s="92"/>
      <c r="N2429" s="19">
        <v>7</v>
      </c>
      <c r="O2429" s="20">
        <v>214</v>
      </c>
      <c r="P2429" s="20">
        <v>214</v>
      </c>
      <c r="Q2429" s="20">
        <v>0</v>
      </c>
      <c r="R2429" s="20">
        <v>214</v>
      </c>
      <c r="S2429" s="4">
        <v>0</v>
      </c>
      <c r="T2429" s="4">
        <v>0</v>
      </c>
      <c r="U2429" s="153">
        <v>40316</v>
      </c>
      <c r="V2429" s="283">
        <v>7</v>
      </c>
      <c r="W2429" s="20">
        <v>214</v>
      </c>
      <c r="X2429" s="437" t="str">
        <f t="shared" si="279"/>
        <v>OK</v>
      </c>
      <c r="Y2429" s="334">
        <f t="shared" si="282"/>
        <v>0</v>
      </c>
      <c r="Z2429" s="122" t="str">
        <f t="shared" si="281"/>
        <v>Conforama - 2230</v>
      </c>
      <c r="AA2429" s="75">
        <v>40317</v>
      </c>
      <c r="AB2429" s="318"/>
      <c r="AC2429" s="147">
        <f t="shared" si="283"/>
        <v>2</v>
      </c>
      <c r="AD2429" s="20" t="str">
        <f t="shared" si="285"/>
        <v>OK</v>
      </c>
      <c r="AE2429" s="20"/>
      <c r="AF2429" s="20" t="e">
        <f>IF(#REF!="","",AA2429-#REF!)</f>
        <v>#REF!</v>
      </c>
      <c r="AG2429" s="97"/>
      <c r="AH2429" s="62"/>
      <c r="AI2429" s="289">
        <v>40307</v>
      </c>
      <c r="AJ2429" s="174" t="s">
        <v>103</v>
      </c>
    </row>
    <row r="2430" spans="1:36" s="32" customFormat="1" hidden="1" outlineLevel="1" x14ac:dyDescent="0.2">
      <c r="A2430"/>
      <c r="B2430" s="20">
        <v>8</v>
      </c>
      <c r="C2430" s="383">
        <v>9</v>
      </c>
      <c r="D2430" s="20" t="s">
        <v>75</v>
      </c>
      <c r="E2430" s="153">
        <v>40315</v>
      </c>
      <c r="F2430" s="91"/>
      <c r="G2430" s="19">
        <v>8</v>
      </c>
      <c r="H2430" s="20">
        <v>9</v>
      </c>
      <c r="I2430" s="20">
        <v>9</v>
      </c>
      <c r="J2430" s="20">
        <v>9</v>
      </c>
      <c r="K2430" s="20">
        <v>0</v>
      </c>
      <c r="L2430" s="156">
        <v>40316</v>
      </c>
      <c r="M2430" s="92"/>
      <c r="N2430" s="19">
        <v>8</v>
      </c>
      <c r="O2430" s="20">
        <v>9</v>
      </c>
      <c r="P2430" s="20">
        <v>9</v>
      </c>
      <c r="Q2430" s="20">
        <v>0</v>
      </c>
      <c r="R2430" s="20">
        <v>9</v>
      </c>
      <c r="S2430" s="4">
        <v>0</v>
      </c>
      <c r="T2430" s="4">
        <v>0</v>
      </c>
      <c r="U2430" s="153">
        <v>40316</v>
      </c>
      <c r="V2430" s="283">
        <v>8</v>
      </c>
      <c r="W2430" s="20">
        <v>9</v>
      </c>
      <c r="X2430" s="437" t="str">
        <f t="shared" si="279"/>
        <v>OK</v>
      </c>
      <c r="Y2430" s="334">
        <f t="shared" si="282"/>
        <v>0</v>
      </c>
      <c r="Z2430" s="122" t="str">
        <f t="shared" si="281"/>
        <v>Euronics - 2231</v>
      </c>
      <c r="AA2430" s="75">
        <v>40317</v>
      </c>
      <c r="AB2430" s="318"/>
      <c r="AC2430" s="147">
        <f t="shared" si="283"/>
        <v>2</v>
      </c>
      <c r="AD2430" s="20" t="str">
        <f t="shared" si="285"/>
        <v>OK</v>
      </c>
      <c r="AE2430" s="20"/>
      <c r="AF2430" s="20" t="e">
        <f>IF(#REF!="","",AA2430-#REF!)</f>
        <v>#REF!</v>
      </c>
      <c r="AG2430" s="97"/>
      <c r="AH2430" s="62"/>
      <c r="AI2430" s="289">
        <v>40308</v>
      </c>
      <c r="AJ2430" s="174" t="s">
        <v>103</v>
      </c>
    </row>
    <row r="2431" spans="1:36" s="32" customFormat="1" hidden="1" outlineLevel="1" x14ac:dyDescent="0.2">
      <c r="A2431"/>
      <c r="B2431" s="20">
        <v>9</v>
      </c>
      <c r="C2431" s="383">
        <v>6</v>
      </c>
      <c r="D2431" s="20" t="s">
        <v>76</v>
      </c>
      <c r="E2431" s="153">
        <v>40315</v>
      </c>
      <c r="F2431" s="91"/>
      <c r="G2431" s="19">
        <v>9</v>
      </c>
      <c r="H2431" s="20">
        <v>6</v>
      </c>
      <c r="I2431" s="20">
        <v>6</v>
      </c>
      <c r="J2431" s="20">
        <v>6</v>
      </c>
      <c r="K2431" s="20">
        <v>0</v>
      </c>
      <c r="L2431" s="156">
        <v>40316</v>
      </c>
      <c r="M2431" s="92"/>
      <c r="N2431" s="19">
        <v>9</v>
      </c>
      <c r="O2431" s="20">
        <v>6</v>
      </c>
      <c r="P2431" s="20">
        <v>6</v>
      </c>
      <c r="Q2431" s="20">
        <v>0</v>
      </c>
      <c r="R2431" s="20">
        <v>6</v>
      </c>
      <c r="S2431" s="4">
        <v>0</v>
      </c>
      <c r="T2431" s="4">
        <v>0</v>
      </c>
      <c r="U2431" s="153">
        <v>40316</v>
      </c>
      <c r="V2431" s="283">
        <v>9</v>
      </c>
      <c r="W2431" s="20">
        <v>6</v>
      </c>
      <c r="X2431" s="437" t="str">
        <f t="shared" si="279"/>
        <v>OK</v>
      </c>
      <c r="Y2431" s="334">
        <f t="shared" si="282"/>
        <v>0</v>
      </c>
      <c r="Z2431" s="122" t="str">
        <f t="shared" si="281"/>
        <v>Tien 21 - 2232</v>
      </c>
      <c r="AA2431" s="75">
        <v>40317</v>
      </c>
      <c r="AB2431" s="318"/>
      <c r="AC2431" s="147">
        <f t="shared" si="283"/>
        <v>2</v>
      </c>
      <c r="AD2431" s="20" t="str">
        <f t="shared" si="285"/>
        <v>OK</v>
      </c>
      <c r="AE2431" s="20"/>
      <c r="AF2431" s="20" t="e">
        <f>IF(#REF!="","",AA2431-#REF!)</f>
        <v>#REF!</v>
      </c>
      <c r="AG2431" s="97"/>
      <c r="AH2431" s="62"/>
      <c r="AI2431" s="289">
        <v>40309</v>
      </c>
      <c r="AJ2431" s="174" t="s">
        <v>103</v>
      </c>
    </row>
    <row r="2432" spans="1:36" s="32" customFormat="1" hidden="1" outlineLevel="1" x14ac:dyDescent="0.2">
      <c r="A2432"/>
      <c r="B2432" s="21">
        <v>10</v>
      </c>
      <c r="C2432" s="404">
        <v>1</v>
      </c>
      <c r="D2432" s="21" t="s">
        <v>77</v>
      </c>
      <c r="E2432" s="153">
        <v>40315</v>
      </c>
      <c r="F2432" s="91"/>
      <c r="G2432" s="22">
        <v>10</v>
      </c>
      <c r="H2432" s="21">
        <v>1</v>
      </c>
      <c r="I2432" s="21">
        <v>1</v>
      </c>
      <c r="J2432" s="21">
        <v>1</v>
      </c>
      <c r="K2432" s="21">
        <v>0</v>
      </c>
      <c r="L2432" s="157">
        <v>40316</v>
      </c>
      <c r="M2432" s="92"/>
      <c r="N2432" s="22">
        <v>10</v>
      </c>
      <c r="O2432" s="21">
        <v>1</v>
      </c>
      <c r="P2432" s="21">
        <v>1</v>
      </c>
      <c r="Q2432" s="21">
        <v>0</v>
      </c>
      <c r="R2432" s="21">
        <v>1</v>
      </c>
      <c r="S2432" s="14">
        <v>0</v>
      </c>
      <c r="T2432" s="14">
        <v>0</v>
      </c>
      <c r="U2432" s="153">
        <v>40316</v>
      </c>
      <c r="V2432" s="284">
        <v>10</v>
      </c>
      <c r="W2432" s="21">
        <v>1</v>
      </c>
      <c r="X2432" s="437" t="str">
        <f t="shared" si="279"/>
        <v>OK</v>
      </c>
      <c r="Y2432" s="334">
        <f t="shared" si="282"/>
        <v>0</v>
      </c>
      <c r="Z2432" s="21" t="str">
        <f t="shared" si="281"/>
        <v>Confort - 2233</v>
      </c>
      <c r="AA2432" s="75">
        <v>40317</v>
      </c>
      <c r="AB2432" s="319"/>
      <c r="AC2432" s="147">
        <f t="shared" si="283"/>
        <v>2</v>
      </c>
      <c r="AD2432" s="20" t="str">
        <f t="shared" si="285"/>
        <v>OK</v>
      </c>
      <c r="AE2432" s="20"/>
      <c r="AF2432" s="20" t="e">
        <f>IF(#REF!="","",AA2432-#REF!)</f>
        <v>#REF!</v>
      </c>
      <c r="AG2432" s="97"/>
      <c r="AH2432" s="62"/>
      <c r="AI2432" s="289">
        <v>40310</v>
      </c>
      <c r="AJ2432" s="174" t="s">
        <v>103</v>
      </c>
    </row>
    <row r="2433" spans="1:36" s="32" customFormat="1" hidden="1" outlineLevel="1" x14ac:dyDescent="0.2">
      <c r="A2433"/>
      <c r="B2433" s="20">
        <v>1</v>
      </c>
      <c r="C2433" s="383">
        <v>33</v>
      </c>
      <c r="D2433" s="20" t="s">
        <v>67</v>
      </c>
      <c r="E2433" s="153">
        <v>40322</v>
      </c>
      <c r="F2433" s="91"/>
      <c r="G2433" s="19">
        <v>1</v>
      </c>
      <c r="H2433" s="20">
        <v>33</v>
      </c>
      <c r="I2433" s="20">
        <v>33</v>
      </c>
      <c r="J2433" s="20">
        <v>33</v>
      </c>
      <c r="K2433" s="20">
        <v>0</v>
      </c>
      <c r="L2433" s="156">
        <v>40323</v>
      </c>
      <c r="M2433" s="92"/>
      <c r="N2433" s="19">
        <v>1</v>
      </c>
      <c r="O2433" s="20">
        <v>33</v>
      </c>
      <c r="P2433" s="20">
        <v>33</v>
      </c>
      <c r="Q2433" s="20">
        <v>0</v>
      </c>
      <c r="R2433" s="20">
        <v>33</v>
      </c>
      <c r="S2433" s="4">
        <v>0</v>
      </c>
      <c r="T2433" s="4">
        <v>0</v>
      </c>
      <c r="U2433" s="153">
        <v>40323</v>
      </c>
      <c r="V2433" s="283">
        <v>1</v>
      </c>
      <c r="W2433" s="20">
        <v>33</v>
      </c>
      <c r="X2433" s="437" t="str">
        <f t="shared" si="279"/>
        <v>OK</v>
      </c>
      <c r="Y2433" s="334">
        <f t="shared" si="282"/>
        <v>0</v>
      </c>
      <c r="Z2433" s="122" t="str">
        <f t="shared" si="281"/>
        <v>White - 2213</v>
      </c>
      <c r="AA2433" s="75">
        <v>40325</v>
      </c>
      <c r="AB2433" s="317">
        <f>+SUM(W2433:W2442)</f>
        <v>392</v>
      </c>
      <c r="AC2433" s="147">
        <f t="shared" si="283"/>
        <v>3</v>
      </c>
      <c r="AD2433" s="20" t="str">
        <f t="shared" si="285"/>
        <v>OK</v>
      </c>
      <c r="AE2433" s="20"/>
      <c r="AF2433" s="20" t="e">
        <f>IF(#REF!="","",AA2433-#REF!)</f>
        <v>#REF!</v>
      </c>
      <c r="AG2433" s="97"/>
      <c r="AH2433" s="62"/>
      <c r="AI2433" s="289">
        <v>40311</v>
      </c>
      <c r="AJ2433" s="174" t="s">
        <v>103</v>
      </c>
    </row>
    <row r="2434" spans="1:36" s="32" customFormat="1" hidden="1" outlineLevel="1" x14ac:dyDescent="0.2">
      <c r="A2434"/>
      <c r="B2434" s="20">
        <v>2</v>
      </c>
      <c r="C2434" s="383">
        <v>6</v>
      </c>
      <c r="D2434" s="20" t="s">
        <v>68</v>
      </c>
      <c r="E2434" s="153">
        <v>40322</v>
      </c>
      <c r="F2434" s="91"/>
      <c r="G2434" s="19">
        <v>2</v>
      </c>
      <c r="H2434" s="20">
        <v>6</v>
      </c>
      <c r="I2434" s="20">
        <v>6</v>
      </c>
      <c r="J2434" s="20">
        <v>6</v>
      </c>
      <c r="K2434" s="20">
        <v>0</v>
      </c>
      <c r="L2434" s="156">
        <v>40323</v>
      </c>
      <c r="M2434" s="92"/>
      <c r="N2434" s="19">
        <v>2</v>
      </c>
      <c r="O2434" s="20">
        <v>6</v>
      </c>
      <c r="P2434" s="20">
        <v>6</v>
      </c>
      <c r="Q2434" s="20">
        <v>0</v>
      </c>
      <c r="R2434" s="20">
        <v>6</v>
      </c>
      <c r="S2434" s="4">
        <v>0</v>
      </c>
      <c r="T2434" s="4">
        <v>0</v>
      </c>
      <c r="U2434" s="153">
        <v>40323</v>
      </c>
      <c r="V2434" s="283">
        <v>2</v>
      </c>
      <c r="W2434" s="20">
        <v>6</v>
      </c>
      <c r="X2434" s="437" t="str">
        <f t="shared" si="279"/>
        <v>OK</v>
      </c>
      <c r="Y2434" s="334">
        <f t="shared" si="282"/>
        <v>0</v>
      </c>
      <c r="Z2434" s="122" t="str">
        <f t="shared" si="281"/>
        <v>Green - 2214</v>
      </c>
      <c r="AA2434" s="75">
        <v>40325</v>
      </c>
      <c r="AB2434" s="318"/>
      <c r="AC2434" s="147">
        <f t="shared" si="283"/>
        <v>3</v>
      </c>
      <c r="AD2434" s="20" t="str">
        <f t="shared" si="285"/>
        <v>OK</v>
      </c>
      <c r="AE2434" s="20"/>
      <c r="AF2434" s="20" t="e">
        <f>IF(#REF!="","",AA2434-#REF!)</f>
        <v>#REF!</v>
      </c>
      <c r="AG2434" s="97"/>
      <c r="AH2434" s="62"/>
      <c r="AI2434" s="289">
        <v>40312</v>
      </c>
      <c r="AJ2434" s="174" t="s">
        <v>103</v>
      </c>
    </row>
    <row r="2435" spans="1:36" s="32" customFormat="1" hidden="1" outlineLevel="1" x14ac:dyDescent="0.2">
      <c r="A2435"/>
      <c r="B2435" s="20">
        <v>3</v>
      </c>
      <c r="C2435" s="383">
        <v>14</v>
      </c>
      <c r="D2435" s="20" t="s">
        <v>69</v>
      </c>
      <c r="E2435" s="153">
        <v>40322</v>
      </c>
      <c r="F2435" s="91"/>
      <c r="G2435" s="19">
        <v>3</v>
      </c>
      <c r="H2435" s="20">
        <v>14</v>
      </c>
      <c r="I2435" s="20">
        <v>14</v>
      </c>
      <c r="J2435" s="20">
        <v>14</v>
      </c>
      <c r="K2435" s="20">
        <v>0</v>
      </c>
      <c r="L2435" s="156">
        <v>40323</v>
      </c>
      <c r="M2435" s="92"/>
      <c r="N2435" s="19">
        <v>3</v>
      </c>
      <c r="O2435" s="20">
        <v>14</v>
      </c>
      <c r="P2435" s="20">
        <v>14</v>
      </c>
      <c r="Q2435" s="20">
        <v>0</v>
      </c>
      <c r="R2435" s="20">
        <v>14</v>
      </c>
      <c r="S2435" s="4">
        <v>0</v>
      </c>
      <c r="T2435" s="4">
        <v>0</v>
      </c>
      <c r="U2435" s="153">
        <v>40323</v>
      </c>
      <c r="V2435" s="283">
        <v>3</v>
      </c>
      <c r="W2435" s="20">
        <v>14</v>
      </c>
      <c r="X2435" s="437" t="str">
        <f t="shared" si="279"/>
        <v>OK</v>
      </c>
      <c r="Y2435" s="334">
        <f t="shared" si="282"/>
        <v>0</v>
      </c>
      <c r="Z2435" s="122" t="str">
        <f t="shared" si="281"/>
        <v>Black - 2215</v>
      </c>
      <c r="AA2435" s="75">
        <v>40325</v>
      </c>
      <c r="AB2435" s="318"/>
      <c r="AC2435" s="147">
        <f t="shared" si="283"/>
        <v>3</v>
      </c>
      <c r="AD2435" s="20" t="str">
        <f t="shared" si="285"/>
        <v>OK</v>
      </c>
      <c r="AE2435" s="20"/>
      <c r="AF2435" s="20" t="e">
        <f>IF(#REF!="","",AA2435-#REF!)</f>
        <v>#REF!</v>
      </c>
      <c r="AG2435" s="97"/>
      <c r="AH2435" s="62"/>
      <c r="AI2435" s="289">
        <v>40313</v>
      </c>
      <c r="AJ2435" s="174" t="s">
        <v>103</v>
      </c>
    </row>
    <row r="2436" spans="1:36" s="32" customFormat="1" hidden="1" outlineLevel="1" x14ac:dyDescent="0.2">
      <c r="A2436"/>
      <c r="B2436" s="20">
        <v>4</v>
      </c>
      <c r="C2436" s="383">
        <v>25</v>
      </c>
      <c r="D2436" s="20" t="s">
        <v>72</v>
      </c>
      <c r="E2436" s="153">
        <v>40322</v>
      </c>
      <c r="F2436" s="91"/>
      <c r="G2436" s="19">
        <v>4</v>
      </c>
      <c r="H2436" s="20">
        <v>25</v>
      </c>
      <c r="I2436" s="20">
        <v>25</v>
      </c>
      <c r="J2436" s="20">
        <v>25</v>
      </c>
      <c r="K2436" s="20">
        <v>0</v>
      </c>
      <c r="L2436" s="156">
        <v>40323</v>
      </c>
      <c r="M2436" s="92"/>
      <c r="N2436" s="19">
        <v>4</v>
      </c>
      <c r="O2436" s="20">
        <v>25</v>
      </c>
      <c r="P2436" s="20">
        <v>25</v>
      </c>
      <c r="Q2436" s="20">
        <v>0</v>
      </c>
      <c r="R2436" s="20">
        <v>25</v>
      </c>
      <c r="S2436" s="4">
        <v>0</v>
      </c>
      <c r="T2436" s="4">
        <v>0</v>
      </c>
      <c r="U2436" s="153">
        <v>40323</v>
      </c>
      <c r="V2436" s="283">
        <v>4</v>
      </c>
      <c r="W2436" s="20">
        <v>25</v>
      </c>
      <c r="X2436" s="437" t="str">
        <f t="shared" si="279"/>
        <v>OK</v>
      </c>
      <c r="Y2436" s="334">
        <f t="shared" si="282"/>
        <v>0</v>
      </c>
      <c r="Z2436" s="122" t="str">
        <f t="shared" si="281"/>
        <v>Credial - 2227</v>
      </c>
      <c r="AA2436" s="75">
        <v>40325</v>
      </c>
      <c r="AB2436" s="318"/>
      <c r="AC2436" s="147">
        <f t="shared" si="283"/>
        <v>3</v>
      </c>
      <c r="AD2436" s="20" t="str">
        <f t="shared" si="285"/>
        <v>OK</v>
      </c>
      <c r="AE2436" s="20"/>
      <c r="AF2436" s="20" t="e">
        <f>IF(#REF!="","",AA2436-#REF!)</f>
        <v>#REF!</v>
      </c>
      <c r="AG2436" s="97"/>
      <c r="AH2436" s="62"/>
      <c r="AI2436" s="289">
        <v>40314</v>
      </c>
      <c r="AJ2436" s="174" t="s">
        <v>103</v>
      </c>
    </row>
    <row r="2437" spans="1:36" s="32" customFormat="1" hidden="1" outlineLevel="1" x14ac:dyDescent="0.2">
      <c r="A2437"/>
      <c r="B2437" s="20">
        <v>5</v>
      </c>
      <c r="C2437" s="383">
        <v>200</v>
      </c>
      <c r="D2437" s="20" t="s">
        <v>73</v>
      </c>
      <c r="E2437" s="153">
        <v>40322</v>
      </c>
      <c r="F2437" s="91"/>
      <c r="G2437" s="19">
        <v>5</v>
      </c>
      <c r="H2437" s="20">
        <v>200</v>
      </c>
      <c r="I2437" s="20">
        <v>200</v>
      </c>
      <c r="J2437" s="20">
        <v>200</v>
      </c>
      <c r="K2437" s="20">
        <v>0</v>
      </c>
      <c r="L2437" s="156">
        <v>40323</v>
      </c>
      <c r="M2437" s="92"/>
      <c r="N2437" s="19">
        <v>5</v>
      </c>
      <c r="O2437" s="20">
        <v>200</v>
      </c>
      <c r="P2437" s="20">
        <v>200</v>
      </c>
      <c r="Q2437" s="20">
        <v>0</v>
      </c>
      <c r="R2437" s="20">
        <v>200</v>
      </c>
      <c r="S2437" s="4">
        <v>0</v>
      </c>
      <c r="T2437" s="4">
        <v>0</v>
      </c>
      <c r="U2437" s="153">
        <v>40323</v>
      </c>
      <c r="V2437" s="283">
        <v>5</v>
      </c>
      <c r="W2437" s="20">
        <v>200</v>
      </c>
      <c r="X2437" s="437" t="str">
        <f t="shared" si="279"/>
        <v>OK</v>
      </c>
      <c r="Y2437" s="334">
        <f t="shared" si="282"/>
        <v>0</v>
      </c>
      <c r="Z2437" s="122" t="str">
        <f t="shared" si="281"/>
        <v>Ikea - 2228</v>
      </c>
      <c r="AA2437" s="75">
        <v>40325</v>
      </c>
      <c r="AB2437" s="318"/>
      <c r="AC2437" s="147">
        <f t="shared" si="283"/>
        <v>3</v>
      </c>
      <c r="AD2437" s="20" t="str">
        <f t="shared" si="285"/>
        <v>OK</v>
      </c>
      <c r="AE2437" s="20"/>
      <c r="AF2437" s="20" t="e">
        <f>IF(#REF!="","",AA2437-#REF!)</f>
        <v>#REF!</v>
      </c>
      <c r="AG2437" s="97"/>
      <c r="AH2437" s="62"/>
      <c r="AI2437" s="289">
        <v>40315</v>
      </c>
      <c r="AJ2437" s="174" t="s">
        <v>103</v>
      </c>
    </row>
    <row r="2438" spans="1:36" s="32" customFormat="1" hidden="1" outlineLevel="1" x14ac:dyDescent="0.2">
      <c r="A2438"/>
      <c r="B2438" s="20">
        <v>6</v>
      </c>
      <c r="C2438" s="383">
        <v>1</v>
      </c>
      <c r="D2438" s="20" t="s">
        <v>79</v>
      </c>
      <c r="E2438" s="153">
        <v>40322</v>
      </c>
      <c r="F2438" s="91"/>
      <c r="G2438" s="19">
        <v>6</v>
      </c>
      <c r="H2438" s="20">
        <v>1</v>
      </c>
      <c r="I2438" s="20">
        <v>1</v>
      </c>
      <c r="J2438" s="20">
        <v>1</v>
      </c>
      <c r="K2438" s="20">
        <v>0</v>
      </c>
      <c r="L2438" s="156">
        <v>40323</v>
      </c>
      <c r="M2438" s="92"/>
      <c r="N2438" s="19">
        <v>6</v>
      </c>
      <c r="O2438" s="20">
        <v>1</v>
      </c>
      <c r="P2438" s="20">
        <v>1</v>
      </c>
      <c r="Q2438" s="20">
        <v>0</v>
      </c>
      <c r="R2438" s="20">
        <v>1</v>
      </c>
      <c r="S2438" s="4">
        <v>0</v>
      </c>
      <c r="T2438" s="4">
        <v>0</v>
      </c>
      <c r="U2438" s="153">
        <v>40323</v>
      </c>
      <c r="V2438" s="283">
        <v>6</v>
      </c>
      <c r="W2438" s="20">
        <v>1</v>
      </c>
      <c r="X2438" s="437" t="str">
        <f t="shared" si="279"/>
        <v>OK</v>
      </c>
      <c r="Y2438" s="334">
        <f t="shared" si="282"/>
        <v>0</v>
      </c>
      <c r="Z2438" s="122" t="str">
        <f t="shared" si="281"/>
        <v>Moviflor - 2229</v>
      </c>
      <c r="AA2438" s="75">
        <v>40325</v>
      </c>
      <c r="AB2438" s="318"/>
      <c r="AC2438" s="147">
        <f t="shared" si="283"/>
        <v>3</v>
      </c>
      <c r="AD2438" s="20" t="str">
        <f t="shared" si="285"/>
        <v>OK</v>
      </c>
      <c r="AE2438" s="20"/>
      <c r="AF2438" s="20" t="e">
        <f>IF(#REF!="","",AA2438-#REF!)</f>
        <v>#REF!</v>
      </c>
      <c r="AG2438" s="97"/>
      <c r="AH2438" s="62"/>
      <c r="AI2438" s="289">
        <v>40316</v>
      </c>
      <c r="AJ2438" s="174" t="s">
        <v>103</v>
      </c>
    </row>
    <row r="2439" spans="1:36" s="32" customFormat="1" hidden="1" outlineLevel="1" x14ac:dyDescent="0.2">
      <c r="A2439"/>
      <c r="B2439" s="20">
        <v>7</v>
      </c>
      <c r="C2439" s="383">
        <v>94</v>
      </c>
      <c r="D2439" s="20" t="s">
        <v>74</v>
      </c>
      <c r="E2439" s="153">
        <v>40322</v>
      </c>
      <c r="F2439" s="91"/>
      <c r="G2439" s="19">
        <v>7</v>
      </c>
      <c r="H2439" s="20">
        <v>94</v>
      </c>
      <c r="I2439" s="20">
        <v>94</v>
      </c>
      <c r="J2439" s="20">
        <v>94</v>
      </c>
      <c r="K2439" s="20">
        <v>0</v>
      </c>
      <c r="L2439" s="156">
        <v>40323</v>
      </c>
      <c r="M2439" s="92"/>
      <c r="N2439" s="19">
        <v>7</v>
      </c>
      <c r="O2439" s="20">
        <v>94</v>
      </c>
      <c r="P2439" s="20">
        <v>94</v>
      </c>
      <c r="Q2439" s="20">
        <v>0</v>
      </c>
      <c r="R2439" s="20">
        <v>94</v>
      </c>
      <c r="S2439" s="4">
        <v>0</v>
      </c>
      <c r="T2439" s="4">
        <v>0</v>
      </c>
      <c r="U2439" s="153">
        <v>40323</v>
      </c>
      <c r="V2439" s="283">
        <v>7</v>
      </c>
      <c r="W2439" s="20">
        <v>94</v>
      </c>
      <c r="X2439" s="437" t="str">
        <f t="shared" si="279"/>
        <v>OK</v>
      </c>
      <c r="Y2439" s="334">
        <f t="shared" si="282"/>
        <v>0</v>
      </c>
      <c r="Z2439" s="122" t="str">
        <f t="shared" si="281"/>
        <v>Conforama - 2230</v>
      </c>
      <c r="AA2439" s="75">
        <v>40325</v>
      </c>
      <c r="AB2439" s="318"/>
      <c r="AC2439" s="147">
        <f t="shared" si="283"/>
        <v>3</v>
      </c>
      <c r="AD2439" s="20" t="str">
        <f t="shared" si="285"/>
        <v>OK</v>
      </c>
      <c r="AE2439" s="20"/>
      <c r="AF2439" s="20" t="e">
        <f>IF(#REF!="","",AA2439-#REF!)</f>
        <v>#REF!</v>
      </c>
      <c r="AG2439" s="97"/>
      <c r="AH2439" s="62"/>
      <c r="AI2439" s="289">
        <v>40317</v>
      </c>
      <c r="AJ2439" s="174" t="s">
        <v>103</v>
      </c>
    </row>
    <row r="2440" spans="1:36" s="32" customFormat="1" hidden="1" outlineLevel="1" x14ac:dyDescent="0.2">
      <c r="A2440"/>
      <c r="B2440" s="20">
        <v>8</v>
      </c>
      <c r="C2440" s="383">
        <v>12</v>
      </c>
      <c r="D2440" s="20" t="s">
        <v>75</v>
      </c>
      <c r="E2440" s="153">
        <v>40322</v>
      </c>
      <c r="F2440" s="91"/>
      <c r="G2440" s="19">
        <v>8</v>
      </c>
      <c r="H2440" s="20">
        <v>12</v>
      </c>
      <c r="I2440" s="20">
        <v>12</v>
      </c>
      <c r="J2440" s="20">
        <v>12</v>
      </c>
      <c r="K2440" s="20">
        <v>0</v>
      </c>
      <c r="L2440" s="156">
        <v>40323</v>
      </c>
      <c r="M2440" s="92"/>
      <c r="N2440" s="19">
        <v>8</v>
      </c>
      <c r="O2440" s="20">
        <v>12</v>
      </c>
      <c r="P2440" s="20">
        <v>12</v>
      </c>
      <c r="Q2440" s="20">
        <v>0</v>
      </c>
      <c r="R2440" s="20">
        <v>12</v>
      </c>
      <c r="S2440" s="4">
        <v>0</v>
      </c>
      <c r="T2440" s="4">
        <v>0</v>
      </c>
      <c r="U2440" s="153">
        <v>40323</v>
      </c>
      <c r="V2440" s="283">
        <v>8</v>
      </c>
      <c r="W2440" s="20">
        <v>12</v>
      </c>
      <c r="X2440" s="437" t="str">
        <f t="shared" ref="X2440:X2503" si="286">IF(C2440=W2440,"OK",IF(W2440=R2440,"ERRO",IF(W2440="","KO",IF(W2440=J2440,"ERRO"))))</f>
        <v>OK</v>
      </c>
      <c r="Y2440" s="334">
        <f t="shared" si="282"/>
        <v>0</v>
      </c>
      <c r="Z2440" s="122" t="str">
        <f t="shared" si="281"/>
        <v>Euronics - 2231</v>
      </c>
      <c r="AA2440" s="75">
        <v>40325</v>
      </c>
      <c r="AB2440" s="318"/>
      <c r="AC2440" s="147">
        <f t="shared" si="283"/>
        <v>3</v>
      </c>
      <c r="AD2440" s="20" t="str">
        <f t="shared" si="285"/>
        <v>OK</v>
      </c>
      <c r="AE2440" s="20"/>
      <c r="AF2440" s="20" t="e">
        <f>IF(#REF!="","",AA2440-#REF!)</f>
        <v>#REF!</v>
      </c>
      <c r="AG2440" s="97"/>
      <c r="AH2440" s="62"/>
      <c r="AI2440" s="289">
        <v>40318</v>
      </c>
      <c r="AJ2440" s="174" t="s">
        <v>103</v>
      </c>
    </row>
    <row r="2441" spans="1:36" s="32" customFormat="1" hidden="1" outlineLevel="1" x14ac:dyDescent="0.2">
      <c r="A2441"/>
      <c r="B2441" s="20">
        <v>9</v>
      </c>
      <c r="C2441" s="383">
        <v>6</v>
      </c>
      <c r="D2441" s="20" t="s">
        <v>76</v>
      </c>
      <c r="E2441" s="153">
        <v>40322</v>
      </c>
      <c r="F2441" s="91"/>
      <c r="G2441" s="19">
        <v>9</v>
      </c>
      <c r="H2441" s="20">
        <v>6</v>
      </c>
      <c r="I2441" s="20">
        <v>6</v>
      </c>
      <c r="J2441" s="20">
        <v>6</v>
      </c>
      <c r="K2441" s="20">
        <v>0</v>
      </c>
      <c r="L2441" s="156">
        <v>40323</v>
      </c>
      <c r="M2441" s="92"/>
      <c r="N2441" s="19">
        <v>9</v>
      </c>
      <c r="O2441" s="20">
        <v>6</v>
      </c>
      <c r="P2441" s="20">
        <v>6</v>
      </c>
      <c r="Q2441" s="20">
        <v>0</v>
      </c>
      <c r="R2441" s="20">
        <v>6</v>
      </c>
      <c r="S2441" s="4">
        <v>0</v>
      </c>
      <c r="T2441" s="4">
        <v>0</v>
      </c>
      <c r="U2441" s="153">
        <v>40323</v>
      </c>
      <c r="V2441" s="283">
        <v>9</v>
      </c>
      <c r="W2441" s="20">
        <v>6</v>
      </c>
      <c r="X2441" s="437" t="str">
        <f t="shared" si="286"/>
        <v>OK</v>
      </c>
      <c r="Y2441" s="334">
        <f t="shared" si="282"/>
        <v>0</v>
      </c>
      <c r="Z2441" s="122" t="str">
        <f t="shared" si="281"/>
        <v>Tien 21 - 2232</v>
      </c>
      <c r="AA2441" s="75">
        <v>40325</v>
      </c>
      <c r="AB2441" s="318"/>
      <c r="AC2441" s="147">
        <f t="shared" si="283"/>
        <v>3</v>
      </c>
      <c r="AD2441" s="20" t="str">
        <f t="shared" si="285"/>
        <v>OK</v>
      </c>
      <c r="AE2441" s="20"/>
      <c r="AF2441" s="20" t="e">
        <f>IF(#REF!="","",AA2441-#REF!)</f>
        <v>#REF!</v>
      </c>
      <c r="AG2441" s="97"/>
      <c r="AH2441" s="62"/>
      <c r="AI2441" s="289">
        <v>40319</v>
      </c>
      <c r="AJ2441" s="174" t="s">
        <v>103</v>
      </c>
    </row>
    <row r="2442" spans="1:36" s="32" customFormat="1" hidden="1" outlineLevel="1" x14ac:dyDescent="0.2">
      <c r="A2442"/>
      <c r="B2442" s="21">
        <v>10</v>
      </c>
      <c r="C2442" s="404">
        <v>1</v>
      </c>
      <c r="D2442" s="21" t="s">
        <v>77</v>
      </c>
      <c r="E2442" s="153">
        <v>40322</v>
      </c>
      <c r="F2442" s="91"/>
      <c r="G2442" s="22">
        <v>10</v>
      </c>
      <c r="H2442" s="21">
        <v>1</v>
      </c>
      <c r="I2442" s="21">
        <v>1</v>
      </c>
      <c r="J2442" s="21">
        <v>1</v>
      </c>
      <c r="K2442" s="21">
        <v>0</v>
      </c>
      <c r="L2442" s="157">
        <v>40323</v>
      </c>
      <c r="M2442" s="92"/>
      <c r="N2442" s="22">
        <v>10</v>
      </c>
      <c r="O2442" s="21">
        <v>1</v>
      </c>
      <c r="P2442" s="21">
        <v>1</v>
      </c>
      <c r="Q2442" s="21">
        <v>0</v>
      </c>
      <c r="R2442" s="21">
        <v>1</v>
      </c>
      <c r="S2442" s="14">
        <v>0</v>
      </c>
      <c r="T2442" s="14">
        <v>0</v>
      </c>
      <c r="U2442" s="153">
        <v>40323</v>
      </c>
      <c r="V2442" s="284">
        <v>10</v>
      </c>
      <c r="W2442" s="21">
        <v>1</v>
      </c>
      <c r="X2442" s="437" t="str">
        <f t="shared" si="286"/>
        <v>OK</v>
      </c>
      <c r="Y2442" s="334">
        <f t="shared" si="282"/>
        <v>0</v>
      </c>
      <c r="Z2442" s="21" t="str">
        <f t="shared" si="281"/>
        <v>Confort - 2233</v>
      </c>
      <c r="AA2442" s="75">
        <v>40325</v>
      </c>
      <c r="AB2442" s="319"/>
      <c r="AC2442" s="147">
        <f t="shared" si="283"/>
        <v>3</v>
      </c>
      <c r="AD2442" s="20" t="str">
        <f t="shared" si="285"/>
        <v>OK</v>
      </c>
      <c r="AE2442" s="20"/>
      <c r="AF2442" s="20" t="e">
        <f>IF(#REF!="","",AA2442-#REF!)</f>
        <v>#REF!</v>
      </c>
      <c r="AG2442" s="97"/>
      <c r="AH2442" s="62"/>
      <c r="AI2442" s="289">
        <v>40320</v>
      </c>
      <c r="AJ2442" s="174" t="s">
        <v>103</v>
      </c>
    </row>
    <row r="2443" spans="1:36" s="32" customFormat="1" hidden="1" outlineLevel="1" x14ac:dyDescent="0.2">
      <c r="A2443"/>
      <c r="B2443" s="20">
        <v>1</v>
      </c>
      <c r="C2443" s="383">
        <v>30</v>
      </c>
      <c r="D2443" s="20" t="s">
        <v>67</v>
      </c>
      <c r="E2443" s="153">
        <v>40324</v>
      </c>
      <c r="F2443" s="91"/>
      <c r="G2443" s="19">
        <v>1</v>
      </c>
      <c r="H2443" s="20">
        <v>30</v>
      </c>
      <c r="I2443" s="20">
        <v>30</v>
      </c>
      <c r="J2443" s="20">
        <v>30</v>
      </c>
      <c r="K2443" s="20">
        <v>0</v>
      </c>
      <c r="L2443" s="156">
        <v>40325</v>
      </c>
      <c r="M2443" s="92"/>
      <c r="N2443" s="19">
        <v>1</v>
      </c>
      <c r="O2443" s="20">
        <v>30</v>
      </c>
      <c r="P2443" s="20">
        <v>30</v>
      </c>
      <c r="Q2443" s="20">
        <v>0</v>
      </c>
      <c r="R2443" s="20">
        <v>30</v>
      </c>
      <c r="S2443" s="4">
        <v>0</v>
      </c>
      <c r="T2443" s="4">
        <v>0</v>
      </c>
      <c r="U2443" s="153">
        <v>40325</v>
      </c>
      <c r="V2443" s="283">
        <v>1</v>
      </c>
      <c r="W2443" s="20">
        <v>30</v>
      </c>
      <c r="X2443" s="437" t="str">
        <f t="shared" si="286"/>
        <v>OK</v>
      </c>
      <c r="Y2443" s="334">
        <f t="shared" si="282"/>
        <v>0</v>
      </c>
      <c r="Z2443" s="122" t="str">
        <f t="shared" si="281"/>
        <v>White - 2213</v>
      </c>
      <c r="AA2443" s="75">
        <v>40326</v>
      </c>
      <c r="AB2443" s="317">
        <f>+SUM(W2443:W2452)</f>
        <v>205</v>
      </c>
      <c r="AC2443" s="147">
        <f t="shared" si="283"/>
        <v>2</v>
      </c>
      <c r="AD2443" s="20" t="str">
        <f t="shared" si="285"/>
        <v>OK</v>
      </c>
      <c r="AE2443" s="20"/>
      <c r="AF2443" s="20" t="e">
        <f>IF(#REF!="","",AA2443-#REF!)</f>
        <v>#REF!</v>
      </c>
      <c r="AG2443" s="97"/>
      <c r="AH2443" s="62"/>
      <c r="AI2443" s="289">
        <v>40321</v>
      </c>
      <c r="AJ2443" s="174" t="s">
        <v>103</v>
      </c>
    </row>
    <row r="2444" spans="1:36" s="32" customFormat="1" hidden="1" outlineLevel="1" x14ac:dyDescent="0.2">
      <c r="A2444"/>
      <c r="B2444" s="20">
        <v>2</v>
      </c>
      <c r="C2444" s="383">
        <v>4</v>
      </c>
      <c r="D2444" s="20" t="s">
        <v>68</v>
      </c>
      <c r="E2444" s="153">
        <v>40324</v>
      </c>
      <c r="F2444" s="91"/>
      <c r="G2444" s="19">
        <v>2</v>
      </c>
      <c r="H2444" s="20">
        <v>4</v>
      </c>
      <c r="I2444" s="20">
        <v>4</v>
      </c>
      <c r="J2444" s="20">
        <v>4</v>
      </c>
      <c r="K2444" s="20">
        <v>0</v>
      </c>
      <c r="L2444" s="156">
        <v>40325</v>
      </c>
      <c r="M2444" s="92"/>
      <c r="N2444" s="19">
        <v>2</v>
      </c>
      <c r="O2444" s="20">
        <v>4</v>
      </c>
      <c r="P2444" s="20">
        <v>4</v>
      </c>
      <c r="Q2444" s="20">
        <v>0</v>
      </c>
      <c r="R2444" s="20">
        <v>4</v>
      </c>
      <c r="S2444" s="4">
        <v>0</v>
      </c>
      <c r="T2444" s="4">
        <v>0</v>
      </c>
      <c r="U2444" s="153">
        <v>40325</v>
      </c>
      <c r="V2444" s="283">
        <v>2</v>
      </c>
      <c r="W2444" s="20">
        <v>4</v>
      </c>
      <c r="X2444" s="437" t="str">
        <f t="shared" si="286"/>
        <v>OK</v>
      </c>
      <c r="Y2444" s="334">
        <f t="shared" si="282"/>
        <v>0</v>
      </c>
      <c r="Z2444" s="122" t="str">
        <f t="shared" si="281"/>
        <v>Green - 2214</v>
      </c>
      <c r="AA2444" s="75">
        <v>40326</v>
      </c>
      <c r="AB2444" s="318"/>
      <c r="AC2444" s="147">
        <f t="shared" si="283"/>
        <v>2</v>
      </c>
      <c r="AD2444" s="20" t="str">
        <f t="shared" si="285"/>
        <v>OK</v>
      </c>
      <c r="AE2444" s="20"/>
      <c r="AF2444" s="20" t="e">
        <f>IF(#REF!="","",AA2444-#REF!)</f>
        <v>#REF!</v>
      </c>
      <c r="AG2444" s="97"/>
      <c r="AH2444" s="62"/>
      <c r="AI2444" s="289">
        <v>40322</v>
      </c>
      <c r="AJ2444" s="174" t="s">
        <v>103</v>
      </c>
    </row>
    <row r="2445" spans="1:36" s="32" customFormat="1" hidden="1" outlineLevel="1" x14ac:dyDescent="0.2">
      <c r="A2445"/>
      <c r="B2445" s="20">
        <v>3</v>
      </c>
      <c r="C2445" s="383">
        <v>9</v>
      </c>
      <c r="D2445" s="20" t="s">
        <v>69</v>
      </c>
      <c r="E2445" s="153">
        <v>40324</v>
      </c>
      <c r="F2445" s="91"/>
      <c r="G2445" s="19">
        <v>3</v>
      </c>
      <c r="H2445" s="20">
        <v>9</v>
      </c>
      <c r="I2445" s="20">
        <v>9</v>
      </c>
      <c r="J2445" s="20">
        <v>9</v>
      </c>
      <c r="K2445" s="20">
        <v>0</v>
      </c>
      <c r="L2445" s="156">
        <v>40325</v>
      </c>
      <c r="M2445" s="92"/>
      <c r="N2445" s="19">
        <v>3</v>
      </c>
      <c r="O2445" s="20">
        <v>9</v>
      </c>
      <c r="P2445" s="20">
        <v>9</v>
      </c>
      <c r="Q2445" s="20">
        <v>0</v>
      </c>
      <c r="R2445" s="20">
        <v>9</v>
      </c>
      <c r="S2445" s="4">
        <v>0</v>
      </c>
      <c r="T2445" s="4">
        <v>0</v>
      </c>
      <c r="U2445" s="153">
        <v>40325</v>
      </c>
      <c r="V2445" s="283">
        <v>3</v>
      </c>
      <c r="W2445" s="20">
        <v>9</v>
      </c>
      <c r="X2445" s="437" t="str">
        <f t="shared" si="286"/>
        <v>OK</v>
      </c>
      <c r="Y2445" s="334">
        <f t="shared" si="282"/>
        <v>0</v>
      </c>
      <c r="Z2445" s="122" t="str">
        <f t="shared" si="281"/>
        <v>Black - 2215</v>
      </c>
      <c r="AA2445" s="75">
        <v>40326</v>
      </c>
      <c r="AB2445" s="318"/>
      <c r="AC2445" s="147">
        <f t="shared" si="283"/>
        <v>2</v>
      </c>
      <c r="AD2445" s="20" t="str">
        <f t="shared" si="285"/>
        <v>OK</v>
      </c>
      <c r="AE2445" s="20"/>
      <c r="AF2445" s="20" t="e">
        <f>IF(#REF!="","",AA2445-#REF!)</f>
        <v>#REF!</v>
      </c>
      <c r="AG2445" s="97"/>
      <c r="AH2445" s="62"/>
      <c r="AI2445" s="289">
        <v>40323</v>
      </c>
      <c r="AJ2445" s="174" t="s">
        <v>103</v>
      </c>
    </row>
    <row r="2446" spans="1:36" s="32" customFormat="1" hidden="1" outlineLevel="1" x14ac:dyDescent="0.2">
      <c r="A2446"/>
      <c r="B2446" s="20">
        <v>4</v>
      </c>
      <c r="C2446" s="383">
        <v>10</v>
      </c>
      <c r="D2446" s="20" t="s">
        <v>72</v>
      </c>
      <c r="E2446" s="153">
        <v>40324</v>
      </c>
      <c r="F2446" s="91"/>
      <c r="G2446" s="19">
        <v>4</v>
      </c>
      <c r="H2446" s="20">
        <v>10</v>
      </c>
      <c r="I2446" s="20">
        <v>10</v>
      </c>
      <c r="J2446" s="20">
        <v>10</v>
      </c>
      <c r="K2446" s="20">
        <v>0</v>
      </c>
      <c r="L2446" s="156">
        <v>40325</v>
      </c>
      <c r="M2446" s="92"/>
      <c r="N2446" s="19">
        <v>4</v>
      </c>
      <c r="O2446" s="20">
        <v>10</v>
      </c>
      <c r="P2446" s="20">
        <v>10</v>
      </c>
      <c r="Q2446" s="20">
        <v>0</v>
      </c>
      <c r="R2446" s="20">
        <v>10</v>
      </c>
      <c r="S2446" s="4">
        <v>0</v>
      </c>
      <c r="T2446" s="4">
        <v>0</v>
      </c>
      <c r="U2446" s="153">
        <v>40325</v>
      </c>
      <c r="V2446" s="283">
        <v>4</v>
      </c>
      <c r="W2446" s="20">
        <v>10</v>
      </c>
      <c r="X2446" s="437" t="str">
        <f t="shared" si="286"/>
        <v>OK</v>
      </c>
      <c r="Y2446" s="334">
        <f t="shared" si="282"/>
        <v>0</v>
      </c>
      <c r="Z2446" s="122" t="str">
        <f t="shared" si="281"/>
        <v>Credial - 2227</v>
      </c>
      <c r="AA2446" s="75">
        <v>40326</v>
      </c>
      <c r="AB2446" s="318"/>
      <c r="AC2446" s="147">
        <f t="shared" si="283"/>
        <v>2</v>
      </c>
      <c r="AD2446" s="20" t="str">
        <f t="shared" si="285"/>
        <v>OK</v>
      </c>
      <c r="AE2446" s="20"/>
      <c r="AF2446" s="20" t="e">
        <f>IF(#REF!="","",AA2446-#REF!)</f>
        <v>#REF!</v>
      </c>
      <c r="AG2446" s="97"/>
      <c r="AH2446" s="62"/>
      <c r="AI2446" s="289">
        <v>40324</v>
      </c>
      <c r="AJ2446" s="174" t="s">
        <v>103</v>
      </c>
    </row>
    <row r="2447" spans="1:36" s="32" customFormat="1" hidden="1" outlineLevel="1" x14ac:dyDescent="0.2">
      <c r="A2447"/>
      <c r="B2447" s="20">
        <v>5</v>
      </c>
      <c r="C2447" s="383">
        <v>76</v>
      </c>
      <c r="D2447" s="20" t="s">
        <v>73</v>
      </c>
      <c r="E2447" s="153">
        <v>40324</v>
      </c>
      <c r="F2447" s="91"/>
      <c r="G2447" s="19">
        <v>5</v>
      </c>
      <c r="H2447" s="20">
        <v>76</v>
      </c>
      <c r="I2447" s="20">
        <v>76</v>
      </c>
      <c r="J2447" s="20">
        <v>76</v>
      </c>
      <c r="K2447" s="20">
        <v>0</v>
      </c>
      <c r="L2447" s="156">
        <v>40325</v>
      </c>
      <c r="M2447" s="92"/>
      <c r="N2447" s="19">
        <v>5</v>
      </c>
      <c r="O2447" s="20">
        <v>76</v>
      </c>
      <c r="P2447" s="20">
        <v>76</v>
      </c>
      <c r="Q2447" s="20">
        <v>0</v>
      </c>
      <c r="R2447" s="20">
        <v>76</v>
      </c>
      <c r="S2447" s="4">
        <v>0</v>
      </c>
      <c r="T2447" s="4">
        <v>0</v>
      </c>
      <c r="U2447" s="153">
        <v>40325</v>
      </c>
      <c r="V2447" s="283">
        <v>5</v>
      </c>
      <c r="W2447" s="20">
        <v>76</v>
      </c>
      <c r="X2447" s="437" t="str">
        <f t="shared" si="286"/>
        <v>OK</v>
      </c>
      <c r="Y2447" s="334">
        <f t="shared" si="282"/>
        <v>0</v>
      </c>
      <c r="Z2447" s="122" t="str">
        <f t="shared" si="281"/>
        <v>Ikea - 2228</v>
      </c>
      <c r="AA2447" s="75">
        <v>40326</v>
      </c>
      <c r="AB2447" s="318"/>
      <c r="AC2447" s="147">
        <f t="shared" si="283"/>
        <v>2</v>
      </c>
      <c r="AD2447" s="20" t="str">
        <f t="shared" si="285"/>
        <v>OK</v>
      </c>
      <c r="AE2447" s="20"/>
      <c r="AF2447" s="20" t="e">
        <f>IF(#REF!="","",AA2447-#REF!)</f>
        <v>#REF!</v>
      </c>
      <c r="AG2447" s="97"/>
      <c r="AH2447" s="62"/>
      <c r="AI2447" s="289">
        <v>40325</v>
      </c>
      <c r="AJ2447" s="174" t="s">
        <v>103</v>
      </c>
    </row>
    <row r="2448" spans="1:36" s="32" customFormat="1" hidden="1" outlineLevel="1" x14ac:dyDescent="0.2">
      <c r="A2448"/>
      <c r="B2448" s="20">
        <v>6</v>
      </c>
      <c r="C2448" s="383">
        <v>4</v>
      </c>
      <c r="D2448" s="20" t="s">
        <v>79</v>
      </c>
      <c r="E2448" s="153">
        <v>40324</v>
      </c>
      <c r="F2448" s="91"/>
      <c r="G2448" s="19">
        <v>6</v>
      </c>
      <c r="H2448" s="20">
        <v>4</v>
      </c>
      <c r="I2448" s="20">
        <v>4</v>
      </c>
      <c r="J2448" s="20">
        <v>4</v>
      </c>
      <c r="K2448" s="20">
        <v>0</v>
      </c>
      <c r="L2448" s="156">
        <v>40325</v>
      </c>
      <c r="M2448" s="92"/>
      <c r="N2448" s="19">
        <v>6</v>
      </c>
      <c r="O2448" s="20">
        <v>4</v>
      </c>
      <c r="P2448" s="20">
        <v>4</v>
      </c>
      <c r="Q2448" s="20">
        <v>0</v>
      </c>
      <c r="R2448" s="20">
        <v>4</v>
      </c>
      <c r="S2448" s="4">
        <v>0</v>
      </c>
      <c r="T2448" s="4">
        <v>0</v>
      </c>
      <c r="U2448" s="153">
        <v>40325</v>
      </c>
      <c r="V2448" s="283">
        <v>6</v>
      </c>
      <c r="W2448" s="20">
        <v>4</v>
      </c>
      <c r="X2448" s="437" t="str">
        <f t="shared" si="286"/>
        <v>OK</v>
      </c>
      <c r="Y2448" s="334">
        <f t="shared" si="282"/>
        <v>0</v>
      </c>
      <c r="Z2448" s="122" t="str">
        <f t="shared" si="281"/>
        <v>Moviflor - 2229</v>
      </c>
      <c r="AA2448" s="75">
        <v>40326</v>
      </c>
      <c r="AB2448" s="318"/>
      <c r="AC2448" s="147">
        <f t="shared" si="283"/>
        <v>2</v>
      </c>
      <c r="AD2448" s="20" t="str">
        <f t="shared" si="285"/>
        <v>OK</v>
      </c>
      <c r="AE2448" s="20"/>
      <c r="AF2448" s="20" t="e">
        <f>IF(#REF!="","",AA2448-#REF!)</f>
        <v>#REF!</v>
      </c>
      <c r="AG2448" s="97"/>
      <c r="AH2448" s="62"/>
      <c r="AI2448" s="289">
        <v>40326</v>
      </c>
      <c r="AJ2448" s="174" t="s">
        <v>103</v>
      </c>
    </row>
    <row r="2449" spans="1:36" s="32" customFormat="1" hidden="1" outlineLevel="1" x14ac:dyDescent="0.2">
      <c r="A2449"/>
      <c r="B2449" s="20">
        <v>7</v>
      </c>
      <c r="C2449" s="383">
        <v>60</v>
      </c>
      <c r="D2449" s="20" t="s">
        <v>74</v>
      </c>
      <c r="E2449" s="153">
        <v>40324</v>
      </c>
      <c r="F2449" s="91"/>
      <c r="G2449" s="19">
        <v>7</v>
      </c>
      <c r="H2449" s="20">
        <v>60</v>
      </c>
      <c r="I2449" s="20">
        <v>60</v>
      </c>
      <c r="J2449" s="20">
        <v>60</v>
      </c>
      <c r="K2449" s="20">
        <v>0</v>
      </c>
      <c r="L2449" s="156">
        <v>40325</v>
      </c>
      <c r="M2449" s="92"/>
      <c r="N2449" s="19">
        <v>7</v>
      </c>
      <c r="O2449" s="20">
        <v>60</v>
      </c>
      <c r="P2449" s="20">
        <v>60</v>
      </c>
      <c r="Q2449" s="20">
        <v>0</v>
      </c>
      <c r="R2449" s="20">
        <v>60</v>
      </c>
      <c r="S2449" s="4">
        <v>0</v>
      </c>
      <c r="T2449" s="4">
        <v>0</v>
      </c>
      <c r="U2449" s="153">
        <v>40325</v>
      </c>
      <c r="V2449" s="283">
        <v>7</v>
      </c>
      <c r="W2449" s="20">
        <v>60</v>
      </c>
      <c r="X2449" s="437" t="str">
        <f t="shared" si="286"/>
        <v>OK</v>
      </c>
      <c r="Y2449" s="334">
        <f t="shared" si="282"/>
        <v>0</v>
      </c>
      <c r="Z2449" s="122" t="str">
        <f t="shared" si="281"/>
        <v>Conforama - 2230</v>
      </c>
      <c r="AA2449" s="75">
        <v>40326</v>
      </c>
      <c r="AB2449" s="318"/>
      <c r="AC2449" s="147">
        <f t="shared" si="283"/>
        <v>2</v>
      </c>
      <c r="AD2449" s="20" t="str">
        <f t="shared" si="285"/>
        <v>OK</v>
      </c>
      <c r="AE2449" s="20"/>
      <c r="AF2449" s="20" t="e">
        <f>IF(#REF!="","",AA2449-#REF!)</f>
        <v>#REF!</v>
      </c>
      <c r="AG2449" s="97"/>
      <c r="AH2449" s="62"/>
      <c r="AI2449" s="289">
        <v>40327</v>
      </c>
      <c r="AJ2449" s="174" t="s">
        <v>103</v>
      </c>
    </row>
    <row r="2450" spans="1:36" s="32" customFormat="1" hidden="1" outlineLevel="1" x14ac:dyDescent="0.2">
      <c r="A2450"/>
      <c r="B2450" s="20">
        <v>8</v>
      </c>
      <c r="C2450" s="383">
        <v>9</v>
      </c>
      <c r="D2450" s="20" t="s">
        <v>75</v>
      </c>
      <c r="E2450" s="153">
        <v>40324</v>
      </c>
      <c r="F2450" s="91"/>
      <c r="G2450" s="19">
        <v>8</v>
      </c>
      <c r="H2450" s="20">
        <v>9</v>
      </c>
      <c r="I2450" s="20">
        <v>9</v>
      </c>
      <c r="J2450" s="20">
        <v>9</v>
      </c>
      <c r="K2450" s="20">
        <v>0</v>
      </c>
      <c r="L2450" s="156">
        <v>40325</v>
      </c>
      <c r="M2450" s="92"/>
      <c r="N2450" s="19">
        <v>8</v>
      </c>
      <c r="O2450" s="20">
        <v>9</v>
      </c>
      <c r="P2450" s="20">
        <v>9</v>
      </c>
      <c r="Q2450" s="20">
        <v>0</v>
      </c>
      <c r="R2450" s="20">
        <v>9</v>
      </c>
      <c r="S2450" s="4">
        <v>0</v>
      </c>
      <c r="T2450" s="4">
        <v>0</v>
      </c>
      <c r="U2450" s="153">
        <v>40325</v>
      </c>
      <c r="V2450" s="283">
        <v>8</v>
      </c>
      <c r="W2450" s="20">
        <v>9</v>
      </c>
      <c r="X2450" s="437" t="str">
        <f t="shared" si="286"/>
        <v>OK</v>
      </c>
      <c r="Y2450" s="334">
        <f>IF(W2450="","",+C2450-W2450)</f>
        <v>0</v>
      </c>
      <c r="Z2450" s="122" t="str">
        <f t="shared" si="281"/>
        <v>Euronics - 2231</v>
      </c>
      <c r="AA2450" s="75">
        <v>40326</v>
      </c>
      <c r="AB2450" s="318"/>
      <c r="AC2450" s="147">
        <f t="shared" si="283"/>
        <v>2</v>
      </c>
      <c r="AD2450" s="20" t="str">
        <f t="shared" si="285"/>
        <v>OK</v>
      </c>
      <c r="AE2450" s="20"/>
      <c r="AF2450" s="20" t="e">
        <f>IF(#REF!="","",AA2450-#REF!)</f>
        <v>#REF!</v>
      </c>
      <c r="AG2450" s="97"/>
      <c r="AH2450" s="62"/>
      <c r="AI2450" s="289">
        <v>40328</v>
      </c>
      <c r="AJ2450" s="174" t="s">
        <v>103</v>
      </c>
    </row>
    <row r="2451" spans="1:36" s="32" customFormat="1" hidden="1" outlineLevel="1" x14ac:dyDescent="0.2">
      <c r="A2451"/>
      <c r="B2451" s="20">
        <v>9</v>
      </c>
      <c r="C2451" s="383">
        <v>1</v>
      </c>
      <c r="D2451" s="20" t="s">
        <v>76</v>
      </c>
      <c r="E2451" s="153">
        <v>40324</v>
      </c>
      <c r="F2451" s="91"/>
      <c r="G2451" s="19">
        <v>9</v>
      </c>
      <c r="H2451" s="20">
        <v>1</v>
      </c>
      <c r="I2451" s="20">
        <v>1</v>
      </c>
      <c r="J2451" s="20">
        <v>1</v>
      </c>
      <c r="K2451" s="20">
        <v>0</v>
      </c>
      <c r="L2451" s="156">
        <v>40325</v>
      </c>
      <c r="M2451" s="92"/>
      <c r="N2451" s="19">
        <v>9</v>
      </c>
      <c r="O2451" s="20">
        <v>1</v>
      </c>
      <c r="P2451" s="20">
        <v>1</v>
      </c>
      <c r="Q2451" s="20">
        <v>0</v>
      </c>
      <c r="R2451" s="20">
        <v>1</v>
      </c>
      <c r="S2451" s="4">
        <v>0</v>
      </c>
      <c r="T2451" s="4">
        <v>0</v>
      </c>
      <c r="U2451" s="153">
        <v>40325</v>
      </c>
      <c r="V2451" s="283">
        <v>9</v>
      </c>
      <c r="W2451" s="20">
        <v>1</v>
      </c>
      <c r="X2451" s="437" t="str">
        <f t="shared" si="286"/>
        <v>OK</v>
      </c>
      <c r="Y2451" s="334">
        <f t="shared" si="282"/>
        <v>0</v>
      </c>
      <c r="Z2451" s="122" t="str">
        <f t="shared" si="281"/>
        <v>Tien 21 - 2232</v>
      </c>
      <c r="AA2451" s="75">
        <v>40326</v>
      </c>
      <c r="AB2451" s="318"/>
      <c r="AC2451" s="147">
        <f t="shared" si="283"/>
        <v>2</v>
      </c>
      <c r="AD2451" s="20" t="str">
        <f t="shared" si="285"/>
        <v>OK</v>
      </c>
      <c r="AE2451" s="20"/>
      <c r="AF2451" s="20" t="e">
        <f>IF(#REF!="","",AA2451-#REF!)</f>
        <v>#REF!</v>
      </c>
      <c r="AG2451" s="97"/>
      <c r="AH2451" s="62"/>
      <c r="AI2451" s="289">
        <v>40329</v>
      </c>
      <c r="AJ2451" s="174" t="s">
        <v>103</v>
      </c>
    </row>
    <row r="2452" spans="1:36" s="32" customFormat="1" hidden="1" outlineLevel="1" x14ac:dyDescent="0.2">
      <c r="A2452"/>
      <c r="B2452" s="21">
        <v>10</v>
      </c>
      <c r="C2452" s="404">
        <v>2</v>
      </c>
      <c r="D2452" s="21" t="s">
        <v>77</v>
      </c>
      <c r="E2452" s="153">
        <v>40324</v>
      </c>
      <c r="F2452" s="91"/>
      <c r="G2452" s="116">
        <v>10</v>
      </c>
      <c r="H2452" s="287">
        <v>2</v>
      </c>
      <c r="I2452" s="287">
        <v>2</v>
      </c>
      <c r="J2452" s="287">
        <v>2</v>
      </c>
      <c r="K2452" s="287">
        <v>0</v>
      </c>
      <c r="L2452" s="290">
        <v>40325</v>
      </c>
      <c r="M2452" s="92"/>
      <c r="N2452" s="116">
        <v>10</v>
      </c>
      <c r="O2452" s="287">
        <v>2</v>
      </c>
      <c r="P2452" s="287">
        <v>2</v>
      </c>
      <c r="Q2452" s="287">
        <v>0</v>
      </c>
      <c r="R2452" s="287">
        <v>2</v>
      </c>
      <c r="S2452" s="288">
        <v>0</v>
      </c>
      <c r="T2452" s="288">
        <v>0</v>
      </c>
      <c r="U2452" s="153">
        <v>40325</v>
      </c>
      <c r="V2452" s="291">
        <v>10</v>
      </c>
      <c r="W2452" s="287">
        <v>2</v>
      </c>
      <c r="X2452" s="437" t="str">
        <f t="shared" si="286"/>
        <v>OK</v>
      </c>
      <c r="Y2452" s="334">
        <f t="shared" si="282"/>
        <v>0</v>
      </c>
      <c r="Z2452" s="21" t="str">
        <f t="shared" si="281"/>
        <v>Confort - 2233</v>
      </c>
      <c r="AA2452" s="75">
        <v>40326</v>
      </c>
      <c r="AB2452" s="319"/>
      <c r="AC2452" s="147">
        <f t="shared" si="283"/>
        <v>2</v>
      </c>
      <c r="AD2452" s="20" t="str">
        <f t="shared" si="285"/>
        <v>OK</v>
      </c>
      <c r="AE2452" s="20"/>
      <c r="AF2452" s="20" t="e">
        <f>IF(#REF!="","",AA2452-#REF!)</f>
        <v>#REF!</v>
      </c>
      <c r="AG2452" s="97"/>
      <c r="AH2452" s="62"/>
      <c r="AI2452" s="289">
        <v>40330</v>
      </c>
      <c r="AJ2452" s="174" t="s">
        <v>103</v>
      </c>
    </row>
    <row r="2453" spans="1:36" s="32" customFormat="1" hidden="1" outlineLevel="1" x14ac:dyDescent="0.2">
      <c r="A2453"/>
      <c r="B2453" s="20">
        <v>1</v>
      </c>
      <c r="C2453" s="383">
        <v>66</v>
      </c>
      <c r="D2453" s="20" t="s">
        <v>67</v>
      </c>
      <c r="E2453" s="153">
        <v>40331</v>
      </c>
      <c r="F2453" s="91"/>
      <c r="G2453" s="20">
        <v>1</v>
      </c>
      <c r="H2453" s="20">
        <v>66</v>
      </c>
      <c r="I2453" s="20">
        <v>66</v>
      </c>
      <c r="J2453" s="20">
        <v>66</v>
      </c>
      <c r="K2453" s="20">
        <v>0</v>
      </c>
      <c r="L2453" s="156">
        <v>40332</v>
      </c>
      <c r="M2453" s="92"/>
      <c r="N2453" s="19">
        <v>1</v>
      </c>
      <c r="O2453" s="20">
        <v>66</v>
      </c>
      <c r="P2453" s="20">
        <v>66</v>
      </c>
      <c r="Q2453" s="20">
        <v>0</v>
      </c>
      <c r="R2453" s="20">
        <v>66</v>
      </c>
      <c r="S2453" s="4">
        <v>0</v>
      </c>
      <c r="T2453" s="4">
        <v>0</v>
      </c>
      <c r="U2453" s="153">
        <v>40332</v>
      </c>
      <c r="V2453" s="283">
        <v>1</v>
      </c>
      <c r="W2453" s="20">
        <v>66</v>
      </c>
      <c r="X2453" s="437" t="str">
        <f t="shared" si="286"/>
        <v>OK</v>
      </c>
      <c r="Y2453" s="334">
        <f t="shared" si="282"/>
        <v>0</v>
      </c>
      <c r="Z2453" s="122" t="str">
        <f t="shared" si="281"/>
        <v>White - 2213</v>
      </c>
      <c r="AA2453" s="75">
        <v>40338</v>
      </c>
      <c r="AB2453" s="317">
        <f>+SUM(W2453:W2461)</f>
        <v>642</v>
      </c>
      <c r="AC2453" s="147">
        <f t="shared" si="283"/>
        <v>7</v>
      </c>
      <c r="AD2453" s="20" t="str">
        <f t="shared" si="285"/>
        <v>OK</v>
      </c>
      <c r="AE2453" s="20"/>
      <c r="AF2453" s="20" t="e">
        <f>IF(#REF!="","",AA2453-#REF!)</f>
        <v>#REF!</v>
      </c>
      <c r="AG2453" s="97"/>
      <c r="AH2453" s="62"/>
      <c r="AI2453" s="289">
        <v>40331</v>
      </c>
      <c r="AJ2453" s="174" t="s">
        <v>103</v>
      </c>
    </row>
    <row r="2454" spans="1:36" s="32" customFormat="1" hidden="1" outlineLevel="1" x14ac:dyDescent="0.2">
      <c r="A2454"/>
      <c r="B2454" s="20">
        <v>2</v>
      </c>
      <c r="C2454" s="383">
        <v>18</v>
      </c>
      <c r="D2454" s="20" t="s">
        <v>68</v>
      </c>
      <c r="E2454" s="153">
        <v>40331</v>
      </c>
      <c r="F2454" s="91"/>
      <c r="G2454" s="20">
        <v>2</v>
      </c>
      <c r="H2454" s="20">
        <v>18</v>
      </c>
      <c r="I2454" s="20">
        <v>18</v>
      </c>
      <c r="J2454" s="20">
        <v>18</v>
      </c>
      <c r="K2454" s="20">
        <v>0</v>
      </c>
      <c r="L2454" s="156">
        <v>40332</v>
      </c>
      <c r="M2454" s="92"/>
      <c r="N2454" s="19">
        <v>2</v>
      </c>
      <c r="O2454" s="20">
        <v>18</v>
      </c>
      <c r="P2454" s="20">
        <v>18</v>
      </c>
      <c r="Q2454" s="20">
        <v>0</v>
      </c>
      <c r="R2454" s="20">
        <v>18</v>
      </c>
      <c r="S2454" s="4">
        <v>0</v>
      </c>
      <c r="T2454" s="4">
        <v>0</v>
      </c>
      <c r="U2454" s="153">
        <v>40332</v>
      </c>
      <c r="V2454" s="283">
        <v>2</v>
      </c>
      <c r="W2454" s="20">
        <v>18</v>
      </c>
      <c r="X2454" s="437" t="str">
        <f t="shared" si="286"/>
        <v>OK</v>
      </c>
      <c r="Y2454" s="334">
        <f t="shared" si="282"/>
        <v>0</v>
      </c>
      <c r="Z2454" s="122" t="str">
        <f t="shared" si="281"/>
        <v>Green - 2214</v>
      </c>
      <c r="AA2454" s="75">
        <v>40338</v>
      </c>
      <c r="AB2454" s="318"/>
      <c r="AC2454" s="147">
        <f t="shared" si="283"/>
        <v>7</v>
      </c>
      <c r="AD2454" s="20" t="str">
        <f t="shared" ref="AD2454:AD2517" si="287">IF(AA2454&gt;0,"OK","Pendente")</f>
        <v>OK</v>
      </c>
      <c r="AE2454" s="20"/>
      <c r="AF2454" s="20" t="e">
        <f>IF(#REF!="","",AA2454-#REF!)</f>
        <v>#REF!</v>
      </c>
      <c r="AG2454" s="97"/>
      <c r="AH2454" s="62"/>
      <c r="AI2454" s="289">
        <v>40332</v>
      </c>
      <c r="AJ2454" s="174" t="s">
        <v>103</v>
      </c>
    </row>
    <row r="2455" spans="1:36" s="32" customFormat="1" hidden="1" outlineLevel="1" x14ac:dyDescent="0.2">
      <c r="A2455"/>
      <c r="B2455" s="20">
        <v>3</v>
      </c>
      <c r="C2455" s="383">
        <v>19</v>
      </c>
      <c r="D2455" s="20" t="s">
        <v>69</v>
      </c>
      <c r="E2455" s="153">
        <v>40331</v>
      </c>
      <c r="F2455" s="91"/>
      <c r="G2455" s="20">
        <v>3</v>
      </c>
      <c r="H2455" s="20">
        <v>19</v>
      </c>
      <c r="I2455" s="20">
        <v>19</v>
      </c>
      <c r="J2455" s="20">
        <v>19</v>
      </c>
      <c r="K2455" s="20">
        <v>0</v>
      </c>
      <c r="L2455" s="156">
        <v>40332</v>
      </c>
      <c r="M2455" s="92"/>
      <c r="N2455" s="19">
        <v>3</v>
      </c>
      <c r="O2455" s="20">
        <v>19</v>
      </c>
      <c r="P2455" s="20">
        <v>19</v>
      </c>
      <c r="Q2455" s="20">
        <v>0</v>
      </c>
      <c r="R2455" s="20">
        <v>19</v>
      </c>
      <c r="S2455" s="4">
        <v>0</v>
      </c>
      <c r="T2455" s="4">
        <v>0</v>
      </c>
      <c r="U2455" s="153">
        <v>40332</v>
      </c>
      <c r="V2455" s="283">
        <v>3</v>
      </c>
      <c r="W2455" s="20">
        <v>19</v>
      </c>
      <c r="X2455" s="437" t="str">
        <f t="shared" si="286"/>
        <v>OK</v>
      </c>
      <c r="Y2455" s="334">
        <f t="shared" si="282"/>
        <v>0</v>
      </c>
      <c r="Z2455" s="122" t="str">
        <f t="shared" si="281"/>
        <v>Black - 2215</v>
      </c>
      <c r="AA2455" s="75">
        <v>40338</v>
      </c>
      <c r="AB2455" s="318"/>
      <c r="AC2455" s="147">
        <f t="shared" si="283"/>
        <v>7</v>
      </c>
      <c r="AD2455" s="20" t="str">
        <f t="shared" si="287"/>
        <v>OK</v>
      </c>
      <c r="AE2455" s="20"/>
      <c r="AF2455" s="20" t="e">
        <f>IF(#REF!="","",AA2455-#REF!)</f>
        <v>#REF!</v>
      </c>
      <c r="AG2455" s="97"/>
      <c r="AH2455" s="62"/>
      <c r="AI2455" s="289">
        <v>40333</v>
      </c>
      <c r="AJ2455" s="174" t="s">
        <v>103</v>
      </c>
    </row>
    <row r="2456" spans="1:36" s="32" customFormat="1" hidden="1" outlineLevel="1" x14ac:dyDescent="0.2">
      <c r="A2456"/>
      <c r="B2456" s="20">
        <v>4</v>
      </c>
      <c r="C2456" s="383">
        <v>36</v>
      </c>
      <c r="D2456" s="20" t="s">
        <v>72</v>
      </c>
      <c r="E2456" s="153">
        <v>40331</v>
      </c>
      <c r="F2456" s="91"/>
      <c r="G2456" s="20">
        <v>4</v>
      </c>
      <c r="H2456" s="20">
        <v>36</v>
      </c>
      <c r="I2456" s="20">
        <v>36</v>
      </c>
      <c r="J2456" s="20">
        <v>36</v>
      </c>
      <c r="K2456" s="20">
        <v>0</v>
      </c>
      <c r="L2456" s="156">
        <v>40332</v>
      </c>
      <c r="M2456" s="92"/>
      <c r="N2456" s="19">
        <v>4</v>
      </c>
      <c r="O2456" s="20">
        <v>36</v>
      </c>
      <c r="P2456" s="20">
        <v>36</v>
      </c>
      <c r="Q2456" s="20">
        <v>0</v>
      </c>
      <c r="R2456" s="20">
        <v>36</v>
      </c>
      <c r="S2456" s="4">
        <v>0</v>
      </c>
      <c r="T2456" s="4">
        <v>0</v>
      </c>
      <c r="U2456" s="153">
        <v>40332</v>
      </c>
      <c r="V2456" s="283">
        <v>4</v>
      </c>
      <c r="W2456" s="20">
        <v>36</v>
      </c>
      <c r="X2456" s="437" t="str">
        <f t="shared" si="286"/>
        <v>OK</v>
      </c>
      <c r="Y2456" s="334">
        <f t="shared" si="282"/>
        <v>0</v>
      </c>
      <c r="Z2456" s="122" t="str">
        <f t="shared" ref="Z2456:Z2506" si="288">IF(D2456="","",D2456)</f>
        <v>Credial - 2227</v>
      </c>
      <c r="AA2456" s="75">
        <v>40338</v>
      </c>
      <c r="AB2456" s="318"/>
      <c r="AC2456" s="147">
        <f t="shared" si="283"/>
        <v>7</v>
      </c>
      <c r="AD2456" s="20" t="str">
        <f t="shared" si="287"/>
        <v>OK</v>
      </c>
      <c r="AE2456" s="20"/>
      <c r="AF2456" s="20" t="e">
        <f>IF(#REF!="","",AA2456-#REF!)</f>
        <v>#REF!</v>
      </c>
      <c r="AG2456" s="97"/>
      <c r="AH2456" s="62"/>
      <c r="AI2456" s="289">
        <v>40334</v>
      </c>
      <c r="AJ2456" s="174" t="s">
        <v>103</v>
      </c>
    </row>
    <row r="2457" spans="1:36" s="32" customFormat="1" hidden="1" outlineLevel="1" x14ac:dyDescent="0.2">
      <c r="A2457"/>
      <c r="B2457" s="20">
        <v>5</v>
      </c>
      <c r="C2457" s="383">
        <v>290</v>
      </c>
      <c r="D2457" s="20" t="s">
        <v>73</v>
      </c>
      <c r="E2457" s="153">
        <v>40331</v>
      </c>
      <c r="F2457" s="91"/>
      <c r="G2457" s="20">
        <v>5</v>
      </c>
      <c r="H2457" s="20">
        <v>290</v>
      </c>
      <c r="I2457" s="20">
        <v>290</v>
      </c>
      <c r="J2457" s="20">
        <v>290</v>
      </c>
      <c r="K2457" s="20">
        <v>0</v>
      </c>
      <c r="L2457" s="156">
        <v>40332</v>
      </c>
      <c r="M2457" s="92"/>
      <c r="N2457" s="19">
        <v>5</v>
      </c>
      <c r="O2457" s="20">
        <v>290</v>
      </c>
      <c r="P2457" s="20">
        <v>290</v>
      </c>
      <c r="Q2457" s="20">
        <v>0</v>
      </c>
      <c r="R2457" s="20">
        <v>290</v>
      </c>
      <c r="S2457" s="4">
        <v>0</v>
      </c>
      <c r="T2457" s="4">
        <v>0</v>
      </c>
      <c r="U2457" s="153">
        <v>40332</v>
      </c>
      <c r="V2457" s="283">
        <v>5</v>
      </c>
      <c r="W2457" s="20">
        <v>290</v>
      </c>
      <c r="X2457" s="437" t="str">
        <f t="shared" si="286"/>
        <v>OK</v>
      </c>
      <c r="Y2457" s="334">
        <f t="shared" si="282"/>
        <v>0</v>
      </c>
      <c r="Z2457" s="122" t="str">
        <f t="shared" si="288"/>
        <v>Ikea - 2228</v>
      </c>
      <c r="AA2457" s="75">
        <v>40338</v>
      </c>
      <c r="AB2457" s="318"/>
      <c r="AC2457" s="147">
        <f t="shared" si="283"/>
        <v>7</v>
      </c>
      <c r="AD2457" s="20" t="str">
        <f t="shared" si="287"/>
        <v>OK</v>
      </c>
      <c r="AE2457" s="20"/>
      <c r="AF2457" s="20" t="e">
        <f>IF(#REF!="","",AA2457-#REF!)</f>
        <v>#REF!</v>
      </c>
      <c r="AG2457" s="97"/>
      <c r="AH2457" s="62"/>
      <c r="AI2457" s="289">
        <v>40335</v>
      </c>
      <c r="AJ2457" s="174" t="s">
        <v>103</v>
      </c>
    </row>
    <row r="2458" spans="1:36" s="32" customFormat="1" hidden="1" outlineLevel="1" x14ac:dyDescent="0.2">
      <c r="A2458"/>
      <c r="B2458" s="20">
        <v>6</v>
      </c>
      <c r="C2458" s="383">
        <v>6</v>
      </c>
      <c r="D2458" s="20" t="s">
        <v>79</v>
      </c>
      <c r="E2458" s="153">
        <v>40331</v>
      </c>
      <c r="F2458" s="91"/>
      <c r="G2458" s="20">
        <v>6</v>
      </c>
      <c r="H2458" s="20">
        <v>6</v>
      </c>
      <c r="I2458" s="20">
        <v>6</v>
      </c>
      <c r="J2458" s="20">
        <v>6</v>
      </c>
      <c r="K2458" s="20">
        <v>0</v>
      </c>
      <c r="L2458" s="156">
        <v>40332</v>
      </c>
      <c r="M2458" s="92"/>
      <c r="N2458" s="19">
        <v>6</v>
      </c>
      <c r="O2458" s="20">
        <v>6</v>
      </c>
      <c r="P2458" s="20">
        <v>6</v>
      </c>
      <c r="Q2458" s="20">
        <v>0</v>
      </c>
      <c r="R2458" s="20">
        <v>6</v>
      </c>
      <c r="S2458" s="4">
        <v>0</v>
      </c>
      <c r="T2458" s="4">
        <v>0</v>
      </c>
      <c r="U2458" s="153">
        <v>40332</v>
      </c>
      <c r="V2458" s="283">
        <v>6</v>
      </c>
      <c r="W2458" s="20">
        <v>6</v>
      </c>
      <c r="X2458" s="437" t="str">
        <f t="shared" si="286"/>
        <v>OK</v>
      </c>
      <c r="Y2458" s="334">
        <f t="shared" ref="Y2458:Y2521" si="289">IF(W2458="","",+C2458-W2458)</f>
        <v>0</v>
      </c>
      <c r="Z2458" s="122" t="str">
        <f t="shared" si="288"/>
        <v>Moviflor - 2229</v>
      </c>
      <c r="AA2458" s="75">
        <v>40338</v>
      </c>
      <c r="AB2458" s="318"/>
      <c r="AC2458" s="147">
        <f t="shared" si="283"/>
        <v>7</v>
      </c>
      <c r="AD2458" s="20" t="str">
        <f t="shared" si="287"/>
        <v>OK</v>
      </c>
      <c r="AE2458" s="20"/>
      <c r="AF2458" s="20" t="e">
        <f>IF(#REF!="","",AA2458-#REF!)</f>
        <v>#REF!</v>
      </c>
      <c r="AG2458" s="97"/>
      <c r="AH2458" s="62"/>
      <c r="AI2458" s="289">
        <v>40336</v>
      </c>
      <c r="AJ2458" s="174" t="s">
        <v>103</v>
      </c>
    </row>
    <row r="2459" spans="1:36" s="32" customFormat="1" hidden="1" outlineLevel="1" x14ac:dyDescent="0.2">
      <c r="A2459"/>
      <c r="B2459" s="20">
        <v>7</v>
      </c>
      <c r="C2459" s="383">
        <v>192</v>
      </c>
      <c r="D2459" s="20" t="s">
        <v>74</v>
      </c>
      <c r="E2459" s="153">
        <v>40331</v>
      </c>
      <c r="F2459" s="91"/>
      <c r="G2459" s="20">
        <v>7</v>
      </c>
      <c r="H2459" s="20">
        <v>192</v>
      </c>
      <c r="I2459" s="20">
        <v>192</v>
      </c>
      <c r="J2459" s="20">
        <v>192</v>
      </c>
      <c r="K2459" s="20">
        <v>0</v>
      </c>
      <c r="L2459" s="156">
        <v>40332</v>
      </c>
      <c r="M2459" s="92"/>
      <c r="N2459" s="19">
        <v>7</v>
      </c>
      <c r="O2459" s="20">
        <v>192</v>
      </c>
      <c r="P2459" s="20">
        <v>192</v>
      </c>
      <c r="Q2459" s="20">
        <v>0</v>
      </c>
      <c r="R2459" s="20">
        <v>192</v>
      </c>
      <c r="S2459" s="4">
        <v>0</v>
      </c>
      <c r="T2459" s="4">
        <v>0</v>
      </c>
      <c r="U2459" s="153">
        <v>40332</v>
      </c>
      <c r="V2459" s="283">
        <v>7</v>
      </c>
      <c r="W2459" s="20">
        <v>192</v>
      </c>
      <c r="X2459" s="437" t="str">
        <f t="shared" si="286"/>
        <v>OK</v>
      </c>
      <c r="Y2459" s="334">
        <f t="shared" si="289"/>
        <v>0</v>
      </c>
      <c r="Z2459" s="122" t="str">
        <f t="shared" si="288"/>
        <v>Conforama - 2230</v>
      </c>
      <c r="AA2459" s="75">
        <v>40338</v>
      </c>
      <c r="AB2459" s="318"/>
      <c r="AC2459" s="147">
        <f t="shared" si="283"/>
        <v>7</v>
      </c>
      <c r="AD2459" s="20" t="str">
        <f t="shared" si="287"/>
        <v>OK</v>
      </c>
      <c r="AE2459" s="20"/>
      <c r="AF2459" s="20" t="e">
        <f>IF(#REF!="","",AA2459-#REF!)</f>
        <v>#REF!</v>
      </c>
      <c r="AG2459" s="97"/>
      <c r="AH2459" s="62"/>
      <c r="AI2459" s="289">
        <v>40337</v>
      </c>
      <c r="AJ2459" s="174" t="s">
        <v>104</v>
      </c>
    </row>
    <row r="2460" spans="1:36" s="32" customFormat="1" hidden="1" outlineLevel="1" x14ac:dyDescent="0.2">
      <c r="A2460"/>
      <c r="B2460" s="20">
        <v>8</v>
      </c>
      <c r="C2460" s="383">
        <v>9</v>
      </c>
      <c r="D2460" s="20" t="s">
        <v>75</v>
      </c>
      <c r="E2460" s="153">
        <v>40331</v>
      </c>
      <c r="F2460" s="91"/>
      <c r="G2460" s="20">
        <v>8</v>
      </c>
      <c r="H2460" s="20">
        <v>9</v>
      </c>
      <c r="I2460" s="20">
        <v>9</v>
      </c>
      <c r="J2460" s="20">
        <v>9</v>
      </c>
      <c r="K2460" s="20">
        <v>0</v>
      </c>
      <c r="L2460" s="156">
        <v>40332</v>
      </c>
      <c r="M2460" s="92"/>
      <c r="N2460" s="19">
        <v>8</v>
      </c>
      <c r="O2460" s="20">
        <v>9</v>
      </c>
      <c r="P2460" s="20">
        <v>9</v>
      </c>
      <c r="Q2460" s="20">
        <v>0</v>
      </c>
      <c r="R2460" s="20">
        <v>9</v>
      </c>
      <c r="S2460" s="4">
        <v>0</v>
      </c>
      <c r="T2460" s="4">
        <v>0</v>
      </c>
      <c r="U2460" s="153">
        <v>40332</v>
      </c>
      <c r="V2460" s="283">
        <v>8</v>
      </c>
      <c r="W2460" s="20">
        <v>9</v>
      </c>
      <c r="X2460" s="437" t="str">
        <f t="shared" si="286"/>
        <v>OK</v>
      </c>
      <c r="Y2460" s="334">
        <f t="shared" si="289"/>
        <v>0</v>
      </c>
      <c r="Z2460" s="122" t="str">
        <f t="shared" si="288"/>
        <v>Euronics - 2231</v>
      </c>
      <c r="AA2460" s="75">
        <v>40338</v>
      </c>
      <c r="AB2460" s="318"/>
      <c r="AC2460" s="147">
        <f t="shared" si="283"/>
        <v>7</v>
      </c>
      <c r="AD2460" s="20" t="str">
        <f t="shared" si="287"/>
        <v>OK</v>
      </c>
      <c r="AE2460" s="20"/>
      <c r="AF2460" s="20" t="e">
        <f>IF(#REF!="","",AA2460-#REF!)</f>
        <v>#REF!</v>
      </c>
      <c r="AG2460" s="97"/>
      <c r="AH2460" s="62"/>
      <c r="AI2460" s="289">
        <v>40338</v>
      </c>
      <c r="AJ2460" s="174" t="s">
        <v>104</v>
      </c>
    </row>
    <row r="2461" spans="1:36" s="32" customFormat="1" hidden="1" outlineLevel="1" x14ac:dyDescent="0.2">
      <c r="A2461"/>
      <c r="B2461" s="21">
        <v>9</v>
      </c>
      <c r="C2461" s="404">
        <v>6</v>
      </c>
      <c r="D2461" s="21" t="s">
        <v>76</v>
      </c>
      <c r="E2461" s="153">
        <v>40331</v>
      </c>
      <c r="F2461" s="91"/>
      <c r="G2461" s="21">
        <v>9</v>
      </c>
      <c r="H2461" s="21">
        <v>6</v>
      </c>
      <c r="I2461" s="21">
        <v>6</v>
      </c>
      <c r="J2461" s="21">
        <v>6</v>
      </c>
      <c r="K2461" s="21">
        <v>0</v>
      </c>
      <c r="L2461" s="157">
        <v>40332</v>
      </c>
      <c r="M2461" s="92"/>
      <c r="N2461" s="22">
        <v>9</v>
      </c>
      <c r="O2461" s="21">
        <v>6</v>
      </c>
      <c r="P2461" s="21">
        <v>6</v>
      </c>
      <c r="Q2461" s="21">
        <v>0</v>
      </c>
      <c r="R2461" s="21">
        <v>6</v>
      </c>
      <c r="S2461" s="14">
        <v>0</v>
      </c>
      <c r="T2461" s="14">
        <v>0</v>
      </c>
      <c r="U2461" s="153">
        <v>40332</v>
      </c>
      <c r="V2461" s="284">
        <v>9</v>
      </c>
      <c r="W2461" s="21">
        <v>6</v>
      </c>
      <c r="X2461" s="437" t="str">
        <f t="shared" si="286"/>
        <v>OK</v>
      </c>
      <c r="Y2461" s="334">
        <f t="shared" si="289"/>
        <v>0</v>
      </c>
      <c r="Z2461" s="21" t="str">
        <f t="shared" si="288"/>
        <v>Tien 21 - 2232</v>
      </c>
      <c r="AA2461" s="75">
        <v>40338</v>
      </c>
      <c r="AB2461" s="319"/>
      <c r="AC2461" s="147">
        <f t="shared" si="283"/>
        <v>7</v>
      </c>
      <c r="AD2461" s="20" t="str">
        <f t="shared" si="287"/>
        <v>OK</v>
      </c>
      <c r="AE2461" s="20"/>
      <c r="AF2461" s="20" t="e">
        <f>IF(#REF!="","",AA2461-#REF!)</f>
        <v>#REF!</v>
      </c>
      <c r="AG2461" s="97"/>
      <c r="AH2461" s="62"/>
      <c r="AI2461" s="289">
        <v>40339</v>
      </c>
      <c r="AJ2461" s="174" t="s">
        <v>104</v>
      </c>
    </row>
    <row r="2462" spans="1:36" s="32" customFormat="1" hidden="1" outlineLevel="1" x14ac:dyDescent="0.2">
      <c r="A2462"/>
      <c r="B2462" s="20">
        <v>1</v>
      </c>
      <c r="C2462" s="383">
        <v>33</v>
      </c>
      <c r="D2462" s="20" t="s">
        <v>67</v>
      </c>
      <c r="E2462" s="153">
        <v>40338</v>
      </c>
      <c r="F2462" s="91"/>
      <c r="G2462" s="19">
        <v>1</v>
      </c>
      <c r="H2462" s="20">
        <v>33</v>
      </c>
      <c r="I2462" s="20">
        <v>33</v>
      </c>
      <c r="J2462" s="20">
        <v>33</v>
      </c>
      <c r="K2462" s="20">
        <v>0</v>
      </c>
      <c r="L2462" s="292">
        <v>40339</v>
      </c>
      <c r="M2462" s="92"/>
      <c r="N2462" s="19">
        <v>1</v>
      </c>
      <c r="O2462" s="20">
        <v>33</v>
      </c>
      <c r="P2462" s="20">
        <v>33</v>
      </c>
      <c r="Q2462" s="20">
        <v>0</v>
      </c>
      <c r="R2462" s="20">
        <v>33</v>
      </c>
      <c r="S2462" s="4">
        <v>0</v>
      </c>
      <c r="T2462" s="4">
        <v>0</v>
      </c>
      <c r="U2462" s="153">
        <v>40339</v>
      </c>
      <c r="V2462" s="283">
        <v>1</v>
      </c>
      <c r="W2462" s="20">
        <v>33</v>
      </c>
      <c r="X2462" s="437" t="str">
        <f t="shared" si="286"/>
        <v>OK</v>
      </c>
      <c r="Y2462" s="334">
        <f t="shared" si="289"/>
        <v>0</v>
      </c>
      <c r="Z2462" s="122" t="str">
        <f t="shared" si="288"/>
        <v>White - 2213</v>
      </c>
      <c r="AA2462" s="75">
        <v>40343</v>
      </c>
      <c r="AB2462" s="317">
        <f>+SUM(W2462:W2471)</f>
        <v>226</v>
      </c>
      <c r="AC2462" s="147">
        <f t="shared" si="283"/>
        <v>5</v>
      </c>
      <c r="AD2462" s="20" t="str">
        <f t="shared" si="287"/>
        <v>OK</v>
      </c>
      <c r="AE2462" s="20"/>
      <c r="AF2462" s="20" t="e">
        <f>IF(#REF!="","",AA2462-#REF!)</f>
        <v>#REF!</v>
      </c>
      <c r="AG2462" s="97"/>
      <c r="AH2462" s="62"/>
      <c r="AI2462" s="289">
        <v>40340</v>
      </c>
      <c r="AJ2462" s="174" t="s">
        <v>104</v>
      </c>
    </row>
    <row r="2463" spans="1:36" s="32" customFormat="1" hidden="1" outlineLevel="1" x14ac:dyDescent="0.2">
      <c r="A2463"/>
      <c r="B2463" s="20">
        <v>2</v>
      </c>
      <c r="C2463" s="383">
        <v>7</v>
      </c>
      <c r="D2463" s="20" t="s">
        <v>68</v>
      </c>
      <c r="E2463" s="153">
        <v>40338</v>
      </c>
      <c r="F2463" s="91"/>
      <c r="G2463" s="19">
        <v>2</v>
      </c>
      <c r="H2463" s="20">
        <v>7</v>
      </c>
      <c r="I2463" s="20">
        <v>7</v>
      </c>
      <c r="J2463" s="20">
        <v>7</v>
      </c>
      <c r="K2463" s="20">
        <v>0</v>
      </c>
      <c r="L2463" s="292">
        <v>40339</v>
      </c>
      <c r="M2463" s="92"/>
      <c r="N2463" s="19">
        <v>2</v>
      </c>
      <c r="O2463" s="20">
        <v>7</v>
      </c>
      <c r="P2463" s="20">
        <v>7</v>
      </c>
      <c r="Q2463" s="20">
        <v>0</v>
      </c>
      <c r="R2463" s="20">
        <v>7</v>
      </c>
      <c r="S2463" s="4">
        <v>0</v>
      </c>
      <c r="T2463" s="4">
        <v>0</v>
      </c>
      <c r="U2463" s="153">
        <v>40339</v>
      </c>
      <c r="V2463" s="283">
        <v>2</v>
      </c>
      <c r="W2463" s="20">
        <v>7</v>
      </c>
      <c r="X2463" s="437" t="str">
        <f t="shared" si="286"/>
        <v>OK</v>
      </c>
      <c r="Y2463" s="334">
        <f t="shared" si="289"/>
        <v>0</v>
      </c>
      <c r="Z2463" s="122" t="str">
        <f t="shared" si="288"/>
        <v>Green - 2214</v>
      </c>
      <c r="AA2463" s="75">
        <v>40343</v>
      </c>
      <c r="AB2463" s="318"/>
      <c r="AC2463" s="147">
        <f t="shared" ref="AC2463:AC2526" si="290">DAYS360(E2463,AA2463)</f>
        <v>5</v>
      </c>
      <c r="AD2463" s="20" t="str">
        <f t="shared" si="287"/>
        <v>OK</v>
      </c>
      <c r="AE2463" s="20"/>
      <c r="AF2463" s="20" t="e">
        <f>IF(#REF!="","",AA2463-#REF!)</f>
        <v>#REF!</v>
      </c>
      <c r="AG2463" s="97"/>
      <c r="AH2463" s="62"/>
      <c r="AI2463" s="289">
        <v>40341</v>
      </c>
      <c r="AJ2463" s="174" t="s">
        <v>104</v>
      </c>
    </row>
    <row r="2464" spans="1:36" s="32" customFormat="1" hidden="1" outlineLevel="1" x14ac:dyDescent="0.2">
      <c r="A2464"/>
      <c r="B2464" s="20">
        <v>3</v>
      </c>
      <c r="C2464" s="383">
        <v>14</v>
      </c>
      <c r="D2464" s="20" t="s">
        <v>69</v>
      </c>
      <c r="E2464" s="153">
        <v>40338</v>
      </c>
      <c r="F2464" s="91"/>
      <c r="G2464" s="19">
        <v>3</v>
      </c>
      <c r="H2464" s="20">
        <v>14</v>
      </c>
      <c r="I2464" s="20">
        <v>14</v>
      </c>
      <c r="J2464" s="20">
        <v>14</v>
      </c>
      <c r="K2464" s="20">
        <v>0</v>
      </c>
      <c r="L2464" s="292">
        <v>40339</v>
      </c>
      <c r="M2464" s="92"/>
      <c r="N2464" s="19">
        <v>3</v>
      </c>
      <c r="O2464" s="20">
        <v>14</v>
      </c>
      <c r="P2464" s="20">
        <v>14</v>
      </c>
      <c r="Q2464" s="20">
        <v>0</v>
      </c>
      <c r="R2464" s="20">
        <v>14</v>
      </c>
      <c r="S2464" s="4">
        <v>0</v>
      </c>
      <c r="T2464" s="4">
        <v>0</v>
      </c>
      <c r="U2464" s="153">
        <v>40339</v>
      </c>
      <c r="V2464" s="283">
        <v>3</v>
      </c>
      <c r="W2464" s="20">
        <v>14</v>
      </c>
      <c r="X2464" s="437" t="str">
        <f t="shared" si="286"/>
        <v>OK</v>
      </c>
      <c r="Y2464" s="334">
        <f t="shared" si="289"/>
        <v>0</v>
      </c>
      <c r="Z2464" s="122" t="str">
        <f t="shared" si="288"/>
        <v>Black - 2215</v>
      </c>
      <c r="AA2464" s="75">
        <v>40343</v>
      </c>
      <c r="AB2464" s="318"/>
      <c r="AC2464" s="147">
        <f t="shared" si="290"/>
        <v>5</v>
      </c>
      <c r="AD2464" s="20" t="str">
        <f t="shared" si="287"/>
        <v>OK</v>
      </c>
      <c r="AE2464" s="20"/>
      <c r="AF2464" s="20" t="e">
        <f>IF(#REF!="","",AA2464-#REF!)</f>
        <v>#REF!</v>
      </c>
      <c r="AG2464" s="97"/>
      <c r="AH2464" s="62"/>
      <c r="AI2464" s="289">
        <v>40342</v>
      </c>
      <c r="AJ2464" s="174" t="s">
        <v>104</v>
      </c>
    </row>
    <row r="2465" spans="1:36" s="32" customFormat="1" hidden="1" outlineLevel="1" x14ac:dyDescent="0.2">
      <c r="A2465"/>
      <c r="B2465" s="20">
        <v>4</v>
      </c>
      <c r="C2465" s="383">
        <v>13</v>
      </c>
      <c r="D2465" s="20" t="s">
        <v>72</v>
      </c>
      <c r="E2465" s="153">
        <v>40338</v>
      </c>
      <c r="F2465" s="91"/>
      <c r="G2465" s="19">
        <v>4</v>
      </c>
      <c r="H2465" s="20">
        <v>13</v>
      </c>
      <c r="I2465" s="20">
        <v>13</v>
      </c>
      <c r="J2465" s="20">
        <v>13</v>
      </c>
      <c r="K2465" s="20">
        <v>0</v>
      </c>
      <c r="L2465" s="292">
        <v>40339</v>
      </c>
      <c r="M2465" s="92"/>
      <c r="N2465" s="19">
        <v>4</v>
      </c>
      <c r="O2465" s="20">
        <v>13</v>
      </c>
      <c r="P2465" s="20">
        <v>13</v>
      </c>
      <c r="Q2465" s="20">
        <v>0</v>
      </c>
      <c r="R2465" s="20">
        <v>13</v>
      </c>
      <c r="S2465" s="4">
        <v>0</v>
      </c>
      <c r="T2465" s="4">
        <v>0</v>
      </c>
      <c r="U2465" s="153">
        <v>40339</v>
      </c>
      <c r="V2465" s="283">
        <v>4</v>
      </c>
      <c r="W2465" s="20">
        <v>13</v>
      </c>
      <c r="X2465" s="437" t="str">
        <f t="shared" si="286"/>
        <v>OK</v>
      </c>
      <c r="Y2465" s="334">
        <f t="shared" si="289"/>
        <v>0</v>
      </c>
      <c r="Z2465" s="122" t="str">
        <f t="shared" si="288"/>
        <v>Credial - 2227</v>
      </c>
      <c r="AA2465" s="75">
        <v>40343</v>
      </c>
      <c r="AB2465" s="318"/>
      <c r="AC2465" s="147">
        <f t="shared" si="290"/>
        <v>5</v>
      </c>
      <c r="AD2465" s="20" t="str">
        <f t="shared" si="287"/>
        <v>OK</v>
      </c>
      <c r="AE2465" s="20"/>
      <c r="AF2465" s="20" t="e">
        <f>IF(#REF!="","",AA2465-#REF!)</f>
        <v>#REF!</v>
      </c>
      <c r="AG2465" s="97"/>
      <c r="AH2465" s="62"/>
      <c r="AI2465" s="289">
        <v>40343</v>
      </c>
      <c r="AJ2465" s="174" t="s">
        <v>104</v>
      </c>
    </row>
    <row r="2466" spans="1:36" s="32" customFormat="1" hidden="1" outlineLevel="1" x14ac:dyDescent="0.2">
      <c r="A2466"/>
      <c r="B2466" s="20">
        <v>5</v>
      </c>
      <c r="C2466" s="383">
        <v>85</v>
      </c>
      <c r="D2466" s="20" t="s">
        <v>73</v>
      </c>
      <c r="E2466" s="153">
        <v>40338</v>
      </c>
      <c r="F2466" s="91"/>
      <c r="G2466" s="19">
        <v>5</v>
      </c>
      <c r="H2466" s="20">
        <v>85</v>
      </c>
      <c r="I2466" s="20">
        <v>85</v>
      </c>
      <c r="J2466" s="20">
        <v>85</v>
      </c>
      <c r="K2466" s="20">
        <v>0</v>
      </c>
      <c r="L2466" s="292">
        <v>40339</v>
      </c>
      <c r="M2466" s="92"/>
      <c r="N2466" s="19">
        <v>5</v>
      </c>
      <c r="O2466" s="20">
        <v>85</v>
      </c>
      <c r="P2466" s="20">
        <v>85</v>
      </c>
      <c r="Q2466" s="20">
        <v>0</v>
      </c>
      <c r="R2466" s="20">
        <v>85</v>
      </c>
      <c r="S2466" s="4">
        <v>0</v>
      </c>
      <c r="T2466" s="4">
        <v>0</v>
      </c>
      <c r="U2466" s="153">
        <v>40339</v>
      </c>
      <c r="V2466" s="283">
        <v>5</v>
      </c>
      <c r="W2466" s="20">
        <v>85</v>
      </c>
      <c r="X2466" s="437" t="str">
        <f t="shared" si="286"/>
        <v>OK</v>
      </c>
      <c r="Y2466" s="334">
        <f t="shared" si="289"/>
        <v>0</v>
      </c>
      <c r="Z2466" s="122" t="str">
        <f t="shared" si="288"/>
        <v>Ikea - 2228</v>
      </c>
      <c r="AA2466" s="75">
        <v>40343</v>
      </c>
      <c r="AB2466" s="318"/>
      <c r="AC2466" s="147">
        <f t="shared" si="290"/>
        <v>5</v>
      </c>
      <c r="AD2466" s="20" t="str">
        <f t="shared" si="287"/>
        <v>OK</v>
      </c>
      <c r="AE2466" s="20"/>
      <c r="AF2466" s="20" t="e">
        <f>IF(#REF!="","",AA2466-#REF!)</f>
        <v>#REF!</v>
      </c>
      <c r="AG2466" s="97"/>
      <c r="AH2466" s="62"/>
      <c r="AI2466" s="289">
        <v>40344</v>
      </c>
      <c r="AJ2466" s="174" t="s">
        <v>104</v>
      </c>
    </row>
    <row r="2467" spans="1:36" s="32" customFormat="1" hidden="1" outlineLevel="1" x14ac:dyDescent="0.2">
      <c r="A2467"/>
      <c r="B2467" s="20">
        <v>6</v>
      </c>
      <c r="C2467" s="383">
        <v>6</v>
      </c>
      <c r="D2467" s="20" t="s">
        <v>79</v>
      </c>
      <c r="E2467" s="153">
        <v>40338</v>
      </c>
      <c r="F2467" s="91"/>
      <c r="G2467" s="19">
        <v>6</v>
      </c>
      <c r="H2467" s="20">
        <v>6</v>
      </c>
      <c r="I2467" s="20">
        <v>6</v>
      </c>
      <c r="J2467" s="20">
        <v>6</v>
      </c>
      <c r="K2467" s="20">
        <v>0</v>
      </c>
      <c r="L2467" s="292">
        <v>40339</v>
      </c>
      <c r="M2467" s="92"/>
      <c r="N2467" s="19">
        <v>6</v>
      </c>
      <c r="O2467" s="20">
        <v>6</v>
      </c>
      <c r="P2467" s="20">
        <v>6</v>
      </c>
      <c r="Q2467" s="20">
        <v>0</v>
      </c>
      <c r="R2467" s="20">
        <v>6</v>
      </c>
      <c r="S2467" s="4">
        <v>0</v>
      </c>
      <c r="T2467" s="4">
        <v>0</v>
      </c>
      <c r="U2467" s="153">
        <v>40339</v>
      </c>
      <c r="V2467" s="283">
        <v>6</v>
      </c>
      <c r="W2467" s="20">
        <v>6</v>
      </c>
      <c r="X2467" s="437" t="str">
        <f t="shared" si="286"/>
        <v>OK</v>
      </c>
      <c r="Y2467" s="334">
        <f t="shared" si="289"/>
        <v>0</v>
      </c>
      <c r="Z2467" s="122" t="str">
        <f t="shared" si="288"/>
        <v>Moviflor - 2229</v>
      </c>
      <c r="AA2467" s="75">
        <v>40343</v>
      </c>
      <c r="AB2467" s="318"/>
      <c r="AC2467" s="147">
        <f t="shared" si="290"/>
        <v>5</v>
      </c>
      <c r="AD2467" s="20" t="str">
        <f t="shared" si="287"/>
        <v>OK</v>
      </c>
      <c r="AE2467" s="20"/>
      <c r="AF2467" s="20" t="e">
        <f>IF(#REF!="","",AA2467-#REF!)</f>
        <v>#REF!</v>
      </c>
      <c r="AG2467" s="97"/>
      <c r="AH2467" s="62"/>
      <c r="AI2467" s="289">
        <v>40345</v>
      </c>
      <c r="AJ2467" s="174" t="s">
        <v>104</v>
      </c>
    </row>
    <row r="2468" spans="1:36" s="32" customFormat="1" hidden="1" outlineLevel="1" x14ac:dyDescent="0.2">
      <c r="A2468"/>
      <c r="B2468" s="20">
        <v>7</v>
      </c>
      <c r="C2468" s="383">
        <v>55</v>
      </c>
      <c r="D2468" s="20" t="s">
        <v>74</v>
      </c>
      <c r="E2468" s="153">
        <v>40338</v>
      </c>
      <c r="F2468" s="91"/>
      <c r="G2468" s="19">
        <v>7</v>
      </c>
      <c r="H2468" s="20">
        <v>55</v>
      </c>
      <c r="I2468" s="20">
        <v>55</v>
      </c>
      <c r="J2468" s="20">
        <v>55</v>
      </c>
      <c r="K2468" s="20">
        <v>0</v>
      </c>
      <c r="L2468" s="292">
        <v>40339</v>
      </c>
      <c r="M2468" s="92"/>
      <c r="N2468" s="19">
        <v>7</v>
      </c>
      <c r="O2468" s="20">
        <v>55</v>
      </c>
      <c r="P2468" s="20">
        <v>55</v>
      </c>
      <c r="Q2468" s="20">
        <v>0</v>
      </c>
      <c r="R2468" s="20">
        <v>55</v>
      </c>
      <c r="S2468" s="4">
        <v>0</v>
      </c>
      <c r="T2468" s="4">
        <v>0</v>
      </c>
      <c r="U2468" s="153">
        <v>40339</v>
      </c>
      <c r="V2468" s="283">
        <v>7</v>
      </c>
      <c r="W2468" s="20">
        <v>55</v>
      </c>
      <c r="X2468" s="437" t="str">
        <f t="shared" si="286"/>
        <v>OK</v>
      </c>
      <c r="Y2468" s="334">
        <f t="shared" si="289"/>
        <v>0</v>
      </c>
      <c r="Z2468" s="122" t="str">
        <f t="shared" si="288"/>
        <v>Conforama - 2230</v>
      </c>
      <c r="AA2468" s="75">
        <v>40343</v>
      </c>
      <c r="AB2468" s="318"/>
      <c r="AC2468" s="147">
        <f t="shared" si="290"/>
        <v>5</v>
      </c>
      <c r="AD2468" s="20" t="str">
        <f t="shared" si="287"/>
        <v>OK</v>
      </c>
      <c r="AE2468" s="20"/>
      <c r="AF2468" s="20" t="e">
        <f>IF(#REF!="","",AA2468-#REF!)</f>
        <v>#REF!</v>
      </c>
      <c r="AG2468" s="97"/>
      <c r="AH2468" s="62"/>
      <c r="AI2468" s="289">
        <v>40346</v>
      </c>
      <c r="AJ2468" s="174" t="s">
        <v>104</v>
      </c>
    </row>
    <row r="2469" spans="1:36" s="32" customFormat="1" hidden="1" outlineLevel="1" x14ac:dyDescent="0.2">
      <c r="A2469"/>
      <c r="B2469" s="20">
        <v>8</v>
      </c>
      <c r="C2469" s="383">
        <v>4</v>
      </c>
      <c r="D2469" s="20" t="s">
        <v>75</v>
      </c>
      <c r="E2469" s="153">
        <v>40338</v>
      </c>
      <c r="F2469" s="91"/>
      <c r="G2469" s="19">
        <v>8</v>
      </c>
      <c r="H2469" s="20">
        <v>4</v>
      </c>
      <c r="I2469" s="20">
        <v>4</v>
      </c>
      <c r="J2469" s="20">
        <v>4</v>
      </c>
      <c r="K2469" s="20">
        <v>0</v>
      </c>
      <c r="L2469" s="292">
        <v>40339</v>
      </c>
      <c r="M2469" s="92"/>
      <c r="N2469" s="19">
        <v>8</v>
      </c>
      <c r="O2469" s="20">
        <v>4</v>
      </c>
      <c r="P2469" s="20">
        <v>4</v>
      </c>
      <c r="Q2469" s="20">
        <v>0</v>
      </c>
      <c r="R2469" s="20">
        <v>4</v>
      </c>
      <c r="S2469" s="4">
        <v>0</v>
      </c>
      <c r="T2469" s="4">
        <v>0</v>
      </c>
      <c r="U2469" s="153">
        <v>40339</v>
      </c>
      <c r="V2469" s="283">
        <v>8</v>
      </c>
      <c r="W2469" s="20">
        <v>4</v>
      </c>
      <c r="X2469" s="437" t="str">
        <f t="shared" si="286"/>
        <v>OK</v>
      </c>
      <c r="Y2469" s="334">
        <f t="shared" si="289"/>
        <v>0</v>
      </c>
      <c r="Z2469" s="122" t="str">
        <f t="shared" si="288"/>
        <v>Euronics - 2231</v>
      </c>
      <c r="AA2469" s="75">
        <v>40343</v>
      </c>
      <c r="AB2469" s="318"/>
      <c r="AC2469" s="147">
        <f t="shared" si="290"/>
        <v>5</v>
      </c>
      <c r="AD2469" s="20" t="str">
        <f t="shared" si="287"/>
        <v>OK</v>
      </c>
      <c r="AE2469" s="20"/>
      <c r="AF2469" s="20" t="e">
        <f>IF(#REF!="","",AA2469-#REF!)</f>
        <v>#REF!</v>
      </c>
      <c r="AG2469" s="97"/>
      <c r="AH2469" s="62"/>
      <c r="AI2469" s="289">
        <v>40347</v>
      </c>
      <c r="AJ2469" s="174" t="s">
        <v>104</v>
      </c>
    </row>
    <row r="2470" spans="1:36" s="32" customFormat="1" hidden="1" outlineLevel="1" x14ac:dyDescent="0.2">
      <c r="A2470"/>
      <c r="B2470" s="20">
        <v>9</v>
      </c>
      <c r="C2470" s="383">
        <v>8</v>
      </c>
      <c r="D2470" s="20" t="s">
        <v>76</v>
      </c>
      <c r="E2470" s="153">
        <v>40338</v>
      </c>
      <c r="F2470" s="91"/>
      <c r="G2470" s="19">
        <v>9</v>
      </c>
      <c r="H2470" s="20">
        <v>8</v>
      </c>
      <c r="I2470" s="20">
        <v>8</v>
      </c>
      <c r="J2470" s="20">
        <v>8</v>
      </c>
      <c r="K2470" s="20">
        <v>0</v>
      </c>
      <c r="L2470" s="292">
        <v>40339</v>
      </c>
      <c r="M2470" s="92"/>
      <c r="N2470" s="19">
        <v>9</v>
      </c>
      <c r="O2470" s="20">
        <v>8</v>
      </c>
      <c r="P2470" s="20">
        <v>8</v>
      </c>
      <c r="Q2470" s="20">
        <v>0</v>
      </c>
      <c r="R2470" s="20">
        <v>8</v>
      </c>
      <c r="S2470" s="4">
        <v>0</v>
      </c>
      <c r="T2470" s="4">
        <v>0</v>
      </c>
      <c r="U2470" s="153">
        <v>40339</v>
      </c>
      <c r="V2470" s="283">
        <v>9</v>
      </c>
      <c r="W2470" s="20">
        <v>8</v>
      </c>
      <c r="X2470" s="437" t="str">
        <f t="shared" si="286"/>
        <v>OK</v>
      </c>
      <c r="Y2470" s="334">
        <f t="shared" si="289"/>
        <v>0</v>
      </c>
      <c r="Z2470" s="122" t="str">
        <f t="shared" si="288"/>
        <v>Tien 21 - 2232</v>
      </c>
      <c r="AA2470" s="75">
        <v>40343</v>
      </c>
      <c r="AB2470" s="318"/>
      <c r="AC2470" s="147">
        <f t="shared" si="290"/>
        <v>5</v>
      </c>
      <c r="AD2470" s="20" t="str">
        <f t="shared" si="287"/>
        <v>OK</v>
      </c>
      <c r="AE2470" s="20"/>
      <c r="AF2470" s="20" t="e">
        <f>IF(#REF!="","",AA2470-#REF!)</f>
        <v>#REF!</v>
      </c>
      <c r="AG2470" s="97"/>
      <c r="AH2470" s="62"/>
      <c r="AI2470" s="289">
        <v>40348</v>
      </c>
      <c r="AJ2470" s="174" t="s">
        <v>104</v>
      </c>
    </row>
    <row r="2471" spans="1:36" s="32" customFormat="1" hidden="1" outlineLevel="1" x14ac:dyDescent="0.2">
      <c r="A2471"/>
      <c r="B2471" s="21">
        <v>10</v>
      </c>
      <c r="C2471" s="404">
        <v>1</v>
      </c>
      <c r="D2471" s="21" t="s">
        <v>77</v>
      </c>
      <c r="E2471" s="153">
        <v>40338</v>
      </c>
      <c r="F2471" s="91"/>
      <c r="G2471" s="22">
        <v>10</v>
      </c>
      <c r="H2471" s="21">
        <v>1</v>
      </c>
      <c r="I2471" s="21">
        <v>1</v>
      </c>
      <c r="J2471" s="21">
        <v>1</v>
      </c>
      <c r="K2471" s="21">
        <v>0</v>
      </c>
      <c r="L2471" s="157">
        <v>40339</v>
      </c>
      <c r="M2471" s="92"/>
      <c r="N2471" s="22">
        <v>10</v>
      </c>
      <c r="O2471" s="21">
        <v>1</v>
      </c>
      <c r="P2471" s="21">
        <v>1</v>
      </c>
      <c r="Q2471" s="21">
        <v>0</v>
      </c>
      <c r="R2471" s="21">
        <v>1</v>
      </c>
      <c r="S2471" s="14">
        <v>0</v>
      </c>
      <c r="T2471" s="14">
        <v>0</v>
      </c>
      <c r="U2471" s="153">
        <v>40339</v>
      </c>
      <c r="V2471" s="284">
        <v>10</v>
      </c>
      <c r="W2471" s="21">
        <v>1</v>
      </c>
      <c r="X2471" s="437" t="str">
        <f t="shared" si="286"/>
        <v>OK</v>
      </c>
      <c r="Y2471" s="334">
        <f t="shared" si="289"/>
        <v>0</v>
      </c>
      <c r="Z2471" s="21" t="str">
        <f t="shared" si="288"/>
        <v>Confort - 2233</v>
      </c>
      <c r="AA2471" s="75">
        <v>40343</v>
      </c>
      <c r="AB2471" s="319"/>
      <c r="AC2471" s="147">
        <f t="shared" si="290"/>
        <v>5</v>
      </c>
      <c r="AD2471" s="20" t="str">
        <f t="shared" si="287"/>
        <v>OK</v>
      </c>
      <c r="AE2471" s="20"/>
      <c r="AF2471" s="20" t="e">
        <f>IF(#REF!="","",AA2471-#REF!)</f>
        <v>#REF!</v>
      </c>
      <c r="AG2471" s="97"/>
      <c r="AH2471" s="62"/>
      <c r="AI2471" s="289">
        <v>40349</v>
      </c>
      <c r="AJ2471" s="174" t="s">
        <v>104</v>
      </c>
    </row>
    <row r="2472" spans="1:36" s="32" customFormat="1" hidden="1" outlineLevel="1" x14ac:dyDescent="0.2">
      <c r="A2472"/>
      <c r="B2472" s="20">
        <v>1</v>
      </c>
      <c r="C2472" s="383">
        <v>43</v>
      </c>
      <c r="D2472" s="20" t="s">
        <v>67</v>
      </c>
      <c r="E2472" s="153">
        <v>40345</v>
      </c>
      <c r="F2472" s="91"/>
      <c r="G2472" s="19">
        <v>1</v>
      </c>
      <c r="H2472" s="20">
        <v>43</v>
      </c>
      <c r="I2472" s="20">
        <v>43</v>
      </c>
      <c r="J2472" s="20">
        <v>43</v>
      </c>
      <c r="K2472" s="20">
        <v>0</v>
      </c>
      <c r="L2472" s="156" t="s">
        <v>113</v>
      </c>
      <c r="M2472" s="92"/>
      <c r="N2472" s="19">
        <v>1</v>
      </c>
      <c r="O2472" s="20">
        <v>43</v>
      </c>
      <c r="P2472" s="20">
        <v>43</v>
      </c>
      <c r="Q2472" s="20">
        <v>0</v>
      </c>
      <c r="R2472" s="20">
        <v>43</v>
      </c>
      <c r="S2472" s="4">
        <v>0</v>
      </c>
      <c r="T2472" s="4">
        <v>0</v>
      </c>
      <c r="U2472" s="153">
        <v>40346</v>
      </c>
      <c r="V2472" s="283">
        <v>1</v>
      </c>
      <c r="W2472" s="20">
        <v>43</v>
      </c>
      <c r="X2472" s="437" t="str">
        <f t="shared" si="286"/>
        <v>OK</v>
      </c>
      <c r="Y2472" s="334">
        <f t="shared" si="289"/>
        <v>0</v>
      </c>
      <c r="Z2472" s="122" t="str">
        <f t="shared" si="288"/>
        <v>White - 2213</v>
      </c>
      <c r="AA2472" s="75">
        <v>40347</v>
      </c>
      <c r="AB2472" s="317">
        <f>+SUM(W2472:W2481)</f>
        <v>431</v>
      </c>
      <c r="AC2472" s="147">
        <f t="shared" si="290"/>
        <v>2</v>
      </c>
      <c r="AD2472" s="20" t="str">
        <f t="shared" si="287"/>
        <v>OK</v>
      </c>
      <c r="AE2472" s="20"/>
      <c r="AF2472" s="20" t="e">
        <f>IF(#REF!="","",AA2472-#REF!)</f>
        <v>#REF!</v>
      </c>
      <c r="AG2472" s="97"/>
      <c r="AH2472" s="62"/>
      <c r="AI2472" s="289">
        <v>40350</v>
      </c>
      <c r="AJ2472" s="174" t="s">
        <v>104</v>
      </c>
    </row>
    <row r="2473" spans="1:36" s="32" customFormat="1" hidden="1" outlineLevel="1" x14ac:dyDescent="0.2">
      <c r="A2473"/>
      <c r="B2473" s="20">
        <v>2</v>
      </c>
      <c r="C2473" s="383">
        <v>7</v>
      </c>
      <c r="D2473" s="20" t="s">
        <v>68</v>
      </c>
      <c r="E2473" s="153">
        <v>40345</v>
      </c>
      <c r="F2473" s="91"/>
      <c r="G2473" s="19">
        <v>2</v>
      </c>
      <c r="H2473" s="20">
        <v>7</v>
      </c>
      <c r="I2473" s="20">
        <v>7</v>
      </c>
      <c r="J2473" s="20">
        <v>7</v>
      </c>
      <c r="K2473" s="20">
        <v>0</v>
      </c>
      <c r="L2473" s="156" t="s">
        <v>113</v>
      </c>
      <c r="M2473" s="92"/>
      <c r="N2473" s="19">
        <v>2</v>
      </c>
      <c r="O2473" s="20">
        <v>7</v>
      </c>
      <c r="P2473" s="20">
        <v>7</v>
      </c>
      <c r="Q2473" s="20">
        <v>0</v>
      </c>
      <c r="R2473" s="20">
        <v>7</v>
      </c>
      <c r="S2473" s="4">
        <v>0</v>
      </c>
      <c r="T2473" s="4">
        <v>0</v>
      </c>
      <c r="U2473" s="153">
        <v>40346</v>
      </c>
      <c r="V2473" s="283">
        <v>2</v>
      </c>
      <c r="W2473" s="20">
        <v>7</v>
      </c>
      <c r="X2473" s="437" t="str">
        <f t="shared" si="286"/>
        <v>OK</v>
      </c>
      <c r="Y2473" s="334">
        <f t="shared" si="289"/>
        <v>0</v>
      </c>
      <c r="Z2473" s="122" t="str">
        <f t="shared" si="288"/>
        <v>Green - 2214</v>
      </c>
      <c r="AA2473" s="75">
        <v>40347</v>
      </c>
      <c r="AB2473" s="318"/>
      <c r="AC2473" s="147">
        <f t="shared" si="290"/>
        <v>2</v>
      </c>
      <c r="AD2473" s="20" t="str">
        <f t="shared" si="287"/>
        <v>OK</v>
      </c>
      <c r="AE2473" s="20"/>
      <c r="AF2473" s="20" t="e">
        <f>IF(#REF!="","",AA2473-#REF!)</f>
        <v>#REF!</v>
      </c>
      <c r="AG2473" s="97"/>
      <c r="AH2473" s="62"/>
      <c r="AI2473" s="289">
        <v>40351</v>
      </c>
      <c r="AJ2473" s="174" t="s">
        <v>104</v>
      </c>
    </row>
    <row r="2474" spans="1:36" s="32" customFormat="1" hidden="1" outlineLevel="1" x14ac:dyDescent="0.2">
      <c r="A2474"/>
      <c r="B2474" s="20">
        <v>3</v>
      </c>
      <c r="C2474" s="383">
        <v>15</v>
      </c>
      <c r="D2474" s="20" t="s">
        <v>69</v>
      </c>
      <c r="E2474" s="153">
        <v>40345</v>
      </c>
      <c r="F2474" s="91"/>
      <c r="G2474" s="19">
        <v>3</v>
      </c>
      <c r="H2474" s="20">
        <v>15</v>
      </c>
      <c r="I2474" s="20">
        <v>15</v>
      </c>
      <c r="J2474" s="20">
        <v>15</v>
      </c>
      <c r="K2474" s="20">
        <v>0</v>
      </c>
      <c r="L2474" s="156" t="s">
        <v>113</v>
      </c>
      <c r="M2474" s="92"/>
      <c r="N2474" s="19">
        <v>3</v>
      </c>
      <c r="O2474" s="20">
        <v>15</v>
      </c>
      <c r="P2474" s="20">
        <v>15</v>
      </c>
      <c r="Q2474" s="20">
        <v>0</v>
      </c>
      <c r="R2474" s="20">
        <v>15</v>
      </c>
      <c r="S2474" s="4">
        <v>0</v>
      </c>
      <c r="T2474" s="4">
        <v>0</v>
      </c>
      <c r="U2474" s="153">
        <v>40346</v>
      </c>
      <c r="V2474" s="283">
        <v>3</v>
      </c>
      <c r="W2474" s="20">
        <v>15</v>
      </c>
      <c r="X2474" s="437" t="str">
        <f t="shared" si="286"/>
        <v>OK</v>
      </c>
      <c r="Y2474" s="334">
        <f t="shared" si="289"/>
        <v>0</v>
      </c>
      <c r="Z2474" s="122" t="str">
        <f t="shared" si="288"/>
        <v>Black - 2215</v>
      </c>
      <c r="AA2474" s="75">
        <v>40347</v>
      </c>
      <c r="AB2474" s="318"/>
      <c r="AC2474" s="147">
        <f t="shared" si="290"/>
        <v>2</v>
      </c>
      <c r="AD2474" s="20" t="str">
        <f t="shared" si="287"/>
        <v>OK</v>
      </c>
      <c r="AE2474" s="20"/>
      <c r="AF2474" s="20" t="e">
        <f>IF(#REF!="","",AA2474-#REF!)</f>
        <v>#REF!</v>
      </c>
      <c r="AG2474" s="97"/>
      <c r="AH2474" s="62"/>
      <c r="AI2474" s="289">
        <v>40352</v>
      </c>
      <c r="AJ2474" s="174" t="s">
        <v>104</v>
      </c>
    </row>
    <row r="2475" spans="1:36" s="32" customFormat="1" hidden="1" outlineLevel="1" x14ac:dyDescent="0.2">
      <c r="A2475"/>
      <c r="B2475" s="20">
        <v>4</v>
      </c>
      <c r="C2475" s="383">
        <v>17</v>
      </c>
      <c r="D2475" s="20" t="s">
        <v>72</v>
      </c>
      <c r="E2475" s="153">
        <v>40345</v>
      </c>
      <c r="F2475" s="91"/>
      <c r="G2475" s="19">
        <v>4</v>
      </c>
      <c r="H2475" s="20">
        <v>17</v>
      </c>
      <c r="I2475" s="20">
        <v>17</v>
      </c>
      <c r="J2475" s="20">
        <v>17</v>
      </c>
      <c r="K2475" s="20">
        <v>0</v>
      </c>
      <c r="L2475" s="156" t="s">
        <v>113</v>
      </c>
      <c r="M2475" s="92"/>
      <c r="N2475" s="19">
        <v>4</v>
      </c>
      <c r="O2475" s="20">
        <v>17</v>
      </c>
      <c r="P2475" s="20">
        <v>17</v>
      </c>
      <c r="Q2475" s="20">
        <v>0</v>
      </c>
      <c r="R2475" s="20">
        <v>17</v>
      </c>
      <c r="S2475" s="4">
        <v>0</v>
      </c>
      <c r="T2475" s="4">
        <v>0</v>
      </c>
      <c r="U2475" s="153">
        <v>40346</v>
      </c>
      <c r="V2475" s="283">
        <v>4</v>
      </c>
      <c r="W2475" s="20">
        <v>17</v>
      </c>
      <c r="X2475" s="437" t="str">
        <f t="shared" si="286"/>
        <v>OK</v>
      </c>
      <c r="Y2475" s="334">
        <f t="shared" si="289"/>
        <v>0</v>
      </c>
      <c r="Z2475" s="122" t="str">
        <f>IF(D2475="","",D2475)</f>
        <v>Credial - 2227</v>
      </c>
      <c r="AA2475" s="75">
        <v>40347</v>
      </c>
      <c r="AB2475" s="318"/>
      <c r="AC2475" s="147">
        <f t="shared" si="290"/>
        <v>2</v>
      </c>
      <c r="AD2475" s="20" t="str">
        <f t="shared" si="287"/>
        <v>OK</v>
      </c>
      <c r="AE2475" s="20"/>
      <c r="AF2475" s="20" t="e">
        <f>IF(#REF!="","",AA2475-#REF!)</f>
        <v>#REF!</v>
      </c>
      <c r="AG2475" s="97"/>
      <c r="AH2475" s="62"/>
      <c r="AI2475" s="289">
        <v>40353</v>
      </c>
      <c r="AJ2475" s="174" t="s">
        <v>104</v>
      </c>
    </row>
    <row r="2476" spans="1:36" s="32" customFormat="1" hidden="1" outlineLevel="1" x14ac:dyDescent="0.2">
      <c r="A2476"/>
      <c r="B2476" s="20">
        <v>5</v>
      </c>
      <c r="C2476" s="383">
        <v>232</v>
      </c>
      <c r="D2476" s="20" t="s">
        <v>73</v>
      </c>
      <c r="E2476" s="153">
        <v>40345</v>
      </c>
      <c r="F2476" s="91"/>
      <c r="G2476" s="19">
        <v>5</v>
      </c>
      <c r="H2476" s="20">
        <v>232</v>
      </c>
      <c r="I2476" s="20">
        <v>232</v>
      </c>
      <c r="J2476" s="20">
        <v>232</v>
      </c>
      <c r="K2476" s="20">
        <v>0</v>
      </c>
      <c r="L2476" s="156" t="s">
        <v>113</v>
      </c>
      <c r="M2476" s="92"/>
      <c r="N2476" s="19">
        <v>5</v>
      </c>
      <c r="O2476" s="20">
        <v>232</v>
      </c>
      <c r="P2476" s="20">
        <v>232</v>
      </c>
      <c r="Q2476" s="20">
        <v>0</v>
      </c>
      <c r="R2476" s="20">
        <v>232</v>
      </c>
      <c r="S2476" s="4">
        <v>0</v>
      </c>
      <c r="T2476" s="4">
        <v>0</v>
      </c>
      <c r="U2476" s="153">
        <v>40346</v>
      </c>
      <c r="V2476" s="283">
        <v>5</v>
      </c>
      <c r="W2476" s="20">
        <v>232</v>
      </c>
      <c r="X2476" s="437" t="str">
        <f t="shared" si="286"/>
        <v>OK</v>
      </c>
      <c r="Y2476" s="334">
        <f t="shared" si="289"/>
        <v>0</v>
      </c>
      <c r="Z2476" s="122" t="str">
        <f t="shared" si="288"/>
        <v>Ikea - 2228</v>
      </c>
      <c r="AA2476" s="75">
        <v>40347</v>
      </c>
      <c r="AB2476" s="318"/>
      <c r="AC2476" s="147">
        <f t="shared" si="290"/>
        <v>2</v>
      </c>
      <c r="AD2476" s="20" t="str">
        <f t="shared" si="287"/>
        <v>OK</v>
      </c>
      <c r="AE2476" s="20"/>
      <c r="AF2476" s="20" t="e">
        <f>IF(#REF!="","",AA2476-#REF!)</f>
        <v>#REF!</v>
      </c>
      <c r="AG2476" s="97"/>
      <c r="AH2476" s="62"/>
      <c r="AI2476" s="289">
        <v>40354</v>
      </c>
      <c r="AJ2476" s="174" t="s">
        <v>104</v>
      </c>
    </row>
    <row r="2477" spans="1:36" s="32" customFormat="1" hidden="1" outlineLevel="1" x14ac:dyDescent="0.2">
      <c r="A2477"/>
      <c r="B2477" s="20">
        <v>6</v>
      </c>
      <c r="C2477" s="383">
        <v>8</v>
      </c>
      <c r="D2477" s="20" t="s">
        <v>79</v>
      </c>
      <c r="E2477" s="153">
        <v>40345</v>
      </c>
      <c r="F2477" s="91"/>
      <c r="G2477" s="19">
        <v>6</v>
      </c>
      <c r="H2477" s="20">
        <v>8</v>
      </c>
      <c r="I2477" s="20">
        <v>8</v>
      </c>
      <c r="J2477" s="20">
        <v>8</v>
      </c>
      <c r="K2477" s="20">
        <v>0</v>
      </c>
      <c r="L2477" s="156" t="s">
        <v>113</v>
      </c>
      <c r="M2477" s="92"/>
      <c r="N2477" s="19">
        <v>6</v>
      </c>
      <c r="O2477" s="20">
        <v>8</v>
      </c>
      <c r="P2477" s="20">
        <v>8</v>
      </c>
      <c r="Q2477" s="20">
        <v>0</v>
      </c>
      <c r="R2477" s="20">
        <v>8</v>
      </c>
      <c r="S2477" s="4">
        <v>0</v>
      </c>
      <c r="T2477" s="4">
        <v>0</v>
      </c>
      <c r="U2477" s="153">
        <v>40346</v>
      </c>
      <c r="V2477" s="283">
        <v>6</v>
      </c>
      <c r="W2477" s="20">
        <v>8</v>
      </c>
      <c r="X2477" s="437" t="str">
        <f t="shared" si="286"/>
        <v>OK</v>
      </c>
      <c r="Y2477" s="334">
        <f t="shared" si="289"/>
        <v>0</v>
      </c>
      <c r="Z2477" s="122" t="str">
        <f t="shared" si="288"/>
        <v>Moviflor - 2229</v>
      </c>
      <c r="AA2477" s="75">
        <v>40347</v>
      </c>
      <c r="AB2477" s="318"/>
      <c r="AC2477" s="147">
        <f t="shared" si="290"/>
        <v>2</v>
      </c>
      <c r="AD2477" s="20" t="str">
        <f t="shared" si="287"/>
        <v>OK</v>
      </c>
      <c r="AE2477" s="20"/>
      <c r="AF2477" s="20" t="e">
        <f>IF(#REF!="","",AA2477-#REF!)</f>
        <v>#REF!</v>
      </c>
      <c r="AG2477" s="97"/>
      <c r="AH2477" s="62"/>
      <c r="AI2477" s="289">
        <v>40355</v>
      </c>
      <c r="AJ2477" s="174" t="s">
        <v>104</v>
      </c>
    </row>
    <row r="2478" spans="1:36" s="32" customFormat="1" hidden="1" outlineLevel="1" x14ac:dyDescent="0.2">
      <c r="A2478"/>
      <c r="B2478" s="20">
        <v>7</v>
      </c>
      <c r="C2478" s="383">
        <v>79</v>
      </c>
      <c r="D2478" s="20" t="s">
        <v>74</v>
      </c>
      <c r="E2478" s="153">
        <v>40345</v>
      </c>
      <c r="F2478" s="91"/>
      <c r="G2478" s="19">
        <v>7</v>
      </c>
      <c r="H2478" s="20">
        <v>79</v>
      </c>
      <c r="I2478" s="20">
        <v>79</v>
      </c>
      <c r="J2478" s="20">
        <v>79</v>
      </c>
      <c r="K2478" s="20">
        <v>0</v>
      </c>
      <c r="L2478" s="156" t="s">
        <v>113</v>
      </c>
      <c r="M2478" s="92"/>
      <c r="N2478" s="19">
        <v>7</v>
      </c>
      <c r="O2478" s="20">
        <v>79</v>
      </c>
      <c r="P2478" s="20">
        <v>79</v>
      </c>
      <c r="Q2478" s="20">
        <v>0</v>
      </c>
      <c r="R2478" s="20">
        <v>79</v>
      </c>
      <c r="S2478" s="4">
        <v>0</v>
      </c>
      <c r="T2478" s="4">
        <v>0</v>
      </c>
      <c r="U2478" s="153">
        <v>40346</v>
      </c>
      <c r="V2478" s="283">
        <v>7</v>
      </c>
      <c r="W2478" s="20">
        <v>79</v>
      </c>
      <c r="X2478" s="437" t="str">
        <f t="shared" si="286"/>
        <v>OK</v>
      </c>
      <c r="Y2478" s="334">
        <f t="shared" si="289"/>
        <v>0</v>
      </c>
      <c r="Z2478" s="122" t="str">
        <f t="shared" si="288"/>
        <v>Conforama - 2230</v>
      </c>
      <c r="AA2478" s="75">
        <v>40347</v>
      </c>
      <c r="AB2478" s="318"/>
      <c r="AC2478" s="147">
        <f t="shared" si="290"/>
        <v>2</v>
      </c>
      <c r="AD2478" s="20" t="str">
        <f t="shared" si="287"/>
        <v>OK</v>
      </c>
      <c r="AE2478" s="20"/>
      <c r="AF2478" s="20" t="e">
        <f>IF(#REF!="","",AA2478-#REF!)</f>
        <v>#REF!</v>
      </c>
      <c r="AG2478" s="97"/>
      <c r="AH2478" s="62"/>
      <c r="AI2478" s="289">
        <v>40356</v>
      </c>
      <c r="AJ2478" s="174" t="s">
        <v>104</v>
      </c>
    </row>
    <row r="2479" spans="1:36" s="32" customFormat="1" hidden="1" outlineLevel="1" x14ac:dyDescent="0.2">
      <c r="A2479"/>
      <c r="B2479" s="20">
        <v>8</v>
      </c>
      <c r="C2479" s="383">
        <v>20</v>
      </c>
      <c r="D2479" s="20" t="s">
        <v>75</v>
      </c>
      <c r="E2479" s="153">
        <v>40345</v>
      </c>
      <c r="F2479" s="91"/>
      <c r="G2479" s="19">
        <v>8</v>
      </c>
      <c r="H2479" s="20">
        <v>20</v>
      </c>
      <c r="I2479" s="20">
        <v>20</v>
      </c>
      <c r="J2479" s="20">
        <v>20</v>
      </c>
      <c r="K2479" s="20">
        <v>0</v>
      </c>
      <c r="L2479" s="156" t="s">
        <v>113</v>
      </c>
      <c r="M2479" s="92"/>
      <c r="N2479" s="19">
        <v>8</v>
      </c>
      <c r="O2479" s="20">
        <v>20</v>
      </c>
      <c r="P2479" s="20">
        <v>20</v>
      </c>
      <c r="Q2479" s="20">
        <v>0</v>
      </c>
      <c r="R2479" s="20">
        <v>20</v>
      </c>
      <c r="S2479" s="4">
        <v>0</v>
      </c>
      <c r="T2479" s="4">
        <v>0</v>
      </c>
      <c r="U2479" s="153">
        <v>40346</v>
      </c>
      <c r="V2479" s="283">
        <v>8</v>
      </c>
      <c r="W2479" s="20">
        <v>20</v>
      </c>
      <c r="X2479" s="437" t="str">
        <f t="shared" si="286"/>
        <v>OK</v>
      </c>
      <c r="Y2479" s="334">
        <f t="shared" si="289"/>
        <v>0</v>
      </c>
      <c r="Z2479" s="122" t="str">
        <f t="shared" si="288"/>
        <v>Euronics - 2231</v>
      </c>
      <c r="AA2479" s="75">
        <v>40347</v>
      </c>
      <c r="AB2479" s="318"/>
      <c r="AC2479" s="147">
        <f t="shared" si="290"/>
        <v>2</v>
      </c>
      <c r="AD2479" s="20" t="str">
        <f t="shared" si="287"/>
        <v>OK</v>
      </c>
      <c r="AE2479" s="20"/>
      <c r="AF2479" s="20" t="e">
        <f>IF(#REF!="","",AA2479-#REF!)</f>
        <v>#REF!</v>
      </c>
      <c r="AG2479" s="97"/>
      <c r="AH2479" s="62"/>
      <c r="AI2479" s="289">
        <v>40357</v>
      </c>
      <c r="AJ2479" s="174" t="s">
        <v>104</v>
      </c>
    </row>
    <row r="2480" spans="1:36" s="32" customFormat="1" hidden="1" outlineLevel="1" x14ac:dyDescent="0.2">
      <c r="A2480"/>
      <c r="B2480" s="20">
        <v>9</v>
      </c>
      <c r="C2480" s="383">
        <v>7</v>
      </c>
      <c r="D2480" s="20" t="s">
        <v>76</v>
      </c>
      <c r="E2480" s="153">
        <v>40345</v>
      </c>
      <c r="F2480" s="91"/>
      <c r="G2480" s="19">
        <v>9</v>
      </c>
      <c r="H2480" s="20">
        <v>7</v>
      </c>
      <c r="I2480" s="20">
        <v>7</v>
      </c>
      <c r="J2480" s="20">
        <v>7</v>
      </c>
      <c r="K2480" s="20">
        <v>0</v>
      </c>
      <c r="L2480" s="156" t="s">
        <v>113</v>
      </c>
      <c r="M2480" s="92"/>
      <c r="N2480" s="19">
        <v>9</v>
      </c>
      <c r="O2480" s="20">
        <v>7</v>
      </c>
      <c r="P2480" s="20">
        <v>7</v>
      </c>
      <c r="Q2480" s="20">
        <v>0</v>
      </c>
      <c r="R2480" s="20">
        <v>7</v>
      </c>
      <c r="S2480" s="4">
        <v>0</v>
      </c>
      <c r="T2480" s="4">
        <v>0</v>
      </c>
      <c r="U2480" s="153">
        <v>40346</v>
      </c>
      <c r="V2480" s="283">
        <v>9</v>
      </c>
      <c r="W2480" s="20">
        <v>7</v>
      </c>
      <c r="X2480" s="437" t="str">
        <f t="shared" si="286"/>
        <v>OK</v>
      </c>
      <c r="Y2480" s="334">
        <f t="shared" si="289"/>
        <v>0</v>
      </c>
      <c r="Z2480" s="122" t="str">
        <f t="shared" si="288"/>
        <v>Tien 21 - 2232</v>
      </c>
      <c r="AA2480" s="75">
        <v>40347</v>
      </c>
      <c r="AB2480" s="318"/>
      <c r="AC2480" s="147">
        <f t="shared" si="290"/>
        <v>2</v>
      </c>
      <c r="AD2480" s="20" t="str">
        <f t="shared" si="287"/>
        <v>OK</v>
      </c>
      <c r="AE2480" s="20"/>
      <c r="AF2480" s="20" t="e">
        <f>IF(#REF!="","",AA2480-#REF!)</f>
        <v>#REF!</v>
      </c>
      <c r="AG2480" s="97"/>
      <c r="AH2480" s="62"/>
      <c r="AI2480" s="289">
        <v>40358</v>
      </c>
      <c r="AJ2480" s="174" t="s">
        <v>104</v>
      </c>
    </row>
    <row r="2481" spans="1:36" s="32" customFormat="1" hidden="1" outlineLevel="1" x14ac:dyDescent="0.2">
      <c r="A2481"/>
      <c r="B2481" s="21">
        <v>10</v>
      </c>
      <c r="C2481" s="404">
        <v>3</v>
      </c>
      <c r="D2481" s="21" t="s">
        <v>77</v>
      </c>
      <c r="E2481" s="153">
        <v>40345</v>
      </c>
      <c r="F2481" s="91"/>
      <c r="G2481" s="22">
        <v>10</v>
      </c>
      <c r="H2481" s="21">
        <v>3</v>
      </c>
      <c r="I2481" s="21">
        <v>3</v>
      </c>
      <c r="J2481" s="21">
        <v>3</v>
      </c>
      <c r="K2481" s="21">
        <v>0</v>
      </c>
      <c r="L2481" s="157">
        <v>40346</v>
      </c>
      <c r="M2481" s="92"/>
      <c r="N2481" s="22">
        <v>10</v>
      </c>
      <c r="O2481" s="21">
        <v>3</v>
      </c>
      <c r="P2481" s="21">
        <v>3</v>
      </c>
      <c r="Q2481" s="21">
        <v>0</v>
      </c>
      <c r="R2481" s="21">
        <v>3</v>
      </c>
      <c r="S2481" s="14">
        <v>0</v>
      </c>
      <c r="T2481" s="14">
        <v>0</v>
      </c>
      <c r="U2481" s="153">
        <v>40346</v>
      </c>
      <c r="V2481" s="284">
        <v>10</v>
      </c>
      <c r="W2481" s="21">
        <v>3</v>
      </c>
      <c r="X2481" s="437" t="str">
        <f t="shared" si="286"/>
        <v>OK</v>
      </c>
      <c r="Y2481" s="334">
        <f t="shared" si="289"/>
        <v>0</v>
      </c>
      <c r="Z2481" s="21" t="str">
        <f t="shared" si="288"/>
        <v>Confort - 2233</v>
      </c>
      <c r="AA2481" s="75">
        <v>40347</v>
      </c>
      <c r="AB2481" s="319"/>
      <c r="AC2481" s="147">
        <f t="shared" si="290"/>
        <v>2</v>
      </c>
      <c r="AD2481" s="20" t="str">
        <f t="shared" si="287"/>
        <v>OK</v>
      </c>
      <c r="AE2481" s="20"/>
      <c r="AF2481" s="20" t="e">
        <f>IF(#REF!="","",AA2481-#REF!)</f>
        <v>#REF!</v>
      </c>
      <c r="AG2481" s="97"/>
      <c r="AH2481" s="62"/>
      <c r="AI2481" s="289">
        <v>40359</v>
      </c>
      <c r="AJ2481" s="174" t="s">
        <v>104</v>
      </c>
    </row>
    <row r="2482" spans="1:36" s="32" customFormat="1" hidden="1" outlineLevel="1" x14ac:dyDescent="0.2">
      <c r="A2482"/>
      <c r="B2482" s="20">
        <v>1</v>
      </c>
      <c r="C2482" s="383">
        <v>70</v>
      </c>
      <c r="D2482" s="20" t="s">
        <v>67</v>
      </c>
      <c r="E2482" s="153">
        <v>40352</v>
      </c>
      <c r="F2482" s="91"/>
      <c r="G2482" s="20">
        <v>1</v>
      </c>
      <c r="H2482" s="20">
        <v>70</v>
      </c>
      <c r="I2482" s="20">
        <v>70</v>
      </c>
      <c r="J2482" s="20">
        <v>70</v>
      </c>
      <c r="K2482" s="20">
        <v>0</v>
      </c>
      <c r="L2482" s="156">
        <v>40353</v>
      </c>
      <c r="M2482" s="92"/>
      <c r="N2482" s="20">
        <v>1</v>
      </c>
      <c r="O2482" s="20">
        <v>70</v>
      </c>
      <c r="P2482" s="20">
        <v>70</v>
      </c>
      <c r="Q2482" s="20">
        <v>0</v>
      </c>
      <c r="R2482" s="20">
        <v>70</v>
      </c>
      <c r="S2482" s="4">
        <v>0</v>
      </c>
      <c r="T2482" s="4">
        <v>0</v>
      </c>
      <c r="U2482" s="153">
        <v>40353</v>
      </c>
      <c r="V2482" s="20">
        <v>1</v>
      </c>
      <c r="W2482" s="20">
        <v>70</v>
      </c>
      <c r="X2482" s="437" t="str">
        <f t="shared" si="286"/>
        <v>OK</v>
      </c>
      <c r="Y2482" s="334">
        <f t="shared" si="289"/>
        <v>0</v>
      </c>
      <c r="Z2482" s="122" t="str">
        <f t="shared" si="288"/>
        <v>White - 2213</v>
      </c>
      <c r="AA2482" s="75">
        <v>40354</v>
      </c>
      <c r="AB2482" s="317">
        <f>+SUM(W2482:W2491)</f>
        <v>661</v>
      </c>
      <c r="AC2482" s="147">
        <f t="shared" si="290"/>
        <v>2</v>
      </c>
      <c r="AD2482" s="20" t="str">
        <f t="shared" si="287"/>
        <v>OK</v>
      </c>
      <c r="AE2482" s="20"/>
      <c r="AF2482" s="20" t="e">
        <f>IF(#REF!="","",AA2482-#REF!)</f>
        <v>#REF!</v>
      </c>
      <c r="AG2482" s="97"/>
      <c r="AH2482" s="62"/>
      <c r="AI2482" s="289">
        <v>40360</v>
      </c>
      <c r="AJ2482" s="174" t="s">
        <v>104</v>
      </c>
    </row>
    <row r="2483" spans="1:36" s="32" customFormat="1" hidden="1" outlineLevel="1" x14ac:dyDescent="0.2">
      <c r="A2483"/>
      <c r="B2483" s="20">
        <v>2</v>
      </c>
      <c r="C2483" s="383">
        <v>12</v>
      </c>
      <c r="D2483" s="20" t="s">
        <v>68</v>
      </c>
      <c r="E2483" s="153">
        <v>40352</v>
      </c>
      <c r="F2483" s="91"/>
      <c r="G2483" s="20">
        <v>2</v>
      </c>
      <c r="H2483" s="20">
        <v>12</v>
      </c>
      <c r="I2483" s="20">
        <v>12</v>
      </c>
      <c r="J2483" s="20">
        <v>12</v>
      </c>
      <c r="K2483" s="20">
        <v>0</v>
      </c>
      <c r="L2483" s="156">
        <v>40353</v>
      </c>
      <c r="M2483" s="92"/>
      <c r="N2483" s="20">
        <v>2</v>
      </c>
      <c r="O2483" s="20">
        <v>12</v>
      </c>
      <c r="P2483" s="20">
        <v>12</v>
      </c>
      <c r="Q2483" s="20">
        <v>0</v>
      </c>
      <c r="R2483" s="20">
        <v>12</v>
      </c>
      <c r="S2483" s="4">
        <v>0</v>
      </c>
      <c r="T2483" s="4">
        <v>0</v>
      </c>
      <c r="U2483" s="153">
        <v>40353</v>
      </c>
      <c r="V2483" s="20">
        <v>2</v>
      </c>
      <c r="W2483" s="20">
        <v>12</v>
      </c>
      <c r="X2483" s="437" t="str">
        <f t="shared" si="286"/>
        <v>OK</v>
      </c>
      <c r="Y2483" s="334">
        <f t="shared" si="289"/>
        <v>0</v>
      </c>
      <c r="Z2483" s="122" t="str">
        <f t="shared" si="288"/>
        <v>Green - 2214</v>
      </c>
      <c r="AA2483" s="75">
        <v>40354</v>
      </c>
      <c r="AB2483" s="318"/>
      <c r="AC2483" s="147">
        <f t="shared" si="290"/>
        <v>2</v>
      </c>
      <c r="AD2483" s="20" t="str">
        <f t="shared" si="287"/>
        <v>OK</v>
      </c>
      <c r="AE2483" s="20"/>
      <c r="AF2483" s="20" t="e">
        <f>IF(#REF!="","",AA2483-#REF!)</f>
        <v>#REF!</v>
      </c>
      <c r="AG2483" s="97"/>
      <c r="AH2483" s="62"/>
      <c r="AI2483" s="289">
        <v>40361</v>
      </c>
      <c r="AJ2483" s="174" t="s">
        <v>104</v>
      </c>
    </row>
    <row r="2484" spans="1:36" s="32" customFormat="1" hidden="1" outlineLevel="1" x14ac:dyDescent="0.2">
      <c r="A2484"/>
      <c r="B2484" s="20">
        <v>3</v>
      </c>
      <c r="C2484" s="383">
        <v>19</v>
      </c>
      <c r="D2484" s="20" t="s">
        <v>69</v>
      </c>
      <c r="E2484" s="153">
        <v>40352</v>
      </c>
      <c r="F2484" s="91"/>
      <c r="G2484" s="20">
        <v>3</v>
      </c>
      <c r="H2484" s="20">
        <v>19</v>
      </c>
      <c r="I2484" s="20">
        <v>19</v>
      </c>
      <c r="J2484" s="20">
        <v>19</v>
      </c>
      <c r="K2484" s="20">
        <v>0</v>
      </c>
      <c r="L2484" s="156">
        <v>40353</v>
      </c>
      <c r="M2484" s="92"/>
      <c r="N2484" s="20">
        <v>3</v>
      </c>
      <c r="O2484" s="20">
        <v>19</v>
      </c>
      <c r="P2484" s="20">
        <v>19</v>
      </c>
      <c r="Q2484" s="20">
        <v>0</v>
      </c>
      <c r="R2484" s="20">
        <v>19</v>
      </c>
      <c r="S2484" s="4">
        <v>0</v>
      </c>
      <c r="T2484" s="4">
        <v>0</v>
      </c>
      <c r="U2484" s="153">
        <v>40353</v>
      </c>
      <c r="V2484" s="20">
        <v>3</v>
      </c>
      <c r="W2484" s="20">
        <v>19</v>
      </c>
      <c r="X2484" s="437" t="str">
        <f t="shared" si="286"/>
        <v>OK</v>
      </c>
      <c r="Y2484" s="334">
        <f t="shared" si="289"/>
        <v>0</v>
      </c>
      <c r="Z2484" s="122" t="str">
        <f t="shared" si="288"/>
        <v>Black - 2215</v>
      </c>
      <c r="AA2484" s="75">
        <v>40354</v>
      </c>
      <c r="AB2484" s="318"/>
      <c r="AC2484" s="147">
        <f t="shared" si="290"/>
        <v>2</v>
      </c>
      <c r="AD2484" s="20" t="str">
        <f t="shared" si="287"/>
        <v>OK</v>
      </c>
      <c r="AE2484" s="20"/>
      <c r="AF2484" s="20" t="e">
        <f>IF(#REF!="","",AA2484-#REF!)</f>
        <v>#REF!</v>
      </c>
      <c r="AG2484" s="97"/>
      <c r="AH2484" s="62"/>
      <c r="AI2484" s="289">
        <v>40362</v>
      </c>
      <c r="AJ2484" s="174" t="s">
        <v>104</v>
      </c>
    </row>
    <row r="2485" spans="1:36" s="32" customFormat="1" hidden="1" outlineLevel="1" x14ac:dyDescent="0.2">
      <c r="A2485"/>
      <c r="B2485" s="20">
        <v>4</v>
      </c>
      <c r="C2485" s="383">
        <v>24</v>
      </c>
      <c r="D2485" s="20" t="s">
        <v>72</v>
      </c>
      <c r="E2485" s="153">
        <v>40352</v>
      </c>
      <c r="F2485" s="91"/>
      <c r="G2485" s="20">
        <v>4</v>
      </c>
      <c r="H2485" s="20">
        <v>24</v>
      </c>
      <c r="I2485" s="20">
        <v>24</v>
      </c>
      <c r="J2485" s="20">
        <v>24</v>
      </c>
      <c r="K2485" s="20">
        <v>0</v>
      </c>
      <c r="L2485" s="156">
        <v>40353</v>
      </c>
      <c r="M2485" s="92"/>
      <c r="N2485" s="20">
        <v>4</v>
      </c>
      <c r="O2485" s="20">
        <v>24</v>
      </c>
      <c r="P2485" s="20">
        <v>24</v>
      </c>
      <c r="Q2485" s="20">
        <v>0</v>
      </c>
      <c r="R2485" s="20">
        <v>24</v>
      </c>
      <c r="S2485" s="4">
        <v>0</v>
      </c>
      <c r="T2485" s="4">
        <v>0</v>
      </c>
      <c r="U2485" s="153">
        <v>40353</v>
      </c>
      <c r="V2485" s="20">
        <v>4</v>
      </c>
      <c r="W2485" s="20">
        <v>24</v>
      </c>
      <c r="X2485" s="437" t="str">
        <f t="shared" si="286"/>
        <v>OK</v>
      </c>
      <c r="Y2485" s="334">
        <f t="shared" si="289"/>
        <v>0</v>
      </c>
      <c r="Z2485" s="122" t="str">
        <f t="shared" si="288"/>
        <v>Credial - 2227</v>
      </c>
      <c r="AA2485" s="75">
        <v>40354</v>
      </c>
      <c r="AB2485" s="318"/>
      <c r="AC2485" s="147">
        <f t="shared" si="290"/>
        <v>2</v>
      </c>
      <c r="AD2485" s="20" t="str">
        <f t="shared" si="287"/>
        <v>OK</v>
      </c>
      <c r="AE2485" s="20"/>
      <c r="AF2485" s="20" t="e">
        <f>IF(#REF!="","",AA2485-#REF!)</f>
        <v>#REF!</v>
      </c>
      <c r="AG2485" s="97"/>
      <c r="AH2485" s="62"/>
      <c r="AI2485" s="289">
        <v>40363</v>
      </c>
      <c r="AJ2485" s="174" t="s">
        <v>104</v>
      </c>
    </row>
    <row r="2486" spans="1:36" s="32" customFormat="1" hidden="1" outlineLevel="1" x14ac:dyDescent="0.2">
      <c r="A2486"/>
      <c r="B2486" s="20">
        <v>5</v>
      </c>
      <c r="C2486" s="383">
        <v>332</v>
      </c>
      <c r="D2486" s="20" t="s">
        <v>73</v>
      </c>
      <c r="E2486" s="153">
        <v>40352</v>
      </c>
      <c r="F2486" s="91"/>
      <c r="G2486" s="20">
        <v>5</v>
      </c>
      <c r="H2486" s="20">
        <v>332</v>
      </c>
      <c r="I2486" s="20">
        <v>332</v>
      </c>
      <c r="J2486" s="20">
        <v>332</v>
      </c>
      <c r="K2486" s="20">
        <v>0</v>
      </c>
      <c r="L2486" s="156">
        <v>40353</v>
      </c>
      <c r="M2486" s="92"/>
      <c r="N2486" s="20">
        <v>5</v>
      </c>
      <c r="O2486" s="20">
        <v>332</v>
      </c>
      <c r="P2486" s="20">
        <v>332</v>
      </c>
      <c r="Q2486" s="20">
        <v>0</v>
      </c>
      <c r="R2486" s="20">
        <v>332</v>
      </c>
      <c r="S2486" s="4">
        <v>0</v>
      </c>
      <c r="T2486" s="4">
        <v>0</v>
      </c>
      <c r="U2486" s="153">
        <v>40353</v>
      </c>
      <c r="V2486" s="20">
        <v>5</v>
      </c>
      <c r="W2486" s="20">
        <v>332</v>
      </c>
      <c r="X2486" s="437" t="str">
        <f t="shared" si="286"/>
        <v>OK</v>
      </c>
      <c r="Y2486" s="334">
        <f t="shared" si="289"/>
        <v>0</v>
      </c>
      <c r="Z2486" s="122" t="str">
        <f t="shared" si="288"/>
        <v>Ikea - 2228</v>
      </c>
      <c r="AA2486" s="75">
        <v>40354</v>
      </c>
      <c r="AB2486" s="318"/>
      <c r="AC2486" s="147">
        <f t="shared" si="290"/>
        <v>2</v>
      </c>
      <c r="AD2486" s="20" t="str">
        <f t="shared" si="287"/>
        <v>OK</v>
      </c>
      <c r="AE2486" s="20"/>
      <c r="AF2486" s="20" t="e">
        <f>IF(#REF!="","",AA2486-#REF!)</f>
        <v>#REF!</v>
      </c>
      <c r="AG2486" s="97"/>
      <c r="AH2486" s="62"/>
      <c r="AI2486" s="289">
        <v>40364</v>
      </c>
      <c r="AJ2486" s="174" t="s">
        <v>104</v>
      </c>
    </row>
    <row r="2487" spans="1:36" s="32" customFormat="1" hidden="1" outlineLevel="1" x14ac:dyDescent="0.2">
      <c r="A2487"/>
      <c r="B2487" s="20">
        <v>6</v>
      </c>
      <c r="C2487" s="383">
        <v>3</v>
      </c>
      <c r="D2487" s="20" t="s">
        <v>79</v>
      </c>
      <c r="E2487" s="153">
        <v>40352</v>
      </c>
      <c r="F2487" s="91"/>
      <c r="G2487" s="20">
        <v>6</v>
      </c>
      <c r="H2487" s="20">
        <v>3</v>
      </c>
      <c r="I2487" s="20">
        <v>3</v>
      </c>
      <c r="J2487" s="20">
        <v>3</v>
      </c>
      <c r="K2487" s="20">
        <v>0</v>
      </c>
      <c r="L2487" s="156">
        <v>40353</v>
      </c>
      <c r="M2487" s="92"/>
      <c r="N2487" s="20">
        <v>6</v>
      </c>
      <c r="O2487" s="20">
        <v>3</v>
      </c>
      <c r="P2487" s="20">
        <v>3</v>
      </c>
      <c r="Q2487" s="20">
        <v>0</v>
      </c>
      <c r="R2487" s="20">
        <v>3</v>
      </c>
      <c r="S2487" s="4">
        <v>0</v>
      </c>
      <c r="T2487" s="4">
        <v>0</v>
      </c>
      <c r="U2487" s="153">
        <v>40353</v>
      </c>
      <c r="V2487" s="20">
        <v>6</v>
      </c>
      <c r="W2487" s="20">
        <v>3</v>
      </c>
      <c r="X2487" s="437" t="str">
        <f t="shared" si="286"/>
        <v>OK</v>
      </c>
      <c r="Y2487" s="334">
        <f t="shared" si="289"/>
        <v>0</v>
      </c>
      <c r="Z2487" s="122" t="str">
        <f t="shared" si="288"/>
        <v>Moviflor - 2229</v>
      </c>
      <c r="AA2487" s="75">
        <v>40354</v>
      </c>
      <c r="AB2487" s="318"/>
      <c r="AC2487" s="147">
        <f t="shared" si="290"/>
        <v>2</v>
      </c>
      <c r="AD2487" s="20" t="str">
        <f t="shared" si="287"/>
        <v>OK</v>
      </c>
      <c r="AE2487" s="20"/>
      <c r="AF2487" s="20" t="e">
        <f>IF(#REF!="","",AA2487-#REF!)</f>
        <v>#REF!</v>
      </c>
      <c r="AG2487" s="97"/>
      <c r="AH2487" s="62"/>
      <c r="AI2487" s="289">
        <v>40365</v>
      </c>
      <c r="AJ2487" s="174" t="s">
        <v>104</v>
      </c>
    </row>
    <row r="2488" spans="1:36" s="32" customFormat="1" hidden="1" outlineLevel="1" x14ac:dyDescent="0.2">
      <c r="A2488"/>
      <c r="B2488" s="20">
        <v>7</v>
      </c>
      <c r="C2488" s="383">
        <v>173</v>
      </c>
      <c r="D2488" s="20" t="s">
        <v>74</v>
      </c>
      <c r="E2488" s="153">
        <v>40352</v>
      </c>
      <c r="F2488" s="91"/>
      <c r="G2488" s="20">
        <v>7</v>
      </c>
      <c r="H2488" s="20">
        <v>173</v>
      </c>
      <c r="I2488" s="20">
        <v>173</v>
      </c>
      <c r="J2488" s="20">
        <v>173</v>
      </c>
      <c r="K2488" s="20">
        <v>0</v>
      </c>
      <c r="L2488" s="156">
        <v>40353</v>
      </c>
      <c r="M2488" s="92"/>
      <c r="N2488" s="20">
        <v>7</v>
      </c>
      <c r="O2488" s="20">
        <v>173</v>
      </c>
      <c r="P2488" s="20">
        <v>173</v>
      </c>
      <c r="Q2488" s="20">
        <v>0</v>
      </c>
      <c r="R2488" s="20">
        <v>173</v>
      </c>
      <c r="S2488" s="4">
        <v>0</v>
      </c>
      <c r="T2488" s="4">
        <v>0</v>
      </c>
      <c r="U2488" s="153">
        <v>40353</v>
      </c>
      <c r="V2488" s="20">
        <v>7</v>
      </c>
      <c r="W2488" s="20">
        <v>173</v>
      </c>
      <c r="X2488" s="437" t="str">
        <f t="shared" si="286"/>
        <v>OK</v>
      </c>
      <c r="Y2488" s="334">
        <f t="shared" si="289"/>
        <v>0</v>
      </c>
      <c r="Z2488" s="122" t="str">
        <f t="shared" si="288"/>
        <v>Conforama - 2230</v>
      </c>
      <c r="AA2488" s="75">
        <v>40354</v>
      </c>
      <c r="AB2488" s="318"/>
      <c r="AC2488" s="147">
        <f t="shared" si="290"/>
        <v>2</v>
      </c>
      <c r="AD2488" s="20" t="str">
        <f t="shared" si="287"/>
        <v>OK</v>
      </c>
      <c r="AE2488" s="20"/>
      <c r="AF2488" s="20" t="e">
        <f>IF(#REF!="","",AA2488-#REF!)</f>
        <v>#REF!</v>
      </c>
      <c r="AG2488" s="97"/>
      <c r="AH2488" s="62"/>
      <c r="AI2488" s="289">
        <v>40366</v>
      </c>
      <c r="AJ2488" s="174" t="s">
        <v>104</v>
      </c>
    </row>
    <row r="2489" spans="1:36" s="32" customFormat="1" hidden="1" outlineLevel="1" x14ac:dyDescent="0.2">
      <c r="A2489"/>
      <c r="B2489" s="20">
        <v>8</v>
      </c>
      <c r="C2489" s="383">
        <v>14</v>
      </c>
      <c r="D2489" s="20" t="s">
        <v>75</v>
      </c>
      <c r="E2489" s="153">
        <v>40352</v>
      </c>
      <c r="F2489" s="91"/>
      <c r="G2489" s="20">
        <v>8</v>
      </c>
      <c r="H2489" s="20">
        <v>14</v>
      </c>
      <c r="I2489" s="20">
        <v>14</v>
      </c>
      <c r="J2489" s="20">
        <v>14</v>
      </c>
      <c r="K2489" s="20">
        <v>0</v>
      </c>
      <c r="L2489" s="156">
        <v>40353</v>
      </c>
      <c r="M2489" s="92"/>
      <c r="N2489" s="20">
        <v>8</v>
      </c>
      <c r="O2489" s="20">
        <v>14</v>
      </c>
      <c r="P2489" s="20">
        <v>14</v>
      </c>
      <c r="Q2489" s="20">
        <v>0</v>
      </c>
      <c r="R2489" s="20">
        <v>14</v>
      </c>
      <c r="S2489" s="4">
        <v>0</v>
      </c>
      <c r="T2489" s="4">
        <v>0</v>
      </c>
      <c r="U2489" s="153">
        <v>40353</v>
      </c>
      <c r="V2489" s="20">
        <v>8</v>
      </c>
      <c r="W2489" s="20">
        <v>14</v>
      </c>
      <c r="X2489" s="437" t="str">
        <f t="shared" si="286"/>
        <v>OK</v>
      </c>
      <c r="Y2489" s="334">
        <f t="shared" si="289"/>
        <v>0</v>
      </c>
      <c r="Z2489" s="122" t="str">
        <f t="shared" si="288"/>
        <v>Euronics - 2231</v>
      </c>
      <c r="AA2489" s="75">
        <v>40354</v>
      </c>
      <c r="AB2489" s="318"/>
      <c r="AC2489" s="147">
        <f t="shared" si="290"/>
        <v>2</v>
      </c>
      <c r="AD2489" s="20" t="str">
        <f t="shared" si="287"/>
        <v>OK</v>
      </c>
      <c r="AE2489" s="20"/>
      <c r="AF2489" s="20" t="e">
        <f>IF(#REF!="","",AA2489-#REF!)</f>
        <v>#REF!</v>
      </c>
      <c r="AG2489" s="97"/>
      <c r="AH2489" s="62"/>
      <c r="AI2489" s="289">
        <v>40367</v>
      </c>
      <c r="AJ2489" s="174" t="s">
        <v>105</v>
      </c>
    </row>
    <row r="2490" spans="1:36" s="32" customFormat="1" hidden="1" outlineLevel="1" x14ac:dyDescent="0.2">
      <c r="A2490"/>
      <c r="B2490" s="20">
        <v>9</v>
      </c>
      <c r="C2490" s="383">
        <v>13</v>
      </c>
      <c r="D2490" s="20" t="s">
        <v>76</v>
      </c>
      <c r="E2490" s="153">
        <v>40352</v>
      </c>
      <c r="F2490" s="91"/>
      <c r="G2490" s="20">
        <v>9</v>
      </c>
      <c r="H2490" s="20">
        <v>13</v>
      </c>
      <c r="I2490" s="20">
        <v>13</v>
      </c>
      <c r="J2490" s="20">
        <v>13</v>
      </c>
      <c r="K2490" s="20">
        <v>0</v>
      </c>
      <c r="L2490" s="156">
        <v>40353</v>
      </c>
      <c r="M2490" s="92"/>
      <c r="N2490" s="20">
        <v>9</v>
      </c>
      <c r="O2490" s="20">
        <v>13</v>
      </c>
      <c r="P2490" s="20">
        <v>13</v>
      </c>
      <c r="Q2490" s="20">
        <v>0</v>
      </c>
      <c r="R2490" s="20">
        <v>13</v>
      </c>
      <c r="S2490" s="4">
        <v>0</v>
      </c>
      <c r="T2490" s="4">
        <v>0</v>
      </c>
      <c r="U2490" s="153">
        <v>40353</v>
      </c>
      <c r="V2490" s="20">
        <v>9</v>
      </c>
      <c r="W2490" s="20">
        <v>13</v>
      </c>
      <c r="X2490" s="437" t="str">
        <f t="shared" si="286"/>
        <v>OK</v>
      </c>
      <c r="Y2490" s="334">
        <f t="shared" si="289"/>
        <v>0</v>
      </c>
      <c r="Z2490" s="122" t="str">
        <f t="shared" si="288"/>
        <v>Tien 21 - 2232</v>
      </c>
      <c r="AA2490" s="75">
        <v>40354</v>
      </c>
      <c r="AB2490" s="318"/>
      <c r="AC2490" s="147">
        <f t="shared" si="290"/>
        <v>2</v>
      </c>
      <c r="AD2490" s="20" t="str">
        <f t="shared" si="287"/>
        <v>OK</v>
      </c>
      <c r="AE2490" s="20"/>
      <c r="AF2490" s="20" t="e">
        <f>IF(#REF!="","",AA2490-#REF!)</f>
        <v>#REF!</v>
      </c>
      <c r="AG2490" s="97"/>
      <c r="AH2490" s="62"/>
      <c r="AI2490" s="289">
        <v>40368</v>
      </c>
      <c r="AJ2490" s="174" t="s">
        <v>105</v>
      </c>
    </row>
    <row r="2491" spans="1:36" s="32" customFormat="1" hidden="1" outlineLevel="1" x14ac:dyDescent="0.2">
      <c r="A2491"/>
      <c r="B2491" s="21">
        <v>10</v>
      </c>
      <c r="C2491" s="404">
        <v>1</v>
      </c>
      <c r="D2491" s="21" t="s">
        <v>77</v>
      </c>
      <c r="E2491" s="153">
        <v>40352</v>
      </c>
      <c r="F2491" s="91"/>
      <c r="G2491" s="21">
        <v>10</v>
      </c>
      <c r="H2491" s="21">
        <v>1</v>
      </c>
      <c r="I2491" s="21">
        <v>1</v>
      </c>
      <c r="J2491" s="21">
        <v>0</v>
      </c>
      <c r="K2491" s="21">
        <v>1</v>
      </c>
      <c r="L2491" s="157">
        <v>40353</v>
      </c>
      <c r="M2491" s="92"/>
      <c r="N2491" s="21">
        <v>10</v>
      </c>
      <c r="O2491" s="21">
        <v>1</v>
      </c>
      <c r="P2491" s="21">
        <v>1</v>
      </c>
      <c r="Q2491" s="21">
        <v>0</v>
      </c>
      <c r="R2491" s="21">
        <v>1</v>
      </c>
      <c r="S2491" s="14">
        <v>0</v>
      </c>
      <c r="T2491" s="14">
        <v>0</v>
      </c>
      <c r="U2491" s="153">
        <v>40353</v>
      </c>
      <c r="V2491" s="21">
        <v>10</v>
      </c>
      <c r="W2491" s="21">
        <v>1</v>
      </c>
      <c r="X2491" s="437" t="str">
        <f t="shared" si="286"/>
        <v>OK</v>
      </c>
      <c r="Y2491" s="334">
        <f t="shared" si="289"/>
        <v>0</v>
      </c>
      <c r="Z2491" s="21" t="str">
        <f t="shared" si="288"/>
        <v>Confort - 2233</v>
      </c>
      <c r="AA2491" s="75">
        <v>40354</v>
      </c>
      <c r="AB2491" s="319"/>
      <c r="AC2491" s="147">
        <f t="shared" si="290"/>
        <v>2</v>
      </c>
      <c r="AD2491" s="20" t="str">
        <f t="shared" si="287"/>
        <v>OK</v>
      </c>
      <c r="AE2491" s="20"/>
      <c r="AF2491" s="20" t="e">
        <f>IF(#REF!="","",AA2491-#REF!)</f>
        <v>#REF!</v>
      </c>
      <c r="AG2491" s="97"/>
      <c r="AH2491" s="62"/>
      <c r="AI2491" s="289">
        <v>40369</v>
      </c>
      <c r="AJ2491" s="174" t="s">
        <v>105</v>
      </c>
    </row>
    <row r="2492" spans="1:36" s="32" customFormat="1" ht="13.5" hidden="1" customHeight="1" outlineLevel="1" x14ac:dyDescent="0.2">
      <c r="A2492" s="4" t="s">
        <v>115</v>
      </c>
      <c r="B2492" s="27">
        <v>1</v>
      </c>
      <c r="C2492" s="383">
        <v>87</v>
      </c>
      <c r="D2492" s="20" t="s">
        <v>67</v>
      </c>
      <c r="E2492" s="153">
        <v>40359</v>
      </c>
      <c r="F2492" s="91"/>
      <c r="G2492" s="20">
        <v>1</v>
      </c>
      <c r="H2492" s="20">
        <v>87</v>
      </c>
      <c r="I2492" s="20">
        <v>87</v>
      </c>
      <c r="J2492" s="20">
        <v>87</v>
      </c>
      <c r="K2492" s="20">
        <v>0</v>
      </c>
      <c r="L2492" s="156">
        <v>40360</v>
      </c>
      <c r="M2492" s="92"/>
      <c r="N2492" s="20">
        <v>1</v>
      </c>
      <c r="O2492" s="20">
        <v>87</v>
      </c>
      <c r="P2492" s="20">
        <v>87</v>
      </c>
      <c r="Q2492" s="20">
        <v>0</v>
      </c>
      <c r="R2492" s="20">
        <v>87</v>
      </c>
      <c r="S2492" s="4">
        <v>0</v>
      </c>
      <c r="T2492" s="4">
        <v>0</v>
      </c>
      <c r="U2492" s="153">
        <v>40360</v>
      </c>
      <c r="V2492" s="20">
        <v>1</v>
      </c>
      <c r="W2492" s="20">
        <v>87</v>
      </c>
      <c r="X2492" s="437" t="str">
        <f t="shared" si="286"/>
        <v>OK</v>
      </c>
      <c r="Y2492" s="334">
        <f t="shared" si="289"/>
        <v>0</v>
      </c>
      <c r="Z2492" s="122" t="str">
        <f t="shared" si="288"/>
        <v>White - 2213</v>
      </c>
      <c r="AA2492" s="75">
        <v>40361</v>
      </c>
      <c r="AB2492" s="317">
        <f>+SUM(W2492:W2501)</f>
        <v>693</v>
      </c>
      <c r="AC2492" s="147">
        <f t="shared" si="290"/>
        <v>2</v>
      </c>
      <c r="AD2492" s="20" t="str">
        <f t="shared" si="287"/>
        <v>OK</v>
      </c>
      <c r="AE2492" s="20"/>
      <c r="AF2492" s="20" t="e">
        <f>IF(#REF!="","",AA2492-#REF!)</f>
        <v>#REF!</v>
      </c>
      <c r="AG2492" s="97"/>
      <c r="AH2492" s="62"/>
      <c r="AI2492" s="289">
        <v>40370</v>
      </c>
      <c r="AJ2492" s="174" t="s">
        <v>105</v>
      </c>
    </row>
    <row r="2493" spans="1:36" s="32" customFormat="1" ht="12.75" hidden="1" customHeight="1" outlineLevel="1" x14ac:dyDescent="0.2">
      <c r="A2493" s="411" t="s">
        <v>115</v>
      </c>
      <c r="B2493" s="27">
        <v>2</v>
      </c>
      <c r="C2493" s="383">
        <v>10</v>
      </c>
      <c r="D2493" s="20" t="s">
        <v>68</v>
      </c>
      <c r="E2493" s="153">
        <v>40359</v>
      </c>
      <c r="F2493" s="91"/>
      <c r="G2493" s="20">
        <v>2</v>
      </c>
      <c r="H2493" s="20">
        <v>10</v>
      </c>
      <c r="I2493" s="20">
        <v>10</v>
      </c>
      <c r="J2493" s="20">
        <v>10</v>
      </c>
      <c r="K2493" s="20">
        <v>0</v>
      </c>
      <c r="L2493" s="156">
        <v>40360</v>
      </c>
      <c r="M2493" s="92"/>
      <c r="N2493" s="20">
        <v>2</v>
      </c>
      <c r="O2493" s="20">
        <v>10</v>
      </c>
      <c r="P2493" s="20">
        <v>10</v>
      </c>
      <c r="Q2493" s="20">
        <v>0</v>
      </c>
      <c r="R2493" s="20">
        <v>10</v>
      </c>
      <c r="S2493" s="4">
        <v>0</v>
      </c>
      <c r="T2493" s="4">
        <v>0</v>
      </c>
      <c r="U2493" s="153">
        <v>40360</v>
      </c>
      <c r="V2493" s="20">
        <v>2</v>
      </c>
      <c r="W2493" s="20">
        <v>10</v>
      </c>
      <c r="X2493" s="437" t="str">
        <f t="shared" si="286"/>
        <v>OK</v>
      </c>
      <c r="Y2493" s="334">
        <f t="shared" si="289"/>
        <v>0</v>
      </c>
      <c r="Z2493" s="122" t="str">
        <f t="shared" si="288"/>
        <v>Green - 2214</v>
      </c>
      <c r="AA2493" s="75">
        <v>40361</v>
      </c>
      <c r="AB2493" s="318"/>
      <c r="AC2493" s="147">
        <f t="shared" si="290"/>
        <v>2</v>
      </c>
      <c r="AD2493" s="20" t="str">
        <f t="shared" si="287"/>
        <v>OK</v>
      </c>
      <c r="AE2493" s="20"/>
      <c r="AF2493" s="20" t="e">
        <f>IF(#REF!="","",AA2493-#REF!)</f>
        <v>#REF!</v>
      </c>
      <c r="AG2493" s="97"/>
      <c r="AH2493" s="62"/>
      <c r="AI2493" s="289">
        <v>40371</v>
      </c>
      <c r="AJ2493" s="174" t="s">
        <v>105</v>
      </c>
    </row>
    <row r="2494" spans="1:36" s="32" customFormat="1" hidden="1" outlineLevel="1" x14ac:dyDescent="0.2">
      <c r="A2494" s="411" t="s">
        <v>115</v>
      </c>
      <c r="B2494" s="27">
        <v>3</v>
      </c>
      <c r="C2494" s="383">
        <v>12</v>
      </c>
      <c r="D2494" s="20" t="s">
        <v>69</v>
      </c>
      <c r="E2494" s="153">
        <v>40359</v>
      </c>
      <c r="F2494" s="91"/>
      <c r="G2494" s="20">
        <v>3</v>
      </c>
      <c r="H2494" s="20">
        <v>12</v>
      </c>
      <c r="I2494" s="20">
        <v>12</v>
      </c>
      <c r="J2494" s="20">
        <v>12</v>
      </c>
      <c r="K2494" s="20">
        <v>0</v>
      </c>
      <c r="L2494" s="156">
        <v>40360</v>
      </c>
      <c r="M2494" s="92"/>
      <c r="N2494" s="20">
        <v>3</v>
      </c>
      <c r="O2494" s="20">
        <v>12</v>
      </c>
      <c r="P2494" s="20">
        <v>12</v>
      </c>
      <c r="Q2494" s="20">
        <v>0</v>
      </c>
      <c r="R2494" s="20">
        <v>12</v>
      </c>
      <c r="S2494" s="4">
        <v>0</v>
      </c>
      <c r="T2494" s="4">
        <v>0</v>
      </c>
      <c r="U2494" s="153">
        <v>40360</v>
      </c>
      <c r="V2494" s="20">
        <v>3</v>
      </c>
      <c r="W2494" s="20">
        <v>12</v>
      </c>
      <c r="X2494" s="437" t="str">
        <f t="shared" si="286"/>
        <v>OK</v>
      </c>
      <c r="Y2494" s="334">
        <f t="shared" si="289"/>
        <v>0</v>
      </c>
      <c r="Z2494" s="122" t="str">
        <f t="shared" si="288"/>
        <v>Black - 2215</v>
      </c>
      <c r="AA2494" s="75">
        <v>40361</v>
      </c>
      <c r="AB2494" s="318"/>
      <c r="AC2494" s="147">
        <f t="shared" si="290"/>
        <v>2</v>
      </c>
      <c r="AD2494" s="20" t="str">
        <f t="shared" si="287"/>
        <v>OK</v>
      </c>
      <c r="AE2494" s="20"/>
      <c r="AF2494" s="20" t="e">
        <f>IF(#REF!="","",AA2494-#REF!)</f>
        <v>#REF!</v>
      </c>
      <c r="AG2494" s="97"/>
      <c r="AH2494" s="62"/>
      <c r="AI2494" s="289">
        <v>40372</v>
      </c>
      <c r="AJ2494" s="174" t="s">
        <v>105</v>
      </c>
    </row>
    <row r="2495" spans="1:36" s="32" customFormat="1" hidden="1" outlineLevel="1" x14ac:dyDescent="0.2">
      <c r="A2495" s="411" t="s">
        <v>115</v>
      </c>
      <c r="B2495" s="27">
        <v>4</v>
      </c>
      <c r="C2495" s="383">
        <v>41</v>
      </c>
      <c r="D2495" s="20" t="s">
        <v>72</v>
      </c>
      <c r="E2495" s="153">
        <v>40359</v>
      </c>
      <c r="F2495" s="91"/>
      <c r="G2495" s="20">
        <v>4</v>
      </c>
      <c r="H2495" s="20">
        <v>41</v>
      </c>
      <c r="I2495" s="20">
        <v>41</v>
      </c>
      <c r="J2495" s="20">
        <v>41</v>
      </c>
      <c r="K2495" s="20">
        <v>0</v>
      </c>
      <c r="L2495" s="156">
        <v>40360</v>
      </c>
      <c r="M2495" s="92"/>
      <c r="N2495" s="20">
        <v>4</v>
      </c>
      <c r="O2495" s="20">
        <v>41</v>
      </c>
      <c r="P2495" s="20">
        <v>41</v>
      </c>
      <c r="Q2495" s="20">
        <v>0</v>
      </c>
      <c r="R2495" s="20">
        <v>41</v>
      </c>
      <c r="S2495" s="4">
        <v>0</v>
      </c>
      <c r="T2495" s="4">
        <v>0</v>
      </c>
      <c r="U2495" s="153">
        <v>40360</v>
      </c>
      <c r="V2495" s="20">
        <v>4</v>
      </c>
      <c r="W2495" s="20">
        <v>41</v>
      </c>
      <c r="X2495" s="437" t="str">
        <f t="shared" si="286"/>
        <v>OK</v>
      </c>
      <c r="Y2495" s="334">
        <f t="shared" si="289"/>
        <v>0</v>
      </c>
      <c r="Z2495" s="122" t="str">
        <f t="shared" si="288"/>
        <v>Credial - 2227</v>
      </c>
      <c r="AA2495" s="75">
        <v>40361</v>
      </c>
      <c r="AB2495" s="318"/>
      <c r="AC2495" s="147">
        <f t="shared" si="290"/>
        <v>2</v>
      </c>
      <c r="AD2495" s="20" t="str">
        <f t="shared" si="287"/>
        <v>OK</v>
      </c>
      <c r="AE2495" s="20"/>
      <c r="AF2495" s="20" t="e">
        <f>IF(#REF!="","",AA2495-#REF!)</f>
        <v>#REF!</v>
      </c>
      <c r="AG2495" s="97"/>
      <c r="AH2495" s="62"/>
      <c r="AI2495" s="289">
        <v>40373</v>
      </c>
      <c r="AJ2495" s="174" t="s">
        <v>105</v>
      </c>
    </row>
    <row r="2496" spans="1:36" s="32" customFormat="1" hidden="1" outlineLevel="1" x14ac:dyDescent="0.2">
      <c r="A2496" s="411" t="s">
        <v>115</v>
      </c>
      <c r="B2496" s="27">
        <v>5</v>
      </c>
      <c r="C2496" s="383">
        <v>316</v>
      </c>
      <c r="D2496" s="20" t="s">
        <v>73</v>
      </c>
      <c r="E2496" s="153">
        <v>40359</v>
      </c>
      <c r="F2496" s="91"/>
      <c r="G2496" s="20">
        <v>5</v>
      </c>
      <c r="H2496" s="20">
        <v>316</v>
      </c>
      <c r="I2496" s="20">
        <v>316</v>
      </c>
      <c r="J2496" s="20">
        <v>316</v>
      </c>
      <c r="K2496" s="20">
        <v>0</v>
      </c>
      <c r="L2496" s="156">
        <v>40360</v>
      </c>
      <c r="M2496" s="92"/>
      <c r="N2496" s="20">
        <v>5</v>
      </c>
      <c r="O2496" s="20">
        <v>316</v>
      </c>
      <c r="P2496" s="20">
        <v>316</v>
      </c>
      <c r="Q2496" s="20">
        <v>0</v>
      </c>
      <c r="R2496" s="20">
        <v>316</v>
      </c>
      <c r="S2496" s="4">
        <v>0</v>
      </c>
      <c r="T2496" s="4">
        <v>0</v>
      </c>
      <c r="U2496" s="153">
        <v>40360</v>
      </c>
      <c r="V2496" s="20">
        <v>5</v>
      </c>
      <c r="W2496" s="20">
        <v>316</v>
      </c>
      <c r="X2496" s="437" t="str">
        <f t="shared" si="286"/>
        <v>OK</v>
      </c>
      <c r="Y2496" s="334">
        <f t="shared" si="289"/>
        <v>0</v>
      </c>
      <c r="Z2496" s="122" t="str">
        <f t="shared" si="288"/>
        <v>Ikea - 2228</v>
      </c>
      <c r="AA2496" s="75">
        <v>40361</v>
      </c>
      <c r="AB2496" s="318"/>
      <c r="AC2496" s="147">
        <f t="shared" si="290"/>
        <v>2</v>
      </c>
      <c r="AD2496" s="20" t="str">
        <f t="shared" si="287"/>
        <v>OK</v>
      </c>
      <c r="AE2496" s="20"/>
      <c r="AF2496" s="20" t="e">
        <f>IF(#REF!="","",AA2496-#REF!)</f>
        <v>#REF!</v>
      </c>
      <c r="AG2496" s="97"/>
      <c r="AH2496" s="62"/>
      <c r="AI2496" s="289">
        <v>40374</v>
      </c>
      <c r="AJ2496" s="174" t="s">
        <v>105</v>
      </c>
    </row>
    <row r="2497" spans="1:36" s="32" customFormat="1" hidden="1" outlineLevel="1" x14ac:dyDescent="0.2">
      <c r="A2497" s="411" t="s">
        <v>115</v>
      </c>
      <c r="B2497" s="27">
        <v>6</v>
      </c>
      <c r="C2497" s="383">
        <v>1</v>
      </c>
      <c r="D2497" s="20" t="s">
        <v>79</v>
      </c>
      <c r="E2497" s="153">
        <v>40359</v>
      </c>
      <c r="F2497" s="91"/>
      <c r="G2497" s="20">
        <v>6</v>
      </c>
      <c r="H2497" s="20">
        <v>1</v>
      </c>
      <c r="I2497" s="20">
        <v>1</v>
      </c>
      <c r="J2497" s="20">
        <v>1</v>
      </c>
      <c r="K2497" s="20">
        <v>0</v>
      </c>
      <c r="L2497" s="156">
        <v>40360</v>
      </c>
      <c r="M2497" s="92"/>
      <c r="N2497" s="20">
        <v>6</v>
      </c>
      <c r="O2497" s="20">
        <v>1</v>
      </c>
      <c r="P2497" s="20">
        <v>1</v>
      </c>
      <c r="Q2497" s="20">
        <v>0</v>
      </c>
      <c r="R2497" s="20">
        <v>1</v>
      </c>
      <c r="S2497" s="4">
        <v>0</v>
      </c>
      <c r="T2497" s="4">
        <v>0</v>
      </c>
      <c r="U2497" s="153">
        <v>40360</v>
      </c>
      <c r="V2497" s="20">
        <v>6</v>
      </c>
      <c r="W2497" s="20">
        <v>1</v>
      </c>
      <c r="X2497" s="437" t="str">
        <f t="shared" si="286"/>
        <v>OK</v>
      </c>
      <c r="Y2497" s="334">
        <f t="shared" si="289"/>
        <v>0</v>
      </c>
      <c r="Z2497" s="122" t="str">
        <f t="shared" si="288"/>
        <v>Moviflor - 2229</v>
      </c>
      <c r="AA2497" s="75">
        <v>40361</v>
      </c>
      <c r="AB2497" s="318"/>
      <c r="AC2497" s="147">
        <f t="shared" si="290"/>
        <v>2</v>
      </c>
      <c r="AD2497" s="20" t="str">
        <f t="shared" si="287"/>
        <v>OK</v>
      </c>
      <c r="AE2497" s="20"/>
      <c r="AF2497" s="20" t="e">
        <f>IF(#REF!="","",AA2497-#REF!)</f>
        <v>#REF!</v>
      </c>
      <c r="AG2497" s="97"/>
      <c r="AH2497" s="62"/>
      <c r="AI2497" s="289">
        <v>40375</v>
      </c>
      <c r="AJ2497" s="174" t="s">
        <v>105</v>
      </c>
    </row>
    <row r="2498" spans="1:36" s="32" customFormat="1" hidden="1" outlineLevel="1" x14ac:dyDescent="0.2">
      <c r="A2498" s="411" t="s">
        <v>115</v>
      </c>
      <c r="B2498" s="27">
        <v>7</v>
      </c>
      <c r="C2498" s="383">
        <v>200</v>
      </c>
      <c r="D2498" s="20" t="s">
        <v>74</v>
      </c>
      <c r="E2498" s="153">
        <v>40359</v>
      </c>
      <c r="F2498" s="91"/>
      <c r="G2498" s="20">
        <v>7</v>
      </c>
      <c r="H2498" s="20">
        <v>200</v>
      </c>
      <c r="I2498" s="20">
        <v>200</v>
      </c>
      <c r="J2498" s="20">
        <v>200</v>
      </c>
      <c r="K2498" s="20">
        <v>0</v>
      </c>
      <c r="L2498" s="156">
        <v>40360</v>
      </c>
      <c r="M2498" s="92"/>
      <c r="N2498" s="20">
        <v>7</v>
      </c>
      <c r="O2498" s="20">
        <v>200</v>
      </c>
      <c r="P2498" s="20">
        <v>200</v>
      </c>
      <c r="Q2498" s="20">
        <v>0</v>
      </c>
      <c r="R2498" s="20">
        <v>200</v>
      </c>
      <c r="S2498" s="4">
        <v>0</v>
      </c>
      <c r="T2498" s="4">
        <v>0</v>
      </c>
      <c r="U2498" s="153">
        <v>40360</v>
      </c>
      <c r="V2498" s="20">
        <v>7</v>
      </c>
      <c r="W2498" s="20">
        <v>200</v>
      </c>
      <c r="X2498" s="437" t="str">
        <f t="shared" si="286"/>
        <v>OK</v>
      </c>
      <c r="Y2498" s="334">
        <f t="shared" si="289"/>
        <v>0</v>
      </c>
      <c r="Z2498" s="122" t="str">
        <f t="shared" si="288"/>
        <v>Conforama - 2230</v>
      </c>
      <c r="AA2498" s="75">
        <v>40361</v>
      </c>
      <c r="AB2498" s="318"/>
      <c r="AC2498" s="147">
        <f t="shared" si="290"/>
        <v>2</v>
      </c>
      <c r="AD2498" s="20" t="str">
        <f t="shared" si="287"/>
        <v>OK</v>
      </c>
      <c r="AE2498" s="20"/>
      <c r="AF2498" s="20" t="e">
        <f>IF(#REF!="","",AA2498-#REF!)</f>
        <v>#REF!</v>
      </c>
      <c r="AG2498" s="97"/>
      <c r="AH2498" s="62"/>
      <c r="AI2498" s="289">
        <v>40376</v>
      </c>
      <c r="AJ2498" s="174" t="s">
        <v>105</v>
      </c>
    </row>
    <row r="2499" spans="1:36" s="32" customFormat="1" hidden="1" outlineLevel="1" x14ac:dyDescent="0.2">
      <c r="A2499" s="411" t="s">
        <v>115</v>
      </c>
      <c r="B2499" s="27">
        <v>8</v>
      </c>
      <c r="C2499" s="383">
        <v>16</v>
      </c>
      <c r="D2499" s="20" t="s">
        <v>75</v>
      </c>
      <c r="E2499" s="153">
        <v>40359</v>
      </c>
      <c r="F2499" s="91"/>
      <c r="G2499" s="20">
        <v>8</v>
      </c>
      <c r="H2499" s="20">
        <v>16</v>
      </c>
      <c r="I2499" s="20">
        <v>16</v>
      </c>
      <c r="J2499" s="20">
        <v>16</v>
      </c>
      <c r="K2499" s="20">
        <v>0</v>
      </c>
      <c r="L2499" s="156">
        <v>40360</v>
      </c>
      <c r="M2499" s="92"/>
      <c r="N2499" s="20">
        <v>8</v>
      </c>
      <c r="O2499" s="20">
        <v>16</v>
      </c>
      <c r="P2499" s="20">
        <v>16</v>
      </c>
      <c r="Q2499" s="20">
        <v>0</v>
      </c>
      <c r="R2499" s="20">
        <v>16</v>
      </c>
      <c r="S2499" s="4">
        <v>0</v>
      </c>
      <c r="T2499" s="4">
        <v>0</v>
      </c>
      <c r="U2499" s="153">
        <v>40360</v>
      </c>
      <c r="V2499" s="20">
        <v>8</v>
      </c>
      <c r="W2499" s="20">
        <v>16</v>
      </c>
      <c r="X2499" s="437" t="str">
        <f t="shared" si="286"/>
        <v>OK</v>
      </c>
      <c r="Y2499" s="334">
        <f t="shared" si="289"/>
        <v>0</v>
      </c>
      <c r="Z2499" s="122" t="str">
        <f t="shared" si="288"/>
        <v>Euronics - 2231</v>
      </c>
      <c r="AA2499" s="75">
        <v>40361</v>
      </c>
      <c r="AB2499" s="318"/>
      <c r="AC2499" s="147">
        <f t="shared" si="290"/>
        <v>2</v>
      </c>
      <c r="AD2499" s="20" t="str">
        <f t="shared" si="287"/>
        <v>OK</v>
      </c>
      <c r="AE2499" s="20"/>
      <c r="AF2499" s="20" t="e">
        <f>IF(#REF!="","",AA2499-#REF!)</f>
        <v>#REF!</v>
      </c>
      <c r="AG2499" s="97"/>
      <c r="AH2499" s="62"/>
      <c r="AI2499" s="289">
        <v>40377</v>
      </c>
      <c r="AJ2499" s="174" t="s">
        <v>105</v>
      </c>
    </row>
    <row r="2500" spans="1:36" s="32" customFormat="1" hidden="1" outlineLevel="1" x14ac:dyDescent="0.2">
      <c r="A2500" s="411" t="s">
        <v>115</v>
      </c>
      <c r="B2500" s="27">
        <v>9</v>
      </c>
      <c r="C2500" s="383">
        <v>7</v>
      </c>
      <c r="D2500" s="20" t="s">
        <v>76</v>
      </c>
      <c r="E2500" s="153">
        <v>40359</v>
      </c>
      <c r="F2500" s="91"/>
      <c r="G2500" s="20">
        <v>9</v>
      </c>
      <c r="H2500" s="20">
        <v>7</v>
      </c>
      <c r="I2500" s="20">
        <v>7</v>
      </c>
      <c r="J2500" s="20">
        <v>7</v>
      </c>
      <c r="K2500" s="20">
        <v>0</v>
      </c>
      <c r="L2500" s="156">
        <v>40360</v>
      </c>
      <c r="M2500" s="92"/>
      <c r="N2500" s="20">
        <v>9</v>
      </c>
      <c r="O2500" s="20">
        <v>7</v>
      </c>
      <c r="P2500" s="20">
        <v>7</v>
      </c>
      <c r="Q2500" s="20">
        <v>0</v>
      </c>
      <c r="R2500" s="20">
        <v>7</v>
      </c>
      <c r="S2500" s="4">
        <v>0</v>
      </c>
      <c r="T2500" s="4">
        <v>0</v>
      </c>
      <c r="U2500" s="153">
        <v>40360</v>
      </c>
      <c r="V2500" s="20">
        <v>9</v>
      </c>
      <c r="W2500" s="20">
        <v>7</v>
      </c>
      <c r="X2500" s="437" t="str">
        <f t="shared" si="286"/>
        <v>OK</v>
      </c>
      <c r="Y2500" s="334">
        <f t="shared" si="289"/>
        <v>0</v>
      </c>
      <c r="Z2500" s="122" t="str">
        <f t="shared" si="288"/>
        <v>Tien 21 - 2232</v>
      </c>
      <c r="AA2500" s="75">
        <v>40361</v>
      </c>
      <c r="AB2500" s="318"/>
      <c r="AC2500" s="147">
        <f t="shared" si="290"/>
        <v>2</v>
      </c>
      <c r="AD2500" s="20" t="str">
        <f t="shared" si="287"/>
        <v>OK</v>
      </c>
      <c r="AE2500" s="20"/>
      <c r="AF2500" s="20" t="e">
        <f>IF(#REF!="","",AA2500-#REF!)</f>
        <v>#REF!</v>
      </c>
      <c r="AG2500" s="97"/>
      <c r="AH2500" s="62"/>
      <c r="AI2500" s="289">
        <v>40378</v>
      </c>
      <c r="AJ2500" s="174" t="s">
        <v>105</v>
      </c>
    </row>
    <row r="2501" spans="1:36" s="32" customFormat="1" hidden="1" outlineLevel="1" x14ac:dyDescent="0.2">
      <c r="A2501" s="411" t="s">
        <v>115</v>
      </c>
      <c r="B2501" s="29">
        <v>10</v>
      </c>
      <c r="C2501" s="404">
        <v>3</v>
      </c>
      <c r="D2501" s="21" t="s">
        <v>77</v>
      </c>
      <c r="E2501" s="153">
        <v>40359</v>
      </c>
      <c r="F2501" s="91"/>
      <c r="G2501" s="21">
        <v>10</v>
      </c>
      <c r="H2501" s="21">
        <v>3</v>
      </c>
      <c r="I2501" s="21">
        <v>3</v>
      </c>
      <c r="J2501" s="21">
        <v>3</v>
      </c>
      <c r="K2501" s="21">
        <v>0</v>
      </c>
      <c r="L2501" s="157">
        <v>40360</v>
      </c>
      <c r="M2501" s="92"/>
      <c r="N2501" s="21">
        <v>10</v>
      </c>
      <c r="O2501" s="21">
        <v>3</v>
      </c>
      <c r="P2501" s="21">
        <v>3</v>
      </c>
      <c r="Q2501" s="21">
        <v>0</v>
      </c>
      <c r="R2501" s="21">
        <v>3</v>
      </c>
      <c r="S2501" s="14">
        <v>0</v>
      </c>
      <c r="T2501" s="14">
        <v>0</v>
      </c>
      <c r="U2501" s="153">
        <v>40360</v>
      </c>
      <c r="V2501" s="21">
        <v>10</v>
      </c>
      <c r="W2501" s="21">
        <v>3</v>
      </c>
      <c r="X2501" s="437" t="str">
        <f t="shared" si="286"/>
        <v>OK</v>
      </c>
      <c r="Y2501" s="334">
        <f t="shared" si="289"/>
        <v>0</v>
      </c>
      <c r="Z2501" s="21" t="str">
        <f t="shared" si="288"/>
        <v>Confort - 2233</v>
      </c>
      <c r="AA2501" s="75">
        <v>40361</v>
      </c>
      <c r="AB2501" s="319"/>
      <c r="AC2501" s="147">
        <f t="shared" si="290"/>
        <v>2</v>
      </c>
      <c r="AD2501" s="20" t="str">
        <f t="shared" si="287"/>
        <v>OK</v>
      </c>
      <c r="AE2501" s="20"/>
      <c r="AF2501" s="20" t="e">
        <f>IF(#REF!="","",AA2501-#REF!)</f>
        <v>#REF!</v>
      </c>
      <c r="AG2501" s="97"/>
      <c r="AH2501" s="62"/>
      <c r="AI2501" s="289">
        <v>40379</v>
      </c>
      <c r="AJ2501" s="174" t="s">
        <v>105</v>
      </c>
    </row>
    <row r="2502" spans="1:36" s="32" customFormat="1" hidden="1" outlineLevel="1" x14ac:dyDescent="0.2">
      <c r="A2502" s="4" t="s">
        <v>116</v>
      </c>
      <c r="B2502" s="27">
        <v>1</v>
      </c>
      <c r="C2502" s="383">
        <v>171</v>
      </c>
      <c r="D2502" s="20" t="s">
        <v>67</v>
      </c>
      <c r="E2502" s="153">
        <v>40364</v>
      </c>
      <c r="F2502" s="91"/>
      <c r="G2502" s="20">
        <v>1</v>
      </c>
      <c r="H2502" s="20">
        <v>171</v>
      </c>
      <c r="I2502" s="20">
        <v>171</v>
      </c>
      <c r="J2502" s="20">
        <v>171</v>
      </c>
      <c r="K2502" s="20">
        <v>0</v>
      </c>
      <c r="L2502" s="156">
        <v>40365</v>
      </c>
      <c r="M2502" s="92"/>
      <c r="N2502" s="20">
        <v>1</v>
      </c>
      <c r="O2502" s="20">
        <v>171</v>
      </c>
      <c r="P2502" s="20">
        <v>171</v>
      </c>
      <c r="Q2502" s="20">
        <v>0</v>
      </c>
      <c r="R2502" s="20">
        <v>171</v>
      </c>
      <c r="S2502" s="4">
        <v>0</v>
      </c>
      <c r="T2502" s="4">
        <v>0</v>
      </c>
      <c r="U2502" s="153">
        <v>40365</v>
      </c>
      <c r="V2502" s="283">
        <v>1</v>
      </c>
      <c r="W2502" s="20">
        <v>171</v>
      </c>
      <c r="X2502" s="437" t="str">
        <f t="shared" si="286"/>
        <v>OK</v>
      </c>
      <c r="Y2502" s="334">
        <f t="shared" si="289"/>
        <v>0</v>
      </c>
      <c r="Z2502" s="122" t="str">
        <f t="shared" si="288"/>
        <v>White - 2213</v>
      </c>
      <c r="AA2502" s="75">
        <v>40372</v>
      </c>
      <c r="AB2502" s="317">
        <f>+SUM(W2502:W2512)</f>
        <v>8676</v>
      </c>
      <c r="AC2502" s="147">
        <f t="shared" si="290"/>
        <v>8</v>
      </c>
      <c r="AD2502" s="20" t="str">
        <f t="shared" si="287"/>
        <v>OK</v>
      </c>
      <c r="AE2502" s="20"/>
      <c r="AF2502" s="20" t="e">
        <f>IF(#REF!="","",AA2502-#REF!)</f>
        <v>#REF!</v>
      </c>
      <c r="AG2502" s="97"/>
      <c r="AH2502" s="62"/>
      <c r="AI2502" s="289">
        <v>40380</v>
      </c>
      <c r="AJ2502" s="174" t="s">
        <v>105</v>
      </c>
    </row>
    <row r="2503" spans="1:36" s="32" customFormat="1" hidden="1" outlineLevel="1" x14ac:dyDescent="0.2">
      <c r="A2503" s="411" t="s">
        <v>116</v>
      </c>
      <c r="B2503" s="27">
        <v>2</v>
      </c>
      <c r="C2503" s="383">
        <v>45</v>
      </c>
      <c r="D2503" s="20" t="s">
        <v>71</v>
      </c>
      <c r="E2503" s="153">
        <v>40364</v>
      </c>
      <c r="F2503" s="91"/>
      <c r="G2503" s="20">
        <v>2</v>
      </c>
      <c r="H2503" s="20">
        <v>45</v>
      </c>
      <c r="I2503" s="20">
        <v>45</v>
      </c>
      <c r="J2503" s="20">
        <v>45</v>
      </c>
      <c r="K2503" s="20">
        <v>0</v>
      </c>
      <c r="L2503" s="156">
        <v>40365</v>
      </c>
      <c r="M2503" s="92"/>
      <c r="N2503" s="20">
        <v>2</v>
      </c>
      <c r="O2503" s="20">
        <v>45</v>
      </c>
      <c r="P2503" s="20">
        <v>45</v>
      </c>
      <c r="Q2503" s="20">
        <v>0</v>
      </c>
      <c r="R2503" s="20">
        <v>45</v>
      </c>
      <c r="S2503" s="4">
        <v>0</v>
      </c>
      <c r="T2503" s="4">
        <v>0</v>
      </c>
      <c r="U2503" s="153">
        <v>40365</v>
      </c>
      <c r="V2503" s="283">
        <v>2</v>
      </c>
      <c r="W2503" s="20">
        <v>45</v>
      </c>
      <c r="X2503" s="437" t="str">
        <f t="shared" si="286"/>
        <v>OK</v>
      </c>
      <c r="Y2503" s="334">
        <f t="shared" si="289"/>
        <v>0</v>
      </c>
      <c r="Z2503" s="122" t="str">
        <f t="shared" si="288"/>
        <v>Finance - 2226</v>
      </c>
      <c r="AA2503" s="75">
        <v>40367</v>
      </c>
      <c r="AB2503" s="318"/>
      <c r="AC2503" s="147">
        <f t="shared" si="290"/>
        <v>3</v>
      </c>
      <c r="AD2503" s="20" t="str">
        <f t="shared" si="287"/>
        <v>OK</v>
      </c>
      <c r="AE2503" s="20"/>
      <c r="AF2503" s="20" t="e">
        <f>IF(#REF!="","",AA2503-#REF!)</f>
        <v>#REF!</v>
      </c>
      <c r="AG2503" s="97"/>
      <c r="AH2503" s="62"/>
      <c r="AI2503" s="289">
        <v>40381</v>
      </c>
      <c r="AJ2503" s="174" t="s">
        <v>105</v>
      </c>
    </row>
    <row r="2504" spans="1:36" s="32" customFormat="1" hidden="1" outlineLevel="1" x14ac:dyDescent="0.2">
      <c r="A2504" s="411" t="s">
        <v>116</v>
      </c>
      <c r="B2504" s="27">
        <v>3</v>
      </c>
      <c r="C2504" s="383">
        <v>1995</v>
      </c>
      <c r="D2504" s="20" t="s">
        <v>72</v>
      </c>
      <c r="E2504" s="153">
        <v>40364</v>
      </c>
      <c r="F2504" s="91"/>
      <c r="G2504" s="20">
        <v>3</v>
      </c>
      <c r="H2504" s="20">
        <v>1995</v>
      </c>
      <c r="I2504" s="20">
        <v>1995</v>
      </c>
      <c r="J2504" s="20">
        <v>1995</v>
      </c>
      <c r="K2504" s="20">
        <v>0</v>
      </c>
      <c r="L2504" s="156">
        <v>40365</v>
      </c>
      <c r="M2504" s="92"/>
      <c r="N2504" s="20">
        <v>3</v>
      </c>
      <c r="O2504" s="20">
        <v>1995</v>
      </c>
      <c r="P2504" s="20">
        <v>1995</v>
      </c>
      <c r="Q2504" s="20">
        <v>0</v>
      </c>
      <c r="R2504" s="20">
        <v>1995</v>
      </c>
      <c r="S2504" s="4">
        <v>0</v>
      </c>
      <c r="T2504" s="4">
        <v>0</v>
      </c>
      <c r="U2504" s="153">
        <v>40365</v>
      </c>
      <c r="V2504" s="283">
        <v>3</v>
      </c>
      <c r="W2504" s="20">
        <v>1995</v>
      </c>
      <c r="X2504" s="437" t="str">
        <f t="shared" ref="X2504:X2535" si="291">IF(C2504=W2504,"OK",IF(W2504=R2504,"ERRO",IF(W2504="","KO",IF(W2504=J2504,"ERRO"))))</f>
        <v>OK</v>
      </c>
      <c r="Y2504" s="334">
        <f t="shared" si="289"/>
        <v>0</v>
      </c>
      <c r="Z2504" s="122" t="str">
        <f t="shared" si="288"/>
        <v>Credial - 2227</v>
      </c>
      <c r="AA2504" s="75">
        <v>40372</v>
      </c>
      <c r="AB2504" s="318"/>
      <c r="AC2504" s="147">
        <f t="shared" si="290"/>
        <v>8</v>
      </c>
      <c r="AD2504" s="20" t="str">
        <f t="shared" si="287"/>
        <v>OK</v>
      </c>
      <c r="AE2504" s="20"/>
      <c r="AF2504" s="20" t="e">
        <f>IF(#REF!="","",AA2504-#REF!)</f>
        <v>#REF!</v>
      </c>
      <c r="AG2504" s="97"/>
      <c r="AH2504" s="62"/>
      <c r="AI2504" s="289">
        <v>40382</v>
      </c>
      <c r="AJ2504" s="174" t="s">
        <v>105</v>
      </c>
    </row>
    <row r="2505" spans="1:36" s="32" customFormat="1" hidden="1" outlineLevel="1" x14ac:dyDescent="0.2">
      <c r="A2505" s="411" t="s">
        <v>116</v>
      </c>
      <c r="B2505" s="27">
        <v>4</v>
      </c>
      <c r="C2505" s="383">
        <v>1995</v>
      </c>
      <c r="D2505" s="20" t="s">
        <v>72</v>
      </c>
      <c r="E2505" s="153">
        <v>40364</v>
      </c>
      <c r="F2505" s="91"/>
      <c r="G2505" s="20">
        <v>4</v>
      </c>
      <c r="H2505" s="20">
        <v>1995</v>
      </c>
      <c r="I2505" s="20">
        <v>1995</v>
      </c>
      <c r="J2505" s="20">
        <v>1995</v>
      </c>
      <c r="K2505" s="20">
        <v>0</v>
      </c>
      <c r="L2505" s="156">
        <v>40365</v>
      </c>
      <c r="M2505" s="92"/>
      <c r="N2505" s="20">
        <v>4</v>
      </c>
      <c r="O2505" s="20">
        <v>1995</v>
      </c>
      <c r="P2505" s="20">
        <v>1995</v>
      </c>
      <c r="Q2505" s="20">
        <v>0</v>
      </c>
      <c r="R2505" s="20">
        <v>1995</v>
      </c>
      <c r="S2505" s="4">
        <v>0</v>
      </c>
      <c r="T2505" s="4">
        <v>0</v>
      </c>
      <c r="U2505" s="153">
        <v>40365</v>
      </c>
      <c r="V2505" s="283">
        <v>4</v>
      </c>
      <c r="W2505" s="20">
        <v>1995</v>
      </c>
      <c r="X2505" s="437" t="str">
        <f t="shared" si="291"/>
        <v>OK</v>
      </c>
      <c r="Y2505" s="334">
        <f t="shared" si="289"/>
        <v>0</v>
      </c>
      <c r="Z2505" s="122" t="str">
        <f t="shared" si="288"/>
        <v>Credial - 2227</v>
      </c>
      <c r="AA2505" s="75">
        <v>40372</v>
      </c>
      <c r="AB2505" s="318"/>
      <c r="AC2505" s="147">
        <f t="shared" si="290"/>
        <v>8</v>
      </c>
      <c r="AD2505" s="20" t="str">
        <f t="shared" si="287"/>
        <v>OK</v>
      </c>
      <c r="AE2505" s="20"/>
      <c r="AF2505" s="20" t="e">
        <f>IF(#REF!="","",AA2505-#REF!)</f>
        <v>#REF!</v>
      </c>
      <c r="AG2505" s="97"/>
      <c r="AH2505" s="62"/>
      <c r="AI2505" s="289">
        <v>40383</v>
      </c>
      <c r="AJ2505" s="174" t="s">
        <v>105</v>
      </c>
    </row>
    <row r="2506" spans="1:36" s="32" customFormat="1" hidden="1" outlineLevel="1" x14ac:dyDescent="0.2">
      <c r="A2506" s="411" t="s">
        <v>116</v>
      </c>
      <c r="B2506" s="27">
        <v>5</v>
      </c>
      <c r="C2506" s="383">
        <v>1995</v>
      </c>
      <c r="D2506" s="20" t="s">
        <v>72</v>
      </c>
      <c r="E2506" s="153">
        <v>40364</v>
      </c>
      <c r="F2506" s="91"/>
      <c r="G2506" s="20">
        <v>5</v>
      </c>
      <c r="H2506" s="20">
        <v>1995</v>
      </c>
      <c r="I2506" s="20">
        <v>1995</v>
      </c>
      <c r="J2506" s="20">
        <v>1995</v>
      </c>
      <c r="K2506" s="20">
        <v>0</v>
      </c>
      <c r="L2506" s="156">
        <v>40365</v>
      </c>
      <c r="M2506" s="92"/>
      <c r="N2506" s="20">
        <v>5</v>
      </c>
      <c r="O2506" s="20">
        <v>1995</v>
      </c>
      <c r="P2506" s="20">
        <v>1995</v>
      </c>
      <c r="Q2506" s="20">
        <v>0</v>
      </c>
      <c r="R2506" s="20">
        <v>1995</v>
      </c>
      <c r="S2506" s="4">
        <v>0</v>
      </c>
      <c r="T2506" s="4">
        <v>0</v>
      </c>
      <c r="U2506" s="153">
        <v>40365</v>
      </c>
      <c r="V2506" s="283">
        <v>5</v>
      </c>
      <c r="W2506" s="20">
        <v>1995</v>
      </c>
      <c r="X2506" s="437" t="str">
        <f t="shared" si="291"/>
        <v>OK</v>
      </c>
      <c r="Y2506" s="334">
        <f t="shared" si="289"/>
        <v>0</v>
      </c>
      <c r="Z2506" s="122" t="str">
        <f t="shared" si="288"/>
        <v>Credial - 2227</v>
      </c>
      <c r="AA2506" s="75">
        <v>40374</v>
      </c>
      <c r="AB2506" s="318"/>
      <c r="AC2506" s="147">
        <f t="shared" si="290"/>
        <v>10</v>
      </c>
      <c r="AD2506" s="20" t="str">
        <f t="shared" si="287"/>
        <v>OK</v>
      </c>
      <c r="AE2506" s="20"/>
      <c r="AF2506" s="20" t="e">
        <f>IF(#REF!="","",AA2506-#REF!)</f>
        <v>#REF!</v>
      </c>
      <c r="AG2506" s="97"/>
      <c r="AH2506" s="62"/>
      <c r="AI2506" s="289">
        <v>40384</v>
      </c>
      <c r="AJ2506" s="174" t="s">
        <v>105</v>
      </c>
    </row>
    <row r="2507" spans="1:36" s="32" customFormat="1" hidden="1" outlineLevel="1" x14ac:dyDescent="0.2">
      <c r="A2507" s="411" t="s">
        <v>116</v>
      </c>
      <c r="B2507" s="27">
        <v>6</v>
      </c>
      <c r="C2507" s="383">
        <v>975</v>
      </c>
      <c r="D2507" s="20" t="s">
        <v>72</v>
      </c>
      <c r="E2507" s="153">
        <v>40364</v>
      </c>
      <c r="F2507" s="91"/>
      <c r="G2507" s="20">
        <v>6</v>
      </c>
      <c r="H2507" s="20">
        <v>975</v>
      </c>
      <c r="I2507" s="20">
        <v>975</v>
      </c>
      <c r="J2507" s="20">
        <v>975</v>
      </c>
      <c r="K2507" s="20">
        <v>0</v>
      </c>
      <c r="L2507" s="156">
        <v>40365</v>
      </c>
      <c r="M2507" s="92"/>
      <c r="N2507" s="20">
        <v>6</v>
      </c>
      <c r="O2507" s="20">
        <v>975</v>
      </c>
      <c r="P2507" s="20">
        <v>975</v>
      </c>
      <c r="Q2507" s="20">
        <v>0</v>
      </c>
      <c r="R2507" s="20">
        <v>975</v>
      </c>
      <c r="S2507" s="4">
        <v>0</v>
      </c>
      <c r="T2507" s="4">
        <v>0</v>
      </c>
      <c r="U2507" s="153">
        <v>40365</v>
      </c>
      <c r="V2507" s="283">
        <v>6</v>
      </c>
      <c r="W2507" s="20">
        <v>975</v>
      </c>
      <c r="X2507" s="437" t="str">
        <f t="shared" si="291"/>
        <v>OK</v>
      </c>
      <c r="Y2507" s="334">
        <f t="shared" si="289"/>
        <v>0</v>
      </c>
      <c r="Z2507" s="122" t="str">
        <f t="shared" ref="Z2507:Z2512" si="292">IF(D2507="","",D2507)</f>
        <v>Credial - 2227</v>
      </c>
      <c r="AA2507" s="75">
        <v>40367</v>
      </c>
      <c r="AB2507" s="318"/>
      <c r="AC2507" s="147">
        <f t="shared" si="290"/>
        <v>3</v>
      </c>
      <c r="AD2507" s="20" t="str">
        <f t="shared" si="287"/>
        <v>OK</v>
      </c>
      <c r="AE2507" s="20"/>
      <c r="AF2507" s="20" t="e">
        <f>IF(#REF!="","",AA2507-#REF!)</f>
        <v>#REF!</v>
      </c>
      <c r="AG2507" s="97"/>
      <c r="AH2507" s="62"/>
      <c r="AI2507" s="289">
        <v>40385</v>
      </c>
      <c r="AJ2507" s="174" t="s">
        <v>105</v>
      </c>
    </row>
    <row r="2508" spans="1:36" s="32" customFormat="1" hidden="1" outlineLevel="1" x14ac:dyDescent="0.2">
      <c r="A2508" s="411" t="s">
        <v>116</v>
      </c>
      <c r="B2508" s="27">
        <v>7</v>
      </c>
      <c r="C2508" s="383">
        <v>1019</v>
      </c>
      <c r="D2508" s="20" t="s">
        <v>79</v>
      </c>
      <c r="E2508" s="153">
        <v>40364</v>
      </c>
      <c r="F2508" s="91"/>
      <c r="G2508" s="20">
        <v>7</v>
      </c>
      <c r="H2508" s="20">
        <v>1019</v>
      </c>
      <c r="I2508" s="20">
        <v>1019</v>
      </c>
      <c r="J2508" s="20">
        <v>1019</v>
      </c>
      <c r="K2508" s="20">
        <v>0</v>
      </c>
      <c r="L2508" s="156">
        <v>40365</v>
      </c>
      <c r="M2508" s="92"/>
      <c r="N2508" s="20">
        <v>7</v>
      </c>
      <c r="O2508" s="20">
        <v>1019</v>
      </c>
      <c r="P2508" s="20">
        <v>1019</v>
      </c>
      <c r="Q2508" s="20">
        <v>0</v>
      </c>
      <c r="R2508" s="20">
        <v>1019</v>
      </c>
      <c r="S2508" s="4">
        <v>0</v>
      </c>
      <c r="T2508" s="4">
        <v>0</v>
      </c>
      <c r="U2508" s="153">
        <v>40365</v>
      </c>
      <c r="V2508" s="283">
        <v>7</v>
      </c>
      <c r="W2508" s="20">
        <v>1019</v>
      </c>
      <c r="X2508" s="437" t="str">
        <f t="shared" si="291"/>
        <v>OK</v>
      </c>
      <c r="Y2508" s="334">
        <f t="shared" si="289"/>
        <v>0</v>
      </c>
      <c r="Z2508" s="122" t="str">
        <f t="shared" si="292"/>
        <v>Moviflor - 2229</v>
      </c>
      <c r="AA2508" s="75">
        <v>40367</v>
      </c>
      <c r="AB2508" s="318"/>
      <c r="AC2508" s="147">
        <f t="shared" si="290"/>
        <v>3</v>
      </c>
      <c r="AD2508" s="20" t="str">
        <f t="shared" si="287"/>
        <v>OK</v>
      </c>
      <c r="AE2508" s="20"/>
      <c r="AF2508" s="20" t="e">
        <f>IF(#REF!="","",AA2508-#REF!)</f>
        <v>#REF!</v>
      </c>
      <c r="AG2508" s="97"/>
      <c r="AH2508" s="62"/>
      <c r="AI2508" s="289">
        <v>40386</v>
      </c>
      <c r="AJ2508" s="174" t="s">
        <v>105</v>
      </c>
    </row>
    <row r="2509" spans="1:36" s="32" customFormat="1" hidden="1" outlineLevel="1" x14ac:dyDescent="0.2">
      <c r="A2509" s="411" t="s">
        <v>116</v>
      </c>
      <c r="B2509" s="27">
        <v>8</v>
      </c>
      <c r="C2509" s="383">
        <v>146</v>
      </c>
      <c r="D2509" s="20" t="s">
        <v>75</v>
      </c>
      <c r="E2509" s="153">
        <v>40364</v>
      </c>
      <c r="F2509" s="91"/>
      <c r="G2509" s="20">
        <v>8</v>
      </c>
      <c r="H2509" s="20">
        <v>146</v>
      </c>
      <c r="I2509" s="20">
        <v>146</v>
      </c>
      <c r="J2509" s="20">
        <v>146</v>
      </c>
      <c r="K2509" s="20">
        <v>0</v>
      </c>
      <c r="L2509" s="156">
        <v>40365</v>
      </c>
      <c r="M2509" s="92"/>
      <c r="N2509" s="20">
        <v>8</v>
      </c>
      <c r="O2509" s="20">
        <v>146</v>
      </c>
      <c r="P2509" s="20">
        <v>146</v>
      </c>
      <c r="Q2509" s="20">
        <v>0</v>
      </c>
      <c r="R2509" s="20">
        <v>146</v>
      </c>
      <c r="S2509" s="4">
        <v>0</v>
      </c>
      <c r="T2509" s="4">
        <v>0</v>
      </c>
      <c r="U2509" s="153">
        <v>40365</v>
      </c>
      <c r="V2509" s="283">
        <v>8</v>
      </c>
      <c r="W2509" s="20">
        <v>146</v>
      </c>
      <c r="X2509" s="437" t="str">
        <f t="shared" si="291"/>
        <v>OK</v>
      </c>
      <c r="Y2509" s="334">
        <f t="shared" si="289"/>
        <v>0</v>
      </c>
      <c r="Z2509" s="122" t="str">
        <f t="shared" si="292"/>
        <v>Euronics - 2231</v>
      </c>
      <c r="AA2509" s="75">
        <v>40367</v>
      </c>
      <c r="AB2509" s="318"/>
      <c r="AC2509" s="147">
        <f t="shared" si="290"/>
        <v>3</v>
      </c>
      <c r="AD2509" s="20" t="str">
        <f t="shared" si="287"/>
        <v>OK</v>
      </c>
      <c r="AE2509" s="20"/>
      <c r="AF2509" s="20" t="e">
        <f>IF(#REF!="","",AA2509-#REF!)</f>
        <v>#REF!</v>
      </c>
      <c r="AG2509" s="97"/>
      <c r="AH2509" s="62"/>
      <c r="AI2509" s="289">
        <v>40387</v>
      </c>
      <c r="AJ2509" s="174" t="s">
        <v>105</v>
      </c>
    </row>
    <row r="2510" spans="1:36" s="32" customFormat="1" hidden="1" outlineLevel="1" x14ac:dyDescent="0.2">
      <c r="A2510" s="411" t="s">
        <v>116</v>
      </c>
      <c r="B2510" s="27">
        <v>9</v>
      </c>
      <c r="C2510" s="383">
        <v>139</v>
      </c>
      <c r="D2510" s="20" t="s">
        <v>76</v>
      </c>
      <c r="E2510" s="153">
        <v>40364</v>
      </c>
      <c r="F2510" s="91"/>
      <c r="G2510" s="20">
        <v>9</v>
      </c>
      <c r="H2510" s="20">
        <v>139</v>
      </c>
      <c r="I2510" s="20">
        <v>139</v>
      </c>
      <c r="J2510" s="20">
        <v>139</v>
      </c>
      <c r="K2510" s="20">
        <v>0</v>
      </c>
      <c r="L2510" s="156">
        <v>40365</v>
      </c>
      <c r="M2510" s="92"/>
      <c r="N2510" s="20">
        <v>9</v>
      </c>
      <c r="O2510" s="20">
        <v>139</v>
      </c>
      <c r="P2510" s="20">
        <v>139</v>
      </c>
      <c r="Q2510" s="20">
        <v>0</v>
      </c>
      <c r="R2510" s="20">
        <v>139</v>
      </c>
      <c r="S2510" s="4">
        <v>0</v>
      </c>
      <c r="T2510" s="4">
        <v>0</v>
      </c>
      <c r="U2510" s="153">
        <v>40365</v>
      </c>
      <c r="V2510" s="283">
        <v>9</v>
      </c>
      <c r="W2510" s="20">
        <v>139</v>
      </c>
      <c r="X2510" s="437" t="str">
        <f t="shared" si="291"/>
        <v>OK</v>
      </c>
      <c r="Y2510" s="334">
        <f t="shared" si="289"/>
        <v>0</v>
      </c>
      <c r="Z2510" s="122" t="str">
        <f t="shared" si="292"/>
        <v>Tien 21 - 2232</v>
      </c>
      <c r="AA2510" s="75">
        <v>40367</v>
      </c>
      <c r="AB2510" s="318"/>
      <c r="AC2510" s="147">
        <f t="shared" si="290"/>
        <v>3</v>
      </c>
      <c r="AD2510" s="20" t="str">
        <f t="shared" si="287"/>
        <v>OK</v>
      </c>
      <c r="AE2510" s="20"/>
      <c r="AF2510" s="20" t="e">
        <f>IF(#REF!="","",AA2510-#REF!)</f>
        <v>#REF!</v>
      </c>
      <c r="AG2510" s="97"/>
      <c r="AH2510" s="62"/>
      <c r="AI2510" s="289">
        <v>40388</v>
      </c>
      <c r="AJ2510" s="174" t="s">
        <v>105</v>
      </c>
    </row>
    <row r="2511" spans="1:36" s="32" customFormat="1" hidden="1" outlineLevel="1" x14ac:dyDescent="0.2">
      <c r="A2511" s="411" t="s">
        <v>116</v>
      </c>
      <c r="B2511" s="27">
        <v>10</v>
      </c>
      <c r="C2511" s="383">
        <v>122</v>
      </c>
      <c r="D2511" s="20" t="s">
        <v>77</v>
      </c>
      <c r="E2511" s="153">
        <v>40364</v>
      </c>
      <c r="F2511" s="91"/>
      <c r="G2511" s="20">
        <v>10</v>
      </c>
      <c r="H2511" s="20">
        <v>122</v>
      </c>
      <c r="I2511" s="20">
        <v>122</v>
      </c>
      <c r="J2511" s="20">
        <v>122</v>
      </c>
      <c r="K2511" s="20">
        <v>0</v>
      </c>
      <c r="L2511" s="156">
        <v>40365</v>
      </c>
      <c r="M2511" s="92"/>
      <c r="N2511" s="20">
        <v>10</v>
      </c>
      <c r="O2511" s="20">
        <v>122</v>
      </c>
      <c r="P2511" s="20">
        <v>122</v>
      </c>
      <c r="Q2511" s="20">
        <v>0</v>
      </c>
      <c r="R2511" s="20">
        <v>122</v>
      </c>
      <c r="S2511" s="4">
        <v>0</v>
      </c>
      <c r="T2511" s="4">
        <v>0</v>
      </c>
      <c r="U2511" s="153">
        <v>40365</v>
      </c>
      <c r="V2511" s="283">
        <v>10</v>
      </c>
      <c r="W2511" s="20">
        <v>122</v>
      </c>
      <c r="X2511" s="437" t="str">
        <f t="shared" si="291"/>
        <v>OK</v>
      </c>
      <c r="Y2511" s="334">
        <f t="shared" si="289"/>
        <v>0</v>
      </c>
      <c r="Z2511" s="122" t="str">
        <f t="shared" si="292"/>
        <v>Confort - 2233</v>
      </c>
      <c r="AA2511" s="75">
        <v>40367</v>
      </c>
      <c r="AB2511" s="318"/>
      <c r="AC2511" s="147">
        <f t="shared" si="290"/>
        <v>3</v>
      </c>
      <c r="AD2511" s="20" t="str">
        <f t="shared" si="287"/>
        <v>OK</v>
      </c>
      <c r="AE2511" s="20"/>
      <c r="AF2511" s="20" t="e">
        <f>IF(#REF!="","",AA2511-#REF!)</f>
        <v>#REF!</v>
      </c>
      <c r="AG2511" s="97"/>
      <c r="AH2511" s="62"/>
      <c r="AI2511" s="289">
        <v>40389</v>
      </c>
      <c r="AJ2511" s="174" t="s">
        <v>105</v>
      </c>
    </row>
    <row r="2512" spans="1:36" s="32" customFormat="1" hidden="1" outlineLevel="1" x14ac:dyDescent="0.2">
      <c r="A2512" s="411" t="s">
        <v>116</v>
      </c>
      <c r="B2512" s="29">
        <v>11</v>
      </c>
      <c r="C2512" s="404">
        <v>74</v>
      </c>
      <c r="D2512" s="21" t="s">
        <v>112</v>
      </c>
      <c r="E2512" s="153">
        <v>40364</v>
      </c>
      <c r="F2512" s="91"/>
      <c r="G2512" s="21">
        <v>11</v>
      </c>
      <c r="H2512" s="21">
        <v>74</v>
      </c>
      <c r="I2512" s="21">
        <v>74</v>
      </c>
      <c r="J2512" s="21">
        <v>74</v>
      </c>
      <c r="K2512" s="21">
        <v>0</v>
      </c>
      <c r="L2512" s="157">
        <v>40365</v>
      </c>
      <c r="M2512" s="92"/>
      <c r="N2512" s="21">
        <v>11</v>
      </c>
      <c r="O2512" s="21">
        <v>74</v>
      </c>
      <c r="P2512" s="21">
        <v>74</v>
      </c>
      <c r="Q2512" s="21">
        <v>0</v>
      </c>
      <c r="R2512" s="21">
        <v>74</v>
      </c>
      <c r="S2512" s="14">
        <v>0</v>
      </c>
      <c r="T2512" s="14">
        <v>0</v>
      </c>
      <c r="U2512" s="153">
        <v>40365</v>
      </c>
      <c r="V2512" s="284">
        <v>11</v>
      </c>
      <c r="W2512" s="21">
        <v>74</v>
      </c>
      <c r="X2512" s="437" t="str">
        <f t="shared" si="291"/>
        <v>OK</v>
      </c>
      <c r="Y2512" s="334">
        <f t="shared" si="289"/>
        <v>0</v>
      </c>
      <c r="Z2512" s="21" t="str">
        <f t="shared" si="292"/>
        <v>Credial Mega - 2377</v>
      </c>
      <c r="AA2512" s="75">
        <v>40367</v>
      </c>
      <c r="AB2512" s="319"/>
      <c r="AC2512" s="147">
        <f t="shared" si="290"/>
        <v>3</v>
      </c>
      <c r="AD2512" s="20" t="str">
        <f t="shared" si="287"/>
        <v>OK</v>
      </c>
      <c r="AE2512" s="20"/>
      <c r="AF2512" s="20" t="e">
        <f>IF(#REF!="","",AA2512-#REF!)</f>
        <v>#REF!</v>
      </c>
      <c r="AG2512" s="97"/>
      <c r="AH2512" s="62"/>
      <c r="AI2512" s="289">
        <v>40390</v>
      </c>
      <c r="AJ2512" s="174" t="s">
        <v>105</v>
      </c>
    </row>
    <row r="2513" spans="1:36" s="32" customFormat="1" hidden="1" outlineLevel="1" x14ac:dyDescent="0.2">
      <c r="A2513" s="411" t="s">
        <v>115</v>
      </c>
      <c r="B2513" s="27">
        <v>1</v>
      </c>
      <c r="C2513" s="383">
        <v>49</v>
      </c>
      <c r="D2513" s="20" t="s">
        <v>67</v>
      </c>
      <c r="E2513" s="153">
        <v>40366</v>
      </c>
      <c r="F2513" s="91"/>
      <c r="G2513" s="19">
        <v>1</v>
      </c>
      <c r="H2513" s="20">
        <v>49</v>
      </c>
      <c r="I2513" s="20">
        <v>49</v>
      </c>
      <c r="J2513" s="20">
        <v>49</v>
      </c>
      <c r="K2513" s="20">
        <v>0</v>
      </c>
      <c r="L2513" s="156">
        <v>40367</v>
      </c>
      <c r="M2513" s="92"/>
      <c r="N2513" s="19">
        <v>1</v>
      </c>
      <c r="O2513" s="20">
        <v>49</v>
      </c>
      <c r="P2513" s="20">
        <v>49</v>
      </c>
      <c r="Q2513" s="20">
        <v>0</v>
      </c>
      <c r="R2513" s="20">
        <v>49</v>
      </c>
      <c r="S2513" s="4">
        <v>0</v>
      </c>
      <c r="T2513" s="4">
        <v>0</v>
      </c>
      <c r="U2513" s="153">
        <v>40367</v>
      </c>
      <c r="V2513" s="19">
        <v>1</v>
      </c>
      <c r="W2513" s="20">
        <v>49</v>
      </c>
      <c r="X2513" s="437" t="str">
        <f t="shared" si="291"/>
        <v>OK</v>
      </c>
      <c r="Y2513" s="334">
        <f t="shared" si="289"/>
        <v>0</v>
      </c>
      <c r="Z2513" s="122" t="str">
        <f t="shared" ref="Z2513:Z2542" si="293">IF(D2513="","",D2513)</f>
        <v>White - 2213</v>
      </c>
      <c r="AA2513" s="75">
        <v>40371</v>
      </c>
      <c r="AB2513" s="317">
        <f>+SUM(W2513:W2522)</f>
        <v>321</v>
      </c>
      <c r="AC2513" s="147">
        <f t="shared" si="290"/>
        <v>5</v>
      </c>
      <c r="AD2513" s="20" t="str">
        <f t="shared" si="287"/>
        <v>OK</v>
      </c>
      <c r="AE2513" s="20"/>
      <c r="AF2513" s="20" t="e">
        <f>IF(#REF!="","",AA2513-#REF!)</f>
        <v>#REF!</v>
      </c>
      <c r="AG2513" s="97"/>
      <c r="AH2513" s="62"/>
      <c r="AI2513" s="289">
        <v>40391</v>
      </c>
      <c r="AJ2513" s="174" t="s">
        <v>105</v>
      </c>
    </row>
    <row r="2514" spans="1:36" s="32" customFormat="1" hidden="1" outlineLevel="1" x14ac:dyDescent="0.2">
      <c r="A2514" s="411" t="s">
        <v>115</v>
      </c>
      <c r="B2514" s="27">
        <v>2</v>
      </c>
      <c r="C2514" s="383">
        <v>12</v>
      </c>
      <c r="D2514" s="20" t="s">
        <v>68</v>
      </c>
      <c r="E2514" s="153">
        <v>40366</v>
      </c>
      <c r="F2514" s="91"/>
      <c r="G2514" s="19">
        <v>2</v>
      </c>
      <c r="H2514" s="20">
        <v>12</v>
      </c>
      <c r="I2514" s="20">
        <v>12</v>
      </c>
      <c r="J2514" s="20">
        <v>12</v>
      </c>
      <c r="K2514" s="20">
        <v>0</v>
      </c>
      <c r="L2514" s="156">
        <v>40367</v>
      </c>
      <c r="M2514" s="92"/>
      <c r="N2514" s="19">
        <v>2</v>
      </c>
      <c r="O2514" s="20">
        <v>12</v>
      </c>
      <c r="P2514" s="20">
        <v>12</v>
      </c>
      <c r="Q2514" s="20">
        <v>0</v>
      </c>
      <c r="R2514" s="20">
        <v>12</v>
      </c>
      <c r="S2514" s="4">
        <v>0</v>
      </c>
      <c r="T2514" s="4">
        <v>0</v>
      </c>
      <c r="U2514" s="153">
        <v>40367</v>
      </c>
      <c r="V2514" s="19">
        <v>2</v>
      </c>
      <c r="W2514" s="20">
        <v>12</v>
      </c>
      <c r="X2514" s="437" t="str">
        <f t="shared" si="291"/>
        <v>OK</v>
      </c>
      <c r="Y2514" s="334">
        <f t="shared" si="289"/>
        <v>0</v>
      </c>
      <c r="Z2514" s="122" t="str">
        <f t="shared" si="293"/>
        <v>Green - 2214</v>
      </c>
      <c r="AA2514" s="75">
        <v>40371</v>
      </c>
      <c r="AB2514" s="318"/>
      <c r="AC2514" s="147">
        <f t="shared" si="290"/>
        <v>5</v>
      </c>
      <c r="AD2514" s="20" t="str">
        <f t="shared" si="287"/>
        <v>OK</v>
      </c>
      <c r="AE2514" s="20"/>
      <c r="AF2514" s="20" t="e">
        <f>IF(#REF!="","",AA2514-#REF!)</f>
        <v>#REF!</v>
      </c>
      <c r="AG2514" s="97"/>
      <c r="AH2514" s="62"/>
      <c r="AI2514" s="289">
        <v>40392</v>
      </c>
      <c r="AJ2514" s="174" t="s">
        <v>105</v>
      </c>
    </row>
    <row r="2515" spans="1:36" s="32" customFormat="1" hidden="1" outlineLevel="1" x14ac:dyDescent="0.2">
      <c r="A2515" s="411" t="s">
        <v>115</v>
      </c>
      <c r="B2515" s="27">
        <v>3</v>
      </c>
      <c r="C2515" s="383">
        <v>11</v>
      </c>
      <c r="D2515" s="20" t="s">
        <v>69</v>
      </c>
      <c r="E2515" s="153">
        <v>40366</v>
      </c>
      <c r="F2515" s="91"/>
      <c r="G2515" s="19">
        <v>3</v>
      </c>
      <c r="H2515" s="20">
        <v>11</v>
      </c>
      <c r="I2515" s="20">
        <v>11</v>
      </c>
      <c r="J2515" s="20">
        <v>11</v>
      </c>
      <c r="K2515" s="20">
        <v>0</v>
      </c>
      <c r="L2515" s="156">
        <v>40367</v>
      </c>
      <c r="M2515" s="92"/>
      <c r="N2515" s="19">
        <v>3</v>
      </c>
      <c r="O2515" s="20">
        <v>11</v>
      </c>
      <c r="P2515" s="20">
        <v>11</v>
      </c>
      <c r="Q2515" s="20">
        <v>0</v>
      </c>
      <c r="R2515" s="20">
        <v>11</v>
      </c>
      <c r="S2515" s="4">
        <v>0</v>
      </c>
      <c r="T2515" s="4">
        <v>0</v>
      </c>
      <c r="U2515" s="153">
        <v>40367</v>
      </c>
      <c r="V2515" s="19">
        <v>3</v>
      </c>
      <c r="W2515" s="20">
        <v>11</v>
      </c>
      <c r="X2515" s="437" t="str">
        <f t="shared" si="291"/>
        <v>OK</v>
      </c>
      <c r="Y2515" s="334">
        <f t="shared" si="289"/>
        <v>0</v>
      </c>
      <c r="Z2515" s="122" t="str">
        <f t="shared" si="293"/>
        <v>Black - 2215</v>
      </c>
      <c r="AA2515" s="75">
        <v>40371</v>
      </c>
      <c r="AB2515" s="318"/>
      <c r="AC2515" s="147">
        <f t="shared" si="290"/>
        <v>5</v>
      </c>
      <c r="AD2515" s="20" t="str">
        <f t="shared" si="287"/>
        <v>OK</v>
      </c>
      <c r="AE2515" s="20"/>
      <c r="AF2515" s="20" t="e">
        <f>IF(#REF!="","",AA2515-#REF!)</f>
        <v>#REF!</v>
      </c>
      <c r="AG2515" s="97"/>
      <c r="AH2515" s="62"/>
      <c r="AI2515" s="289">
        <v>40393</v>
      </c>
      <c r="AJ2515" s="174" t="s">
        <v>105</v>
      </c>
    </row>
    <row r="2516" spans="1:36" s="32" customFormat="1" hidden="1" outlineLevel="1" x14ac:dyDescent="0.2">
      <c r="A2516" s="411" t="s">
        <v>115</v>
      </c>
      <c r="B2516" s="27">
        <v>4</v>
      </c>
      <c r="C2516" s="383">
        <v>12</v>
      </c>
      <c r="D2516" s="20" t="s">
        <v>72</v>
      </c>
      <c r="E2516" s="153">
        <v>40366</v>
      </c>
      <c r="F2516" s="91"/>
      <c r="G2516" s="19">
        <v>4</v>
      </c>
      <c r="H2516" s="20">
        <v>12</v>
      </c>
      <c r="I2516" s="20">
        <v>12</v>
      </c>
      <c r="J2516" s="20">
        <v>12</v>
      </c>
      <c r="K2516" s="20">
        <v>0</v>
      </c>
      <c r="L2516" s="156">
        <v>40367</v>
      </c>
      <c r="M2516" s="92"/>
      <c r="N2516" s="19">
        <v>4</v>
      </c>
      <c r="O2516" s="20">
        <v>12</v>
      </c>
      <c r="P2516" s="20">
        <v>12</v>
      </c>
      <c r="Q2516" s="20">
        <v>0</v>
      </c>
      <c r="R2516" s="20">
        <v>12</v>
      </c>
      <c r="S2516" s="4">
        <v>0</v>
      </c>
      <c r="T2516" s="4">
        <v>0</v>
      </c>
      <c r="U2516" s="153">
        <v>40367</v>
      </c>
      <c r="V2516" s="19">
        <v>4</v>
      </c>
      <c r="W2516" s="20">
        <v>12</v>
      </c>
      <c r="X2516" s="437" t="str">
        <f t="shared" si="291"/>
        <v>OK</v>
      </c>
      <c r="Y2516" s="334">
        <f t="shared" si="289"/>
        <v>0</v>
      </c>
      <c r="Z2516" s="122" t="str">
        <f t="shared" si="293"/>
        <v>Credial - 2227</v>
      </c>
      <c r="AA2516" s="75">
        <v>40371</v>
      </c>
      <c r="AB2516" s="318"/>
      <c r="AC2516" s="147">
        <f t="shared" si="290"/>
        <v>5</v>
      </c>
      <c r="AD2516" s="20" t="str">
        <f t="shared" si="287"/>
        <v>OK</v>
      </c>
      <c r="AE2516" s="20"/>
      <c r="AF2516" s="20" t="e">
        <f>IF(#REF!="","",AA2516-#REF!)</f>
        <v>#REF!</v>
      </c>
      <c r="AG2516" s="97"/>
      <c r="AH2516" s="62"/>
      <c r="AI2516" s="289">
        <v>40394</v>
      </c>
      <c r="AJ2516" s="174" t="s">
        <v>105</v>
      </c>
    </row>
    <row r="2517" spans="1:36" s="32" customFormat="1" hidden="1" outlineLevel="1" x14ac:dyDescent="0.2">
      <c r="A2517" s="411" t="s">
        <v>115</v>
      </c>
      <c r="B2517" s="27">
        <v>5</v>
      </c>
      <c r="C2517" s="383">
        <v>187</v>
      </c>
      <c r="D2517" s="20" t="s">
        <v>73</v>
      </c>
      <c r="E2517" s="153">
        <v>40366</v>
      </c>
      <c r="F2517" s="91"/>
      <c r="G2517" s="19">
        <v>5</v>
      </c>
      <c r="H2517" s="20">
        <v>187</v>
      </c>
      <c r="I2517" s="20">
        <v>187</v>
      </c>
      <c r="J2517" s="20">
        <v>187</v>
      </c>
      <c r="K2517" s="20">
        <v>0</v>
      </c>
      <c r="L2517" s="156">
        <v>40367</v>
      </c>
      <c r="M2517" s="92"/>
      <c r="N2517" s="19">
        <v>5</v>
      </c>
      <c r="O2517" s="20">
        <v>187</v>
      </c>
      <c r="P2517" s="20">
        <v>187</v>
      </c>
      <c r="Q2517" s="20">
        <v>0</v>
      </c>
      <c r="R2517" s="20">
        <v>187</v>
      </c>
      <c r="S2517" s="4">
        <v>0</v>
      </c>
      <c r="T2517" s="4">
        <v>0</v>
      </c>
      <c r="U2517" s="153">
        <v>40367</v>
      </c>
      <c r="V2517" s="19">
        <v>5</v>
      </c>
      <c r="W2517" s="20">
        <v>187</v>
      </c>
      <c r="X2517" s="437" t="str">
        <f t="shared" si="291"/>
        <v>OK</v>
      </c>
      <c r="Y2517" s="334">
        <f t="shared" si="289"/>
        <v>0</v>
      </c>
      <c r="Z2517" s="122" t="str">
        <f t="shared" si="293"/>
        <v>Ikea - 2228</v>
      </c>
      <c r="AA2517" s="75">
        <v>40371</v>
      </c>
      <c r="AB2517" s="318"/>
      <c r="AC2517" s="147">
        <f t="shared" si="290"/>
        <v>5</v>
      </c>
      <c r="AD2517" s="20" t="str">
        <f t="shared" si="287"/>
        <v>OK</v>
      </c>
      <c r="AE2517" s="20"/>
      <c r="AF2517" s="20" t="e">
        <f>IF(#REF!="","",AA2517-#REF!)</f>
        <v>#REF!</v>
      </c>
      <c r="AG2517" s="97"/>
      <c r="AH2517" s="62"/>
      <c r="AI2517" s="289">
        <v>40395</v>
      </c>
      <c r="AJ2517" s="174" t="s">
        <v>105</v>
      </c>
    </row>
    <row r="2518" spans="1:36" s="32" customFormat="1" hidden="1" outlineLevel="1" x14ac:dyDescent="0.2">
      <c r="A2518" s="411" t="s">
        <v>115</v>
      </c>
      <c r="B2518" s="27">
        <v>6</v>
      </c>
      <c r="C2518" s="383">
        <v>1</v>
      </c>
      <c r="D2518" s="20" t="s">
        <v>79</v>
      </c>
      <c r="E2518" s="153">
        <v>40366</v>
      </c>
      <c r="F2518" s="91"/>
      <c r="G2518" s="19">
        <v>6</v>
      </c>
      <c r="H2518" s="20">
        <v>1</v>
      </c>
      <c r="I2518" s="20">
        <v>1</v>
      </c>
      <c r="J2518" s="20">
        <v>1</v>
      </c>
      <c r="K2518" s="20">
        <v>0</v>
      </c>
      <c r="L2518" s="156">
        <v>40367</v>
      </c>
      <c r="M2518" s="92"/>
      <c r="N2518" s="19">
        <v>6</v>
      </c>
      <c r="O2518" s="20">
        <v>1</v>
      </c>
      <c r="P2518" s="20">
        <v>1</v>
      </c>
      <c r="Q2518" s="20">
        <v>0</v>
      </c>
      <c r="R2518" s="20">
        <v>1</v>
      </c>
      <c r="S2518" s="4">
        <v>0</v>
      </c>
      <c r="T2518" s="4">
        <v>0</v>
      </c>
      <c r="U2518" s="153">
        <v>40367</v>
      </c>
      <c r="V2518" s="19">
        <v>6</v>
      </c>
      <c r="W2518" s="20">
        <v>1</v>
      </c>
      <c r="X2518" s="437" t="str">
        <f t="shared" si="291"/>
        <v>OK</v>
      </c>
      <c r="Y2518" s="334">
        <f t="shared" si="289"/>
        <v>0</v>
      </c>
      <c r="Z2518" s="122" t="str">
        <f t="shared" si="293"/>
        <v>Moviflor - 2229</v>
      </c>
      <c r="AA2518" s="75">
        <v>40371</v>
      </c>
      <c r="AB2518" s="318"/>
      <c r="AC2518" s="147">
        <f t="shared" si="290"/>
        <v>5</v>
      </c>
      <c r="AD2518" s="20" t="str">
        <f t="shared" ref="AD2518:AD2532" si="294">IF(AA2518&gt;0,"OK","Pendente")</f>
        <v>OK</v>
      </c>
      <c r="AE2518" s="20"/>
      <c r="AF2518" s="20" t="e">
        <f>IF(#REF!="","",AA2518-#REF!)</f>
        <v>#REF!</v>
      </c>
      <c r="AG2518" s="97"/>
      <c r="AH2518" s="62"/>
      <c r="AI2518" s="289">
        <v>40396</v>
      </c>
      <c r="AJ2518" s="174" t="s">
        <v>105</v>
      </c>
    </row>
    <row r="2519" spans="1:36" s="32" customFormat="1" hidden="1" outlineLevel="1" x14ac:dyDescent="0.2">
      <c r="A2519" s="411" t="s">
        <v>115</v>
      </c>
      <c r="B2519" s="27">
        <v>7</v>
      </c>
      <c r="C2519" s="383">
        <v>33</v>
      </c>
      <c r="D2519" s="20" t="s">
        <v>74</v>
      </c>
      <c r="E2519" s="153">
        <v>40366</v>
      </c>
      <c r="F2519" s="91"/>
      <c r="G2519" s="19">
        <v>7</v>
      </c>
      <c r="H2519" s="20">
        <v>33</v>
      </c>
      <c r="I2519" s="20">
        <v>33</v>
      </c>
      <c r="J2519" s="20">
        <v>33</v>
      </c>
      <c r="K2519" s="20">
        <v>0</v>
      </c>
      <c r="L2519" s="156">
        <v>40367</v>
      </c>
      <c r="M2519" s="92"/>
      <c r="N2519" s="19">
        <v>7</v>
      </c>
      <c r="O2519" s="20">
        <v>33</v>
      </c>
      <c r="P2519" s="20">
        <v>33</v>
      </c>
      <c r="Q2519" s="20">
        <v>0</v>
      </c>
      <c r="R2519" s="20">
        <v>33</v>
      </c>
      <c r="S2519" s="4">
        <v>0</v>
      </c>
      <c r="T2519" s="4">
        <v>0</v>
      </c>
      <c r="U2519" s="153">
        <v>40367</v>
      </c>
      <c r="V2519" s="19">
        <v>7</v>
      </c>
      <c r="W2519" s="20">
        <v>33</v>
      </c>
      <c r="X2519" s="437" t="str">
        <f t="shared" si="291"/>
        <v>OK</v>
      </c>
      <c r="Y2519" s="334">
        <f t="shared" si="289"/>
        <v>0</v>
      </c>
      <c r="Z2519" s="122" t="str">
        <f t="shared" si="293"/>
        <v>Conforama - 2230</v>
      </c>
      <c r="AA2519" s="75">
        <v>40371</v>
      </c>
      <c r="AB2519" s="318"/>
      <c r="AC2519" s="147">
        <f t="shared" si="290"/>
        <v>5</v>
      </c>
      <c r="AD2519" s="20" t="str">
        <f t="shared" si="294"/>
        <v>OK</v>
      </c>
      <c r="AE2519" s="20"/>
      <c r="AF2519" s="20" t="e">
        <f>IF(#REF!="","",AA2519-#REF!)</f>
        <v>#REF!</v>
      </c>
      <c r="AG2519" s="97"/>
      <c r="AH2519" s="62"/>
      <c r="AI2519" s="289">
        <v>40397</v>
      </c>
      <c r="AJ2519" s="174" t="s">
        <v>105</v>
      </c>
    </row>
    <row r="2520" spans="1:36" s="32" customFormat="1" hidden="1" outlineLevel="1" x14ac:dyDescent="0.2">
      <c r="A2520" s="411" t="s">
        <v>115</v>
      </c>
      <c r="B2520" s="27">
        <v>8</v>
      </c>
      <c r="C2520" s="383">
        <v>9</v>
      </c>
      <c r="D2520" s="20" t="s">
        <v>75</v>
      </c>
      <c r="E2520" s="153">
        <v>40366</v>
      </c>
      <c r="F2520" s="91"/>
      <c r="G2520" s="19">
        <v>8</v>
      </c>
      <c r="H2520" s="20">
        <v>9</v>
      </c>
      <c r="I2520" s="20">
        <v>9</v>
      </c>
      <c r="J2520" s="20">
        <v>9</v>
      </c>
      <c r="K2520" s="20">
        <v>0</v>
      </c>
      <c r="L2520" s="156">
        <v>40367</v>
      </c>
      <c r="M2520" s="92"/>
      <c r="N2520" s="19">
        <v>8</v>
      </c>
      <c r="O2520" s="20">
        <v>9</v>
      </c>
      <c r="P2520" s="20">
        <v>9</v>
      </c>
      <c r="Q2520" s="20">
        <v>0</v>
      </c>
      <c r="R2520" s="20">
        <v>9</v>
      </c>
      <c r="S2520" s="4">
        <v>0</v>
      </c>
      <c r="T2520" s="4">
        <v>0</v>
      </c>
      <c r="U2520" s="153">
        <v>40367</v>
      </c>
      <c r="V2520" s="19">
        <v>8</v>
      </c>
      <c r="W2520" s="20">
        <v>9</v>
      </c>
      <c r="X2520" s="437" t="str">
        <f t="shared" si="291"/>
        <v>OK</v>
      </c>
      <c r="Y2520" s="334">
        <f t="shared" si="289"/>
        <v>0</v>
      </c>
      <c r="Z2520" s="122" t="str">
        <f t="shared" si="293"/>
        <v>Euronics - 2231</v>
      </c>
      <c r="AA2520" s="75">
        <v>40371</v>
      </c>
      <c r="AB2520" s="318"/>
      <c r="AC2520" s="147">
        <f t="shared" si="290"/>
        <v>5</v>
      </c>
      <c r="AD2520" s="20" t="str">
        <f t="shared" si="294"/>
        <v>OK</v>
      </c>
      <c r="AE2520" s="20"/>
      <c r="AF2520" s="20" t="e">
        <f>IF(#REF!="","",AA2520-#REF!)</f>
        <v>#REF!</v>
      </c>
      <c r="AG2520" s="97"/>
      <c r="AH2520" s="62"/>
      <c r="AI2520" s="289">
        <v>40398</v>
      </c>
      <c r="AJ2520" s="174" t="s">
        <v>106</v>
      </c>
    </row>
    <row r="2521" spans="1:36" s="32" customFormat="1" hidden="1" outlineLevel="1" x14ac:dyDescent="0.2">
      <c r="A2521" s="411" t="s">
        <v>115</v>
      </c>
      <c r="B2521" s="27">
        <v>9</v>
      </c>
      <c r="C2521" s="383">
        <v>6</v>
      </c>
      <c r="D2521" s="20" t="s">
        <v>76</v>
      </c>
      <c r="E2521" s="153">
        <v>40366</v>
      </c>
      <c r="F2521" s="91"/>
      <c r="G2521" s="19">
        <v>9</v>
      </c>
      <c r="H2521" s="20">
        <v>6</v>
      </c>
      <c r="I2521" s="20">
        <v>6</v>
      </c>
      <c r="J2521" s="20">
        <v>6</v>
      </c>
      <c r="K2521" s="20">
        <v>0</v>
      </c>
      <c r="L2521" s="156">
        <v>40367</v>
      </c>
      <c r="M2521" s="92"/>
      <c r="N2521" s="19">
        <v>9</v>
      </c>
      <c r="O2521" s="20">
        <v>6</v>
      </c>
      <c r="P2521" s="20">
        <v>6</v>
      </c>
      <c r="Q2521" s="20">
        <v>0</v>
      </c>
      <c r="R2521" s="20">
        <v>6</v>
      </c>
      <c r="S2521" s="4">
        <v>0</v>
      </c>
      <c r="T2521" s="4">
        <v>0</v>
      </c>
      <c r="U2521" s="153">
        <v>40367</v>
      </c>
      <c r="V2521" s="19">
        <v>9</v>
      </c>
      <c r="W2521" s="20">
        <v>6</v>
      </c>
      <c r="X2521" s="437" t="str">
        <f t="shared" si="291"/>
        <v>OK</v>
      </c>
      <c r="Y2521" s="334">
        <f t="shared" si="289"/>
        <v>0</v>
      </c>
      <c r="Z2521" s="122" t="str">
        <f t="shared" si="293"/>
        <v>Tien 21 - 2232</v>
      </c>
      <c r="AA2521" s="75">
        <v>40371</v>
      </c>
      <c r="AB2521" s="318"/>
      <c r="AC2521" s="147">
        <f t="shared" si="290"/>
        <v>5</v>
      </c>
      <c r="AD2521" s="20" t="str">
        <f t="shared" si="294"/>
        <v>OK</v>
      </c>
      <c r="AE2521" s="20"/>
      <c r="AF2521" s="20" t="e">
        <f>IF(#REF!="","",AA2521-#REF!)</f>
        <v>#REF!</v>
      </c>
      <c r="AG2521" s="97"/>
      <c r="AH2521" s="62"/>
      <c r="AI2521" s="289">
        <v>40399</v>
      </c>
      <c r="AJ2521" s="174" t="s">
        <v>106</v>
      </c>
    </row>
    <row r="2522" spans="1:36" s="32" customFormat="1" hidden="1" outlineLevel="1" x14ac:dyDescent="0.2">
      <c r="A2522" s="411" t="s">
        <v>115</v>
      </c>
      <c r="B2522" s="29">
        <v>10</v>
      </c>
      <c r="C2522" s="404">
        <v>1</v>
      </c>
      <c r="D2522" s="21" t="s">
        <v>112</v>
      </c>
      <c r="E2522" s="153">
        <v>40366</v>
      </c>
      <c r="F2522" s="91"/>
      <c r="G2522" s="22">
        <v>10</v>
      </c>
      <c r="H2522" s="21">
        <v>1</v>
      </c>
      <c r="I2522" s="21">
        <v>1</v>
      </c>
      <c r="J2522" s="21">
        <v>1</v>
      </c>
      <c r="K2522" s="21">
        <v>0</v>
      </c>
      <c r="L2522" s="157">
        <v>40367</v>
      </c>
      <c r="M2522" s="92"/>
      <c r="N2522" s="22">
        <v>10</v>
      </c>
      <c r="O2522" s="21">
        <v>1</v>
      </c>
      <c r="P2522" s="21">
        <v>1</v>
      </c>
      <c r="Q2522" s="21">
        <v>0</v>
      </c>
      <c r="R2522" s="21">
        <v>1</v>
      </c>
      <c r="S2522" s="14">
        <v>0</v>
      </c>
      <c r="T2522" s="14">
        <v>0</v>
      </c>
      <c r="U2522" s="153">
        <v>40367</v>
      </c>
      <c r="V2522" s="22">
        <v>10</v>
      </c>
      <c r="W2522" s="21">
        <v>1</v>
      </c>
      <c r="X2522" s="437" t="str">
        <f t="shared" si="291"/>
        <v>OK</v>
      </c>
      <c r="Y2522" s="334">
        <f t="shared" ref="Y2522:Y2553" si="295">IF(W2522="","",+C2522-W2522)</f>
        <v>0</v>
      </c>
      <c r="Z2522" s="21" t="str">
        <f t="shared" si="293"/>
        <v>Credial Mega - 2377</v>
      </c>
      <c r="AA2522" s="75">
        <v>40371</v>
      </c>
      <c r="AB2522" s="319"/>
      <c r="AC2522" s="147">
        <f t="shared" si="290"/>
        <v>5</v>
      </c>
      <c r="AD2522" s="20" t="str">
        <f t="shared" si="294"/>
        <v>OK</v>
      </c>
      <c r="AE2522" s="20"/>
      <c r="AF2522" s="20" t="e">
        <f>IF(#REF!="","",AA2522-#REF!)</f>
        <v>#REF!</v>
      </c>
      <c r="AG2522" s="97"/>
      <c r="AH2522" s="62"/>
      <c r="AI2522" s="289">
        <v>40400</v>
      </c>
      <c r="AJ2522" s="174" t="s">
        <v>106</v>
      </c>
    </row>
    <row r="2523" spans="1:36" s="32" customFormat="1" hidden="1" outlineLevel="1" x14ac:dyDescent="0.2">
      <c r="A2523" s="411" t="s">
        <v>115</v>
      </c>
      <c r="B2523" s="27">
        <v>1</v>
      </c>
      <c r="C2523" s="383">
        <v>44</v>
      </c>
      <c r="D2523" s="20" t="s">
        <v>67</v>
      </c>
      <c r="E2523" s="153">
        <v>40368</v>
      </c>
      <c r="F2523" s="91"/>
      <c r="G2523" s="20">
        <v>1</v>
      </c>
      <c r="H2523" s="20">
        <v>44</v>
      </c>
      <c r="I2523" s="20">
        <v>44</v>
      </c>
      <c r="J2523" s="20">
        <v>44</v>
      </c>
      <c r="K2523" s="20">
        <v>0</v>
      </c>
      <c r="L2523" s="156">
        <v>40371</v>
      </c>
      <c r="M2523" s="92"/>
      <c r="N2523" s="20">
        <v>1</v>
      </c>
      <c r="O2523" s="20">
        <v>44</v>
      </c>
      <c r="P2523" s="20">
        <v>44</v>
      </c>
      <c r="Q2523" s="20">
        <v>0</v>
      </c>
      <c r="R2523" s="20">
        <v>44</v>
      </c>
      <c r="S2523" s="4">
        <v>0</v>
      </c>
      <c r="T2523" s="4">
        <v>0</v>
      </c>
      <c r="U2523" s="153">
        <v>40371</v>
      </c>
      <c r="V2523" s="283">
        <v>1</v>
      </c>
      <c r="W2523" s="20">
        <v>44</v>
      </c>
      <c r="X2523" s="437" t="str">
        <f t="shared" si="291"/>
        <v>OK</v>
      </c>
      <c r="Y2523" s="334">
        <f t="shared" si="295"/>
        <v>0</v>
      </c>
      <c r="Z2523" s="122" t="str">
        <f t="shared" si="293"/>
        <v>White - 2213</v>
      </c>
      <c r="AA2523" s="75">
        <v>40372</v>
      </c>
      <c r="AB2523" s="317">
        <f>+SUM(W2523:W2532)</f>
        <v>233</v>
      </c>
      <c r="AC2523" s="147">
        <f t="shared" si="290"/>
        <v>4</v>
      </c>
      <c r="AD2523" s="20" t="str">
        <f t="shared" si="294"/>
        <v>OK</v>
      </c>
      <c r="AE2523" s="20"/>
      <c r="AF2523" s="20" t="e">
        <f>IF(#REF!="","",AA2523-#REF!)</f>
        <v>#REF!</v>
      </c>
      <c r="AG2523" s="97"/>
      <c r="AH2523" s="62"/>
      <c r="AI2523" s="289">
        <v>40401</v>
      </c>
      <c r="AJ2523" s="174" t="s">
        <v>106</v>
      </c>
    </row>
    <row r="2524" spans="1:36" s="32" customFormat="1" hidden="1" outlineLevel="1" x14ac:dyDescent="0.2">
      <c r="A2524" s="411" t="s">
        <v>115</v>
      </c>
      <c r="B2524" s="27">
        <v>2</v>
      </c>
      <c r="C2524" s="383">
        <v>5</v>
      </c>
      <c r="D2524" s="20" t="s">
        <v>68</v>
      </c>
      <c r="E2524" s="153">
        <v>40368</v>
      </c>
      <c r="F2524" s="91"/>
      <c r="G2524" s="20">
        <v>2</v>
      </c>
      <c r="H2524" s="20">
        <v>5</v>
      </c>
      <c r="I2524" s="20">
        <v>5</v>
      </c>
      <c r="J2524" s="20">
        <v>5</v>
      </c>
      <c r="K2524" s="20">
        <v>0</v>
      </c>
      <c r="L2524" s="156">
        <v>40371</v>
      </c>
      <c r="M2524" s="92"/>
      <c r="N2524" s="20">
        <v>2</v>
      </c>
      <c r="O2524" s="20">
        <v>5</v>
      </c>
      <c r="P2524" s="20">
        <v>5</v>
      </c>
      <c r="Q2524" s="20">
        <v>0</v>
      </c>
      <c r="R2524" s="20">
        <v>5</v>
      </c>
      <c r="S2524" s="4">
        <v>0</v>
      </c>
      <c r="T2524" s="4">
        <v>0</v>
      </c>
      <c r="U2524" s="153">
        <v>40371</v>
      </c>
      <c r="V2524" s="283">
        <v>2</v>
      </c>
      <c r="W2524" s="20">
        <v>5</v>
      </c>
      <c r="X2524" s="437" t="str">
        <f t="shared" si="291"/>
        <v>OK</v>
      </c>
      <c r="Y2524" s="334">
        <f t="shared" si="295"/>
        <v>0</v>
      </c>
      <c r="Z2524" s="122" t="str">
        <f t="shared" si="293"/>
        <v>Green - 2214</v>
      </c>
      <c r="AA2524" s="75">
        <v>40372</v>
      </c>
      <c r="AB2524" s="318"/>
      <c r="AC2524" s="147">
        <f t="shared" si="290"/>
        <v>4</v>
      </c>
      <c r="AD2524" s="20" t="str">
        <f t="shared" si="294"/>
        <v>OK</v>
      </c>
      <c r="AE2524" s="20"/>
      <c r="AF2524" s="20" t="e">
        <f>IF(#REF!="","",AA2524-#REF!)</f>
        <v>#REF!</v>
      </c>
      <c r="AG2524" s="97"/>
      <c r="AH2524" s="62"/>
      <c r="AI2524" s="289">
        <v>40402</v>
      </c>
      <c r="AJ2524" s="174" t="s">
        <v>106</v>
      </c>
    </row>
    <row r="2525" spans="1:36" s="32" customFormat="1" hidden="1" outlineLevel="1" x14ac:dyDescent="0.2">
      <c r="A2525" s="411" t="s">
        <v>115</v>
      </c>
      <c r="B2525" s="27">
        <v>3</v>
      </c>
      <c r="C2525" s="383">
        <v>4</v>
      </c>
      <c r="D2525" s="20" t="s">
        <v>69</v>
      </c>
      <c r="E2525" s="153">
        <v>40368</v>
      </c>
      <c r="F2525" s="91"/>
      <c r="G2525" s="20">
        <v>3</v>
      </c>
      <c r="H2525" s="20">
        <v>4</v>
      </c>
      <c r="I2525" s="20">
        <v>4</v>
      </c>
      <c r="J2525" s="20">
        <v>4</v>
      </c>
      <c r="K2525" s="20">
        <v>0</v>
      </c>
      <c r="L2525" s="156">
        <v>40371</v>
      </c>
      <c r="M2525" s="92"/>
      <c r="N2525" s="20">
        <v>3</v>
      </c>
      <c r="O2525" s="20">
        <v>4</v>
      </c>
      <c r="P2525" s="20">
        <v>4</v>
      </c>
      <c r="Q2525" s="20">
        <v>0</v>
      </c>
      <c r="R2525" s="20">
        <v>4</v>
      </c>
      <c r="S2525" s="4">
        <v>0</v>
      </c>
      <c r="T2525" s="4">
        <v>0</v>
      </c>
      <c r="U2525" s="153">
        <v>40371</v>
      </c>
      <c r="V2525" s="283">
        <v>3</v>
      </c>
      <c r="W2525" s="20">
        <v>4</v>
      </c>
      <c r="X2525" s="437" t="str">
        <f t="shared" si="291"/>
        <v>OK</v>
      </c>
      <c r="Y2525" s="334">
        <f t="shared" si="295"/>
        <v>0</v>
      </c>
      <c r="Z2525" s="122" t="str">
        <f t="shared" si="293"/>
        <v>Black - 2215</v>
      </c>
      <c r="AA2525" s="75">
        <v>40372</v>
      </c>
      <c r="AB2525" s="318"/>
      <c r="AC2525" s="147">
        <f t="shared" si="290"/>
        <v>4</v>
      </c>
      <c r="AD2525" s="20" t="str">
        <f t="shared" si="294"/>
        <v>OK</v>
      </c>
      <c r="AE2525" s="20"/>
      <c r="AF2525" s="20" t="e">
        <f>IF(#REF!="","",AA2525-#REF!)</f>
        <v>#REF!</v>
      </c>
      <c r="AG2525" s="97"/>
      <c r="AH2525" s="62"/>
      <c r="AI2525" s="289">
        <v>40403</v>
      </c>
      <c r="AJ2525" s="174" t="s">
        <v>106</v>
      </c>
    </row>
    <row r="2526" spans="1:36" s="32" customFormat="1" hidden="1" outlineLevel="1" x14ac:dyDescent="0.2">
      <c r="A2526" s="411" t="s">
        <v>115</v>
      </c>
      <c r="B2526" s="27">
        <v>4</v>
      </c>
      <c r="C2526" s="383">
        <v>12</v>
      </c>
      <c r="D2526" s="20" t="s">
        <v>72</v>
      </c>
      <c r="E2526" s="153">
        <v>40368</v>
      </c>
      <c r="F2526" s="91"/>
      <c r="G2526" s="20">
        <v>4</v>
      </c>
      <c r="H2526" s="20">
        <v>12</v>
      </c>
      <c r="I2526" s="20">
        <v>12</v>
      </c>
      <c r="J2526" s="20">
        <v>12</v>
      </c>
      <c r="K2526" s="20">
        <v>0</v>
      </c>
      <c r="L2526" s="156">
        <v>40371</v>
      </c>
      <c r="M2526" s="92"/>
      <c r="N2526" s="20">
        <v>4</v>
      </c>
      <c r="O2526" s="20">
        <v>12</v>
      </c>
      <c r="P2526" s="20">
        <v>12</v>
      </c>
      <c r="Q2526" s="20">
        <v>0</v>
      </c>
      <c r="R2526" s="20">
        <v>12</v>
      </c>
      <c r="S2526" s="4">
        <v>0</v>
      </c>
      <c r="T2526" s="4">
        <v>0</v>
      </c>
      <c r="U2526" s="153">
        <v>40371</v>
      </c>
      <c r="V2526" s="283">
        <v>4</v>
      </c>
      <c r="W2526" s="20">
        <v>12</v>
      </c>
      <c r="X2526" s="437" t="str">
        <f t="shared" si="291"/>
        <v>OK</v>
      </c>
      <c r="Y2526" s="334">
        <f t="shared" si="295"/>
        <v>0</v>
      </c>
      <c r="Z2526" s="122" t="str">
        <f t="shared" si="293"/>
        <v>Credial - 2227</v>
      </c>
      <c r="AA2526" s="75">
        <v>40372</v>
      </c>
      <c r="AB2526" s="318"/>
      <c r="AC2526" s="147">
        <f t="shared" si="290"/>
        <v>4</v>
      </c>
      <c r="AD2526" s="20" t="str">
        <f t="shared" si="294"/>
        <v>OK</v>
      </c>
      <c r="AE2526" s="20"/>
      <c r="AF2526" s="20" t="e">
        <f>IF(#REF!="","",AA2526-#REF!)</f>
        <v>#REF!</v>
      </c>
      <c r="AG2526" s="97"/>
      <c r="AH2526" s="62"/>
      <c r="AI2526" s="289">
        <v>40404</v>
      </c>
      <c r="AJ2526" s="174" t="s">
        <v>106</v>
      </c>
    </row>
    <row r="2527" spans="1:36" s="32" customFormat="1" hidden="1" outlineLevel="1" x14ac:dyDescent="0.2">
      <c r="A2527" s="411" t="s">
        <v>115</v>
      </c>
      <c r="B2527" s="27">
        <v>5</v>
      </c>
      <c r="C2527" s="383">
        <v>53</v>
      </c>
      <c r="D2527" s="20" t="s">
        <v>73</v>
      </c>
      <c r="E2527" s="153">
        <v>40368</v>
      </c>
      <c r="F2527" s="91"/>
      <c r="G2527" s="20">
        <v>5</v>
      </c>
      <c r="H2527" s="20">
        <v>53</v>
      </c>
      <c r="I2527" s="20">
        <v>53</v>
      </c>
      <c r="J2527" s="20">
        <v>53</v>
      </c>
      <c r="K2527" s="20">
        <v>0</v>
      </c>
      <c r="L2527" s="156">
        <v>40371</v>
      </c>
      <c r="M2527" s="92"/>
      <c r="N2527" s="20">
        <v>5</v>
      </c>
      <c r="O2527" s="20">
        <v>53</v>
      </c>
      <c r="P2527" s="20">
        <v>53</v>
      </c>
      <c r="Q2527" s="20">
        <v>0</v>
      </c>
      <c r="R2527" s="20">
        <v>53</v>
      </c>
      <c r="S2527" s="4">
        <v>0</v>
      </c>
      <c r="T2527" s="4">
        <v>0</v>
      </c>
      <c r="U2527" s="153">
        <v>40371</v>
      </c>
      <c r="V2527" s="283">
        <v>5</v>
      </c>
      <c r="W2527" s="20">
        <v>53</v>
      </c>
      <c r="X2527" s="437" t="str">
        <f t="shared" si="291"/>
        <v>OK</v>
      </c>
      <c r="Y2527" s="334">
        <f t="shared" si="295"/>
        <v>0</v>
      </c>
      <c r="Z2527" s="122" t="str">
        <f t="shared" si="293"/>
        <v>Ikea - 2228</v>
      </c>
      <c r="AA2527" s="75">
        <v>40372</v>
      </c>
      <c r="AB2527" s="318"/>
      <c r="AC2527" s="147">
        <f t="shared" ref="AC2527:AC2558" si="296">DAYS360(E2527,AA2527)</f>
        <v>4</v>
      </c>
      <c r="AD2527" s="20" t="str">
        <f t="shared" si="294"/>
        <v>OK</v>
      </c>
      <c r="AE2527" s="20"/>
      <c r="AF2527" s="20" t="e">
        <f>IF(#REF!="","",AA2527-#REF!)</f>
        <v>#REF!</v>
      </c>
      <c r="AG2527" s="97"/>
      <c r="AH2527" s="62"/>
      <c r="AI2527" s="289">
        <v>40405</v>
      </c>
      <c r="AJ2527" s="174" t="s">
        <v>106</v>
      </c>
    </row>
    <row r="2528" spans="1:36" s="32" customFormat="1" hidden="1" outlineLevel="1" x14ac:dyDescent="0.2">
      <c r="A2528" s="411" t="s">
        <v>115</v>
      </c>
      <c r="B2528" s="27">
        <v>6</v>
      </c>
      <c r="C2528" s="383">
        <v>3</v>
      </c>
      <c r="D2528" s="20" t="s">
        <v>79</v>
      </c>
      <c r="E2528" s="153">
        <v>40368</v>
      </c>
      <c r="F2528" s="91"/>
      <c r="G2528" s="20">
        <v>6</v>
      </c>
      <c r="H2528" s="20">
        <v>3</v>
      </c>
      <c r="I2528" s="20">
        <v>3</v>
      </c>
      <c r="J2528" s="20">
        <v>3</v>
      </c>
      <c r="K2528" s="20">
        <v>0</v>
      </c>
      <c r="L2528" s="156">
        <v>40371</v>
      </c>
      <c r="M2528" s="92"/>
      <c r="N2528" s="20">
        <v>6</v>
      </c>
      <c r="O2528" s="20">
        <v>3</v>
      </c>
      <c r="P2528" s="20">
        <v>3</v>
      </c>
      <c r="Q2528" s="20">
        <v>0</v>
      </c>
      <c r="R2528" s="20">
        <v>3</v>
      </c>
      <c r="S2528" s="4">
        <v>0</v>
      </c>
      <c r="T2528" s="4">
        <v>0</v>
      </c>
      <c r="U2528" s="153">
        <v>40371</v>
      </c>
      <c r="V2528" s="283">
        <v>6</v>
      </c>
      <c r="W2528" s="20">
        <v>3</v>
      </c>
      <c r="X2528" s="437" t="str">
        <f t="shared" si="291"/>
        <v>OK</v>
      </c>
      <c r="Y2528" s="334">
        <f t="shared" si="295"/>
        <v>0</v>
      </c>
      <c r="Z2528" s="122" t="str">
        <f t="shared" si="293"/>
        <v>Moviflor - 2229</v>
      </c>
      <c r="AA2528" s="75">
        <v>40372</v>
      </c>
      <c r="AB2528" s="318"/>
      <c r="AC2528" s="147">
        <f t="shared" si="296"/>
        <v>4</v>
      </c>
      <c r="AD2528" s="20" t="str">
        <f t="shared" si="294"/>
        <v>OK</v>
      </c>
      <c r="AE2528" s="20"/>
      <c r="AF2528" s="20" t="e">
        <f>IF(#REF!="","",AA2528-#REF!)</f>
        <v>#REF!</v>
      </c>
      <c r="AG2528" s="97"/>
      <c r="AH2528" s="62"/>
      <c r="AI2528" s="289">
        <v>40406</v>
      </c>
      <c r="AJ2528" s="174" t="s">
        <v>106</v>
      </c>
    </row>
    <row r="2529" spans="1:36" s="32" customFormat="1" hidden="1" outlineLevel="1" x14ac:dyDescent="0.2">
      <c r="A2529" s="411" t="s">
        <v>115</v>
      </c>
      <c r="B2529" s="27">
        <v>7</v>
      </c>
      <c r="C2529" s="383">
        <v>101</v>
      </c>
      <c r="D2529" s="20" t="s">
        <v>74</v>
      </c>
      <c r="E2529" s="153">
        <v>40368</v>
      </c>
      <c r="F2529" s="91"/>
      <c r="G2529" s="20">
        <v>7</v>
      </c>
      <c r="H2529" s="20">
        <v>101</v>
      </c>
      <c r="I2529" s="20">
        <v>101</v>
      </c>
      <c r="J2529" s="20">
        <v>101</v>
      </c>
      <c r="K2529" s="20">
        <v>0</v>
      </c>
      <c r="L2529" s="156">
        <v>40371</v>
      </c>
      <c r="M2529" s="92"/>
      <c r="N2529" s="20">
        <v>7</v>
      </c>
      <c r="O2529" s="20">
        <v>101</v>
      </c>
      <c r="P2529" s="20">
        <v>101</v>
      </c>
      <c r="Q2529" s="20">
        <v>0</v>
      </c>
      <c r="R2529" s="20">
        <v>101</v>
      </c>
      <c r="S2529" s="4">
        <v>0</v>
      </c>
      <c r="T2529" s="4">
        <v>0</v>
      </c>
      <c r="U2529" s="153">
        <v>40371</v>
      </c>
      <c r="V2529" s="283">
        <v>7</v>
      </c>
      <c r="W2529" s="20">
        <v>101</v>
      </c>
      <c r="X2529" s="437" t="str">
        <f t="shared" si="291"/>
        <v>OK</v>
      </c>
      <c r="Y2529" s="334">
        <f t="shared" si="295"/>
        <v>0</v>
      </c>
      <c r="Z2529" s="122" t="str">
        <f t="shared" si="293"/>
        <v>Conforama - 2230</v>
      </c>
      <c r="AA2529" s="75">
        <v>40372</v>
      </c>
      <c r="AB2529" s="318"/>
      <c r="AC2529" s="147">
        <f t="shared" si="296"/>
        <v>4</v>
      </c>
      <c r="AD2529" s="20" t="str">
        <f t="shared" si="294"/>
        <v>OK</v>
      </c>
      <c r="AE2529" s="20"/>
      <c r="AF2529" s="20" t="e">
        <f>IF(#REF!="","",AA2529-#REF!)</f>
        <v>#REF!</v>
      </c>
      <c r="AG2529" s="97"/>
      <c r="AH2529" s="62"/>
      <c r="AI2529" s="289">
        <v>40407</v>
      </c>
      <c r="AJ2529" s="174" t="s">
        <v>106</v>
      </c>
    </row>
    <row r="2530" spans="1:36" s="32" customFormat="1" hidden="1" outlineLevel="1" x14ac:dyDescent="0.2">
      <c r="A2530" s="411" t="s">
        <v>115</v>
      </c>
      <c r="B2530" s="27">
        <v>8</v>
      </c>
      <c r="C2530" s="383">
        <v>4</v>
      </c>
      <c r="D2530" s="20" t="s">
        <v>75</v>
      </c>
      <c r="E2530" s="153">
        <v>40368</v>
      </c>
      <c r="F2530" s="91"/>
      <c r="G2530" s="20">
        <v>8</v>
      </c>
      <c r="H2530" s="20">
        <v>4</v>
      </c>
      <c r="I2530" s="20">
        <v>4</v>
      </c>
      <c r="J2530" s="20">
        <v>4</v>
      </c>
      <c r="K2530" s="20">
        <v>0</v>
      </c>
      <c r="L2530" s="156">
        <v>40371</v>
      </c>
      <c r="M2530" s="92"/>
      <c r="N2530" s="20">
        <v>8</v>
      </c>
      <c r="O2530" s="20">
        <v>4</v>
      </c>
      <c r="P2530" s="20">
        <v>4</v>
      </c>
      <c r="Q2530" s="20">
        <v>0</v>
      </c>
      <c r="R2530" s="20">
        <v>4</v>
      </c>
      <c r="S2530" s="4">
        <v>0</v>
      </c>
      <c r="T2530" s="4">
        <v>0</v>
      </c>
      <c r="U2530" s="153">
        <v>40371</v>
      </c>
      <c r="V2530" s="283">
        <v>8</v>
      </c>
      <c r="W2530" s="20">
        <v>4</v>
      </c>
      <c r="X2530" s="437" t="str">
        <f t="shared" si="291"/>
        <v>OK</v>
      </c>
      <c r="Y2530" s="334">
        <f t="shared" si="295"/>
        <v>0</v>
      </c>
      <c r="Z2530" s="122" t="str">
        <f t="shared" si="293"/>
        <v>Euronics - 2231</v>
      </c>
      <c r="AA2530" s="75">
        <v>40372</v>
      </c>
      <c r="AB2530" s="318"/>
      <c r="AC2530" s="147">
        <f t="shared" si="296"/>
        <v>4</v>
      </c>
      <c r="AD2530" s="20" t="str">
        <f t="shared" si="294"/>
        <v>OK</v>
      </c>
      <c r="AE2530" s="20"/>
      <c r="AF2530" s="20" t="e">
        <f>IF(#REF!="","",AA2530-#REF!)</f>
        <v>#REF!</v>
      </c>
      <c r="AG2530" s="97"/>
      <c r="AH2530" s="62"/>
      <c r="AI2530" s="289">
        <v>40408</v>
      </c>
      <c r="AJ2530" s="174" t="s">
        <v>106</v>
      </c>
    </row>
    <row r="2531" spans="1:36" s="32" customFormat="1" hidden="1" outlineLevel="1" x14ac:dyDescent="0.2">
      <c r="A2531" s="411" t="s">
        <v>115</v>
      </c>
      <c r="B2531" s="27">
        <v>9</v>
      </c>
      <c r="C2531" s="383">
        <v>5</v>
      </c>
      <c r="D2531" s="20" t="s">
        <v>76</v>
      </c>
      <c r="E2531" s="153">
        <v>40368</v>
      </c>
      <c r="F2531" s="91"/>
      <c r="G2531" s="20">
        <v>9</v>
      </c>
      <c r="H2531" s="20">
        <v>5</v>
      </c>
      <c r="I2531" s="20">
        <v>5</v>
      </c>
      <c r="J2531" s="20">
        <v>5</v>
      </c>
      <c r="K2531" s="20">
        <v>0</v>
      </c>
      <c r="L2531" s="156">
        <v>40371</v>
      </c>
      <c r="M2531" s="92"/>
      <c r="N2531" s="20">
        <v>9</v>
      </c>
      <c r="O2531" s="20">
        <v>5</v>
      </c>
      <c r="P2531" s="20">
        <v>5</v>
      </c>
      <c r="Q2531" s="20">
        <v>0</v>
      </c>
      <c r="R2531" s="20">
        <v>5</v>
      </c>
      <c r="S2531" s="4">
        <v>0</v>
      </c>
      <c r="T2531" s="4">
        <v>0</v>
      </c>
      <c r="U2531" s="153">
        <v>40371</v>
      </c>
      <c r="V2531" s="283">
        <v>9</v>
      </c>
      <c r="W2531" s="20">
        <v>5</v>
      </c>
      <c r="X2531" s="437" t="str">
        <f t="shared" si="291"/>
        <v>OK</v>
      </c>
      <c r="Y2531" s="334">
        <f t="shared" si="295"/>
        <v>0</v>
      </c>
      <c r="Z2531" s="122" t="str">
        <f t="shared" si="293"/>
        <v>Tien 21 - 2232</v>
      </c>
      <c r="AA2531" s="75">
        <v>40372</v>
      </c>
      <c r="AB2531" s="318"/>
      <c r="AC2531" s="147">
        <f t="shared" si="296"/>
        <v>4</v>
      </c>
      <c r="AD2531" s="20" t="str">
        <f t="shared" si="294"/>
        <v>OK</v>
      </c>
      <c r="AE2531" s="20"/>
      <c r="AF2531" s="20" t="e">
        <f>IF(#REF!="","",AA2531-#REF!)</f>
        <v>#REF!</v>
      </c>
      <c r="AG2531" s="97"/>
      <c r="AH2531" s="62"/>
      <c r="AI2531" s="289">
        <v>40409</v>
      </c>
      <c r="AJ2531" s="174" t="s">
        <v>106</v>
      </c>
    </row>
    <row r="2532" spans="1:36" s="32" customFormat="1" hidden="1" outlineLevel="1" x14ac:dyDescent="0.2">
      <c r="A2532" s="411" t="s">
        <v>115</v>
      </c>
      <c r="B2532" s="29">
        <v>10</v>
      </c>
      <c r="C2532" s="404">
        <v>2</v>
      </c>
      <c r="D2532" s="21" t="s">
        <v>77</v>
      </c>
      <c r="E2532" s="153">
        <v>40368</v>
      </c>
      <c r="F2532" s="91"/>
      <c r="G2532" s="21">
        <v>10</v>
      </c>
      <c r="H2532" s="21">
        <v>2</v>
      </c>
      <c r="I2532" s="21">
        <v>2</v>
      </c>
      <c r="J2532" s="21">
        <v>2</v>
      </c>
      <c r="K2532" s="21">
        <v>0</v>
      </c>
      <c r="L2532" s="157">
        <v>40371</v>
      </c>
      <c r="M2532" s="92"/>
      <c r="N2532" s="21">
        <v>10</v>
      </c>
      <c r="O2532" s="21">
        <v>2</v>
      </c>
      <c r="P2532" s="21">
        <v>2</v>
      </c>
      <c r="Q2532" s="21">
        <v>0</v>
      </c>
      <c r="R2532" s="21">
        <v>2</v>
      </c>
      <c r="S2532" s="14">
        <v>0</v>
      </c>
      <c r="T2532" s="14">
        <v>0</v>
      </c>
      <c r="U2532" s="153">
        <v>40371</v>
      </c>
      <c r="V2532" s="284">
        <v>10</v>
      </c>
      <c r="W2532" s="21">
        <v>2</v>
      </c>
      <c r="X2532" s="437" t="str">
        <f t="shared" si="291"/>
        <v>OK</v>
      </c>
      <c r="Y2532" s="334">
        <f t="shared" si="295"/>
        <v>0</v>
      </c>
      <c r="Z2532" s="21" t="str">
        <f t="shared" si="293"/>
        <v>Confort - 2233</v>
      </c>
      <c r="AA2532" s="75">
        <v>40372</v>
      </c>
      <c r="AB2532" s="319"/>
      <c r="AC2532" s="147">
        <f t="shared" si="296"/>
        <v>4</v>
      </c>
      <c r="AD2532" s="20" t="str">
        <f t="shared" si="294"/>
        <v>OK</v>
      </c>
      <c r="AE2532" s="20"/>
      <c r="AF2532" s="20" t="e">
        <f>IF(#REF!="","",AA2532-#REF!)</f>
        <v>#REF!</v>
      </c>
      <c r="AG2532" s="97"/>
      <c r="AH2532" s="62"/>
      <c r="AI2532" s="289">
        <v>40410</v>
      </c>
      <c r="AJ2532" s="174" t="s">
        <v>106</v>
      </c>
    </row>
    <row r="2533" spans="1:36" s="32" customFormat="1" hidden="1" outlineLevel="1" x14ac:dyDescent="0.2">
      <c r="A2533" s="411" t="s">
        <v>115</v>
      </c>
      <c r="B2533" s="27">
        <v>1</v>
      </c>
      <c r="C2533" s="383">
        <v>54</v>
      </c>
      <c r="D2533" s="20" t="s">
        <v>67</v>
      </c>
      <c r="E2533" s="153">
        <v>40375</v>
      </c>
      <c r="F2533" s="91"/>
      <c r="G2533" s="19">
        <v>1</v>
      </c>
      <c r="H2533" s="20">
        <v>54</v>
      </c>
      <c r="I2533" s="20">
        <v>54</v>
      </c>
      <c r="J2533" s="20">
        <v>54</v>
      </c>
      <c r="K2533" s="20">
        <v>0</v>
      </c>
      <c r="L2533" s="156">
        <v>40378</v>
      </c>
      <c r="M2533" s="92"/>
      <c r="N2533" s="19">
        <v>1</v>
      </c>
      <c r="O2533" s="20">
        <v>54</v>
      </c>
      <c r="P2533" s="20">
        <v>54</v>
      </c>
      <c r="Q2533" s="20">
        <v>0</v>
      </c>
      <c r="R2533" s="20">
        <v>54</v>
      </c>
      <c r="S2533" s="4">
        <v>0</v>
      </c>
      <c r="T2533" s="4">
        <v>0</v>
      </c>
      <c r="U2533" s="153">
        <v>40378</v>
      </c>
      <c r="V2533" s="283">
        <v>1</v>
      </c>
      <c r="W2533" s="20">
        <v>54</v>
      </c>
      <c r="X2533" s="437" t="str">
        <f t="shared" si="291"/>
        <v>OK</v>
      </c>
      <c r="Y2533" s="334">
        <f t="shared" si="295"/>
        <v>0</v>
      </c>
      <c r="Z2533" s="122" t="str">
        <f t="shared" si="293"/>
        <v>White - 2213</v>
      </c>
      <c r="AA2533" s="75">
        <v>40380</v>
      </c>
      <c r="AB2533" s="317">
        <f>+SUM(W2533:W2542)</f>
        <v>458</v>
      </c>
      <c r="AC2533" s="147">
        <f t="shared" si="296"/>
        <v>5</v>
      </c>
      <c r="AD2533" s="20" t="str">
        <f t="shared" ref="AD2533:AD2542" si="297">IF(AA2533&gt;0,"OK","Pendente")</f>
        <v>OK</v>
      </c>
      <c r="AE2533" s="20"/>
      <c r="AF2533" s="20" t="e">
        <f>IF(#REF!="","",AA2533-#REF!)</f>
        <v>#REF!</v>
      </c>
      <c r="AG2533" s="97"/>
      <c r="AH2533" s="62"/>
      <c r="AI2533" s="289">
        <v>40411</v>
      </c>
      <c r="AJ2533" s="174" t="s">
        <v>106</v>
      </c>
    </row>
    <row r="2534" spans="1:36" s="32" customFormat="1" hidden="1" outlineLevel="1" x14ac:dyDescent="0.2">
      <c r="A2534" s="411" t="s">
        <v>115</v>
      </c>
      <c r="B2534" s="27">
        <v>2</v>
      </c>
      <c r="C2534" s="383">
        <v>10</v>
      </c>
      <c r="D2534" s="20" t="s">
        <v>68</v>
      </c>
      <c r="E2534" s="153">
        <v>40375</v>
      </c>
      <c r="F2534" s="91"/>
      <c r="G2534" s="19">
        <v>2</v>
      </c>
      <c r="H2534" s="20">
        <v>10</v>
      </c>
      <c r="I2534" s="20">
        <v>10</v>
      </c>
      <c r="J2534" s="20">
        <v>10</v>
      </c>
      <c r="K2534" s="20">
        <v>0</v>
      </c>
      <c r="L2534" s="156">
        <v>40378</v>
      </c>
      <c r="M2534" s="92"/>
      <c r="N2534" s="19">
        <v>2</v>
      </c>
      <c r="O2534" s="20">
        <v>10</v>
      </c>
      <c r="P2534" s="20">
        <v>10</v>
      </c>
      <c r="Q2534" s="20">
        <v>0</v>
      </c>
      <c r="R2534" s="20">
        <v>10</v>
      </c>
      <c r="S2534" s="4">
        <v>0</v>
      </c>
      <c r="T2534" s="4">
        <v>0</v>
      </c>
      <c r="U2534" s="153">
        <v>40378</v>
      </c>
      <c r="V2534" s="283">
        <v>2</v>
      </c>
      <c r="W2534" s="20">
        <v>10</v>
      </c>
      <c r="X2534" s="437" t="str">
        <f t="shared" si="291"/>
        <v>OK</v>
      </c>
      <c r="Y2534" s="334">
        <f t="shared" si="295"/>
        <v>0</v>
      </c>
      <c r="Z2534" s="122" t="str">
        <f t="shared" si="293"/>
        <v>Green - 2214</v>
      </c>
      <c r="AA2534" s="75">
        <v>40380</v>
      </c>
      <c r="AB2534" s="318"/>
      <c r="AC2534" s="147">
        <f t="shared" si="296"/>
        <v>5</v>
      </c>
      <c r="AD2534" s="20" t="str">
        <f t="shared" si="297"/>
        <v>OK</v>
      </c>
      <c r="AE2534" s="20"/>
      <c r="AF2534" s="20" t="e">
        <f>IF(#REF!="","",AA2534-#REF!)</f>
        <v>#REF!</v>
      </c>
      <c r="AG2534" s="97"/>
      <c r="AH2534" s="62"/>
      <c r="AI2534" s="289">
        <v>40412</v>
      </c>
      <c r="AJ2534" s="174" t="s">
        <v>106</v>
      </c>
    </row>
    <row r="2535" spans="1:36" s="32" customFormat="1" hidden="1" outlineLevel="1" x14ac:dyDescent="0.2">
      <c r="A2535" s="411" t="s">
        <v>115</v>
      </c>
      <c r="B2535" s="27">
        <v>3</v>
      </c>
      <c r="C2535" s="383">
        <v>9</v>
      </c>
      <c r="D2535" s="20" t="s">
        <v>69</v>
      </c>
      <c r="E2535" s="153">
        <v>40375</v>
      </c>
      <c r="F2535" s="91"/>
      <c r="G2535" s="19">
        <v>3</v>
      </c>
      <c r="H2535" s="20">
        <v>9</v>
      </c>
      <c r="I2535" s="20">
        <v>9</v>
      </c>
      <c r="J2535" s="20">
        <v>9</v>
      </c>
      <c r="K2535" s="20">
        <v>0</v>
      </c>
      <c r="L2535" s="156">
        <v>40378</v>
      </c>
      <c r="M2535" s="92"/>
      <c r="N2535" s="19">
        <v>3</v>
      </c>
      <c r="O2535" s="20">
        <v>9</v>
      </c>
      <c r="P2535" s="20">
        <v>9</v>
      </c>
      <c r="Q2535" s="20">
        <v>0</v>
      </c>
      <c r="R2535" s="20">
        <v>9</v>
      </c>
      <c r="S2535" s="4">
        <v>0</v>
      </c>
      <c r="T2535" s="4">
        <v>0</v>
      </c>
      <c r="U2535" s="153">
        <v>40378</v>
      </c>
      <c r="V2535" s="283">
        <v>3</v>
      </c>
      <c r="W2535" s="20">
        <v>9</v>
      </c>
      <c r="X2535" s="437" t="str">
        <f t="shared" si="291"/>
        <v>OK</v>
      </c>
      <c r="Y2535" s="334">
        <f t="shared" si="295"/>
        <v>0</v>
      </c>
      <c r="Z2535" s="122" t="str">
        <f t="shared" si="293"/>
        <v>Black - 2215</v>
      </c>
      <c r="AA2535" s="75">
        <v>40380</v>
      </c>
      <c r="AB2535" s="318"/>
      <c r="AC2535" s="147">
        <f t="shared" si="296"/>
        <v>5</v>
      </c>
      <c r="AD2535" s="20" t="str">
        <f t="shared" si="297"/>
        <v>OK</v>
      </c>
      <c r="AE2535" s="20"/>
      <c r="AF2535" s="20" t="e">
        <f>IF(#REF!="","",AA2535-#REF!)</f>
        <v>#REF!</v>
      </c>
      <c r="AG2535" s="97"/>
      <c r="AH2535" s="62"/>
      <c r="AI2535" s="289">
        <v>40413</v>
      </c>
      <c r="AJ2535" s="174" t="s">
        <v>106</v>
      </c>
    </row>
    <row r="2536" spans="1:36" s="32" customFormat="1" hidden="1" outlineLevel="1" x14ac:dyDescent="0.2">
      <c r="A2536" s="411" t="s">
        <v>115</v>
      </c>
      <c r="B2536" s="27">
        <v>4</v>
      </c>
      <c r="C2536" s="383">
        <v>21</v>
      </c>
      <c r="D2536" s="20" t="s">
        <v>72</v>
      </c>
      <c r="E2536" s="153">
        <v>40375</v>
      </c>
      <c r="F2536" s="91"/>
      <c r="G2536" s="19">
        <v>4</v>
      </c>
      <c r="H2536" s="20">
        <v>21</v>
      </c>
      <c r="I2536" s="20">
        <v>21</v>
      </c>
      <c r="J2536" s="20">
        <v>21</v>
      </c>
      <c r="K2536" s="20">
        <v>0</v>
      </c>
      <c r="L2536" s="156">
        <v>40378</v>
      </c>
      <c r="M2536" s="92"/>
      <c r="N2536" s="19">
        <v>4</v>
      </c>
      <c r="O2536" s="20">
        <v>21</v>
      </c>
      <c r="P2536" s="20">
        <v>21</v>
      </c>
      <c r="Q2536" s="20">
        <v>0</v>
      </c>
      <c r="R2536" s="20">
        <v>21</v>
      </c>
      <c r="S2536" s="4">
        <v>0</v>
      </c>
      <c r="T2536" s="4">
        <v>0</v>
      </c>
      <c r="U2536" s="153">
        <v>40378</v>
      </c>
      <c r="V2536" s="283">
        <v>4</v>
      </c>
      <c r="W2536" s="20">
        <v>21</v>
      </c>
      <c r="X2536" s="437" t="str">
        <f t="shared" ref="X2536:X2567" si="298">IF(C2536=W2536,"OK",IF(W2536=R2536,"ERRO",IF(W2536="","KO",IF(W2536=J2536,"ERRO"))))</f>
        <v>OK</v>
      </c>
      <c r="Y2536" s="334">
        <f t="shared" si="295"/>
        <v>0</v>
      </c>
      <c r="Z2536" s="122" t="str">
        <f t="shared" si="293"/>
        <v>Credial - 2227</v>
      </c>
      <c r="AA2536" s="75">
        <v>40380</v>
      </c>
      <c r="AB2536" s="318"/>
      <c r="AC2536" s="147">
        <f t="shared" si="296"/>
        <v>5</v>
      </c>
      <c r="AD2536" s="20" t="str">
        <f t="shared" si="297"/>
        <v>OK</v>
      </c>
      <c r="AE2536" s="20"/>
      <c r="AF2536" s="20" t="e">
        <f>IF(#REF!="","",AA2536-#REF!)</f>
        <v>#REF!</v>
      </c>
      <c r="AG2536" s="97"/>
      <c r="AH2536" s="62"/>
      <c r="AI2536" s="289">
        <v>40414</v>
      </c>
      <c r="AJ2536" s="174" t="s">
        <v>106</v>
      </c>
    </row>
    <row r="2537" spans="1:36" s="32" customFormat="1" hidden="1" outlineLevel="1" x14ac:dyDescent="0.2">
      <c r="A2537" s="411" t="s">
        <v>115</v>
      </c>
      <c r="B2537" s="27">
        <v>5</v>
      </c>
      <c r="C2537" s="383">
        <v>256</v>
      </c>
      <c r="D2537" s="20" t="s">
        <v>73</v>
      </c>
      <c r="E2537" s="153">
        <v>40375</v>
      </c>
      <c r="F2537" s="91"/>
      <c r="G2537" s="19">
        <v>5</v>
      </c>
      <c r="H2537" s="20">
        <v>256</v>
      </c>
      <c r="I2537" s="20">
        <v>256</v>
      </c>
      <c r="J2537" s="20">
        <v>256</v>
      </c>
      <c r="K2537" s="20">
        <v>0</v>
      </c>
      <c r="L2537" s="156">
        <v>40378</v>
      </c>
      <c r="M2537" s="92"/>
      <c r="N2537" s="19">
        <v>5</v>
      </c>
      <c r="O2537" s="20">
        <v>256</v>
      </c>
      <c r="P2537" s="20">
        <v>256</v>
      </c>
      <c r="Q2537" s="20">
        <v>0</v>
      </c>
      <c r="R2537" s="20">
        <v>256</v>
      </c>
      <c r="S2537" s="4">
        <v>0</v>
      </c>
      <c r="T2537" s="4">
        <v>0</v>
      </c>
      <c r="U2537" s="153">
        <v>40378</v>
      </c>
      <c r="V2537" s="283">
        <v>5</v>
      </c>
      <c r="W2537" s="20">
        <v>256</v>
      </c>
      <c r="X2537" s="437" t="str">
        <f t="shared" si="298"/>
        <v>OK</v>
      </c>
      <c r="Y2537" s="334">
        <f t="shared" si="295"/>
        <v>0</v>
      </c>
      <c r="Z2537" s="122" t="str">
        <f t="shared" si="293"/>
        <v>Ikea - 2228</v>
      </c>
      <c r="AA2537" s="75">
        <v>40380</v>
      </c>
      <c r="AB2537" s="318"/>
      <c r="AC2537" s="147">
        <f t="shared" si="296"/>
        <v>5</v>
      </c>
      <c r="AD2537" s="20" t="str">
        <f t="shared" si="297"/>
        <v>OK</v>
      </c>
      <c r="AE2537" s="20"/>
      <c r="AF2537" s="20" t="e">
        <f>IF(#REF!="","",AA2537-#REF!)</f>
        <v>#REF!</v>
      </c>
      <c r="AG2537" s="97"/>
      <c r="AH2537" s="62"/>
      <c r="AI2537" s="289">
        <v>40415</v>
      </c>
      <c r="AJ2537" s="174" t="s">
        <v>106</v>
      </c>
    </row>
    <row r="2538" spans="1:36" s="32" customFormat="1" hidden="1" outlineLevel="1" x14ac:dyDescent="0.2">
      <c r="A2538" s="411" t="s">
        <v>115</v>
      </c>
      <c r="B2538" s="27">
        <v>6</v>
      </c>
      <c r="C2538" s="383">
        <v>3</v>
      </c>
      <c r="D2538" s="20" t="s">
        <v>79</v>
      </c>
      <c r="E2538" s="153">
        <v>40375</v>
      </c>
      <c r="F2538" s="91"/>
      <c r="G2538" s="19">
        <v>6</v>
      </c>
      <c r="H2538" s="20">
        <v>3</v>
      </c>
      <c r="I2538" s="20">
        <v>3</v>
      </c>
      <c r="J2538" s="20">
        <v>3</v>
      </c>
      <c r="K2538" s="20">
        <v>0</v>
      </c>
      <c r="L2538" s="156">
        <v>40378</v>
      </c>
      <c r="M2538" s="92"/>
      <c r="N2538" s="19">
        <v>6</v>
      </c>
      <c r="O2538" s="20">
        <v>3</v>
      </c>
      <c r="P2538" s="20">
        <v>3</v>
      </c>
      <c r="Q2538" s="20">
        <v>0</v>
      </c>
      <c r="R2538" s="20">
        <v>3</v>
      </c>
      <c r="S2538" s="4">
        <v>0</v>
      </c>
      <c r="T2538" s="4">
        <v>0</v>
      </c>
      <c r="U2538" s="153">
        <v>40378</v>
      </c>
      <c r="V2538" s="283">
        <v>6</v>
      </c>
      <c r="W2538" s="20">
        <v>3</v>
      </c>
      <c r="X2538" s="437" t="str">
        <f t="shared" si="298"/>
        <v>OK</v>
      </c>
      <c r="Y2538" s="334">
        <f t="shared" si="295"/>
        <v>0</v>
      </c>
      <c r="Z2538" s="122" t="str">
        <f t="shared" si="293"/>
        <v>Moviflor - 2229</v>
      </c>
      <c r="AA2538" s="75">
        <v>40380</v>
      </c>
      <c r="AB2538" s="318"/>
      <c r="AC2538" s="147">
        <f t="shared" si="296"/>
        <v>5</v>
      </c>
      <c r="AD2538" s="20" t="str">
        <f t="shared" si="297"/>
        <v>OK</v>
      </c>
      <c r="AE2538" s="20"/>
      <c r="AF2538" s="20" t="e">
        <f>IF(#REF!="","",AA2538-#REF!)</f>
        <v>#REF!</v>
      </c>
      <c r="AG2538" s="97"/>
      <c r="AH2538" s="62"/>
      <c r="AI2538" s="289">
        <v>40416</v>
      </c>
      <c r="AJ2538" s="174" t="s">
        <v>106</v>
      </c>
    </row>
    <row r="2539" spans="1:36" s="32" customFormat="1" hidden="1" outlineLevel="1" x14ac:dyDescent="0.2">
      <c r="A2539" s="411" t="s">
        <v>115</v>
      </c>
      <c r="B2539" s="27">
        <v>7</v>
      </c>
      <c r="C2539" s="383">
        <v>82</v>
      </c>
      <c r="D2539" s="20" t="s">
        <v>74</v>
      </c>
      <c r="E2539" s="153">
        <v>40375</v>
      </c>
      <c r="F2539" s="91"/>
      <c r="G2539" s="19">
        <v>7</v>
      </c>
      <c r="H2539" s="20">
        <v>82</v>
      </c>
      <c r="I2539" s="20">
        <v>82</v>
      </c>
      <c r="J2539" s="20">
        <v>82</v>
      </c>
      <c r="K2539" s="20">
        <v>0</v>
      </c>
      <c r="L2539" s="156">
        <v>40378</v>
      </c>
      <c r="M2539" s="92"/>
      <c r="N2539" s="19">
        <v>7</v>
      </c>
      <c r="O2539" s="20">
        <v>82</v>
      </c>
      <c r="P2539" s="20">
        <v>82</v>
      </c>
      <c r="Q2539" s="20">
        <v>0</v>
      </c>
      <c r="R2539" s="20">
        <v>82</v>
      </c>
      <c r="S2539" s="4">
        <v>0</v>
      </c>
      <c r="T2539" s="4">
        <v>0</v>
      </c>
      <c r="U2539" s="153">
        <v>40378</v>
      </c>
      <c r="V2539" s="283">
        <v>7</v>
      </c>
      <c r="W2539" s="20">
        <v>82</v>
      </c>
      <c r="X2539" s="437" t="str">
        <f t="shared" si="298"/>
        <v>OK</v>
      </c>
      <c r="Y2539" s="334">
        <f t="shared" si="295"/>
        <v>0</v>
      </c>
      <c r="Z2539" s="122" t="str">
        <f t="shared" si="293"/>
        <v>Conforama - 2230</v>
      </c>
      <c r="AA2539" s="75">
        <v>40380</v>
      </c>
      <c r="AB2539" s="318"/>
      <c r="AC2539" s="147">
        <f t="shared" si="296"/>
        <v>5</v>
      </c>
      <c r="AD2539" s="20" t="str">
        <f t="shared" si="297"/>
        <v>OK</v>
      </c>
      <c r="AE2539" s="20"/>
      <c r="AF2539" s="20" t="e">
        <f>IF(#REF!="","",AA2539-#REF!)</f>
        <v>#REF!</v>
      </c>
      <c r="AG2539" s="97"/>
      <c r="AH2539" s="62"/>
      <c r="AI2539" s="289">
        <v>40417</v>
      </c>
      <c r="AJ2539" s="174" t="s">
        <v>106</v>
      </c>
    </row>
    <row r="2540" spans="1:36" s="32" customFormat="1" hidden="1" outlineLevel="1" x14ac:dyDescent="0.2">
      <c r="A2540" s="411" t="s">
        <v>115</v>
      </c>
      <c r="B2540" s="27">
        <v>8</v>
      </c>
      <c r="C2540" s="383">
        <v>14</v>
      </c>
      <c r="D2540" s="20" t="s">
        <v>75</v>
      </c>
      <c r="E2540" s="153">
        <v>40375</v>
      </c>
      <c r="F2540" s="91"/>
      <c r="G2540" s="19">
        <v>8</v>
      </c>
      <c r="H2540" s="20">
        <v>14</v>
      </c>
      <c r="I2540" s="20">
        <v>14</v>
      </c>
      <c r="J2540" s="20">
        <v>14</v>
      </c>
      <c r="K2540" s="20">
        <v>0</v>
      </c>
      <c r="L2540" s="156">
        <v>40378</v>
      </c>
      <c r="M2540" s="92"/>
      <c r="N2540" s="19">
        <v>8</v>
      </c>
      <c r="O2540" s="20">
        <v>14</v>
      </c>
      <c r="P2540" s="20">
        <v>14</v>
      </c>
      <c r="Q2540" s="20">
        <v>0</v>
      </c>
      <c r="R2540" s="20">
        <v>14</v>
      </c>
      <c r="S2540" s="4">
        <v>0</v>
      </c>
      <c r="T2540" s="4">
        <v>0</v>
      </c>
      <c r="U2540" s="153">
        <v>40378</v>
      </c>
      <c r="V2540" s="283">
        <v>8</v>
      </c>
      <c r="W2540" s="20">
        <v>14</v>
      </c>
      <c r="X2540" s="437" t="str">
        <f t="shared" si="298"/>
        <v>OK</v>
      </c>
      <c r="Y2540" s="334">
        <f t="shared" si="295"/>
        <v>0</v>
      </c>
      <c r="Z2540" s="122" t="str">
        <f t="shared" si="293"/>
        <v>Euronics - 2231</v>
      </c>
      <c r="AA2540" s="75">
        <v>40380</v>
      </c>
      <c r="AB2540" s="318"/>
      <c r="AC2540" s="147">
        <f t="shared" si="296"/>
        <v>5</v>
      </c>
      <c r="AD2540" s="20" t="str">
        <f t="shared" si="297"/>
        <v>OK</v>
      </c>
      <c r="AE2540" s="20"/>
      <c r="AF2540" s="20" t="e">
        <f>IF(#REF!="","",AA2540-#REF!)</f>
        <v>#REF!</v>
      </c>
      <c r="AG2540" s="97"/>
      <c r="AH2540" s="62"/>
      <c r="AI2540" s="289">
        <v>40418</v>
      </c>
      <c r="AJ2540" s="174" t="s">
        <v>106</v>
      </c>
    </row>
    <row r="2541" spans="1:36" s="32" customFormat="1" hidden="1" outlineLevel="1" x14ac:dyDescent="0.2">
      <c r="A2541" s="411" t="s">
        <v>115</v>
      </c>
      <c r="B2541" s="27">
        <v>9</v>
      </c>
      <c r="C2541" s="383">
        <v>5</v>
      </c>
      <c r="D2541" s="20" t="s">
        <v>76</v>
      </c>
      <c r="E2541" s="153">
        <v>40375</v>
      </c>
      <c r="F2541" s="91"/>
      <c r="G2541" s="19">
        <v>9</v>
      </c>
      <c r="H2541" s="20">
        <v>5</v>
      </c>
      <c r="I2541" s="20">
        <v>5</v>
      </c>
      <c r="J2541" s="20">
        <v>5</v>
      </c>
      <c r="K2541" s="20">
        <v>0</v>
      </c>
      <c r="L2541" s="156">
        <v>40378</v>
      </c>
      <c r="M2541" s="92"/>
      <c r="N2541" s="19">
        <v>9</v>
      </c>
      <c r="O2541" s="20">
        <v>5</v>
      </c>
      <c r="P2541" s="20">
        <v>5</v>
      </c>
      <c r="Q2541" s="20">
        <v>0</v>
      </c>
      <c r="R2541" s="20">
        <v>5</v>
      </c>
      <c r="S2541" s="4">
        <v>0</v>
      </c>
      <c r="T2541" s="4">
        <v>0</v>
      </c>
      <c r="U2541" s="153">
        <v>40378</v>
      </c>
      <c r="V2541" s="283">
        <v>9</v>
      </c>
      <c r="W2541" s="20">
        <v>5</v>
      </c>
      <c r="X2541" s="437" t="str">
        <f t="shared" si="298"/>
        <v>OK</v>
      </c>
      <c r="Y2541" s="334">
        <f t="shared" si="295"/>
        <v>0</v>
      </c>
      <c r="Z2541" s="122" t="str">
        <f t="shared" si="293"/>
        <v>Tien 21 - 2232</v>
      </c>
      <c r="AA2541" s="75">
        <v>40380</v>
      </c>
      <c r="AB2541" s="318"/>
      <c r="AC2541" s="147">
        <f t="shared" si="296"/>
        <v>5</v>
      </c>
      <c r="AD2541" s="20" t="str">
        <f t="shared" si="297"/>
        <v>OK</v>
      </c>
      <c r="AE2541" s="20"/>
      <c r="AF2541" s="20" t="e">
        <f>IF(#REF!="","",AA2541-#REF!)</f>
        <v>#REF!</v>
      </c>
      <c r="AG2541" s="97"/>
      <c r="AH2541" s="62"/>
      <c r="AI2541" s="289">
        <v>40419</v>
      </c>
      <c r="AJ2541" s="174" t="s">
        <v>106</v>
      </c>
    </row>
    <row r="2542" spans="1:36" s="32" customFormat="1" hidden="1" outlineLevel="1" x14ac:dyDescent="0.2">
      <c r="A2542" s="411" t="s">
        <v>115</v>
      </c>
      <c r="B2542" s="29">
        <v>10</v>
      </c>
      <c r="C2542" s="404">
        <v>4</v>
      </c>
      <c r="D2542" s="21" t="s">
        <v>77</v>
      </c>
      <c r="E2542" s="153">
        <v>40375</v>
      </c>
      <c r="F2542" s="91"/>
      <c r="G2542" s="22">
        <v>10</v>
      </c>
      <c r="H2542" s="21">
        <v>4</v>
      </c>
      <c r="I2542" s="21">
        <v>4</v>
      </c>
      <c r="J2542" s="21">
        <v>4</v>
      </c>
      <c r="K2542" s="21">
        <v>0</v>
      </c>
      <c r="L2542" s="157">
        <v>40378</v>
      </c>
      <c r="M2542" s="92"/>
      <c r="N2542" s="22">
        <v>10</v>
      </c>
      <c r="O2542" s="21">
        <v>4</v>
      </c>
      <c r="P2542" s="21">
        <v>4</v>
      </c>
      <c r="Q2542" s="21">
        <v>0</v>
      </c>
      <c r="R2542" s="21">
        <v>4</v>
      </c>
      <c r="S2542" s="14">
        <v>0</v>
      </c>
      <c r="T2542" s="14">
        <v>0</v>
      </c>
      <c r="U2542" s="153">
        <v>40378</v>
      </c>
      <c r="V2542" s="284">
        <v>10</v>
      </c>
      <c r="W2542" s="21">
        <v>4</v>
      </c>
      <c r="X2542" s="437" t="str">
        <f t="shared" si="298"/>
        <v>OK</v>
      </c>
      <c r="Y2542" s="334">
        <f t="shared" si="295"/>
        <v>0</v>
      </c>
      <c r="Z2542" s="21" t="str">
        <f t="shared" si="293"/>
        <v>Confort - 2233</v>
      </c>
      <c r="AA2542" s="75">
        <v>40380</v>
      </c>
      <c r="AB2542" s="319"/>
      <c r="AC2542" s="147">
        <f t="shared" si="296"/>
        <v>5</v>
      </c>
      <c r="AD2542" s="20" t="str">
        <f t="shared" si="297"/>
        <v>OK</v>
      </c>
      <c r="AE2542" s="20"/>
      <c r="AF2542" s="20" t="e">
        <f>IF(#REF!="","",AA2542-#REF!)</f>
        <v>#REF!</v>
      </c>
      <c r="AG2542" s="97"/>
      <c r="AH2542" s="62"/>
      <c r="AI2542" s="289">
        <v>40420</v>
      </c>
      <c r="AJ2542" s="174" t="s">
        <v>106</v>
      </c>
    </row>
    <row r="2543" spans="1:36" s="32" customFormat="1" hidden="1" outlineLevel="1" x14ac:dyDescent="0.2">
      <c r="A2543" s="411" t="s">
        <v>115</v>
      </c>
      <c r="B2543" s="27">
        <v>1</v>
      </c>
      <c r="C2543" s="383">
        <v>71</v>
      </c>
      <c r="D2543" s="20" t="s">
        <v>67</v>
      </c>
      <c r="E2543" s="153">
        <v>40382</v>
      </c>
      <c r="F2543" s="91"/>
      <c r="G2543" s="19">
        <v>1</v>
      </c>
      <c r="H2543" s="20">
        <v>71</v>
      </c>
      <c r="I2543" s="20">
        <v>71</v>
      </c>
      <c r="J2543" s="20">
        <v>71</v>
      </c>
      <c r="K2543" s="20">
        <v>0</v>
      </c>
      <c r="L2543" s="156">
        <v>40385</v>
      </c>
      <c r="M2543" s="92"/>
      <c r="N2543" s="19">
        <v>1</v>
      </c>
      <c r="O2543" s="20">
        <v>71</v>
      </c>
      <c r="P2543" s="20">
        <v>71</v>
      </c>
      <c r="Q2543" s="20">
        <v>0</v>
      </c>
      <c r="R2543" s="20">
        <v>71</v>
      </c>
      <c r="S2543" s="4">
        <v>0</v>
      </c>
      <c r="T2543" s="4">
        <v>0</v>
      </c>
      <c r="U2543" s="153">
        <v>40385</v>
      </c>
      <c r="V2543" s="283">
        <v>1</v>
      </c>
      <c r="W2543" s="20">
        <v>71</v>
      </c>
      <c r="X2543" s="437" t="str">
        <f t="shared" si="298"/>
        <v>OK</v>
      </c>
      <c r="Y2543" s="334">
        <f t="shared" si="295"/>
        <v>0</v>
      </c>
      <c r="Z2543" s="122" t="str">
        <f t="shared" ref="Z2543:Z2551" si="299">IF(D2543="","",D2543)</f>
        <v>White - 2213</v>
      </c>
      <c r="AA2543" s="75">
        <v>40395</v>
      </c>
      <c r="AB2543" s="317">
        <f>+SUM(W2543:W2552)</f>
        <v>571</v>
      </c>
      <c r="AC2543" s="147">
        <f t="shared" si="296"/>
        <v>12</v>
      </c>
      <c r="AD2543" s="20" t="str">
        <f t="shared" ref="AD2543:AD2561" si="300">IF(AA2543&gt;0,"OK","Pendente")</f>
        <v>OK</v>
      </c>
      <c r="AE2543" s="20"/>
      <c r="AF2543" s="20" t="e">
        <f>IF(#REF!="","",AA2543-#REF!)</f>
        <v>#REF!</v>
      </c>
      <c r="AG2543" s="97"/>
      <c r="AH2543" s="62"/>
      <c r="AI2543" s="289">
        <v>40421</v>
      </c>
      <c r="AJ2543" s="174" t="s">
        <v>106</v>
      </c>
    </row>
    <row r="2544" spans="1:36" s="32" customFormat="1" hidden="1" outlineLevel="1" x14ac:dyDescent="0.2">
      <c r="A2544" s="411" t="s">
        <v>115</v>
      </c>
      <c r="B2544" s="27">
        <v>2</v>
      </c>
      <c r="C2544" s="383">
        <v>14</v>
      </c>
      <c r="D2544" s="20" t="s">
        <v>68</v>
      </c>
      <c r="E2544" s="153">
        <v>40382</v>
      </c>
      <c r="F2544" s="91"/>
      <c r="G2544" s="19">
        <v>2</v>
      </c>
      <c r="H2544" s="20">
        <v>14</v>
      </c>
      <c r="I2544" s="20">
        <v>14</v>
      </c>
      <c r="J2544" s="20">
        <v>14</v>
      </c>
      <c r="K2544" s="20">
        <v>0</v>
      </c>
      <c r="L2544" s="156">
        <v>40385</v>
      </c>
      <c r="M2544" s="92"/>
      <c r="N2544" s="19">
        <v>2</v>
      </c>
      <c r="O2544" s="20">
        <v>14</v>
      </c>
      <c r="P2544" s="20">
        <v>14</v>
      </c>
      <c r="Q2544" s="20">
        <v>0</v>
      </c>
      <c r="R2544" s="20">
        <v>14</v>
      </c>
      <c r="S2544" s="4">
        <v>0</v>
      </c>
      <c r="T2544" s="4">
        <v>0</v>
      </c>
      <c r="U2544" s="153">
        <v>40385</v>
      </c>
      <c r="V2544" s="283">
        <v>2</v>
      </c>
      <c r="W2544" s="20">
        <v>14</v>
      </c>
      <c r="X2544" s="437" t="str">
        <f t="shared" si="298"/>
        <v>OK</v>
      </c>
      <c r="Y2544" s="334">
        <f t="shared" si="295"/>
        <v>0</v>
      </c>
      <c r="Z2544" s="122" t="str">
        <f t="shared" si="299"/>
        <v>Green - 2214</v>
      </c>
      <c r="AA2544" s="75">
        <v>40395</v>
      </c>
      <c r="AB2544" s="318"/>
      <c r="AC2544" s="147">
        <f t="shared" si="296"/>
        <v>12</v>
      </c>
      <c r="AD2544" s="20" t="str">
        <f t="shared" si="300"/>
        <v>OK</v>
      </c>
      <c r="AE2544" s="20"/>
      <c r="AF2544" s="20" t="e">
        <f>IF(#REF!="","",AA2544-#REF!)</f>
        <v>#REF!</v>
      </c>
      <c r="AG2544" s="97"/>
      <c r="AH2544" s="62"/>
      <c r="AI2544" s="289">
        <v>40422</v>
      </c>
      <c r="AJ2544" s="174" t="s">
        <v>106</v>
      </c>
    </row>
    <row r="2545" spans="1:36" s="32" customFormat="1" hidden="1" outlineLevel="1" x14ac:dyDescent="0.2">
      <c r="A2545" s="411" t="s">
        <v>115</v>
      </c>
      <c r="B2545" s="27">
        <v>3</v>
      </c>
      <c r="C2545" s="383">
        <v>15</v>
      </c>
      <c r="D2545" s="20" t="s">
        <v>69</v>
      </c>
      <c r="E2545" s="153">
        <v>40382</v>
      </c>
      <c r="F2545" s="91"/>
      <c r="G2545" s="19">
        <v>3</v>
      </c>
      <c r="H2545" s="20">
        <v>15</v>
      </c>
      <c r="I2545" s="20">
        <v>15</v>
      </c>
      <c r="J2545" s="20">
        <v>15</v>
      </c>
      <c r="K2545" s="20">
        <v>0</v>
      </c>
      <c r="L2545" s="156">
        <v>40385</v>
      </c>
      <c r="M2545" s="92"/>
      <c r="N2545" s="19">
        <v>3</v>
      </c>
      <c r="O2545" s="20">
        <v>15</v>
      </c>
      <c r="P2545" s="20">
        <v>15</v>
      </c>
      <c r="Q2545" s="20">
        <v>0</v>
      </c>
      <c r="R2545" s="20">
        <v>15</v>
      </c>
      <c r="S2545" s="4">
        <v>0</v>
      </c>
      <c r="T2545" s="4">
        <v>0</v>
      </c>
      <c r="U2545" s="153">
        <v>40385</v>
      </c>
      <c r="V2545" s="283">
        <v>3</v>
      </c>
      <c r="W2545" s="20">
        <v>15</v>
      </c>
      <c r="X2545" s="437" t="str">
        <f t="shared" si="298"/>
        <v>OK</v>
      </c>
      <c r="Y2545" s="334">
        <f t="shared" si="295"/>
        <v>0</v>
      </c>
      <c r="Z2545" s="122" t="str">
        <f t="shared" si="299"/>
        <v>Black - 2215</v>
      </c>
      <c r="AA2545" s="75">
        <v>40395</v>
      </c>
      <c r="AB2545" s="318"/>
      <c r="AC2545" s="147">
        <f t="shared" si="296"/>
        <v>12</v>
      </c>
      <c r="AD2545" s="20" t="str">
        <f t="shared" si="300"/>
        <v>OK</v>
      </c>
      <c r="AE2545" s="20"/>
      <c r="AF2545" s="20" t="e">
        <f>IF(#REF!="","",AA2545-#REF!)</f>
        <v>#REF!</v>
      </c>
      <c r="AG2545" s="97"/>
      <c r="AH2545" s="62"/>
      <c r="AI2545" s="289">
        <v>40423</v>
      </c>
      <c r="AJ2545" s="174" t="s">
        <v>106</v>
      </c>
    </row>
    <row r="2546" spans="1:36" s="32" customFormat="1" hidden="1" outlineLevel="1" x14ac:dyDescent="0.2">
      <c r="A2546" s="411" t="s">
        <v>115</v>
      </c>
      <c r="B2546" s="27">
        <v>4</v>
      </c>
      <c r="C2546" s="383">
        <v>33</v>
      </c>
      <c r="D2546" s="20" t="s">
        <v>72</v>
      </c>
      <c r="E2546" s="153">
        <v>40382</v>
      </c>
      <c r="F2546" s="91"/>
      <c r="G2546" s="19">
        <v>4</v>
      </c>
      <c r="H2546" s="20">
        <v>33</v>
      </c>
      <c r="I2546" s="20">
        <v>33</v>
      </c>
      <c r="J2546" s="20">
        <v>33</v>
      </c>
      <c r="K2546" s="20">
        <v>0</v>
      </c>
      <c r="L2546" s="156">
        <v>40385</v>
      </c>
      <c r="M2546" s="92"/>
      <c r="N2546" s="19">
        <v>4</v>
      </c>
      <c r="O2546" s="20">
        <v>33</v>
      </c>
      <c r="P2546" s="20">
        <v>33</v>
      </c>
      <c r="Q2546" s="20">
        <v>0</v>
      </c>
      <c r="R2546" s="20">
        <v>33</v>
      </c>
      <c r="S2546" s="4">
        <v>0</v>
      </c>
      <c r="T2546" s="4">
        <v>0</v>
      </c>
      <c r="U2546" s="153">
        <v>40385</v>
      </c>
      <c r="V2546" s="283">
        <v>4</v>
      </c>
      <c r="W2546" s="20">
        <v>33</v>
      </c>
      <c r="X2546" s="437" t="str">
        <f t="shared" si="298"/>
        <v>OK</v>
      </c>
      <c r="Y2546" s="334">
        <f t="shared" si="295"/>
        <v>0</v>
      </c>
      <c r="Z2546" s="122" t="str">
        <f t="shared" si="299"/>
        <v>Credial - 2227</v>
      </c>
      <c r="AA2546" s="75">
        <v>40406</v>
      </c>
      <c r="AB2546" s="318"/>
      <c r="AC2546" s="147">
        <f t="shared" si="296"/>
        <v>23</v>
      </c>
      <c r="AD2546" s="20" t="str">
        <f t="shared" si="300"/>
        <v>OK</v>
      </c>
      <c r="AE2546" s="20"/>
      <c r="AF2546" s="20" t="e">
        <f>IF(#REF!="","",AA2546-#REF!)</f>
        <v>#REF!</v>
      </c>
      <c r="AG2546" s="97"/>
      <c r="AH2546" s="62"/>
      <c r="AI2546" s="289">
        <v>40424</v>
      </c>
      <c r="AJ2546" s="174" t="s">
        <v>106</v>
      </c>
    </row>
    <row r="2547" spans="1:36" s="32" customFormat="1" hidden="1" outlineLevel="1" x14ac:dyDescent="0.2">
      <c r="A2547" s="411" t="s">
        <v>115</v>
      </c>
      <c r="B2547" s="27">
        <v>5</v>
      </c>
      <c r="C2547" s="383">
        <v>256</v>
      </c>
      <c r="D2547" s="20" t="s">
        <v>73</v>
      </c>
      <c r="E2547" s="153">
        <v>40382</v>
      </c>
      <c r="F2547" s="91"/>
      <c r="G2547" s="19">
        <v>5</v>
      </c>
      <c r="H2547" s="20">
        <v>256</v>
      </c>
      <c r="I2547" s="20">
        <v>256</v>
      </c>
      <c r="J2547" s="20">
        <v>256</v>
      </c>
      <c r="K2547" s="20">
        <v>0</v>
      </c>
      <c r="L2547" s="156">
        <v>40385</v>
      </c>
      <c r="M2547" s="92"/>
      <c r="N2547" s="19">
        <v>5</v>
      </c>
      <c r="O2547" s="20">
        <v>256</v>
      </c>
      <c r="P2547" s="20">
        <v>256</v>
      </c>
      <c r="Q2547" s="20">
        <v>0</v>
      </c>
      <c r="R2547" s="20">
        <v>256</v>
      </c>
      <c r="S2547" s="4">
        <v>0</v>
      </c>
      <c r="T2547" s="4">
        <v>0</v>
      </c>
      <c r="U2547" s="153">
        <v>40385</v>
      </c>
      <c r="V2547" s="283">
        <v>5</v>
      </c>
      <c r="W2547" s="20">
        <v>256</v>
      </c>
      <c r="X2547" s="437" t="str">
        <f t="shared" si="298"/>
        <v>OK</v>
      </c>
      <c r="Y2547" s="334">
        <f t="shared" si="295"/>
        <v>0</v>
      </c>
      <c r="Z2547" s="122" t="str">
        <f t="shared" si="299"/>
        <v>Ikea - 2228</v>
      </c>
      <c r="AA2547" s="75">
        <v>40395</v>
      </c>
      <c r="AB2547" s="318"/>
      <c r="AC2547" s="147">
        <f t="shared" si="296"/>
        <v>12</v>
      </c>
      <c r="AD2547" s="20" t="str">
        <f t="shared" si="300"/>
        <v>OK</v>
      </c>
      <c r="AE2547" s="20"/>
      <c r="AF2547" s="20" t="e">
        <f>IF(#REF!="","",AA2547-#REF!)</f>
        <v>#REF!</v>
      </c>
      <c r="AG2547" s="97"/>
      <c r="AH2547" s="62"/>
      <c r="AI2547" s="289">
        <v>40425</v>
      </c>
      <c r="AJ2547" s="174" t="s">
        <v>106</v>
      </c>
    </row>
    <row r="2548" spans="1:36" s="32" customFormat="1" hidden="1" outlineLevel="1" x14ac:dyDescent="0.2">
      <c r="A2548" s="411" t="s">
        <v>115</v>
      </c>
      <c r="B2548" s="27">
        <v>6</v>
      </c>
      <c r="C2548" s="383">
        <v>11</v>
      </c>
      <c r="D2548" s="20" t="s">
        <v>79</v>
      </c>
      <c r="E2548" s="153">
        <v>40382</v>
      </c>
      <c r="F2548" s="91"/>
      <c r="G2548" s="19">
        <v>6</v>
      </c>
      <c r="H2548" s="20">
        <v>11</v>
      </c>
      <c r="I2548" s="20">
        <v>11</v>
      </c>
      <c r="J2548" s="20">
        <v>11</v>
      </c>
      <c r="K2548" s="20">
        <v>0</v>
      </c>
      <c r="L2548" s="156">
        <v>40385</v>
      </c>
      <c r="M2548" s="92"/>
      <c r="N2548" s="19">
        <v>6</v>
      </c>
      <c r="O2548" s="20">
        <v>11</v>
      </c>
      <c r="P2548" s="20">
        <v>11</v>
      </c>
      <c r="Q2548" s="20">
        <v>0</v>
      </c>
      <c r="R2548" s="20">
        <v>11</v>
      </c>
      <c r="S2548" s="4">
        <v>0</v>
      </c>
      <c r="T2548" s="4">
        <v>0</v>
      </c>
      <c r="U2548" s="153">
        <v>40385</v>
      </c>
      <c r="V2548" s="283">
        <v>6</v>
      </c>
      <c r="W2548" s="20">
        <v>11</v>
      </c>
      <c r="X2548" s="437" t="str">
        <f t="shared" si="298"/>
        <v>OK</v>
      </c>
      <c r="Y2548" s="334">
        <f t="shared" si="295"/>
        <v>0</v>
      </c>
      <c r="Z2548" s="122" t="str">
        <f t="shared" si="299"/>
        <v>Moviflor - 2229</v>
      </c>
      <c r="AA2548" s="75">
        <v>40395</v>
      </c>
      <c r="AB2548" s="318"/>
      <c r="AC2548" s="147">
        <f t="shared" si="296"/>
        <v>12</v>
      </c>
      <c r="AD2548" s="20" t="str">
        <f t="shared" si="300"/>
        <v>OK</v>
      </c>
      <c r="AE2548" s="20"/>
      <c r="AF2548" s="20" t="e">
        <f>IF(#REF!="","",AA2548-#REF!)</f>
        <v>#REF!</v>
      </c>
      <c r="AG2548" s="97"/>
      <c r="AH2548" s="62"/>
      <c r="AI2548" s="289">
        <v>40426</v>
      </c>
      <c r="AJ2548" s="174" t="s">
        <v>106</v>
      </c>
    </row>
    <row r="2549" spans="1:36" s="32" customFormat="1" hidden="1" outlineLevel="1" x14ac:dyDescent="0.2">
      <c r="A2549" s="411" t="s">
        <v>115</v>
      </c>
      <c r="B2549" s="27">
        <v>7</v>
      </c>
      <c r="C2549" s="383">
        <v>149</v>
      </c>
      <c r="D2549" s="20" t="s">
        <v>74</v>
      </c>
      <c r="E2549" s="153">
        <v>40382</v>
      </c>
      <c r="F2549" s="91"/>
      <c r="G2549" s="19">
        <v>7</v>
      </c>
      <c r="H2549" s="20">
        <v>149</v>
      </c>
      <c r="I2549" s="20">
        <v>149</v>
      </c>
      <c r="J2549" s="20">
        <v>149</v>
      </c>
      <c r="K2549" s="20">
        <v>0</v>
      </c>
      <c r="L2549" s="156">
        <v>40385</v>
      </c>
      <c r="M2549" s="92"/>
      <c r="N2549" s="19">
        <v>7</v>
      </c>
      <c r="O2549" s="20">
        <v>149</v>
      </c>
      <c r="P2549" s="20">
        <v>149</v>
      </c>
      <c r="Q2549" s="20">
        <v>0</v>
      </c>
      <c r="R2549" s="20">
        <v>149</v>
      </c>
      <c r="S2549" s="4">
        <v>0</v>
      </c>
      <c r="T2549" s="4">
        <v>0</v>
      </c>
      <c r="U2549" s="153">
        <v>40385</v>
      </c>
      <c r="V2549" s="283">
        <v>7</v>
      </c>
      <c r="W2549" s="20">
        <v>149</v>
      </c>
      <c r="X2549" s="437" t="str">
        <f t="shared" si="298"/>
        <v>OK</v>
      </c>
      <c r="Y2549" s="334">
        <f t="shared" si="295"/>
        <v>0</v>
      </c>
      <c r="Z2549" s="122" t="str">
        <f t="shared" si="299"/>
        <v>Conforama - 2230</v>
      </c>
      <c r="AA2549" s="75">
        <v>40395</v>
      </c>
      <c r="AB2549" s="318"/>
      <c r="AC2549" s="147">
        <f t="shared" si="296"/>
        <v>12</v>
      </c>
      <c r="AD2549" s="20" t="str">
        <f t="shared" si="300"/>
        <v>OK</v>
      </c>
      <c r="AE2549" s="20"/>
      <c r="AF2549" s="20" t="e">
        <f>IF(#REF!="","",AA2549-#REF!)</f>
        <v>#REF!</v>
      </c>
      <c r="AG2549" s="97"/>
      <c r="AH2549" s="62"/>
      <c r="AI2549" s="289">
        <v>40427</v>
      </c>
      <c r="AJ2549" s="174" t="s">
        <v>106</v>
      </c>
    </row>
    <row r="2550" spans="1:36" s="32" customFormat="1" hidden="1" outlineLevel="1" x14ac:dyDescent="0.2">
      <c r="A2550" s="411" t="s">
        <v>115</v>
      </c>
      <c r="B2550" s="27">
        <v>8</v>
      </c>
      <c r="C2550" s="383">
        <v>9</v>
      </c>
      <c r="D2550" s="20" t="s">
        <v>75</v>
      </c>
      <c r="E2550" s="153">
        <v>40382</v>
      </c>
      <c r="F2550" s="91"/>
      <c r="G2550" s="19">
        <v>8</v>
      </c>
      <c r="H2550" s="20">
        <v>9</v>
      </c>
      <c r="I2550" s="20">
        <v>9</v>
      </c>
      <c r="J2550" s="20">
        <v>9</v>
      </c>
      <c r="K2550" s="20">
        <v>0</v>
      </c>
      <c r="L2550" s="156">
        <v>40385</v>
      </c>
      <c r="M2550" s="92"/>
      <c r="N2550" s="19">
        <v>8</v>
      </c>
      <c r="O2550" s="20">
        <v>9</v>
      </c>
      <c r="P2550" s="20">
        <v>9</v>
      </c>
      <c r="Q2550" s="20">
        <v>0</v>
      </c>
      <c r="R2550" s="20">
        <v>9</v>
      </c>
      <c r="S2550" s="4">
        <v>0</v>
      </c>
      <c r="T2550" s="4">
        <v>0</v>
      </c>
      <c r="U2550" s="153">
        <v>40385</v>
      </c>
      <c r="V2550" s="283">
        <v>8</v>
      </c>
      <c r="W2550" s="20">
        <v>9</v>
      </c>
      <c r="X2550" s="437" t="str">
        <f t="shared" si="298"/>
        <v>OK</v>
      </c>
      <c r="Y2550" s="334">
        <f t="shared" si="295"/>
        <v>0</v>
      </c>
      <c r="Z2550" s="122" t="str">
        <f t="shared" si="299"/>
        <v>Euronics - 2231</v>
      </c>
      <c r="AA2550" s="75">
        <v>40395</v>
      </c>
      <c r="AB2550" s="318"/>
      <c r="AC2550" s="147">
        <f t="shared" si="296"/>
        <v>12</v>
      </c>
      <c r="AD2550" s="20" t="str">
        <f t="shared" si="300"/>
        <v>OK</v>
      </c>
      <c r="AE2550" s="20"/>
      <c r="AF2550" s="20" t="e">
        <f>IF(#REF!="","",AA2550-#REF!)</f>
        <v>#REF!</v>
      </c>
      <c r="AG2550" s="97"/>
      <c r="AH2550" s="62"/>
      <c r="AI2550" s="289">
        <v>40428</v>
      </c>
      <c r="AJ2550" s="174" t="s">
        <v>106</v>
      </c>
    </row>
    <row r="2551" spans="1:36" s="32" customFormat="1" hidden="1" outlineLevel="1" x14ac:dyDescent="0.2">
      <c r="A2551" s="411" t="s">
        <v>115</v>
      </c>
      <c r="B2551" s="27">
        <v>9</v>
      </c>
      <c r="C2551" s="383">
        <v>7</v>
      </c>
      <c r="D2551" s="20" t="s">
        <v>76</v>
      </c>
      <c r="E2551" s="153">
        <v>40382</v>
      </c>
      <c r="F2551" s="91"/>
      <c r="G2551" s="19">
        <v>9</v>
      </c>
      <c r="H2551" s="20">
        <v>7</v>
      </c>
      <c r="I2551" s="20">
        <v>7</v>
      </c>
      <c r="J2551" s="20">
        <v>7</v>
      </c>
      <c r="K2551" s="20">
        <v>0</v>
      </c>
      <c r="L2551" s="156">
        <v>40385</v>
      </c>
      <c r="M2551" s="92"/>
      <c r="N2551" s="19">
        <v>9</v>
      </c>
      <c r="O2551" s="20">
        <v>7</v>
      </c>
      <c r="P2551" s="20">
        <v>7</v>
      </c>
      <c r="Q2551" s="20">
        <v>0</v>
      </c>
      <c r="R2551" s="20">
        <v>7</v>
      </c>
      <c r="S2551" s="4">
        <v>0</v>
      </c>
      <c r="T2551" s="4">
        <v>0</v>
      </c>
      <c r="U2551" s="153">
        <v>40385</v>
      </c>
      <c r="V2551" s="283">
        <v>9</v>
      </c>
      <c r="W2551" s="20">
        <v>7</v>
      </c>
      <c r="X2551" s="437" t="str">
        <f t="shared" si="298"/>
        <v>OK</v>
      </c>
      <c r="Y2551" s="334">
        <f t="shared" si="295"/>
        <v>0</v>
      </c>
      <c r="Z2551" s="122" t="str">
        <f t="shared" si="299"/>
        <v>Tien 21 - 2232</v>
      </c>
      <c r="AA2551" s="75">
        <v>40395</v>
      </c>
      <c r="AB2551" s="318"/>
      <c r="AC2551" s="147">
        <f t="shared" si="296"/>
        <v>12</v>
      </c>
      <c r="AD2551" s="20" t="str">
        <f t="shared" si="300"/>
        <v>OK</v>
      </c>
      <c r="AE2551" s="20"/>
      <c r="AF2551" s="20" t="e">
        <f>IF(#REF!="","",AA2551-#REF!)</f>
        <v>#REF!</v>
      </c>
      <c r="AG2551" s="97"/>
      <c r="AH2551" s="62"/>
      <c r="AI2551" s="289">
        <v>40429</v>
      </c>
      <c r="AJ2551" s="174" t="s">
        <v>107</v>
      </c>
    </row>
    <row r="2552" spans="1:36" s="32" customFormat="1" hidden="1" outlineLevel="1" x14ac:dyDescent="0.2">
      <c r="A2552" s="411" t="s">
        <v>115</v>
      </c>
      <c r="B2552" s="29">
        <v>10</v>
      </c>
      <c r="C2552" s="404">
        <v>6</v>
      </c>
      <c r="D2552" s="21" t="s">
        <v>77</v>
      </c>
      <c r="E2552" s="153">
        <v>40382</v>
      </c>
      <c r="F2552" s="91"/>
      <c r="G2552" s="22">
        <v>10</v>
      </c>
      <c r="H2552" s="21">
        <v>6</v>
      </c>
      <c r="I2552" s="21">
        <v>6</v>
      </c>
      <c r="J2552" s="21">
        <v>6</v>
      </c>
      <c r="K2552" s="21">
        <v>0</v>
      </c>
      <c r="L2552" s="157">
        <v>40385</v>
      </c>
      <c r="M2552" s="92"/>
      <c r="N2552" s="22">
        <v>10</v>
      </c>
      <c r="O2552" s="21">
        <v>6</v>
      </c>
      <c r="P2552" s="21">
        <v>6</v>
      </c>
      <c r="Q2552" s="21">
        <v>0</v>
      </c>
      <c r="R2552" s="21">
        <v>6</v>
      </c>
      <c r="S2552" s="14">
        <v>0</v>
      </c>
      <c r="T2552" s="14">
        <v>0</v>
      </c>
      <c r="U2552" s="153">
        <v>40385</v>
      </c>
      <c r="V2552" s="284">
        <v>10</v>
      </c>
      <c r="W2552" s="21">
        <v>6</v>
      </c>
      <c r="X2552" s="437" t="str">
        <f t="shared" si="298"/>
        <v>OK</v>
      </c>
      <c r="Y2552" s="334">
        <f t="shared" si="295"/>
        <v>0</v>
      </c>
      <c r="Z2552" s="21" t="str">
        <f>IF(D2552="","",D2552)</f>
        <v>Confort - 2233</v>
      </c>
      <c r="AA2552" s="75">
        <v>40395</v>
      </c>
      <c r="AB2552" s="319"/>
      <c r="AC2552" s="147">
        <f t="shared" si="296"/>
        <v>12</v>
      </c>
      <c r="AD2552" s="20" t="str">
        <f t="shared" si="300"/>
        <v>OK</v>
      </c>
      <c r="AE2552" s="20"/>
      <c r="AF2552" s="20" t="e">
        <f>IF(#REF!="","",AA2552-#REF!)</f>
        <v>#REF!</v>
      </c>
      <c r="AG2552" s="97"/>
      <c r="AH2552" s="62"/>
      <c r="AI2552" s="289">
        <v>40430</v>
      </c>
      <c r="AJ2552" s="174" t="s">
        <v>107</v>
      </c>
    </row>
    <row r="2553" spans="1:36" s="32" customFormat="1" hidden="1" outlineLevel="1" x14ac:dyDescent="0.2">
      <c r="A2553" s="411" t="s">
        <v>115</v>
      </c>
      <c r="B2553" s="27">
        <v>1</v>
      </c>
      <c r="C2553" s="383">
        <v>13</v>
      </c>
      <c r="D2553" s="20" t="s">
        <v>67</v>
      </c>
      <c r="E2553" s="153">
        <v>40386</v>
      </c>
      <c r="F2553" s="91"/>
      <c r="G2553" s="19">
        <v>1</v>
      </c>
      <c r="H2553" s="20">
        <v>13</v>
      </c>
      <c r="I2553" s="20">
        <v>13</v>
      </c>
      <c r="J2553" s="20">
        <v>13</v>
      </c>
      <c r="K2553" s="20">
        <v>0</v>
      </c>
      <c r="L2553" s="156">
        <v>40387</v>
      </c>
      <c r="M2553" s="92"/>
      <c r="N2553" s="19">
        <v>1</v>
      </c>
      <c r="O2553" s="20">
        <v>13</v>
      </c>
      <c r="P2553" s="20">
        <v>13</v>
      </c>
      <c r="Q2553" s="20">
        <v>0</v>
      </c>
      <c r="R2553" s="20">
        <v>13</v>
      </c>
      <c r="S2553" s="4">
        <v>0</v>
      </c>
      <c r="T2553" s="4">
        <v>0</v>
      </c>
      <c r="U2553" s="153">
        <v>40387</v>
      </c>
      <c r="V2553" s="283">
        <v>1</v>
      </c>
      <c r="W2553" s="20">
        <v>13</v>
      </c>
      <c r="X2553" s="437" t="str">
        <f t="shared" si="298"/>
        <v>OK</v>
      </c>
      <c r="Y2553" s="334">
        <f t="shared" si="295"/>
        <v>0</v>
      </c>
      <c r="Z2553" s="122" t="str">
        <f>IF(D2553="","",D2553)</f>
        <v>White - 2213</v>
      </c>
      <c r="AA2553" s="75">
        <v>40395</v>
      </c>
      <c r="AB2553" s="317">
        <f>+SUM(W2553:W2561)</f>
        <v>179</v>
      </c>
      <c r="AC2553" s="147">
        <f t="shared" si="296"/>
        <v>8</v>
      </c>
      <c r="AD2553" s="20" t="str">
        <f t="shared" si="300"/>
        <v>OK</v>
      </c>
      <c r="AE2553" s="20"/>
      <c r="AF2553" s="20" t="e">
        <f>IF(#REF!="","",AA2553-#REF!)</f>
        <v>#REF!</v>
      </c>
      <c r="AG2553" s="97"/>
      <c r="AH2553" s="62"/>
      <c r="AI2553" s="289">
        <v>40431</v>
      </c>
      <c r="AJ2553" s="174" t="s">
        <v>107</v>
      </c>
    </row>
    <row r="2554" spans="1:36" s="32" customFormat="1" hidden="1" outlineLevel="1" x14ac:dyDescent="0.2">
      <c r="A2554" s="411" t="s">
        <v>115</v>
      </c>
      <c r="B2554" s="27">
        <v>2</v>
      </c>
      <c r="C2554" s="383">
        <v>3</v>
      </c>
      <c r="D2554" s="20" t="s">
        <v>69</v>
      </c>
      <c r="E2554" s="153">
        <v>40386</v>
      </c>
      <c r="F2554" s="91"/>
      <c r="G2554" s="19">
        <v>2</v>
      </c>
      <c r="H2554" s="20">
        <v>3</v>
      </c>
      <c r="I2554" s="20">
        <v>3</v>
      </c>
      <c r="J2554" s="20">
        <v>3</v>
      </c>
      <c r="K2554" s="20">
        <v>0</v>
      </c>
      <c r="L2554" s="156">
        <v>40387</v>
      </c>
      <c r="M2554" s="92"/>
      <c r="N2554" s="19">
        <v>2</v>
      </c>
      <c r="O2554" s="20">
        <v>3</v>
      </c>
      <c r="P2554" s="20">
        <v>3</v>
      </c>
      <c r="Q2554" s="20">
        <v>0</v>
      </c>
      <c r="R2554" s="20">
        <v>3</v>
      </c>
      <c r="S2554" s="4">
        <v>0</v>
      </c>
      <c r="T2554" s="4">
        <v>0</v>
      </c>
      <c r="U2554" s="153">
        <v>40387</v>
      </c>
      <c r="V2554" s="283">
        <v>2</v>
      </c>
      <c r="W2554" s="20">
        <v>3</v>
      </c>
      <c r="X2554" s="437" t="str">
        <f t="shared" si="298"/>
        <v>OK</v>
      </c>
      <c r="Y2554" s="334">
        <f t="shared" ref="Y2554:Y2585" si="301">IF(W2554="","",+C2554-W2554)</f>
        <v>0</v>
      </c>
      <c r="Z2554" s="122" t="str">
        <f>IF(D2554="","",D2554)</f>
        <v>Black - 2215</v>
      </c>
      <c r="AA2554" s="75">
        <v>40395</v>
      </c>
      <c r="AB2554" s="318"/>
      <c r="AC2554" s="147">
        <f t="shared" si="296"/>
        <v>8</v>
      </c>
      <c r="AD2554" s="20" t="str">
        <f t="shared" si="300"/>
        <v>OK</v>
      </c>
      <c r="AE2554" s="20"/>
      <c r="AF2554" s="20" t="e">
        <f>IF(#REF!="","",AA2554-#REF!)</f>
        <v>#REF!</v>
      </c>
      <c r="AG2554" s="97"/>
      <c r="AH2554" s="62"/>
      <c r="AI2554" s="289">
        <v>40432</v>
      </c>
      <c r="AJ2554" s="174" t="s">
        <v>107</v>
      </c>
    </row>
    <row r="2555" spans="1:36" s="32" customFormat="1" hidden="1" outlineLevel="1" x14ac:dyDescent="0.2">
      <c r="A2555" s="411" t="s">
        <v>115</v>
      </c>
      <c r="B2555" s="27">
        <v>3</v>
      </c>
      <c r="C2555" s="383">
        <v>21</v>
      </c>
      <c r="D2555" s="20" t="s">
        <v>72</v>
      </c>
      <c r="E2555" s="153">
        <v>40386</v>
      </c>
      <c r="F2555" s="91"/>
      <c r="G2555" s="19">
        <v>3</v>
      </c>
      <c r="H2555" s="20">
        <v>21</v>
      </c>
      <c r="I2555" s="20">
        <v>21</v>
      </c>
      <c r="J2555" s="20">
        <v>21</v>
      </c>
      <c r="K2555" s="20">
        <v>0</v>
      </c>
      <c r="L2555" s="156">
        <v>40387</v>
      </c>
      <c r="M2555" s="92"/>
      <c r="N2555" s="19">
        <v>3</v>
      </c>
      <c r="O2555" s="20">
        <v>21</v>
      </c>
      <c r="P2555" s="20">
        <v>21</v>
      </c>
      <c r="Q2555" s="20">
        <v>0</v>
      </c>
      <c r="R2555" s="20">
        <v>21</v>
      </c>
      <c r="S2555" s="4">
        <v>0</v>
      </c>
      <c r="T2555" s="4">
        <v>0</v>
      </c>
      <c r="U2555" s="153">
        <v>40387</v>
      </c>
      <c r="V2555" s="283">
        <v>3</v>
      </c>
      <c r="W2555" s="20">
        <v>21</v>
      </c>
      <c r="X2555" s="437" t="str">
        <f t="shared" si="298"/>
        <v>OK</v>
      </c>
      <c r="Y2555" s="334">
        <f t="shared" si="301"/>
        <v>0</v>
      </c>
      <c r="Z2555" s="122" t="str">
        <f>IF(D2555="","",D2555)</f>
        <v>Credial - 2227</v>
      </c>
      <c r="AA2555" s="75">
        <v>40406</v>
      </c>
      <c r="AB2555" s="318"/>
      <c r="AC2555" s="147">
        <f t="shared" si="296"/>
        <v>19</v>
      </c>
      <c r="AD2555" s="20" t="str">
        <f t="shared" si="300"/>
        <v>OK</v>
      </c>
      <c r="AE2555" s="20"/>
      <c r="AF2555" s="20" t="e">
        <f>IF(#REF!="","",AA2555-#REF!)</f>
        <v>#REF!</v>
      </c>
      <c r="AG2555" s="97"/>
      <c r="AH2555" s="62"/>
      <c r="AI2555" s="289">
        <v>40433</v>
      </c>
      <c r="AJ2555" s="174" t="s">
        <v>107</v>
      </c>
    </row>
    <row r="2556" spans="1:36" s="32" customFormat="1" hidden="1" outlineLevel="1" x14ac:dyDescent="0.2">
      <c r="A2556" s="411" t="s">
        <v>115</v>
      </c>
      <c r="B2556" s="27">
        <v>4</v>
      </c>
      <c r="C2556" s="383">
        <v>102</v>
      </c>
      <c r="D2556" s="20" t="s">
        <v>73</v>
      </c>
      <c r="E2556" s="153">
        <v>40386</v>
      </c>
      <c r="F2556" s="91"/>
      <c r="G2556" s="19">
        <v>4</v>
      </c>
      <c r="H2556" s="20">
        <v>102</v>
      </c>
      <c r="I2556" s="20">
        <v>102</v>
      </c>
      <c r="J2556" s="20">
        <v>102</v>
      </c>
      <c r="K2556" s="20">
        <v>0</v>
      </c>
      <c r="L2556" s="156">
        <v>40387</v>
      </c>
      <c r="M2556" s="92"/>
      <c r="N2556" s="19">
        <v>4</v>
      </c>
      <c r="O2556" s="20">
        <v>102</v>
      </c>
      <c r="P2556" s="20">
        <v>102</v>
      </c>
      <c r="Q2556" s="20">
        <v>0</v>
      </c>
      <c r="R2556" s="20">
        <v>102</v>
      </c>
      <c r="S2556" s="4">
        <v>0</v>
      </c>
      <c r="T2556" s="4">
        <v>0</v>
      </c>
      <c r="U2556" s="153">
        <v>40387</v>
      </c>
      <c r="V2556" s="283">
        <v>4</v>
      </c>
      <c r="W2556" s="20">
        <v>102</v>
      </c>
      <c r="X2556" s="437" t="str">
        <f t="shared" si="298"/>
        <v>OK</v>
      </c>
      <c r="Y2556" s="334">
        <f t="shared" si="301"/>
        <v>0</v>
      </c>
      <c r="Z2556" s="122" t="str">
        <f t="shared" ref="Z2556:Z2619" si="302">IF(D2556="","",D2556)</f>
        <v>Ikea - 2228</v>
      </c>
      <c r="AA2556" s="75">
        <v>40395</v>
      </c>
      <c r="AB2556" s="318"/>
      <c r="AC2556" s="147">
        <f t="shared" si="296"/>
        <v>8</v>
      </c>
      <c r="AD2556" s="20" t="str">
        <f t="shared" si="300"/>
        <v>OK</v>
      </c>
      <c r="AE2556" s="20"/>
      <c r="AF2556" s="20" t="e">
        <f>IF(#REF!="","",AA2556-#REF!)</f>
        <v>#REF!</v>
      </c>
      <c r="AG2556" s="97"/>
      <c r="AH2556" s="62"/>
      <c r="AI2556" s="289">
        <v>40434</v>
      </c>
      <c r="AJ2556" s="174" t="s">
        <v>107</v>
      </c>
    </row>
    <row r="2557" spans="1:36" s="32" customFormat="1" hidden="1" outlineLevel="1" x14ac:dyDescent="0.2">
      <c r="A2557" s="411" t="s">
        <v>115</v>
      </c>
      <c r="B2557" s="27">
        <v>5</v>
      </c>
      <c r="C2557" s="383">
        <v>4</v>
      </c>
      <c r="D2557" s="20" t="s">
        <v>79</v>
      </c>
      <c r="E2557" s="153">
        <v>40386</v>
      </c>
      <c r="F2557" s="91"/>
      <c r="G2557" s="19">
        <v>5</v>
      </c>
      <c r="H2557" s="20">
        <v>4</v>
      </c>
      <c r="I2557" s="20">
        <v>4</v>
      </c>
      <c r="J2557" s="20">
        <v>4</v>
      </c>
      <c r="K2557" s="20">
        <v>0</v>
      </c>
      <c r="L2557" s="156">
        <v>40387</v>
      </c>
      <c r="M2557" s="92"/>
      <c r="N2557" s="19">
        <v>5</v>
      </c>
      <c r="O2557" s="20">
        <v>4</v>
      </c>
      <c r="P2557" s="20">
        <v>4</v>
      </c>
      <c r="Q2557" s="20">
        <v>0</v>
      </c>
      <c r="R2557" s="20">
        <v>4</v>
      </c>
      <c r="S2557" s="4">
        <v>0</v>
      </c>
      <c r="T2557" s="4">
        <v>0</v>
      </c>
      <c r="U2557" s="153">
        <v>40387</v>
      </c>
      <c r="V2557" s="283">
        <v>5</v>
      </c>
      <c r="W2557" s="20">
        <v>4</v>
      </c>
      <c r="X2557" s="437" t="str">
        <f t="shared" si="298"/>
        <v>OK</v>
      </c>
      <c r="Y2557" s="334">
        <f t="shared" si="301"/>
        <v>0</v>
      </c>
      <c r="Z2557" s="122" t="str">
        <f t="shared" si="302"/>
        <v>Moviflor - 2229</v>
      </c>
      <c r="AA2557" s="75">
        <v>40395</v>
      </c>
      <c r="AB2557" s="318"/>
      <c r="AC2557" s="147">
        <f t="shared" si="296"/>
        <v>8</v>
      </c>
      <c r="AD2557" s="20" t="str">
        <f t="shared" si="300"/>
        <v>OK</v>
      </c>
      <c r="AE2557" s="20"/>
      <c r="AF2557" s="20" t="e">
        <f>IF(#REF!="","",AA2557-#REF!)</f>
        <v>#REF!</v>
      </c>
      <c r="AG2557" s="97"/>
      <c r="AH2557" s="62"/>
      <c r="AI2557" s="289">
        <v>40435</v>
      </c>
      <c r="AJ2557" s="174" t="s">
        <v>107</v>
      </c>
    </row>
    <row r="2558" spans="1:36" s="32" customFormat="1" hidden="1" outlineLevel="1" x14ac:dyDescent="0.2">
      <c r="A2558" s="411" t="s">
        <v>115</v>
      </c>
      <c r="B2558" s="27">
        <v>6</v>
      </c>
      <c r="C2558" s="383">
        <v>27</v>
      </c>
      <c r="D2558" s="20" t="s">
        <v>74</v>
      </c>
      <c r="E2558" s="153">
        <v>40386</v>
      </c>
      <c r="F2558" s="91"/>
      <c r="G2558" s="19">
        <v>6</v>
      </c>
      <c r="H2558" s="20">
        <v>27</v>
      </c>
      <c r="I2558" s="20">
        <v>27</v>
      </c>
      <c r="J2558" s="20">
        <v>27</v>
      </c>
      <c r="K2558" s="20">
        <v>0</v>
      </c>
      <c r="L2558" s="156">
        <v>40387</v>
      </c>
      <c r="M2558" s="92"/>
      <c r="N2558" s="19">
        <v>6</v>
      </c>
      <c r="O2558" s="20">
        <v>27</v>
      </c>
      <c r="P2558" s="20">
        <v>27</v>
      </c>
      <c r="Q2558" s="20">
        <v>0</v>
      </c>
      <c r="R2558" s="20">
        <v>27</v>
      </c>
      <c r="S2558" s="4">
        <v>0</v>
      </c>
      <c r="T2558" s="4">
        <v>0</v>
      </c>
      <c r="U2558" s="153">
        <v>40387</v>
      </c>
      <c r="V2558" s="283">
        <v>6</v>
      </c>
      <c r="W2558" s="20">
        <v>27</v>
      </c>
      <c r="X2558" s="437" t="str">
        <f t="shared" si="298"/>
        <v>OK</v>
      </c>
      <c r="Y2558" s="334">
        <f t="shared" si="301"/>
        <v>0</v>
      </c>
      <c r="Z2558" s="122" t="str">
        <f t="shared" si="302"/>
        <v>Conforama - 2230</v>
      </c>
      <c r="AA2558" s="75">
        <v>40395</v>
      </c>
      <c r="AB2558" s="318"/>
      <c r="AC2558" s="147">
        <f t="shared" si="296"/>
        <v>8</v>
      </c>
      <c r="AD2558" s="20" t="str">
        <f t="shared" si="300"/>
        <v>OK</v>
      </c>
      <c r="AE2558" s="20"/>
      <c r="AF2558" s="20" t="e">
        <f>IF(#REF!="","",AA2558-#REF!)</f>
        <v>#REF!</v>
      </c>
      <c r="AG2558" s="97"/>
      <c r="AH2558" s="62"/>
      <c r="AI2558" s="289">
        <v>40436</v>
      </c>
      <c r="AJ2558" s="174" t="s">
        <v>107</v>
      </c>
    </row>
    <row r="2559" spans="1:36" s="32" customFormat="1" hidden="1" outlineLevel="1" x14ac:dyDescent="0.2">
      <c r="A2559" s="411" t="s">
        <v>115</v>
      </c>
      <c r="B2559" s="27">
        <v>7</v>
      </c>
      <c r="C2559" s="383">
        <v>3</v>
      </c>
      <c r="D2559" s="20" t="s">
        <v>75</v>
      </c>
      <c r="E2559" s="153">
        <v>40386</v>
      </c>
      <c r="F2559" s="91"/>
      <c r="G2559" s="19">
        <v>7</v>
      </c>
      <c r="H2559" s="20">
        <v>3</v>
      </c>
      <c r="I2559" s="20">
        <v>3</v>
      </c>
      <c r="J2559" s="20">
        <v>3</v>
      </c>
      <c r="K2559" s="20">
        <v>0</v>
      </c>
      <c r="L2559" s="156">
        <v>40387</v>
      </c>
      <c r="M2559" s="92"/>
      <c r="N2559" s="19">
        <v>7</v>
      </c>
      <c r="O2559" s="20">
        <v>3</v>
      </c>
      <c r="P2559" s="20">
        <v>3</v>
      </c>
      <c r="Q2559" s="20">
        <v>0</v>
      </c>
      <c r="R2559" s="20">
        <v>3</v>
      </c>
      <c r="S2559" s="4">
        <v>0</v>
      </c>
      <c r="T2559" s="4">
        <v>0</v>
      </c>
      <c r="U2559" s="153">
        <v>40387</v>
      </c>
      <c r="V2559" s="283">
        <v>7</v>
      </c>
      <c r="W2559" s="20">
        <v>3</v>
      </c>
      <c r="X2559" s="437" t="str">
        <f t="shared" si="298"/>
        <v>OK</v>
      </c>
      <c r="Y2559" s="334">
        <f t="shared" si="301"/>
        <v>0</v>
      </c>
      <c r="Z2559" s="122" t="str">
        <f t="shared" si="302"/>
        <v>Euronics - 2231</v>
      </c>
      <c r="AA2559" s="75">
        <v>40395</v>
      </c>
      <c r="AB2559" s="318"/>
      <c r="AC2559" s="147">
        <f t="shared" ref="AC2559:AC2590" si="303">DAYS360(E2559,AA2559)</f>
        <v>8</v>
      </c>
      <c r="AD2559" s="20" t="str">
        <f t="shared" si="300"/>
        <v>OK</v>
      </c>
      <c r="AE2559" s="20"/>
      <c r="AF2559" s="20" t="e">
        <f>IF(#REF!="","",AA2559-#REF!)</f>
        <v>#REF!</v>
      </c>
      <c r="AG2559" s="97"/>
      <c r="AH2559" s="62"/>
      <c r="AI2559" s="289">
        <v>40437</v>
      </c>
      <c r="AJ2559" s="174" t="s">
        <v>107</v>
      </c>
    </row>
    <row r="2560" spans="1:36" s="32" customFormat="1" hidden="1" outlineLevel="1" x14ac:dyDescent="0.2">
      <c r="A2560" s="411" t="s">
        <v>115</v>
      </c>
      <c r="B2560" s="27">
        <v>8</v>
      </c>
      <c r="C2560" s="383">
        <v>2</v>
      </c>
      <c r="D2560" s="20" t="s">
        <v>76</v>
      </c>
      <c r="E2560" s="153">
        <v>40386</v>
      </c>
      <c r="F2560" s="91"/>
      <c r="G2560" s="19">
        <v>8</v>
      </c>
      <c r="H2560" s="20">
        <v>2</v>
      </c>
      <c r="I2560" s="20">
        <v>2</v>
      </c>
      <c r="J2560" s="20">
        <v>2</v>
      </c>
      <c r="K2560" s="20">
        <v>0</v>
      </c>
      <c r="L2560" s="156">
        <v>40387</v>
      </c>
      <c r="M2560" s="92"/>
      <c r="N2560" s="19">
        <v>8</v>
      </c>
      <c r="O2560" s="20">
        <v>2</v>
      </c>
      <c r="P2560" s="20">
        <v>2</v>
      </c>
      <c r="Q2560" s="20">
        <v>0</v>
      </c>
      <c r="R2560" s="20">
        <v>2</v>
      </c>
      <c r="S2560" s="4">
        <v>0</v>
      </c>
      <c r="T2560" s="4">
        <v>0</v>
      </c>
      <c r="U2560" s="153">
        <v>40387</v>
      </c>
      <c r="V2560" s="283">
        <v>8</v>
      </c>
      <c r="W2560" s="20">
        <v>2</v>
      </c>
      <c r="X2560" s="437" t="str">
        <f t="shared" si="298"/>
        <v>OK</v>
      </c>
      <c r="Y2560" s="334">
        <f t="shared" si="301"/>
        <v>0</v>
      </c>
      <c r="Z2560" s="122" t="str">
        <f t="shared" si="302"/>
        <v>Tien 21 - 2232</v>
      </c>
      <c r="AA2560" s="75">
        <v>40395</v>
      </c>
      <c r="AB2560" s="318"/>
      <c r="AC2560" s="147">
        <f t="shared" si="303"/>
        <v>8</v>
      </c>
      <c r="AD2560" s="20" t="str">
        <f t="shared" si="300"/>
        <v>OK</v>
      </c>
      <c r="AE2560" s="20"/>
      <c r="AF2560" s="20" t="e">
        <f>IF(#REF!="","",AA2560-#REF!)</f>
        <v>#REF!</v>
      </c>
      <c r="AG2560" s="97"/>
      <c r="AH2560" s="62"/>
      <c r="AI2560" s="289">
        <v>40438</v>
      </c>
      <c r="AJ2560" s="174" t="s">
        <v>107</v>
      </c>
    </row>
    <row r="2561" spans="1:36" s="32" customFormat="1" ht="13.5" hidden="1" outlineLevel="1" thickBot="1" x14ac:dyDescent="0.25">
      <c r="A2561" s="450" t="s">
        <v>115</v>
      </c>
      <c r="B2561" s="451">
        <v>9</v>
      </c>
      <c r="C2561" s="452">
        <v>4</v>
      </c>
      <c r="D2561" s="345" t="s">
        <v>77</v>
      </c>
      <c r="E2561" s="453">
        <v>40386</v>
      </c>
      <c r="F2561" s="440"/>
      <c r="G2561" s="454">
        <v>9</v>
      </c>
      <c r="H2561" s="345">
        <v>4</v>
      </c>
      <c r="I2561" s="345">
        <v>4</v>
      </c>
      <c r="J2561" s="345">
        <v>4</v>
      </c>
      <c r="K2561" s="345">
        <v>0</v>
      </c>
      <c r="L2561" s="455">
        <v>40387</v>
      </c>
      <c r="M2561" s="441"/>
      <c r="N2561" s="454">
        <v>9</v>
      </c>
      <c r="O2561" s="345">
        <v>4</v>
      </c>
      <c r="P2561" s="345">
        <v>4</v>
      </c>
      <c r="Q2561" s="345">
        <v>0</v>
      </c>
      <c r="R2561" s="345">
        <v>4</v>
      </c>
      <c r="S2561" s="456">
        <v>0</v>
      </c>
      <c r="T2561" s="456">
        <v>0</v>
      </c>
      <c r="U2561" s="453">
        <v>40387</v>
      </c>
      <c r="V2561" s="457">
        <v>9</v>
      </c>
      <c r="W2561" s="345">
        <v>4</v>
      </c>
      <c r="X2561" s="437" t="str">
        <f t="shared" si="298"/>
        <v>OK</v>
      </c>
      <c r="Y2561" s="335">
        <f t="shared" si="301"/>
        <v>0</v>
      </c>
      <c r="Z2561" s="345" t="str">
        <f t="shared" si="302"/>
        <v>Confort - 2233</v>
      </c>
      <c r="AA2561" s="89">
        <v>40395</v>
      </c>
      <c r="AB2561" s="318"/>
      <c r="AC2561" s="458">
        <f t="shared" si="303"/>
        <v>8</v>
      </c>
      <c r="AD2561" s="83" t="str">
        <f t="shared" si="300"/>
        <v>OK</v>
      </c>
      <c r="AE2561" s="83"/>
      <c r="AF2561" s="83" t="e">
        <f>IF(#REF!="","",AA2561-#REF!)</f>
        <v>#REF!</v>
      </c>
      <c r="AG2561" s="99"/>
      <c r="AH2561" s="62"/>
      <c r="AI2561" s="289">
        <v>40439</v>
      </c>
      <c r="AJ2561" s="174" t="s">
        <v>107</v>
      </c>
    </row>
    <row r="2562" spans="1:36" s="501" customFormat="1" collapsed="1" x14ac:dyDescent="0.2">
      <c r="A2562" s="512" t="s">
        <v>116</v>
      </c>
      <c r="B2562" s="496">
        <v>1</v>
      </c>
      <c r="C2562" s="497">
        <v>6</v>
      </c>
      <c r="D2562" s="496" t="s">
        <v>67</v>
      </c>
      <c r="E2562" s="498">
        <v>40392</v>
      </c>
      <c r="F2562" s="499"/>
      <c r="G2562" s="500">
        <v>1</v>
      </c>
      <c r="H2562" s="496">
        <v>6</v>
      </c>
      <c r="I2562" s="496">
        <v>6</v>
      </c>
      <c r="J2562" s="496">
        <v>6</v>
      </c>
      <c r="K2562" s="496">
        <v>0</v>
      </c>
      <c r="L2562" s="498">
        <v>40393</v>
      </c>
      <c r="N2562" s="500">
        <v>1</v>
      </c>
      <c r="O2562" s="496">
        <v>6</v>
      </c>
      <c r="P2562" s="496">
        <v>6</v>
      </c>
      <c r="Q2562" s="496">
        <v>0</v>
      </c>
      <c r="R2562" s="496">
        <v>6</v>
      </c>
      <c r="S2562" s="499">
        <v>0</v>
      </c>
      <c r="T2562" s="499">
        <v>0</v>
      </c>
      <c r="U2562" s="498">
        <v>40393</v>
      </c>
      <c r="V2562" s="502">
        <v>1</v>
      </c>
      <c r="W2562" s="496">
        <v>6</v>
      </c>
      <c r="X2562" s="503" t="str">
        <f t="shared" si="298"/>
        <v>OK</v>
      </c>
      <c r="Y2562" s="503">
        <f t="shared" si="301"/>
        <v>0</v>
      </c>
      <c r="Z2562" s="524" t="str">
        <f t="shared" si="302"/>
        <v>White - 2213</v>
      </c>
      <c r="AA2562" s="504">
        <v>40395</v>
      </c>
      <c r="AB2562" s="556">
        <f>+SUM(W2562:W2569)</f>
        <v>324</v>
      </c>
      <c r="AC2562" s="506">
        <f t="shared" si="303"/>
        <v>3</v>
      </c>
      <c r="AD2562" s="496" t="str">
        <f t="shared" ref="AD2562:AD2599" si="304">IF(AA2562&gt;0,"OK","Pendente")</f>
        <v>OK</v>
      </c>
      <c r="AE2562" s="496"/>
      <c r="AF2562" s="496" t="e">
        <f>IF(#REF!="","",AA2562-#REF!)</f>
        <v>#REF!</v>
      </c>
      <c r="AG2562" s="496"/>
      <c r="AH2562" s="510"/>
      <c r="AI2562" s="557">
        <v>40440</v>
      </c>
      <c r="AJ2562" s="174" t="s">
        <v>107</v>
      </c>
    </row>
    <row r="2563" spans="1:36" x14ac:dyDescent="0.2">
      <c r="A2563" s="388" t="s">
        <v>116</v>
      </c>
      <c r="B2563" s="435">
        <v>2</v>
      </c>
      <c r="C2563" s="436">
        <v>2</v>
      </c>
      <c r="D2563" s="435" t="s">
        <v>71</v>
      </c>
      <c r="E2563" s="472">
        <v>40392</v>
      </c>
      <c r="G2563" s="474">
        <v>2</v>
      </c>
      <c r="H2563" s="435">
        <v>2</v>
      </c>
      <c r="I2563" s="435">
        <v>2</v>
      </c>
      <c r="J2563" s="435">
        <v>2</v>
      </c>
      <c r="K2563" s="435">
        <v>0</v>
      </c>
      <c r="L2563" s="472">
        <v>40393</v>
      </c>
      <c r="N2563" s="474">
        <v>2</v>
      </c>
      <c r="O2563" s="435">
        <v>2</v>
      </c>
      <c r="P2563" s="435">
        <v>2</v>
      </c>
      <c r="Q2563" s="435">
        <v>0</v>
      </c>
      <c r="R2563" s="435">
        <v>2</v>
      </c>
      <c r="S2563" s="28">
        <v>0</v>
      </c>
      <c r="T2563" s="28">
        <v>0</v>
      </c>
      <c r="U2563" s="472">
        <v>40393</v>
      </c>
      <c r="V2563" s="480">
        <v>2</v>
      </c>
      <c r="W2563" s="435">
        <v>2</v>
      </c>
      <c r="X2563" s="437" t="str">
        <f t="shared" si="298"/>
        <v>OK</v>
      </c>
      <c r="Y2563" s="437">
        <f t="shared" si="301"/>
        <v>0</v>
      </c>
      <c r="Z2563" s="439" t="str">
        <f t="shared" si="302"/>
        <v>Finance - 2226</v>
      </c>
      <c r="AA2563" s="481">
        <v>40395</v>
      </c>
      <c r="AB2563" s="459"/>
      <c r="AC2563" s="148">
        <f t="shared" si="303"/>
        <v>3</v>
      </c>
      <c r="AD2563" s="435" t="str">
        <f t="shared" si="304"/>
        <v>OK</v>
      </c>
      <c r="AF2563" s="435" t="e">
        <f>IF(#REF!="","",AA2563-#REF!)</f>
        <v>#REF!</v>
      </c>
      <c r="AI2563" s="460">
        <v>40441</v>
      </c>
      <c r="AJ2563" s="174" t="s">
        <v>107</v>
      </c>
    </row>
    <row r="2564" spans="1:36" x14ac:dyDescent="0.2">
      <c r="A2564" s="388" t="s">
        <v>116</v>
      </c>
      <c r="B2564" s="435">
        <v>3</v>
      </c>
      <c r="C2564" s="436">
        <v>273</v>
      </c>
      <c r="D2564" s="435" t="s">
        <v>72</v>
      </c>
      <c r="E2564" s="472">
        <v>40392</v>
      </c>
      <c r="G2564" s="474">
        <v>3</v>
      </c>
      <c r="H2564" s="435">
        <v>273</v>
      </c>
      <c r="I2564" s="435">
        <v>273</v>
      </c>
      <c r="J2564" s="435">
        <v>273</v>
      </c>
      <c r="K2564" s="435">
        <v>0</v>
      </c>
      <c r="L2564" s="472">
        <v>40393</v>
      </c>
      <c r="N2564" s="474">
        <v>3</v>
      </c>
      <c r="O2564" s="435">
        <v>273</v>
      </c>
      <c r="P2564" s="435">
        <v>273</v>
      </c>
      <c r="Q2564" s="435">
        <v>0</v>
      </c>
      <c r="R2564" s="435">
        <v>273</v>
      </c>
      <c r="S2564" s="28">
        <v>0</v>
      </c>
      <c r="T2564" s="28">
        <v>0</v>
      </c>
      <c r="U2564" s="472">
        <v>40393</v>
      </c>
      <c r="V2564" s="480">
        <v>3</v>
      </c>
      <c r="W2564" s="435">
        <v>273</v>
      </c>
      <c r="X2564" s="437" t="str">
        <f t="shared" si="298"/>
        <v>OK</v>
      </c>
      <c r="Y2564" s="437">
        <f t="shared" si="301"/>
        <v>0</v>
      </c>
      <c r="Z2564" s="439" t="str">
        <f t="shared" si="302"/>
        <v>Credial - 2227</v>
      </c>
      <c r="AA2564" s="481">
        <v>40406</v>
      </c>
      <c r="AB2564" s="459"/>
      <c r="AC2564" s="148">
        <f t="shared" si="303"/>
        <v>14</v>
      </c>
      <c r="AD2564" s="438" t="str">
        <f t="shared" si="304"/>
        <v>OK</v>
      </c>
      <c r="AF2564" s="435" t="e">
        <f>IF(#REF!="","",AA2564-#REF!)</f>
        <v>#REF!</v>
      </c>
      <c r="AI2564" s="460">
        <v>40442</v>
      </c>
      <c r="AJ2564" s="174" t="s">
        <v>107</v>
      </c>
    </row>
    <row r="2565" spans="1:36" x14ac:dyDescent="0.2">
      <c r="A2565" s="388" t="s">
        <v>116</v>
      </c>
      <c r="B2565" s="435">
        <v>4</v>
      </c>
      <c r="C2565" s="436">
        <v>34</v>
      </c>
      <c r="D2565" s="435" t="s">
        <v>79</v>
      </c>
      <c r="E2565" s="472">
        <v>40392</v>
      </c>
      <c r="G2565" s="474">
        <v>4</v>
      </c>
      <c r="H2565" s="435">
        <v>34</v>
      </c>
      <c r="I2565" s="435">
        <v>34</v>
      </c>
      <c r="J2565" s="435">
        <v>34</v>
      </c>
      <c r="K2565" s="435">
        <v>0</v>
      </c>
      <c r="L2565" s="472">
        <v>40393</v>
      </c>
      <c r="N2565" s="474">
        <v>4</v>
      </c>
      <c r="O2565" s="435">
        <v>34</v>
      </c>
      <c r="P2565" s="435">
        <v>34</v>
      </c>
      <c r="Q2565" s="435">
        <v>0</v>
      </c>
      <c r="R2565" s="435">
        <v>34</v>
      </c>
      <c r="S2565" s="28">
        <v>0</v>
      </c>
      <c r="T2565" s="28">
        <v>0</v>
      </c>
      <c r="U2565" s="472">
        <v>40393</v>
      </c>
      <c r="V2565" s="480">
        <v>4</v>
      </c>
      <c r="W2565" s="435">
        <v>34</v>
      </c>
      <c r="X2565" s="437" t="str">
        <f t="shared" si="298"/>
        <v>OK</v>
      </c>
      <c r="Y2565" s="437">
        <f t="shared" si="301"/>
        <v>0</v>
      </c>
      <c r="Z2565" s="439" t="str">
        <f t="shared" si="302"/>
        <v>Moviflor - 2229</v>
      </c>
      <c r="AA2565" s="481">
        <v>40395</v>
      </c>
      <c r="AB2565" s="459"/>
      <c r="AC2565" s="148">
        <f t="shared" si="303"/>
        <v>3</v>
      </c>
      <c r="AD2565" s="438" t="str">
        <f t="shared" si="304"/>
        <v>OK</v>
      </c>
      <c r="AF2565" s="435" t="e">
        <f>IF(#REF!="","",AA2565-#REF!)</f>
        <v>#REF!</v>
      </c>
      <c r="AI2565" s="460">
        <v>40443</v>
      </c>
      <c r="AJ2565" s="174" t="s">
        <v>107</v>
      </c>
    </row>
    <row r="2566" spans="1:36" x14ac:dyDescent="0.2">
      <c r="A2566" s="388" t="s">
        <v>116</v>
      </c>
      <c r="B2566" s="435">
        <v>5</v>
      </c>
      <c r="C2566" s="436">
        <v>2</v>
      </c>
      <c r="D2566" s="435" t="s">
        <v>75</v>
      </c>
      <c r="E2566" s="472">
        <v>40392</v>
      </c>
      <c r="G2566" s="474">
        <v>5</v>
      </c>
      <c r="H2566" s="435">
        <v>2</v>
      </c>
      <c r="I2566" s="435">
        <v>2</v>
      </c>
      <c r="J2566" s="435">
        <v>2</v>
      </c>
      <c r="K2566" s="435">
        <v>0</v>
      </c>
      <c r="L2566" s="472">
        <v>40393</v>
      </c>
      <c r="N2566" s="474">
        <v>5</v>
      </c>
      <c r="O2566" s="435">
        <v>2</v>
      </c>
      <c r="P2566" s="435">
        <v>2</v>
      </c>
      <c r="Q2566" s="435">
        <v>0</v>
      </c>
      <c r="R2566" s="435">
        <v>2</v>
      </c>
      <c r="S2566" s="28">
        <v>0</v>
      </c>
      <c r="T2566" s="28">
        <v>0</v>
      </c>
      <c r="U2566" s="472">
        <v>40393</v>
      </c>
      <c r="V2566" s="480">
        <v>5</v>
      </c>
      <c r="W2566" s="435">
        <v>2</v>
      </c>
      <c r="X2566" s="437" t="str">
        <f t="shared" si="298"/>
        <v>OK</v>
      </c>
      <c r="Y2566" s="437">
        <f t="shared" si="301"/>
        <v>0</v>
      </c>
      <c r="Z2566" s="439" t="str">
        <f t="shared" si="302"/>
        <v>Euronics - 2231</v>
      </c>
      <c r="AA2566" s="481">
        <v>40395</v>
      </c>
      <c r="AB2566" s="459"/>
      <c r="AC2566" s="148">
        <f t="shared" si="303"/>
        <v>3</v>
      </c>
      <c r="AD2566" s="438" t="str">
        <f t="shared" si="304"/>
        <v>OK</v>
      </c>
      <c r="AF2566" s="435" t="e">
        <f>IF(#REF!="","",AA2566-#REF!)</f>
        <v>#REF!</v>
      </c>
      <c r="AI2566" s="460">
        <v>40444</v>
      </c>
      <c r="AJ2566" s="174" t="s">
        <v>107</v>
      </c>
    </row>
    <row r="2567" spans="1:36" x14ac:dyDescent="0.2">
      <c r="A2567" s="388" t="s">
        <v>116</v>
      </c>
      <c r="B2567" s="435">
        <v>6</v>
      </c>
      <c r="C2567" s="436">
        <v>2</v>
      </c>
      <c r="D2567" s="435" t="s">
        <v>76</v>
      </c>
      <c r="E2567" s="472">
        <v>40392</v>
      </c>
      <c r="G2567" s="474">
        <v>6</v>
      </c>
      <c r="H2567" s="435">
        <v>2</v>
      </c>
      <c r="I2567" s="435">
        <v>2</v>
      </c>
      <c r="J2567" s="435">
        <v>2</v>
      </c>
      <c r="K2567" s="435">
        <v>0</v>
      </c>
      <c r="L2567" s="472">
        <v>40393</v>
      </c>
      <c r="N2567" s="474">
        <v>6</v>
      </c>
      <c r="O2567" s="435">
        <v>2</v>
      </c>
      <c r="P2567" s="435">
        <v>2</v>
      </c>
      <c r="Q2567" s="435">
        <v>0</v>
      </c>
      <c r="R2567" s="435">
        <v>2</v>
      </c>
      <c r="S2567" s="28">
        <v>0</v>
      </c>
      <c r="T2567" s="28">
        <v>0</v>
      </c>
      <c r="U2567" s="472">
        <v>40393</v>
      </c>
      <c r="V2567" s="480">
        <v>6</v>
      </c>
      <c r="W2567" s="435">
        <v>2</v>
      </c>
      <c r="X2567" s="437" t="str">
        <f t="shared" si="298"/>
        <v>OK</v>
      </c>
      <c r="Y2567" s="437">
        <f t="shared" si="301"/>
        <v>0</v>
      </c>
      <c r="Z2567" s="439" t="str">
        <f t="shared" si="302"/>
        <v>Tien 21 - 2232</v>
      </c>
      <c r="AA2567" s="481">
        <v>40395</v>
      </c>
      <c r="AB2567" s="459"/>
      <c r="AC2567" s="148">
        <f t="shared" si="303"/>
        <v>3</v>
      </c>
      <c r="AD2567" s="438" t="str">
        <f t="shared" si="304"/>
        <v>OK</v>
      </c>
      <c r="AF2567" s="435" t="e">
        <f>IF(#REF!="","",AA2567-#REF!)</f>
        <v>#REF!</v>
      </c>
      <c r="AI2567" s="460">
        <v>40445</v>
      </c>
      <c r="AJ2567" s="174" t="s">
        <v>107</v>
      </c>
    </row>
    <row r="2568" spans="1:36" ht="13.5" thickBot="1" x14ac:dyDescent="0.25">
      <c r="A2568" s="388" t="s">
        <v>116</v>
      </c>
      <c r="B2568" s="435">
        <v>7</v>
      </c>
      <c r="C2568" s="436">
        <v>3</v>
      </c>
      <c r="D2568" s="435" t="s">
        <v>77</v>
      </c>
      <c r="E2568" s="472">
        <v>40392</v>
      </c>
      <c r="G2568" s="474">
        <v>7</v>
      </c>
      <c r="H2568" s="435">
        <v>3</v>
      </c>
      <c r="I2568" s="435">
        <v>3</v>
      </c>
      <c r="J2568" s="435">
        <v>3</v>
      </c>
      <c r="K2568" s="435">
        <v>0</v>
      </c>
      <c r="L2568" s="472">
        <v>40393</v>
      </c>
      <c r="N2568" s="474">
        <v>7</v>
      </c>
      <c r="O2568" s="435">
        <v>3</v>
      </c>
      <c r="P2568" s="435">
        <v>3</v>
      </c>
      <c r="Q2568" s="435">
        <v>0</v>
      </c>
      <c r="R2568" s="435">
        <v>3</v>
      </c>
      <c r="S2568" s="28">
        <v>0</v>
      </c>
      <c r="T2568" s="28">
        <v>0</v>
      </c>
      <c r="U2568" s="472">
        <v>40393</v>
      </c>
      <c r="V2568" s="480">
        <v>7</v>
      </c>
      <c r="W2568" s="435">
        <v>3</v>
      </c>
      <c r="X2568" s="437" t="str">
        <f t="shared" ref="X2568:X2631" si="305">IF(C2568=W2568,"OK",IF(W2568=R2568,"ERRO",IF(W2568="","KO",IF(W2568=J2568,"ERRO"))))</f>
        <v>OK</v>
      </c>
      <c r="Y2568" s="437">
        <f t="shared" si="301"/>
        <v>0</v>
      </c>
      <c r="Z2568" s="439" t="str">
        <f t="shared" si="302"/>
        <v>Confort - 2233</v>
      </c>
      <c r="AA2568" s="481">
        <v>40395</v>
      </c>
      <c r="AB2568" s="459"/>
      <c r="AC2568" s="148">
        <f t="shared" si="303"/>
        <v>3</v>
      </c>
      <c r="AD2568" s="438" t="str">
        <f t="shared" si="304"/>
        <v>OK</v>
      </c>
      <c r="AF2568" s="435" t="e">
        <f>IF(#REF!="","",AA2568-#REF!)</f>
        <v>#REF!</v>
      </c>
      <c r="AI2568" s="460">
        <v>40446</v>
      </c>
      <c r="AJ2568" s="174" t="s">
        <v>107</v>
      </c>
    </row>
    <row r="2569" spans="1:36" s="533" customFormat="1" ht="12.75" customHeight="1" thickBot="1" x14ac:dyDescent="0.25">
      <c r="A2569" s="559" t="s">
        <v>116</v>
      </c>
      <c r="B2569" s="493">
        <v>8</v>
      </c>
      <c r="C2569" s="531">
        <v>2</v>
      </c>
      <c r="D2569" s="493" t="s">
        <v>112</v>
      </c>
      <c r="E2569" s="532">
        <v>40392</v>
      </c>
      <c r="G2569" s="534">
        <v>8</v>
      </c>
      <c r="H2569" s="493">
        <v>2</v>
      </c>
      <c r="I2569" s="493">
        <v>2</v>
      </c>
      <c r="J2569" s="493">
        <v>2</v>
      </c>
      <c r="K2569" s="493">
        <v>0</v>
      </c>
      <c r="L2569" s="532">
        <v>40393</v>
      </c>
      <c r="N2569" s="534">
        <v>8</v>
      </c>
      <c r="O2569" s="493">
        <v>2</v>
      </c>
      <c r="P2569" s="493">
        <v>2</v>
      </c>
      <c r="Q2569" s="493">
        <v>0</v>
      </c>
      <c r="R2569" s="493">
        <v>2</v>
      </c>
      <c r="S2569" s="533">
        <v>0</v>
      </c>
      <c r="T2569" s="533">
        <v>0</v>
      </c>
      <c r="U2569" s="532">
        <v>40393</v>
      </c>
      <c r="V2569" s="535">
        <v>8</v>
      </c>
      <c r="W2569" s="493">
        <v>2</v>
      </c>
      <c r="X2569" s="536" t="str">
        <f t="shared" si="305"/>
        <v>OK</v>
      </c>
      <c r="Y2569" s="536">
        <f t="shared" si="301"/>
        <v>0</v>
      </c>
      <c r="Z2569" s="493" t="s">
        <v>112</v>
      </c>
      <c r="AA2569" s="537">
        <v>40407</v>
      </c>
      <c r="AB2569" s="560"/>
      <c r="AC2569" s="538">
        <f t="shared" si="303"/>
        <v>15</v>
      </c>
      <c r="AD2569" s="493" t="str">
        <f t="shared" si="304"/>
        <v>OK</v>
      </c>
      <c r="AE2569" s="493"/>
      <c r="AF2569" s="493" t="e">
        <f>IF(#REF!="","",AA2569-#REF!)</f>
        <v>#REF!</v>
      </c>
      <c r="AG2569" s="493"/>
      <c r="AH2569" s="539"/>
      <c r="AI2569" s="561">
        <v>40447</v>
      </c>
      <c r="AJ2569" s="558" t="s">
        <v>107</v>
      </c>
    </row>
    <row r="2570" spans="1:36" s="501" customFormat="1" x14ac:dyDescent="0.2">
      <c r="A2570" s="512" t="s">
        <v>115</v>
      </c>
      <c r="B2570" s="496">
        <v>1</v>
      </c>
      <c r="C2570" s="497">
        <v>14</v>
      </c>
      <c r="D2570" s="496" t="s">
        <v>67</v>
      </c>
      <c r="E2570" s="498">
        <v>40393</v>
      </c>
      <c r="F2570" s="499"/>
      <c r="G2570" s="500">
        <v>1</v>
      </c>
      <c r="H2570" s="496">
        <v>14</v>
      </c>
      <c r="I2570" s="496">
        <v>14</v>
      </c>
      <c r="J2570" s="496">
        <v>14</v>
      </c>
      <c r="K2570" s="496">
        <v>0</v>
      </c>
      <c r="L2570" s="498">
        <v>40394</v>
      </c>
      <c r="N2570" s="500">
        <v>1</v>
      </c>
      <c r="O2570" s="496">
        <v>14</v>
      </c>
      <c r="P2570" s="496">
        <v>14</v>
      </c>
      <c r="Q2570" s="496">
        <v>0</v>
      </c>
      <c r="R2570" s="496">
        <v>14</v>
      </c>
      <c r="S2570" s="499">
        <v>0</v>
      </c>
      <c r="T2570" s="499">
        <v>0</v>
      </c>
      <c r="U2570" s="498">
        <v>40394</v>
      </c>
      <c r="V2570" s="502">
        <v>1</v>
      </c>
      <c r="W2570" s="496">
        <v>14</v>
      </c>
      <c r="X2570" s="503" t="str">
        <f t="shared" si="305"/>
        <v>OK</v>
      </c>
      <c r="Y2570" s="503">
        <f t="shared" si="301"/>
        <v>0</v>
      </c>
      <c r="Z2570" s="524" t="str">
        <f t="shared" si="302"/>
        <v>White - 2213</v>
      </c>
      <c r="AA2570" s="504">
        <v>40395</v>
      </c>
      <c r="AB2570" s="556">
        <f>+SUM(W2570:W2578)</f>
        <v>384</v>
      </c>
      <c r="AC2570" s="506">
        <f t="shared" si="303"/>
        <v>2</v>
      </c>
      <c r="AD2570" s="513" t="str">
        <f t="shared" si="304"/>
        <v>OK</v>
      </c>
      <c r="AE2570" s="496"/>
      <c r="AF2570" s="496" t="e">
        <f>IF(#REF!="","",AA2570-#REF!)</f>
        <v>#REF!</v>
      </c>
      <c r="AG2570" s="496"/>
      <c r="AH2570" s="510"/>
      <c r="AI2570" s="557">
        <v>40448</v>
      </c>
      <c r="AJ2570" s="46" t="s">
        <v>107</v>
      </c>
    </row>
    <row r="2571" spans="1:36" x14ac:dyDescent="0.2">
      <c r="A2571" s="388" t="s">
        <v>115</v>
      </c>
      <c r="B2571" s="435">
        <v>2</v>
      </c>
      <c r="C2571" s="436">
        <v>3</v>
      </c>
      <c r="D2571" s="435" t="s">
        <v>68</v>
      </c>
      <c r="E2571" s="472">
        <v>40393</v>
      </c>
      <c r="G2571" s="474">
        <v>2</v>
      </c>
      <c r="H2571" s="435">
        <v>3</v>
      </c>
      <c r="I2571" s="435">
        <v>3</v>
      </c>
      <c r="J2571" s="435">
        <v>3</v>
      </c>
      <c r="K2571" s="435">
        <v>0</v>
      </c>
      <c r="L2571" s="472">
        <v>40394</v>
      </c>
      <c r="N2571" s="474">
        <v>2</v>
      </c>
      <c r="O2571" s="435">
        <v>3</v>
      </c>
      <c r="P2571" s="435">
        <v>3</v>
      </c>
      <c r="Q2571" s="435">
        <v>0</v>
      </c>
      <c r="R2571" s="435">
        <v>3</v>
      </c>
      <c r="S2571" s="28">
        <v>0</v>
      </c>
      <c r="T2571" s="28">
        <v>0</v>
      </c>
      <c r="U2571" s="472">
        <v>40394</v>
      </c>
      <c r="V2571" s="480">
        <v>2</v>
      </c>
      <c r="W2571" s="435">
        <v>3</v>
      </c>
      <c r="X2571" s="437" t="str">
        <f t="shared" si="305"/>
        <v>OK</v>
      </c>
      <c r="Y2571" s="437">
        <f t="shared" si="301"/>
        <v>0</v>
      </c>
      <c r="Z2571" s="439" t="str">
        <f t="shared" si="302"/>
        <v>Green - 2214</v>
      </c>
      <c r="AA2571" s="481">
        <v>40395</v>
      </c>
      <c r="AB2571" s="459"/>
      <c r="AC2571" s="148">
        <f t="shared" si="303"/>
        <v>2</v>
      </c>
      <c r="AD2571" s="438" t="str">
        <f t="shared" si="304"/>
        <v>OK</v>
      </c>
      <c r="AF2571" s="435" t="e">
        <f>IF(#REF!="","",AA2571-#REF!)</f>
        <v>#REF!</v>
      </c>
      <c r="AI2571" s="460">
        <v>40449</v>
      </c>
      <c r="AJ2571" s="46" t="s">
        <v>107</v>
      </c>
    </row>
    <row r="2572" spans="1:36" x14ac:dyDescent="0.2">
      <c r="A2572" s="388" t="s">
        <v>115</v>
      </c>
      <c r="B2572" s="435">
        <v>3</v>
      </c>
      <c r="C2572" s="436">
        <v>2</v>
      </c>
      <c r="D2572" s="435" t="s">
        <v>69</v>
      </c>
      <c r="E2572" s="472">
        <v>40393</v>
      </c>
      <c r="G2572" s="474">
        <v>3</v>
      </c>
      <c r="H2572" s="435">
        <v>2</v>
      </c>
      <c r="I2572" s="435">
        <v>2</v>
      </c>
      <c r="J2572" s="435">
        <v>2</v>
      </c>
      <c r="K2572" s="435">
        <v>0</v>
      </c>
      <c r="L2572" s="472">
        <v>40394</v>
      </c>
      <c r="N2572" s="474">
        <v>3</v>
      </c>
      <c r="O2572" s="435">
        <v>2</v>
      </c>
      <c r="P2572" s="435">
        <v>2</v>
      </c>
      <c r="Q2572" s="435">
        <v>0</v>
      </c>
      <c r="R2572" s="435">
        <v>2</v>
      </c>
      <c r="S2572" s="28">
        <v>0</v>
      </c>
      <c r="T2572" s="28">
        <v>0</v>
      </c>
      <c r="U2572" s="472">
        <v>40394</v>
      </c>
      <c r="V2572" s="480">
        <v>3</v>
      </c>
      <c r="W2572" s="435">
        <v>2</v>
      </c>
      <c r="X2572" s="437" t="str">
        <f t="shared" si="305"/>
        <v>OK</v>
      </c>
      <c r="Y2572" s="437">
        <f t="shared" si="301"/>
        <v>0</v>
      </c>
      <c r="Z2572" s="439" t="str">
        <f t="shared" si="302"/>
        <v>Black - 2215</v>
      </c>
      <c r="AA2572" s="481">
        <v>40395</v>
      </c>
      <c r="AB2572" s="459"/>
      <c r="AC2572" s="148">
        <f t="shared" si="303"/>
        <v>2</v>
      </c>
      <c r="AD2572" s="438" t="str">
        <f t="shared" si="304"/>
        <v>OK</v>
      </c>
      <c r="AF2572" s="435" t="e">
        <f>IF(#REF!="","",AA2572-#REF!)</f>
        <v>#REF!</v>
      </c>
      <c r="AI2572" s="460">
        <v>40450</v>
      </c>
      <c r="AJ2572" s="46" t="s">
        <v>107</v>
      </c>
    </row>
    <row r="2573" spans="1:36" x14ac:dyDescent="0.2">
      <c r="A2573" s="388" t="s">
        <v>115</v>
      </c>
      <c r="B2573" s="435">
        <v>4</v>
      </c>
      <c r="C2573" s="436">
        <v>25</v>
      </c>
      <c r="D2573" s="435" t="s">
        <v>72</v>
      </c>
      <c r="E2573" s="472">
        <v>40393</v>
      </c>
      <c r="G2573" s="474">
        <v>4</v>
      </c>
      <c r="H2573" s="435">
        <v>25</v>
      </c>
      <c r="I2573" s="435">
        <v>25</v>
      </c>
      <c r="J2573" s="435">
        <v>25</v>
      </c>
      <c r="K2573" s="435">
        <v>0</v>
      </c>
      <c r="L2573" s="472">
        <v>40394</v>
      </c>
      <c r="N2573" s="474">
        <v>4</v>
      </c>
      <c r="O2573" s="435">
        <v>25</v>
      </c>
      <c r="P2573" s="435">
        <v>25</v>
      </c>
      <c r="Q2573" s="435">
        <v>0</v>
      </c>
      <c r="R2573" s="435">
        <v>25</v>
      </c>
      <c r="S2573" s="28">
        <v>0</v>
      </c>
      <c r="T2573" s="28">
        <v>0</v>
      </c>
      <c r="U2573" s="472">
        <v>40394</v>
      </c>
      <c r="V2573" s="480">
        <v>4</v>
      </c>
      <c r="W2573" s="435">
        <v>25</v>
      </c>
      <c r="X2573" s="437" t="str">
        <f t="shared" si="305"/>
        <v>OK</v>
      </c>
      <c r="Y2573" s="437">
        <f t="shared" si="301"/>
        <v>0</v>
      </c>
      <c r="Z2573" s="439" t="str">
        <f t="shared" si="302"/>
        <v>Credial - 2227</v>
      </c>
      <c r="AA2573" s="481">
        <v>40406</v>
      </c>
      <c r="AB2573" s="459"/>
      <c r="AC2573" s="148">
        <f t="shared" si="303"/>
        <v>13</v>
      </c>
      <c r="AD2573" s="438" t="str">
        <f t="shared" si="304"/>
        <v>OK</v>
      </c>
      <c r="AF2573" s="435" t="e">
        <f>IF(#REF!="","",AA2573-#REF!)</f>
        <v>#REF!</v>
      </c>
      <c r="AI2573" s="460">
        <v>40451</v>
      </c>
      <c r="AJ2573" s="46" t="s">
        <v>107</v>
      </c>
    </row>
    <row r="2574" spans="1:36" x14ac:dyDescent="0.2">
      <c r="A2574" s="388" t="s">
        <v>115</v>
      </c>
      <c r="B2574" s="435">
        <v>5</v>
      </c>
      <c r="C2574" s="436">
        <v>224</v>
      </c>
      <c r="D2574" s="435" t="s">
        <v>73</v>
      </c>
      <c r="E2574" s="472">
        <v>40393</v>
      </c>
      <c r="G2574" s="474">
        <v>5</v>
      </c>
      <c r="H2574" s="435">
        <v>224</v>
      </c>
      <c r="I2574" s="435">
        <v>224</v>
      </c>
      <c r="J2574" s="435">
        <v>224</v>
      </c>
      <c r="K2574" s="435">
        <v>0</v>
      </c>
      <c r="L2574" s="472">
        <v>40394</v>
      </c>
      <c r="N2574" s="474">
        <v>5</v>
      </c>
      <c r="O2574" s="435">
        <v>224</v>
      </c>
      <c r="P2574" s="435">
        <v>224</v>
      </c>
      <c r="Q2574" s="435">
        <v>0</v>
      </c>
      <c r="R2574" s="435">
        <v>224</v>
      </c>
      <c r="S2574" s="28">
        <v>0</v>
      </c>
      <c r="T2574" s="28">
        <v>0</v>
      </c>
      <c r="U2574" s="472">
        <v>40394</v>
      </c>
      <c r="V2574" s="480">
        <v>5</v>
      </c>
      <c r="W2574" s="435">
        <v>224</v>
      </c>
      <c r="X2574" s="437" t="str">
        <f t="shared" si="305"/>
        <v>OK</v>
      </c>
      <c r="Y2574" s="437">
        <f t="shared" si="301"/>
        <v>0</v>
      </c>
      <c r="Z2574" s="439" t="str">
        <f t="shared" si="302"/>
        <v>Ikea - 2228</v>
      </c>
      <c r="AA2574" s="481">
        <v>40395</v>
      </c>
      <c r="AB2574" s="459"/>
      <c r="AC2574" s="148">
        <f t="shared" si="303"/>
        <v>2</v>
      </c>
      <c r="AD2574" s="438" t="str">
        <f t="shared" si="304"/>
        <v>OK</v>
      </c>
      <c r="AF2574" s="435" t="e">
        <f>IF(#REF!="","",AA2574-#REF!)</f>
        <v>#REF!</v>
      </c>
      <c r="AI2574" s="460">
        <v>40452</v>
      </c>
      <c r="AJ2574" s="46" t="s">
        <v>107</v>
      </c>
    </row>
    <row r="2575" spans="1:36" x14ac:dyDescent="0.2">
      <c r="A2575" s="388" t="s">
        <v>115</v>
      </c>
      <c r="B2575" s="435">
        <v>6</v>
      </c>
      <c r="C2575" s="436">
        <v>4</v>
      </c>
      <c r="D2575" s="435" t="s">
        <v>79</v>
      </c>
      <c r="E2575" s="472">
        <v>40393</v>
      </c>
      <c r="G2575" s="474">
        <v>6</v>
      </c>
      <c r="H2575" s="435">
        <v>4</v>
      </c>
      <c r="I2575" s="435">
        <v>4</v>
      </c>
      <c r="J2575" s="435">
        <v>4</v>
      </c>
      <c r="K2575" s="435">
        <v>0</v>
      </c>
      <c r="L2575" s="472">
        <v>40394</v>
      </c>
      <c r="N2575" s="474">
        <v>6</v>
      </c>
      <c r="O2575" s="435">
        <v>4</v>
      </c>
      <c r="P2575" s="435">
        <v>4</v>
      </c>
      <c r="Q2575" s="435">
        <v>0</v>
      </c>
      <c r="R2575" s="435">
        <v>4</v>
      </c>
      <c r="S2575" s="28">
        <v>0</v>
      </c>
      <c r="T2575" s="28">
        <v>0</v>
      </c>
      <c r="U2575" s="472">
        <v>40394</v>
      </c>
      <c r="V2575" s="480">
        <v>6</v>
      </c>
      <c r="W2575" s="435">
        <v>4</v>
      </c>
      <c r="X2575" s="437" t="str">
        <f t="shared" si="305"/>
        <v>OK</v>
      </c>
      <c r="Y2575" s="437">
        <f t="shared" si="301"/>
        <v>0</v>
      </c>
      <c r="Z2575" s="439" t="str">
        <f t="shared" si="302"/>
        <v>Moviflor - 2229</v>
      </c>
      <c r="AA2575" s="481">
        <v>40395</v>
      </c>
      <c r="AB2575" s="459"/>
      <c r="AC2575" s="148">
        <f t="shared" si="303"/>
        <v>2</v>
      </c>
      <c r="AD2575" s="438" t="str">
        <f t="shared" si="304"/>
        <v>OK</v>
      </c>
      <c r="AF2575" s="435" t="e">
        <f>IF(#REF!="","",AA2575-#REF!)</f>
        <v>#REF!</v>
      </c>
      <c r="AI2575" s="460">
        <v>40453</v>
      </c>
      <c r="AJ2575" s="46" t="s">
        <v>107</v>
      </c>
    </row>
    <row r="2576" spans="1:36" ht="13.5" thickBot="1" x14ac:dyDescent="0.25">
      <c r="A2576" s="388" t="s">
        <v>115</v>
      </c>
      <c r="B2576" s="435">
        <v>7</v>
      </c>
      <c r="C2576" s="436">
        <v>96</v>
      </c>
      <c r="D2576" s="435" t="s">
        <v>74</v>
      </c>
      <c r="E2576" s="472">
        <v>40393</v>
      </c>
      <c r="G2576" s="474">
        <v>7</v>
      </c>
      <c r="H2576" s="435">
        <v>96</v>
      </c>
      <c r="I2576" s="435">
        <v>96</v>
      </c>
      <c r="J2576" s="435">
        <v>96</v>
      </c>
      <c r="K2576" s="435">
        <v>0</v>
      </c>
      <c r="L2576" s="472">
        <v>40394</v>
      </c>
      <c r="N2576" s="474">
        <v>7</v>
      </c>
      <c r="O2576" s="435">
        <v>96</v>
      </c>
      <c r="P2576" s="435">
        <v>96</v>
      </c>
      <c r="Q2576" s="435">
        <v>0</v>
      </c>
      <c r="R2576" s="435">
        <v>96</v>
      </c>
      <c r="S2576" s="28">
        <v>0</v>
      </c>
      <c r="T2576" s="28">
        <v>0</v>
      </c>
      <c r="U2576" s="472">
        <v>40394</v>
      </c>
      <c r="V2576" s="480">
        <v>7</v>
      </c>
      <c r="W2576" s="435">
        <v>96</v>
      </c>
      <c r="X2576" s="437" t="str">
        <f t="shared" si="305"/>
        <v>OK</v>
      </c>
      <c r="Y2576" s="437">
        <f t="shared" si="301"/>
        <v>0</v>
      </c>
      <c r="Z2576" s="439" t="str">
        <f t="shared" si="302"/>
        <v>Conforama - 2230</v>
      </c>
      <c r="AA2576" s="481">
        <v>40395</v>
      </c>
      <c r="AB2576" s="459"/>
      <c r="AC2576" s="148">
        <f t="shared" si="303"/>
        <v>2</v>
      </c>
      <c r="AD2576" s="438" t="str">
        <f t="shared" si="304"/>
        <v>OK</v>
      </c>
      <c r="AF2576" s="435" t="e">
        <f>IF(#REF!="","",AA2576-#REF!)</f>
        <v>#REF!</v>
      </c>
      <c r="AI2576" s="460">
        <v>40454</v>
      </c>
      <c r="AJ2576" s="562" t="s">
        <v>107</v>
      </c>
    </row>
    <row r="2577" spans="1:36" x14ac:dyDescent="0.2">
      <c r="A2577" s="388" t="s">
        <v>115</v>
      </c>
      <c r="B2577" s="435">
        <v>8</v>
      </c>
      <c r="C2577" s="436">
        <v>13</v>
      </c>
      <c r="D2577" s="435" t="s">
        <v>75</v>
      </c>
      <c r="E2577" s="472">
        <v>40393</v>
      </c>
      <c r="G2577" s="474">
        <v>8</v>
      </c>
      <c r="H2577" s="435">
        <v>13</v>
      </c>
      <c r="I2577" s="435">
        <v>13</v>
      </c>
      <c r="J2577" s="435">
        <v>13</v>
      </c>
      <c r="K2577" s="435">
        <v>0</v>
      </c>
      <c r="L2577" s="472">
        <v>40394</v>
      </c>
      <c r="N2577" s="474">
        <v>8</v>
      </c>
      <c r="O2577" s="435">
        <v>13</v>
      </c>
      <c r="P2577" s="435">
        <v>13</v>
      </c>
      <c r="Q2577" s="435">
        <v>0</v>
      </c>
      <c r="R2577" s="435">
        <v>13</v>
      </c>
      <c r="S2577" s="28">
        <v>0</v>
      </c>
      <c r="T2577" s="28">
        <v>0</v>
      </c>
      <c r="U2577" s="472">
        <v>40394</v>
      </c>
      <c r="V2577" s="480">
        <v>8</v>
      </c>
      <c r="W2577" s="435">
        <v>13</v>
      </c>
      <c r="X2577" s="437" t="str">
        <f t="shared" si="305"/>
        <v>OK</v>
      </c>
      <c r="Y2577" s="437">
        <f t="shared" si="301"/>
        <v>0</v>
      </c>
      <c r="Z2577" s="439" t="str">
        <f t="shared" si="302"/>
        <v>Euronics - 2231</v>
      </c>
      <c r="AA2577" s="481">
        <v>40395</v>
      </c>
      <c r="AB2577" s="459"/>
      <c r="AC2577" s="148">
        <f t="shared" si="303"/>
        <v>2</v>
      </c>
      <c r="AD2577" s="438" t="str">
        <f t="shared" si="304"/>
        <v>OK</v>
      </c>
      <c r="AF2577" s="435" t="e">
        <f>IF(#REF!="","",AA2577-#REF!)</f>
        <v>#REF!</v>
      </c>
      <c r="AI2577" s="460">
        <v>40455</v>
      </c>
      <c r="AJ2577" s="558" t="s">
        <v>107</v>
      </c>
    </row>
    <row r="2578" spans="1:36" s="544" customFormat="1" ht="13.5" thickBot="1" x14ac:dyDescent="0.25">
      <c r="A2578" s="563" t="s">
        <v>115</v>
      </c>
      <c r="B2578" s="541">
        <v>9</v>
      </c>
      <c r="C2578" s="542">
        <v>3</v>
      </c>
      <c r="D2578" s="541" t="s">
        <v>76</v>
      </c>
      <c r="E2578" s="543">
        <v>40393</v>
      </c>
      <c r="G2578" s="545">
        <v>9</v>
      </c>
      <c r="H2578" s="541">
        <v>3</v>
      </c>
      <c r="I2578" s="541">
        <v>3</v>
      </c>
      <c r="J2578" s="541">
        <v>3</v>
      </c>
      <c r="K2578" s="541">
        <v>0</v>
      </c>
      <c r="L2578" s="543">
        <v>40394</v>
      </c>
      <c r="N2578" s="545">
        <v>9</v>
      </c>
      <c r="O2578" s="541">
        <v>3</v>
      </c>
      <c r="P2578" s="541">
        <v>3</v>
      </c>
      <c r="Q2578" s="541">
        <v>0</v>
      </c>
      <c r="R2578" s="541">
        <v>3</v>
      </c>
      <c r="S2578" s="544">
        <v>0</v>
      </c>
      <c r="T2578" s="544">
        <v>0</v>
      </c>
      <c r="U2578" s="543">
        <v>40394</v>
      </c>
      <c r="V2578" s="546">
        <v>9</v>
      </c>
      <c r="W2578" s="541">
        <v>3</v>
      </c>
      <c r="X2578" s="547" t="str">
        <f t="shared" si="305"/>
        <v>OK</v>
      </c>
      <c r="Y2578" s="547">
        <f t="shared" si="301"/>
        <v>0</v>
      </c>
      <c r="Z2578" s="541" t="str">
        <f t="shared" si="302"/>
        <v>Tien 21 - 2232</v>
      </c>
      <c r="AA2578" s="548">
        <v>40395</v>
      </c>
      <c r="AB2578" s="564"/>
      <c r="AC2578" s="549">
        <f t="shared" si="303"/>
        <v>2</v>
      </c>
      <c r="AD2578" s="541" t="str">
        <f t="shared" si="304"/>
        <v>OK</v>
      </c>
      <c r="AE2578" s="541"/>
      <c r="AF2578" s="541" t="e">
        <f>IF(#REF!="","",AA2578-#REF!)</f>
        <v>#REF!</v>
      </c>
      <c r="AG2578" s="541"/>
      <c r="AH2578" s="550"/>
      <c r="AI2578" s="565">
        <v>40456</v>
      </c>
      <c r="AJ2578" s="46" t="s">
        <v>107</v>
      </c>
    </row>
    <row r="2579" spans="1:36" s="501" customFormat="1" x14ac:dyDescent="0.2">
      <c r="A2579" s="512" t="s">
        <v>115</v>
      </c>
      <c r="B2579" s="496">
        <v>1</v>
      </c>
      <c r="C2579" s="497">
        <v>14</v>
      </c>
      <c r="D2579" s="496" t="s">
        <v>67</v>
      </c>
      <c r="E2579" s="498">
        <v>40395</v>
      </c>
      <c r="F2579" s="499"/>
      <c r="G2579" s="500">
        <v>1</v>
      </c>
      <c r="H2579" s="496">
        <v>14</v>
      </c>
      <c r="I2579" s="496">
        <v>14</v>
      </c>
      <c r="J2579" s="496">
        <v>14</v>
      </c>
      <c r="K2579" s="496">
        <v>0</v>
      </c>
      <c r="L2579" s="498">
        <v>40396</v>
      </c>
      <c r="N2579" s="500">
        <v>1</v>
      </c>
      <c r="O2579" s="496">
        <v>14</v>
      </c>
      <c r="P2579" s="496">
        <v>14</v>
      </c>
      <c r="Q2579" s="496">
        <v>0</v>
      </c>
      <c r="R2579" s="496">
        <v>14</v>
      </c>
      <c r="S2579" s="499">
        <v>0</v>
      </c>
      <c r="T2579" s="499">
        <v>0</v>
      </c>
      <c r="U2579" s="498">
        <v>40396</v>
      </c>
      <c r="V2579" s="502">
        <v>1</v>
      </c>
      <c r="W2579" s="496">
        <v>14</v>
      </c>
      <c r="X2579" s="503" t="str">
        <f t="shared" si="305"/>
        <v>OK</v>
      </c>
      <c r="Y2579" s="503">
        <f t="shared" si="301"/>
        <v>0</v>
      </c>
      <c r="Z2579" s="524" t="str">
        <f t="shared" si="302"/>
        <v>White - 2213</v>
      </c>
      <c r="AA2579" s="504">
        <v>40399</v>
      </c>
      <c r="AB2579" s="556">
        <f>+SUM(W2579:W2588)</f>
        <v>161</v>
      </c>
      <c r="AC2579" s="506">
        <f t="shared" si="303"/>
        <v>4</v>
      </c>
      <c r="AD2579" s="513" t="str">
        <f t="shared" si="304"/>
        <v>OK</v>
      </c>
      <c r="AE2579" s="496"/>
      <c r="AF2579" s="496" t="e">
        <f>IF(#REF!="","",AA2579-#REF!)</f>
        <v>#REF!</v>
      </c>
      <c r="AG2579" s="496"/>
      <c r="AH2579" s="510"/>
      <c r="AI2579" s="557">
        <v>40457</v>
      </c>
      <c r="AJ2579" s="46" t="s">
        <v>107</v>
      </c>
    </row>
    <row r="2580" spans="1:36" x14ac:dyDescent="0.2">
      <c r="A2580" s="388" t="s">
        <v>115</v>
      </c>
      <c r="B2580" s="435">
        <v>2</v>
      </c>
      <c r="C2580" s="436">
        <v>1</v>
      </c>
      <c r="D2580" s="435" t="s">
        <v>68</v>
      </c>
      <c r="E2580" s="472">
        <v>40395</v>
      </c>
      <c r="G2580" s="474">
        <v>2</v>
      </c>
      <c r="H2580" s="435">
        <v>1</v>
      </c>
      <c r="I2580" s="435">
        <v>1</v>
      </c>
      <c r="J2580" s="435">
        <v>1</v>
      </c>
      <c r="K2580" s="435">
        <v>0</v>
      </c>
      <c r="L2580" s="472">
        <v>40396</v>
      </c>
      <c r="N2580" s="474">
        <v>2</v>
      </c>
      <c r="O2580" s="435">
        <v>1</v>
      </c>
      <c r="P2580" s="435">
        <v>1</v>
      </c>
      <c r="Q2580" s="435">
        <v>0</v>
      </c>
      <c r="R2580" s="435">
        <v>1</v>
      </c>
      <c r="S2580" s="28">
        <v>0</v>
      </c>
      <c r="T2580" s="28">
        <v>0</v>
      </c>
      <c r="U2580" s="472">
        <v>40396</v>
      </c>
      <c r="V2580" s="480">
        <v>2</v>
      </c>
      <c r="W2580" s="435">
        <v>1</v>
      </c>
      <c r="X2580" s="437" t="str">
        <f t="shared" si="305"/>
        <v>OK</v>
      </c>
      <c r="Y2580" s="437">
        <f t="shared" si="301"/>
        <v>0</v>
      </c>
      <c r="Z2580" s="439" t="str">
        <f t="shared" si="302"/>
        <v>Green - 2214</v>
      </c>
      <c r="AA2580" s="481">
        <v>40399</v>
      </c>
      <c r="AB2580" s="459"/>
      <c r="AC2580" s="148">
        <f t="shared" si="303"/>
        <v>4</v>
      </c>
      <c r="AD2580" s="438" t="str">
        <f t="shared" si="304"/>
        <v>OK</v>
      </c>
      <c r="AF2580" s="435" t="e">
        <f>IF(#REF!="","",AA2580-#REF!)</f>
        <v>#REF!</v>
      </c>
      <c r="AI2580" s="460">
        <v>40458</v>
      </c>
      <c r="AJ2580" s="46" t="s">
        <v>107</v>
      </c>
    </row>
    <row r="2581" spans="1:36" x14ac:dyDescent="0.2">
      <c r="A2581" s="388" t="s">
        <v>115</v>
      </c>
      <c r="B2581" s="435">
        <v>3</v>
      </c>
      <c r="C2581" s="436">
        <v>4</v>
      </c>
      <c r="D2581" s="435" t="s">
        <v>69</v>
      </c>
      <c r="E2581" s="472">
        <v>40395</v>
      </c>
      <c r="G2581" s="474">
        <v>3</v>
      </c>
      <c r="H2581" s="435">
        <v>4</v>
      </c>
      <c r="I2581" s="435">
        <v>4</v>
      </c>
      <c r="J2581" s="435">
        <v>4</v>
      </c>
      <c r="K2581" s="435">
        <v>0</v>
      </c>
      <c r="L2581" s="472">
        <v>40396</v>
      </c>
      <c r="N2581" s="474">
        <v>3</v>
      </c>
      <c r="O2581" s="435">
        <v>4</v>
      </c>
      <c r="P2581" s="435">
        <v>4</v>
      </c>
      <c r="Q2581" s="435">
        <v>0</v>
      </c>
      <c r="R2581" s="435">
        <v>4</v>
      </c>
      <c r="S2581" s="28">
        <v>0</v>
      </c>
      <c r="T2581" s="28">
        <v>0</v>
      </c>
      <c r="U2581" s="472">
        <v>40396</v>
      </c>
      <c r="V2581" s="480">
        <v>3</v>
      </c>
      <c r="W2581" s="435">
        <v>4</v>
      </c>
      <c r="X2581" s="437" t="str">
        <f t="shared" si="305"/>
        <v>OK</v>
      </c>
      <c r="Y2581" s="437">
        <f t="shared" si="301"/>
        <v>0</v>
      </c>
      <c r="Z2581" s="439" t="str">
        <f t="shared" si="302"/>
        <v>Black - 2215</v>
      </c>
      <c r="AA2581" s="481">
        <v>40399</v>
      </c>
      <c r="AB2581" s="459"/>
      <c r="AC2581" s="148">
        <f t="shared" si="303"/>
        <v>4</v>
      </c>
      <c r="AD2581" s="438" t="str">
        <f t="shared" si="304"/>
        <v>OK</v>
      </c>
      <c r="AF2581" s="435" t="e">
        <f>IF(#REF!="","",AA2581-#REF!)</f>
        <v>#REF!</v>
      </c>
      <c r="AI2581" s="460">
        <v>40459</v>
      </c>
      <c r="AJ2581" s="46" t="s">
        <v>108</v>
      </c>
    </row>
    <row r="2582" spans="1:36" x14ac:dyDescent="0.2">
      <c r="A2582" s="388" t="s">
        <v>115</v>
      </c>
      <c r="B2582" s="435">
        <v>4</v>
      </c>
      <c r="C2582" s="436">
        <v>15</v>
      </c>
      <c r="D2582" s="435" t="s">
        <v>72</v>
      </c>
      <c r="E2582" s="472">
        <v>40395</v>
      </c>
      <c r="G2582" s="474">
        <v>4</v>
      </c>
      <c r="H2582" s="435">
        <v>15</v>
      </c>
      <c r="I2582" s="435">
        <v>15</v>
      </c>
      <c r="J2582" s="435">
        <v>15</v>
      </c>
      <c r="K2582" s="435">
        <v>0</v>
      </c>
      <c r="L2582" s="472">
        <v>40396</v>
      </c>
      <c r="N2582" s="474">
        <v>4</v>
      </c>
      <c r="O2582" s="435">
        <v>15</v>
      </c>
      <c r="P2582" s="435">
        <v>15</v>
      </c>
      <c r="Q2582" s="435">
        <v>0</v>
      </c>
      <c r="R2582" s="435">
        <v>15</v>
      </c>
      <c r="S2582" s="28">
        <v>0</v>
      </c>
      <c r="T2582" s="28">
        <v>0</v>
      </c>
      <c r="U2582" s="472">
        <v>40396</v>
      </c>
      <c r="V2582" s="480">
        <v>4</v>
      </c>
      <c r="W2582" s="435">
        <v>15</v>
      </c>
      <c r="X2582" s="437" t="str">
        <f t="shared" si="305"/>
        <v>OK</v>
      </c>
      <c r="Y2582" s="437">
        <f t="shared" si="301"/>
        <v>0</v>
      </c>
      <c r="Z2582" s="439" t="str">
        <f t="shared" si="302"/>
        <v>Credial - 2227</v>
      </c>
      <c r="AA2582" s="481">
        <v>40399</v>
      </c>
      <c r="AB2582" s="459"/>
      <c r="AC2582" s="148">
        <f t="shared" si="303"/>
        <v>4</v>
      </c>
      <c r="AD2582" s="438" t="str">
        <f t="shared" si="304"/>
        <v>OK</v>
      </c>
      <c r="AF2582" s="435" t="e">
        <f>IF(#REF!="","",AA2582-#REF!)</f>
        <v>#REF!</v>
      </c>
      <c r="AI2582" s="460">
        <v>40460</v>
      </c>
      <c r="AJ2582" s="46" t="s">
        <v>108</v>
      </c>
    </row>
    <row r="2583" spans="1:36" x14ac:dyDescent="0.2">
      <c r="A2583" s="388" t="s">
        <v>115</v>
      </c>
      <c r="B2583" s="435">
        <v>5</v>
      </c>
      <c r="C2583" s="436">
        <v>70</v>
      </c>
      <c r="D2583" s="435" t="s">
        <v>73</v>
      </c>
      <c r="E2583" s="472">
        <v>40395</v>
      </c>
      <c r="G2583" s="474">
        <v>5</v>
      </c>
      <c r="H2583" s="435">
        <v>70</v>
      </c>
      <c r="I2583" s="435">
        <v>70</v>
      </c>
      <c r="J2583" s="435">
        <v>70</v>
      </c>
      <c r="K2583" s="435">
        <v>0</v>
      </c>
      <c r="L2583" s="472">
        <v>40396</v>
      </c>
      <c r="N2583" s="474">
        <v>5</v>
      </c>
      <c r="O2583" s="435">
        <v>70</v>
      </c>
      <c r="P2583" s="435">
        <v>70</v>
      </c>
      <c r="Q2583" s="435">
        <v>0</v>
      </c>
      <c r="R2583" s="435">
        <v>70</v>
      </c>
      <c r="S2583" s="28">
        <v>0</v>
      </c>
      <c r="T2583" s="28">
        <v>0</v>
      </c>
      <c r="U2583" s="472">
        <v>40396</v>
      </c>
      <c r="V2583" s="480">
        <v>5</v>
      </c>
      <c r="W2583" s="435">
        <v>70</v>
      </c>
      <c r="X2583" s="437" t="str">
        <f t="shared" si="305"/>
        <v>OK</v>
      </c>
      <c r="Y2583" s="437">
        <f t="shared" si="301"/>
        <v>0</v>
      </c>
      <c r="Z2583" s="439" t="str">
        <f t="shared" si="302"/>
        <v>Ikea - 2228</v>
      </c>
      <c r="AA2583" s="481">
        <v>40399</v>
      </c>
      <c r="AB2583" s="459"/>
      <c r="AC2583" s="148">
        <f t="shared" si="303"/>
        <v>4</v>
      </c>
      <c r="AD2583" s="438" t="str">
        <f t="shared" si="304"/>
        <v>OK</v>
      </c>
      <c r="AF2583" s="435" t="e">
        <f>IF(#REF!="","",AA2583-#REF!)</f>
        <v>#REF!</v>
      </c>
      <c r="AI2583" s="460">
        <v>40461</v>
      </c>
      <c r="AJ2583" s="46" t="s">
        <v>108</v>
      </c>
    </row>
    <row r="2584" spans="1:36" x14ac:dyDescent="0.2">
      <c r="A2584" s="388" t="s">
        <v>115</v>
      </c>
      <c r="B2584" s="435">
        <v>6</v>
      </c>
      <c r="C2584" s="436">
        <v>1</v>
      </c>
      <c r="D2584" s="435" t="s">
        <v>79</v>
      </c>
      <c r="E2584" s="472">
        <v>40395</v>
      </c>
      <c r="G2584" s="474">
        <v>6</v>
      </c>
      <c r="H2584" s="435">
        <v>1</v>
      </c>
      <c r="I2584" s="435">
        <v>1</v>
      </c>
      <c r="J2584" s="435">
        <v>1</v>
      </c>
      <c r="K2584" s="435">
        <v>0</v>
      </c>
      <c r="L2584" s="472">
        <v>40396</v>
      </c>
      <c r="N2584" s="474">
        <v>6</v>
      </c>
      <c r="O2584" s="435">
        <v>1</v>
      </c>
      <c r="P2584" s="435">
        <v>1</v>
      </c>
      <c r="Q2584" s="435">
        <v>0</v>
      </c>
      <c r="R2584" s="435">
        <v>1</v>
      </c>
      <c r="S2584" s="28">
        <v>0</v>
      </c>
      <c r="T2584" s="28">
        <v>0</v>
      </c>
      <c r="U2584" s="472">
        <v>40396</v>
      </c>
      <c r="V2584" s="480">
        <v>6</v>
      </c>
      <c r="W2584" s="435">
        <v>1</v>
      </c>
      <c r="X2584" s="437" t="str">
        <f t="shared" si="305"/>
        <v>OK</v>
      </c>
      <c r="Y2584" s="437">
        <f t="shared" si="301"/>
        <v>0</v>
      </c>
      <c r="Z2584" s="439" t="str">
        <f t="shared" si="302"/>
        <v>Moviflor - 2229</v>
      </c>
      <c r="AA2584" s="481">
        <v>40399</v>
      </c>
      <c r="AB2584" s="459"/>
      <c r="AC2584" s="148">
        <f t="shared" si="303"/>
        <v>4</v>
      </c>
      <c r="AD2584" s="438" t="str">
        <f t="shared" si="304"/>
        <v>OK</v>
      </c>
      <c r="AF2584" s="435" t="e">
        <f>IF(#REF!="","",AA2584-#REF!)</f>
        <v>#REF!</v>
      </c>
      <c r="AI2584" s="460">
        <v>40462</v>
      </c>
      <c r="AJ2584" s="46" t="s">
        <v>108</v>
      </c>
    </row>
    <row r="2585" spans="1:36" ht="13.5" thickBot="1" x14ac:dyDescent="0.25">
      <c r="A2585" s="388" t="s">
        <v>115</v>
      </c>
      <c r="B2585" s="435">
        <v>7</v>
      </c>
      <c r="C2585" s="436">
        <v>49</v>
      </c>
      <c r="D2585" s="435" t="s">
        <v>74</v>
      </c>
      <c r="E2585" s="472">
        <v>40395</v>
      </c>
      <c r="G2585" s="474">
        <v>7</v>
      </c>
      <c r="H2585" s="435">
        <v>49</v>
      </c>
      <c r="I2585" s="435">
        <v>49</v>
      </c>
      <c r="J2585" s="435">
        <v>49</v>
      </c>
      <c r="K2585" s="435">
        <v>0</v>
      </c>
      <c r="L2585" s="472">
        <v>40396</v>
      </c>
      <c r="N2585" s="474">
        <v>7</v>
      </c>
      <c r="O2585" s="435">
        <v>49</v>
      </c>
      <c r="P2585" s="435">
        <v>49</v>
      </c>
      <c r="Q2585" s="435">
        <v>0</v>
      </c>
      <c r="R2585" s="435">
        <v>49</v>
      </c>
      <c r="S2585" s="28">
        <v>0</v>
      </c>
      <c r="T2585" s="28">
        <v>0</v>
      </c>
      <c r="U2585" s="472">
        <v>40396</v>
      </c>
      <c r="V2585" s="480">
        <v>7</v>
      </c>
      <c r="W2585" s="435">
        <v>49</v>
      </c>
      <c r="X2585" s="437" t="str">
        <f t="shared" si="305"/>
        <v>OK</v>
      </c>
      <c r="Y2585" s="437">
        <f t="shared" si="301"/>
        <v>0</v>
      </c>
      <c r="Z2585" s="439" t="str">
        <f t="shared" si="302"/>
        <v>Conforama - 2230</v>
      </c>
      <c r="AA2585" s="481">
        <v>40399</v>
      </c>
      <c r="AB2585" s="459"/>
      <c r="AC2585" s="148">
        <f t="shared" si="303"/>
        <v>4</v>
      </c>
      <c r="AD2585" s="438" t="str">
        <f t="shared" si="304"/>
        <v>OK</v>
      </c>
      <c r="AF2585" s="435" t="e">
        <f>IF(#REF!="","",AA2585-#REF!)</f>
        <v>#REF!</v>
      </c>
      <c r="AI2585" s="460">
        <v>40463</v>
      </c>
      <c r="AJ2585" s="566" t="s">
        <v>108</v>
      </c>
    </row>
    <row r="2586" spans="1:36" x14ac:dyDescent="0.2">
      <c r="A2586" s="388" t="s">
        <v>115</v>
      </c>
      <c r="B2586" s="435">
        <v>8</v>
      </c>
      <c r="C2586" s="436">
        <v>1</v>
      </c>
      <c r="D2586" s="435" t="s">
        <v>75</v>
      </c>
      <c r="E2586" s="472">
        <v>40395</v>
      </c>
      <c r="G2586" s="474">
        <v>8</v>
      </c>
      <c r="H2586" s="435">
        <v>1</v>
      </c>
      <c r="I2586" s="435">
        <v>1</v>
      </c>
      <c r="J2586" s="435">
        <v>1</v>
      </c>
      <c r="K2586" s="435">
        <v>0</v>
      </c>
      <c r="L2586" s="472">
        <v>40396</v>
      </c>
      <c r="N2586" s="474">
        <v>8</v>
      </c>
      <c r="O2586" s="435">
        <v>1</v>
      </c>
      <c r="P2586" s="435">
        <v>1</v>
      </c>
      <c r="Q2586" s="435">
        <v>0</v>
      </c>
      <c r="R2586" s="435">
        <v>1</v>
      </c>
      <c r="S2586" s="28">
        <v>0</v>
      </c>
      <c r="T2586" s="28">
        <v>0</v>
      </c>
      <c r="U2586" s="472">
        <v>40396</v>
      </c>
      <c r="V2586" s="480">
        <v>8</v>
      </c>
      <c r="W2586" s="435">
        <v>1</v>
      </c>
      <c r="X2586" s="437" t="str">
        <f t="shared" si="305"/>
        <v>OK</v>
      </c>
      <c r="Y2586" s="437">
        <f t="shared" ref="Y2586:Y2649" si="306">IF(W2586="","",+C2586-W2586)</f>
        <v>0</v>
      </c>
      <c r="Z2586" s="439" t="str">
        <f t="shared" si="302"/>
        <v>Euronics - 2231</v>
      </c>
      <c r="AA2586" s="481">
        <v>40399</v>
      </c>
      <c r="AB2586" s="459"/>
      <c r="AC2586" s="148">
        <f t="shared" si="303"/>
        <v>4</v>
      </c>
      <c r="AD2586" s="438" t="str">
        <f t="shared" si="304"/>
        <v>OK</v>
      </c>
      <c r="AF2586" s="435" t="e">
        <f>IF(#REF!="","",AA2586-#REF!)</f>
        <v>#REF!</v>
      </c>
      <c r="AI2586" s="460">
        <v>40464</v>
      </c>
      <c r="AJ2586" s="558" t="s">
        <v>108</v>
      </c>
    </row>
    <row r="2587" spans="1:36" x14ac:dyDescent="0.2">
      <c r="A2587" s="388" t="s">
        <v>115</v>
      </c>
      <c r="B2587" s="435">
        <v>9</v>
      </c>
      <c r="C2587" s="436">
        <v>3</v>
      </c>
      <c r="D2587" s="435" t="s">
        <v>76</v>
      </c>
      <c r="E2587" s="472">
        <v>40395</v>
      </c>
      <c r="G2587" s="474">
        <v>9</v>
      </c>
      <c r="H2587" s="435">
        <v>3</v>
      </c>
      <c r="I2587" s="435">
        <v>3</v>
      </c>
      <c r="J2587" s="435">
        <v>3</v>
      </c>
      <c r="K2587" s="435">
        <v>0</v>
      </c>
      <c r="L2587" s="472">
        <v>40396</v>
      </c>
      <c r="N2587" s="474">
        <v>9</v>
      </c>
      <c r="O2587" s="435">
        <v>3</v>
      </c>
      <c r="P2587" s="435">
        <v>3</v>
      </c>
      <c r="Q2587" s="435">
        <v>0</v>
      </c>
      <c r="R2587" s="435">
        <v>3</v>
      </c>
      <c r="S2587" s="28">
        <v>0</v>
      </c>
      <c r="T2587" s="28">
        <v>0</v>
      </c>
      <c r="U2587" s="472">
        <v>40396</v>
      </c>
      <c r="V2587" s="480">
        <v>9</v>
      </c>
      <c r="W2587" s="435">
        <v>3</v>
      </c>
      <c r="X2587" s="437" t="str">
        <f t="shared" si="305"/>
        <v>OK</v>
      </c>
      <c r="Y2587" s="437">
        <f t="shared" si="306"/>
        <v>0</v>
      </c>
      <c r="Z2587" s="439" t="str">
        <f t="shared" si="302"/>
        <v>Tien 21 - 2232</v>
      </c>
      <c r="AA2587" s="481">
        <v>40399</v>
      </c>
      <c r="AB2587" s="459"/>
      <c r="AC2587" s="148">
        <f t="shared" si="303"/>
        <v>4</v>
      </c>
      <c r="AD2587" s="438" t="str">
        <f t="shared" si="304"/>
        <v>OK</v>
      </c>
      <c r="AF2587" s="435" t="e">
        <f>IF(#REF!="","",AA2587-#REF!)</f>
        <v>#REF!</v>
      </c>
      <c r="AI2587" s="460">
        <v>40465</v>
      </c>
      <c r="AJ2587" s="46" t="s">
        <v>108</v>
      </c>
    </row>
    <row r="2588" spans="1:36" s="544" customFormat="1" ht="13.5" thickBot="1" x14ac:dyDescent="0.25">
      <c r="A2588" s="563" t="s">
        <v>115</v>
      </c>
      <c r="B2588" s="541">
        <v>10</v>
      </c>
      <c r="C2588" s="542">
        <v>3</v>
      </c>
      <c r="D2588" s="541" t="s">
        <v>77</v>
      </c>
      <c r="E2588" s="543">
        <v>40395</v>
      </c>
      <c r="G2588" s="545">
        <v>10</v>
      </c>
      <c r="H2588" s="541">
        <v>3</v>
      </c>
      <c r="I2588" s="541">
        <v>3</v>
      </c>
      <c r="J2588" s="541">
        <v>3</v>
      </c>
      <c r="K2588" s="541">
        <v>0</v>
      </c>
      <c r="L2588" s="543">
        <v>40396</v>
      </c>
      <c r="N2588" s="545">
        <v>10</v>
      </c>
      <c r="O2588" s="541">
        <v>3</v>
      </c>
      <c r="P2588" s="541">
        <v>3</v>
      </c>
      <c r="Q2588" s="541">
        <v>0</v>
      </c>
      <c r="R2588" s="541">
        <v>3</v>
      </c>
      <c r="S2588" s="544">
        <v>0</v>
      </c>
      <c r="T2588" s="544">
        <v>0</v>
      </c>
      <c r="U2588" s="543">
        <v>40396</v>
      </c>
      <c r="V2588" s="546">
        <v>10</v>
      </c>
      <c r="W2588" s="541">
        <v>3</v>
      </c>
      <c r="X2588" s="547" t="str">
        <f t="shared" si="305"/>
        <v>OK</v>
      </c>
      <c r="Y2588" s="547">
        <f t="shared" si="306"/>
        <v>0</v>
      </c>
      <c r="Z2588" s="541" t="str">
        <f t="shared" si="302"/>
        <v>Confort - 2233</v>
      </c>
      <c r="AA2588" s="548">
        <v>40399</v>
      </c>
      <c r="AB2588" s="564"/>
      <c r="AC2588" s="549">
        <f t="shared" si="303"/>
        <v>4</v>
      </c>
      <c r="AD2588" s="541" t="str">
        <f t="shared" si="304"/>
        <v>OK</v>
      </c>
      <c r="AE2588" s="541"/>
      <c r="AF2588" s="541" t="e">
        <f>IF(#REF!="","",AA2588-#REF!)</f>
        <v>#REF!</v>
      </c>
      <c r="AG2588" s="541"/>
      <c r="AH2588" s="550"/>
      <c r="AI2588" s="565">
        <v>40466</v>
      </c>
      <c r="AJ2588" s="46" t="s">
        <v>108</v>
      </c>
    </row>
    <row r="2589" spans="1:36" s="501" customFormat="1" x14ac:dyDescent="0.2">
      <c r="A2589" s="512" t="s">
        <v>115</v>
      </c>
      <c r="B2589" s="496">
        <v>1</v>
      </c>
      <c r="C2589" s="497">
        <v>28</v>
      </c>
      <c r="D2589" s="496" t="s">
        <v>67</v>
      </c>
      <c r="E2589" s="498">
        <v>40402</v>
      </c>
      <c r="F2589" s="499"/>
      <c r="G2589" s="500">
        <v>1</v>
      </c>
      <c r="H2589" s="496">
        <v>28</v>
      </c>
      <c r="I2589" s="496">
        <v>28</v>
      </c>
      <c r="J2589" s="496">
        <v>28</v>
      </c>
      <c r="K2589" s="496">
        <v>0</v>
      </c>
      <c r="L2589" s="498">
        <v>40403</v>
      </c>
      <c r="N2589" s="500">
        <v>1</v>
      </c>
      <c r="O2589" s="496">
        <v>28</v>
      </c>
      <c r="P2589" s="496">
        <v>28</v>
      </c>
      <c r="Q2589" s="496">
        <v>0</v>
      </c>
      <c r="R2589" s="496">
        <v>28</v>
      </c>
      <c r="S2589" s="499">
        <v>0</v>
      </c>
      <c r="T2589" s="499">
        <v>0</v>
      </c>
      <c r="U2589" s="498">
        <v>40403</v>
      </c>
      <c r="V2589" s="502">
        <v>1</v>
      </c>
      <c r="W2589" s="496">
        <v>28</v>
      </c>
      <c r="X2589" s="503" t="str">
        <f t="shared" si="305"/>
        <v>OK</v>
      </c>
      <c r="Y2589" s="503">
        <f t="shared" si="306"/>
        <v>0</v>
      </c>
      <c r="Z2589" s="524" t="str">
        <f t="shared" si="302"/>
        <v>White - 2213</v>
      </c>
      <c r="AA2589" s="504">
        <v>40406</v>
      </c>
      <c r="AB2589" s="556">
        <f>+SUM(W2589:W2598)</f>
        <v>467</v>
      </c>
      <c r="AC2589" s="506">
        <f t="shared" si="303"/>
        <v>4</v>
      </c>
      <c r="AD2589" s="513" t="str">
        <f t="shared" si="304"/>
        <v>OK</v>
      </c>
      <c r="AE2589" s="496"/>
      <c r="AF2589" s="496" t="e">
        <f>IF(#REF!="","",AA2589-#REF!)</f>
        <v>#REF!</v>
      </c>
      <c r="AG2589" s="496"/>
      <c r="AH2589" s="510"/>
      <c r="AI2589" s="557">
        <v>40467</v>
      </c>
      <c r="AJ2589" s="46" t="s">
        <v>108</v>
      </c>
    </row>
    <row r="2590" spans="1:36" x14ac:dyDescent="0.2">
      <c r="A2590" s="388" t="s">
        <v>115</v>
      </c>
      <c r="B2590" s="435">
        <v>2</v>
      </c>
      <c r="C2590" s="436">
        <v>5</v>
      </c>
      <c r="D2590" s="435" t="s">
        <v>68</v>
      </c>
      <c r="E2590" s="472">
        <v>40402</v>
      </c>
      <c r="G2590" s="474">
        <v>2</v>
      </c>
      <c r="H2590" s="435">
        <v>5</v>
      </c>
      <c r="I2590" s="435">
        <v>5</v>
      </c>
      <c r="J2590" s="435">
        <v>5</v>
      </c>
      <c r="K2590" s="435">
        <v>0</v>
      </c>
      <c r="L2590" s="472">
        <v>40403</v>
      </c>
      <c r="N2590" s="474">
        <v>2</v>
      </c>
      <c r="O2590" s="435">
        <v>5</v>
      </c>
      <c r="P2590" s="435">
        <v>5</v>
      </c>
      <c r="Q2590" s="435">
        <v>0</v>
      </c>
      <c r="R2590" s="435">
        <v>5</v>
      </c>
      <c r="S2590" s="28">
        <v>0</v>
      </c>
      <c r="T2590" s="28">
        <v>0</v>
      </c>
      <c r="U2590" s="472">
        <v>40403</v>
      </c>
      <c r="V2590" s="480">
        <v>2</v>
      </c>
      <c r="W2590" s="435">
        <v>5</v>
      </c>
      <c r="X2590" s="437" t="str">
        <f t="shared" si="305"/>
        <v>OK</v>
      </c>
      <c r="Y2590" s="437">
        <f t="shared" si="306"/>
        <v>0</v>
      </c>
      <c r="Z2590" s="439" t="str">
        <f t="shared" si="302"/>
        <v>Green - 2214</v>
      </c>
      <c r="AA2590" s="481">
        <v>40406</v>
      </c>
      <c r="AB2590" s="459"/>
      <c r="AC2590" s="148">
        <f t="shared" si="303"/>
        <v>4</v>
      </c>
      <c r="AD2590" s="438" t="str">
        <f t="shared" si="304"/>
        <v>OK</v>
      </c>
      <c r="AF2590" s="435" t="e">
        <f>IF(#REF!="","",AA2590-#REF!)</f>
        <v>#REF!</v>
      </c>
      <c r="AI2590" s="460">
        <v>40468</v>
      </c>
      <c r="AJ2590" s="46" t="s">
        <v>108</v>
      </c>
    </row>
    <row r="2591" spans="1:36" x14ac:dyDescent="0.2">
      <c r="A2591" s="388" t="s">
        <v>115</v>
      </c>
      <c r="B2591" s="435">
        <v>3</v>
      </c>
      <c r="C2591" s="436">
        <v>5</v>
      </c>
      <c r="D2591" s="435" t="s">
        <v>69</v>
      </c>
      <c r="E2591" s="472">
        <v>40402</v>
      </c>
      <c r="G2591" s="474">
        <v>3</v>
      </c>
      <c r="H2591" s="435">
        <v>5</v>
      </c>
      <c r="I2591" s="435">
        <v>5</v>
      </c>
      <c r="J2591" s="435">
        <v>5</v>
      </c>
      <c r="K2591" s="435">
        <v>0</v>
      </c>
      <c r="L2591" s="472">
        <v>40403</v>
      </c>
      <c r="N2591" s="474">
        <v>3</v>
      </c>
      <c r="O2591" s="435">
        <v>5</v>
      </c>
      <c r="P2591" s="435">
        <v>5</v>
      </c>
      <c r="Q2591" s="435">
        <v>0</v>
      </c>
      <c r="R2591" s="435">
        <v>5</v>
      </c>
      <c r="S2591" s="28">
        <v>0</v>
      </c>
      <c r="T2591" s="28">
        <v>0</v>
      </c>
      <c r="U2591" s="472">
        <v>40403</v>
      </c>
      <c r="V2591" s="480">
        <v>3</v>
      </c>
      <c r="W2591" s="435">
        <v>5</v>
      </c>
      <c r="X2591" s="437" t="str">
        <f t="shared" si="305"/>
        <v>OK</v>
      </c>
      <c r="Y2591" s="437">
        <f t="shared" si="306"/>
        <v>0</v>
      </c>
      <c r="Z2591" s="439" t="str">
        <f t="shared" si="302"/>
        <v>Black - 2215</v>
      </c>
      <c r="AA2591" s="481">
        <v>40406</v>
      </c>
      <c r="AB2591" s="459"/>
      <c r="AC2591" s="148">
        <f t="shared" ref="AC2591:AC2654" si="307">DAYS360(E2591,AA2591)</f>
        <v>4</v>
      </c>
      <c r="AD2591" s="438" t="str">
        <f t="shared" si="304"/>
        <v>OK</v>
      </c>
      <c r="AF2591" s="435" t="e">
        <f>IF(#REF!="","",AA2591-#REF!)</f>
        <v>#REF!</v>
      </c>
      <c r="AI2591" s="460">
        <v>40469</v>
      </c>
      <c r="AJ2591" s="46" t="s">
        <v>108</v>
      </c>
    </row>
    <row r="2592" spans="1:36" x14ac:dyDescent="0.2">
      <c r="A2592" s="388" t="s">
        <v>115</v>
      </c>
      <c r="B2592" s="435">
        <v>4</v>
      </c>
      <c r="C2592" s="436">
        <v>35</v>
      </c>
      <c r="D2592" s="435" t="s">
        <v>72</v>
      </c>
      <c r="E2592" s="472">
        <v>40402</v>
      </c>
      <c r="G2592" s="474">
        <v>4</v>
      </c>
      <c r="H2592" s="435">
        <v>35</v>
      </c>
      <c r="I2592" s="435">
        <v>35</v>
      </c>
      <c r="J2592" s="435">
        <v>35</v>
      </c>
      <c r="K2592" s="435">
        <v>0</v>
      </c>
      <c r="L2592" s="472">
        <v>40403</v>
      </c>
      <c r="N2592" s="474">
        <v>4</v>
      </c>
      <c r="O2592" s="435">
        <v>35</v>
      </c>
      <c r="P2592" s="435">
        <v>35</v>
      </c>
      <c r="Q2592" s="435">
        <v>0</v>
      </c>
      <c r="R2592" s="435">
        <v>35</v>
      </c>
      <c r="S2592" s="28">
        <v>0</v>
      </c>
      <c r="T2592" s="28">
        <v>0</v>
      </c>
      <c r="U2592" s="472">
        <v>40403</v>
      </c>
      <c r="V2592" s="480">
        <v>4</v>
      </c>
      <c r="W2592" s="435">
        <v>35</v>
      </c>
      <c r="X2592" s="437" t="str">
        <f t="shared" si="305"/>
        <v>OK</v>
      </c>
      <c r="Y2592" s="437">
        <f t="shared" si="306"/>
        <v>0</v>
      </c>
      <c r="Z2592" s="439" t="str">
        <f t="shared" si="302"/>
        <v>Credial - 2227</v>
      </c>
      <c r="AA2592" s="481">
        <v>40406</v>
      </c>
      <c r="AB2592" s="459"/>
      <c r="AC2592" s="148">
        <f t="shared" si="307"/>
        <v>4</v>
      </c>
      <c r="AD2592" s="438" t="str">
        <f t="shared" si="304"/>
        <v>OK</v>
      </c>
      <c r="AF2592" s="435" t="e">
        <f>IF(#REF!="","",AA2592-#REF!)</f>
        <v>#REF!</v>
      </c>
      <c r="AI2592" s="460">
        <v>40470</v>
      </c>
      <c r="AJ2592" s="46" t="s">
        <v>108</v>
      </c>
    </row>
    <row r="2593" spans="1:36" x14ac:dyDescent="0.2">
      <c r="A2593" s="388" t="s">
        <v>115</v>
      </c>
      <c r="B2593" s="435">
        <v>5</v>
      </c>
      <c r="C2593" s="436">
        <v>244</v>
      </c>
      <c r="D2593" s="435" t="s">
        <v>73</v>
      </c>
      <c r="E2593" s="472">
        <v>40402</v>
      </c>
      <c r="G2593" s="474">
        <v>5</v>
      </c>
      <c r="H2593" s="435">
        <v>244</v>
      </c>
      <c r="I2593" s="435">
        <v>244</v>
      </c>
      <c r="J2593" s="435">
        <v>244</v>
      </c>
      <c r="K2593" s="435">
        <v>0</v>
      </c>
      <c r="L2593" s="472">
        <v>40403</v>
      </c>
      <c r="N2593" s="474">
        <v>5</v>
      </c>
      <c r="O2593" s="435">
        <v>244</v>
      </c>
      <c r="P2593" s="435">
        <v>244</v>
      </c>
      <c r="Q2593" s="435">
        <v>0</v>
      </c>
      <c r="R2593" s="435">
        <v>244</v>
      </c>
      <c r="S2593" s="28">
        <v>0</v>
      </c>
      <c r="T2593" s="28">
        <v>0</v>
      </c>
      <c r="U2593" s="472">
        <v>40403</v>
      </c>
      <c r="V2593" s="480">
        <v>5</v>
      </c>
      <c r="W2593" s="435">
        <v>244</v>
      </c>
      <c r="X2593" s="437" t="str">
        <f t="shared" si="305"/>
        <v>OK</v>
      </c>
      <c r="Y2593" s="437">
        <f t="shared" si="306"/>
        <v>0</v>
      </c>
      <c r="Z2593" s="439" t="str">
        <f t="shared" si="302"/>
        <v>Ikea - 2228</v>
      </c>
      <c r="AA2593" s="481">
        <v>40406</v>
      </c>
      <c r="AB2593" s="459"/>
      <c r="AC2593" s="148">
        <f t="shared" si="307"/>
        <v>4</v>
      </c>
      <c r="AD2593" s="438" t="str">
        <f t="shared" si="304"/>
        <v>OK</v>
      </c>
      <c r="AF2593" s="435" t="e">
        <f>IF(#REF!="","",AA2593-#REF!)</f>
        <v>#REF!</v>
      </c>
      <c r="AI2593" s="460">
        <v>40471</v>
      </c>
      <c r="AJ2593" s="46" t="s">
        <v>108</v>
      </c>
    </row>
    <row r="2594" spans="1:36" x14ac:dyDescent="0.2">
      <c r="A2594" s="388" t="s">
        <v>115</v>
      </c>
      <c r="B2594" s="435">
        <v>6</v>
      </c>
      <c r="C2594" s="436">
        <v>3</v>
      </c>
      <c r="D2594" s="435" t="s">
        <v>79</v>
      </c>
      <c r="E2594" s="472">
        <v>40402</v>
      </c>
      <c r="G2594" s="474">
        <v>6</v>
      </c>
      <c r="H2594" s="435">
        <v>3</v>
      </c>
      <c r="I2594" s="435">
        <v>3</v>
      </c>
      <c r="J2594" s="435">
        <v>3</v>
      </c>
      <c r="K2594" s="435">
        <v>0</v>
      </c>
      <c r="L2594" s="472">
        <v>40403</v>
      </c>
      <c r="N2594" s="474">
        <v>6</v>
      </c>
      <c r="O2594" s="435">
        <v>3</v>
      </c>
      <c r="P2594" s="435">
        <v>3</v>
      </c>
      <c r="Q2594" s="435">
        <v>0</v>
      </c>
      <c r="R2594" s="435">
        <v>3</v>
      </c>
      <c r="S2594" s="28">
        <v>0</v>
      </c>
      <c r="T2594" s="28">
        <v>0</v>
      </c>
      <c r="U2594" s="472">
        <v>40403</v>
      </c>
      <c r="V2594" s="480">
        <v>6</v>
      </c>
      <c r="W2594" s="435">
        <v>3</v>
      </c>
      <c r="X2594" s="437" t="str">
        <f t="shared" si="305"/>
        <v>OK</v>
      </c>
      <c r="Y2594" s="437">
        <f t="shared" si="306"/>
        <v>0</v>
      </c>
      <c r="Z2594" s="439" t="str">
        <f t="shared" si="302"/>
        <v>Moviflor - 2229</v>
      </c>
      <c r="AA2594" s="481">
        <v>40406</v>
      </c>
      <c r="AB2594" s="459"/>
      <c r="AC2594" s="148">
        <f t="shared" si="307"/>
        <v>4</v>
      </c>
      <c r="AD2594" s="438" t="str">
        <f t="shared" si="304"/>
        <v>OK</v>
      </c>
      <c r="AF2594" s="435" t="e">
        <f>IF(#REF!="","",AA2594-#REF!)</f>
        <v>#REF!</v>
      </c>
      <c r="AI2594" s="460">
        <v>40472</v>
      </c>
      <c r="AJ2594" s="46" t="s">
        <v>108</v>
      </c>
    </row>
    <row r="2595" spans="1:36" ht="13.5" thickBot="1" x14ac:dyDescent="0.25">
      <c r="A2595" s="388" t="s">
        <v>115</v>
      </c>
      <c r="B2595" s="435">
        <v>7</v>
      </c>
      <c r="C2595" s="436">
        <v>122</v>
      </c>
      <c r="D2595" s="435" t="s">
        <v>74</v>
      </c>
      <c r="E2595" s="472">
        <v>40402</v>
      </c>
      <c r="G2595" s="474">
        <v>7</v>
      </c>
      <c r="H2595" s="435">
        <v>122</v>
      </c>
      <c r="I2595" s="435">
        <v>122</v>
      </c>
      <c r="J2595" s="435">
        <v>122</v>
      </c>
      <c r="K2595" s="435">
        <v>0</v>
      </c>
      <c r="L2595" s="472">
        <v>40403</v>
      </c>
      <c r="N2595" s="474">
        <v>7</v>
      </c>
      <c r="O2595" s="435">
        <v>122</v>
      </c>
      <c r="P2595" s="435">
        <v>122</v>
      </c>
      <c r="Q2595" s="435">
        <v>0</v>
      </c>
      <c r="R2595" s="435">
        <v>122</v>
      </c>
      <c r="S2595" s="28">
        <v>0</v>
      </c>
      <c r="T2595" s="28">
        <v>0</v>
      </c>
      <c r="U2595" s="472">
        <v>40403</v>
      </c>
      <c r="V2595" s="480">
        <v>7</v>
      </c>
      <c r="W2595" s="435">
        <v>122</v>
      </c>
      <c r="X2595" s="437" t="str">
        <f t="shared" si="305"/>
        <v>OK</v>
      </c>
      <c r="Y2595" s="437">
        <f t="shared" si="306"/>
        <v>0</v>
      </c>
      <c r="Z2595" s="439" t="str">
        <f t="shared" si="302"/>
        <v>Conforama - 2230</v>
      </c>
      <c r="AA2595" s="481">
        <v>40406</v>
      </c>
      <c r="AB2595" s="459"/>
      <c r="AC2595" s="148">
        <f t="shared" si="307"/>
        <v>4</v>
      </c>
      <c r="AD2595" s="438" t="str">
        <f t="shared" si="304"/>
        <v>OK</v>
      </c>
      <c r="AF2595" s="435" t="e">
        <f>IF(#REF!="","",AA2595-#REF!)</f>
        <v>#REF!</v>
      </c>
      <c r="AI2595" s="460">
        <v>40473</v>
      </c>
      <c r="AJ2595" s="566" t="s">
        <v>108</v>
      </c>
    </row>
    <row r="2596" spans="1:36" x14ac:dyDescent="0.2">
      <c r="A2596" s="388" t="s">
        <v>115</v>
      </c>
      <c r="B2596" s="435">
        <v>8</v>
      </c>
      <c r="C2596" s="436">
        <v>13</v>
      </c>
      <c r="D2596" s="435" t="s">
        <v>75</v>
      </c>
      <c r="E2596" s="472">
        <v>40402</v>
      </c>
      <c r="G2596" s="474">
        <v>8</v>
      </c>
      <c r="H2596" s="435">
        <v>13</v>
      </c>
      <c r="I2596" s="435">
        <v>13</v>
      </c>
      <c r="J2596" s="435">
        <v>13</v>
      </c>
      <c r="K2596" s="435">
        <v>0</v>
      </c>
      <c r="L2596" s="472">
        <v>40403</v>
      </c>
      <c r="N2596" s="474">
        <v>8</v>
      </c>
      <c r="O2596" s="435">
        <v>13</v>
      </c>
      <c r="P2596" s="435">
        <v>13</v>
      </c>
      <c r="Q2596" s="435">
        <v>0</v>
      </c>
      <c r="R2596" s="435">
        <v>13</v>
      </c>
      <c r="S2596" s="28">
        <v>0</v>
      </c>
      <c r="T2596" s="28">
        <v>0</v>
      </c>
      <c r="U2596" s="472">
        <v>40403</v>
      </c>
      <c r="V2596" s="480">
        <v>8</v>
      </c>
      <c r="W2596" s="435">
        <v>13</v>
      </c>
      <c r="X2596" s="437" t="str">
        <f t="shared" si="305"/>
        <v>OK</v>
      </c>
      <c r="Y2596" s="437">
        <f t="shared" si="306"/>
        <v>0</v>
      </c>
      <c r="Z2596" s="439" t="str">
        <f t="shared" si="302"/>
        <v>Euronics - 2231</v>
      </c>
      <c r="AA2596" s="481">
        <v>40406</v>
      </c>
      <c r="AB2596" s="459"/>
      <c r="AC2596" s="148">
        <f t="shared" si="307"/>
        <v>4</v>
      </c>
      <c r="AD2596" s="438" t="str">
        <f t="shared" si="304"/>
        <v>OK</v>
      </c>
      <c r="AF2596" s="435" t="e">
        <f>IF(#REF!="","",AA2596-#REF!)</f>
        <v>#REF!</v>
      </c>
      <c r="AI2596" s="460">
        <v>40474</v>
      </c>
      <c r="AJ2596" s="558" t="s">
        <v>108</v>
      </c>
    </row>
    <row r="2597" spans="1:36" x14ac:dyDescent="0.2">
      <c r="A2597" s="388" t="s">
        <v>115</v>
      </c>
      <c r="B2597" s="435">
        <v>9</v>
      </c>
      <c r="C2597" s="436">
        <v>9</v>
      </c>
      <c r="D2597" s="435" t="s">
        <v>76</v>
      </c>
      <c r="E2597" s="472">
        <v>40402</v>
      </c>
      <c r="G2597" s="474">
        <v>9</v>
      </c>
      <c r="H2597" s="435">
        <v>9</v>
      </c>
      <c r="I2597" s="435">
        <v>9</v>
      </c>
      <c r="J2597" s="435">
        <v>9</v>
      </c>
      <c r="K2597" s="435">
        <v>0</v>
      </c>
      <c r="L2597" s="472">
        <v>40403</v>
      </c>
      <c r="N2597" s="474">
        <v>9</v>
      </c>
      <c r="O2597" s="435">
        <v>9</v>
      </c>
      <c r="P2597" s="435">
        <v>9</v>
      </c>
      <c r="Q2597" s="435">
        <v>0</v>
      </c>
      <c r="R2597" s="435">
        <v>9</v>
      </c>
      <c r="S2597" s="28">
        <v>0</v>
      </c>
      <c r="T2597" s="28">
        <v>0</v>
      </c>
      <c r="U2597" s="472">
        <v>40403</v>
      </c>
      <c r="V2597" s="480">
        <v>9</v>
      </c>
      <c r="W2597" s="435">
        <v>9</v>
      </c>
      <c r="X2597" s="437" t="str">
        <f t="shared" si="305"/>
        <v>OK</v>
      </c>
      <c r="Y2597" s="437">
        <f t="shared" si="306"/>
        <v>0</v>
      </c>
      <c r="Z2597" s="439" t="str">
        <f t="shared" si="302"/>
        <v>Tien 21 - 2232</v>
      </c>
      <c r="AA2597" s="481">
        <v>40406</v>
      </c>
      <c r="AB2597" s="459"/>
      <c r="AC2597" s="148">
        <f t="shared" si="307"/>
        <v>4</v>
      </c>
      <c r="AD2597" s="438" t="str">
        <f t="shared" si="304"/>
        <v>OK</v>
      </c>
      <c r="AF2597" s="435" t="e">
        <f>IF(#REF!="","",AA2597-#REF!)</f>
        <v>#REF!</v>
      </c>
      <c r="AI2597" s="460">
        <v>40475</v>
      </c>
      <c r="AJ2597" s="46" t="s">
        <v>108</v>
      </c>
    </row>
    <row r="2598" spans="1:36" s="544" customFormat="1" ht="13.5" thickBot="1" x14ac:dyDescent="0.25">
      <c r="A2598" s="563" t="s">
        <v>115</v>
      </c>
      <c r="B2598" s="541">
        <v>10</v>
      </c>
      <c r="C2598" s="542">
        <v>3</v>
      </c>
      <c r="D2598" s="541" t="s">
        <v>77</v>
      </c>
      <c r="E2598" s="543">
        <v>40402</v>
      </c>
      <c r="G2598" s="545">
        <v>10</v>
      </c>
      <c r="H2598" s="541">
        <v>3</v>
      </c>
      <c r="I2598" s="541">
        <v>3</v>
      </c>
      <c r="J2598" s="541">
        <v>3</v>
      </c>
      <c r="K2598" s="541">
        <v>0</v>
      </c>
      <c r="L2598" s="543">
        <v>40403</v>
      </c>
      <c r="N2598" s="545">
        <v>10</v>
      </c>
      <c r="O2598" s="541">
        <v>3</v>
      </c>
      <c r="P2598" s="541">
        <v>3</v>
      </c>
      <c r="Q2598" s="541">
        <v>0</v>
      </c>
      <c r="R2598" s="541">
        <v>3</v>
      </c>
      <c r="S2598" s="544">
        <v>0</v>
      </c>
      <c r="T2598" s="544">
        <v>0</v>
      </c>
      <c r="U2598" s="543">
        <v>40403</v>
      </c>
      <c r="V2598" s="546">
        <v>10</v>
      </c>
      <c r="W2598" s="541">
        <v>3</v>
      </c>
      <c r="X2598" s="547" t="str">
        <f t="shared" si="305"/>
        <v>OK</v>
      </c>
      <c r="Y2598" s="547">
        <f t="shared" si="306"/>
        <v>0</v>
      </c>
      <c r="Z2598" s="541" t="str">
        <f t="shared" si="302"/>
        <v>Confort - 2233</v>
      </c>
      <c r="AA2598" s="548">
        <v>40406</v>
      </c>
      <c r="AB2598" s="564"/>
      <c r="AC2598" s="549">
        <f t="shared" si="307"/>
        <v>4</v>
      </c>
      <c r="AD2598" s="541" t="str">
        <f t="shared" si="304"/>
        <v>OK</v>
      </c>
      <c r="AE2598" s="541"/>
      <c r="AF2598" s="541" t="e">
        <f>IF(#REF!="","",AA2598-#REF!)</f>
        <v>#REF!</v>
      </c>
      <c r="AG2598" s="541"/>
      <c r="AH2598" s="550"/>
      <c r="AI2598" s="565">
        <v>40476</v>
      </c>
      <c r="AJ2598" s="46" t="s">
        <v>108</v>
      </c>
    </row>
    <row r="2599" spans="1:36" s="501" customFormat="1" x14ac:dyDescent="0.2">
      <c r="A2599" s="512" t="s">
        <v>115</v>
      </c>
      <c r="B2599" s="496">
        <v>1</v>
      </c>
      <c r="C2599" s="497">
        <v>37</v>
      </c>
      <c r="D2599" s="496" t="s">
        <v>67</v>
      </c>
      <c r="E2599" s="498">
        <v>40409</v>
      </c>
      <c r="F2599" s="499"/>
      <c r="G2599" s="500">
        <v>1</v>
      </c>
      <c r="H2599" s="496">
        <v>37</v>
      </c>
      <c r="I2599" s="496">
        <v>37</v>
      </c>
      <c r="J2599" s="496">
        <v>37</v>
      </c>
      <c r="K2599" s="496">
        <v>0</v>
      </c>
      <c r="L2599" s="498">
        <v>40410</v>
      </c>
      <c r="N2599" s="500">
        <v>1</v>
      </c>
      <c r="O2599" s="496">
        <v>37</v>
      </c>
      <c r="P2599" s="496">
        <v>37</v>
      </c>
      <c r="Q2599" s="496">
        <v>0</v>
      </c>
      <c r="R2599" s="496">
        <v>37</v>
      </c>
      <c r="S2599" s="499">
        <v>0</v>
      </c>
      <c r="T2599" s="499">
        <v>0</v>
      </c>
      <c r="U2599" s="498">
        <v>40410</v>
      </c>
      <c r="V2599" s="500">
        <v>1</v>
      </c>
      <c r="W2599" s="496">
        <v>37</v>
      </c>
      <c r="X2599" s="503" t="str">
        <f t="shared" si="305"/>
        <v>OK</v>
      </c>
      <c r="Y2599" s="503">
        <f t="shared" si="306"/>
        <v>0</v>
      </c>
      <c r="Z2599" s="524" t="str">
        <f t="shared" si="302"/>
        <v>White - 2213</v>
      </c>
      <c r="AA2599" s="504">
        <v>40413</v>
      </c>
      <c r="AB2599" s="505">
        <f>+SUM(W2599:W2608)</f>
        <v>602</v>
      </c>
      <c r="AC2599" s="506">
        <f t="shared" si="307"/>
        <v>4</v>
      </c>
      <c r="AD2599" s="513" t="str">
        <f t="shared" si="304"/>
        <v>OK</v>
      </c>
      <c r="AE2599" s="496"/>
      <c r="AF2599" s="496" t="e">
        <f>IF(#REF!="","",AA2599-#REF!)</f>
        <v>#REF!</v>
      </c>
      <c r="AG2599" s="496"/>
      <c r="AH2599" s="510"/>
      <c r="AI2599" s="557">
        <v>40477</v>
      </c>
      <c r="AJ2599" s="46" t="s">
        <v>108</v>
      </c>
    </row>
    <row r="2600" spans="1:36" x14ac:dyDescent="0.2">
      <c r="A2600" s="388" t="s">
        <v>115</v>
      </c>
      <c r="B2600" s="435">
        <v>2</v>
      </c>
      <c r="C2600" s="436">
        <v>7</v>
      </c>
      <c r="D2600" s="435" t="s">
        <v>68</v>
      </c>
      <c r="E2600" s="472">
        <v>40409</v>
      </c>
      <c r="G2600" s="474">
        <v>2</v>
      </c>
      <c r="H2600" s="435">
        <v>7</v>
      </c>
      <c r="I2600" s="435">
        <v>7</v>
      </c>
      <c r="J2600" s="435">
        <v>7</v>
      </c>
      <c r="K2600" s="435">
        <v>0</v>
      </c>
      <c r="L2600" s="472">
        <v>40410</v>
      </c>
      <c r="N2600" s="474">
        <v>2</v>
      </c>
      <c r="O2600" s="435">
        <v>7</v>
      </c>
      <c r="P2600" s="435">
        <v>7</v>
      </c>
      <c r="Q2600" s="435">
        <v>0</v>
      </c>
      <c r="R2600" s="435">
        <v>7</v>
      </c>
      <c r="S2600" s="28">
        <v>0</v>
      </c>
      <c r="T2600" s="28">
        <v>0</v>
      </c>
      <c r="U2600" s="472">
        <v>40410</v>
      </c>
      <c r="V2600" s="474">
        <v>2</v>
      </c>
      <c r="W2600" s="435">
        <v>7</v>
      </c>
      <c r="X2600" s="437" t="str">
        <f t="shared" si="305"/>
        <v>OK</v>
      </c>
      <c r="Y2600" s="437">
        <f t="shared" si="306"/>
        <v>0</v>
      </c>
      <c r="Z2600" s="439" t="str">
        <f t="shared" si="302"/>
        <v>Green - 2214</v>
      </c>
      <c r="AA2600" s="481">
        <v>40413</v>
      </c>
      <c r="AC2600" s="148">
        <f t="shared" si="307"/>
        <v>4</v>
      </c>
      <c r="AD2600" s="438" t="str">
        <f t="shared" ref="AD2600:AD2616" si="308">IF(AA2600&gt;0,"OK","Pendente")</f>
        <v>OK</v>
      </c>
      <c r="AF2600" s="435" t="e">
        <f>IF(#REF!="","",AA2600-#REF!)</f>
        <v>#REF!</v>
      </c>
      <c r="AI2600" s="460">
        <v>40478</v>
      </c>
      <c r="AJ2600" s="46" t="s">
        <v>108</v>
      </c>
    </row>
    <row r="2601" spans="1:36" x14ac:dyDescent="0.2">
      <c r="A2601" s="388" t="s">
        <v>115</v>
      </c>
      <c r="B2601" s="435">
        <v>3</v>
      </c>
      <c r="C2601" s="436">
        <v>3</v>
      </c>
      <c r="D2601" s="435" t="s">
        <v>69</v>
      </c>
      <c r="E2601" s="472">
        <v>40409</v>
      </c>
      <c r="G2601" s="474">
        <v>3</v>
      </c>
      <c r="H2601" s="435">
        <v>3</v>
      </c>
      <c r="I2601" s="435">
        <v>3</v>
      </c>
      <c r="J2601" s="435">
        <v>3</v>
      </c>
      <c r="K2601" s="435">
        <v>0</v>
      </c>
      <c r="L2601" s="472">
        <v>40410</v>
      </c>
      <c r="N2601" s="474">
        <v>3</v>
      </c>
      <c r="O2601" s="435">
        <v>3</v>
      </c>
      <c r="P2601" s="435">
        <v>3</v>
      </c>
      <c r="Q2601" s="435">
        <v>0</v>
      </c>
      <c r="R2601" s="435">
        <v>3</v>
      </c>
      <c r="S2601" s="28">
        <v>0</v>
      </c>
      <c r="T2601" s="28">
        <v>0</v>
      </c>
      <c r="U2601" s="472">
        <v>40410</v>
      </c>
      <c r="V2601" s="474">
        <v>3</v>
      </c>
      <c r="W2601" s="435">
        <v>3</v>
      </c>
      <c r="X2601" s="437" t="str">
        <f t="shared" si="305"/>
        <v>OK</v>
      </c>
      <c r="Y2601" s="437">
        <f t="shared" si="306"/>
        <v>0</v>
      </c>
      <c r="Z2601" s="439" t="str">
        <f t="shared" si="302"/>
        <v>Black - 2215</v>
      </c>
      <c r="AA2601" s="481">
        <v>40413</v>
      </c>
      <c r="AC2601" s="148">
        <f t="shared" si="307"/>
        <v>4</v>
      </c>
      <c r="AD2601" s="438" t="str">
        <f t="shared" si="308"/>
        <v>OK</v>
      </c>
      <c r="AF2601" s="435" t="e">
        <f>IF(#REF!="","",AA2601-#REF!)</f>
        <v>#REF!</v>
      </c>
      <c r="AI2601" s="460">
        <v>40479</v>
      </c>
      <c r="AJ2601" s="46" t="s">
        <v>108</v>
      </c>
    </row>
    <row r="2602" spans="1:36" x14ac:dyDescent="0.2">
      <c r="A2602" s="388" t="s">
        <v>115</v>
      </c>
      <c r="B2602" s="435">
        <v>4</v>
      </c>
      <c r="C2602" s="436">
        <v>31</v>
      </c>
      <c r="D2602" s="435" t="s">
        <v>72</v>
      </c>
      <c r="E2602" s="472">
        <v>40409</v>
      </c>
      <c r="G2602" s="474">
        <v>4</v>
      </c>
      <c r="H2602" s="435">
        <v>31</v>
      </c>
      <c r="I2602" s="435">
        <v>31</v>
      </c>
      <c r="J2602" s="435">
        <v>31</v>
      </c>
      <c r="K2602" s="435">
        <v>0</v>
      </c>
      <c r="L2602" s="472">
        <v>40410</v>
      </c>
      <c r="N2602" s="474">
        <v>4</v>
      </c>
      <c r="O2602" s="435">
        <v>31</v>
      </c>
      <c r="P2602" s="435">
        <v>31</v>
      </c>
      <c r="Q2602" s="435">
        <v>0</v>
      </c>
      <c r="R2602" s="435">
        <v>31</v>
      </c>
      <c r="S2602" s="28">
        <v>0</v>
      </c>
      <c r="T2602" s="28">
        <v>0</v>
      </c>
      <c r="U2602" s="472">
        <v>40410</v>
      </c>
      <c r="V2602" s="474">
        <v>4</v>
      </c>
      <c r="W2602" s="435">
        <v>31</v>
      </c>
      <c r="X2602" s="437" t="str">
        <f t="shared" si="305"/>
        <v>OK</v>
      </c>
      <c r="Y2602" s="437">
        <f t="shared" si="306"/>
        <v>0</v>
      </c>
      <c r="Z2602" s="439" t="str">
        <f t="shared" si="302"/>
        <v>Credial - 2227</v>
      </c>
      <c r="AA2602" s="481">
        <v>40413</v>
      </c>
      <c r="AC2602" s="148">
        <f t="shared" si="307"/>
        <v>4</v>
      </c>
      <c r="AD2602" s="438" t="str">
        <f t="shared" si="308"/>
        <v>OK</v>
      </c>
      <c r="AF2602" s="435" t="e">
        <f>IF(#REF!="","",AA2602-#REF!)</f>
        <v>#REF!</v>
      </c>
      <c r="AI2602" s="460">
        <v>40480</v>
      </c>
      <c r="AJ2602" s="46" t="s">
        <v>108</v>
      </c>
    </row>
    <row r="2603" spans="1:36" x14ac:dyDescent="0.2">
      <c r="A2603" s="388" t="s">
        <v>115</v>
      </c>
      <c r="B2603" s="435">
        <v>5</v>
      </c>
      <c r="C2603" s="436">
        <v>347</v>
      </c>
      <c r="D2603" s="435" t="s">
        <v>73</v>
      </c>
      <c r="E2603" s="472">
        <v>40409</v>
      </c>
      <c r="G2603" s="474">
        <v>5</v>
      </c>
      <c r="H2603" s="435">
        <v>347</v>
      </c>
      <c r="I2603" s="435">
        <v>347</v>
      </c>
      <c r="J2603" s="435">
        <v>347</v>
      </c>
      <c r="K2603" s="435">
        <v>0</v>
      </c>
      <c r="L2603" s="472">
        <v>40410</v>
      </c>
      <c r="N2603" s="474">
        <v>5</v>
      </c>
      <c r="O2603" s="435">
        <v>347</v>
      </c>
      <c r="P2603" s="435">
        <v>347</v>
      </c>
      <c r="Q2603" s="435">
        <v>0</v>
      </c>
      <c r="R2603" s="435">
        <v>347</v>
      </c>
      <c r="S2603" s="28">
        <v>0</v>
      </c>
      <c r="T2603" s="28">
        <v>0</v>
      </c>
      <c r="U2603" s="472">
        <v>40410</v>
      </c>
      <c r="V2603" s="474">
        <v>5</v>
      </c>
      <c r="W2603" s="435">
        <v>347</v>
      </c>
      <c r="X2603" s="437" t="str">
        <f t="shared" si="305"/>
        <v>OK</v>
      </c>
      <c r="Y2603" s="437">
        <f t="shared" si="306"/>
        <v>0</v>
      </c>
      <c r="Z2603" s="439" t="str">
        <f t="shared" si="302"/>
        <v>Ikea - 2228</v>
      </c>
      <c r="AA2603" s="481">
        <v>40413</v>
      </c>
      <c r="AC2603" s="148">
        <f t="shared" si="307"/>
        <v>4</v>
      </c>
      <c r="AD2603" s="438" t="str">
        <f t="shared" si="308"/>
        <v>OK</v>
      </c>
      <c r="AF2603" s="435" t="e">
        <f>IF(#REF!="","",AA2603-#REF!)</f>
        <v>#REF!</v>
      </c>
      <c r="AI2603" s="460">
        <v>40481</v>
      </c>
      <c r="AJ2603" s="46" t="s">
        <v>108</v>
      </c>
    </row>
    <row r="2604" spans="1:36" x14ac:dyDescent="0.2">
      <c r="A2604" s="388" t="s">
        <v>115</v>
      </c>
      <c r="B2604" s="435">
        <v>6</v>
      </c>
      <c r="C2604" s="436">
        <v>5</v>
      </c>
      <c r="D2604" s="435" t="s">
        <v>79</v>
      </c>
      <c r="E2604" s="472">
        <v>40409</v>
      </c>
      <c r="G2604" s="474">
        <v>6</v>
      </c>
      <c r="H2604" s="435">
        <v>5</v>
      </c>
      <c r="I2604" s="435">
        <v>5</v>
      </c>
      <c r="J2604" s="435">
        <v>5</v>
      </c>
      <c r="K2604" s="435">
        <v>0</v>
      </c>
      <c r="L2604" s="472">
        <v>40410</v>
      </c>
      <c r="N2604" s="474">
        <v>6</v>
      </c>
      <c r="O2604" s="435">
        <v>5</v>
      </c>
      <c r="P2604" s="435">
        <v>5</v>
      </c>
      <c r="Q2604" s="435">
        <v>0</v>
      </c>
      <c r="R2604" s="435">
        <v>5</v>
      </c>
      <c r="S2604" s="28">
        <v>0</v>
      </c>
      <c r="T2604" s="28">
        <v>0</v>
      </c>
      <c r="U2604" s="472">
        <v>40410</v>
      </c>
      <c r="V2604" s="474">
        <v>6</v>
      </c>
      <c r="W2604" s="435">
        <v>5</v>
      </c>
      <c r="X2604" s="437" t="str">
        <f t="shared" si="305"/>
        <v>OK</v>
      </c>
      <c r="Y2604" s="437">
        <f t="shared" si="306"/>
        <v>0</v>
      </c>
      <c r="Z2604" s="439" t="str">
        <f t="shared" si="302"/>
        <v>Moviflor - 2229</v>
      </c>
      <c r="AA2604" s="481">
        <v>40413</v>
      </c>
      <c r="AC2604" s="148">
        <f t="shared" si="307"/>
        <v>4</v>
      </c>
      <c r="AD2604" s="438" t="str">
        <f t="shared" si="308"/>
        <v>OK</v>
      </c>
      <c r="AF2604" s="435" t="e">
        <f>IF(#REF!="","",AA2604-#REF!)</f>
        <v>#REF!</v>
      </c>
      <c r="AI2604" s="460">
        <v>40482</v>
      </c>
      <c r="AJ2604" s="46" t="s">
        <v>108</v>
      </c>
    </row>
    <row r="2605" spans="1:36" ht="13.5" thickBot="1" x14ac:dyDescent="0.25">
      <c r="A2605" s="388" t="s">
        <v>115</v>
      </c>
      <c r="B2605" s="435">
        <v>7</v>
      </c>
      <c r="C2605" s="436">
        <v>133</v>
      </c>
      <c r="D2605" s="435" t="s">
        <v>74</v>
      </c>
      <c r="E2605" s="472">
        <v>40409</v>
      </c>
      <c r="G2605" s="474">
        <v>7</v>
      </c>
      <c r="H2605" s="435">
        <v>133</v>
      </c>
      <c r="I2605" s="435">
        <v>133</v>
      </c>
      <c r="J2605" s="435">
        <v>133</v>
      </c>
      <c r="K2605" s="435">
        <v>0</v>
      </c>
      <c r="L2605" s="472">
        <v>40410</v>
      </c>
      <c r="N2605" s="474">
        <v>7</v>
      </c>
      <c r="O2605" s="435">
        <v>133</v>
      </c>
      <c r="P2605" s="435">
        <v>133</v>
      </c>
      <c r="Q2605" s="435">
        <v>0</v>
      </c>
      <c r="R2605" s="435">
        <v>133</v>
      </c>
      <c r="S2605" s="28">
        <v>0</v>
      </c>
      <c r="T2605" s="28">
        <v>0</v>
      </c>
      <c r="U2605" s="472">
        <v>40410</v>
      </c>
      <c r="V2605" s="474">
        <v>7</v>
      </c>
      <c r="W2605" s="435">
        <v>133</v>
      </c>
      <c r="X2605" s="437" t="str">
        <f t="shared" si="305"/>
        <v>OK</v>
      </c>
      <c r="Y2605" s="437">
        <f t="shared" si="306"/>
        <v>0</v>
      </c>
      <c r="Z2605" s="439" t="str">
        <f t="shared" si="302"/>
        <v>Conforama - 2230</v>
      </c>
      <c r="AA2605" s="481">
        <v>40413</v>
      </c>
      <c r="AC2605" s="148">
        <f t="shared" si="307"/>
        <v>4</v>
      </c>
      <c r="AD2605" s="438" t="str">
        <f t="shared" si="308"/>
        <v>OK</v>
      </c>
      <c r="AF2605" s="435" t="e">
        <f>IF(#REF!="","",AA2605-#REF!)</f>
        <v>#REF!</v>
      </c>
      <c r="AI2605" s="460">
        <v>40483</v>
      </c>
      <c r="AJ2605" s="566" t="s">
        <v>108</v>
      </c>
    </row>
    <row r="2606" spans="1:36" x14ac:dyDescent="0.2">
      <c r="A2606" s="388" t="s">
        <v>115</v>
      </c>
      <c r="B2606" s="435">
        <v>8</v>
      </c>
      <c r="C2606" s="436">
        <v>15</v>
      </c>
      <c r="D2606" s="435" t="s">
        <v>75</v>
      </c>
      <c r="E2606" s="472">
        <v>40409</v>
      </c>
      <c r="G2606" s="474">
        <v>8</v>
      </c>
      <c r="H2606" s="435">
        <v>15</v>
      </c>
      <c r="I2606" s="435">
        <v>15</v>
      </c>
      <c r="J2606" s="435">
        <v>15</v>
      </c>
      <c r="K2606" s="435">
        <v>0</v>
      </c>
      <c r="L2606" s="472">
        <v>40410</v>
      </c>
      <c r="N2606" s="474">
        <v>8</v>
      </c>
      <c r="O2606" s="435">
        <v>15</v>
      </c>
      <c r="P2606" s="435">
        <v>15</v>
      </c>
      <c r="Q2606" s="435">
        <v>0</v>
      </c>
      <c r="R2606" s="435">
        <v>15</v>
      </c>
      <c r="S2606" s="28">
        <v>0</v>
      </c>
      <c r="T2606" s="28">
        <v>0</v>
      </c>
      <c r="U2606" s="472">
        <v>40410</v>
      </c>
      <c r="V2606" s="474">
        <v>8</v>
      </c>
      <c r="W2606" s="435">
        <v>15</v>
      </c>
      <c r="X2606" s="437" t="str">
        <f t="shared" si="305"/>
        <v>OK</v>
      </c>
      <c r="Y2606" s="437">
        <f t="shared" si="306"/>
        <v>0</v>
      </c>
      <c r="Z2606" s="439" t="str">
        <f t="shared" si="302"/>
        <v>Euronics - 2231</v>
      </c>
      <c r="AA2606" s="481">
        <v>40413</v>
      </c>
      <c r="AC2606" s="148">
        <f t="shared" si="307"/>
        <v>4</v>
      </c>
      <c r="AD2606" s="438" t="str">
        <f t="shared" si="308"/>
        <v>OK</v>
      </c>
      <c r="AF2606" s="435" t="e">
        <f>IF(#REF!="","",AA2606-#REF!)</f>
        <v>#REF!</v>
      </c>
      <c r="AI2606" s="460">
        <v>40484</v>
      </c>
      <c r="AJ2606" s="558" t="s">
        <v>108</v>
      </c>
    </row>
    <row r="2607" spans="1:36" x14ac:dyDescent="0.2">
      <c r="A2607" s="388" t="s">
        <v>115</v>
      </c>
      <c r="B2607" s="435">
        <v>9</v>
      </c>
      <c r="C2607" s="436">
        <v>21</v>
      </c>
      <c r="D2607" s="435" t="s">
        <v>76</v>
      </c>
      <c r="E2607" s="472">
        <v>40409</v>
      </c>
      <c r="G2607" s="474">
        <v>9</v>
      </c>
      <c r="H2607" s="435">
        <v>21</v>
      </c>
      <c r="I2607" s="435">
        <v>21</v>
      </c>
      <c r="J2607" s="435">
        <v>21</v>
      </c>
      <c r="K2607" s="435">
        <v>0</v>
      </c>
      <c r="L2607" s="472">
        <v>40410</v>
      </c>
      <c r="N2607" s="474">
        <v>9</v>
      </c>
      <c r="O2607" s="435">
        <v>21</v>
      </c>
      <c r="P2607" s="435">
        <v>21</v>
      </c>
      <c r="Q2607" s="435">
        <v>0</v>
      </c>
      <c r="R2607" s="435">
        <v>21</v>
      </c>
      <c r="S2607" s="28">
        <v>0</v>
      </c>
      <c r="T2607" s="28">
        <v>0</v>
      </c>
      <c r="U2607" s="472">
        <v>40410</v>
      </c>
      <c r="V2607" s="474">
        <v>9</v>
      </c>
      <c r="W2607" s="435">
        <v>21</v>
      </c>
      <c r="X2607" s="437" t="str">
        <f t="shared" si="305"/>
        <v>OK</v>
      </c>
      <c r="Y2607" s="437">
        <f t="shared" si="306"/>
        <v>0</v>
      </c>
      <c r="Z2607" s="439" t="str">
        <f t="shared" si="302"/>
        <v>Tien 21 - 2232</v>
      </c>
      <c r="AA2607" s="481">
        <v>40413</v>
      </c>
      <c r="AC2607" s="148">
        <f t="shared" si="307"/>
        <v>4</v>
      </c>
      <c r="AD2607" s="438" t="str">
        <f t="shared" si="308"/>
        <v>OK</v>
      </c>
      <c r="AF2607" s="435" t="e">
        <f>IF(#REF!="","",AA2607-#REF!)</f>
        <v>#REF!</v>
      </c>
      <c r="AI2607" s="460">
        <v>40485</v>
      </c>
      <c r="AJ2607" s="46" t="s">
        <v>108</v>
      </c>
    </row>
    <row r="2608" spans="1:36" s="533" customFormat="1" ht="13.5" thickBot="1" x14ac:dyDescent="0.25">
      <c r="A2608" s="559" t="s">
        <v>115</v>
      </c>
      <c r="B2608" s="493">
        <v>10</v>
      </c>
      <c r="C2608" s="531">
        <v>3</v>
      </c>
      <c r="D2608" s="493" t="s">
        <v>77</v>
      </c>
      <c r="E2608" s="532">
        <v>40409</v>
      </c>
      <c r="G2608" s="534">
        <v>10</v>
      </c>
      <c r="H2608" s="493">
        <v>3</v>
      </c>
      <c r="I2608" s="493">
        <v>3</v>
      </c>
      <c r="J2608" s="493">
        <v>3</v>
      </c>
      <c r="K2608" s="493">
        <v>0</v>
      </c>
      <c r="L2608" s="532">
        <v>40410</v>
      </c>
      <c r="N2608" s="534">
        <v>10</v>
      </c>
      <c r="O2608" s="493">
        <v>3</v>
      </c>
      <c r="P2608" s="493">
        <v>3</v>
      </c>
      <c r="Q2608" s="493">
        <v>0</v>
      </c>
      <c r="R2608" s="493">
        <v>3</v>
      </c>
      <c r="S2608" s="533">
        <v>0</v>
      </c>
      <c r="T2608" s="533">
        <v>0</v>
      </c>
      <c r="U2608" s="532">
        <v>40410</v>
      </c>
      <c r="V2608" s="534">
        <v>10</v>
      </c>
      <c r="W2608" s="493">
        <v>3</v>
      </c>
      <c r="X2608" s="536" t="str">
        <f t="shared" si="305"/>
        <v>OK</v>
      </c>
      <c r="Y2608" s="536">
        <f t="shared" si="306"/>
        <v>0</v>
      </c>
      <c r="Z2608" s="493" t="str">
        <f t="shared" si="302"/>
        <v>Confort - 2233</v>
      </c>
      <c r="AA2608" s="537">
        <v>40413</v>
      </c>
      <c r="AB2608" s="560"/>
      <c r="AC2608" s="538">
        <f t="shared" si="307"/>
        <v>4</v>
      </c>
      <c r="AD2608" s="493" t="str">
        <f t="shared" si="308"/>
        <v>OK</v>
      </c>
      <c r="AE2608" s="493"/>
      <c r="AF2608" s="493" t="e">
        <f>IF(#REF!="","",AA2608-#REF!)</f>
        <v>#REF!</v>
      </c>
      <c r="AG2608" s="493"/>
      <c r="AH2608" s="539"/>
      <c r="AI2608" s="561">
        <v>40486</v>
      </c>
      <c r="AJ2608" s="46" t="s">
        <v>108</v>
      </c>
    </row>
    <row r="2609" spans="1:36" s="501" customFormat="1" x14ac:dyDescent="0.2">
      <c r="A2609" s="512" t="s">
        <v>115</v>
      </c>
      <c r="B2609" s="496">
        <v>1</v>
      </c>
      <c r="C2609" s="497">
        <v>16</v>
      </c>
      <c r="D2609" s="496" t="s">
        <v>67</v>
      </c>
      <c r="E2609" s="498">
        <v>40413</v>
      </c>
      <c r="F2609" s="499"/>
      <c r="G2609" s="500">
        <v>1</v>
      </c>
      <c r="H2609" s="496">
        <v>16</v>
      </c>
      <c r="I2609" s="496">
        <v>16</v>
      </c>
      <c r="J2609" s="496">
        <v>16</v>
      </c>
      <c r="K2609" s="496">
        <v>0</v>
      </c>
      <c r="L2609" s="498">
        <v>40414</v>
      </c>
      <c r="N2609" s="500">
        <v>1</v>
      </c>
      <c r="O2609" s="496">
        <v>16</v>
      </c>
      <c r="P2609" s="496">
        <v>16</v>
      </c>
      <c r="Q2609" s="496">
        <v>0</v>
      </c>
      <c r="R2609" s="496">
        <v>16</v>
      </c>
      <c r="S2609" s="499">
        <v>0</v>
      </c>
      <c r="T2609" s="499">
        <v>0</v>
      </c>
      <c r="U2609" s="498">
        <v>40414</v>
      </c>
      <c r="V2609" s="502">
        <v>1</v>
      </c>
      <c r="W2609" s="496">
        <v>16</v>
      </c>
      <c r="X2609" s="503" t="str">
        <f t="shared" si="305"/>
        <v>OK</v>
      </c>
      <c r="Y2609" s="503">
        <f t="shared" si="306"/>
        <v>0</v>
      </c>
      <c r="Z2609" s="524" t="str">
        <f t="shared" si="302"/>
        <v>White - 2213</v>
      </c>
      <c r="AA2609" s="504">
        <v>40416</v>
      </c>
      <c r="AB2609" s="505">
        <f>+SUM(W2609:W2616)</f>
        <v>180</v>
      </c>
      <c r="AC2609" s="506">
        <f t="shared" si="307"/>
        <v>3</v>
      </c>
      <c r="AD2609" s="513" t="str">
        <f t="shared" si="308"/>
        <v>OK</v>
      </c>
      <c r="AE2609" s="496"/>
      <c r="AF2609" s="496" t="e">
        <f>IF(#REF!="","",AA2609-#REF!)</f>
        <v>#REF!</v>
      </c>
      <c r="AG2609" s="496"/>
      <c r="AH2609" s="510"/>
      <c r="AI2609" s="557">
        <v>40487</v>
      </c>
      <c r="AJ2609" s="46" t="s">
        <v>108</v>
      </c>
    </row>
    <row r="2610" spans="1:36" x14ac:dyDescent="0.2">
      <c r="A2610" s="388" t="s">
        <v>115</v>
      </c>
      <c r="B2610" s="435">
        <v>2</v>
      </c>
      <c r="C2610" s="436">
        <v>8</v>
      </c>
      <c r="D2610" s="435" t="s">
        <v>68</v>
      </c>
      <c r="E2610" s="472">
        <v>40413</v>
      </c>
      <c r="G2610" s="474">
        <v>2</v>
      </c>
      <c r="H2610" s="435">
        <v>8</v>
      </c>
      <c r="I2610" s="435">
        <v>8</v>
      </c>
      <c r="J2610" s="435">
        <v>8</v>
      </c>
      <c r="K2610" s="435">
        <v>0</v>
      </c>
      <c r="L2610" s="472">
        <v>40414</v>
      </c>
      <c r="N2610" s="474">
        <v>2</v>
      </c>
      <c r="O2610" s="435">
        <v>8</v>
      </c>
      <c r="P2610" s="435">
        <v>8</v>
      </c>
      <c r="Q2610" s="435">
        <v>0</v>
      </c>
      <c r="R2610" s="435">
        <v>8</v>
      </c>
      <c r="S2610" s="28">
        <v>0</v>
      </c>
      <c r="T2610" s="28">
        <v>0</v>
      </c>
      <c r="U2610" s="472">
        <v>40414</v>
      </c>
      <c r="V2610" s="480">
        <v>2</v>
      </c>
      <c r="W2610" s="435">
        <v>8</v>
      </c>
      <c r="X2610" s="437" t="str">
        <f t="shared" si="305"/>
        <v>OK</v>
      </c>
      <c r="Y2610" s="437">
        <f t="shared" si="306"/>
        <v>0</v>
      </c>
      <c r="Z2610" s="439" t="str">
        <f t="shared" si="302"/>
        <v>Green - 2214</v>
      </c>
      <c r="AA2610" s="481">
        <v>40416</v>
      </c>
      <c r="AC2610" s="148">
        <f t="shared" si="307"/>
        <v>3</v>
      </c>
      <c r="AD2610" s="438" t="str">
        <f t="shared" si="308"/>
        <v>OK</v>
      </c>
      <c r="AF2610" s="435" t="e">
        <f>IF(#REF!="","",AA2610-#REF!)</f>
        <v>#REF!</v>
      </c>
      <c r="AI2610" s="460">
        <v>40488</v>
      </c>
      <c r="AJ2610" s="46" t="s">
        <v>108</v>
      </c>
    </row>
    <row r="2611" spans="1:36" x14ac:dyDescent="0.2">
      <c r="A2611" s="388" t="s">
        <v>115</v>
      </c>
      <c r="B2611" s="435">
        <v>3</v>
      </c>
      <c r="C2611" s="436">
        <v>1</v>
      </c>
      <c r="D2611" s="435" t="s">
        <v>69</v>
      </c>
      <c r="E2611" s="472">
        <v>40413</v>
      </c>
      <c r="G2611" s="474">
        <v>3</v>
      </c>
      <c r="H2611" s="435">
        <v>1</v>
      </c>
      <c r="I2611" s="435">
        <v>1</v>
      </c>
      <c r="J2611" s="435">
        <v>1</v>
      </c>
      <c r="K2611" s="435">
        <v>0</v>
      </c>
      <c r="L2611" s="472">
        <v>40414</v>
      </c>
      <c r="N2611" s="474">
        <v>3</v>
      </c>
      <c r="O2611" s="435">
        <v>1</v>
      </c>
      <c r="P2611" s="435">
        <v>1</v>
      </c>
      <c r="Q2611" s="435">
        <v>0</v>
      </c>
      <c r="R2611" s="435">
        <v>1</v>
      </c>
      <c r="S2611" s="28">
        <v>0</v>
      </c>
      <c r="T2611" s="28">
        <v>0</v>
      </c>
      <c r="U2611" s="472">
        <v>40414</v>
      </c>
      <c r="V2611" s="480">
        <v>3</v>
      </c>
      <c r="W2611" s="435">
        <v>1</v>
      </c>
      <c r="X2611" s="437" t="str">
        <f t="shared" si="305"/>
        <v>OK</v>
      </c>
      <c r="Y2611" s="437">
        <f t="shared" si="306"/>
        <v>0</v>
      </c>
      <c r="Z2611" s="439" t="str">
        <f t="shared" si="302"/>
        <v>Black - 2215</v>
      </c>
      <c r="AA2611" s="481">
        <v>40416</v>
      </c>
      <c r="AC2611" s="148">
        <f t="shared" si="307"/>
        <v>3</v>
      </c>
      <c r="AD2611" s="438" t="str">
        <f t="shared" si="308"/>
        <v>OK</v>
      </c>
      <c r="AF2611" s="435" t="e">
        <f>IF(#REF!="","",AA2611-#REF!)</f>
        <v>#REF!</v>
      </c>
      <c r="AI2611" s="460">
        <v>40489</v>
      </c>
      <c r="AJ2611" s="46" t="s">
        <v>108</v>
      </c>
    </row>
    <row r="2612" spans="1:36" x14ac:dyDescent="0.2">
      <c r="A2612" s="388" t="s">
        <v>115</v>
      </c>
      <c r="B2612" s="435">
        <v>4</v>
      </c>
      <c r="C2612" s="436">
        <v>7</v>
      </c>
      <c r="D2612" s="435" t="s">
        <v>72</v>
      </c>
      <c r="E2612" s="472">
        <v>40413</v>
      </c>
      <c r="G2612" s="474">
        <v>4</v>
      </c>
      <c r="H2612" s="435">
        <v>7</v>
      </c>
      <c r="I2612" s="435">
        <v>7</v>
      </c>
      <c r="J2612" s="435">
        <v>7</v>
      </c>
      <c r="K2612" s="435">
        <v>0</v>
      </c>
      <c r="L2612" s="472">
        <v>40414</v>
      </c>
      <c r="N2612" s="474">
        <v>4</v>
      </c>
      <c r="O2612" s="435">
        <v>7</v>
      </c>
      <c r="P2612" s="435">
        <v>7</v>
      </c>
      <c r="Q2612" s="435">
        <v>0</v>
      </c>
      <c r="R2612" s="435">
        <v>7</v>
      </c>
      <c r="S2612" s="28">
        <v>0</v>
      </c>
      <c r="T2612" s="28">
        <v>0</v>
      </c>
      <c r="U2612" s="472">
        <v>40414</v>
      </c>
      <c r="V2612" s="480">
        <v>4</v>
      </c>
      <c r="W2612" s="435">
        <v>7</v>
      </c>
      <c r="X2612" s="437" t="str">
        <f t="shared" si="305"/>
        <v>OK</v>
      </c>
      <c r="Y2612" s="437">
        <f t="shared" si="306"/>
        <v>0</v>
      </c>
      <c r="Z2612" s="439" t="str">
        <f t="shared" si="302"/>
        <v>Credial - 2227</v>
      </c>
      <c r="AA2612" s="481">
        <v>40416</v>
      </c>
      <c r="AC2612" s="148">
        <f t="shared" si="307"/>
        <v>3</v>
      </c>
      <c r="AD2612" s="438" t="str">
        <f t="shared" si="308"/>
        <v>OK</v>
      </c>
      <c r="AF2612" s="435" t="e">
        <f>IF(#REF!="","",AA2612-#REF!)</f>
        <v>#REF!</v>
      </c>
      <c r="AI2612" s="460">
        <v>40490</v>
      </c>
      <c r="AJ2612" s="46" t="s">
        <v>109</v>
      </c>
    </row>
    <row r="2613" spans="1:36" x14ac:dyDescent="0.2">
      <c r="A2613" s="388" t="s">
        <v>115</v>
      </c>
      <c r="B2613" s="435">
        <v>5</v>
      </c>
      <c r="C2613" s="436">
        <v>124</v>
      </c>
      <c r="D2613" s="435" t="s">
        <v>73</v>
      </c>
      <c r="E2613" s="472">
        <v>40413</v>
      </c>
      <c r="G2613" s="474">
        <v>5</v>
      </c>
      <c r="H2613" s="435">
        <v>124</v>
      </c>
      <c r="I2613" s="435">
        <v>124</v>
      </c>
      <c r="J2613" s="435">
        <v>124</v>
      </c>
      <c r="K2613" s="435">
        <v>0</v>
      </c>
      <c r="L2613" s="472">
        <v>40414</v>
      </c>
      <c r="N2613" s="474">
        <v>5</v>
      </c>
      <c r="O2613" s="435">
        <v>124</v>
      </c>
      <c r="P2613" s="435">
        <v>124</v>
      </c>
      <c r="Q2613" s="435">
        <v>0</v>
      </c>
      <c r="R2613" s="435">
        <v>124</v>
      </c>
      <c r="S2613" s="28">
        <v>0</v>
      </c>
      <c r="T2613" s="28">
        <v>0</v>
      </c>
      <c r="U2613" s="472">
        <v>40414</v>
      </c>
      <c r="V2613" s="480">
        <v>5</v>
      </c>
      <c r="W2613" s="435">
        <v>124</v>
      </c>
      <c r="X2613" s="437" t="str">
        <f t="shared" si="305"/>
        <v>OK</v>
      </c>
      <c r="Y2613" s="437">
        <f t="shared" si="306"/>
        <v>0</v>
      </c>
      <c r="Z2613" s="439" t="str">
        <f t="shared" si="302"/>
        <v>Ikea - 2228</v>
      </c>
      <c r="AA2613" s="481">
        <v>40416</v>
      </c>
      <c r="AC2613" s="148">
        <f t="shared" si="307"/>
        <v>3</v>
      </c>
      <c r="AD2613" s="438" t="str">
        <f t="shared" si="308"/>
        <v>OK</v>
      </c>
      <c r="AF2613" s="435" t="e">
        <f>IF(#REF!="","",AA2613-#REF!)</f>
        <v>#REF!</v>
      </c>
      <c r="AI2613" s="460">
        <v>40491</v>
      </c>
      <c r="AJ2613" s="46" t="s">
        <v>109</v>
      </c>
    </row>
    <row r="2614" spans="1:36" x14ac:dyDescent="0.2">
      <c r="A2614" s="388" t="s">
        <v>115</v>
      </c>
      <c r="B2614" s="435">
        <v>6</v>
      </c>
      <c r="C2614" s="436">
        <v>2</v>
      </c>
      <c r="D2614" s="435" t="s">
        <v>79</v>
      </c>
      <c r="E2614" s="472">
        <v>40413</v>
      </c>
      <c r="G2614" s="474">
        <v>6</v>
      </c>
      <c r="H2614" s="435">
        <v>2</v>
      </c>
      <c r="I2614" s="435">
        <v>2</v>
      </c>
      <c r="J2614" s="435">
        <v>2</v>
      </c>
      <c r="K2614" s="435">
        <v>0</v>
      </c>
      <c r="L2614" s="472">
        <v>40414</v>
      </c>
      <c r="N2614" s="474">
        <v>6</v>
      </c>
      <c r="O2614" s="435">
        <v>2</v>
      </c>
      <c r="P2614" s="435">
        <v>2</v>
      </c>
      <c r="Q2614" s="435">
        <v>0</v>
      </c>
      <c r="R2614" s="435">
        <v>2</v>
      </c>
      <c r="S2614" s="28">
        <v>0</v>
      </c>
      <c r="T2614" s="28">
        <v>0</v>
      </c>
      <c r="U2614" s="472">
        <v>40414</v>
      </c>
      <c r="V2614" s="480">
        <v>6</v>
      </c>
      <c r="W2614" s="435">
        <v>2</v>
      </c>
      <c r="X2614" s="437" t="str">
        <f t="shared" si="305"/>
        <v>OK</v>
      </c>
      <c r="Y2614" s="437">
        <f t="shared" si="306"/>
        <v>0</v>
      </c>
      <c r="Z2614" s="439" t="str">
        <f t="shared" si="302"/>
        <v>Moviflor - 2229</v>
      </c>
      <c r="AA2614" s="481">
        <v>40416</v>
      </c>
      <c r="AC2614" s="148">
        <f t="shared" si="307"/>
        <v>3</v>
      </c>
      <c r="AD2614" s="438" t="str">
        <f t="shared" si="308"/>
        <v>OK</v>
      </c>
      <c r="AF2614" s="435" t="e">
        <f>IF(#REF!="","",AA2614-#REF!)</f>
        <v>#REF!</v>
      </c>
      <c r="AI2614" s="460">
        <v>40492</v>
      </c>
      <c r="AJ2614" s="46" t="s">
        <v>109</v>
      </c>
    </row>
    <row r="2615" spans="1:36" ht="13.5" thickBot="1" x14ac:dyDescent="0.25">
      <c r="A2615" s="388" t="s">
        <v>115</v>
      </c>
      <c r="B2615" s="435">
        <v>7</v>
      </c>
      <c r="C2615" s="436">
        <v>18</v>
      </c>
      <c r="D2615" s="435" t="s">
        <v>74</v>
      </c>
      <c r="E2615" s="472">
        <v>40413</v>
      </c>
      <c r="G2615" s="474">
        <v>7</v>
      </c>
      <c r="H2615" s="435">
        <v>18</v>
      </c>
      <c r="I2615" s="435">
        <v>18</v>
      </c>
      <c r="J2615" s="435">
        <v>18</v>
      </c>
      <c r="K2615" s="435">
        <v>0</v>
      </c>
      <c r="L2615" s="472">
        <v>40414</v>
      </c>
      <c r="N2615" s="474">
        <v>7</v>
      </c>
      <c r="O2615" s="435">
        <v>18</v>
      </c>
      <c r="P2615" s="435">
        <v>18</v>
      </c>
      <c r="Q2615" s="435">
        <v>0</v>
      </c>
      <c r="R2615" s="435">
        <v>18</v>
      </c>
      <c r="S2615" s="28">
        <v>0</v>
      </c>
      <c r="T2615" s="28">
        <v>0</v>
      </c>
      <c r="U2615" s="472">
        <v>40414</v>
      </c>
      <c r="V2615" s="480">
        <v>7</v>
      </c>
      <c r="W2615" s="435">
        <v>18</v>
      </c>
      <c r="X2615" s="437" t="str">
        <f t="shared" si="305"/>
        <v>OK</v>
      </c>
      <c r="Y2615" s="437">
        <f t="shared" si="306"/>
        <v>0</v>
      </c>
      <c r="Z2615" s="439" t="str">
        <f t="shared" si="302"/>
        <v>Conforama - 2230</v>
      </c>
      <c r="AA2615" s="481">
        <v>40416</v>
      </c>
      <c r="AC2615" s="148">
        <f t="shared" si="307"/>
        <v>3</v>
      </c>
      <c r="AD2615" s="438" t="str">
        <f t="shared" si="308"/>
        <v>OK</v>
      </c>
      <c r="AF2615" s="435" t="e">
        <f>IF(#REF!="","",AA2615-#REF!)</f>
        <v>#REF!</v>
      </c>
      <c r="AI2615" s="460">
        <v>40493</v>
      </c>
      <c r="AJ2615" s="562" t="s">
        <v>109</v>
      </c>
    </row>
    <row r="2616" spans="1:36" s="544" customFormat="1" ht="13.5" thickBot="1" x14ac:dyDescent="0.25">
      <c r="A2616" s="563" t="s">
        <v>115</v>
      </c>
      <c r="B2616" s="541">
        <v>8</v>
      </c>
      <c r="C2616" s="542">
        <v>4</v>
      </c>
      <c r="D2616" s="541" t="s">
        <v>76</v>
      </c>
      <c r="E2616" s="543">
        <v>40413</v>
      </c>
      <c r="G2616" s="545">
        <v>8</v>
      </c>
      <c r="H2616" s="541">
        <v>4</v>
      </c>
      <c r="I2616" s="541">
        <v>4</v>
      </c>
      <c r="J2616" s="541">
        <v>4</v>
      </c>
      <c r="K2616" s="541">
        <v>0</v>
      </c>
      <c r="L2616" s="543">
        <v>40414</v>
      </c>
      <c r="N2616" s="545">
        <v>8</v>
      </c>
      <c r="O2616" s="541">
        <v>4</v>
      </c>
      <c r="P2616" s="541">
        <v>4</v>
      </c>
      <c r="Q2616" s="541">
        <v>0</v>
      </c>
      <c r="R2616" s="541">
        <v>4</v>
      </c>
      <c r="S2616" s="544">
        <v>0</v>
      </c>
      <c r="T2616" s="544">
        <v>0</v>
      </c>
      <c r="U2616" s="543">
        <v>40414</v>
      </c>
      <c r="V2616" s="546">
        <v>8</v>
      </c>
      <c r="W2616" s="541">
        <v>4</v>
      </c>
      <c r="X2616" s="547" t="str">
        <f t="shared" si="305"/>
        <v>OK</v>
      </c>
      <c r="Y2616" s="547">
        <f t="shared" si="306"/>
        <v>0</v>
      </c>
      <c r="Z2616" s="541" t="str">
        <f t="shared" si="302"/>
        <v>Tien 21 - 2232</v>
      </c>
      <c r="AA2616" s="548">
        <v>40416</v>
      </c>
      <c r="AB2616" s="564"/>
      <c r="AC2616" s="549">
        <f t="shared" si="307"/>
        <v>3</v>
      </c>
      <c r="AD2616" s="541" t="str">
        <f t="shared" si="308"/>
        <v>OK</v>
      </c>
      <c r="AE2616" s="541"/>
      <c r="AF2616" s="541" t="e">
        <f>IF(#REF!="","",AA2616-#REF!)</f>
        <v>#REF!</v>
      </c>
      <c r="AG2616" s="541"/>
      <c r="AH2616" s="550"/>
      <c r="AI2616" s="565">
        <v>40494</v>
      </c>
      <c r="AJ2616" s="558" t="s">
        <v>109</v>
      </c>
    </row>
    <row r="2617" spans="1:36" s="501" customFormat="1" x14ac:dyDescent="0.2">
      <c r="A2617" s="512" t="s">
        <v>115</v>
      </c>
      <c r="B2617" s="496">
        <v>1</v>
      </c>
      <c r="C2617" s="497">
        <v>50</v>
      </c>
      <c r="D2617" s="496" t="s">
        <v>67</v>
      </c>
      <c r="E2617" s="498">
        <v>40420</v>
      </c>
      <c r="F2617" s="499"/>
      <c r="G2617" s="500">
        <v>1</v>
      </c>
      <c r="H2617" s="496">
        <v>50</v>
      </c>
      <c r="I2617" s="496">
        <v>50</v>
      </c>
      <c r="J2617" s="496">
        <v>50</v>
      </c>
      <c r="K2617" s="496">
        <v>0</v>
      </c>
      <c r="L2617" s="498">
        <v>40421</v>
      </c>
      <c r="N2617" s="500"/>
      <c r="O2617" s="496">
        <v>50</v>
      </c>
      <c r="P2617" s="496">
        <v>50</v>
      </c>
      <c r="Q2617" s="496">
        <v>0</v>
      </c>
      <c r="R2617" s="496">
        <v>50</v>
      </c>
      <c r="S2617" s="499">
        <v>0</v>
      </c>
      <c r="T2617" s="499">
        <v>0</v>
      </c>
      <c r="U2617" s="498">
        <v>40421</v>
      </c>
      <c r="V2617" s="502">
        <v>1</v>
      </c>
      <c r="W2617" s="496">
        <v>50</v>
      </c>
      <c r="X2617" s="503" t="str">
        <f t="shared" si="305"/>
        <v>OK</v>
      </c>
      <c r="Y2617" s="503">
        <f t="shared" si="306"/>
        <v>0</v>
      </c>
      <c r="Z2617" s="524" t="str">
        <f t="shared" si="302"/>
        <v>White - 2213</v>
      </c>
      <c r="AA2617" s="504">
        <v>40423</v>
      </c>
      <c r="AB2617" s="505">
        <f>+SUM(W2617:W2626)</f>
        <v>904</v>
      </c>
      <c r="AC2617" s="506">
        <f t="shared" si="307"/>
        <v>2</v>
      </c>
      <c r="AD2617" s="513" t="str">
        <f t="shared" ref="AD2617:AD2658" si="309">IF(AA2617&gt;0,"OK","Pendente")</f>
        <v>OK</v>
      </c>
      <c r="AE2617" s="496"/>
      <c r="AF2617" s="496" t="e">
        <f>IF(#REF!="","",AA2617-#REF!)</f>
        <v>#REF!</v>
      </c>
      <c r="AG2617" s="496"/>
      <c r="AH2617" s="510"/>
      <c r="AI2617" s="557">
        <v>40495</v>
      </c>
      <c r="AJ2617" s="46" t="s">
        <v>109</v>
      </c>
    </row>
    <row r="2618" spans="1:36" x14ac:dyDescent="0.2">
      <c r="A2618" s="388" t="s">
        <v>115</v>
      </c>
      <c r="B2618" s="435">
        <v>2</v>
      </c>
      <c r="C2618" s="436">
        <v>3</v>
      </c>
      <c r="D2618" s="435" t="s">
        <v>68</v>
      </c>
      <c r="E2618" s="472">
        <v>40420</v>
      </c>
      <c r="G2618" s="474">
        <v>2</v>
      </c>
      <c r="H2618" s="435">
        <v>3</v>
      </c>
      <c r="I2618" s="435">
        <v>3</v>
      </c>
      <c r="J2618" s="435">
        <v>3</v>
      </c>
      <c r="K2618" s="435">
        <v>0</v>
      </c>
      <c r="L2618" s="472">
        <v>40421</v>
      </c>
      <c r="O2618" s="435">
        <v>3</v>
      </c>
      <c r="P2618" s="435">
        <v>3</v>
      </c>
      <c r="Q2618" s="435">
        <v>0</v>
      </c>
      <c r="R2618" s="435">
        <v>3</v>
      </c>
      <c r="S2618" s="28">
        <v>0</v>
      </c>
      <c r="T2618" s="28">
        <v>0</v>
      </c>
      <c r="U2618" s="472">
        <v>40421</v>
      </c>
      <c r="V2618" s="480">
        <v>2</v>
      </c>
      <c r="W2618" s="435">
        <v>3</v>
      </c>
      <c r="X2618" s="437" t="str">
        <f t="shared" si="305"/>
        <v>OK</v>
      </c>
      <c r="Y2618" s="437">
        <f t="shared" si="306"/>
        <v>0</v>
      </c>
      <c r="Z2618" s="439" t="str">
        <f t="shared" si="302"/>
        <v>Green - 2214</v>
      </c>
      <c r="AA2618" s="481">
        <v>40422</v>
      </c>
      <c r="AC2618" s="148">
        <f t="shared" si="307"/>
        <v>1</v>
      </c>
      <c r="AD2618" s="438" t="str">
        <f t="shared" si="309"/>
        <v>OK</v>
      </c>
      <c r="AF2618" s="435" t="e">
        <f>IF(#REF!="","",AA2618-#REF!)</f>
        <v>#REF!</v>
      </c>
      <c r="AI2618" s="460">
        <v>40496</v>
      </c>
      <c r="AJ2618" s="46" t="s">
        <v>109</v>
      </c>
    </row>
    <row r="2619" spans="1:36" x14ac:dyDescent="0.2">
      <c r="A2619" s="388" t="s">
        <v>115</v>
      </c>
      <c r="B2619" s="435">
        <v>3</v>
      </c>
      <c r="C2619" s="436">
        <v>10</v>
      </c>
      <c r="D2619" s="435" t="s">
        <v>69</v>
      </c>
      <c r="E2619" s="472">
        <v>40420</v>
      </c>
      <c r="G2619" s="474">
        <v>3</v>
      </c>
      <c r="H2619" s="435">
        <v>10</v>
      </c>
      <c r="I2619" s="435">
        <v>10</v>
      </c>
      <c r="J2619" s="435">
        <v>10</v>
      </c>
      <c r="K2619" s="435">
        <v>0</v>
      </c>
      <c r="L2619" s="472">
        <v>40421</v>
      </c>
      <c r="O2619" s="435">
        <v>10</v>
      </c>
      <c r="P2619" s="435">
        <v>10</v>
      </c>
      <c r="Q2619" s="435">
        <v>0</v>
      </c>
      <c r="R2619" s="435">
        <v>10</v>
      </c>
      <c r="S2619" s="28">
        <v>0</v>
      </c>
      <c r="T2619" s="28">
        <v>0</v>
      </c>
      <c r="U2619" s="472">
        <v>40421</v>
      </c>
      <c r="V2619" s="480">
        <v>3</v>
      </c>
      <c r="W2619" s="435">
        <v>10</v>
      </c>
      <c r="X2619" s="437" t="str">
        <f t="shared" si="305"/>
        <v>OK</v>
      </c>
      <c r="Y2619" s="437">
        <f t="shared" si="306"/>
        <v>0</v>
      </c>
      <c r="Z2619" s="439" t="str">
        <f t="shared" si="302"/>
        <v>Black - 2215</v>
      </c>
      <c r="AA2619" s="481">
        <v>40422</v>
      </c>
      <c r="AC2619" s="148">
        <f t="shared" si="307"/>
        <v>1</v>
      </c>
      <c r="AD2619" s="438" t="str">
        <f t="shared" si="309"/>
        <v>OK</v>
      </c>
      <c r="AF2619" s="435" t="e">
        <f>IF(#REF!="","",AA2619-#REF!)</f>
        <v>#REF!</v>
      </c>
      <c r="AI2619" s="460">
        <v>40497</v>
      </c>
      <c r="AJ2619" s="46" t="s">
        <v>109</v>
      </c>
    </row>
    <row r="2620" spans="1:36" x14ac:dyDescent="0.2">
      <c r="A2620" s="388" t="s">
        <v>115</v>
      </c>
      <c r="B2620" s="435">
        <v>4</v>
      </c>
      <c r="C2620" s="436">
        <v>32</v>
      </c>
      <c r="D2620" s="435" t="s">
        <v>72</v>
      </c>
      <c r="E2620" s="472">
        <v>40420</v>
      </c>
      <c r="G2620" s="474">
        <v>4</v>
      </c>
      <c r="H2620" s="435">
        <v>32</v>
      </c>
      <c r="I2620" s="435">
        <v>32</v>
      </c>
      <c r="J2620" s="435">
        <v>32</v>
      </c>
      <c r="K2620" s="435">
        <v>0</v>
      </c>
      <c r="L2620" s="472">
        <v>40421</v>
      </c>
      <c r="O2620" s="435">
        <v>32</v>
      </c>
      <c r="P2620" s="435">
        <v>32</v>
      </c>
      <c r="Q2620" s="435">
        <v>0</v>
      </c>
      <c r="R2620" s="435">
        <v>32</v>
      </c>
      <c r="S2620" s="28">
        <v>0</v>
      </c>
      <c r="T2620" s="28">
        <v>0</v>
      </c>
      <c r="U2620" s="472">
        <v>40421</v>
      </c>
      <c r="V2620" s="480">
        <v>4</v>
      </c>
      <c r="W2620" s="435">
        <v>32</v>
      </c>
      <c r="X2620" s="437" t="str">
        <f t="shared" si="305"/>
        <v>OK</v>
      </c>
      <c r="Y2620" s="437">
        <f t="shared" si="306"/>
        <v>0</v>
      </c>
      <c r="Z2620" s="439" t="str">
        <f t="shared" ref="Z2620:Z2631" si="310">IF(D2620="","",D2620)</f>
        <v>Credial - 2227</v>
      </c>
      <c r="AA2620" s="481">
        <v>40422</v>
      </c>
      <c r="AC2620" s="148">
        <f t="shared" si="307"/>
        <v>1</v>
      </c>
      <c r="AD2620" s="438" t="str">
        <f t="shared" si="309"/>
        <v>OK</v>
      </c>
      <c r="AF2620" s="435" t="e">
        <f>IF(#REF!="","",AA2620-#REF!)</f>
        <v>#REF!</v>
      </c>
      <c r="AI2620" s="460">
        <v>40498</v>
      </c>
      <c r="AJ2620" s="46" t="s">
        <v>109</v>
      </c>
    </row>
    <row r="2621" spans="1:36" x14ac:dyDescent="0.2">
      <c r="A2621" s="388" t="s">
        <v>115</v>
      </c>
      <c r="B2621" s="435">
        <v>5</v>
      </c>
      <c r="C2621" s="436">
        <v>545</v>
      </c>
      <c r="D2621" s="435" t="s">
        <v>73</v>
      </c>
      <c r="E2621" s="472">
        <v>40420</v>
      </c>
      <c r="G2621" s="474">
        <v>5</v>
      </c>
      <c r="H2621" s="435">
        <v>545</v>
      </c>
      <c r="I2621" s="435">
        <v>545</v>
      </c>
      <c r="J2621" s="435">
        <v>545</v>
      </c>
      <c r="K2621" s="435">
        <v>0</v>
      </c>
      <c r="L2621" s="472">
        <v>40421</v>
      </c>
      <c r="O2621" s="435">
        <v>545</v>
      </c>
      <c r="P2621" s="435">
        <v>545</v>
      </c>
      <c r="Q2621" s="435">
        <v>0</v>
      </c>
      <c r="R2621" s="435">
        <v>545</v>
      </c>
      <c r="S2621" s="28">
        <v>0</v>
      </c>
      <c r="T2621" s="28">
        <v>0</v>
      </c>
      <c r="U2621" s="472">
        <v>40421</v>
      </c>
      <c r="V2621" s="480">
        <v>5</v>
      </c>
      <c r="W2621" s="435">
        <v>545</v>
      </c>
      <c r="X2621" s="437" t="str">
        <f t="shared" si="305"/>
        <v>OK</v>
      </c>
      <c r="Y2621" s="437">
        <f t="shared" si="306"/>
        <v>0</v>
      </c>
      <c r="Z2621" s="439" t="str">
        <f t="shared" si="310"/>
        <v>Ikea - 2228</v>
      </c>
      <c r="AA2621" s="481">
        <v>40422</v>
      </c>
      <c r="AC2621" s="148">
        <f t="shared" si="307"/>
        <v>1</v>
      </c>
      <c r="AD2621" s="438" t="str">
        <f t="shared" si="309"/>
        <v>OK</v>
      </c>
      <c r="AF2621" s="435" t="e">
        <f>IF(#REF!="","",AA2621-#REF!)</f>
        <v>#REF!</v>
      </c>
      <c r="AI2621" s="460">
        <v>40499</v>
      </c>
      <c r="AJ2621" s="46" t="s">
        <v>109</v>
      </c>
    </row>
    <row r="2622" spans="1:36" x14ac:dyDescent="0.2">
      <c r="A2622" s="388" t="s">
        <v>115</v>
      </c>
      <c r="B2622" s="435">
        <v>6</v>
      </c>
      <c r="C2622" s="436">
        <v>12</v>
      </c>
      <c r="D2622" s="435" t="s">
        <v>79</v>
      </c>
      <c r="E2622" s="472">
        <v>40420</v>
      </c>
      <c r="G2622" s="474">
        <v>6</v>
      </c>
      <c r="H2622" s="435">
        <v>12</v>
      </c>
      <c r="I2622" s="435">
        <v>12</v>
      </c>
      <c r="J2622" s="435">
        <v>12</v>
      </c>
      <c r="K2622" s="435">
        <v>0</v>
      </c>
      <c r="L2622" s="472">
        <v>40421</v>
      </c>
      <c r="O2622" s="435">
        <v>12</v>
      </c>
      <c r="P2622" s="435">
        <v>12</v>
      </c>
      <c r="Q2622" s="435">
        <v>0</v>
      </c>
      <c r="R2622" s="435">
        <v>12</v>
      </c>
      <c r="S2622" s="28">
        <v>0</v>
      </c>
      <c r="T2622" s="28">
        <v>0</v>
      </c>
      <c r="U2622" s="472">
        <v>40421</v>
      </c>
      <c r="V2622" s="480">
        <v>6</v>
      </c>
      <c r="W2622" s="435">
        <v>12</v>
      </c>
      <c r="X2622" s="437" t="str">
        <f t="shared" si="305"/>
        <v>OK</v>
      </c>
      <c r="Y2622" s="437">
        <f t="shared" si="306"/>
        <v>0</v>
      </c>
      <c r="Z2622" s="439" t="str">
        <f t="shared" si="310"/>
        <v>Moviflor - 2229</v>
      </c>
      <c r="AA2622" s="481">
        <v>40423</v>
      </c>
      <c r="AC2622" s="148">
        <f t="shared" si="307"/>
        <v>2</v>
      </c>
      <c r="AD2622" s="438" t="str">
        <f t="shared" si="309"/>
        <v>OK</v>
      </c>
      <c r="AF2622" s="435" t="e">
        <f>IF(#REF!="","",AA2622-#REF!)</f>
        <v>#REF!</v>
      </c>
      <c r="AI2622" s="460">
        <v>40500</v>
      </c>
      <c r="AJ2622" s="46" t="s">
        <v>109</v>
      </c>
    </row>
    <row r="2623" spans="1:36" ht="13.5" thickBot="1" x14ac:dyDescent="0.25">
      <c r="A2623" s="388" t="s">
        <v>115</v>
      </c>
      <c r="B2623" s="435">
        <v>7</v>
      </c>
      <c r="C2623" s="436">
        <v>227</v>
      </c>
      <c r="D2623" s="435" t="s">
        <v>74</v>
      </c>
      <c r="E2623" s="472">
        <v>40420</v>
      </c>
      <c r="G2623" s="474">
        <v>7</v>
      </c>
      <c r="H2623" s="435">
        <v>227</v>
      </c>
      <c r="I2623" s="435">
        <v>227</v>
      </c>
      <c r="J2623" s="435">
        <v>227</v>
      </c>
      <c r="K2623" s="435">
        <v>0</v>
      </c>
      <c r="L2623" s="472">
        <v>40421</v>
      </c>
      <c r="O2623" s="435">
        <v>227</v>
      </c>
      <c r="P2623" s="435">
        <v>227</v>
      </c>
      <c r="Q2623" s="435">
        <v>0</v>
      </c>
      <c r="R2623" s="435">
        <v>227</v>
      </c>
      <c r="S2623" s="28">
        <v>0</v>
      </c>
      <c r="T2623" s="28">
        <v>0</v>
      </c>
      <c r="U2623" s="472">
        <v>40421</v>
      </c>
      <c r="V2623" s="480">
        <v>7</v>
      </c>
      <c r="W2623" s="435">
        <v>227</v>
      </c>
      <c r="X2623" s="437" t="str">
        <f t="shared" si="305"/>
        <v>OK</v>
      </c>
      <c r="Y2623" s="437">
        <f t="shared" si="306"/>
        <v>0</v>
      </c>
      <c r="Z2623" s="439" t="str">
        <f t="shared" si="310"/>
        <v>Conforama - 2230</v>
      </c>
      <c r="AA2623" s="481">
        <v>40422</v>
      </c>
      <c r="AC2623" s="148">
        <f t="shared" si="307"/>
        <v>1</v>
      </c>
      <c r="AD2623" s="438" t="str">
        <f t="shared" si="309"/>
        <v>OK</v>
      </c>
      <c r="AF2623" s="435" t="e">
        <f>IF(#REF!="","",AA2623-#REF!)</f>
        <v>#REF!</v>
      </c>
      <c r="AI2623" s="460">
        <v>40501</v>
      </c>
      <c r="AJ2623" s="566" t="s">
        <v>109</v>
      </c>
    </row>
    <row r="2624" spans="1:36" x14ac:dyDescent="0.2">
      <c r="A2624" s="388" t="s">
        <v>115</v>
      </c>
      <c r="B2624" s="435">
        <v>8</v>
      </c>
      <c r="C2624" s="436">
        <v>15</v>
      </c>
      <c r="D2624" s="435" t="s">
        <v>75</v>
      </c>
      <c r="E2624" s="472">
        <v>40420</v>
      </c>
      <c r="G2624" s="474">
        <v>8</v>
      </c>
      <c r="H2624" s="435">
        <v>15</v>
      </c>
      <c r="I2624" s="435">
        <v>15</v>
      </c>
      <c r="J2624" s="435">
        <v>15</v>
      </c>
      <c r="K2624" s="435">
        <v>0</v>
      </c>
      <c r="L2624" s="472">
        <v>40421</v>
      </c>
      <c r="O2624" s="435">
        <v>15</v>
      </c>
      <c r="P2624" s="435">
        <v>15</v>
      </c>
      <c r="Q2624" s="435">
        <v>0</v>
      </c>
      <c r="R2624" s="435">
        <v>15</v>
      </c>
      <c r="S2624" s="28">
        <v>0</v>
      </c>
      <c r="T2624" s="28">
        <v>0</v>
      </c>
      <c r="U2624" s="472">
        <v>40421</v>
      </c>
      <c r="V2624" s="480">
        <v>8</v>
      </c>
      <c r="W2624" s="435">
        <v>15</v>
      </c>
      <c r="X2624" s="437" t="str">
        <f t="shared" si="305"/>
        <v>OK</v>
      </c>
      <c r="Y2624" s="437">
        <f t="shared" si="306"/>
        <v>0</v>
      </c>
      <c r="Z2624" s="439" t="str">
        <f t="shared" si="310"/>
        <v>Euronics - 2231</v>
      </c>
      <c r="AA2624" s="481">
        <v>40422</v>
      </c>
      <c r="AC2624" s="148">
        <f t="shared" si="307"/>
        <v>1</v>
      </c>
      <c r="AD2624" s="438" t="str">
        <f t="shared" si="309"/>
        <v>OK</v>
      </c>
      <c r="AF2624" s="435" t="e">
        <f>IF(#REF!="","",AA2624-#REF!)</f>
        <v>#REF!</v>
      </c>
      <c r="AI2624" s="460">
        <v>40502</v>
      </c>
      <c r="AJ2624" s="558" t="s">
        <v>109</v>
      </c>
    </row>
    <row r="2625" spans="1:36" x14ac:dyDescent="0.2">
      <c r="A2625" s="388" t="s">
        <v>115</v>
      </c>
      <c r="B2625" s="435">
        <v>9</v>
      </c>
      <c r="C2625" s="436">
        <v>6</v>
      </c>
      <c r="D2625" s="435" t="s">
        <v>76</v>
      </c>
      <c r="E2625" s="472">
        <v>40420</v>
      </c>
      <c r="G2625" s="474">
        <v>9</v>
      </c>
      <c r="H2625" s="435">
        <v>6</v>
      </c>
      <c r="I2625" s="435">
        <v>6</v>
      </c>
      <c r="J2625" s="435">
        <v>6</v>
      </c>
      <c r="K2625" s="435">
        <v>0</v>
      </c>
      <c r="L2625" s="472">
        <v>40421</v>
      </c>
      <c r="O2625" s="435">
        <v>6</v>
      </c>
      <c r="P2625" s="435">
        <v>6</v>
      </c>
      <c r="Q2625" s="435">
        <v>0</v>
      </c>
      <c r="R2625" s="435">
        <v>6</v>
      </c>
      <c r="S2625" s="28">
        <v>0</v>
      </c>
      <c r="T2625" s="28">
        <v>0</v>
      </c>
      <c r="U2625" s="472">
        <v>40421</v>
      </c>
      <c r="V2625" s="480">
        <v>9</v>
      </c>
      <c r="W2625" s="435">
        <v>6</v>
      </c>
      <c r="X2625" s="437" t="str">
        <f t="shared" si="305"/>
        <v>OK</v>
      </c>
      <c r="Y2625" s="437">
        <f t="shared" si="306"/>
        <v>0</v>
      </c>
      <c r="Z2625" s="439" t="str">
        <f t="shared" si="310"/>
        <v>Tien 21 - 2232</v>
      </c>
      <c r="AA2625" s="481">
        <v>40422</v>
      </c>
      <c r="AC2625" s="148">
        <f t="shared" si="307"/>
        <v>1</v>
      </c>
      <c r="AD2625" s="438" t="str">
        <f t="shared" si="309"/>
        <v>OK</v>
      </c>
      <c r="AF2625" s="435" t="e">
        <f>IF(#REF!="","",AA2625-#REF!)</f>
        <v>#REF!</v>
      </c>
      <c r="AI2625" s="460">
        <v>40503</v>
      </c>
      <c r="AJ2625" s="46" t="s">
        <v>109</v>
      </c>
    </row>
    <row r="2626" spans="1:36" s="533" customFormat="1" ht="13.5" thickBot="1" x14ac:dyDescent="0.25">
      <c r="A2626" s="559" t="s">
        <v>115</v>
      </c>
      <c r="B2626" s="493">
        <v>10</v>
      </c>
      <c r="C2626" s="531">
        <v>4</v>
      </c>
      <c r="D2626" s="493" t="s">
        <v>77</v>
      </c>
      <c r="E2626" s="532">
        <v>40420</v>
      </c>
      <c r="G2626" s="534">
        <v>10</v>
      </c>
      <c r="H2626" s="493">
        <v>4</v>
      </c>
      <c r="I2626" s="493">
        <v>4</v>
      </c>
      <c r="J2626" s="493">
        <v>4</v>
      </c>
      <c r="K2626" s="493">
        <v>0</v>
      </c>
      <c r="L2626" s="532">
        <v>40421</v>
      </c>
      <c r="N2626" s="534"/>
      <c r="O2626" s="493">
        <v>4</v>
      </c>
      <c r="P2626" s="493">
        <v>4</v>
      </c>
      <c r="Q2626" s="493">
        <v>0</v>
      </c>
      <c r="R2626" s="493">
        <v>4</v>
      </c>
      <c r="S2626" s="533">
        <v>0</v>
      </c>
      <c r="T2626" s="533">
        <v>0</v>
      </c>
      <c r="U2626" s="532">
        <v>40421</v>
      </c>
      <c r="V2626" s="535">
        <v>10</v>
      </c>
      <c r="W2626" s="493">
        <v>4</v>
      </c>
      <c r="X2626" s="536" t="str">
        <f t="shared" si="305"/>
        <v>OK</v>
      </c>
      <c r="Y2626" s="536">
        <f t="shared" si="306"/>
        <v>0</v>
      </c>
      <c r="Z2626" s="493" t="str">
        <f t="shared" si="310"/>
        <v>Confort - 2233</v>
      </c>
      <c r="AA2626" s="537">
        <v>40422</v>
      </c>
      <c r="AB2626" s="538"/>
      <c r="AC2626" s="538">
        <f t="shared" si="307"/>
        <v>1</v>
      </c>
      <c r="AD2626" s="493" t="str">
        <f t="shared" si="309"/>
        <v>OK</v>
      </c>
      <c r="AE2626" s="493"/>
      <c r="AF2626" s="493" t="e">
        <f>IF(#REF!="","",AA2626-#REF!)</f>
        <v>#REF!</v>
      </c>
      <c r="AG2626" s="493"/>
      <c r="AH2626" s="539"/>
      <c r="AI2626" s="561">
        <v>40504</v>
      </c>
      <c r="AJ2626" s="46" t="s">
        <v>109</v>
      </c>
    </row>
    <row r="2627" spans="1:36" s="501" customFormat="1" x14ac:dyDescent="0.2">
      <c r="A2627" s="512" t="s">
        <v>115</v>
      </c>
      <c r="B2627" s="496">
        <v>1</v>
      </c>
      <c r="C2627" s="497">
        <v>26</v>
      </c>
      <c r="D2627" s="496" t="s">
        <v>67</v>
      </c>
      <c r="E2627" s="498">
        <v>40427</v>
      </c>
      <c r="F2627" s="499"/>
      <c r="G2627" s="500">
        <v>1</v>
      </c>
      <c r="H2627" s="496">
        <v>26</v>
      </c>
      <c r="I2627" s="496">
        <v>26</v>
      </c>
      <c r="J2627" s="496">
        <v>26</v>
      </c>
      <c r="K2627" s="496">
        <v>0</v>
      </c>
      <c r="L2627" s="498">
        <v>40428</v>
      </c>
      <c r="N2627" s="500">
        <v>1</v>
      </c>
      <c r="O2627" s="496">
        <v>26</v>
      </c>
      <c r="P2627" s="496">
        <v>26</v>
      </c>
      <c r="Q2627" s="496">
        <v>0</v>
      </c>
      <c r="R2627" s="496">
        <v>26</v>
      </c>
      <c r="S2627" s="567">
        <v>0</v>
      </c>
      <c r="T2627" s="567">
        <v>0</v>
      </c>
      <c r="U2627" s="498">
        <v>40428</v>
      </c>
      <c r="V2627" s="502">
        <v>1</v>
      </c>
      <c r="W2627" s="496">
        <v>26</v>
      </c>
      <c r="X2627" s="503" t="str">
        <f t="shared" si="305"/>
        <v>OK</v>
      </c>
      <c r="Y2627" s="503">
        <f t="shared" si="306"/>
        <v>0</v>
      </c>
      <c r="Z2627" s="524" t="str">
        <f t="shared" si="310"/>
        <v>White - 2213</v>
      </c>
      <c r="AA2627" s="504">
        <v>40435</v>
      </c>
      <c r="AB2627" s="505">
        <f>+SUM(W2627:W2647)</f>
        <v>9488</v>
      </c>
      <c r="AC2627" s="506">
        <f t="shared" si="307"/>
        <v>8</v>
      </c>
      <c r="AD2627" s="513" t="str">
        <f t="shared" si="309"/>
        <v>OK</v>
      </c>
      <c r="AE2627" s="496"/>
      <c r="AF2627" s="496" t="e">
        <f>IF(#REF!="","",AA2627-#REF!)</f>
        <v>#REF!</v>
      </c>
      <c r="AG2627" s="496"/>
      <c r="AH2627" s="510"/>
      <c r="AI2627" s="557">
        <v>40505</v>
      </c>
      <c r="AJ2627" s="46" t="s">
        <v>109</v>
      </c>
    </row>
    <row r="2628" spans="1:36" x14ac:dyDescent="0.2">
      <c r="A2628" s="388" t="s">
        <v>115</v>
      </c>
      <c r="B2628" s="435">
        <v>2</v>
      </c>
      <c r="C2628" s="436">
        <v>5</v>
      </c>
      <c r="D2628" s="435" t="s">
        <v>68</v>
      </c>
      <c r="E2628" s="472">
        <v>40427</v>
      </c>
      <c r="G2628" s="474">
        <v>2</v>
      </c>
      <c r="H2628" s="435">
        <v>5</v>
      </c>
      <c r="I2628" s="435">
        <v>5</v>
      </c>
      <c r="J2628" s="435">
        <v>5</v>
      </c>
      <c r="K2628" s="435">
        <v>0</v>
      </c>
      <c r="L2628" s="472">
        <v>40428</v>
      </c>
      <c r="N2628" s="474">
        <v>2</v>
      </c>
      <c r="O2628" s="435">
        <v>5</v>
      </c>
      <c r="P2628" s="435">
        <v>5</v>
      </c>
      <c r="Q2628" s="435">
        <v>0</v>
      </c>
      <c r="R2628" s="435">
        <v>5</v>
      </c>
      <c r="S2628" s="461">
        <v>0</v>
      </c>
      <c r="T2628" s="461">
        <v>0</v>
      </c>
      <c r="U2628" s="472">
        <v>40428</v>
      </c>
      <c r="V2628" s="480">
        <v>2</v>
      </c>
      <c r="W2628" s="435">
        <v>5</v>
      </c>
      <c r="X2628" s="437" t="str">
        <f t="shared" si="305"/>
        <v>OK</v>
      </c>
      <c r="Y2628" s="437">
        <f t="shared" si="306"/>
        <v>0</v>
      </c>
      <c r="Z2628" s="439" t="str">
        <f t="shared" si="310"/>
        <v>Green - 2214</v>
      </c>
      <c r="AA2628" s="481">
        <v>40435</v>
      </c>
      <c r="AC2628" s="148">
        <f t="shared" si="307"/>
        <v>8</v>
      </c>
      <c r="AD2628" s="438" t="str">
        <f t="shared" si="309"/>
        <v>OK</v>
      </c>
      <c r="AF2628" s="435" t="e">
        <f>IF(#REF!="","",AA2628-#REF!)</f>
        <v>#REF!</v>
      </c>
      <c r="AI2628" s="460">
        <v>40506</v>
      </c>
      <c r="AJ2628" s="46" t="s">
        <v>109</v>
      </c>
    </row>
    <row r="2629" spans="1:36" x14ac:dyDescent="0.2">
      <c r="A2629" s="388" t="s">
        <v>115</v>
      </c>
      <c r="B2629" s="435">
        <v>3</v>
      </c>
      <c r="C2629" s="436">
        <v>5</v>
      </c>
      <c r="D2629" s="435" t="s">
        <v>69</v>
      </c>
      <c r="E2629" s="472">
        <v>40427</v>
      </c>
      <c r="G2629" s="474">
        <v>3</v>
      </c>
      <c r="H2629" s="435">
        <v>5</v>
      </c>
      <c r="I2629" s="435">
        <v>5</v>
      </c>
      <c r="J2629" s="435">
        <v>5</v>
      </c>
      <c r="K2629" s="435">
        <v>0</v>
      </c>
      <c r="L2629" s="472">
        <v>40428</v>
      </c>
      <c r="N2629" s="474">
        <v>3</v>
      </c>
      <c r="O2629" s="435">
        <v>5</v>
      </c>
      <c r="P2629" s="435">
        <v>5</v>
      </c>
      <c r="Q2629" s="435">
        <v>0</v>
      </c>
      <c r="R2629" s="435">
        <v>5</v>
      </c>
      <c r="S2629" s="461">
        <v>0</v>
      </c>
      <c r="T2629" s="461">
        <v>0</v>
      </c>
      <c r="U2629" s="472">
        <v>40428</v>
      </c>
      <c r="V2629" s="480">
        <v>3</v>
      </c>
      <c r="W2629" s="435">
        <v>5</v>
      </c>
      <c r="X2629" s="437" t="str">
        <f t="shared" si="305"/>
        <v>OK</v>
      </c>
      <c r="Y2629" s="437">
        <f t="shared" si="306"/>
        <v>0</v>
      </c>
      <c r="Z2629" s="439" t="str">
        <f t="shared" si="310"/>
        <v>Black - 2215</v>
      </c>
      <c r="AA2629" s="481">
        <v>40435</v>
      </c>
      <c r="AC2629" s="148">
        <f t="shared" si="307"/>
        <v>8</v>
      </c>
      <c r="AD2629" s="438" t="str">
        <f t="shared" si="309"/>
        <v>OK</v>
      </c>
      <c r="AF2629" s="435" t="e">
        <f>IF(#REF!="","",AA2629-#REF!)</f>
        <v>#REF!</v>
      </c>
      <c r="AI2629" s="460">
        <v>40507</v>
      </c>
      <c r="AJ2629" s="46" t="s">
        <v>109</v>
      </c>
    </row>
    <row r="2630" spans="1:36" x14ac:dyDescent="0.2">
      <c r="A2630" s="388" t="s">
        <v>115</v>
      </c>
      <c r="B2630" s="435">
        <v>4</v>
      </c>
      <c r="C2630" s="436">
        <v>20</v>
      </c>
      <c r="D2630" s="435" t="s">
        <v>72</v>
      </c>
      <c r="E2630" s="472">
        <v>40427</v>
      </c>
      <c r="G2630" s="474">
        <v>4</v>
      </c>
      <c r="H2630" s="435">
        <v>20</v>
      </c>
      <c r="I2630" s="435">
        <v>20</v>
      </c>
      <c r="J2630" s="435">
        <v>20</v>
      </c>
      <c r="K2630" s="435">
        <v>0</v>
      </c>
      <c r="L2630" s="472">
        <v>40428</v>
      </c>
      <c r="N2630" s="474">
        <v>4</v>
      </c>
      <c r="O2630" s="435">
        <v>20</v>
      </c>
      <c r="P2630" s="435">
        <v>20</v>
      </c>
      <c r="Q2630" s="435">
        <v>0</v>
      </c>
      <c r="R2630" s="435">
        <v>20</v>
      </c>
      <c r="S2630" s="461">
        <v>0</v>
      </c>
      <c r="T2630" s="461">
        <v>0</v>
      </c>
      <c r="U2630" s="472">
        <v>40428</v>
      </c>
      <c r="V2630" s="480">
        <v>4</v>
      </c>
      <c r="W2630" s="435">
        <v>20</v>
      </c>
      <c r="X2630" s="437" t="str">
        <f t="shared" si="305"/>
        <v>OK</v>
      </c>
      <c r="Y2630" s="437">
        <f t="shared" si="306"/>
        <v>0</v>
      </c>
      <c r="Z2630" s="439" t="str">
        <f t="shared" si="310"/>
        <v>Credial - 2227</v>
      </c>
      <c r="AA2630" s="481">
        <v>40435</v>
      </c>
      <c r="AC2630" s="148">
        <f t="shared" si="307"/>
        <v>8</v>
      </c>
      <c r="AD2630" s="438" t="str">
        <f t="shared" si="309"/>
        <v>OK</v>
      </c>
      <c r="AF2630" s="435" t="e">
        <f>IF(#REF!="","",AA2630-#REF!)</f>
        <v>#REF!</v>
      </c>
      <c r="AI2630" s="460">
        <v>40508</v>
      </c>
      <c r="AJ2630" s="46" t="s">
        <v>109</v>
      </c>
    </row>
    <row r="2631" spans="1:36" x14ac:dyDescent="0.2">
      <c r="A2631" s="388" t="s">
        <v>115</v>
      </c>
      <c r="B2631" s="435">
        <v>5</v>
      </c>
      <c r="C2631" s="436">
        <v>227</v>
      </c>
      <c r="D2631" s="435" t="s">
        <v>73</v>
      </c>
      <c r="E2631" s="472">
        <v>40427</v>
      </c>
      <c r="G2631" s="474">
        <v>5</v>
      </c>
      <c r="H2631" s="435">
        <v>227</v>
      </c>
      <c r="I2631" s="435">
        <v>227</v>
      </c>
      <c r="J2631" s="435">
        <v>227</v>
      </c>
      <c r="K2631" s="435">
        <v>0</v>
      </c>
      <c r="L2631" s="472">
        <v>40428</v>
      </c>
      <c r="N2631" s="474">
        <v>5</v>
      </c>
      <c r="O2631" s="435">
        <v>227</v>
      </c>
      <c r="P2631" s="435">
        <v>227</v>
      </c>
      <c r="Q2631" s="435">
        <v>0</v>
      </c>
      <c r="R2631" s="435">
        <v>227</v>
      </c>
      <c r="S2631" s="461">
        <v>0</v>
      </c>
      <c r="T2631" s="461">
        <v>0</v>
      </c>
      <c r="U2631" s="472">
        <v>40428</v>
      </c>
      <c r="V2631" s="480">
        <v>5</v>
      </c>
      <c r="W2631" s="435">
        <v>227</v>
      </c>
      <c r="X2631" s="437" t="str">
        <f t="shared" si="305"/>
        <v>OK</v>
      </c>
      <c r="Y2631" s="437">
        <f t="shared" si="306"/>
        <v>0</v>
      </c>
      <c r="Z2631" s="439" t="str">
        <f t="shared" si="310"/>
        <v>Ikea - 2228</v>
      </c>
      <c r="AA2631" s="481">
        <v>40435</v>
      </c>
      <c r="AC2631" s="148">
        <f t="shared" si="307"/>
        <v>8</v>
      </c>
      <c r="AD2631" s="438" t="str">
        <f t="shared" si="309"/>
        <v>OK</v>
      </c>
      <c r="AF2631" s="435" t="e">
        <f>IF(#REF!="","",AA2631-#REF!)</f>
        <v>#REF!</v>
      </c>
      <c r="AI2631" s="460">
        <v>40509</v>
      </c>
      <c r="AJ2631" s="46" t="s">
        <v>109</v>
      </c>
    </row>
    <row r="2632" spans="1:36" x14ac:dyDescent="0.2">
      <c r="A2632" s="388" t="s">
        <v>115</v>
      </c>
      <c r="B2632" s="435">
        <v>6</v>
      </c>
      <c r="C2632" s="436">
        <v>5</v>
      </c>
      <c r="D2632" s="435" t="s">
        <v>79</v>
      </c>
      <c r="E2632" s="472">
        <v>40427</v>
      </c>
      <c r="G2632" s="474">
        <v>6</v>
      </c>
      <c r="H2632" s="435">
        <v>5</v>
      </c>
      <c r="I2632" s="435">
        <v>5</v>
      </c>
      <c r="J2632" s="435">
        <v>5</v>
      </c>
      <c r="K2632" s="435">
        <v>0</v>
      </c>
      <c r="L2632" s="472">
        <v>40428</v>
      </c>
      <c r="N2632" s="474">
        <v>6</v>
      </c>
      <c r="O2632" s="435">
        <v>5</v>
      </c>
      <c r="P2632" s="435">
        <v>5</v>
      </c>
      <c r="Q2632" s="435">
        <v>0</v>
      </c>
      <c r="R2632" s="435">
        <v>5</v>
      </c>
      <c r="S2632" s="461">
        <v>0</v>
      </c>
      <c r="T2632" s="461">
        <v>0</v>
      </c>
      <c r="U2632" s="472">
        <v>40428</v>
      </c>
      <c r="V2632" s="480">
        <v>6</v>
      </c>
      <c r="W2632" s="435">
        <v>5</v>
      </c>
      <c r="X2632" s="437" t="str">
        <f t="shared" ref="X2632:X2695" si="311">IF(C2632=W2632,"OK",IF(W2632=R2632,"ERRO",IF(W2632="","KO",IF(W2632=J2632,"ERRO"))))</f>
        <v>OK</v>
      </c>
      <c r="Y2632" s="437">
        <f t="shared" si="306"/>
        <v>0</v>
      </c>
      <c r="Z2632" s="439" t="str">
        <f t="shared" ref="Z2632:Z2639" si="312">IF(D2632="","",D2632)</f>
        <v>Moviflor - 2229</v>
      </c>
      <c r="AA2632" s="481">
        <v>40431</v>
      </c>
      <c r="AC2632" s="148">
        <f t="shared" si="307"/>
        <v>4</v>
      </c>
      <c r="AD2632" s="438" t="str">
        <f t="shared" si="309"/>
        <v>OK</v>
      </c>
      <c r="AF2632" s="435" t="e">
        <f>IF(#REF!="","",AA2632-#REF!)</f>
        <v>#REF!</v>
      </c>
      <c r="AI2632" s="460">
        <v>40510</v>
      </c>
      <c r="AJ2632" s="46" t="s">
        <v>109</v>
      </c>
    </row>
    <row r="2633" spans="1:36" ht="13.5" thickBot="1" x14ac:dyDescent="0.25">
      <c r="A2633" s="388" t="s">
        <v>115</v>
      </c>
      <c r="B2633" s="435">
        <v>7</v>
      </c>
      <c r="C2633" s="436">
        <v>97</v>
      </c>
      <c r="D2633" s="435" t="s">
        <v>74</v>
      </c>
      <c r="E2633" s="472">
        <v>40427</v>
      </c>
      <c r="G2633" s="474">
        <v>7</v>
      </c>
      <c r="H2633" s="435">
        <v>97</v>
      </c>
      <c r="I2633" s="435">
        <v>97</v>
      </c>
      <c r="J2633" s="435">
        <v>97</v>
      </c>
      <c r="K2633" s="435">
        <v>0</v>
      </c>
      <c r="L2633" s="472">
        <v>40428</v>
      </c>
      <c r="N2633" s="474">
        <v>7</v>
      </c>
      <c r="O2633" s="435">
        <v>97</v>
      </c>
      <c r="P2633" s="435">
        <v>97</v>
      </c>
      <c r="Q2633" s="435">
        <v>0</v>
      </c>
      <c r="R2633" s="435">
        <v>97</v>
      </c>
      <c r="S2633" s="461">
        <v>0</v>
      </c>
      <c r="T2633" s="461">
        <v>0</v>
      </c>
      <c r="U2633" s="472">
        <v>40428</v>
      </c>
      <c r="V2633" s="480">
        <v>7</v>
      </c>
      <c r="W2633" s="435">
        <v>97</v>
      </c>
      <c r="X2633" s="437" t="str">
        <f t="shared" si="311"/>
        <v>OK</v>
      </c>
      <c r="Y2633" s="437">
        <f t="shared" si="306"/>
        <v>0</v>
      </c>
      <c r="Z2633" s="439" t="str">
        <f t="shared" si="312"/>
        <v>Conforama - 2230</v>
      </c>
      <c r="AA2633" s="481">
        <v>40430</v>
      </c>
      <c r="AC2633" s="148">
        <f t="shared" si="307"/>
        <v>3</v>
      </c>
      <c r="AD2633" s="438" t="str">
        <f t="shared" si="309"/>
        <v>OK</v>
      </c>
      <c r="AF2633" s="435" t="e">
        <f>IF(#REF!="","",AA2633-#REF!)</f>
        <v>#REF!</v>
      </c>
      <c r="AI2633" s="460">
        <v>40511</v>
      </c>
      <c r="AJ2633" s="562" t="s">
        <v>109</v>
      </c>
    </row>
    <row r="2634" spans="1:36" x14ac:dyDescent="0.2">
      <c r="A2634" s="388" t="s">
        <v>115</v>
      </c>
      <c r="B2634" s="435">
        <v>8</v>
      </c>
      <c r="C2634" s="436">
        <v>6</v>
      </c>
      <c r="D2634" s="435" t="s">
        <v>75</v>
      </c>
      <c r="E2634" s="472">
        <v>40427</v>
      </c>
      <c r="G2634" s="474">
        <v>8</v>
      </c>
      <c r="H2634" s="435">
        <v>6</v>
      </c>
      <c r="I2634" s="435">
        <v>6</v>
      </c>
      <c r="J2634" s="435">
        <v>6</v>
      </c>
      <c r="K2634" s="435">
        <v>0</v>
      </c>
      <c r="L2634" s="472">
        <v>40428</v>
      </c>
      <c r="N2634" s="474">
        <v>8</v>
      </c>
      <c r="O2634" s="435">
        <v>6</v>
      </c>
      <c r="P2634" s="435">
        <v>6</v>
      </c>
      <c r="Q2634" s="435">
        <v>0</v>
      </c>
      <c r="R2634" s="435">
        <v>6</v>
      </c>
      <c r="S2634" s="461">
        <v>0</v>
      </c>
      <c r="T2634" s="461">
        <v>0</v>
      </c>
      <c r="U2634" s="472">
        <v>40428</v>
      </c>
      <c r="V2634" s="480">
        <v>8</v>
      </c>
      <c r="W2634" s="435">
        <v>6</v>
      </c>
      <c r="X2634" s="437" t="str">
        <f t="shared" si="311"/>
        <v>OK</v>
      </c>
      <c r="Y2634" s="437">
        <f t="shared" si="306"/>
        <v>0</v>
      </c>
      <c r="Z2634" s="439" t="str">
        <f t="shared" si="312"/>
        <v>Euronics - 2231</v>
      </c>
      <c r="AA2634" s="481">
        <v>40435</v>
      </c>
      <c r="AC2634" s="148">
        <f t="shared" si="307"/>
        <v>8</v>
      </c>
      <c r="AD2634" s="438" t="str">
        <f t="shared" si="309"/>
        <v>OK</v>
      </c>
      <c r="AF2634" s="435" t="e">
        <f>IF(#REF!="","",AA2634-#REF!)</f>
        <v>#REF!</v>
      </c>
      <c r="AI2634" s="460">
        <v>40512</v>
      </c>
      <c r="AJ2634" s="558" t="s">
        <v>109</v>
      </c>
    </row>
    <row r="2635" spans="1:36" x14ac:dyDescent="0.2">
      <c r="A2635" s="388" t="s">
        <v>115</v>
      </c>
      <c r="B2635" s="435">
        <v>9</v>
      </c>
      <c r="C2635" s="436">
        <v>2</v>
      </c>
      <c r="D2635" s="435" t="s">
        <v>76</v>
      </c>
      <c r="E2635" s="472">
        <v>40427</v>
      </c>
      <c r="G2635" s="474">
        <v>9</v>
      </c>
      <c r="H2635" s="435">
        <v>2</v>
      </c>
      <c r="I2635" s="435">
        <v>2</v>
      </c>
      <c r="J2635" s="435">
        <v>2</v>
      </c>
      <c r="K2635" s="435">
        <v>0</v>
      </c>
      <c r="L2635" s="472">
        <v>40428</v>
      </c>
      <c r="N2635" s="476">
        <v>9</v>
      </c>
      <c r="O2635" s="438">
        <v>2</v>
      </c>
      <c r="P2635" s="438">
        <v>2</v>
      </c>
      <c r="Q2635" s="438">
        <v>0</v>
      </c>
      <c r="R2635" s="438">
        <v>2</v>
      </c>
      <c r="S2635" s="462">
        <v>0</v>
      </c>
      <c r="T2635" s="461">
        <v>0</v>
      </c>
      <c r="U2635" s="472">
        <v>40428</v>
      </c>
      <c r="V2635" s="480">
        <v>9</v>
      </c>
      <c r="W2635" s="435">
        <v>2</v>
      </c>
      <c r="X2635" s="437" t="str">
        <f t="shared" si="311"/>
        <v>OK</v>
      </c>
      <c r="Y2635" s="437">
        <f t="shared" si="306"/>
        <v>0</v>
      </c>
      <c r="Z2635" s="439" t="str">
        <f t="shared" si="312"/>
        <v>Tien 21 - 2232</v>
      </c>
      <c r="AA2635" s="481">
        <v>40435</v>
      </c>
      <c r="AC2635" s="148">
        <f t="shared" si="307"/>
        <v>8</v>
      </c>
      <c r="AD2635" s="438" t="str">
        <f t="shared" si="309"/>
        <v>OK</v>
      </c>
      <c r="AF2635" s="435" t="e">
        <f>IF(#REF!="","",AA2635-#REF!)</f>
        <v>#REF!</v>
      </c>
      <c r="AI2635" s="460">
        <v>40513</v>
      </c>
      <c r="AJ2635" s="46" t="s">
        <v>109</v>
      </c>
    </row>
    <row r="2636" spans="1:36" x14ac:dyDescent="0.2">
      <c r="A2636" s="388" t="s">
        <v>115</v>
      </c>
      <c r="B2636" s="435">
        <v>10</v>
      </c>
      <c r="C2636" s="436">
        <v>1</v>
      </c>
      <c r="D2636" s="435" t="s">
        <v>77</v>
      </c>
      <c r="E2636" s="472">
        <v>40427</v>
      </c>
      <c r="G2636" s="474">
        <v>10</v>
      </c>
      <c r="H2636" s="435">
        <v>1</v>
      </c>
      <c r="I2636" s="435">
        <v>1</v>
      </c>
      <c r="J2636" s="435">
        <v>1</v>
      </c>
      <c r="K2636" s="435">
        <v>0</v>
      </c>
      <c r="L2636" s="472">
        <v>40428</v>
      </c>
      <c r="N2636" s="474">
        <v>10</v>
      </c>
      <c r="O2636" s="435">
        <v>1</v>
      </c>
      <c r="P2636" s="435">
        <v>1</v>
      </c>
      <c r="Q2636" s="435">
        <v>0</v>
      </c>
      <c r="R2636" s="435">
        <v>1</v>
      </c>
      <c r="S2636" s="461">
        <v>0</v>
      </c>
      <c r="T2636" s="461">
        <v>0</v>
      </c>
      <c r="U2636" s="472">
        <v>40428</v>
      </c>
      <c r="V2636" s="480">
        <v>10</v>
      </c>
      <c r="W2636" s="435">
        <v>1</v>
      </c>
      <c r="X2636" s="437" t="str">
        <f t="shared" si="311"/>
        <v>OK</v>
      </c>
      <c r="Y2636" s="437">
        <f t="shared" si="306"/>
        <v>0</v>
      </c>
      <c r="Z2636" s="439" t="str">
        <f t="shared" si="312"/>
        <v>Confort - 2233</v>
      </c>
      <c r="AA2636" s="481">
        <v>40435</v>
      </c>
      <c r="AC2636" s="148">
        <f t="shared" si="307"/>
        <v>8</v>
      </c>
      <c r="AD2636" s="438" t="str">
        <f t="shared" si="309"/>
        <v>OK</v>
      </c>
      <c r="AF2636" s="435" t="e">
        <f>IF(#REF!="","",AA2636-#REF!)</f>
        <v>#REF!</v>
      </c>
      <c r="AI2636" s="460">
        <v>40514</v>
      </c>
      <c r="AJ2636" s="46" t="s">
        <v>109</v>
      </c>
    </row>
    <row r="2637" spans="1:36" x14ac:dyDescent="0.2">
      <c r="A2637" s="388" t="s">
        <v>116</v>
      </c>
      <c r="B2637" s="435">
        <v>11</v>
      </c>
      <c r="C2637" s="436">
        <v>2</v>
      </c>
      <c r="D2637" s="435" t="s">
        <v>67</v>
      </c>
      <c r="E2637" s="472">
        <v>40427</v>
      </c>
      <c r="G2637" s="474">
        <v>11</v>
      </c>
      <c r="H2637" s="435">
        <v>2</v>
      </c>
      <c r="I2637" s="435">
        <v>2</v>
      </c>
      <c r="J2637" s="435">
        <v>2</v>
      </c>
      <c r="K2637" s="435">
        <v>0</v>
      </c>
      <c r="L2637" s="472">
        <v>40428</v>
      </c>
      <c r="N2637" s="474">
        <v>11</v>
      </c>
      <c r="O2637" s="435">
        <v>2</v>
      </c>
      <c r="P2637" s="435">
        <v>2</v>
      </c>
      <c r="Q2637" s="435">
        <v>0</v>
      </c>
      <c r="R2637" s="435">
        <v>2</v>
      </c>
      <c r="S2637" s="461">
        <v>0</v>
      </c>
      <c r="T2637" s="461">
        <v>0</v>
      </c>
      <c r="U2637" s="472">
        <v>40428</v>
      </c>
      <c r="V2637" s="480">
        <v>11</v>
      </c>
      <c r="W2637" s="435">
        <v>2</v>
      </c>
      <c r="X2637" s="437" t="str">
        <f t="shared" si="311"/>
        <v>OK</v>
      </c>
      <c r="Y2637" s="437">
        <f t="shared" si="306"/>
        <v>0</v>
      </c>
      <c r="Z2637" s="439" t="str">
        <f t="shared" si="312"/>
        <v>White - 2213</v>
      </c>
      <c r="AA2637" s="481">
        <v>40435</v>
      </c>
      <c r="AC2637" s="148">
        <f t="shared" si="307"/>
        <v>8</v>
      </c>
      <c r="AD2637" s="438" t="str">
        <f t="shared" si="309"/>
        <v>OK</v>
      </c>
      <c r="AF2637" s="435" t="e">
        <f>IF(#REF!="","",AA2637-#REF!)</f>
        <v>#REF!</v>
      </c>
      <c r="AI2637" s="460">
        <v>40515</v>
      </c>
      <c r="AJ2637" s="46" t="s">
        <v>109</v>
      </c>
    </row>
    <row r="2638" spans="1:36" x14ac:dyDescent="0.2">
      <c r="A2638" s="388" t="s">
        <v>116</v>
      </c>
      <c r="B2638" s="435">
        <v>12</v>
      </c>
      <c r="C2638" s="436">
        <v>2</v>
      </c>
      <c r="D2638" s="435" t="s">
        <v>71</v>
      </c>
      <c r="E2638" s="472">
        <v>40427</v>
      </c>
      <c r="G2638" s="474">
        <v>12</v>
      </c>
      <c r="H2638" s="435">
        <v>2</v>
      </c>
      <c r="I2638" s="435">
        <v>2</v>
      </c>
      <c r="J2638" s="435">
        <v>2</v>
      </c>
      <c r="K2638" s="435">
        <v>0</v>
      </c>
      <c r="L2638" s="472">
        <v>40428</v>
      </c>
      <c r="N2638" s="474">
        <v>12</v>
      </c>
      <c r="O2638" s="435">
        <v>2</v>
      </c>
      <c r="P2638" s="435">
        <v>2</v>
      </c>
      <c r="Q2638" s="435">
        <v>0</v>
      </c>
      <c r="R2638" s="435">
        <v>2</v>
      </c>
      <c r="S2638" s="461">
        <v>0</v>
      </c>
      <c r="T2638" s="461">
        <v>0</v>
      </c>
      <c r="U2638" s="472">
        <v>40428</v>
      </c>
      <c r="V2638" s="480">
        <v>12</v>
      </c>
      <c r="W2638" s="435">
        <v>2</v>
      </c>
      <c r="X2638" s="437" t="str">
        <f t="shared" si="311"/>
        <v>OK</v>
      </c>
      <c r="Y2638" s="437">
        <f t="shared" si="306"/>
        <v>0</v>
      </c>
      <c r="Z2638" s="439" t="str">
        <f t="shared" si="312"/>
        <v>Finance - 2226</v>
      </c>
      <c r="AA2638" s="481">
        <v>40435</v>
      </c>
      <c r="AC2638" s="148">
        <f t="shared" si="307"/>
        <v>8</v>
      </c>
      <c r="AD2638" s="438" t="str">
        <f t="shared" si="309"/>
        <v>OK</v>
      </c>
      <c r="AF2638" s="435" t="e">
        <f>IF(#REF!="","",AA2638-#REF!)</f>
        <v>#REF!</v>
      </c>
      <c r="AI2638" s="460">
        <v>40516</v>
      </c>
      <c r="AJ2638" s="46" t="s">
        <v>109</v>
      </c>
    </row>
    <row r="2639" spans="1:36" x14ac:dyDescent="0.2">
      <c r="A2639" s="388" t="s">
        <v>116</v>
      </c>
      <c r="B2639" s="435">
        <v>13</v>
      </c>
      <c r="C2639" s="436">
        <v>154</v>
      </c>
      <c r="D2639" s="435" t="s">
        <v>72</v>
      </c>
      <c r="E2639" s="472">
        <v>40427</v>
      </c>
      <c r="G2639" s="474">
        <v>13</v>
      </c>
      <c r="H2639" s="435">
        <v>154</v>
      </c>
      <c r="I2639" s="435">
        <v>154</v>
      </c>
      <c r="J2639" s="435">
        <v>154</v>
      </c>
      <c r="K2639" s="435">
        <v>0</v>
      </c>
      <c r="L2639" s="472">
        <v>40428</v>
      </c>
      <c r="N2639" s="474">
        <v>13</v>
      </c>
      <c r="O2639" s="435">
        <v>154</v>
      </c>
      <c r="P2639" s="435">
        <v>154</v>
      </c>
      <c r="Q2639" s="435">
        <v>0</v>
      </c>
      <c r="R2639" s="435">
        <v>154</v>
      </c>
      <c r="S2639" s="461">
        <v>0</v>
      </c>
      <c r="T2639" s="461">
        <v>0</v>
      </c>
      <c r="U2639" s="472">
        <v>40428</v>
      </c>
      <c r="V2639" s="480">
        <v>13</v>
      </c>
      <c r="W2639" s="435">
        <v>154</v>
      </c>
      <c r="X2639" s="437" t="str">
        <f t="shared" si="311"/>
        <v>OK</v>
      </c>
      <c r="Y2639" s="437">
        <f t="shared" si="306"/>
        <v>0</v>
      </c>
      <c r="Z2639" s="439" t="str">
        <f t="shared" si="312"/>
        <v>Credial - 2227</v>
      </c>
      <c r="AA2639" s="481">
        <v>40435</v>
      </c>
      <c r="AC2639" s="148">
        <f t="shared" si="307"/>
        <v>8</v>
      </c>
      <c r="AD2639" s="438" t="str">
        <f t="shared" si="309"/>
        <v>OK</v>
      </c>
      <c r="AF2639" s="435" t="e">
        <f>IF(#REF!="","",AA2639-#REF!)</f>
        <v>#REF!</v>
      </c>
      <c r="AI2639" s="460">
        <v>40517</v>
      </c>
      <c r="AJ2639" s="46" t="s">
        <v>109</v>
      </c>
    </row>
    <row r="2640" spans="1:36" x14ac:dyDescent="0.2">
      <c r="A2640" s="388" t="s">
        <v>116</v>
      </c>
      <c r="B2640" s="435">
        <v>14</v>
      </c>
      <c r="C2640" s="436">
        <v>1995</v>
      </c>
      <c r="D2640" s="435" t="s">
        <v>79</v>
      </c>
      <c r="E2640" s="472">
        <v>40427</v>
      </c>
      <c r="G2640" s="474">
        <v>14</v>
      </c>
      <c r="H2640" s="435">
        <v>1995</v>
      </c>
      <c r="I2640" s="435">
        <v>1995</v>
      </c>
      <c r="J2640" s="435">
        <v>1995</v>
      </c>
      <c r="K2640" s="435">
        <v>0</v>
      </c>
      <c r="L2640" s="472">
        <v>40428</v>
      </c>
      <c r="N2640" s="474">
        <v>14</v>
      </c>
      <c r="O2640" s="435">
        <v>1995</v>
      </c>
      <c r="P2640" s="435">
        <v>1995</v>
      </c>
      <c r="Q2640" s="435">
        <v>0</v>
      </c>
      <c r="R2640" s="435">
        <v>1995</v>
      </c>
      <c r="S2640" s="461">
        <v>0</v>
      </c>
      <c r="T2640" s="461">
        <v>0</v>
      </c>
      <c r="U2640" s="472">
        <v>40428</v>
      </c>
      <c r="V2640" s="480">
        <v>14</v>
      </c>
      <c r="W2640" s="435">
        <v>1995</v>
      </c>
      <c r="X2640" s="437" t="str">
        <f t="shared" si="311"/>
        <v>OK</v>
      </c>
      <c r="Y2640" s="437">
        <f t="shared" si="306"/>
        <v>0</v>
      </c>
      <c r="Z2640" s="439" t="str">
        <f t="shared" ref="Z2640:Z2647" si="313">IF(D2640="","",D2640)</f>
        <v>Moviflor - 2229</v>
      </c>
      <c r="AA2640" s="481">
        <v>40431</v>
      </c>
      <c r="AC2640" s="148">
        <f t="shared" si="307"/>
        <v>4</v>
      </c>
      <c r="AD2640" s="438" t="str">
        <f t="shared" si="309"/>
        <v>OK</v>
      </c>
      <c r="AF2640" s="435" t="e">
        <f>IF(#REF!="","",AA2640-#REF!)</f>
        <v>#REF!</v>
      </c>
      <c r="AI2640" s="460">
        <v>40518</v>
      </c>
      <c r="AJ2640" s="46" t="s">
        <v>109</v>
      </c>
    </row>
    <row r="2641" spans="1:36" x14ac:dyDescent="0.2">
      <c r="A2641" s="388" t="s">
        <v>116</v>
      </c>
      <c r="B2641" s="435">
        <v>15</v>
      </c>
      <c r="C2641" s="436">
        <v>1995</v>
      </c>
      <c r="D2641" s="435" t="s">
        <v>79</v>
      </c>
      <c r="E2641" s="472">
        <v>40427</v>
      </c>
      <c r="G2641" s="474">
        <v>15</v>
      </c>
      <c r="H2641" s="435">
        <v>1995</v>
      </c>
      <c r="I2641" s="435">
        <v>1995</v>
      </c>
      <c r="J2641" s="435">
        <v>1995</v>
      </c>
      <c r="K2641" s="435">
        <v>0</v>
      </c>
      <c r="L2641" s="472">
        <v>40428</v>
      </c>
      <c r="N2641" s="474">
        <v>15</v>
      </c>
      <c r="O2641" s="435">
        <v>1995</v>
      </c>
      <c r="P2641" s="435">
        <v>1995</v>
      </c>
      <c r="Q2641" s="435">
        <v>0</v>
      </c>
      <c r="R2641" s="435">
        <v>1995</v>
      </c>
      <c r="S2641" s="461">
        <v>0</v>
      </c>
      <c r="T2641" s="461">
        <v>0</v>
      </c>
      <c r="U2641" s="472">
        <v>40428</v>
      </c>
      <c r="V2641" s="480">
        <v>15</v>
      </c>
      <c r="W2641" s="435">
        <v>1995</v>
      </c>
      <c r="X2641" s="437" t="str">
        <f t="shared" si="311"/>
        <v>OK</v>
      </c>
      <c r="Y2641" s="437">
        <f t="shared" si="306"/>
        <v>0</v>
      </c>
      <c r="Z2641" s="439" t="str">
        <f t="shared" si="313"/>
        <v>Moviflor - 2229</v>
      </c>
      <c r="AA2641" s="481">
        <v>40431</v>
      </c>
      <c r="AC2641" s="148">
        <f t="shared" si="307"/>
        <v>4</v>
      </c>
      <c r="AD2641" s="438" t="str">
        <f t="shared" si="309"/>
        <v>OK</v>
      </c>
      <c r="AF2641" s="435" t="e">
        <f>IF(#REF!="","",AA2641-#REF!)</f>
        <v>#REF!</v>
      </c>
      <c r="AI2641" s="460">
        <v>40519</v>
      </c>
      <c r="AJ2641" s="46" t="s">
        <v>109</v>
      </c>
    </row>
    <row r="2642" spans="1:36" x14ac:dyDescent="0.2">
      <c r="A2642" s="388" t="s">
        <v>116</v>
      </c>
      <c r="B2642" s="435">
        <v>16</v>
      </c>
      <c r="C2642" s="436">
        <v>823</v>
      </c>
      <c r="D2642" s="435" t="s">
        <v>79</v>
      </c>
      <c r="E2642" s="472">
        <v>40427</v>
      </c>
      <c r="G2642" s="474">
        <v>16</v>
      </c>
      <c r="H2642" s="435">
        <v>823</v>
      </c>
      <c r="I2642" s="435">
        <v>823</v>
      </c>
      <c r="J2642" s="435">
        <v>823</v>
      </c>
      <c r="K2642" s="435">
        <v>0</v>
      </c>
      <c r="L2642" s="472">
        <v>40428</v>
      </c>
      <c r="N2642" s="474">
        <v>16</v>
      </c>
      <c r="O2642" s="435">
        <v>823</v>
      </c>
      <c r="P2642" s="435">
        <v>823</v>
      </c>
      <c r="Q2642" s="435">
        <v>0</v>
      </c>
      <c r="R2642" s="435">
        <v>823</v>
      </c>
      <c r="S2642" s="461">
        <v>0</v>
      </c>
      <c r="T2642" s="461">
        <v>0</v>
      </c>
      <c r="U2642" s="472">
        <v>40428</v>
      </c>
      <c r="V2642" s="480">
        <v>16</v>
      </c>
      <c r="W2642" s="435">
        <v>823</v>
      </c>
      <c r="X2642" s="437" t="str">
        <f t="shared" si="311"/>
        <v>OK</v>
      </c>
      <c r="Y2642" s="437">
        <f t="shared" si="306"/>
        <v>0</v>
      </c>
      <c r="Z2642" s="439" t="str">
        <f t="shared" si="313"/>
        <v>Moviflor - 2229</v>
      </c>
      <c r="AA2642" s="481">
        <v>40431</v>
      </c>
      <c r="AC2642" s="148">
        <f t="shared" si="307"/>
        <v>4</v>
      </c>
      <c r="AD2642" s="438" t="str">
        <f t="shared" si="309"/>
        <v>OK</v>
      </c>
      <c r="AF2642" s="435" t="e">
        <f>IF(#REF!="","",AA2642-#REF!)</f>
        <v>#REF!</v>
      </c>
      <c r="AI2642" s="460">
        <v>40520</v>
      </c>
      <c r="AJ2642" s="46" t="s">
        <v>110</v>
      </c>
    </row>
    <row r="2643" spans="1:36" x14ac:dyDescent="0.2">
      <c r="A2643" s="388" t="s">
        <v>116</v>
      </c>
      <c r="B2643" s="435">
        <v>17</v>
      </c>
      <c r="C2643" s="436">
        <v>1995</v>
      </c>
      <c r="D2643" s="435" t="s">
        <v>74</v>
      </c>
      <c r="E2643" s="472">
        <v>40427</v>
      </c>
      <c r="G2643" s="474">
        <v>17</v>
      </c>
      <c r="H2643" s="435">
        <v>1995</v>
      </c>
      <c r="I2643" s="435">
        <v>1995</v>
      </c>
      <c r="J2643" s="435">
        <v>1995</v>
      </c>
      <c r="K2643" s="435">
        <v>0</v>
      </c>
      <c r="L2643" s="472">
        <v>40428</v>
      </c>
      <c r="N2643" s="474">
        <v>17</v>
      </c>
      <c r="O2643" s="435">
        <v>1995</v>
      </c>
      <c r="P2643" s="435">
        <v>1995</v>
      </c>
      <c r="Q2643" s="435">
        <v>0</v>
      </c>
      <c r="R2643" s="435">
        <v>1995</v>
      </c>
      <c r="S2643" s="461">
        <v>0</v>
      </c>
      <c r="T2643" s="461">
        <v>0</v>
      </c>
      <c r="U2643" s="472">
        <v>40428</v>
      </c>
      <c r="V2643" s="480">
        <v>17</v>
      </c>
      <c r="W2643" s="435">
        <v>1995</v>
      </c>
      <c r="X2643" s="437" t="str">
        <f t="shared" si="311"/>
        <v>OK</v>
      </c>
      <c r="Y2643" s="437">
        <f t="shared" si="306"/>
        <v>0</v>
      </c>
      <c r="Z2643" s="439" t="str">
        <f t="shared" si="313"/>
        <v>Conforama - 2230</v>
      </c>
      <c r="AA2643" s="481">
        <v>40430</v>
      </c>
      <c r="AC2643" s="148">
        <f t="shared" si="307"/>
        <v>3</v>
      </c>
      <c r="AD2643" s="438" t="str">
        <f t="shared" si="309"/>
        <v>OK</v>
      </c>
      <c r="AF2643" s="435" t="e">
        <f>IF(#REF!="","",AA2643-#REF!)</f>
        <v>#REF!</v>
      </c>
      <c r="AI2643" s="460">
        <v>40521</v>
      </c>
      <c r="AJ2643" s="46" t="s">
        <v>110</v>
      </c>
    </row>
    <row r="2644" spans="1:36" x14ac:dyDescent="0.2">
      <c r="A2644" s="388" t="s">
        <v>116</v>
      </c>
      <c r="B2644" s="435">
        <v>18</v>
      </c>
      <c r="C2644" s="436">
        <v>1052</v>
      </c>
      <c r="D2644" s="435" t="s">
        <v>74</v>
      </c>
      <c r="E2644" s="472">
        <v>40427</v>
      </c>
      <c r="G2644" s="474">
        <v>18</v>
      </c>
      <c r="H2644" s="435">
        <v>1052</v>
      </c>
      <c r="I2644" s="435">
        <v>1052</v>
      </c>
      <c r="J2644" s="435">
        <v>1052</v>
      </c>
      <c r="K2644" s="435">
        <v>0</v>
      </c>
      <c r="L2644" s="472">
        <v>40428</v>
      </c>
      <c r="N2644" s="474">
        <v>18</v>
      </c>
      <c r="O2644" s="435">
        <v>1052</v>
      </c>
      <c r="P2644" s="435">
        <v>1052</v>
      </c>
      <c r="Q2644" s="435">
        <v>0</v>
      </c>
      <c r="R2644" s="435">
        <v>1052</v>
      </c>
      <c r="S2644" s="461">
        <v>0</v>
      </c>
      <c r="T2644" s="461">
        <v>0</v>
      </c>
      <c r="U2644" s="472">
        <v>40428</v>
      </c>
      <c r="W2644" s="435">
        <v>1052</v>
      </c>
      <c r="X2644" s="437" t="str">
        <f t="shared" si="311"/>
        <v>OK</v>
      </c>
      <c r="Y2644" s="437">
        <f t="shared" si="306"/>
        <v>0</v>
      </c>
      <c r="Z2644" s="439" t="str">
        <f t="shared" si="313"/>
        <v>Conforama - 2230</v>
      </c>
      <c r="AA2644" s="481">
        <v>40441</v>
      </c>
      <c r="AC2644" s="148">
        <f t="shared" si="307"/>
        <v>14</v>
      </c>
      <c r="AD2644" s="438" t="str">
        <f t="shared" si="309"/>
        <v>OK</v>
      </c>
      <c r="AF2644" s="435" t="e">
        <f>IF(#REF!="","",AA2644-#REF!)</f>
        <v>#REF!</v>
      </c>
      <c r="AI2644" s="460">
        <v>40522</v>
      </c>
      <c r="AJ2644" s="46" t="s">
        <v>110</v>
      </c>
    </row>
    <row r="2645" spans="1:36" x14ac:dyDescent="0.2">
      <c r="A2645" s="388" t="s">
        <v>116</v>
      </c>
      <c r="B2645" s="435">
        <v>19</v>
      </c>
      <c r="C2645" s="436">
        <v>348</v>
      </c>
      <c r="D2645" s="435" t="s">
        <v>75</v>
      </c>
      <c r="E2645" s="472">
        <v>40427</v>
      </c>
      <c r="G2645" s="474">
        <v>19</v>
      </c>
      <c r="H2645" s="435">
        <v>348</v>
      </c>
      <c r="I2645" s="435">
        <v>348</v>
      </c>
      <c r="J2645" s="435">
        <v>348</v>
      </c>
      <c r="K2645" s="435">
        <v>0</v>
      </c>
      <c r="L2645" s="472">
        <v>40428</v>
      </c>
      <c r="N2645" s="474">
        <v>19</v>
      </c>
      <c r="O2645" s="435">
        <v>348</v>
      </c>
      <c r="P2645" s="435">
        <v>348</v>
      </c>
      <c r="Q2645" s="435">
        <v>0</v>
      </c>
      <c r="R2645" s="435">
        <v>348</v>
      </c>
      <c r="S2645" s="461">
        <v>0</v>
      </c>
      <c r="T2645" s="461">
        <v>0</v>
      </c>
      <c r="U2645" s="472">
        <v>40428</v>
      </c>
      <c r="V2645" s="480">
        <v>19</v>
      </c>
      <c r="W2645" s="435">
        <v>348</v>
      </c>
      <c r="X2645" s="437" t="str">
        <f t="shared" si="311"/>
        <v>OK</v>
      </c>
      <c r="Y2645" s="437">
        <f t="shared" si="306"/>
        <v>0</v>
      </c>
      <c r="Z2645" s="439" t="str">
        <f t="shared" si="313"/>
        <v>Euronics - 2231</v>
      </c>
      <c r="AA2645" s="481">
        <v>40435</v>
      </c>
      <c r="AC2645" s="148">
        <f t="shared" si="307"/>
        <v>8</v>
      </c>
      <c r="AD2645" s="438" t="str">
        <f t="shared" si="309"/>
        <v>OK</v>
      </c>
      <c r="AF2645" s="435" t="e">
        <f>IF(#REF!="","",AA2645-#REF!)</f>
        <v>#REF!</v>
      </c>
      <c r="AI2645" s="460">
        <v>40523</v>
      </c>
      <c r="AJ2645" s="46" t="s">
        <v>110</v>
      </c>
    </row>
    <row r="2646" spans="1:36" x14ac:dyDescent="0.2">
      <c r="A2646" s="388" t="s">
        <v>116</v>
      </c>
      <c r="B2646" s="435">
        <v>20</v>
      </c>
      <c r="C2646" s="436">
        <v>423</v>
      </c>
      <c r="D2646" s="435" t="s">
        <v>76</v>
      </c>
      <c r="E2646" s="472">
        <v>40427</v>
      </c>
      <c r="G2646" s="474">
        <v>20</v>
      </c>
      <c r="H2646" s="435">
        <v>423</v>
      </c>
      <c r="I2646" s="435">
        <v>423</v>
      </c>
      <c r="J2646" s="435">
        <v>423</v>
      </c>
      <c r="K2646" s="435">
        <v>0</v>
      </c>
      <c r="L2646" s="472">
        <v>40428</v>
      </c>
      <c r="N2646" s="474">
        <v>20</v>
      </c>
      <c r="O2646" s="435">
        <v>423</v>
      </c>
      <c r="P2646" s="435">
        <v>423</v>
      </c>
      <c r="Q2646" s="435">
        <v>0</v>
      </c>
      <c r="R2646" s="435">
        <v>423</v>
      </c>
      <c r="S2646" s="461">
        <v>0</v>
      </c>
      <c r="T2646" s="461">
        <v>0</v>
      </c>
      <c r="U2646" s="472">
        <v>40428</v>
      </c>
      <c r="V2646" s="480">
        <v>20</v>
      </c>
      <c r="W2646" s="435">
        <v>423</v>
      </c>
      <c r="X2646" s="437" t="str">
        <f t="shared" si="311"/>
        <v>OK</v>
      </c>
      <c r="Y2646" s="437">
        <f t="shared" si="306"/>
        <v>0</v>
      </c>
      <c r="Z2646" s="439" t="str">
        <f t="shared" si="313"/>
        <v>Tien 21 - 2232</v>
      </c>
      <c r="AA2646" s="481">
        <v>40437</v>
      </c>
      <c r="AC2646" s="148">
        <f t="shared" si="307"/>
        <v>10</v>
      </c>
      <c r="AD2646" s="438" t="str">
        <f t="shared" si="309"/>
        <v>OK</v>
      </c>
      <c r="AF2646" s="435" t="e">
        <f>IF(#REF!="","",AA2646-#REF!)</f>
        <v>#REF!</v>
      </c>
      <c r="AI2646" s="460">
        <v>40524</v>
      </c>
      <c r="AJ2646" s="46" t="s">
        <v>110</v>
      </c>
    </row>
    <row r="2647" spans="1:36" s="544" customFormat="1" ht="13.5" thickBot="1" x14ac:dyDescent="0.25">
      <c r="A2647" s="563" t="s">
        <v>116</v>
      </c>
      <c r="B2647" s="541">
        <v>21</v>
      </c>
      <c r="C2647" s="542">
        <v>305</v>
      </c>
      <c r="D2647" s="541" t="s">
        <v>77</v>
      </c>
      <c r="E2647" s="543">
        <v>40427</v>
      </c>
      <c r="G2647" s="545">
        <v>21</v>
      </c>
      <c r="H2647" s="541">
        <v>305</v>
      </c>
      <c r="I2647" s="541">
        <v>305</v>
      </c>
      <c r="J2647" s="541">
        <v>305</v>
      </c>
      <c r="K2647" s="541">
        <v>0</v>
      </c>
      <c r="L2647" s="543">
        <v>40428</v>
      </c>
      <c r="N2647" s="545">
        <v>21</v>
      </c>
      <c r="O2647" s="541">
        <v>305</v>
      </c>
      <c r="P2647" s="541">
        <v>305</v>
      </c>
      <c r="Q2647" s="541">
        <v>0</v>
      </c>
      <c r="R2647" s="541">
        <v>305</v>
      </c>
      <c r="S2647" s="544">
        <v>0</v>
      </c>
      <c r="T2647" s="544">
        <v>0</v>
      </c>
      <c r="U2647" s="543">
        <v>40428</v>
      </c>
      <c r="V2647" s="546">
        <v>21</v>
      </c>
      <c r="W2647" s="541">
        <v>305</v>
      </c>
      <c r="X2647" s="547" t="str">
        <f t="shared" si="311"/>
        <v>OK</v>
      </c>
      <c r="Y2647" s="547">
        <f t="shared" si="306"/>
        <v>0</v>
      </c>
      <c r="Z2647" s="541" t="str">
        <f t="shared" si="313"/>
        <v>Confort - 2233</v>
      </c>
      <c r="AA2647" s="548">
        <v>40435</v>
      </c>
      <c r="AB2647" s="549"/>
      <c r="AC2647" s="549">
        <f t="shared" si="307"/>
        <v>8</v>
      </c>
      <c r="AD2647" s="541" t="str">
        <f t="shared" si="309"/>
        <v>OK</v>
      </c>
      <c r="AE2647" s="541"/>
      <c r="AF2647" s="541" t="e">
        <f>IF(#REF!="","",AA2647-#REF!)</f>
        <v>#REF!</v>
      </c>
      <c r="AG2647" s="541"/>
      <c r="AH2647" s="550"/>
      <c r="AI2647" s="565">
        <v>40525</v>
      </c>
      <c r="AJ2647" s="46" t="s">
        <v>110</v>
      </c>
    </row>
    <row r="2648" spans="1:36" s="501" customFormat="1" x14ac:dyDescent="0.2">
      <c r="A2648" s="512" t="s">
        <v>115</v>
      </c>
      <c r="B2648" s="496">
        <v>1</v>
      </c>
      <c r="C2648" s="497">
        <v>94</v>
      </c>
      <c r="D2648" s="496" t="s">
        <v>67</v>
      </c>
      <c r="E2648" s="498">
        <v>40429</v>
      </c>
      <c r="F2648" s="499"/>
      <c r="G2648" s="500">
        <v>1</v>
      </c>
      <c r="H2648" s="496">
        <v>94</v>
      </c>
      <c r="I2648" s="496">
        <v>94</v>
      </c>
      <c r="J2648" s="496">
        <v>94</v>
      </c>
      <c r="K2648" s="496">
        <v>0</v>
      </c>
      <c r="L2648" s="498">
        <v>40430</v>
      </c>
      <c r="N2648" s="500">
        <v>1</v>
      </c>
      <c r="O2648" s="496">
        <v>94</v>
      </c>
      <c r="P2648" s="496">
        <v>94</v>
      </c>
      <c r="Q2648" s="496">
        <v>0</v>
      </c>
      <c r="R2648" s="496">
        <v>94</v>
      </c>
      <c r="S2648" s="567">
        <v>0</v>
      </c>
      <c r="T2648" s="567">
        <v>0</v>
      </c>
      <c r="U2648" s="498">
        <v>40430</v>
      </c>
      <c r="V2648" s="502">
        <v>1</v>
      </c>
      <c r="W2648" s="496">
        <v>94</v>
      </c>
      <c r="X2648" s="503" t="str">
        <f t="shared" si="311"/>
        <v>OK</v>
      </c>
      <c r="Y2648" s="503">
        <f t="shared" si="306"/>
        <v>0</v>
      </c>
      <c r="Z2648" s="524" t="str">
        <f t="shared" ref="Z2648:Z2711" si="314">IF(D2648="","",D2648)</f>
        <v>White - 2213</v>
      </c>
      <c r="AA2648" s="504">
        <v>40435</v>
      </c>
      <c r="AB2648" s="505">
        <f>+SUM(W2648:W2657)</f>
        <v>254</v>
      </c>
      <c r="AC2648" s="506">
        <f t="shared" si="307"/>
        <v>6</v>
      </c>
      <c r="AD2648" s="513" t="str">
        <f t="shared" si="309"/>
        <v>OK</v>
      </c>
      <c r="AE2648" s="496"/>
      <c r="AF2648" s="496" t="e">
        <f>IF(#REF!="","",AA2648-#REF!)</f>
        <v>#REF!</v>
      </c>
      <c r="AG2648" s="496"/>
      <c r="AH2648" s="510"/>
      <c r="AI2648" s="557">
        <v>40526</v>
      </c>
      <c r="AJ2648" s="46" t="s">
        <v>110</v>
      </c>
    </row>
    <row r="2649" spans="1:36" x14ac:dyDescent="0.2">
      <c r="A2649" s="388" t="s">
        <v>115</v>
      </c>
      <c r="B2649" s="435">
        <v>2</v>
      </c>
      <c r="C2649" s="436">
        <v>4</v>
      </c>
      <c r="D2649" s="435" t="s">
        <v>68</v>
      </c>
      <c r="E2649" s="472">
        <v>40429</v>
      </c>
      <c r="G2649" s="474">
        <v>2</v>
      </c>
      <c r="H2649" s="435">
        <v>4</v>
      </c>
      <c r="I2649" s="435">
        <v>4</v>
      </c>
      <c r="J2649" s="435">
        <v>4</v>
      </c>
      <c r="K2649" s="435">
        <v>0</v>
      </c>
      <c r="L2649" s="472">
        <v>40430</v>
      </c>
      <c r="N2649" s="474">
        <v>2</v>
      </c>
      <c r="O2649" s="435">
        <v>4</v>
      </c>
      <c r="P2649" s="435">
        <v>4</v>
      </c>
      <c r="Q2649" s="435">
        <v>0</v>
      </c>
      <c r="R2649" s="435">
        <v>4</v>
      </c>
      <c r="S2649" s="461">
        <v>0</v>
      </c>
      <c r="T2649" s="461">
        <v>0</v>
      </c>
      <c r="U2649" s="472">
        <v>40430</v>
      </c>
      <c r="V2649" s="480">
        <v>2</v>
      </c>
      <c r="W2649" s="435">
        <v>4</v>
      </c>
      <c r="X2649" s="437" t="str">
        <f t="shared" si="311"/>
        <v>OK</v>
      </c>
      <c r="Y2649" s="437">
        <f t="shared" si="306"/>
        <v>0</v>
      </c>
      <c r="Z2649" s="439" t="str">
        <f t="shared" si="314"/>
        <v>Green - 2214</v>
      </c>
      <c r="AA2649" s="481">
        <v>40435</v>
      </c>
      <c r="AC2649" s="148">
        <f t="shared" si="307"/>
        <v>6</v>
      </c>
      <c r="AD2649" s="438" t="str">
        <f t="shared" si="309"/>
        <v>OK</v>
      </c>
      <c r="AF2649" s="435" t="e">
        <f>IF(#REF!="","",AA2649-#REF!)</f>
        <v>#REF!</v>
      </c>
      <c r="AI2649" s="460">
        <v>40527</v>
      </c>
      <c r="AJ2649" s="46" t="s">
        <v>110</v>
      </c>
    </row>
    <row r="2650" spans="1:36" x14ac:dyDescent="0.2">
      <c r="A2650" s="388" t="s">
        <v>115</v>
      </c>
      <c r="B2650" s="435">
        <v>3</v>
      </c>
      <c r="C2650" s="436">
        <v>3</v>
      </c>
      <c r="D2650" s="435" t="s">
        <v>69</v>
      </c>
      <c r="E2650" s="472">
        <v>40429</v>
      </c>
      <c r="G2650" s="474">
        <v>3</v>
      </c>
      <c r="H2650" s="435">
        <v>3</v>
      </c>
      <c r="I2650" s="435">
        <v>3</v>
      </c>
      <c r="J2650" s="435">
        <v>3</v>
      </c>
      <c r="K2650" s="435">
        <v>0</v>
      </c>
      <c r="L2650" s="472">
        <v>40430</v>
      </c>
      <c r="N2650" s="474">
        <v>3</v>
      </c>
      <c r="O2650" s="435">
        <v>3</v>
      </c>
      <c r="P2650" s="435">
        <v>3</v>
      </c>
      <c r="Q2650" s="435">
        <v>0</v>
      </c>
      <c r="R2650" s="435">
        <v>3</v>
      </c>
      <c r="S2650" s="461">
        <v>0</v>
      </c>
      <c r="T2650" s="461">
        <v>0</v>
      </c>
      <c r="U2650" s="472">
        <v>40430</v>
      </c>
      <c r="V2650" s="480">
        <v>3</v>
      </c>
      <c r="W2650" s="435">
        <v>3</v>
      </c>
      <c r="X2650" s="437" t="str">
        <f t="shared" si="311"/>
        <v>OK</v>
      </c>
      <c r="Y2650" s="437">
        <f t="shared" ref="Y2650:Y2713" si="315">IF(W2650="","",+C2650-W2650)</f>
        <v>0</v>
      </c>
      <c r="Z2650" s="439" t="str">
        <f t="shared" si="314"/>
        <v>Black - 2215</v>
      </c>
      <c r="AA2650" s="481">
        <v>40435</v>
      </c>
      <c r="AC2650" s="148">
        <f t="shared" si="307"/>
        <v>6</v>
      </c>
      <c r="AD2650" s="438" t="str">
        <f t="shared" si="309"/>
        <v>OK</v>
      </c>
      <c r="AF2650" s="435" t="e">
        <f>IF(#REF!="","",AA2650-#REF!)</f>
        <v>#REF!</v>
      </c>
      <c r="AI2650" s="460">
        <v>40528</v>
      </c>
      <c r="AJ2650" s="46" t="s">
        <v>110</v>
      </c>
    </row>
    <row r="2651" spans="1:36" x14ac:dyDescent="0.2">
      <c r="A2651" s="388" t="s">
        <v>115</v>
      </c>
      <c r="B2651" s="435">
        <v>4</v>
      </c>
      <c r="C2651" s="436">
        <v>8</v>
      </c>
      <c r="D2651" s="435" t="s">
        <v>72</v>
      </c>
      <c r="E2651" s="472">
        <v>40429</v>
      </c>
      <c r="G2651" s="474">
        <v>4</v>
      </c>
      <c r="H2651" s="435">
        <v>8</v>
      </c>
      <c r="I2651" s="435">
        <v>8</v>
      </c>
      <c r="J2651" s="435">
        <v>8</v>
      </c>
      <c r="K2651" s="435">
        <v>0</v>
      </c>
      <c r="L2651" s="472">
        <v>40430</v>
      </c>
      <c r="N2651" s="474">
        <v>4</v>
      </c>
      <c r="O2651" s="435">
        <v>8</v>
      </c>
      <c r="P2651" s="435">
        <v>8</v>
      </c>
      <c r="Q2651" s="435">
        <v>0</v>
      </c>
      <c r="R2651" s="435">
        <v>8</v>
      </c>
      <c r="S2651" s="461">
        <v>0</v>
      </c>
      <c r="T2651" s="461">
        <v>0</v>
      </c>
      <c r="U2651" s="472">
        <v>40430</v>
      </c>
      <c r="V2651" s="480">
        <v>4</v>
      </c>
      <c r="W2651" s="435">
        <v>8</v>
      </c>
      <c r="X2651" s="437" t="str">
        <f t="shared" si="311"/>
        <v>OK</v>
      </c>
      <c r="Y2651" s="437">
        <f t="shared" si="315"/>
        <v>0</v>
      </c>
      <c r="Z2651" s="439" t="str">
        <f t="shared" si="314"/>
        <v>Credial - 2227</v>
      </c>
      <c r="AA2651" s="481">
        <v>40435</v>
      </c>
      <c r="AC2651" s="148">
        <f t="shared" si="307"/>
        <v>6</v>
      </c>
      <c r="AD2651" s="438" t="str">
        <f t="shared" si="309"/>
        <v>OK</v>
      </c>
      <c r="AF2651" s="435" t="e">
        <f>IF(#REF!="","",AA2651-#REF!)</f>
        <v>#REF!</v>
      </c>
      <c r="AI2651" s="460">
        <v>40529</v>
      </c>
      <c r="AJ2651" s="46" t="s">
        <v>110</v>
      </c>
    </row>
    <row r="2652" spans="1:36" x14ac:dyDescent="0.2">
      <c r="A2652" s="388" t="s">
        <v>115</v>
      </c>
      <c r="B2652" s="435">
        <v>5</v>
      </c>
      <c r="C2652" s="436">
        <v>105</v>
      </c>
      <c r="D2652" s="435" t="s">
        <v>73</v>
      </c>
      <c r="E2652" s="472">
        <v>40429</v>
      </c>
      <c r="G2652" s="474">
        <v>5</v>
      </c>
      <c r="H2652" s="435">
        <v>105</v>
      </c>
      <c r="I2652" s="435">
        <v>105</v>
      </c>
      <c r="J2652" s="435">
        <v>105</v>
      </c>
      <c r="K2652" s="435">
        <v>0</v>
      </c>
      <c r="L2652" s="472">
        <v>40430</v>
      </c>
      <c r="N2652" s="474">
        <v>5</v>
      </c>
      <c r="O2652" s="435">
        <v>105</v>
      </c>
      <c r="P2652" s="435">
        <v>105</v>
      </c>
      <c r="Q2652" s="435">
        <v>0</v>
      </c>
      <c r="R2652" s="435">
        <v>105</v>
      </c>
      <c r="S2652" s="461">
        <v>0</v>
      </c>
      <c r="T2652" s="461">
        <v>0</v>
      </c>
      <c r="U2652" s="472">
        <v>40430</v>
      </c>
      <c r="V2652" s="480">
        <v>5</v>
      </c>
      <c r="W2652" s="435">
        <v>105</v>
      </c>
      <c r="X2652" s="437" t="str">
        <f t="shared" si="311"/>
        <v>OK</v>
      </c>
      <c r="Y2652" s="437">
        <f t="shared" si="315"/>
        <v>0</v>
      </c>
      <c r="Z2652" s="439" t="str">
        <f t="shared" si="314"/>
        <v>Ikea - 2228</v>
      </c>
      <c r="AA2652" s="481">
        <v>40435</v>
      </c>
      <c r="AC2652" s="148">
        <f t="shared" si="307"/>
        <v>6</v>
      </c>
      <c r="AD2652" s="438" t="str">
        <f t="shared" si="309"/>
        <v>OK</v>
      </c>
      <c r="AF2652" s="435" t="e">
        <f>IF(#REF!="","",AA2652-#REF!)</f>
        <v>#REF!</v>
      </c>
      <c r="AI2652" s="460">
        <v>40530</v>
      </c>
      <c r="AJ2652" s="46" t="s">
        <v>110</v>
      </c>
    </row>
    <row r="2653" spans="1:36" x14ac:dyDescent="0.2">
      <c r="A2653" s="388" t="s">
        <v>115</v>
      </c>
      <c r="B2653" s="435">
        <v>6</v>
      </c>
      <c r="C2653" s="436">
        <v>1</v>
      </c>
      <c r="D2653" s="435" t="s">
        <v>79</v>
      </c>
      <c r="E2653" s="472">
        <v>40429</v>
      </c>
      <c r="G2653" s="474">
        <v>6</v>
      </c>
      <c r="H2653" s="435">
        <v>1</v>
      </c>
      <c r="I2653" s="435">
        <v>1</v>
      </c>
      <c r="J2653" s="435">
        <v>1</v>
      </c>
      <c r="K2653" s="435">
        <v>0</v>
      </c>
      <c r="L2653" s="472">
        <v>40430</v>
      </c>
      <c r="N2653" s="474">
        <v>6</v>
      </c>
      <c r="O2653" s="435">
        <v>1</v>
      </c>
      <c r="P2653" s="435">
        <v>1</v>
      </c>
      <c r="Q2653" s="435">
        <v>0</v>
      </c>
      <c r="R2653" s="435">
        <v>1</v>
      </c>
      <c r="S2653" s="461">
        <v>0</v>
      </c>
      <c r="T2653" s="461">
        <v>0</v>
      </c>
      <c r="U2653" s="472">
        <v>40430</v>
      </c>
      <c r="V2653" s="480">
        <v>6</v>
      </c>
      <c r="W2653" s="435">
        <v>1</v>
      </c>
      <c r="X2653" s="437" t="str">
        <f t="shared" si="311"/>
        <v>OK</v>
      </c>
      <c r="Y2653" s="437">
        <f t="shared" si="315"/>
        <v>0</v>
      </c>
      <c r="Z2653" s="439" t="str">
        <f t="shared" si="314"/>
        <v>Moviflor - 2229</v>
      </c>
      <c r="AA2653" s="481">
        <v>40435</v>
      </c>
      <c r="AC2653" s="148">
        <f t="shared" si="307"/>
        <v>6</v>
      </c>
      <c r="AD2653" s="438" t="str">
        <f t="shared" si="309"/>
        <v>OK</v>
      </c>
      <c r="AF2653" s="435" t="e">
        <f>IF(#REF!="","",AA2653-#REF!)</f>
        <v>#REF!</v>
      </c>
      <c r="AI2653" s="460">
        <v>40531</v>
      </c>
      <c r="AJ2653" s="46" t="s">
        <v>110</v>
      </c>
    </row>
    <row r="2654" spans="1:36" ht="13.5" thickBot="1" x14ac:dyDescent="0.25">
      <c r="A2654" s="388" t="s">
        <v>115</v>
      </c>
      <c r="B2654" s="435">
        <v>7</v>
      </c>
      <c r="C2654" s="436">
        <v>30</v>
      </c>
      <c r="D2654" s="435" t="s">
        <v>74</v>
      </c>
      <c r="E2654" s="472">
        <v>40429</v>
      </c>
      <c r="G2654" s="474">
        <v>7</v>
      </c>
      <c r="H2654" s="435">
        <v>30</v>
      </c>
      <c r="I2654" s="435">
        <v>30</v>
      </c>
      <c r="J2654" s="435">
        <v>30</v>
      </c>
      <c r="K2654" s="435">
        <v>0</v>
      </c>
      <c r="L2654" s="472">
        <v>40430</v>
      </c>
      <c r="N2654" s="474">
        <v>7</v>
      </c>
      <c r="O2654" s="435">
        <v>30</v>
      </c>
      <c r="P2654" s="435">
        <v>30</v>
      </c>
      <c r="Q2654" s="435">
        <v>0</v>
      </c>
      <c r="R2654" s="435">
        <v>30</v>
      </c>
      <c r="S2654" s="461">
        <v>0</v>
      </c>
      <c r="T2654" s="461">
        <v>0</v>
      </c>
      <c r="U2654" s="472">
        <v>40430</v>
      </c>
      <c r="V2654" s="480">
        <v>7</v>
      </c>
      <c r="W2654" s="435">
        <v>30</v>
      </c>
      <c r="X2654" s="437" t="str">
        <f t="shared" si="311"/>
        <v>OK</v>
      </c>
      <c r="Y2654" s="437">
        <f t="shared" si="315"/>
        <v>0</v>
      </c>
      <c r="Z2654" s="439" t="str">
        <f t="shared" si="314"/>
        <v>Conforama - 2230</v>
      </c>
      <c r="AA2654" s="481">
        <v>40435</v>
      </c>
      <c r="AC2654" s="148">
        <f t="shared" si="307"/>
        <v>6</v>
      </c>
      <c r="AD2654" s="438" t="str">
        <f t="shared" si="309"/>
        <v>OK</v>
      </c>
      <c r="AF2654" s="435" t="e">
        <f>IF(#REF!="","",AA2654-#REF!)</f>
        <v>#REF!</v>
      </c>
      <c r="AI2654" s="460">
        <v>40532</v>
      </c>
      <c r="AJ2654" s="566" t="s">
        <v>110</v>
      </c>
    </row>
    <row r="2655" spans="1:36" x14ac:dyDescent="0.2">
      <c r="A2655" s="388" t="s">
        <v>115</v>
      </c>
      <c r="B2655" s="435">
        <v>8</v>
      </c>
      <c r="C2655" s="436">
        <v>5</v>
      </c>
      <c r="D2655" s="435" t="s">
        <v>75</v>
      </c>
      <c r="E2655" s="472">
        <v>40429</v>
      </c>
      <c r="G2655" s="474">
        <v>8</v>
      </c>
      <c r="H2655" s="435">
        <v>5</v>
      </c>
      <c r="I2655" s="435">
        <v>5</v>
      </c>
      <c r="J2655" s="435">
        <v>5</v>
      </c>
      <c r="K2655" s="435">
        <v>0</v>
      </c>
      <c r="L2655" s="472">
        <v>40430</v>
      </c>
      <c r="N2655" s="474">
        <v>8</v>
      </c>
      <c r="O2655" s="435">
        <v>5</v>
      </c>
      <c r="P2655" s="435">
        <v>5</v>
      </c>
      <c r="Q2655" s="435">
        <v>0</v>
      </c>
      <c r="R2655" s="435">
        <v>5</v>
      </c>
      <c r="S2655" s="461">
        <v>0</v>
      </c>
      <c r="T2655" s="461">
        <v>0</v>
      </c>
      <c r="U2655" s="472">
        <v>40430</v>
      </c>
      <c r="V2655" s="480">
        <v>8</v>
      </c>
      <c r="W2655" s="435">
        <v>5</v>
      </c>
      <c r="X2655" s="437" t="str">
        <f t="shared" si="311"/>
        <v>OK</v>
      </c>
      <c r="Y2655" s="437">
        <f t="shared" si="315"/>
        <v>0</v>
      </c>
      <c r="Z2655" s="439" t="str">
        <f t="shared" si="314"/>
        <v>Euronics - 2231</v>
      </c>
      <c r="AA2655" s="481">
        <v>40435</v>
      </c>
      <c r="AC2655" s="148">
        <f t="shared" ref="AC2655:AC2718" si="316">DAYS360(E2655,AA2655)</f>
        <v>6</v>
      </c>
      <c r="AD2655" s="438" t="str">
        <f t="shared" si="309"/>
        <v>OK</v>
      </c>
      <c r="AF2655" s="435" t="e">
        <f>IF(#REF!="","",AA2655-#REF!)</f>
        <v>#REF!</v>
      </c>
      <c r="AI2655" s="460">
        <v>40533</v>
      </c>
      <c r="AJ2655" s="558" t="s">
        <v>110</v>
      </c>
    </row>
    <row r="2656" spans="1:36" x14ac:dyDescent="0.2">
      <c r="A2656" s="388" t="s">
        <v>115</v>
      </c>
      <c r="B2656" s="435">
        <v>9</v>
      </c>
      <c r="C2656" s="436">
        <v>2</v>
      </c>
      <c r="D2656" s="435" t="s">
        <v>76</v>
      </c>
      <c r="E2656" s="472">
        <v>40429</v>
      </c>
      <c r="G2656" s="474">
        <v>9</v>
      </c>
      <c r="H2656" s="435">
        <v>2</v>
      </c>
      <c r="I2656" s="435">
        <v>2</v>
      </c>
      <c r="J2656" s="435">
        <v>2</v>
      </c>
      <c r="K2656" s="435">
        <v>0</v>
      </c>
      <c r="L2656" s="472">
        <v>40430</v>
      </c>
      <c r="N2656" s="474">
        <v>9</v>
      </c>
      <c r="O2656" s="435">
        <v>2</v>
      </c>
      <c r="P2656" s="435">
        <v>2</v>
      </c>
      <c r="Q2656" s="435">
        <v>0</v>
      </c>
      <c r="R2656" s="435">
        <v>2</v>
      </c>
      <c r="S2656" s="461">
        <v>0</v>
      </c>
      <c r="T2656" s="461">
        <v>0</v>
      </c>
      <c r="U2656" s="472">
        <v>40430</v>
      </c>
      <c r="V2656" s="480">
        <v>9</v>
      </c>
      <c r="W2656" s="435">
        <v>2</v>
      </c>
      <c r="X2656" s="437" t="str">
        <f t="shared" si="311"/>
        <v>OK</v>
      </c>
      <c r="Y2656" s="437">
        <f t="shared" si="315"/>
        <v>0</v>
      </c>
      <c r="Z2656" s="439" t="str">
        <f t="shared" si="314"/>
        <v>Tien 21 - 2232</v>
      </c>
      <c r="AA2656" s="481">
        <v>40435</v>
      </c>
      <c r="AC2656" s="148">
        <f t="shared" si="316"/>
        <v>6</v>
      </c>
      <c r="AD2656" s="438" t="str">
        <f t="shared" si="309"/>
        <v>OK</v>
      </c>
      <c r="AF2656" s="435" t="e">
        <f>IF(#REF!="","",AA2656-#REF!)</f>
        <v>#REF!</v>
      </c>
      <c r="AI2656" s="460">
        <v>40534</v>
      </c>
      <c r="AJ2656" s="46" t="s">
        <v>110</v>
      </c>
    </row>
    <row r="2657" spans="1:36" s="544" customFormat="1" ht="13.5" thickBot="1" x14ac:dyDescent="0.25">
      <c r="A2657" s="563" t="s">
        <v>115</v>
      </c>
      <c r="B2657" s="541">
        <v>10</v>
      </c>
      <c r="C2657" s="542">
        <v>2</v>
      </c>
      <c r="D2657" s="541" t="s">
        <v>77</v>
      </c>
      <c r="E2657" s="543">
        <v>40429</v>
      </c>
      <c r="G2657" s="545">
        <v>10</v>
      </c>
      <c r="H2657" s="541">
        <v>2</v>
      </c>
      <c r="I2657" s="541">
        <v>2</v>
      </c>
      <c r="J2657" s="541">
        <v>2</v>
      </c>
      <c r="K2657" s="541">
        <v>0</v>
      </c>
      <c r="L2657" s="543">
        <v>40430</v>
      </c>
      <c r="N2657" s="545">
        <v>10</v>
      </c>
      <c r="O2657" s="541">
        <v>2</v>
      </c>
      <c r="P2657" s="541">
        <v>2</v>
      </c>
      <c r="Q2657" s="541">
        <v>0</v>
      </c>
      <c r="R2657" s="541">
        <v>2</v>
      </c>
      <c r="S2657" s="544">
        <v>0</v>
      </c>
      <c r="T2657" s="544">
        <v>0</v>
      </c>
      <c r="U2657" s="543">
        <v>40430</v>
      </c>
      <c r="V2657" s="546">
        <v>10</v>
      </c>
      <c r="W2657" s="541">
        <v>2</v>
      </c>
      <c r="X2657" s="547" t="str">
        <f t="shared" si="311"/>
        <v>OK</v>
      </c>
      <c r="Y2657" s="547">
        <f t="shared" si="315"/>
        <v>0</v>
      </c>
      <c r="Z2657" s="541" t="str">
        <f t="shared" si="314"/>
        <v>Confort - 2233</v>
      </c>
      <c r="AA2657" s="548">
        <v>40435</v>
      </c>
      <c r="AB2657" s="549"/>
      <c r="AC2657" s="549">
        <f t="shared" si="316"/>
        <v>6</v>
      </c>
      <c r="AD2657" s="541" t="str">
        <f t="shared" si="309"/>
        <v>OK</v>
      </c>
      <c r="AE2657" s="541"/>
      <c r="AF2657" s="541" t="e">
        <f>IF(#REF!="","",AA2657-#REF!)</f>
        <v>#REF!</v>
      </c>
      <c r="AG2657" s="541"/>
      <c r="AH2657" s="550"/>
      <c r="AI2657" s="565">
        <v>40535</v>
      </c>
      <c r="AJ2657" s="46" t="s">
        <v>110</v>
      </c>
    </row>
    <row r="2658" spans="1:36" s="501" customFormat="1" x14ac:dyDescent="0.2">
      <c r="A2658" s="512" t="s">
        <v>115</v>
      </c>
      <c r="B2658" s="496">
        <v>1</v>
      </c>
      <c r="C2658" s="497">
        <v>40</v>
      </c>
      <c r="D2658" s="496" t="s">
        <v>67</v>
      </c>
      <c r="E2658" s="498">
        <v>40436</v>
      </c>
      <c r="F2658" s="499"/>
      <c r="G2658" s="500">
        <v>1</v>
      </c>
      <c r="H2658" s="496">
        <v>40</v>
      </c>
      <c r="I2658" s="496">
        <v>40</v>
      </c>
      <c r="J2658" s="496">
        <v>40</v>
      </c>
      <c r="K2658" s="496">
        <v>0</v>
      </c>
      <c r="L2658" s="498">
        <v>40437</v>
      </c>
      <c r="N2658" s="500">
        <v>1</v>
      </c>
      <c r="O2658" s="496">
        <v>40</v>
      </c>
      <c r="P2658" s="496">
        <v>40</v>
      </c>
      <c r="Q2658" s="496">
        <v>0</v>
      </c>
      <c r="R2658" s="496">
        <v>40</v>
      </c>
      <c r="S2658" s="499">
        <v>0</v>
      </c>
      <c r="T2658" s="499">
        <v>0</v>
      </c>
      <c r="U2658" s="498">
        <v>40437</v>
      </c>
      <c r="V2658" s="502">
        <v>1</v>
      </c>
      <c r="W2658" s="496">
        <v>40</v>
      </c>
      <c r="X2658" s="503" t="str">
        <f t="shared" si="311"/>
        <v>OK</v>
      </c>
      <c r="Y2658" s="503">
        <f t="shared" si="315"/>
        <v>0</v>
      </c>
      <c r="Z2658" s="524" t="str">
        <f t="shared" si="314"/>
        <v>White - 2213</v>
      </c>
      <c r="AA2658" s="504">
        <v>40441</v>
      </c>
      <c r="AB2658" s="505">
        <f>+SUM(W2658:W2667)</f>
        <v>491</v>
      </c>
      <c r="AC2658" s="506">
        <f t="shared" si="316"/>
        <v>5</v>
      </c>
      <c r="AD2658" s="513" t="str">
        <f t="shared" si="309"/>
        <v>OK</v>
      </c>
      <c r="AE2658" s="496"/>
      <c r="AF2658" s="496" t="e">
        <f>IF(#REF!="","",AA2658-#REF!)</f>
        <v>#REF!</v>
      </c>
      <c r="AG2658" s="496"/>
      <c r="AH2658" s="510"/>
      <c r="AI2658" s="557">
        <v>40536</v>
      </c>
      <c r="AJ2658" s="46" t="s">
        <v>110</v>
      </c>
    </row>
    <row r="2659" spans="1:36" x14ac:dyDescent="0.2">
      <c r="A2659" s="388" t="s">
        <v>115</v>
      </c>
      <c r="B2659" s="435">
        <v>2</v>
      </c>
      <c r="C2659" s="436">
        <v>6</v>
      </c>
      <c r="D2659" s="435" t="s">
        <v>68</v>
      </c>
      <c r="E2659" s="472">
        <v>40436</v>
      </c>
      <c r="G2659" s="474">
        <v>2</v>
      </c>
      <c r="H2659" s="435">
        <v>6</v>
      </c>
      <c r="I2659" s="435">
        <v>6</v>
      </c>
      <c r="J2659" s="435">
        <v>6</v>
      </c>
      <c r="K2659" s="435">
        <v>0</v>
      </c>
      <c r="L2659" s="472">
        <v>40437</v>
      </c>
      <c r="N2659" s="474">
        <v>2</v>
      </c>
      <c r="O2659" s="435">
        <v>6</v>
      </c>
      <c r="P2659" s="435">
        <v>6</v>
      </c>
      <c r="Q2659" s="435">
        <v>0</v>
      </c>
      <c r="R2659" s="435">
        <v>6</v>
      </c>
      <c r="S2659" s="28">
        <v>0</v>
      </c>
      <c r="T2659" s="28">
        <v>0</v>
      </c>
      <c r="U2659" s="472">
        <v>40437</v>
      </c>
      <c r="V2659" s="480">
        <v>2</v>
      </c>
      <c r="W2659" s="435">
        <v>6</v>
      </c>
      <c r="X2659" s="437" t="str">
        <f t="shared" si="311"/>
        <v>OK</v>
      </c>
      <c r="Y2659" s="437">
        <f t="shared" si="315"/>
        <v>0</v>
      </c>
      <c r="Z2659" s="439" t="str">
        <f t="shared" si="314"/>
        <v>Green - 2214</v>
      </c>
      <c r="AA2659" s="481">
        <v>40441</v>
      </c>
      <c r="AC2659" s="148">
        <f t="shared" si="316"/>
        <v>5</v>
      </c>
      <c r="AD2659" s="438" t="str">
        <f t="shared" ref="AD2659:AD2678" si="317">IF(AA2659&gt;0,"OK","Pendente")</f>
        <v>OK</v>
      </c>
      <c r="AF2659" s="435" t="e">
        <f>IF(#REF!="","",AA2659-#REF!)</f>
        <v>#REF!</v>
      </c>
      <c r="AI2659" s="460">
        <v>40537</v>
      </c>
      <c r="AJ2659" s="46" t="s">
        <v>110</v>
      </c>
    </row>
    <row r="2660" spans="1:36" x14ac:dyDescent="0.2">
      <c r="A2660" s="511" t="s">
        <v>115</v>
      </c>
      <c r="B2660" s="435">
        <v>3</v>
      </c>
      <c r="C2660" s="436">
        <v>9</v>
      </c>
      <c r="D2660" s="435" t="s">
        <v>69</v>
      </c>
      <c r="E2660" s="472">
        <v>40436</v>
      </c>
      <c r="G2660" s="474">
        <v>3</v>
      </c>
      <c r="H2660" s="435">
        <v>9</v>
      </c>
      <c r="I2660" s="435">
        <v>9</v>
      </c>
      <c r="J2660" s="435">
        <v>9</v>
      </c>
      <c r="K2660" s="435">
        <v>0</v>
      </c>
      <c r="L2660" s="472">
        <v>40437</v>
      </c>
      <c r="N2660" s="474">
        <v>3</v>
      </c>
      <c r="O2660" s="435">
        <v>9</v>
      </c>
      <c r="P2660" s="435">
        <v>9</v>
      </c>
      <c r="Q2660" s="435">
        <v>0</v>
      </c>
      <c r="R2660" s="435">
        <v>9</v>
      </c>
      <c r="S2660" s="28">
        <v>0</v>
      </c>
      <c r="T2660" s="28">
        <v>0</v>
      </c>
      <c r="U2660" s="472">
        <v>40437</v>
      </c>
      <c r="V2660" s="480">
        <v>3</v>
      </c>
      <c r="W2660" s="435">
        <v>9</v>
      </c>
      <c r="X2660" s="437" t="str">
        <f t="shared" si="311"/>
        <v>OK</v>
      </c>
      <c r="Y2660" s="437">
        <f t="shared" si="315"/>
        <v>0</v>
      </c>
      <c r="Z2660" s="439" t="str">
        <f t="shared" si="314"/>
        <v>Black - 2215</v>
      </c>
      <c r="AA2660" s="481">
        <v>40441</v>
      </c>
      <c r="AC2660" s="148">
        <f t="shared" si="316"/>
        <v>5</v>
      </c>
      <c r="AD2660" s="438" t="str">
        <f t="shared" si="317"/>
        <v>OK</v>
      </c>
      <c r="AF2660" s="435" t="e">
        <f>IF(#REF!="","",AA2660-#REF!)</f>
        <v>#REF!</v>
      </c>
      <c r="AI2660" s="460">
        <v>40538</v>
      </c>
      <c r="AJ2660" s="46" t="s">
        <v>110</v>
      </c>
    </row>
    <row r="2661" spans="1:36" x14ac:dyDescent="0.2">
      <c r="A2661" s="511" t="s">
        <v>115</v>
      </c>
      <c r="B2661" s="435">
        <v>4</v>
      </c>
      <c r="C2661" s="436">
        <v>28</v>
      </c>
      <c r="D2661" s="435" t="s">
        <v>72</v>
      </c>
      <c r="E2661" s="472">
        <v>40436</v>
      </c>
      <c r="G2661" s="474">
        <v>4</v>
      </c>
      <c r="H2661" s="435">
        <v>28</v>
      </c>
      <c r="I2661" s="435">
        <v>28</v>
      </c>
      <c r="J2661" s="435">
        <v>28</v>
      </c>
      <c r="K2661" s="435">
        <v>0</v>
      </c>
      <c r="L2661" s="472">
        <v>40437</v>
      </c>
      <c r="N2661" s="474">
        <v>4</v>
      </c>
      <c r="O2661" s="435">
        <v>28</v>
      </c>
      <c r="P2661" s="435">
        <v>28</v>
      </c>
      <c r="Q2661" s="435">
        <v>0</v>
      </c>
      <c r="R2661" s="435">
        <v>28</v>
      </c>
      <c r="S2661" s="28">
        <v>0</v>
      </c>
      <c r="T2661" s="28">
        <v>0</v>
      </c>
      <c r="U2661" s="472">
        <v>40437</v>
      </c>
      <c r="V2661" s="480">
        <v>4</v>
      </c>
      <c r="W2661" s="435">
        <v>28</v>
      </c>
      <c r="X2661" s="437" t="str">
        <f t="shared" si="311"/>
        <v>OK</v>
      </c>
      <c r="Y2661" s="437">
        <f t="shared" si="315"/>
        <v>0</v>
      </c>
      <c r="Z2661" s="439" t="str">
        <f t="shared" si="314"/>
        <v>Credial - 2227</v>
      </c>
      <c r="AA2661" s="481">
        <v>40441</v>
      </c>
      <c r="AC2661" s="148">
        <f t="shared" si="316"/>
        <v>5</v>
      </c>
      <c r="AD2661" s="438" t="str">
        <f t="shared" si="317"/>
        <v>OK</v>
      </c>
      <c r="AF2661" s="435" t="e">
        <f>IF(#REF!="","",AA2661-#REF!)</f>
        <v>#REF!</v>
      </c>
      <c r="AI2661" s="460">
        <v>40539</v>
      </c>
      <c r="AJ2661" s="46" t="s">
        <v>110</v>
      </c>
    </row>
    <row r="2662" spans="1:36" x14ac:dyDescent="0.2">
      <c r="A2662" s="511" t="s">
        <v>115</v>
      </c>
      <c r="B2662" s="435">
        <v>5</v>
      </c>
      <c r="C2662" s="436">
        <v>262</v>
      </c>
      <c r="D2662" s="435" t="s">
        <v>73</v>
      </c>
      <c r="E2662" s="472">
        <v>40436</v>
      </c>
      <c r="G2662" s="474">
        <v>5</v>
      </c>
      <c r="H2662" s="435">
        <v>262</v>
      </c>
      <c r="I2662" s="435">
        <v>262</v>
      </c>
      <c r="J2662" s="435">
        <v>262</v>
      </c>
      <c r="K2662" s="435">
        <v>0</v>
      </c>
      <c r="L2662" s="472">
        <v>40437</v>
      </c>
      <c r="N2662" s="474">
        <v>5</v>
      </c>
      <c r="O2662" s="435">
        <v>262</v>
      </c>
      <c r="P2662" s="435">
        <v>262</v>
      </c>
      <c r="Q2662" s="435">
        <v>0</v>
      </c>
      <c r="R2662" s="435">
        <v>262</v>
      </c>
      <c r="S2662" s="28">
        <v>0</v>
      </c>
      <c r="T2662" s="28">
        <v>0</v>
      </c>
      <c r="U2662" s="472">
        <v>40437</v>
      </c>
      <c r="V2662" s="480">
        <v>5</v>
      </c>
      <c r="W2662" s="435">
        <v>262</v>
      </c>
      <c r="X2662" s="437" t="str">
        <f t="shared" si="311"/>
        <v>OK</v>
      </c>
      <c r="Y2662" s="437">
        <f t="shared" si="315"/>
        <v>0</v>
      </c>
      <c r="Z2662" s="439" t="str">
        <f t="shared" si="314"/>
        <v>Ikea - 2228</v>
      </c>
      <c r="AA2662" s="481">
        <v>40441</v>
      </c>
      <c r="AC2662" s="148">
        <f t="shared" si="316"/>
        <v>5</v>
      </c>
      <c r="AD2662" s="438" t="str">
        <f t="shared" si="317"/>
        <v>OK</v>
      </c>
      <c r="AF2662" s="435" t="e">
        <f>IF(#REF!="","",AA2662-#REF!)</f>
        <v>#REF!</v>
      </c>
      <c r="AI2662" s="460">
        <v>40540</v>
      </c>
      <c r="AJ2662" s="46" t="s">
        <v>110</v>
      </c>
    </row>
    <row r="2663" spans="1:36" x14ac:dyDescent="0.2">
      <c r="A2663" s="511" t="s">
        <v>115</v>
      </c>
      <c r="B2663" s="435">
        <v>6</v>
      </c>
      <c r="C2663" s="436">
        <v>8</v>
      </c>
      <c r="D2663" s="435" t="s">
        <v>79</v>
      </c>
      <c r="E2663" s="472">
        <v>40436</v>
      </c>
      <c r="G2663" s="474">
        <v>6</v>
      </c>
      <c r="H2663" s="435">
        <v>8</v>
      </c>
      <c r="I2663" s="435">
        <v>8</v>
      </c>
      <c r="J2663" s="435">
        <v>8</v>
      </c>
      <c r="K2663" s="435">
        <v>0</v>
      </c>
      <c r="L2663" s="472">
        <v>40437</v>
      </c>
      <c r="N2663" s="474">
        <v>6</v>
      </c>
      <c r="O2663" s="435">
        <v>8</v>
      </c>
      <c r="P2663" s="435">
        <v>8</v>
      </c>
      <c r="Q2663" s="435">
        <v>0</v>
      </c>
      <c r="R2663" s="435">
        <v>8</v>
      </c>
      <c r="S2663" s="28">
        <v>0</v>
      </c>
      <c r="T2663" s="28">
        <v>0</v>
      </c>
      <c r="U2663" s="472">
        <v>40437</v>
      </c>
      <c r="V2663" s="480">
        <v>6</v>
      </c>
      <c r="W2663" s="435">
        <v>8</v>
      </c>
      <c r="X2663" s="437" t="str">
        <f t="shared" si="311"/>
        <v>OK</v>
      </c>
      <c r="Y2663" s="437">
        <f t="shared" si="315"/>
        <v>0</v>
      </c>
      <c r="Z2663" s="439" t="str">
        <f t="shared" si="314"/>
        <v>Moviflor - 2229</v>
      </c>
      <c r="AA2663" s="481">
        <v>40442</v>
      </c>
      <c r="AC2663" s="148">
        <f t="shared" si="316"/>
        <v>6</v>
      </c>
      <c r="AD2663" s="438" t="str">
        <f t="shared" si="317"/>
        <v>OK</v>
      </c>
      <c r="AF2663" s="435" t="e">
        <f>IF(#REF!="","",AA2663-#REF!)</f>
        <v>#REF!</v>
      </c>
      <c r="AI2663" s="460">
        <v>40541</v>
      </c>
      <c r="AJ2663" s="46" t="s">
        <v>110</v>
      </c>
    </row>
    <row r="2664" spans="1:36" ht="13.5" thickBot="1" x14ac:dyDescent="0.25">
      <c r="A2664" s="511" t="s">
        <v>115</v>
      </c>
      <c r="B2664" s="435">
        <v>7</v>
      </c>
      <c r="C2664" s="436">
        <v>120</v>
      </c>
      <c r="D2664" s="435" t="s">
        <v>74</v>
      </c>
      <c r="E2664" s="472">
        <v>40436</v>
      </c>
      <c r="G2664" s="474">
        <v>7</v>
      </c>
      <c r="H2664" s="435">
        <v>120</v>
      </c>
      <c r="I2664" s="435">
        <v>120</v>
      </c>
      <c r="J2664" s="435">
        <v>120</v>
      </c>
      <c r="K2664" s="435">
        <v>0</v>
      </c>
      <c r="L2664" s="472">
        <v>40437</v>
      </c>
      <c r="N2664" s="474">
        <v>7</v>
      </c>
      <c r="O2664" s="435">
        <v>120</v>
      </c>
      <c r="P2664" s="435">
        <v>120</v>
      </c>
      <c r="Q2664" s="435">
        <v>0</v>
      </c>
      <c r="R2664" s="435">
        <v>120</v>
      </c>
      <c r="S2664" s="28">
        <v>0</v>
      </c>
      <c r="T2664" s="28">
        <v>0</v>
      </c>
      <c r="U2664" s="472">
        <v>40437</v>
      </c>
      <c r="V2664" s="480">
        <v>7</v>
      </c>
      <c r="W2664" s="435">
        <v>120</v>
      </c>
      <c r="X2664" s="437" t="str">
        <f t="shared" si="311"/>
        <v>OK</v>
      </c>
      <c r="Y2664" s="437">
        <f t="shared" si="315"/>
        <v>0</v>
      </c>
      <c r="Z2664" s="439" t="str">
        <f t="shared" si="314"/>
        <v>Conforama - 2230</v>
      </c>
      <c r="AA2664" s="481">
        <v>40441</v>
      </c>
      <c r="AC2664" s="148">
        <f t="shared" si="316"/>
        <v>5</v>
      </c>
      <c r="AD2664" s="438" t="str">
        <f t="shared" si="317"/>
        <v>OK</v>
      </c>
      <c r="AF2664" s="435" t="e">
        <f>IF(#REF!="","",AA2664-#REF!)</f>
        <v>#REF!</v>
      </c>
      <c r="AI2664" s="460">
        <v>40542</v>
      </c>
      <c r="AJ2664" s="566" t="s">
        <v>110</v>
      </c>
    </row>
    <row r="2665" spans="1:36" x14ac:dyDescent="0.2">
      <c r="A2665" s="511" t="s">
        <v>115</v>
      </c>
      <c r="B2665" s="435">
        <v>8</v>
      </c>
      <c r="C2665" s="436">
        <v>8</v>
      </c>
      <c r="D2665" s="435" t="s">
        <v>75</v>
      </c>
      <c r="E2665" s="472">
        <v>40436</v>
      </c>
      <c r="G2665" s="474">
        <v>8</v>
      </c>
      <c r="H2665" s="435">
        <v>8</v>
      </c>
      <c r="I2665" s="435">
        <v>8</v>
      </c>
      <c r="J2665" s="435">
        <v>8</v>
      </c>
      <c r="K2665" s="435">
        <v>0</v>
      </c>
      <c r="L2665" s="472">
        <v>40437</v>
      </c>
      <c r="N2665" s="474">
        <v>8</v>
      </c>
      <c r="O2665" s="435">
        <v>8</v>
      </c>
      <c r="P2665" s="435">
        <v>8</v>
      </c>
      <c r="Q2665" s="435">
        <v>0</v>
      </c>
      <c r="R2665" s="435">
        <v>8</v>
      </c>
      <c r="S2665" s="28">
        <v>0</v>
      </c>
      <c r="T2665" s="28">
        <v>0</v>
      </c>
      <c r="U2665" s="472">
        <v>40437</v>
      </c>
      <c r="V2665" s="480">
        <v>8</v>
      </c>
      <c r="W2665" s="435">
        <v>8</v>
      </c>
      <c r="X2665" s="437" t="str">
        <f t="shared" si="311"/>
        <v>OK</v>
      </c>
      <c r="Y2665" s="437">
        <f t="shared" si="315"/>
        <v>0</v>
      </c>
      <c r="Z2665" s="439" t="str">
        <f t="shared" si="314"/>
        <v>Euronics - 2231</v>
      </c>
      <c r="AA2665" s="481">
        <v>40441</v>
      </c>
      <c r="AC2665" s="148">
        <f t="shared" si="316"/>
        <v>5</v>
      </c>
      <c r="AD2665" s="438" t="str">
        <f t="shared" si="317"/>
        <v>OK</v>
      </c>
      <c r="AF2665" s="435" t="e">
        <f>IF(#REF!="","",AA2665-#REF!)</f>
        <v>#REF!</v>
      </c>
      <c r="AI2665" s="460">
        <v>40543</v>
      </c>
      <c r="AJ2665" s="558" t="s">
        <v>110</v>
      </c>
    </row>
    <row r="2666" spans="1:36" x14ac:dyDescent="0.2">
      <c r="A2666" s="511" t="s">
        <v>115</v>
      </c>
      <c r="B2666" s="435">
        <v>9</v>
      </c>
      <c r="C2666" s="436">
        <v>8</v>
      </c>
      <c r="D2666" s="435" t="s">
        <v>76</v>
      </c>
      <c r="E2666" s="472">
        <v>40436</v>
      </c>
      <c r="G2666" s="474">
        <v>9</v>
      </c>
      <c r="H2666" s="435">
        <v>8</v>
      </c>
      <c r="I2666" s="435">
        <v>8</v>
      </c>
      <c r="J2666" s="435">
        <v>8</v>
      </c>
      <c r="K2666" s="435">
        <v>0</v>
      </c>
      <c r="L2666" s="472">
        <v>40437</v>
      </c>
      <c r="N2666" s="474">
        <v>9</v>
      </c>
      <c r="O2666" s="435">
        <v>8</v>
      </c>
      <c r="P2666" s="435">
        <v>8</v>
      </c>
      <c r="Q2666" s="435">
        <v>0</v>
      </c>
      <c r="R2666" s="435">
        <v>8</v>
      </c>
      <c r="S2666" s="28">
        <v>0</v>
      </c>
      <c r="T2666" s="28">
        <v>0</v>
      </c>
      <c r="U2666" s="472">
        <v>40437</v>
      </c>
      <c r="V2666" s="480">
        <v>9</v>
      </c>
      <c r="W2666" s="435">
        <v>8</v>
      </c>
      <c r="X2666" s="437" t="str">
        <f t="shared" si="311"/>
        <v>OK</v>
      </c>
      <c r="Y2666" s="437">
        <f t="shared" si="315"/>
        <v>0</v>
      </c>
      <c r="Z2666" s="439" t="str">
        <f t="shared" si="314"/>
        <v>Tien 21 - 2232</v>
      </c>
      <c r="AA2666" s="481">
        <v>40441</v>
      </c>
      <c r="AC2666" s="148">
        <f t="shared" si="316"/>
        <v>5</v>
      </c>
      <c r="AD2666" s="438" t="str">
        <f t="shared" si="317"/>
        <v>OK</v>
      </c>
      <c r="AF2666" s="435" t="e">
        <f>IF(#REF!="","",AA2666-#REF!)</f>
        <v>#REF!</v>
      </c>
      <c r="AJ2666" s="46" t="s">
        <v>110</v>
      </c>
    </row>
    <row r="2667" spans="1:36" s="533" customFormat="1" ht="13.5" thickBot="1" x14ac:dyDescent="0.25">
      <c r="A2667" s="530" t="s">
        <v>115</v>
      </c>
      <c r="B2667" s="493">
        <v>10</v>
      </c>
      <c r="C2667" s="531">
        <v>2</v>
      </c>
      <c r="D2667" s="493" t="s">
        <v>77</v>
      </c>
      <c r="E2667" s="532">
        <v>40436</v>
      </c>
      <c r="G2667" s="534">
        <v>10</v>
      </c>
      <c r="H2667" s="493">
        <v>2</v>
      </c>
      <c r="I2667" s="493">
        <v>2</v>
      </c>
      <c r="J2667" s="493">
        <v>2</v>
      </c>
      <c r="K2667" s="493">
        <v>0</v>
      </c>
      <c r="L2667" s="532">
        <v>40437</v>
      </c>
      <c r="N2667" s="534">
        <v>10</v>
      </c>
      <c r="O2667" s="493">
        <v>2</v>
      </c>
      <c r="P2667" s="493">
        <v>2</v>
      </c>
      <c r="Q2667" s="493">
        <v>0</v>
      </c>
      <c r="R2667" s="493">
        <v>2</v>
      </c>
      <c r="S2667" s="533">
        <v>0</v>
      </c>
      <c r="T2667" s="533">
        <v>0</v>
      </c>
      <c r="U2667" s="532">
        <v>40437</v>
      </c>
      <c r="V2667" s="535">
        <v>10</v>
      </c>
      <c r="W2667" s="493">
        <v>2</v>
      </c>
      <c r="X2667" s="536" t="str">
        <f t="shared" si="311"/>
        <v>OK</v>
      </c>
      <c r="Y2667" s="536">
        <f t="shared" si="315"/>
        <v>0</v>
      </c>
      <c r="Z2667" s="493" t="str">
        <f t="shared" si="314"/>
        <v>Confort - 2233</v>
      </c>
      <c r="AA2667" s="537">
        <v>40441</v>
      </c>
      <c r="AB2667" s="538"/>
      <c r="AC2667" s="538">
        <f t="shared" si="316"/>
        <v>5</v>
      </c>
      <c r="AD2667" s="493" t="str">
        <f t="shared" si="317"/>
        <v>OK</v>
      </c>
      <c r="AE2667" s="493"/>
      <c r="AF2667" s="493" t="e">
        <f>IF(#REF!="","",AA2667-#REF!)</f>
        <v>#REF!</v>
      </c>
      <c r="AG2667" s="493"/>
      <c r="AH2667" s="539"/>
      <c r="AJ2667" s="46" t="s">
        <v>110</v>
      </c>
    </row>
    <row r="2668" spans="1:36" s="501" customFormat="1" x14ac:dyDescent="0.2">
      <c r="A2668" s="495" t="s">
        <v>115</v>
      </c>
      <c r="B2668" s="496">
        <v>1</v>
      </c>
      <c r="C2668" s="497">
        <v>41</v>
      </c>
      <c r="D2668" s="496" t="s">
        <v>67</v>
      </c>
      <c r="E2668" s="498">
        <v>40443</v>
      </c>
      <c r="F2668" s="499"/>
      <c r="G2668" s="500">
        <v>1</v>
      </c>
      <c r="H2668" s="496">
        <v>41</v>
      </c>
      <c r="I2668" s="496">
        <v>41</v>
      </c>
      <c r="J2668" s="496">
        <v>41</v>
      </c>
      <c r="K2668" s="496">
        <v>0</v>
      </c>
      <c r="L2668" s="498">
        <v>40444</v>
      </c>
      <c r="N2668" s="500">
        <v>1</v>
      </c>
      <c r="O2668" s="496">
        <v>41</v>
      </c>
      <c r="P2668" s="496">
        <v>41</v>
      </c>
      <c r="Q2668" s="496">
        <v>0</v>
      </c>
      <c r="R2668" s="496">
        <v>41</v>
      </c>
      <c r="S2668" s="499">
        <v>0</v>
      </c>
      <c r="T2668" s="499">
        <v>0</v>
      </c>
      <c r="U2668" s="498">
        <v>40444</v>
      </c>
      <c r="V2668" s="500">
        <v>1</v>
      </c>
      <c r="W2668" s="496">
        <v>41</v>
      </c>
      <c r="X2668" s="503" t="str">
        <f t="shared" si="311"/>
        <v>OK</v>
      </c>
      <c r="Y2668" s="503">
        <f t="shared" si="315"/>
        <v>0</v>
      </c>
      <c r="Z2668" s="524" t="str">
        <f t="shared" si="314"/>
        <v>White - 2213</v>
      </c>
      <c r="AA2668" s="504">
        <v>40445</v>
      </c>
      <c r="AB2668" s="505">
        <f>+SUM(W2668:W2677)</f>
        <v>545</v>
      </c>
      <c r="AC2668" s="506">
        <f t="shared" si="316"/>
        <v>2</v>
      </c>
      <c r="AD2668" s="513" t="str">
        <f t="shared" si="317"/>
        <v>OK</v>
      </c>
      <c r="AE2668" s="496"/>
      <c r="AF2668" s="496" t="e">
        <f>IF(#REF!="","",AA2668-#REF!)</f>
        <v>#REF!</v>
      </c>
      <c r="AG2668" s="496"/>
      <c r="AH2668" s="510"/>
      <c r="AI2668" s="499"/>
      <c r="AJ2668" s="46" t="s">
        <v>110</v>
      </c>
    </row>
    <row r="2669" spans="1:36" x14ac:dyDescent="0.2">
      <c r="A2669" s="511" t="s">
        <v>115</v>
      </c>
      <c r="B2669" s="435">
        <v>2</v>
      </c>
      <c r="C2669" s="436">
        <v>2</v>
      </c>
      <c r="D2669" s="435" t="s">
        <v>68</v>
      </c>
      <c r="E2669" s="472">
        <v>40443</v>
      </c>
      <c r="G2669" s="474">
        <v>2</v>
      </c>
      <c r="H2669" s="435">
        <v>2</v>
      </c>
      <c r="I2669" s="435">
        <v>2</v>
      </c>
      <c r="J2669" s="435">
        <v>2</v>
      </c>
      <c r="K2669" s="435">
        <v>0</v>
      </c>
      <c r="L2669" s="472">
        <v>40444</v>
      </c>
      <c r="N2669" s="474">
        <v>2</v>
      </c>
      <c r="O2669" s="435">
        <v>2</v>
      </c>
      <c r="P2669" s="435">
        <v>2</v>
      </c>
      <c r="Q2669" s="435">
        <v>0</v>
      </c>
      <c r="R2669" s="435">
        <v>2</v>
      </c>
      <c r="S2669" s="28">
        <v>0</v>
      </c>
      <c r="T2669" s="28">
        <v>0</v>
      </c>
      <c r="U2669" s="472">
        <v>40444</v>
      </c>
      <c r="V2669" s="474">
        <v>2</v>
      </c>
      <c r="W2669" s="435">
        <v>2</v>
      </c>
      <c r="X2669" s="437" t="str">
        <f t="shared" si="311"/>
        <v>OK</v>
      </c>
      <c r="Y2669" s="437">
        <f t="shared" si="315"/>
        <v>0</v>
      </c>
      <c r="Z2669" s="439" t="str">
        <f t="shared" si="314"/>
        <v>Green - 2214</v>
      </c>
      <c r="AA2669" s="481">
        <v>40445</v>
      </c>
      <c r="AC2669" s="148">
        <f t="shared" si="316"/>
        <v>2</v>
      </c>
      <c r="AD2669" s="438" t="str">
        <f t="shared" si="317"/>
        <v>OK</v>
      </c>
      <c r="AF2669" s="435" t="e">
        <f>IF(#REF!="","",AA2669-#REF!)</f>
        <v>#REF!</v>
      </c>
      <c r="AJ2669" s="46" t="s">
        <v>110</v>
      </c>
    </row>
    <row r="2670" spans="1:36" x14ac:dyDescent="0.2">
      <c r="A2670" s="511" t="s">
        <v>115</v>
      </c>
      <c r="B2670" s="435">
        <v>3</v>
      </c>
      <c r="C2670" s="436">
        <v>6</v>
      </c>
      <c r="D2670" s="435" t="s">
        <v>69</v>
      </c>
      <c r="E2670" s="472">
        <v>40443</v>
      </c>
      <c r="G2670" s="474">
        <v>3</v>
      </c>
      <c r="H2670" s="435">
        <v>6</v>
      </c>
      <c r="I2670" s="435">
        <v>6</v>
      </c>
      <c r="J2670" s="435">
        <v>6</v>
      </c>
      <c r="K2670" s="435">
        <v>0</v>
      </c>
      <c r="L2670" s="472">
        <v>40444</v>
      </c>
      <c r="N2670" s="474">
        <v>3</v>
      </c>
      <c r="O2670" s="435">
        <v>6</v>
      </c>
      <c r="P2670" s="435">
        <v>6</v>
      </c>
      <c r="Q2670" s="435">
        <v>0</v>
      </c>
      <c r="R2670" s="435">
        <v>6</v>
      </c>
      <c r="S2670" s="28">
        <v>0</v>
      </c>
      <c r="T2670" s="28">
        <v>0</v>
      </c>
      <c r="U2670" s="472">
        <v>40444</v>
      </c>
      <c r="V2670" s="474">
        <v>3</v>
      </c>
      <c r="W2670" s="435">
        <v>6</v>
      </c>
      <c r="X2670" s="437" t="str">
        <f t="shared" si="311"/>
        <v>OK</v>
      </c>
      <c r="Y2670" s="437">
        <f t="shared" si="315"/>
        <v>0</v>
      </c>
      <c r="Z2670" s="439" t="str">
        <f t="shared" si="314"/>
        <v>Black - 2215</v>
      </c>
      <c r="AA2670" s="481">
        <v>40445</v>
      </c>
      <c r="AC2670" s="148">
        <f t="shared" si="316"/>
        <v>2</v>
      </c>
      <c r="AD2670" s="438" t="str">
        <f t="shared" si="317"/>
        <v>OK</v>
      </c>
      <c r="AF2670" s="435" t="e">
        <f>IF(#REF!="","",AA2670-#REF!)</f>
        <v>#REF!</v>
      </c>
      <c r="AJ2670" s="46" t="s">
        <v>110</v>
      </c>
    </row>
    <row r="2671" spans="1:36" x14ac:dyDescent="0.2">
      <c r="A2671" s="511" t="s">
        <v>115</v>
      </c>
      <c r="B2671" s="435">
        <v>4</v>
      </c>
      <c r="C2671" s="436">
        <v>28</v>
      </c>
      <c r="D2671" s="435" t="s">
        <v>72</v>
      </c>
      <c r="E2671" s="472">
        <v>40443</v>
      </c>
      <c r="G2671" s="474">
        <v>4</v>
      </c>
      <c r="H2671" s="435">
        <v>28</v>
      </c>
      <c r="I2671" s="435">
        <v>28</v>
      </c>
      <c r="J2671" s="435">
        <v>28</v>
      </c>
      <c r="K2671" s="435">
        <v>0</v>
      </c>
      <c r="L2671" s="472">
        <v>40444</v>
      </c>
      <c r="N2671" s="474">
        <v>4</v>
      </c>
      <c r="O2671" s="435">
        <v>28</v>
      </c>
      <c r="P2671" s="435">
        <v>28</v>
      </c>
      <c r="Q2671" s="435">
        <v>0</v>
      </c>
      <c r="R2671" s="435">
        <v>28</v>
      </c>
      <c r="S2671" s="28">
        <v>0</v>
      </c>
      <c r="T2671" s="28">
        <v>0</v>
      </c>
      <c r="U2671" s="472">
        <v>40444</v>
      </c>
      <c r="V2671" s="474">
        <v>4</v>
      </c>
      <c r="W2671" s="435">
        <v>28</v>
      </c>
      <c r="X2671" s="437" t="str">
        <f t="shared" si="311"/>
        <v>OK</v>
      </c>
      <c r="Y2671" s="437">
        <f t="shared" si="315"/>
        <v>0</v>
      </c>
      <c r="Z2671" s="439" t="str">
        <f t="shared" si="314"/>
        <v>Credial - 2227</v>
      </c>
      <c r="AA2671" s="481">
        <v>40445</v>
      </c>
      <c r="AC2671" s="148">
        <f t="shared" si="316"/>
        <v>2</v>
      </c>
      <c r="AD2671" s="438" t="str">
        <f t="shared" si="317"/>
        <v>OK</v>
      </c>
      <c r="AF2671" s="435" t="e">
        <f>IF(#REF!="","",AA2671-#REF!)</f>
        <v>#REF!</v>
      </c>
      <c r="AJ2671" s="46" t="s">
        <v>110</v>
      </c>
    </row>
    <row r="2672" spans="1:36" x14ac:dyDescent="0.2">
      <c r="A2672" s="511" t="s">
        <v>115</v>
      </c>
      <c r="B2672" s="435">
        <v>5</v>
      </c>
      <c r="C2672" s="436">
        <v>276</v>
      </c>
      <c r="D2672" s="435" t="s">
        <v>73</v>
      </c>
      <c r="E2672" s="472">
        <v>40443</v>
      </c>
      <c r="G2672" s="474">
        <v>5</v>
      </c>
      <c r="H2672" s="435">
        <v>276</v>
      </c>
      <c r="I2672" s="435">
        <v>276</v>
      </c>
      <c r="J2672" s="435">
        <v>276</v>
      </c>
      <c r="K2672" s="435">
        <v>0</v>
      </c>
      <c r="L2672" s="472">
        <v>40444</v>
      </c>
      <c r="N2672" s="474">
        <v>5</v>
      </c>
      <c r="O2672" s="435">
        <v>276</v>
      </c>
      <c r="P2672" s="435">
        <v>276</v>
      </c>
      <c r="Q2672" s="435">
        <v>0</v>
      </c>
      <c r="R2672" s="435">
        <v>276</v>
      </c>
      <c r="S2672" s="28">
        <v>0</v>
      </c>
      <c r="T2672" s="28">
        <v>0</v>
      </c>
      <c r="U2672" s="472">
        <v>40444</v>
      </c>
      <c r="V2672" s="474">
        <v>5</v>
      </c>
      <c r="W2672" s="435">
        <v>276</v>
      </c>
      <c r="X2672" s="437" t="str">
        <f t="shared" si="311"/>
        <v>OK</v>
      </c>
      <c r="Y2672" s="437">
        <f t="shared" si="315"/>
        <v>0</v>
      </c>
      <c r="Z2672" s="439" t="str">
        <f t="shared" si="314"/>
        <v>Ikea - 2228</v>
      </c>
      <c r="AA2672" s="481">
        <v>40445</v>
      </c>
      <c r="AC2672" s="148">
        <f t="shared" si="316"/>
        <v>2</v>
      </c>
      <c r="AD2672" s="438" t="str">
        <f t="shared" si="317"/>
        <v>OK</v>
      </c>
      <c r="AF2672" s="435" t="e">
        <f>IF(#REF!="","",AA2672-#REF!)</f>
        <v>#REF!</v>
      </c>
      <c r="AJ2672" s="46" t="s">
        <v>110</v>
      </c>
    </row>
    <row r="2673" spans="1:36" x14ac:dyDescent="0.2">
      <c r="A2673" s="511" t="s">
        <v>115</v>
      </c>
      <c r="B2673" s="435">
        <v>6</v>
      </c>
      <c r="C2673" s="436">
        <v>5</v>
      </c>
      <c r="D2673" s="435" t="s">
        <v>79</v>
      </c>
      <c r="E2673" s="472">
        <v>40443</v>
      </c>
      <c r="G2673" s="474">
        <v>6</v>
      </c>
      <c r="H2673" s="435">
        <v>5</v>
      </c>
      <c r="I2673" s="435">
        <v>5</v>
      </c>
      <c r="J2673" s="435">
        <v>5</v>
      </c>
      <c r="K2673" s="435">
        <v>0</v>
      </c>
      <c r="L2673" s="472">
        <v>40444</v>
      </c>
      <c r="N2673" s="474">
        <v>6</v>
      </c>
      <c r="O2673" s="435">
        <v>5</v>
      </c>
      <c r="P2673" s="435">
        <v>5</v>
      </c>
      <c r="Q2673" s="435">
        <v>0</v>
      </c>
      <c r="R2673" s="435">
        <v>5</v>
      </c>
      <c r="S2673" s="28">
        <v>0</v>
      </c>
      <c r="T2673" s="28">
        <v>0</v>
      </c>
      <c r="U2673" s="472">
        <v>40444</v>
      </c>
      <c r="V2673" s="474">
        <v>6</v>
      </c>
      <c r="W2673" s="435">
        <v>5</v>
      </c>
      <c r="X2673" s="437" t="str">
        <f t="shared" si="311"/>
        <v>OK</v>
      </c>
      <c r="Y2673" s="437">
        <f t="shared" si="315"/>
        <v>0</v>
      </c>
      <c r="Z2673" s="439" t="str">
        <f t="shared" si="314"/>
        <v>Moviflor - 2229</v>
      </c>
      <c r="AA2673" s="481">
        <v>40445</v>
      </c>
      <c r="AC2673" s="148">
        <f t="shared" si="316"/>
        <v>2</v>
      </c>
      <c r="AD2673" s="438" t="str">
        <f t="shared" si="317"/>
        <v>OK</v>
      </c>
      <c r="AF2673" s="435" t="e">
        <f>IF(#REF!="","",AA2673-#REF!)</f>
        <v>#REF!</v>
      </c>
    </row>
    <row r="2674" spans="1:36" ht="13.5" thickBot="1" x14ac:dyDescent="0.25">
      <c r="A2674" s="511" t="s">
        <v>115</v>
      </c>
      <c r="B2674" s="435">
        <v>7</v>
      </c>
      <c r="C2674" s="436">
        <v>162</v>
      </c>
      <c r="D2674" s="435" t="s">
        <v>74</v>
      </c>
      <c r="E2674" s="472">
        <v>40443</v>
      </c>
      <c r="G2674" s="474">
        <v>7</v>
      </c>
      <c r="H2674" s="435">
        <v>162</v>
      </c>
      <c r="I2674" s="435">
        <v>162</v>
      </c>
      <c r="J2674" s="435">
        <v>162</v>
      </c>
      <c r="K2674" s="435">
        <v>0</v>
      </c>
      <c r="L2674" s="472">
        <v>40444</v>
      </c>
      <c r="N2674" s="474">
        <v>7</v>
      </c>
      <c r="O2674" s="435">
        <v>162</v>
      </c>
      <c r="P2674" s="435">
        <v>162</v>
      </c>
      <c r="Q2674" s="435">
        <v>0</v>
      </c>
      <c r="R2674" s="435">
        <v>162</v>
      </c>
      <c r="S2674" s="28">
        <v>0</v>
      </c>
      <c r="T2674" s="28">
        <v>0</v>
      </c>
      <c r="U2674" s="472">
        <v>40444</v>
      </c>
      <c r="V2674" s="474">
        <v>7</v>
      </c>
      <c r="W2674" s="435">
        <v>162</v>
      </c>
      <c r="X2674" s="437" t="str">
        <f t="shared" si="311"/>
        <v>OK</v>
      </c>
      <c r="Y2674" s="437">
        <f t="shared" si="315"/>
        <v>0</v>
      </c>
      <c r="Z2674" s="439" t="str">
        <f t="shared" si="314"/>
        <v>Conforama - 2230</v>
      </c>
      <c r="AA2674" s="481">
        <v>40445</v>
      </c>
      <c r="AC2674" s="148">
        <f t="shared" si="316"/>
        <v>2</v>
      </c>
      <c r="AD2674" s="438" t="str">
        <f t="shared" si="317"/>
        <v>OK</v>
      </c>
      <c r="AF2674" s="435" t="e">
        <f>IF(#REF!="","",AA2674-#REF!)</f>
        <v>#REF!</v>
      </c>
      <c r="AJ2674" s="533"/>
    </row>
    <row r="2675" spans="1:36" x14ac:dyDescent="0.2">
      <c r="A2675" s="511" t="s">
        <v>115</v>
      </c>
      <c r="B2675" s="435">
        <v>8</v>
      </c>
      <c r="C2675" s="436">
        <v>6</v>
      </c>
      <c r="D2675" s="435" t="s">
        <v>75</v>
      </c>
      <c r="E2675" s="472">
        <v>40443</v>
      </c>
      <c r="G2675" s="474">
        <v>8</v>
      </c>
      <c r="H2675" s="435">
        <v>6</v>
      </c>
      <c r="I2675" s="435">
        <v>6</v>
      </c>
      <c r="J2675" s="435">
        <v>6</v>
      </c>
      <c r="K2675" s="435">
        <v>0</v>
      </c>
      <c r="L2675" s="472">
        <v>40444</v>
      </c>
      <c r="N2675" s="474">
        <v>8</v>
      </c>
      <c r="O2675" s="435">
        <v>6</v>
      </c>
      <c r="P2675" s="435">
        <v>6</v>
      </c>
      <c r="Q2675" s="435">
        <v>0</v>
      </c>
      <c r="R2675" s="435">
        <v>6</v>
      </c>
      <c r="S2675" s="28">
        <v>0</v>
      </c>
      <c r="T2675" s="28">
        <v>0</v>
      </c>
      <c r="U2675" s="472">
        <v>40444</v>
      </c>
      <c r="V2675" s="474">
        <v>8</v>
      </c>
      <c r="W2675" s="435">
        <v>6</v>
      </c>
      <c r="X2675" s="437" t="str">
        <f t="shared" si="311"/>
        <v>OK</v>
      </c>
      <c r="Y2675" s="437">
        <f t="shared" si="315"/>
        <v>0</v>
      </c>
      <c r="Z2675" s="439" t="str">
        <f t="shared" si="314"/>
        <v>Euronics - 2231</v>
      </c>
      <c r="AA2675" s="481">
        <v>40445</v>
      </c>
      <c r="AC2675" s="148">
        <f t="shared" si="316"/>
        <v>2</v>
      </c>
      <c r="AD2675" s="438" t="str">
        <f t="shared" si="317"/>
        <v>OK</v>
      </c>
      <c r="AF2675" s="435" t="e">
        <f>IF(#REF!="","",AA2675-#REF!)</f>
        <v>#REF!</v>
      </c>
      <c r="AJ2675" s="499"/>
    </row>
    <row r="2676" spans="1:36" x14ac:dyDescent="0.2">
      <c r="A2676" s="511" t="s">
        <v>115</v>
      </c>
      <c r="B2676" s="435">
        <v>9</v>
      </c>
      <c r="C2676" s="436">
        <v>15</v>
      </c>
      <c r="D2676" s="435" t="s">
        <v>76</v>
      </c>
      <c r="E2676" s="472">
        <v>40443</v>
      </c>
      <c r="G2676" s="474">
        <v>9</v>
      </c>
      <c r="H2676" s="435">
        <v>15</v>
      </c>
      <c r="I2676" s="435">
        <v>15</v>
      </c>
      <c r="J2676" s="435">
        <v>15</v>
      </c>
      <c r="K2676" s="435">
        <v>0</v>
      </c>
      <c r="L2676" s="472">
        <v>40444</v>
      </c>
      <c r="N2676" s="474">
        <v>9</v>
      </c>
      <c r="O2676" s="435">
        <v>15</v>
      </c>
      <c r="P2676" s="435">
        <v>15</v>
      </c>
      <c r="Q2676" s="435">
        <v>0</v>
      </c>
      <c r="R2676" s="435">
        <v>15</v>
      </c>
      <c r="S2676" s="28">
        <v>0</v>
      </c>
      <c r="T2676" s="28">
        <v>0</v>
      </c>
      <c r="U2676" s="472">
        <v>40444</v>
      </c>
      <c r="V2676" s="474">
        <v>9</v>
      </c>
      <c r="W2676" s="435">
        <v>15</v>
      </c>
      <c r="X2676" s="437" t="str">
        <f t="shared" si="311"/>
        <v>OK</v>
      </c>
      <c r="Y2676" s="437">
        <f t="shared" si="315"/>
        <v>0</v>
      </c>
      <c r="Z2676" s="439" t="str">
        <f t="shared" si="314"/>
        <v>Tien 21 - 2232</v>
      </c>
      <c r="AA2676" s="481">
        <v>40445</v>
      </c>
      <c r="AC2676" s="148">
        <f t="shared" si="316"/>
        <v>2</v>
      </c>
      <c r="AD2676" s="438" t="str">
        <f t="shared" si="317"/>
        <v>OK</v>
      </c>
      <c r="AF2676" s="435" t="e">
        <f>IF(#REF!="","",AA2676-#REF!)</f>
        <v>#REF!</v>
      </c>
    </row>
    <row r="2677" spans="1:36" s="544" customFormat="1" ht="13.5" thickBot="1" x14ac:dyDescent="0.25">
      <c r="A2677" s="540" t="s">
        <v>115</v>
      </c>
      <c r="B2677" s="541">
        <v>10</v>
      </c>
      <c r="C2677" s="542">
        <v>4</v>
      </c>
      <c r="D2677" s="541" t="s">
        <v>77</v>
      </c>
      <c r="E2677" s="543">
        <v>40443</v>
      </c>
      <c r="G2677" s="545">
        <v>10</v>
      </c>
      <c r="H2677" s="541">
        <v>4</v>
      </c>
      <c r="I2677" s="541">
        <v>4</v>
      </c>
      <c r="J2677" s="541">
        <v>4</v>
      </c>
      <c r="K2677" s="541">
        <v>0</v>
      </c>
      <c r="L2677" s="543">
        <v>40444</v>
      </c>
      <c r="N2677" s="545">
        <v>10</v>
      </c>
      <c r="O2677" s="541">
        <v>4</v>
      </c>
      <c r="P2677" s="541">
        <v>4</v>
      </c>
      <c r="Q2677" s="541">
        <v>0</v>
      </c>
      <c r="R2677" s="541">
        <v>4</v>
      </c>
      <c r="S2677" s="544">
        <v>0</v>
      </c>
      <c r="T2677" s="544">
        <v>0</v>
      </c>
      <c r="U2677" s="543">
        <v>40444</v>
      </c>
      <c r="V2677" s="545">
        <v>10</v>
      </c>
      <c r="W2677" s="541">
        <v>4</v>
      </c>
      <c r="X2677" s="547" t="str">
        <f t="shared" si="311"/>
        <v>OK</v>
      </c>
      <c r="Y2677" s="547">
        <f t="shared" si="315"/>
        <v>0</v>
      </c>
      <c r="Z2677" s="541" t="str">
        <f t="shared" si="314"/>
        <v>Confort - 2233</v>
      </c>
      <c r="AA2677" s="548">
        <v>40445</v>
      </c>
      <c r="AB2677" s="549"/>
      <c r="AC2677" s="549">
        <f t="shared" si="316"/>
        <v>2</v>
      </c>
      <c r="AD2677" s="541" t="str">
        <f t="shared" si="317"/>
        <v>OK</v>
      </c>
      <c r="AE2677" s="541"/>
      <c r="AF2677" s="541" t="e">
        <f>IF(#REF!="","",AA2677-#REF!)</f>
        <v>#REF!</v>
      </c>
      <c r="AG2677" s="541"/>
      <c r="AH2677" s="550"/>
      <c r="AJ2677" s="28"/>
    </row>
    <row r="2678" spans="1:36" s="501" customFormat="1" x14ac:dyDescent="0.2">
      <c r="A2678" s="495" t="s">
        <v>115</v>
      </c>
      <c r="B2678" s="496">
        <v>1</v>
      </c>
      <c r="C2678" s="497">
        <v>44</v>
      </c>
      <c r="D2678" s="496" t="s">
        <v>67</v>
      </c>
      <c r="E2678" s="498">
        <v>40450</v>
      </c>
      <c r="F2678" s="499"/>
      <c r="G2678" s="500">
        <v>1</v>
      </c>
      <c r="H2678" s="496">
        <v>44</v>
      </c>
      <c r="I2678" s="496">
        <v>44</v>
      </c>
      <c r="J2678" s="496">
        <v>44</v>
      </c>
      <c r="K2678" s="496">
        <v>0</v>
      </c>
      <c r="L2678" s="498">
        <v>40451</v>
      </c>
      <c r="N2678" s="500">
        <v>1</v>
      </c>
      <c r="O2678" s="496">
        <v>44</v>
      </c>
      <c r="P2678" s="496">
        <v>44</v>
      </c>
      <c r="Q2678" s="496">
        <v>0</v>
      </c>
      <c r="R2678" s="496">
        <v>44</v>
      </c>
      <c r="S2678" s="499">
        <v>0</v>
      </c>
      <c r="T2678" s="499">
        <v>0</v>
      </c>
      <c r="U2678" s="498">
        <v>40451</v>
      </c>
      <c r="V2678" s="502">
        <v>1</v>
      </c>
      <c r="W2678" s="496">
        <v>44</v>
      </c>
      <c r="X2678" s="503" t="str">
        <f t="shared" si="311"/>
        <v>OK</v>
      </c>
      <c r="Y2678" s="503">
        <f t="shared" si="315"/>
        <v>0</v>
      </c>
      <c r="Z2678" s="524" t="str">
        <f t="shared" si="314"/>
        <v>White - 2213</v>
      </c>
      <c r="AA2678" s="504">
        <v>40455</v>
      </c>
      <c r="AB2678" s="505">
        <f>+SUM(W2678:W2687)</f>
        <v>547</v>
      </c>
      <c r="AC2678" s="506">
        <f t="shared" si="316"/>
        <v>5</v>
      </c>
      <c r="AD2678" s="513" t="str">
        <f t="shared" si="317"/>
        <v>OK</v>
      </c>
      <c r="AE2678" s="496"/>
      <c r="AF2678" s="496" t="e">
        <f>IF(#REF!="","",AA2678-#REF!)</f>
        <v>#REF!</v>
      </c>
      <c r="AG2678" s="496"/>
      <c r="AH2678" s="510"/>
      <c r="AI2678" s="499"/>
      <c r="AJ2678" s="28"/>
    </row>
    <row r="2679" spans="1:36" x14ac:dyDescent="0.2">
      <c r="A2679" s="511" t="s">
        <v>115</v>
      </c>
      <c r="B2679" s="435">
        <v>2</v>
      </c>
      <c r="C2679" s="436">
        <v>6</v>
      </c>
      <c r="D2679" s="435" t="s">
        <v>68</v>
      </c>
      <c r="E2679" s="472">
        <v>40450</v>
      </c>
      <c r="G2679" s="474">
        <v>2</v>
      </c>
      <c r="H2679" s="435">
        <v>6</v>
      </c>
      <c r="I2679" s="435">
        <v>6</v>
      </c>
      <c r="J2679" s="435">
        <v>6</v>
      </c>
      <c r="K2679" s="435">
        <v>0</v>
      </c>
      <c r="L2679" s="472">
        <v>40451</v>
      </c>
      <c r="N2679" s="474">
        <v>2</v>
      </c>
      <c r="O2679" s="435">
        <v>6</v>
      </c>
      <c r="P2679" s="435">
        <v>6</v>
      </c>
      <c r="Q2679" s="435">
        <v>0</v>
      </c>
      <c r="R2679" s="435">
        <v>6</v>
      </c>
      <c r="S2679" s="28">
        <v>0</v>
      </c>
      <c r="T2679" s="28">
        <v>0</v>
      </c>
      <c r="U2679" s="472">
        <v>40451</v>
      </c>
      <c r="V2679" s="480">
        <v>2</v>
      </c>
      <c r="W2679" s="435">
        <v>6</v>
      </c>
      <c r="X2679" s="437" t="str">
        <f t="shared" si="311"/>
        <v>OK</v>
      </c>
      <c r="Y2679" s="437">
        <f t="shared" si="315"/>
        <v>0</v>
      </c>
      <c r="Z2679" s="439" t="str">
        <f t="shared" si="314"/>
        <v>Green - 2214</v>
      </c>
      <c r="AA2679" s="481">
        <v>40455</v>
      </c>
      <c r="AC2679" s="148">
        <f t="shared" si="316"/>
        <v>5</v>
      </c>
      <c r="AD2679" s="438" t="str">
        <f t="shared" ref="AD2679:AD2723" si="318">IF(AA2679&gt;0,"OK","Pendente")</f>
        <v>OK</v>
      </c>
      <c r="AF2679" s="435" t="e">
        <f>IF(#REF!="","",AA2679-#REF!)</f>
        <v>#REF!</v>
      </c>
    </row>
    <row r="2680" spans="1:36" x14ac:dyDescent="0.2">
      <c r="A2680" s="511" t="s">
        <v>115</v>
      </c>
      <c r="B2680" s="435">
        <v>3</v>
      </c>
      <c r="C2680" s="436">
        <v>9</v>
      </c>
      <c r="D2680" s="435" t="s">
        <v>69</v>
      </c>
      <c r="E2680" s="472">
        <v>40450</v>
      </c>
      <c r="G2680" s="474">
        <v>3</v>
      </c>
      <c r="H2680" s="435">
        <v>9</v>
      </c>
      <c r="I2680" s="435">
        <v>9</v>
      </c>
      <c r="J2680" s="435">
        <v>9</v>
      </c>
      <c r="K2680" s="435">
        <v>0</v>
      </c>
      <c r="L2680" s="472">
        <v>40451</v>
      </c>
      <c r="N2680" s="474">
        <v>3</v>
      </c>
      <c r="O2680" s="435">
        <v>9</v>
      </c>
      <c r="P2680" s="435">
        <v>9</v>
      </c>
      <c r="Q2680" s="435">
        <v>0</v>
      </c>
      <c r="R2680" s="435">
        <v>9</v>
      </c>
      <c r="S2680" s="28">
        <v>0</v>
      </c>
      <c r="T2680" s="28">
        <v>0</v>
      </c>
      <c r="U2680" s="472">
        <v>40451</v>
      </c>
      <c r="V2680" s="480">
        <v>3</v>
      </c>
      <c r="W2680" s="435">
        <v>9</v>
      </c>
      <c r="X2680" s="437" t="str">
        <f t="shared" si="311"/>
        <v>OK</v>
      </c>
      <c r="Y2680" s="437">
        <f t="shared" si="315"/>
        <v>0</v>
      </c>
      <c r="Z2680" s="439" t="str">
        <f t="shared" si="314"/>
        <v>Black - 2215</v>
      </c>
      <c r="AA2680" s="481">
        <v>40455</v>
      </c>
      <c r="AC2680" s="148">
        <f t="shared" si="316"/>
        <v>5</v>
      </c>
      <c r="AD2680" s="438" t="str">
        <f t="shared" si="318"/>
        <v>OK</v>
      </c>
      <c r="AF2680" s="435" t="e">
        <f>IF(#REF!="","",AA2680-#REF!)</f>
        <v>#REF!</v>
      </c>
    </row>
    <row r="2681" spans="1:36" x14ac:dyDescent="0.2">
      <c r="A2681" s="511" t="s">
        <v>115</v>
      </c>
      <c r="B2681" s="435">
        <v>4</v>
      </c>
      <c r="C2681" s="436">
        <v>42</v>
      </c>
      <c r="D2681" s="435" t="s">
        <v>72</v>
      </c>
      <c r="E2681" s="472">
        <v>40450</v>
      </c>
      <c r="G2681" s="474">
        <v>4</v>
      </c>
      <c r="H2681" s="435">
        <v>42</v>
      </c>
      <c r="I2681" s="435">
        <v>42</v>
      </c>
      <c r="J2681" s="435">
        <v>42</v>
      </c>
      <c r="K2681" s="435">
        <v>0</v>
      </c>
      <c r="L2681" s="472">
        <v>40451</v>
      </c>
      <c r="N2681" s="474">
        <v>4</v>
      </c>
      <c r="O2681" s="435">
        <v>42</v>
      </c>
      <c r="P2681" s="435">
        <v>42</v>
      </c>
      <c r="Q2681" s="435">
        <v>0</v>
      </c>
      <c r="R2681" s="435">
        <v>42</v>
      </c>
      <c r="S2681" s="28">
        <v>0</v>
      </c>
      <c r="T2681" s="28">
        <v>0</v>
      </c>
      <c r="U2681" s="472">
        <v>40451</v>
      </c>
      <c r="V2681" s="480">
        <v>4</v>
      </c>
      <c r="W2681" s="435">
        <v>42</v>
      </c>
      <c r="X2681" s="437" t="str">
        <f t="shared" si="311"/>
        <v>OK</v>
      </c>
      <c r="Y2681" s="437">
        <f t="shared" si="315"/>
        <v>0</v>
      </c>
      <c r="Z2681" s="439" t="str">
        <f t="shared" si="314"/>
        <v>Credial - 2227</v>
      </c>
      <c r="AA2681" s="481">
        <v>40455</v>
      </c>
      <c r="AC2681" s="148">
        <f t="shared" si="316"/>
        <v>5</v>
      </c>
      <c r="AD2681" s="438" t="str">
        <f t="shared" si="318"/>
        <v>OK</v>
      </c>
      <c r="AF2681" s="435" t="e">
        <f>IF(#REF!="","",AA2681-#REF!)</f>
        <v>#REF!</v>
      </c>
    </row>
    <row r="2682" spans="1:36" x14ac:dyDescent="0.2">
      <c r="A2682" s="511" t="s">
        <v>115</v>
      </c>
      <c r="B2682" s="435">
        <v>5</v>
      </c>
      <c r="C2682" s="436">
        <v>258</v>
      </c>
      <c r="D2682" s="435" t="s">
        <v>73</v>
      </c>
      <c r="E2682" s="472">
        <v>40450</v>
      </c>
      <c r="G2682" s="474">
        <v>5</v>
      </c>
      <c r="H2682" s="435">
        <v>258</v>
      </c>
      <c r="I2682" s="435">
        <v>258</v>
      </c>
      <c r="J2682" s="435">
        <v>258</v>
      </c>
      <c r="K2682" s="435">
        <v>0</v>
      </c>
      <c r="L2682" s="472">
        <v>40451</v>
      </c>
      <c r="N2682" s="474">
        <v>5</v>
      </c>
      <c r="O2682" s="435">
        <v>258</v>
      </c>
      <c r="P2682" s="435">
        <v>258</v>
      </c>
      <c r="Q2682" s="435">
        <v>0</v>
      </c>
      <c r="R2682" s="435">
        <v>258</v>
      </c>
      <c r="S2682" s="28">
        <v>0</v>
      </c>
      <c r="T2682" s="28">
        <v>0</v>
      </c>
      <c r="U2682" s="472">
        <v>40451</v>
      </c>
      <c r="V2682" s="480">
        <v>5</v>
      </c>
      <c r="W2682" s="435">
        <v>258</v>
      </c>
      <c r="X2682" s="437" t="str">
        <f t="shared" si="311"/>
        <v>OK</v>
      </c>
      <c r="Y2682" s="437">
        <f t="shared" si="315"/>
        <v>0</v>
      </c>
      <c r="Z2682" s="439" t="str">
        <f t="shared" si="314"/>
        <v>Ikea - 2228</v>
      </c>
      <c r="AA2682" s="481">
        <v>40455</v>
      </c>
      <c r="AC2682" s="148">
        <f t="shared" si="316"/>
        <v>5</v>
      </c>
      <c r="AD2682" s="438" t="str">
        <f t="shared" si="318"/>
        <v>OK</v>
      </c>
      <c r="AF2682" s="435" t="e">
        <f>IF(#REF!="","",AA2682-#REF!)</f>
        <v>#REF!</v>
      </c>
    </row>
    <row r="2683" spans="1:36" x14ac:dyDescent="0.2">
      <c r="A2683" s="511" t="s">
        <v>115</v>
      </c>
      <c r="B2683" s="435">
        <v>6</v>
      </c>
      <c r="C2683" s="436">
        <v>12</v>
      </c>
      <c r="D2683" s="435" t="s">
        <v>79</v>
      </c>
      <c r="E2683" s="472">
        <v>40450</v>
      </c>
      <c r="G2683" s="474">
        <v>6</v>
      </c>
      <c r="H2683" s="435">
        <v>12</v>
      </c>
      <c r="I2683" s="435">
        <v>12</v>
      </c>
      <c r="J2683" s="435">
        <v>12</v>
      </c>
      <c r="K2683" s="435">
        <v>0</v>
      </c>
      <c r="L2683" s="472">
        <v>40451</v>
      </c>
      <c r="N2683" s="474">
        <v>6</v>
      </c>
      <c r="O2683" s="435">
        <v>12</v>
      </c>
      <c r="P2683" s="435">
        <v>12</v>
      </c>
      <c r="Q2683" s="435">
        <v>0</v>
      </c>
      <c r="R2683" s="435">
        <v>12</v>
      </c>
      <c r="S2683" s="28">
        <v>0</v>
      </c>
      <c r="T2683" s="28">
        <v>0</v>
      </c>
      <c r="U2683" s="472">
        <v>40451</v>
      </c>
      <c r="V2683" s="480">
        <v>6</v>
      </c>
      <c r="W2683" s="435">
        <v>12</v>
      </c>
      <c r="X2683" s="437" t="str">
        <f t="shared" si="311"/>
        <v>OK</v>
      </c>
      <c r="Y2683" s="437">
        <f t="shared" si="315"/>
        <v>0</v>
      </c>
      <c r="Z2683" s="439" t="str">
        <f t="shared" si="314"/>
        <v>Moviflor - 2229</v>
      </c>
      <c r="AA2683" s="481">
        <v>40455</v>
      </c>
      <c r="AC2683" s="148">
        <f t="shared" si="316"/>
        <v>5</v>
      </c>
      <c r="AD2683" s="438" t="str">
        <f t="shared" si="318"/>
        <v>OK</v>
      </c>
      <c r="AF2683" s="435" t="e">
        <f>IF(#REF!="","",AA2683-#REF!)</f>
        <v>#REF!</v>
      </c>
    </row>
    <row r="2684" spans="1:36" ht="13.5" thickBot="1" x14ac:dyDescent="0.25">
      <c r="A2684" s="511" t="s">
        <v>115</v>
      </c>
      <c r="B2684" s="435">
        <v>7</v>
      </c>
      <c r="C2684" s="436">
        <v>151</v>
      </c>
      <c r="D2684" s="435" t="s">
        <v>74</v>
      </c>
      <c r="E2684" s="472">
        <v>40450</v>
      </c>
      <c r="G2684" s="474">
        <v>7</v>
      </c>
      <c r="H2684" s="435">
        <v>151</v>
      </c>
      <c r="I2684" s="435">
        <v>151</v>
      </c>
      <c r="J2684" s="435">
        <v>151</v>
      </c>
      <c r="K2684" s="435">
        <v>0</v>
      </c>
      <c r="L2684" s="472">
        <v>40451</v>
      </c>
      <c r="N2684" s="474">
        <v>7</v>
      </c>
      <c r="O2684" s="435">
        <v>151</v>
      </c>
      <c r="P2684" s="435">
        <v>151</v>
      </c>
      <c r="Q2684" s="435">
        <v>0</v>
      </c>
      <c r="R2684" s="435">
        <v>151</v>
      </c>
      <c r="S2684" s="28">
        <v>0</v>
      </c>
      <c r="T2684" s="28">
        <v>0</v>
      </c>
      <c r="U2684" s="472">
        <v>40451</v>
      </c>
      <c r="V2684" s="480">
        <v>7</v>
      </c>
      <c r="W2684" s="435">
        <v>151</v>
      </c>
      <c r="X2684" s="437" t="str">
        <f t="shared" si="311"/>
        <v>OK</v>
      </c>
      <c r="Y2684" s="437">
        <f t="shared" si="315"/>
        <v>0</v>
      </c>
      <c r="Z2684" s="439" t="str">
        <f t="shared" si="314"/>
        <v>Conforama - 2230</v>
      </c>
      <c r="AA2684" s="481">
        <v>40455</v>
      </c>
      <c r="AC2684" s="148">
        <f t="shared" si="316"/>
        <v>5</v>
      </c>
      <c r="AD2684" s="438" t="str">
        <f t="shared" si="318"/>
        <v>OK</v>
      </c>
      <c r="AF2684" s="435" t="e">
        <f>IF(#REF!="","",AA2684-#REF!)</f>
        <v>#REF!</v>
      </c>
      <c r="AJ2684" s="544"/>
    </row>
    <row r="2685" spans="1:36" x14ac:dyDescent="0.2">
      <c r="A2685" s="511" t="s">
        <v>115</v>
      </c>
      <c r="B2685" s="435">
        <v>8</v>
      </c>
      <c r="C2685" s="436">
        <v>6</v>
      </c>
      <c r="D2685" s="435" t="s">
        <v>75</v>
      </c>
      <c r="E2685" s="472">
        <v>40450</v>
      </c>
      <c r="G2685" s="474">
        <v>8</v>
      </c>
      <c r="H2685" s="435">
        <v>6</v>
      </c>
      <c r="I2685" s="435">
        <v>6</v>
      </c>
      <c r="J2685" s="435">
        <v>6</v>
      </c>
      <c r="K2685" s="435">
        <v>0</v>
      </c>
      <c r="L2685" s="472">
        <v>40451</v>
      </c>
      <c r="N2685" s="474">
        <v>8</v>
      </c>
      <c r="O2685" s="435">
        <v>6</v>
      </c>
      <c r="P2685" s="435">
        <v>6</v>
      </c>
      <c r="Q2685" s="435">
        <v>0</v>
      </c>
      <c r="R2685" s="435">
        <v>6</v>
      </c>
      <c r="S2685" s="28">
        <v>0</v>
      </c>
      <c r="T2685" s="28">
        <v>0</v>
      </c>
      <c r="U2685" s="472">
        <v>40451</v>
      </c>
      <c r="V2685" s="480">
        <v>8</v>
      </c>
      <c r="W2685" s="435">
        <v>6</v>
      </c>
      <c r="X2685" s="437" t="str">
        <f t="shared" si="311"/>
        <v>OK</v>
      </c>
      <c r="Y2685" s="437">
        <f t="shared" si="315"/>
        <v>0</v>
      </c>
      <c r="Z2685" s="439" t="str">
        <f t="shared" si="314"/>
        <v>Euronics - 2231</v>
      </c>
      <c r="AA2685" s="481">
        <v>40455</v>
      </c>
      <c r="AC2685" s="148">
        <f t="shared" si="316"/>
        <v>5</v>
      </c>
      <c r="AD2685" s="438" t="str">
        <f t="shared" si="318"/>
        <v>OK</v>
      </c>
      <c r="AF2685" s="435" t="e">
        <f>IF(#REF!="","",AA2685-#REF!)</f>
        <v>#REF!</v>
      </c>
      <c r="AJ2685" s="499"/>
    </row>
    <row r="2686" spans="1:36" x14ac:dyDescent="0.2">
      <c r="A2686" s="511" t="s">
        <v>115</v>
      </c>
      <c r="B2686" s="435">
        <v>9</v>
      </c>
      <c r="C2686" s="436">
        <v>13</v>
      </c>
      <c r="D2686" s="435" t="s">
        <v>76</v>
      </c>
      <c r="E2686" s="472">
        <v>40450</v>
      </c>
      <c r="G2686" s="474">
        <v>9</v>
      </c>
      <c r="H2686" s="435">
        <v>13</v>
      </c>
      <c r="I2686" s="435">
        <v>13</v>
      </c>
      <c r="J2686" s="435">
        <v>13</v>
      </c>
      <c r="K2686" s="435">
        <v>0</v>
      </c>
      <c r="L2686" s="472">
        <v>40451</v>
      </c>
      <c r="N2686" s="474">
        <v>9</v>
      </c>
      <c r="O2686" s="435">
        <v>13</v>
      </c>
      <c r="P2686" s="435">
        <v>13</v>
      </c>
      <c r="Q2686" s="435">
        <v>0</v>
      </c>
      <c r="R2686" s="435">
        <v>13</v>
      </c>
      <c r="S2686" s="28">
        <v>0</v>
      </c>
      <c r="T2686" s="28">
        <v>0</v>
      </c>
      <c r="U2686" s="472">
        <v>40451</v>
      </c>
      <c r="V2686" s="480">
        <v>9</v>
      </c>
      <c r="W2686" s="435">
        <v>13</v>
      </c>
      <c r="X2686" s="437" t="str">
        <f t="shared" si="311"/>
        <v>OK</v>
      </c>
      <c r="Y2686" s="437">
        <f t="shared" si="315"/>
        <v>0</v>
      </c>
      <c r="Z2686" s="439" t="str">
        <f t="shared" si="314"/>
        <v>Tien 21 - 2232</v>
      </c>
      <c r="AA2686" s="481">
        <v>40455</v>
      </c>
      <c r="AC2686" s="148">
        <f t="shared" si="316"/>
        <v>5</v>
      </c>
      <c r="AD2686" s="438" t="str">
        <f t="shared" si="318"/>
        <v>OK</v>
      </c>
      <c r="AF2686" s="435" t="e">
        <f>IF(#REF!="","",AA2686-#REF!)</f>
        <v>#REF!</v>
      </c>
    </row>
    <row r="2687" spans="1:36" s="544" customFormat="1" ht="13.5" thickBot="1" x14ac:dyDescent="0.25">
      <c r="A2687" s="540" t="s">
        <v>115</v>
      </c>
      <c r="B2687" s="541">
        <v>10</v>
      </c>
      <c r="C2687" s="542">
        <v>6</v>
      </c>
      <c r="D2687" s="541" t="s">
        <v>77</v>
      </c>
      <c r="E2687" s="543">
        <v>40450</v>
      </c>
      <c r="G2687" s="545">
        <v>10</v>
      </c>
      <c r="H2687" s="541">
        <v>6</v>
      </c>
      <c r="I2687" s="541">
        <v>6</v>
      </c>
      <c r="J2687" s="541">
        <v>6</v>
      </c>
      <c r="K2687" s="541">
        <v>0</v>
      </c>
      <c r="L2687" s="543">
        <v>40451</v>
      </c>
      <c r="N2687" s="545">
        <v>10</v>
      </c>
      <c r="O2687" s="541">
        <v>6</v>
      </c>
      <c r="P2687" s="541">
        <v>6</v>
      </c>
      <c r="Q2687" s="541">
        <v>0</v>
      </c>
      <c r="R2687" s="541">
        <v>6</v>
      </c>
      <c r="S2687" s="544">
        <v>0</v>
      </c>
      <c r="T2687" s="544">
        <v>0</v>
      </c>
      <c r="U2687" s="543">
        <v>40451</v>
      </c>
      <c r="V2687" s="546">
        <v>10</v>
      </c>
      <c r="W2687" s="541">
        <v>6</v>
      </c>
      <c r="X2687" s="547" t="str">
        <f t="shared" si="311"/>
        <v>OK</v>
      </c>
      <c r="Y2687" s="547">
        <f t="shared" si="315"/>
        <v>0</v>
      </c>
      <c r="Z2687" s="541" t="str">
        <f t="shared" si="314"/>
        <v>Confort - 2233</v>
      </c>
      <c r="AA2687" s="548">
        <v>40455</v>
      </c>
      <c r="AB2687" s="549"/>
      <c r="AC2687" s="549">
        <f t="shared" si="316"/>
        <v>5</v>
      </c>
      <c r="AD2687" s="541" t="str">
        <f t="shared" si="318"/>
        <v>OK</v>
      </c>
      <c r="AE2687" s="541"/>
      <c r="AF2687" s="541" t="e">
        <f>IF(#REF!="","",AA2687-#REF!)</f>
        <v>#REF!</v>
      </c>
      <c r="AG2687" s="541"/>
      <c r="AH2687" s="550"/>
      <c r="AJ2687" s="28"/>
    </row>
    <row r="2688" spans="1:36" s="501" customFormat="1" x14ac:dyDescent="0.2">
      <c r="A2688" s="495" t="s">
        <v>116</v>
      </c>
      <c r="B2688" s="496">
        <v>1</v>
      </c>
      <c r="C2688" s="497">
        <v>1995</v>
      </c>
      <c r="D2688" s="496" t="s">
        <v>67</v>
      </c>
      <c r="E2688" s="498">
        <v>40455</v>
      </c>
      <c r="F2688" s="499"/>
      <c r="G2688" s="500">
        <v>1</v>
      </c>
      <c r="H2688" s="496">
        <v>1995</v>
      </c>
      <c r="I2688" s="496">
        <v>1995</v>
      </c>
      <c r="J2688" s="496">
        <v>1995</v>
      </c>
      <c r="K2688" s="496">
        <v>0</v>
      </c>
      <c r="L2688" s="498">
        <v>40456</v>
      </c>
      <c r="N2688" s="500">
        <v>1</v>
      </c>
      <c r="O2688" s="496">
        <v>1995</v>
      </c>
      <c r="P2688" s="496">
        <v>1995</v>
      </c>
      <c r="Q2688" s="496">
        <v>0</v>
      </c>
      <c r="R2688" s="496">
        <v>1995</v>
      </c>
      <c r="S2688" s="499">
        <v>0</v>
      </c>
      <c r="T2688" s="499">
        <v>0</v>
      </c>
      <c r="U2688" s="498">
        <v>40456</v>
      </c>
      <c r="V2688" s="502">
        <v>1</v>
      </c>
      <c r="W2688" s="496">
        <v>1995</v>
      </c>
      <c r="X2688" s="503" t="str">
        <f t="shared" si="311"/>
        <v>OK</v>
      </c>
      <c r="Y2688" s="503">
        <f t="shared" si="315"/>
        <v>0</v>
      </c>
      <c r="Z2688" s="524" t="str">
        <f t="shared" si="314"/>
        <v>White - 2213</v>
      </c>
      <c r="AA2688" s="504">
        <v>40511</v>
      </c>
      <c r="AB2688" s="505">
        <f>+SUM(W2688:W2705)</f>
        <v>17095</v>
      </c>
      <c r="AC2688" s="506">
        <f t="shared" si="316"/>
        <v>55</v>
      </c>
      <c r="AD2688" s="513" t="str">
        <f t="shared" si="318"/>
        <v>OK</v>
      </c>
      <c r="AE2688" s="496"/>
      <c r="AF2688" s="496" t="e">
        <f>IF(#REF!="","",AA2688-#REF!)</f>
        <v>#REF!</v>
      </c>
      <c r="AG2688" s="496"/>
      <c r="AH2688" s="510"/>
      <c r="AI2688" s="499"/>
      <c r="AJ2688" s="28"/>
    </row>
    <row r="2689" spans="1:36" x14ac:dyDescent="0.2">
      <c r="A2689" s="511" t="s">
        <v>116</v>
      </c>
      <c r="B2689" s="435">
        <v>2</v>
      </c>
      <c r="C2689" s="436">
        <v>1995</v>
      </c>
      <c r="D2689" s="435" t="s">
        <v>67</v>
      </c>
      <c r="E2689" s="472">
        <v>40455</v>
      </c>
      <c r="G2689" s="474">
        <v>2</v>
      </c>
      <c r="H2689" s="435">
        <v>1995</v>
      </c>
      <c r="I2689" s="435">
        <v>1995</v>
      </c>
      <c r="J2689" s="435">
        <v>1995</v>
      </c>
      <c r="K2689" s="435">
        <v>0</v>
      </c>
      <c r="L2689" s="472">
        <v>40456</v>
      </c>
      <c r="N2689" s="474">
        <v>2</v>
      </c>
      <c r="O2689" s="435">
        <v>1995</v>
      </c>
      <c r="P2689" s="435">
        <v>1995</v>
      </c>
      <c r="Q2689" s="435">
        <v>0</v>
      </c>
      <c r="R2689" s="435">
        <v>1995</v>
      </c>
      <c r="S2689" s="28">
        <v>0</v>
      </c>
      <c r="T2689" s="28">
        <v>0</v>
      </c>
      <c r="U2689" s="472">
        <v>40456</v>
      </c>
      <c r="V2689" s="480">
        <v>2</v>
      </c>
      <c r="W2689" s="435">
        <v>1995</v>
      </c>
      <c r="X2689" s="437" t="str">
        <f t="shared" si="311"/>
        <v>OK</v>
      </c>
      <c r="Y2689" s="437">
        <f t="shared" si="315"/>
        <v>0</v>
      </c>
      <c r="Z2689" s="439" t="str">
        <f t="shared" si="314"/>
        <v>White - 2213</v>
      </c>
      <c r="AA2689" s="481">
        <v>40511</v>
      </c>
      <c r="AC2689" s="148">
        <f t="shared" si="316"/>
        <v>55</v>
      </c>
      <c r="AD2689" s="438" t="str">
        <f t="shared" si="318"/>
        <v>OK</v>
      </c>
      <c r="AF2689" s="435" t="e">
        <f>IF(#REF!="","",AA2689-#REF!)</f>
        <v>#REF!</v>
      </c>
    </row>
    <row r="2690" spans="1:36" x14ac:dyDescent="0.2">
      <c r="A2690" s="511" t="s">
        <v>116</v>
      </c>
      <c r="B2690" s="435">
        <v>3</v>
      </c>
      <c r="C2690" s="436">
        <v>154</v>
      </c>
      <c r="D2690" s="435" t="s">
        <v>67</v>
      </c>
      <c r="E2690" s="472">
        <v>40455</v>
      </c>
      <c r="G2690" s="474">
        <v>3</v>
      </c>
      <c r="H2690" s="435">
        <v>154</v>
      </c>
      <c r="I2690" s="435">
        <v>154</v>
      </c>
      <c r="J2690" s="435">
        <v>154</v>
      </c>
      <c r="K2690" s="435">
        <v>0</v>
      </c>
      <c r="L2690" s="472">
        <v>40456</v>
      </c>
      <c r="N2690" s="474">
        <v>3</v>
      </c>
      <c r="O2690" s="435">
        <v>154</v>
      </c>
      <c r="P2690" s="435">
        <v>154</v>
      </c>
      <c r="Q2690" s="435">
        <v>0</v>
      </c>
      <c r="R2690" s="435">
        <v>152</v>
      </c>
      <c r="S2690" s="28">
        <v>0</v>
      </c>
      <c r="T2690" s="28">
        <v>2</v>
      </c>
      <c r="U2690" s="472">
        <v>40456</v>
      </c>
      <c r="V2690" s="480">
        <v>3</v>
      </c>
      <c r="W2690" s="435">
        <v>152</v>
      </c>
      <c r="X2690" s="437" t="str">
        <f t="shared" si="311"/>
        <v>ERRO</v>
      </c>
      <c r="Y2690" s="437">
        <f t="shared" si="315"/>
        <v>2</v>
      </c>
      <c r="Z2690" s="439" t="str">
        <f t="shared" si="314"/>
        <v>White - 2213</v>
      </c>
      <c r="AA2690" s="481">
        <v>40461</v>
      </c>
      <c r="AC2690" s="148">
        <f t="shared" si="316"/>
        <v>6</v>
      </c>
      <c r="AD2690" s="438" t="str">
        <f t="shared" si="318"/>
        <v>OK</v>
      </c>
      <c r="AF2690" s="435" t="e">
        <f>IF(#REF!="","",AA2690-#REF!)</f>
        <v>#REF!</v>
      </c>
    </row>
    <row r="2691" spans="1:36" x14ac:dyDescent="0.2">
      <c r="A2691" s="511" t="s">
        <v>116</v>
      </c>
      <c r="B2691" s="435">
        <v>4</v>
      </c>
      <c r="C2691" s="436">
        <v>1</v>
      </c>
      <c r="D2691" s="435" t="s">
        <v>70</v>
      </c>
      <c r="E2691" s="472">
        <v>40455</v>
      </c>
      <c r="G2691" s="474">
        <v>4</v>
      </c>
      <c r="H2691" s="435">
        <v>1</v>
      </c>
      <c r="I2691" s="435">
        <v>1</v>
      </c>
      <c r="J2691" s="435">
        <v>1</v>
      </c>
      <c r="K2691" s="435">
        <v>0</v>
      </c>
      <c r="L2691" s="472">
        <v>40456</v>
      </c>
      <c r="N2691" s="474">
        <v>4</v>
      </c>
      <c r="O2691" s="435">
        <v>1</v>
      </c>
      <c r="P2691" s="435">
        <v>1</v>
      </c>
      <c r="Q2691" s="435">
        <v>0</v>
      </c>
      <c r="R2691" s="435">
        <v>1</v>
      </c>
      <c r="S2691" s="28">
        <v>0</v>
      </c>
      <c r="T2691" s="28">
        <v>0</v>
      </c>
      <c r="U2691" s="472">
        <v>40456</v>
      </c>
      <c r="X2691" s="599" t="str">
        <f t="shared" si="311"/>
        <v>KO</v>
      </c>
      <c r="Y2691" s="437" t="str">
        <f t="shared" si="315"/>
        <v/>
      </c>
      <c r="Z2691" s="439" t="str">
        <f t="shared" si="314"/>
        <v>Go Travel Card - 2225</v>
      </c>
      <c r="AC2691" s="148">
        <f t="shared" si="316"/>
        <v>-39874</v>
      </c>
      <c r="AD2691" s="438" t="str">
        <f t="shared" si="318"/>
        <v>Pendente</v>
      </c>
      <c r="AF2691" s="435" t="e">
        <f>IF(#REF!="","",AA2691-#REF!)</f>
        <v>#REF!</v>
      </c>
    </row>
    <row r="2692" spans="1:36" x14ac:dyDescent="0.2">
      <c r="A2692" s="511" t="s">
        <v>116</v>
      </c>
      <c r="B2692" s="435">
        <v>5</v>
      </c>
      <c r="C2692" s="436">
        <v>4</v>
      </c>
      <c r="D2692" s="435" t="s">
        <v>71</v>
      </c>
      <c r="E2692" s="472">
        <v>40455</v>
      </c>
      <c r="G2692" s="474">
        <v>5</v>
      </c>
      <c r="H2692" s="435">
        <v>4</v>
      </c>
      <c r="I2692" s="435">
        <v>4</v>
      </c>
      <c r="J2692" s="435">
        <v>4</v>
      </c>
      <c r="K2692" s="435">
        <v>0</v>
      </c>
      <c r="L2692" s="472">
        <v>40456</v>
      </c>
      <c r="N2692" s="474">
        <v>5</v>
      </c>
      <c r="O2692" s="435">
        <v>4</v>
      </c>
      <c r="P2692" s="435">
        <v>4</v>
      </c>
      <c r="Q2692" s="435">
        <v>0</v>
      </c>
      <c r="R2692" s="435">
        <v>1</v>
      </c>
      <c r="S2692" s="28">
        <v>0</v>
      </c>
      <c r="T2692" s="28">
        <v>3</v>
      </c>
      <c r="U2692" s="472">
        <v>40456</v>
      </c>
      <c r="V2692" s="480">
        <v>5</v>
      </c>
      <c r="W2692" s="435">
        <v>1</v>
      </c>
      <c r="X2692" s="437" t="str">
        <f t="shared" si="311"/>
        <v>ERRO</v>
      </c>
      <c r="Y2692" s="437">
        <f t="shared" si="315"/>
        <v>3</v>
      </c>
      <c r="Z2692" s="439" t="str">
        <f t="shared" si="314"/>
        <v>Finance - 2226</v>
      </c>
      <c r="AA2692" s="481">
        <v>40461</v>
      </c>
      <c r="AC2692" s="148">
        <f t="shared" si="316"/>
        <v>6</v>
      </c>
      <c r="AD2692" s="438" t="str">
        <f t="shared" si="318"/>
        <v>OK</v>
      </c>
      <c r="AF2692" s="435" t="e">
        <f>IF(#REF!="","",AA2692-#REF!)</f>
        <v>#REF!</v>
      </c>
    </row>
    <row r="2693" spans="1:36" x14ac:dyDescent="0.2">
      <c r="A2693" s="511" t="s">
        <v>116</v>
      </c>
      <c r="B2693" s="435">
        <v>6</v>
      </c>
      <c r="C2693" s="436">
        <v>517</v>
      </c>
      <c r="D2693" s="435" t="s">
        <v>72</v>
      </c>
      <c r="E2693" s="472">
        <v>40455</v>
      </c>
      <c r="G2693" s="474">
        <v>6</v>
      </c>
      <c r="H2693" s="435">
        <v>517</v>
      </c>
      <c r="I2693" s="435">
        <v>517</v>
      </c>
      <c r="J2693" s="435">
        <v>517</v>
      </c>
      <c r="K2693" s="435">
        <v>0</v>
      </c>
      <c r="L2693" s="472">
        <v>40456</v>
      </c>
      <c r="N2693" s="474">
        <v>6</v>
      </c>
      <c r="O2693" s="435">
        <v>517</v>
      </c>
      <c r="P2693" s="435">
        <v>517</v>
      </c>
      <c r="Q2693" s="435">
        <v>0</v>
      </c>
      <c r="R2693" s="435">
        <v>517</v>
      </c>
      <c r="S2693" s="28">
        <v>0</v>
      </c>
      <c r="T2693" s="28">
        <v>0</v>
      </c>
      <c r="U2693" s="472">
        <v>40456</v>
      </c>
      <c r="V2693" s="480">
        <v>6</v>
      </c>
      <c r="W2693" s="435">
        <v>403</v>
      </c>
      <c r="X2693" s="437" t="b">
        <f t="shared" si="311"/>
        <v>0</v>
      </c>
      <c r="Y2693" s="437">
        <f t="shared" si="315"/>
        <v>114</v>
      </c>
      <c r="Z2693" s="439" t="str">
        <f t="shared" si="314"/>
        <v>Credial - 2227</v>
      </c>
      <c r="AA2693" s="481">
        <v>40555</v>
      </c>
      <c r="AC2693" s="148">
        <f t="shared" si="316"/>
        <v>98</v>
      </c>
      <c r="AD2693" s="438" t="str">
        <f t="shared" si="318"/>
        <v>OK</v>
      </c>
      <c r="AF2693" s="435" t="e">
        <f>IF(#REF!="","",AA2693-#REF!)</f>
        <v>#REF!</v>
      </c>
    </row>
    <row r="2694" spans="1:36" ht="13.5" thickBot="1" x14ac:dyDescent="0.25">
      <c r="A2694" s="511" t="s">
        <v>116</v>
      </c>
      <c r="B2694" s="435">
        <v>7</v>
      </c>
      <c r="C2694" s="436">
        <v>1995</v>
      </c>
      <c r="D2694" s="435" t="s">
        <v>73</v>
      </c>
      <c r="E2694" s="472">
        <v>40455</v>
      </c>
      <c r="G2694" s="474">
        <v>7</v>
      </c>
      <c r="H2694" s="435">
        <v>1995</v>
      </c>
      <c r="I2694" s="435">
        <v>1995</v>
      </c>
      <c r="J2694" s="435">
        <v>1995</v>
      </c>
      <c r="K2694" s="435">
        <v>0</v>
      </c>
      <c r="L2694" s="472">
        <v>40456</v>
      </c>
      <c r="N2694" s="474">
        <v>7</v>
      </c>
      <c r="O2694" s="435">
        <v>1995</v>
      </c>
      <c r="P2694" s="435">
        <v>1995</v>
      </c>
      <c r="Q2694" s="435">
        <v>0</v>
      </c>
      <c r="R2694" s="435">
        <v>1995</v>
      </c>
      <c r="S2694" s="28">
        <v>0</v>
      </c>
      <c r="T2694" s="28">
        <v>0</v>
      </c>
      <c r="U2694" s="472">
        <v>40456</v>
      </c>
      <c r="V2694" s="480">
        <v>7</v>
      </c>
      <c r="W2694" s="435">
        <v>1995</v>
      </c>
      <c r="X2694" s="437" t="str">
        <f t="shared" si="311"/>
        <v>OK</v>
      </c>
      <c r="Y2694" s="437">
        <f t="shared" si="315"/>
        <v>0</v>
      </c>
      <c r="Z2694" s="439" t="str">
        <f t="shared" si="314"/>
        <v>Ikea - 2228</v>
      </c>
      <c r="AA2694" s="481">
        <v>40478</v>
      </c>
      <c r="AC2694" s="148">
        <f t="shared" si="316"/>
        <v>23</v>
      </c>
      <c r="AD2694" s="438" t="str">
        <f t="shared" si="318"/>
        <v>OK</v>
      </c>
      <c r="AF2694" s="435" t="e">
        <f>IF(#REF!="","",AA2694-#REF!)</f>
        <v>#REF!</v>
      </c>
      <c r="AJ2694" s="544"/>
    </row>
    <row r="2695" spans="1:36" x14ac:dyDescent="0.2">
      <c r="A2695" s="511" t="s">
        <v>116</v>
      </c>
      <c r="B2695" s="435">
        <v>8</v>
      </c>
      <c r="C2695" s="436">
        <v>1995</v>
      </c>
      <c r="D2695" s="435" t="s">
        <v>73</v>
      </c>
      <c r="E2695" s="472">
        <v>40455</v>
      </c>
      <c r="G2695" s="474">
        <v>8</v>
      </c>
      <c r="H2695" s="435">
        <v>1995</v>
      </c>
      <c r="I2695" s="435">
        <v>1995</v>
      </c>
      <c r="J2695" s="435">
        <v>1995</v>
      </c>
      <c r="K2695" s="435">
        <v>0</v>
      </c>
      <c r="L2695" s="472">
        <v>40456</v>
      </c>
      <c r="N2695" s="474">
        <v>8</v>
      </c>
      <c r="O2695" s="435">
        <v>1995</v>
      </c>
      <c r="P2695" s="435">
        <v>1995</v>
      </c>
      <c r="Q2695" s="435">
        <v>0</v>
      </c>
      <c r="R2695" s="435">
        <v>1995</v>
      </c>
      <c r="S2695" s="28">
        <v>0</v>
      </c>
      <c r="T2695" s="28">
        <v>0</v>
      </c>
      <c r="U2695" s="472">
        <v>40456</v>
      </c>
      <c r="V2695" s="480">
        <v>8</v>
      </c>
      <c r="W2695" s="435">
        <v>1995</v>
      </c>
      <c r="X2695" s="437" t="str">
        <f t="shared" si="311"/>
        <v>OK</v>
      </c>
      <c r="Y2695" s="437">
        <f t="shared" si="315"/>
        <v>0</v>
      </c>
      <c r="Z2695" s="439" t="str">
        <f t="shared" si="314"/>
        <v>Ikea - 2228</v>
      </c>
      <c r="AA2695" s="481">
        <v>40478</v>
      </c>
      <c r="AC2695" s="148">
        <f t="shared" si="316"/>
        <v>23</v>
      </c>
      <c r="AD2695" s="438" t="str">
        <f t="shared" si="318"/>
        <v>OK</v>
      </c>
      <c r="AF2695" s="435" t="e">
        <f>IF(#REF!="","",AA2695-#REF!)</f>
        <v>#REF!</v>
      </c>
      <c r="AJ2695" s="499"/>
    </row>
    <row r="2696" spans="1:36" x14ac:dyDescent="0.2">
      <c r="A2696" s="511" t="s">
        <v>116</v>
      </c>
      <c r="B2696" s="435">
        <v>9</v>
      </c>
      <c r="C2696" s="436">
        <v>1995</v>
      </c>
      <c r="D2696" s="435" t="s">
        <v>73</v>
      </c>
      <c r="E2696" s="472">
        <v>40455</v>
      </c>
      <c r="G2696" s="474">
        <v>9</v>
      </c>
      <c r="H2696" s="435">
        <v>1995</v>
      </c>
      <c r="I2696" s="435">
        <v>1995</v>
      </c>
      <c r="J2696" s="435">
        <v>1995</v>
      </c>
      <c r="K2696" s="435">
        <v>0</v>
      </c>
      <c r="L2696" s="472">
        <v>40456</v>
      </c>
      <c r="N2696" s="474">
        <v>9</v>
      </c>
      <c r="O2696" s="435">
        <v>1995</v>
      </c>
      <c r="P2696" s="435">
        <v>1995</v>
      </c>
      <c r="Q2696" s="435">
        <v>0</v>
      </c>
      <c r="R2696" s="435">
        <v>1995</v>
      </c>
      <c r="S2696" s="28">
        <v>0</v>
      </c>
      <c r="T2696" s="28">
        <v>0</v>
      </c>
      <c r="U2696" s="472">
        <v>40456</v>
      </c>
      <c r="V2696" s="480">
        <v>9</v>
      </c>
      <c r="W2696" s="435">
        <v>1995</v>
      </c>
      <c r="X2696" s="437" t="str">
        <f t="shared" ref="X2696:X2759" si="319">IF(C2696=W2696,"OK",IF(W2696=R2696,"ERRO",IF(W2696="","KO",IF(W2696=J2696,"ERRO"))))</f>
        <v>OK</v>
      </c>
      <c r="Y2696" s="437">
        <f t="shared" si="315"/>
        <v>0</v>
      </c>
      <c r="Z2696" s="439" t="str">
        <f t="shared" si="314"/>
        <v>Ikea - 2228</v>
      </c>
      <c r="AA2696" s="481">
        <v>40478</v>
      </c>
      <c r="AC2696" s="148">
        <f t="shared" si="316"/>
        <v>23</v>
      </c>
      <c r="AD2696" s="438" t="str">
        <f t="shared" si="318"/>
        <v>OK</v>
      </c>
      <c r="AF2696" s="435" t="e">
        <f>IF(#REF!="","",AA2696-#REF!)</f>
        <v>#REF!</v>
      </c>
    </row>
    <row r="2697" spans="1:36" x14ac:dyDescent="0.2">
      <c r="A2697" s="511" t="s">
        <v>116</v>
      </c>
      <c r="B2697" s="435">
        <v>10</v>
      </c>
      <c r="C2697" s="436">
        <v>1995</v>
      </c>
      <c r="D2697" s="435" t="s">
        <v>73</v>
      </c>
      <c r="E2697" s="472">
        <v>40455</v>
      </c>
      <c r="G2697" s="474">
        <v>10</v>
      </c>
      <c r="H2697" s="435">
        <v>1995</v>
      </c>
      <c r="I2697" s="435">
        <v>1995</v>
      </c>
      <c r="J2697" s="435">
        <v>1995</v>
      </c>
      <c r="K2697" s="435">
        <v>0</v>
      </c>
      <c r="L2697" s="472">
        <v>40456</v>
      </c>
      <c r="N2697" s="474">
        <v>10</v>
      </c>
      <c r="O2697" s="435">
        <v>1995</v>
      </c>
      <c r="P2697" s="435">
        <v>1995</v>
      </c>
      <c r="Q2697" s="435">
        <v>0</v>
      </c>
      <c r="R2697" s="435">
        <v>1995</v>
      </c>
      <c r="S2697" s="28">
        <v>0</v>
      </c>
      <c r="T2697" s="28">
        <v>0</v>
      </c>
      <c r="U2697" s="472">
        <v>40456</v>
      </c>
      <c r="V2697" s="480">
        <v>10</v>
      </c>
      <c r="W2697" s="435">
        <v>1995</v>
      </c>
      <c r="X2697" s="437" t="str">
        <f t="shared" si="319"/>
        <v>OK</v>
      </c>
      <c r="Y2697" s="437">
        <f t="shared" si="315"/>
        <v>0</v>
      </c>
      <c r="Z2697" s="439" t="str">
        <f t="shared" si="314"/>
        <v>Ikea - 2228</v>
      </c>
      <c r="AA2697" s="481">
        <v>40461</v>
      </c>
      <c r="AC2697" s="148">
        <f t="shared" si="316"/>
        <v>6</v>
      </c>
      <c r="AD2697" s="438" t="str">
        <f t="shared" si="318"/>
        <v>OK</v>
      </c>
      <c r="AF2697" s="435" t="e">
        <f>IF(#REF!="","",AA2697-#REF!)</f>
        <v>#REF!</v>
      </c>
    </row>
    <row r="2698" spans="1:36" x14ac:dyDescent="0.2">
      <c r="A2698" s="511" t="s">
        <v>116</v>
      </c>
      <c r="B2698" s="435">
        <v>11</v>
      </c>
      <c r="C2698" s="436">
        <v>570</v>
      </c>
      <c r="D2698" s="435" t="s">
        <v>73</v>
      </c>
      <c r="E2698" s="472">
        <v>40455</v>
      </c>
      <c r="G2698" s="474">
        <v>11</v>
      </c>
      <c r="H2698" s="435">
        <v>570</v>
      </c>
      <c r="I2698" s="435">
        <v>570</v>
      </c>
      <c r="J2698" s="435">
        <v>570</v>
      </c>
      <c r="K2698" s="435">
        <v>0</v>
      </c>
      <c r="L2698" s="472">
        <v>40456</v>
      </c>
      <c r="N2698" s="474">
        <v>11</v>
      </c>
      <c r="O2698" s="435">
        <v>570</v>
      </c>
      <c r="P2698" s="435">
        <v>570</v>
      </c>
      <c r="Q2698" s="435">
        <v>0</v>
      </c>
      <c r="R2698" s="435">
        <v>570</v>
      </c>
      <c r="S2698" s="28">
        <v>0</v>
      </c>
      <c r="T2698" s="28">
        <v>0</v>
      </c>
      <c r="U2698" s="472">
        <v>40456</v>
      </c>
      <c r="V2698" s="480">
        <v>11</v>
      </c>
      <c r="W2698" s="435">
        <v>570</v>
      </c>
      <c r="X2698" s="437" t="str">
        <f t="shared" si="319"/>
        <v>OK</v>
      </c>
      <c r="Y2698" s="437">
        <f t="shared" si="315"/>
        <v>0</v>
      </c>
      <c r="Z2698" s="439" t="str">
        <f t="shared" si="314"/>
        <v>Ikea - 2228</v>
      </c>
      <c r="AA2698" s="481">
        <v>40478</v>
      </c>
      <c r="AC2698" s="148">
        <f t="shared" si="316"/>
        <v>23</v>
      </c>
      <c r="AD2698" s="438" t="str">
        <f t="shared" si="318"/>
        <v>OK</v>
      </c>
      <c r="AF2698" s="435" t="e">
        <f>IF(#REF!="","",AA2698-#REF!)</f>
        <v>#REF!</v>
      </c>
    </row>
    <row r="2699" spans="1:36" x14ac:dyDescent="0.2">
      <c r="A2699" s="511" t="s">
        <v>116</v>
      </c>
      <c r="B2699" s="435">
        <v>12</v>
      </c>
      <c r="C2699" s="436">
        <v>283</v>
      </c>
      <c r="D2699" s="435" t="s">
        <v>79</v>
      </c>
      <c r="E2699" s="472">
        <v>40455</v>
      </c>
      <c r="G2699" s="474">
        <v>12</v>
      </c>
      <c r="H2699" s="435">
        <v>283</v>
      </c>
      <c r="I2699" s="435">
        <v>283</v>
      </c>
      <c r="J2699" s="435">
        <v>283</v>
      </c>
      <c r="K2699" s="435">
        <v>0</v>
      </c>
      <c r="L2699" s="472">
        <v>40456</v>
      </c>
      <c r="N2699" s="474">
        <v>12</v>
      </c>
      <c r="O2699" s="435">
        <v>283</v>
      </c>
      <c r="P2699" s="435">
        <v>283</v>
      </c>
      <c r="Q2699" s="435">
        <v>0</v>
      </c>
      <c r="R2699" s="435">
        <v>274</v>
      </c>
      <c r="S2699" s="28">
        <v>0</v>
      </c>
      <c r="T2699" s="28">
        <v>9</v>
      </c>
      <c r="U2699" s="472">
        <v>40456</v>
      </c>
      <c r="V2699" s="480">
        <v>12</v>
      </c>
      <c r="W2699" s="435">
        <v>274</v>
      </c>
      <c r="X2699" s="437" t="str">
        <f t="shared" si="319"/>
        <v>ERRO</v>
      </c>
      <c r="Y2699" s="437">
        <f t="shared" si="315"/>
        <v>9</v>
      </c>
      <c r="Z2699" s="439" t="str">
        <f t="shared" si="314"/>
        <v>Moviflor - 2229</v>
      </c>
      <c r="AA2699" s="481">
        <v>40461</v>
      </c>
      <c r="AC2699" s="148">
        <f t="shared" si="316"/>
        <v>6</v>
      </c>
      <c r="AD2699" s="438" t="str">
        <f t="shared" si="318"/>
        <v>OK</v>
      </c>
      <c r="AF2699" s="435" t="e">
        <f>IF(#REF!="","",AA2699-#REF!)</f>
        <v>#REF!</v>
      </c>
    </row>
    <row r="2700" spans="1:36" x14ac:dyDescent="0.2">
      <c r="A2700" s="511" t="s">
        <v>116</v>
      </c>
      <c r="B2700" s="435">
        <v>13</v>
      </c>
      <c r="C2700" s="436">
        <v>1995</v>
      </c>
      <c r="D2700" s="435" t="s">
        <v>74</v>
      </c>
      <c r="E2700" s="472">
        <v>40455</v>
      </c>
      <c r="G2700" s="474">
        <v>13</v>
      </c>
      <c r="H2700" s="435">
        <v>1995</v>
      </c>
      <c r="I2700" s="435">
        <v>1995</v>
      </c>
      <c r="J2700" s="435">
        <v>1995</v>
      </c>
      <c r="K2700" s="435">
        <v>0</v>
      </c>
      <c r="L2700" s="472">
        <v>40456</v>
      </c>
      <c r="N2700" s="474">
        <v>13</v>
      </c>
      <c r="O2700" s="435">
        <v>1995</v>
      </c>
      <c r="P2700" s="435">
        <v>1995</v>
      </c>
      <c r="Q2700" s="435">
        <v>0</v>
      </c>
      <c r="R2700" s="435">
        <v>1995</v>
      </c>
      <c r="S2700" s="28">
        <v>0</v>
      </c>
      <c r="T2700" s="28">
        <v>0</v>
      </c>
      <c r="U2700" s="472">
        <v>40456</v>
      </c>
      <c r="V2700" s="480">
        <v>13</v>
      </c>
      <c r="W2700" s="435">
        <v>1995</v>
      </c>
      <c r="X2700" s="437" t="str">
        <f t="shared" si="319"/>
        <v>OK</v>
      </c>
      <c r="Y2700" s="437">
        <f t="shared" si="315"/>
        <v>0</v>
      </c>
      <c r="Z2700" s="439" t="str">
        <f t="shared" si="314"/>
        <v>Conforama - 2230</v>
      </c>
      <c r="AA2700" s="481">
        <v>40464</v>
      </c>
      <c r="AC2700" s="148">
        <f t="shared" si="316"/>
        <v>9</v>
      </c>
      <c r="AD2700" s="438" t="str">
        <f t="shared" si="318"/>
        <v>OK</v>
      </c>
      <c r="AF2700" s="435" t="e">
        <f>IF(#REF!="","",AA2700-#REF!)</f>
        <v>#REF!</v>
      </c>
    </row>
    <row r="2701" spans="1:36" x14ac:dyDescent="0.2">
      <c r="A2701" s="511" t="s">
        <v>116</v>
      </c>
      <c r="B2701" s="435">
        <v>14</v>
      </c>
      <c r="C2701" s="436">
        <v>1574</v>
      </c>
      <c r="D2701" s="435" t="s">
        <v>74</v>
      </c>
      <c r="E2701" s="472">
        <v>40455</v>
      </c>
      <c r="G2701" s="474">
        <v>14</v>
      </c>
      <c r="H2701" s="435">
        <v>1574</v>
      </c>
      <c r="I2701" s="435">
        <v>1574</v>
      </c>
      <c r="J2701" s="435">
        <v>1574</v>
      </c>
      <c r="K2701" s="435">
        <v>0</v>
      </c>
      <c r="L2701" s="472">
        <v>40456</v>
      </c>
      <c r="N2701" s="474">
        <v>14</v>
      </c>
      <c r="O2701" s="435">
        <v>1574</v>
      </c>
      <c r="P2701" s="435">
        <v>1574</v>
      </c>
      <c r="Q2701" s="435">
        <v>0</v>
      </c>
      <c r="R2701" s="435">
        <v>1574</v>
      </c>
      <c r="S2701" s="28">
        <v>0</v>
      </c>
      <c r="T2701" s="28">
        <v>0</v>
      </c>
      <c r="U2701" s="472">
        <v>40456</v>
      </c>
      <c r="V2701" s="480">
        <v>14</v>
      </c>
      <c r="W2701" s="435">
        <v>1574</v>
      </c>
      <c r="X2701" s="437" t="str">
        <f t="shared" si="319"/>
        <v>OK</v>
      </c>
      <c r="Y2701" s="437">
        <f t="shared" si="315"/>
        <v>0</v>
      </c>
      <c r="Z2701" s="439" t="str">
        <f t="shared" si="314"/>
        <v>Conforama - 2230</v>
      </c>
      <c r="AA2701" s="481">
        <v>40466</v>
      </c>
      <c r="AC2701" s="148">
        <f t="shared" si="316"/>
        <v>11</v>
      </c>
      <c r="AD2701" s="438" t="str">
        <f t="shared" si="318"/>
        <v>OK</v>
      </c>
      <c r="AF2701" s="435" t="e">
        <f>IF(#REF!="","",AA2701-#REF!)</f>
        <v>#REF!</v>
      </c>
    </row>
    <row r="2702" spans="1:36" x14ac:dyDescent="0.2">
      <c r="A2702" s="511" t="s">
        <v>116</v>
      </c>
      <c r="B2702" s="435">
        <v>15</v>
      </c>
      <c r="C2702" s="436">
        <v>63</v>
      </c>
      <c r="D2702" s="435" t="s">
        <v>75</v>
      </c>
      <c r="E2702" s="472">
        <v>40455</v>
      </c>
      <c r="G2702" s="474">
        <v>15</v>
      </c>
      <c r="H2702" s="435">
        <v>63</v>
      </c>
      <c r="I2702" s="435">
        <v>63</v>
      </c>
      <c r="J2702" s="435">
        <v>63</v>
      </c>
      <c r="K2702" s="435">
        <v>0</v>
      </c>
      <c r="L2702" s="472">
        <v>40456</v>
      </c>
      <c r="N2702" s="474">
        <v>15</v>
      </c>
      <c r="O2702" s="435">
        <v>63</v>
      </c>
      <c r="P2702" s="435">
        <v>63</v>
      </c>
      <c r="Q2702" s="435">
        <v>0</v>
      </c>
      <c r="R2702" s="435">
        <v>63</v>
      </c>
      <c r="S2702" s="28">
        <v>0</v>
      </c>
      <c r="T2702" s="28">
        <v>0</v>
      </c>
      <c r="U2702" s="472">
        <v>40456</v>
      </c>
      <c r="V2702" s="480">
        <v>15</v>
      </c>
      <c r="W2702" s="435">
        <v>63</v>
      </c>
      <c r="X2702" s="437" t="str">
        <f t="shared" si="319"/>
        <v>OK</v>
      </c>
      <c r="Y2702" s="437">
        <f t="shared" si="315"/>
        <v>0</v>
      </c>
      <c r="Z2702" s="439" t="str">
        <f t="shared" si="314"/>
        <v>Euronics - 2231</v>
      </c>
      <c r="AA2702" s="481">
        <v>40461</v>
      </c>
      <c r="AC2702" s="148">
        <f t="shared" si="316"/>
        <v>6</v>
      </c>
      <c r="AD2702" s="438" t="str">
        <f t="shared" si="318"/>
        <v>OK</v>
      </c>
      <c r="AF2702" s="435" t="e">
        <f>IF(#REF!="","",AA2702-#REF!)</f>
        <v>#REF!</v>
      </c>
    </row>
    <row r="2703" spans="1:36" x14ac:dyDescent="0.2">
      <c r="A2703" s="511" t="s">
        <v>116</v>
      </c>
      <c r="B2703" s="435">
        <v>16</v>
      </c>
      <c r="C2703" s="436">
        <v>67</v>
      </c>
      <c r="D2703" s="435" t="s">
        <v>76</v>
      </c>
      <c r="E2703" s="472">
        <v>40455</v>
      </c>
      <c r="G2703" s="474">
        <v>16</v>
      </c>
      <c r="H2703" s="435">
        <v>67</v>
      </c>
      <c r="I2703" s="435">
        <v>67</v>
      </c>
      <c r="J2703" s="435">
        <v>67</v>
      </c>
      <c r="K2703" s="435">
        <v>0</v>
      </c>
      <c r="L2703" s="472">
        <v>40456</v>
      </c>
      <c r="N2703" s="474">
        <v>16</v>
      </c>
      <c r="O2703" s="435">
        <v>67</v>
      </c>
      <c r="P2703" s="435">
        <v>67</v>
      </c>
      <c r="Q2703" s="435">
        <v>0</v>
      </c>
      <c r="R2703" s="435">
        <v>67</v>
      </c>
      <c r="S2703" s="28">
        <v>0</v>
      </c>
      <c r="T2703" s="28">
        <v>0</v>
      </c>
      <c r="U2703" s="472">
        <v>40456</v>
      </c>
      <c r="V2703" s="480">
        <v>16</v>
      </c>
      <c r="W2703" s="435">
        <v>67</v>
      </c>
      <c r="X2703" s="437" t="str">
        <f t="shared" si="319"/>
        <v>OK</v>
      </c>
      <c r="Y2703" s="437">
        <f t="shared" si="315"/>
        <v>0</v>
      </c>
      <c r="Z2703" s="439" t="str">
        <f t="shared" si="314"/>
        <v>Tien 21 - 2232</v>
      </c>
      <c r="AA2703" s="481">
        <v>40461</v>
      </c>
      <c r="AC2703" s="148">
        <f t="shared" si="316"/>
        <v>6</v>
      </c>
      <c r="AD2703" s="438" t="str">
        <f t="shared" si="318"/>
        <v>OK</v>
      </c>
      <c r="AF2703" s="435" t="e">
        <f>IF(#REF!="","",AA2703-#REF!)</f>
        <v>#REF!</v>
      </c>
    </row>
    <row r="2704" spans="1:36" x14ac:dyDescent="0.2">
      <c r="A2704" s="511" t="s">
        <v>116</v>
      </c>
      <c r="B2704" s="435">
        <v>17</v>
      </c>
      <c r="C2704" s="436">
        <v>26</v>
      </c>
      <c r="D2704" s="435" t="s">
        <v>77</v>
      </c>
      <c r="E2704" s="472">
        <v>40455</v>
      </c>
      <c r="G2704" s="474">
        <v>17</v>
      </c>
      <c r="H2704" s="435">
        <v>26</v>
      </c>
      <c r="I2704" s="435">
        <v>26</v>
      </c>
      <c r="J2704" s="435">
        <v>26</v>
      </c>
      <c r="K2704" s="435">
        <v>0</v>
      </c>
      <c r="L2704" s="472">
        <v>40456</v>
      </c>
      <c r="N2704" s="474">
        <v>17</v>
      </c>
      <c r="O2704" s="435">
        <v>26</v>
      </c>
      <c r="P2704" s="435">
        <v>26</v>
      </c>
      <c r="Q2704" s="435">
        <v>0</v>
      </c>
      <c r="R2704" s="435">
        <v>26</v>
      </c>
      <c r="S2704" s="28">
        <v>0</v>
      </c>
      <c r="T2704" s="28">
        <v>0</v>
      </c>
      <c r="U2704" s="472">
        <v>40456</v>
      </c>
      <c r="V2704" s="480">
        <v>17</v>
      </c>
      <c r="W2704" s="435">
        <v>26</v>
      </c>
      <c r="X2704" s="437" t="str">
        <f t="shared" si="319"/>
        <v>OK</v>
      </c>
      <c r="Y2704" s="437">
        <f t="shared" si="315"/>
        <v>0</v>
      </c>
      <c r="Z2704" s="439" t="str">
        <f t="shared" si="314"/>
        <v>Confort - 2233</v>
      </c>
      <c r="AA2704" s="481">
        <v>40461</v>
      </c>
      <c r="AC2704" s="148">
        <f t="shared" si="316"/>
        <v>6</v>
      </c>
      <c r="AD2704" s="438" t="str">
        <f t="shared" si="318"/>
        <v>OK</v>
      </c>
      <c r="AF2704" s="435" t="e">
        <f>IF(#REF!="","",AA2704-#REF!)</f>
        <v>#REF!</v>
      </c>
    </row>
    <row r="2705" spans="1:36" s="544" customFormat="1" ht="13.5" thickBot="1" x14ac:dyDescent="0.25">
      <c r="A2705" s="563" t="s">
        <v>116</v>
      </c>
      <c r="B2705" s="541">
        <v>18</v>
      </c>
      <c r="C2705" s="542">
        <v>5</v>
      </c>
      <c r="D2705" s="541" t="s">
        <v>112</v>
      </c>
      <c r="E2705" s="543">
        <v>40455</v>
      </c>
      <c r="G2705" s="545">
        <v>18</v>
      </c>
      <c r="H2705" s="541">
        <v>5</v>
      </c>
      <c r="I2705" s="541">
        <v>5</v>
      </c>
      <c r="J2705" s="541">
        <v>0</v>
      </c>
      <c r="K2705" s="541">
        <v>5</v>
      </c>
      <c r="L2705" s="543">
        <v>40456</v>
      </c>
      <c r="N2705" s="545">
        <v>18</v>
      </c>
      <c r="O2705" s="541">
        <v>5</v>
      </c>
      <c r="P2705" s="541">
        <v>5</v>
      </c>
      <c r="Q2705" s="541"/>
      <c r="R2705" s="541">
        <v>5</v>
      </c>
      <c r="S2705" s="544">
        <v>0</v>
      </c>
      <c r="T2705" s="544">
        <v>0</v>
      </c>
      <c r="U2705" s="543">
        <v>40456</v>
      </c>
      <c r="V2705" s="546"/>
      <c r="W2705" s="541"/>
      <c r="X2705" s="591" t="str">
        <f t="shared" si="319"/>
        <v>KO</v>
      </c>
      <c r="Y2705" s="547" t="str">
        <f t="shared" si="315"/>
        <v/>
      </c>
      <c r="Z2705" s="541" t="str">
        <f t="shared" si="314"/>
        <v>Credial Mega - 2377</v>
      </c>
      <c r="AA2705" s="548"/>
      <c r="AB2705" s="549"/>
      <c r="AC2705" s="549">
        <f t="shared" si="316"/>
        <v>-39874</v>
      </c>
      <c r="AD2705" s="541" t="str">
        <f t="shared" si="318"/>
        <v>Pendente</v>
      </c>
      <c r="AE2705" s="541"/>
      <c r="AF2705" s="541" t="e">
        <f>IF(#REF!="","",AA2705-#REF!)</f>
        <v>#REF!</v>
      </c>
      <c r="AG2705" s="541"/>
      <c r="AH2705" s="550"/>
      <c r="AJ2705" s="28"/>
    </row>
    <row r="2706" spans="1:36" s="501" customFormat="1" x14ac:dyDescent="0.2">
      <c r="A2706" s="495" t="s">
        <v>115</v>
      </c>
      <c r="B2706" s="496">
        <v>1</v>
      </c>
      <c r="C2706" s="497">
        <v>22</v>
      </c>
      <c r="D2706" s="496" t="s">
        <v>67</v>
      </c>
      <c r="E2706" s="498">
        <v>40457</v>
      </c>
      <c r="F2706" s="499"/>
      <c r="G2706" s="500">
        <v>1</v>
      </c>
      <c r="H2706" s="496">
        <v>22</v>
      </c>
      <c r="I2706" s="496">
        <v>22</v>
      </c>
      <c r="J2706" s="496">
        <v>22</v>
      </c>
      <c r="K2706" s="496">
        <v>0</v>
      </c>
      <c r="L2706" s="498">
        <v>40458</v>
      </c>
      <c r="N2706" s="500">
        <v>1</v>
      </c>
      <c r="O2706" s="496">
        <v>22</v>
      </c>
      <c r="P2706" s="496">
        <v>22</v>
      </c>
      <c r="Q2706" s="496">
        <v>0</v>
      </c>
      <c r="R2706" s="496">
        <v>22</v>
      </c>
      <c r="S2706" s="499">
        <v>0</v>
      </c>
      <c r="T2706" s="499">
        <v>0</v>
      </c>
      <c r="U2706" s="498">
        <v>40458</v>
      </c>
      <c r="V2706" s="500">
        <v>1</v>
      </c>
      <c r="W2706" s="496">
        <v>22</v>
      </c>
      <c r="X2706" s="503" t="str">
        <f t="shared" si="319"/>
        <v>OK</v>
      </c>
      <c r="Y2706" s="503">
        <f t="shared" si="315"/>
        <v>0</v>
      </c>
      <c r="Z2706" s="524" t="str">
        <f t="shared" si="314"/>
        <v>White - 2213</v>
      </c>
      <c r="AA2706" s="504">
        <v>40462</v>
      </c>
      <c r="AB2706" s="505">
        <f>+SUM(W2706:W2716)</f>
        <v>399</v>
      </c>
      <c r="AC2706" s="506">
        <f t="shared" si="316"/>
        <v>5</v>
      </c>
      <c r="AD2706" s="513" t="str">
        <f t="shared" si="318"/>
        <v>OK</v>
      </c>
      <c r="AE2706" s="496"/>
      <c r="AF2706" s="496" t="e">
        <f>IF(#REF!="","",AA2706-#REF!)</f>
        <v>#REF!</v>
      </c>
      <c r="AG2706" s="496"/>
      <c r="AH2706" s="510"/>
      <c r="AI2706" s="499"/>
      <c r="AJ2706" s="28"/>
    </row>
    <row r="2707" spans="1:36" x14ac:dyDescent="0.2">
      <c r="A2707" s="511" t="s">
        <v>115</v>
      </c>
      <c r="B2707" s="435">
        <v>2</v>
      </c>
      <c r="C2707" s="436">
        <v>5</v>
      </c>
      <c r="D2707" s="435" t="s">
        <v>68</v>
      </c>
      <c r="E2707" s="472">
        <v>40457</v>
      </c>
      <c r="G2707" s="474">
        <v>2</v>
      </c>
      <c r="H2707" s="435">
        <v>5</v>
      </c>
      <c r="I2707" s="435">
        <v>5</v>
      </c>
      <c r="J2707" s="435">
        <v>5</v>
      </c>
      <c r="K2707" s="435">
        <v>0</v>
      </c>
      <c r="L2707" s="472">
        <v>40458</v>
      </c>
      <c r="N2707" s="474">
        <v>2</v>
      </c>
      <c r="O2707" s="435">
        <v>5</v>
      </c>
      <c r="P2707" s="435">
        <v>5</v>
      </c>
      <c r="Q2707" s="435">
        <v>0</v>
      </c>
      <c r="R2707" s="435">
        <v>5</v>
      </c>
      <c r="S2707" s="28">
        <v>0</v>
      </c>
      <c r="T2707" s="28">
        <v>0</v>
      </c>
      <c r="U2707" s="472">
        <v>40458</v>
      </c>
      <c r="V2707" s="474">
        <v>2</v>
      </c>
      <c r="W2707" s="435">
        <v>5</v>
      </c>
      <c r="X2707" s="437" t="str">
        <f t="shared" si="319"/>
        <v>OK</v>
      </c>
      <c r="Y2707" s="437">
        <f t="shared" si="315"/>
        <v>0</v>
      </c>
      <c r="Z2707" s="439" t="str">
        <f t="shared" si="314"/>
        <v>Green - 2214</v>
      </c>
      <c r="AA2707" s="481">
        <v>40462</v>
      </c>
      <c r="AC2707" s="148">
        <f t="shared" si="316"/>
        <v>5</v>
      </c>
      <c r="AD2707" s="438" t="str">
        <f t="shared" si="318"/>
        <v>OK</v>
      </c>
      <c r="AF2707" s="435" t="e">
        <f>IF(#REF!="","",AA2707-#REF!)</f>
        <v>#REF!</v>
      </c>
    </row>
    <row r="2708" spans="1:36" x14ac:dyDescent="0.2">
      <c r="A2708" s="511" t="s">
        <v>115</v>
      </c>
      <c r="B2708" s="435">
        <v>3</v>
      </c>
      <c r="C2708" s="436">
        <v>7</v>
      </c>
      <c r="D2708" s="435" t="s">
        <v>69</v>
      </c>
      <c r="E2708" s="472">
        <v>40457</v>
      </c>
      <c r="G2708" s="474">
        <v>3</v>
      </c>
      <c r="H2708" s="435">
        <v>7</v>
      </c>
      <c r="I2708" s="435">
        <v>7</v>
      </c>
      <c r="J2708" s="435">
        <v>7</v>
      </c>
      <c r="K2708" s="435">
        <v>0</v>
      </c>
      <c r="L2708" s="472">
        <v>40458</v>
      </c>
      <c r="N2708" s="474">
        <v>3</v>
      </c>
      <c r="O2708" s="435">
        <v>7</v>
      </c>
      <c r="P2708" s="435">
        <v>7</v>
      </c>
      <c r="Q2708" s="435">
        <v>0</v>
      </c>
      <c r="R2708" s="435">
        <v>7</v>
      </c>
      <c r="S2708" s="28">
        <v>0</v>
      </c>
      <c r="T2708" s="28">
        <v>0</v>
      </c>
      <c r="U2708" s="472">
        <v>40458</v>
      </c>
      <c r="V2708" s="474">
        <v>3</v>
      </c>
      <c r="W2708" s="435">
        <v>7</v>
      </c>
      <c r="X2708" s="437" t="str">
        <f t="shared" si="319"/>
        <v>OK</v>
      </c>
      <c r="Y2708" s="437">
        <f t="shared" si="315"/>
        <v>0</v>
      </c>
      <c r="Z2708" s="439" t="str">
        <f t="shared" si="314"/>
        <v>Black - 2215</v>
      </c>
      <c r="AA2708" s="481">
        <v>40462</v>
      </c>
      <c r="AC2708" s="148">
        <f t="shared" si="316"/>
        <v>5</v>
      </c>
      <c r="AD2708" s="438" t="str">
        <f t="shared" si="318"/>
        <v>OK</v>
      </c>
      <c r="AF2708" s="435" t="e">
        <f>IF(#REF!="","",AA2708-#REF!)</f>
        <v>#REF!</v>
      </c>
    </row>
    <row r="2709" spans="1:36" x14ac:dyDescent="0.2">
      <c r="A2709" s="511" t="s">
        <v>115</v>
      </c>
      <c r="B2709" s="435">
        <v>4</v>
      </c>
      <c r="C2709" s="436">
        <v>35</v>
      </c>
      <c r="D2709" s="435" t="s">
        <v>72</v>
      </c>
      <c r="E2709" s="472">
        <v>40457</v>
      </c>
      <c r="G2709" s="474">
        <v>4</v>
      </c>
      <c r="H2709" s="435">
        <v>35</v>
      </c>
      <c r="I2709" s="435">
        <v>35</v>
      </c>
      <c r="J2709" s="435">
        <v>35</v>
      </c>
      <c r="K2709" s="435">
        <v>0</v>
      </c>
      <c r="L2709" s="472">
        <v>40458</v>
      </c>
      <c r="N2709" s="474">
        <v>4</v>
      </c>
      <c r="O2709" s="435">
        <v>35</v>
      </c>
      <c r="P2709" s="435">
        <v>35</v>
      </c>
      <c r="Q2709" s="435">
        <v>0</v>
      </c>
      <c r="R2709" s="435">
        <v>35</v>
      </c>
      <c r="S2709" s="28">
        <v>0</v>
      </c>
      <c r="T2709" s="28">
        <v>0</v>
      </c>
      <c r="U2709" s="472">
        <v>40458</v>
      </c>
      <c r="V2709" s="474">
        <v>4</v>
      </c>
      <c r="W2709" s="435">
        <v>35</v>
      </c>
      <c r="X2709" s="437" t="str">
        <f t="shared" si="319"/>
        <v>OK</v>
      </c>
      <c r="Y2709" s="437">
        <f t="shared" si="315"/>
        <v>0</v>
      </c>
      <c r="Z2709" s="439" t="str">
        <f t="shared" si="314"/>
        <v>Credial - 2227</v>
      </c>
      <c r="AA2709" s="481">
        <v>40462</v>
      </c>
      <c r="AC2709" s="148">
        <f t="shared" si="316"/>
        <v>5</v>
      </c>
      <c r="AD2709" s="438" t="str">
        <f t="shared" si="318"/>
        <v>OK</v>
      </c>
      <c r="AF2709" s="435" t="e">
        <f>IF(#REF!="","",AA2709-#REF!)</f>
        <v>#REF!</v>
      </c>
    </row>
    <row r="2710" spans="1:36" x14ac:dyDescent="0.2">
      <c r="A2710" s="511" t="s">
        <v>115</v>
      </c>
      <c r="B2710" s="435">
        <v>5</v>
      </c>
      <c r="C2710" s="436">
        <v>207</v>
      </c>
      <c r="D2710" s="435" t="s">
        <v>73</v>
      </c>
      <c r="E2710" s="472">
        <v>40457</v>
      </c>
      <c r="G2710" s="474">
        <v>5</v>
      </c>
      <c r="H2710" s="435">
        <v>207</v>
      </c>
      <c r="I2710" s="435">
        <v>207</v>
      </c>
      <c r="J2710" s="435">
        <v>207</v>
      </c>
      <c r="K2710" s="435">
        <v>0</v>
      </c>
      <c r="L2710" s="472">
        <v>40458</v>
      </c>
      <c r="N2710" s="474">
        <v>5</v>
      </c>
      <c r="O2710" s="435">
        <v>207</v>
      </c>
      <c r="P2710" s="435">
        <v>207</v>
      </c>
      <c r="Q2710" s="435">
        <v>0</v>
      </c>
      <c r="R2710" s="435">
        <v>207</v>
      </c>
      <c r="S2710" s="28">
        <v>0</v>
      </c>
      <c r="T2710" s="28">
        <v>0</v>
      </c>
      <c r="U2710" s="472">
        <v>40458</v>
      </c>
      <c r="V2710" s="474">
        <v>5</v>
      </c>
      <c r="W2710" s="435">
        <v>207</v>
      </c>
      <c r="X2710" s="437" t="str">
        <f t="shared" si="319"/>
        <v>OK</v>
      </c>
      <c r="Y2710" s="437">
        <f t="shared" si="315"/>
        <v>0</v>
      </c>
      <c r="Z2710" s="439" t="str">
        <f t="shared" si="314"/>
        <v>Ikea - 2228</v>
      </c>
      <c r="AA2710" s="481">
        <v>40462</v>
      </c>
      <c r="AC2710" s="148">
        <f t="shared" si="316"/>
        <v>5</v>
      </c>
      <c r="AD2710" s="438" t="str">
        <f t="shared" si="318"/>
        <v>OK</v>
      </c>
      <c r="AF2710" s="435" t="e">
        <f>IF(#REF!="","",AA2710-#REF!)</f>
        <v>#REF!</v>
      </c>
    </row>
    <row r="2711" spans="1:36" x14ac:dyDescent="0.2">
      <c r="A2711" s="511" t="s">
        <v>115</v>
      </c>
      <c r="B2711" s="435">
        <v>6</v>
      </c>
      <c r="C2711" s="436">
        <v>9</v>
      </c>
      <c r="D2711" s="435" t="s">
        <v>79</v>
      </c>
      <c r="E2711" s="472">
        <v>40457</v>
      </c>
      <c r="G2711" s="474">
        <v>6</v>
      </c>
      <c r="H2711" s="435">
        <v>9</v>
      </c>
      <c r="I2711" s="435">
        <v>9</v>
      </c>
      <c r="J2711" s="435">
        <v>9</v>
      </c>
      <c r="K2711" s="435">
        <v>0</v>
      </c>
      <c r="L2711" s="472">
        <v>40458</v>
      </c>
      <c r="N2711" s="474">
        <v>6</v>
      </c>
      <c r="O2711" s="435">
        <v>9</v>
      </c>
      <c r="P2711" s="435">
        <v>9</v>
      </c>
      <c r="Q2711" s="435">
        <v>0</v>
      </c>
      <c r="R2711" s="435">
        <v>9</v>
      </c>
      <c r="S2711" s="28">
        <v>0</v>
      </c>
      <c r="T2711" s="28">
        <v>0</v>
      </c>
      <c r="U2711" s="472">
        <v>40458</v>
      </c>
      <c r="V2711" s="474">
        <v>6</v>
      </c>
      <c r="W2711" s="435">
        <v>9</v>
      </c>
      <c r="X2711" s="437" t="str">
        <f t="shared" si="319"/>
        <v>OK</v>
      </c>
      <c r="Y2711" s="437">
        <f t="shared" si="315"/>
        <v>0</v>
      </c>
      <c r="Z2711" s="439" t="str">
        <f t="shared" si="314"/>
        <v>Moviflor - 2229</v>
      </c>
      <c r="AA2711" s="481">
        <v>40462</v>
      </c>
      <c r="AC2711" s="148">
        <f t="shared" si="316"/>
        <v>5</v>
      </c>
      <c r="AD2711" s="438" t="str">
        <f t="shared" si="318"/>
        <v>OK</v>
      </c>
      <c r="AF2711" s="435" t="e">
        <f>IF(#REF!="","",AA2711-#REF!)</f>
        <v>#REF!</v>
      </c>
    </row>
    <row r="2712" spans="1:36" ht="13.5" thickBot="1" x14ac:dyDescent="0.25">
      <c r="A2712" s="511" t="s">
        <v>115</v>
      </c>
      <c r="B2712" s="435">
        <v>7</v>
      </c>
      <c r="C2712" s="436">
        <v>99</v>
      </c>
      <c r="D2712" s="435" t="s">
        <v>74</v>
      </c>
      <c r="E2712" s="472">
        <v>40457</v>
      </c>
      <c r="G2712" s="474">
        <v>7</v>
      </c>
      <c r="H2712" s="435">
        <v>99</v>
      </c>
      <c r="I2712" s="435">
        <v>99</v>
      </c>
      <c r="J2712" s="435">
        <v>99</v>
      </c>
      <c r="K2712" s="435">
        <v>0</v>
      </c>
      <c r="L2712" s="472">
        <v>40458</v>
      </c>
      <c r="N2712" s="474">
        <v>7</v>
      </c>
      <c r="O2712" s="435">
        <v>99</v>
      </c>
      <c r="P2712" s="435">
        <v>99</v>
      </c>
      <c r="Q2712" s="435">
        <v>0</v>
      </c>
      <c r="R2712" s="435">
        <v>99</v>
      </c>
      <c r="S2712" s="28">
        <v>0</v>
      </c>
      <c r="T2712" s="28">
        <v>0</v>
      </c>
      <c r="U2712" s="472">
        <v>40458</v>
      </c>
      <c r="V2712" s="474">
        <v>7</v>
      </c>
      <c r="W2712" s="435">
        <v>99</v>
      </c>
      <c r="X2712" s="437" t="str">
        <f t="shared" si="319"/>
        <v>OK</v>
      </c>
      <c r="Y2712" s="437">
        <f t="shared" si="315"/>
        <v>0</v>
      </c>
      <c r="Z2712" s="439" t="str">
        <f t="shared" ref="Z2712:Z2775" si="320">IF(D2712="","",D2712)</f>
        <v>Conforama - 2230</v>
      </c>
      <c r="AA2712" s="481">
        <v>40462</v>
      </c>
      <c r="AC2712" s="148">
        <f t="shared" si="316"/>
        <v>5</v>
      </c>
      <c r="AD2712" s="438" t="str">
        <f t="shared" si="318"/>
        <v>OK</v>
      </c>
      <c r="AF2712" s="435" t="e">
        <f>IF(#REF!="","",AA2712-#REF!)</f>
        <v>#REF!</v>
      </c>
      <c r="AJ2712" s="544"/>
    </row>
    <row r="2713" spans="1:36" x14ac:dyDescent="0.2">
      <c r="A2713" s="511" t="s">
        <v>115</v>
      </c>
      <c r="B2713" s="435">
        <v>8</v>
      </c>
      <c r="C2713" s="436">
        <v>5</v>
      </c>
      <c r="D2713" s="435" t="s">
        <v>75</v>
      </c>
      <c r="E2713" s="472">
        <v>40457</v>
      </c>
      <c r="G2713" s="474">
        <v>8</v>
      </c>
      <c r="H2713" s="435">
        <v>5</v>
      </c>
      <c r="I2713" s="435">
        <v>5</v>
      </c>
      <c r="J2713" s="435">
        <v>5</v>
      </c>
      <c r="K2713" s="435">
        <v>0</v>
      </c>
      <c r="L2713" s="472">
        <v>40458</v>
      </c>
      <c r="N2713" s="474">
        <v>8</v>
      </c>
      <c r="O2713" s="435">
        <v>5</v>
      </c>
      <c r="P2713" s="435">
        <v>5</v>
      </c>
      <c r="Q2713" s="435">
        <v>0</v>
      </c>
      <c r="R2713" s="435">
        <v>5</v>
      </c>
      <c r="S2713" s="28">
        <v>0</v>
      </c>
      <c r="T2713" s="28">
        <v>0</v>
      </c>
      <c r="U2713" s="472">
        <v>40458</v>
      </c>
      <c r="V2713" s="474">
        <v>8</v>
      </c>
      <c r="W2713" s="435">
        <v>5</v>
      </c>
      <c r="X2713" s="437" t="str">
        <f t="shared" si="319"/>
        <v>OK</v>
      </c>
      <c r="Y2713" s="437">
        <f t="shared" si="315"/>
        <v>0</v>
      </c>
      <c r="Z2713" s="439" t="str">
        <f t="shared" si="320"/>
        <v>Euronics - 2231</v>
      </c>
      <c r="AA2713" s="481">
        <v>40462</v>
      </c>
      <c r="AC2713" s="148">
        <f t="shared" si="316"/>
        <v>5</v>
      </c>
      <c r="AD2713" s="438" t="str">
        <f t="shared" si="318"/>
        <v>OK</v>
      </c>
      <c r="AF2713" s="435" t="e">
        <f>IF(#REF!="","",AA2713-#REF!)</f>
        <v>#REF!</v>
      </c>
      <c r="AJ2713" s="499"/>
    </row>
    <row r="2714" spans="1:36" x14ac:dyDescent="0.2">
      <c r="A2714" s="511" t="s">
        <v>115</v>
      </c>
      <c r="B2714" s="435">
        <v>9</v>
      </c>
      <c r="C2714" s="436">
        <v>4</v>
      </c>
      <c r="D2714" s="435" t="s">
        <v>76</v>
      </c>
      <c r="E2714" s="472">
        <v>40457</v>
      </c>
      <c r="G2714" s="474">
        <v>9</v>
      </c>
      <c r="H2714" s="435">
        <v>4</v>
      </c>
      <c r="I2714" s="435">
        <v>4</v>
      </c>
      <c r="J2714" s="435">
        <v>4</v>
      </c>
      <c r="K2714" s="435">
        <v>0</v>
      </c>
      <c r="L2714" s="472">
        <v>40458</v>
      </c>
      <c r="N2714" s="474">
        <v>9</v>
      </c>
      <c r="O2714" s="435">
        <v>4</v>
      </c>
      <c r="P2714" s="435">
        <v>4</v>
      </c>
      <c r="Q2714" s="435">
        <v>0</v>
      </c>
      <c r="R2714" s="435">
        <v>4</v>
      </c>
      <c r="S2714" s="28">
        <v>0</v>
      </c>
      <c r="T2714" s="28">
        <v>0</v>
      </c>
      <c r="U2714" s="472">
        <v>40458</v>
      </c>
      <c r="V2714" s="474">
        <v>9</v>
      </c>
      <c r="W2714" s="435">
        <v>4</v>
      </c>
      <c r="X2714" s="437" t="str">
        <f t="shared" si="319"/>
        <v>OK</v>
      </c>
      <c r="Y2714" s="437">
        <f t="shared" ref="Y2714:Y2777" si="321">IF(W2714="","",+C2714-W2714)</f>
        <v>0</v>
      </c>
      <c r="Z2714" s="439" t="str">
        <f t="shared" si="320"/>
        <v>Tien 21 - 2232</v>
      </c>
      <c r="AA2714" s="481">
        <v>40462</v>
      </c>
      <c r="AC2714" s="148">
        <f t="shared" si="316"/>
        <v>5</v>
      </c>
      <c r="AD2714" s="438" t="str">
        <f t="shared" si="318"/>
        <v>OK</v>
      </c>
      <c r="AF2714" s="435" t="e">
        <f>IF(#REF!="","",AA2714-#REF!)</f>
        <v>#REF!</v>
      </c>
    </row>
    <row r="2715" spans="1:36" x14ac:dyDescent="0.2">
      <c r="A2715" s="511" t="s">
        <v>115</v>
      </c>
      <c r="B2715" s="435">
        <v>10</v>
      </c>
      <c r="C2715" s="436">
        <v>3</v>
      </c>
      <c r="D2715" s="435" t="s">
        <v>77</v>
      </c>
      <c r="E2715" s="472">
        <v>40457</v>
      </c>
      <c r="G2715" s="474">
        <v>10</v>
      </c>
      <c r="H2715" s="435">
        <v>3</v>
      </c>
      <c r="I2715" s="435">
        <v>3</v>
      </c>
      <c r="J2715" s="435">
        <v>3</v>
      </c>
      <c r="K2715" s="435">
        <v>0</v>
      </c>
      <c r="L2715" s="472">
        <v>40458</v>
      </c>
      <c r="N2715" s="474">
        <v>10</v>
      </c>
      <c r="O2715" s="435">
        <v>3</v>
      </c>
      <c r="P2715" s="435">
        <v>3</v>
      </c>
      <c r="Q2715" s="435">
        <v>0</v>
      </c>
      <c r="R2715" s="435">
        <v>3</v>
      </c>
      <c r="S2715" s="28">
        <v>0</v>
      </c>
      <c r="T2715" s="28">
        <v>0</v>
      </c>
      <c r="U2715" s="472">
        <v>40458</v>
      </c>
      <c r="V2715" s="474">
        <v>10</v>
      </c>
      <c r="W2715" s="439">
        <v>3</v>
      </c>
      <c r="X2715" s="437" t="str">
        <f t="shared" si="319"/>
        <v>OK</v>
      </c>
      <c r="Y2715" s="437">
        <f t="shared" si="321"/>
        <v>0</v>
      </c>
      <c r="Z2715" s="439" t="str">
        <f t="shared" si="320"/>
        <v>Confort - 2233</v>
      </c>
      <c r="AA2715" s="481">
        <v>40462</v>
      </c>
      <c r="AC2715" s="148">
        <f t="shared" si="316"/>
        <v>5</v>
      </c>
      <c r="AD2715" s="438" t="str">
        <f t="shared" si="318"/>
        <v>OK</v>
      </c>
      <c r="AF2715" s="435" t="e">
        <f>IF(#REF!="","",AA2715-#REF!)</f>
        <v>#REF!</v>
      </c>
    </row>
    <row r="2716" spans="1:36" s="544" customFormat="1" ht="13.5" thickBot="1" x14ac:dyDescent="0.25">
      <c r="A2716" s="540" t="s">
        <v>115</v>
      </c>
      <c r="B2716" s="541">
        <v>11</v>
      </c>
      <c r="C2716" s="542">
        <v>3</v>
      </c>
      <c r="D2716" s="541" t="s">
        <v>112</v>
      </c>
      <c r="E2716" s="543">
        <v>40457</v>
      </c>
      <c r="G2716" s="545">
        <v>11</v>
      </c>
      <c r="H2716" s="541">
        <v>3</v>
      </c>
      <c r="I2716" s="541">
        <v>3</v>
      </c>
      <c r="J2716" s="541">
        <v>3</v>
      </c>
      <c r="K2716" s="541">
        <v>0</v>
      </c>
      <c r="L2716" s="543">
        <v>40458</v>
      </c>
      <c r="N2716" s="545">
        <v>11</v>
      </c>
      <c r="O2716" s="541">
        <v>3</v>
      </c>
      <c r="P2716" s="541">
        <v>3</v>
      </c>
      <c r="Q2716" s="541">
        <v>0</v>
      </c>
      <c r="R2716" s="541">
        <v>3</v>
      </c>
      <c r="S2716" s="544">
        <v>0</v>
      </c>
      <c r="T2716" s="544">
        <v>0</v>
      </c>
      <c r="U2716" s="543">
        <v>40458</v>
      </c>
      <c r="V2716" s="545">
        <v>11</v>
      </c>
      <c r="W2716" s="541">
        <v>3</v>
      </c>
      <c r="X2716" s="547" t="str">
        <f t="shared" si="319"/>
        <v>OK</v>
      </c>
      <c r="Y2716" s="547">
        <f t="shared" si="321"/>
        <v>0</v>
      </c>
      <c r="Z2716" s="541" t="str">
        <f t="shared" si="320"/>
        <v>Credial Mega - 2377</v>
      </c>
      <c r="AA2716" s="548">
        <v>40462</v>
      </c>
      <c r="AB2716" s="549"/>
      <c r="AC2716" s="549">
        <f t="shared" si="316"/>
        <v>5</v>
      </c>
      <c r="AD2716" s="541" t="str">
        <f t="shared" si="318"/>
        <v>OK</v>
      </c>
      <c r="AE2716" s="541"/>
      <c r="AF2716" s="541" t="e">
        <f>IF(#REF!="","",AA2716-#REF!)</f>
        <v>#REF!</v>
      </c>
      <c r="AG2716" s="541"/>
      <c r="AH2716" s="550"/>
      <c r="AJ2716" s="28"/>
    </row>
    <row r="2717" spans="1:36" s="501" customFormat="1" x14ac:dyDescent="0.2">
      <c r="A2717" s="495" t="s">
        <v>115</v>
      </c>
      <c r="B2717" s="496">
        <v>1</v>
      </c>
      <c r="C2717" s="497">
        <v>17</v>
      </c>
      <c r="D2717" s="496" t="s">
        <v>67</v>
      </c>
      <c r="E2717" s="498">
        <v>40458</v>
      </c>
      <c r="F2717" s="499"/>
      <c r="G2717" s="500">
        <v>1</v>
      </c>
      <c r="H2717" s="496">
        <v>17</v>
      </c>
      <c r="I2717" s="496">
        <v>17</v>
      </c>
      <c r="J2717" s="496">
        <v>17</v>
      </c>
      <c r="K2717" s="496">
        <v>0</v>
      </c>
      <c r="L2717" s="498">
        <v>40459</v>
      </c>
      <c r="N2717" s="500">
        <v>1</v>
      </c>
      <c r="O2717" s="496">
        <v>17</v>
      </c>
      <c r="P2717" s="496">
        <v>17</v>
      </c>
      <c r="Q2717" s="496">
        <v>0</v>
      </c>
      <c r="R2717" s="496">
        <v>17</v>
      </c>
      <c r="S2717" s="499">
        <v>0</v>
      </c>
      <c r="T2717" s="499">
        <v>0</v>
      </c>
      <c r="U2717" s="498">
        <v>40459</v>
      </c>
      <c r="V2717" s="500">
        <v>1</v>
      </c>
      <c r="W2717" s="496">
        <v>17</v>
      </c>
      <c r="X2717" s="503" t="str">
        <f t="shared" si="319"/>
        <v>OK</v>
      </c>
      <c r="Y2717" s="503">
        <f t="shared" si="321"/>
        <v>0</v>
      </c>
      <c r="Z2717" s="524" t="str">
        <f t="shared" si="320"/>
        <v>White - 2213</v>
      </c>
      <c r="AA2717" s="504">
        <v>40462</v>
      </c>
      <c r="AB2717" s="505">
        <f>+SUM(W2717:W2722)</f>
        <v>117</v>
      </c>
      <c r="AC2717" s="506">
        <f t="shared" si="316"/>
        <v>4</v>
      </c>
      <c r="AD2717" s="513" t="str">
        <f t="shared" si="318"/>
        <v>OK</v>
      </c>
      <c r="AE2717" s="496"/>
      <c r="AF2717" s="496" t="e">
        <f>IF(#REF!="","",AA2717-#REF!)</f>
        <v>#REF!</v>
      </c>
      <c r="AG2717" s="496"/>
      <c r="AH2717" s="510"/>
      <c r="AI2717" s="499"/>
      <c r="AJ2717" s="28"/>
    </row>
    <row r="2718" spans="1:36" x14ac:dyDescent="0.2">
      <c r="A2718" s="511" t="s">
        <v>115</v>
      </c>
      <c r="B2718" s="435">
        <v>2</v>
      </c>
      <c r="C2718" s="436">
        <v>7</v>
      </c>
      <c r="D2718" s="435" t="s">
        <v>72</v>
      </c>
      <c r="E2718" s="472">
        <v>40458</v>
      </c>
      <c r="G2718" s="474">
        <v>2</v>
      </c>
      <c r="H2718" s="435">
        <v>7</v>
      </c>
      <c r="I2718" s="435">
        <v>7</v>
      </c>
      <c r="J2718" s="435">
        <v>7</v>
      </c>
      <c r="K2718" s="435">
        <v>0</v>
      </c>
      <c r="L2718" s="472">
        <v>40459</v>
      </c>
      <c r="N2718" s="474">
        <v>2</v>
      </c>
      <c r="O2718" s="435">
        <v>7</v>
      </c>
      <c r="P2718" s="435">
        <v>7</v>
      </c>
      <c r="Q2718" s="435">
        <v>0</v>
      </c>
      <c r="R2718" s="435">
        <v>7</v>
      </c>
      <c r="S2718" s="28">
        <v>0</v>
      </c>
      <c r="T2718" s="28">
        <v>0</v>
      </c>
      <c r="U2718" s="472">
        <v>40459</v>
      </c>
      <c r="V2718" s="474">
        <v>2</v>
      </c>
      <c r="W2718" s="435">
        <v>7</v>
      </c>
      <c r="X2718" s="437" t="str">
        <f t="shared" si="319"/>
        <v>OK</v>
      </c>
      <c r="Y2718" s="437">
        <f t="shared" si="321"/>
        <v>0</v>
      </c>
      <c r="Z2718" s="439" t="str">
        <f t="shared" si="320"/>
        <v>Credial - 2227</v>
      </c>
      <c r="AA2718" s="481">
        <v>40462</v>
      </c>
      <c r="AC2718" s="148">
        <f t="shared" si="316"/>
        <v>4</v>
      </c>
      <c r="AD2718" s="438" t="str">
        <f t="shared" si="318"/>
        <v>OK</v>
      </c>
      <c r="AF2718" s="435" t="e">
        <f>IF(#REF!="","",AA2718-#REF!)</f>
        <v>#REF!</v>
      </c>
    </row>
    <row r="2719" spans="1:36" x14ac:dyDescent="0.2">
      <c r="A2719" s="511" t="s">
        <v>115</v>
      </c>
      <c r="B2719" s="435">
        <v>3</v>
      </c>
      <c r="C2719" s="436">
        <v>24</v>
      </c>
      <c r="D2719" s="435" t="s">
        <v>73</v>
      </c>
      <c r="E2719" s="472">
        <v>40458</v>
      </c>
      <c r="G2719" s="474">
        <v>3</v>
      </c>
      <c r="H2719" s="435">
        <v>24</v>
      </c>
      <c r="I2719" s="435">
        <v>24</v>
      </c>
      <c r="J2719" s="435">
        <v>24</v>
      </c>
      <c r="K2719" s="435">
        <v>0</v>
      </c>
      <c r="L2719" s="472">
        <v>40459</v>
      </c>
      <c r="N2719" s="474">
        <v>3</v>
      </c>
      <c r="O2719" s="435">
        <v>24</v>
      </c>
      <c r="P2719" s="435">
        <v>24</v>
      </c>
      <c r="Q2719" s="435">
        <v>0</v>
      </c>
      <c r="R2719" s="435">
        <v>24</v>
      </c>
      <c r="S2719" s="28">
        <v>0</v>
      </c>
      <c r="T2719" s="28">
        <v>0</v>
      </c>
      <c r="U2719" s="472">
        <v>40459</v>
      </c>
      <c r="V2719" s="474">
        <v>3</v>
      </c>
      <c r="W2719" s="435">
        <v>24</v>
      </c>
      <c r="X2719" s="437" t="str">
        <f t="shared" si="319"/>
        <v>OK</v>
      </c>
      <c r="Y2719" s="437">
        <f t="shared" si="321"/>
        <v>0</v>
      </c>
      <c r="Z2719" s="439" t="str">
        <f t="shared" si="320"/>
        <v>Ikea - 2228</v>
      </c>
      <c r="AA2719" s="481">
        <v>40462</v>
      </c>
      <c r="AC2719" s="148">
        <f t="shared" ref="AC2719:AC2782" si="322">DAYS360(E2719,AA2719)</f>
        <v>4</v>
      </c>
      <c r="AD2719" s="438" t="str">
        <f t="shared" si="318"/>
        <v>OK</v>
      </c>
      <c r="AF2719" s="435" t="e">
        <f>IF(#REF!="","",AA2719-#REF!)</f>
        <v>#REF!</v>
      </c>
    </row>
    <row r="2720" spans="1:36" x14ac:dyDescent="0.2">
      <c r="A2720" s="511" t="s">
        <v>115</v>
      </c>
      <c r="B2720" s="435">
        <v>4</v>
      </c>
      <c r="C2720" s="436">
        <v>1</v>
      </c>
      <c r="D2720" s="435" t="s">
        <v>79</v>
      </c>
      <c r="E2720" s="472">
        <v>40458</v>
      </c>
      <c r="G2720" s="474">
        <v>4</v>
      </c>
      <c r="H2720" s="435">
        <v>1</v>
      </c>
      <c r="I2720" s="435">
        <v>1</v>
      </c>
      <c r="J2720" s="435">
        <v>1</v>
      </c>
      <c r="K2720" s="435">
        <v>0</v>
      </c>
      <c r="L2720" s="472">
        <v>40459</v>
      </c>
      <c r="N2720" s="474">
        <v>4</v>
      </c>
      <c r="O2720" s="435">
        <v>1</v>
      </c>
      <c r="P2720" s="435">
        <v>1</v>
      </c>
      <c r="Q2720" s="435">
        <v>0</v>
      </c>
      <c r="R2720" s="435">
        <v>1</v>
      </c>
      <c r="S2720" s="28">
        <v>0</v>
      </c>
      <c r="T2720" s="28">
        <v>0</v>
      </c>
      <c r="U2720" s="472">
        <v>40459</v>
      </c>
      <c r="V2720" s="474">
        <v>4</v>
      </c>
      <c r="W2720" s="435">
        <v>1</v>
      </c>
      <c r="X2720" s="437" t="str">
        <f t="shared" si="319"/>
        <v>OK</v>
      </c>
      <c r="Y2720" s="437">
        <f t="shared" si="321"/>
        <v>0</v>
      </c>
      <c r="Z2720" s="439" t="str">
        <f t="shared" si="320"/>
        <v>Moviflor - 2229</v>
      </c>
      <c r="AA2720" s="481">
        <v>40462</v>
      </c>
      <c r="AC2720" s="148">
        <f t="shared" si="322"/>
        <v>4</v>
      </c>
      <c r="AD2720" s="438" t="str">
        <f t="shared" si="318"/>
        <v>OK</v>
      </c>
      <c r="AF2720" s="435" t="e">
        <f>IF(#REF!="","",AA2720-#REF!)</f>
        <v>#REF!</v>
      </c>
    </row>
    <row r="2721" spans="1:36" x14ac:dyDescent="0.2">
      <c r="A2721" s="511" t="s">
        <v>115</v>
      </c>
      <c r="B2721" s="435">
        <v>5</v>
      </c>
      <c r="C2721" s="436">
        <v>67</v>
      </c>
      <c r="D2721" s="435" t="s">
        <v>74</v>
      </c>
      <c r="E2721" s="472">
        <v>40458</v>
      </c>
      <c r="G2721" s="474">
        <v>5</v>
      </c>
      <c r="H2721" s="435">
        <v>67</v>
      </c>
      <c r="I2721" s="435">
        <v>67</v>
      </c>
      <c r="J2721" s="435">
        <v>67</v>
      </c>
      <c r="K2721" s="435">
        <v>0</v>
      </c>
      <c r="L2721" s="472">
        <v>40459</v>
      </c>
      <c r="N2721" s="474">
        <v>5</v>
      </c>
      <c r="O2721" s="435">
        <v>67</v>
      </c>
      <c r="P2721" s="435">
        <v>67</v>
      </c>
      <c r="Q2721" s="435">
        <v>0</v>
      </c>
      <c r="R2721" s="435">
        <v>67</v>
      </c>
      <c r="S2721" s="28">
        <v>0</v>
      </c>
      <c r="T2721" s="28">
        <v>0</v>
      </c>
      <c r="U2721" s="472">
        <v>40459</v>
      </c>
      <c r="V2721" s="474">
        <v>5</v>
      </c>
      <c r="W2721" s="435">
        <v>67</v>
      </c>
      <c r="X2721" s="437" t="str">
        <f t="shared" si="319"/>
        <v>OK</v>
      </c>
      <c r="Y2721" s="437">
        <f t="shared" si="321"/>
        <v>0</v>
      </c>
      <c r="Z2721" s="439" t="str">
        <f t="shared" si="320"/>
        <v>Conforama - 2230</v>
      </c>
      <c r="AA2721" s="481">
        <v>40462</v>
      </c>
      <c r="AC2721" s="148">
        <f t="shared" si="322"/>
        <v>4</v>
      </c>
      <c r="AD2721" s="438" t="str">
        <f t="shared" si="318"/>
        <v>OK</v>
      </c>
      <c r="AF2721" s="435" t="e">
        <f>IF(#REF!="","",AA2721-#REF!)</f>
        <v>#REF!</v>
      </c>
    </row>
    <row r="2722" spans="1:36" s="533" customFormat="1" ht="13.5" thickBot="1" x14ac:dyDescent="0.25">
      <c r="A2722" s="530" t="s">
        <v>115</v>
      </c>
      <c r="B2722" s="493">
        <v>6</v>
      </c>
      <c r="C2722" s="531">
        <v>1</v>
      </c>
      <c r="D2722" s="493" t="s">
        <v>75</v>
      </c>
      <c r="E2722" s="532">
        <v>40458</v>
      </c>
      <c r="G2722" s="534">
        <v>6</v>
      </c>
      <c r="H2722" s="493">
        <v>1</v>
      </c>
      <c r="I2722" s="493">
        <v>1</v>
      </c>
      <c r="J2722" s="493">
        <v>1</v>
      </c>
      <c r="K2722" s="493">
        <v>0</v>
      </c>
      <c r="L2722" s="532">
        <v>40459</v>
      </c>
      <c r="N2722" s="534">
        <v>6</v>
      </c>
      <c r="O2722" s="493">
        <v>1</v>
      </c>
      <c r="P2722" s="493">
        <v>1</v>
      </c>
      <c r="Q2722" s="493">
        <v>0</v>
      </c>
      <c r="R2722" s="493">
        <v>1</v>
      </c>
      <c r="S2722" s="533">
        <v>0</v>
      </c>
      <c r="T2722" s="533">
        <v>0</v>
      </c>
      <c r="U2722" s="532">
        <v>40459</v>
      </c>
      <c r="V2722" s="534">
        <v>6</v>
      </c>
      <c r="W2722" s="493">
        <v>1</v>
      </c>
      <c r="X2722" s="536" t="str">
        <f t="shared" si="319"/>
        <v>OK</v>
      </c>
      <c r="Y2722" s="536">
        <f t="shared" si="321"/>
        <v>0</v>
      </c>
      <c r="Z2722" s="493" t="str">
        <f t="shared" si="320"/>
        <v>Euronics - 2231</v>
      </c>
      <c r="AA2722" s="537">
        <v>40462</v>
      </c>
      <c r="AB2722" s="538"/>
      <c r="AC2722" s="538">
        <f t="shared" si="322"/>
        <v>4</v>
      </c>
      <c r="AD2722" s="493" t="str">
        <f t="shared" si="318"/>
        <v>OK</v>
      </c>
      <c r="AE2722" s="493"/>
      <c r="AF2722" s="493" t="e">
        <f>IF(#REF!="","",AA2722-#REF!)</f>
        <v>#REF!</v>
      </c>
      <c r="AG2722" s="493"/>
      <c r="AH2722" s="539"/>
      <c r="AJ2722" s="28"/>
    </row>
    <row r="2723" spans="1:36" s="501" customFormat="1" ht="13.5" thickBot="1" x14ac:dyDescent="0.25">
      <c r="A2723" s="495" t="s">
        <v>115</v>
      </c>
      <c r="B2723" s="496">
        <v>1</v>
      </c>
      <c r="C2723" s="497">
        <v>5</v>
      </c>
      <c r="D2723" s="496" t="s">
        <v>67</v>
      </c>
      <c r="E2723" s="498">
        <v>40459</v>
      </c>
      <c r="F2723" s="499"/>
      <c r="G2723" s="500">
        <v>1</v>
      </c>
      <c r="H2723" s="496">
        <v>5</v>
      </c>
      <c r="I2723" s="496">
        <v>5</v>
      </c>
      <c r="J2723" s="496">
        <v>5</v>
      </c>
      <c r="K2723" s="496">
        <v>0</v>
      </c>
      <c r="L2723" s="498">
        <v>40460</v>
      </c>
      <c r="N2723" s="500">
        <v>1</v>
      </c>
      <c r="O2723" s="496">
        <v>5</v>
      </c>
      <c r="P2723" s="496">
        <v>5</v>
      </c>
      <c r="Q2723" s="496">
        <v>0</v>
      </c>
      <c r="R2723" s="496">
        <v>5</v>
      </c>
      <c r="S2723" s="499">
        <v>0</v>
      </c>
      <c r="T2723" s="499">
        <v>0</v>
      </c>
      <c r="U2723" s="498">
        <v>40460</v>
      </c>
      <c r="V2723" s="502">
        <v>1</v>
      </c>
      <c r="W2723" s="496">
        <v>5</v>
      </c>
      <c r="X2723" s="503" t="str">
        <f t="shared" si="319"/>
        <v>OK</v>
      </c>
      <c r="Y2723" s="503">
        <f t="shared" si="321"/>
        <v>0</v>
      </c>
      <c r="Z2723" s="524" t="str">
        <f t="shared" si="320"/>
        <v>White - 2213</v>
      </c>
      <c r="AA2723" s="504">
        <v>40464</v>
      </c>
      <c r="AB2723" s="505">
        <f>+SUM(W2723:W2730)</f>
        <v>127</v>
      </c>
      <c r="AC2723" s="506">
        <f t="shared" si="322"/>
        <v>5</v>
      </c>
      <c r="AD2723" s="513" t="str">
        <f t="shared" si="318"/>
        <v>OK</v>
      </c>
      <c r="AE2723" s="496"/>
      <c r="AF2723" s="496" t="e">
        <f>IF(#REF!="","",AA2723-#REF!)</f>
        <v>#REF!</v>
      </c>
      <c r="AG2723" s="496"/>
      <c r="AH2723" s="510"/>
      <c r="AI2723" s="499"/>
      <c r="AJ2723" s="544"/>
    </row>
    <row r="2724" spans="1:36" x14ac:dyDescent="0.2">
      <c r="A2724" s="511" t="s">
        <v>115</v>
      </c>
      <c r="B2724" s="435">
        <v>2</v>
      </c>
      <c r="C2724" s="436">
        <v>2</v>
      </c>
      <c r="D2724" s="435" t="s">
        <v>69</v>
      </c>
      <c r="E2724" s="472">
        <v>40459</v>
      </c>
      <c r="G2724" s="474">
        <v>2</v>
      </c>
      <c r="H2724" s="435">
        <v>2</v>
      </c>
      <c r="I2724" s="435">
        <v>2</v>
      </c>
      <c r="J2724" s="435">
        <v>2</v>
      </c>
      <c r="K2724" s="435">
        <v>0</v>
      </c>
      <c r="L2724" s="472">
        <v>40460</v>
      </c>
      <c r="N2724" s="474">
        <v>2</v>
      </c>
      <c r="O2724" s="435">
        <v>2</v>
      </c>
      <c r="P2724" s="435">
        <v>2</v>
      </c>
      <c r="Q2724" s="435">
        <v>0</v>
      </c>
      <c r="R2724" s="435">
        <v>2</v>
      </c>
      <c r="S2724" s="28">
        <v>0</v>
      </c>
      <c r="T2724" s="28">
        <v>0</v>
      </c>
      <c r="U2724" s="472">
        <v>40460</v>
      </c>
      <c r="V2724" s="480">
        <v>2</v>
      </c>
      <c r="W2724" s="435">
        <v>2</v>
      </c>
      <c r="X2724" s="437" t="str">
        <f t="shared" si="319"/>
        <v>OK</v>
      </c>
      <c r="Y2724" s="437">
        <f t="shared" si="321"/>
        <v>0</v>
      </c>
      <c r="Z2724" s="439" t="str">
        <f t="shared" si="320"/>
        <v>Black - 2215</v>
      </c>
      <c r="AA2724" s="481">
        <v>40463</v>
      </c>
      <c r="AC2724" s="148">
        <f t="shared" si="322"/>
        <v>4</v>
      </c>
      <c r="AD2724" s="438" t="str">
        <f t="shared" ref="AD2724:AD2751" si="323">IF(AA2724&gt;0,"OK","Pendente")</f>
        <v>OK</v>
      </c>
      <c r="AF2724" s="435" t="e">
        <f>IF(#REF!="","",AA2724-#REF!)</f>
        <v>#REF!</v>
      </c>
      <c r="AJ2724" s="499"/>
    </row>
    <row r="2725" spans="1:36" x14ac:dyDescent="0.2">
      <c r="A2725" s="511" t="s">
        <v>115</v>
      </c>
      <c r="B2725" s="435">
        <v>3</v>
      </c>
      <c r="C2725" s="436">
        <v>3</v>
      </c>
      <c r="D2725" s="435" t="s">
        <v>72</v>
      </c>
      <c r="E2725" s="472">
        <v>40459</v>
      </c>
      <c r="G2725" s="474">
        <v>3</v>
      </c>
      <c r="H2725" s="435">
        <v>3</v>
      </c>
      <c r="I2725" s="435">
        <v>3</v>
      </c>
      <c r="J2725" s="435">
        <v>3</v>
      </c>
      <c r="K2725" s="435">
        <v>0</v>
      </c>
      <c r="L2725" s="472">
        <v>40460</v>
      </c>
      <c r="N2725" s="474">
        <v>3</v>
      </c>
      <c r="O2725" s="435">
        <v>3</v>
      </c>
      <c r="P2725" s="435">
        <v>3</v>
      </c>
      <c r="Q2725" s="435">
        <v>0</v>
      </c>
      <c r="R2725" s="435">
        <v>3</v>
      </c>
      <c r="S2725" s="28">
        <v>0</v>
      </c>
      <c r="T2725" s="28">
        <v>0</v>
      </c>
      <c r="U2725" s="472">
        <v>40460</v>
      </c>
      <c r="V2725" s="480">
        <v>3</v>
      </c>
      <c r="W2725" s="435">
        <v>3</v>
      </c>
      <c r="X2725" s="437" t="str">
        <f t="shared" si="319"/>
        <v>OK</v>
      </c>
      <c r="Y2725" s="437">
        <f t="shared" si="321"/>
        <v>0</v>
      </c>
      <c r="Z2725" s="439" t="str">
        <f t="shared" si="320"/>
        <v>Credial - 2227</v>
      </c>
      <c r="AA2725" s="481">
        <v>40463</v>
      </c>
      <c r="AC2725" s="148">
        <f t="shared" si="322"/>
        <v>4</v>
      </c>
      <c r="AD2725" s="438" t="str">
        <f t="shared" si="323"/>
        <v>OK</v>
      </c>
      <c r="AF2725" s="435" t="e">
        <f>IF(#REF!="","",AA2725-#REF!)</f>
        <v>#REF!</v>
      </c>
    </row>
    <row r="2726" spans="1:36" x14ac:dyDescent="0.2">
      <c r="A2726" s="511" t="s">
        <v>115</v>
      </c>
      <c r="B2726" s="435">
        <v>4</v>
      </c>
      <c r="C2726" s="436">
        <v>49</v>
      </c>
      <c r="D2726" s="435" t="s">
        <v>73</v>
      </c>
      <c r="E2726" s="472">
        <v>40459</v>
      </c>
      <c r="G2726" s="474">
        <v>4</v>
      </c>
      <c r="H2726" s="435">
        <v>49</v>
      </c>
      <c r="I2726" s="435">
        <v>49</v>
      </c>
      <c r="J2726" s="435">
        <v>49</v>
      </c>
      <c r="K2726" s="435">
        <v>0</v>
      </c>
      <c r="L2726" s="472">
        <v>40460</v>
      </c>
      <c r="N2726" s="474">
        <v>4</v>
      </c>
      <c r="O2726" s="435">
        <v>49</v>
      </c>
      <c r="P2726" s="435">
        <v>49</v>
      </c>
      <c r="Q2726" s="435">
        <v>0</v>
      </c>
      <c r="R2726" s="435">
        <v>49</v>
      </c>
      <c r="S2726" s="28">
        <v>0</v>
      </c>
      <c r="T2726" s="28">
        <v>0</v>
      </c>
      <c r="U2726" s="472">
        <v>40460</v>
      </c>
      <c r="V2726" s="480">
        <v>4</v>
      </c>
      <c r="W2726" s="435">
        <v>49</v>
      </c>
      <c r="X2726" s="437" t="str">
        <f t="shared" si="319"/>
        <v>OK</v>
      </c>
      <c r="Y2726" s="437">
        <f t="shared" si="321"/>
        <v>0</v>
      </c>
      <c r="Z2726" s="439" t="str">
        <f t="shared" si="320"/>
        <v>Ikea - 2228</v>
      </c>
      <c r="AA2726" s="481">
        <v>40463</v>
      </c>
      <c r="AC2726" s="148">
        <f t="shared" si="322"/>
        <v>4</v>
      </c>
      <c r="AD2726" s="438" t="str">
        <f t="shared" si="323"/>
        <v>OK</v>
      </c>
      <c r="AF2726" s="435" t="e">
        <f>IF(#REF!="","",AA2726-#REF!)</f>
        <v>#REF!</v>
      </c>
    </row>
    <row r="2727" spans="1:36" x14ac:dyDescent="0.2">
      <c r="A2727" s="511" t="s">
        <v>115</v>
      </c>
      <c r="B2727" s="435">
        <v>5</v>
      </c>
      <c r="C2727" s="436">
        <v>1</v>
      </c>
      <c r="D2727" s="435" t="s">
        <v>79</v>
      </c>
      <c r="E2727" s="472">
        <v>40459</v>
      </c>
      <c r="G2727" s="474">
        <v>5</v>
      </c>
      <c r="H2727" s="435">
        <v>1</v>
      </c>
      <c r="I2727" s="435">
        <v>1</v>
      </c>
      <c r="J2727" s="435">
        <v>1</v>
      </c>
      <c r="K2727" s="435">
        <v>0</v>
      </c>
      <c r="L2727" s="472">
        <v>40460</v>
      </c>
      <c r="N2727" s="474">
        <v>5</v>
      </c>
      <c r="O2727" s="435">
        <v>1</v>
      </c>
      <c r="P2727" s="435">
        <v>1</v>
      </c>
      <c r="Q2727" s="435">
        <v>0</v>
      </c>
      <c r="R2727" s="435">
        <v>1</v>
      </c>
      <c r="S2727" s="28">
        <v>0</v>
      </c>
      <c r="T2727" s="28">
        <v>0</v>
      </c>
      <c r="U2727" s="472">
        <v>40460</v>
      </c>
      <c r="V2727" s="480">
        <v>5</v>
      </c>
      <c r="W2727" s="435">
        <v>1</v>
      </c>
      <c r="X2727" s="437" t="str">
        <f t="shared" si="319"/>
        <v>OK</v>
      </c>
      <c r="Y2727" s="437">
        <f t="shared" si="321"/>
        <v>0</v>
      </c>
      <c r="Z2727" s="439" t="str">
        <f t="shared" si="320"/>
        <v>Moviflor - 2229</v>
      </c>
      <c r="AA2727" s="481">
        <v>40463</v>
      </c>
      <c r="AC2727" s="148">
        <f t="shared" si="322"/>
        <v>4</v>
      </c>
      <c r="AD2727" s="438" t="str">
        <f t="shared" si="323"/>
        <v>OK</v>
      </c>
      <c r="AF2727" s="435" t="e">
        <f>IF(#REF!="","",AA2727-#REF!)</f>
        <v>#REF!</v>
      </c>
    </row>
    <row r="2728" spans="1:36" x14ac:dyDescent="0.2">
      <c r="A2728" s="511" t="s">
        <v>115</v>
      </c>
      <c r="B2728" s="435">
        <v>6</v>
      </c>
      <c r="C2728" s="436">
        <v>61</v>
      </c>
      <c r="D2728" s="435" t="s">
        <v>74</v>
      </c>
      <c r="E2728" s="472">
        <v>40459</v>
      </c>
      <c r="G2728" s="474">
        <v>6</v>
      </c>
      <c r="H2728" s="435">
        <v>61</v>
      </c>
      <c r="I2728" s="435">
        <v>61</v>
      </c>
      <c r="J2728" s="435">
        <v>61</v>
      </c>
      <c r="K2728" s="435">
        <v>0</v>
      </c>
      <c r="L2728" s="472">
        <v>40460</v>
      </c>
      <c r="N2728" s="474">
        <v>6</v>
      </c>
      <c r="O2728" s="435">
        <v>61</v>
      </c>
      <c r="P2728" s="435">
        <v>61</v>
      </c>
      <c r="Q2728" s="435">
        <v>0</v>
      </c>
      <c r="R2728" s="435">
        <v>61</v>
      </c>
      <c r="S2728" s="28">
        <v>0</v>
      </c>
      <c r="T2728" s="28">
        <v>0</v>
      </c>
      <c r="U2728" s="472">
        <v>40460</v>
      </c>
      <c r="V2728" s="480">
        <v>6</v>
      </c>
      <c r="W2728" s="435">
        <v>61</v>
      </c>
      <c r="X2728" s="437" t="str">
        <f t="shared" si="319"/>
        <v>OK</v>
      </c>
      <c r="Y2728" s="437">
        <f t="shared" si="321"/>
        <v>0</v>
      </c>
      <c r="Z2728" s="439" t="str">
        <f t="shared" si="320"/>
        <v>Conforama - 2230</v>
      </c>
      <c r="AA2728" s="481">
        <v>40463</v>
      </c>
      <c r="AC2728" s="148">
        <f t="shared" si="322"/>
        <v>4</v>
      </c>
      <c r="AD2728" s="438" t="str">
        <f t="shared" si="323"/>
        <v>OK</v>
      </c>
      <c r="AF2728" s="435" t="e">
        <f>IF(#REF!="","",AA2728-#REF!)</f>
        <v>#REF!</v>
      </c>
    </row>
    <row r="2729" spans="1:36" ht="13.5" thickBot="1" x14ac:dyDescent="0.25">
      <c r="A2729" s="511" t="s">
        <v>115</v>
      </c>
      <c r="B2729" s="435">
        <v>7</v>
      </c>
      <c r="C2729" s="436">
        <v>4</v>
      </c>
      <c r="D2729" s="435" t="s">
        <v>75</v>
      </c>
      <c r="E2729" s="472">
        <v>40459</v>
      </c>
      <c r="G2729" s="474">
        <v>7</v>
      </c>
      <c r="H2729" s="435">
        <v>4</v>
      </c>
      <c r="I2729" s="435">
        <v>4</v>
      </c>
      <c r="J2729" s="435">
        <v>4</v>
      </c>
      <c r="K2729" s="435">
        <v>0</v>
      </c>
      <c r="L2729" s="472">
        <v>40460</v>
      </c>
      <c r="N2729" s="474">
        <v>7</v>
      </c>
      <c r="O2729" s="435">
        <v>4</v>
      </c>
      <c r="P2729" s="435">
        <v>4</v>
      </c>
      <c r="Q2729" s="435">
        <v>0</v>
      </c>
      <c r="R2729" s="435">
        <v>4</v>
      </c>
      <c r="S2729" s="28">
        <v>0</v>
      </c>
      <c r="T2729" s="28">
        <v>0</v>
      </c>
      <c r="U2729" s="472">
        <v>40460</v>
      </c>
      <c r="V2729" s="480">
        <v>7</v>
      </c>
      <c r="W2729" s="435">
        <v>4</v>
      </c>
      <c r="X2729" s="437" t="str">
        <f t="shared" si="319"/>
        <v>OK</v>
      </c>
      <c r="Y2729" s="437">
        <f t="shared" si="321"/>
        <v>0</v>
      </c>
      <c r="Z2729" s="439" t="str">
        <f t="shared" si="320"/>
        <v>Euronics - 2231</v>
      </c>
      <c r="AA2729" s="481">
        <v>40463</v>
      </c>
      <c r="AC2729" s="148">
        <f t="shared" si="322"/>
        <v>4</v>
      </c>
      <c r="AD2729" s="438" t="str">
        <f t="shared" si="323"/>
        <v>OK</v>
      </c>
      <c r="AF2729" s="435" t="e">
        <f>IF(#REF!="","",AA2729-#REF!)</f>
        <v>#REF!</v>
      </c>
      <c r="AJ2729" s="533"/>
    </row>
    <row r="2730" spans="1:36" s="544" customFormat="1" ht="13.5" thickBot="1" x14ac:dyDescent="0.25">
      <c r="A2730" s="540" t="s">
        <v>115</v>
      </c>
      <c r="B2730" s="541">
        <v>8</v>
      </c>
      <c r="C2730" s="542">
        <v>2</v>
      </c>
      <c r="D2730" s="541" t="s">
        <v>77</v>
      </c>
      <c r="E2730" s="543">
        <v>40459</v>
      </c>
      <c r="G2730" s="545">
        <v>8</v>
      </c>
      <c r="H2730" s="541">
        <v>2</v>
      </c>
      <c r="I2730" s="541">
        <v>2</v>
      </c>
      <c r="J2730" s="541">
        <v>2</v>
      </c>
      <c r="K2730" s="541">
        <v>0</v>
      </c>
      <c r="L2730" s="543">
        <v>40460</v>
      </c>
      <c r="N2730" s="545">
        <v>8</v>
      </c>
      <c r="O2730" s="541">
        <v>2</v>
      </c>
      <c r="P2730" s="541">
        <v>2</v>
      </c>
      <c r="Q2730" s="541">
        <v>0</v>
      </c>
      <c r="R2730" s="541">
        <v>2</v>
      </c>
      <c r="S2730" s="544">
        <v>0</v>
      </c>
      <c r="T2730" s="544">
        <v>0</v>
      </c>
      <c r="U2730" s="543">
        <v>40460</v>
      </c>
      <c r="V2730" s="546">
        <v>8</v>
      </c>
      <c r="W2730" s="541">
        <v>2</v>
      </c>
      <c r="X2730" s="547" t="str">
        <f t="shared" si="319"/>
        <v>OK</v>
      </c>
      <c r="Y2730" s="547">
        <f t="shared" si="321"/>
        <v>0</v>
      </c>
      <c r="Z2730" s="541" t="str">
        <f t="shared" si="320"/>
        <v>Confort - 2233</v>
      </c>
      <c r="AA2730" s="548">
        <v>40463</v>
      </c>
      <c r="AB2730" s="549"/>
      <c r="AC2730" s="549">
        <f t="shared" si="322"/>
        <v>4</v>
      </c>
      <c r="AD2730" s="541" t="str">
        <f t="shared" si="323"/>
        <v>OK</v>
      </c>
      <c r="AE2730" s="541"/>
      <c r="AF2730" s="541" t="e">
        <f>IF(#REF!="","",AA2730-#REF!)</f>
        <v>#REF!</v>
      </c>
      <c r="AG2730" s="541"/>
      <c r="AH2730" s="550"/>
      <c r="AJ2730" s="499"/>
    </row>
    <row r="2731" spans="1:36" s="501" customFormat="1" x14ac:dyDescent="0.2">
      <c r="A2731" s="495" t="s">
        <v>115</v>
      </c>
      <c r="B2731" s="496">
        <v>1</v>
      </c>
      <c r="C2731" s="497">
        <v>24</v>
      </c>
      <c r="D2731" s="496" t="s">
        <v>67</v>
      </c>
      <c r="E2731" s="498">
        <v>40466</v>
      </c>
      <c r="F2731" s="499"/>
      <c r="G2731" s="500">
        <v>1</v>
      </c>
      <c r="H2731" s="496">
        <v>24</v>
      </c>
      <c r="I2731" s="496">
        <v>24</v>
      </c>
      <c r="J2731" s="496">
        <v>24</v>
      </c>
      <c r="K2731" s="496">
        <v>0</v>
      </c>
      <c r="L2731" s="498">
        <v>40467</v>
      </c>
      <c r="N2731" s="500">
        <v>1</v>
      </c>
      <c r="O2731" s="496">
        <v>24</v>
      </c>
      <c r="P2731" s="496">
        <v>24</v>
      </c>
      <c r="Q2731" s="496">
        <v>0</v>
      </c>
      <c r="R2731" s="496">
        <v>24</v>
      </c>
      <c r="S2731" s="499">
        <v>0</v>
      </c>
      <c r="T2731" s="499">
        <v>0</v>
      </c>
      <c r="U2731" s="498">
        <v>40466</v>
      </c>
      <c r="V2731" s="502">
        <v>1</v>
      </c>
      <c r="W2731" s="496">
        <v>24</v>
      </c>
      <c r="X2731" s="503" t="str">
        <f t="shared" si="319"/>
        <v>OK</v>
      </c>
      <c r="Y2731" s="503">
        <f t="shared" si="321"/>
        <v>0</v>
      </c>
      <c r="Z2731" s="524" t="str">
        <f t="shared" si="320"/>
        <v>White - 2213</v>
      </c>
      <c r="AA2731" s="504">
        <v>40470</v>
      </c>
      <c r="AB2731" s="505">
        <f>+SUM(W2731:W2740)</f>
        <v>666</v>
      </c>
      <c r="AC2731" s="506">
        <f t="shared" si="322"/>
        <v>4</v>
      </c>
      <c r="AD2731" s="513" t="str">
        <f t="shared" si="323"/>
        <v>OK</v>
      </c>
      <c r="AE2731" s="496"/>
      <c r="AF2731" s="496" t="e">
        <f>IF(#REF!="","",AA2731-#REF!)</f>
        <v>#REF!</v>
      </c>
      <c r="AG2731" s="496"/>
      <c r="AH2731" s="510"/>
      <c r="AI2731" s="499"/>
      <c r="AJ2731" s="28"/>
    </row>
    <row r="2732" spans="1:36" x14ac:dyDescent="0.2">
      <c r="A2732" s="511" t="s">
        <v>115</v>
      </c>
      <c r="B2732" s="435">
        <v>2</v>
      </c>
      <c r="C2732" s="436">
        <v>5</v>
      </c>
      <c r="D2732" s="435" t="s">
        <v>68</v>
      </c>
      <c r="E2732" s="472">
        <v>40466</v>
      </c>
      <c r="G2732" s="474">
        <v>2</v>
      </c>
      <c r="H2732" s="435">
        <v>5</v>
      </c>
      <c r="I2732" s="435">
        <v>5</v>
      </c>
      <c r="J2732" s="435">
        <v>5</v>
      </c>
      <c r="K2732" s="435">
        <v>0</v>
      </c>
      <c r="L2732" s="472">
        <v>40467</v>
      </c>
      <c r="N2732" s="474">
        <v>2</v>
      </c>
      <c r="O2732" s="435">
        <v>5</v>
      </c>
      <c r="P2732" s="435">
        <v>5</v>
      </c>
      <c r="Q2732" s="435">
        <v>0</v>
      </c>
      <c r="R2732" s="435">
        <v>5</v>
      </c>
      <c r="S2732" s="28">
        <v>0</v>
      </c>
      <c r="T2732" s="28">
        <v>0</v>
      </c>
      <c r="U2732" s="472">
        <v>40466</v>
      </c>
      <c r="V2732" s="480">
        <v>2</v>
      </c>
      <c r="W2732" s="435">
        <v>5</v>
      </c>
      <c r="X2732" s="437" t="str">
        <f t="shared" si="319"/>
        <v>OK</v>
      </c>
      <c r="Y2732" s="437">
        <f t="shared" si="321"/>
        <v>0</v>
      </c>
      <c r="Z2732" s="439" t="str">
        <f t="shared" si="320"/>
        <v>Green - 2214</v>
      </c>
      <c r="AA2732" s="481">
        <v>40470</v>
      </c>
      <c r="AC2732" s="148">
        <f t="shared" si="322"/>
        <v>4</v>
      </c>
      <c r="AD2732" s="438" t="str">
        <f t="shared" si="323"/>
        <v>OK</v>
      </c>
      <c r="AF2732" s="435" t="e">
        <f>IF(#REF!="","",AA2732-#REF!)</f>
        <v>#REF!</v>
      </c>
    </row>
    <row r="2733" spans="1:36" x14ac:dyDescent="0.2">
      <c r="A2733" s="511" t="s">
        <v>115</v>
      </c>
      <c r="B2733" s="435">
        <v>3</v>
      </c>
      <c r="C2733" s="436">
        <v>6</v>
      </c>
      <c r="D2733" s="435" t="s">
        <v>69</v>
      </c>
      <c r="E2733" s="472">
        <v>40466</v>
      </c>
      <c r="G2733" s="474">
        <v>3</v>
      </c>
      <c r="H2733" s="435">
        <v>6</v>
      </c>
      <c r="I2733" s="435">
        <v>6</v>
      </c>
      <c r="J2733" s="435">
        <v>6</v>
      </c>
      <c r="K2733" s="435">
        <v>0</v>
      </c>
      <c r="L2733" s="472">
        <v>40467</v>
      </c>
      <c r="N2733" s="474">
        <v>3</v>
      </c>
      <c r="O2733" s="435">
        <v>6</v>
      </c>
      <c r="P2733" s="435">
        <v>6</v>
      </c>
      <c r="Q2733" s="435">
        <v>0</v>
      </c>
      <c r="R2733" s="435">
        <v>6</v>
      </c>
      <c r="S2733" s="28">
        <v>0</v>
      </c>
      <c r="T2733" s="28">
        <v>0</v>
      </c>
      <c r="U2733" s="472">
        <v>40466</v>
      </c>
      <c r="V2733" s="480">
        <v>3</v>
      </c>
      <c r="W2733" s="435">
        <v>6</v>
      </c>
      <c r="X2733" s="437" t="str">
        <f t="shared" si="319"/>
        <v>OK</v>
      </c>
      <c r="Y2733" s="437">
        <f t="shared" si="321"/>
        <v>0</v>
      </c>
      <c r="Z2733" s="439" t="str">
        <f t="shared" si="320"/>
        <v>Black - 2215</v>
      </c>
      <c r="AA2733" s="481">
        <v>40470</v>
      </c>
      <c r="AC2733" s="148">
        <f t="shared" si="322"/>
        <v>4</v>
      </c>
      <c r="AD2733" s="438" t="str">
        <f t="shared" si="323"/>
        <v>OK</v>
      </c>
      <c r="AF2733" s="435" t="e">
        <f>IF(#REF!="","",AA2733-#REF!)</f>
        <v>#REF!</v>
      </c>
    </row>
    <row r="2734" spans="1:36" x14ac:dyDescent="0.2">
      <c r="A2734" s="511" t="s">
        <v>115</v>
      </c>
      <c r="B2734" s="435">
        <v>4</v>
      </c>
      <c r="C2734" s="436">
        <v>38</v>
      </c>
      <c r="D2734" s="435" t="s">
        <v>72</v>
      </c>
      <c r="E2734" s="472">
        <v>40466</v>
      </c>
      <c r="G2734" s="474">
        <v>4</v>
      </c>
      <c r="H2734" s="435">
        <v>38</v>
      </c>
      <c r="I2734" s="435">
        <v>38</v>
      </c>
      <c r="J2734" s="435">
        <v>38</v>
      </c>
      <c r="K2734" s="435">
        <v>0</v>
      </c>
      <c r="L2734" s="472">
        <v>40467</v>
      </c>
      <c r="N2734" s="474">
        <v>4</v>
      </c>
      <c r="O2734" s="435">
        <v>38</v>
      </c>
      <c r="P2734" s="435">
        <v>38</v>
      </c>
      <c r="Q2734" s="435">
        <v>0</v>
      </c>
      <c r="R2734" s="435">
        <v>38</v>
      </c>
      <c r="S2734" s="28">
        <v>0</v>
      </c>
      <c r="T2734" s="28">
        <v>0</v>
      </c>
      <c r="U2734" s="472">
        <v>40466</v>
      </c>
      <c r="V2734" s="480">
        <v>4</v>
      </c>
      <c r="W2734" s="435">
        <v>38</v>
      </c>
      <c r="X2734" s="437" t="str">
        <f t="shared" si="319"/>
        <v>OK</v>
      </c>
      <c r="Y2734" s="437">
        <f t="shared" si="321"/>
        <v>0</v>
      </c>
      <c r="Z2734" s="439" t="str">
        <f t="shared" si="320"/>
        <v>Credial - 2227</v>
      </c>
      <c r="AA2734" s="481">
        <v>40470</v>
      </c>
      <c r="AC2734" s="148">
        <f t="shared" si="322"/>
        <v>4</v>
      </c>
      <c r="AD2734" s="438" t="str">
        <f t="shared" si="323"/>
        <v>OK</v>
      </c>
      <c r="AF2734" s="435" t="e">
        <f>IF(#REF!="","",AA2734-#REF!)</f>
        <v>#REF!</v>
      </c>
    </row>
    <row r="2735" spans="1:36" x14ac:dyDescent="0.2">
      <c r="A2735" s="511" t="s">
        <v>115</v>
      </c>
      <c r="B2735" s="435">
        <v>5</v>
      </c>
      <c r="C2735" s="436">
        <v>433</v>
      </c>
      <c r="D2735" s="435" t="s">
        <v>73</v>
      </c>
      <c r="E2735" s="472">
        <v>40466</v>
      </c>
      <c r="G2735" s="474">
        <v>5</v>
      </c>
      <c r="H2735" s="435">
        <v>433</v>
      </c>
      <c r="I2735" s="435">
        <v>433</v>
      </c>
      <c r="J2735" s="435">
        <v>433</v>
      </c>
      <c r="K2735" s="435">
        <v>0</v>
      </c>
      <c r="L2735" s="472">
        <v>40467</v>
      </c>
      <c r="N2735" s="474">
        <v>5</v>
      </c>
      <c r="O2735" s="435">
        <v>433</v>
      </c>
      <c r="P2735" s="435">
        <v>433</v>
      </c>
      <c r="Q2735" s="435">
        <v>0</v>
      </c>
      <c r="R2735" s="435">
        <v>433</v>
      </c>
      <c r="S2735" s="28">
        <v>0</v>
      </c>
      <c r="T2735" s="28">
        <v>0</v>
      </c>
      <c r="U2735" s="472">
        <v>40466</v>
      </c>
      <c r="V2735" s="480">
        <v>5</v>
      </c>
      <c r="W2735" s="435">
        <v>433</v>
      </c>
      <c r="X2735" s="437" t="str">
        <f t="shared" si="319"/>
        <v>OK</v>
      </c>
      <c r="Y2735" s="437">
        <f t="shared" si="321"/>
        <v>0</v>
      </c>
      <c r="Z2735" s="439" t="str">
        <f t="shared" si="320"/>
        <v>Ikea - 2228</v>
      </c>
      <c r="AA2735" s="481">
        <v>40470</v>
      </c>
      <c r="AC2735" s="148">
        <f t="shared" si="322"/>
        <v>4</v>
      </c>
      <c r="AD2735" s="438" t="str">
        <f t="shared" si="323"/>
        <v>OK</v>
      </c>
      <c r="AF2735" s="435" t="e">
        <f>IF(#REF!="","",AA2735-#REF!)</f>
        <v>#REF!</v>
      </c>
    </row>
    <row r="2736" spans="1:36" x14ac:dyDescent="0.2">
      <c r="A2736" s="511" t="s">
        <v>115</v>
      </c>
      <c r="B2736" s="435">
        <v>6</v>
      </c>
      <c r="C2736" s="436">
        <v>4</v>
      </c>
      <c r="D2736" s="435" t="s">
        <v>79</v>
      </c>
      <c r="E2736" s="472">
        <v>40466</v>
      </c>
      <c r="G2736" s="474">
        <v>6</v>
      </c>
      <c r="H2736" s="435">
        <v>4</v>
      </c>
      <c r="I2736" s="435">
        <v>4</v>
      </c>
      <c r="J2736" s="435">
        <v>4</v>
      </c>
      <c r="K2736" s="435">
        <v>0</v>
      </c>
      <c r="L2736" s="472">
        <v>40467</v>
      </c>
      <c r="N2736" s="474">
        <v>6</v>
      </c>
      <c r="O2736" s="435">
        <v>4</v>
      </c>
      <c r="P2736" s="435">
        <v>4</v>
      </c>
      <c r="Q2736" s="435">
        <v>0</v>
      </c>
      <c r="R2736" s="435">
        <v>4</v>
      </c>
      <c r="S2736" s="28">
        <v>0</v>
      </c>
      <c r="T2736" s="28">
        <v>0</v>
      </c>
      <c r="U2736" s="472">
        <v>40466</v>
      </c>
      <c r="V2736" s="480">
        <v>6</v>
      </c>
      <c r="W2736" s="435">
        <v>4</v>
      </c>
      <c r="X2736" s="437" t="str">
        <f t="shared" si="319"/>
        <v>OK</v>
      </c>
      <c r="Y2736" s="437">
        <f t="shared" si="321"/>
        <v>0</v>
      </c>
      <c r="Z2736" s="439" t="str">
        <f t="shared" si="320"/>
        <v>Moviflor - 2229</v>
      </c>
      <c r="AA2736" s="481">
        <v>40472</v>
      </c>
      <c r="AC2736" s="148">
        <f t="shared" si="322"/>
        <v>6</v>
      </c>
      <c r="AD2736" s="438" t="str">
        <f t="shared" si="323"/>
        <v>OK</v>
      </c>
      <c r="AF2736" s="435" t="e">
        <f>IF(#REF!="","",AA2736-#REF!)</f>
        <v>#REF!</v>
      </c>
    </row>
    <row r="2737" spans="1:36" ht="13.5" thickBot="1" x14ac:dyDescent="0.25">
      <c r="A2737" s="511" t="s">
        <v>115</v>
      </c>
      <c r="B2737" s="435">
        <v>7</v>
      </c>
      <c r="C2737" s="436">
        <v>131</v>
      </c>
      <c r="D2737" s="435" t="s">
        <v>74</v>
      </c>
      <c r="E2737" s="472">
        <v>40466</v>
      </c>
      <c r="G2737" s="474">
        <v>7</v>
      </c>
      <c r="H2737" s="435">
        <v>131</v>
      </c>
      <c r="I2737" s="435">
        <v>131</v>
      </c>
      <c r="J2737" s="435">
        <v>131</v>
      </c>
      <c r="K2737" s="435">
        <v>0</v>
      </c>
      <c r="L2737" s="472">
        <v>40467</v>
      </c>
      <c r="N2737" s="474">
        <v>7</v>
      </c>
      <c r="O2737" s="435">
        <v>131</v>
      </c>
      <c r="P2737" s="435">
        <v>131</v>
      </c>
      <c r="Q2737" s="435">
        <v>0</v>
      </c>
      <c r="R2737" s="435">
        <v>131</v>
      </c>
      <c r="S2737" s="28">
        <v>0</v>
      </c>
      <c r="T2737" s="28">
        <v>0</v>
      </c>
      <c r="U2737" s="472">
        <v>40466</v>
      </c>
      <c r="V2737" s="480">
        <v>7</v>
      </c>
      <c r="W2737" s="435">
        <v>131</v>
      </c>
      <c r="X2737" s="437" t="str">
        <f t="shared" si="319"/>
        <v>OK</v>
      </c>
      <c r="Y2737" s="437">
        <f t="shared" si="321"/>
        <v>0</v>
      </c>
      <c r="Z2737" s="439" t="str">
        <f t="shared" si="320"/>
        <v>Conforama - 2230</v>
      </c>
      <c r="AA2737" s="481">
        <v>40470</v>
      </c>
      <c r="AC2737" s="148">
        <f t="shared" si="322"/>
        <v>4</v>
      </c>
      <c r="AD2737" s="438" t="str">
        <f t="shared" si="323"/>
        <v>OK</v>
      </c>
      <c r="AF2737" s="435" t="e">
        <f>IF(#REF!="","",AA2737-#REF!)</f>
        <v>#REF!</v>
      </c>
      <c r="AJ2737" s="544"/>
    </row>
    <row r="2738" spans="1:36" x14ac:dyDescent="0.2">
      <c r="A2738" s="511" t="s">
        <v>115</v>
      </c>
      <c r="B2738" s="435">
        <v>8</v>
      </c>
      <c r="C2738" s="436">
        <v>15</v>
      </c>
      <c r="D2738" s="435" t="s">
        <v>75</v>
      </c>
      <c r="E2738" s="472">
        <v>40466</v>
      </c>
      <c r="G2738" s="474">
        <v>8</v>
      </c>
      <c r="H2738" s="435">
        <v>15</v>
      </c>
      <c r="I2738" s="435">
        <v>15</v>
      </c>
      <c r="J2738" s="435">
        <v>15</v>
      </c>
      <c r="K2738" s="435">
        <v>0</v>
      </c>
      <c r="L2738" s="472">
        <v>40467</v>
      </c>
      <c r="N2738" s="474">
        <v>8</v>
      </c>
      <c r="O2738" s="435">
        <v>15</v>
      </c>
      <c r="P2738" s="435">
        <v>15</v>
      </c>
      <c r="Q2738" s="435">
        <v>0</v>
      </c>
      <c r="R2738" s="435">
        <v>15</v>
      </c>
      <c r="S2738" s="28">
        <v>0</v>
      </c>
      <c r="T2738" s="28">
        <v>0</v>
      </c>
      <c r="U2738" s="472">
        <v>40466</v>
      </c>
      <c r="V2738" s="480">
        <v>8</v>
      </c>
      <c r="W2738" s="435">
        <v>15</v>
      </c>
      <c r="X2738" s="437" t="str">
        <f t="shared" si="319"/>
        <v>OK</v>
      </c>
      <c r="Y2738" s="437">
        <f t="shared" si="321"/>
        <v>0</v>
      </c>
      <c r="Z2738" s="439" t="str">
        <f t="shared" si="320"/>
        <v>Euronics - 2231</v>
      </c>
      <c r="AA2738" s="481">
        <v>40470</v>
      </c>
      <c r="AC2738" s="148">
        <f t="shared" si="322"/>
        <v>4</v>
      </c>
      <c r="AD2738" s="438" t="str">
        <f t="shared" si="323"/>
        <v>OK</v>
      </c>
      <c r="AF2738" s="435" t="e">
        <f>IF(#REF!="","",AA2738-#REF!)</f>
        <v>#REF!</v>
      </c>
      <c r="AJ2738" s="499"/>
    </row>
    <row r="2739" spans="1:36" x14ac:dyDescent="0.2">
      <c r="A2739" s="511" t="s">
        <v>115</v>
      </c>
      <c r="B2739" s="435">
        <v>9</v>
      </c>
      <c r="C2739" s="436">
        <v>9</v>
      </c>
      <c r="D2739" s="435" t="s">
        <v>76</v>
      </c>
      <c r="E2739" s="472">
        <v>40466</v>
      </c>
      <c r="G2739" s="474">
        <v>9</v>
      </c>
      <c r="H2739" s="435">
        <v>9</v>
      </c>
      <c r="I2739" s="435">
        <v>9</v>
      </c>
      <c r="J2739" s="435">
        <v>9</v>
      </c>
      <c r="K2739" s="435">
        <v>0</v>
      </c>
      <c r="L2739" s="472">
        <v>40467</v>
      </c>
      <c r="N2739" s="474">
        <v>9</v>
      </c>
      <c r="O2739" s="435">
        <v>9</v>
      </c>
      <c r="P2739" s="435">
        <v>9</v>
      </c>
      <c r="Q2739" s="435">
        <v>0</v>
      </c>
      <c r="R2739" s="435">
        <v>9</v>
      </c>
      <c r="S2739" s="28">
        <v>0</v>
      </c>
      <c r="T2739" s="28">
        <v>0</v>
      </c>
      <c r="U2739" s="472">
        <v>40466</v>
      </c>
      <c r="V2739" s="480">
        <v>9</v>
      </c>
      <c r="W2739" s="435">
        <v>9</v>
      </c>
      <c r="X2739" s="437" t="str">
        <f t="shared" si="319"/>
        <v>OK</v>
      </c>
      <c r="Y2739" s="437">
        <f t="shared" si="321"/>
        <v>0</v>
      </c>
      <c r="Z2739" s="439" t="str">
        <f t="shared" si="320"/>
        <v>Tien 21 - 2232</v>
      </c>
      <c r="AA2739" s="481">
        <v>40470</v>
      </c>
      <c r="AC2739" s="148">
        <f t="shared" si="322"/>
        <v>4</v>
      </c>
      <c r="AD2739" s="438" t="str">
        <f t="shared" si="323"/>
        <v>OK</v>
      </c>
      <c r="AF2739" s="435" t="e">
        <f>IF(#REF!="","",AA2739-#REF!)</f>
        <v>#REF!</v>
      </c>
    </row>
    <row r="2740" spans="1:36" s="544" customFormat="1" ht="13.5" thickBot="1" x14ac:dyDescent="0.25">
      <c r="A2740" s="540" t="s">
        <v>115</v>
      </c>
      <c r="B2740" s="541">
        <v>10</v>
      </c>
      <c r="C2740" s="542">
        <v>1</v>
      </c>
      <c r="D2740" s="541" t="s">
        <v>77</v>
      </c>
      <c r="E2740" s="543">
        <v>40466</v>
      </c>
      <c r="G2740" s="545">
        <v>10</v>
      </c>
      <c r="H2740" s="541">
        <v>1</v>
      </c>
      <c r="I2740" s="541">
        <v>1</v>
      </c>
      <c r="J2740" s="541">
        <v>1</v>
      </c>
      <c r="K2740" s="541">
        <v>0</v>
      </c>
      <c r="L2740" s="543">
        <v>40467</v>
      </c>
      <c r="N2740" s="545">
        <v>10</v>
      </c>
      <c r="O2740" s="541">
        <v>1</v>
      </c>
      <c r="P2740" s="541">
        <v>1</v>
      </c>
      <c r="Q2740" s="541">
        <v>0</v>
      </c>
      <c r="R2740" s="541">
        <v>1</v>
      </c>
      <c r="S2740" s="544">
        <v>0</v>
      </c>
      <c r="T2740" s="544">
        <v>0</v>
      </c>
      <c r="U2740" s="543">
        <v>40466</v>
      </c>
      <c r="V2740" s="546">
        <v>10</v>
      </c>
      <c r="W2740" s="541">
        <v>1</v>
      </c>
      <c r="X2740" s="547" t="str">
        <f t="shared" si="319"/>
        <v>OK</v>
      </c>
      <c r="Y2740" s="547">
        <f t="shared" si="321"/>
        <v>0</v>
      </c>
      <c r="Z2740" s="541" t="str">
        <f t="shared" si="320"/>
        <v>Confort - 2233</v>
      </c>
      <c r="AA2740" s="548">
        <v>40470</v>
      </c>
      <c r="AB2740" s="549"/>
      <c r="AC2740" s="549">
        <f t="shared" si="322"/>
        <v>4</v>
      </c>
      <c r="AD2740" s="541" t="str">
        <f t="shared" si="323"/>
        <v>OK</v>
      </c>
      <c r="AE2740" s="541"/>
      <c r="AF2740" s="541" t="e">
        <f>IF(#REF!="","",AA2740-#REF!)</f>
        <v>#REF!</v>
      </c>
      <c r="AG2740" s="541"/>
      <c r="AH2740" s="550"/>
      <c r="AJ2740" s="28"/>
    </row>
    <row r="2741" spans="1:36" s="501" customFormat="1" x14ac:dyDescent="0.2">
      <c r="A2741" s="529" t="s">
        <v>115</v>
      </c>
      <c r="B2741" s="496">
        <v>1</v>
      </c>
      <c r="C2741" s="497">
        <v>39</v>
      </c>
      <c r="D2741" s="496" t="s">
        <v>67</v>
      </c>
      <c r="E2741" s="498">
        <v>40473</v>
      </c>
      <c r="F2741" s="499"/>
      <c r="G2741" s="500">
        <v>1</v>
      </c>
      <c r="H2741" s="496">
        <v>39</v>
      </c>
      <c r="I2741" s="496">
        <v>39</v>
      </c>
      <c r="J2741" s="496">
        <v>39</v>
      </c>
      <c r="K2741" s="496">
        <v>0</v>
      </c>
      <c r="L2741" s="498">
        <v>40467</v>
      </c>
      <c r="N2741" s="500">
        <v>1</v>
      </c>
      <c r="O2741" s="496">
        <v>39</v>
      </c>
      <c r="P2741" s="496">
        <v>39</v>
      </c>
      <c r="Q2741" s="496">
        <v>0</v>
      </c>
      <c r="R2741" s="496">
        <v>39</v>
      </c>
      <c r="S2741" s="499">
        <v>0</v>
      </c>
      <c r="T2741" s="499">
        <v>0</v>
      </c>
      <c r="U2741" s="498">
        <v>40474</v>
      </c>
      <c r="V2741" s="502">
        <v>1</v>
      </c>
      <c r="W2741" s="496">
        <v>39</v>
      </c>
      <c r="X2741" s="503" t="str">
        <f t="shared" si="319"/>
        <v>OK</v>
      </c>
      <c r="Y2741" s="503">
        <f t="shared" si="321"/>
        <v>0</v>
      </c>
      <c r="Z2741" s="524" t="str">
        <f t="shared" si="320"/>
        <v>White - 2213</v>
      </c>
      <c r="AA2741" s="504">
        <v>40476</v>
      </c>
      <c r="AB2741" s="505">
        <f>+SUM(W2741:W2750)</f>
        <v>518</v>
      </c>
      <c r="AC2741" s="506">
        <f t="shared" si="322"/>
        <v>3</v>
      </c>
      <c r="AD2741" s="513" t="str">
        <f t="shared" si="323"/>
        <v>OK</v>
      </c>
      <c r="AE2741" s="496"/>
      <c r="AF2741" s="496" t="e">
        <f>IF(#REF!="","",AA2741-#REF!)</f>
        <v>#REF!</v>
      </c>
      <c r="AG2741" s="496"/>
      <c r="AH2741" s="510"/>
      <c r="AI2741" s="499"/>
      <c r="AJ2741" s="28"/>
    </row>
    <row r="2742" spans="1:36" x14ac:dyDescent="0.2">
      <c r="A2742" s="516" t="s">
        <v>115</v>
      </c>
      <c r="B2742" s="435">
        <v>2</v>
      </c>
      <c r="C2742" s="436">
        <v>5</v>
      </c>
      <c r="D2742" s="435" t="s">
        <v>68</v>
      </c>
      <c r="E2742" s="472">
        <v>40473</v>
      </c>
      <c r="G2742" s="474">
        <v>2</v>
      </c>
      <c r="H2742" s="435">
        <v>5</v>
      </c>
      <c r="I2742" s="435">
        <v>5</v>
      </c>
      <c r="J2742" s="435">
        <v>5</v>
      </c>
      <c r="K2742" s="435">
        <v>0</v>
      </c>
      <c r="L2742" s="472">
        <v>40467</v>
      </c>
      <c r="N2742" s="474">
        <v>2</v>
      </c>
      <c r="O2742" s="435">
        <v>5</v>
      </c>
      <c r="P2742" s="435">
        <v>5</v>
      </c>
      <c r="Q2742" s="435">
        <v>0</v>
      </c>
      <c r="R2742" s="435">
        <v>5</v>
      </c>
      <c r="S2742" s="28">
        <v>0</v>
      </c>
      <c r="T2742" s="28">
        <v>0</v>
      </c>
      <c r="U2742" s="472">
        <v>40474</v>
      </c>
      <c r="V2742" s="480">
        <v>2</v>
      </c>
      <c r="W2742" s="435">
        <v>5</v>
      </c>
      <c r="X2742" s="437" t="str">
        <f t="shared" si="319"/>
        <v>OK</v>
      </c>
      <c r="Y2742" s="437">
        <f t="shared" si="321"/>
        <v>0</v>
      </c>
      <c r="Z2742" s="439" t="str">
        <f t="shared" si="320"/>
        <v>Green - 2214</v>
      </c>
      <c r="AA2742" s="481">
        <v>40476</v>
      </c>
      <c r="AC2742" s="148">
        <f t="shared" si="322"/>
        <v>3</v>
      </c>
      <c r="AD2742" s="438" t="str">
        <f t="shared" si="323"/>
        <v>OK</v>
      </c>
      <c r="AF2742" s="435" t="e">
        <f>IF(#REF!="","",AA2742-#REF!)</f>
        <v>#REF!</v>
      </c>
    </row>
    <row r="2743" spans="1:36" x14ac:dyDescent="0.2">
      <c r="A2743" s="516" t="s">
        <v>115</v>
      </c>
      <c r="B2743" s="435">
        <v>3</v>
      </c>
      <c r="C2743" s="436">
        <v>11</v>
      </c>
      <c r="D2743" s="435" t="s">
        <v>69</v>
      </c>
      <c r="E2743" s="472">
        <v>40473</v>
      </c>
      <c r="G2743" s="474">
        <v>3</v>
      </c>
      <c r="H2743" s="435">
        <v>11</v>
      </c>
      <c r="I2743" s="435">
        <v>11</v>
      </c>
      <c r="J2743" s="435">
        <v>11</v>
      </c>
      <c r="K2743" s="435">
        <v>0</v>
      </c>
      <c r="L2743" s="472">
        <v>40467</v>
      </c>
      <c r="N2743" s="474">
        <v>3</v>
      </c>
      <c r="O2743" s="435">
        <v>11</v>
      </c>
      <c r="P2743" s="435">
        <v>11</v>
      </c>
      <c r="Q2743" s="435">
        <v>0</v>
      </c>
      <c r="R2743" s="435">
        <v>11</v>
      </c>
      <c r="S2743" s="28">
        <v>0</v>
      </c>
      <c r="T2743" s="28">
        <v>0</v>
      </c>
      <c r="U2743" s="472">
        <v>40474</v>
      </c>
      <c r="V2743" s="480">
        <v>3</v>
      </c>
      <c r="W2743" s="435">
        <v>11</v>
      </c>
      <c r="X2743" s="437" t="str">
        <f t="shared" si="319"/>
        <v>OK</v>
      </c>
      <c r="Y2743" s="437">
        <f t="shared" si="321"/>
        <v>0</v>
      </c>
      <c r="Z2743" s="439" t="str">
        <f t="shared" si="320"/>
        <v>Black - 2215</v>
      </c>
      <c r="AA2743" s="481">
        <v>40476</v>
      </c>
      <c r="AC2743" s="148">
        <f t="shared" si="322"/>
        <v>3</v>
      </c>
      <c r="AD2743" s="438" t="str">
        <f t="shared" si="323"/>
        <v>OK</v>
      </c>
      <c r="AF2743" s="435" t="e">
        <f>IF(#REF!="","",AA2743-#REF!)</f>
        <v>#REF!</v>
      </c>
    </row>
    <row r="2744" spans="1:36" x14ac:dyDescent="0.2">
      <c r="A2744" s="516" t="s">
        <v>115</v>
      </c>
      <c r="B2744" s="435">
        <v>4</v>
      </c>
      <c r="C2744" s="436">
        <v>40</v>
      </c>
      <c r="D2744" s="435" t="s">
        <v>72</v>
      </c>
      <c r="E2744" s="472">
        <v>40473</v>
      </c>
      <c r="G2744" s="474">
        <v>4</v>
      </c>
      <c r="H2744" s="435">
        <v>40</v>
      </c>
      <c r="I2744" s="435">
        <v>40</v>
      </c>
      <c r="J2744" s="435">
        <v>40</v>
      </c>
      <c r="K2744" s="435">
        <v>0</v>
      </c>
      <c r="L2744" s="472">
        <v>40467</v>
      </c>
      <c r="N2744" s="474">
        <v>4</v>
      </c>
      <c r="O2744" s="435">
        <v>40</v>
      </c>
      <c r="P2744" s="435">
        <v>40</v>
      </c>
      <c r="Q2744" s="435">
        <v>0</v>
      </c>
      <c r="R2744" s="435">
        <v>40</v>
      </c>
      <c r="S2744" s="28">
        <v>0</v>
      </c>
      <c r="T2744" s="28">
        <v>0</v>
      </c>
      <c r="U2744" s="472">
        <v>40474</v>
      </c>
      <c r="V2744" s="480">
        <v>4</v>
      </c>
      <c r="W2744" s="435">
        <v>40</v>
      </c>
      <c r="X2744" s="437" t="str">
        <f t="shared" si="319"/>
        <v>OK</v>
      </c>
      <c r="Y2744" s="437">
        <f t="shared" si="321"/>
        <v>0</v>
      </c>
      <c r="Z2744" s="439" t="str">
        <f t="shared" si="320"/>
        <v>Credial - 2227</v>
      </c>
      <c r="AA2744" s="481">
        <v>40476</v>
      </c>
      <c r="AC2744" s="148">
        <f t="shared" si="322"/>
        <v>3</v>
      </c>
      <c r="AD2744" s="438" t="str">
        <f t="shared" si="323"/>
        <v>OK</v>
      </c>
      <c r="AF2744" s="435" t="e">
        <f>IF(#REF!="","",AA2744-#REF!)</f>
        <v>#REF!</v>
      </c>
    </row>
    <row r="2745" spans="1:36" x14ac:dyDescent="0.2">
      <c r="A2745" s="516" t="s">
        <v>115</v>
      </c>
      <c r="B2745" s="435">
        <v>5</v>
      </c>
      <c r="C2745" s="436">
        <v>293</v>
      </c>
      <c r="D2745" s="435" t="s">
        <v>73</v>
      </c>
      <c r="E2745" s="472">
        <v>40473</v>
      </c>
      <c r="G2745" s="474">
        <v>5</v>
      </c>
      <c r="H2745" s="435">
        <v>293</v>
      </c>
      <c r="I2745" s="435">
        <v>293</v>
      </c>
      <c r="J2745" s="435">
        <v>293</v>
      </c>
      <c r="K2745" s="435">
        <v>0</v>
      </c>
      <c r="L2745" s="472">
        <v>40467</v>
      </c>
      <c r="N2745" s="474">
        <v>5</v>
      </c>
      <c r="O2745" s="435">
        <v>293</v>
      </c>
      <c r="P2745" s="435">
        <v>293</v>
      </c>
      <c r="Q2745" s="435">
        <v>0</v>
      </c>
      <c r="R2745" s="435">
        <v>293</v>
      </c>
      <c r="S2745" s="28">
        <v>0</v>
      </c>
      <c r="T2745" s="28">
        <v>0</v>
      </c>
      <c r="U2745" s="472">
        <v>40474</v>
      </c>
      <c r="V2745" s="480">
        <v>5</v>
      </c>
      <c r="W2745" s="435">
        <v>293</v>
      </c>
      <c r="X2745" s="437" t="str">
        <f t="shared" si="319"/>
        <v>OK</v>
      </c>
      <c r="Y2745" s="437">
        <f t="shared" si="321"/>
        <v>0</v>
      </c>
      <c r="Z2745" s="439" t="str">
        <f t="shared" si="320"/>
        <v>Ikea - 2228</v>
      </c>
      <c r="AA2745" s="481">
        <v>40477</v>
      </c>
      <c r="AC2745" s="148">
        <f t="shared" si="322"/>
        <v>4</v>
      </c>
      <c r="AD2745" s="438" t="str">
        <f t="shared" si="323"/>
        <v>OK</v>
      </c>
      <c r="AF2745" s="435" t="e">
        <f>IF(#REF!="","",AA2745-#REF!)</f>
        <v>#REF!</v>
      </c>
    </row>
    <row r="2746" spans="1:36" x14ac:dyDescent="0.2">
      <c r="A2746" s="516" t="s">
        <v>115</v>
      </c>
      <c r="B2746" s="435">
        <v>6</v>
      </c>
      <c r="C2746" s="436">
        <v>17</v>
      </c>
      <c r="D2746" s="435" t="s">
        <v>79</v>
      </c>
      <c r="E2746" s="472">
        <v>40473</v>
      </c>
      <c r="G2746" s="474">
        <v>6</v>
      </c>
      <c r="H2746" s="435">
        <v>17</v>
      </c>
      <c r="I2746" s="435">
        <v>17</v>
      </c>
      <c r="J2746" s="435">
        <v>17</v>
      </c>
      <c r="K2746" s="435">
        <v>0</v>
      </c>
      <c r="L2746" s="472">
        <v>40467</v>
      </c>
      <c r="N2746" s="474">
        <v>6</v>
      </c>
      <c r="O2746" s="435">
        <v>17</v>
      </c>
      <c r="P2746" s="435">
        <v>17</v>
      </c>
      <c r="Q2746" s="435">
        <v>0</v>
      </c>
      <c r="R2746" s="435">
        <v>17</v>
      </c>
      <c r="S2746" s="28">
        <v>0</v>
      </c>
      <c r="T2746" s="28">
        <v>0</v>
      </c>
      <c r="U2746" s="472">
        <v>40474</v>
      </c>
      <c r="V2746" s="480">
        <v>6</v>
      </c>
      <c r="W2746" s="435">
        <v>17</v>
      </c>
      <c r="X2746" s="437" t="str">
        <f t="shared" si="319"/>
        <v>OK</v>
      </c>
      <c r="Y2746" s="437">
        <f t="shared" si="321"/>
        <v>0</v>
      </c>
      <c r="Z2746" s="439" t="str">
        <f t="shared" si="320"/>
        <v>Moviflor - 2229</v>
      </c>
      <c r="AA2746" s="481">
        <v>40476</v>
      </c>
      <c r="AC2746" s="148">
        <f t="shared" si="322"/>
        <v>3</v>
      </c>
      <c r="AD2746" s="438" t="str">
        <f t="shared" si="323"/>
        <v>OK</v>
      </c>
      <c r="AF2746" s="435" t="e">
        <f>IF(#REF!="","",AA2746-#REF!)</f>
        <v>#REF!</v>
      </c>
    </row>
    <row r="2747" spans="1:36" ht="13.5" thickBot="1" x14ac:dyDescent="0.25">
      <c r="A2747" s="516" t="s">
        <v>115</v>
      </c>
      <c r="B2747" s="435">
        <v>7</v>
      </c>
      <c r="C2747" s="436">
        <v>97</v>
      </c>
      <c r="D2747" s="435" t="s">
        <v>74</v>
      </c>
      <c r="E2747" s="472">
        <v>40473</v>
      </c>
      <c r="G2747" s="474">
        <v>7</v>
      </c>
      <c r="H2747" s="435">
        <v>97</v>
      </c>
      <c r="I2747" s="435">
        <v>97</v>
      </c>
      <c r="J2747" s="435">
        <v>97</v>
      </c>
      <c r="K2747" s="435">
        <v>0</v>
      </c>
      <c r="L2747" s="472">
        <v>40467</v>
      </c>
      <c r="N2747" s="474">
        <v>7</v>
      </c>
      <c r="O2747" s="435">
        <v>97</v>
      </c>
      <c r="P2747" s="435">
        <v>97</v>
      </c>
      <c r="Q2747" s="435">
        <v>0</v>
      </c>
      <c r="R2747" s="435">
        <v>97</v>
      </c>
      <c r="S2747" s="28">
        <v>0</v>
      </c>
      <c r="T2747" s="28">
        <v>0</v>
      </c>
      <c r="U2747" s="472">
        <v>40474</v>
      </c>
      <c r="V2747" s="480">
        <v>7</v>
      </c>
      <c r="W2747" s="435">
        <v>97</v>
      </c>
      <c r="X2747" s="437" t="str">
        <f t="shared" si="319"/>
        <v>OK</v>
      </c>
      <c r="Y2747" s="437">
        <f t="shared" si="321"/>
        <v>0</v>
      </c>
      <c r="Z2747" s="439" t="str">
        <f t="shared" si="320"/>
        <v>Conforama - 2230</v>
      </c>
      <c r="AA2747" s="481">
        <v>40476</v>
      </c>
      <c r="AC2747" s="148">
        <f t="shared" si="322"/>
        <v>3</v>
      </c>
      <c r="AD2747" s="438" t="str">
        <f t="shared" si="323"/>
        <v>OK</v>
      </c>
      <c r="AF2747" s="435" t="e">
        <f>IF(#REF!="","",AA2747-#REF!)</f>
        <v>#REF!</v>
      </c>
      <c r="AJ2747" s="544"/>
    </row>
    <row r="2748" spans="1:36" x14ac:dyDescent="0.2">
      <c r="A2748" s="516" t="s">
        <v>115</v>
      </c>
      <c r="B2748" s="435">
        <v>8</v>
      </c>
      <c r="C2748" s="436">
        <v>5</v>
      </c>
      <c r="D2748" s="435" t="s">
        <v>75</v>
      </c>
      <c r="E2748" s="472">
        <v>40473</v>
      </c>
      <c r="G2748" s="474">
        <v>8</v>
      </c>
      <c r="H2748" s="435">
        <v>5</v>
      </c>
      <c r="I2748" s="435">
        <v>5</v>
      </c>
      <c r="J2748" s="435">
        <v>5</v>
      </c>
      <c r="K2748" s="435">
        <v>0</v>
      </c>
      <c r="L2748" s="472">
        <v>40467</v>
      </c>
      <c r="N2748" s="474">
        <v>8</v>
      </c>
      <c r="O2748" s="435">
        <v>5</v>
      </c>
      <c r="P2748" s="435">
        <v>5</v>
      </c>
      <c r="Q2748" s="435">
        <v>0</v>
      </c>
      <c r="R2748" s="435">
        <v>5</v>
      </c>
      <c r="S2748" s="28">
        <v>0</v>
      </c>
      <c r="T2748" s="28">
        <v>0</v>
      </c>
      <c r="U2748" s="472">
        <v>40474</v>
      </c>
      <c r="V2748" s="480">
        <v>8</v>
      </c>
      <c r="W2748" s="435">
        <v>5</v>
      </c>
      <c r="X2748" s="437" t="str">
        <f t="shared" si="319"/>
        <v>OK</v>
      </c>
      <c r="Y2748" s="437">
        <f t="shared" si="321"/>
        <v>0</v>
      </c>
      <c r="Z2748" s="439" t="str">
        <f t="shared" si="320"/>
        <v>Euronics - 2231</v>
      </c>
      <c r="AA2748" s="481">
        <v>40476</v>
      </c>
      <c r="AC2748" s="148">
        <f t="shared" si="322"/>
        <v>3</v>
      </c>
      <c r="AD2748" s="438" t="str">
        <f t="shared" si="323"/>
        <v>OK</v>
      </c>
      <c r="AF2748" s="435" t="e">
        <f>IF(#REF!="","",AA2748-#REF!)</f>
        <v>#REF!</v>
      </c>
      <c r="AJ2748" s="499"/>
    </row>
    <row r="2749" spans="1:36" x14ac:dyDescent="0.2">
      <c r="A2749" s="516" t="s">
        <v>115</v>
      </c>
      <c r="B2749" s="435">
        <v>9</v>
      </c>
      <c r="C2749" s="436">
        <v>6</v>
      </c>
      <c r="D2749" s="435" t="s">
        <v>76</v>
      </c>
      <c r="E2749" s="472">
        <v>40473</v>
      </c>
      <c r="G2749" s="474">
        <v>9</v>
      </c>
      <c r="H2749" s="435">
        <v>6</v>
      </c>
      <c r="I2749" s="435">
        <v>6</v>
      </c>
      <c r="J2749" s="435">
        <v>6</v>
      </c>
      <c r="K2749" s="435">
        <v>0</v>
      </c>
      <c r="L2749" s="472">
        <v>40467</v>
      </c>
      <c r="N2749" s="474">
        <v>9</v>
      </c>
      <c r="O2749" s="435">
        <v>6</v>
      </c>
      <c r="P2749" s="435">
        <v>6</v>
      </c>
      <c r="Q2749" s="435">
        <v>0</v>
      </c>
      <c r="R2749" s="435">
        <v>6</v>
      </c>
      <c r="S2749" s="28">
        <v>0</v>
      </c>
      <c r="T2749" s="28">
        <v>0</v>
      </c>
      <c r="U2749" s="472">
        <v>40474</v>
      </c>
      <c r="V2749" s="480">
        <v>9</v>
      </c>
      <c r="W2749" s="435">
        <v>6</v>
      </c>
      <c r="X2749" s="437" t="str">
        <f t="shared" si="319"/>
        <v>OK</v>
      </c>
      <c r="Y2749" s="437">
        <f t="shared" si="321"/>
        <v>0</v>
      </c>
      <c r="Z2749" s="439" t="str">
        <f t="shared" si="320"/>
        <v>Tien 21 - 2232</v>
      </c>
      <c r="AA2749" s="481">
        <v>40476</v>
      </c>
      <c r="AC2749" s="148">
        <f t="shared" si="322"/>
        <v>3</v>
      </c>
      <c r="AD2749" s="438" t="str">
        <f t="shared" si="323"/>
        <v>OK</v>
      </c>
      <c r="AF2749" s="435" t="e">
        <f>IF(#REF!="","",AA2749-#REF!)</f>
        <v>#REF!</v>
      </c>
    </row>
    <row r="2750" spans="1:36" s="533" customFormat="1" ht="13.5" thickBot="1" x14ac:dyDescent="0.25">
      <c r="A2750" s="530" t="s">
        <v>115</v>
      </c>
      <c r="B2750" s="493">
        <v>10</v>
      </c>
      <c r="C2750" s="531">
        <v>5</v>
      </c>
      <c r="D2750" s="493" t="s">
        <v>77</v>
      </c>
      <c r="E2750" s="532">
        <v>40473</v>
      </c>
      <c r="G2750" s="534">
        <v>10</v>
      </c>
      <c r="H2750" s="493">
        <v>5</v>
      </c>
      <c r="I2750" s="493">
        <v>5</v>
      </c>
      <c r="J2750" s="493">
        <v>5</v>
      </c>
      <c r="K2750" s="493">
        <v>0</v>
      </c>
      <c r="L2750" s="532">
        <v>40467</v>
      </c>
      <c r="N2750" s="534">
        <v>10</v>
      </c>
      <c r="O2750" s="493">
        <v>5</v>
      </c>
      <c r="P2750" s="493">
        <v>5</v>
      </c>
      <c r="Q2750" s="493">
        <v>0</v>
      </c>
      <c r="R2750" s="493">
        <v>5</v>
      </c>
      <c r="S2750" s="533">
        <v>0</v>
      </c>
      <c r="T2750" s="533">
        <v>0</v>
      </c>
      <c r="U2750" s="532">
        <v>40474</v>
      </c>
      <c r="V2750" s="535">
        <v>10</v>
      </c>
      <c r="W2750" s="493">
        <v>5</v>
      </c>
      <c r="X2750" s="536" t="str">
        <f t="shared" si="319"/>
        <v>OK</v>
      </c>
      <c r="Y2750" s="536">
        <f t="shared" si="321"/>
        <v>0</v>
      </c>
      <c r="Z2750" s="493" t="str">
        <f t="shared" si="320"/>
        <v>Confort - 2233</v>
      </c>
      <c r="AA2750" s="537">
        <v>40476</v>
      </c>
      <c r="AB2750" s="538"/>
      <c r="AC2750" s="538">
        <f t="shared" si="322"/>
        <v>3</v>
      </c>
      <c r="AD2750" s="493" t="str">
        <f t="shared" si="323"/>
        <v>OK</v>
      </c>
      <c r="AE2750" s="493"/>
      <c r="AF2750" s="493" t="e">
        <f>IF(#REF!="","",AA2750-#REF!)</f>
        <v>#REF!</v>
      </c>
      <c r="AG2750" s="493"/>
      <c r="AH2750" s="539"/>
      <c r="AJ2750" s="28"/>
    </row>
    <row r="2751" spans="1:36" s="501" customFormat="1" x14ac:dyDescent="0.2">
      <c r="A2751" s="529" t="s">
        <v>115</v>
      </c>
      <c r="B2751" s="496">
        <v>1</v>
      </c>
      <c r="C2751" s="497">
        <v>23</v>
      </c>
      <c r="D2751" s="496" t="s">
        <v>67</v>
      </c>
      <c r="E2751" s="498">
        <v>40480</v>
      </c>
      <c r="F2751" s="499"/>
      <c r="G2751" s="500">
        <v>1</v>
      </c>
      <c r="H2751" s="496">
        <v>23</v>
      </c>
      <c r="I2751" s="496">
        <v>23</v>
      </c>
      <c r="J2751" s="496">
        <v>23</v>
      </c>
      <c r="K2751" s="496">
        <v>0</v>
      </c>
      <c r="L2751" s="498">
        <v>40467</v>
      </c>
      <c r="N2751" s="500">
        <v>1</v>
      </c>
      <c r="O2751" s="496">
        <v>23</v>
      </c>
      <c r="P2751" s="496">
        <v>23</v>
      </c>
      <c r="Q2751" s="496">
        <v>0</v>
      </c>
      <c r="R2751" s="496">
        <v>23</v>
      </c>
      <c r="S2751" s="499">
        <v>0</v>
      </c>
      <c r="T2751" s="499">
        <v>0</v>
      </c>
      <c r="U2751" s="498">
        <v>40481</v>
      </c>
      <c r="V2751" s="502">
        <v>1</v>
      </c>
      <c r="W2751" s="496">
        <v>23</v>
      </c>
      <c r="X2751" s="503" t="str">
        <f t="shared" si="319"/>
        <v>OK</v>
      </c>
      <c r="Y2751" s="503">
        <f t="shared" si="321"/>
        <v>0</v>
      </c>
      <c r="Z2751" s="524" t="str">
        <f t="shared" si="320"/>
        <v>White - 2213</v>
      </c>
      <c r="AA2751" s="504">
        <v>40485</v>
      </c>
      <c r="AB2751" s="505">
        <f>+SUM(W2751:W2760)</f>
        <v>654</v>
      </c>
      <c r="AC2751" s="506">
        <f t="shared" si="322"/>
        <v>4</v>
      </c>
      <c r="AD2751" s="513" t="str">
        <f t="shared" si="323"/>
        <v>OK</v>
      </c>
      <c r="AE2751" s="496"/>
      <c r="AF2751" s="496" t="e">
        <f>IF(#REF!="","",AA2751-#REF!)</f>
        <v>#REF!</v>
      </c>
      <c r="AG2751" s="496"/>
      <c r="AH2751" s="510"/>
      <c r="AI2751" s="499"/>
      <c r="AJ2751" s="28"/>
    </row>
    <row r="2752" spans="1:36" x14ac:dyDescent="0.2">
      <c r="A2752" s="516" t="s">
        <v>115</v>
      </c>
      <c r="B2752" s="435">
        <v>2</v>
      </c>
      <c r="C2752" s="436">
        <v>8</v>
      </c>
      <c r="D2752" s="435" t="s">
        <v>68</v>
      </c>
      <c r="E2752" s="472">
        <v>40480</v>
      </c>
      <c r="G2752" s="474">
        <v>2</v>
      </c>
      <c r="H2752" s="435">
        <v>8</v>
      </c>
      <c r="I2752" s="435">
        <v>8</v>
      </c>
      <c r="J2752" s="435">
        <v>8</v>
      </c>
      <c r="K2752" s="435">
        <v>0</v>
      </c>
      <c r="L2752" s="472">
        <v>40467</v>
      </c>
      <c r="N2752" s="474">
        <v>2</v>
      </c>
      <c r="O2752" s="435">
        <v>8</v>
      </c>
      <c r="P2752" s="435">
        <v>8</v>
      </c>
      <c r="Q2752" s="435">
        <v>0</v>
      </c>
      <c r="R2752" s="435">
        <v>8</v>
      </c>
      <c r="S2752" s="28">
        <v>0</v>
      </c>
      <c r="T2752" s="28">
        <v>0</v>
      </c>
      <c r="U2752" s="472">
        <v>40481</v>
      </c>
      <c r="V2752" s="480">
        <v>2</v>
      </c>
      <c r="W2752" s="435">
        <v>8</v>
      </c>
      <c r="X2752" s="437" t="str">
        <f t="shared" si="319"/>
        <v>OK</v>
      </c>
      <c r="Y2752" s="437">
        <f t="shared" si="321"/>
        <v>0</v>
      </c>
      <c r="Z2752" s="439" t="str">
        <f t="shared" si="320"/>
        <v>Green - 2214</v>
      </c>
      <c r="AA2752" s="481">
        <v>40485</v>
      </c>
      <c r="AC2752" s="148">
        <f t="shared" si="322"/>
        <v>4</v>
      </c>
      <c r="AD2752" s="438" t="str">
        <f t="shared" ref="AD2752:AD2771" si="324">IF(AA2752&gt;0,"OK","Pendente")</f>
        <v>OK</v>
      </c>
    </row>
    <row r="2753" spans="1:36" x14ac:dyDescent="0.2">
      <c r="A2753" s="516" t="s">
        <v>115</v>
      </c>
      <c r="B2753" s="435">
        <v>3</v>
      </c>
      <c r="C2753" s="436">
        <v>17</v>
      </c>
      <c r="D2753" s="435" t="s">
        <v>69</v>
      </c>
      <c r="E2753" s="472">
        <v>40480</v>
      </c>
      <c r="G2753" s="474">
        <v>3</v>
      </c>
      <c r="H2753" s="435">
        <v>17</v>
      </c>
      <c r="I2753" s="435">
        <v>17</v>
      </c>
      <c r="J2753" s="435">
        <v>17</v>
      </c>
      <c r="K2753" s="435">
        <v>0</v>
      </c>
      <c r="L2753" s="472">
        <v>40467</v>
      </c>
      <c r="N2753" s="474">
        <v>3</v>
      </c>
      <c r="O2753" s="435">
        <v>17</v>
      </c>
      <c r="P2753" s="435">
        <v>17</v>
      </c>
      <c r="Q2753" s="435">
        <v>0</v>
      </c>
      <c r="R2753" s="435">
        <v>17</v>
      </c>
      <c r="S2753" s="28">
        <v>0</v>
      </c>
      <c r="T2753" s="28">
        <v>0</v>
      </c>
      <c r="U2753" s="472">
        <v>40481</v>
      </c>
      <c r="V2753" s="480">
        <v>3</v>
      </c>
      <c r="W2753" s="435">
        <v>17</v>
      </c>
      <c r="X2753" s="437" t="str">
        <f t="shared" si="319"/>
        <v>OK</v>
      </c>
      <c r="Y2753" s="437">
        <f t="shared" si="321"/>
        <v>0</v>
      </c>
      <c r="Z2753" s="439" t="str">
        <f t="shared" si="320"/>
        <v>Black - 2215</v>
      </c>
      <c r="AA2753" s="481">
        <v>40485</v>
      </c>
      <c r="AC2753" s="148">
        <f t="shared" si="322"/>
        <v>4</v>
      </c>
      <c r="AD2753" s="438" t="str">
        <f t="shared" si="324"/>
        <v>OK</v>
      </c>
    </row>
    <row r="2754" spans="1:36" x14ac:dyDescent="0.2">
      <c r="A2754" s="516" t="s">
        <v>115</v>
      </c>
      <c r="B2754" s="435">
        <v>4</v>
      </c>
      <c r="C2754" s="436">
        <v>35</v>
      </c>
      <c r="D2754" s="435" t="s">
        <v>72</v>
      </c>
      <c r="E2754" s="472">
        <v>40480</v>
      </c>
      <c r="G2754" s="474">
        <v>4</v>
      </c>
      <c r="H2754" s="435">
        <v>35</v>
      </c>
      <c r="I2754" s="435">
        <v>35</v>
      </c>
      <c r="J2754" s="435">
        <v>35</v>
      </c>
      <c r="K2754" s="435">
        <v>0</v>
      </c>
      <c r="L2754" s="472">
        <v>40467</v>
      </c>
      <c r="N2754" s="474">
        <v>4</v>
      </c>
      <c r="O2754" s="435">
        <v>35</v>
      </c>
      <c r="P2754" s="435">
        <v>35</v>
      </c>
      <c r="Q2754" s="435">
        <v>0</v>
      </c>
      <c r="R2754" s="435">
        <v>35</v>
      </c>
      <c r="S2754" s="28">
        <v>0</v>
      </c>
      <c r="T2754" s="28">
        <v>0</v>
      </c>
      <c r="U2754" s="472">
        <v>40481</v>
      </c>
      <c r="V2754" s="480">
        <v>4</v>
      </c>
      <c r="W2754" s="435">
        <v>35</v>
      </c>
      <c r="X2754" s="437" t="str">
        <f t="shared" si="319"/>
        <v>OK</v>
      </c>
      <c r="Y2754" s="437">
        <f t="shared" si="321"/>
        <v>0</v>
      </c>
      <c r="Z2754" s="439" t="str">
        <f t="shared" si="320"/>
        <v>Credial - 2227</v>
      </c>
      <c r="AA2754" s="481">
        <v>40485</v>
      </c>
      <c r="AC2754" s="148">
        <f t="shared" si="322"/>
        <v>4</v>
      </c>
      <c r="AD2754" s="438" t="str">
        <f t="shared" si="324"/>
        <v>OK</v>
      </c>
    </row>
    <row r="2755" spans="1:36" x14ac:dyDescent="0.2">
      <c r="A2755" s="516" t="s">
        <v>115</v>
      </c>
      <c r="B2755" s="435">
        <v>5</v>
      </c>
      <c r="C2755" s="436">
        <v>343</v>
      </c>
      <c r="D2755" s="435" t="s">
        <v>73</v>
      </c>
      <c r="E2755" s="472">
        <v>40480</v>
      </c>
      <c r="G2755" s="474">
        <v>5</v>
      </c>
      <c r="H2755" s="435">
        <v>343</v>
      </c>
      <c r="I2755" s="435">
        <v>343</v>
      </c>
      <c r="J2755" s="435">
        <v>343</v>
      </c>
      <c r="K2755" s="435">
        <v>0</v>
      </c>
      <c r="L2755" s="472">
        <v>40467</v>
      </c>
      <c r="N2755" s="474">
        <v>5</v>
      </c>
      <c r="O2755" s="435">
        <v>343</v>
      </c>
      <c r="P2755" s="435">
        <v>343</v>
      </c>
      <c r="Q2755" s="435">
        <v>0</v>
      </c>
      <c r="R2755" s="435">
        <v>343</v>
      </c>
      <c r="S2755" s="28">
        <v>0</v>
      </c>
      <c r="T2755" s="28">
        <v>0</v>
      </c>
      <c r="U2755" s="472">
        <v>40481</v>
      </c>
      <c r="V2755" s="480">
        <v>5</v>
      </c>
      <c r="W2755" s="435">
        <v>343</v>
      </c>
      <c r="X2755" s="437" t="str">
        <f t="shared" si="319"/>
        <v>OK</v>
      </c>
      <c r="Y2755" s="437">
        <f t="shared" si="321"/>
        <v>0</v>
      </c>
      <c r="Z2755" s="439" t="str">
        <f t="shared" si="320"/>
        <v>Ikea - 2228</v>
      </c>
      <c r="AA2755" s="481">
        <v>40485</v>
      </c>
      <c r="AC2755" s="148">
        <f t="shared" si="322"/>
        <v>4</v>
      </c>
      <c r="AD2755" s="438" t="str">
        <f t="shared" si="324"/>
        <v>OK</v>
      </c>
    </row>
    <row r="2756" spans="1:36" x14ac:dyDescent="0.2">
      <c r="A2756" s="516" t="s">
        <v>115</v>
      </c>
      <c r="B2756" s="435">
        <v>6</v>
      </c>
      <c r="C2756" s="436">
        <v>7</v>
      </c>
      <c r="D2756" s="435" t="s">
        <v>79</v>
      </c>
      <c r="E2756" s="472">
        <v>40480</v>
      </c>
      <c r="G2756" s="474">
        <v>6</v>
      </c>
      <c r="H2756" s="435">
        <v>7</v>
      </c>
      <c r="I2756" s="435">
        <v>7</v>
      </c>
      <c r="J2756" s="435">
        <v>7</v>
      </c>
      <c r="K2756" s="435">
        <v>0</v>
      </c>
      <c r="L2756" s="472">
        <v>40467</v>
      </c>
      <c r="N2756" s="474">
        <v>6</v>
      </c>
      <c r="O2756" s="435">
        <v>7</v>
      </c>
      <c r="P2756" s="435">
        <v>7</v>
      </c>
      <c r="Q2756" s="435">
        <v>0</v>
      </c>
      <c r="R2756" s="435">
        <v>7</v>
      </c>
      <c r="S2756" s="28">
        <v>0</v>
      </c>
      <c r="T2756" s="28">
        <v>0</v>
      </c>
      <c r="U2756" s="472">
        <v>40481</v>
      </c>
      <c r="V2756" s="480">
        <v>6</v>
      </c>
      <c r="W2756" s="435">
        <v>7</v>
      </c>
      <c r="X2756" s="437" t="str">
        <f t="shared" si="319"/>
        <v>OK</v>
      </c>
      <c r="Y2756" s="437">
        <f t="shared" si="321"/>
        <v>0</v>
      </c>
      <c r="Z2756" s="439" t="str">
        <f t="shared" si="320"/>
        <v>Moviflor - 2229</v>
      </c>
      <c r="AA2756" s="481">
        <v>40485</v>
      </c>
      <c r="AC2756" s="148">
        <f t="shared" si="322"/>
        <v>4</v>
      </c>
      <c r="AD2756" s="438" t="str">
        <f t="shared" si="324"/>
        <v>OK</v>
      </c>
    </row>
    <row r="2757" spans="1:36" ht="13.5" thickBot="1" x14ac:dyDescent="0.25">
      <c r="A2757" s="516" t="s">
        <v>115</v>
      </c>
      <c r="B2757" s="435">
        <v>7</v>
      </c>
      <c r="C2757" s="436">
        <v>198</v>
      </c>
      <c r="D2757" s="435" t="s">
        <v>74</v>
      </c>
      <c r="E2757" s="472">
        <v>40480</v>
      </c>
      <c r="G2757" s="474">
        <v>7</v>
      </c>
      <c r="H2757" s="435">
        <v>198</v>
      </c>
      <c r="I2757" s="435">
        <v>198</v>
      </c>
      <c r="J2757" s="435">
        <v>198</v>
      </c>
      <c r="K2757" s="435">
        <v>0</v>
      </c>
      <c r="L2757" s="472">
        <v>40467</v>
      </c>
      <c r="N2757" s="474">
        <v>7</v>
      </c>
      <c r="O2757" s="435">
        <v>198</v>
      </c>
      <c r="P2757" s="435">
        <v>198</v>
      </c>
      <c r="Q2757" s="435">
        <v>0</v>
      </c>
      <c r="R2757" s="435">
        <v>198</v>
      </c>
      <c r="S2757" s="28">
        <v>0</v>
      </c>
      <c r="T2757" s="28">
        <v>0</v>
      </c>
      <c r="U2757" s="472">
        <v>40481</v>
      </c>
      <c r="V2757" s="480">
        <v>7</v>
      </c>
      <c r="W2757" s="435">
        <v>198</v>
      </c>
      <c r="X2757" s="437" t="str">
        <f t="shared" si="319"/>
        <v>OK</v>
      </c>
      <c r="Y2757" s="437">
        <f t="shared" si="321"/>
        <v>0</v>
      </c>
      <c r="Z2757" s="439" t="str">
        <f t="shared" si="320"/>
        <v>Conforama - 2230</v>
      </c>
      <c r="AA2757" s="481">
        <v>40485</v>
      </c>
      <c r="AC2757" s="148">
        <f t="shared" si="322"/>
        <v>4</v>
      </c>
      <c r="AD2757" s="438" t="str">
        <f t="shared" si="324"/>
        <v>OK</v>
      </c>
      <c r="AJ2757" s="533"/>
    </row>
    <row r="2758" spans="1:36" x14ac:dyDescent="0.2">
      <c r="A2758" s="516" t="s">
        <v>115</v>
      </c>
      <c r="B2758" s="435">
        <v>8</v>
      </c>
      <c r="C2758" s="436">
        <v>15</v>
      </c>
      <c r="D2758" s="435" t="s">
        <v>75</v>
      </c>
      <c r="E2758" s="472">
        <v>40480</v>
      </c>
      <c r="G2758" s="474">
        <v>8</v>
      </c>
      <c r="H2758" s="435">
        <v>15</v>
      </c>
      <c r="I2758" s="435">
        <v>15</v>
      </c>
      <c r="J2758" s="435">
        <v>15</v>
      </c>
      <c r="K2758" s="435">
        <v>0</v>
      </c>
      <c r="L2758" s="472">
        <v>40467</v>
      </c>
      <c r="N2758" s="474">
        <v>8</v>
      </c>
      <c r="O2758" s="435">
        <v>15</v>
      </c>
      <c r="P2758" s="435">
        <v>15</v>
      </c>
      <c r="Q2758" s="435">
        <v>0</v>
      </c>
      <c r="R2758" s="435">
        <v>15</v>
      </c>
      <c r="S2758" s="28">
        <v>0</v>
      </c>
      <c r="T2758" s="28">
        <v>0</v>
      </c>
      <c r="U2758" s="472">
        <v>40481</v>
      </c>
      <c r="V2758" s="480">
        <v>8</v>
      </c>
      <c r="W2758" s="435">
        <v>15</v>
      </c>
      <c r="X2758" s="437" t="str">
        <f t="shared" si="319"/>
        <v>OK</v>
      </c>
      <c r="Y2758" s="437">
        <f t="shared" si="321"/>
        <v>0</v>
      </c>
      <c r="Z2758" s="439" t="str">
        <f t="shared" si="320"/>
        <v>Euronics - 2231</v>
      </c>
      <c r="AA2758" s="481">
        <v>40485</v>
      </c>
      <c r="AC2758" s="148">
        <f t="shared" si="322"/>
        <v>4</v>
      </c>
      <c r="AD2758" s="438" t="str">
        <f t="shared" si="324"/>
        <v>OK</v>
      </c>
      <c r="AJ2758" s="499"/>
    </row>
    <row r="2759" spans="1:36" x14ac:dyDescent="0.2">
      <c r="A2759" s="516" t="s">
        <v>115</v>
      </c>
      <c r="B2759" s="435">
        <v>9</v>
      </c>
      <c r="C2759" s="436">
        <v>6</v>
      </c>
      <c r="D2759" s="435" t="s">
        <v>76</v>
      </c>
      <c r="E2759" s="472">
        <v>40480</v>
      </c>
      <c r="G2759" s="474">
        <v>9</v>
      </c>
      <c r="H2759" s="435">
        <v>6</v>
      </c>
      <c r="I2759" s="435">
        <v>6</v>
      </c>
      <c r="J2759" s="435">
        <v>6</v>
      </c>
      <c r="K2759" s="435">
        <v>0</v>
      </c>
      <c r="L2759" s="472">
        <v>40467</v>
      </c>
      <c r="N2759" s="474">
        <v>9</v>
      </c>
      <c r="O2759" s="435">
        <v>6</v>
      </c>
      <c r="P2759" s="435">
        <v>6</v>
      </c>
      <c r="Q2759" s="435">
        <v>0</v>
      </c>
      <c r="R2759" s="435">
        <v>6</v>
      </c>
      <c r="S2759" s="28">
        <v>0</v>
      </c>
      <c r="T2759" s="28">
        <v>0</v>
      </c>
      <c r="U2759" s="472">
        <v>40481</v>
      </c>
      <c r="V2759" s="480">
        <v>9</v>
      </c>
      <c r="W2759" s="435">
        <v>6</v>
      </c>
      <c r="X2759" s="437" t="str">
        <f t="shared" si="319"/>
        <v>OK</v>
      </c>
      <c r="Y2759" s="437">
        <f t="shared" si="321"/>
        <v>0</v>
      </c>
      <c r="Z2759" s="439" t="str">
        <f t="shared" si="320"/>
        <v>Tien 21 - 2232</v>
      </c>
      <c r="AA2759" s="481">
        <v>40485</v>
      </c>
      <c r="AC2759" s="148">
        <f t="shared" si="322"/>
        <v>4</v>
      </c>
      <c r="AD2759" s="438" t="str">
        <f t="shared" si="324"/>
        <v>OK</v>
      </c>
    </row>
    <row r="2760" spans="1:36" s="544" customFormat="1" ht="13.5" thickBot="1" x14ac:dyDescent="0.25">
      <c r="A2760" s="540" t="s">
        <v>115</v>
      </c>
      <c r="B2760" s="541">
        <v>10</v>
      </c>
      <c r="C2760" s="542">
        <v>2</v>
      </c>
      <c r="D2760" s="541" t="s">
        <v>77</v>
      </c>
      <c r="E2760" s="543">
        <v>40480</v>
      </c>
      <c r="G2760" s="545">
        <v>10</v>
      </c>
      <c r="H2760" s="541">
        <v>2</v>
      </c>
      <c r="I2760" s="541">
        <v>2</v>
      </c>
      <c r="J2760" s="541">
        <v>2</v>
      </c>
      <c r="K2760" s="541">
        <v>0</v>
      </c>
      <c r="L2760" s="543">
        <v>40467</v>
      </c>
      <c r="N2760" s="545">
        <v>10</v>
      </c>
      <c r="O2760" s="541">
        <v>2</v>
      </c>
      <c r="P2760" s="541">
        <v>2</v>
      </c>
      <c r="Q2760" s="541">
        <v>0</v>
      </c>
      <c r="R2760" s="541">
        <v>2</v>
      </c>
      <c r="S2760" s="544">
        <v>0</v>
      </c>
      <c r="T2760" s="544">
        <v>0</v>
      </c>
      <c r="U2760" s="543">
        <v>40481</v>
      </c>
      <c r="V2760" s="546">
        <v>10</v>
      </c>
      <c r="W2760" s="541">
        <v>2</v>
      </c>
      <c r="X2760" s="547" t="str">
        <f t="shared" ref="X2760:X2823" si="325">IF(C2760=W2760,"OK",IF(W2760=R2760,"ERRO",IF(W2760="","KO",IF(W2760=J2760,"ERRO"))))</f>
        <v>OK</v>
      </c>
      <c r="Y2760" s="547">
        <f t="shared" si="321"/>
        <v>0</v>
      </c>
      <c r="Z2760" s="541" t="str">
        <f t="shared" si="320"/>
        <v>Confort - 2233</v>
      </c>
      <c r="AA2760" s="548">
        <v>40485</v>
      </c>
      <c r="AB2760" s="549"/>
      <c r="AC2760" s="549">
        <f t="shared" si="322"/>
        <v>4</v>
      </c>
      <c r="AD2760" s="541" t="str">
        <f t="shared" si="324"/>
        <v>OK</v>
      </c>
      <c r="AE2760" s="541"/>
      <c r="AF2760" s="541"/>
      <c r="AG2760" s="541"/>
      <c r="AH2760" s="550"/>
      <c r="AJ2760" s="28"/>
    </row>
    <row r="2761" spans="1:36" s="501" customFormat="1" x14ac:dyDescent="0.2">
      <c r="A2761" s="529" t="s">
        <v>116</v>
      </c>
      <c r="B2761" s="496">
        <v>1</v>
      </c>
      <c r="C2761" s="497">
        <v>1995</v>
      </c>
      <c r="D2761" s="496" t="s">
        <v>67</v>
      </c>
      <c r="E2761" s="498">
        <v>40484</v>
      </c>
      <c r="F2761" s="499"/>
      <c r="G2761" s="500">
        <v>1</v>
      </c>
      <c r="H2761" s="496">
        <v>1995</v>
      </c>
      <c r="I2761" s="496">
        <v>1995</v>
      </c>
      <c r="J2761" s="496">
        <v>1995</v>
      </c>
      <c r="K2761" s="496">
        <v>0</v>
      </c>
      <c r="L2761" s="498">
        <v>40485</v>
      </c>
      <c r="N2761" s="500">
        <v>1</v>
      </c>
      <c r="O2761" s="496">
        <v>1995</v>
      </c>
      <c r="P2761" s="496">
        <v>1995</v>
      </c>
      <c r="Q2761" s="496">
        <v>0</v>
      </c>
      <c r="R2761" s="496">
        <v>1995</v>
      </c>
      <c r="S2761" s="499">
        <v>0</v>
      </c>
      <c r="T2761" s="499">
        <v>0</v>
      </c>
      <c r="U2761" s="498">
        <v>40485</v>
      </c>
      <c r="V2761" s="502">
        <v>1</v>
      </c>
      <c r="W2761" s="496">
        <v>1995</v>
      </c>
      <c r="X2761" s="503" t="str">
        <f t="shared" si="325"/>
        <v>OK</v>
      </c>
      <c r="Y2761" s="503">
        <f t="shared" si="321"/>
        <v>0</v>
      </c>
      <c r="Z2761" s="524" t="str">
        <f t="shared" si="320"/>
        <v>White - 2213</v>
      </c>
      <c r="AA2761" s="504">
        <v>40511</v>
      </c>
      <c r="AB2761" s="505">
        <f>+SUM(W2761:W2771)</f>
        <v>8871</v>
      </c>
      <c r="AC2761" s="506">
        <f t="shared" si="322"/>
        <v>27</v>
      </c>
      <c r="AD2761" s="513" t="str">
        <f>IF(AA2761&gt;0,"OK","Pendente")</f>
        <v>OK</v>
      </c>
      <c r="AE2761" s="496"/>
      <c r="AF2761" s="496"/>
      <c r="AG2761" s="496"/>
      <c r="AH2761" s="510"/>
      <c r="AI2761" s="499"/>
      <c r="AJ2761" s="28"/>
    </row>
    <row r="2762" spans="1:36" x14ac:dyDescent="0.2">
      <c r="A2762" s="516" t="s">
        <v>116</v>
      </c>
      <c r="B2762" s="435">
        <v>2</v>
      </c>
      <c r="C2762" s="436">
        <v>1581</v>
      </c>
      <c r="D2762" s="435" t="s">
        <v>67</v>
      </c>
      <c r="E2762" s="472">
        <v>40484</v>
      </c>
      <c r="G2762" s="474">
        <v>2</v>
      </c>
      <c r="H2762" s="435">
        <v>1581</v>
      </c>
      <c r="I2762" s="435">
        <v>1581</v>
      </c>
      <c r="J2762" s="435">
        <v>1581</v>
      </c>
      <c r="K2762" s="435">
        <v>0</v>
      </c>
      <c r="L2762" s="472">
        <v>40485</v>
      </c>
      <c r="N2762" s="474">
        <v>2</v>
      </c>
      <c r="O2762" s="435">
        <v>1581</v>
      </c>
      <c r="P2762" s="435">
        <v>1581</v>
      </c>
      <c r="Q2762" s="435">
        <v>0</v>
      </c>
      <c r="R2762" s="435">
        <v>1578</v>
      </c>
      <c r="S2762" s="28">
        <v>0</v>
      </c>
      <c r="T2762" s="28">
        <v>3</v>
      </c>
      <c r="U2762" s="472">
        <v>40485</v>
      </c>
      <c r="V2762" s="480">
        <v>2</v>
      </c>
      <c r="W2762" s="435">
        <v>1578</v>
      </c>
      <c r="X2762" s="437" t="str">
        <f t="shared" si="325"/>
        <v>ERRO</v>
      </c>
      <c r="Y2762" s="437">
        <f t="shared" si="321"/>
        <v>3</v>
      </c>
      <c r="Z2762" s="439" t="str">
        <f t="shared" si="320"/>
        <v>White - 2213</v>
      </c>
      <c r="AA2762" s="481">
        <v>40511</v>
      </c>
      <c r="AC2762" s="148">
        <f t="shared" si="322"/>
        <v>27</v>
      </c>
      <c r="AD2762" s="438" t="str">
        <f t="shared" si="324"/>
        <v>OK</v>
      </c>
    </row>
    <row r="2763" spans="1:36" x14ac:dyDescent="0.2">
      <c r="A2763" s="516" t="s">
        <v>116</v>
      </c>
      <c r="B2763" s="435">
        <v>3</v>
      </c>
      <c r="C2763" s="436">
        <v>86</v>
      </c>
      <c r="D2763" s="435" t="s">
        <v>72</v>
      </c>
      <c r="E2763" s="472">
        <v>40484</v>
      </c>
      <c r="G2763" s="474">
        <v>3</v>
      </c>
      <c r="H2763" s="435">
        <v>86</v>
      </c>
      <c r="I2763" s="435">
        <v>86</v>
      </c>
      <c r="J2763" s="435">
        <v>86</v>
      </c>
      <c r="K2763" s="435">
        <v>0</v>
      </c>
      <c r="L2763" s="472">
        <v>40485</v>
      </c>
      <c r="N2763" s="474">
        <v>3</v>
      </c>
      <c r="O2763" s="435">
        <v>86</v>
      </c>
      <c r="P2763" s="435">
        <v>86</v>
      </c>
      <c r="Q2763" s="435">
        <v>0</v>
      </c>
      <c r="R2763" s="435">
        <v>8</v>
      </c>
      <c r="S2763" s="28">
        <v>0</v>
      </c>
      <c r="T2763" s="28">
        <v>78</v>
      </c>
      <c r="U2763" s="472">
        <v>40485</v>
      </c>
      <c r="V2763" s="480">
        <v>3</v>
      </c>
      <c r="W2763" s="435">
        <v>8</v>
      </c>
      <c r="X2763" s="437" t="str">
        <f t="shared" si="325"/>
        <v>ERRO</v>
      </c>
      <c r="Y2763" s="437">
        <f t="shared" si="321"/>
        <v>78</v>
      </c>
      <c r="Z2763" s="439" t="str">
        <f t="shared" si="320"/>
        <v>Credial - 2227</v>
      </c>
      <c r="AA2763" s="481">
        <v>40486</v>
      </c>
      <c r="AC2763" s="148">
        <f t="shared" si="322"/>
        <v>2</v>
      </c>
      <c r="AD2763" s="438" t="str">
        <f t="shared" si="324"/>
        <v>OK</v>
      </c>
    </row>
    <row r="2764" spans="1:36" x14ac:dyDescent="0.2">
      <c r="A2764" s="516" t="s">
        <v>116</v>
      </c>
      <c r="B2764" s="435">
        <v>4</v>
      </c>
      <c r="C2764" s="436">
        <v>1995</v>
      </c>
      <c r="D2764" s="435" t="s">
        <v>73</v>
      </c>
      <c r="E2764" s="472">
        <v>40484</v>
      </c>
      <c r="G2764" s="474">
        <v>4</v>
      </c>
      <c r="H2764" s="435">
        <v>1995</v>
      </c>
      <c r="I2764" s="435">
        <v>1995</v>
      </c>
      <c r="J2764" s="435">
        <v>1995</v>
      </c>
      <c r="K2764" s="435">
        <v>0</v>
      </c>
      <c r="L2764" s="472">
        <v>40485</v>
      </c>
      <c r="N2764" s="474">
        <v>4</v>
      </c>
      <c r="O2764" s="435">
        <v>1995</v>
      </c>
      <c r="P2764" s="435">
        <v>1995</v>
      </c>
      <c r="Q2764" s="435">
        <v>0</v>
      </c>
      <c r="R2764" s="435">
        <v>1995</v>
      </c>
      <c r="S2764" s="28">
        <v>0</v>
      </c>
      <c r="T2764" s="28">
        <v>0</v>
      </c>
      <c r="U2764" s="472">
        <v>40485</v>
      </c>
      <c r="V2764" s="480">
        <v>4</v>
      </c>
      <c r="W2764" s="435">
        <v>1995</v>
      </c>
      <c r="X2764" s="437" t="str">
        <f t="shared" si="325"/>
        <v>OK</v>
      </c>
      <c r="Y2764" s="437">
        <f t="shared" si="321"/>
        <v>0</v>
      </c>
      <c r="Z2764" s="439" t="str">
        <f t="shared" si="320"/>
        <v>Ikea - 2228</v>
      </c>
      <c r="AA2764" s="481">
        <v>40490</v>
      </c>
      <c r="AC2764" s="148">
        <f t="shared" si="322"/>
        <v>6</v>
      </c>
      <c r="AD2764" s="438" t="str">
        <f t="shared" si="324"/>
        <v>OK</v>
      </c>
    </row>
    <row r="2765" spans="1:36" x14ac:dyDescent="0.2">
      <c r="A2765" s="516" t="s">
        <v>116</v>
      </c>
      <c r="B2765" s="435">
        <v>5</v>
      </c>
      <c r="C2765" s="436">
        <v>1629</v>
      </c>
      <c r="D2765" s="435" t="s">
        <v>73</v>
      </c>
      <c r="E2765" s="472">
        <v>40484</v>
      </c>
      <c r="G2765" s="474">
        <v>5</v>
      </c>
      <c r="H2765" s="435">
        <v>1629</v>
      </c>
      <c r="I2765" s="435">
        <v>1629</v>
      </c>
      <c r="J2765" s="435">
        <v>1629</v>
      </c>
      <c r="K2765" s="435">
        <v>0</v>
      </c>
      <c r="L2765" s="472">
        <v>40485</v>
      </c>
      <c r="N2765" s="474">
        <v>5</v>
      </c>
      <c r="O2765" s="435">
        <v>1629</v>
      </c>
      <c r="P2765" s="435">
        <v>1629</v>
      </c>
      <c r="Q2765" s="435">
        <v>0</v>
      </c>
      <c r="R2765" s="435">
        <v>1629</v>
      </c>
      <c r="S2765" s="28">
        <v>0</v>
      </c>
      <c r="T2765" s="28">
        <v>0</v>
      </c>
      <c r="U2765" s="472">
        <v>40485</v>
      </c>
      <c r="V2765" s="480">
        <v>5</v>
      </c>
      <c r="W2765" s="435">
        <v>1629</v>
      </c>
      <c r="X2765" s="437" t="str">
        <f t="shared" si="325"/>
        <v>OK</v>
      </c>
      <c r="Y2765" s="437">
        <f t="shared" si="321"/>
        <v>0</v>
      </c>
      <c r="Z2765" s="439" t="str">
        <f t="shared" si="320"/>
        <v>Ikea - 2228</v>
      </c>
      <c r="AA2765" s="481">
        <v>40490</v>
      </c>
      <c r="AC2765" s="148">
        <f t="shared" si="322"/>
        <v>6</v>
      </c>
      <c r="AD2765" s="438" t="str">
        <f t="shared" si="324"/>
        <v>OK</v>
      </c>
    </row>
    <row r="2766" spans="1:36" x14ac:dyDescent="0.2">
      <c r="A2766" s="516" t="s">
        <v>116</v>
      </c>
      <c r="B2766" s="435">
        <v>6</v>
      </c>
      <c r="C2766" s="436">
        <v>84</v>
      </c>
      <c r="D2766" s="435" t="s">
        <v>79</v>
      </c>
      <c r="E2766" s="472">
        <v>40484</v>
      </c>
      <c r="G2766" s="474">
        <v>6</v>
      </c>
      <c r="H2766" s="435">
        <v>84</v>
      </c>
      <c r="I2766" s="435">
        <v>84</v>
      </c>
      <c r="J2766" s="435">
        <v>84</v>
      </c>
      <c r="K2766" s="435">
        <v>0</v>
      </c>
      <c r="L2766" s="472">
        <v>40485</v>
      </c>
      <c r="N2766" s="474">
        <v>6</v>
      </c>
      <c r="O2766" s="435">
        <v>84</v>
      </c>
      <c r="P2766" s="435">
        <v>84</v>
      </c>
      <c r="Q2766" s="435">
        <v>0</v>
      </c>
      <c r="R2766" s="435">
        <v>2</v>
      </c>
      <c r="S2766" s="28">
        <v>0</v>
      </c>
      <c r="T2766" s="28">
        <v>82</v>
      </c>
      <c r="U2766" s="472">
        <v>40485</v>
      </c>
      <c r="V2766" s="480">
        <v>6</v>
      </c>
      <c r="W2766" s="435">
        <v>2</v>
      </c>
      <c r="X2766" s="437" t="str">
        <f t="shared" si="325"/>
        <v>ERRO</v>
      </c>
      <c r="Y2766" s="437">
        <f t="shared" si="321"/>
        <v>82</v>
      </c>
      <c r="Z2766" s="439" t="str">
        <f t="shared" si="320"/>
        <v>Moviflor - 2229</v>
      </c>
      <c r="AA2766" s="481">
        <v>40486</v>
      </c>
      <c r="AC2766" s="148">
        <f t="shared" si="322"/>
        <v>2</v>
      </c>
      <c r="AD2766" s="438" t="str">
        <f t="shared" si="324"/>
        <v>OK</v>
      </c>
    </row>
    <row r="2767" spans="1:36" ht="13.5" thickBot="1" x14ac:dyDescent="0.25">
      <c r="A2767" s="516" t="s">
        <v>116</v>
      </c>
      <c r="B2767" s="435">
        <v>7</v>
      </c>
      <c r="C2767" s="436">
        <v>1690</v>
      </c>
      <c r="D2767" s="435" t="s">
        <v>74</v>
      </c>
      <c r="E2767" s="472">
        <v>40484</v>
      </c>
      <c r="G2767" s="474">
        <v>7</v>
      </c>
      <c r="H2767" s="435">
        <v>1690</v>
      </c>
      <c r="I2767" s="435">
        <v>1690</v>
      </c>
      <c r="J2767" s="435">
        <v>1690</v>
      </c>
      <c r="K2767" s="435">
        <v>0</v>
      </c>
      <c r="L2767" s="472">
        <v>40485</v>
      </c>
      <c r="N2767" s="474">
        <v>7</v>
      </c>
      <c r="O2767" s="435">
        <v>1690</v>
      </c>
      <c r="P2767" s="435">
        <v>1690</v>
      </c>
      <c r="Q2767" s="435">
        <v>0</v>
      </c>
      <c r="R2767" s="435">
        <v>1660</v>
      </c>
      <c r="S2767" s="28">
        <v>0</v>
      </c>
      <c r="T2767" s="28">
        <v>30</v>
      </c>
      <c r="U2767" s="472">
        <v>40485</v>
      </c>
      <c r="V2767" s="480">
        <v>7</v>
      </c>
      <c r="W2767" s="435">
        <v>1660</v>
      </c>
      <c r="X2767" s="437" t="str">
        <f t="shared" si="325"/>
        <v>ERRO</v>
      </c>
      <c r="Y2767" s="437">
        <f t="shared" si="321"/>
        <v>30</v>
      </c>
      <c r="Z2767" s="439" t="str">
        <f t="shared" si="320"/>
        <v>Conforama - 2230</v>
      </c>
      <c r="AA2767" s="481">
        <v>40497</v>
      </c>
      <c r="AC2767" s="148">
        <f t="shared" si="322"/>
        <v>13</v>
      </c>
      <c r="AD2767" s="438" t="str">
        <f t="shared" si="324"/>
        <v>OK</v>
      </c>
      <c r="AJ2767" s="544"/>
    </row>
    <row r="2768" spans="1:36" x14ac:dyDescent="0.2">
      <c r="A2768" s="516" t="s">
        <v>116</v>
      </c>
      <c r="B2768" s="435">
        <v>8</v>
      </c>
      <c r="C2768" s="436">
        <v>8</v>
      </c>
      <c r="D2768" s="435" t="s">
        <v>75</v>
      </c>
      <c r="E2768" s="472">
        <v>40484</v>
      </c>
      <c r="G2768" s="474">
        <v>8</v>
      </c>
      <c r="H2768" s="435">
        <v>8</v>
      </c>
      <c r="I2768" s="435">
        <v>8</v>
      </c>
      <c r="J2768" s="435">
        <v>8</v>
      </c>
      <c r="K2768" s="435">
        <v>0</v>
      </c>
      <c r="L2768" s="472">
        <v>40485</v>
      </c>
      <c r="N2768" s="474">
        <v>8</v>
      </c>
      <c r="O2768" s="435">
        <v>8</v>
      </c>
      <c r="P2768" s="435">
        <v>8</v>
      </c>
      <c r="Q2768" s="435">
        <v>0</v>
      </c>
      <c r="R2768" s="435">
        <v>1</v>
      </c>
      <c r="S2768" s="28">
        <v>0</v>
      </c>
      <c r="T2768" s="28">
        <v>7</v>
      </c>
      <c r="U2768" s="472">
        <v>40485</v>
      </c>
      <c r="V2768" s="480">
        <v>8</v>
      </c>
      <c r="W2768" s="435">
        <v>1</v>
      </c>
      <c r="X2768" s="437" t="str">
        <f t="shared" si="325"/>
        <v>ERRO</v>
      </c>
      <c r="Y2768" s="437">
        <f t="shared" si="321"/>
        <v>7</v>
      </c>
      <c r="Z2768" s="439" t="str">
        <f t="shared" si="320"/>
        <v>Euronics - 2231</v>
      </c>
      <c r="AA2768" s="481">
        <v>40486</v>
      </c>
      <c r="AC2768" s="148">
        <f t="shared" si="322"/>
        <v>2</v>
      </c>
      <c r="AD2768" s="438" t="str">
        <f t="shared" si="324"/>
        <v>OK</v>
      </c>
      <c r="AJ2768" s="499"/>
    </row>
    <row r="2769" spans="1:36" x14ac:dyDescent="0.2">
      <c r="A2769" s="516" t="s">
        <v>116</v>
      </c>
      <c r="B2769" s="435">
        <v>9</v>
      </c>
      <c r="C2769" s="436">
        <v>9</v>
      </c>
      <c r="D2769" s="435" t="s">
        <v>76</v>
      </c>
      <c r="E2769" s="472">
        <v>40484</v>
      </c>
      <c r="G2769" s="474">
        <v>9</v>
      </c>
      <c r="H2769" s="435">
        <v>9</v>
      </c>
      <c r="I2769" s="435">
        <v>9</v>
      </c>
      <c r="J2769" s="435">
        <v>9</v>
      </c>
      <c r="K2769" s="435">
        <v>0</v>
      </c>
      <c r="L2769" s="472">
        <v>40485</v>
      </c>
      <c r="N2769" s="474">
        <v>9</v>
      </c>
      <c r="O2769" s="435">
        <v>9</v>
      </c>
      <c r="P2769" s="435">
        <v>9</v>
      </c>
      <c r="Q2769" s="435">
        <v>0</v>
      </c>
      <c r="R2769" s="435">
        <v>1</v>
      </c>
      <c r="S2769" s="28">
        <v>0</v>
      </c>
      <c r="T2769" s="28">
        <v>8</v>
      </c>
      <c r="U2769" s="472">
        <v>40485</v>
      </c>
      <c r="V2769" s="480">
        <v>9</v>
      </c>
      <c r="W2769" s="435">
        <v>1</v>
      </c>
      <c r="X2769" s="437" t="str">
        <f t="shared" si="325"/>
        <v>ERRO</v>
      </c>
      <c r="Y2769" s="437">
        <f t="shared" si="321"/>
        <v>8</v>
      </c>
      <c r="Z2769" s="439" t="str">
        <f t="shared" si="320"/>
        <v>Tien 21 - 2232</v>
      </c>
      <c r="AA2769" s="481">
        <v>40486</v>
      </c>
      <c r="AC2769" s="148">
        <f t="shared" si="322"/>
        <v>2</v>
      </c>
      <c r="AD2769" s="438" t="str">
        <f t="shared" si="324"/>
        <v>OK</v>
      </c>
    </row>
    <row r="2770" spans="1:36" x14ac:dyDescent="0.2">
      <c r="A2770" s="516" t="s">
        <v>116</v>
      </c>
      <c r="B2770" s="435">
        <v>10</v>
      </c>
      <c r="C2770" s="436">
        <v>6</v>
      </c>
      <c r="D2770" s="435" t="s">
        <v>77</v>
      </c>
      <c r="E2770" s="472">
        <v>40484</v>
      </c>
      <c r="G2770" s="474">
        <v>10</v>
      </c>
      <c r="H2770" s="435">
        <v>6</v>
      </c>
      <c r="I2770" s="435">
        <v>6</v>
      </c>
      <c r="J2770" s="435">
        <v>6</v>
      </c>
      <c r="K2770" s="435">
        <v>0</v>
      </c>
      <c r="L2770" s="472">
        <v>40485</v>
      </c>
      <c r="N2770" s="474">
        <v>10</v>
      </c>
      <c r="O2770" s="435">
        <v>6</v>
      </c>
      <c r="P2770" s="435">
        <v>6</v>
      </c>
      <c r="Q2770" s="435">
        <v>0</v>
      </c>
      <c r="R2770" s="435">
        <v>2</v>
      </c>
      <c r="S2770" s="28">
        <v>0</v>
      </c>
      <c r="T2770" s="28">
        <v>4</v>
      </c>
      <c r="U2770" s="472">
        <v>40485</v>
      </c>
      <c r="V2770" s="480">
        <v>10</v>
      </c>
      <c r="W2770" s="435">
        <v>2</v>
      </c>
      <c r="X2770" s="437" t="str">
        <f t="shared" si="325"/>
        <v>ERRO</v>
      </c>
      <c r="Y2770" s="437">
        <f t="shared" si="321"/>
        <v>4</v>
      </c>
      <c r="Z2770" s="439" t="str">
        <f t="shared" si="320"/>
        <v>Confort - 2233</v>
      </c>
      <c r="AA2770" s="481">
        <v>40486</v>
      </c>
      <c r="AC2770" s="148">
        <f t="shared" si="322"/>
        <v>2</v>
      </c>
      <c r="AD2770" s="438" t="str">
        <f t="shared" si="324"/>
        <v>OK</v>
      </c>
    </row>
    <row r="2771" spans="1:36" s="544" customFormat="1" ht="13.5" thickBot="1" x14ac:dyDescent="0.25">
      <c r="A2771" s="540" t="s">
        <v>116</v>
      </c>
      <c r="B2771" s="541">
        <v>11</v>
      </c>
      <c r="C2771" s="542">
        <v>3</v>
      </c>
      <c r="D2771" s="541" t="s">
        <v>112</v>
      </c>
      <c r="E2771" s="543">
        <v>40484</v>
      </c>
      <c r="G2771" s="545">
        <v>11</v>
      </c>
      <c r="H2771" s="541">
        <v>3</v>
      </c>
      <c r="I2771" s="541">
        <v>3</v>
      </c>
      <c r="J2771" s="541">
        <v>3</v>
      </c>
      <c r="K2771" s="541">
        <v>0</v>
      </c>
      <c r="L2771" s="543">
        <v>40485</v>
      </c>
      <c r="N2771" s="545">
        <v>11</v>
      </c>
      <c r="O2771" s="541">
        <v>3</v>
      </c>
      <c r="P2771" s="541">
        <v>3</v>
      </c>
      <c r="Q2771" s="541">
        <v>0</v>
      </c>
      <c r="R2771" s="541">
        <v>0</v>
      </c>
      <c r="S2771" s="544">
        <v>0</v>
      </c>
      <c r="T2771" s="544">
        <v>3</v>
      </c>
      <c r="U2771" s="543">
        <v>40485</v>
      </c>
      <c r="V2771" s="546">
        <v>11</v>
      </c>
      <c r="W2771" s="541">
        <v>0</v>
      </c>
      <c r="X2771" s="547" t="str">
        <f t="shared" si="325"/>
        <v>ERRO</v>
      </c>
      <c r="Y2771" s="547">
        <f t="shared" si="321"/>
        <v>3</v>
      </c>
      <c r="Z2771" s="541" t="str">
        <f t="shared" si="320"/>
        <v>Credial Mega - 2377</v>
      </c>
      <c r="AA2771" s="548"/>
      <c r="AB2771" s="549"/>
      <c r="AC2771" s="549">
        <f t="shared" si="322"/>
        <v>-39902</v>
      </c>
      <c r="AD2771" s="541" t="str">
        <f t="shared" si="324"/>
        <v>Pendente</v>
      </c>
      <c r="AE2771" s="541"/>
      <c r="AF2771" s="541"/>
      <c r="AG2771" s="541"/>
      <c r="AH2771" s="550"/>
      <c r="AJ2771" s="28"/>
    </row>
    <row r="2772" spans="1:36" s="501" customFormat="1" x14ac:dyDescent="0.2">
      <c r="A2772" s="526" t="s">
        <v>115</v>
      </c>
      <c r="B2772" s="496">
        <v>1</v>
      </c>
      <c r="C2772" s="497">
        <v>13</v>
      </c>
      <c r="D2772" s="496" t="s">
        <v>67</v>
      </c>
      <c r="E2772" s="498">
        <v>40487</v>
      </c>
      <c r="F2772" s="499"/>
      <c r="G2772" s="500">
        <v>1</v>
      </c>
      <c r="H2772" s="496">
        <v>13</v>
      </c>
      <c r="I2772" s="496">
        <v>13</v>
      </c>
      <c r="J2772" s="496">
        <v>13</v>
      </c>
      <c r="K2772" s="496">
        <v>0</v>
      </c>
      <c r="L2772" s="498">
        <v>40488</v>
      </c>
      <c r="N2772" s="500">
        <v>1</v>
      </c>
      <c r="O2772" s="496">
        <v>13</v>
      </c>
      <c r="P2772" s="496">
        <v>13</v>
      </c>
      <c r="Q2772" s="496">
        <v>0</v>
      </c>
      <c r="R2772" s="496">
        <v>12</v>
      </c>
      <c r="S2772" s="499">
        <v>0</v>
      </c>
      <c r="T2772" s="499">
        <v>1</v>
      </c>
      <c r="U2772" s="498">
        <v>40488</v>
      </c>
      <c r="V2772" s="502">
        <v>1</v>
      </c>
      <c r="W2772" s="496">
        <v>12</v>
      </c>
      <c r="X2772" s="503" t="str">
        <f t="shared" si="325"/>
        <v>ERRO</v>
      </c>
      <c r="Y2772" s="503">
        <f t="shared" si="321"/>
        <v>1</v>
      </c>
      <c r="Z2772" s="524" t="str">
        <f t="shared" si="320"/>
        <v>White - 2213</v>
      </c>
      <c r="AA2772" s="504">
        <v>40492</v>
      </c>
      <c r="AB2772" s="505">
        <f>+SUM(W2772:W2781)</f>
        <v>204</v>
      </c>
      <c r="AC2772" s="506">
        <f t="shared" si="322"/>
        <v>5</v>
      </c>
      <c r="AD2772" s="513" t="str">
        <f t="shared" ref="AD2772:AD2781" si="326">IF(AA2772&gt;0,"OK","Pendente")</f>
        <v>OK</v>
      </c>
      <c r="AE2772" s="496"/>
      <c r="AF2772" s="496"/>
      <c r="AG2772" s="496"/>
      <c r="AH2772" s="510"/>
      <c r="AI2772" s="499"/>
      <c r="AJ2772" s="28"/>
    </row>
    <row r="2773" spans="1:36" x14ac:dyDescent="0.2">
      <c r="A2773" s="527" t="s">
        <v>115</v>
      </c>
      <c r="B2773" s="435">
        <v>2</v>
      </c>
      <c r="C2773" s="436">
        <v>2</v>
      </c>
      <c r="D2773" s="435" t="s">
        <v>68</v>
      </c>
      <c r="E2773" s="472">
        <v>40487</v>
      </c>
      <c r="G2773" s="474">
        <v>2</v>
      </c>
      <c r="H2773" s="435">
        <v>2</v>
      </c>
      <c r="I2773" s="435">
        <v>2</v>
      </c>
      <c r="J2773" s="435">
        <v>2</v>
      </c>
      <c r="K2773" s="435">
        <v>0</v>
      </c>
      <c r="L2773" s="472">
        <v>40488</v>
      </c>
      <c r="N2773" s="474">
        <v>2</v>
      </c>
      <c r="O2773" s="435">
        <v>2</v>
      </c>
      <c r="P2773" s="435">
        <v>2</v>
      </c>
      <c r="Q2773" s="435">
        <v>0</v>
      </c>
      <c r="R2773" s="435">
        <v>2</v>
      </c>
      <c r="S2773" s="28">
        <v>0</v>
      </c>
      <c r="T2773" s="28">
        <v>0</v>
      </c>
      <c r="U2773" s="472">
        <v>40488</v>
      </c>
      <c r="V2773" s="480">
        <v>2</v>
      </c>
      <c r="W2773" s="435">
        <v>2</v>
      </c>
      <c r="X2773" s="437" t="str">
        <f t="shared" si="325"/>
        <v>OK</v>
      </c>
      <c r="Y2773" s="437">
        <f t="shared" si="321"/>
        <v>0</v>
      </c>
      <c r="Z2773" s="439" t="str">
        <f t="shared" si="320"/>
        <v>Green - 2214</v>
      </c>
      <c r="AA2773" s="481">
        <v>40492</v>
      </c>
      <c r="AC2773" s="148">
        <f t="shared" si="322"/>
        <v>5</v>
      </c>
      <c r="AD2773" s="438" t="str">
        <f t="shared" si="326"/>
        <v>OK</v>
      </c>
    </row>
    <row r="2774" spans="1:36" x14ac:dyDescent="0.2">
      <c r="A2774" s="527" t="s">
        <v>115</v>
      </c>
      <c r="B2774" s="435">
        <v>3</v>
      </c>
      <c r="C2774" s="436">
        <v>2</v>
      </c>
      <c r="D2774" s="435" t="s">
        <v>69</v>
      </c>
      <c r="E2774" s="472">
        <v>40487</v>
      </c>
      <c r="G2774" s="474">
        <v>3</v>
      </c>
      <c r="H2774" s="435">
        <v>2</v>
      </c>
      <c r="I2774" s="435">
        <v>2</v>
      </c>
      <c r="J2774" s="435">
        <v>2</v>
      </c>
      <c r="K2774" s="435">
        <v>0</v>
      </c>
      <c r="L2774" s="472">
        <v>40488</v>
      </c>
      <c r="N2774" s="474">
        <v>3</v>
      </c>
      <c r="O2774" s="435">
        <v>2</v>
      </c>
      <c r="P2774" s="435">
        <v>2</v>
      </c>
      <c r="Q2774" s="435">
        <v>0</v>
      </c>
      <c r="R2774" s="435">
        <v>2</v>
      </c>
      <c r="S2774" s="28">
        <v>0</v>
      </c>
      <c r="T2774" s="28">
        <v>0</v>
      </c>
      <c r="U2774" s="472">
        <v>40488</v>
      </c>
      <c r="V2774" s="480">
        <v>3</v>
      </c>
      <c r="W2774" s="435">
        <v>2</v>
      </c>
      <c r="X2774" s="437" t="str">
        <f t="shared" si="325"/>
        <v>OK</v>
      </c>
      <c r="Y2774" s="437">
        <f t="shared" si="321"/>
        <v>0</v>
      </c>
      <c r="Z2774" s="439" t="str">
        <f t="shared" si="320"/>
        <v>Black - 2215</v>
      </c>
      <c r="AA2774" s="481">
        <v>40492</v>
      </c>
      <c r="AC2774" s="148">
        <f t="shared" si="322"/>
        <v>5</v>
      </c>
      <c r="AD2774" s="438" t="str">
        <f t="shared" si="326"/>
        <v>OK</v>
      </c>
    </row>
    <row r="2775" spans="1:36" x14ac:dyDescent="0.2">
      <c r="A2775" s="527" t="s">
        <v>115</v>
      </c>
      <c r="B2775" s="435">
        <v>4</v>
      </c>
      <c r="C2775" s="436">
        <v>12</v>
      </c>
      <c r="D2775" s="435" t="s">
        <v>72</v>
      </c>
      <c r="E2775" s="472">
        <v>40487</v>
      </c>
      <c r="G2775" s="474">
        <v>4</v>
      </c>
      <c r="H2775" s="435">
        <v>12</v>
      </c>
      <c r="I2775" s="435">
        <v>12</v>
      </c>
      <c r="J2775" s="435">
        <v>12</v>
      </c>
      <c r="K2775" s="435">
        <v>0</v>
      </c>
      <c r="L2775" s="472">
        <v>40488</v>
      </c>
      <c r="N2775" s="474">
        <v>4</v>
      </c>
      <c r="O2775" s="435">
        <v>12</v>
      </c>
      <c r="P2775" s="435">
        <v>12</v>
      </c>
      <c r="Q2775" s="435">
        <v>0</v>
      </c>
      <c r="R2775" s="435">
        <v>12</v>
      </c>
      <c r="S2775" s="28">
        <v>0</v>
      </c>
      <c r="T2775" s="28">
        <v>0</v>
      </c>
      <c r="U2775" s="472">
        <v>40488</v>
      </c>
      <c r="V2775" s="480">
        <v>4</v>
      </c>
      <c r="W2775" s="435">
        <v>12</v>
      </c>
      <c r="X2775" s="437" t="str">
        <f t="shared" si="325"/>
        <v>OK</v>
      </c>
      <c r="Y2775" s="437">
        <f t="shared" si="321"/>
        <v>0</v>
      </c>
      <c r="Z2775" s="439" t="str">
        <f t="shared" si="320"/>
        <v>Credial - 2227</v>
      </c>
      <c r="AA2775" s="481">
        <v>40492</v>
      </c>
      <c r="AC2775" s="148">
        <f t="shared" si="322"/>
        <v>5</v>
      </c>
      <c r="AD2775" s="438" t="str">
        <f t="shared" si="326"/>
        <v>OK</v>
      </c>
    </row>
    <row r="2776" spans="1:36" x14ac:dyDescent="0.2">
      <c r="A2776" s="527" t="s">
        <v>115</v>
      </c>
      <c r="B2776" s="435">
        <v>5</v>
      </c>
      <c r="C2776" s="436">
        <v>137</v>
      </c>
      <c r="D2776" s="435" t="s">
        <v>73</v>
      </c>
      <c r="E2776" s="472">
        <v>40487</v>
      </c>
      <c r="G2776" s="474">
        <v>5</v>
      </c>
      <c r="H2776" s="435">
        <v>137</v>
      </c>
      <c r="I2776" s="435">
        <v>137</v>
      </c>
      <c r="J2776" s="435">
        <v>137</v>
      </c>
      <c r="K2776" s="435">
        <v>0</v>
      </c>
      <c r="L2776" s="472">
        <v>40488</v>
      </c>
      <c r="N2776" s="474">
        <v>5</v>
      </c>
      <c r="O2776" s="435">
        <v>137</v>
      </c>
      <c r="P2776" s="435">
        <v>137</v>
      </c>
      <c r="Q2776" s="435">
        <v>0</v>
      </c>
      <c r="R2776" s="435">
        <v>137</v>
      </c>
      <c r="S2776" s="28">
        <v>0</v>
      </c>
      <c r="T2776" s="28">
        <v>0</v>
      </c>
      <c r="U2776" s="472">
        <v>40488</v>
      </c>
      <c r="V2776" s="480">
        <v>5</v>
      </c>
      <c r="W2776" s="435">
        <v>137</v>
      </c>
      <c r="X2776" s="437" t="str">
        <f t="shared" si="325"/>
        <v>OK</v>
      </c>
      <c r="Y2776" s="437">
        <f t="shared" si="321"/>
        <v>0</v>
      </c>
      <c r="Z2776" s="439" t="str">
        <f t="shared" ref="Z2776:Z2837" si="327">IF(D2776="","",D2776)</f>
        <v>Ikea - 2228</v>
      </c>
      <c r="AA2776" s="481">
        <v>40490</v>
      </c>
      <c r="AC2776" s="148">
        <f t="shared" si="322"/>
        <v>3</v>
      </c>
      <c r="AD2776" s="438" t="str">
        <f t="shared" si="326"/>
        <v>OK</v>
      </c>
    </row>
    <row r="2777" spans="1:36" x14ac:dyDescent="0.2">
      <c r="A2777" s="527" t="s">
        <v>115</v>
      </c>
      <c r="B2777" s="435">
        <v>6</v>
      </c>
      <c r="C2777" s="436">
        <v>5</v>
      </c>
      <c r="D2777" s="435" t="s">
        <v>79</v>
      </c>
      <c r="E2777" s="472">
        <v>40487</v>
      </c>
      <c r="G2777" s="474">
        <v>6</v>
      </c>
      <c r="H2777" s="435">
        <v>5</v>
      </c>
      <c r="I2777" s="435">
        <v>5</v>
      </c>
      <c r="J2777" s="435">
        <v>5</v>
      </c>
      <c r="K2777" s="435">
        <v>0</v>
      </c>
      <c r="L2777" s="472">
        <v>40488</v>
      </c>
      <c r="N2777" s="474">
        <v>6</v>
      </c>
      <c r="O2777" s="435">
        <v>5</v>
      </c>
      <c r="P2777" s="435">
        <v>5</v>
      </c>
      <c r="Q2777" s="435">
        <v>0</v>
      </c>
      <c r="R2777" s="435">
        <v>5</v>
      </c>
      <c r="S2777" s="28">
        <v>0</v>
      </c>
      <c r="T2777" s="28">
        <v>0</v>
      </c>
      <c r="U2777" s="472">
        <v>40488</v>
      </c>
      <c r="V2777" s="480">
        <v>6</v>
      </c>
      <c r="W2777" s="435">
        <v>5</v>
      </c>
      <c r="X2777" s="437" t="str">
        <f t="shared" si="325"/>
        <v>OK</v>
      </c>
      <c r="Y2777" s="437">
        <f t="shared" si="321"/>
        <v>0</v>
      </c>
      <c r="Z2777" s="439" t="str">
        <f t="shared" si="327"/>
        <v>Moviflor - 2229</v>
      </c>
      <c r="AA2777" s="481">
        <v>40492</v>
      </c>
      <c r="AC2777" s="148">
        <f t="shared" si="322"/>
        <v>5</v>
      </c>
      <c r="AD2777" s="438" t="str">
        <f t="shared" si="326"/>
        <v>OK</v>
      </c>
    </row>
    <row r="2778" spans="1:36" ht="13.5" thickBot="1" x14ac:dyDescent="0.25">
      <c r="A2778" s="527" t="s">
        <v>115</v>
      </c>
      <c r="B2778" s="435">
        <v>7</v>
      </c>
      <c r="C2778" s="436">
        <v>26</v>
      </c>
      <c r="D2778" s="435" t="s">
        <v>74</v>
      </c>
      <c r="E2778" s="472">
        <v>40487</v>
      </c>
      <c r="G2778" s="474">
        <v>7</v>
      </c>
      <c r="H2778" s="435">
        <v>26</v>
      </c>
      <c r="I2778" s="435">
        <v>26</v>
      </c>
      <c r="J2778" s="435">
        <v>26</v>
      </c>
      <c r="K2778" s="435">
        <v>0</v>
      </c>
      <c r="L2778" s="472">
        <v>40488</v>
      </c>
      <c r="N2778" s="474">
        <v>7</v>
      </c>
      <c r="O2778" s="435">
        <v>26</v>
      </c>
      <c r="P2778" s="435">
        <v>26</v>
      </c>
      <c r="Q2778" s="435">
        <v>0</v>
      </c>
      <c r="R2778" s="435">
        <v>26</v>
      </c>
      <c r="S2778" s="28">
        <v>0</v>
      </c>
      <c r="T2778" s="28">
        <v>0</v>
      </c>
      <c r="U2778" s="472">
        <v>40488</v>
      </c>
      <c r="V2778" s="480">
        <v>7</v>
      </c>
      <c r="W2778" s="435">
        <v>26</v>
      </c>
      <c r="X2778" s="437" t="str">
        <f t="shared" si="325"/>
        <v>OK</v>
      </c>
      <c r="Y2778" s="437">
        <f t="shared" ref="Y2778:Y2841" si="328">IF(W2778="","",+C2778-W2778)</f>
        <v>0</v>
      </c>
      <c r="Z2778" s="439" t="str">
        <f t="shared" si="327"/>
        <v>Conforama - 2230</v>
      </c>
      <c r="AA2778" s="481">
        <v>40492</v>
      </c>
      <c r="AC2778" s="148">
        <f t="shared" si="322"/>
        <v>5</v>
      </c>
      <c r="AD2778" s="438" t="str">
        <f t="shared" si="326"/>
        <v>OK</v>
      </c>
      <c r="AJ2778" s="544"/>
    </row>
    <row r="2779" spans="1:36" x14ac:dyDescent="0.2">
      <c r="A2779" s="527" t="s">
        <v>115</v>
      </c>
      <c r="B2779" s="435">
        <v>8</v>
      </c>
      <c r="C2779" s="436">
        <v>3</v>
      </c>
      <c r="D2779" s="435" t="s">
        <v>75</v>
      </c>
      <c r="E2779" s="472">
        <v>40487</v>
      </c>
      <c r="G2779" s="474">
        <v>8</v>
      </c>
      <c r="H2779" s="435">
        <v>3</v>
      </c>
      <c r="I2779" s="435">
        <v>3</v>
      </c>
      <c r="J2779" s="435">
        <v>3</v>
      </c>
      <c r="K2779" s="435">
        <v>0</v>
      </c>
      <c r="L2779" s="472">
        <v>40488</v>
      </c>
      <c r="N2779" s="474">
        <v>8</v>
      </c>
      <c r="O2779" s="435">
        <v>3</v>
      </c>
      <c r="P2779" s="435">
        <v>3</v>
      </c>
      <c r="Q2779" s="435">
        <v>0</v>
      </c>
      <c r="R2779" s="435">
        <v>3</v>
      </c>
      <c r="S2779" s="28">
        <v>0</v>
      </c>
      <c r="T2779" s="28">
        <v>0</v>
      </c>
      <c r="U2779" s="472">
        <v>40488</v>
      </c>
      <c r="V2779" s="480">
        <v>8</v>
      </c>
      <c r="W2779" s="435">
        <v>3</v>
      </c>
      <c r="X2779" s="437" t="str">
        <f t="shared" si="325"/>
        <v>OK</v>
      </c>
      <c r="Y2779" s="437">
        <f t="shared" si="328"/>
        <v>0</v>
      </c>
      <c r="Z2779" s="439" t="str">
        <f t="shared" si="327"/>
        <v>Euronics - 2231</v>
      </c>
      <c r="AA2779" s="481">
        <v>40492</v>
      </c>
      <c r="AC2779" s="148">
        <f t="shared" si="322"/>
        <v>5</v>
      </c>
      <c r="AD2779" s="438" t="str">
        <f t="shared" si="326"/>
        <v>OK</v>
      </c>
      <c r="AJ2779" s="499"/>
    </row>
    <row r="2780" spans="1:36" x14ac:dyDescent="0.2">
      <c r="A2780" s="527" t="s">
        <v>115</v>
      </c>
      <c r="B2780" s="435">
        <v>9</v>
      </c>
      <c r="C2780" s="436">
        <v>3</v>
      </c>
      <c r="D2780" s="435" t="s">
        <v>76</v>
      </c>
      <c r="E2780" s="472">
        <v>40487</v>
      </c>
      <c r="G2780" s="474">
        <v>9</v>
      </c>
      <c r="H2780" s="435">
        <v>3</v>
      </c>
      <c r="I2780" s="435">
        <v>3</v>
      </c>
      <c r="J2780" s="435">
        <v>3</v>
      </c>
      <c r="K2780" s="435">
        <v>0</v>
      </c>
      <c r="L2780" s="472">
        <v>40488</v>
      </c>
      <c r="N2780" s="474">
        <v>9</v>
      </c>
      <c r="O2780" s="435">
        <v>3</v>
      </c>
      <c r="P2780" s="435">
        <v>3</v>
      </c>
      <c r="Q2780" s="435">
        <v>0</v>
      </c>
      <c r="R2780" s="435">
        <v>3</v>
      </c>
      <c r="S2780" s="28">
        <v>0</v>
      </c>
      <c r="T2780" s="28">
        <v>0</v>
      </c>
      <c r="U2780" s="472">
        <v>40488</v>
      </c>
      <c r="V2780" s="480">
        <v>9</v>
      </c>
      <c r="W2780" s="435">
        <v>3</v>
      </c>
      <c r="X2780" s="437" t="str">
        <f t="shared" si="325"/>
        <v>OK</v>
      </c>
      <c r="Y2780" s="437">
        <f t="shared" si="328"/>
        <v>0</v>
      </c>
      <c r="Z2780" s="439" t="str">
        <f t="shared" si="327"/>
        <v>Tien 21 - 2232</v>
      </c>
      <c r="AA2780" s="481">
        <v>40492</v>
      </c>
      <c r="AC2780" s="148">
        <f t="shared" si="322"/>
        <v>5</v>
      </c>
      <c r="AD2780" s="438" t="str">
        <f t="shared" si="326"/>
        <v>OK</v>
      </c>
    </row>
    <row r="2781" spans="1:36" s="544" customFormat="1" ht="13.5" thickBot="1" x14ac:dyDescent="0.25">
      <c r="A2781" s="568" t="s">
        <v>115</v>
      </c>
      <c r="B2781" s="541">
        <v>10</v>
      </c>
      <c r="C2781" s="542">
        <v>2</v>
      </c>
      <c r="D2781" s="541" t="s">
        <v>77</v>
      </c>
      <c r="E2781" s="543">
        <v>40487</v>
      </c>
      <c r="G2781" s="545">
        <v>10</v>
      </c>
      <c r="H2781" s="541">
        <v>2</v>
      </c>
      <c r="I2781" s="541">
        <v>2</v>
      </c>
      <c r="J2781" s="541">
        <v>2</v>
      </c>
      <c r="K2781" s="541">
        <v>0</v>
      </c>
      <c r="L2781" s="543">
        <v>40488</v>
      </c>
      <c r="N2781" s="545">
        <v>10</v>
      </c>
      <c r="O2781" s="541">
        <v>2</v>
      </c>
      <c r="P2781" s="541">
        <v>2</v>
      </c>
      <c r="Q2781" s="541">
        <v>0</v>
      </c>
      <c r="R2781" s="541">
        <v>2</v>
      </c>
      <c r="S2781" s="544">
        <v>0</v>
      </c>
      <c r="T2781" s="544">
        <v>0</v>
      </c>
      <c r="U2781" s="543">
        <v>40488</v>
      </c>
      <c r="V2781" s="546">
        <v>10</v>
      </c>
      <c r="W2781" s="541">
        <v>2</v>
      </c>
      <c r="X2781" s="547" t="str">
        <f t="shared" si="325"/>
        <v>OK</v>
      </c>
      <c r="Y2781" s="547">
        <f t="shared" si="328"/>
        <v>0</v>
      </c>
      <c r="Z2781" s="541" t="str">
        <f t="shared" si="327"/>
        <v>Confort - 2233</v>
      </c>
      <c r="AA2781" s="548">
        <v>40492</v>
      </c>
      <c r="AB2781" s="549"/>
      <c r="AC2781" s="549">
        <f t="shared" si="322"/>
        <v>5</v>
      </c>
      <c r="AD2781" s="541" t="str">
        <f t="shared" si="326"/>
        <v>OK</v>
      </c>
      <c r="AE2781" s="541"/>
      <c r="AF2781" s="541"/>
      <c r="AG2781" s="541"/>
      <c r="AH2781" s="550"/>
      <c r="AJ2781" s="28"/>
    </row>
    <row r="2782" spans="1:36" s="501" customFormat="1" x14ac:dyDescent="0.2">
      <c r="A2782" s="526" t="s">
        <v>115</v>
      </c>
      <c r="B2782" s="496">
        <v>1</v>
      </c>
      <c r="C2782" s="497">
        <v>34</v>
      </c>
      <c r="D2782" s="496" t="s">
        <v>67</v>
      </c>
      <c r="E2782" s="498">
        <v>40493</v>
      </c>
      <c r="F2782" s="499"/>
      <c r="G2782" s="500">
        <v>1</v>
      </c>
      <c r="H2782" s="496">
        <v>34</v>
      </c>
      <c r="I2782" s="496">
        <v>34</v>
      </c>
      <c r="J2782" s="496">
        <v>34</v>
      </c>
      <c r="K2782" s="496">
        <v>0</v>
      </c>
      <c r="L2782" s="498">
        <v>40495</v>
      </c>
      <c r="N2782" s="500">
        <v>1</v>
      </c>
      <c r="O2782" s="496">
        <v>34</v>
      </c>
      <c r="P2782" s="496">
        <v>34</v>
      </c>
      <c r="Q2782" s="496">
        <v>0</v>
      </c>
      <c r="R2782" s="496">
        <v>34</v>
      </c>
      <c r="S2782" s="499">
        <v>0</v>
      </c>
      <c r="T2782" s="499">
        <v>0</v>
      </c>
      <c r="U2782" s="498">
        <v>40495</v>
      </c>
      <c r="V2782" s="502">
        <v>1</v>
      </c>
      <c r="W2782" s="496">
        <v>34</v>
      </c>
      <c r="X2782" s="503" t="str">
        <f t="shared" si="325"/>
        <v>OK</v>
      </c>
      <c r="Y2782" s="503">
        <f t="shared" si="328"/>
        <v>0</v>
      </c>
      <c r="Z2782" s="524" t="str">
        <f t="shared" si="327"/>
        <v>White - 2213</v>
      </c>
      <c r="AA2782" s="504">
        <v>40497</v>
      </c>
      <c r="AB2782" s="505">
        <f>+SUM(W2782:W2791)</f>
        <v>677</v>
      </c>
      <c r="AC2782" s="506">
        <f t="shared" si="322"/>
        <v>4</v>
      </c>
      <c r="AD2782" s="513" t="str">
        <f t="shared" ref="AD2782:AD2824" si="329">IF(AA2782&gt;0,"OK","Pendente")</f>
        <v>OK</v>
      </c>
      <c r="AE2782" s="496"/>
      <c r="AF2782" s="496"/>
      <c r="AG2782" s="496"/>
      <c r="AH2782" s="510"/>
      <c r="AI2782" s="499"/>
      <c r="AJ2782" s="28"/>
    </row>
    <row r="2783" spans="1:36" x14ac:dyDescent="0.2">
      <c r="A2783" s="527" t="s">
        <v>115</v>
      </c>
      <c r="B2783" s="435">
        <v>2</v>
      </c>
      <c r="C2783" s="436">
        <v>3</v>
      </c>
      <c r="D2783" s="435" t="s">
        <v>68</v>
      </c>
      <c r="E2783" s="472">
        <v>40493</v>
      </c>
      <c r="G2783" s="474">
        <v>2</v>
      </c>
      <c r="H2783" s="435">
        <v>3</v>
      </c>
      <c r="I2783" s="435">
        <v>3</v>
      </c>
      <c r="J2783" s="435">
        <v>3</v>
      </c>
      <c r="K2783" s="435">
        <v>0</v>
      </c>
      <c r="L2783" s="472">
        <v>40495</v>
      </c>
      <c r="N2783" s="474">
        <v>2</v>
      </c>
      <c r="O2783" s="435">
        <v>3</v>
      </c>
      <c r="P2783" s="435">
        <v>3</v>
      </c>
      <c r="Q2783" s="435">
        <v>0</v>
      </c>
      <c r="R2783" s="435">
        <v>3</v>
      </c>
      <c r="S2783" s="28">
        <v>0</v>
      </c>
      <c r="T2783" s="28">
        <v>0</v>
      </c>
      <c r="U2783" s="472">
        <v>40495</v>
      </c>
      <c r="V2783" s="480">
        <v>2</v>
      </c>
      <c r="W2783" s="435">
        <v>3</v>
      </c>
      <c r="X2783" s="437" t="str">
        <f t="shared" si="325"/>
        <v>OK</v>
      </c>
      <c r="Y2783" s="437">
        <f t="shared" si="328"/>
        <v>0</v>
      </c>
      <c r="Z2783" s="439" t="str">
        <f t="shared" si="327"/>
        <v>Green - 2214</v>
      </c>
      <c r="AA2783" s="481">
        <v>40497</v>
      </c>
      <c r="AC2783" s="148">
        <f t="shared" ref="AC2783:AC2846" si="330">DAYS360(E2783,AA2783)</f>
        <v>4</v>
      </c>
      <c r="AD2783" s="438" t="str">
        <f t="shared" si="329"/>
        <v>OK</v>
      </c>
    </row>
    <row r="2784" spans="1:36" x14ac:dyDescent="0.2">
      <c r="A2784" s="527" t="s">
        <v>115</v>
      </c>
      <c r="B2784" s="435">
        <v>3</v>
      </c>
      <c r="C2784" s="436">
        <v>3</v>
      </c>
      <c r="D2784" s="435" t="s">
        <v>69</v>
      </c>
      <c r="E2784" s="472">
        <v>40493</v>
      </c>
      <c r="G2784" s="474">
        <v>3</v>
      </c>
      <c r="H2784" s="435">
        <v>3</v>
      </c>
      <c r="I2784" s="435">
        <v>3</v>
      </c>
      <c r="J2784" s="435">
        <v>3</v>
      </c>
      <c r="K2784" s="435">
        <v>0</v>
      </c>
      <c r="L2784" s="472">
        <v>40495</v>
      </c>
      <c r="N2784" s="474">
        <v>3</v>
      </c>
      <c r="O2784" s="435">
        <v>3</v>
      </c>
      <c r="P2784" s="435">
        <v>3</v>
      </c>
      <c r="Q2784" s="435">
        <v>0</v>
      </c>
      <c r="R2784" s="435">
        <v>3</v>
      </c>
      <c r="S2784" s="28">
        <v>0</v>
      </c>
      <c r="T2784" s="28">
        <v>0</v>
      </c>
      <c r="U2784" s="472">
        <v>40495</v>
      </c>
      <c r="V2784" s="480">
        <v>3</v>
      </c>
      <c r="W2784" s="435">
        <v>3</v>
      </c>
      <c r="X2784" s="437" t="str">
        <f t="shared" si="325"/>
        <v>OK</v>
      </c>
      <c r="Y2784" s="437">
        <f t="shared" si="328"/>
        <v>0</v>
      </c>
      <c r="Z2784" s="439" t="str">
        <f t="shared" si="327"/>
        <v>Black - 2215</v>
      </c>
      <c r="AA2784" s="481">
        <v>40497</v>
      </c>
      <c r="AC2784" s="148">
        <f t="shared" si="330"/>
        <v>4</v>
      </c>
      <c r="AD2784" s="438" t="str">
        <f t="shared" si="329"/>
        <v>OK</v>
      </c>
    </row>
    <row r="2785" spans="1:36" x14ac:dyDescent="0.2">
      <c r="A2785" s="527" t="s">
        <v>115</v>
      </c>
      <c r="B2785" s="435">
        <v>4</v>
      </c>
      <c r="C2785" s="436">
        <v>17</v>
      </c>
      <c r="D2785" s="435" t="s">
        <v>72</v>
      </c>
      <c r="E2785" s="472">
        <v>40493</v>
      </c>
      <c r="G2785" s="474">
        <v>4</v>
      </c>
      <c r="H2785" s="435">
        <v>17</v>
      </c>
      <c r="I2785" s="435">
        <v>17</v>
      </c>
      <c r="J2785" s="435">
        <v>17</v>
      </c>
      <c r="K2785" s="435">
        <v>0</v>
      </c>
      <c r="L2785" s="472">
        <v>40495</v>
      </c>
      <c r="N2785" s="474">
        <v>4</v>
      </c>
      <c r="O2785" s="435">
        <v>17</v>
      </c>
      <c r="P2785" s="435">
        <v>17</v>
      </c>
      <c r="Q2785" s="435">
        <v>0</v>
      </c>
      <c r="R2785" s="435">
        <v>17</v>
      </c>
      <c r="S2785" s="28">
        <v>0</v>
      </c>
      <c r="T2785" s="28">
        <v>0</v>
      </c>
      <c r="U2785" s="472">
        <v>40495</v>
      </c>
      <c r="V2785" s="480">
        <v>4</v>
      </c>
      <c r="W2785" s="435">
        <v>17</v>
      </c>
      <c r="X2785" s="437" t="str">
        <f t="shared" si="325"/>
        <v>OK</v>
      </c>
      <c r="Y2785" s="437">
        <f t="shared" si="328"/>
        <v>0</v>
      </c>
      <c r="Z2785" s="439" t="str">
        <f t="shared" si="327"/>
        <v>Credial - 2227</v>
      </c>
      <c r="AA2785" s="481">
        <v>40497</v>
      </c>
      <c r="AC2785" s="148">
        <f t="shared" si="330"/>
        <v>4</v>
      </c>
      <c r="AD2785" s="438" t="str">
        <f t="shared" si="329"/>
        <v>OK</v>
      </c>
    </row>
    <row r="2786" spans="1:36" x14ac:dyDescent="0.2">
      <c r="A2786" s="527" t="s">
        <v>115</v>
      </c>
      <c r="B2786" s="435">
        <v>5</v>
      </c>
      <c r="C2786" s="436">
        <v>369</v>
      </c>
      <c r="D2786" s="435" t="s">
        <v>73</v>
      </c>
      <c r="E2786" s="472">
        <v>40493</v>
      </c>
      <c r="G2786" s="474">
        <v>5</v>
      </c>
      <c r="H2786" s="435">
        <v>369</v>
      </c>
      <c r="I2786" s="435">
        <v>369</v>
      </c>
      <c r="J2786" s="435">
        <v>369</v>
      </c>
      <c r="K2786" s="435">
        <v>0</v>
      </c>
      <c r="L2786" s="472">
        <v>40495</v>
      </c>
      <c r="N2786" s="474">
        <v>5</v>
      </c>
      <c r="O2786" s="435">
        <v>369</v>
      </c>
      <c r="P2786" s="435">
        <v>369</v>
      </c>
      <c r="Q2786" s="435">
        <v>0</v>
      </c>
      <c r="R2786" s="435">
        <v>369</v>
      </c>
      <c r="S2786" s="28">
        <v>0</v>
      </c>
      <c r="T2786" s="28">
        <v>0</v>
      </c>
      <c r="U2786" s="472">
        <v>40495</v>
      </c>
      <c r="V2786" s="480">
        <v>5</v>
      </c>
      <c r="W2786" s="435">
        <v>369</v>
      </c>
      <c r="X2786" s="437" t="str">
        <f t="shared" si="325"/>
        <v>OK</v>
      </c>
      <c r="Y2786" s="437">
        <f t="shared" si="328"/>
        <v>0</v>
      </c>
      <c r="Z2786" s="439" t="str">
        <f t="shared" si="327"/>
        <v>Ikea - 2228</v>
      </c>
      <c r="AA2786" s="481">
        <v>40497</v>
      </c>
      <c r="AC2786" s="148">
        <f t="shared" si="330"/>
        <v>4</v>
      </c>
      <c r="AD2786" s="438" t="str">
        <f t="shared" si="329"/>
        <v>OK</v>
      </c>
    </row>
    <row r="2787" spans="1:36" x14ac:dyDescent="0.2">
      <c r="A2787" s="527" t="s">
        <v>115</v>
      </c>
      <c r="B2787" s="435">
        <v>6</v>
      </c>
      <c r="C2787" s="436">
        <v>64</v>
      </c>
      <c r="D2787" s="435" t="s">
        <v>79</v>
      </c>
      <c r="E2787" s="472">
        <v>40493</v>
      </c>
      <c r="G2787" s="474">
        <v>6</v>
      </c>
      <c r="H2787" s="435">
        <v>64</v>
      </c>
      <c r="I2787" s="435">
        <v>64</v>
      </c>
      <c r="J2787" s="435">
        <v>64</v>
      </c>
      <c r="K2787" s="435">
        <v>0</v>
      </c>
      <c r="L2787" s="472">
        <v>40495</v>
      </c>
      <c r="N2787" s="474">
        <v>6</v>
      </c>
      <c r="O2787" s="435">
        <v>64</v>
      </c>
      <c r="P2787" s="435">
        <v>64</v>
      </c>
      <c r="Q2787" s="435">
        <v>0</v>
      </c>
      <c r="R2787" s="435">
        <v>64</v>
      </c>
      <c r="S2787" s="28">
        <v>0</v>
      </c>
      <c r="T2787" s="28">
        <v>0</v>
      </c>
      <c r="U2787" s="472">
        <v>40495</v>
      </c>
      <c r="V2787" s="480">
        <v>6</v>
      </c>
      <c r="W2787" s="435">
        <v>64</v>
      </c>
      <c r="X2787" s="437" t="str">
        <f t="shared" si="325"/>
        <v>OK</v>
      </c>
      <c r="Y2787" s="437">
        <f t="shared" si="328"/>
        <v>0</v>
      </c>
      <c r="Z2787" s="439" t="str">
        <f>IF(D2787="","",D2787)</f>
        <v>Moviflor - 2229</v>
      </c>
      <c r="AA2787" s="481">
        <v>40498</v>
      </c>
      <c r="AC2787" s="148">
        <f t="shared" si="330"/>
        <v>5</v>
      </c>
      <c r="AD2787" s="438" t="str">
        <f t="shared" si="329"/>
        <v>OK</v>
      </c>
    </row>
    <row r="2788" spans="1:36" ht="13.5" thickBot="1" x14ac:dyDescent="0.25">
      <c r="A2788" s="527" t="s">
        <v>115</v>
      </c>
      <c r="B2788" s="435">
        <v>7</v>
      </c>
      <c r="C2788" s="436">
        <v>160</v>
      </c>
      <c r="D2788" s="435" t="s">
        <v>74</v>
      </c>
      <c r="E2788" s="472">
        <v>40493</v>
      </c>
      <c r="G2788" s="474">
        <v>7</v>
      </c>
      <c r="H2788" s="435">
        <v>160</v>
      </c>
      <c r="I2788" s="435">
        <v>160</v>
      </c>
      <c r="J2788" s="435">
        <v>160</v>
      </c>
      <c r="K2788" s="435">
        <v>0</v>
      </c>
      <c r="L2788" s="472">
        <v>40495</v>
      </c>
      <c r="N2788" s="474">
        <v>7</v>
      </c>
      <c r="O2788" s="435">
        <v>160</v>
      </c>
      <c r="P2788" s="435">
        <v>160</v>
      </c>
      <c r="Q2788" s="435">
        <v>0</v>
      </c>
      <c r="R2788" s="435">
        <v>160</v>
      </c>
      <c r="S2788" s="28">
        <v>0</v>
      </c>
      <c r="T2788" s="28">
        <v>0</v>
      </c>
      <c r="U2788" s="472">
        <v>40495</v>
      </c>
      <c r="V2788" s="480">
        <v>7</v>
      </c>
      <c r="W2788" s="435">
        <v>160</v>
      </c>
      <c r="X2788" s="437" t="str">
        <f t="shared" si="325"/>
        <v>OK</v>
      </c>
      <c r="Y2788" s="437">
        <f t="shared" si="328"/>
        <v>0</v>
      </c>
      <c r="Z2788" s="439" t="str">
        <f t="shared" si="327"/>
        <v>Conforama - 2230</v>
      </c>
      <c r="AA2788" s="481">
        <v>40497</v>
      </c>
      <c r="AC2788" s="148">
        <f t="shared" si="330"/>
        <v>4</v>
      </c>
      <c r="AD2788" s="438" t="str">
        <f t="shared" si="329"/>
        <v>OK</v>
      </c>
      <c r="AJ2788" s="544"/>
    </row>
    <row r="2789" spans="1:36" x14ac:dyDescent="0.2">
      <c r="A2789" s="527" t="s">
        <v>115</v>
      </c>
      <c r="B2789" s="435">
        <v>8</v>
      </c>
      <c r="C2789" s="436">
        <v>16</v>
      </c>
      <c r="D2789" s="435" t="s">
        <v>75</v>
      </c>
      <c r="E2789" s="472">
        <v>40493</v>
      </c>
      <c r="G2789" s="474">
        <v>8</v>
      </c>
      <c r="H2789" s="435">
        <v>16</v>
      </c>
      <c r="I2789" s="435">
        <v>16</v>
      </c>
      <c r="J2789" s="435">
        <v>16</v>
      </c>
      <c r="K2789" s="435">
        <v>0</v>
      </c>
      <c r="L2789" s="472">
        <v>40495</v>
      </c>
      <c r="N2789" s="474">
        <v>8</v>
      </c>
      <c r="O2789" s="435">
        <v>16</v>
      </c>
      <c r="P2789" s="435">
        <v>16</v>
      </c>
      <c r="Q2789" s="435">
        <v>0</v>
      </c>
      <c r="R2789" s="435">
        <v>16</v>
      </c>
      <c r="S2789" s="28">
        <v>0</v>
      </c>
      <c r="T2789" s="28">
        <v>0</v>
      </c>
      <c r="U2789" s="472">
        <v>40495</v>
      </c>
      <c r="V2789" s="480">
        <v>8</v>
      </c>
      <c r="W2789" s="435">
        <v>16</v>
      </c>
      <c r="X2789" s="437" t="str">
        <f t="shared" si="325"/>
        <v>OK</v>
      </c>
      <c r="Y2789" s="437">
        <f t="shared" si="328"/>
        <v>0</v>
      </c>
      <c r="Z2789" s="439" t="str">
        <f t="shared" si="327"/>
        <v>Euronics - 2231</v>
      </c>
      <c r="AA2789" s="481">
        <v>40497</v>
      </c>
      <c r="AC2789" s="148">
        <f t="shared" si="330"/>
        <v>4</v>
      </c>
      <c r="AD2789" s="438" t="str">
        <f t="shared" si="329"/>
        <v>OK</v>
      </c>
      <c r="AJ2789" s="499"/>
    </row>
    <row r="2790" spans="1:36" x14ac:dyDescent="0.2">
      <c r="A2790" s="527" t="s">
        <v>115</v>
      </c>
      <c r="B2790" s="435">
        <v>9</v>
      </c>
      <c r="C2790" s="436">
        <v>5</v>
      </c>
      <c r="D2790" s="435" t="s">
        <v>76</v>
      </c>
      <c r="E2790" s="472">
        <v>40493</v>
      </c>
      <c r="G2790" s="474">
        <v>9</v>
      </c>
      <c r="H2790" s="435">
        <v>5</v>
      </c>
      <c r="I2790" s="435">
        <v>5</v>
      </c>
      <c r="J2790" s="435">
        <v>5</v>
      </c>
      <c r="K2790" s="435">
        <v>0</v>
      </c>
      <c r="L2790" s="472">
        <v>40495</v>
      </c>
      <c r="N2790" s="474">
        <v>9</v>
      </c>
      <c r="O2790" s="435">
        <v>5</v>
      </c>
      <c r="P2790" s="435">
        <v>5</v>
      </c>
      <c r="Q2790" s="435">
        <v>0</v>
      </c>
      <c r="R2790" s="435">
        <v>5</v>
      </c>
      <c r="S2790" s="28">
        <v>0</v>
      </c>
      <c r="T2790" s="28">
        <v>0</v>
      </c>
      <c r="U2790" s="472">
        <v>40495</v>
      </c>
      <c r="V2790" s="480">
        <v>9</v>
      </c>
      <c r="W2790" s="435">
        <v>5</v>
      </c>
      <c r="X2790" s="437" t="str">
        <f t="shared" si="325"/>
        <v>OK</v>
      </c>
      <c r="Y2790" s="437">
        <f t="shared" si="328"/>
        <v>0</v>
      </c>
      <c r="Z2790" s="439" t="str">
        <f t="shared" si="327"/>
        <v>Tien 21 - 2232</v>
      </c>
      <c r="AA2790" s="481">
        <v>40497</v>
      </c>
      <c r="AC2790" s="148">
        <f t="shared" si="330"/>
        <v>4</v>
      </c>
      <c r="AD2790" s="438" t="str">
        <f t="shared" si="329"/>
        <v>OK</v>
      </c>
    </row>
    <row r="2791" spans="1:36" s="544" customFormat="1" ht="13.5" thickBot="1" x14ac:dyDescent="0.25">
      <c r="A2791" s="568" t="s">
        <v>115</v>
      </c>
      <c r="B2791" s="541">
        <v>10</v>
      </c>
      <c r="C2791" s="542">
        <v>6</v>
      </c>
      <c r="D2791" s="541" t="s">
        <v>77</v>
      </c>
      <c r="E2791" s="543">
        <v>40493</v>
      </c>
      <c r="G2791" s="545">
        <v>10</v>
      </c>
      <c r="H2791" s="541">
        <v>6</v>
      </c>
      <c r="I2791" s="541">
        <v>6</v>
      </c>
      <c r="J2791" s="541">
        <v>6</v>
      </c>
      <c r="K2791" s="541">
        <v>0</v>
      </c>
      <c r="L2791" s="543">
        <v>40495</v>
      </c>
      <c r="N2791" s="545">
        <v>10</v>
      </c>
      <c r="O2791" s="541">
        <v>6</v>
      </c>
      <c r="P2791" s="541">
        <v>6</v>
      </c>
      <c r="Q2791" s="541">
        <v>0</v>
      </c>
      <c r="R2791" s="541">
        <v>6</v>
      </c>
      <c r="S2791" s="544">
        <v>0</v>
      </c>
      <c r="T2791" s="544">
        <v>0</v>
      </c>
      <c r="U2791" s="543">
        <v>40495</v>
      </c>
      <c r="V2791" s="546">
        <v>10</v>
      </c>
      <c r="W2791" s="541">
        <v>6</v>
      </c>
      <c r="X2791" s="547" t="str">
        <f t="shared" si="325"/>
        <v>OK</v>
      </c>
      <c r="Y2791" s="547">
        <f t="shared" si="328"/>
        <v>0</v>
      </c>
      <c r="Z2791" s="541" t="str">
        <f t="shared" si="327"/>
        <v>Confort - 2233</v>
      </c>
      <c r="AA2791" s="548">
        <v>40497</v>
      </c>
      <c r="AB2791" s="549"/>
      <c r="AC2791" s="549">
        <f t="shared" si="330"/>
        <v>4</v>
      </c>
      <c r="AD2791" s="541" t="str">
        <f t="shared" si="329"/>
        <v>OK</v>
      </c>
      <c r="AE2791" s="541"/>
      <c r="AF2791" s="541"/>
      <c r="AG2791" s="541"/>
      <c r="AH2791" s="550"/>
      <c r="AJ2791" s="28"/>
    </row>
    <row r="2792" spans="1:36" x14ac:dyDescent="0.2">
      <c r="A2792" s="527" t="s">
        <v>115</v>
      </c>
      <c r="B2792" s="435">
        <v>1</v>
      </c>
      <c r="C2792" s="436">
        <v>8</v>
      </c>
      <c r="D2792" s="435" t="s">
        <v>67</v>
      </c>
      <c r="E2792" s="472">
        <v>40497</v>
      </c>
      <c r="G2792" s="474">
        <v>1</v>
      </c>
      <c r="H2792" s="435">
        <v>8</v>
      </c>
      <c r="I2792" s="435">
        <v>8</v>
      </c>
      <c r="J2792" s="435">
        <v>8</v>
      </c>
      <c r="K2792" s="435">
        <v>0</v>
      </c>
      <c r="L2792" s="472">
        <v>40498</v>
      </c>
      <c r="N2792" s="474">
        <v>1</v>
      </c>
      <c r="O2792" s="435">
        <v>8</v>
      </c>
      <c r="P2792" s="435">
        <v>8</v>
      </c>
      <c r="Q2792" s="435">
        <v>0</v>
      </c>
      <c r="R2792" s="435">
        <v>8</v>
      </c>
      <c r="S2792" s="28">
        <v>0</v>
      </c>
      <c r="T2792" s="28">
        <v>0</v>
      </c>
      <c r="U2792" s="472">
        <v>40498</v>
      </c>
      <c r="V2792" s="474">
        <v>1</v>
      </c>
      <c r="W2792" s="435">
        <v>8</v>
      </c>
      <c r="X2792" s="437" t="str">
        <f t="shared" si="325"/>
        <v>OK</v>
      </c>
      <c r="Y2792" s="437">
        <f t="shared" si="328"/>
        <v>0</v>
      </c>
      <c r="Z2792" s="439" t="str">
        <f t="shared" si="327"/>
        <v>White - 2213</v>
      </c>
      <c r="AA2792" s="481">
        <v>40499</v>
      </c>
      <c r="AB2792" s="412">
        <f>+SUM(W2792:W2798)</f>
        <v>198</v>
      </c>
      <c r="AC2792" s="148">
        <f t="shared" si="330"/>
        <v>2</v>
      </c>
      <c r="AD2792" s="438" t="str">
        <f t="shared" si="329"/>
        <v>OK</v>
      </c>
    </row>
    <row r="2793" spans="1:36" x14ac:dyDescent="0.2">
      <c r="A2793" s="527" t="s">
        <v>115</v>
      </c>
      <c r="B2793" s="435">
        <v>2</v>
      </c>
      <c r="C2793" s="436">
        <v>8</v>
      </c>
      <c r="D2793" s="435" t="s">
        <v>72</v>
      </c>
      <c r="E2793" s="472">
        <v>40497</v>
      </c>
      <c r="G2793" s="474">
        <v>2</v>
      </c>
      <c r="H2793" s="435">
        <v>8</v>
      </c>
      <c r="I2793" s="435">
        <v>8</v>
      </c>
      <c r="J2793" s="435">
        <v>8</v>
      </c>
      <c r="K2793" s="435">
        <v>0</v>
      </c>
      <c r="L2793" s="472">
        <v>40498</v>
      </c>
      <c r="N2793" s="474">
        <v>2</v>
      </c>
      <c r="O2793" s="435">
        <v>8</v>
      </c>
      <c r="P2793" s="435">
        <v>8</v>
      </c>
      <c r="Q2793" s="435">
        <v>0</v>
      </c>
      <c r="R2793" s="435">
        <v>8</v>
      </c>
      <c r="S2793" s="28">
        <v>0</v>
      </c>
      <c r="T2793" s="28">
        <v>0</v>
      </c>
      <c r="U2793" s="472">
        <v>40498</v>
      </c>
      <c r="V2793" s="474">
        <v>2</v>
      </c>
      <c r="W2793" s="435">
        <v>8</v>
      </c>
      <c r="X2793" s="437" t="str">
        <f t="shared" si="325"/>
        <v>OK</v>
      </c>
      <c r="Y2793" s="437">
        <f t="shared" si="328"/>
        <v>0</v>
      </c>
      <c r="Z2793" s="439" t="str">
        <f t="shared" si="327"/>
        <v>Credial - 2227</v>
      </c>
      <c r="AA2793" s="481">
        <v>40499</v>
      </c>
      <c r="AC2793" s="148">
        <f t="shared" si="330"/>
        <v>2</v>
      </c>
      <c r="AD2793" s="438" t="str">
        <f t="shared" si="329"/>
        <v>OK</v>
      </c>
    </row>
    <row r="2794" spans="1:36" x14ac:dyDescent="0.2">
      <c r="A2794" s="527" t="s">
        <v>115</v>
      </c>
      <c r="B2794" s="435">
        <v>3</v>
      </c>
      <c r="C2794" s="436">
        <v>92</v>
      </c>
      <c r="D2794" s="435" t="s">
        <v>73</v>
      </c>
      <c r="E2794" s="472">
        <v>40497</v>
      </c>
      <c r="G2794" s="474">
        <v>3</v>
      </c>
      <c r="H2794" s="435">
        <v>92</v>
      </c>
      <c r="I2794" s="435">
        <v>92</v>
      </c>
      <c r="J2794" s="435">
        <v>92</v>
      </c>
      <c r="K2794" s="435">
        <v>0</v>
      </c>
      <c r="L2794" s="472">
        <v>40498</v>
      </c>
      <c r="N2794" s="474">
        <v>3</v>
      </c>
      <c r="O2794" s="435">
        <v>92</v>
      </c>
      <c r="P2794" s="435">
        <v>92</v>
      </c>
      <c r="Q2794" s="435">
        <v>0</v>
      </c>
      <c r="R2794" s="435">
        <v>92</v>
      </c>
      <c r="S2794" s="28">
        <v>0</v>
      </c>
      <c r="T2794" s="28">
        <v>0</v>
      </c>
      <c r="U2794" s="472">
        <v>40498</v>
      </c>
      <c r="V2794" s="474">
        <v>3</v>
      </c>
      <c r="W2794" s="435">
        <v>92</v>
      </c>
      <c r="X2794" s="437" t="str">
        <f t="shared" si="325"/>
        <v>OK</v>
      </c>
      <c r="Y2794" s="437">
        <f t="shared" si="328"/>
        <v>0</v>
      </c>
      <c r="Z2794" s="439" t="str">
        <f t="shared" si="327"/>
        <v>Ikea - 2228</v>
      </c>
      <c r="AA2794" s="481">
        <v>40499</v>
      </c>
      <c r="AC2794" s="148">
        <f t="shared" si="330"/>
        <v>2</v>
      </c>
      <c r="AD2794" s="438" t="str">
        <f t="shared" si="329"/>
        <v>OK</v>
      </c>
    </row>
    <row r="2795" spans="1:36" x14ac:dyDescent="0.2">
      <c r="A2795" s="527" t="s">
        <v>115</v>
      </c>
      <c r="B2795" s="435">
        <v>4</v>
      </c>
      <c r="C2795" s="436">
        <v>36</v>
      </c>
      <c r="D2795" s="435" t="s">
        <v>79</v>
      </c>
      <c r="E2795" s="472">
        <v>40497</v>
      </c>
      <c r="G2795" s="474">
        <v>4</v>
      </c>
      <c r="H2795" s="435">
        <v>36</v>
      </c>
      <c r="I2795" s="435">
        <v>36</v>
      </c>
      <c r="J2795" s="435">
        <v>36</v>
      </c>
      <c r="K2795" s="435">
        <v>0</v>
      </c>
      <c r="L2795" s="472">
        <v>40498</v>
      </c>
      <c r="N2795" s="474">
        <v>4</v>
      </c>
      <c r="O2795" s="435">
        <v>36</v>
      </c>
      <c r="P2795" s="435">
        <v>36</v>
      </c>
      <c r="Q2795" s="435">
        <v>0</v>
      </c>
      <c r="R2795" s="435">
        <v>36</v>
      </c>
      <c r="S2795" s="28">
        <v>0</v>
      </c>
      <c r="T2795" s="28">
        <v>0</v>
      </c>
      <c r="U2795" s="472">
        <v>40498</v>
      </c>
      <c r="V2795" s="474">
        <v>4</v>
      </c>
      <c r="W2795" s="435">
        <v>36</v>
      </c>
      <c r="X2795" s="437" t="str">
        <f t="shared" si="325"/>
        <v>OK</v>
      </c>
      <c r="Y2795" s="437">
        <f t="shared" si="328"/>
        <v>0</v>
      </c>
      <c r="Z2795" s="439" t="str">
        <f t="shared" si="327"/>
        <v>Moviflor - 2229</v>
      </c>
      <c r="AA2795" s="481">
        <v>40499</v>
      </c>
      <c r="AC2795" s="148">
        <f t="shared" si="330"/>
        <v>2</v>
      </c>
      <c r="AD2795" s="438" t="str">
        <f t="shared" si="329"/>
        <v>OK</v>
      </c>
    </row>
    <row r="2796" spans="1:36" x14ac:dyDescent="0.2">
      <c r="A2796" s="527" t="s">
        <v>115</v>
      </c>
      <c r="B2796" s="435">
        <v>5</v>
      </c>
      <c r="C2796" s="436">
        <v>52</v>
      </c>
      <c r="D2796" s="435" t="s">
        <v>74</v>
      </c>
      <c r="E2796" s="472">
        <v>40497</v>
      </c>
      <c r="G2796" s="474">
        <v>5</v>
      </c>
      <c r="H2796" s="435">
        <v>52</v>
      </c>
      <c r="I2796" s="435">
        <v>52</v>
      </c>
      <c r="J2796" s="435">
        <v>52</v>
      </c>
      <c r="K2796" s="435">
        <v>0</v>
      </c>
      <c r="L2796" s="472">
        <v>40498</v>
      </c>
      <c r="N2796" s="474">
        <v>5</v>
      </c>
      <c r="O2796" s="435">
        <v>52</v>
      </c>
      <c r="P2796" s="435">
        <v>52</v>
      </c>
      <c r="Q2796" s="435">
        <v>0</v>
      </c>
      <c r="R2796" s="435">
        <v>52</v>
      </c>
      <c r="S2796" s="28">
        <v>0</v>
      </c>
      <c r="T2796" s="28">
        <v>0</v>
      </c>
      <c r="U2796" s="472">
        <v>40498</v>
      </c>
      <c r="V2796" s="474">
        <v>5</v>
      </c>
      <c r="W2796" s="435">
        <v>52</v>
      </c>
      <c r="X2796" s="437" t="str">
        <f t="shared" si="325"/>
        <v>OK</v>
      </c>
      <c r="Y2796" s="437">
        <f t="shared" si="328"/>
        <v>0</v>
      </c>
      <c r="Z2796" s="439" t="str">
        <f t="shared" si="327"/>
        <v>Conforama - 2230</v>
      </c>
      <c r="AA2796" s="481">
        <v>40499</v>
      </c>
      <c r="AC2796" s="148">
        <f t="shared" si="330"/>
        <v>2</v>
      </c>
      <c r="AD2796" s="438" t="str">
        <f t="shared" si="329"/>
        <v>OK</v>
      </c>
    </row>
    <row r="2797" spans="1:36" x14ac:dyDescent="0.2">
      <c r="A2797" s="527" t="s">
        <v>115</v>
      </c>
      <c r="B2797" s="435">
        <v>6</v>
      </c>
      <c r="C2797" s="436">
        <v>1</v>
      </c>
      <c r="D2797" s="435" t="s">
        <v>75</v>
      </c>
      <c r="E2797" s="472">
        <v>40497</v>
      </c>
      <c r="G2797" s="474">
        <v>6</v>
      </c>
      <c r="H2797" s="435">
        <v>1</v>
      </c>
      <c r="I2797" s="435">
        <v>1</v>
      </c>
      <c r="J2797" s="435">
        <v>1</v>
      </c>
      <c r="K2797" s="435">
        <v>0</v>
      </c>
      <c r="L2797" s="472">
        <v>40498</v>
      </c>
      <c r="N2797" s="474">
        <v>6</v>
      </c>
      <c r="O2797" s="435">
        <v>1</v>
      </c>
      <c r="P2797" s="435">
        <v>1</v>
      </c>
      <c r="Q2797" s="435">
        <v>0</v>
      </c>
      <c r="R2797" s="435">
        <v>1</v>
      </c>
      <c r="S2797" s="28">
        <v>0</v>
      </c>
      <c r="T2797" s="28">
        <v>0</v>
      </c>
      <c r="U2797" s="472">
        <v>40498</v>
      </c>
      <c r="V2797" s="474">
        <v>6</v>
      </c>
      <c r="W2797" s="435">
        <v>1</v>
      </c>
      <c r="X2797" s="437" t="str">
        <f t="shared" si="325"/>
        <v>OK</v>
      </c>
      <c r="Y2797" s="437">
        <f t="shared" si="328"/>
        <v>0</v>
      </c>
      <c r="Z2797" s="439" t="str">
        <f t="shared" si="327"/>
        <v>Euronics - 2231</v>
      </c>
      <c r="AA2797" s="481">
        <v>40499</v>
      </c>
      <c r="AC2797" s="148">
        <f t="shared" si="330"/>
        <v>2</v>
      </c>
      <c r="AD2797" s="438" t="str">
        <f t="shared" si="329"/>
        <v>OK</v>
      </c>
    </row>
    <row r="2798" spans="1:36" s="544" customFormat="1" ht="13.5" thickBot="1" x14ac:dyDescent="0.25">
      <c r="A2798" s="568" t="s">
        <v>115</v>
      </c>
      <c r="B2798" s="541">
        <v>7</v>
      </c>
      <c r="C2798" s="542">
        <v>1</v>
      </c>
      <c r="D2798" s="541" t="s">
        <v>76</v>
      </c>
      <c r="E2798" s="543">
        <v>40497</v>
      </c>
      <c r="G2798" s="545">
        <v>7</v>
      </c>
      <c r="H2798" s="541">
        <v>1</v>
      </c>
      <c r="I2798" s="541">
        <v>1</v>
      </c>
      <c r="J2798" s="541">
        <v>1</v>
      </c>
      <c r="K2798" s="541">
        <v>0</v>
      </c>
      <c r="L2798" s="543">
        <v>40498</v>
      </c>
      <c r="N2798" s="545">
        <v>7</v>
      </c>
      <c r="O2798" s="541">
        <v>1</v>
      </c>
      <c r="P2798" s="541">
        <v>1</v>
      </c>
      <c r="Q2798" s="541">
        <v>0</v>
      </c>
      <c r="R2798" s="541">
        <v>1</v>
      </c>
      <c r="S2798" s="544">
        <v>0</v>
      </c>
      <c r="T2798" s="544">
        <v>0</v>
      </c>
      <c r="U2798" s="543">
        <v>40498</v>
      </c>
      <c r="V2798" s="545">
        <v>7</v>
      </c>
      <c r="W2798" s="541">
        <v>1</v>
      </c>
      <c r="X2798" s="547" t="str">
        <f t="shared" si="325"/>
        <v>OK</v>
      </c>
      <c r="Y2798" s="547">
        <f t="shared" si="328"/>
        <v>0</v>
      </c>
      <c r="Z2798" s="541" t="str">
        <f t="shared" si="327"/>
        <v>Tien 21 - 2232</v>
      </c>
      <c r="AA2798" s="548">
        <v>40499</v>
      </c>
      <c r="AB2798" s="549"/>
      <c r="AC2798" s="549">
        <f t="shared" si="330"/>
        <v>2</v>
      </c>
      <c r="AD2798" s="541" t="str">
        <f t="shared" si="329"/>
        <v>OK</v>
      </c>
      <c r="AE2798" s="541"/>
      <c r="AF2798" s="541"/>
      <c r="AG2798" s="541"/>
      <c r="AH2798" s="550"/>
    </row>
    <row r="2799" spans="1:36" s="501" customFormat="1" x14ac:dyDescent="0.2">
      <c r="A2799" s="526" t="s">
        <v>115</v>
      </c>
      <c r="B2799" s="496">
        <v>1</v>
      </c>
      <c r="C2799" s="497">
        <v>8</v>
      </c>
      <c r="D2799" s="496" t="s">
        <v>67</v>
      </c>
      <c r="E2799" s="498">
        <v>40497</v>
      </c>
      <c r="F2799" s="499"/>
      <c r="G2799" s="500">
        <v>1</v>
      </c>
      <c r="H2799" s="496">
        <v>8</v>
      </c>
      <c r="I2799" s="496">
        <v>8</v>
      </c>
      <c r="J2799" s="496">
        <v>8</v>
      </c>
      <c r="K2799" s="496">
        <v>0</v>
      </c>
      <c r="L2799" s="498">
        <v>40498</v>
      </c>
      <c r="N2799" s="500">
        <v>1</v>
      </c>
      <c r="O2799" s="496">
        <v>8</v>
      </c>
      <c r="P2799" s="496">
        <v>8</v>
      </c>
      <c r="Q2799" s="496">
        <v>0</v>
      </c>
      <c r="R2799" s="496">
        <v>8</v>
      </c>
      <c r="S2799" s="499">
        <v>0</v>
      </c>
      <c r="T2799" s="499">
        <v>0</v>
      </c>
      <c r="U2799" s="498">
        <v>40498</v>
      </c>
      <c r="V2799" s="502">
        <v>1</v>
      </c>
      <c r="W2799" s="496">
        <v>8</v>
      </c>
      <c r="X2799" s="503" t="str">
        <f t="shared" si="325"/>
        <v>OK</v>
      </c>
      <c r="Y2799" s="503">
        <f t="shared" si="328"/>
        <v>0</v>
      </c>
      <c r="Z2799" s="524" t="str">
        <f t="shared" si="327"/>
        <v>White - 2213</v>
      </c>
      <c r="AA2799" s="504">
        <v>40500</v>
      </c>
      <c r="AB2799" s="505">
        <f>+SUM(W2799:W2805)</f>
        <v>198</v>
      </c>
      <c r="AC2799" s="506">
        <f t="shared" si="330"/>
        <v>3</v>
      </c>
      <c r="AD2799" s="513" t="str">
        <f t="shared" si="329"/>
        <v>OK</v>
      </c>
      <c r="AE2799" s="496"/>
      <c r="AF2799" s="496"/>
      <c r="AG2799" s="496"/>
      <c r="AH2799" s="510"/>
      <c r="AI2799" s="499"/>
      <c r="AJ2799" s="28"/>
    </row>
    <row r="2800" spans="1:36" x14ac:dyDescent="0.2">
      <c r="A2800" s="527" t="s">
        <v>115</v>
      </c>
      <c r="B2800" s="435">
        <v>2</v>
      </c>
      <c r="C2800" s="436">
        <v>8</v>
      </c>
      <c r="D2800" s="435" t="s">
        <v>72</v>
      </c>
      <c r="E2800" s="472">
        <v>40497</v>
      </c>
      <c r="G2800" s="474">
        <v>2</v>
      </c>
      <c r="H2800" s="435">
        <v>8</v>
      </c>
      <c r="I2800" s="435">
        <v>8</v>
      </c>
      <c r="J2800" s="435">
        <v>8</v>
      </c>
      <c r="K2800" s="435">
        <v>0</v>
      </c>
      <c r="L2800" s="472">
        <v>40498</v>
      </c>
      <c r="N2800" s="474">
        <v>2</v>
      </c>
      <c r="O2800" s="435">
        <v>8</v>
      </c>
      <c r="P2800" s="435">
        <v>8</v>
      </c>
      <c r="Q2800" s="435">
        <v>0</v>
      </c>
      <c r="R2800" s="435">
        <v>8</v>
      </c>
      <c r="S2800" s="28">
        <v>0</v>
      </c>
      <c r="T2800" s="28">
        <v>0</v>
      </c>
      <c r="U2800" s="472">
        <v>40498</v>
      </c>
      <c r="V2800" s="480">
        <v>2</v>
      </c>
      <c r="W2800" s="435">
        <v>8</v>
      </c>
      <c r="X2800" s="437" t="str">
        <f t="shared" si="325"/>
        <v>OK</v>
      </c>
      <c r="Y2800" s="437">
        <f t="shared" si="328"/>
        <v>0</v>
      </c>
      <c r="Z2800" s="439" t="str">
        <f t="shared" si="327"/>
        <v>Credial - 2227</v>
      </c>
      <c r="AA2800" s="481">
        <v>40500</v>
      </c>
      <c r="AC2800" s="148">
        <f t="shared" si="330"/>
        <v>3</v>
      </c>
      <c r="AD2800" s="438" t="str">
        <f t="shared" si="329"/>
        <v>OK</v>
      </c>
    </row>
    <row r="2801" spans="1:36" x14ac:dyDescent="0.2">
      <c r="A2801" s="527" t="s">
        <v>115</v>
      </c>
      <c r="B2801" s="435">
        <v>3</v>
      </c>
      <c r="C2801" s="436">
        <v>92</v>
      </c>
      <c r="D2801" s="435" t="s">
        <v>73</v>
      </c>
      <c r="E2801" s="472">
        <v>40497</v>
      </c>
      <c r="G2801" s="474">
        <v>3</v>
      </c>
      <c r="H2801" s="435">
        <v>92</v>
      </c>
      <c r="I2801" s="435">
        <v>92</v>
      </c>
      <c r="J2801" s="435">
        <v>92</v>
      </c>
      <c r="K2801" s="435">
        <v>0</v>
      </c>
      <c r="L2801" s="472">
        <v>40498</v>
      </c>
      <c r="N2801" s="474">
        <v>3</v>
      </c>
      <c r="O2801" s="435">
        <v>92</v>
      </c>
      <c r="P2801" s="435">
        <v>92</v>
      </c>
      <c r="Q2801" s="435">
        <v>0</v>
      </c>
      <c r="R2801" s="435">
        <v>92</v>
      </c>
      <c r="S2801" s="28">
        <v>0</v>
      </c>
      <c r="T2801" s="28">
        <v>0</v>
      </c>
      <c r="U2801" s="472">
        <v>40498</v>
      </c>
      <c r="V2801" s="480">
        <v>3</v>
      </c>
      <c r="W2801" s="435">
        <v>92</v>
      </c>
      <c r="X2801" s="437" t="str">
        <f t="shared" si="325"/>
        <v>OK</v>
      </c>
      <c r="Y2801" s="437">
        <f t="shared" si="328"/>
        <v>0</v>
      </c>
      <c r="Z2801" s="439" t="str">
        <f t="shared" si="327"/>
        <v>Ikea - 2228</v>
      </c>
      <c r="AA2801" s="481">
        <v>40500</v>
      </c>
      <c r="AC2801" s="148">
        <f t="shared" si="330"/>
        <v>3</v>
      </c>
      <c r="AD2801" s="438" t="str">
        <f t="shared" si="329"/>
        <v>OK</v>
      </c>
    </row>
    <row r="2802" spans="1:36" x14ac:dyDescent="0.2">
      <c r="A2802" s="527" t="s">
        <v>115</v>
      </c>
      <c r="B2802" s="435">
        <v>4</v>
      </c>
      <c r="C2802" s="436">
        <v>36</v>
      </c>
      <c r="D2802" s="435" t="s">
        <v>79</v>
      </c>
      <c r="E2802" s="472">
        <v>40497</v>
      </c>
      <c r="G2802" s="474">
        <v>4</v>
      </c>
      <c r="H2802" s="435">
        <v>36</v>
      </c>
      <c r="I2802" s="435">
        <v>36</v>
      </c>
      <c r="J2802" s="435">
        <v>36</v>
      </c>
      <c r="K2802" s="435">
        <v>0</v>
      </c>
      <c r="L2802" s="472">
        <v>40498</v>
      </c>
      <c r="N2802" s="474">
        <v>4</v>
      </c>
      <c r="O2802" s="435">
        <v>36</v>
      </c>
      <c r="P2802" s="435">
        <v>36</v>
      </c>
      <c r="Q2802" s="435">
        <v>0</v>
      </c>
      <c r="R2802" s="435">
        <v>36</v>
      </c>
      <c r="S2802" s="28">
        <v>0</v>
      </c>
      <c r="T2802" s="28">
        <v>0</v>
      </c>
      <c r="U2802" s="472">
        <v>40498</v>
      </c>
      <c r="V2802" s="480">
        <v>4</v>
      </c>
      <c r="W2802" s="435">
        <v>36</v>
      </c>
      <c r="X2802" s="437" t="str">
        <f t="shared" si="325"/>
        <v>OK</v>
      </c>
      <c r="Y2802" s="437">
        <f t="shared" si="328"/>
        <v>0</v>
      </c>
      <c r="Z2802" s="439" t="str">
        <f t="shared" si="327"/>
        <v>Moviflor - 2229</v>
      </c>
      <c r="AA2802" s="481">
        <v>40500</v>
      </c>
      <c r="AC2802" s="148">
        <f t="shared" si="330"/>
        <v>3</v>
      </c>
      <c r="AD2802" s="438" t="str">
        <f t="shared" si="329"/>
        <v>OK</v>
      </c>
    </row>
    <row r="2803" spans="1:36" x14ac:dyDescent="0.2">
      <c r="A2803" s="527" t="s">
        <v>115</v>
      </c>
      <c r="B2803" s="435">
        <v>5</v>
      </c>
      <c r="C2803" s="436">
        <v>52</v>
      </c>
      <c r="D2803" s="435" t="s">
        <v>74</v>
      </c>
      <c r="E2803" s="472">
        <v>40497</v>
      </c>
      <c r="G2803" s="474">
        <v>5</v>
      </c>
      <c r="H2803" s="435">
        <v>52</v>
      </c>
      <c r="I2803" s="435">
        <v>52</v>
      </c>
      <c r="J2803" s="435">
        <v>52</v>
      </c>
      <c r="K2803" s="435">
        <v>0</v>
      </c>
      <c r="L2803" s="472">
        <v>40498</v>
      </c>
      <c r="N2803" s="474">
        <v>5</v>
      </c>
      <c r="O2803" s="435">
        <v>52</v>
      </c>
      <c r="P2803" s="435">
        <v>52</v>
      </c>
      <c r="Q2803" s="435">
        <v>0</v>
      </c>
      <c r="R2803" s="435">
        <v>52</v>
      </c>
      <c r="S2803" s="28">
        <v>0</v>
      </c>
      <c r="T2803" s="28">
        <v>0</v>
      </c>
      <c r="U2803" s="472">
        <v>40498</v>
      </c>
      <c r="V2803" s="480">
        <v>5</v>
      </c>
      <c r="W2803" s="435">
        <v>52</v>
      </c>
      <c r="X2803" s="437" t="str">
        <f t="shared" si="325"/>
        <v>OK</v>
      </c>
      <c r="Y2803" s="437">
        <f t="shared" si="328"/>
        <v>0</v>
      </c>
      <c r="Z2803" s="439" t="str">
        <f t="shared" si="327"/>
        <v>Conforama - 2230</v>
      </c>
      <c r="AA2803" s="481">
        <v>40500</v>
      </c>
      <c r="AC2803" s="148">
        <f t="shared" si="330"/>
        <v>3</v>
      </c>
      <c r="AD2803" s="438" t="str">
        <f t="shared" si="329"/>
        <v>OK</v>
      </c>
    </row>
    <row r="2804" spans="1:36" x14ac:dyDescent="0.2">
      <c r="A2804" s="527" t="s">
        <v>115</v>
      </c>
      <c r="B2804" s="435">
        <v>6</v>
      </c>
      <c r="C2804" s="436">
        <v>1</v>
      </c>
      <c r="D2804" s="435" t="s">
        <v>75</v>
      </c>
      <c r="E2804" s="472">
        <v>40497</v>
      </c>
      <c r="G2804" s="474">
        <v>6</v>
      </c>
      <c r="H2804" s="435">
        <v>1</v>
      </c>
      <c r="I2804" s="435">
        <v>1</v>
      </c>
      <c r="J2804" s="435">
        <v>1</v>
      </c>
      <c r="K2804" s="435">
        <v>0</v>
      </c>
      <c r="L2804" s="472">
        <v>40498</v>
      </c>
      <c r="N2804" s="474">
        <v>6</v>
      </c>
      <c r="O2804" s="435">
        <v>1</v>
      </c>
      <c r="P2804" s="435">
        <v>1</v>
      </c>
      <c r="Q2804" s="435">
        <v>0</v>
      </c>
      <c r="R2804" s="435">
        <v>1</v>
      </c>
      <c r="S2804" s="28">
        <v>0</v>
      </c>
      <c r="T2804" s="28">
        <v>0</v>
      </c>
      <c r="U2804" s="472">
        <v>40498</v>
      </c>
      <c r="V2804" s="480">
        <v>6</v>
      </c>
      <c r="W2804" s="435">
        <v>1</v>
      </c>
      <c r="X2804" s="437" t="str">
        <f t="shared" si="325"/>
        <v>OK</v>
      </c>
      <c r="Y2804" s="437">
        <f t="shared" si="328"/>
        <v>0</v>
      </c>
      <c r="Z2804" s="439" t="str">
        <f t="shared" si="327"/>
        <v>Euronics - 2231</v>
      </c>
      <c r="AA2804" s="481">
        <v>40500</v>
      </c>
      <c r="AC2804" s="148">
        <f t="shared" si="330"/>
        <v>3</v>
      </c>
      <c r="AD2804" s="438" t="str">
        <f t="shared" si="329"/>
        <v>OK</v>
      </c>
    </row>
    <row r="2805" spans="1:36" s="544" customFormat="1" ht="13.5" thickBot="1" x14ac:dyDescent="0.25">
      <c r="A2805" s="568" t="s">
        <v>115</v>
      </c>
      <c r="B2805" s="541">
        <v>7</v>
      </c>
      <c r="C2805" s="542">
        <v>1</v>
      </c>
      <c r="D2805" s="541" t="s">
        <v>76</v>
      </c>
      <c r="E2805" s="543">
        <v>40497</v>
      </c>
      <c r="G2805" s="545">
        <v>7</v>
      </c>
      <c r="H2805" s="541">
        <v>1</v>
      </c>
      <c r="I2805" s="541">
        <v>1</v>
      </c>
      <c r="J2805" s="541">
        <v>1</v>
      </c>
      <c r="K2805" s="541">
        <v>0</v>
      </c>
      <c r="L2805" s="543">
        <v>40498</v>
      </c>
      <c r="N2805" s="545">
        <v>7</v>
      </c>
      <c r="O2805" s="541">
        <v>1</v>
      </c>
      <c r="P2805" s="541">
        <v>1</v>
      </c>
      <c r="Q2805" s="541">
        <v>0</v>
      </c>
      <c r="R2805" s="541">
        <v>1</v>
      </c>
      <c r="S2805" s="544">
        <v>0</v>
      </c>
      <c r="T2805" s="544">
        <v>0</v>
      </c>
      <c r="U2805" s="543">
        <v>40498</v>
      </c>
      <c r="V2805" s="546">
        <v>7</v>
      </c>
      <c r="W2805" s="541">
        <v>1</v>
      </c>
      <c r="X2805" s="547" t="str">
        <f t="shared" si="325"/>
        <v>OK</v>
      </c>
      <c r="Y2805" s="547">
        <f t="shared" si="328"/>
        <v>0</v>
      </c>
      <c r="Z2805" s="541" t="str">
        <f t="shared" si="327"/>
        <v>Tien 21 - 2232</v>
      </c>
      <c r="AA2805" s="548">
        <v>40500</v>
      </c>
      <c r="AB2805" s="549"/>
      <c r="AC2805" s="549">
        <f t="shared" si="330"/>
        <v>3</v>
      </c>
      <c r="AD2805" s="541" t="str">
        <f t="shared" si="329"/>
        <v>OK</v>
      </c>
      <c r="AE2805" s="541"/>
      <c r="AF2805" s="541"/>
      <c r="AG2805" s="541"/>
      <c r="AH2805" s="550"/>
    </row>
    <row r="2806" spans="1:36" s="501" customFormat="1" x14ac:dyDescent="0.2">
      <c r="A2806" s="526" t="s">
        <v>115</v>
      </c>
      <c r="B2806" s="496">
        <v>1</v>
      </c>
      <c r="C2806" s="497">
        <v>34</v>
      </c>
      <c r="D2806" s="496" t="s">
        <v>67</v>
      </c>
      <c r="E2806" s="498">
        <v>40504</v>
      </c>
      <c r="F2806" s="499"/>
      <c r="G2806" s="500">
        <v>1</v>
      </c>
      <c r="H2806" s="496">
        <v>34</v>
      </c>
      <c r="I2806" s="496">
        <v>34</v>
      </c>
      <c r="J2806" s="496">
        <v>34</v>
      </c>
      <c r="K2806" s="496">
        <v>0</v>
      </c>
      <c r="L2806" s="498">
        <v>40505</v>
      </c>
      <c r="N2806" s="500">
        <v>1</v>
      </c>
      <c r="O2806" s="496">
        <v>34</v>
      </c>
      <c r="P2806" s="496">
        <v>34</v>
      </c>
      <c r="Q2806" s="496">
        <v>0</v>
      </c>
      <c r="R2806" s="496">
        <v>34</v>
      </c>
      <c r="S2806" s="499">
        <v>0</v>
      </c>
      <c r="T2806" s="499">
        <v>0</v>
      </c>
      <c r="U2806" s="498">
        <v>40505</v>
      </c>
      <c r="V2806" s="502">
        <v>1</v>
      </c>
      <c r="W2806" s="496">
        <v>34</v>
      </c>
      <c r="X2806" s="503" t="str">
        <f t="shared" si="325"/>
        <v>OK</v>
      </c>
      <c r="Y2806" s="503">
        <f t="shared" si="328"/>
        <v>0</v>
      </c>
      <c r="Z2806" s="524" t="str">
        <f t="shared" si="327"/>
        <v>White - 2213</v>
      </c>
      <c r="AA2806" s="504">
        <v>40511</v>
      </c>
      <c r="AB2806" s="505">
        <f>+SUM(W2806:W2815)</f>
        <v>751</v>
      </c>
      <c r="AC2806" s="506">
        <f t="shared" si="330"/>
        <v>7</v>
      </c>
      <c r="AD2806" s="513" t="str">
        <f t="shared" si="329"/>
        <v>OK</v>
      </c>
      <c r="AE2806" s="496"/>
      <c r="AF2806" s="496"/>
      <c r="AG2806" s="496"/>
      <c r="AH2806" s="510"/>
      <c r="AI2806" s="499"/>
      <c r="AJ2806" s="499"/>
    </row>
    <row r="2807" spans="1:36" x14ac:dyDescent="0.2">
      <c r="A2807" s="527" t="s">
        <v>115</v>
      </c>
      <c r="B2807" s="435">
        <v>2</v>
      </c>
      <c r="C2807" s="436">
        <v>7</v>
      </c>
      <c r="D2807" s="435" t="s">
        <v>68</v>
      </c>
      <c r="E2807" s="472">
        <v>40504</v>
      </c>
      <c r="G2807" s="474">
        <v>2</v>
      </c>
      <c r="H2807" s="435">
        <v>7</v>
      </c>
      <c r="I2807" s="435">
        <v>7</v>
      </c>
      <c r="J2807" s="435">
        <v>7</v>
      </c>
      <c r="K2807" s="435">
        <v>0</v>
      </c>
      <c r="L2807" s="472">
        <v>40505</v>
      </c>
      <c r="N2807" s="474">
        <v>2</v>
      </c>
      <c r="O2807" s="435">
        <v>7</v>
      </c>
      <c r="P2807" s="435">
        <v>7</v>
      </c>
      <c r="Q2807" s="435">
        <v>0</v>
      </c>
      <c r="R2807" s="435">
        <v>7</v>
      </c>
      <c r="S2807" s="28">
        <v>0</v>
      </c>
      <c r="T2807" s="28">
        <v>0</v>
      </c>
      <c r="U2807" s="472">
        <v>40505</v>
      </c>
      <c r="V2807" s="480">
        <v>2</v>
      </c>
      <c r="W2807" s="435">
        <v>7</v>
      </c>
      <c r="X2807" s="437" t="str">
        <f t="shared" si="325"/>
        <v>OK</v>
      </c>
      <c r="Y2807" s="437">
        <f t="shared" si="328"/>
        <v>0</v>
      </c>
      <c r="Z2807" s="439" t="str">
        <f t="shared" si="327"/>
        <v>Green - 2214</v>
      </c>
      <c r="AA2807" s="481">
        <v>40511</v>
      </c>
      <c r="AC2807" s="148">
        <f t="shared" si="330"/>
        <v>7</v>
      </c>
      <c r="AD2807" s="438" t="str">
        <f t="shared" si="329"/>
        <v>OK</v>
      </c>
    </row>
    <row r="2808" spans="1:36" x14ac:dyDescent="0.2">
      <c r="A2808" s="527" t="s">
        <v>115</v>
      </c>
      <c r="B2808" s="435">
        <v>3</v>
      </c>
      <c r="C2808" s="436">
        <v>13</v>
      </c>
      <c r="D2808" s="435" t="s">
        <v>69</v>
      </c>
      <c r="E2808" s="472">
        <v>40504</v>
      </c>
      <c r="G2808" s="474">
        <v>3</v>
      </c>
      <c r="H2808" s="435">
        <v>13</v>
      </c>
      <c r="I2808" s="435">
        <v>13</v>
      </c>
      <c r="J2808" s="435">
        <v>13</v>
      </c>
      <c r="K2808" s="435">
        <v>0</v>
      </c>
      <c r="L2808" s="472">
        <v>40505</v>
      </c>
      <c r="N2808" s="474">
        <v>3</v>
      </c>
      <c r="O2808" s="435">
        <v>13</v>
      </c>
      <c r="P2808" s="435">
        <v>13</v>
      </c>
      <c r="Q2808" s="435">
        <v>0</v>
      </c>
      <c r="R2808" s="435">
        <v>13</v>
      </c>
      <c r="S2808" s="28">
        <v>0</v>
      </c>
      <c r="T2808" s="28">
        <v>0</v>
      </c>
      <c r="U2808" s="472">
        <v>40505</v>
      </c>
      <c r="V2808" s="480">
        <v>3</v>
      </c>
      <c r="W2808" s="435">
        <v>13</v>
      </c>
      <c r="X2808" s="437" t="str">
        <f t="shared" si="325"/>
        <v>OK</v>
      </c>
      <c r="Y2808" s="437">
        <f t="shared" si="328"/>
        <v>0</v>
      </c>
      <c r="Z2808" s="439" t="str">
        <f t="shared" si="327"/>
        <v>Black - 2215</v>
      </c>
      <c r="AA2808" s="481">
        <v>40511</v>
      </c>
      <c r="AC2808" s="148">
        <f t="shared" si="330"/>
        <v>7</v>
      </c>
      <c r="AD2808" s="438" t="str">
        <f t="shared" si="329"/>
        <v>OK</v>
      </c>
    </row>
    <row r="2809" spans="1:36" x14ac:dyDescent="0.2">
      <c r="A2809" s="527" t="s">
        <v>115</v>
      </c>
      <c r="B2809" s="435">
        <v>4</v>
      </c>
      <c r="C2809" s="436">
        <v>24</v>
      </c>
      <c r="D2809" s="435" t="s">
        <v>72</v>
      </c>
      <c r="E2809" s="472">
        <v>40504</v>
      </c>
      <c r="G2809" s="474">
        <v>4</v>
      </c>
      <c r="H2809" s="435">
        <v>24</v>
      </c>
      <c r="I2809" s="435">
        <v>24</v>
      </c>
      <c r="J2809" s="435">
        <v>24</v>
      </c>
      <c r="K2809" s="435">
        <v>0</v>
      </c>
      <c r="L2809" s="472">
        <v>40505</v>
      </c>
      <c r="N2809" s="474">
        <v>4</v>
      </c>
      <c r="O2809" s="435">
        <v>24</v>
      </c>
      <c r="P2809" s="435">
        <v>24</v>
      </c>
      <c r="Q2809" s="435">
        <v>0</v>
      </c>
      <c r="R2809" s="435">
        <v>24</v>
      </c>
      <c r="S2809" s="28">
        <v>0</v>
      </c>
      <c r="T2809" s="28">
        <v>0</v>
      </c>
      <c r="U2809" s="472">
        <v>40505</v>
      </c>
      <c r="V2809" s="480">
        <v>4</v>
      </c>
      <c r="W2809" s="435">
        <v>24</v>
      </c>
      <c r="X2809" s="437" t="str">
        <f t="shared" si="325"/>
        <v>OK</v>
      </c>
      <c r="Y2809" s="437">
        <f t="shared" si="328"/>
        <v>0</v>
      </c>
      <c r="Z2809" s="439" t="str">
        <f t="shared" si="327"/>
        <v>Credial - 2227</v>
      </c>
      <c r="AA2809" s="481">
        <v>40511</v>
      </c>
      <c r="AC2809" s="148">
        <f t="shared" si="330"/>
        <v>7</v>
      </c>
      <c r="AD2809" s="438" t="str">
        <f t="shared" si="329"/>
        <v>OK</v>
      </c>
    </row>
    <row r="2810" spans="1:36" x14ac:dyDescent="0.2">
      <c r="A2810" s="527" t="s">
        <v>115</v>
      </c>
      <c r="B2810" s="435">
        <v>5</v>
      </c>
      <c r="C2810" s="436">
        <v>304</v>
      </c>
      <c r="D2810" s="435" t="s">
        <v>73</v>
      </c>
      <c r="E2810" s="472">
        <v>40504</v>
      </c>
      <c r="G2810" s="474">
        <v>5</v>
      </c>
      <c r="H2810" s="435">
        <v>304</v>
      </c>
      <c r="I2810" s="435">
        <v>304</v>
      </c>
      <c r="J2810" s="435">
        <v>304</v>
      </c>
      <c r="K2810" s="435">
        <v>0</v>
      </c>
      <c r="L2810" s="472">
        <v>40505</v>
      </c>
      <c r="N2810" s="474">
        <v>5</v>
      </c>
      <c r="O2810" s="435">
        <v>304</v>
      </c>
      <c r="P2810" s="435">
        <v>304</v>
      </c>
      <c r="Q2810" s="435">
        <v>0</v>
      </c>
      <c r="R2810" s="435">
        <v>304</v>
      </c>
      <c r="S2810" s="28">
        <v>0</v>
      </c>
      <c r="T2810" s="28">
        <v>0</v>
      </c>
      <c r="U2810" s="472">
        <v>40505</v>
      </c>
      <c r="V2810" s="480">
        <v>5</v>
      </c>
      <c r="W2810" s="435">
        <v>304</v>
      </c>
      <c r="X2810" s="437" t="str">
        <f t="shared" si="325"/>
        <v>OK</v>
      </c>
      <c r="Y2810" s="437">
        <f t="shared" si="328"/>
        <v>0</v>
      </c>
      <c r="Z2810" s="439" t="str">
        <f t="shared" si="327"/>
        <v>Ikea - 2228</v>
      </c>
      <c r="AA2810" s="481">
        <v>40515</v>
      </c>
      <c r="AC2810" s="148">
        <f t="shared" si="330"/>
        <v>11</v>
      </c>
      <c r="AD2810" s="438" t="str">
        <f t="shared" si="329"/>
        <v>OK</v>
      </c>
    </row>
    <row r="2811" spans="1:36" x14ac:dyDescent="0.2">
      <c r="A2811" s="527" t="s">
        <v>115</v>
      </c>
      <c r="B2811" s="435">
        <v>6</v>
      </c>
      <c r="C2811" s="436">
        <v>136</v>
      </c>
      <c r="D2811" s="435" t="s">
        <v>79</v>
      </c>
      <c r="E2811" s="472">
        <v>40504</v>
      </c>
      <c r="G2811" s="474">
        <v>6</v>
      </c>
      <c r="H2811" s="435">
        <v>136</v>
      </c>
      <c r="I2811" s="435">
        <v>136</v>
      </c>
      <c r="J2811" s="435">
        <v>136</v>
      </c>
      <c r="K2811" s="435">
        <v>0</v>
      </c>
      <c r="L2811" s="472">
        <v>40505</v>
      </c>
      <c r="N2811" s="474">
        <v>6</v>
      </c>
      <c r="O2811" s="435">
        <v>136</v>
      </c>
      <c r="P2811" s="435">
        <v>136</v>
      </c>
      <c r="Q2811" s="435">
        <v>0</v>
      </c>
      <c r="R2811" s="435">
        <v>136</v>
      </c>
      <c r="S2811" s="28">
        <v>0</v>
      </c>
      <c r="T2811" s="28">
        <v>0</v>
      </c>
      <c r="U2811" s="472">
        <v>40505</v>
      </c>
      <c r="V2811" s="480">
        <v>6</v>
      </c>
      <c r="W2811" s="435">
        <v>136</v>
      </c>
      <c r="X2811" s="437" t="str">
        <f t="shared" si="325"/>
        <v>OK</v>
      </c>
      <c r="Y2811" s="437">
        <f t="shared" si="328"/>
        <v>0</v>
      </c>
      <c r="Z2811" s="439" t="str">
        <f t="shared" si="327"/>
        <v>Moviflor - 2229</v>
      </c>
      <c r="AA2811" s="481">
        <v>40511</v>
      </c>
      <c r="AC2811" s="148">
        <f t="shared" si="330"/>
        <v>7</v>
      </c>
      <c r="AD2811" s="438" t="str">
        <f t="shared" si="329"/>
        <v>OK</v>
      </c>
    </row>
    <row r="2812" spans="1:36" ht="13.5" thickBot="1" x14ac:dyDescent="0.25">
      <c r="A2812" s="527" t="s">
        <v>115</v>
      </c>
      <c r="B2812" s="435">
        <v>7</v>
      </c>
      <c r="C2812" s="436">
        <v>217</v>
      </c>
      <c r="D2812" s="435" t="s">
        <v>74</v>
      </c>
      <c r="E2812" s="472">
        <v>40504</v>
      </c>
      <c r="G2812" s="474">
        <v>7</v>
      </c>
      <c r="H2812" s="435">
        <v>217</v>
      </c>
      <c r="I2812" s="435">
        <v>217</v>
      </c>
      <c r="J2812" s="435">
        <v>217</v>
      </c>
      <c r="K2812" s="435">
        <v>0</v>
      </c>
      <c r="L2812" s="472">
        <v>40505</v>
      </c>
      <c r="N2812" s="474">
        <v>7</v>
      </c>
      <c r="O2812" s="435">
        <v>217</v>
      </c>
      <c r="P2812" s="435">
        <v>217</v>
      </c>
      <c r="Q2812" s="435">
        <v>0</v>
      </c>
      <c r="R2812" s="435">
        <v>217</v>
      </c>
      <c r="S2812" s="28">
        <v>0</v>
      </c>
      <c r="T2812" s="28">
        <v>0</v>
      </c>
      <c r="U2812" s="472">
        <v>40505</v>
      </c>
      <c r="V2812" s="480">
        <v>7</v>
      </c>
      <c r="W2812" s="435">
        <v>217</v>
      </c>
      <c r="X2812" s="437" t="str">
        <f t="shared" si="325"/>
        <v>OK</v>
      </c>
      <c r="Y2812" s="437">
        <f t="shared" si="328"/>
        <v>0</v>
      </c>
      <c r="Z2812" s="439" t="str">
        <f t="shared" si="327"/>
        <v>Conforama - 2230</v>
      </c>
      <c r="AA2812" s="481">
        <v>40576</v>
      </c>
      <c r="AC2812" s="148">
        <f t="shared" si="330"/>
        <v>70</v>
      </c>
      <c r="AD2812" s="438" t="str">
        <f t="shared" si="329"/>
        <v>OK</v>
      </c>
      <c r="AJ2812" s="544"/>
    </row>
    <row r="2813" spans="1:36" x14ac:dyDescent="0.2">
      <c r="A2813" s="527" t="s">
        <v>115</v>
      </c>
      <c r="B2813" s="435">
        <v>8</v>
      </c>
      <c r="C2813" s="436">
        <v>8</v>
      </c>
      <c r="D2813" s="435" t="s">
        <v>75</v>
      </c>
      <c r="E2813" s="472">
        <v>40504</v>
      </c>
      <c r="G2813" s="474">
        <v>8</v>
      </c>
      <c r="H2813" s="435">
        <v>8</v>
      </c>
      <c r="I2813" s="435">
        <v>8</v>
      </c>
      <c r="J2813" s="435">
        <v>8</v>
      </c>
      <c r="K2813" s="435">
        <v>0</v>
      </c>
      <c r="L2813" s="472">
        <v>40505</v>
      </c>
      <c r="N2813" s="474">
        <v>8</v>
      </c>
      <c r="O2813" s="435">
        <v>8</v>
      </c>
      <c r="P2813" s="435">
        <v>8</v>
      </c>
      <c r="Q2813" s="435">
        <v>0</v>
      </c>
      <c r="R2813" s="435">
        <v>8</v>
      </c>
      <c r="S2813" s="28">
        <v>0</v>
      </c>
      <c r="T2813" s="28">
        <v>0</v>
      </c>
      <c r="U2813" s="472">
        <v>40505</v>
      </c>
      <c r="V2813" s="480">
        <v>8</v>
      </c>
      <c r="W2813" s="435">
        <v>8</v>
      </c>
      <c r="X2813" s="437" t="str">
        <f t="shared" si="325"/>
        <v>OK</v>
      </c>
      <c r="Y2813" s="437">
        <f t="shared" si="328"/>
        <v>0</v>
      </c>
      <c r="Z2813" s="439" t="str">
        <f t="shared" si="327"/>
        <v>Euronics - 2231</v>
      </c>
      <c r="AA2813" s="481">
        <v>40511</v>
      </c>
      <c r="AC2813" s="148">
        <f t="shared" si="330"/>
        <v>7</v>
      </c>
      <c r="AD2813" s="438" t="str">
        <f t="shared" si="329"/>
        <v>OK</v>
      </c>
      <c r="AJ2813" s="499"/>
    </row>
    <row r="2814" spans="1:36" x14ac:dyDescent="0.2">
      <c r="A2814" s="527" t="s">
        <v>115</v>
      </c>
      <c r="B2814" s="435">
        <v>9</v>
      </c>
      <c r="C2814" s="436">
        <v>4</v>
      </c>
      <c r="D2814" s="435" t="s">
        <v>76</v>
      </c>
      <c r="E2814" s="472">
        <v>40504</v>
      </c>
      <c r="G2814" s="474">
        <v>9</v>
      </c>
      <c r="H2814" s="435">
        <v>4</v>
      </c>
      <c r="I2814" s="435">
        <v>4</v>
      </c>
      <c r="J2814" s="435">
        <v>4</v>
      </c>
      <c r="K2814" s="435">
        <v>0</v>
      </c>
      <c r="L2814" s="472">
        <v>40505</v>
      </c>
      <c r="N2814" s="474">
        <v>9</v>
      </c>
      <c r="O2814" s="435">
        <v>4</v>
      </c>
      <c r="P2814" s="435">
        <v>4</v>
      </c>
      <c r="Q2814" s="435">
        <v>0</v>
      </c>
      <c r="R2814" s="435">
        <v>4</v>
      </c>
      <c r="S2814" s="28">
        <v>0</v>
      </c>
      <c r="T2814" s="28">
        <v>0</v>
      </c>
      <c r="U2814" s="472">
        <v>40505</v>
      </c>
      <c r="V2814" s="480">
        <v>9</v>
      </c>
      <c r="W2814" s="435">
        <v>4</v>
      </c>
      <c r="X2814" s="437" t="str">
        <f t="shared" si="325"/>
        <v>OK</v>
      </c>
      <c r="Y2814" s="437">
        <f t="shared" si="328"/>
        <v>0</v>
      </c>
      <c r="Z2814" s="439" t="str">
        <f t="shared" si="327"/>
        <v>Tien 21 - 2232</v>
      </c>
      <c r="AA2814" s="481">
        <v>40511</v>
      </c>
      <c r="AC2814" s="148">
        <f t="shared" si="330"/>
        <v>7</v>
      </c>
      <c r="AD2814" s="438" t="str">
        <f t="shared" si="329"/>
        <v>OK</v>
      </c>
    </row>
    <row r="2815" spans="1:36" s="544" customFormat="1" ht="13.5" thickBot="1" x14ac:dyDescent="0.25">
      <c r="A2815" s="568" t="s">
        <v>115</v>
      </c>
      <c r="B2815" s="541">
        <v>10</v>
      </c>
      <c r="C2815" s="542">
        <v>4</v>
      </c>
      <c r="D2815" s="541" t="s">
        <v>77</v>
      </c>
      <c r="E2815" s="543">
        <v>40504</v>
      </c>
      <c r="G2815" s="545">
        <v>10</v>
      </c>
      <c r="H2815" s="541">
        <v>4</v>
      </c>
      <c r="I2815" s="541">
        <v>4</v>
      </c>
      <c r="J2815" s="541">
        <v>4</v>
      </c>
      <c r="K2815" s="541">
        <v>0</v>
      </c>
      <c r="L2815" s="543">
        <v>40505</v>
      </c>
      <c r="N2815" s="545">
        <v>10</v>
      </c>
      <c r="O2815" s="541">
        <v>4</v>
      </c>
      <c r="P2815" s="541">
        <v>4</v>
      </c>
      <c r="Q2815" s="541">
        <v>0</v>
      </c>
      <c r="R2815" s="541">
        <v>4</v>
      </c>
      <c r="S2815" s="544">
        <v>0</v>
      </c>
      <c r="T2815" s="544">
        <v>0</v>
      </c>
      <c r="U2815" s="543">
        <v>40505</v>
      </c>
      <c r="V2815" s="546">
        <v>10</v>
      </c>
      <c r="W2815" s="541">
        <v>4</v>
      </c>
      <c r="X2815" s="547" t="str">
        <f t="shared" si="325"/>
        <v>OK</v>
      </c>
      <c r="Y2815" s="547">
        <f t="shared" si="328"/>
        <v>0</v>
      </c>
      <c r="Z2815" s="541" t="str">
        <f t="shared" si="327"/>
        <v>Confort - 2233</v>
      </c>
      <c r="AA2815" s="548">
        <v>40511</v>
      </c>
      <c r="AB2815" s="569"/>
      <c r="AC2815" s="549">
        <f t="shared" si="330"/>
        <v>7</v>
      </c>
      <c r="AD2815" s="541" t="str">
        <f t="shared" si="329"/>
        <v>OK</v>
      </c>
      <c r="AE2815" s="541"/>
      <c r="AF2815" s="541"/>
      <c r="AG2815" s="541"/>
      <c r="AH2815" s="550"/>
      <c r="AJ2815" s="28"/>
    </row>
    <row r="2816" spans="1:36" x14ac:dyDescent="0.2">
      <c r="A2816" s="527" t="s">
        <v>115</v>
      </c>
      <c r="B2816" s="435">
        <v>1</v>
      </c>
      <c r="C2816" s="436">
        <v>15</v>
      </c>
      <c r="D2816" s="435" t="s">
        <v>67</v>
      </c>
      <c r="E2816" s="472">
        <v>40506</v>
      </c>
      <c r="G2816" s="474">
        <v>1</v>
      </c>
      <c r="H2816" s="435">
        <v>15</v>
      </c>
      <c r="I2816" s="435">
        <v>15</v>
      </c>
      <c r="J2816" s="435">
        <v>15</v>
      </c>
      <c r="K2816" s="435">
        <v>0</v>
      </c>
      <c r="L2816" s="472">
        <v>40507</v>
      </c>
      <c r="N2816" s="474">
        <v>1</v>
      </c>
      <c r="O2816" s="435">
        <v>15</v>
      </c>
      <c r="P2816" s="435">
        <v>15</v>
      </c>
      <c r="Q2816" s="435">
        <v>0</v>
      </c>
      <c r="R2816" s="435">
        <v>15</v>
      </c>
      <c r="S2816" s="28">
        <v>0</v>
      </c>
      <c r="T2816" s="28">
        <v>0</v>
      </c>
      <c r="U2816" s="472">
        <v>40507</v>
      </c>
      <c r="V2816" s="480">
        <v>1</v>
      </c>
      <c r="W2816" s="435">
        <v>15</v>
      </c>
      <c r="X2816" s="437" t="str">
        <f t="shared" si="325"/>
        <v>OK</v>
      </c>
      <c r="Y2816" s="437">
        <f t="shared" si="328"/>
        <v>0</v>
      </c>
      <c r="Z2816" s="439" t="str">
        <f t="shared" si="327"/>
        <v>White - 2213</v>
      </c>
      <c r="AA2816" s="481">
        <v>40511</v>
      </c>
      <c r="AB2816" s="464">
        <f>+SUM(W2816:W2824)</f>
        <v>339</v>
      </c>
      <c r="AC2816" s="148">
        <f t="shared" si="330"/>
        <v>5</v>
      </c>
      <c r="AD2816" s="438" t="str">
        <f t="shared" si="329"/>
        <v>OK</v>
      </c>
    </row>
    <row r="2817" spans="1:36" x14ac:dyDescent="0.2">
      <c r="A2817" s="527" t="s">
        <v>115</v>
      </c>
      <c r="B2817" s="435">
        <v>2</v>
      </c>
      <c r="C2817" s="436">
        <v>2</v>
      </c>
      <c r="D2817" s="435" t="s">
        <v>68</v>
      </c>
      <c r="E2817" s="472">
        <v>40506</v>
      </c>
      <c r="G2817" s="474">
        <v>2</v>
      </c>
      <c r="H2817" s="435">
        <v>2</v>
      </c>
      <c r="I2817" s="435">
        <v>2</v>
      </c>
      <c r="J2817" s="435">
        <v>2</v>
      </c>
      <c r="K2817" s="435">
        <v>0</v>
      </c>
      <c r="L2817" s="472">
        <v>40507</v>
      </c>
      <c r="N2817" s="474">
        <v>2</v>
      </c>
      <c r="O2817" s="435">
        <v>2</v>
      </c>
      <c r="P2817" s="435">
        <v>2</v>
      </c>
      <c r="Q2817" s="435">
        <v>0</v>
      </c>
      <c r="R2817" s="435">
        <v>2</v>
      </c>
      <c r="S2817" s="28">
        <v>0</v>
      </c>
      <c r="T2817" s="28">
        <v>0</v>
      </c>
      <c r="U2817" s="472">
        <v>40507</v>
      </c>
      <c r="V2817" s="480">
        <v>2</v>
      </c>
      <c r="W2817" s="435">
        <v>2</v>
      </c>
      <c r="X2817" s="437" t="str">
        <f t="shared" si="325"/>
        <v>OK</v>
      </c>
      <c r="Y2817" s="437">
        <f t="shared" si="328"/>
        <v>0</v>
      </c>
      <c r="Z2817" s="439" t="str">
        <f t="shared" si="327"/>
        <v>Green - 2214</v>
      </c>
      <c r="AA2817" s="481">
        <v>40511</v>
      </c>
      <c r="AB2817" s="464"/>
      <c r="AC2817" s="148">
        <f t="shared" si="330"/>
        <v>5</v>
      </c>
      <c r="AD2817" s="438" t="str">
        <f t="shared" si="329"/>
        <v>OK</v>
      </c>
    </row>
    <row r="2818" spans="1:36" x14ac:dyDescent="0.2">
      <c r="A2818" s="527" t="s">
        <v>115</v>
      </c>
      <c r="B2818" s="435">
        <v>3</v>
      </c>
      <c r="C2818" s="436">
        <v>3</v>
      </c>
      <c r="D2818" s="435" t="s">
        <v>69</v>
      </c>
      <c r="E2818" s="472">
        <v>40506</v>
      </c>
      <c r="G2818" s="474">
        <v>3</v>
      </c>
      <c r="H2818" s="435">
        <v>3</v>
      </c>
      <c r="I2818" s="435">
        <v>3</v>
      </c>
      <c r="J2818" s="435">
        <v>3</v>
      </c>
      <c r="K2818" s="435">
        <v>0</v>
      </c>
      <c r="L2818" s="472">
        <v>40507</v>
      </c>
      <c r="N2818" s="474">
        <v>3</v>
      </c>
      <c r="O2818" s="435">
        <v>3</v>
      </c>
      <c r="P2818" s="435">
        <v>3</v>
      </c>
      <c r="Q2818" s="435">
        <v>0</v>
      </c>
      <c r="R2818" s="435">
        <v>3</v>
      </c>
      <c r="S2818" s="28">
        <v>0</v>
      </c>
      <c r="T2818" s="28">
        <v>0</v>
      </c>
      <c r="U2818" s="472">
        <v>40507</v>
      </c>
      <c r="V2818" s="480">
        <v>3</v>
      </c>
      <c r="W2818" s="435">
        <v>3</v>
      </c>
      <c r="X2818" s="437" t="str">
        <f t="shared" si="325"/>
        <v>OK</v>
      </c>
      <c r="Y2818" s="437">
        <f t="shared" si="328"/>
        <v>0</v>
      </c>
      <c r="Z2818" s="439" t="str">
        <f t="shared" si="327"/>
        <v>Black - 2215</v>
      </c>
      <c r="AA2818" s="481">
        <v>40511</v>
      </c>
      <c r="AB2818" s="464"/>
      <c r="AC2818" s="148">
        <f t="shared" si="330"/>
        <v>5</v>
      </c>
      <c r="AD2818" s="438" t="str">
        <f t="shared" si="329"/>
        <v>OK</v>
      </c>
    </row>
    <row r="2819" spans="1:36" x14ac:dyDescent="0.2">
      <c r="A2819" s="527" t="s">
        <v>115</v>
      </c>
      <c r="B2819" s="435">
        <v>4</v>
      </c>
      <c r="C2819" s="436">
        <v>13</v>
      </c>
      <c r="D2819" s="435" t="s">
        <v>72</v>
      </c>
      <c r="E2819" s="472">
        <v>40506</v>
      </c>
      <c r="G2819" s="474">
        <v>4</v>
      </c>
      <c r="H2819" s="435">
        <v>13</v>
      </c>
      <c r="I2819" s="435">
        <v>13</v>
      </c>
      <c r="J2819" s="435">
        <v>13</v>
      </c>
      <c r="K2819" s="435">
        <v>0</v>
      </c>
      <c r="L2819" s="472">
        <v>40507</v>
      </c>
      <c r="N2819" s="474">
        <v>4</v>
      </c>
      <c r="O2819" s="435">
        <v>13</v>
      </c>
      <c r="P2819" s="435">
        <v>13</v>
      </c>
      <c r="Q2819" s="435">
        <v>0</v>
      </c>
      <c r="R2819" s="435">
        <v>13</v>
      </c>
      <c r="S2819" s="28">
        <v>0</v>
      </c>
      <c r="T2819" s="28">
        <v>0</v>
      </c>
      <c r="U2819" s="472">
        <v>40507</v>
      </c>
      <c r="V2819" s="480">
        <v>4</v>
      </c>
      <c r="W2819" s="435">
        <v>13</v>
      </c>
      <c r="X2819" s="437" t="str">
        <f t="shared" si="325"/>
        <v>OK</v>
      </c>
      <c r="Y2819" s="437">
        <f t="shared" si="328"/>
        <v>0</v>
      </c>
      <c r="Z2819" s="439" t="str">
        <f t="shared" si="327"/>
        <v>Credial - 2227</v>
      </c>
      <c r="AA2819" s="481">
        <v>40511</v>
      </c>
      <c r="AB2819" s="464"/>
      <c r="AC2819" s="148">
        <f t="shared" si="330"/>
        <v>5</v>
      </c>
      <c r="AD2819" s="438" t="str">
        <f t="shared" si="329"/>
        <v>OK</v>
      </c>
    </row>
    <row r="2820" spans="1:36" x14ac:dyDescent="0.2">
      <c r="A2820" s="527" t="s">
        <v>115</v>
      </c>
      <c r="B2820" s="435">
        <v>5</v>
      </c>
      <c r="C2820" s="436">
        <v>145</v>
      </c>
      <c r="D2820" s="435" t="s">
        <v>73</v>
      </c>
      <c r="E2820" s="472">
        <v>40506</v>
      </c>
      <c r="G2820" s="474">
        <v>5</v>
      </c>
      <c r="H2820" s="435">
        <v>145</v>
      </c>
      <c r="I2820" s="435">
        <v>145</v>
      </c>
      <c r="J2820" s="435">
        <v>145</v>
      </c>
      <c r="K2820" s="435">
        <v>0</v>
      </c>
      <c r="L2820" s="472">
        <v>40507</v>
      </c>
      <c r="N2820" s="474">
        <v>5</v>
      </c>
      <c r="O2820" s="435">
        <v>145</v>
      </c>
      <c r="P2820" s="435">
        <v>145</v>
      </c>
      <c r="Q2820" s="435">
        <v>0</v>
      </c>
      <c r="R2820" s="435">
        <v>145</v>
      </c>
      <c r="S2820" s="28">
        <v>0</v>
      </c>
      <c r="T2820" s="28">
        <v>0</v>
      </c>
      <c r="U2820" s="472">
        <v>40507</v>
      </c>
      <c r="V2820" s="480">
        <v>5</v>
      </c>
      <c r="W2820" s="435">
        <v>145</v>
      </c>
      <c r="X2820" s="437" t="str">
        <f t="shared" si="325"/>
        <v>OK</v>
      </c>
      <c r="Y2820" s="437">
        <f t="shared" si="328"/>
        <v>0</v>
      </c>
      <c r="Z2820" s="439" t="str">
        <f t="shared" si="327"/>
        <v>Ikea - 2228</v>
      </c>
      <c r="AA2820" s="481">
        <v>40514</v>
      </c>
      <c r="AB2820" s="464"/>
      <c r="AC2820" s="148">
        <f t="shared" si="330"/>
        <v>8</v>
      </c>
      <c r="AD2820" s="438" t="str">
        <f t="shared" si="329"/>
        <v>OK</v>
      </c>
    </row>
    <row r="2821" spans="1:36" x14ac:dyDescent="0.2">
      <c r="A2821" s="527" t="s">
        <v>115</v>
      </c>
      <c r="B2821" s="435">
        <v>6</v>
      </c>
      <c r="C2821" s="436">
        <v>93</v>
      </c>
      <c r="D2821" s="435" t="s">
        <v>79</v>
      </c>
      <c r="E2821" s="472">
        <v>40506</v>
      </c>
      <c r="G2821" s="474">
        <v>6</v>
      </c>
      <c r="H2821" s="435">
        <v>93</v>
      </c>
      <c r="I2821" s="435">
        <v>93</v>
      </c>
      <c r="J2821" s="435">
        <v>93</v>
      </c>
      <c r="K2821" s="435">
        <v>0</v>
      </c>
      <c r="L2821" s="472">
        <v>40507</v>
      </c>
      <c r="N2821" s="474">
        <v>6</v>
      </c>
      <c r="O2821" s="435">
        <v>93</v>
      </c>
      <c r="P2821" s="435">
        <v>93</v>
      </c>
      <c r="Q2821" s="435">
        <v>0</v>
      </c>
      <c r="R2821" s="435">
        <v>93</v>
      </c>
      <c r="S2821" s="28">
        <v>0</v>
      </c>
      <c r="T2821" s="28">
        <v>0</v>
      </c>
      <c r="U2821" s="472">
        <v>40507</v>
      </c>
      <c r="V2821" s="480">
        <v>6</v>
      </c>
      <c r="W2821" s="435">
        <v>93</v>
      </c>
      <c r="X2821" s="437" t="str">
        <f t="shared" si="325"/>
        <v>OK</v>
      </c>
      <c r="Y2821" s="437">
        <f t="shared" si="328"/>
        <v>0</v>
      </c>
      <c r="Z2821" s="439" t="str">
        <f t="shared" si="327"/>
        <v>Moviflor - 2229</v>
      </c>
      <c r="AA2821" s="481">
        <v>40511</v>
      </c>
      <c r="AB2821" s="464"/>
      <c r="AC2821" s="148">
        <f t="shared" si="330"/>
        <v>5</v>
      </c>
      <c r="AD2821" s="438" t="str">
        <f t="shared" si="329"/>
        <v>OK</v>
      </c>
    </row>
    <row r="2822" spans="1:36" ht="13.5" thickBot="1" x14ac:dyDescent="0.25">
      <c r="A2822" s="527" t="s">
        <v>115</v>
      </c>
      <c r="B2822" s="435">
        <v>7</v>
      </c>
      <c r="C2822" s="436">
        <v>62</v>
      </c>
      <c r="D2822" s="435" t="s">
        <v>74</v>
      </c>
      <c r="E2822" s="472">
        <v>40506</v>
      </c>
      <c r="G2822" s="474">
        <v>7</v>
      </c>
      <c r="H2822" s="435">
        <v>62</v>
      </c>
      <c r="I2822" s="435">
        <v>62</v>
      </c>
      <c r="J2822" s="435">
        <v>62</v>
      </c>
      <c r="K2822" s="435">
        <v>0</v>
      </c>
      <c r="L2822" s="472">
        <v>40507</v>
      </c>
      <c r="N2822" s="474">
        <v>7</v>
      </c>
      <c r="O2822" s="435">
        <v>62</v>
      </c>
      <c r="P2822" s="435">
        <v>62</v>
      </c>
      <c r="Q2822" s="435">
        <v>0</v>
      </c>
      <c r="R2822" s="435">
        <v>62</v>
      </c>
      <c r="S2822" s="28">
        <v>0</v>
      </c>
      <c r="T2822" s="28">
        <v>0</v>
      </c>
      <c r="U2822" s="472">
        <v>40507</v>
      </c>
      <c r="V2822" s="480">
        <v>7</v>
      </c>
      <c r="W2822" s="435">
        <v>62</v>
      </c>
      <c r="X2822" s="437" t="str">
        <f t="shared" si="325"/>
        <v>OK</v>
      </c>
      <c r="Y2822" s="437">
        <f t="shared" si="328"/>
        <v>0</v>
      </c>
      <c r="Z2822" s="439" t="str">
        <f t="shared" si="327"/>
        <v>Conforama - 2230</v>
      </c>
      <c r="AA2822" s="481">
        <v>40576</v>
      </c>
      <c r="AB2822" s="464"/>
      <c r="AC2822" s="148">
        <f t="shared" si="330"/>
        <v>68</v>
      </c>
      <c r="AD2822" s="438" t="str">
        <f t="shared" si="329"/>
        <v>OK</v>
      </c>
      <c r="AJ2822" s="544"/>
    </row>
    <row r="2823" spans="1:36" x14ac:dyDescent="0.2">
      <c r="A2823" s="527" t="s">
        <v>115</v>
      </c>
      <c r="B2823" s="435">
        <v>8</v>
      </c>
      <c r="C2823" s="436">
        <v>3</v>
      </c>
      <c r="D2823" s="435" t="s">
        <v>75</v>
      </c>
      <c r="E2823" s="472">
        <v>40506</v>
      </c>
      <c r="G2823" s="474">
        <v>8</v>
      </c>
      <c r="H2823" s="435">
        <v>3</v>
      </c>
      <c r="I2823" s="435">
        <v>3</v>
      </c>
      <c r="J2823" s="435">
        <v>3</v>
      </c>
      <c r="K2823" s="435">
        <v>0</v>
      </c>
      <c r="L2823" s="472">
        <v>40507</v>
      </c>
      <c r="N2823" s="474">
        <v>8</v>
      </c>
      <c r="O2823" s="435">
        <v>3</v>
      </c>
      <c r="P2823" s="435">
        <v>3</v>
      </c>
      <c r="Q2823" s="435">
        <v>0</v>
      </c>
      <c r="R2823" s="435">
        <v>3</v>
      </c>
      <c r="S2823" s="28">
        <v>0</v>
      </c>
      <c r="T2823" s="28">
        <v>0</v>
      </c>
      <c r="U2823" s="472">
        <v>40507</v>
      </c>
      <c r="V2823" s="480">
        <v>8</v>
      </c>
      <c r="W2823" s="435">
        <v>3</v>
      </c>
      <c r="X2823" s="437" t="str">
        <f t="shared" si="325"/>
        <v>OK</v>
      </c>
      <c r="Y2823" s="437">
        <f t="shared" si="328"/>
        <v>0</v>
      </c>
      <c r="Z2823" s="439" t="str">
        <f t="shared" si="327"/>
        <v>Euronics - 2231</v>
      </c>
      <c r="AA2823" s="481">
        <v>40511</v>
      </c>
      <c r="AB2823" s="464"/>
      <c r="AC2823" s="148">
        <f t="shared" si="330"/>
        <v>5</v>
      </c>
      <c r="AD2823" s="438" t="str">
        <f t="shared" si="329"/>
        <v>OK</v>
      </c>
    </row>
    <row r="2824" spans="1:36" s="544" customFormat="1" ht="13.5" thickBot="1" x14ac:dyDescent="0.25">
      <c r="A2824" s="568" t="s">
        <v>115</v>
      </c>
      <c r="B2824" s="541">
        <v>9</v>
      </c>
      <c r="C2824" s="542">
        <v>3</v>
      </c>
      <c r="D2824" s="541" t="s">
        <v>76</v>
      </c>
      <c r="E2824" s="543">
        <v>40506</v>
      </c>
      <c r="G2824" s="545">
        <v>9</v>
      </c>
      <c r="H2824" s="541">
        <v>3</v>
      </c>
      <c r="I2824" s="541">
        <v>3</v>
      </c>
      <c r="J2824" s="541">
        <v>3</v>
      </c>
      <c r="K2824" s="541">
        <v>0</v>
      </c>
      <c r="L2824" s="543">
        <v>40507</v>
      </c>
      <c r="N2824" s="545">
        <v>9</v>
      </c>
      <c r="O2824" s="541">
        <v>3</v>
      </c>
      <c r="P2824" s="541">
        <v>3</v>
      </c>
      <c r="Q2824" s="541">
        <v>0</v>
      </c>
      <c r="R2824" s="541">
        <v>3</v>
      </c>
      <c r="S2824" s="544">
        <v>0</v>
      </c>
      <c r="T2824" s="544">
        <v>0</v>
      </c>
      <c r="U2824" s="543">
        <v>40507</v>
      </c>
      <c r="V2824" s="546">
        <v>9</v>
      </c>
      <c r="W2824" s="541">
        <v>3</v>
      </c>
      <c r="X2824" s="547" t="str">
        <f t="shared" ref="X2824:X2887" si="331">IF(C2824=W2824,"OK",IF(W2824=R2824,"ERRO",IF(W2824="","KO",IF(W2824=J2824,"ERRO"))))</f>
        <v>OK</v>
      </c>
      <c r="Y2824" s="547">
        <f t="shared" si="328"/>
        <v>0</v>
      </c>
      <c r="Z2824" s="541" t="str">
        <f t="shared" si="327"/>
        <v>Tien 21 - 2232</v>
      </c>
      <c r="AA2824" s="548">
        <v>40511</v>
      </c>
      <c r="AB2824" s="569"/>
      <c r="AC2824" s="549">
        <f t="shared" si="330"/>
        <v>5</v>
      </c>
      <c r="AD2824" s="541" t="str">
        <f t="shared" si="329"/>
        <v>OK</v>
      </c>
      <c r="AE2824" s="541"/>
      <c r="AF2824" s="541"/>
      <c r="AG2824" s="541"/>
      <c r="AH2824" s="550"/>
      <c r="AJ2824" s="28"/>
    </row>
    <row r="2825" spans="1:36" s="501" customFormat="1" x14ac:dyDescent="0.2">
      <c r="A2825" s="526" t="s">
        <v>115</v>
      </c>
      <c r="B2825" s="496">
        <v>1</v>
      </c>
      <c r="C2825" s="497">
        <v>31</v>
      </c>
      <c r="D2825" s="496" t="s">
        <v>67</v>
      </c>
      <c r="E2825" s="498">
        <v>40514</v>
      </c>
      <c r="F2825" s="499"/>
      <c r="G2825" s="500">
        <v>1</v>
      </c>
      <c r="H2825" s="496">
        <v>31</v>
      </c>
      <c r="I2825" s="496">
        <v>31</v>
      </c>
      <c r="J2825" s="496">
        <v>31</v>
      </c>
      <c r="K2825" s="496">
        <v>0</v>
      </c>
      <c r="L2825" s="498">
        <v>40515</v>
      </c>
      <c r="N2825" s="500">
        <v>1</v>
      </c>
      <c r="O2825" s="496">
        <v>31</v>
      </c>
      <c r="P2825" s="496">
        <v>31</v>
      </c>
      <c r="Q2825" s="496">
        <v>0</v>
      </c>
      <c r="R2825" s="496">
        <v>31</v>
      </c>
      <c r="S2825" s="499">
        <v>0</v>
      </c>
      <c r="T2825" s="499">
        <v>0</v>
      </c>
      <c r="U2825" s="498">
        <v>40515</v>
      </c>
      <c r="V2825" s="500">
        <v>1</v>
      </c>
      <c r="W2825" s="496">
        <v>31</v>
      </c>
      <c r="X2825" s="503" t="str">
        <f t="shared" si="331"/>
        <v>OK</v>
      </c>
      <c r="Y2825" s="503">
        <f t="shared" si="328"/>
        <v>0</v>
      </c>
      <c r="Z2825" s="524" t="str">
        <f t="shared" si="327"/>
        <v>White - 2213</v>
      </c>
      <c r="AA2825" s="504">
        <v>40521</v>
      </c>
      <c r="AB2825" s="517">
        <f>+SUM(W2825:W2835)</f>
        <v>904</v>
      </c>
      <c r="AC2825" s="506">
        <f t="shared" si="330"/>
        <v>7</v>
      </c>
      <c r="AD2825" s="513" t="str">
        <f t="shared" ref="AD2825:AD2888" si="332">IF(AA2825&gt;0,"OK","Pendente")</f>
        <v>OK</v>
      </c>
      <c r="AE2825" s="496"/>
      <c r="AF2825" s="496"/>
      <c r="AG2825" s="496"/>
      <c r="AH2825" s="510"/>
      <c r="AI2825" s="499"/>
      <c r="AJ2825" s="28"/>
    </row>
    <row r="2826" spans="1:36" x14ac:dyDescent="0.2">
      <c r="A2826" s="527" t="s">
        <v>115</v>
      </c>
      <c r="B2826" s="435">
        <v>2</v>
      </c>
      <c r="C2826" s="436">
        <v>5</v>
      </c>
      <c r="D2826" s="435" t="s">
        <v>68</v>
      </c>
      <c r="E2826" s="472">
        <v>40514</v>
      </c>
      <c r="G2826" s="474">
        <v>2</v>
      </c>
      <c r="H2826" s="435">
        <v>5</v>
      </c>
      <c r="I2826" s="435">
        <v>5</v>
      </c>
      <c r="J2826" s="435">
        <v>5</v>
      </c>
      <c r="K2826" s="435">
        <v>0</v>
      </c>
      <c r="L2826" s="472">
        <v>40515</v>
      </c>
      <c r="N2826" s="474">
        <v>2</v>
      </c>
      <c r="O2826" s="435">
        <v>5</v>
      </c>
      <c r="P2826" s="435">
        <v>5</v>
      </c>
      <c r="Q2826" s="435">
        <v>0</v>
      </c>
      <c r="R2826" s="435">
        <v>5</v>
      </c>
      <c r="S2826" s="28">
        <v>0</v>
      </c>
      <c r="T2826" s="28">
        <v>0</v>
      </c>
      <c r="U2826" s="472">
        <v>40515</v>
      </c>
      <c r="V2826" s="474">
        <v>2</v>
      </c>
      <c r="W2826" s="435">
        <v>5</v>
      </c>
      <c r="X2826" s="437" t="str">
        <f t="shared" si="331"/>
        <v>OK</v>
      </c>
      <c r="Y2826" s="437">
        <f t="shared" si="328"/>
        <v>0</v>
      </c>
      <c r="Z2826" s="439" t="str">
        <f t="shared" si="327"/>
        <v>Green - 2214</v>
      </c>
      <c r="AA2826" s="481">
        <v>40518</v>
      </c>
      <c r="AB2826" s="464"/>
      <c r="AC2826" s="148">
        <f t="shared" si="330"/>
        <v>4</v>
      </c>
      <c r="AD2826" s="438" t="str">
        <f t="shared" si="332"/>
        <v>OK</v>
      </c>
    </row>
    <row r="2827" spans="1:36" x14ac:dyDescent="0.2">
      <c r="A2827" s="527" t="s">
        <v>115</v>
      </c>
      <c r="B2827" s="435">
        <v>3</v>
      </c>
      <c r="C2827" s="436">
        <v>9</v>
      </c>
      <c r="D2827" s="435" t="s">
        <v>69</v>
      </c>
      <c r="E2827" s="472">
        <v>40514</v>
      </c>
      <c r="G2827" s="474">
        <v>3</v>
      </c>
      <c r="H2827" s="435">
        <v>9</v>
      </c>
      <c r="I2827" s="435">
        <v>9</v>
      </c>
      <c r="J2827" s="435">
        <v>9</v>
      </c>
      <c r="K2827" s="435">
        <v>0</v>
      </c>
      <c r="L2827" s="472">
        <v>40515</v>
      </c>
      <c r="N2827" s="474">
        <v>3</v>
      </c>
      <c r="O2827" s="435">
        <v>9</v>
      </c>
      <c r="P2827" s="435">
        <v>9</v>
      </c>
      <c r="Q2827" s="435">
        <v>0</v>
      </c>
      <c r="R2827" s="435">
        <v>9</v>
      </c>
      <c r="S2827" s="28">
        <v>0</v>
      </c>
      <c r="T2827" s="28">
        <v>0</v>
      </c>
      <c r="U2827" s="472">
        <v>40515</v>
      </c>
      <c r="V2827" s="474">
        <v>3</v>
      </c>
      <c r="W2827" s="435">
        <v>9</v>
      </c>
      <c r="X2827" s="437" t="str">
        <f t="shared" si="331"/>
        <v>OK</v>
      </c>
      <c r="Y2827" s="437">
        <f t="shared" si="328"/>
        <v>0</v>
      </c>
      <c r="Z2827" s="439" t="str">
        <f t="shared" si="327"/>
        <v>Black - 2215</v>
      </c>
      <c r="AA2827" s="481">
        <v>40518</v>
      </c>
      <c r="AB2827" s="464"/>
      <c r="AC2827" s="148">
        <f t="shared" si="330"/>
        <v>4</v>
      </c>
      <c r="AD2827" s="438" t="str">
        <f t="shared" si="332"/>
        <v>OK</v>
      </c>
    </row>
    <row r="2828" spans="1:36" x14ac:dyDescent="0.2">
      <c r="A2828" s="527" t="s">
        <v>115</v>
      </c>
      <c r="B2828" s="435">
        <v>4</v>
      </c>
      <c r="C2828" s="436">
        <v>28</v>
      </c>
      <c r="D2828" s="465" t="s">
        <v>72</v>
      </c>
      <c r="E2828" s="472">
        <v>40514</v>
      </c>
      <c r="G2828" s="474">
        <v>4</v>
      </c>
      <c r="H2828" s="435">
        <v>28</v>
      </c>
      <c r="I2828" s="435">
        <v>28</v>
      </c>
      <c r="J2828" s="435">
        <v>28</v>
      </c>
      <c r="K2828" s="435">
        <v>0</v>
      </c>
      <c r="L2828" s="472">
        <v>40515</v>
      </c>
      <c r="N2828" s="474">
        <v>4</v>
      </c>
      <c r="O2828" s="435">
        <v>28</v>
      </c>
      <c r="P2828" s="435">
        <v>28</v>
      </c>
      <c r="Q2828" s="435">
        <v>0</v>
      </c>
      <c r="R2828" s="435">
        <v>28</v>
      </c>
      <c r="S2828" s="28">
        <v>0</v>
      </c>
      <c r="T2828" s="28">
        <v>0</v>
      </c>
      <c r="U2828" s="472">
        <v>40515</v>
      </c>
      <c r="V2828" s="474">
        <v>4</v>
      </c>
      <c r="W2828" s="435">
        <v>28</v>
      </c>
      <c r="X2828" s="437" t="str">
        <f t="shared" si="331"/>
        <v>OK</v>
      </c>
      <c r="Y2828" s="437">
        <f t="shared" si="328"/>
        <v>0</v>
      </c>
      <c r="Z2828" s="439" t="str">
        <f t="shared" si="327"/>
        <v>Credial - 2227</v>
      </c>
      <c r="AA2828" s="481">
        <v>40555</v>
      </c>
      <c r="AB2828" s="464"/>
      <c r="AC2828" s="148">
        <f t="shared" si="330"/>
        <v>40</v>
      </c>
      <c r="AD2828" s="438" t="str">
        <f t="shared" si="332"/>
        <v>OK</v>
      </c>
    </row>
    <row r="2829" spans="1:36" x14ac:dyDescent="0.2">
      <c r="A2829" s="527" t="s">
        <v>115</v>
      </c>
      <c r="B2829" s="435">
        <v>5</v>
      </c>
      <c r="C2829" s="436">
        <v>324</v>
      </c>
      <c r="D2829" s="435" t="s">
        <v>73</v>
      </c>
      <c r="E2829" s="472">
        <v>40514</v>
      </c>
      <c r="G2829" s="474">
        <v>5</v>
      </c>
      <c r="H2829" s="435">
        <v>324</v>
      </c>
      <c r="I2829" s="435">
        <v>324</v>
      </c>
      <c r="J2829" s="435">
        <v>324</v>
      </c>
      <c r="K2829" s="435">
        <v>0</v>
      </c>
      <c r="L2829" s="472">
        <v>40515</v>
      </c>
      <c r="N2829" s="474">
        <v>5</v>
      </c>
      <c r="O2829" s="435">
        <v>324</v>
      </c>
      <c r="P2829" s="435">
        <v>324</v>
      </c>
      <c r="Q2829" s="435">
        <v>0</v>
      </c>
      <c r="R2829" s="435">
        <v>324</v>
      </c>
      <c r="S2829" s="28">
        <v>0</v>
      </c>
      <c r="T2829" s="28">
        <v>0</v>
      </c>
      <c r="U2829" s="472">
        <v>40515</v>
      </c>
      <c r="V2829" s="474">
        <v>5</v>
      </c>
      <c r="W2829" s="435">
        <v>324</v>
      </c>
      <c r="X2829" s="437" t="str">
        <f t="shared" si="331"/>
        <v>OK</v>
      </c>
      <c r="Y2829" s="437">
        <f t="shared" si="328"/>
        <v>0</v>
      </c>
      <c r="Z2829" s="439" t="str">
        <f t="shared" si="327"/>
        <v>Ikea - 2228</v>
      </c>
      <c r="AA2829" s="481">
        <v>40518</v>
      </c>
      <c r="AB2829" s="464"/>
      <c r="AC2829" s="148">
        <f t="shared" si="330"/>
        <v>4</v>
      </c>
      <c r="AD2829" s="438" t="str">
        <f t="shared" si="332"/>
        <v>OK</v>
      </c>
    </row>
    <row r="2830" spans="1:36" x14ac:dyDescent="0.2">
      <c r="A2830" s="527" t="s">
        <v>115</v>
      </c>
      <c r="B2830" s="435">
        <v>6</v>
      </c>
      <c r="C2830" s="436">
        <v>233</v>
      </c>
      <c r="D2830" s="435" t="s">
        <v>79</v>
      </c>
      <c r="E2830" s="472">
        <v>40514</v>
      </c>
      <c r="G2830" s="474">
        <v>6</v>
      </c>
      <c r="H2830" s="435">
        <v>233</v>
      </c>
      <c r="I2830" s="435">
        <v>233</v>
      </c>
      <c r="J2830" s="435">
        <v>233</v>
      </c>
      <c r="K2830" s="435">
        <v>0</v>
      </c>
      <c r="L2830" s="472">
        <v>40515</v>
      </c>
      <c r="N2830" s="474">
        <v>6</v>
      </c>
      <c r="O2830" s="435">
        <v>233</v>
      </c>
      <c r="P2830" s="435">
        <v>233</v>
      </c>
      <c r="Q2830" s="435">
        <v>0</v>
      </c>
      <c r="R2830" s="435">
        <v>233</v>
      </c>
      <c r="S2830" s="28">
        <v>0</v>
      </c>
      <c r="T2830" s="28">
        <v>0</v>
      </c>
      <c r="U2830" s="472">
        <v>40515</v>
      </c>
      <c r="V2830" s="474">
        <v>6</v>
      </c>
      <c r="W2830" s="435">
        <v>233</v>
      </c>
      <c r="X2830" s="437" t="str">
        <f t="shared" si="331"/>
        <v>OK</v>
      </c>
      <c r="Y2830" s="437">
        <f t="shared" si="328"/>
        <v>0</v>
      </c>
      <c r="Z2830" s="439" t="str">
        <f t="shared" si="327"/>
        <v>Moviflor - 2229</v>
      </c>
      <c r="AA2830" s="481">
        <v>40518</v>
      </c>
      <c r="AB2830" s="464"/>
      <c r="AC2830" s="148">
        <f t="shared" si="330"/>
        <v>4</v>
      </c>
      <c r="AD2830" s="438" t="str">
        <f t="shared" si="332"/>
        <v>OK</v>
      </c>
    </row>
    <row r="2831" spans="1:36" ht="13.5" thickBot="1" x14ac:dyDescent="0.25">
      <c r="A2831" s="527" t="s">
        <v>115</v>
      </c>
      <c r="B2831" s="435">
        <v>7</v>
      </c>
      <c r="C2831" s="436">
        <v>250</v>
      </c>
      <c r="D2831" s="435" t="s">
        <v>74</v>
      </c>
      <c r="E2831" s="472">
        <v>40514</v>
      </c>
      <c r="G2831" s="474">
        <v>7</v>
      </c>
      <c r="H2831" s="435">
        <v>250</v>
      </c>
      <c r="I2831" s="435">
        <v>250</v>
      </c>
      <c r="J2831" s="435">
        <v>250</v>
      </c>
      <c r="K2831" s="435">
        <v>0</v>
      </c>
      <c r="L2831" s="472">
        <v>40515</v>
      </c>
      <c r="N2831" s="474">
        <v>7</v>
      </c>
      <c r="O2831" s="435">
        <v>250</v>
      </c>
      <c r="P2831" s="435">
        <v>250</v>
      </c>
      <c r="Q2831" s="435">
        <v>0</v>
      </c>
      <c r="R2831" s="435">
        <v>250</v>
      </c>
      <c r="S2831" s="28">
        <v>0</v>
      </c>
      <c r="T2831" s="28">
        <v>0</v>
      </c>
      <c r="U2831" s="472">
        <v>40515</v>
      </c>
      <c r="V2831" s="474">
        <v>7</v>
      </c>
      <c r="W2831" s="435">
        <v>250</v>
      </c>
      <c r="X2831" s="437" t="str">
        <f t="shared" si="331"/>
        <v>OK</v>
      </c>
      <c r="Y2831" s="437">
        <f t="shared" si="328"/>
        <v>0</v>
      </c>
      <c r="Z2831" s="439" t="str">
        <f t="shared" si="327"/>
        <v>Conforama - 2230</v>
      </c>
      <c r="AA2831" s="481">
        <v>40576</v>
      </c>
      <c r="AB2831" s="464"/>
      <c r="AC2831" s="148">
        <f t="shared" si="330"/>
        <v>60</v>
      </c>
      <c r="AD2831" s="438" t="str">
        <f t="shared" si="332"/>
        <v>OK</v>
      </c>
      <c r="AJ2831" s="544"/>
    </row>
    <row r="2832" spans="1:36" x14ac:dyDescent="0.2">
      <c r="A2832" s="527" t="s">
        <v>115</v>
      </c>
      <c r="B2832" s="435">
        <v>8</v>
      </c>
      <c r="C2832" s="436">
        <v>11</v>
      </c>
      <c r="D2832" s="435" t="s">
        <v>75</v>
      </c>
      <c r="E2832" s="472">
        <v>40514</v>
      </c>
      <c r="G2832" s="474">
        <v>8</v>
      </c>
      <c r="H2832" s="435">
        <v>11</v>
      </c>
      <c r="I2832" s="435">
        <v>11</v>
      </c>
      <c r="J2832" s="435">
        <v>11</v>
      </c>
      <c r="K2832" s="435">
        <v>0</v>
      </c>
      <c r="L2832" s="472">
        <v>40515</v>
      </c>
      <c r="N2832" s="474">
        <v>8</v>
      </c>
      <c r="O2832" s="435">
        <v>11</v>
      </c>
      <c r="P2832" s="435">
        <v>11</v>
      </c>
      <c r="Q2832" s="435">
        <v>0</v>
      </c>
      <c r="R2832" s="435">
        <v>11</v>
      </c>
      <c r="S2832" s="28">
        <v>0</v>
      </c>
      <c r="T2832" s="28">
        <v>0</v>
      </c>
      <c r="U2832" s="472">
        <v>40515</v>
      </c>
      <c r="V2832" s="474">
        <v>8</v>
      </c>
      <c r="W2832" s="435">
        <v>11</v>
      </c>
      <c r="X2832" s="437" t="str">
        <f t="shared" si="331"/>
        <v>OK</v>
      </c>
      <c r="Y2832" s="437">
        <f t="shared" si="328"/>
        <v>0</v>
      </c>
      <c r="Z2832" s="439" t="str">
        <f t="shared" si="327"/>
        <v>Euronics - 2231</v>
      </c>
      <c r="AA2832" s="481">
        <v>40518</v>
      </c>
      <c r="AB2832" s="464"/>
      <c r="AC2832" s="148">
        <f t="shared" si="330"/>
        <v>4</v>
      </c>
      <c r="AD2832" s="438" t="str">
        <f t="shared" si="332"/>
        <v>OK</v>
      </c>
      <c r="AJ2832" s="499"/>
    </row>
    <row r="2833" spans="1:36" x14ac:dyDescent="0.2">
      <c r="A2833" s="527" t="s">
        <v>115</v>
      </c>
      <c r="B2833" s="435">
        <v>9</v>
      </c>
      <c r="C2833" s="436">
        <v>9</v>
      </c>
      <c r="D2833" s="435" t="s">
        <v>76</v>
      </c>
      <c r="E2833" s="472">
        <v>40514</v>
      </c>
      <c r="G2833" s="474">
        <v>9</v>
      </c>
      <c r="H2833" s="435">
        <v>9</v>
      </c>
      <c r="I2833" s="435">
        <v>9</v>
      </c>
      <c r="J2833" s="435">
        <v>9</v>
      </c>
      <c r="K2833" s="435">
        <v>0</v>
      </c>
      <c r="L2833" s="472">
        <v>40515</v>
      </c>
      <c r="N2833" s="474">
        <v>9</v>
      </c>
      <c r="O2833" s="435">
        <v>9</v>
      </c>
      <c r="P2833" s="435">
        <v>9</v>
      </c>
      <c r="Q2833" s="435">
        <v>0</v>
      </c>
      <c r="R2833" s="435">
        <v>9</v>
      </c>
      <c r="S2833" s="28">
        <v>0</v>
      </c>
      <c r="T2833" s="28">
        <v>0</v>
      </c>
      <c r="U2833" s="472">
        <v>40515</v>
      </c>
      <c r="V2833" s="474">
        <v>9</v>
      </c>
      <c r="W2833" s="435">
        <v>9</v>
      </c>
      <c r="X2833" s="437" t="str">
        <f t="shared" si="331"/>
        <v>OK</v>
      </c>
      <c r="Y2833" s="437">
        <f t="shared" si="328"/>
        <v>0</v>
      </c>
      <c r="Z2833" s="439" t="str">
        <f t="shared" si="327"/>
        <v>Tien 21 - 2232</v>
      </c>
      <c r="AA2833" s="481">
        <v>40518</v>
      </c>
      <c r="AB2833" s="464"/>
      <c r="AC2833" s="148">
        <f t="shared" si="330"/>
        <v>4</v>
      </c>
      <c r="AD2833" s="438" t="str">
        <f t="shared" si="332"/>
        <v>OK</v>
      </c>
    </row>
    <row r="2834" spans="1:36" x14ac:dyDescent="0.2">
      <c r="A2834" s="527" t="s">
        <v>115</v>
      </c>
      <c r="B2834" s="435">
        <v>10</v>
      </c>
      <c r="C2834" s="436">
        <v>3</v>
      </c>
      <c r="D2834" s="435" t="s">
        <v>77</v>
      </c>
      <c r="E2834" s="472">
        <v>40514</v>
      </c>
      <c r="G2834" s="474">
        <v>10</v>
      </c>
      <c r="H2834" s="435">
        <v>3</v>
      </c>
      <c r="I2834" s="435">
        <v>3</v>
      </c>
      <c r="J2834" s="435">
        <v>3</v>
      </c>
      <c r="K2834" s="435">
        <v>0</v>
      </c>
      <c r="L2834" s="472">
        <v>40515</v>
      </c>
      <c r="N2834" s="474">
        <v>10</v>
      </c>
      <c r="O2834" s="435">
        <v>3</v>
      </c>
      <c r="P2834" s="435">
        <v>3</v>
      </c>
      <c r="Q2834" s="435">
        <v>0</v>
      </c>
      <c r="R2834" s="435">
        <v>3</v>
      </c>
      <c r="S2834" s="28">
        <v>0</v>
      </c>
      <c r="T2834" s="28">
        <v>0</v>
      </c>
      <c r="U2834" s="472">
        <v>40515</v>
      </c>
      <c r="V2834" s="474">
        <v>10</v>
      </c>
      <c r="W2834" s="435">
        <v>3</v>
      </c>
      <c r="X2834" s="437" t="str">
        <f t="shared" si="331"/>
        <v>OK</v>
      </c>
      <c r="Y2834" s="437">
        <f t="shared" si="328"/>
        <v>0</v>
      </c>
      <c r="Z2834" s="439" t="str">
        <f t="shared" si="327"/>
        <v>Confort - 2233</v>
      </c>
      <c r="AA2834" s="481">
        <v>40518</v>
      </c>
      <c r="AB2834" s="464"/>
      <c r="AC2834" s="148">
        <f t="shared" si="330"/>
        <v>4</v>
      </c>
      <c r="AD2834" s="438" t="str">
        <f t="shared" si="332"/>
        <v>OK</v>
      </c>
    </row>
    <row r="2835" spans="1:36" s="544" customFormat="1" ht="13.5" thickBot="1" x14ac:dyDescent="0.25">
      <c r="A2835" s="568" t="s">
        <v>115</v>
      </c>
      <c r="B2835" s="541">
        <v>11</v>
      </c>
      <c r="C2835" s="542">
        <v>1</v>
      </c>
      <c r="D2835" s="541" t="s">
        <v>112</v>
      </c>
      <c r="E2835" s="543">
        <v>40514</v>
      </c>
      <c r="G2835" s="545">
        <v>11</v>
      </c>
      <c r="H2835" s="541">
        <v>1</v>
      </c>
      <c r="I2835" s="541">
        <v>1</v>
      </c>
      <c r="J2835" s="541">
        <v>1</v>
      </c>
      <c r="K2835" s="541">
        <v>0</v>
      </c>
      <c r="L2835" s="543">
        <v>40515</v>
      </c>
      <c r="N2835" s="545">
        <v>11</v>
      </c>
      <c r="O2835" s="541">
        <v>1</v>
      </c>
      <c r="P2835" s="541">
        <v>1</v>
      </c>
      <c r="Q2835" s="541">
        <v>0</v>
      </c>
      <c r="R2835" s="541">
        <v>1</v>
      </c>
      <c r="S2835" s="570">
        <v>0</v>
      </c>
      <c r="T2835" s="570">
        <v>0</v>
      </c>
      <c r="U2835" s="543">
        <v>40515</v>
      </c>
      <c r="V2835" s="545">
        <v>11</v>
      </c>
      <c r="W2835" s="541">
        <v>1</v>
      </c>
      <c r="X2835" s="547" t="str">
        <f t="shared" si="331"/>
        <v>OK</v>
      </c>
      <c r="Y2835" s="547">
        <f t="shared" si="328"/>
        <v>0</v>
      </c>
      <c r="Z2835" s="541" t="str">
        <f t="shared" si="327"/>
        <v>Credial Mega - 2377</v>
      </c>
      <c r="AA2835" s="548">
        <v>40525</v>
      </c>
      <c r="AB2835" s="569"/>
      <c r="AC2835" s="549">
        <f t="shared" si="330"/>
        <v>11</v>
      </c>
      <c r="AD2835" s="541" t="str">
        <f t="shared" si="332"/>
        <v>OK</v>
      </c>
      <c r="AE2835" s="541"/>
      <c r="AF2835" s="541"/>
      <c r="AG2835" s="541"/>
      <c r="AH2835" s="550"/>
      <c r="AJ2835" s="28"/>
    </row>
    <row r="2836" spans="1:36" s="501" customFormat="1" x14ac:dyDescent="0.2">
      <c r="A2836" s="495" t="s">
        <v>116</v>
      </c>
      <c r="B2836" s="496">
        <v>1</v>
      </c>
      <c r="C2836" s="497">
        <v>1995</v>
      </c>
      <c r="D2836" s="496" t="s">
        <v>67</v>
      </c>
      <c r="E2836" s="498">
        <v>40519</v>
      </c>
      <c r="F2836" s="499"/>
      <c r="G2836" s="500">
        <v>1</v>
      </c>
      <c r="H2836" s="496" t="s">
        <v>154</v>
      </c>
      <c r="I2836" s="496" t="s">
        <v>154</v>
      </c>
      <c r="J2836" s="496">
        <v>1993</v>
      </c>
      <c r="K2836" s="496">
        <v>2</v>
      </c>
      <c r="L2836" s="498">
        <v>40522</v>
      </c>
      <c r="N2836" s="521">
        <v>1</v>
      </c>
      <c r="O2836" s="513" t="s">
        <v>154</v>
      </c>
      <c r="P2836" s="513" t="s">
        <v>154</v>
      </c>
      <c r="Q2836" s="513">
        <v>0</v>
      </c>
      <c r="R2836" s="513" t="s">
        <v>154</v>
      </c>
      <c r="S2836" s="513">
        <v>0</v>
      </c>
      <c r="T2836" s="513">
        <v>0</v>
      </c>
      <c r="U2836" s="498">
        <v>40521</v>
      </c>
      <c r="V2836" s="522">
        <v>1</v>
      </c>
      <c r="W2836" s="523">
        <v>1993</v>
      </c>
      <c r="X2836" s="503" t="str">
        <f t="shared" si="331"/>
        <v>ERRO</v>
      </c>
      <c r="Y2836" s="503">
        <f t="shared" si="328"/>
        <v>2</v>
      </c>
      <c r="Z2836" s="524" t="str">
        <f t="shared" si="327"/>
        <v>White - 2213</v>
      </c>
      <c r="AA2836" s="504">
        <v>40524</v>
      </c>
      <c r="AB2836" s="525">
        <f>+SUM(W2836:W2850)</f>
        <v>8831</v>
      </c>
      <c r="AC2836" s="506">
        <f t="shared" si="330"/>
        <v>5</v>
      </c>
      <c r="AD2836" s="513" t="str">
        <f t="shared" si="332"/>
        <v>OK</v>
      </c>
      <c r="AE2836" s="496"/>
      <c r="AF2836" s="496"/>
      <c r="AG2836" s="496"/>
      <c r="AH2836" s="510"/>
      <c r="AI2836" s="499"/>
      <c r="AJ2836" s="28"/>
    </row>
    <row r="2837" spans="1:36" x14ac:dyDescent="0.2">
      <c r="A2837" s="511" t="s">
        <v>116</v>
      </c>
      <c r="B2837" s="435">
        <v>2</v>
      </c>
      <c r="C2837" s="436">
        <v>1995</v>
      </c>
      <c r="D2837" s="435" t="s">
        <v>67</v>
      </c>
      <c r="E2837" s="472">
        <v>40519</v>
      </c>
      <c r="G2837" s="474">
        <v>2</v>
      </c>
      <c r="H2837" s="435" t="s">
        <v>154</v>
      </c>
      <c r="I2837" s="435" t="s">
        <v>154</v>
      </c>
      <c r="J2837" s="435">
        <v>1995</v>
      </c>
      <c r="K2837" s="435">
        <v>0</v>
      </c>
      <c r="L2837" s="472">
        <v>40522</v>
      </c>
      <c r="N2837" s="476">
        <v>2</v>
      </c>
      <c r="O2837" s="438" t="s">
        <v>154</v>
      </c>
      <c r="P2837" s="438" t="s">
        <v>154</v>
      </c>
      <c r="Q2837" s="438">
        <v>0</v>
      </c>
      <c r="R2837" s="438" t="s">
        <v>154</v>
      </c>
      <c r="S2837" s="438">
        <v>0</v>
      </c>
      <c r="T2837" s="438">
        <v>0</v>
      </c>
      <c r="U2837" s="472">
        <v>40521</v>
      </c>
      <c r="V2837" s="482">
        <v>2</v>
      </c>
      <c r="W2837" s="466">
        <v>1995</v>
      </c>
      <c r="X2837" s="437" t="str">
        <f t="shared" si="331"/>
        <v>OK</v>
      </c>
      <c r="Y2837" s="437">
        <f t="shared" si="328"/>
        <v>0</v>
      </c>
      <c r="Z2837" s="439" t="str">
        <f t="shared" si="327"/>
        <v>White - 2213</v>
      </c>
      <c r="AA2837" s="481">
        <v>40524</v>
      </c>
      <c r="AC2837" s="148">
        <f t="shared" si="330"/>
        <v>5</v>
      </c>
      <c r="AD2837" s="438" t="str">
        <f t="shared" si="332"/>
        <v>OK</v>
      </c>
    </row>
    <row r="2838" spans="1:36" x14ac:dyDescent="0.2">
      <c r="A2838" s="511" t="s">
        <v>116</v>
      </c>
      <c r="B2838" s="435">
        <v>3</v>
      </c>
      <c r="C2838" s="436">
        <v>1468</v>
      </c>
      <c r="D2838" s="435" t="s">
        <v>67</v>
      </c>
      <c r="E2838" s="472">
        <v>40519</v>
      </c>
      <c r="G2838" s="474">
        <v>3</v>
      </c>
      <c r="H2838" s="435" t="s">
        <v>155</v>
      </c>
      <c r="I2838" s="435" t="s">
        <v>155</v>
      </c>
      <c r="J2838" s="435">
        <v>1410</v>
      </c>
      <c r="K2838" s="435">
        <v>58</v>
      </c>
      <c r="L2838" s="472">
        <v>40522</v>
      </c>
      <c r="N2838" s="476">
        <v>3</v>
      </c>
      <c r="O2838" s="438" t="s">
        <v>155</v>
      </c>
      <c r="P2838" s="438" t="s">
        <v>155</v>
      </c>
      <c r="Q2838" s="438">
        <v>0</v>
      </c>
      <c r="R2838" s="438" t="s">
        <v>155</v>
      </c>
      <c r="S2838" s="438">
        <v>0</v>
      </c>
      <c r="T2838" s="438">
        <v>0</v>
      </c>
      <c r="U2838" s="472">
        <v>40521</v>
      </c>
      <c r="V2838" s="482">
        <v>3</v>
      </c>
      <c r="W2838" s="466">
        <v>1410</v>
      </c>
      <c r="X2838" s="437" t="str">
        <f t="shared" si="331"/>
        <v>ERRO</v>
      </c>
      <c r="Y2838" s="437">
        <f t="shared" si="328"/>
        <v>58</v>
      </c>
      <c r="Z2838" s="435" t="s">
        <v>67</v>
      </c>
      <c r="AA2838" s="481">
        <v>40525</v>
      </c>
      <c r="AC2838" s="148">
        <f t="shared" si="330"/>
        <v>6</v>
      </c>
      <c r="AD2838" s="438" t="str">
        <f t="shared" si="332"/>
        <v>OK</v>
      </c>
    </row>
    <row r="2839" spans="1:36" x14ac:dyDescent="0.2">
      <c r="A2839" s="511" t="s">
        <v>116</v>
      </c>
      <c r="B2839" s="435">
        <v>4</v>
      </c>
      <c r="C2839" s="436">
        <v>16</v>
      </c>
      <c r="D2839" s="435" t="s">
        <v>68</v>
      </c>
      <c r="E2839" s="472">
        <v>40519</v>
      </c>
      <c r="G2839" s="474">
        <v>4</v>
      </c>
      <c r="H2839" s="435">
        <v>16</v>
      </c>
      <c r="I2839" s="435">
        <v>16</v>
      </c>
      <c r="J2839" s="467">
        <v>16</v>
      </c>
      <c r="K2839" s="467">
        <v>0</v>
      </c>
      <c r="L2839" s="472">
        <v>40522</v>
      </c>
      <c r="N2839" s="474">
        <v>4</v>
      </c>
      <c r="O2839" s="435">
        <v>16</v>
      </c>
      <c r="P2839" s="435">
        <v>16</v>
      </c>
      <c r="Q2839" s="435">
        <v>0</v>
      </c>
      <c r="R2839" s="435">
        <v>16</v>
      </c>
      <c r="S2839" s="435">
        <v>0</v>
      </c>
      <c r="T2839" s="435">
        <v>0</v>
      </c>
      <c r="U2839" s="472">
        <v>40521</v>
      </c>
      <c r="V2839" s="480">
        <v>4</v>
      </c>
      <c r="W2839" s="435">
        <v>16</v>
      </c>
      <c r="X2839" s="437" t="str">
        <f t="shared" si="331"/>
        <v>OK</v>
      </c>
      <c r="Y2839" s="437">
        <f t="shared" si="328"/>
        <v>0</v>
      </c>
      <c r="Z2839" s="435" t="s">
        <v>68</v>
      </c>
      <c r="AA2839" s="481">
        <v>40527</v>
      </c>
      <c r="AC2839" s="148">
        <f t="shared" si="330"/>
        <v>8</v>
      </c>
      <c r="AD2839" s="438" t="str">
        <f t="shared" si="332"/>
        <v>OK</v>
      </c>
    </row>
    <row r="2840" spans="1:36" x14ac:dyDescent="0.2">
      <c r="A2840" s="511" t="s">
        <v>116</v>
      </c>
      <c r="B2840" s="435">
        <v>5</v>
      </c>
      <c r="C2840" s="436">
        <v>15</v>
      </c>
      <c r="D2840" s="435" t="s">
        <v>69</v>
      </c>
      <c r="E2840" s="472">
        <v>40519</v>
      </c>
      <c r="G2840" s="474">
        <v>5</v>
      </c>
      <c r="H2840" s="435">
        <v>15</v>
      </c>
      <c r="I2840" s="435">
        <v>15</v>
      </c>
      <c r="J2840" s="467">
        <v>15</v>
      </c>
      <c r="K2840" s="467">
        <v>0</v>
      </c>
      <c r="L2840" s="472">
        <v>40522</v>
      </c>
      <c r="N2840" s="474">
        <v>5</v>
      </c>
      <c r="O2840" s="435">
        <v>15</v>
      </c>
      <c r="P2840" s="435">
        <v>15</v>
      </c>
      <c r="Q2840" s="435">
        <v>0</v>
      </c>
      <c r="R2840" s="435">
        <v>15</v>
      </c>
      <c r="S2840" s="435">
        <v>0</v>
      </c>
      <c r="T2840" s="435">
        <v>0</v>
      </c>
      <c r="U2840" s="472">
        <v>40521</v>
      </c>
      <c r="V2840" s="480">
        <v>5</v>
      </c>
      <c r="W2840" s="435">
        <v>15</v>
      </c>
      <c r="X2840" s="437" t="str">
        <f t="shared" si="331"/>
        <v>OK</v>
      </c>
      <c r="Y2840" s="437">
        <f t="shared" si="328"/>
        <v>0</v>
      </c>
      <c r="Z2840" s="435" t="s">
        <v>69</v>
      </c>
      <c r="AA2840" s="481">
        <v>40527</v>
      </c>
      <c r="AC2840" s="148">
        <f t="shared" si="330"/>
        <v>8</v>
      </c>
      <c r="AD2840" s="438" t="str">
        <f t="shared" si="332"/>
        <v>OK</v>
      </c>
    </row>
    <row r="2841" spans="1:36" x14ac:dyDescent="0.2">
      <c r="A2841" s="511" t="s">
        <v>116</v>
      </c>
      <c r="B2841" s="435">
        <v>6</v>
      </c>
      <c r="C2841" s="436">
        <v>1</v>
      </c>
      <c r="D2841" s="435" t="s">
        <v>71</v>
      </c>
      <c r="E2841" s="472">
        <v>40519</v>
      </c>
      <c r="G2841" s="474">
        <v>6</v>
      </c>
      <c r="H2841" s="435">
        <v>1</v>
      </c>
      <c r="I2841" s="435">
        <v>1</v>
      </c>
      <c r="J2841" s="448">
        <v>0</v>
      </c>
      <c r="K2841" s="448">
        <v>1</v>
      </c>
      <c r="L2841" s="472">
        <v>40522</v>
      </c>
      <c r="N2841" s="474">
        <v>6</v>
      </c>
      <c r="O2841" s="435">
        <v>1</v>
      </c>
      <c r="P2841" s="435">
        <v>1</v>
      </c>
      <c r="Q2841" s="435">
        <v>0</v>
      </c>
      <c r="R2841" s="435">
        <v>1</v>
      </c>
      <c r="S2841" s="435">
        <v>0</v>
      </c>
      <c r="T2841" s="435">
        <v>0</v>
      </c>
      <c r="U2841" s="472">
        <v>40521</v>
      </c>
      <c r="V2841" s="480">
        <v>6</v>
      </c>
      <c r="W2841" s="435">
        <v>0</v>
      </c>
      <c r="X2841" s="437" t="str">
        <f t="shared" si="331"/>
        <v>ERRO</v>
      </c>
      <c r="Y2841" s="437">
        <f t="shared" si="328"/>
        <v>1</v>
      </c>
      <c r="AC2841" s="148">
        <f t="shared" si="330"/>
        <v>-39937</v>
      </c>
      <c r="AD2841" s="438" t="str">
        <f t="shared" si="332"/>
        <v>Pendente</v>
      </c>
    </row>
    <row r="2842" spans="1:36" ht="13.5" thickBot="1" x14ac:dyDescent="0.25">
      <c r="A2842" s="511" t="s">
        <v>116</v>
      </c>
      <c r="B2842" s="435">
        <v>7</v>
      </c>
      <c r="C2842" s="436">
        <v>84</v>
      </c>
      <c r="D2842" s="435" t="s">
        <v>72</v>
      </c>
      <c r="E2842" s="472">
        <v>40519</v>
      </c>
      <c r="G2842" s="474">
        <v>7</v>
      </c>
      <c r="H2842" s="435">
        <v>84</v>
      </c>
      <c r="I2842" s="435">
        <v>84</v>
      </c>
      <c r="J2842" s="448">
        <v>0</v>
      </c>
      <c r="K2842" s="448">
        <v>84</v>
      </c>
      <c r="L2842" s="472">
        <v>40522</v>
      </c>
      <c r="N2842" s="474">
        <v>7</v>
      </c>
      <c r="O2842" s="435">
        <v>84</v>
      </c>
      <c r="P2842" s="435">
        <v>84</v>
      </c>
      <c r="Q2842" s="435">
        <v>0</v>
      </c>
      <c r="R2842" s="435">
        <v>84</v>
      </c>
      <c r="S2842" s="435">
        <v>0</v>
      </c>
      <c r="T2842" s="435">
        <v>0</v>
      </c>
      <c r="U2842" s="472">
        <v>40521</v>
      </c>
      <c r="V2842" s="480">
        <v>7</v>
      </c>
      <c r="W2842" s="435">
        <v>0</v>
      </c>
      <c r="X2842" s="437" t="str">
        <f t="shared" si="331"/>
        <v>ERRO</v>
      </c>
      <c r="Y2842" s="437">
        <f t="shared" ref="Y2842:Y2905" si="333">IF(W2842="","",+C2842-W2842)</f>
        <v>84</v>
      </c>
      <c r="AC2842" s="148">
        <f t="shared" si="330"/>
        <v>-39937</v>
      </c>
      <c r="AD2842" s="438" t="str">
        <f t="shared" si="332"/>
        <v>Pendente</v>
      </c>
      <c r="AJ2842" s="544"/>
    </row>
    <row r="2843" spans="1:36" x14ac:dyDescent="0.2">
      <c r="A2843" s="511" t="s">
        <v>116</v>
      </c>
      <c r="B2843" s="435">
        <v>8</v>
      </c>
      <c r="C2843" s="436">
        <v>1995</v>
      </c>
      <c r="D2843" s="435" t="s">
        <v>73</v>
      </c>
      <c r="E2843" s="472">
        <v>40519</v>
      </c>
      <c r="G2843" s="474">
        <v>8</v>
      </c>
      <c r="H2843" s="435" t="s">
        <v>154</v>
      </c>
      <c r="I2843" s="435" t="s">
        <v>154</v>
      </c>
      <c r="J2843" s="494">
        <v>1993</v>
      </c>
      <c r="K2843" s="448">
        <v>2</v>
      </c>
      <c r="L2843" s="472">
        <v>40522</v>
      </c>
      <c r="N2843" s="474">
        <v>8</v>
      </c>
      <c r="O2843" s="435" t="s">
        <v>154</v>
      </c>
      <c r="P2843" s="435" t="s">
        <v>154</v>
      </c>
      <c r="Q2843" s="435">
        <v>0</v>
      </c>
      <c r="R2843" s="435" t="s">
        <v>154</v>
      </c>
      <c r="S2843" s="435">
        <v>0</v>
      </c>
      <c r="T2843" s="435">
        <v>0</v>
      </c>
      <c r="U2843" s="472">
        <v>40521</v>
      </c>
      <c r="V2843" s="480">
        <v>8</v>
      </c>
      <c r="W2843" s="493">
        <v>1993</v>
      </c>
      <c r="X2843" s="437" t="str">
        <f t="shared" si="331"/>
        <v>ERRO</v>
      </c>
      <c r="Y2843" s="437">
        <f t="shared" si="333"/>
        <v>2</v>
      </c>
      <c r="Z2843" s="435" t="s">
        <v>73</v>
      </c>
      <c r="AA2843" s="481">
        <v>40897</v>
      </c>
      <c r="AC2843" s="148">
        <f t="shared" si="330"/>
        <v>373</v>
      </c>
      <c r="AD2843" s="438" t="str">
        <f t="shared" si="332"/>
        <v>OK</v>
      </c>
      <c r="AJ2843" s="499"/>
    </row>
    <row r="2844" spans="1:36" x14ac:dyDescent="0.2">
      <c r="A2844" s="511" t="s">
        <v>116</v>
      </c>
      <c r="B2844" s="435">
        <v>9</v>
      </c>
      <c r="C2844" s="436">
        <v>1481</v>
      </c>
      <c r="D2844" s="435" t="s">
        <v>73</v>
      </c>
      <c r="E2844" s="472">
        <v>40519</v>
      </c>
      <c r="G2844" s="474">
        <v>9</v>
      </c>
      <c r="H2844" s="435" t="s">
        <v>156</v>
      </c>
      <c r="I2844" s="435" t="s">
        <v>156</v>
      </c>
      <c r="J2844" s="448">
        <v>1387</v>
      </c>
      <c r="K2844" s="448">
        <v>94</v>
      </c>
      <c r="L2844" s="472">
        <v>40522</v>
      </c>
      <c r="N2844" s="474">
        <v>9</v>
      </c>
      <c r="O2844" s="435" t="s">
        <v>156</v>
      </c>
      <c r="P2844" s="435" t="s">
        <v>156</v>
      </c>
      <c r="Q2844" s="435">
        <v>0</v>
      </c>
      <c r="R2844" s="435" t="s">
        <v>156</v>
      </c>
      <c r="S2844" s="435">
        <v>0</v>
      </c>
      <c r="T2844" s="435">
        <v>0</v>
      </c>
      <c r="U2844" s="472">
        <v>40521</v>
      </c>
      <c r="V2844" s="483">
        <v>9</v>
      </c>
      <c r="W2844" s="465">
        <v>1387</v>
      </c>
      <c r="X2844" s="437" t="str">
        <f t="shared" si="331"/>
        <v>ERRO</v>
      </c>
      <c r="Y2844" s="437">
        <f t="shared" si="333"/>
        <v>94</v>
      </c>
      <c r="Z2844" s="435" t="s">
        <v>73</v>
      </c>
      <c r="AA2844" s="481">
        <v>40528</v>
      </c>
      <c r="AC2844" s="148">
        <f t="shared" si="330"/>
        <v>9</v>
      </c>
      <c r="AD2844" s="438" t="str">
        <f t="shared" si="332"/>
        <v>OK</v>
      </c>
    </row>
    <row r="2845" spans="1:36" x14ac:dyDescent="0.2">
      <c r="A2845" s="511" t="s">
        <v>116</v>
      </c>
      <c r="B2845" s="435">
        <v>10</v>
      </c>
      <c r="C2845" s="436">
        <v>63</v>
      </c>
      <c r="D2845" s="435" t="s">
        <v>79</v>
      </c>
      <c r="E2845" s="472">
        <v>40519</v>
      </c>
      <c r="G2845" s="474">
        <v>10</v>
      </c>
      <c r="H2845" s="435">
        <v>63</v>
      </c>
      <c r="I2845" s="435">
        <v>63</v>
      </c>
      <c r="J2845" s="448">
        <v>0</v>
      </c>
      <c r="K2845" s="448">
        <v>63</v>
      </c>
      <c r="L2845" s="472">
        <v>40522</v>
      </c>
      <c r="N2845" s="474">
        <v>10</v>
      </c>
      <c r="O2845" s="435">
        <v>63</v>
      </c>
      <c r="P2845" s="435">
        <v>63</v>
      </c>
      <c r="Q2845" s="435">
        <v>0</v>
      </c>
      <c r="R2845" s="435">
        <v>63</v>
      </c>
      <c r="S2845" s="435">
        <v>0</v>
      </c>
      <c r="T2845" s="435">
        <v>0</v>
      </c>
      <c r="U2845" s="472">
        <v>40521</v>
      </c>
      <c r="W2845" s="435">
        <v>0</v>
      </c>
      <c r="X2845" s="437" t="str">
        <f t="shared" si="331"/>
        <v>ERRO</v>
      </c>
      <c r="Y2845" s="437">
        <f t="shared" si="333"/>
        <v>63</v>
      </c>
      <c r="AC2845" s="148">
        <f t="shared" si="330"/>
        <v>-39937</v>
      </c>
      <c r="AD2845" s="438" t="str">
        <f t="shared" si="332"/>
        <v>Pendente</v>
      </c>
    </row>
    <row r="2846" spans="1:36" x14ac:dyDescent="0.2">
      <c r="A2846" s="511" t="s">
        <v>116</v>
      </c>
      <c r="B2846" s="435">
        <v>11</v>
      </c>
      <c r="C2846" s="436">
        <v>65</v>
      </c>
      <c r="D2846" s="435" t="s">
        <v>74</v>
      </c>
      <c r="E2846" s="472">
        <v>40519</v>
      </c>
      <c r="G2846" s="474">
        <v>11</v>
      </c>
      <c r="H2846" s="435">
        <v>65</v>
      </c>
      <c r="I2846" s="435">
        <v>65</v>
      </c>
      <c r="J2846" s="494">
        <v>22</v>
      </c>
      <c r="K2846" s="448">
        <v>43</v>
      </c>
      <c r="L2846" s="472">
        <v>40522</v>
      </c>
      <c r="N2846" s="474">
        <v>11</v>
      </c>
      <c r="O2846" s="435">
        <v>65</v>
      </c>
      <c r="P2846" s="435">
        <v>65</v>
      </c>
      <c r="Q2846" s="435">
        <v>0</v>
      </c>
      <c r="R2846" s="435">
        <v>65</v>
      </c>
      <c r="S2846" s="435">
        <v>0</v>
      </c>
      <c r="T2846" s="435">
        <v>0</v>
      </c>
      <c r="U2846" s="472">
        <v>40521</v>
      </c>
      <c r="V2846" s="480">
        <v>11</v>
      </c>
      <c r="W2846" s="493">
        <v>22</v>
      </c>
      <c r="X2846" s="437" t="str">
        <f t="shared" si="331"/>
        <v>ERRO</v>
      </c>
      <c r="Y2846" s="437">
        <f t="shared" si="333"/>
        <v>43</v>
      </c>
      <c r="Z2846" s="435" t="s">
        <v>74</v>
      </c>
      <c r="AA2846" s="481">
        <v>40576</v>
      </c>
      <c r="AC2846" s="148">
        <f t="shared" si="330"/>
        <v>55</v>
      </c>
      <c r="AD2846" s="438" t="str">
        <f t="shared" si="332"/>
        <v>OK</v>
      </c>
    </row>
    <row r="2847" spans="1:36" x14ac:dyDescent="0.2">
      <c r="A2847" s="511" t="s">
        <v>116</v>
      </c>
      <c r="B2847" s="435">
        <v>12</v>
      </c>
      <c r="C2847" s="436">
        <v>11</v>
      </c>
      <c r="D2847" s="435" t="s">
        <v>75</v>
      </c>
      <c r="E2847" s="472">
        <v>40519</v>
      </c>
      <c r="G2847" s="474">
        <v>12</v>
      </c>
      <c r="H2847" s="435">
        <v>11</v>
      </c>
      <c r="I2847" s="435">
        <v>11</v>
      </c>
      <c r="J2847" s="448">
        <v>0</v>
      </c>
      <c r="K2847" s="448">
        <v>11</v>
      </c>
      <c r="L2847" s="472">
        <v>40522</v>
      </c>
      <c r="N2847" s="474">
        <v>12</v>
      </c>
      <c r="O2847" s="435">
        <v>11</v>
      </c>
      <c r="P2847" s="435">
        <v>11</v>
      </c>
      <c r="Q2847" s="435">
        <v>0</v>
      </c>
      <c r="R2847" s="435">
        <v>11</v>
      </c>
      <c r="S2847" s="435">
        <v>0</v>
      </c>
      <c r="T2847" s="435">
        <v>0</v>
      </c>
      <c r="U2847" s="472">
        <v>40521</v>
      </c>
      <c r="W2847" s="435">
        <v>0</v>
      </c>
      <c r="X2847" s="437" t="str">
        <f t="shared" si="331"/>
        <v>ERRO</v>
      </c>
      <c r="Y2847" s="437">
        <f t="shared" si="333"/>
        <v>11</v>
      </c>
      <c r="AC2847" s="148">
        <f t="shared" ref="AC2847:AC2910" si="334">DAYS360(E2847,AA2847)</f>
        <v>-39937</v>
      </c>
      <c r="AD2847" s="438" t="str">
        <f t="shared" si="332"/>
        <v>Pendente</v>
      </c>
    </row>
    <row r="2848" spans="1:36" x14ac:dyDescent="0.2">
      <c r="A2848" s="511" t="s">
        <v>116</v>
      </c>
      <c r="B2848" s="435">
        <v>13</v>
      </c>
      <c r="C2848" s="436">
        <v>7</v>
      </c>
      <c r="D2848" s="435" t="s">
        <v>76</v>
      </c>
      <c r="E2848" s="472">
        <v>40519</v>
      </c>
      <c r="G2848" s="474">
        <v>13</v>
      </c>
      <c r="H2848" s="435">
        <v>7</v>
      </c>
      <c r="I2848" s="435">
        <v>7</v>
      </c>
      <c r="J2848" s="448">
        <v>0</v>
      </c>
      <c r="K2848" s="448">
        <v>7</v>
      </c>
      <c r="L2848" s="472">
        <v>40522</v>
      </c>
      <c r="N2848" s="474">
        <v>13</v>
      </c>
      <c r="O2848" s="435">
        <v>7</v>
      </c>
      <c r="P2848" s="435">
        <v>7</v>
      </c>
      <c r="Q2848" s="435">
        <v>0</v>
      </c>
      <c r="R2848" s="435">
        <v>7</v>
      </c>
      <c r="S2848" s="435">
        <v>0</v>
      </c>
      <c r="T2848" s="435">
        <v>0</v>
      </c>
      <c r="U2848" s="472">
        <v>40521</v>
      </c>
      <c r="V2848" s="480">
        <v>13</v>
      </c>
      <c r="W2848" s="435">
        <v>0</v>
      </c>
      <c r="X2848" s="437" t="str">
        <f t="shared" si="331"/>
        <v>ERRO</v>
      </c>
      <c r="Y2848" s="437">
        <f t="shared" si="333"/>
        <v>7</v>
      </c>
      <c r="AC2848" s="148">
        <f t="shared" si="334"/>
        <v>-39937</v>
      </c>
      <c r="AD2848" s="438" t="str">
        <f t="shared" si="332"/>
        <v>Pendente</v>
      </c>
    </row>
    <row r="2849" spans="1:36" x14ac:dyDescent="0.2">
      <c r="A2849" s="511" t="s">
        <v>116</v>
      </c>
      <c r="B2849" s="435">
        <v>14</v>
      </c>
      <c r="C2849" s="436">
        <v>8</v>
      </c>
      <c r="D2849" s="435" t="s">
        <v>77</v>
      </c>
      <c r="E2849" s="472">
        <v>40519</v>
      </c>
      <c r="G2849" s="474">
        <v>14</v>
      </c>
      <c r="H2849" s="435">
        <v>8</v>
      </c>
      <c r="I2849" s="435">
        <v>8</v>
      </c>
      <c r="J2849" s="448">
        <v>0</v>
      </c>
      <c r="K2849" s="448">
        <v>8</v>
      </c>
      <c r="L2849" s="472">
        <v>40522</v>
      </c>
      <c r="N2849" s="474">
        <v>14</v>
      </c>
      <c r="O2849" s="435">
        <v>8</v>
      </c>
      <c r="P2849" s="435">
        <v>8</v>
      </c>
      <c r="Q2849" s="435">
        <v>0</v>
      </c>
      <c r="R2849" s="435">
        <v>8</v>
      </c>
      <c r="S2849" s="435">
        <v>0</v>
      </c>
      <c r="T2849" s="435">
        <v>0</v>
      </c>
      <c r="U2849" s="472">
        <v>40521</v>
      </c>
      <c r="V2849" s="480">
        <v>14</v>
      </c>
      <c r="W2849" s="435">
        <v>0</v>
      </c>
      <c r="X2849" s="437" t="str">
        <f t="shared" si="331"/>
        <v>ERRO</v>
      </c>
      <c r="Y2849" s="437">
        <f t="shared" si="333"/>
        <v>8</v>
      </c>
      <c r="AC2849" s="148">
        <f t="shared" si="334"/>
        <v>-39937</v>
      </c>
      <c r="AD2849" s="438" t="str">
        <f t="shared" si="332"/>
        <v>Pendente</v>
      </c>
    </row>
    <row r="2850" spans="1:36" s="544" customFormat="1" ht="13.5" thickBot="1" x14ac:dyDescent="0.25">
      <c r="A2850" s="540" t="s">
        <v>116</v>
      </c>
      <c r="B2850" s="541">
        <v>15</v>
      </c>
      <c r="C2850" s="542">
        <v>2</v>
      </c>
      <c r="D2850" s="541" t="s">
        <v>112</v>
      </c>
      <c r="E2850" s="543">
        <v>40519</v>
      </c>
      <c r="G2850" s="545">
        <v>15</v>
      </c>
      <c r="H2850" s="541">
        <v>2</v>
      </c>
      <c r="I2850" s="541">
        <v>2</v>
      </c>
      <c r="J2850" s="541">
        <v>0</v>
      </c>
      <c r="K2850" s="541">
        <v>2</v>
      </c>
      <c r="L2850" s="543">
        <v>40522</v>
      </c>
      <c r="N2850" s="545">
        <v>15</v>
      </c>
      <c r="O2850" s="541">
        <v>2</v>
      </c>
      <c r="P2850" s="541">
        <v>2</v>
      </c>
      <c r="Q2850" s="541">
        <v>0</v>
      </c>
      <c r="R2850" s="541">
        <v>2</v>
      </c>
      <c r="S2850" s="541">
        <v>0</v>
      </c>
      <c r="T2850" s="541">
        <v>0</v>
      </c>
      <c r="U2850" s="543">
        <v>40521</v>
      </c>
      <c r="V2850" s="546">
        <v>15</v>
      </c>
      <c r="W2850" s="541">
        <v>0</v>
      </c>
      <c r="X2850" s="547" t="str">
        <f t="shared" si="331"/>
        <v>ERRO</v>
      </c>
      <c r="Y2850" s="547">
        <f t="shared" si="333"/>
        <v>2</v>
      </c>
      <c r="Z2850" s="541"/>
      <c r="AA2850" s="548"/>
      <c r="AB2850" s="549"/>
      <c r="AC2850" s="549">
        <f t="shared" si="334"/>
        <v>-39937</v>
      </c>
      <c r="AD2850" s="541" t="str">
        <f t="shared" si="332"/>
        <v>Pendente</v>
      </c>
      <c r="AE2850" s="541"/>
      <c r="AF2850" s="541"/>
      <c r="AG2850" s="541"/>
      <c r="AH2850" s="550"/>
      <c r="AJ2850" s="28"/>
    </row>
    <row r="2851" spans="1:36" x14ac:dyDescent="0.2">
      <c r="A2851" s="511" t="s">
        <v>115</v>
      </c>
      <c r="B2851" s="435">
        <v>1</v>
      </c>
      <c r="C2851" s="436">
        <v>26</v>
      </c>
      <c r="D2851" s="435" t="s">
        <v>67</v>
      </c>
      <c r="E2851" s="472">
        <v>40521</v>
      </c>
      <c r="G2851" s="474">
        <v>1</v>
      </c>
      <c r="H2851" s="435">
        <v>26</v>
      </c>
      <c r="I2851" s="435">
        <v>26</v>
      </c>
      <c r="J2851" s="435">
        <v>26</v>
      </c>
      <c r="K2851" s="435">
        <v>0</v>
      </c>
      <c r="L2851" s="472">
        <v>40523</v>
      </c>
      <c r="N2851" s="474">
        <v>1</v>
      </c>
      <c r="O2851" s="435">
        <v>26</v>
      </c>
      <c r="P2851" s="435">
        <v>26</v>
      </c>
      <c r="Q2851" s="435">
        <v>0</v>
      </c>
      <c r="R2851" s="435">
        <v>26</v>
      </c>
      <c r="S2851" s="435">
        <v>0</v>
      </c>
      <c r="T2851" s="435">
        <v>0</v>
      </c>
      <c r="U2851" s="472">
        <v>40523</v>
      </c>
      <c r="V2851" s="474">
        <v>1</v>
      </c>
      <c r="W2851" s="435">
        <v>26</v>
      </c>
      <c r="X2851" s="437" t="str">
        <f t="shared" si="331"/>
        <v>OK</v>
      </c>
      <c r="Y2851" s="437">
        <f t="shared" si="333"/>
        <v>0</v>
      </c>
      <c r="Z2851" s="435" t="s">
        <v>67</v>
      </c>
      <c r="AA2851" s="481">
        <v>40532</v>
      </c>
      <c r="AB2851" s="412">
        <f>+SUM(W2851:W2860)</f>
        <v>487</v>
      </c>
      <c r="AC2851" s="148">
        <f t="shared" si="334"/>
        <v>11</v>
      </c>
      <c r="AD2851" s="438" t="str">
        <f t="shared" si="332"/>
        <v>OK</v>
      </c>
    </row>
    <row r="2852" spans="1:36" x14ac:dyDescent="0.2">
      <c r="A2852" s="511" t="s">
        <v>115</v>
      </c>
      <c r="B2852" s="435">
        <v>2</v>
      </c>
      <c r="C2852" s="436">
        <v>1</v>
      </c>
      <c r="D2852" s="435" t="s">
        <v>68</v>
      </c>
      <c r="E2852" s="472">
        <v>40521</v>
      </c>
      <c r="G2852" s="474">
        <v>2</v>
      </c>
      <c r="H2852" s="435">
        <v>1</v>
      </c>
      <c r="I2852" s="435">
        <v>1</v>
      </c>
      <c r="J2852" s="435">
        <v>1</v>
      </c>
      <c r="K2852" s="435">
        <v>0</v>
      </c>
      <c r="L2852" s="472">
        <v>40523</v>
      </c>
      <c r="N2852" s="474">
        <v>2</v>
      </c>
      <c r="O2852" s="435">
        <v>1</v>
      </c>
      <c r="P2852" s="435">
        <v>1</v>
      </c>
      <c r="Q2852" s="435">
        <v>0</v>
      </c>
      <c r="R2852" s="435">
        <v>1</v>
      </c>
      <c r="S2852" s="435">
        <v>0</v>
      </c>
      <c r="T2852" s="435">
        <v>0</v>
      </c>
      <c r="U2852" s="472">
        <v>40523</v>
      </c>
      <c r="V2852" s="480">
        <v>2</v>
      </c>
      <c r="W2852" s="435">
        <v>1</v>
      </c>
      <c r="X2852" s="437" t="str">
        <f t="shared" si="331"/>
        <v>OK</v>
      </c>
      <c r="Y2852" s="437">
        <f t="shared" si="333"/>
        <v>0</v>
      </c>
      <c r="Z2852" s="435" t="s">
        <v>68</v>
      </c>
      <c r="AA2852" s="481">
        <v>40527</v>
      </c>
      <c r="AC2852" s="148">
        <f t="shared" si="334"/>
        <v>6</v>
      </c>
      <c r="AD2852" s="438" t="str">
        <f t="shared" si="332"/>
        <v>OK</v>
      </c>
    </row>
    <row r="2853" spans="1:36" x14ac:dyDescent="0.2">
      <c r="A2853" s="511" t="s">
        <v>115</v>
      </c>
      <c r="B2853" s="435">
        <v>3</v>
      </c>
      <c r="C2853" s="436">
        <v>5</v>
      </c>
      <c r="D2853" s="435" t="s">
        <v>69</v>
      </c>
      <c r="E2853" s="472">
        <v>40521</v>
      </c>
      <c r="G2853" s="474">
        <v>3</v>
      </c>
      <c r="H2853" s="435">
        <v>5</v>
      </c>
      <c r="I2853" s="435">
        <v>5</v>
      </c>
      <c r="J2853" s="435">
        <v>5</v>
      </c>
      <c r="K2853" s="435">
        <v>0</v>
      </c>
      <c r="L2853" s="472">
        <v>40523</v>
      </c>
      <c r="N2853" s="474">
        <v>3</v>
      </c>
      <c r="O2853" s="435">
        <v>5</v>
      </c>
      <c r="P2853" s="435">
        <v>5</v>
      </c>
      <c r="Q2853" s="435">
        <v>0</v>
      </c>
      <c r="R2853" s="435">
        <v>5</v>
      </c>
      <c r="S2853" s="435">
        <v>0</v>
      </c>
      <c r="T2853" s="435">
        <v>0</v>
      </c>
      <c r="U2853" s="472">
        <v>40523</v>
      </c>
      <c r="V2853" s="480">
        <v>3</v>
      </c>
      <c r="W2853" s="435">
        <v>5</v>
      </c>
      <c r="X2853" s="437" t="str">
        <f t="shared" si="331"/>
        <v>OK</v>
      </c>
      <c r="Y2853" s="437">
        <f t="shared" si="333"/>
        <v>0</v>
      </c>
      <c r="Z2853" s="435" t="s">
        <v>69</v>
      </c>
      <c r="AA2853" s="481">
        <v>40527</v>
      </c>
      <c r="AC2853" s="148">
        <f t="shared" si="334"/>
        <v>6</v>
      </c>
      <c r="AD2853" s="438" t="str">
        <f t="shared" si="332"/>
        <v>OK</v>
      </c>
    </row>
    <row r="2854" spans="1:36" x14ac:dyDescent="0.2">
      <c r="A2854" s="511" t="s">
        <v>115</v>
      </c>
      <c r="B2854" s="435">
        <v>4</v>
      </c>
      <c r="C2854" s="436">
        <v>8</v>
      </c>
      <c r="D2854" s="435" t="s">
        <v>72</v>
      </c>
      <c r="E2854" s="472">
        <v>40521</v>
      </c>
      <c r="G2854" s="474">
        <v>4</v>
      </c>
      <c r="H2854" s="435">
        <v>8</v>
      </c>
      <c r="I2854" s="435">
        <v>8</v>
      </c>
      <c r="J2854" s="435">
        <v>8</v>
      </c>
      <c r="K2854" s="435">
        <v>0</v>
      </c>
      <c r="L2854" s="472">
        <v>40523</v>
      </c>
      <c r="N2854" s="474">
        <v>4</v>
      </c>
      <c r="O2854" s="435">
        <v>8</v>
      </c>
      <c r="P2854" s="435">
        <v>8</v>
      </c>
      <c r="Q2854" s="435">
        <v>0</v>
      </c>
      <c r="R2854" s="435">
        <v>8</v>
      </c>
      <c r="S2854" s="435">
        <v>0</v>
      </c>
      <c r="T2854" s="435">
        <v>0</v>
      </c>
      <c r="U2854" s="472">
        <v>40523</v>
      </c>
      <c r="V2854" s="480">
        <v>4</v>
      </c>
      <c r="W2854" s="435">
        <v>8</v>
      </c>
      <c r="X2854" s="437" t="str">
        <f t="shared" si="331"/>
        <v>OK</v>
      </c>
      <c r="Y2854" s="437">
        <f t="shared" si="333"/>
        <v>0</v>
      </c>
      <c r="Z2854" s="435" t="s">
        <v>72</v>
      </c>
      <c r="AA2854" s="481">
        <v>40527</v>
      </c>
      <c r="AC2854" s="148">
        <f t="shared" si="334"/>
        <v>6</v>
      </c>
      <c r="AD2854" s="438" t="str">
        <f t="shared" si="332"/>
        <v>OK</v>
      </c>
    </row>
    <row r="2855" spans="1:36" x14ac:dyDescent="0.2">
      <c r="A2855" s="511" t="s">
        <v>115</v>
      </c>
      <c r="B2855" s="435">
        <v>5</v>
      </c>
      <c r="C2855" s="436">
        <v>182</v>
      </c>
      <c r="D2855" s="435" t="s">
        <v>73</v>
      </c>
      <c r="E2855" s="472">
        <v>40521</v>
      </c>
      <c r="G2855" s="474">
        <v>5</v>
      </c>
      <c r="H2855" s="435">
        <v>182</v>
      </c>
      <c r="I2855" s="435">
        <v>182</v>
      </c>
      <c r="J2855" s="435">
        <v>182</v>
      </c>
      <c r="K2855" s="435">
        <v>0</v>
      </c>
      <c r="L2855" s="472">
        <v>40523</v>
      </c>
      <c r="N2855" s="474">
        <v>5</v>
      </c>
      <c r="O2855" s="435">
        <v>182</v>
      </c>
      <c r="P2855" s="435">
        <v>182</v>
      </c>
      <c r="Q2855" s="435">
        <v>0</v>
      </c>
      <c r="R2855" s="435">
        <v>182</v>
      </c>
      <c r="S2855" s="435">
        <v>0</v>
      </c>
      <c r="T2855" s="435">
        <v>0</v>
      </c>
      <c r="U2855" s="472">
        <v>40523</v>
      </c>
      <c r="V2855" s="480">
        <v>5</v>
      </c>
      <c r="W2855" s="435">
        <v>182</v>
      </c>
      <c r="X2855" s="437" t="str">
        <f t="shared" si="331"/>
        <v>OK</v>
      </c>
      <c r="Y2855" s="437">
        <f t="shared" si="333"/>
        <v>0</v>
      </c>
      <c r="Z2855" s="435" t="s">
        <v>73</v>
      </c>
      <c r="AA2855" s="481">
        <v>40527</v>
      </c>
      <c r="AC2855" s="148">
        <f t="shared" si="334"/>
        <v>6</v>
      </c>
      <c r="AD2855" s="438" t="str">
        <f t="shared" si="332"/>
        <v>OK</v>
      </c>
    </row>
    <row r="2856" spans="1:36" x14ac:dyDescent="0.2">
      <c r="A2856" s="511" t="s">
        <v>115</v>
      </c>
      <c r="B2856" s="435">
        <v>6</v>
      </c>
      <c r="C2856" s="436">
        <v>206</v>
      </c>
      <c r="D2856" s="435" t="s">
        <v>79</v>
      </c>
      <c r="E2856" s="472">
        <v>40521</v>
      </c>
      <c r="G2856" s="474">
        <v>6</v>
      </c>
      <c r="H2856" s="435">
        <v>206</v>
      </c>
      <c r="I2856" s="435">
        <v>206</v>
      </c>
      <c r="J2856" s="435">
        <v>206</v>
      </c>
      <c r="K2856" s="435">
        <v>0</v>
      </c>
      <c r="L2856" s="472">
        <v>40523</v>
      </c>
      <c r="N2856" s="474">
        <v>6</v>
      </c>
      <c r="O2856" s="435">
        <v>206</v>
      </c>
      <c r="P2856" s="435">
        <v>206</v>
      </c>
      <c r="Q2856" s="435">
        <v>0</v>
      </c>
      <c r="R2856" s="435">
        <v>206</v>
      </c>
      <c r="S2856" s="435">
        <v>0</v>
      </c>
      <c r="T2856" s="435">
        <v>0</v>
      </c>
      <c r="U2856" s="472">
        <v>40523</v>
      </c>
      <c r="V2856" s="474">
        <v>6</v>
      </c>
      <c r="W2856" s="435">
        <v>206</v>
      </c>
      <c r="X2856" s="437" t="str">
        <f t="shared" si="331"/>
        <v>OK</v>
      </c>
      <c r="Y2856" s="437">
        <f t="shared" si="333"/>
        <v>0</v>
      </c>
      <c r="Z2856" s="435" t="s">
        <v>79</v>
      </c>
      <c r="AA2856" s="481">
        <v>40527</v>
      </c>
      <c r="AC2856" s="148">
        <f t="shared" si="334"/>
        <v>6</v>
      </c>
      <c r="AD2856" s="438" t="str">
        <f t="shared" si="332"/>
        <v>OK</v>
      </c>
    </row>
    <row r="2857" spans="1:36" ht="13.5" thickBot="1" x14ac:dyDescent="0.25">
      <c r="A2857" s="511" t="s">
        <v>115</v>
      </c>
      <c r="B2857" s="435">
        <v>7</v>
      </c>
      <c r="C2857" s="436">
        <v>42</v>
      </c>
      <c r="D2857" s="435" t="s">
        <v>74</v>
      </c>
      <c r="E2857" s="472">
        <v>40521</v>
      </c>
      <c r="G2857" s="474">
        <v>7</v>
      </c>
      <c r="H2857" s="435">
        <v>42</v>
      </c>
      <c r="I2857" s="435">
        <v>42</v>
      </c>
      <c r="J2857" s="435">
        <v>42</v>
      </c>
      <c r="K2857" s="435">
        <v>0</v>
      </c>
      <c r="L2857" s="472">
        <v>40523</v>
      </c>
      <c r="N2857" s="474">
        <v>7</v>
      </c>
      <c r="O2857" s="435">
        <v>42</v>
      </c>
      <c r="P2857" s="435">
        <v>42</v>
      </c>
      <c r="Q2857" s="435">
        <v>0</v>
      </c>
      <c r="R2857" s="435">
        <v>42</v>
      </c>
      <c r="S2857" s="435">
        <v>0</v>
      </c>
      <c r="T2857" s="435">
        <v>0</v>
      </c>
      <c r="U2857" s="472">
        <v>40523</v>
      </c>
      <c r="V2857" s="480">
        <v>7</v>
      </c>
      <c r="W2857" s="435">
        <v>42</v>
      </c>
      <c r="X2857" s="437" t="str">
        <f t="shared" si="331"/>
        <v>OK</v>
      </c>
      <c r="Y2857" s="437">
        <f t="shared" si="333"/>
        <v>0</v>
      </c>
      <c r="Z2857" s="435" t="s">
        <v>74</v>
      </c>
      <c r="AA2857" s="481">
        <v>40576</v>
      </c>
      <c r="AC2857" s="148">
        <f t="shared" si="334"/>
        <v>53</v>
      </c>
      <c r="AD2857" s="438" t="str">
        <f t="shared" si="332"/>
        <v>OK</v>
      </c>
      <c r="AJ2857" s="544"/>
    </row>
    <row r="2858" spans="1:36" x14ac:dyDescent="0.2">
      <c r="A2858" s="511" t="s">
        <v>115</v>
      </c>
      <c r="B2858" s="435">
        <v>8</v>
      </c>
      <c r="C2858" s="436">
        <v>8</v>
      </c>
      <c r="D2858" s="435" t="s">
        <v>75</v>
      </c>
      <c r="E2858" s="472">
        <v>40521</v>
      </c>
      <c r="G2858" s="474">
        <v>8</v>
      </c>
      <c r="H2858" s="435">
        <v>8</v>
      </c>
      <c r="I2858" s="435">
        <v>8</v>
      </c>
      <c r="J2858" s="435">
        <v>8</v>
      </c>
      <c r="K2858" s="435">
        <v>0</v>
      </c>
      <c r="L2858" s="472">
        <v>40523</v>
      </c>
      <c r="N2858" s="474">
        <v>8</v>
      </c>
      <c r="O2858" s="435">
        <v>8</v>
      </c>
      <c r="P2858" s="435">
        <v>8</v>
      </c>
      <c r="Q2858" s="435">
        <v>0</v>
      </c>
      <c r="R2858" s="435">
        <v>8</v>
      </c>
      <c r="S2858" s="435">
        <v>0</v>
      </c>
      <c r="T2858" s="435">
        <v>0</v>
      </c>
      <c r="U2858" s="472">
        <v>40523</v>
      </c>
      <c r="V2858" s="480">
        <v>8</v>
      </c>
      <c r="W2858" s="435">
        <v>8</v>
      </c>
      <c r="X2858" s="437" t="str">
        <f t="shared" si="331"/>
        <v>OK</v>
      </c>
      <c r="Y2858" s="437">
        <f t="shared" si="333"/>
        <v>0</v>
      </c>
      <c r="Z2858" s="435" t="s">
        <v>75</v>
      </c>
      <c r="AA2858" s="481">
        <v>40527</v>
      </c>
      <c r="AC2858" s="148">
        <f t="shared" si="334"/>
        <v>6</v>
      </c>
      <c r="AD2858" s="438" t="str">
        <f t="shared" si="332"/>
        <v>OK</v>
      </c>
    </row>
    <row r="2859" spans="1:36" x14ac:dyDescent="0.2">
      <c r="A2859" s="511" t="s">
        <v>115</v>
      </c>
      <c r="B2859" s="435">
        <v>9</v>
      </c>
      <c r="C2859" s="436">
        <v>4</v>
      </c>
      <c r="D2859" s="435" t="s">
        <v>76</v>
      </c>
      <c r="E2859" s="472">
        <v>40521</v>
      </c>
      <c r="G2859" s="474">
        <v>9</v>
      </c>
      <c r="H2859" s="435">
        <v>4</v>
      </c>
      <c r="I2859" s="435">
        <v>4</v>
      </c>
      <c r="J2859" s="435">
        <v>4</v>
      </c>
      <c r="K2859" s="435">
        <v>0</v>
      </c>
      <c r="L2859" s="472">
        <v>40523</v>
      </c>
      <c r="N2859" s="474">
        <v>9</v>
      </c>
      <c r="O2859" s="435">
        <v>4</v>
      </c>
      <c r="P2859" s="435">
        <v>4</v>
      </c>
      <c r="Q2859" s="435">
        <v>0</v>
      </c>
      <c r="R2859" s="435">
        <v>4</v>
      </c>
      <c r="S2859" s="435">
        <v>0</v>
      </c>
      <c r="T2859" s="435">
        <v>0</v>
      </c>
      <c r="U2859" s="472">
        <v>40523</v>
      </c>
      <c r="V2859" s="480">
        <v>9</v>
      </c>
      <c r="W2859" s="435">
        <v>4</v>
      </c>
      <c r="X2859" s="437" t="str">
        <f t="shared" si="331"/>
        <v>OK</v>
      </c>
      <c r="Y2859" s="437">
        <f t="shared" si="333"/>
        <v>0</v>
      </c>
      <c r="Z2859" s="435" t="s">
        <v>76</v>
      </c>
      <c r="AA2859" s="481">
        <v>40527</v>
      </c>
      <c r="AC2859" s="148">
        <f t="shared" si="334"/>
        <v>6</v>
      </c>
      <c r="AD2859" s="438" t="str">
        <f t="shared" si="332"/>
        <v>OK</v>
      </c>
    </row>
    <row r="2860" spans="1:36" s="544" customFormat="1" ht="13.5" thickBot="1" x14ac:dyDescent="0.25">
      <c r="A2860" s="540" t="s">
        <v>115</v>
      </c>
      <c r="B2860" s="541">
        <v>10</v>
      </c>
      <c r="C2860" s="542">
        <v>5</v>
      </c>
      <c r="D2860" s="541" t="s">
        <v>77</v>
      </c>
      <c r="E2860" s="543">
        <v>40521</v>
      </c>
      <c r="G2860" s="545">
        <v>10</v>
      </c>
      <c r="H2860" s="541">
        <v>5</v>
      </c>
      <c r="I2860" s="541">
        <v>5</v>
      </c>
      <c r="J2860" s="541">
        <v>5</v>
      </c>
      <c r="K2860" s="541">
        <v>0</v>
      </c>
      <c r="L2860" s="543">
        <v>40523</v>
      </c>
      <c r="N2860" s="545">
        <v>10</v>
      </c>
      <c r="O2860" s="541">
        <v>5</v>
      </c>
      <c r="P2860" s="541">
        <v>5</v>
      </c>
      <c r="Q2860" s="541">
        <v>0</v>
      </c>
      <c r="R2860" s="541">
        <v>5</v>
      </c>
      <c r="S2860" s="541">
        <v>0</v>
      </c>
      <c r="T2860" s="541">
        <v>0</v>
      </c>
      <c r="U2860" s="543">
        <v>40523</v>
      </c>
      <c r="V2860" s="546">
        <v>10</v>
      </c>
      <c r="W2860" s="541">
        <v>5</v>
      </c>
      <c r="X2860" s="547" t="str">
        <f t="shared" si="331"/>
        <v>OK</v>
      </c>
      <c r="Y2860" s="547">
        <f t="shared" si="333"/>
        <v>0</v>
      </c>
      <c r="Z2860" s="541" t="s">
        <v>77</v>
      </c>
      <c r="AA2860" s="548">
        <v>40527</v>
      </c>
      <c r="AB2860" s="549"/>
      <c r="AC2860" s="549">
        <f t="shared" si="334"/>
        <v>6</v>
      </c>
      <c r="AD2860" s="541" t="str">
        <f t="shared" si="332"/>
        <v>OK</v>
      </c>
      <c r="AE2860" s="541"/>
      <c r="AF2860" s="541"/>
      <c r="AG2860" s="541"/>
      <c r="AH2860" s="550"/>
      <c r="AJ2860" s="28"/>
    </row>
    <row r="2861" spans="1:36" s="501" customFormat="1" ht="13.5" thickBot="1" x14ac:dyDescent="0.25">
      <c r="A2861" s="495" t="s">
        <v>115</v>
      </c>
      <c r="B2861" s="496">
        <v>1</v>
      </c>
      <c r="C2861" s="497">
        <v>4</v>
      </c>
      <c r="D2861" s="496" t="s">
        <v>67</v>
      </c>
      <c r="E2861" s="498">
        <v>40522</v>
      </c>
      <c r="F2861" s="499"/>
      <c r="G2861" s="500">
        <v>1</v>
      </c>
      <c r="H2861" s="496">
        <v>4</v>
      </c>
      <c r="I2861" s="496">
        <v>4</v>
      </c>
      <c r="J2861" s="496">
        <v>4</v>
      </c>
      <c r="K2861" s="496">
        <v>0</v>
      </c>
      <c r="L2861" s="498">
        <v>40526</v>
      </c>
      <c r="N2861" s="500">
        <v>1</v>
      </c>
      <c r="O2861" s="496">
        <v>4</v>
      </c>
      <c r="P2861" s="496">
        <v>4</v>
      </c>
      <c r="Q2861" s="496">
        <v>0</v>
      </c>
      <c r="R2861" s="496">
        <v>4</v>
      </c>
      <c r="S2861" s="496">
        <v>0</v>
      </c>
      <c r="T2861" s="496">
        <v>0</v>
      </c>
      <c r="U2861" s="518">
        <v>40526</v>
      </c>
      <c r="V2861" s="500">
        <v>1</v>
      </c>
      <c r="W2861" s="496">
        <v>4</v>
      </c>
      <c r="X2861" s="503" t="str">
        <f t="shared" si="331"/>
        <v>OK</v>
      </c>
      <c r="Y2861" s="503">
        <f t="shared" si="333"/>
        <v>0</v>
      </c>
      <c r="Z2861" s="496" t="s">
        <v>67</v>
      </c>
      <c r="AA2861" s="519">
        <v>40532</v>
      </c>
      <c r="AB2861" s="505">
        <f>+SUM(W2861:W2868)</f>
        <v>154</v>
      </c>
      <c r="AC2861" s="506">
        <f t="shared" si="334"/>
        <v>10</v>
      </c>
      <c r="AD2861" s="513" t="str">
        <f t="shared" si="332"/>
        <v>OK</v>
      </c>
      <c r="AE2861" s="496"/>
      <c r="AF2861" s="496"/>
      <c r="AG2861" s="496"/>
      <c r="AH2861" s="510"/>
      <c r="AI2861" s="499"/>
      <c r="AJ2861" s="28"/>
    </row>
    <row r="2862" spans="1:36" ht="13.5" thickBot="1" x14ac:dyDescent="0.25">
      <c r="A2862" s="511" t="s">
        <v>115</v>
      </c>
      <c r="B2862" s="435">
        <v>2</v>
      </c>
      <c r="C2862" s="436">
        <v>1</v>
      </c>
      <c r="D2862" s="435" t="s">
        <v>68</v>
      </c>
      <c r="E2862" s="472">
        <v>40522</v>
      </c>
      <c r="G2862" s="474">
        <v>2</v>
      </c>
      <c r="H2862" s="435">
        <v>1</v>
      </c>
      <c r="I2862" s="435">
        <v>1</v>
      </c>
      <c r="J2862" s="435">
        <v>1</v>
      </c>
      <c r="K2862" s="435">
        <v>0</v>
      </c>
      <c r="L2862" s="472">
        <v>40526</v>
      </c>
      <c r="N2862" s="520">
        <v>2</v>
      </c>
      <c r="O2862" s="435">
        <v>1</v>
      </c>
      <c r="P2862" s="435">
        <v>1</v>
      </c>
      <c r="Q2862" s="435">
        <v>0</v>
      </c>
      <c r="R2862" s="435">
        <v>1</v>
      </c>
      <c r="S2862" s="435">
        <v>0</v>
      </c>
      <c r="T2862" s="435">
        <v>0</v>
      </c>
      <c r="U2862" s="478">
        <v>40526</v>
      </c>
      <c r="V2862" s="480">
        <v>2</v>
      </c>
      <c r="W2862" s="435">
        <v>1</v>
      </c>
      <c r="X2862" s="437" t="str">
        <f t="shared" si="331"/>
        <v>OK</v>
      </c>
      <c r="Y2862" s="437">
        <f t="shared" si="333"/>
        <v>0</v>
      </c>
      <c r="Z2862" s="435" t="s">
        <v>68</v>
      </c>
      <c r="AA2862" s="481">
        <v>40527</v>
      </c>
      <c r="AC2862" s="148">
        <f t="shared" si="334"/>
        <v>5</v>
      </c>
      <c r="AD2862" s="438" t="str">
        <f t="shared" si="332"/>
        <v>OK</v>
      </c>
    </row>
    <row r="2863" spans="1:36" x14ac:dyDescent="0.2">
      <c r="A2863" s="511" t="s">
        <v>115</v>
      </c>
      <c r="B2863" s="435">
        <v>3</v>
      </c>
      <c r="C2863" s="436">
        <v>4</v>
      </c>
      <c r="D2863" s="435" t="s">
        <v>72</v>
      </c>
      <c r="E2863" s="472">
        <v>40522</v>
      </c>
      <c r="G2863" s="474">
        <v>3</v>
      </c>
      <c r="H2863" s="435">
        <v>4</v>
      </c>
      <c r="I2863" s="435">
        <v>4</v>
      </c>
      <c r="J2863" s="435">
        <v>4</v>
      </c>
      <c r="K2863" s="435">
        <v>0</v>
      </c>
      <c r="L2863" s="472">
        <v>40526</v>
      </c>
      <c r="N2863" s="474">
        <v>3</v>
      </c>
      <c r="O2863" s="435">
        <v>4</v>
      </c>
      <c r="P2863" s="435">
        <v>4</v>
      </c>
      <c r="Q2863" s="435">
        <v>0</v>
      </c>
      <c r="R2863" s="435">
        <v>4</v>
      </c>
      <c r="S2863" s="435">
        <v>0</v>
      </c>
      <c r="T2863" s="435">
        <v>0</v>
      </c>
      <c r="U2863" s="478">
        <v>40526</v>
      </c>
      <c r="V2863" s="480">
        <v>3</v>
      </c>
      <c r="W2863" s="435">
        <v>4</v>
      </c>
      <c r="X2863" s="437" t="str">
        <f t="shared" si="331"/>
        <v>OK</v>
      </c>
      <c r="Y2863" s="437">
        <f t="shared" si="333"/>
        <v>0</v>
      </c>
      <c r="Z2863" s="435" t="s">
        <v>72</v>
      </c>
      <c r="AC2863" s="148">
        <f t="shared" si="334"/>
        <v>-39940</v>
      </c>
      <c r="AD2863" s="438" t="str">
        <f t="shared" si="332"/>
        <v>Pendente</v>
      </c>
    </row>
    <row r="2864" spans="1:36" x14ac:dyDescent="0.2">
      <c r="A2864" s="511" t="s">
        <v>115</v>
      </c>
      <c r="B2864" s="435">
        <v>4</v>
      </c>
      <c r="C2864" s="436">
        <v>64</v>
      </c>
      <c r="D2864" s="435" t="s">
        <v>73</v>
      </c>
      <c r="E2864" s="472">
        <v>40522</v>
      </c>
      <c r="G2864" s="474">
        <v>4</v>
      </c>
      <c r="H2864" s="435">
        <v>64</v>
      </c>
      <c r="I2864" s="435">
        <v>64</v>
      </c>
      <c r="J2864" s="435">
        <v>64</v>
      </c>
      <c r="K2864" s="435">
        <v>0</v>
      </c>
      <c r="L2864" s="472">
        <v>40526</v>
      </c>
      <c r="N2864" s="474">
        <v>4</v>
      </c>
      <c r="O2864" s="435">
        <v>64</v>
      </c>
      <c r="P2864" s="435">
        <v>64</v>
      </c>
      <c r="Q2864" s="435">
        <v>0</v>
      </c>
      <c r="R2864" s="435">
        <v>64</v>
      </c>
      <c r="S2864" s="435">
        <v>0</v>
      </c>
      <c r="T2864" s="435">
        <v>0</v>
      </c>
      <c r="U2864" s="478">
        <v>40526</v>
      </c>
      <c r="V2864" s="480">
        <v>4</v>
      </c>
      <c r="W2864" s="435">
        <v>64</v>
      </c>
      <c r="X2864" s="437" t="str">
        <f t="shared" si="331"/>
        <v>OK</v>
      </c>
      <c r="Y2864" s="437">
        <f t="shared" si="333"/>
        <v>0</v>
      </c>
      <c r="Z2864" s="435" t="s">
        <v>73</v>
      </c>
      <c r="AA2864" s="481">
        <v>40526</v>
      </c>
      <c r="AC2864" s="148">
        <f t="shared" si="334"/>
        <v>4</v>
      </c>
      <c r="AD2864" s="438" t="str">
        <f t="shared" si="332"/>
        <v>OK</v>
      </c>
    </row>
    <row r="2865" spans="1:36" x14ac:dyDescent="0.2">
      <c r="A2865" s="511" t="s">
        <v>115</v>
      </c>
      <c r="B2865" s="435">
        <v>5</v>
      </c>
      <c r="C2865" s="436">
        <v>66</v>
      </c>
      <c r="D2865" s="435" t="s">
        <v>79</v>
      </c>
      <c r="E2865" s="472">
        <v>40522</v>
      </c>
      <c r="G2865" s="474">
        <v>5</v>
      </c>
      <c r="H2865" s="435">
        <v>66</v>
      </c>
      <c r="I2865" s="435">
        <v>66</v>
      </c>
      <c r="J2865" s="435">
        <v>66</v>
      </c>
      <c r="K2865" s="435">
        <v>0</v>
      </c>
      <c r="L2865" s="472">
        <v>40526</v>
      </c>
      <c r="N2865" s="474">
        <v>5</v>
      </c>
      <c r="O2865" s="435">
        <v>66</v>
      </c>
      <c r="P2865" s="435">
        <v>66</v>
      </c>
      <c r="Q2865" s="435">
        <v>0</v>
      </c>
      <c r="R2865" s="435">
        <v>66</v>
      </c>
      <c r="S2865" s="435">
        <v>0</v>
      </c>
      <c r="T2865" s="435">
        <v>0</v>
      </c>
      <c r="U2865" s="478">
        <v>40526</v>
      </c>
      <c r="V2865" s="474">
        <v>5</v>
      </c>
      <c r="W2865" s="435">
        <v>66</v>
      </c>
      <c r="X2865" s="437" t="str">
        <f t="shared" si="331"/>
        <v>OK</v>
      </c>
      <c r="Y2865" s="437">
        <f t="shared" si="333"/>
        <v>0</v>
      </c>
      <c r="Z2865" s="435" t="s">
        <v>79</v>
      </c>
      <c r="AA2865" s="481">
        <v>40527</v>
      </c>
      <c r="AC2865" s="148">
        <f t="shared" si="334"/>
        <v>5</v>
      </c>
      <c r="AD2865" s="438" t="str">
        <f t="shared" si="332"/>
        <v>OK</v>
      </c>
    </row>
    <row r="2866" spans="1:36" x14ac:dyDescent="0.2">
      <c r="A2866" s="511" t="s">
        <v>115</v>
      </c>
      <c r="B2866" s="435">
        <v>6</v>
      </c>
      <c r="C2866" s="436">
        <v>13</v>
      </c>
      <c r="D2866" s="435" t="s">
        <v>74</v>
      </c>
      <c r="E2866" s="472">
        <v>40522</v>
      </c>
      <c r="G2866" s="474">
        <v>6</v>
      </c>
      <c r="H2866" s="435">
        <v>13</v>
      </c>
      <c r="I2866" s="435">
        <v>13</v>
      </c>
      <c r="J2866" s="435">
        <v>13</v>
      </c>
      <c r="K2866" s="435">
        <v>0</v>
      </c>
      <c r="L2866" s="472">
        <v>40526</v>
      </c>
      <c r="N2866" s="474">
        <v>6</v>
      </c>
      <c r="O2866" s="435">
        <v>13</v>
      </c>
      <c r="P2866" s="435">
        <v>13</v>
      </c>
      <c r="Q2866" s="435">
        <v>0</v>
      </c>
      <c r="R2866" s="435">
        <v>13</v>
      </c>
      <c r="S2866" s="435">
        <v>0</v>
      </c>
      <c r="T2866" s="435">
        <v>0</v>
      </c>
      <c r="U2866" s="478">
        <v>40526</v>
      </c>
      <c r="V2866" s="474">
        <v>6</v>
      </c>
      <c r="W2866" s="435">
        <v>13</v>
      </c>
      <c r="X2866" s="437" t="str">
        <f t="shared" si="331"/>
        <v>OK</v>
      </c>
      <c r="Y2866" s="437">
        <f t="shared" si="333"/>
        <v>0</v>
      </c>
      <c r="Z2866" s="435" t="s">
        <v>74</v>
      </c>
      <c r="AA2866" s="481">
        <v>40527</v>
      </c>
      <c r="AC2866" s="148">
        <f t="shared" si="334"/>
        <v>5</v>
      </c>
      <c r="AD2866" s="438" t="str">
        <f t="shared" si="332"/>
        <v>OK</v>
      </c>
    </row>
    <row r="2867" spans="1:36" ht="13.5" thickBot="1" x14ac:dyDescent="0.25">
      <c r="A2867" s="511" t="s">
        <v>115</v>
      </c>
      <c r="B2867" s="435">
        <v>7</v>
      </c>
      <c r="C2867" s="436">
        <v>1</v>
      </c>
      <c r="D2867" s="435" t="s">
        <v>75</v>
      </c>
      <c r="E2867" s="472">
        <v>40522</v>
      </c>
      <c r="G2867" s="474">
        <v>7</v>
      </c>
      <c r="H2867" s="435">
        <v>1</v>
      </c>
      <c r="I2867" s="435">
        <v>1</v>
      </c>
      <c r="J2867" s="435">
        <v>1</v>
      </c>
      <c r="K2867" s="435">
        <v>0</v>
      </c>
      <c r="L2867" s="472">
        <v>40526</v>
      </c>
      <c r="N2867" s="474">
        <v>7</v>
      </c>
      <c r="O2867" s="435">
        <v>1</v>
      </c>
      <c r="P2867" s="435">
        <v>1</v>
      </c>
      <c r="Q2867" s="435">
        <v>0</v>
      </c>
      <c r="R2867" s="435">
        <v>1</v>
      </c>
      <c r="S2867" s="435">
        <v>0</v>
      </c>
      <c r="T2867" s="435">
        <v>0</v>
      </c>
      <c r="U2867" s="478">
        <v>40526</v>
      </c>
      <c r="V2867" s="480">
        <v>7</v>
      </c>
      <c r="W2867" s="435">
        <v>1</v>
      </c>
      <c r="X2867" s="437" t="str">
        <f t="shared" si="331"/>
        <v>OK</v>
      </c>
      <c r="Y2867" s="437">
        <f t="shared" si="333"/>
        <v>0</v>
      </c>
      <c r="Z2867" s="435" t="s">
        <v>75</v>
      </c>
      <c r="AA2867" s="481">
        <v>40527</v>
      </c>
      <c r="AC2867" s="148">
        <f t="shared" si="334"/>
        <v>5</v>
      </c>
      <c r="AD2867" s="438" t="str">
        <f t="shared" si="332"/>
        <v>OK</v>
      </c>
      <c r="AJ2867" s="544"/>
    </row>
    <row r="2868" spans="1:36" s="544" customFormat="1" ht="13.5" thickBot="1" x14ac:dyDescent="0.25">
      <c r="A2868" s="540" t="s">
        <v>115</v>
      </c>
      <c r="B2868" s="541">
        <v>8</v>
      </c>
      <c r="C2868" s="542">
        <v>1</v>
      </c>
      <c r="D2868" s="541" t="s">
        <v>77</v>
      </c>
      <c r="E2868" s="543">
        <v>40522</v>
      </c>
      <c r="G2868" s="545">
        <v>8</v>
      </c>
      <c r="H2868" s="541">
        <v>1</v>
      </c>
      <c r="I2868" s="541">
        <v>1</v>
      </c>
      <c r="J2868" s="541">
        <v>1</v>
      </c>
      <c r="K2868" s="541">
        <v>0</v>
      </c>
      <c r="L2868" s="543">
        <v>40526</v>
      </c>
      <c r="N2868" s="545">
        <v>8</v>
      </c>
      <c r="O2868" s="541">
        <v>1</v>
      </c>
      <c r="P2868" s="541">
        <v>1</v>
      </c>
      <c r="Q2868" s="541">
        <v>0</v>
      </c>
      <c r="R2868" s="541">
        <v>1</v>
      </c>
      <c r="S2868" s="541">
        <v>0</v>
      </c>
      <c r="T2868" s="541">
        <v>0</v>
      </c>
      <c r="U2868" s="543">
        <v>40526</v>
      </c>
      <c r="V2868" s="545">
        <v>8</v>
      </c>
      <c r="W2868" s="541">
        <v>1</v>
      </c>
      <c r="X2868" s="547" t="str">
        <f t="shared" si="331"/>
        <v>OK</v>
      </c>
      <c r="Y2868" s="547">
        <f t="shared" si="333"/>
        <v>0</v>
      </c>
      <c r="Z2868" s="541" t="s">
        <v>77</v>
      </c>
      <c r="AA2868" s="548">
        <v>40527</v>
      </c>
      <c r="AB2868" s="549"/>
      <c r="AC2868" s="549">
        <f t="shared" si="334"/>
        <v>5</v>
      </c>
      <c r="AD2868" s="541" t="str">
        <f t="shared" si="332"/>
        <v>OK</v>
      </c>
      <c r="AE2868" s="541"/>
      <c r="AF2868" s="541"/>
      <c r="AG2868" s="541"/>
      <c r="AH2868" s="550"/>
      <c r="AJ2868" s="499"/>
    </row>
    <row r="2869" spans="1:36" s="501" customFormat="1" x14ac:dyDescent="0.2">
      <c r="A2869" s="495" t="s">
        <v>115</v>
      </c>
      <c r="B2869" s="496">
        <v>1</v>
      </c>
      <c r="C2869" s="497">
        <v>24</v>
      </c>
      <c r="D2869" s="496" t="s">
        <v>67</v>
      </c>
      <c r="E2869" s="498">
        <v>40529</v>
      </c>
      <c r="F2869" s="499"/>
      <c r="G2869" s="500">
        <v>1</v>
      </c>
      <c r="H2869" s="496">
        <v>24</v>
      </c>
      <c r="I2869" s="496">
        <v>24</v>
      </c>
      <c r="J2869" s="496">
        <v>24</v>
      </c>
      <c r="K2869" s="496">
        <v>0</v>
      </c>
      <c r="L2869" s="498">
        <v>40533</v>
      </c>
      <c r="N2869" s="500">
        <v>1</v>
      </c>
      <c r="O2869" s="496">
        <v>24</v>
      </c>
      <c r="P2869" s="496">
        <v>24</v>
      </c>
      <c r="Q2869" s="496">
        <v>0</v>
      </c>
      <c r="R2869" s="496">
        <v>24</v>
      </c>
      <c r="S2869" s="496">
        <v>0</v>
      </c>
      <c r="T2869" s="496">
        <v>0</v>
      </c>
      <c r="U2869" s="518">
        <v>40533</v>
      </c>
      <c r="V2869" s="502">
        <v>1</v>
      </c>
      <c r="W2869" s="496">
        <v>24</v>
      </c>
      <c r="X2869" s="503" t="str">
        <f t="shared" si="331"/>
        <v>OK</v>
      </c>
      <c r="Y2869" s="503">
        <f t="shared" si="333"/>
        <v>0</v>
      </c>
      <c r="Z2869" s="496" t="s">
        <v>67</v>
      </c>
      <c r="AA2869" s="504">
        <v>40539</v>
      </c>
      <c r="AB2869" s="517">
        <f>+SUM(W2869:W2878)</f>
        <v>806</v>
      </c>
      <c r="AC2869" s="506">
        <f t="shared" si="334"/>
        <v>10</v>
      </c>
      <c r="AD2869" s="513" t="str">
        <f t="shared" si="332"/>
        <v>OK</v>
      </c>
      <c r="AE2869" s="496"/>
      <c r="AF2869" s="496"/>
      <c r="AG2869" s="496"/>
      <c r="AH2869" s="510"/>
      <c r="AI2869" s="499"/>
      <c r="AJ2869" s="28"/>
    </row>
    <row r="2870" spans="1:36" x14ac:dyDescent="0.2">
      <c r="A2870" s="511" t="s">
        <v>115</v>
      </c>
      <c r="B2870" s="435">
        <v>2</v>
      </c>
      <c r="C2870" s="436">
        <v>5</v>
      </c>
      <c r="D2870" s="435" t="s">
        <v>68</v>
      </c>
      <c r="E2870" s="472">
        <v>40529</v>
      </c>
      <c r="G2870" s="474">
        <v>2</v>
      </c>
      <c r="H2870" s="435">
        <v>5</v>
      </c>
      <c r="I2870" s="435">
        <v>5</v>
      </c>
      <c r="J2870" s="435">
        <v>5</v>
      </c>
      <c r="K2870" s="435">
        <v>0</v>
      </c>
      <c r="L2870" s="472">
        <v>40533</v>
      </c>
      <c r="N2870" s="474">
        <v>2</v>
      </c>
      <c r="O2870" s="435">
        <v>5</v>
      </c>
      <c r="P2870" s="435">
        <v>5</v>
      </c>
      <c r="Q2870" s="435">
        <v>0</v>
      </c>
      <c r="R2870" s="435">
        <v>5</v>
      </c>
      <c r="S2870" s="435">
        <v>0</v>
      </c>
      <c r="T2870" s="435">
        <v>0</v>
      </c>
      <c r="U2870" s="478">
        <v>40533</v>
      </c>
      <c r="V2870" s="474">
        <v>2</v>
      </c>
      <c r="W2870" s="435">
        <v>5</v>
      </c>
      <c r="X2870" s="437" t="str">
        <f t="shared" si="331"/>
        <v>OK</v>
      </c>
      <c r="Y2870" s="437">
        <f t="shared" si="333"/>
        <v>0</v>
      </c>
      <c r="Z2870" s="435" t="s">
        <v>68</v>
      </c>
      <c r="AA2870" s="481">
        <v>40539</v>
      </c>
      <c r="AB2870" s="464"/>
      <c r="AC2870" s="148">
        <f t="shared" si="334"/>
        <v>10</v>
      </c>
      <c r="AD2870" s="438" t="str">
        <f t="shared" si="332"/>
        <v>OK</v>
      </c>
    </row>
    <row r="2871" spans="1:36" x14ac:dyDescent="0.2">
      <c r="A2871" s="511" t="s">
        <v>115</v>
      </c>
      <c r="B2871" s="435">
        <v>3</v>
      </c>
      <c r="C2871" s="436">
        <v>5</v>
      </c>
      <c r="D2871" s="435" t="s">
        <v>69</v>
      </c>
      <c r="E2871" s="472">
        <v>40529</v>
      </c>
      <c r="G2871" s="474">
        <v>3</v>
      </c>
      <c r="H2871" s="435">
        <v>5</v>
      </c>
      <c r="I2871" s="435">
        <v>5</v>
      </c>
      <c r="J2871" s="435">
        <v>5</v>
      </c>
      <c r="K2871" s="435">
        <v>0</v>
      </c>
      <c r="L2871" s="472">
        <v>40533</v>
      </c>
      <c r="N2871" s="474">
        <v>3</v>
      </c>
      <c r="O2871" s="435">
        <v>5</v>
      </c>
      <c r="P2871" s="435">
        <v>5</v>
      </c>
      <c r="Q2871" s="435">
        <v>0</v>
      </c>
      <c r="R2871" s="435">
        <v>5</v>
      </c>
      <c r="S2871" s="435">
        <v>0</v>
      </c>
      <c r="T2871" s="435">
        <v>0</v>
      </c>
      <c r="U2871" s="478">
        <v>40533</v>
      </c>
      <c r="V2871" s="474">
        <v>3</v>
      </c>
      <c r="W2871" s="435">
        <v>5</v>
      </c>
      <c r="X2871" s="437" t="str">
        <f t="shared" si="331"/>
        <v>OK</v>
      </c>
      <c r="Y2871" s="437">
        <f t="shared" si="333"/>
        <v>0</v>
      </c>
      <c r="Z2871" s="435" t="s">
        <v>69</v>
      </c>
      <c r="AA2871" s="481">
        <v>40539</v>
      </c>
      <c r="AB2871" s="464"/>
      <c r="AC2871" s="148">
        <f t="shared" si="334"/>
        <v>10</v>
      </c>
      <c r="AD2871" s="438" t="str">
        <f t="shared" si="332"/>
        <v>OK</v>
      </c>
    </row>
    <row r="2872" spans="1:36" x14ac:dyDescent="0.2">
      <c r="A2872" s="511" t="s">
        <v>115</v>
      </c>
      <c r="B2872" s="435">
        <v>4</v>
      </c>
      <c r="C2872" s="436">
        <v>33</v>
      </c>
      <c r="D2872" s="435" t="s">
        <v>72</v>
      </c>
      <c r="E2872" s="472">
        <v>40529</v>
      </c>
      <c r="G2872" s="474">
        <v>4</v>
      </c>
      <c r="H2872" s="435">
        <v>33</v>
      </c>
      <c r="I2872" s="435">
        <v>33</v>
      </c>
      <c r="J2872" s="435">
        <v>33</v>
      </c>
      <c r="K2872" s="435">
        <v>0</v>
      </c>
      <c r="L2872" s="472">
        <v>40533</v>
      </c>
      <c r="N2872" s="474">
        <v>4</v>
      </c>
      <c r="O2872" s="435">
        <v>33</v>
      </c>
      <c r="P2872" s="435">
        <v>33</v>
      </c>
      <c r="Q2872" s="435">
        <v>0</v>
      </c>
      <c r="R2872" s="435">
        <v>33</v>
      </c>
      <c r="S2872" s="435">
        <v>0</v>
      </c>
      <c r="T2872" s="435">
        <v>0</v>
      </c>
      <c r="U2872" s="478">
        <v>40533</v>
      </c>
      <c r="V2872" s="480">
        <v>4</v>
      </c>
      <c r="W2872" s="435">
        <v>33</v>
      </c>
      <c r="X2872" s="437" t="str">
        <f t="shared" si="331"/>
        <v>OK</v>
      </c>
      <c r="Y2872" s="437">
        <f t="shared" si="333"/>
        <v>0</v>
      </c>
      <c r="Z2872" s="435" t="s">
        <v>72</v>
      </c>
      <c r="AA2872" s="481">
        <v>40555</v>
      </c>
      <c r="AB2872" s="464"/>
      <c r="AC2872" s="148">
        <f t="shared" si="334"/>
        <v>25</v>
      </c>
      <c r="AD2872" s="438" t="str">
        <f t="shared" si="332"/>
        <v>OK</v>
      </c>
    </row>
    <row r="2873" spans="1:36" x14ac:dyDescent="0.2">
      <c r="A2873" s="511" t="s">
        <v>115</v>
      </c>
      <c r="B2873" s="435">
        <v>5</v>
      </c>
      <c r="C2873" s="436">
        <v>334</v>
      </c>
      <c r="D2873" s="435" t="s">
        <v>73</v>
      </c>
      <c r="E2873" s="472">
        <v>40529</v>
      </c>
      <c r="G2873" s="474">
        <v>5</v>
      </c>
      <c r="H2873" s="435">
        <v>334</v>
      </c>
      <c r="I2873" s="435">
        <v>334</v>
      </c>
      <c r="J2873" s="435">
        <v>334</v>
      </c>
      <c r="K2873" s="435">
        <v>0</v>
      </c>
      <c r="L2873" s="472">
        <v>40533</v>
      </c>
      <c r="N2873" s="474">
        <v>5</v>
      </c>
      <c r="O2873" s="435">
        <v>334</v>
      </c>
      <c r="P2873" s="435">
        <v>334</v>
      </c>
      <c r="Q2873" s="435">
        <v>0</v>
      </c>
      <c r="R2873" s="435">
        <v>334</v>
      </c>
      <c r="S2873" s="435">
        <v>0</v>
      </c>
      <c r="T2873" s="435">
        <v>0</v>
      </c>
      <c r="U2873" s="478">
        <v>40533</v>
      </c>
      <c r="V2873" s="474">
        <v>5</v>
      </c>
      <c r="W2873" s="435">
        <v>334</v>
      </c>
      <c r="X2873" s="437" t="str">
        <f t="shared" si="331"/>
        <v>OK</v>
      </c>
      <c r="Y2873" s="437">
        <f t="shared" si="333"/>
        <v>0</v>
      </c>
      <c r="Z2873" s="435" t="s">
        <v>73</v>
      </c>
      <c r="AA2873" s="481">
        <v>40539</v>
      </c>
      <c r="AB2873" s="464"/>
      <c r="AC2873" s="148">
        <f t="shared" si="334"/>
        <v>10</v>
      </c>
      <c r="AD2873" s="438" t="str">
        <f t="shared" si="332"/>
        <v>OK</v>
      </c>
    </row>
    <row r="2874" spans="1:36" x14ac:dyDescent="0.2">
      <c r="A2874" s="511" t="s">
        <v>115</v>
      </c>
      <c r="B2874" s="435">
        <v>6</v>
      </c>
      <c r="C2874" s="436">
        <v>201</v>
      </c>
      <c r="D2874" s="435" t="s">
        <v>79</v>
      </c>
      <c r="E2874" s="472">
        <v>40529</v>
      </c>
      <c r="G2874" s="474">
        <v>6</v>
      </c>
      <c r="H2874" s="435">
        <v>201</v>
      </c>
      <c r="I2874" s="435">
        <v>201</v>
      </c>
      <c r="J2874" s="435">
        <v>201</v>
      </c>
      <c r="K2874" s="435">
        <v>0</v>
      </c>
      <c r="L2874" s="472">
        <v>40533</v>
      </c>
      <c r="N2874" s="474">
        <v>6</v>
      </c>
      <c r="O2874" s="435">
        <v>201</v>
      </c>
      <c r="P2874" s="435">
        <v>201</v>
      </c>
      <c r="Q2874" s="435">
        <v>0</v>
      </c>
      <c r="R2874" s="435">
        <v>201</v>
      </c>
      <c r="S2874" s="435">
        <v>0</v>
      </c>
      <c r="T2874" s="435">
        <v>0</v>
      </c>
      <c r="U2874" s="478">
        <v>40533</v>
      </c>
      <c r="V2874" s="474">
        <v>6</v>
      </c>
      <c r="W2874" s="435">
        <v>201</v>
      </c>
      <c r="X2874" s="437" t="str">
        <f t="shared" si="331"/>
        <v>OK</v>
      </c>
      <c r="Y2874" s="437">
        <f t="shared" si="333"/>
        <v>0</v>
      </c>
      <c r="Z2874" s="435" t="s">
        <v>79</v>
      </c>
      <c r="AA2874" s="481">
        <v>40539</v>
      </c>
      <c r="AB2874" s="464"/>
      <c r="AC2874" s="148">
        <f t="shared" si="334"/>
        <v>10</v>
      </c>
      <c r="AD2874" s="438" t="str">
        <f t="shared" si="332"/>
        <v>OK</v>
      </c>
    </row>
    <row r="2875" spans="1:36" ht="13.5" thickBot="1" x14ac:dyDescent="0.25">
      <c r="A2875" s="511" t="s">
        <v>115</v>
      </c>
      <c r="B2875" s="435">
        <v>7</v>
      </c>
      <c r="C2875" s="436">
        <v>153</v>
      </c>
      <c r="D2875" s="435" t="s">
        <v>74</v>
      </c>
      <c r="E2875" s="472">
        <v>40529</v>
      </c>
      <c r="G2875" s="474">
        <v>7</v>
      </c>
      <c r="H2875" s="435">
        <v>153</v>
      </c>
      <c r="I2875" s="435">
        <v>153</v>
      </c>
      <c r="J2875" s="435">
        <v>153</v>
      </c>
      <c r="K2875" s="435">
        <v>0</v>
      </c>
      <c r="L2875" s="472">
        <v>40533</v>
      </c>
      <c r="N2875" s="474">
        <v>7</v>
      </c>
      <c r="O2875" s="435">
        <v>153</v>
      </c>
      <c r="P2875" s="435">
        <v>153</v>
      </c>
      <c r="Q2875" s="435">
        <v>0</v>
      </c>
      <c r="R2875" s="435">
        <v>153</v>
      </c>
      <c r="S2875" s="435">
        <v>0</v>
      </c>
      <c r="T2875" s="435">
        <v>0</v>
      </c>
      <c r="U2875" s="472">
        <v>40533</v>
      </c>
      <c r="V2875" s="480">
        <v>7</v>
      </c>
      <c r="W2875" s="435">
        <v>153</v>
      </c>
      <c r="X2875" s="437" t="str">
        <f t="shared" si="331"/>
        <v>OK</v>
      </c>
      <c r="Y2875" s="437">
        <f t="shared" si="333"/>
        <v>0</v>
      </c>
      <c r="Z2875" s="435" t="s">
        <v>74</v>
      </c>
      <c r="AA2875" s="481">
        <v>40576</v>
      </c>
      <c r="AB2875" s="464"/>
      <c r="AC2875" s="148">
        <f t="shared" si="334"/>
        <v>45</v>
      </c>
      <c r="AD2875" s="438" t="str">
        <f t="shared" si="332"/>
        <v>OK</v>
      </c>
      <c r="AJ2875" s="544"/>
    </row>
    <row r="2876" spans="1:36" x14ac:dyDescent="0.2">
      <c r="A2876" s="511" t="s">
        <v>115</v>
      </c>
      <c r="B2876" s="435">
        <v>8</v>
      </c>
      <c r="C2876" s="436">
        <v>29</v>
      </c>
      <c r="D2876" s="435" t="s">
        <v>75</v>
      </c>
      <c r="E2876" s="472">
        <v>40529</v>
      </c>
      <c r="G2876" s="474">
        <v>8</v>
      </c>
      <c r="H2876" s="435">
        <v>29</v>
      </c>
      <c r="I2876" s="435">
        <v>29</v>
      </c>
      <c r="J2876" s="435">
        <v>29</v>
      </c>
      <c r="K2876" s="435">
        <v>0</v>
      </c>
      <c r="L2876" s="472">
        <v>40533</v>
      </c>
      <c r="N2876" s="474">
        <v>8</v>
      </c>
      <c r="O2876" s="435">
        <v>29</v>
      </c>
      <c r="P2876" s="435">
        <v>29</v>
      </c>
      <c r="Q2876" s="435">
        <v>0</v>
      </c>
      <c r="R2876" s="435">
        <v>29</v>
      </c>
      <c r="S2876" s="435">
        <v>0</v>
      </c>
      <c r="T2876" s="435">
        <v>0</v>
      </c>
      <c r="U2876" s="478">
        <v>40533</v>
      </c>
      <c r="V2876" s="474">
        <v>8</v>
      </c>
      <c r="W2876" s="435">
        <v>29</v>
      </c>
      <c r="X2876" s="437" t="str">
        <f t="shared" si="331"/>
        <v>OK</v>
      </c>
      <c r="Y2876" s="437">
        <f t="shared" si="333"/>
        <v>0</v>
      </c>
      <c r="Z2876" s="435" t="s">
        <v>75</v>
      </c>
      <c r="AA2876" s="481">
        <v>40539</v>
      </c>
      <c r="AB2876" s="464"/>
      <c r="AC2876" s="148">
        <f t="shared" si="334"/>
        <v>10</v>
      </c>
      <c r="AD2876" s="438" t="str">
        <f t="shared" si="332"/>
        <v>OK</v>
      </c>
      <c r="AJ2876" s="499"/>
    </row>
    <row r="2877" spans="1:36" x14ac:dyDescent="0.2">
      <c r="A2877" s="511" t="s">
        <v>115</v>
      </c>
      <c r="B2877" s="435">
        <v>9</v>
      </c>
      <c r="C2877" s="436">
        <v>18</v>
      </c>
      <c r="D2877" s="435" t="s">
        <v>76</v>
      </c>
      <c r="E2877" s="472">
        <v>40529</v>
      </c>
      <c r="G2877" s="474">
        <v>9</v>
      </c>
      <c r="H2877" s="435">
        <v>18</v>
      </c>
      <c r="I2877" s="435">
        <v>18</v>
      </c>
      <c r="J2877" s="435">
        <v>18</v>
      </c>
      <c r="K2877" s="435">
        <v>0</v>
      </c>
      <c r="L2877" s="472">
        <v>40533</v>
      </c>
      <c r="N2877" s="474">
        <v>9</v>
      </c>
      <c r="O2877" s="435">
        <v>18</v>
      </c>
      <c r="P2877" s="435">
        <v>18</v>
      </c>
      <c r="Q2877" s="435">
        <v>0</v>
      </c>
      <c r="R2877" s="435">
        <v>18</v>
      </c>
      <c r="S2877" s="435">
        <v>0</v>
      </c>
      <c r="T2877" s="435">
        <v>0</v>
      </c>
      <c r="U2877" s="478">
        <v>40533</v>
      </c>
      <c r="V2877" s="474">
        <v>9</v>
      </c>
      <c r="W2877" s="435">
        <v>18</v>
      </c>
      <c r="X2877" s="437" t="str">
        <f t="shared" si="331"/>
        <v>OK</v>
      </c>
      <c r="Y2877" s="437">
        <f t="shared" si="333"/>
        <v>0</v>
      </c>
      <c r="Z2877" s="435" t="s">
        <v>76</v>
      </c>
      <c r="AA2877" s="481">
        <v>40539</v>
      </c>
      <c r="AB2877" s="464"/>
      <c r="AC2877" s="148">
        <f t="shared" si="334"/>
        <v>10</v>
      </c>
      <c r="AD2877" s="438" t="str">
        <f t="shared" si="332"/>
        <v>OK</v>
      </c>
    </row>
    <row r="2878" spans="1:36" s="544" customFormat="1" ht="13.5" thickBot="1" x14ac:dyDescent="0.25">
      <c r="A2878" s="540" t="s">
        <v>115</v>
      </c>
      <c r="B2878" s="541">
        <v>10</v>
      </c>
      <c r="C2878" s="542">
        <v>4</v>
      </c>
      <c r="D2878" s="541" t="s">
        <v>77</v>
      </c>
      <c r="E2878" s="543">
        <v>40529</v>
      </c>
      <c r="G2878" s="545">
        <v>10</v>
      </c>
      <c r="H2878" s="541">
        <v>4</v>
      </c>
      <c r="I2878" s="541">
        <v>4</v>
      </c>
      <c r="J2878" s="541">
        <v>4</v>
      </c>
      <c r="K2878" s="541">
        <v>0</v>
      </c>
      <c r="L2878" s="543">
        <v>40533</v>
      </c>
      <c r="N2878" s="545">
        <v>10</v>
      </c>
      <c r="O2878" s="541">
        <v>4</v>
      </c>
      <c r="P2878" s="541">
        <v>4</v>
      </c>
      <c r="Q2878" s="541">
        <v>0</v>
      </c>
      <c r="R2878" s="541">
        <v>4</v>
      </c>
      <c r="S2878" s="541">
        <v>0</v>
      </c>
      <c r="T2878" s="541">
        <v>0</v>
      </c>
      <c r="U2878" s="543">
        <v>40533</v>
      </c>
      <c r="V2878" s="545">
        <v>10</v>
      </c>
      <c r="W2878" s="541">
        <v>4</v>
      </c>
      <c r="X2878" s="547" t="str">
        <f t="shared" si="331"/>
        <v>OK</v>
      </c>
      <c r="Y2878" s="547">
        <f t="shared" si="333"/>
        <v>0</v>
      </c>
      <c r="Z2878" s="541" t="s">
        <v>77</v>
      </c>
      <c r="AA2878" s="548">
        <v>40539</v>
      </c>
      <c r="AB2878" s="569"/>
      <c r="AC2878" s="549">
        <f t="shared" si="334"/>
        <v>10</v>
      </c>
      <c r="AD2878" s="541" t="str">
        <f t="shared" si="332"/>
        <v>OK</v>
      </c>
      <c r="AE2878" s="541"/>
      <c r="AF2878" s="541"/>
      <c r="AG2878" s="541"/>
      <c r="AH2878" s="550"/>
      <c r="AJ2878" s="28"/>
    </row>
    <row r="2879" spans="1:36" s="501" customFormat="1" x14ac:dyDescent="0.2">
      <c r="A2879" s="495" t="s">
        <v>115</v>
      </c>
      <c r="B2879" s="496">
        <v>1</v>
      </c>
      <c r="C2879" s="497">
        <v>14</v>
      </c>
      <c r="D2879" s="496" t="s">
        <v>67</v>
      </c>
      <c r="E2879" s="498">
        <v>40536</v>
      </c>
      <c r="F2879" s="499"/>
      <c r="G2879" s="500">
        <v>1</v>
      </c>
      <c r="H2879" s="496">
        <v>14</v>
      </c>
      <c r="I2879" s="496">
        <v>14</v>
      </c>
      <c r="J2879" s="496">
        <v>14</v>
      </c>
      <c r="K2879" s="496">
        <v>0</v>
      </c>
      <c r="L2879" s="498">
        <v>40540</v>
      </c>
      <c r="N2879" s="500">
        <v>1</v>
      </c>
      <c r="O2879" s="496">
        <v>14</v>
      </c>
      <c r="P2879" s="496">
        <v>14</v>
      </c>
      <c r="Q2879" s="496">
        <v>0</v>
      </c>
      <c r="R2879" s="496">
        <v>14</v>
      </c>
      <c r="S2879" s="496">
        <v>0</v>
      </c>
      <c r="T2879" s="496">
        <v>0</v>
      </c>
      <c r="U2879" s="498">
        <v>40539</v>
      </c>
      <c r="V2879" s="500">
        <v>1</v>
      </c>
      <c r="W2879" s="496">
        <v>14</v>
      </c>
      <c r="X2879" s="503" t="str">
        <f t="shared" si="331"/>
        <v>OK</v>
      </c>
      <c r="Y2879" s="503">
        <f t="shared" si="333"/>
        <v>0</v>
      </c>
      <c r="Z2879" s="496" t="s">
        <v>67</v>
      </c>
      <c r="AA2879" s="504">
        <v>40542</v>
      </c>
      <c r="AB2879" s="517">
        <f>+SUM(W2879:W2888)</f>
        <v>629</v>
      </c>
      <c r="AC2879" s="506">
        <f t="shared" si="334"/>
        <v>6</v>
      </c>
      <c r="AD2879" s="513" t="str">
        <f t="shared" si="332"/>
        <v>OK</v>
      </c>
      <c r="AE2879" s="496"/>
      <c r="AF2879" s="496"/>
      <c r="AG2879" s="496"/>
      <c r="AH2879" s="510"/>
      <c r="AI2879" s="499"/>
      <c r="AJ2879" s="28"/>
    </row>
    <row r="2880" spans="1:36" x14ac:dyDescent="0.2">
      <c r="A2880" s="511" t="s">
        <v>115</v>
      </c>
      <c r="B2880" s="435">
        <v>2</v>
      </c>
      <c r="C2880" s="436">
        <v>6</v>
      </c>
      <c r="D2880" s="435" t="s">
        <v>68</v>
      </c>
      <c r="E2880" s="472">
        <v>40536</v>
      </c>
      <c r="G2880" s="474">
        <v>2</v>
      </c>
      <c r="H2880" s="435">
        <v>6</v>
      </c>
      <c r="I2880" s="435">
        <v>6</v>
      </c>
      <c r="J2880" s="435">
        <v>6</v>
      </c>
      <c r="K2880" s="435">
        <v>0</v>
      </c>
      <c r="L2880" s="472">
        <v>40540</v>
      </c>
      <c r="N2880" s="474">
        <v>2</v>
      </c>
      <c r="O2880" s="435">
        <v>6</v>
      </c>
      <c r="P2880" s="435">
        <v>6</v>
      </c>
      <c r="Q2880" s="435">
        <v>0</v>
      </c>
      <c r="R2880" s="435">
        <v>6</v>
      </c>
      <c r="S2880" s="435">
        <v>0</v>
      </c>
      <c r="T2880" s="435">
        <v>0</v>
      </c>
      <c r="U2880" s="472">
        <v>40539</v>
      </c>
      <c r="V2880" s="474">
        <v>2</v>
      </c>
      <c r="W2880" s="435">
        <v>6</v>
      </c>
      <c r="X2880" s="437" t="str">
        <f t="shared" si="331"/>
        <v>OK</v>
      </c>
      <c r="Y2880" s="437">
        <f t="shared" si="333"/>
        <v>0</v>
      </c>
      <c r="Z2880" s="435" t="s">
        <v>68</v>
      </c>
      <c r="AA2880" s="481">
        <v>40542</v>
      </c>
      <c r="AB2880" s="464"/>
      <c r="AC2880" s="148">
        <f t="shared" si="334"/>
        <v>6</v>
      </c>
      <c r="AD2880" s="438" t="str">
        <f t="shared" si="332"/>
        <v>OK</v>
      </c>
    </row>
    <row r="2881" spans="1:36" x14ac:dyDescent="0.2">
      <c r="A2881" s="511" t="s">
        <v>115</v>
      </c>
      <c r="B2881" s="435">
        <v>3</v>
      </c>
      <c r="C2881" s="436">
        <v>6</v>
      </c>
      <c r="D2881" s="435" t="s">
        <v>69</v>
      </c>
      <c r="E2881" s="472">
        <v>40536</v>
      </c>
      <c r="G2881" s="474">
        <v>3</v>
      </c>
      <c r="H2881" s="435">
        <v>6</v>
      </c>
      <c r="I2881" s="435">
        <v>6</v>
      </c>
      <c r="J2881" s="435">
        <v>6</v>
      </c>
      <c r="K2881" s="435">
        <v>0</v>
      </c>
      <c r="L2881" s="472">
        <v>40540</v>
      </c>
      <c r="N2881" s="474">
        <v>3</v>
      </c>
      <c r="O2881" s="435">
        <v>6</v>
      </c>
      <c r="P2881" s="435">
        <v>6</v>
      </c>
      <c r="Q2881" s="435">
        <v>0</v>
      </c>
      <c r="R2881" s="435">
        <v>6</v>
      </c>
      <c r="S2881" s="435">
        <v>0</v>
      </c>
      <c r="T2881" s="435">
        <v>0</v>
      </c>
      <c r="U2881" s="472">
        <v>40539</v>
      </c>
      <c r="V2881" s="474">
        <v>3</v>
      </c>
      <c r="W2881" s="435">
        <v>6</v>
      </c>
      <c r="X2881" s="437" t="str">
        <f t="shared" si="331"/>
        <v>OK</v>
      </c>
      <c r="Y2881" s="437">
        <f t="shared" si="333"/>
        <v>0</v>
      </c>
      <c r="Z2881" s="435" t="s">
        <v>69</v>
      </c>
      <c r="AA2881" s="481">
        <v>40542</v>
      </c>
      <c r="AB2881" s="464"/>
      <c r="AC2881" s="148">
        <f t="shared" si="334"/>
        <v>6</v>
      </c>
      <c r="AD2881" s="438" t="str">
        <f t="shared" si="332"/>
        <v>OK</v>
      </c>
    </row>
    <row r="2882" spans="1:36" x14ac:dyDescent="0.2">
      <c r="A2882" s="511" t="s">
        <v>115</v>
      </c>
      <c r="B2882" s="435">
        <v>4</v>
      </c>
      <c r="C2882" s="436">
        <v>32</v>
      </c>
      <c r="D2882" s="435" t="s">
        <v>72</v>
      </c>
      <c r="E2882" s="472">
        <v>40536</v>
      </c>
      <c r="G2882" s="474">
        <v>4</v>
      </c>
      <c r="H2882" s="435">
        <v>32</v>
      </c>
      <c r="I2882" s="435">
        <v>32</v>
      </c>
      <c r="J2882" s="435">
        <v>32</v>
      </c>
      <c r="K2882" s="435">
        <v>0</v>
      </c>
      <c r="L2882" s="472">
        <v>40540</v>
      </c>
      <c r="N2882" s="474">
        <v>4</v>
      </c>
      <c r="O2882" s="435">
        <v>32</v>
      </c>
      <c r="P2882" s="435">
        <v>32</v>
      </c>
      <c r="Q2882" s="435">
        <v>0</v>
      </c>
      <c r="R2882" s="435">
        <v>32</v>
      </c>
      <c r="S2882" s="435">
        <v>0</v>
      </c>
      <c r="T2882" s="435">
        <v>0</v>
      </c>
      <c r="U2882" s="472">
        <v>40539</v>
      </c>
      <c r="V2882" s="480">
        <v>4</v>
      </c>
      <c r="W2882" s="435">
        <v>32</v>
      </c>
      <c r="X2882" s="437" t="str">
        <f t="shared" si="331"/>
        <v>OK</v>
      </c>
      <c r="Y2882" s="437">
        <f t="shared" si="333"/>
        <v>0</v>
      </c>
      <c r="Z2882" s="435" t="s">
        <v>72</v>
      </c>
      <c r="AA2882" s="481">
        <v>40555</v>
      </c>
      <c r="AB2882" s="464"/>
      <c r="AC2882" s="148">
        <f t="shared" si="334"/>
        <v>18</v>
      </c>
      <c r="AD2882" s="438" t="str">
        <f t="shared" si="332"/>
        <v>OK</v>
      </c>
    </row>
    <row r="2883" spans="1:36" x14ac:dyDescent="0.2">
      <c r="A2883" s="511" t="s">
        <v>115</v>
      </c>
      <c r="B2883" s="435">
        <v>5</v>
      </c>
      <c r="C2883" s="436">
        <v>213</v>
      </c>
      <c r="D2883" s="435" t="s">
        <v>73</v>
      </c>
      <c r="E2883" s="472">
        <v>40536</v>
      </c>
      <c r="G2883" s="474">
        <v>5</v>
      </c>
      <c r="H2883" s="435">
        <v>213</v>
      </c>
      <c r="I2883" s="435">
        <v>213</v>
      </c>
      <c r="J2883" s="435">
        <v>213</v>
      </c>
      <c r="K2883" s="435">
        <v>0</v>
      </c>
      <c r="L2883" s="472">
        <v>40540</v>
      </c>
      <c r="N2883" s="474">
        <v>5</v>
      </c>
      <c r="O2883" s="435">
        <v>213</v>
      </c>
      <c r="P2883" s="435">
        <v>213</v>
      </c>
      <c r="Q2883" s="435">
        <v>0</v>
      </c>
      <c r="R2883" s="435">
        <v>213</v>
      </c>
      <c r="S2883" s="435">
        <v>0</v>
      </c>
      <c r="T2883" s="435">
        <v>0</v>
      </c>
      <c r="U2883" s="472">
        <v>40539</v>
      </c>
      <c r="V2883" s="480">
        <v>5</v>
      </c>
      <c r="W2883" s="435">
        <v>213</v>
      </c>
      <c r="X2883" s="437" t="str">
        <f t="shared" si="331"/>
        <v>OK</v>
      </c>
      <c r="Y2883" s="437">
        <f t="shared" si="333"/>
        <v>0</v>
      </c>
      <c r="Z2883" s="435" t="s">
        <v>73</v>
      </c>
      <c r="AA2883" s="481">
        <v>40563</v>
      </c>
      <c r="AB2883" s="464"/>
      <c r="AC2883" s="148">
        <f t="shared" si="334"/>
        <v>26</v>
      </c>
      <c r="AD2883" s="438" t="str">
        <f t="shared" si="332"/>
        <v>OK</v>
      </c>
    </row>
    <row r="2884" spans="1:36" x14ac:dyDescent="0.2">
      <c r="A2884" s="511" t="s">
        <v>115</v>
      </c>
      <c r="B2884" s="435">
        <v>6</v>
      </c>
      <c r="C2884" s="436">
        <v>97</v>
      </c>
      <c r="D2884" s="435" t="s">
        <v>79</v>
      </c>
      <c r="E2884" s="472">
        <v>40536</v>
      </c>
      <c r="G2884" s="474">
        <v>6</v>
      </c>
      <c r="H2884" s="435">
        <v>97</v>
      </c>
      <c r="I2884" s="435">
        <v>97</v>
      </c>
      <c r="J2884" s="435">
        <v>97</v>
      </c>
      <c r="K2884" s="435">
        <v>0</v>
      </c>
      <c r="L2884" s="472">
        <v>40540</v>
      </c>
      <c r="N2884" s="474">
        <v>6</v>
      </c>
      <c r="O2884" s="435">
        <v>97</v>
      </c>
      <c r="P2884" s="435">
        <v>97</v>
      </c>
      <c r="Q2884" s="435">
        <v>0</v>
      </c>
      <c r="R2884" s="435">
        <v>97</v>
      </c>
      <c r="S2884" s="435">
        <v>0</v>
      </c>
      <c r="T2884" s="435">
        <v>0</v>
      </c>
      <c r="U2884" s="472">
        <v>40539</v>
      </c>
      <c r="V2884" s="480">
        <v>6</v>
      </c>
      <c r="W2884" s="435">
        <v>97</v>
      </c>
      <c r="X2884" s="437" t="str">
        <f t="shared" si="331"/>
        <v>OK</v>
      </c>
      <c r="Y2884" s="437">
        <f t="shared" si="333"/>
        <v>0</v>
      </c>
      <c r="Z2884" s="435" t="s">
        <v>79</v>
      </c>
      <c r="AA2884" s="481">
        <v>40542</v>
      </c>
      <c r="AB2884" s="464"/>
      <c r="AC2884" s="148">
        <f t="shared" si="334"/>
        <v>6</v>
      </c>
      <c r="AD2884" s="438" t="str">
        <f t="shared" si="332"/>
        <v>OK</v>
      </c>
    </row>
    <row r="2885" spans="1:36" ht="13.5" thickBot="1" x14ac:dyDescent="0.25">
      <c r="A2885" s="511" t="s">
        <v>115</v>
      </c>
      <c r="B2885" s="435">
        <v>7</v>
      </c>
      <c r="C2885" s="436">
        <v>235</v>
      </c>
      <c r="D2885" s="435" t="s">
        <v>74</v>
      </c>
      <c r="E2885" s="472">
        <v>40536</v>
      </c>
      <c r="G2885" s="474">
        <v>7</v>
      </c>
      <c r="H2885" s="435">
        <v>235</v>
      </c>
      <c r="I2885" s="435">
        <v>235</v>
      </c>
      <c r="J2885" s="435">
        <v>235</v>
      </c>
      <c r="K2885" s="435">
        <v>0</v>
      </c>
      <c r="L2885" s="472">
        <v>40540</v>
      </c>
      <c r="N2885" s="474">
        <v>7</v>
      </c>
      <c r="O2885" s="435">
        <v>235</v>
      </c>
      <c r="P2885" s="435">
        <v>235</v>
      </c>
      <c r="Q2885" s="435">
        <v>0</v>
      </c>
      <c r="R2885" s="435">
        <v>235</v>
      </c>
      <c r="S2885" s="435">
        <v>0</v>
      </c>
      <c r="T2885" s="435">
        <v>0</v>
      </c>
      <c r="U2885" s="472">
        <v>40539</v>
      </c>
      <c r="V2885" s="480">
        <v>7</v>
      </c>
      <c r="W2885" s="435">
        <v>235</v>
      </c>
      <c r="X2885" s="437" t="str">
        <f t="shared" si="331"/>
        <v>OK</v>
      </c>
      <c r="Y2885" s="437">
        <f t="shared" si="333"/>
        <v>0</v>
      </c>
      <c r="Z2885" s="435" t="s">
        <v>74</v>
      </c>
      <c r="AA2885" s="481">
        <v>40576</v>
      </c>
      <c r="AB2885" s="464"/>
      <c r="AC2885" s="148">
        <f t="shared" si="334"/>
        <v>38</v>
      </c>
      <c r="AD2885" s="438" t="str">
        <f t="shared" si="332"/>
        <v>OK</v>
      </c>
      <c r="AJ2885" s="544"/>
    </row>
    <row r="2886" spans="1:36" x14ac:dyDescent="0.2">
      <c r="A2886" s="511" t="s">
        <v>115</v>
      </c>
      <c r="B2886" s="435">
        <v>8</v>
      </c>
      <c r="C2886" s="436">
        <v>13</v>
      </c>
      <c r="D2886" s="435" t="s">
        <v>75</v>
      </c>
      <c r="E2886" s="472">
        <v>40536</v>
      </c>
      <c r="G2886" s="474">
        <v>8</v>
      </c>
      <c r="H2886" s="435">
        <v>13</v>
      </c>
      <c r="I2886" s="435">
        <v>13</v>
      </c>
      <c r="J2886" s="435">
        <v>13</v>
      </c>
      <c r="K2886" s="435">
        <v>0</v>
      </c>
      <c r="L2886" s="472">
        <v>40540</v>
      </c>
      <c r="N2886" s="474">
        <v>8</v>
      </c>
      <c r="O2886" s="435">
        <v>13</v>
      </c>
      <c r="P2886" s="435">
        <v>13</v>
      </c>
      <c r="Q2886" s="435">
        <v>0</v>
      </c>
      <c r="R2886" s="435">
        <v>13</v>
      </c>
      <c r="S2886" s="435">
        <v>0</v>
      </c>
      <c r="T2886" s="435">
        <v>0</v>
      </c>
      <c r="U2886" s="472">
        <v>40539</v>
      </c>
      <c r="V2886" s="474">
        <v>8</v>
      </c>
      <c r="W2886" s="435">
        <v>13</v>
      </c>
      <c r="X2886" s="437" t="str">
        <f t="shared" si="331"/>
        <v>OK</v>
      </c>
      <c r="Y2886" s="437">
        <f t="shared" si="333"/>
        <v>0</v>
      </c>
      <c r="Z2886" s="435" t="s">
        <v>75</v>
      </c>
      <c r="AA2886" s="481">
        <v>40542</v>
      </c>
      <c r="AB2886" s="464"/>
      <c r="AC2886" s="148">
        <f t="shared" si="334"/>
        <v>6</v>
      </c>
      <c r="AD2886" s="438" t="str">
        <f t="shared" si="332"/>
        <v>OK</v>
      </c>
      <c r="AJ2886" s="499"/>
    </row>
    <row r="2887" spans="1:36" x14ac:dyDescent="0.2">
      <c r="A2887" s="511" t="s">
        <v>115</v>
      </c>
      <c r="B2887" s="435">
        <v>9</v>
      </c>
      <c r="C2887" s="436">
        <v>8</v>
      </c>
      <c r="D2887" s="435" t="s">
        <v>76</v>
      </c>
      <c r="E2887" s="472">
        <v>40536</v>
      </c>
      <c r="G2887" s="474">
        <v>9</v>
      </c>
      <c r="H2887" s="435">
        <v>8</v>
      </c>
      <c r="I2887" s="435">
        <v>8</v>
      </c>
      <c r="J2887" s="435">
        <v>8</v>
      </c>
      <c r="K2887" s="435">
        <v>0</v>
      </c>
      <c r="L2887" s="472">
        <v>40540</v>
      </c>
      <c r="N2887" s="474">
        <v>9</v>
      </c>
      <c r="O2887" s="435">
        <v>8</v>
      </c>
      <c r="P2887" s="435">
        <v>8</v>
      </c>
      <c r="Q2887" s="435">
        <v>0</v>
      </c>
      <c r="R2887" s="435">
        <v>8</v>
      </c>
      <c r="S2887" s="435">
        <v>0</v>
      </c>
      <c r="T2887" s="435">
        <v>0</v>
      </c>
      <c r="U2887" s="472">
        <v>40539</v>
      </c>
      <c r="V2887" s="474">
        <v>9</v>
      </c>
      <c r="W2887" s="435">
        <v>8</v>
      </c>
      <c r="X2887" s="437" t="str">
        <f t="shared" si="331"/>
        <v>OK</v>
      </c>
      <c r="Y2887" s="437">
        <f t="shared" si="333"/>
        <v>0</v>
      </c>
      <c r="Z2887" s="435" t="s">
        <v>76</v>
      </c>
      <c r="AA2887" s="481">
        <v>40542</v>
      </c>
      <c r="AB2887" s="464"/>
      <c r="AC2887" s="148">
        <f t="shared" si="334"/>
        <v>6</v>
      </c>
      <c r="AD2887" s="438" t="str">
        <f t="shared" si="332"/>
        <v>OK</v>
      </c>
    </row>
    <row r="2888" spans="1:36" s="544" customFormat="1" ht="13.5" thickBot="1" x14ac:dyDescent="0.25">
      <c r="A2888" s="540" t="s">
        <v>115</v>
      </c>
      <c r="B2888" s="541">
        <v>10</v>
      </c>
      <c r="C2888" s="542">
        <v>5</v>
      </c>
      <c r="D2888" s="541" t="s">
        <v>77</v>
      </c>
      <c r="E2888" s="543">
        <v>40536</v>
      </c>
      <c r="G2888" s="545">
        <v>10</v>
      </c>
      <c r="H2888" s="541">
        <v>5</v>
      </c>
      <c r="I2888" s="541">
        <v>5</v>
      </c>
      <c r="J2888" s="541">
        <v>5</v>
      </c>
      <c r="K2888" s="541">
        <v>0</v>
      </c>
      <c r="L2888" s="543">
        <v>40540</v>
      </c>
      <c r="N2888" s="545">
        <v>10</v>
      </c>
      <c r="O2888" s="541">
        <v>5</v>
      </c>
      <c r="P2888" s="541">
        <v>5</v>
      </c>
      <c r="Q2888" s="541">
        <v>0</v>
      </c>
      <c r="R2888" s="541">
        <v>5</v>
      </c>
      <c r="S2888" s="541">
        <v>0</v>
      </c>
      <c r="T2888" s="541">
        <v>0</v>
      </c>
      <c r="U2888" s="543">
        <v>40539</v>
      </c>
      <c r="V2888" s="545">
        <v>10</v>
      </c>
      <c r="W2888" s="541">
        <v>5</v>
      </c>
      <c r="X2888" s="547" t="str">
        <f t="shared" ref="X2888:X2918" si="335">IF(C2888=W2888,"OK",IF(W2888=R2888,"ERRO",IF(W2888="","KO",IF(W2888=J2888,"ERRO"))))</f>
        <v>OK</v>
      </c>
      <c r="Y2888" s="547">
        <f t="shared" si="333"/>
        <v>0</v>
      </c>
      <c r="Z2888" s="541" t="s">
        <v>77</v>
      </c>
      <c r="AA2888" s="548">
        <v>40542</v>
      </c>
      <c r="AB2888" s="569"/>
      <c r="AC2888" s="549">
        <f t="shared" si="334"/>
        <v>6</v>
      </c>
      <c r="AD2888" s="541" t="str">
        <f t="shared" si="332"/>
        <v>OK</v>
      </c>
      <c r="AE2888" s="541"/>
      <c r="AF2888" s="541"/>
      <c r="AG2888" s="541"/>
      <c r="AH2888" s="550"/>
      <c r="AJ2888" s="28"/>
    </row>
    <row r="2889" spans="1:36" s="501" customFormat="1" x14ac:dyDescent="0.2">
      <c r="A2889" s="495" t="s">
        <v>115</v>
      </c>
      <c r="B2889" s="496">
        <v>1</v>
      </c>
      <c r="C2889" s="497">
        <v>21</v>
      </c>
      <c r="D2889" s="496" t="s">
        <v>67</v>
      </c>
      <c r="E2889" s="498">
        <v>40543</v>
      </c>
      <c r="F2889" s="499"/>
      <c r="G2889" s="500">
        <v>1</v>
      </c>
      <c r="H2889" s="496">
        <v>21</v>
      </c>
      <c r="I2889" s="496">
        <v>21</v>
      </c>
      <c r="J2889" s="496">
        <v>21</v>
      </c>
      <c r="K2889" s="496">
        <v>0</v>
      </c>
      <c r="L2889" s="498">
        <v>40547</v>
      </c>
      <c r="N2889" s="500">
        <v>1</v>
      </c>
      <c r="O2889" s="496">
        <v>21</v>
      </c>
      <c r="P2889" s="496">
        <v>21</v>
      </c>
      <c r="Q2889" s="496">
        <v>0</v>
      </c>
      <c r="R2889" s="496">
        <v>21</v>
      </c>
      <c r="S2889" s="496">
        <v>0</v>
      </c>
      <c r="T2889" s="496">
        <v>0</v>
      </c>
      <c r="U2889" s="498">
        <v>40546</v>
      </c>
      <c r="V2889" s="502">
        <f>+B2889</f>
        <v>1</v>
      </c>
      <c r="W2889" s="496">
        <v>21</v>
      </c>
      <c r="X2889" s="503" t="str">
        <f t="shared" si="335"/>
        <v>OK</v>
      </c>
      <c r="Y2889" s="503">
        <f t="shared" si="333"/>
        <v>0</v>
      </c>
      <c r="Z2889" s="496" t="s">
        <v>67</v>
      </c>
      <c r="AA2889" s="504">
        <v>40549</v>
      </c>
      <c r="AB2889" s="505">
        <f>+W2889+W2890+W2894+W2895+W2896+W2897+W2898+W2899+W2900</f>
        <v>499</v>
      </c>
      <c r="AC2889" s="506">
        <f t="shared" si="334"/>
        <v>6</v>
      </c>
      <c r="AD2889" s="513" t="str">
        <f t="shared" ref="AD2889:AD2935" si="336">IF(AA2889&gt;0,"OK","Pendente")</f>
        <v>OK</v>
      </c>
      <c r="AE2889" s="496"/>
      <c r="AF2889" s="496"/>
      <c r="AG2889" s="496"/>
      <c r="AH2889" s="510"/>
      <c r="AI2889" s="499"/>
      <c r="AJ2889" s="28"/>
    </row>
    <row r="2890" spans="1:36" x14ac:dyDescent="0.2">
      <c r="A2890" s="511" t="s">
        <v>115</v>
      </c>
      <c r="B2890" s="435">
        <v>2</v>
      </c>
      <c r="C2890" s="436">
        <v>3</v>
      </c>
      <c r="D2890" s="435" t="s">
        <v>68</v>
      </c>
      <c r="E2890" s="472">
        <v>40543</v>
      </c>
      <c r="G2890" s="474">
        <v>2</v>
      </c>
      <c r="H2890" s="435">
        <v>3</v>
      </c>
      <c r="I2890" s="435">
        <v>3</v>
      </c>
      <c r="J2890" s="435">
        <v>3</v>
      </c>
      <c r="K2890" s="435">
        <v>0</v>
      </c>
      <c r="L2890" s="472">
        <v>40547</v>
      </c>
      <c r="N2890" s="474">
        <v>2</v>
      </c>
      <c r="O2890" s="435">
        <v>3</v>
      </c>
      <c r="P2890" s="435">
        <v>3</v>
      </c>
      <c r="Q2890" s="435">
        <v>0</v>
      </c>
      <c r="R2890" s="435">
        <v>3</v>
      </c>
      <c r="S2890" s="435">
        <v>0</v>
      </c>
      <c r="T2890" s="435">
        <v>0</v>
      </c>
      <c r="U2890" s="472">
        <v>40546</v>
      </c>
      <c r="V2890" s="479">
        <f>+B2890</f>
        <v>2</v>
      </c>
      <c r="W2890" s="435">
        <v>3</v>
      </c>
      <c r="X2890" s="437" t="str">
        <f t="shared" si="335"/>
        <v>OK</v>
      </c>
      <c r="Y2890" s="437">
        <f t="shared" si="333"/>
        <v>0</v>
      </c>
      <c r="Z2890" s="435" t="s">
        <v>68</v>
      </c>
      <c r="AA2890" s="481">
        <v>40549</v>
      </c>
      <c r="AC2890" s="148">
        <f t="shared" si="334"/>
        <v>6</v>
      </c>
      <c r="AD2890" s="438" t="str">
        <f t="shared" si="336"/>
        <v>OK</v>
      </c>
    </row>
    <row r="2891" spans="1:36" ht="12" customHeight="1" x14ac:dyDescent="0.2">
      <c r="A2891" s="515" t="s">
        <v>115</v>
      </c>
      <c r="B2891" s="469">
        <v>3</v>
      </c>
      <c r="C2891" s="470">
        <v>1995</v>
      </c>
      <c r="D2891" s="469" t="s">
        <v>69</v>
      </c>
      <c r="E2891" s="473">
        <v>40543</v>
      </c>
      <c r="F2891" s="468"/>
      <c r="G2891" s="475">
        <v>3</v>
      </c>
      <c r="H2891" s="469">
        <v>1995</v>
      </c>
      <c r="I2891" s="469">
        <v>1995</v>
      </c>
      <c r="J2891" s="469">
        <v>1995</v>
      </c>
      <c r="K2891" s="469">
        <v>0</v>
      </c>
      <c r="L2891" s="473">
        <v>40547</v>
      </c>
      <c r="M2891" s="468"/>
      <c r="N2891" s="475">
        <v>3</v>
      </c>
      <c r="O2891" s="469">
        <v>1995</v>
      </c>
      <c r="P2891" s="469">
        <v>1995</v>
      </c>
      <c r="Q2891" s="469">
        <v>0</v>
      </c>
      <c r="R2891" s="469">
        <v>1995</v>
      </c>
      <c r="S2891" s="469">
        <v>0</v>
      </c>
      <c r="T2891" s="469">
        <v>0</v>
      </c>
      <c r="U2891" s="473">
        <v>40546</v>
      </c>
      <c r="V2891" s="1225" t="s">
        <v>158</v>
      </c>
      <c r="W2891" s="1226"/>
      <c r="X2891" s="437" t="str">
        <f t="shared" si="335"/>
        <v>KO</v>
      </c>
      <c r="Y2891" s="437" t="str">
        <f t="shared" si="333"/>
        <v/>
      </c>
      <c r="Z2891" s="469"/>
      <c r="AA2891" s="484"/>
      <c r="AB2891" s="413"/>
      <c r="AC2891" s="148">
        <f t="shared" si="334"/>
        <v>-39960</v>
      </c>
      <c r="AD2891" s="438" t="str">
        <f t="shared" si="336"/>
        <v>Pendente</v>
      </c>
      <c r="AE2891" s="469"/>
      <c r="AF2891" s="469"/>
      <c r="AG2891" s="469"/>
      <c r="AH2891" s="471"/>
      <c r="AI2891" s="468"/>
    </row>
    <row r="2892" spans="1:36" x14ac:dyDescent="0.2">
      <c r="A2892" s="515" t="s">
        <v>115</v>
      </c>
      <c r="B2892" s="469">
        <v>4</v>
      </c>
      <c r="C2892" s="470">
        <v>1995</v>
      </c>
      <c r="D2892" s="469" t="s">
        <v>69</v>
      </c>
      <c r="E2892" s="473">
        <v>40543</v>
      </c>
      <c r="F2892" s="468"/>
      <c r="G2892" s="475">
        <v>4</v>
      </c>
      <c r="H2892" s="469">
        <v>1995</v>
      </c>
      <c r="I2892" s="469">
        <v>1995</v>
      </c>
      <c r="J2892" s="469">
        <v>1995</v>
      </c>
      <c r="K2892" s="469">
        <v>0</v>
      </c>
      <c r="L2892" s="473">
        <v>40547</v>
      </c>
      <c r="M2892" s="468"/>
      <c r="N2892" s="475">
        <v>4</v>
      </c>
      <c r="O2892" s="469">
        <v>1995</v>
      </c>
      <c r="P2892" s="469">
        <v>1995</v>
      </c>
      <c r="Q2892" s="469">
        <v>0</v>
      </c>
      <c r="R2892" s="469">
        <v>1995</v>
      </c>
      <c r="S2892" s="469">
        <v>0</v>
      </c>
      <c r="T2892" s="469">
        <v>0</v>
      </c>
      <c r="U2892" s="473">
        <v>40546</v>
      </c>
      <c r="V2892" s="1227"/>
      <c r="W2892" s="1226"/>
      <c r="X2892" s="437" t="str">
        <f t="shared" si="335"/>
        <v>KO</v>
      </c>
      <c r="Y2892" s="437" t="str">
        <f t="shared" si="333"/>
        <v/>
      </c>
      <c r="Z2892" s="469"/>
      <c r="AA2892" s="484"/>
      <c r="AB2892" s="413"/>
      <c r="AC2892" s="148">
        <f t="shared" si="334"/>
        <v>-39960</v>
      </c>
      <c r="AD2892" s="438" t="str">
        <f t="shared" si="336"/>
        <v>Pendente</v>
      </c>
      <c r="AE2892" s="469"/>
      <c r="AF2892" s="469"/>
      <c r="AG2892" s="469"/>
      <c r="AH2892" s="471"/>
      <c r="AI2892" s="468"/>
    </row>
    <row r="2893" spans="1:36" x14ac:dyDescent="0.2">
      <c r="A2893" s="515" t="s">
        <v>115</v>
      </c>
      <c r="B2893" s="469">
        <v>5</v>
      </c>
      <c r="C2893" s="470">
        <v>197</v>
      </c>
      <c r="D2893" s="469" t="s">
        <v>69</v>
      </c>
      <c r="E2893" s="473">
        <v>40543</v>
      </c>
      <c r="F2893" s="468"/>
      <c r="G2893" s="475">
        <v>5</v>
      </c>
      <c r="H2893" s="469">
        <v>197</v>
      </c>
      <c r="I2893" s="469">
        <v>197</v>
      </c>
      <c r="J2893" s="469">
        <v>197</v>
      </c>
      <c r="K2893" s="469">
        <v>0</v>
      </c>
      <c r="L2893" s="473">
        <v>40547</v>
      </c>
      <c r="M2893" s="468"/>
      <c r="N2893" s="475">
        <v>5</v>
      </c>
      <c r="O2893" s="469">
        <v>197</v>
      </c>
      <c r="P2893" s="469">
        <v>197</v>
      </c>
      <c r="Q2893" s="469">
        <v>0</v>
      </c>
      <c r="R2893" s="469">
        <v>197</v>
      </c>
      <c r="S2893" s="469">
        <v>0</v>
      </c>
      <c r="T2893" s="469">
        <v>0</v>
      </c>
      <c r="U2893" s="473">
        <v>40546</v>
      </c>
      <c r="V2893" s="1227"/>
      <c r="W2893" s="1226"/>
      <c r="X2893" s="437" t="str">
        <f t="shared" si="335"/>
        <v>KO</v>
      </c>
      <c r="Y2893" s="437" t="str">
        <f t="shared" si="333"/>
        <v/>
      </c>
      <c r="Z2893" s="469"/>
      <c r="AA2893" s="484"/>
      <c r="AB2893" s="413"/>
      <c r="AC2893" s="148">
        <f t="shared" si="334"/>
        <v>-39960</v>
      </c>
      <c r="AD2893" s="438" t="str">
        <f t="shared" si="336"/>
        <v>Pendente</v>
      </c>
      <c r="AE2893" s="469"/>
      <c r="AF2893" s="469"/>
      <c r="AG2893" s="469"/>
      <c r="AH2893" s="471"/>
      <c r="AI2893" s="468"/>
    </row>
    <row r="2894" spans="1:36" x14ac:dyDescent="0.2">
      <c r="A2894" s="511" t="s">
        <v>115</v>
      </c>
      <c r="B2894" s="435">
        <v>6</v>
      </c>
      <c r="C2894" s="436">
        <v>21</v>
      </c>
      <c r="D2894" s="435" t="s">
        <v>72</v>
      </c>
      <c r="E2894" s="472">
        <v>40543</v>
      </c>
      <c r="G2894" s="474">
        <v>6</v>
      </c>
      <c r="H2894" s="435">
        <v>21</v>
      </c>
      <c r="I2894" s="435">
        <v>21</v>
      </c>
      <c r="J2894" s="435">
        <v>21</v>
      </c>
      <c r="K2894" s="435">
        <v>0</v>
      </c>
      <c r="L2894" s="472">
        <v>40547</v>
      </c>
      <c r="N2894" s="474">
        <v>6</v>
      </c>
      <c r="O2894" s="435">
        <v>21</v>
      </c>
      <c r="P2894" s="435">
        <v>21</v>
      </c>
      <c r="Q2894" s="435">
        <v>0</v>
      </c>
      <c r="R2894" s="435">
        <v>21</v>
      </c>
      <c r="S2894" s="435">
        <v>0</v>
      </c>
      <c r="T2894" s="435">
        <v>0</v>
      </c>
      <c r="U2894" s="472">
        <v>40546</v>
      </c>
      <c r="V2894" s="480">
        <v>6</v>
      </c>
      <c r="W2894" s="435">
        <v>21</v>
      </c>
      <c r="X2894" s="437" t="str">
        <f t="shared" si="335"/>
        <v>OK</v>
      </c>
      <c r="Y2894" s="437">
        <f t="shared" si="333"/>
        <v>0</v>
      </c>
      <c r="Z2894" s="435" t="s">
        <v>72</v>
      </c>
      <c r="AA2894" s="481">
        <v>40555</v>
      </c>
      <c r="AC2894" s="148">
        <f t="shared" si="334"/>
        <v>12</v>
      </c>
      <c r="AD2894" s="438" t="str">
        <f t="shared" si="336"/>
        <v>OK</v>
      </c>
    </row>
    <row r="2895" spans="1:36" ht="13.5" thickBot="1" x14ac:dyDescent="0.25">
      <c r="A2895" s="511" t="s">
        <v>115</v>
      </c>
      <c r="B2895" s="435">
        <v>7</v>
      </c>
      <c r="C2895" s="436">
        <v>247</v>
      </c>
      <c r="D2895" s="435" t="s">
        <v>73</v>
      </c>
      <c r="E2895" s="472">
        <v>40543</v>
      </c>
      <c r="G2895" s="474">
        <v>7</v>
      </c>
      <c r="H2895" s="435">
        <v>247</v>
      </c>
      <c r="I2895" s="435">
        <v>247</v>
      </c>
      <c r="J2895" s="435">
        <v>247</v>
      </c>
      <c r="K2895" s="435">
        <v>0</v>
      </c>
      <c r="L2895" s="472">
        <v>40547</v>
      </c>
      <c r="N2895" s="474">
        <v>7</v>
      </c>
      <c r="O2895" s="435">
        <v>247</v>
      </c>
      <c r="P2895" s="435">
        <v>247</v>
      </c>
      <c r="Q2895" s="435">
        <v>0</v>
      </c>
      <c r="R2895" s="435">
        <v>247</v>
      </c>
      <c r="S2895" s="435">
        <v>0</v>
      </c>
      <c r="T2895" s="435">
        <v>0</v>
      </c>
      <c r="U2895" s="472">
        <v>40546</v>
      </c>
      <c r="V2895" s="480">
        <v>7</v>
      </c>
      <c r="W2895" s="435">
        <v>247</v>
      </c>
      <c r="X2895" s="437" t="str">
        <f t="shared" si="335"/>
        <v>OK</v>
      </c>
      <c r="Y2895" s="437">
        <f t="shared" si="333"/>
        <v>0</v>
      </c>
      <c r="Z2895" s="435" t="s">
        <v>73</v>
      </c>
      <c r="AA2895" s="481">
        <v>40563</v>
      </c>
      <c r="AC2895" s="148">
        <f t="shared" si="334"/>
        <v>20</v>
      </c>
      <c r="AD2895" s="438" t="str">
        <f t="shared" si="336"/>
        <v>OK</v>
      </c>
      <c r="AJ2895" s="544"/>
    </row>
    <row r="2896" spans="1:36" x14ac:dyDescent="0.2">
      <c r="A2896" s="511" t="s">
        <v>115</v>
      </c>
      <c r="B2896" s="435">
        <v>8</v>
      </c>
      <c r="C2896" s="436">
        <v>73</v>
      </c>
      <c r="D2896" s="435" t="s">
        <v>79</v>
      </c>
      <c r="E2896" s="472">
        <v>40543</v>
      </c>
      <c r="G2896" s="474">
        <v>8</v>
      </c>
      <c r="H2896" s="435">
        <v>73</v>
      </c>
      <c r="I2896" s="435">
        <v>73</v>
      </c>
      <c r="J2896" s="435">
        <v>73</v>
      </c>
      <c r="K2896" s="435">
        <v>0</v>
      </c>
      <c r="L2896" s="472">
        <v>40547</v>
      </c>
      <c r="N2896" s="474">
        <v>8</v>
      </c>
      <c r="O2896" s="435">
        <v>73</v>
      </c>
      <c r="P2896" s="435">
        <v>73</v>
      </c>
      <c r="Q2896" s="435">
        <v>0</v>
      </c>
      <c r="R2896" s="435">
        <v>73</v>
      </c>
      <c r="S2896" s="435">
        <v>0</v>
      </c>
      <c r="T2896" s="435">
        <v>0</v>
      </c>
      <c r="U2896" s="472">
        <v>40546</v>
      </c>
      <c r="V2896" s="480">
        <f>+B2896</f>
        <v>8</v>
      </c>
      <c r="W2896" s="435">
        <v>73</v>
      </c>
      <c r="X2896" s="437" t="str">
        <f t="shared" si="335"/>
        <v>OK</v>
      </c>
      <c r="Y2896" s="437">
        <f t="shared" si="333"/>
        <v>0</v>
      </c>
      <c r="Z2896" s="435" t="s">
        <v>79</v>
      </c>
      <c r="AA2896" s="481">
        <v>40550</v>
      </c>
      <c r="AC2896" s="148">
        <f t="shared" si="334"/>
        <v>7</v>
      </c>
      <c r="AD2896" s="438" t="str">
        <f t="shared" si="336"/>
        <v>OK</v>
      </c>
      <c r="AJ2896" s="499"/>
    </row>
    <row r="2897" spans="1:36" x14ac:dyDescent="0.2">
      <c r="A2897" s="511" t="s">
        <v>115</v>
      </c>
      <c r="B2897" s="435">
        <v>9</v>
      </c>
      <c r="C2897" s="436">
        <v>106</v>
      </c>
      <c r="D2897" s="435" t="s">
        <v>74</v>
      </c>
      <c r="E2897" s="472">
        <v>40543</v>
      </c>
      <c r="G2897" s="474">
        <v>9</v>
      </c>
      <c r="H2897" s="435">
        <v>106</v>
      </c>
      <c r="I2897" s="435">
        <v>106</v>
      </c>
      <c r="J2897" s="435">
        <v>106</v>
      </c>
      <c r="K2897" s="435">
        <v>0</v>
      </c>
      <c r="L2897" s="472">
        <v>40547</v>
      </c>
      <c r="N2897" s="474">
        <v>9</v>
      </c>
      <c r="O2897" s="435">
        <v>106</v>
      </c>
      <c r="P2897" s="435">
        <v>106</v>
      </c>
      <c r="Q2897" s="435">
        <v>0</v>
      </c>
      <c r="R2897" s="435">
        <v>106</v>
      </c>
      <c r="S2897" s="435">
        <v>0</v>
      </c>
      <c r="T2897" s="435">
        <v>0</v>
      </c>
      <c r="U2897" s="472">
        <v>40546</v>
      </c>
      <c r="V2897" s="480">
        <v>9</v>
      </c>
      <c r="W2897" s="435">
        <v>106</v>
      </c>
      <c r="X2897" s="437" t="str">
        <f t="shared" si="335"/>
        <v>OK</v>
      </c>
      <c r="Y2897" s="437">
        <f t="shared" si="333"/>
        <v>0</v>
      </c>
      <c r="Z2897" s="435" t="s">
        <v>74</v>
      </c>
      <c r="AA2897" s="481">
        <v>40576</v>
      </c>
      <c r="AC2897" s="148">
        <f t="shared" si="334"/>
        <v>32</v>
      </c>
      <c r="AD2897" s="438" t="str">
        <f t="shared" si="336"/>
        <v>OK</v>
      </c>
    </row>
    <row r="2898" spans="1:36" x14ac:dyDescent="0.2">
      <c r="A2898" s="516" t="s">
        <v>115</v>
      </c>
      <c r="B2898" s="438">
        <v>10</v>
      </c>
      <c r="C2898" s="447">
        <v>10</v>
      </c>
      <c r="D2898" s="435" t="s">
        <v>75</v>
      </c>
      <c r="E2898" s="472">
        <v>40543</v>
      </c>
      <c r="G2898" s="476">
        <v>10</v>
      </c>
      <c r="H2898" s="438">
        <v>10</v>
      </c>
      <c r="I2898" s="438">
        <v>10</v>
      </c>
      <c r="J2898" s="438">
        <v>10</v>
      </c>
      <c r="K2898" s="435">
        <v>0</v>
      </c>
      <c r="L2898" s="472">
        <v>40547</v>
      </c>
      <c r="N2898" s="476">
        <v>10</v>
      </c>
      <c r="O2898" s="438">
        <v>10</v>
      </c>
      <c r="P2898" s="438">
        <v>10</v>
      </c>
      <c r="Q2898" s="435">
        <v>0</v>
      </c>
      <c r="R2898" s="438">
        <v>10</v>
      </c>
      <c r="S2898" s="435">
        <v>0</v>
      </c>
      <c r="T2898" s="435">
        <v>0</v>
      </c>
      <c r="U2898" s="472">
        <v>40546</v>
      </c>
      <c r="V2898" s="480">
        <f>+B2898</f>
        <v>10</v>
      </c>
      <c r="W2898" s="438">
        <v>10</v>
      </c>
      <c r="X2898" s="437" t="str">
        <f t="shared" si="335"/>
        <v>OK</v>
      </c>
      <c r="Y2898" s="437">
        <f t="shared" si="333"/>
        <v>0</v>
      </c>
      <c r="Z2898" s="435" t="s">
        <v>75</v>
      </c>
      <c r="AA2898" s="481">
        <v>40549</v>
      </c>
      <c r="AC2898" s="148">
        <f t="shared" si="334"/>
        <v>6</v>
      </c>
      <c r="AD2898" s="438" t="str">
        <f t="shared" si="336"/>
        <v>OK</v>
      </c>
      <c r="AJ2898" s="468"/>
    </row>
    <row r="2899" spans="1:36" x14ac:dyDescent="0.2">
      <c r="A2899" s="516" t="s">
        <v>115</v>
      </c>
      <c r="B2899" s="435">
        <v>11</v>
      </c>
      <c r="C2899" s="436">
        <v>12</v>
      </c>
      <c r="D2899" s="435" t="s">
        <v>76</v>
      </c>
      <c r="E2899" s="472">
        <v>40543</v>
      </c>
      <c r="G2899" s="474">
        <v>11</v>
      </c>
      <c r="H2899" s="435">
        <v>12</v>
      </c>
      <c r="I2899" s="435">
        <v>12</v>
      </c>
      <c r="J2899" s="435">
        <v>12</v>
      </c>
      <c r="K2899" s="435">
        <v>0</v>
      </c>
      <c r="L2899" s="472">
        <v>40547</v>
      </c>
      <c r="N2899" s="474">
        <v>11</v>
      </c>
      <c r="O2899" s="435">
        <v>12</v>
      </c>
      <c r="P2899" s="435">
        <v>12</v>
      </c>
      <c r="Q2899" s="435">
        <v>0</v>
      </c>
      <c r="R2899" s="435">
        <v>12</v>
      </c>
      <c r="S2899" s="435">
        <v>0</v>
      </c>
      <c r="T2899" s="435">
        <v>0</v>
      </c>
      <c r="U2899" s="472">
        <v>40546</v>
      </c>
      <c r="V2899" s="480">
        <f>+B2899</f>
        <v>11</v>
      </c>
      <c r="W2899" s="435">
        <v>12</v>
      </c>
      <c r="X2899" s="437" t="str">
        <f t="shared" si="335"/>
        <v>OK</v>
      </c>
      <c r="Y2899" s="437">
        <f t="shared" si="333"/>
        <v>0</v>
      </c>
      <c r="Z2899" s="435" t="s">
        <v>76</v>
      </c>
      <c r="AA2899" s="481">
        <v>40549</v>
      </c>
      <c r="AC2899" s="148">
        <f t="shared" si="334"/>
        <v>6</v>
      </c>
      <c r="AD2899" s="438" t="str">
        <f t="shared" si="336"/>
        <v>OK</v>
      </c>
      <c r="AJ2899" s="468"/>
    </row>
    <row r="2900" spans="1:36" s="544" customFormat="1" ht="13.5" thickBot="1" x14ac:dyDescent="0.25">
      <c r="A2900" s="540" t="s">
        <v>115</v>
      </c>
      <c r="B2900" s="541">
        <v>12</v>
      </c>
      <c r="C2900" s="542">
        <v>6</v>
      </c>
      <c r="D2900" s="541" t="s">
        <v>77</v>
      </c>
      <c r="E2900" s="543">
        <v>40543</v>
      </c>
      <c r="G2900" s="545">
        <v>12</v>
      </c>
      <c r="H2900" s="541">
        <v>6</v>
      </c>
      <c r="I2900" s="541">
        <v>6</v>
      </c>
      <c r="J2900" s="541">
        <v>6</v>
      </c>
      <c r="K2900" s="541">
        <v>0</v>
      </c>
      <c r="L2900" s="543">
        <v>40547</v>
      </c>
      <c r="N2900" s="545">
        <v>12</v>
      </c>
      <c r="O2900" s="541">
        <v>6</v>
      </c>
      <c r="P2900" s="541">
        <v>6</v>
      </c>
      <c r="Q2900" s="541">
        <v>0</v>
      </c>
      <c r="R2900" s="541">
        <v>6</v>
      </c>
      <c r="S2900" s="541">
        <v>0</v>
      </c>
      <c r="T2900" s="541">
        <v>0</v>
      </c>
      <c r="U2900" s="543">
        <v>40546</v>
      </c>
      <c r="V2900" s="545">
        <f>+B2900</f>
        <v>12</v>
      </c>
      <c r="W2900" s="541">
        <v>6</v>
      </c>
      <c r="X2900" s="547" t="str">
        <f t="shared" si="335"/>
        <v>OK</v>
      </c>
      <c r="Y2900" s="547">
        <f t="shared" si="333"/>
        <v>0</v>
      </c>
      <c r="Z2900" s="541" t="s">
        <v>77</v>
      </c>
      <c r="AA2900" s="548">
        <v>40549</v>
      </c>
      <c r="AB2900" s="549"/>
      <c r="AC2900" s="549">
        <f t="shared" si="334"/>
        <v>6</v>
      </c>
      <c r="AD2900" s="541" t="str">
        <f t="shared" si="336"/>
        <v>OK</v>
      </c>
      <c r="AE2900" s="541"/>
      <c r="AF2900" s="541"/>
      <c r="AG2900" s="541"/>
      <c r="AH2900" s="550"/>
      <c r="AJ2900" s="468"/>
    </row>
    <row r="2901" spans="1:36" x14ac:dyDescent="0.2">
      <c r="A2901" s="511" t="s">
        <v>115</v>
      </c>
      <c r="B2901" s="435">
        <v>1</v>
      </c>
      <c r="C2901" s="436">
        <v>9</v>
      </c>
      <c r="D2901" s="435" t="s">
        <v>67</v>
      </c>
      <c r="E2901" s="472">
        <v>40547</v>
      </c>
      <c r="G2901" s="474">
        <v>1</v>
      </c>
      <c r="H2901" s="435">
        <v>9</v>
      </c>
      <c r="I2901" s="435">
        <v>9</v>
      </c>
      <c r="J2901" s="435">
        <v>9</v>
      </c>
      <c r="K2901" s="435">
        <v>0</v>
      </c>
      <c r="L2901" s="472">
        <v>40550</v>
      </c>
      <c r="N2901" s="474">
        <v>1</v>
      </c>
      <c r="O2901" s="435">
        <v>9</v>
      </c>
      <c r="P2901" s="435">
        <v>9</v>
      </c>
      <c r="Q2901" s="435">
        <v>0</v>
      </c>
      <c r="R2901" s="435">
        <v>9</v>
      </c>
      <c r="S2901" s="435">
        <v>0</v>
      </c>
      <c r="T2901" s="435">
        <v>0</v>
      </c>
      <c r="U2901" s="472">
        <v>40548</v>
      </c>
      <c r="V2901" s="480">
        <v>1</v>
      </c>
      <c r="W2901" s="435">
        <v>9</v>
      </c>
      <c r="X2901" s="437" t="str">
        <f t="shared" si="335"/>
        <v>OK</v>
      </c>
      <c r="Y2901" s="437">
        <f t="shared" si="333"/>
        <v>0</v>
      </c>
      <c r="Z2901" s="435" t="s">
        <v>67</v>
      </c>
      <c r="AA2901" s="481">
        <v>40553</v>
      </c>
      <c r="AB2901" s="412">
        <f>+SUM(W2901:W2926)</f>
        <v>23921</v>
      </c>
      <c r="AC2901" s="148">
        <f t="shared" si="334"/>
        <v>6</v>
      </c>
      <c r="AD2901" s="438" t="str">
        <f>IF(AA2901&gt;0,"OK","Pendente")</f>
        <v>OK</v>
      </c>
    </row>
    <row r="2902" spans="1:36" x14ac:dyDescent="0.2">
      <c r="A2902" s="511" t="s">
        <v>115</v>
      </c>
      <c r="B2902" s="435">
        <v>2</v>
      </c>
      <c r="C2902" s="436">
        <v>1</v>
      </c>
      <c r="D2902" s="435" t="s">
        <v>68</v>
      </c>
      <c r="E2902" s="472">
        <v>40547</v>
      </c>
      <c r="G2902" s="474">
        <v>2</v>
      </c>
      <c r="H2902" s="435">
        <v>1</v>
      </c>
      <c r="I2902" s="435">
        <v>1</v>
      </c>
      <c r="J2902" s="435">
        <v>1</v>
      </c>
      <c r="K2902" s="435">
        <v>0</v>
      </c>
      <c r="L2902" s="472">
        <v>40550</v>
      </c>
      <c r="N2902" s="474">
        <v>2</v>
      </c>
      <c r="O2902" s="435">
        <v>1</v>
      </c>
      <c r="P2902" s="435">
        <v>1</v>
      </c>
      <c r="Q2902" s="435">
        <v>0</v>
      </c>
      <c r="R2902" s="435">
        <v>1</v>
      </c>
      <c r="S2902" s="435">
        <v>0</v>
      </c>
      <c r="T2902" s="435">
        <v>0</v>
      </c>
      <c r="U2902" s="472">
        <v>40548</v>
      </c>
      <c r="V2902" s="480">
        <v>2</v>
      </c>
      <c r="W2902" s="435">
        <v>1</v>
      </c>
      <c r="X2902" s="437" t="str">
        <f t="shared" si="335"/>
        <v>OK</v>
      </c>
      <c r="Y2902" s="437">
        <f t="shared" si="333"/>
        <v>0</v>
      </c>
      <c r="Z2902" s="435" t="s">
        <v>68</v>
      </c>
      <c r="AA2902" s="481">
        <v>40553</v>
      </c>
      <c r="AC2902" s="148">
        <f t="shared" si="334"/>
        <v>6</v>
      </c>
      <c r="AD2902" s="438" t="str">
        <f>IF(AA2902&gt;0,"OK","Pendente")</f>
        <v>OK</v>
      </c>
    </row>
    <row r="2903" spans="1:36" x14ac:dyDescent="0.2">
      <c r="A2903" s="511" t="s">
        <v>115</v>
      </c>
      <c r="B2903" s="435">
        <v>3</v>
      </c>
      <c r="C2903" s="436">
        <v>9</v>
      </c>
      <c r="D2903" s="435" t="s">
        <v>72</v>
      </c>
      <c r="E2903" s="472">
        <v>40547</v>
      </c>
      <c r="G2903" s="474">
        <v>3</v>
      </c>
      <c r="H2903" s="435">
        <v>9</v>
      </c>
      <c r="I2903" s="435">
        <v>9</v>
      </c>
      <c r="J2903" s="435">
        <v>9</v>
      </c>
      <c r="K2903" s="435">
        <v>0</v>
      </c>
      <c r="L2903" s="472">
        <v>40550</v>
      </c>
      <c r="N2903" s="474">
        <v>3</v>
      </c>
      <c r="O2903" s="435">
        <v>9</v>
      </c>
      <c r="P2903" s="435">
        <v>9</v>
      </c>
      <c r="Q2903" s="435">
        <v>0</v>
      </c>
      <c r="R2903" s="435">
        <v>9</v>
      </c>
      <c r="S2903" s="435">
        <v>0</v>
      </c>
      <c r="T2903" s="435">
        <v>0</v>
      </c>
      <c r="U2903" s="472">
        <v>40548</v>
      </c>
      <c r="V2903" s="480">
        <v>3</v>
      </c>
      <c r="W2903" s="435">
        <v>9</v>
      </c>
      <c r="X2903" s="437" t="str">
        <f t="shared" si="335"/>
        <v>OK</v>
      </c>
      <c r="Y2903" s="437">
        <f t="shared" si="333"/>
        <v>0</v>
      </c>
      <c r="Z2903" s="435" t="s">
        <v>72</v>
      </c>
      <c r="AA2903" s="481">
        <v>40555</v>
      </c>
      <c r="AC2903" s="148">
        <f t="shared" si="334"/>
        <v>8</v>
      </c>
      <c r="AD2903" s="438" t="str">
        <f t="shared" si="336"/>
        <v>OK</v>
      </c>
    </row>
    <row r="2904" spans="1:36" x14ac:dyDescent="0.2">
      <c r="A2904" s="511" t="s">
        <v>115</v>
      </c>
      <c r="B2904" s="435">
        <v>4</v>
      </c>
      <c r="C2904" s="436">
        <v>22</v>
      </c>
      <c r="D2904" s="435" t="s">
        <v>73</v>
      </c>
      <c r="E2904" s="472">
        <v>40547</v>
      </c>
      <c r="G2904" s="474">
        <v>4</v>
      </c>
      <c r="H2904" s="435">
        <v>22</v>
      </c>
      <c r="I2904" s="435">
        <v>22</v>
      </c>
      <c r="J2904" s="435">
        <v>22</v>
      </c>
      <c r="K2904" s="435">
        <v>0</v>
      </c>
      <c r="L2904" s="472">
        <v>40550</v>
      </c>
      <c r="N2904" s="474">
        <v>4</v>
      </c>
      <c r="O2904" s="435">
        <v>22</v>
      </c>
      <c r="P2904" s="435">
        <v>22</v>
      </c>
      <c r="Q2904" s="435">
        <v>0</v>
      </c>
      <c r="R2904" s="435">
        <v>22</v>
      </c>
      <c r="S2904" s="435">
        <v>0</v>
      </c>
      <c r="T2904" s="435">
        <v>0</v>
      </c>
      <c r="U2904" s="472">
        <v>40548</v>
      </c>
      <c r="V2904" s="480">
        <v>4</v>
      </c>
      <c r="W2904" s="435">
        <v>22</v>
      </c>
      <c r="X2904" s="437" t="str">
        <f t="shared" si="335"/>
        <v>OK</v>
      </c>
      <c r="Y2904" s="437">
        <f t="shared" si="333"/>
        <v>0</v>
      </c>
      <c r="Z2904" s="435" t="s">
        <v>73</v>
      </c>
      <c r="AA2904" s="481">
        <v>40563</v>
      </c>
      <c r="AC2904" s="148">
        <f t="shared" si="334"/>
        <v>16</v>
      </c>
      <c r="AD2904" s="438" t="str">
        <f t="shared" si="336"/>
        <v>OK</v>
      </c>
    </row>
    <row r="2905" spans="1:36" x14ac:dyDescent="0.2">
      <c r="A2905" s="511" t="s">
        <v>115</v>
      </c>
      <c r="B2905" s="435">
        <v>5</v>
      </c>
      <c r="C2905" s="436">
        <v>3</v>
      </c>
      <c r="D2905" s="435" t="s">
        <v>79</v>
      </c>
      <c r="E2905" s="472">
        <v>40547</v>
      </c>
      <c r="G2905" s="474">
        <v>5</v>
      </c>
      <c r="H2905" s="435">
        <v>3</v>
      </c>
      <c r="I2905" s="435">
        <v>3</v>
      </c>
      <c r="J2905" s="435">
        <v>3</v>
      </c>
      <c r="K2905" s="435">
        <v>0</v>
      </c>
      <c r="L2905" s="472">
        <v>40550</v>
      </c>
      <c r="N2905" s="474">
        <v>5</v>
      </c>
      <c r="O2905" s="435">
        <v>3</v>
      </c>
      <c r="P2905" s="435">
        <v>3</v>
      </c>
      <c r="Q2905" s="435">
        <v>0</v>
      </c>
      <c r="R2905" s="435">
        <v>3</v>
      </c>
      <c r="S2905" s="435">
        <v>0</v>
      </c>
      <c r="T2905" s="435">
        <v>0</v>
      </c>
      <c r="U2905" s="472">
        <v>40548</v>
      </c>
      <c r="V2905" s="480">
        <v>5</v>
      </c>
      <c r="W2905" s="435">
        <v>3</v>
      </c>
      <c r="X2905" s="437" t="str">
        <f t="shared" si="335"/>
        <v>OK</v>
      </c>
      <c r="Y2905" s="437">
        <f t="shared" si="333"/>
        <v>0</v>
      </c>
      <c r="Z2905" s="435" t="s">
        <v>79</v>
      </c>
      <c r="AA2905" s="481">
        <v>40550</v>
      </c>
      <c r="AC2905" s="148">
        <f t="shared" si="334"/>
        <v>3</v>
      </c>
      <c r="AD2905" s="438" t="str">
        <f t="shared" si="336"/>
        <v>OK</v>
      </c>
    </row>
    <row r="2906" spans="1:36" x14ac:dyDescent="0.2">
      <c r="A2906" s="511" t="s">
        <v>115</v>
      </c>
      <c r="B2906" s="435">
        <v>6</v>
      </c>
      <c r="C2906" s="436">
        <v>10</v>
      </c>
      <c r="D2906" s="435" t="s">
        <v>74</v>
      </c>
      <c r="E2906" s="472">
        <v>40547</v>
      </c>
      <c r="G2906" s="474">
        <v>6</v>
      </c>
      <c r="H2906" s="435">
        <v>10</v>
      </c>
      <c r="I2906" s="435">
        <v>10</v>
      </c>
      <c r="J2906" s="435">
        <v>10</v>
      </c>
      <c r="K2906" s="435">
        <v>0</v>
      </c>
      <c r="L2906" s="472">
        <v>40550</v>
      </c>
      <c r="N2906" s="474">
        <v>6</v>
      </c>
      <c r="O2906" s="435">
        <v>10</v>
      </c>
      <c r="P2906" s="435">
        <v>10</v>
      </c>
      <c r="Q2906" s="435">
        <v>0</v>
      </c>
      <c r="R2906" s="435">
        <v>10</v>
      </c>
      <c r="S2906" s="435">
        <v>0</v>
      </c>
      <c r="T2906" s="435">
        <v>0</v>
      </c>
      <c r="U2906" s="472">
        <v>40548</v>
      </c>
      <c r="V2906" s="480">
        <v>6</v>
      </c>
      <c r="W2906" s="435">
        <v>10</v>
      </c>
      <c r="X2906" s="437" t="str">
        <f t="shared" si="335"/>
        <v>OK</v>
      </c>
      <c r="Y2906" s="437">
        <f t="shared" ref="Y2906:Y2955" si="337">IF(W2906="","",+C2906-W2906)</f>
        <v>0</v>
      </c>
      <c r="Z2906" s="435" t="s">
        <v>74</v>
      </c>
      <c r="AA2906" s="481">
        <v>40576</v>
      </c>
      <c r="AC2906" s="148">
        <f t="shared" si="334"/>
        <v>28</v>
      </c>
      <c r="AD2906" s="438" t="str">
        <f t="shared" si="336"/>
        <v>OK</v>
      </c>
    </row>
    <row r="2907" spans="1:36" ht="13.5" thickBot="1" x14ac:dyDescent="0.25">
      <c r="A2907" s="514" t="s">
        <v>159</v>
      </c>
      <c r="B2907" s="445">
        <v>7</v>
      </c>
      <c r="C2907" s="446">
        <v>1995</v>
      </c>
      <c r="D2907" s="445" t="s">
        <v>157</v>
      </c>
      <c r="E2907" s="472">
        <v>40547</v>
      </c>
      <c r="G2907" s="449">
        <v>7</v>
      </c>
      <c r="H2907" s="445">
        <v>1995</v>
      </c>
      <c r="I2907" s="445">
        <v>1995</v>
      </c>
      <c r="J2907" s="445">
        <v>1995</v>
      </c>
      <c r="K2907" s="445">
        <v>0</v>
      </c>
      <c r="L2907" s="472">
        <v>40550</v>
      </c>
      <c r="N2907" s="449">
        <v>7</v>
      </c>
      <c r="O2907" s="445">
        <v>1995</v>
      </c>
      <c r="P2907" s="445">
        <v>1995</v>
      </c>
      <c r="Q2907" s="445">
        <v>0</v>
      </c>
      <c r="R2907" s="445">
        <v>1995</v>
      </c>
      <c r="S2907" s="445">
        <v>0</v>
      </c>
      <c r="T2907" s="445">
        <v>0</v>
      </c>
      <c r="U2907" s="472">
        <v>40548</v>
      </c>
      <c r="V2907" s="486">
        <v>7</v>
      </c>
      <c r="W2907" s="445">
        <v>1995</v>
      </c>
      <c r="X2907" s="437" t="str">
        <f t="shared" si="335"/>
        <v>OK</v>
      </c>
      <c r="Y2907" s="437">
        <f t="shared" si="337"/>
        <v>0</v>
      </c>
      <c r="Z2907" s="528" t="s">
        <v>157</v>
      </c>
      <c r="AA2907" s="481">
        <v>40556</v>
      </c>
      <c r="AC2907" s="148">
        <f t="shared" si="334"/>
        <v>9</v>
      </c>
      <c r="AD2907" s="438" t="str">
        <f t="shared" si="336"/>
        <v>OK</v>
      </c>
      <c r="AJ2907" s="544"/>
    </row>
    <row r="2908" spans="1:36" x14ac:dyDescent="0.2">
      <c r="A2908" s="514" t="s">
        <v>159</v>
      </c>
      <c r="B2908" s="445">
        <v>8</v>
      </c>
      <c r="C2908" s="446">
        <v>1995</v>
      </c>
      <c r="D2908" s="445" t="s">
        <v>157</v>
      </c>
      <c r="E2908" s="472">
        <v>40547</v>
      </c>
      <c r="G2908" s="449">
        <v>8</v>
      </c>
      <c r="H2908" s="445">
        <v>1995</v>
      </c>
      <c r="I2908" s="445">
        <v>1995</v>
      </c>
      <c r="J2908" s="445">
        <v>1995</v>
      </c>
      <c r="K2908" s="445">
        <v>0</v>
      </c>
      <c r="L2908" s="472">
        <v>40550</v>
      </c>
      <c r="N2908" s="449">
        <v>8</v>
      </c>
      <c r="O2908" s="445">
        <v>1995</v>
      </c>
      <c r="P2908" s="445">
        <v>1995</v>
      </c>
      <c r="Q2908" s="445">
        <v>0</v>
      </c>
      <c r="R2908" s="445">
        <v>1995</v>
      </c>
      <c r="S2908" s="445">
        <v>0</v>
      </c>
      <c r="T2908" s="445">
        <v>0</v>
      </c>
      <c r="U2908" s="472">
        <v>40548</v>
      </c>
      <c r="V2908" s="486">
        <v>8</v>
      </c>
      <c r="W2908" s="445">
        <v>1995</v>
      </c>
      <c r="X2908" s="437" t="str">
        <f t="shared" si="335"/>
        <v>OK</v>
      </c>
      <c r="Y2908" s="437">
        <f t="shared" si="337"/>
        <v>0</v>
      </c>
      <c r="Z2908" s="445" t="s">
        <v>157</v>
      </c>
      <c r="AA2908" s="481">
        <v>40557</v>
      </c>
      <c r="AC2908" s="148">
        <f t="shared" si="334"/>
        <v>10</v>
      </c>
      <c r="AD2908" s="438" t="str">
        <f t="shared" si="336"/>
        <v>OK</v>
      </c>
    </row>
    <row r="2909" spans="1:36" x14ac:dyDescent="0.2">
      <c r="A2909" s="514" t="s">
        <v>159</v>
      </c>
      <c r="B2909" s="445">
        <v>9</v>
      </c>
      <c r="C2909" s="446">
        <v>191</v>
      </c>
      <c r="D2909" s="445" t="s">
        <v>157</v>
      </c>
      <c r="E2909" s="472">
        <v>40547</v>
      </c>
      <c r="G2909" s="449">
        <v>9</v>
      </c>
      <c r="H2909" s="445">
        <v>191</v>
      </c>
      <c r="I2909" s="445">
        <v>191</v>
      </c>
      <c r="J2909" s="445">
        <v>191</v>
      </c>
      <c r="K2909" s="445">
        <v>0</v>
      </c>
      <c r="L2909" s="472">
        <v>40550</v>
      </c>
      <c r="N2909" s="449">
        <v>9</v>
      </c>
      <c r="O2909" s="445">
        <v>191</v>
      </c>
      <c r="P2909" s="445">
        <v>191</v>
      </c>
      <c r="Q2909" s="445">
        <v>0</v>
      </c>
      <c r="R2909" s="445">
        <v>191</v>
      </c>
      <c r="S2909" s="445">
        <v>0</v>
      </c>
      <c r="T2909" s="445">
        <v>0</v>
      </c>
      <c r="U2909" s="472">
        <v>40548</v>
      </c>
      <c r="V2909" s="486">
        <v>9</v>
      </c>
      <c r="W2909" s="445">
        <v>191</v>
      </c>
      <c r="X2909" s="437" t="str">
        <f t="shared" si="335"/>
        <v>OK</v>
      </c>
      <c r="Y2909" s="437">
        <f t="shared" si="337"/>
        <v>0</v>
      </c>
      <c r="Z2909" s="445" t="s">
        <v>157</v>
      </c>
      <c r="AA2909" s="481">
        <v>40557</v>
      </c>
      <c r="AC2909" s="148">
        <f t="shared" si="334"/>
        <v>10</v>
      </c>
      <c r="AD2909" s="438" t="str">
        <f t="shared" si="336"/>
        <v>OK</v>
      </c>
    </row>
    <row r="2910" spans="1:36" x14ac:dyDescent="0.2">
      <c r="A2910" s="511" t="s">
        <v>116</v>
      </c>
      <c r="B2910" s="438">
        <v>10</v>
      </c>
      <c r="C2910" s="447">
        <v>1995</v>
      </c>
      <c r="D2910" s="435" t="s">
        <v>67</v>
      </c>
      <c r="E2910" s="472">
        <v>40547</v>
      </c>
      <c r="G2910" s="476">
        <v>10</v>
      </c>
      <c r="H2910" s="435">
        <v>1995</v>
      </c>
      <c r="I2910" s="435">
        <v>1995</v>
      </c>
      <c r="J2910" s="435">
        <v>1995</v>
      </c>
      <c r="K2910" s="435">
        <v>0</v>
      </c>
      <c r="L2910" s="472">
        <v>40550</v>
      </c>
      <c r="N2910" s="476">
        <v>10</v>
      </c>
      <c r="O2910" s="435">
        <v>1995</v>
      </c>
      <c r="P2910" s="435">
        <v>1995</v>
      </c>
      <c r="Q2910" s="435">
        <v>0</v>
      </c>
      <c r="R2910" s="435">
        <v>1995</v>
      </c>
      <c r="S2910" s="435">
        <v>0</v>
      </c>
      <c r="T2910" s="435">
        <v>0</v>
      </c>
      <c r="U2910" s="472">
        <v>40548</v>
      </c>
      <c r="V2910" s="480">
        <v>10</v>
      </c>
      <c r="W2910" s="435">
        <v>1995</v>
      </c>
      <c r="X2910" s="437" t="str">
        <f t="shared" si="335"/>
        <v>OK</v>
      </c>
      <c r="Y2910" s="437">
        <f t="shared" si="337"/>
        <v>0</v>
      </c>
      <c r="Z2910" s="435" t="s">
        <v>67</v>
      </c>
      <c r="AA2910" s="481">
        <v>40560</v>
      </c>
      <c r="AC2910" s="148">
        <f t="shared" si="334"/>
        <v>13</v>
      </c>
      <c r="AD2910" s="438" t="str">
        <f t="shared" si="336"/>
        <v>OK</v>
      </c>
    </row>
    <row r="2911" spans="1:36" x14ac:dyDescent="0.2">
      <c r="A2911" s="511" t="s">
        <v>116</v>
      </c>
      <c r="B2911" s="435">
        <v>11</v>
      </c>
      <c r="C2911" s="436">
        <v>1995</v>
      </c>
      <c r="D2911" s="435" t="s">
        <v>67</v>
      </c>
      <c r="E2911" s="472">
        <v>40547</v>
      </c>
      <c r="G2911" s="474">
        <v>11</v>
      </c>
      <c r="H2911" s="435">
        <v>1995</v>
      </c>
      <c r="I2911" s="435">
        <v>1995</v>
      </c>
      <c r="J2911" s="494">
        <v>1994</v>
      </c>
      <c r="K2911" s="448">
        <v>1</v>
      </c>
      <c r="L2911" s="472">
        <v>40550</v>
      </c>
      <c r="N2911" s="474">
        <v>11</v>
      </c>
      <c r="O2911" s="435">
        <v>1995</v>
      </c>
      <c r="P2911" s="435">
        <v>1995</v>
      </c>
      <c r="Q2911" s="435">
        <v>0</v>
      </c>
      <c r="R2911" s="435">
        <v>1995</v>
      </c>
      <c r="S2911" s="435">
        <v>0</v>
      </c>
      <c r="T2911" s="435">
        <v>0</v>
      </c>
      <c r="U2911" s="472">
        <v>40548</v>
      </c>
      <c r="V2911" s="480">
        <v>11</v>
      </c>
      <c r="W2911" s="493">
        <v>1994</v>
      </c>
      <c r="X2911" s="437" t="str">
        <f t="shared" si="335"/>
        <v>ERRO</v>
      </c>
      <c r="Y2911" s="437">
        <f t="shared" si="337"/>
        <v>1</v>
      </c>
      <c r="Z2911" s="435" t="s">
        <v>67</v>
      </c>
      <c r="AA2911" s="481">
        <v>40562</v>
      </c>
      <c r="AC2911" s="148">
        <f t="shared" ref="AC2911:AC2976" si="338">DAYS360(E2911,AA2911)</f>
        <v>15</v>
      </c>
      <c r="AD2911" s="438" t="str">
        <f t="shared" si="336"/>
        <v>OK</v>
      </c>
    </row>
    <row r="2912" spans="1:36" x14ac:dyDescent="0.2">
      <c r="A2912" s="511" t="s">
        <v>116</v>
      </c>
      <c r="B2912" s="435">
        <v>12</v>
      </c>
      <c r="C2912" s="436">
        <v>1995</v>
      </c>
      <c r="D2912" s="435" t="s">
        <v>67</v>
      </c>
      <c r="E2912" s="472">
        <v>40547</v>
      </c>
      <c r="G2912" s="474">
        <v>12</v>
      </c>
      <c r="H2912" s="435">
        <v>1995</v>
      </c>
      <c r="I2912" s="435">
        <v>1995</v>
      </c>
      <c r="J2912" s="448">
        <v>1995</v>
      </c>
      <c r="K2912" s="448">
        <v>0</v>
      </c>
      <c r="L2912" s="472">
        <v>40550</v>
      </c>
      <c r="N2912" s="474">
        <v>12</v>
      </c>
      <c r="O2912" s="435">
        <v>1995</v>
      </c>
      <c r="P2912" s="435">
        <v>1995</v>
      </c>
      <c r="Q2912" s="435">
        <v>0</v>
      </c>
      <c r="R2912" s="435">
        <v>1995</v>
      </c>
      <c r="S2912" s="435">
        <v>0</v>
      </c>
      <c r="T2912" s="435">
        <v>0</v>
      </c>
      <c r="U2912" s="472">
        <v>40548</v>
      </c>
      <c r="V2912" s="480">
        <v>12</v>
      </c>
      <c r="W2912" s="435">
        <v>1995</v>
      </c>
      <c r="X2912" s="437" t="str">
        <f t="shared" si="335"/>
        <v>OK</v>
      </c>
      <c r="Y2912" s="437">
        <f t="shared" si="337"/>
        <v>0</v>
      </c>
      <c r="Z2912" s="435" t="s">
        <v>67</v>
      </c>
      <c r="AA2912" s="481">
        <v>40560</v>
      </c>
      <c r="AC2912" s="148">
        <f t="shared" si="338"/>
        <v>13</v>
      </c>
      <c r="AD2912" s="438" t="str">
        <f t="shared" si="336"/>
        <v>OK</v>
      </c>
    </row>
    <row r="2913" spans="1:36" x14ac:dyDescent="0.2">
      <c r="A2913" s="511" t="s">
        <v>116</v>
      </c>
      <c r="B2913" s="435">
        <v>13</v>
      </c>
      <c r="C2913" s="436">
        <v>1995</v>
      </c>
      <c r="D2913" s="435" t="s">
        <v>67</v>
      </c>
      <c r="E2913" s="472">
        <v>40547</v>
      </c>
      <c r="G2913" s="474">
        <v>13</v>
      </c>
      <c r="H2913" s="435">
        <v>1995</v>
      </c>
      <c r="I2913" s="435">
        <v>1995</v>
      </c>
      <c r="J2913" s="448">
        <v>1995</v>
      </c>
      <c r="K2913" s="448">
        <v>0</v>
      </c>
      <c r="L2913" s="472">
        <v>40550</v>
      </c>
      <c r="N2913" s="474">
        <v>13</v>
      </c>
      <c r="O2913" s="435">
        <v>1995</v>
      </c>
      <c r="P2913" s="435">
        <v>1995</v>
      </c>
      <c r="Q2913" s="435">
        <v>0</v>
      </c>
      <c r="R2913" s="435">
        <v>1995</v>
      </c>
      <c r="S2913" s="435">
        <v>0</v>
      </c>
      <c r="T2913" s="435">
        <v>0</v>
      </c>
      <c r="U2913" s="472">
        <v>40548</v>
      </c>
      <c r="V2913" s="480">
        <v>13</v>
      </c>
      <c r="W2913" s="435">
        <v>1995</v>
      </c>
      <c r="X2913" s="437" t="str">
        <f t="shared" si="335"/>
        <v>OK</v>
      </c>
      <c r="Y2913" s="437">
        <f t="shared" si="337"/>
        <v>0</v>
      </c>
      <c r="Z2913" s="435" t="s">
        <v>67</v>
      </c>
      <c r="AA2913" s="481">
        <v>40561</v>
      </c>
      <c r="AC2913" s="148">
        <f t="shared" si="338"/>
        <v>14</v>
      </c>
      <c r="AD2913" s="438" t="str">
        <f t="shared" si="336"/>
        <v>OK</v>
      </c>
    </row>
    <row r="2914" spans="1:36" x14ac:dyDescent="0.2">
      <c r="A2914" s="511" t="s">
        <v>116</v>
      </c>
      <c r="B2914" s="435">
        <v>14</v>
      </c>
      <c r="C2914" s="436">
        <v>1995</v>
      </c>
      <c r="D2914" s="435" t="s">
        <v>67</v>
      </c>
      <c r="E2914" s="472">
        <v>40547</v>
      </c>
      <c r="G2914" s="474">
        <v>14</v>
      </c>
      <c r="H2914" s="435">
        <v>1995</v>
      </c>
      <c r="I2914" s="435">
        <v>1995</v>
      </c>
      <c r="J2914" s="448">
        <v>1995</v>
      </c>
      <c r="K2914" s="448">
        <v>0</v>
      </c>
      <c r="L2914" s="472">
        <v>40550</v>
      </c>
      <c r="N2914" s="474">
        <v>14</v>
      </c>
      <c r="O2914" s="435">
        <v>1995</v>
      </c>
      <c r="P2914" s="435">
        <v>1995</v>
      </c>
      <c r="Q2914" s="435">
        <v>0</v>
      </c>
      <c r="R2914" s="435">
        <v>1995</v>
      </c>
      <c r="S2914" s="435">
        <v>0</v>
      </c>
      <c r="T2914" s="435">
        <v>0</v>
      </c>
      <c r="U2914" s="472">
        <v>40548</v>
      </c>
      <c r="V2914" s="480">
        <v>14</v>
      </c>
      <c r="W2914" s="435">
        <v>1995</v>
      </c>
      <c r="X2914" s="437" t="str">
        <f t="shared" si="335"/>
        <v>OK</v>
      </c>
      <c r="Y2914" s="437">
        <f t="shared" si="337"/>
        <v>0</v>
      </c>
      <c r="Z2914" s="435" t="s">
        <v>67</v>
      </c>
      <c r="AA2914" s="481">
        <v>40562</v>
      </c>
      <c r="AC2914" s="148">
        <f t="shared" si="338"/>
        <v>15</v>
      </c>
      <c r="AD2914" s="438" t="str">
        <f t="shared" si="336"/>
        <v>OK</v>
      </c>
    </row>
    <row r="2915" spans="1:36" x14ac:dyDescent="0.2">
      <c r="A2915" s="511" t="s">
        <v>116</v>
      </c>
      <c r="B2915" s="435">
        <v>15</v>
      </c>
      <c r="C2915" s="436">
        <v>1995</v>
      </c>
      <c r="D2915" s="435" t="s">
        <v>67</v>
      </c>
      <c r="E2915" s="472">
        <v>40547</v>
      </c>
      <c r="G2915" s="474">
        <v>15</v>
      </c>
      <c r="H2915" s="435">
        <v>1995</v>
      </c>
      <c r="I2915" s="435">
        <v>1995</v>
      </c>
      <c r="J2915" s="448">
        <v>1995</v>
      </c>
      <c r="K2915" s="448">
        <v>0</v>
      </c>
      <c r="L2915" s="472">
        <v>40550</v>
      </c>
      <c r="N2915" s="474">
        <v>15</v>
      </c>
      <c r="O2915" s="435">
        <v>1995</v>
      </c>
      <c r="P2915" s="435">
        <v>1995</v>
      </c>
      <c r="Q2915" s="435">
        <v>0</v>
      </c>
      <c r="R2915" s="435">
        <v>1995</v>
      </c>
      <c r="S2915" s="435">
        <v>0</v>
      </c>
      <c r="T2915" s="435">
        <v>0</v>
      </c>
      <c r="U2915" s="472">
        <v>40548</v>
      </c>
      <c r="V2915" s="480">
        <v>15</v>
      </c>
      <c r="W2915" s="435">
        <v>1995</v>
      </c>
      <c r="X2915" s="437" t="str">
        <f t="shared" si="335"/>
        <v>OK</v>
      </c>
      <c r="Y2915" s="437">
        <f t="shared" si="337"/>
        <v>0</v>
      </c>
      <c r="Z2915" s="435" t="s">
        <v>67</v>
      </c>
      <c r="AA2915" s="481">
        <v>40562</v>
      </c>
      <c r="AC2915" s="148">
        <f t="shared" si="338"/>
        <v>15</v>
      </c>
      <c r="AD2915" s="438" t="str">
        <f t="shared" si="336"/>
        <v>OK</v>
      </c>
    </row>
    <row r="2916" spans="1:36" x14ac:dyDescent="0.2">
      <c r="A2916" s="511" t="s">
        <v>116</v>
      </c>
      <c r="B2916" s="435">
        <v>16</v>
      </c>
      <c r="C2916" s="436">
        <v>1995</v>
      </c>
      <c r="D2916" s="435" t="s">
        <v>67</v>
      </c>
      <c r="E2916" s="472">
        <v>40547</v>
      </c>
      <c r="G2916" s="474">
        <v>16</v>
      </c>
      <c r="H2916" s="435">
        <v>1995</v>
      </c>
      <c r="I2916" s="435">
        <v>1995</v>
      </c>
      <c r="J2916" s="494">
        <v>1922</v>
      </c>
      <c r="K2916" s="448">
        <v>73</v>
      </c>
      <c r="L2916" s="472">
        <v>40550</v>
      </c>
      <c r="N2916" s="474">
        <v>16</v>
      </c>
      <c r="O2916" s="435">
        <v>1995</v>
      </c>
      <c r="P2916" s="435">
        <v>1995</v>
      </c>
      <c r="Q2916" s="435">
        <v>0</v>
      </c>
      <c r="R2916" s="435">
        <v>1995</v>
      </c>
      <c r="S2916" s="435">
        <v>0</v>
      </c>
      <c r="T2916" s="435">
        <v>0</v>
      </c>
      <c r="U2916" s="472">
        <v>40548</v>
      </c>
      <c r="V2916" s="480">
        <v>16</v>
      </c>
      <c r="W2916" s="493">
        <v>1922</v>
      </c>
      <c r="X2916" s="437" t="str">
        <f t="shared" si="335"/>
        <v>ERRO</v>
      </c>
      <c r="Y2916" s="437">
        <f t="shared" si="337"/>
        <v>73</v>
      </c>
      <c r="Z2916" s="435" t="s">
        <v>67</v>
      </c>
      <c r="AA2916" s="481">
        <v>40554</v>
      </c>
      <c r="AC2916" s="148">
        <f t="shared" si="338"/>
        <v>7</v>
      </c>
      <c r="AD2916" s="438" t="str">
        <f t="shared" si="336"/>
        <v>OK</v>
      </c>
    </row>
    <row r="2917" spans="1:36" x14ac:dyDescent="0.2">
      <c r="A2917" s="511" t="s">
        <v>116</v>
      </c>
      <c r="B2917" s="435">
        <v>17</v>
      </c>
      <c r="C2917" s="436">
        <v>1078</v>
      </c>
      <c r="D2917" s="435" t="s">
        <v>67</v>
      </c>
      <c r="E2917" s="472">
        <v>40547</v>
      </c>
      <c r="G2917" s="474">
        <v>17</v>
      </c>
      <c r="H2917" s="435">
        <v>1078</v>
      </c>
      <c r="I2917" s="435">
        <v>1078</v>
      </c>
      <c r="J2917" s="448">
        <v>1078</v>
      </c>
      <c r="K2917" s="448">
        <v>0</v>
      </c>
      <c r="L2917" s="472">
        <v>40550</v>
      </c>
      <c r="N2917" s="474">
        <v>17</v>
      </c>
      <c r="O2917" s="435">
        <v>1078</v>
      </c>
      <c r="P2917" s="435">
        <v>1078</v>
      </c>
      <c r="Q2917" s="435">
        <v>0</v>
      </c>
      <c r="R2917" s="435">
        <v>1078</v>
      </c>
      <c r="S2917" s="435">
        <v>0</v>
      </c>
      <c r="T2917" s="435">
        <v>0</v>
      </c>
      <c r="U2917" s="472">
        <v>40548</v>
      </c>
      <c r="V2917" s="480">
        <v>17</v>
      </c>
      <c r="W2917" s="435">
        <v>1078</v>
      </c>
      <c r="X2917" s="437" t="str">
        <f t="shared" si="335"/>
        <v>OK</v>
      </c>
      <c r="Y2917" s="437">
        <f t="shared" si="337"/>
        <v>0</v>
      </c>
      <c r="Z2917" s="435" t="s">
        <v>67</v>
      </c>
      <c r="AA2917" s="481">
        <v>40562</v>
      </c>
      <c r="AC2917" s="148">
        <f t="shared" si="338"/>
        <v>15</v>
      </c>
      <c r="AD2917" s="438" t="str">
        <f t="shared" si="336"/>
        <v>OK</v>
      </c>
    </row>
    <row r="2918" spans="1:36" x14ac:dyDescent="0.2">
      <c r="A2918" s="511" t="s">
        <v>116</v>
      </c>
      <c r="B2918" s="435">
        <v>18</v>
      </c>
      <c r="C2918" s="436">
        <v>3</v>
      </c>
      <c r="D2918" s="435" t="s">
        <v>71</v>
      </c>
      <c r="E2918" s="472">
        <v>40547</v>
      </c>
      <c r="G2918" s="474">
        <v>18</v>
      </c>
      <c r="H2918" s="435">
        <v>3</v>
      </c>
      <c r="I2918" s="435">
        <v>3</v>
      </c>
      <c r="J2918" s="448">
        <v>3</v>
      </c>
      <c r="K2918" s="448">
        <v>0</v>
      </c>
      <c r="L2918" s="472">
        <v>40550</v>
      </c>
      <c r="N2918" s="474">
        <v>18</v>
      </c>
      <c r="O2918" s="435">
        <v>3</v>
      </c>
      <c r="P2918" s="435">
        <v>3</v>
      </c>
      <c r="Q2918" s="435">
        <v>0</v>
      </c>
      <c r="R2918" s="435">
        <v>3</v>
      </c>
      <c r="S2918" s="435">
        <v>0</v>
      </c>
      <c r="T2918" s="435">
        <v>0</v>
      </c>
      <c r="U2918" s="472">
        <v>40548</v>
      </c>
      <c r="V2918" s="480">
        <v>18</v>
      </c>
      <c r="W2918" s="435">
        <v>3</v>
      </c>
      <c r="X2918" s="437" t="str">
        <f t="shared" si="335"/>
        <v>OK</v>
      </c>
      <c r="Y2918" s="437">
        <f t="shared" si="337"/>
        <v>0</v>
      </c>
      <c r="Z2918" s="435" t="s">
        <v>71</v>
      </c>
      <c r="AA2918" s="481">
        <v>40553</v>
      </c>
      <c r="AC2918" s="148">
        <f t="shared" si="338"/>
        <v>6</v>
      </c>
      <c r="AD2918" s="438" t="str">
        <f t="shared" si="336"/>
        <v>OK</v>
      </c>
    </row>
    <row r="2919" spans="1:36" x14ac:dyDescent="0.2">
      <c r="A2919" s="511" t="s">
        <v>116</v>
      </c>
      <c r="B2919" s="435">
        <v>19</v>
      </c>
      <c r="C2919" s="436">
        <v>250</v>
      </c>
      <c r="D2919" s="435" t="s">
        <v>72</v>
      </c>
      <c r="E2919" s="472">
        <v>40547</v>
      </c>
      <c r="G2919" s="474">
        <v>19</v>
      </c>
      <c r="H2919" s="435">
        <v>250</v>
      </c>
      <c r="I2919" s="435">
        <v>250</v>
      </c>
      <c r="J2919" s="494">
        <v>207</v>
      </c>
      <c r="K2919" s="448">
        <v>43</v>
      </c>
      <c r="L2919" s="472">
        <v>40550</v>
      </c>
      <c r="N2919" s="474">
        <v>19</v>
      </c>
      <c r="O2919" s="435">
        <v>250</v>
      </c>
      <c r="P2919" s="435">
        <v>250</v>
      </c>
      <c r="Q2919" s="435">
        <v>0</v>
      </c>
      <c r="R2919" s="435">
        <v>250</v>
      </c>
      <c r="S2919" s="435">
        <v>0</v>
      </c>
      <c r="T2919" s="435">
        <v>0</v>
      </c>
      <c r="U2919" s="472">
        <v>40548</v>
      </c>
      <c r="V2919" s="480">
        <v>19</v>
      </c>
      <c r="W2919" s="493">
        <v>207</v>
      </c>
      <c r="X2919" s="437" t="str">
        <f>IF(C2919=W2919,"OK",IF(W2919=R2919,"ERRO",IF(W2919="","KO",IF(W2919=J2919,"ERRO"))))</f>
        <v>ERRO</v>
      </c>
      <c r="Y2919" s="437">
        <f t="shared" si="337"/>
        <v>43</v>
      </c>
      <c r="Z2919" s="435" t="s">
        <v>72</v>
      </c>
      <c r="AA2919" s="481">
        <v>40555</v>
      </c>
      <c r="AC2919" s="148">
        <f t="shared" si="338"/>
        <v>8</v>
      </c>
      <c r="AD2919" s="438" t="str">
        <f t="shared" si="336"/>
        <v>OK</v>
      </c>
    </row>
    <row r="2920" spans="1:36" x14ac:dyDescent="0.2">
      <c r="A2920" s="511" t="s">
        <v>116</v>
      </c>
      <c r="B2920" s="435">
        <v>20</v>
      </c>
      <c r="C2920" s="436">
        <v>1995</v>
      </c>
      <c r="D2920" s="435" t="s">
        <v>73</v>
      </c>
      <c r="E2920" s="472">
        <v>40547</v>
      </c>
      <c r="G2920" s="474">
        <v>20</v>
      </c>
      <c r="H2920" s="435">
        <v>1995</v>
      </c>
      <c r="I2920" s="435">
        <v>1995</v>
      </c>
      <c r="J2920" s="494">
        <v>1994</v>
      </c>
      <c r="K2920" s="448">
        <v>1</v>
      </c>
      <c r="L2920" s="472">
        <v>40550</v>
      </c>
      <c r="N2920" s="474">
        <v>20</v>
      </c>
      <c r="O2920" s="435">
        <v>1995</v>
      </c>
      <c r="P2920" s="435">
        <v>1995</v>
      </c>
      <c r="Q2920" s="435">
        <v>0</v>
      </c>
      <c r="R2920" s="435">
        <v>1995</v>
      </c>
      <c r="S2920" s="435">
        <v>0</v>
      </c>
      <c r="T2920" s="435">
        <v>0</v>
      </c>
      <c r="U2920" s="472">
        <v>40548</v>
      </c>
      <c r="V2920" s="480">
        <v>20</v>
      </c>
      <c r="W2920" s="493">
        <v>1994</v>
      </c>
      <c r="X2920" s="437" t="str">
        <f t="shared" ref="X2920:X2944" si="339">IF(C2920=W2920,"OK",IF(W2920=R2920,"ERRO",IF(W2920="","KO",IF(W2920=J2920,"ERRO"))))</f>
        <v>ERRO</v>
      </c>
      <c r="Y2920" s="437">
        <f t="shared" si="337"/>
        <v>1</v>
      </c>
      <c r="Z2920" s="435" t="s">
        <v>73</v>
      </c>
      <c r="AA2920" s="481">
        <v>40563</v>
      </c>
      <c r="AC2920" s="148">
        <f t="shared" si="338"/>
        <v>16</v>
      </c>
      <c r="AD2920" s="438" t="str">
        <f t="shared" si="336"/>
        <v>OK</v>
      </c>
    </row>
    <row r="2921" spans="1:36" x14ac:dyDescent="0.2">
      <c r="A2921" s="511" t="s">
        <v>116</v>
      </c>
      <c r="B2921" s="435">
        <v>21</v>
      </c>
      <c r="C2921" s="436">
        <v>1899</v>
      </c>
      <c r="D2921" s="435" t="s">
        <v>73</v>
      </c>
      <c r="E2921" s="472">
        <v>40547</v>
      </c>
      <c r="G2921" s="474">
        <v>21</v>
      </c>
      <c r="H2921" s="435">
        <v>1899</v>
      </c>
      <c r="I2921" s="435">
        <v>1899</v>
      </c>
      <c r="J2921" s="494">
        <v>1832</v>
      </c>
      <c r="K2921" s="448">
        <v>67</v>
      </c>
      <c r="L2921" s="472">
        <v>40550</v>
      </c>
      <c r="N2921" s="474">
        <v>21</v>
      </c>
      <c r="O2921" s="435">
        <v>1899</v>
      </c>
      <c r="P2921" s="435">
        <v>1899</v>
      </c>
      <c r="Q2921" s="435">
        <v>0</v>
      </c>
      <c r="R2921" s="435">
        <v>1899</v>
      </c>
      <c r="S2921" s="435">
        <v>0</v>
      </c>
      <c r="T2921" s="435">
        <v>0</v>
      </c>
      <c r="U2921" s="472">
        <v>40548</v>
      </c>
      <c r="V2921" s="480">
        <v>21</v>
      </c>
      <c r="W2921" s="493">
        <v>1832</v>
      </c>
      <c r="X2921" s="437" t="str">
        <f t="shared" si="339"/>
        <v>ERRO</v>
      </c>
      <c r="Y2921" s="437">
        <f t="shared" si="337"/>
        <v>67</v>
      </c>
      <c r="Z2921" s="435" t="s">
        <v>73</v>
      </c>
      <c r="AA2921" s="481">
        <v>40563</v>
      </c>
      <c r="AC2921" s="148">
        <f t="shared" si="338"/>
        <v>16</v>
      </c>
      <c r="AD2921" s="438" t="str">
        <f t="shared" si="336"/>
        <v>OK</v>
      </c>
    </row>
    <row r="2922" spans="1:36" x14ac:dyDescent="0.2">
      <c r="A2922" s="511" t="s">
        <v>116</v>
      </c>
      <c r="B2922" s="435">
        <v>22</v>
      </c>
      <c r="C2922" s="436">
        <v>366</v>
      </c>
      <c r="D2922" s="435" t="s">
        <v>79</v>
      </c>
      <c r="E2922" s="472">
        <v>40547</v>
      </c>
      <c r="G2922" s="474">
        <v>22</v>
      </c>
      <c r="H2922" s="435">
        <v>366</v>
      </c>
      <c r="I2922" s="435">
        <v>366</v>
      </c>
      <c r="J2922" s="448">
        <v>339</v>
      </c>
      <c r="K2922" s="448">
        <v>27</v>
      </c>
      <c r="L2922" s="472">
        <v>40550</v>
      </c>
      <c r="N2922" s="474">
        <v>22</v>
      </c>
      <c r="O2922" s="435">
        <v>366</v>
      </c>
      <c r="P2922" s="435">
        <v>366</v>
      </c>
      <c r="Q2922" s="435">
        <v>0</v>
      </c>
      <c r="R2922" s="435">
        <v>366</v>
      </c>
      <c r="S2922" s="435">
        <v>0</v>
      </c>
      <c r="T2922" s="435">
        <v>0</v>
      </c>
      <c r="U2922" s="472">
        <v>40548</v>
      </c>
      <c r="V2922" s="476">
        <v>22</v>
      </c>
      <c r="W2922" s="438">
        <v>339</v>
      </c>
      <c r="X2922" s="437" t="str">
        <f t="shared" si="339"/>
        <v>ERRO</v>
      </c>
      <c r="Y2922" s="437">
        <f t="shared" si="337"/>
        <v>27</v>
      </c>
      <c r="Z2922" s="435" t="s">
        <v>79</v>
      </c>
      <c r="AA2922" s="481">
        <v>40550</v>
      </c>
      <c r="AC2922" s="148">
        <f t="shared" si="338"/>
        <v>3</v>
      </c>
      <c r="AD2922" s="438" t="str">
        <f t="shared" si="336"/>
        <v>OK</v>
      </c>
    </row>
    <row r="2923" spans="1:36" x14ac:dyDescent="0.2">
      <c r="A2923" s="511" t="s">
        <v>116</v>
      </c>
      <c r="B2923" s="435">
        <v>23</v>
      </c>
      <c r="C2923" s="436">
        <v>287</v>
      </c>
      <c r="D2923" s="435" t="s">
        <v>74</v>
      </c>
      <c r="E2923" s="472">
        <v>40547</v>
      </c>
      <c r="G2923" s="474">
        <v>23</v>
      </c>
      <c r="H2923" s="435">
        <v>287</v>
      </c>
      <c r="I2923" s="435">
        <v>287</v>
      </c>
      <c r="J2923" s="448">
        <v>246</v>
      </c>
      <c r="K2923" s="448">
        <v>41</v>
      </c>
      <c r="L2923" s="472">
        <v>40550</v>
      </c>
      <c r="N2923" s="474">
        <v>23</v>
      </c>
      <c r="O2923" s="435">
        <v>287</v>
      </c>
      <c r="P2923" s="435">
        <v>287</v>
      </c>
      <c r="Q2923" s="435">
        <v>0</v>
      </c>
      <c r="R2923" s="435">
        <v>287</v>
      </c>
      <c r="S2923" s="435">
        <v>0</v>
      </c>
      <c r="T2923" s="435">
        <v>0</v>
      </c>
      <c r="U2923" s="472">
        <v>40548</v>
      </c>
      <c r="V2923" s="485">
        <v>23</v>
      </c>
      <c r="W2923" s="438">
        <v>246</v>
      </c>
      <c r="X2923" s="437" t="str">
        <f t="shared" si="339"/>
        <v>ERRO</v>
      </c>
      <c r="Y2923" s="437">
        <f t="shared" si="337"/>
        <v>41</v>
      </c>
      <c r="Z2923" s="435" t="s">
        <v>74</v>
      </c>
      <c r="AA2923" s="481">
        <v>40576</v>
      </c>
      <c r="AC2923" s="148">
        <f t="shared" si="338"/>
        <v>28</v>
      </c>
      <c r="AD2923" s="438" t="str">
        <f t="shared" si="336"/>
        <v>OK</v>
      </c>
    </row>
    <row r="2924" spans="1:36" x14ac:dyDescent="0.2">
      <c r="A2924" s="511" t="s">
        <v>116</v>
      </c>
      <c r="B2924" s="435">
        <v>24</v>
      </c>
      <c r="C2924" s="436">
        <v>32</v>
      </c>
      <c r="D2924" s="435" t="s">
        <v>75</v>
      </c>
      <c r="E2924" s="472">
        <v>40547</v>
      </c>
      <c r="G2924" s="474">
        <v>24</v>
      </c>
      <c r="H2924" s="435">
        <v>32</v>
      </c>
      <c r="I2924" s="435">
        <v>32</v>
      </c>
      <c r="J2924" s="448">
        <v>30</v>
      </c>
      <c r="K2924" s="448">
        <v>2</v>
      </c>
      <c r="L2924" s="472">
        <v>40550</v>
      </c>
      <c r="N2924" s="474">
        <v>24</v>
      </c>
      <c r="O2924" s="435">
        <v>32</v>
      </c>
      <c r="P2924" s="435">
        <v>32</v>
      </c>
      <c r="Q2924" s="435">
        <v>0</v>
      </c>
      <c r="R2924" s="435">
        <v>32</v>
      </c>
      <c r="S2924" s="435">
        <v>0</v>
      </c>
      <c r="T2924" s="435">
        <v>0</v>
      </c>
      <c r="U2924" s="472">
        <v>40548</v>
      </c>
      <c r="V2924" s="485">
        <v>24</v>
      </c>
      <c r="W2924" s="438">
        <v>30</v>
      </c>
      <c r="X2924" s="437" t="str">
        <f t="shared" si="339"/>
        <v>ERRO</v>
      </c>
      <c r="Y2924" s="437">
        <f t="shared" si="337"/>
        <v>2</v>
      </c>
      <c r="Z2924" s="435" t="s">
        <v>75</v>
      </c>
      <c r="AA2924" s="481">
        <v>40553</v>
      </c>
      <c r="AC2924" s="148">
        <f t="shared" si="338"/>
        <v>6</v>
      </c>
      <c r="AD2924" s="438" t="str">
        <f t="shared" si="336"/>
        <v>OK</v>
      </c>
    </row>
    <row r="2925" spans="1:36" x14ac:dyDescent="0.2">
      <c r="A2925" s="511" t="s">
        <v>116</v>
      </c>
      <c r="B2925" s="435">
        <v>25</v>
      </c>
      <c r="C2925" s="436">
        <v>42</v>
      </c>
      <c r="D2925" s="435" t="s">
        <v>76</v>
      </c>
      <c r="E2925" s="472">
        <v>40547</v>
      </c>
      <c r="G2925" s="474">
        <v>25</v>
      </c>
      <c r="H2925" s="435">
        <v>42</v>
      </c>
      <c r="I2925" s="435">
        <v>42</v>
      </c>
      <c r="J2925" s="448">
        <v>39</v>
      </c>
      <c r="K2925" s="448">
        <v>3</v>
      </c>
      <c r="L2925" s="472">
        <v>40550</v>
      </c>
      <c r="N2925" s="474">
        <v>25</v>
      </c>
      <c r="O2925" s="435">
        <v>42</v>
      </c>
      <c r="P2925" s="435">
        <v>42</v>
      </c>
      <c r="Q2925" s="435">
        <v>0</v>
      </c>
      <c r="R2925" s="435">
        <v>42</v>
      </c>
      <c r="S2925" s="435">
        <v>0</v>
      </c>
      <c r="T2925" s="435">
        <v>0</v>
      </c>
      <c r="U2925" s="472">
        <v>40548</v>
      </c>
      <c r="V2925" s="485">
        <v>25</v>
      </c>
      <c r="W2925" s="438">
        <v>39</v>
      </c>
      <c r="X2925" s="437" t="str">
        <f t="shared" si="339"/>
        <v>ERRO</v>
      </c>
      <c r="Y2925" s="437">
        <f t="shared" si="337"/>
        <v>3</v>
      </c>
      <c r="Z2925" s="435" t="s">
        <v>76</v>
      </c>
      <c r="AA2925" s="481">
        <v>40553</v>
      </c>
      <c r="AC2925" s="148">
        <f t="shared" si="338"/>
        <v>6</v>
      </c>
      <c r="AD2925" s="438" t="str">
        <f t="shared" si="336"/>
        <v>OK</v>
      </c>
    </row>
    <row r="2926" spans="1:36" s="544" customFormat="1" ht="13.5" thickBot="1" x14ac:dyDescent="0.25">
      <c r="A2926" s="540" t="s">
        <v>116</v>
      </c>
      <c r="B2926" s="541">
        <v>26</v>
      </c>
      <c r="C2926" s="542">
        <v>30</v>
      </c>
      <c r="D2926" s="541" t="s">
        <v>77</v>
      </c>
      <c r="E2926" s="543">
        <v>40547</v>
      </c>
      <c r="G2926" s="545">
        <v>26</v>
      </c>
      <c r="H2926" s="541">
        <v>30</v>
      </c>
      <c r="I2926" s="541">
        <v>30</v>
      </c>
      <c r="J2926" s="541">
        <v>27</v>
      </c>
      <c r="K2926" s="551">
        <v>3</v>
      </c>
      <c r="L2926" s="543">
        <v>40550</v>
      </c>
      <c r="N2926" s="545">
        <v>26</v>
      </c>
      <c r="O2926" s="541">
        <v>30</v>
      </c>
      <c r="P2926" s="541">
        <v>30</v>
      </c>
      <c r="Q2926" s="541">
        <v>0</v>
      </c>
      <c r="R2926" s="541">
        <v>30</v>
      </c>
      <c r="S2926" s="541">
        <v>0</v>
      </c>
      <c r="T2926" s="541">
        <v>0</v>
      </c>
      <c r="U2926" s="543">
        <v>40548</v>
      </c>
      <c r="V2926" s="546">
        <v>26</v>
      </c>
      <c r="W2926" s="541">
        <v>27</v>
      </c>
      <c r="X2926" s="547" t="str">
        <f t="shared" si="339"/>
        <v>ERRO</v>
      </c>
      <c r="Y2926" s="547">
        <f t="shared" si="337"/>
        <v>3</v>
      </c>
      <c r="Z2926" s="541" t="s">
        <v>77</v>
      </c>
      <c r="AA2926" s="548">
        <v>40553</v>
      </c>
      <c r="AB2926" s="549"/>
      <c r="AC2926" s="549">
        <f t="shared" si="338"/>
        <v>6</v>
      </c>
      <c r="AD2926" s="541" t="str">
        <f t="shared" si="336"/>
        <v>OK</v>
      </c>
      <c r="AE2926" s="541"/>
      <c r="AF2926" s="541"/>
      <c r="AG2926" s="541"/>
      <c r="AH2926" s="550"/>
      <c r="AJ2926" s="28"/>
    </row>
    <row r="2927" spans="1:36" s="501" customFormat="1" x14ac:dyDescent="0.2">
      <c r="A2927" s="512" t="s">
        <v>115</v>
      </c>
      <c r="B2927" s="496">
        <v>1</v>
      </c>
      <c r="C2927" s="497">
        <v>18</v>
      </c>
      <c r="D2927" s="496" t="s">
        <v>67</v>
      </c>
      <c r="E2927" s="498">
        <v>40549</v>
      </c>
      <c r="F2927" s="499"/>
      <c r="G2927" s="500">
        <v>1</v>
      </c>
      <c r="H2927" s="496">
        <v>18</v>
      </c>
      <c r="I2927" s="496">
        <v>18</v>
      </c>
      <c r="J2927" s="496">
        <v>18</v>
      </c>
      <c r="K2927" s="496">
        <v>0</v>
      </c>
      <c r="L2927" s="498">
        <v>40554</v>
      </c>
      <c r="N2927" s="500">
        <v>1</v>
      </c>
      <c r="O2927" s="496">
        <v>18</v>
      </c>
      <c r="P2927" s="496">
        <v>18</v>
      </c>
      <c r="Q2927" s="496">
        <v>0</v>
      </c>
      <c r="R2927" s="496">
        <v>18</v>
      </c>
      <c r="S2927" s="496">
        <v>0</v>
      </c>
      <c r="T2927" s="496">
        <v>0</v>
      </c>
      <c r="U2927" s="498">
        <v>40550</v>
      </c>
      <c r="V2927" s="502">
        <v>1</v>
      </c>
      <c r="W2927" s="496">
        <v>18</v>
      </c>
      <c r="X2927" s="503" t="str">
        <f t="shared" si="339"/>
        <v>OK</v>
      </c>
      <c r="Y2927" s="503">
        <f t="shared" si="337"/>
        <v>0</v>
      </c>
      <c r="Z2927" s="496" t="s">
        <v>67</v>
      </c>
      <c r="AA2927" s="504">
        <v>40555</v>
      </c>
      <c r="AB2927" s="505">
        <f>+SUM(W2927:W2935)</f>
        <v>151</v>
      </c>
      <c r="AC2927" s="506">
        <f t="shared" si="338"/>
        <v>6</v>
      </c>
      <c r="AD2927" s="513" t="str">
        <f t="shared" si="336"/>
        <v>OK</v>
      </c>
      <c r="AE2927" s="496"/>
      <c r="AF2927" s="496"/>
      <c r="AG2927" s="496"/>
      <c r="AH2927" s="510"/>
      <c r="AI2927" s="499"/>
      <c r="AJ2927" s="28"/>
    </row>
    <row r="2928" spans="1:36" x14ac:dyDescent="0.2">
      <c r="A2928" s="511" t="s">
        <v>115</v>
      </c>
      <c r="B2928" s="435">
        <v>2</v>
      </c>
      <c r="C2928" s="436">
        <v>3</v>
      </c>
      <c r="D2928" s="435" t="s">
        <v>68</v>
      </c>
      <c r="E2928" s="472">
        <v>40549</v>
      </c>
      <c r="G2928" s="474">
        <v>2</v>
      </c>
      <c r="H2928" s="435">
        <v>3</v>
      </c>
      <c r="I2928" s="435">
        <v>3</v>
      </c>
      <c r="J2928" s="435">
        <v>3</v>
      </c>
      <c r="K2928" s="435">
        <v>0</v>
      </c>
      <c r="L2928" s="472">
        <v>40554</v>
      </c>
      <c r="N2928" s="474">
        <v>2</v>
      </c>
      <c r="O2928" s="435">
        <v>3</v>
      </c>
      <c r="P2928" s="435">
        <v>3</v>
      </c>
      <c r="Q2928" s="435">
        <v>0</v>
      </c>
      <c r="R2928" s="435">
        <v>3</v>
      </c>
      <c r="S2928" s="435">
        <v>0</v>
      </c>
      <c r="T2928" s="435">
        <v>0</v>
      </c>
      <c r="U2928" s="472">
        <v>40550</v>
      </c>
      <c r="V2928" s="480">
        <v>2</v>
      </c>
      <c r="W2928" s="435">
        <v>3</v>
      </c>
      <c r="X2928" s="437" t="str">
        <f t="shared" si="339"/>
        <v>OK</v>
      </c>
      <c r="Y2928" s="437">
        <f t="shared" si="337"/>
        <v>0</v>
      </c>
      <c r="Z2928" s="435" t="s">
        <v>68</v>
      </c>
      <c r="AA2928" s="481">
        <v>40555</v>
      </c>
      <c r="AC2928" s="148">
        <f t="shared" si="338"/>
        <v>6</v>
      </c>
      <c r="AD2928" s="438" t="str">
        <f t="shared" si="336"/>
        <v>OK</v>
      </c>
    </row>
    <row r="2929" spans="1:36" x14ac:dyDescent="0.2">
      <c r="A2929" s="511" t="s">
        <v>115</v>
      </c>
      <c r="B2929" s="435">
        <v>3</v>
      </c>
      <c r="C2929" s="436">
        <v>6</v>
      </c>
      <c r="D2929" s="435" t="s">
        <v>72</v>
      </c>
      <c r="E2929" s="472">
        <v>40549</v>
      </c>
      <c r="G2929" s="474">
        <v>3</v>
      </c>
      <c r="H2929" s="435">
        <v>6</v>
      </c>
      <c r="I2929" s="435">
        <v>6</v>
      </c>
      <c r="J2929" s="435">
        <v>6</v>
      </c>
      <c r="K2929" s="435">
        <v>0</v>
      </c>
      <c r="L2929" s="472">
        <v>40554</v>
      </c>
      <c r="N2929" s="474">
        <v>3</v>
      </c>
      <c r="O2929" s="435">
        <v>6</v>
      </c>
      <c r="P2929" s="435">
        <v>6</v>
      </c>
      <c r="Q2929" s="435">
        <v>0</v>
      </c>
      <c r="R2929" s="435">
        <v>6</v>
      </c>
      <c r="S2929" s="435">
        <v>0</v>
      </c>
      <c r="T2929" s="435">
        <v>0</v>
      </c>
      <c r="U2929" s="472">
        <v>40550</v>
      </c>
      <c r="V2929" s="480">
        <v>3</v>
      </c>
      <c r="W2929" s="435">
        <v>6</v>
      </c>
      <c r="X2929" s="437" t="str">
        <f t="shared" si="339"/>
        <v>OK</v>
      </c>
      <c r="Y2929" s="437">
        <f t="shared" si="337"/>
        <v>0</v>
      </c>
      <c r="Z2929" s="435" t="s">
        <v>72</v>
      </c>
      <c r="AA2929" s="481">
        <v>40555</v>
      </c>
      <c r="AC2929" s="148">
        <f t="shared" si="338"/>
        <v>6</v>
      </c>
      <c r="AD2929" s="435" t="str">
        <f t="shared" si="336"/>
        <v>OK</v>
      </c>
    </row>
    <row r="2930" spans="1:36" x14ac:dyDescent="0.2">
      <c r="A2930" s="511" t="s">
        <v>115</v>
      </c>
      <c r="B2930" s="435">
        <v>4</v>
      </c>
      <c r="C2930" s="436">
        <v>71</v>
      </c>
      <c r="D2930" s="435" t="s">
        <v>73</v>
      </c>
      <c r="E2930" s="472">
        <v>40549</v>
      </c>
      <c r="G2930" s="474">
        <v>4</v>
      </c>
      <c r="H2930" s="435">
        <v>71</v>
      </c>
      <c r="I2930" s="435">
        <v>71</v>
      </c>
      <c r="J2930" s="435">
        <v>71</v>
      </c>
      <c r="K2930" s="435">
        <v>0</v>
      </c>
      <c r="L2930" s="472">
        <v>40554</v>
      </c>
      <c r="N2930" s="474">
        <v>4</v>
      </c>
      <c r="O2930" s="435">
        <v>71</v>
      </c>
      <c r="P2930" s="435">
        <v>71</v>
      </c>
      <c r="Q2930" s="435">
        <v>0</v>
      </c>
      <c r="R2930" s="435">
        <v>71</v>
      </c>
      <c r="S2930" s="435">
        <v>0</v>
      </c>
      <c r="T2930" s="435">
        <v>0</v>
      </c>
      <c r="U2930" s="472">
        <v>40550</v>
      </c>
      <c r="V2930" s="480">
        <v>4</v>
      </c>
      <c r="W2930" s="435">
        <v>71</v>
      </c>
      <c r="X2930" s="437" t="str">
        <f t="shared" si="339"/>
        <v>OK</v>
      </c>
      <c r="Y2930" s="437">
        <f t="shared" si="337"/>
        <v>0</v>
      </c>
      <c r="Z2930" s="435" t="s">
        <v>73</v>
      </c>
      <c r="AA2930" s="481">
        <v>40563</v>
      </c>
      <c r="AC2930" s="148">
        <f t="shared" si="338"/>
        <v>14</v>
      </c>
      <c r="AD2930" s="435" t="str">
        <f t="shared" si="336"/>
        <v>OK</v>
      </c>
    </row>
    <row r="2931" spans="1:36" x14ac:dyDescent="0.2">
      <c r="A2931" s="511" t="s">
        <v>115</v>
      </c>
      <c r="B2931" s="435">
        <v>5</v>
      </c>
      <c r="C2931" s="436">
        <v>36</v>
      </c>
      <c r="D2931" s="435" t="s">
        <v>79</v>
      </c>
      <c r="E2931" s="472">
        <v>40549</v>
      </c>
      <c r="G2931" s="474">
        <v>5</v>
      </c>
      <c r="H2931" s="435">
        <v>36</v>
      </c>
      <c r="I2931" s="435">
        <v>36</v>
      </c>
      <c r="J2931" s="435">
        <v>36</v>
      </c>
      <c r="K2931" s="435">
        <v>0</v>
      </c>
      <c r="L2931" s="472">
        <v>40554</v>
      </c>
      <c r="N2931" s="474">
        <v>5</v>
      </c>
      <c r="O2931" s="435">
        <v>36</v>
      </c>
      <c r="P2931" s="435">
        <v>36</v>
      </c>
      <c r="Q2931" s="435">
        <v>0</v>
      </c>
      <c r="R2931" s="435">
        <v>36</v>
      </c>
      <c r="S2931" s="435">
        <v>0</v>
      </c>
      <c r="T2931" s="435">
        <v>0</v>
      </c>
      <c r="U2931" s="472">
        <v>40550</v>
      </c>
      <c r="V2931" s="480">
        <v>5</v>
      </c>
      <c r="W2931" s="435">
        <v>36</v>
      </c>
      <c r="X2931" s="437" t="str">
        <f t="shared" si="339"/>
        <v>OK</v>
      </c>
      <c r="Y2931" s="437">
        <f t="shared" si="337"/>
        <v>0</v>
      </c>
      <c r="Z2931" s="435" t="s">
        <v>79</v>
      </c>
      <c r="AA2931" s="481">
        <v>40556</v>
      </c>
      <c r="AC2931" s="148">
        <f t="shared" si="338"/>
        <v>7</v>
      </c>
      <c r="AD2931" s="435" t="str">
        <f t="shared" si="336"/>
        <v>OK</v>
      </c>
    </row>
    <row r="2932" spans="1:36" x14ac:dyDescent="0.2">
      <c r="A2932" s="511" t="s">
        <v>115</v>
      </c>
      <c r="B2932" s="435">
        <v>6</v>
      </c>
      <c r="C2932" s="436">
        <v>12</v>
      </c>
      <c r="D2932" s="435" t="s">
        <v>74</v>
      </c>
      <c r="E2932" s="472">
        <v>40549</v>
      </c>
      <c r="G2932" s="474">
        <v>6</v>
      </c>
      <c r="H2932" s="435">
        <v>12</v>
      </c>
      <c r="I2932" s="435">
        <v>12</v>
      </c>
      <c r="J2932" s="435">
        <v>12</v>
      </c>
      <c r="K2932" s="435">
        <v>0</v>
      </c>
      <c r="L2932" s="472">
        <v>40554</v>
      </c>
      <c r="N2932" s="474">
        <v>6</v>
      </c>
      <c r="O2932" s="435">
        <v>12</v>
      </c>
      <c r="P2932" s="435">
        <v>12</v>
      </c>
      <c r="Q2932" s="435">
        <v>0</v>
      </c>
      <c r="R2932" s="435">
        <v>12</v>
      </c>
      <c r="S2932" s="435">
        <v>0</v>
      </c>
      <c r="T2932" s="435">
        <v>0</v>
      </c>
      <c r="U2932" s="472">
        <v>40550</v>
      </c>
      <c r="V2932" s="480">
        <v>6</v>
      </c>
      <c r="W2932" s="435">
        <v>12</v>
      </c>
      <c r="X2932" s="437" t="str">
        <f t="shared" si="339"/>
        <v>OK</v>
      </c>
      <c r="Y2932" s="437">
        <f t="shared" si="337"/>
        <v>0</v>
      </c>
      <c r="Z2932" s="435" t="s">
        <v>74</v>
      </c>
      <c r="AA2932" s="481">
        <v>40576</v>
      </c>
      <c r="AC2932" s="148">
        <f t="shared" si="338"/>
        <v>26</v>
      </c>
      <c r="AD2932" s="435" t="str">
        <f t="shared" si="336"/>
        <v>OK</v>
      </c>
    </row>
    <row r="2933" spans="1:36" ht="13.5" thickBot="1" x14ac:dyDescent="0.25">
      <c r="A2933" s="511" t="s">
        <v>115</v>
      </c>
      <c r="B2933" s="435">
        <v>7</v>
      </c>
      <c r="C2933" s="436">
        <v>1</v>
      </c>
      <c r="D2933" s="435" t="s">
        <v>75</v>
      </c>
      <c r="E2933" s="472">
        <v>40549</v>
      </c>
      <c r="G2933" s="474">
        <v>7</v>
      </c>
      <c r="H2933" s="435">
        <v>1</v>
      </c>
      <c r="I2933" s="435">
        <v>1</v>
      </c>
      <c r="J2933" s="435">
        <v>1</v>
      </c>
      <c r="K2933" s="435">
        <v>0</v>
      </c>
      <c r="L2933" s="472">
        <v>40554</v>
      </c>
      <c r="N2933" s="474">
        <v>7</v>
      </c>
      <c r="O2933" s="435">
        <v>1</v>
      </c>
      <c r="P2933" s="435">
        <v>1</v>
      </c>
      <c r="Q2933" s="435">
        <v>0</v>
      </c>
      <c r="R2933" s="435">
        <v>1</v>
      </c>
      <c r="S2933" s="435">
        <v>0</v>
      </c>
      <c r="T2933" s="435">
        <v>0</v>
      </c>
      <c r="U2933" s="472">
        <v>40550</v>
      </c>
      <c r="V2933" s="480">
        <v>7</v>
      </c>
      <c r="W2933" s="435">
        <v>1</v>
      </c>
      <c r="X2933" s="437" t="str">
        <f t="shared" si="339"/>
        <v>OK</v>
      </c>
      <c r="Y2933" s="437">
        <f t="shared" si="337"/>
        <v>0</v>
      </c>
      <c r="Z2933" s="435" t="s">
        <v>75</v>
      </c>
      <c r="AA2933" s="481">
        <v>40555</v>
      </c>
      <c r="AC2933" s="148">
        <f t="shared" si="338"/>
        <v>6</v>
      </c>
      <c r="AD2933" s="435" t="str">
        <f t="shared" si="336"/>
        <v>OK</v>
      </c>
      <c r="AJ2933" s="544"/>
    </row>
    <row r="2934" spans="1:36" x14ac:dyDescent="0.2">
      <c r="A2934" s="511" t="s">
        <v>115</v>
      </c>
      <c r="B2934" s="435">
        <v>8</v>
      </c>
      <c r="C2934" s="436">
        <v>3</v>
      </c>
      <c r="D2934" s="435" t="s">
        <v>76</v>
      </c>
      <c r="E2934" s="472">
        <v>40549</v>
      </c>
      <c r="G2934" s="474">
        <v>8</v>
      </c>
      <c r="H2934" s="435">
        <v>3</v>
      </c>
      <c r="I2934" s="435">
        <v>3</v>
      </c>
      <c r="J2934" s="435">
        <v>3</v>
      </c>
      <c r="K2934" s="435">
        <v>0</v>
      </c>
      <c r="L2934" s="472">
        <v>40554</v>
      </c>
      <c r="N2934" s="474">
        <v>8</v>
      </c>
      <c r="O2934" s="435">
        <v>3</v>
      </c>
      <c r="P2934" s="435">
        <v>3</v>
      </c>
      <c r="Q2934" s="435">
        <v>0</v>
      </c>
      <c r="R2934" s="435">
        <v>3</v>
      </c>
      <c r="S2934" s="435">
        <v>0</v>
      </c>
      <c r="T2934" s="435">
        <v>0</v>
      </c>
      <c r="U2934" s="472">
        <v>40550</v>
      </c>
      <c r="V2934" s="480">
        <v>8</v>
      </c>
      <c r="W2934" s="435">
        <v>3</v>
      </c>
      <c r="X2934" s="437" t="str">
        <f t="shared" si="339"/>
        <v>OK</v>
      </c>
      <c r="Y2934" s="437">
        <f t="shared" si="337"/>
        <v>0</v>
      </c>
      <c r="Z2934" s="435" t="s">
        <v>76</v>
      </c>
      <c r="AA2934" s="481">
        <v>40555</v>
      </c>
      <c r="AC2934" s="148">
        <f t="shared" si="338"/>
        <v>6</v>
      </c>
      <c r="AD2934" s="435" t="str">
        <f t="shared" si="336"/>
        <v>OK</v>
      </c>
      <c r="AJ2934" s="499"/>
    </row>
    <row r="2935" spans="1:36" s="544" customFormat="1" ht="13.5" thickBot="1" x14ac:dyDescent="0.25">
      <c r="A2935" s="540" t="s">
        <v>115</v>
      </c>
      <c r="B2935" s="541">
        <v>9</v>
      </c>
      <c r="C2935" s="542">
        <v>1</v>
      </c>
      <c r="D2935" s="541" t="s">
        <v>77</v>
      </c>
      <c r="E2935" s="543">
        <v>40549</v>
      </c>
      <c r="G2935" s="545">
        <v>9</v>
      </c>
      <c r="H2935" s="541">
        <v>1</v>
      </c>
      <c r="I2935" s="541">
        <v>1</v>
      </c>
      <c r="J2935" s="541">
        <v>1</v>
      </c>
      <c r="K2935" s="541">
        <v>0</v>
      </c>
      <c r="L2935" s="543">
        <v>40554</v>
      </c>
      <c r="N2935" s="545">
        <v>9</v>
      </c>
      <c r="O2935" s="541">
        <v>1</v>
      </c>
      <c r="P2935" s="541">
        <v>1</v>
      </c>
      <c r="Q2935" s="541">
        <v>0</v>
      </c>
      <c r="R2935" s="541">
        <v>1</v>
      </c>
      <c r="S2935" s="541">
        <v>0</v>
      </c>
      <c r="T2935" s="541">
        <v>0</v>
      </c>
      <c r="U2935" s="543">
        <v>40550</v>
      </c>
      <c r="V2935" s="546">
        <v>9</v>
      </c>
      <c r="W2935" s="541">
        <v>1</v>
      </c>
      <c r="X2935" s="547" t="str">
        <f t="shared" si="339"/>
        <v>OK</v>
      </c>
      <c r="Y2935" s="547">
        <f t="shared" si="337"/>
        <v>0</v>
      </c>
      <c r="Z2935" s="541" t="s">
        <v>77</v>
      </c>
      <c r="AA2935" s="548">
        <v>40555</v>
      </c>
      <c r="AB2935" s="549"/>
      <c r="AC2935" s="549">
        <f t="shared" si="338"/>
        <v>6</v>
      </c>
      <c r="AD2935" s="541" t="str">
        <f t="shared" si="336"/>
        <v>OK</v>
      </c>
      <c r="AE2935" s="541"/>
      <c r="AF2935" s="541"/>
      <c r="AG2935" s="541"/>
      <c r="AH2935" s="550"/>
      <c r="AJ2935" s="28"/>
    </row>
    <row r="2936" spans="1:36" s="501" customFormat="1" x14ac:dyDescent="0.2">
      <c r="A2936" s="495" t="s">
        <v>115</v>
      </c>
      <c r="B2936" s="496">
        <v>1</v>
      </c>
      <c r="C2936" s="497">
        <v>3</v>
      </c>
      <c r="D2936" s="496" t="s">
        <v>67</v>
      </c>
      <c r="E2936" s="498">
        <v>40553</v>
      </c>
      <c r="F2936" s="499"/>
      <c r="G2936" s="500">
        <v>1</v>
      </c>
      <c r="H2936" s="496">
        <v>3</v>
      </c>
      <c r="I2936" s="496">
        <v>3</v>
      </c>
      <c r="J2936" s="496">
        <v>3</v>
      </c>
      <c r="K2936" s="496">
        <v>0</v>
      </c>
      <c r="L2936" s="498">
        <v>40555</v>
      </c>
      <c r="N2936" s="500">
        <v>1</v>
      </c>
      <c r="O2936" s="496">
        <v>3</v>
      </c>
      <c r="P2936" s="496">
        <v>3</v>
      </c>
      <c r="Q2936" s="496">
        <v>0</v>
      </c>
      <c r="R2936" s="496">
        <v>3</v>
      </c>
      <c r="S2936" s="496">
        <v>0</v>
      </c>
      <c r="T2936" s="496">
        <v>0</v>
      </c>
      <c r="U2936" s="498">
        <v>40554</v>
      </c>
      <c r="V2936" s="502">
        <v>1</v>
      </c>
      <c r="W2936" s="496">
        <v>3</v>
      </c>
      <c r="X2936" s="503" t="str">
        <f t="shared" si="339"/>
        <v>OK</v>
      </c>
      <c r="Y2936" s="503">
        <f t="shared" si="337"/>
        <v>0</v>
      </c>
      <c r="Z2936" s="496" t="s">
        <v>67</v>
      </c>
      <c r="AA2936" s="504">
        <v>40555</v>
      </c>
      <c r="AB2936" s="505">
        <f>+SUM(W2936:W2945)</f>
        <v>203</v>
      </c>
      <c r="AC2936" s="506">
        <f t="shared" si="338"/>
        <v>2</v>
      </c>
      <c r="AD2936" s="507" t="str">
        <f t="shared" ref="AD2936:AD2999" si="340">IF(AA2936&gt;0,"OK","Pendente")</f>
        <v>OK</v>
      </c>
      <c r="AE2936" s="508"/>
      <c r="AF2936" s="266"/>
      <c r="AG2936" s="509"/>
      <c r="AH2936" s="510"/>
      <c r="AI2936" s="499"/>
      <c r="AJ2936" s="28"/>
    </row>
    <row r="2937" spans="1:36" x14ac:dyDescent="0.2">
      <c r="A2937" s="511" t="s">
        <v>115</v>
      </c>
      <c r="B2937" s="435">
        <v>2</v>
      </c>
      <c r="C2937" s="436">
        <v>2</v>
      </c>
      <c r="D2937" s="435" t="s">
        <v>68</v>
      </c>
      <c r="E2937" s="472">
        <v>40553</v>
      </c>
      <c r="G2937" s="474">
        <v>2</v>
      </c>
      <c r="H2937" s="435">
        <v>2</v>
      </c>
      <c r="I2937" s="435">
        <v>2</v>
      </c>
      <c r="J2937" s="435">
        <v>2</v>
      </c>
      <c r="K2937" s="435">
        <v>0</v>
      </c>
      <c r="L2937" s="472">
        <v>40555</v>
      </c>
      <c r="N2937" s="474">
        <v>2</v>
      </c>
      <c r="O2937" s="435">
        <v>2</v>
      </c>
      <c r="P2937" s="435">
        <v>2</v>
      </c>
      <c r="Q2937" s="435">
        <v>0</v>
      </c>
      <c r="R2937" s="435">
        <v>2</v>
      </c>
      <c r="S2937" s="435">
        <v>0</v>
      </c>
      <c r="T2937" s="435">
        <v>0</v>
      </c>
      <c r="U2937" s="472">
        <v>40554</v>
      </c>
      <c r="V2937" s="480">
        <v>2</v>
      </c>
      <c r="W2937" s="435">
        <v>2</v>
      </c>
      <c r="X2937" s="437" t="str">
        <f t="shared" si="339"/>
        <v>OK</v>
      </c>
      <c r="Y2937" s="437">
        <f t="shared" si="337"/>
        <v>0</v>
      </c>
      <c r="Z2937" s="435" t="s">
        <v>68</v>
      </c>
      <c r="AA2937" s="481">
        <v>40555</v>
      </c>
      <c r="AC2937" s="148">
        <f t="shared" si="338"/>
        <v>2</v>
      </c>
      <c r="AD2937" s="443" t="str">
        <f t="shared" si="340"/>
        <v>OK</v>
      </c>
      <c r="AE2937" s="27"/>
      <c r="AF2937" s="20"/>
      <c r="AG2937" s="97"/>
    </row>
    <row r="2938" spans="1:36" x14ac:dyDescent="0.2">
      <c r="A2938" s="511" t="s">
        <v>115</v>
      </c>
      <c r="B2938" s="435">
        <v>3</v>
      </c>
      <c r="C2938" s="436">
        <v>1</v>
      </c>
      <c r="D2938" s="435" t="s">
        <v>69</v>
      </c>
      <c r="E2938" s="472">
        <v>40553</v>
      </c>
      <c r="G2938" s="474">
        <v>3</v>
      </c>
      <c r="H2938" s="435">
        <v>1</v>
      </c>
      <c r="I2938" s="435">
        <v>1</v>
      </c>
      <c r="J2938" s="435">
        <v>1</v>
      </c>
      <c r="K2938" s="435">
        <v>0</v>
      </c>
      <c r="L2938" s="472">
        <v>40555</v>
      </c>
      <c r="N2938" s="474">
        <v>3</v>
      </c>
      <c r="O2938" s="435">
        <v>1</v>
      </c>
      <c r="P2938" s="435">
        <v>1</v>
      </c>
      <c r="Q2938" s="435">
        <v>0</v>
      </c>
      <c r="R2938" s="435">
        <v>1</v>
      </c>
      <c r="S2938" s="435">
        <v>0</v>
      </c>
      <c r="T2938" s="435">
        <v>0</v>
      </c>
      <c r="U2938" s="472">
        <v>40554</v>
      </c>
      <c r="V2938" s="480">
        <v>3</v>
      </c>
      <c r="W2938" s="435">
        <v>1</v>
      </c>
      <c r="X2938" s="437" t="str">
        <f t="shared" si="339"/>
        <v>OK</v>
      </c>
      <c r="Y2938" s="437">
        <f t="shared" si="337"/>
        <v>0</v>
      </c>
      <c r="Z2938" s="435" t="s">
        <v>69</v>
      </c>
      <c r="AA2938" s="481">
        <v>40555</v>
      </c>
      <c r="AC2938" s="148">
        <f t="shared" si="338"/>
        <v>2</v>
      </c>
      <c r="AD2938" s="443" t="str">
        <f t="shared" si="340"/>
        <v>OK</v>
      </c>
      <c r="AE2938" s="27"/>
      <c r="AF2938" s="20"/>
      <c r="AG2938" s="97"/>
    </row>
    <row r="2939" spans="1:36" x14ac:dyDescent="0.2">
      <c r="A2939" s="511" t="s">
        <v>115</v>
      </c>
      <c r="B2939" s="435">
        <v>4</v>
      </c>
      <c r="C2939" s="436">
        <v>6</v>
      </c>
      <c r="D2939" s="435" t="s">
        <v>72</v>
      </c>
      <c r="E2939" s="472">
        <v>40553</v>
      </c>
      <c r="G2939" s="474">
        <v>4</v>
      </c>
      <c r="H2939" s="435">
        <v>6</v>
      </c>
      <c r="I2939" s="435">
        <v>6</v>
      </c>
      <c r="J2939" s="435">
        <v>6</v>
      </c>
      <c r="K2939" s="435">
        <v>0</v>
      </c>
      <c r="L2939" s="472">
        <v>40555</v>
      </c>
      <c r="N2939" s="474">
        <v>4</v>
      </c>
      <c r="O2939" s="435">
        <v>6</v>
      </c>
      <c r="P2939" s="435">
        <v>6</v>
      </c>
      <c r="Q2939" s="435">
        <v>0</v>
      </c>
      <c r="R2939" s="435">
        <v>6</v>
      </c>
      <c r="S2939" s="435">
        <v>0</v>
      </c>
      <c r="T2939" s="435">
        <v>0</v>
      </c>
      <c r="U2939" s="472">
        <v>40554</v>
      </c>
      <c r="V2939" s="480">
        <v>4</v>
      </c>
      <c r="W2939" s="435">
        <v>6</v>
      </c>
      <c r="X2939" s="437" t="str">
        <f t="shared" si="339"/>
        <v>OK</v>
      </c>
      <c r="Y2939" s="437">
        <f t="shared" si="337"/>
        <v>0</v>
      </c>
      <c r="Z2939" s="435" t="s">
        <v>72</v>
      </c>
      <c r="AA2939" s="481">
        <v>40555</v>
      </c>
      <c r="AC2939" s="148">
        <f t="shared" si="338"/>
        <v>2</v>
      </c>
      <c r="AD2939" s="443" t="str">
        <f t="shared" si="340"/>
        <v>OK</v>
      </c>
      <c r="AE2939" s="27"/>
      <c r="AF2939" s="20"/>
      <c r="AG2939" s="97"/>
    </row>
    <row r="2940" spans="1:36" x14ac:dyDescent="0.2">
      <c r="A2940" s="511" t="s">
        <v>115</v>
      </c>
      <c r="B2940" s="435">
        <v>5</v>
      </c>
      <c r="C2940" s="436">
        <v>116</v>
      </c>
      <c r="D2940" s="435" t="s">
        <v>73</v>
      </c>
      <c r="E2940" s="472">
        <v>40553</v>
      </c>
      <c r="G2940" s="474">
        <v>5</v>
      </c>
      <c r="H2940" s="435">
        <v>116</v>
      </c>
      <c r="I2940" s="435">
        <v>116</v>
      </c>
      <c r="J2940" s="435">
        <v>116</v>
      </c>
      <c r="K2940" s="435">
        <v>0</v>
      </c>
      <c r="L2940" s="472">
        <v>40555</v>
      </c>
      <c r="N2940" s="474">
        <v>5</v>
      </c>
      <c r="O2940" s="435">
        <v>116</v>
      </c>
      <c r="P2940" s="435">
        <v>116</v>
      </c>
      <c r="Q2940" s="435">
        <v>0</v>
      </c>
      <c r="R2940" s="435">
        <v>116</v>
      </c>
      <c r="S2940" s="435">
        <v>0</v>
      </c>
      <c r="T2940" s="435">
        <v>0</v>
      </c>
      <c r="U2940" s="472">
        <v>40554</v>
      </c>
      <c r="V2940" s="480">
        <v>5</v>
      </c>
      <c r="W2940" s="435">
        <v>116</v>
      </c>
      <c r="X2940" s="437" t="str">
        <f t="shared" si="339"/>
        <v>OK</v>
      </c>
      <c r="Y2940" s="437">
        <f t="shared" si="337"/>
        <v>0</v>
      </c>
      <c r="Z2940" s="435" t="s">
        <v>73</v>
      </c>
      <c r="AA2940" s="481">
        <v>40563</v>
      </c>
      <c r="AC2940" s="148">
        <f t="shared" si="338"/>
        <v>10</v>
      </c>
      <c r="AD2940" s="443" t="str">
        <f t="shared" si="340"/>
        <v>OK</v>
      </c>
      <c r="AE2940" s="27"/>
      <c r="AF2940" s="20"/>
      <c r="AG2940" s="97"/>
    </row>
    <row r="2941" spans="1:36" x14ac:dyDescent="0.2">
      <c r="A2941" s="511" t="s">
        <v>115</v>
      </c>
      <c r="B2941" s="435">
        <v>6</v>
      </c>
      <c r="C2941" s="436">
        <v>17</v>
      </c>
      <c r="D2941" s="435" t="s">
        <v>79</v>
      </c>
      <c r="E2941" s="472">
        <v>40553</v>
      </c>
      <c r="G2941" s="474">
        <v>6</v>
      </c>
      <c r="H2941" s="435">
        <v>17</v>
      </c>
      <c r="I2941" s="435">
        <v>17</v>
      </c>
      <c r="J2941" s="435">
        <v>17</v>
      </c>
      <c r="K2941" s="435">
        <v>0</v>
      </c>
      <c r="L2941" s="472">
        <v>40555</v>
      </c>
      <c r="N2941" s="474">
        <v>6</v>
      </c>
      <c r="O2941" s="435">
        <v>17</v>
      </c>
      <c r="P2941" s="435">
        <v>17</v>
      </c>
      <c r="Q2941" s="435">
        <v>0</v>
      </c>
      <c r="R2941" s="435">
        <v>17</v>
      </c>
      <c r="S2941" s="435">
        <v>0</v>
      </c>
      <c r="T2941" s="435">
        <v>0</v>
      </c>
      <c r="U2941" s="472">
        <v>40554</v>
      </c>
      <c r="V2941" s="480">
        <v>6</v>
      </c>
      <c r="W2941" s="435">
        <v>17</v>
      </c>
      <c r="X2941" s="437" t="str">
        <f t="shared" si="339"/>
        <v>OK</v>
      </c>
      <c r="Y2941" s="437">
        <f t="shared" si="337"/>
        <v>0</v>
      </c>
      <c r="Z2941" s="435" t="s">
        <v>79</v>
      </c>
      <c r="AA2941" s="481">
        <v>40556</v>
      </c>
      <c r="AC2941" s="148">
        <f t="shared" si="338"/>
        <v>3</v>
      </c>
      <c r="AD2941" s="443" t="str">
        <f t="shared" si="340"/>
        <v>OK</v>
      </c>
      <c r="AE2941" s="27"/>
      <c r="AF2941" s="20"/>
      <c r="AG2941" s="97"/>
    </row>
    <row r="2942" spans="1:36" ht="13.5" thickBot="1" x14ac:dyDescent="0.25">
      <c r="A2942" s="511" t="s">
        <v>115</v>
      </c>
      <c r="B2942" s="435">
        <v>7</v>
      </c>
      <c r="C2942" s="436">
        <v>50</v>
      </c>
      <c r="D2942" s="435" t="s">
        <v>74</v>
      </c>
      <c r="E2942" s="472">
        <v>40553</v>
      </c>
      <c r="G2942" s="474">
        <v>7</v>
      </c>
      <c r="H2942" s="435">
        <v>50</v>
      </c>
      <c r="I2942" s="435">
        <v>50</v>
      </c>
      <c r="J2942" s="435">
        <v>50</v>
      </c>
      <c r="K2942" s="435">
        <v>0</v>
      </c>
      <c r="L2942" s="472">
        <v>40555</v>
      </c>
      <c r="N2942" s="474">
        <v>7</v>
      </c>
      <c r="O2942" s="435">
        <v>50</v>
      </c>
      <c r="P2942" s="435">
        <v>50</v>
      </c>
      <c r="Q2942" s="435">
        <v>0</v>
      </c>
      <c r="R2942" s="435">
        <v>50</v>
      </c>
      <c r="S2942" s="435">
        <v>0</v>
      </c>
      <c r="T2942" s="435">
        <v>0</v>
      </c>
      <c r="U2942" s="472">
        <v>40554</v>
      </c>
      <c r="V2942" s="480">
        <v>7</v>
      </c>
      <c r="W2942" s="435">
        <v>50</v>
      </c>
      <c r="X2942" s="437" t="str">
        <f t="shared" si="339"/>
        <v>OK</v>
      </c>
      <c r="Y2942" s="437">
        <f t="shared" si="337"/>
        <v>0</v>
      </c>
      <c r="Z2942" s="435" t="s">
        <v>74</v>
      </c>
      <c r="AA2942" s="481">
        <v>40576</v>
      </c>
      <c r="AC2942" s="148">
        <f t="shared" si="338"/>
        <v>22</v>
      </c>
      <c r="AD2942" s="443" t="str">
        <f t="shared" si="340"/>
        <v>OK</v>
      </c>
      <c r="AE2942" s="27"/>
      <c r="AF2942" s="20"/>
      <c r="AG2942" s="97"/>
      <c r="AJ2942" s="544"/>
    </row>
    <row r="2943" spans="1:36" x14ac:dyDescent="0.2">
      <c r="A2943" s="511" t="s">
        <v>115</v>
      </c>
      <c r="B2943" s="435">
        <v>8</v>
      </c>
      <c r="C2943" s="436">
        <v>7</v>
      </c>
      <c r="D2943" s="435" t="s">
        <v>75</v>
      </c>
      <c r="E2943" s="472">
        <v>40553</v>
      </c>
      <c r="G2943" s="474">
        <v>8</v>
      </c>
      <c r="H2943" s="435">
        <v>7</v>
      </c>
      <c r="I2943" s="435">
        <v>7</v>
      </c>
      <c r="J2943" s="435">
        <v>7</v>
      </c>
      <c r="K2943" s="435">
        <v>0</v>
      </c>
      <c r="L2943" s="472">
        <v>40555</v>
      </c>
      <c r="N2943" s="474">
        <v>8</v>
      </c>
      <c r="O2943" s="435">
        <v>7</v>
      </c>
      <c r="P2943" s="435">
        <v>7</v>
      </c>
      <c r="Q2943" s="435">
        <v>0</v>
      </c>
      <c r="R2943" s="435">
        <v>7</v>
      </c>
      <c r="S2943" s="435">
        <v>0</v>
      </c>
      <c r="T2943" s="435">
        <v>0</v>
      </c>
      <c r="U2943" s="472">
        <v>40554</v>
      </c>
      <c r="V2943" s="480">
        <v>8</v>
      </c>
      <c r="W2943" s="435">
        <v>7</v>
      </c>
      <c r="X2943" s="437" t="str">
        <f t="shared" si="339"/>
        <v>OK</v>
      </c>
      <c r="Y2943" s="437">
        <f t="shared" si="337"/>
        <v>0</v>
      </c>
      <c r="Z2943" s="435" t="s">
        <v>75</v>
      </c>
      <c r="AA2943" s="481">
        <v>40555</v>
      </c>
      <c r="AC2943" s="148">
        <f t="shared" si="338"/>
        <v>2</v>
      </c>
      <c r="AD2943" s="443" t="str">
        <f t="shared" si="340"/>
        <v>OK</v>
      </c>
      <c r="AE2943" s="27"/>
      <c r="AF2943" s="20"/>
      <c r="AG2943" s="97"/>
      <c r="AJ2943" s="499"/>
    </row>
    <row r="2944" spans="1:36" x14ac:dyDescent="0.2">
      <c r="A2944" s="511" t="s">
        <v>115</v>
      </c>
      <c r="B2944" s="439">
        <v>9</v>
      </c>
      <c r="C2944" s="436">
        <v>1</v>
      </c>
      <c r="D2944" s="435" t="s">
        <v>76</v>
      </c>
      <c r="E2944" s="472">
        <v>40553</v>
      </c>
      <c r="G2944" s="477">
        <v>9</v>
      </c>
      <c r="H2944" s="435">
        <v>1</v>
      </c>
      <c r="I2944" s="435">
        <v>1</v>
      </c>
      <c r="J2944" s="435">
        <v>1</v>
      </c>
      <c r="K2944" s="435">
        <v>0</v>
      </c>
      <c r="L2944" s="472">
        <v>40555</v>
      </c>
      <c r="N2944" s="477">
        <v>9</v>
      </c>
      <c r="O2944" s="435">
        <v>1</v>
      </c>
      <c r="P2944" s="435">
        <v>1</v>
      </c>
      <c r="Q2944" s="435">
        <v>0</v>
      </c>
      <c r="R2944" s="435">
        <v>1</v>
      </c>
      <c r="S2944" s="435">
        <v>0</v>
      </c>
      <c r="T2944" s="435">
        <v>0</v>
      </c>
      <c r="U2944" s="472">
        <v>40554</v>
      </c>
      <c r="V2944" s="480">
        <v>9</v>
      </c>
      <c r="W2944" s="435">
        <v>1</v>
      </c>
      <c r="X2944" s="437" t="str">
        <f t="shared" si="339"/>
        <v>OK</v>
      </c>
      <c r="Y2944" s="437">
        <f t="shared" si="337"/>
        <v>0</v>
      </c>
      <c r="Z2944" s="435" t="s">
        <v>76</v>
      </c>
      <c r="AA2944" s="481">
        <v>40555</v>
      </c>
      <c r="AC2944" s="148">
        <f t="shared" si="338"/>
        <v>2</v>
      </c>
      <c r="AD2944" s="443" t="str">
        <f t="shared" si="340"/>
        <v>OK</v>
      </c>
      <c r="AE2944" s="27"/>
      <c r="AF2944" s="20"/>
      <c r="AG2944" s="97"/>
    </row>
    <row r="2945" spans="1:36" s="544" customFormat="1" ht="12.75" customHeight="1" thickBot="1" x14ac:dyDescent="0.25">
      <c r="A2945" s="540" t="s">
        <v>115</v>
      </c>
      <c r="B2945" s="541">
        <v>10</v>
      </c>
      <c r="C2945" s="542">
        <v>1</v>
      </c>
      <c r="D2945" s="604" t="s">
        <v>78</v>
      </c>
      <c r="E2945" s="543">
        <v>40553</v>
      </c>
      <c r="G2945" s="545">
        <v>10</v>
      </c>
      <c r="H2945" s="541">
        <v>1</v>
      </c>
      <c r="I2945" s="541">
        <v>1</v>
      </c>
      <c r="J2945" s="541">
        <v>1</v>
      </c>
      <c r="K2945" s="541">
        <v>0</v>
      </c>
      <c r="L2945" s="543">
        <v>40555</v>
      </c>
      <c r="N2945" s="545">
        <v>10</v>
      </c>
      <c r="O2945" s="541">
        <v>1</v>
      </c>
      <c r="P2945" s="541">
        <v>1</v>
      </c>
      <c r="Q2945" s="541">
        <v>0</v>
      </c>
      <c r="R2945" s="541">
        <v>1</v>
      </c>
      <c r="S2945" s="541">
        <v>0</v>
      </c>
      <c r="T2945" s="541">
        <v>0</v>
      </c>
      <c r="U2945" s="543">
        <v>40554</v>
      </c>
      <c r="V2945" s="546"/>
      <c r="W2945" s="541"/>
      <c r="X2945" s="547" t="str">
        <f>IF(C2945=W2945,"OK",IF(W2945=R2945,"ERRO",IF(W2945="","KO",IF(W2945=J2945,"ERRO"))))</f>
        <v>KO</v>
      </c>
      <c r="Y2945" s="547" t="str">
        <f t="shared" si="337"/>
        <v/>
      </c>
      <c r="Z2945" s="541"/>
      <c r="AA2945" s="548"/>
      <c r="AB2945" s="549"/>
      <c r="AC2945" s="549">
        <f t="shared" si="338"/>
        <v>-39970</v>
      </c>
      <c r="AD2945" s="552" t="str">
        <f t="shared" si="340"/>
        <v>Pendente</v>
      </c>
      <c r="AE2945" s="553"/>
      <c r="AF2945" s="554"/>
      <c r="AG2945" s="555"/>
      <c r="AH2945" s="550"/>
      <c r="AJ2945" s="28"/>
    </row>
    <row r="2946" spans="1:36" s="501" customFormat="1" x14ac:dyDescent="0.2">
      <c r="A2946" s="495" t="s">
        <v>115</v>
      </c>
      <c r="B2946" s="496">
        <v>1</v>
      </c>
      <c r="C2946" s="497">
        <v>8</v>
      </c>
      <c r="D2946" s="496" t="s">
        <v>67</v>
      </c>
      <c r="E2946" s="498">
        <v>40560</v>
      </c>
      <c r="F2946" s="499"/>
      <c r="G2946" s="500">
        <v>1</v>
      </c>
      <c r="H2946" s="496">
        <v>8</v>
      </c>
      <c r="I2946" s="496">
        <v>8</v>
      </c>
      <c r="J2946" s="496">
        <v>8</v>
      </c>
      <c r="K2946" s="496">
        <v>0</v>
      </c>
      <c r="L2946" s="498">
        <v>40561</v>
      </c>
      <c r="N2946" s="500">
        <v>1</v>
      </c>
      <c r="O2946" s="496">
        <v>8</v>
      </c>
      <c r="P2946" s="496">
        <v>8</v>
      </c>
      <c r="Q2946" s="496">
        <v>0</v>
      </c>
      <c r="R2946" s="496">
        <v>8</v>
      </c>
      <c r="S2946" s="496">
        <v>0</v>
      </c>
      <c r="T2946" s="496">
        <v>0</v>
      </c>
      <c r="U2946" s="498">
        <v>40561</v>
      </c>
      <c r="V2946" s="502">
        <v>1</v>
      </c>
      <c r="W2946" s="496">
        <v>8</v>
      </c>
      <c r="X2946" s="437" t="str">
        <f t="shared" ref="X2946:X2964" si="341">IF(C2946=W2946,"OK",IF(W2946=R2946,"ERRO",IF(W2946="","KO",IF(W2946=J2946,"ERRO"))))</f>
        <v>OK</v>
      </c>
      <c r="Y2946" s="503">
        <f t="shared" si="337"/>
        <v>0</v>
      </c>
      <c r="Z2946" s="496" t="s">
        <v>67</v>
      </c>
      <c r="AA2946" s="504">
        <v>40567</v>
      </c>
      <c r="AB2946" s="505">
        <f>+SUM(W2946:W2955)</f>
        <v>604</v>
      </c>
      <c r="AC2946" s="506">
        <f t="shared" si="338"/>
        <v>7</v>
      </c>
      <c r="AD2946" s="438" t="str">
        <f t="shared" si="340"/>
        <v>OK</v>
      </c>
      <c r="AE2946" s="496"/>
      <c r="AF2946" s="496"/>
      <c r="AG2946" s="496"/>
      <c r="AH2946" s="510"/>
      <c r="AI2946" s="499"/>
      <c r="AJ2946" s="28"/>
    </row>
    <row r="2947" spans="1:36" x14ac:dyDescent="0.2">
      <c r="A2947" s="511" t="s">
        <v>115</v>
      </c>
      <c r="B2947" s="435">
        <v>2</v>
      </c>
      <c r="C2947" s="436">
        <v>3</v>
      </c>
      <c r="D2947" s="435" t="s">
        <v>68</v>
      </c>
      <c r="E2947" s="472">
        <v>40560</v>
      </c>
      <c r="G2947" s="474">
        <v>2</v>
      </c>
      <c r="H2947" s="435">
        <v>3</v>
      </c>
      <c r="I2947" s="435">
        <v>3</v>
      </c>
      <c r="J2947" s="435">
        <v>3</v>
      </c>
      <c r="K2947" s="435">
        <v>0</v>
      </c>
      <c r="L2947" s="472">
        <v>40561</v>
      </c>
      <c r="N2947" s="474">
        <v>2</v>
      </c>
      <c r="O2947" s="435">
        <v>3</v>
      </c>
      <c r="P2947" s="435">
        <v>3</v>
      </c>
      <c r="Q2947" s="435">
        <v>0</v>
      </c>
      <c r="R2947" s="435">
        <v>3</v>
      </c>
      <c r="S2947" s="438">
        <v>0</v>
      </c>
      <c r="T2947" s="438">
        <v>0</v>
      </c>
      <c r="U2947" s="472">
        <v>40561</v>
      </c>
      <c r="V2947" s="480">
        <v>2</v>
      </c>
      <c r="W2947" s="435">
        <v>3</v>
      </c>
      <c r="X2947" s="437" t="str">
        <f t="shared" si="341"/>
        <v>OK</v>
      </c>
      <c r="Y2947" s="437">
        <f t="shared" si="337"/>
        <v>0</v>
      </c>
      <c r="Z2947" s="435" t="s">
        <v>68</v>
      </c>
      <c r="AA2947" s="481">
        <v>40567</v>
      </c>
      <c r="AC2947" s="148">
        <f t="shared" si="338"/>
        <v>7</v>
      </c>
      <c r="AD2947" s="438" t="str">
        <f t="shared" si="340"/>
        <v>OK</v>
      </c>
    </row>
    <row r="2948" spans="1:36" x14ac:dyDescent="0.2">
      <c r="A2948" s="511" t="s">
        <v>115</v>
      </c>
      <c r="B2948" s="435">
        <v>3</v>
      </c>
      <c r="C2948" s="436">
        <v>12</v>
      </c>
      <c r="D2948" s="435" t="s">
        <v>69</v>
      </c>
      <c r="E2948" s="472">
        <v>40560</v>
      </c>
      <c r="G2948" s="474">
        <v>3</v>
      </c>
      <c r="H2948" s="435">
        <v>12</v>
      </c>
      <c r="I2948" s="435">
        <v>12</v>
      </c>
      <c r="J2948" s="435">
        <v>12</v>
      </c>
      <c r="K2948" s="435">
        <v>0</v>
      </c>
      <c r="L2948" s="472">
        <v>40561</v>
      </c>
      <c r="N2948" s="474">
        <v>3</v>
      </c>
      <c r="O2948" s="435">
        <v>12</v>
      </c>
      <c r="P2948" s="435">
        <v>12</v>
      </c>
      <c r="Q2948" s="435">
        <v>0</v>
      </c>
      <c r="R2948" s="435">
        <v>12</v>
      </c>
      <c r="S2948" s="438">
        <v>0</v>
      </c>
      <c r="T2948" s="438">
        <v>0</v>
      </c>
      <c r="U2948" s="472">
        <v>40561</v>
      </c>
      <c r="V2948" s="480">
        <v>3</v>
      </c>
      <c r="W2948" s="435">
        <v>12</v>
      </c>
      <c r="X2948" s="437" t="str">
        <f t="shared" si="341"/>
        <v>OK</v>
      </c>
      <c r="Y2948" s="437">
        <f t="shared" si="337"/>
        <v>0</v>
      </c>
      <c r="Z2948" s="435" t="s">
        <v>69</v>
      </c>
      <c r="AA2948" s="481">
        <v>40567</v>
      </c>
      <c r="AC2948" s="148">
        <f t="shared" si="338"/>
        <v>7</v>
      </c>
      <c r="AD2948" s="438" t="str">
        <f t="shared" si="340"/>
        <v>OK</v>
      </c>
    </row>
    <row r="2949" spans="1:36" x14ac:dyDescent="0.2">
      <c r="A2949" s="511" t="s">
        <v>115</v>
      </c>
      <c r="B2949" s="435">
        <v>4</v>
      </c>
      <c r="C2949" s="436">
        <v>27</v>
      </c>
      <c r="D2949" s="435" t="s">
        <v>72</v>
      </c>
      <c r="E2949" s="472">
        <v>40560</v>
      </c>
      <c r="G2949" s="474">
        <v>4</v>
      </c>
      <c r="H2949" s="435">
        <v>27</v>
      </c>
      <c r="I2949" s="435">
        <v>27</v>
      </c>
      <c r="J2949" s="435">
        <v>27</v>
      </c>
      <c r="K2949" s="435">
        <v>0</v>
      </c>
      <c r="L2949" s="472">
        <v>40561</v>
      </c>
      <c r="N2949" s="474">
        <v>4</v>
      </c>
      <c r="O2949" s="435">
        <v>27</v>
      </c>
      <c r="P2949" s="435">
        <v>27</v>
      </c>
      <c r="Q2949" s="435">
        <v>0</v>
      </c>
      <c r="R2949" s="435">
        <v>27</v>
      </c>
      <c r="S2949" s="438">
        <v>0</v>
      </c>
      <c r="T2949" s="438">
        <v>0</v>
      </c>
      <c r="U2949" s="472">
        <v>40561</v>
      </c>
      <c r="V2949" s="480">
        <v>4</v>
      </c>
      <c r="W2949" s="435">
        <v>27</v>
      </c>
      <c r="X2949" s="437" t="str">
        <f t="shared" si="341"/>
        <v>OK</v>
      </c>
      <c r="Y2949" s="437">
        <f t="shared" si="337"/>
        <v>0</v>
      </c>
      <c r="Z2949" s="435" t="s">
        <v>72</v>
      </c>
      <c r="AA2949" s="481">
        <v>40567</v>
      </c>
      <c r="AC2949" s="148">
        <f t="shared" si="338"/>
        <v>7</v>
      </c>
      <c r="AD2949" s="438" t="str">
        <f t="shared" si="340"/>
        <v>OK</v>
      </c>
    </row>
    <row r="2950" spans="1:36" x14ac:dyDescent="0.2">
      <c r="A2950" s="511" t="s">
        <v>115</v>
      </c>
      <c r="B2950" s="435">
        <v>5</v>
      </c>
      <c r="C2950" s="436">
        <v>240</v>
      </c>
      <c r="D2950" s="435" t="s">
        <v>73</v>
      </c>
      <c r="E2950" s="472">
        <v>40560</v>
      </c>
      <c r="G2950" s="474">
        <v>5</v>
      </c>
      <c r="H2950" s="435">
        <v>240</v>
      </c>
      <c r="I2950" s="435">
        <v>240</v>
      </c>
      <c r="J2950" s="435">
        <v>240</v>
      </c>
      <c r="K2950" s="435">
        <v>0</v>
      </c>
      <c r="L2950" s="472">
        <v>40561</v>
      </c>
      <c r="N2950" s="474">
        <v>5</v>
      </c>
      <c r="O2950" s="435">
        <v>240</v>
      </c>
      <c r="P2950" s="435">
        <v>240</v>
      </c>
      <c r="Q2950" s="435">
        <v>0</v>
      </c>
      <c r="R2950" s="435">
        <v>240</v>
      </c>
      <c r="S2950" s="438">
        <v>0</v>
      </c>
      <c r="T2950" s="438">
        <v>0</v>
      </c>
      <c r="U2950" s="472">
        <v>40561</v>
      </c>
      <c r="V2950" s="480">
        <v>5</v>
      </c>
      <c r="W2950" s="435">
        <v>240</v>
      </c>
      <c r="X2950" s="437" t="str">
        <f t="shared" si="341"/>
        <v>OK</v>
      </c>
      <c r="Y2950" s="437">
        <f t="shared" si="337"/>
        <v>0</v>
      </c>
      <c r="Z2950" s="435" t="s">
        <v>73</v>
      </c>
      <c r="AA2950" s="481">
        <v>40563</v>
      </c>
      <c r="AC2950" s="148">
        <f t="shared" si="338"/>
        <v>3</v>
      </c>
      <c r="AD2950" s="438" t="str">
        <f t="shared" si="340"/>
        <v>OK</v>
      </c>
    </row>
    <row r="2951" spans="1:36" x14ac:dyDescent="0.2">
      <c r="A2951" s="511" t="s">
        <v>115</v>
      </c>
      <c r="B2951" s="435">
        <v>6</v>
      </c>
      <c r="C2951" s="436">
        <v>115</v>
      </c>
      <c r="D2951" s="435" t="s">
        <v>79</v>
      </c>
      <c r="E2951" s="472">
        <v>40560</v>
      </c>
      <c r="G2951" s="474">
        <v>6</v>
      </c>
      <c r="H2951" s="435">
        <v>115</v>
      </c>
      <c r="I2951" s="435">
        <v>115</v>
      </c>
      <c r="J2951" s="435">
        <v>115</v>
      </c>
      <c r="K2951" s="435">
        <v>0</v>
      </c>
      <c r="L2951" s="472">
        <v>40561</v>
      </c>
      <c r="N2951" s="474">
        <v>6</v>
      </c>
      <c r="O2951" s="435">
        <v>115</v>
      </c>
      <c r="P2951" s="435">
        <v>115</v>
      </c>
      <c r="Q2951" s="435">
        <v>0</v>
      </c>
      <c r="R2951" s="435">
        <v>115</v>
      </c>
      <c r="S2951" s="438">
        <v>0</v>
      </c>
      <c r="T2951" s="438">
        <v>0</v>
      </c>
      <c r="U2951" s="472">
        <v>40561</v>
      </c>
      <c r="V2951" s="480">
        <v>6</v>
      </c>
      <c r="W2951" s="435">
        <v>115</v>
      </c>
      <c r="X2951" s="437" t="str">
        <f t="shared" si="341"/>
        <v>OK</v>
      </c>
      <c r="Y2951" s="437">
        <f t="shared" si="337"/>
        <v>0</v>
      </c>
      <c r="Z2951" s="435" t="s">
        <v>79</v>
      </c>
      <c r="AA2951" s="481">
        <v>40569</v>
      </c>
      <c r="AC2951" s="148">
        <f t="shared" si="338"/>
        <v>9</v>
      </c>
      <c r="AD2951" s="438" t="str">
        <f t="shared" si="340"/>
        <v>OK</v>
      </c>
    </row>
    <row r="2952" spans="1:36" ht="13.5" thickBot="1" x14ac:dyDescent="0.25">
      <c r="A2952" s="511" t="s">
        <v>115</v>
      </c>
      <c r="B2952" s="435">
        <v>7</v>
      </c>
      <c r="C2952" s="436">
        <v>182</v>
      </c>
      <c r="D2952" s="435" t="s">
        <v>74</v>
      </c>
      <c r="E2952" s="472">
        <v>40560</v>
      </c>
      <c r="G2952" s="474">
        <v>7</v>
      </c>
      <c r="H2952" s="435">
        <v>182</v>
      </c>
      <c r="I2952" s="435">
        <v>182</v>
      </c>
      <c r="J2952" s="435">
        <v>182</v>
      </c>
      <c r="K2952" s="435">
        <v>0</v>
      </c>
      <c r="L2952" s="472">
        <v>40561</v>
      </c>
      <c r="N2952" s="474">
        <v>7</v>
      </c>
      <c r="O2952" s="435">
        <v>182</v>
      </c>
      <c r="P2952" s="435">
        <v>182</v>
      </c>
      <c r="Q2952" s="435">
        <v>0</v>
      </c>
      <c r="R2952" s="435">
        <v>182</v>
      </c>
      <c r="S2952" s="438">
        <v>0</v>
      </c>
      <c r="T2952" s="438">
        <v>0</v>
      </c>
      <c r="U2952" s="472">
        <v>40561</v>
      </c>
      <c r="V2952" s="480">
        <v>7</v>
      </c>
      <c r="W2952" s="435">
        <v>182</v>
      </c>
      <c r="X2952" s="437" t="str">
        <f t="shared" si="341"/>
        <v>OK</v>
      </c>
      <c r="Y2952" s="437">
        <f t="shared" si="337"/>
        <v>0</v>
      </c>
      <c r="Z2952" s="435" t="s">
        <v>74</v>
      </c>
      <c r="AA2952" s="481">
        <v>40576</v>
      </c>
      <c r="AC2952" s="148">
        <f t="shared" si="338"/>
        <v>15</v>
      </c>
      <c r="AD2952" s="438" t="str">
        <f t="shared" si="340"/>
        <v>OK</v>
      </c>
      <c r="AJ2952" s="544"/>
    </row>
    <row r="2953" spans="1:36" x14ac:dyDescent="0.2">
      <c r="A2953" s="511" t="s">
        <v>115</v>
      </c>
      <c r="B2953" s="435">
        <v>8</v>
      </c>
      <c r="C2953" s="436">
        <v>8</v>
      </c>
      <c r="D2953" s="435" t="s">
        <v>75</v>
      </c>
      <c r="E2953" s="472">
        <v>40560</v>
      </c>
      <c r="G2953" s="474">
        <v>8</v>
      </c>
      <c r="H2953" s="435">
        <v>8</v>
      </c>
      <c r="I2953" s="435">
        <v>8</v>
      </c>
      <c r="J2953" s="435">
        <v>8</v>
      </c>
      <c r="K2953" s="435">
        <v>0</v>
      </c>
      <c r="L2953" s="472">
        <v>40561</v>
      </c>
      <c r="N2953" s="474">
        <v>8</v>
      </c>
      <c r="O2953" s="435">
        <v>8</v>
      </c>
      <c r="P2953" s="435">
        <v>8</v>
      </c>
      <c r="Q2953" s="435">
        <v>0</v>
      </c>
      <c r="R2953" s="435">
        <v>8</v>
      </c>
      <c r="S2953" s="438">
        <v>0</v>
      </c>
      <c r="T2953" s="438">
        <v>0</v>
      </c>
      <c r="U2953" s="472">
        <v>40561</v>
      </c>
      <c r="V2953" s="480">
        <v>8</v>
      </c>
      <c r="W2953" s="435">
        <v>8</v>
      </c>
      <c r="X2953" s="437" t="str">
        <f t="shared" si="341"/>
        <v>OK</v>
      </c>
      <c r="Y2953" s="437">
        <f>IF(W2953="","",+C2953-W2953)</f>
        <v>0</v>
      </c>
      <c r="Z2953" s="435" t="s">
        <v>75</v>
      </c>
      <c r="AA2953" s="481">
        <v>40567</v>
      </c>
      <c r="AC2953" s="148">
        <f t="shared" si="338"/>
        <v>7</v>
      </c>
      <c r="AD2953" s="438" t="str">
        <f t="shared" si="340"/>
        <v>OK</v>
      </c>
      <c r="AJ2953" s="499"/>
    </row>
    <row r="2954" spans="1:36" x14ac:dyDescent="0.2">
      <c r="A2954" s="511" t="s">
        <v>115</v>
      </c>
      <c r="B2954" s="435">
        <v>9</v>
      </c>
      <c r="C2954" s="436">
        <v>8</v>
      </c>
      <c r="D2954" s="435" t="s">
        <v>76</v>
      </c>
      <c r="E2954" s="472">
        <v>40560</v>
      </c>
      <c r="G2954" s="474">
        <v>9</v>
      </c>
      <c r="H2954" s="435">
        <v>8</v>
      </c>
      <c r="I2954" s="435">
        <v>8</v>
      </c>
      <c r="J2954" s="435">
        <v>8</v>
      </c>
      <c r="K2954" s="435">
        <v>0</v>
      </c>
      <c r="L2954" s="472">
        <v>40561</v>
      </c>
      <c r="N2954" s="474">
        <v>9</v>
      </c>
      <c r="O2954" s="435">
        <v>8</v>
      </c>
      <c r="P2954" s="435">
        <v>8</v>
      </c>
      <c r="Q2954" s="435">
        <v>0</v>
      </c>
      <c r="R2954" s="435">
        <v>8</v>
      </c>
      <c r="S2954" s="438">
        <v>0</v>
      </c>
      <c r="T2954" s="438">
        <v>0</v>
      </c>
      <c r="U2954" s="472">
        <v>40561</v>
      </c>
      <c r="V2954" s="480">
        <v>9</v>
      </c>
      <c r="W2954" s="435">
        <v>8</v>
      </c>
      <c r="X2954" s="437" t="str">
        <f t="shared" si="341"/>
        <v>OK</v>
      </c>
      <c r="Y2954" s="437">
        <f t="shared" si="337"/>
        <v>0</v>
      </c>
      <c r="Z2954" s="435" t="s">
        <v>76</v>
      </c>
      <c r="AA2954" s="481">
        <v>40567</v>
      </c>
      <c r="AC2954" s="148">
        <f t="shared" si="338"/>
        <v>7</v>
      </c>
      <c r="AD2954" s="438" t="str">
        <f t="shared" si="340"/>
        <v>OK</v>
      </c>
    </row>
    <row r="2955" spans="1:36" s="544" customFormat="1" ht="13.5" thickBot="1" x14ac:dyDescent="0.25">
      <c r="A2955" s="540" t="s">
        <v>115</v>
      </c>
      <c r="B2955" s="541">
        <v>10</v>
      </c>
      <c r="C2955" s="542">
        <v>1</v>
      </c>
      <c r="D2955" s="541" t="s">
        <v>77</v>
      </c>
      <c r="E2955" s="543">
        <v>40560</v>
      </c>
      <c r="G2955" s="545">
        <v>10</v>
      </c>
      <c r="H2955" s="541">
        <v>1</v>
      </c>
      <c r="I2955" s="541">
        <v>1</v>
      </c>
      <c r="J2955" s="541">
        <v>1</v>
      </c>
      <c r="K2955" s="541">
        <v>0</v>
      </c>
      <c r="L2955" s="543">
        <v>40561</v>
      </c>
      <c r="N2955" s="545">
        <v>10</v>
      </c>
      <c r="O2955" s="541">
        <v>1</v>
      </c>
      <c r="P2955" s="541">
        <v>1</v>
      </c>
      <c r="Q2955" s="541">
        <v>0</v>
      </c>
      <c r="R2955" s="541">
        <v>1</v>
      </c>
      <c r="S2955" s="541">
        <v>0</v>
      </c>
      <c r="T2955" s="541">
        <v>0</v>
      </c>
      <c r="U2955" s="543">
        <v>40561</v>
      </c>
      <c r="V2955" s="546">
        <v>10</v>
      </c>
      <c r="W2955" s="541">
        <v>1</v>
      </c>
      <c r="X2955" s="547" t="str">
        <f t="shared" si="341"/>
        <v>OK</v>
      </c>
      <c r="Y2955" s="547">
        <f t="shared" si="337"/>
        <v>0</v>
      </c>
      <c r="Z2955" s="541" t="s">
        <v>77</v>
      </c>
      <c r="AA2955" s="548">
        <v>40567</v>
      </c>
      <c r="AB2955" s="549"/>
      <c r="AC2955" s="549">
        <f t="shared" si="338"/>
        <v>7</v>
      </c>
      <c r="AD2955" s="541" t="str">
        <f t="shared" si="340"/>
        <v>OK</v>
      </c>
      <c r="AE2955" s="541"/>
      <c r="AF2955" s="541"/>
      <c r="AG2955" s="541"/>
      <c r="AH2955" s="550"/>
      <c r="AJ2955" s="28"/>
    </row>
    <row r="2956" spans="1:36" x14ac:dyDescent="0.2">
      <c r="A2956" s="495" t="s">
        <v>115</v>
      </c>
      <c r="B2956" s="496">
        <v>1</v>
      </c>
      <c r="C2956" s="497">
        <v>37</v>
      </c>
      <c r="D2956" s="496" t="s">
        <v>67</v>
      </c>
      <c r="E2956" s="498">
        <v>40567</v>
      </c>
      <c r="G2956" s="474">
        <v>1</v>
      </c>
      <c r="H2956" s="435">
        <v>37</v>
      </c>
      <c r="I2956" s="435">
        <v>37</v>
      </c>
      <c r="J2956" s="435">
        <v>37</v>
      </c>
      <c r="K2956" s="435">
        <v>0</v>
      </c>
      <c r="L2956" s="472">
        <v>40568</v>
      </c>
      <c r="N2956" s="474">
        <v>1</v>
      </c>
      <c r="O2956" s="435">
        <v>37</v>
      </c>
      <c r="P2956" s="435">
        <v>37</v>
      </c>
      <c r="Q2956" s="435">
        <v>0</v>
      </c>
      <c r="R2956" s="435">
        <v>37</v>
      </c>
      <c r="S2956" s="496">
        <v>0</v>
      </c>
      <c r="T2956" s="496">
        <v>0</v>
      </c>
      <c r="U2956" s="472">
        <v>40568</v>
      </c>
      <c r="V2956" s="480">
        <v>1</v>
      </c>
      <c r="W2956" s="435">
        <v>37</v>
      </c>
      <c r="X2956" s="437" t="str">
        <f t="shared" si="341"/>
        <v>OK</v>
      </c>
      <c r="Y2956" s="437">
        <f t="shared" ref="Y2956:Y2969" si="342">IF(W2956="","",+C2956-W2956)</f>
        <v>0</v>
      </c>
      <c r="Z2956" s="496" t="s">
        <v>67</v>
      </c>
      <c r="AA2956" s="481">
        <v>40571</v>
      </c>
      <c r="AB2956" s="412">
        <f>+SUM(W2956:W2965)</f>
        <v>567</v>
      </c>
      <c r="AC2956" s="148">
        <f t="shared" si="338"/>
        <v>4</v>
      </c>
      <c r="AD2956" s="435" t="str">
        <f t="shared" si="340"/>
        <v>OK</v>
      </c>
    </row>
    <row r="2957" spans="1:36" x14ac:dyDescent="0.2">
      <c r="A2957" s="511" t="s">
        <v>115</v>
      </c>
      <c r="B2957" s="435">
        <v>2</v>
      </c>
      <c r="C2957" s="436">
        <v>8</v>
      </c>
      <c r="D2957" s="435" t="s">
        <v>68</v>
      </c>
      <c r="E2957" s="472">
        <v>40567</v>
      </c>
      <c r="G2957" s="474">
        <v>2</v>
      </c>
      <c r="H2957" s="435">
        <v>8</v>
      </c>
      <c r="I2957" s="435">
        <v>8</v>
      </c>
      <c r="J2957" s="435">
        <v>8</v>
      </c>
      <c r="K2957" s="435">
        <v>0</v>
      </c>
      <c r="L2957" s="472">
        <v>40568</v>
      </c>
      <c r="N2957" s="474">
        <v>2</v>
      </c>
      <c r="O2957" s="435">
        <v>8</v>
      </c>
      <c r="P2957" s="435">
        <v>8</v>
      </c>
      <c r="Q2957" s="435">
        <v>0</v>
      </c>
      <c r="R2957" s="435">
        <v>8</v>
      </c>
      <c r="S2957" s="438">
        <v>0</v>
      </c>
      <c r="T2957" s="438">
        <v>0</v>
      </c>
      <c r="U2957" s="472">
        <v>40568</v>
      </c>
      <c r="V2957" s="480">
        <v>2</v>
      </c>
      <c r="W2957" s="435">
        <v>8</v>
      </c>
      <c r="X2957" s="437" t="str">
        <f t="shared" si="341"/>
        <v>OK</v>
      </c>
      <c r="Y2957" s="437">
        <f t="shared" si="342"/>
        <v>0</v>
      </c>
      <c r="Z2957" s="435" t="s">
        <v>68</v>
      </c>
      <c r="AA2957" s="481">
        <v>40571</v>
      </c>
      <c r="AC2957" s="148">
        <f t="shared" si="338"/>
        <v>4</v>
      </c>
      <c r="AD2957" s="435" t="str">
        <f t="shared" si="340"/>
        <v>OK</v>
      </c>
    </row>
    <row r="2958" spans="1:36" x14ac:dyDescent="0.2">
      <c r="A2958" s="511" t="s">
        <v>115</v>
      </c>
      <c r="B2958" s="435">
        <v>3</v>
      </c>
      <c r="C2958" s="436">
        <v>17</v>
      </c>
      <c r="D2958" s="435" t="s">
        <v>69</v>
      </c>
      <c r="E2958" s="472">
        <v>40567</v>
      </c>
      <c r="G2958" s="474">
        <v>3</v>
      </c>
      <c r="H2958" s="435">
        <v>17</v>
      </c>
      <c r="I2958" s="435">
        <v>17</v>
      </c>
      <c r="J2958" s="435">
        <v>17</v>
      </c>
      <c r="K2958" s="435">
        <v>0</v>
      </c>
      <c r="L2958" s="472">
        <v>40568</v>
      </c>
      <c r="N2958" s="474">
        <v>3</v>
      </c>
      <c r="O2958" s="435">
        <v>17</v>
      </c>
      <c r="P2958" s="435">
        <v>17</v>
      </c>
      <c r="Q2958" s="435">
        <v>0</v>
      </c>
      <c r="R2958" s="435">
        <v>17</v>
      </c>
      <c r="S2958" s="438">
        <v>0</v>
      </c>
      <c r="T2958" s="438">
        <v>0</v>
      </c>
      <c r="U2958" s="472">
        <v>40568</v>
      </c>
      <c r="V2958" s="480">
        <v>3</v>
      </c>
      <c r="W2958" s="435">
        <v>17</v>
      </c>
      <c r="X2958" s="437" t="str">
        <f t="shared" si="341"/>
        <v>OK</v>
      </c>
      <c r="Y2958" s="437">
        <f t="shared" si="342"/>
        <v>0</v>
      </c>
      <c r="Z2958" s="435" t="s">
        <v>69</v>
      </c>
      <c r="AA2958" s="481">
        <v>40571</v>
      </c>
      <c r="AC2958" s="148">
        <f t="shared" si="338"/>
        <v>4</v>
      </c>
      <c r="AD2958" s="435" t="str">
        <f t="shared" si="340"/>
        <v>OK</v>
      </c>
    </row>
    <row r="2959" spans="1:36" x14ac:dyDescent="0.2">
      <c r="A2959" s="511" t="s">
        <v>115</v>
      </c>
      <c r="B2959" s="435">
        <v>4</v>
      </c>
      <c r="C2959" s="436">
        <v>27</v>
      </c>
      <c r="D2959" s="435" t="s">
        <v>72</v>
      </c>
      <c r="E2959" s="472">
        <v>40567</v>
      </c>
      <c r="G2959" s="474">
        <v>4</v>
      </c>
      <c r="H2959" s="435">
        <v>27</v>
      </c>
      <c r="I2959" s="435">
        <v>27</v>
      </c>
      <c r="J2959" s="435">
        <v>27</v>
      </c>
      <c r="K2959" s="435">
        <v>0</v>
      </c>
      <c r="L2959" s="472">
        <v>40568</v>
      </c>
      <c r="N2959" s="474">
        <v>4</v>
      </c>
      <c r="O2959" s="435">
        <v>27</v>
      </c>
      <c r="P2959" s="435">
        <v>27</v>
      </c>
      <c r="Q2959" s="435">
        <v>0</v>
      </c>
      <c r="R2959" s="435">
        <v>27</v>
      </c>
      <c r="S2959" s="438">
        <v>0</v>
      </c>
      <c r="T2959" s="438">
        <v>0</v>
      </c>
      <c r="U2959" s="472">
        <v>40568</v>
      </c>
      <c r="V2959" s="480">
        <v>4</v>
      </c>
      <c r="W2959" s="435">
        <v>27</v>
      </c>
      <c r="X2959" s="437" t="str">
        <f t="shared" si="341"/>
        <v>OK</v>
      </c>
      <c r="Y2959" s="437">
        <f t="shared" si="342"/>
        <v>0</v>
      </c>
      <c r="Z2959" s="435" t="s">
        <v>72</v>
      </c>
      <c r="AA2959" s="481">
        <v>40571</v>
      </c>
      <c r="AC2959" s="148">
        <f t="shared" si="338"/>
        <v>4</v>
      </c>
      <c r="AD2959" s="435" t="str">
        <f t="shared" si="340"/>
        <v>OK</v>
      </c>
    </row>
    <row r="2960" spans="1:36" x14ac:dyDescent="0.2">
      <c r="A2960" s="511" t="s">
        <v>115</v>
      </c>
      <c r="B2960" s="435">
        <v>5</v>
      </c>
      <c r="C2960" s="436">
        <v>233</v>
      </c>
      <c r="D2960" s="435" t="s">
        <v>73</v>
      </c>
      <c r="E2960" s="472">
        <v>40567</v>
      </c>
      <c r="G2960" s="474">
        <v>5</v>
      </c>
      <c r="H2960" s="435">
        <v>233</v>
      </c>
      <c r="I2960" s="435">
        <v>233</v>
      </c>
      <c r="J2960" s="435">
        <v>233</v>
      </c>
      <c r="K2960" s="435">
        <v>0</v>
      </c>
      <c r="L2960" s="472">
        <v>40568</v>
      </c>
      <c r="N2960" s="474">
        <v>5</v>
      </c>
      <c r="O2960" s="435">
        <v>233</v>
      </c>
      <c r="P2960" s="435">
        <v>233</v>
      </c>
      <c r="Q2960" s="435">
        <v>0</v>
      </c>
      <c r="R2960" s="435">
        <v>233</v>
      </c>
      <c r="S2960" s="438">
        <v>0</v>
      </c>
      <c r="T2960" s="438">
        <v>0</v>
      </c>
      <c r="U2960" s="472">
        <v>40568</v>
      </c>
      <c r="V2960" s="480">
        <v>5</v>
      </c>
      <c r="W2960" s="435">
        <v>233</v>
      </c>
      <c r="X2960" s="437" t="str">
        <f t="shared" si="341"/>
        <v>OK</v>
      </c>
      <c r="Y2960" s="437">
        <f t="shared" si="342"/>
        <v>0</v>
      </c>
      <c r="Z2960" s="435" t="s">
        <v>73</v>
      </c>
      <c r="AA2960" s="592">
        <v>40574</v>
      </c>
      <c r="AC2960" s="148">
        <f t="shared" si="338"/>
        <v>7</v>
      </c>
      <c r="AD2960" s="435" t="str">
        <f t="shared" si="340"/>
        <v>OK</v>
      </c>
    </row>
    <row r="2961" spans="1:37" x14ac:dyDescent="0.2">
      <c r="A2961" s="511" t="s">
        <v>115</v>
      </c>
      <c r="B2961" s="435">
        <v>6</v>
      </c>
      <c r="C2961" s="436">
        <v>100</v>
      </c>
      <c r="D2961" s="435" t="s">
        <v>79</v>
      </c>
      <c r="E2961" s="472">
        <v>40567</v>
      </c>
      <c r="G2961" s="474">
        <v>6</v>
      </c>
      <c r="H2961" s="435">
        <v>100</v>
      </c>
      <c r="I2961" s="435">
        <v>100</v>
      </c>
      <c r="J2961" s="435">
        <v>100</v>
      </c>
      <c r="K2961" s="435">
        <v>0</v>
      </c>
      <c r="L2961" s="472">
        <v>40568</v>
      </c>
      <c r="N2961" s="474">
        <v>6</v>
      </c>
      <c r="O2961" s="435">
        <v>100</v>
      </c>
      <c r="P2961" s="435">
        <v>100</v>
      </c>
      <c r="Q2961" s="435">
        <v>0</v>
      </c>
      <c r="R2961" s="435">
        <v>100</v>
      </c>
      <c r="S2961" s="438">
        <v>0</v>
      </c>
      <c r="T2961" s="438">
        <v>0</v>
      </c>
      <c r="U2961" s="472">
        <v>40568</v>
      </c>
      <c r="V2961" s="480">
        <v>6</v>
      </c>
      <c r="W2961" s="435">
        <v>100</v>
      </c>
      <c r="X2961" s="437" t="str">
        <f t="shared" si="341"/>
        <v>OK</v>
      </c>
      <c r="Y2961" s="437">
        <f t="shared" si="342"/>
        <v>0</v>
      </c>
      <c r="Z2961" s="435" t="s">
        <v>79</v>
      </c>
      <c r="AA2961" s="481">
        <v>40571</v>
      </c>
      <c r="AC2961" s="148">
        <f t="shared" si="338"/>
        <v>4</v>
      </c>
      <c r="AD2961" s="435" t="str">
        <f t="shared" si="340"/>
        <v>OK</v>
      </c>
    </row>
    <row r="2962" spans="1:37" ht="13.5" thickBot="1" x14ac:dyDescent="0.25">
      <c r="A2962" s="511" t="s">
        <v>115</v>
      </c>
      <c r="B2962" s="435">
        <v>7</v>
      </c>
      <c r="C2962" s="436">
        <v>106</v>
      </c>
      <c r="D2962" s="435" t="s">
        <v>74</v>
      </c>
      <c r="E2962" s="472">
        <v>40567</v>
      </c>
      <c r="G2962" s="474">
        <v>7</v>
      </c>
      <c r="H2962" s="435">
        <v>106</v>
      </c>
      <c r="I2962" s="435">
        <v>106</v>
      </c>
      <c r="J2962" s="435">
        <v>106</v>
      </c>
      <c r="K2962" s="435">
        <v>0</v>
      </c>
      <c r="L2962" s="472">
        <v>40568</v>
      </c>
      <c r="N2962" s="474">
        <v>7</v>
      </c>
      <c r="O2962" s="435">
        <v>106</v>
      </c>
      <c r="P2962" s="435">
        <v>106</v>
      </c>
      <c r="Q2962" s="435">
        <v>0</v>
      </c>
      <c r="R2962" s="435">
        <v>106</v>
      </c>
      <c r="S2962" s="438">
        <v>0</v>
      </c>
      <c r="T2962" s="438">
        <v>0</v>
      </c>
      <c r="U2962" s="472">
        <v>40568</v>
      </c>
      <c r="V2962" s="480">
        <v>7</v>
      </c>
      <c r="W2962" s="435">
        <v>106</v>
      </c>
      <c r="X2962" s="437" t="str">
        <f t="shared" si="341"/>
        <v>OK</v>
      </c>
      <c r="Y2962" s="437">
        <f t="shared" si="342"/>
        <v>0</v>
      </c>
      <c r="Z2962" s="435" t="s">
        <v>74</v>
      </c>
      <c r="AA2962" s="481">
        <v>40576</v>
      </c>
      <c r="AC2962" s="148">
        <f t="shared" si="338"/>
        <v>8</v>
      </c>
      <c r="AD2962" s="435" t="str">
        <f t="shared" si="340"/>
        <v>OK</v>
      </c>
      <c r="AJ2962" s="544"/>
    </row>
    <row r="2963" spans="1:37" x14ac:dyDescent="0.2">
      <c r="A2963" s="511" t="s">
        <v>115</v>
      </c>
      <c r="B2963" s="435">
        <v>8</v>
      </c>
      <c r="C2963" s="436">
        <v>21</v>
      </c>
      <c r="D2963" s="435" t="s">
        <v>75</v>
      </c>
      <c r="E2963" s="472">
        <v>40567</v>
      </c>
      <c r="G2963" s="474">
        <v>8</v>
      </c>
      <c r="H2963" s="435">
        <v>21</v>
      </c>
      <c r="I2963" s="435">
        <v>21</v>
      </c>
      <c r="J2963" s="435">
        <v>21</v>
      </c>
      <c r="K2963" s="435">
        <v>0</v>
      </c>
      <c r="L2963" s="472">
        <v>40568</v>
      </c>
      <c r="N2963" s="474">
        <v>8</v>
      </c>
      <c r="O2963" s="435">
        <v>21</v>
      </c>
      <c r="P2963" s="435">
        <v>21</v>
      </c>
      <c r="Q2963" s="435">
        <v>0</v>
      </c>
      <c r="R2963" s="435">
        <v>21</v>
      </c>
      <c r="S2963" s="438">
        <v>0</v>
      </c>
      <c r="T2963" s="438">
        <v>0</v>
      </c>
      <c r="U2963" s="472">
        <v>40568</v>
      </c>
      <c r="V2963" s="480">
        <v>8</v>
      </c>
      <c r="W2963" s="435">
        <v>21</v>
      </c>
      <c r="X2963" s="437" t="str">
        <f t="shared" si="341"/>
        <v>OK</v>
      </c>
      <c r="Y2963" s="437">
        <f t="shared" si="342"/>
        <v>0</v>
      </c>
      <c r="Z2963" s="435" t="s">
        <v>75</v>
      </c>
      <c r="AA2963" s="481">
        <v>40571</v>
      </c>
      <c r="AC2963" s="148">
        <f t="shared" si="338"/>
        <v>4</v>
      </c>
      <c r="AD2963" s="435" t="str">
        <f t="shared" si="340"/>
        <v>OK</v>
      </c>
    </row>
    <row r="2964" spans="1:37" x14ac:dyDescent="0.2">
      <c r="A2964" s="511" t="s">
        <v>115</v>
      </c>
      <c r="B2964" s="435">
        <v>9</v>
      </c>
      <c r="C2964" s="436">
        <v>8</v>
      </c>
      <c r="D2964" s="435" t="s">
        <v>76</v>
      </c>
      <c r="E2964" s="472">
        <v>40567</v>
      </c>
      <c r="G2964" s="474">
        <v>9</v>
      </c>
      <c r="H2964" s="435">
        <v>8</v>
      </c>
      <c r="I2964" s="435">
        <v>8</v>
      </c>
      <c r="J2964" s="435">
        <v>8</v>
      </c>
      <c r="K2964" s="435">
        <v>0</v>
      </c>
      <c r="L2964" s="472">
        <v>40568</v>
      </c>
      <c r="N2964" s="474">
        <v>9</v>
      </c>
      <c r="O2964" s="435">
        <v>8</v>
      </c>
      <c r="P2964" s="435">
        <v>8</v>
      </c>
      <c r="Q2964" s="435">
        <v>0</v>
      </c>
      <c r="R2964" s="435">
        <v>8</v>
      </c>
      <c r="S2964" s="438">
        <v>0</v>
      </c>
      <c r="T2964" s="438">
        <v>0</v>
      </c>
      <c r="U2964" s="472">
        <v>40568</v>
      </c>
      <c r="V2964" s="480">
        <v>9</v>
      </c>
      <c r="W2964" s="435">
        <v>8</v>
      </c>
      <c r="X2964" s="437" t="str">
        <f t="shared" si="341"/>
        <v>OK</v>
      </c>
      <c r="Y2964" s="437">
        <f t="shared" si="342"/>
        <v>0</v>
      </c>
      <c r="Z2964" s="435" t="s">
        <v>76</v>
      </c>
      <c r="AA2964" s="481">
        <v>40571</v>
      </c>
      <c r="AC2964" s="148">
        <f t="shared" si="338"/>
        <v>4</v>
      </c>
      <c r="AD2964" s="435" t="str">
        <f t="shared" si="340"/>
        <v>OK</v>
      </c>
    </row>
    <row r="2965" spans="1:37" ht="13.5" thickBot="1" x14ac:dyDescent="0.25">
      <c r="A2965" s="540" t="s">
        <v>115</v>
      </c>
      <c r="B2965" s="541">
        <v>10</v>
      </c>
      <c r="C2965" s="542">
        <v>10</v>
      </c>
      <c r="D2965" s="541" t="s">
        <v>77</v>
      </c>
      <c r="E2965" s="543">
        <v>40567</v>
      </c>
      <c r="G2965" s="545">
        <v>10</v>
      </c>
      <c r="H2965" s="541">
        <v>10</v>
      </c>
      <c r="I2965" s="541">
        <v>10</v>
      </c>
      <c r="J2965" s="541">
        <v>10</v>
      </c>
      <c r="K2965" s="541">
        <v>0</v>
      </c>
      <c r="L2965" s="543">
        <v>40568</v>
      </c>
      <c r="N2965" s="545">
        <v>10</v>
      </c>
      <c r="O2965" s="541">
        <v>10</v>
      </c>
      <c r="P2965" s="541">
        <v>10</v>
      </c>
      <c r="Q2965" s="541">
        <v>0</v>
      </c>
      <c r="R2965" s="541">
        <v>10</v>
      </c>
      <c r="S2965" s="541">
        <v>0</v>
      </c>
      <c r="T2965" s="541">
        <v>0</v>
      </c>
      <c r="U2965" s="543">
        <v>40568</v>
      </c>
      <c r="V2965" s="546">
        <v>10</v>
      </c>
      <c r="W2965" s="541">
        <v>10</v>
      </c>
      <c r="X2965" s="547" t="str">
        <f>IF(C2965=W2965,"OK",IF(W2965=R2965,"ERRO",IF(W2965="","KO",IF(W2965=J2965,"ERRO"))))</f>
        <v>OK</v>
      </c>
      <c r="Y2965" s="547">
        <f t="shared" si="342"/>
        <v>0</v>
      </c>
      <c r="Z2965" s="541" t="s">
        <v>77</v>
      </c>
      <c r="AA2965" s="548">
        <v>40571</v>
      </c>
      <c r="AB2965" s="538"/>
      <c r="AC2965" s="538">
        <f t="shared" si="338"/>
        <v>4</v>
      </c>
      <c r="AD2965" s="493" t="str">
        <f t="shared" si="340"/>
        <v>OK</v>
      </c>
      <c r="AE2965" s="493"/>
      <c r="AF2965" s="493"/>
      <c r="AG2965" s="493"/>
      <c r="AH2965" s="539"/>
      <c r="AI2965" s="533"/>
      <c r="AK2965" s="533"/>
    </row>
    <row r="2966" spans="1:37" x14ac:dyDescent="0.2">
      <c r="A2966" s="511" t="s">
        <v>115</v>
      </c>
      <c r="B2966" s="435">
        <v>1</v>
      </c>
      <c r="C2966" s="436">
        <v>18</v>
      </c>
      <c r="D2966" s="435" t="s">
        <v>67</v>
      </c>
      <c r="E2966" s="472">
        <v>40569</v>
      </c>
      <c r="G2966" s="474">
        <v>1</v>
      </c>
      <c r="H2966" s="435">
        <v>18</v>
      </c>
      <c r="I2966" s="435">
        <v>18</v>
      </c>
      <c r="J2966" s="435">
        <v>18</v>
      </c>
      <c r="K2966" s="435">
        <v>0</v>
      </c>
      <c r="L2966" s="472">
        <v>40570</v>
      </c>
      <c r="N2966" s="474">
        <v>1</v>
      </c>
      <c r="O2966" s="435">
        <v>18</v>
      </c>
      <c r="P2966" s="435">
        <v>18</v>
      </c>
      <c r="Q2966" s="435">
        <v>0</v>
      </c>
      <c r="R2966" s="435">
        <v>18</v>
      </c>
      <c r="S2966" s="438">
        <v>0</v>
      </c>
      <c r="T2966" s="438">
        <v>0</v>
      </c>
      <c r="U2966" s="472">
        <v>40570</v>
      </c>
      <c r="V2966" s="480">
        <v>1</v>
      </c>
      <c r="W2966" s="435">
        <v>18</v>
      </c>
      <c r="X2966" s="437" t="str">
        <f>IF(C2966=W2966,"OK",IF(W2966=R2966,"ERRO",IF(W2966="","KO",IF(W2966=J2966,"ERRO"))))</f>
        <v>OK</v>
      </c>
      <c r="Y2966" s="437">
        <f t="shared" si="342"/>
        <v>0</v>
      </c>
      <c r="Z2966" s="435" t="s">
        <v>67</v>
      </c>
      <c r="AA2966" s="481">
        <v>40576</v>
      </c>
      <c r="AB2966" s="412">
        <f>+SUM(W2966:W2974)</f>
        <v>203</v>
      </c>
      <c r="AC2966" s="148">
        <f t="shared" si="338"/>
        <v>6</v>
      </c>
      <c r="AD2966" s="435" t="str">
        <f t="shared" si="340"/>
        <v>OK</v>
      </c>
    </row>
    <row r="2967" spans="1:37" x14ac:dyDescent="0.2">
      <c r="A2967" s="511" t="s">
        <v>115</v>
      </c>
      <c r="B2967" s="435">
        <v>2</v>
      </c>
      <c r="C2967" s="436">
        <v>8</v>
      </c>
      <c r="D2967" s="435" t="s">
        <v>69</v>
      </c>
      <c r="E2967" s="472">
        <v>40569</v>
      </c>
      <c r="G2967" s="474">
        <v>2</v>
      </c>
      <c r="H2967" s="435">
        <v>8</v>
      </c>
      <c r="I2967" s="435">
        <v>8</v>
      </c>
      <c r="J2967" s="435">
        <v>8</v>
      </c>
      <c r="K2967" s="435">
        <v>0</v>
      </c>
      <c r="L2967" s="472">
        <v>40570</v>
      </c>
      <c r="N2967" s="474">
        <v>2</v>
      </c>
      <c r="O2967" s="435">
        <v>8</v>
      </c>
      <c r="P2967" s="435">
        <v>8</v>
      </c>
      <c r="Q2967" s="435">
        <v>0</v>
      </c>
      <c r="R2967" s="435">
        <v>8</v>
      </c>
      <c r="S2967" s="438">
        <v>0</v>
      </c>
      <c r="T2967" s="438">
        <v>0</v>
      </c>
      <c r="U2967" s="472">
        <v>40570</v>
      </c>
      <c r="V2967" s="480">
        <v>2</v>
      </c>
      <c r="W2967" s="435">
        <v>8</v>
      </c>
      <c r="X2967" s="437" t="str">
        <f t="shared" ref="X2967:X3030" si="343">IF(C2967=W2967,"OK",IF(W2967=R2967,"ERRO",IF(W2967="","KO",IF(W2967=J2967,"ERRO"))))</f>
        <v>OK</v>
      </c>
      <c r="Y2967" s="437">
        <f t="shared" si="342"/>
        <v>0</v>
      </c>
      <c r="Z2967" s="435" t="s">
        <v>69</v>
      </c>
      <c r="AA2967" s="481">
        <v>40576</v>
      </c>
      <c r="AC2967" s="148">
        <f t="shared" si="338"/>
        <v>6</v>
      </c>
      <c r="AD2967" s="435" t="str">
        <f t="shared" si="340"/>
        <v>OK</v>
      </c>
    </row>
    <row r="2968" spans="1:37" x14ac:dyDescent="0.2">
      <c r="A2968" s="511" t="s">
        <v>115</v>
      </c>
      <c r="B2968" s="435">
        <v>3</v>
      </c>
      <c r="C2968" s="436">
        <v>4</v>
      </c>
      <c r="D2968" s="435" t="s">
        <v>72</v>
      </c>
      <c r="E2968" s="472">
        <v>40569</v>
      </c>
      <c r="G2968" s="474">
        <v>3</v>
      </c>
      <c r="H2968" s="435">
        <v>4</v>
      </c>
      <c r="I2968" s="435">
        <v>4</v>
      </c>
      <c r="J2968" s="435">
        <v>4</v>
      </c>
      <c r="K2968" s="435">
        <v>0</v>
      </c>
      <c r="L2968" s="472">
        <v>40570</v>
      </c>
      <c r="N2968" s="474">
        <v>3</v>
      </c>
      <c r="O2968" s="435">
        <v>4</v>
      </c>
      <c r="P2968" s="435">
        <v>4</v>
      </c>
      <c r="Q2968" s="435">
        <v>0</v>
      </c>
      <c r="R2968" s="435">
        <v>4</v>
      </c>
      <c r="S2968" s="438">
        <v>0</v>
      </c>
      <c r="T2968" s="438">
        <v>0</v>
      </c>
      <c r="U2968" s="472">
        <v>40570</v>
      </c>
      <c r="V2968" s="480">
        <v>3</v>
      </c>
      <c r="W2968" s="435">
        <v>4</v>
      </c>
      <c r="X2968" s="437" t="str">
        <f t="shared" si="343"/>
        <v>OK</v>
      </c>
      <c r="Y2968" s="437">
        <f t="shared" si="342"/>
        <v>0</v>
      </c>
      <c r="Z2968" s="435" t="s">
        <v>72</v>
      </c>
      <c r="AA2968" s="481">
        <v>40576</v>
      </c>
      <c r="AC2968" s="148">
        <f t="shared" si="338"/>
        <v>6</v>
      </c>
      <c r="AD2968" s="435" t="str">
        <f t="shared" si="340"/>
        <v>OK</v>
      </c>
    </row>
    <row r="2969" spans="1:37" x14ac:dyDescent="0.2">
      <c r="A2969" s="511" t="s">
        <v>115</v>
      </c>
      <c r="B2969" s="435">
        <v>4</v>
      </c>
      <c r="C2969" s="436">
        <v>61</v>
      </c>
      <c r="D2969" s="435" t="s">
        <v>73</v>
      </c>
      <c r="E2969" s="472">
        <v>40569</v>
      </c>
      <c r="G2969" s="474">
        <v>4</v>
      </c>
      <c r="H2969" s="435">
        <v>61</v>
      </c>
      <c r="I2969" s="435">
        <v>61</v>
      </c>
      <c r="J2969" s="435">
        <v>61</v>
      </c>
      <c r="K2969" s="435">
        <v>0</v>
      </c>
      <c r="L2969" s="472">
        <v>40570</v>
      </c>
      <c r="N2969" s="474">
        <v>4</v>
      </c>
      <c r="O2969" s="435">
        <v>61</v>
      </c>
      <c r="P2969" s="435">
        <v>61</v>
      </c>
      <c r="Q2969" s="435">
        <v>0</v>
      </c>
      <c r="R2969" s="435">
        <v>61</v>
      </c>
      <c r="S2969" s="438">
        <v>0</v>
      </c>
      <c r="T2969" s="438">
        <v>0</v>
      </c>
      <c r="U2969" s="472">
        <v>40570</v>
      </c>
      <c r="V2969" s="480">
        <v>4</v>
      </c>
      <c r="W2969" s="435">
        <v>61</v>
      </c>
      <c r="X2969" s="437" t="str">
        <f t="shared" si="343"/>
        <v>OK</v>
      </c>
      <c r="Y2969" s="437">
        <f t="shared" si="342"/>
        <v>0</v>
      </c>
      <c r="Z2969" s="435" t="s">
        <v>73</v>
      </c>
      <c r="AA2969" s="481">
        <v>40576</v>
      </c>
      <c r="AC2969" s="148">
        <f t="shared" si="338"/>
        <v>6</v>
      </c>
      <c r="AD2969" s="435" t="str">
        <f t="shared" si="340"/>
        <v>OK</v>
      </c>
    </row>
    <row r="2970" spans="1:37" x14ac:dyDescent="0.2">
      <c r="A2970" s="511" t="s">
        <v>115</v>
      </c>
      <c r="B2970" s="435">
        <v>5</v>
      </c>
      <c r="C2970" s="436">
        <v>22</v>
      </c>
      <c r="D2970" s="435" t="s">
        <v>79</v>
      </c>
      <c r="E2970" s="472">
        <v>40569</v>
      </c>
      <c r="G2970" s="474">
        <v>5</v>
      </c>
      <c r="H2970" s="435">
        <v>22</v>
      </c>
      <c r="I2970" s="435">
        <v>22</v>
      </c>
      <c r="J2970" s="435">
        <v>22</v>
      </c>
      <c r="K2970" s="435">
        <v>0</v>
      </c>
      <c r="L2970" s="472">
        <v>40570</v>
      </c>
      <c r="N2970" s="474">
        <v>5</v>
      </c>
      <c r="O2970" s="435">
        <v>22</v>
      </c>
      <c r="P2970" s="435">
        <v>22</v>
      </c>
      <c r="Q2970" s="435">
        <v>0</v>
      </c>
      <c r="R2970" s="435">
        <v>22</v>
      </c>
      <c r="S2970" s="438">
        <v>0</v>
      </c>
      <c r="T2970" s="438">
        <v>0</v>
      </c>
      <c r="U2970" s="472">
        <v>40570</v>
      </c>
      <c r="V2970" s="480">
        <v>5</v>
      </c>
      <c r="W2970" s="435">
        <v>22</v>
      </c>
      <c r="X2970" s="437" t="str">
        <f t="shared" si="343"/>
        <v>OK</v>
      </c>
      <c r="Y2970" s="437">
        <f t="shared" ref="Y2970:Y3033" si="344">IF(W2970="","",+C2970-W2970)</f>
        <v>0</v>
      </c>
      <c r="Z2970" s="435" t="s">
        <v>79</v>
      </c>
      <c r="AA2970" s="481">
        <v>40576</v>
      </c>
      <c r="AC2970" s="148">
        <f t="shared" si="338"/>
        <v>6</v>
      </c>
      <c r="AD2970" s="435" t="str">
        <f t="shared" si="340"/>
        <v>OK</v>
      </c>
    </row>
    <row r="2971" spans="1:37" x14ac:dyDescent="0.2">
      <c r="A2971" s="511" t="s">
        <v>115</v>
      </c>
      <c r="B2971" s="435">
        <v>6</v>
      </c>
      <c r="C2971" s="436">
        <v>78</v>
      </c>
      <c r="D2971" s="435" t="s">
        <v>74</v>
      </c>
      <c r="E2971" s="472">
        <v>40569</v>
      </c>
      <c r="G2971" s="474">
        <v>6</v>
      </c>
      <c r="H2971" s="435">
        <v>78</v>
      </c>
      <c r="I2971" s="435">
        <v>78</v>
      </c>
      <c r="J2971" s="435">
        <v>78</v>
      </c>
      <c r="K2971" s="435">
        <v>0</v>
      </c>
      <c r="L2971" s="472">
        <v>40570</v>
      </c>
      <c r="N2971" s="474">
        <v>6</v>
      </c>
      <c r="O2971" s="435">
        <v>78</v>
      </c>
      <c r="P2971" s="435">
        <v>78</v>
      </c>
      <c r="Q2971" s="435">
        <v>0</v>
      </c>
      <c r="R2971" s="435">
        <v>78</v>
      </c>
      <c r="S2971" s="438">
        <v>0</v>
      </c>
      <c r="T2971" s="438">
        <v>0</v>
      </c>
      <c r="U2971" s="472">
        <v>40570</v>
      </c>
      <c r="V2971" s="480">
        <v>6</v>
      </c>
      <c r="W2971" s="435">
        <v>78</v>
      </c>
      <c r="X2971" s="437" t="str">
        <f t="shared" si="343"/>
        <v>OK</v>
      </c>
      <c r="Y2971" s="437">
        <f t="shared" si="344"/>
        <v>0</v>
      </c>
      <c r="Z2971" s="435" t="s">
        <v>74</v>
      </c>
      <c r="AA2971" s="481">
        <v>40576</v>
      </c>
      <c r="AC2971" s="148">
        <f t="shared" si="338"/>
        <v>6</v>
      </c>
      <c r="AD2971" s="435" t="str">
        <f t="shared" si="340"/>
        <v>OK</v>
      </c>
    </row>
    <row r="2972" spans="1:37" x14ac:dyDescent="0.2">
      <c r="A2972" s="511" t="s">
        <v>115</v>
      </c>
      <c r="B2972" s="435">
        <v>7</v>
      </c>
      <c r="C2972" s="436">
        <v>4</v>
      </c>
      <c r="D2972" s="435" t="s">
        <v>75</v>
      </c>
      <c r="E2972" s="472">
        <v>40569</v>
      </c>
      <c r="G2972" s="474">
        <v>7</v>
      </c>
      <c r="H2972" s="435">
        <v>4</v>
      </c>
      <c r="I2972" s="435">
        <v>4</v>
      </c>
      <c r="J2972" s="435">
        <v>4</v>
      </c>
      <c r="K2972" s="435">
        <v>0</v>
      </c>
      <c r="L2972" s="472">
        <v>40570</v>
      </c>
      <c r="N2972" s="474">
        <v>7</v>
      </c>
      <c r="O2972" s="435">
        <v>4</v>
      </c>
      <c r="P2972" s="435">
        <v>4</v>
      </c>
      <c r="Q2972" s="435">
        <v>0</v>
      </c>
      <c r="R2972" s="435">
        <v>4</v>
      </c>
      <c r="S2972" s="438">
        <v>0</v>
      </c>
      <c r="T2972" s="438">
        <v>0</v>
      </c>
      <c r="U2972" s="472">
        <v>40570</v>
      </c>
      <c r="V2972" s="480">
        <v>7</v>
      </c>
      <c r="W2972" s="435">
        <v>4</v>
      </c>
      <c r="X2972" s="437" t="str">
        <f t="shared" si="343"/>
        <v>OK</v>
      </c>
      <c r="Y2972" s="437">
        <f t="shared" si="344"/>
        <v>0</v>
      </c>
      <c r="Z2972" s="435" t="s">
        <v>75</v>
      </c>
      <c r="AA2972" s="481">
        <v>40576</v>
      </c>
      <c r="AC2972" s="148">
        <f t="shared" si="338"/>
        <v>6</v>
      </c>
      <c r="AD2972" s="435" t="str">
        <f t="shared" si="340"/>
        <v>OK</v>
      </c>
      <c r="AJ2972" s="533"/>
    </row>
    <row r="2973" spans="1:37" x14ac:dyDescent="0.2">
      <c r="A2973" s="511" t="s">
        <v>115</v>
      </c>
      <c r="B2973" s="435">
        <v>8</v>
      </c>
      <c r="C2973" s="436">
        <v>4</v>
      </c>
      <c r="D2973" s="435" t="s">
        <v>76</v>
      </c>
      <c r="E2973" s="472">
        <v>40569</v>
      </c>
      <c r="G2973" s="474">
        <v>8</v>
      </c>
      <c r="H2973" s="435">
        <v>4</v>
      </c>
      <c r="I2973" s="435">
        <v>4</v>
      </c>
      <c r="J2973" s="435">
        <v>4</v>
      </c>
      <c r="K2973" s="435">
        <v>0</v>
      </c>
      <c r="L2973" s="472">
        <v>40570</v>
      </c>
      <c r="N2973" s="474">
        <v>8</v>
      </c>
      <c r="O2973" s="435">
        <v>4</v>
      </c>
      <c r="P2973" s="435">
        <v>4</v>
      </c>
      <c r="Q2973" s="435">
        <v>0</v>
      </c>
      <c r="R2973" s="435">
        <v>4</v>
      </c>
      <c r="S2973" s="438">
        <v>0</v>
      </c>
      <c r="T2973" s="438">
        <v>0</v>
      </c>
      <c r="U2973" s="472">
        <v>40570</v>
      </c>
      <c r="V2973" s="480">
        <v>8</v>
      </c>
      <c r="W2973" s="435">
        <v>4</v>
      </c>
      <c r="X2973" s="437" t="str">
        <f t="shared" si="343"/>
        <v>OK</v>
      </c>
      <c r="Y2973" s="437">
        <f t="shared" si="344"/>
        <v>0</v>
      </c>
      <c r="Z2973" s="435" t="s">
        <v>76</v>
      </c>
      <c r="AA2973" s="481">
        <v>40576</v>
      </c>
      <c r="AC2973" s="148">
        <f t="shared" si="338"/>
        <v>6</v>
      </c>
      <c r="AD2973" s="435" t="str">
        <f t="shared" si="340"/>
        <v>OK</v>
      </c>
    </row>
    <row r="2974" spans="1:37" ht="13.5" thickBot="1" x14ac:dyDescent="0.25">
      <c r="A2974" s="540" t="s">
        <v>115</v>
      </c>
      <c r="B2974" s="541">
        <v>9</v>
      </c>
      <c r="C2974" s="542">
        <v>4</v>
      </c>
      <c r="D2974" s="541" t="s">
        <v>77</v>
      </c>
      <c r="E2974" s="543">
        <v>40569</v>
      </c>
      <c r="G2974" s="545">
        <v>9</v>
      </c>
      <c r="H2974" s="541">
        <v>4</v>
      </c>
      <c r="I2974" s="541">
        <v>4</v>
      </c>
      <c r="J2974" s="541">
        <v>4</v>
      </c>
      <c r="K2974" s="541">
        <v>0</v>
      </c>
      <c r="L2974" s="543">
        <v>40570</v>
      </c>
      <c r="N2974" s="545">
        <v>9</v>
      </c>
      <c r="O2974" s="541">
        <v>4</v>
      </c>
      <c r="P2974" s="541">
        <v>4</v>
      </c>
      <c r="Q2974" s="541">
        <v>0</v>
      </c>
      <c r="R2974" s="541">
        <v>4</v>
      </c>
      <c r="S2974" s="541">
        <v>0</v>
      </c>
      <c r="T2974" s="541">
        <v>0</v>
      </c>
      <c r="U2974" s="543">
        <v>40570</v>
      </c>
      <c r="V2974" s="546">
        <v>9</v>
      </c>
      <c r="W2974" s="541">
        <v>4</v>
      </c>
      <c r="X2974" s="547" t="str">
        <f t="shared" si="343"/>
        <v>OK</v>
      </c>
      <c r="Y2974" s="547">
        <f t="shared" si="344"/>
        <v>0</v>
      </c>
      <c r="Z2974" s="541" t="s">
        <v>77</v>
      </c>
      <c r="AA2974" s="548">
        <v>40576</v>
      </c>
      <c r="AB2974" s="538"/>
      <c r="AC2974" s="538">
        <f t="shared" si="338"/>
        <v>6</v>
      </c>
      <c r="AD2974" s="493" t="str">
        <f t="shared" si="340"/>
        <v>OK</v>
      </c>
    </row>
    <row r="2975" spans="1:37" x14ac:dyDescent="0.2">
      <c r="A2975" s="442" t="s">
        <v>116</v>
      </c>
      <c r="B2975" s="435">
        <v>1</v>
      </c>
      <c r="C2975" s="436">
        <v>1995</v>
      </c>
      <c r="D2975" s="435" t="s">
        <v>67</v>
      </c>
      <c r="E2975" s="472">
        <v>40575</v>
      </c>
      <c r="G2975" s="500">
        <v>1</v>
      </c>
      <c r="H2975" s="436">
        <v>1995</v>
      </c>
      <c r="I2975" s="435">
        <v>1995</v>
      </c>
      <c r="J2975" s="493">
        <v>1993</v>
      </c>
      <c r="K2975" s="435">
        <v>2</v>
      </c>
      <c r="L2975" s="472">
        <v>40576</v>
      </c>
      <c r="N2975" s="474">
        <v>1</v>
      </c>
      <c r="O2975" s="436">
        <v>1995</v>
      </c>
      <c r="P2975" s="436">
        <v>1995</v>
      </c>
      <c r="Q2975" s="435">
        <v>0</v>
      </c>
      <c r="R2975" s="436">
        <v>1995</v>
      </c>
      <c r="S2975" s="435">
        <v>0</v>
      </c>
      <c r="T2975" s="435">
        <v>0</v>
      </c>
      <c r="U2975" s="472">
        <v>40576</v>
      </c>
      <c r="V2975" s="480">
        <v>1</v>
      </c>
      <c r="W2975" s="493">
        <v>1993</v>
      </c>
      <c r="X2975" s="437" t="str">
        <f t="shared" si="343"/>
        <v>ERRO</v>
      </c>
      <c r="Y2975" s="437">
        <f t="shared" si="344"/>
        <v>2</v>
      </c>
      <c r="Z2975" s="435" t="s">
        <v>67</v>
      </c>
      <c r="AA2975" s="481">
        <v>40584</v>
      </c>
      <c r="AB2975" s="412">
        <f>+SUM(W2975:W2987)</f>
        <v>5207</v>
      </c>
      <c r="AC2975" s="148">
        <f t="shared" si="338"/>
        <v>9</v>
      </c>
      <c r="AD2975" s="438" t="str">
        <f t="shared" si="340"/>
        <v>OK</v>
      </c>
    </row>
    <row r="2976" spans="1:37" x14ac:dyDescent="0.2">
      <c r="A2976" s="442" t="s">
        <v>116</v>
      </c>
      <c r="B2976" s="435">
        <v>2</v>
      </c>
      <c r="C2976" s="436">
        <v>1722</v>
      </c>
      <c r="D2976" s="435" t="s">
        <v>67</v>
      </c>
      <c r="E2976" s="472">
        <v>40575</v>
      </c>
      <c r="G2976" s="474">
        <v>2</v>
      </c>
      <c r="H2976" s="436">
        <v>1722</v>
      </c>
      <c r="I2976" s="435">
        <v>1722</v>
      </c>
      <c r="J2976" s="493">
        <v>1487</v>
      </c>
      <c r="K2976" s="435">
        <v>35</v>
      </c>
      <c r="L2976" s="472">
        <v>40576</v>
      </c>
      <c r="N2976" s="474">
        <v>2</v>
      </c>
      <c r="O2976" s="436">
        <v>1722</v>
      </c>
      <c r="P2976" s="436">
        <v>1722</v>
      </c>
      <c r="Q2976" s="435">
        <v>0</v>
      </c>
      <c r="R2976" s="436">
        <v>1722</v>
      </c>
      <c r="S2976" s="435">
        <v>0</v>
      </c>
      <c r="T2976" s="435">
        <v>0</v>
      </c>
      <c r="U2976" s="472">
        <v>40576</v>
      </c>
      <c r="V2976" s="480">
        <v>2</v>
      </c>
      <c r="W2976" s="493">
        <v>1487</v>
      </c>
      <c r="X2976" s="437" t="str">
        <f t="shared" si="343"/>
        <v>ERRO</v>
      </c>
      <c r="Y2976" s="437">
        <f t="shared" si="344"/>
        <v>235</v>
      </c>
      <c r="Z2976" s="435" t="s">
        <v>67</v>
      </c>
      <c r="AA2976" s="481">
        <v>40584</v>
      </c>
      <c r="AC2976" s="148">
        <f t="shared" si="338"/>
        <v>9</v>
      </c>
      <c r="AD2976" s="438" t="str">
        <f t="shared" si="340"/>
        <v>OK</v>
      </c>
    </row>
    <row r="2977" spans="1:36" x14ac:dyDescent="0.2">
      <c r="A2977" s="442" t="s">
        <v>116</v>
      </c>
      <c r="B2977" s="435">
        <v>3</v>
      </c>
      <c r="C2977" s="436">
        <v>20</v>
      </c>
      <c r="D2977" s="435" t="s">
        <v>68</v>
      </c>
      <c r="E2977" s="472">
        <v>40575</v>
      </c>
      <c r="G2977" s="474">
        <v>3</v>
      </c>
      <c r="H2977" s="436">
        <v>20</v>
      </c>
      <c r="I2977" s="435">
        <v>20</v>
      </c>
      <c r="J2977" s="435">
        <v>20</v>
      </c>
      <c r="K2977" s="435">
        <v>0</v>
      </c>
      <c r="L2977" s="472">
        <v>40576</v>
      </c>
      <c r="N2977" s="474">
        <v>3</v>
      </c>
      <c r="O2977" s="436">
        <v>20</v>
      </c>
      <c r="P2977" s="436">
        <v>20</v>
      </c>
      <c r="Q2977" s="435">
        <v>0</v>
      </c>
      <c r="R2977" s="436">
        <v>20</v>
      </c>
      <c r="S2977" s="435">
        <v>0</v>
      </c>
      <c r="T2977" s="435">
        <v>0</v>
      </c>
      <c r="U2977" s="472">
        <v>40576</v>
      </c>
      <c r="V2977" s="480">
        <v>3</v>
      </c>
      <c r="W2977" s="435">
        <v>20</v>
      </c>
      <c r="X2977" s="437" t="str">
        <f t="shared" si="343"/>
        <v>OK</v>
      </c>
      <c r="Y2977" s="437">
        <f t="shared" si="344"/>
        <v>0</v>
      </c>
      <c r="Z2977" s="435" t="s">
        <v>68</v>
      </c>
      <c r="AA2977" s="481">
        <v>40578</v>
      </c>
      <c r="AC2977" s="148">
        <f t="shared" ref="AC2977:AC3040" si="345">DAYS360(E2977,AA2977)</f>
        <v>3</v>
      </c>
      <c r="AD2977" s="438" t="str">
        <f t="shared" si="340"/>
        <v>OK</v>
      </c>
    </row>
    <row r="2978" spans="1:36" x14ac:dyDescent="0.2">
      <c r="A2978" s="442" t="s">
        <v>116</v>
      </c>
      <c r="B2978" s="435">
        <v>4</v>
      </c>
      <c r="C2978" s="436">
        <v>45</v>
      </c>
      <c r="D2978" s="435" t="s">
        <v>69</v>
      </c>
      <c r="E2978" s="472">
        <v>40575</v>
      </c>
      <c r="G2978" s="474">
        <v>4</v>
      </c>
      <c r="H2978" s="436">
        <v>45</v>
      </c>
      <c r="I2978" s="435">
        <v>45</v>
      </c>
      <c r="J2978" s="435">
        <v>45</v>
      </c>
      <c r="K2978" s="435">
        <v>0</v>
      </c>
      <c r="L2978" s="472">
        <v>40576</v>
      </c>
      <c r="N2978" s="474">
        <v>4</v>
      </c>
      <c r="O2978" s="436">
        <v>45</v>
      </c>
      <c r="P2978" s="436">
        <v>45</v>
      </c>
      <c r="Q2978" s="435">
        <v>0</v>
      </c>
      <c r="R2978" s="436">
        <v>45</v>
      </c>
      <c r="S2978" s="435">
        <v>0</v>
      </c>
      <c r="T2978" s="435">
        <v>0</v>
      </c>
      <c r="U2978" s="472">
        <v>40576</v>
      </c>
      <c r="V2978" s="480">
        <v>4</v>
      </c>
      <c r="W2978" s="435">
        <v>45</v>
      </c>
      <c r="X2978" s="437" t="str">
        <f t="shared" si="343"/>
        <v>OK</v>
      </c>
      <c r="Y2978" s="437">
        <f t="shared" si="344"/>
        <v>0</v>
      </c>
      <c r="Z2978" s="435" t="s">
        <v>69</v>
      </c>
      <c r="AA2978" s="481">
        <v>40578</v>
      </c>
      <c r="AC2978" s="148">
        <f t="shared" si="345"/>
        <v>3</v>
      </c>
      <c r="AD2978" s="438" t="str">
        <f t="shared" si="340"/>
        <v>OK</v>
      </c>
    </row>
    <row r="2979" spans="1:36" x14ac:dyDescent="0.2">
      <c r="A2979" s="442" t="s">
        <v>116</v>
      </c>
      <c r="B2979" s="435">
        <v>5</v>
      </c>
      <c r="C2979" s="436">
        <v>9</v>
      </c>
      <c r="D2979" s="602" t="s">
        <v>71</v>
      </c>
      <c r="E2979" s="472">
        <v>40575</v>
      </c>
      <c r="G2979" s="474">
        <v>5</v>
      </c>
      <c r="H2979" s="436">
        <v>9</v>
      </c>
      <c r="I2979" s="435">
        <v>9</v>
      </c>
      <c r="J2979" s="435">
        <v>9</v>
      </c>
      <c r="K2979" s="435">
        <v>0</v>
      </c>
      <c r="L2979" s="472">
        <v>40576</v>
      </c>
      <c r="N2979" s="474">
        <v>5</v>
      </c>
      <c r="O2979" s="436">
        <v>9</v>
      </c>
      <c r="P2979" s="436">
        <v>9</v>
      </c>
      <c r="Q2979" s="435">
        <v>0</v>
      </c>
      <c r="R2979" s="436">
        <v>9</v>
      </c>
      <c r="S2979" s="435">
        <v>0</v>
      </c>
      <c r="T2979" s="435">
        <v>0</v>
      </c>
      <c r="U2979" s="472">
        <v>40576</v>
      </c>
      <c r="X2979" s="437" t="str">
        <f t="shared" si="343"/>
        <v>KO</v>
      </c>
      <c r="Y2979" s="437" t="str">
        <f t="shared" si="344"/>
        <v/>
      </c>
      <c r="AC2979" s="148">
        <f t="shared" si="345"/>
        <v>-39991</v>
      </c>
      <c r="AD2979" s="438" t="str">
        <f t="shared" si="340"/>
        <v>Pendente</v>
      </c>
    </row>
    <row r="2980" spans="1:36" x14ac:dyDescent="0.2">
      <c r="A2980" s="442" t="s">
        <v>116</v>
      </c>
      <c r="B2980" s="435">
        <v>6</v>
      </c>
      <c r="C2980" s="436">
        <v>396</v>
      </c>
      <c r="D2980" s="435" t="s">
        <v>72</v>
      </c>
      <c r="E2980" s="472">
        <v>40575</v>
      </c>
      <c r="G2980" s="474">
        <v>6</v>
      </c>
      <c r="H2980" s="436">
        <v>396</v>
      </c>
      <c r="I2980" s="435">
        <v>396</v>
      </c>
      <c r="J2980" s="493">
        <v>263</v>
      </c>
      <c r="K2980" s="435">
        <v>33</v>
      </c>
      <c r="L2980" s="472">
        <v>40576</v>
      </c>
      <c r="N2980" s="474">
        <v>6</v>
      </c>
      <c r="O2980" s="436">
        <v>396</v>
      </c>
      <c r="P2980" s="436">
        <v>396</v>
      </c>
      <c r="Q2980" s="435">
        <v>0</v>
      </c>
      <c r="R2980" s="436">
        <v>396</v>
      </c>
      <c r="S2980" s="435">
        <v>0</v>
      </c>
      <c r="T2980" s="435">
        <v>0</v>
      </c>
      <c r="U2980" s="472">
        <v>40576</v>
      </c>
      <c r="V2980" s="480">
        <v>6</v>
      </c>
      <c r="W2980" s="493">
        <v>263</v>
      </c>
      <c r="X2980" s="437" t="str">
        <f t="shared" si="343"/>
        <v>ERRO</v>
      </c>
      <c r="Y2980" s="437">
        <f t="shared" si="344"/>
        <v>133</v>
      </c>
      <c r="Z2980" s="435" t="s">
        <v>72</v>
      </c>
      <c r="AA2980" s="481">
        <v>40578</v>
      </c>
      <c r="AC2980" s="148">
        <f t="shared" si="345"/>
        <v>3</v>
      </c>
      <c r="AD2980" s="438" t="str">
        <f t="shared" si="340"/>
        <v>OK</v>
      </c>
    </row>
    <row r="2981" spans="1:36" x14ac:dyDescent="0.2">
      <c r="A2981" s="442" t="s">
        <v>116</v>
      </c>
      <c r="B2981" s="435">
        <v>7</v>
      </c>
      <c r="C2981" s="436">
        <v>1336</v>
      </c>
      <c r="D2981" s="435" t="s">
        <v>73</v>
      </c>
      <c r="E2981" s="472">
        <v>40575</v>
      </c>
      <c r="G2981" s="474">
        <v>7</v>
      </c>
      <c r="H2981" s="436">
        <v>1336</v>
      </c>
      <c r="I2981" s="435">
        <v>1336</v>
      </c>
      <c r="J2981" s="493">
        <v>983</v>
      </c>
      <c r="K2981" s="435">
        <v>53</v>
      </c>
      <c r="L2981" s="472">
        <v>40576</v>
      </c>
      <c r="N2981" s="474">
        <v>7</v>
      </c>
      <c r="O2981" s="436">
        <v>1336</v>
      </c>
      <c r="P2981" s="436">
        <v>1336</v>
      </c>
      <c r="Q2981" s="435">
        <v>0</v>
      </c>
      <c r="R2981" s="436">
        <v>1336</v>
      </c>
      <c r="S2981" s="435">
        <v>0</v>
      </c>
      <c r="T2981" s="435">
        <v>0</v>
      </c>
      <c r="U2981" s="472">
        <v>40576</v>
      </c>
      <c r="V2981" s="480">
        <v>7</v>
      </c>
      <c r="W2981" s="493">
        <v>983</v>
      </c>
      <c r="X2981" s="437" t="str">
        <f t="shared" si="343"/>
        <v>ERRO</v>
      </c>
      <c r="Y2981" s="437">
        <f t="shared" si="344"/>
        <v>353</v>
      </c>
      <c r="Z2981" s="435" t="s">
        <v>73</v>
      </c>
      <c r="AA2981" s="481">
        <v>40584</v>
      </c>
      <c r="AC2981" s="148">
        <f t="shared" si="345"/>
        <v>9</v>
      </c>
      <c r="AD2981" s="438" t="str">
        <f t="shared" si="340"/>
        <v>OK</v>
      </c>
    </row>
    <row r="2982" spans="1:36" x14ac:dyDescent="0.2">
      <c r="A2982" s="442" t="s">
        <v>116</v>
      </c>
      <c r="B2982" s="435">
        <v>8</v>
      </c>
      <c r="C2982" s="436">
        <v>196</v>
      </c>
      <c r="D2982" s="435" t="s">
        <v>79</v>
      </c>
      <c r="E2982" s="472">
        <v>40575</v>
      </c>
      <c r="G2982" s="474">
        <v>8</v>
      </c>
      <c r="H2982" s="436">
        <v>196</v>
      </c>
      <c r="I2982" s="435">
        <v>196</v>
      </c>
      <c r="J2982" s="493">
        <v>63</v>
      </c>
      <c r="K2982" s="435">
        <v>33</v>
      </c>
      <c r="L2982" s="472">
        <v>40576</v>
      </c>
      <c r="N2982" s="474">
        <v>8</v>
      </c>
      <c r="O2982" s="436">
        <v>196</v>
      </c>
      <c r="P2982" s="436">
        <v>196</v>
      </c>
      <c r="Q2982" s="435">
        <v>0</v>
      </c>
      <c r="R2982" s="436">
        <v>196</v>
      </c>
      <c r="S2982" s="435">
        <v>0</v>
      </c>
      <c r="T2982" s="435">
        <v>0</v>
      </c>
      <c r="U2982" s="472">
        <v>40576</v>
      </c>
      <c r="V2982" s="480">
        <v>8</v>
      </c>
      <c r="W2982" s="493">
        <v>63</v>
      </c>
      <c r="X2982" s="437" t="str">
        <f t="shared" si="343"/>
        <v>ERRO</v>
      </c>
      <c r="Y2982" s="437">
        <f t="shared" si="344"/>
        <v>133</v>
      </c>
      <c r="Z2982" s="435" t="s">
        <v>79</v>
      </c>
      <c r="AA2982" s="481">
        <v>40578</v>
      </c>
      <c r="AC2982" s="148">
        <f t="shared" si="345"/>
        <v>3</v>
      </c>
      <c r="AD2982" s="438" t="str">
        <f t="shared" si="340"/>
        <v>OK</v>
      </c>
    </row>
    <row r="2983" spans="1:36" x14ac:dyDescent="0.2">
      <c r="A2983" s="442" t="s">
        <v>116</v>
      </c>
      <c r="B2983" s="435">
        <v>9</v>
      </c>
      <c r="C2983" s="436">
        <v>487</v>
      </c>
      <c r="D2983" s="435" t="s">
        <v>74</v>
      </c>
      <c r="E2983" s="472">
        <v>40575</v>
      </c>
      <c r="G2983" s="474">
        <v>9</v>
      </c>
      <c r="H2983" s="436">
        <v>487</v>
      </c>
      <c r="I2983" s="435">
        <v>487</v>
      </c>
      <c r="J2983" s="435">
        <v>291</v>
      </c>
      <c r="K2983" s="435">
        <v>196</v>
      </c>
      <c r="L2983" s="472">
        <v>40576</v>
      </c>
      <c r="N2983" s="474">
        <v>9</v>
      </c>
      <c r="O2983" s="436">
        <v>487</v>
      </c>
      <c r="P2983" s="436">
        <v>487</v>
      </c>
      <c r="Q2983" s="435">
        <v>0</v>
      </c>
      <c r="R2983" s="436">
        <v>487</v>
      </c>
      <c r="S2983" s="435">
        <v>0</v>
      </c>
      <c r="T2983" s="435">
        <v>0</v>
      </c>
      <c r="U2983" s="472">
        <v>40576</v>
      </c>
      <c r="V2983" s="480">
        <v>9</v>
      </c>
      <c r="W2983" s="435">
        <v>291</v>
      </c>
      <c r="X2983" s="437" t="str">
        <f t="shared" si="343"/>
        <v>ERRO</v>
      </c>
      <c r="Y2983" s="437">
        <f t="shared" si="344"/>
        <v>196</v>
      </c>
      <c r="Z2983" s="435" t="s">
        <v>74</v>
      </c>
      <c r="AA2983" s="481">
        <v>40578</v>
      </c>
      <c r="AC2983" s="148">
        <f t="shared" si="345"/>
        <v>3</v>
      </c>
      <c r="AD2983" s="438" t="str">
        <f t="shared" si="340"/>
        <v>OK</v>
      </c>
    </row>
    <row r="2984" spans="1:36" x14ac:dyDescent="0.2">
      <c r="A2984" s="442" t="s">
        <v>116</v>
      </c>
      <c r="B2984" s="435">
        <v>10</v>
      </c>
      <c r="C2984" s="436">
        <v>27</v>
      </c>
      <c r="D2984" s="435" t="s">
        <v>75</v>
      </c>
      <c r="E2984" s="472">
        <v>40575</v>
      </c>
      <c r="G2984" s="474">
        <v>10</v>
      </c>
      <c r="H2984" s="436">
        <v>27</v>
      </c>
      <c r="I2984" s="435">
        <v>27</v>
      </c>
      <c r="J2984" s="493">
        <v>13</v>
      </c>
      <c r="K2984" s="435">
        <v>14</v>
      </c>
      <c r="L2984" s="472">
        <v>40576</v>
      </c>
      <c r="N2984" s="474">
        <v>10</v>
      </c>
      <c r="O2984" s="436">
        <v>27</v>
      </c>
      <c r="P2984" s="436">
        <v>27</v>
      </c>
      <c r="Q2984" s="435">
        <v>0</v>
      </c>
      <c r="R2984" s="436">
        <v>27</v>
      </c>
      <c r="S2984" s="435">
        <v>0</v>
      </c>
      <c r="T2984" s="435">
        <v>0</v>
      </c>
      <c r="U2984" s="472">
        <v>40576</v>
      </c>
      <c r="V2984" s="480">
        <v>10</v>
      </c>
      <c r="W2984" s="493">
        <v>13</v>
      </c>
      <c r="X2984" s="437" t="str">
        <f t="shared" si="343"/>
        <v>ERRO</v>
      </c>
      <c r="Y2984" s="437">
        <f t="shared" si="344"/>
        <v>14</v>
      </c>
      <c r="Z2984" s="435" t="s">
        <v>75</v>
      </c>
      <c r="AA2984" s="481">
        <v>40578</v>
      </c>
      <c r="AC2984" s="148">
        <f t="shared" si="345"/>
        <v>3</v>
      </c>
      <c r="AD2984" s="438" t="str">
        <f t="shared" si="340"/>
        <v>OK</v>
      </c>
    </row>
    <row r="2985" spans="1:36" x14ac:dyDescent="0.2">
      <c r="A2985" s="442" t="s">
        <v>116</v>
      </c>
      <c r="B2985" s="435">
        <v>11</v>
      </c>
      <c r="C2985" s="436">
        <v>21</v>
      </c>
      <c r="D2985" s="435" t="s">
        <v>76</v>
      </c>
      <c r="E2985" s="472">
        <v>40575</v>
      </c>
      <c r="G2985" s="474">
        <v>11</v>
      </c>
      <c r="H2985" s="436">
        <v>21</v>
      </c>
      <c r="I2985" s="435">
        <v>21</v>
      </c>
      <c r="J2985" s="493">
        <v>12</v>
      </c>
      <c r="K2985" s="435">
        <v>9</v>
      </c>
      <c r="L2985" s="472">
        <v>40576</v>
      </c>
      <c r="N2985" s="474">
        <v>11</v>
      </c>
      <c r="O2985" s="436">
        <v>21</v>
      </c>
      <c r="P2985" s="436">
        <v>21</v>
      </c>
      <c r="Q2985" s="435">
        <v>0</v>
      </c>
      <c r="R2985" s="436">
        <v>21</v>
      </c>
      <c r="S2985" s="435">
        <v>0</v>
      </c>
      <c r="T2985" s="435">
        <v>0</v>
      </c>
      <c r="U2985" s="472">
        <v>40576</v>
      </c>
      <c r="V2985" s="480">
        <v>11</v>
      </c>
      <c r="W2985" s="493">
        <v>12</v>
      </c>
      <c r="X2985" s="437" t="str">
        <f t="shared" si="343"/>
        <v>ERRO</v>
      </c>
      <c r="Y2985" s="437">
        <f t="shared" si="344"/>
        <v>9</v>
      </c>
      <c r="Z2985" s="435" t="s">
        <v>76</v>
      </c>
      <c r="AA2985" s="481">
        <v>40578</v>
      </c>
      <c r="AC2985" s="148">
        <f t="shared" si="345"/>
        <v>3</v>
      </c>
      <c r="AD2985" s="438" t="str">
        <f t="shared" si="340"/>
        <v>OK</v>
      </c>
    </row>
    <row r="2986" spans="1:36" x14ac:dyDescent="0.2">
      <c r="A2986" s="442" t="s">
        <v>116</v>
      </c>
      <c r="B2986" s="435">
        <v>12</v>
      </c>
      <c r="C2986" s="436">
        <v>13</v>
      </c>
      <c r="D2986" s="435" t="s">
        <v>77</v>
      </c>
      <c r="E2986" s="472">
        <v>40575</v>
      </c>
      <c r="G2986" s="474">
        <v>12</v>
      </c>
      <c r="H2986" s="436">
        <v>13</v>
      </c>
      <c r="I2986" s="435">
        <v>13</v>
      </c>
      <c r="J2986" s="493">
        <v>7</v>
      </c>
      <c r="K2986" s="435">
        <v>6</v>
      </c>
      <c r="L2986" s="472">
        <v>40576</v>
      </c>
      <c r="N2986" s="474">
        <v>12</v>
      </c>
      <c r="O2986" s="436">
        <v>13</v>
      </c>
      <c r="P2986" s="436">
        <v>13</v>
      </c>
      <c r="Q2986" s="435">
        <v>0</v>
      </c>
      <c r="R2986" s="436">
        <v>13</v>
      </c>
      <c r="S2986" s="435">
        <v>0</v>
      </c>
      <c r="T2986" s="435">
        <v>0</v>
      </c>
      <c r="U2986" s="472">
        <v>40576</v>
      </c>
      <c r="V2986" s="480">
        <v>12</v>
      </c>
      <c r="W2986" s="493">
        <v>7</v>
      </c>
      <c r="X2986" s="437" t="str">
        <f t="shared" si="343"/>
        <v>ERRO</v>
      </c>
      <c r="Y2986" s="437">
        <f t="shared" si="344"/>
        <v>6</v>
      </c>
      <c r="Z2986" s="435" t="s">
        <v>77</v>
      </c>
      <c r="AA2986" s="481">
        <v>40578</v>
      </c>
      <c r="AC2986" s="148">
        <f t="shared" si="345"/>
        <v>3</v>
      </c>
      <c r="AD2986" s="438" t="str">
        <f t="shared" si="340"/>
        <v>OK</v>
      </c>
    </row>
    <row r="2987" spans="1:36" s="533" customFormat="1" x14ac:dyDescent="0.2">
      <c r="A2987" s="593" t="s">
        <v>116</v>
      </c>
      <c r="B2987" s="493">
        <v>13</v>
      </c>
      <c r="C2987" s="531">
        <v>30</v>
      </c>
      <c r="D2987" s="493" t="s">
        <v>112</v>
      </c>
      <c r="E2987" s="532">
        <v>40575</v>
      </c>
      <c r="G2987" s="534">
        <v>13</v>
      </c>
      <c r="H2987" s="531">
        <v>30</v>
      </c>
      <c r="I2987" s="493">
        <v>30</v>
      </c>
      <c r="J2987" s="493">
        <v>30</v>
      </c>
      <c r="K2987" s="493">
        <v>0</v>
      </c>
      <c r="L2987" s="532">
        <v>40576</v>
      </c>
      <c r="N2987" s="534">
        <v>13</v>
      </c>
      <c r="O2987" s="531">
        <v>30</v>
      </c>
      <c r="P2987" s="531">
        <v>30</v>
      </c>
      <c r="Q2987" s="493">
        <v>0</v>
      </c>
      <c r="R2987" s="531">
        <v>30</v>
      </c>
      <c r="S2987" s="493">
        <v>0</v>
      </c>
      <c r="T2987" s="493">
        <v>0</v>
      </c>
      <c r="U2987" s="532">
        <v>40576</v>
      </c>
      <c r="V2987" s="535">
        <v>13</v>
      </c>
      <c r="W2987" s="493">
        <v>30</v>
      </c>
      <c r="X2987" s="536" t="str">
        <f t="shared" si="343"/>
        <v>OK</v>
      </c>
      <c r="Y2987" s="536">
        <f t="shared" si="344"/>
        <v>0</v>
      </c>
      <c r="Z2987" s="493" t="s">
        <v>112</v>
      </c>
      <c r="AA2987" s="537">
        <v>40578</v>
      </c>
      <c r="AB2987" s="538"/>
      <c r="AC2987" s="538">
        <f t="shared" si="345"/>
        <v>3</v>
      </c>
      <c r="AD2987" s="493" t="str">
        <f t="shared" si="340"/>
        <v>OK</v>
      </c>
      <c r="AE2987" s="493"/>
      <c r="AF2987" s="493"/>
      <c r="AG2987" s="493"/>
      <c r="AH2987" s="539"/>
      <c r="AJ2987" s="28"/>
    </row>
    <row r="2988" spans="1:36" x14ac:dyDescent="0.2">
      <c r="A2988" s="442" t="s">
        <v>115</v>
      </c>
      <c r="B2988" s="435">
        <v>1</v>
      </c>
      <c r="C2988" s="436">
        <v>40</v>
      </c>
      <c r="D2988" s="435" t="s">
        <v>67</v>
      </c>
      <c r="E2988" s="472">
        <v>40576</v>
      </c>
      <c r="G2988" s="474">
        <v>1</v>
      </c>
      <c r="H2988" s="436">
        <v>40</v>
      </c>
      <c r="I2988" s="436">
        <v>40</v>
      </c>
      <c r="J2988" s="436">
        <v>40</v>
      </c>
      <c r="K2988" s="435">
        <v>0</v>
      </c>
      <c r="L2988" s="472">
        <v>40577</v>
      </c>
      <c r="N2988" s="474">
        <v>1</v>
      </c>
      <c r="O2988" s="436">
        <v>40</v>
      </c>
      <c r="P2988" s="436">
        <v>40</v>
      </c>
      <c r="Q2988" s="435">
        <v>0</v>
      </c>
      <c r="R2988" s="436">
        <v>40</v>
      </c>
      <c r="S2988" s="435">
        <v>0</v>
      </c>
      <c r="T2988" s="435">
        <v>0</v>
      </c>
      <c r="U2988" s="472">
        <v>40577</v>
      </c>
      <c r="V2988" s="435">
        <v>1</v>
      </c>
      <c r="W2988" s="436">
        <v>40</v>
      </c>
      <c r="X2988" s="437" t="str">
        <f t="shared" si="343"/>
        <v>OK</v>
      </c>
      <c r="Y2988" s="437">
        <f t="shared" si="344"/>
        <v>0</v>
      </c>
      <c r="Z2988" s="435" t="s">
        <v>67</v>
      </c>
      <c r="AA2988" s="481">
        <v>40583</v>
      </c>
      <c r="AB2988" s="412">
        <f>+SUM(W2988:W2998)</f>
        <v>728</v>
      </c>
      <c r="AC2988" s="148">
        <f t="shared" si="345"/>
        <v>7</v>
      </c>
      <c r="AD2988" s="438" t="str">
        <f t="shared" si="340"/>
        <v>OK</v>
      </c>
    </row>
    <row r="2989" spans="1:36" x14ac:dyDescent="0.2">
      <c r="A2989" s="442" t="s">
        <v>115</v>
      </c>
      <c r="B2989" s="435">
        <v>2</v>
      </c>
      <c r="C2989" s="436">
        <v>2</v>
      </c>
      <c r="D2989" s="435" t="s">
        <v>68</v>
      </c>
      <c r="E2989" s="472">
        <v>40576</v>
      </c>
      <c r="G2989" s="474">
        <v>2</v>
      </c>
      <c r="H2989" s="436">
        <v>2</v>
      </c>
      <c r="I2989" s="436">
        <v>2</v>
      </c>
      <c r="J2989" s="436">
        <v>2</v>
      </c>
      <c r="K2989" s="435">
        <v>0</v>
      </c>
      <c r="L2989" s="472">
        <v>40577</v>
      </c>
      <c r="N2989" s="474">
        <v>2</v>
      </c>
      <c r="O2989" s="436">
        <v>2</v>
      </c>
      <c r="P2989" s="436">
        <v>2</v>
      </c>
      <c r="Q2989" s="435">
        <v>0</v>
      </c>
      <c r="R2989" s="436">
        <v>2</v>
      </c>
      <c r="S2989" s="435">
        <v>0</v>
      </c>
      <c r="T2989" s="435">
        <v>0</v>
      </c>
      <c r="U2989" s="472">
        <v>40577</v>
      </c>
      <c r="V2989" s="435">
        <v>2</v>
      </c>
      <c r="W2989" s="436">
        <v>2</v>
      </c>
      <c r="X2989" s="437" t="str">
        <f t="shared" si="343"/>
        <v>OK</v>
      </c>
      <c r="Y2989" s="437">
        <f t="shared" si="344"/>
        <v>0</v>
      </c>
      <c r="Z2989" s="435" t="s">
        <v>68</v>
      </c>
      <c r="AA2989" s="481">
        <v>40583</v>
      </c>
      <c r="AC2989" s="148">
        <f t="shared" si="345"/>
        <v>7</v>
      </c>
      <c r="AD2989" s="438" t="str">
        <f t="shared" si="340"/>
        <v>OK</v>
      </c>
    </row>
    <row r="2990" spans="1:36" x14ac:dyDescent="0.2">
      <c r="A2990" s="442" t="s">
        <v>115</v>
      </c>
      <c r="B2990" s="435">
        <v>3</v>
      </c>
      <c r="C2990" s="436">
        <v>28</v>
      </c>
      <c r="D2990" s="435" t="s">
        <v>69</v>
      </c>
      <c r="E2990" s="472">
        <v>40576</v>
      </c>
      <c r="G2990" s="474">
        <v>3</v>
      </c>
      <c r="H2990" s="436">
        <v>28</v>
      </c>
      <c r="I2990" s="436">
        <v>28</v>
      </c>
      <c r="J2990" s="436">
        <v>28</v>
      </c>
      <c r="K2990" s="435">
        <v>0</v>
      </c>
      <c r="L2990" s="472">
        <v>40577</v>
      </c>
      <c r="N2990" s="474">
        <v>3</v>
      </c>
      <c r="O2990" s="436">
        <v>28</v>
      </c>
      <c r="P2990" s="436">
        <v>28</v>
      </c>
      <c r="Q2990" s="435">
        <v>0</v>
      </c>
      <c r="R2990" s="436">
        <v>28</v>
      </c>
      <c r="S2990" s="435">
        <v>0</v>
      </c>
      <c r="T2990" s="435">
        <v>0</v>
      </c>
      <c r="U2990" s="472">
        <v>40577</v>
      </c>
      <c r="V2990" s="435">
        <v>3</v>
      </c>
      <c r="W2990" s="436">
        <v>28</v>
      </c>
      <c r="X2990" s="437" t="str">
        <f t="shared" si="343"/>
        <v>OK</v>
      </c>
      <c r="Y2990" s="437">
        <f t="shared" si="344"/>
        <v>0</v>
      </c>
      <c r="Z2990" s="435" t="s">
        <v>69</v>
      </c>
      <c r="AA2990" s="481">
        <v>40583</v>
      </c>
      <c r="AC2990" s="148">
        <f t="shared" si="345"/>
        <v>7</v>
      </c>
      <c r="AD2990" s="438" t="str">
        <f t="shared" si="340"/>
        <v>OK</v>
      </c>
    </row>
    <row r="2991" spans="1:36" x14ac:dyDescent="0.2">
      <c r="A2991" s="442" t="s">
        <v>115</v>
      </c>
      <c r="B2991" s="435">
        <v>4</v>
      </c>
      <c r="C2991" s="436">
        <v>35</v>
      </c>
      <c r="D2991" s="435" t="s">
        <v>72</v>
      </c>
      <c r="E2991" s="472">
        <v>40576</v>
      </c>
      <c r="G2991" s="474">
        <v>4</v>
      </c>
      <c r="H2991" s="436">
        <v>35</v>
      </c>
      <c r="I2991" s="436">
        <v>35</v>
      </c>
      <c r="J2991" s="436">
        <v>35</v>
      </c>
      <c r="K2991" s="435">
        <v>0</v>
      </c>
      <c r="L2991" s="472">
        <v>40577</v>
      </c>
      <c r="N2991" s="474">
        <v>4</v>
      </c>
      <c r="O2991" s="436">
        <v>35</v>
      </c>
      <c r="P2991" s="436">
        <v>35</v>
      </c>
      <c r="Q2991" s="435">
        <v>0</v>
      </c>
      <c r="R2991" s="436">
        <v>35</v>
      </c>
      <c r="S2991" s="435">
        <v>0</v>
      </c>
      <c r="T2991" s="435">
        <v>0</v>
      </c>
      <c r="U2991" s="472">
        <v>40577</v>
      </c>
      <c r="V2991" s="435">
        <v>4</v>
      </c>
      <c r="W2991" s="436">
        <v>35</v>
      </c>
      <c r="X2991" s="437" t="str">
        <f t="shared" si="343"/>
        <v>OK</v>
      </c>
      <c r="Y2991" s="437">
        <f t="shared" si="344"/>
        <v>0</v>
      </c>
      <c r="Z2991" s="435" t="s">
        <v>72</v>
      </c>
      <c r="AA2991" s="481">
        <v>40583</v>
      </c>
      <c r="AC2991" s="148">
        <f t="shared" si="345"/>
        <v>7</v>
      </c>
      <c r="AD2991" s="438" t="str">
        <f t="shared" si="340"/>
        <v>OK</v>
      </c>
    </row>
    <row r="2992" spans="1:36" x14ac:dyDescent="0.2">
      <c r="A2992" s="442" t="s">
        <v>115</v>
      </c>
      <c r="B2992" s="435">
        <v>5</v>
      </c>
      <c r="C2992" s="436">
        <v>315</v>
      </c>
      <c r="D2992" s="435" t="s">
        <v>73</v>
      </c>
      <c r="E2992" s="472">
        <v>40576</v>
      </c>
      <c r="G2992" s="474">
        <v>5</v>
      </c>
      <c r="H2992" s="436">
        <v>315</v>
      </c>
      <c r="I2992" s="436">
        <v>315</v>
      </c>
      <c r="J2992" s="436">
        <v>315</v>
      </c>
      <c r="K2992" s="435">
        <v>0</v>
      </c>
      <c r="L2992" s="472">
        <v>40577</v>
      </c>
      <c r="N2992" s="474">
        <v>5</v>
      </c>
      <c r="O2992" s="436">
        <v>315</v>
      </c>
      <c r="P2992" s="436">
        <v>315</v>
      </c>
      <c r="Q2992" s="435">
        <v>0</v>
      </c>
      <c r="R2992" s="436">
        <v>315</v>
      </c>
      <c r="S2992" s="435">
        <v>0</v>
      </c>
      <c r="T2992" s="435">
        <v>0</v>
      </c>
      <c r="U2992" s="472">
        <v>40577</v>
      </c>
      <c r="V2992" s="435">
        <v>5</v>
      </c>
      <c r="W2992" s="436">
        <v>315</v>
      </c>
      <c r="X2992" s="437" t="str">
        <f t="shared" si="343"/>
        <v>OK</v>
      </c>
      <c r="Y2992" s="437">
        <f t="shared" si="344"/>
        <v>0</v>
      </c>
      <c r="Z2992" s="435" t="s">
        <v>73</v>
      </c>
      <c r="AA2992" s="481">
        <v>40583</v>
      </c>
      <c r="AC2992" s="148">
        <f t="shared" si="345"/>
        <v>7</v>
      </c>
      <c r="AD2992" s="438" t="str">
        <f t="shared" si="340"/>
        <v>OK</v>
      </c>
    </row>
    <row r="2993" spans="1:36" x14ac:dyDescent="0.2">
      <c r="A2993" s="442" t="s">
        <v>115</v>
      </c>
      <c r="B2993" s="435">
        <v>6</v>
      </c>
      <c r="C2993" s="436">
        <v>146</v>
      </c>
      <c r="D2993" s="435" t="s">
        <v>79</v>
      </c>
      <c r="E2993" s="472">
        <v>40576</v>
      </c>
      <c r="G2993" s="474">
        <v>6</v>
      </c>
      <c r="H2993" s="436">
        <v>146</v>
      </c>
      <c r="I2993" s="436">
        <v>146</v>
      </c>
      <c r="J2993" s="436">
        <v>146</v>
      </c>
      <c r="K2993" s="435">
        <v>0</v>
      </c>
      <c r="L2993" s="472">
        <v>40577</v>
      </c>
      <c r="N2993" s="474">
        <v>6</v>
      </c>
      <c r="O2993" s="436">
        <v>146</v>
      </c>
      <c r="P2993" s="436">
        <v>146</v>
      </c>
      <c r="Q2993" s="435">
        <v>0</v>
      </c>
      <c r="R2993" s="436">
        <v>146</v>
      </c>
      <c r="S2993" s="435">
        <v>0</v>
      </c>
      <c r="T2993" s="435">
        <v>0</v>
      </c>
      <c r="U2993" s="472">
        <v>40577</v>
      </c>
      <c r="V2993" s="435">
        <v>6</v>
      </c>
      <c r="W2993" s="436">
        <v>146</v>
      </c>
      <c r="X2993" s="437" t="str">
        <f t="shared" si="343"/>
        <v>OK</v>
      </c>
      <c r="Y2993" s="437">
        <f t="shared" si="344"/>
        <v>0</v>
      </c>
      <c r="Z2993" s="435" t="s">
        <v>79</v>
      </c>
      <c r="AA2993" s="481">
        <v>40584</v>
      </c>
      <c r="AC2993" s="148">
        <f t="shared" si="345"/>
        <v>8</v>
      </c>
      <c r="AD2993" s="438" t="str">
        <f t="shared" si="340"/>
        <v>OK</v>
      </c>
    </row>
    <row r="2994" spans="1:36" x14ac:dyDescent="0.2">
      <c r="A2994" s="442" t="s">
        <v>115</v>
      </c>
      <c r="B2994" s="435">
        <v>7</v>
      </c>
      <c r="C2994" s="436">
        <v>113</v>
      </c>
      <c r="D2994" s="435" t="s">
        <v>74</v>
      </c>
      <c r="E2994" s="472">
        <v>40576</v>
      </c>
      <c r="G2994" s="474">
        <v>7</v>
      </c>
      <c r="H2994" s="436">
        <v>113</v>
      </c>
      <c r="I2994" s="436">
        <v>113</v>
      </c>
      <c r="J2994" s="436">
        <v>113</v>
      </c>
      <c r="K2994" s="435">
        <v>0</v>
      </c>
      <c r="L2994" s="472">
        <v>40577</v>
      </c>
      <c r="N2994" s="474">
        <v>7</v>
      </c>
      <c r="O2994" s="436">
        <v>113</v>
      </c>
      <c r="P2994" s="436">
        <v>113</v>
      </c>
      <c r="Q2994" s="435">
        <v>0</v>
      </c>
      <c r="R2994" s="436">
        <v>113</v>
      </c>
      <c r="S2994" s="435">
        <v>0</v>
      </c>
      <c r="T2994" s="435">
        <v>0</v>
      </c>
      <c r="U2994" s="472">
        <v>40577</v>
      </c>
      <c r="V2994" s="435">
        <v>7</v>
      </c>
      <c r="W2994" s="436">
        <v>113</v>
      </c>
      <c r="X2994" s="437" t="str">
        <f t="shared" si="343"/>
        <v>OK</v>
      </c>
      <c r="Y2994" s="437">
        <f t="shared" si="344"/>
        <v>0</v>
      </c>
      <c r="Z2994" s="435" t="s">
        <v>74</v>
      </c>
      <c r="AA2994" s="481">
        <v>40583</v>
      </c>
      <c r="AC2994" s="148">
        <f t="shared" si="345"/>
        <v>7</v>
      </c>
      <c r="AD2994" s="438" t="str">
        <f t="shared" si="340"/>
        <v>OK</v>
      </c>
      <c r="AJ2994" s="533"/>
    </row>
    <row r="2995" spans="1:36" x14ac:dyDescent="0.2">
      <c r="A2995" s="442" t="s">
        <v>115</v>
      </c>
      <c r="B2995" s="435">
        <v>8</v>
      </c>
      <c r="C2995" s="436">
        <v>34</v>
      </c>
      <c r="D2995" s="435" t="s">
        <v>75</v>
      </c>
      <c r="E2995" s="472">
        <v>40576</v>
      </c>
      <c r="G2995" s="474">
        <v>8</v>
      </c>
      <c r="H2995" s="436">
        <v>34</v>
      </c>
      <c r="I2995" s="436">
        <v>34</v>
      </c>
      <c r="J2995" s="436">
        <v>34</v>
      </c>
      <c r="K2995" s="435">
        <v>0</v>
      </c>
      <c r="L2995" s="472">
        <v>40577</v>
      </c>
      <c r="N2995" s="474">
        <v>8</v>
      </c>
      <c r="O2995" s="436">
        <v>34</v>
      </c>
      <c r="P2995" s="436">
        <v>34</v>
      </c>
      <c r="Q2995" s="435">
        <v>0</v>
      </c>
      <c r="R2995" s="436">
        <v>34</v>
      </c>
      <c r="S2995" s="435">
        <v>0</v>
      </c>
      <c r="T2995" s="435">
        <v>0</v>
      </c>
      <c r="U2995" s="472">
        <v>40577</v>
      </c>
      <c r="V2995" s="435">
        <v>8</v>
      </c>
      <c r="W2995" s="436">
        <v>34</v>
      </c>
      <c r="X2995" s="437" t="str">
        <f t="shared" si="343"/>
        <v>OK</v>
      </c>
      <c r="Y2995" s="437">
        <f t="shared" si="344"/>
        <v>0</v>
      </c>
      <c r="Z2995" s="435" t="s">
        <v>75</v>
      </c>
      <c r="AA2995" s="481">
        <v>40583</v>
      </c>
      <c r="AC2995" s="148">
        <f t="shared" si="345"/>
        <v>7</v>
      </c>
      <c r="AD2995" s="438" t="str">
        <f t="shared" si="340"/>
        <v>OK</v>
      </c>
    </row>
    <row r="2996" spans="1:36" x14ac:dyDescent="0.2">
      <c r="A2996" s="442" t="s">
        <v>115</v>
      </c>
      <c r="B2996" s="435">
        <v>9</v>
      </c>
      <c r="C2996" s="436">
        <v>4</v>
      </c>
      <c r="D2996" s="435" t="s">
        <v>76</v>
      </c>
      <c r="E2996" s="472">
        <v>40576</v>
      </c>
      <c r="G2996" s="474">
        <v>9</v>
      </c>
      <c r="H2996" s="436">
        <v>4</v>
      </c>
      <c r="I2996" s="436">
        <v>4</v>
      </c>
      <c r="J2996" s="436">
        <v>4</v>
      </c>
      <c r="K2996" s="435">
        <v>0</v>
      </c>
      <c r="L2996" s="472">
        <v>40577</v>
      </c>
      <c r="N2996" s="474">
        <v>9</v>
      </c>
      <c r="O2996" s="436">
        <v>4</v>
      </c>
      <c r="P2996" s="436">
        <v>4</v>
      </c>
      <c r="Q2996" s="435">
        <v>0</v>
      </c>
      <c r="R2996" s="436">
        <v>4</v>
      </c>
      <c r="S2996" s="435">
        <v>0</v>
      </c>
      <c r="T2996" s="435">
        <v>0</v>
      </c>
      <c r="U2996" s="472">
        <v>40577</v>
      </c>
      <c r="V2996" s="435">
        <v>9</v>
      </c>
      <c r="W2996" s="436">
        <v>4</v>
      </c>
      <c r="X2996" s="437" t="str">
        <f t="shared" si="343"/>
        <v>OK</v>
      </c>
      <c r="Y2996" s="437">
        <f t="shared" si="344"/>
        <v>0</v>
      </c>
      <c r="Z2996" s="435" t="s">
        <v>76</v>
      </c>
      <c r="AA2996" s="481">
        <v>40583</v>
      </c>
      <c r="AC2996" s="148">
        <f t="shared" si="345"/>
        <v>7</v>
      </c>
      <c r="AD2996" s="438" t="str">
        <f t="shared" si="340"/>
        <v>OK</v>
      </c>
    </row>
    <row r="2997" spans="1:36" x14ac:dyDescent="0.2">
      <c r="A2997" s="442" t="s">
        <v>115</v>
      </c>
      <c r="B2997" s="435">
        <v>10</v>
      </c>
      <c r="C2997" s="436">
        <v>10</v>
      </c>
      <c r="D2997" s="435" t="s">
        <v>77</v>
      </c>
      <c r="E2997" s="472">
        <v>40576</v>
      </c>
      <c r="G2997" s="474">
        <v>10</v>
      </c>
      <c r="H2997" s="436">
        <v>10</v>
      </c>
      <c r="I2997" s="436">
        <v>10</v>
      </c>
      <c r="J2997" s="436">
        <v>10</v>
      </c>
      <c r="K2997" s="435">
        <v>0</v>
      </c>
      <c r="L2997" s="472">
        <v>40577</v>
      </c>
      <c r="N2997" s="474">
        <v>10</v>
      </c>
      <c r="O2997" s="436">
        <v>10</v>
      </c>
      <c r="P2997" s="436">
        <v>10</v>
      </c>
      <c r="Q2997" s="435">
        <v>0</v>
      </c>
      <c r="R2997" s="436">
        <v>10</v>
      </c>
      <c r="S2997" s="435">
        <v>0</v>
      </c>
      <c r="T2997" s="435">
        <v>0</v>
      </c>
      <c r="U2997" s="472">
        <v>40577</v>
      </c>
      <c r="V2997" s="435">
        <v>10</v>
      </c>
      <c r="W2997" s="436">
        <v>10</v>
      </c>
      <c r="X2997" s="437" t="str">
        <f t="shared" si="343"/>
        <v>OK</v>
      </c>
      <c r="Y2997" s="437">
        <f t="shared" si="344"/>
        <v>0</v>
      </c>
      <c r="Z2997" s="435" t="s">
        <v>77</v>
      </c>
      <c r="AA2997" s="481">
        <v>40583</v>
      </c>
      <c r="AC2997" s="148">
        <f t="shared" si="345"/>
        <v>7</v>
      </c>
      <c r="AD2997" s="438" t="str">
        <f t="shared" si="340"/>
        <v>OK</v>
      </c>
    </row>
    <row r="2998" spans="1:36" s="533" customFormat="1" x14ac:dyDescent="0.2">
      <c r="A2998" s="593" t="s">
        <v>115</v>
      </c>
      <c r="B2998" s="493">
        <v>11</v>
      </c>
      <c r="C2998" s="531">
        <v>1</v>
      </c>
      <c r="D2998" s="493" t="s">
        <v>112</v>
      </c>
      <c r="E2998" s="532">
        <v>40576</v>
      </c>
      <c r="G2998" s="534">
        <v>11</v>
      </c>
      <c r="H2998" s="531">
        <v>1</v>
      </c>
      <c r="I2998" s="531">
        <v>1</v>
      </c>
      <c r="J2998" s="531">
        <v>1</v>
      </c>
      <c r="K2998" s="493">
        <v>0</v>
      </c>
      <c r="L2998" s="532">
        <v>40577</v>
      </c>
      <c r="N2998" s="534">
        <v>11</v>
      </c>
      <c r="O2998" s="531">
        <v>1</v>
      </c>
      <c r="P2998" s="531">
        <v>1</v>
      </c>
      <c r="Q2998" s="493">
        <v>0</v>
      </c>
      <c r="R2998" s="531">
        <v>1</v>
      </c>
      <c r="S2998" s="493">
        <v>0</v>
      </c>
      <c r="T2998" s="493">
        <v>0</v>
      </c>
      <c r="U2998" s="532">
        <v>40577</v>
      </c>
      <c r="V2998" s="493">
        <v>11</v>
      </c>
      <c r="W2998" s="531">
        <v>1</v>
      </c>
      <c r="X2998" s="536" t="str">
        <f t="shared" si="343"/>
        <v>OK</v>
      </c>
      <c r="Y2998" s="536">
        <f t="shared" si="344"/>
        <v>0</v>
      </c>
      <c r="Z2998" s="493" t="s">
        <v>112</v>
      </c>
      <c r="AA2998" s="537">
        <v>40583</v>
      </c>
      <c r="AB2998" s="538"/>
      <c r="AC2998" s="538">
        <f t="shared" si="345"/>
        <v>7</v>
      </c>
      <c r="AD2998" s="493" t="str">
        <f t="shared" si="340"/>
        <v>OK</v>
      </c>
      <c r="AE2998" s="493"/>
      <c r="AF2998" s="493"/>
      <c r="AG2998" s="493"/>
      <c r="AH2998" s="539"/>
      <c r="AJ2998" s="28"/>
    </row>
    <row r="2999" spans="1:36" x14ac:dyDescent="0.2">
      <c r="A2999" s="442" t="s">
        <v>115</v>
      </c>
      <c r="B2999" s="435">
        <v>1</v>
      </c>
      <c r="C2999" s="436">
        <v>8</v>
      </c>
      <c r="D2999" s="435" t="s">
        <v>67</v>
      </c>
      <c r="E2999" s="472">
        <v>40577</v>
      </c>
      <c r="G2999" s="474">
        <v>1</v>
      </c>
      <c r="H2999" s="435">
        <v>8</v>
      </c>
      <c r="I2999" s="436">
        <v>8</v>
      </c>
      <c r="J2999" s="436">
        <v>8</v>
      </c>
      <c r="K2999" s="435">
        <v>0</v>
      </c>
      <c r="L2999" s="472">
        <v>40578</v>
      </c>
      <c r="N2999" s="474">
        <v>1</v>
      </c>
      <c r="O2999" s="435">
        <v>8</v>
      </c>
      <c r="P2999" s="435">
        <v>8</v>
      </c>
      <c r="Q2999" s="435">
        <v>0</v>
      </c>
      <c r="R2999" s="435">
        <v>8</v>
      </c>
      <c r="S2999" s="438">
        <v>0</v>
      </c>
      <c r="T2999" s="438">
        <v>0</v>
      </c>
      <c r="U2999" s="472">
        <v>40578</v>
      </c>
      <c r="V2999" s="465">
        <v>1</v>
      </c>
      <c r="W2999" s="436">
        <v>8</v>
      </c>
      <c r="X2999" s="437" t="str">
        <f t="shared" si="343"/>
        <v>OK</v>
      </c>
      <c r="Y2999" s="437">
        <f t="shared" si="344"/>
        <v>0</v>
      </c>
      <c r="Z2999" s="435" t="s">
        <v>67</v>
      </c>
      <c r="AA2999" s="481">
        <v>40583</v>
      </c>
      <c r="AB2999" s="412">
        <f>+SUM(W2999:W3006)</f>
        <v>80</v>
      </c>
      <c r="AC2999" s="148">
        <f t="shared" si="345"/>
        <v>6</v>
      </c>
      <c r="AD2999" s="438" t="str">
        <f t="shared" si="340"/>
        <v>OK</v>
      </c>
    </row>
    <row r="3000" spans="1:36" x14ac:dyDescent="0.2">
      <c r="A3000" s="442" t="s">
        <v>115</v>
      </c>
      <c r="B3000" s="435">
        <v>2</v>
      </c>
      <c r="C3000" s="436">
        <v>2</v>
      </c>
      <c r="D3000" s="435" t="s">
        <v>69</v>
      </c>
      <c r="E3000" s="472">
        <v>40577</v>
      </c>
      <c r="G3000" s="474">
        <v>2</v>
      </c>
      <c r="H3000" s="435">
        <v>2</v>
      </c>
      <c r="I3000" s="436">
        <v>2</v>
      </c>
      <c r="J3000" s="436">
        <v>2</v>
      </c>
      <c r="K3000" s="435">
        <v>0</v>
      </c>
      <c r="L3000" s="472">
        <v>40578</v>
      </c>
      <c r="N3000" s="474">
        <v>2</v>
      </c>
      <c r="O3000" s="435">
        <v>2</v>
      </c>
      <c r="P3000" s="435">
        <v>2</v>
      </c>
      <c r="Q3000" s="435">
        <v>0</v>
      </c>
      <c r="R3000" s="435">
        <v>2</v>
      </c>
      <c r="S3000" s="438">
        <v>0</v>
      </c>
      <c r="T3000" s="438">
        <v>0</v>
      </c>
      <c r="U3000" s="472">
        <v>40578</v>
      </c>
      <c r="V3000" s="465">
        <v>2</v>
      </c>
      <c r="W3000" s="436">
        <v>2</v>
      </c>
      <c r="X3000" s="437" t="str">
        <f t="shared" si="343"/>
        <v>OK</v>
      </c>
      <c r="Y3000" s="437">
        <f t="shared" si="344"/>
        <v>0</v>
      </c>
      <c r="Z3000" s="435" t="s">
        <v>69</v>
      </c>
      <c r="AA3000" s="481">
        <v>40583</v>
      </c>
      <c r="AC3000" s="148">
        <f t="shared" si="345"/>
        <v>6</v>
      </c>
      <c r="AD3000" s="438" t="str">
        <f t="shared" ref="AD3000:AD3063" si="346">IF(AA3000&gt;0,"OK","Pendente")</f>
        <v>OK</v>
      </c>
    </row>
    <row r="3001" spans="1:36" x14ac:dyDescent="0.2">
      <c r="A3001" s="442" t="s">
        <v>115</v>
      </c>
      <c r="B3001" s="435">
        <v>3</v>
      </c>
      <c r="C3001" s="436">
        <v>3</v>
      </c>
      <c r="D3001" s="435" t="s">
        <v>72</v>
      </c>
      <c r="E3001" s="472">
        <v>40577</v>
      </c>
      <c r="G3001" s="474">
        <v>3</v>
      </c>
      <c r="H3001" s="435">
        <v>3</v>
      </c>
      <c r="I3001" s="436">
        <v>3</v>
      </c>
      <c r="J3001" s="436">
        <v>3</v>
      </c>
      <c r="K3001" s="435">
        <v>0</v>
      </c>
      <c r="L3001" s="472">
        <v>40578</v>
      </c>
      <c r="N3001" s="474">
        <v>3</v>
      </c>
      <c r="O3001" s="435">
        <v>3</v>
      </c>
      <c r="P3001" s="435">
        <v>3</v>
      </c>
      <c r="Q3001" s="435">
        <v>0</v>
      </c>
      <c r="R3001" s="435">
        <v>3</v>
      </c>
      <c r="S3001" s="438">
        <v>0</v>
      </c>
      <c r="T3001" s="438">
        <v>0</v>
      </c>
      <c r="U3001" s="472">
        <v>40578</v>
      </c>
      <c r="V3001" s="465">
        <v>3</v>
      </c>
      <c r="W3001" s="436">
        <v>3</v>
      </c>
      <c r="X3001" s="437" t="str">
        <f t="shared" si="343"/>
        <v>OK</v>
      </c>
      <c r="Y3001" s="437">
        <f t="shared" si="344"/>
        <v>0</v>
      </c>
      <c r="Z3001" s="435" t="s">
        <v>72</v>
      </c>
      <c r="AA3001" s="481">
        <v>40583</v>
      </c>
      <c r="AC3001" s="148">
        <f t="shared" si="345"/>
        <v>6</v>
      </c>
      <c r="AD3001" s="438" t="str">
        <f t="shared" si="346"/>
        <v>OK</v>
      </c>
    </row>
    <row r="3002" spans="1:36" x14ac:dyDescent="0.2">
      <c r="A3002" s="442" t="s">
        <v>115</v>
      </c>
      <c r="B3002" s="435">
        <v>4</v>
      </c>
      <c r="C3002" s="436">
        <v>46</v>
      </c>
      <c r="D3002" s="435" t="s">
        <v>73</v>
      </c>
      <c r="E3002" s="472">
        <v>40577</v>
      </c>
      <c r="G3002" s="474">
        <v>4</v>
      </c>
      <c r="H3002" s="435">
        <v>46</v>
      </c>
      <c r="I3002" s="436">
        <v>46</v>
      </c>
      <c r="J3002" s="436">
        <v>46</v>
      </c>
      <c r="K3002" s="435">
        <v>0</v>
      </c>
      <c r="L3002" s="472">
        <v>40578</v>
      </c>
      <c r="N3002" s="474">
        <v>4</v>
      </c>
      <c r="O3002" s="435">
        <v>46</v>
      </c>
      <c r="P3002" s="435">
        <v>46</v>
      </c>
      <c r="Q3002" s="435">
        <v>0</v>
      </c>
      <c r="R3002" s="435">
        <v>46</v>
      </c>
      <c r="S3002" s="438">
        <v>0</v>
      </c>
      <c r="T3002" s="438">
        <v>0</v>
      </c>
      <c r="U3002" s="472">
        <v>40578</v>
      </c>
      <c r="V3002" s="465">
        <v>4</v>
      </c>
      <c r="W3002" s="436">
        <v>46</v>
      </c>
      <c r="X3002" s="437" t="str">
        <f t="shared" si="343"/>
        <v>OK</v>
      </c>
      <c r="Y3002" s="437">
        <f t="shared" si="344"/>
        <v>0</v>
      </c>
      <c r="Z3002" s="435" t="s">
        <v>73</v>
      </c>
      <c r="AA3002" s="481">
        <v>40583</v>
      </c>
      <c r="AC3002" s="148">
        <f t="shared" si="345"/>
        <v>6</v>
      </c>
      <c r="AD3002" s="438" t="str">
        <f t="shared" si="346"/>
        <v>OK</v>
      </c>
    </row>
    <row r="3003" spans="1:36" x14ac:dyDescent="0.2">
      <c r="A3003" s="442" t="s">
        <v>115</v>
      </c>
      <c r="B3003" s="435">
        <v>5</v>
      </c>
      <c r="C3003" s="436">
        <v>13</v>
      </c>
      <c r="D3003" s="435" t="s">
        <v>79</v>
      </c>
      <c r="E3003" s="472">
        <v>40577</v>
      </c>
      <c r="G3003" s="474">
        <v>5</v>
      </c>
      <c r="H3003" s="435">
        <v>13</v>
      </c>
      <c r="I3003" s="436">
        <v>13</v>
      </c>
      <c r="J3003" s="436">
        <v>13</v>
      </c>
      <c r="K3003" s="435">
        <v>0</v>
      </c>
      <c r="L3003" s="472">
        <v>40578</v>
      </c>
      <c r="N3003" s="474">
        <v>5</v>
      </c>
      <c r="O3003" s="435">
        <v>13</v>
      </c>
      <c r="P3003" s="435">
        <v>13</v>
      </c>
      <c r="Q3003" s="435">
        <v>0</v>
      </c>
      <c r="R3003" s="435">
        <v>13</v>
      </c>
      <c r="S3003" s="438">
        <v>0</v>
      </c>
      <c r="T3003" s="438">
        <v>0</v>
      </c>
      <c r="U3003" s="472">
        <v>40578</v>
      </c>
      <c r="V3003" s="465">
        <v>5</v>
      </c>
      <c r="W3003" s="436">
        <v>13</v>
      </c>
      <c r="X3003" s="437" t="str">
        <f t="shared" si="343"/>
        <v>OK</v>
      </c>
      <c r="Y3003" s="437">
        <f t="shared" si="344"/>
        <v>0</v>
      </c>
      <c r="Z3003" s="435" t="s">
        <v>79</v>
      </c>
      <c r="AA3003" s="481">
        <v>40584</v>
      </c>
      <c r="AC3003" s="148">
        <f t="shared" si="345"/>
        <v>7</v>
      </c>
      <c r="AD3003" s="438" t="str">
        <f t="shared" si="346"/>
        <v>OK</v>
      </c>
    </row>
    <row r="3004" spans="1:36" x14ac:dyDescent="0.2">
      <c r="A3004" s="442" t="s">
        <v>115</v>
      </c>
      <c r="B3004" s="435">
        <v>6</v>
      </c>
      <c r="C3004" s="436">
        <v>5</v>
      </c>
      <c r="D3004" s="435" t="s">
        <v>74</v>
      </c>
      <c r="E3004" s="472">
        <v>40577</v>
      </c>
      <c r="G3004" s="474">
        <v>6</v>
      </c>
      <c r="H3004" s="435">
        <v>5</v>
      </c>
      <c r="I3004" s="436">
        <v>5</v>
      </c>
      <c r="J3004" s="436">
        <v>5</v>
      </c>
      <c r="K3004" s="435">
        <v>0</v>
      </c>
      <c r="L3004" s="472">
        <v>40578</v>
      </c>
      <c r="N3004" s="474">
        <v>6</v>
      </c>
      <c r="O3004" s="435">
        <v>5</v>
      </c>
      <c r="P3004" s="435">
        <v>5</v>
      </c>
      <c r="Q3004" s="435">
        <v>0</v>
      </c>
      <c r="R3004" s="435">
        <v>5</v>
      </c>
      <c r="S3004" s="438">
        <v>0</v>
      </c>
      <c r="T3004" s="438">
        <v>0</v>
      </c>
      <c r="U3004" s="472">
        <v>40578</v>
      </c>
      <c r="V3004" s="465">
        <v>6</v>
      </c>
      <c r="W3004" s="436">
        <v>5</v>
      </c>
      <c r="X3004" s="437" t="str">
        <f t="shared" si="343"/>
        <v>OK</v>
      </c>
      <c r="Y3004" s="437">
        <f t="shared" si="344"/>
        <v>0</v>
      </c>
      <c r="Z3004" s="435" t="s">
        <v>74</v>
      </c>
      <c r="AA3004" s="481">
        <v>40583</v>
      </c>
      <c r="AC3004" s="148">
        <f t="shared" si="345"/>
        <v>6</v>
      </c>
      <c r="AD3004" s="438" t="str">
        <f t="shared" si="346"/>
        <v>OK</v>
      </c>
    </row>
    <row r="3005" spans="1:36" x14ac:dyDescent="0.2">
      <c r="A3005" s="442" t="s">
        <v>115</v>
      </c>
      <c r="B3005" s="435">
        <v>7</v>
      </c>
      <c r="C3005" s="436">
        <v>2</v>
      </c>
      <c r="D3005" s="435" t="s">
        <v>75</v>
      </c>
      <c r="E3005" s="472">
        <v>40577</v>
      </c>
      <c r="G3005" s="474">
        <v>7</v>
      </c>
      <c r="H3005" s="435">
        <v>2</v>
      </c>
      <c r="I3005" s="436">
        <v>2</v>
      </c>
      <c r="J3005" s="436">
        <v>2</v>
      </c>
      <c r="K3005" s="435">
        <v>0</v>
      </c>
      <c r="L3005" s="472">
        <v>40578</v>
      </c>
      <c r="N3005" s="474">
        <v>7</v>
      </c>
      <c r="O3005" s="435">
        <v>2</v>
      </c>
      <c r="P3005" s="435">
        <v>2</v>
      </c>
      <c r="Q3005" s="435">
        <v>0</v>
      </c>
      <c r="R3005" s="435">
        <v>2</v>
      </c>
      <c r="S3005" s="438">
        <v>0</v>
      </c>
      <c r="T3005" s="438">
        <v>0</v>
      </c>
      <c r="U3005" s="472">
        <v>40578</v>
      </c>
      <c r="V3005" s="465">
        <v>7</v>
      </c>
      <c r="W3005" s="436">
        <v>2</v>
      </c>
      <c r="X3005" s="437" t="str">
        <f t="shared" si="343"/>
        <v>OK</v>
      </c>
      <c r="Y3005" s="437">
        <f t="shared" si="344"/>
        <v>0</v>
      </c>
      <c r="Z3005" s="435" t="s">
        <v>75</v>
      </c>
      <c r="AA3005" s="481">
        <v>40583</v>
      </c>
      <c r="AC3005" s="148">
        <f t="shared" si="345"/>
        <v>6</v>
      </c>
      <c r="AD3005" s="438" t="str">
        <f t="shared" si="346"/>
        <v>OK</v>
      </c>
      <c r="AJ3005" s="533"/>
    </row>
    <row r="3006" spans="1:36" s="533" customFormat="1" x14ac:dyDescent="0.2">
      <c r="A3006" s="593" t="s">
        <v>115</v>
      </c>
      <c r="B3006" s="493">
        <v>8</v>
      </c>
      <c r="C3006" s="531">
        <v>1</v>
      </c>
      <c r="D3006" s="493" t="s">
        <v>77</v>
      </c>
      <c r="E3006" s="532">
        <v>40577</v>
      </c>
      <c r="G3006" s="534">
        <v>8</v>
      </c>
      <c r="H3006" s="493">
        <v>1</v>
      </c>
      <c r="I3006" s="531">
        <v>1</v>
      </c>
      <c r="J3006" s="531">
        <v>1</v>
      </c>
      <c r="K3006" s="493">
        <v>0</v>
      </c>
      <c r="L3006" s="532">
        <v>40578</v>
      </c>
      <c r="N3006" s="534">
        <v>8</v>
      </c>
      <c r="O3006" s="493">
        <v>1</v>
      </c>
      <c r="P3006" s="493">
        <v>1</v>
      </c>
      <c r="Q3006" s="493">
        <v>0</v>
      </c>
      <c r="R3006" s="493">
        <v>1</v>
      </c>
      <c r="S3006" s="493">
        <v>0</v>
      </c>
      <c r="T3006" s="493">
        <v>0</v>
      </c>
      <c r="U3006" s="532">
        <v>40578</v>
      </c>
      <c r="V3006" s="600">
        <v>8</v>
      </c>
      <c r="W3006" s="531">
        <v>1</v>
      </c>
      <c r="X3006" s="536" t="str">
        <f t="shared" si="343"/>
        <v>OK</v>
      </c>
      <c r="Y3006" s="536">
        <f t="shared" si="344"/>
        <v>0</v>
      </c>
      <c r="Z3006" s="493" t="s">
        <v>77</v>
      </c>
      <c r="AA3006" s="537">
        <v>40583</v>
      </c>
      <c r="AB3006" s="538"/>
      <c r="AC3006" s="538">
        <f t="shared" si="345"/>
        <v>6</v>
      </c>
      <c r="AD3006" s="493" t="str">
        <f t="shared" si="346"/>
        <v>OK</v>
      </c>
      <c r="AE3006" s="493"/>
      <c r="AF3006" s="493"/>
      <c r="AG3006" s="493"/>
      <c r="AH3006" s="539"/>
      <c r="AJ3006" s="28"/>
    </row>
    <row r="3007" spans="1:36" x14ac:dyDescent="0.2">
      <c r="A3007" s="442" t="s">
        <v>115</v>
      </c>
      <c r="B3007" s="435">
        <v>1</v>
      </c>
      <c r="C3007" s="436">
        <v>5</v>
      </c>
      <c r="D3007" s="465" t="s">
        <v>67</v>
      </c>
      <c r="E3007" s="472">
        <v>40578</v>
      </c>
      <c r="G3007" s="474">
        <v>1</v>
      </c>
      <c r="H3007" s="436">
        <v>5</v>
      </c>
      <c r="I3007" s="436">
        <v>5</v>
      </c>
      <c r="J3007" s="436">
        <v>5</v>
      </c>
      <c r="K3007" s="435">
        <v>0</v>
      </c>
      <c r="L3007" s="472">
        <v>40581</v>
      </c>
      <c r="N3007" s="474">
        <v>1</v>
      </c>
      <c r="O3007" s="436">
        <v>5</v>
      </c>
      <c r="P3007" s="436">
        <v>5</v>
      </c>
      <c r="Q3007" s="435">
        <v>0</v>
      </c>
      <c r="R3007" s="436">
        <v>5</v>
      </c>
      <c r="S3007" s="438">
        <v>0</v>
      </c>
      <c r="T3007" s="438">
        <v>0</v>
      </c>
      <c r="U3007" s="472">
        <v>40581</v>
      </c>
      <c r="V3007" s="480">
        <v>1</v>
      </c>
      <c r="W3007" s="435">
        <v>5</v>
      </c>
      <c r="X3007" s="437" t="str">
        <f t="shared" si="343"/>
        <v>OK</v>
      </c>
      <c r="Y3007" s="437">
        <f t="shared" si="344"/>
        <v>0</v>
      </c>
      <c r="Z3007" s="435" t="s">
        <v>67</v>
      </c>
      <c r="AA3007" s="481">
        <v>40596</v>
      </c>
      <c r="AB3007" s="412">
        <f>+SUM(W3007:W3016)</f>
        <v>100</v>
      </c>
      <c r="AC3007" s="148">
        <f t="shared" si="345"/>
        <v>18</v>
      </c>
      <c r="AD3007" s="603" t="str">
        <f t="shared" si="346"/>
        <v>OK</v>
      </c>
    </row>
    <row r="3008" spans="1:36" x14ac:dyDescent="0.2">
      <c r="A3008" s="442" t="s">
        <v>115</v>
      </c>
      <c r="B3008" s="435">
        <v>2</v>
      </c>
      <c r="C3008" s="436">
        <v>2</v>
      </c>
      <c r="D3008" s="435" t="s">
        <v>68</v>
      </c>
      <c r="E3008" s="472">
        <v>40578</v>
      </c>
      <c r="G3008" s="474">
        <v>2</v>
      </c>
      <c r="H3008" s="436">
        <v>2</v>
      </c>
      <c r="I3008" s="436">
        <v>2</v>
      </c>
      <c r="J3008" s="436">
        <v>2</v>
      </c>
      <c r="K3008" s="435">
        <v>0</v>
      </c>
      <c r="L3008" s="472">
        <v>40581</v>
      </c>
      <c r="N3008" s="474">
        <v>2</v>
      </c>
      <c r="O3008" s="436">
        <v>2</v>
      </c>
      <c r="P3008" s="436">
        <v>2</v>
      </c>
      <c r="Q3008" s="435">
        <v>0</v>
      </c>
      <c r="R3008" s="436">
        <v>2</v>
      </c>
      <c r="S3008" s="438">
        <v>0</v>
      </c>
      <c r="T3008" s="438">
        <v>0</v>
      </c>
      <c r="U3008" s="472">
        <v>40581</v>
      </c>
      <c r="V3008" s="480">
        <v>2</v>
      </c>
      <c r="W3008" s="435">
        <v>2</v>
      </c>
      <c r="X3008" s="437" t="str">
        <f t="shared" si="343"/>
        <v>OK</v>
      </c>
      <c r="Y3008" s="437">
        <f t="shared" si="344"/>
        <v>0</v>
      </c>
      <c r="Z3008" s="435" t="s">
        <v>68</v>
      </c>
      <c r="AA3008" s="481">
        <v>40591</v>
      </c>
      <c r="AC3008" s="148">
        <f t="shared" si="345"/>
        <v>13</v>
      </c>
      <c r="AD3008" s="438" t="str">
        <f t="shared" si="346"/>
        <v>OK</v>
      </c>
    </row>
    <row r="3009" spans="1:36" x14ac:dyDescent="0.2">
      <c r="A3009" s="442" t="s">
        <v>115</v>
      </c>
      <c r="B3009" s="435">
        <v>3</v>
      </c>
      <c r="C3009" s="436">
        <v>7</v>
      </c>
      <c r="D3009" s="435" t="s">
        <v>69</v>
      </c>
      <c r="E3009" s="472">
        <v>40578</v>
      </c>
      <c r="G3009" s="474">
        <v>3</v>
      </c>
      <c r="H3009" s="436">
        <v>7</v>
      </c>
      <c r="I3009" s="436">
        <v>7</v>
      </c>
      <c r="J3009" s="436">
        <v>7</v>
      </c>
      <c r="K3009" s="435">
        <v>0</v>
      </c>
      <c r="L3009" s="472">
        <v>40581</v>
      </c>
      <c r="N3009" s="474">
        <v>3</v>
      </c>
      <c r="O3009" s="436">
        <v>7</v>
      </c>
      <c r="P3009" s="436">
        <v>7</v>
      </c>
      <c r="Q3009" s="435">
        <v>0</v>
      </c>
      <c r="R3009" s="436">
        <v>7</v>
      </c>
      <c r="S3009" s="438">
        <v>0</v>
      </c>
      <c r="T3009" s="438">
        <v>0</v>
      </c>
      <c r="U3009" s="472">
        <v>40581</v>
      </c>
      <c r="V3009" s="480">
        <v>3</v>
      </c>
      <c r="W3009" s="435">
        <v>7</v>
      </c>
      <c r="X3009" s="437" t="str">
        <f t="shared" si="343"/>
        <v>OK</v>
      </c>
      <c r="Y3009" s="437">
        <f t="shared" si="344"/>
        <v>0</v>
      </c>
      <c r="Z3009" s="435" t="s">
        <v>69</v>
      </c>
      <c r="AA3009" s="481">
        <v>40591</v>
      </c>
      <c r="AC3009" s="148">
        <f t="shared" si="345"/>
        <v>13</v>
      </c>
      <c r="AD3009" s="438" t="str">
        <f t="shared" si="346"/>
        <v>OK</v>
      </c>
    </row>
    <row r="3010" spans="1:36" x14ac:dyDescent="0.2">
      <c r="A3010" s="442" t="s">
        <v>115</v>
      </c>
      <c r="B3010" s="435">
        <v>4</v>
      </c>
      <c r="C3010" s="436">
        <v>10</v>
      </c>
      <c r="D3010" s="435" t="s">
        <v>72</v>
      </c>
      <c r="E3010" s="472">
        <v>40578</v>
      </c>
      <c r="G3010" s="474">
        <v>4</v>
      </c>
      <c r="H3010" s="436">
        <v>10</v>
      </c>
      <c r="I3010" s="436">
        <v>10</v>
      </c>
      <c r="J3010" s="436">
        <v>10</v>
      </c>
      <c r="K3010" s="435">
        <v>0</v>
      </c>
      <c r="L3010" s="472">
        <v>40581</v>
      </c>
      <c r="N3010" s="474">
        <v>4</v>
      </c>
      <c r="O3010" s="436">
        <v>10</v>
      </c>
      <c r="P3010" s="436">
        <v>10</v>
      </c>
      <c r="Q3010" s="435">
        <v>0</v>
      </c>
      <c r="R3010" s="436">
        <v>10</v>
      </c>
      <c r="S3010" s="438">
        <v>0</v>
      </c>
      <c r="T3010" s="438">
        <v>0</v>
      </c>
      <c r="U3010" s="472">
        <v>40581</v>
      </c>
      <c r="V3010" s="480">
        <v>4</v>
      </c>
      <c r="W3010" s="435">
        <v>10</v>
      </c>
      <c r="X3010" s="437" t="str">
        <f t="shared" si="343"/>
        <v>OK</v>
      </c>
      <c r="Y3010" s="437">
        <f t="shared" si="344"/>
        <v>0</v>
      </c>
      <c r="Z3010" s="435" t="s">
        <v>72</v>
      </c>
      <c r="AA3010" s="481">
        <v>40591</v>
      </c>
      <c r="AC3010" s="148">
        <f t="shared" si="345"/>
        <v>13</v>
      </c>
      <c r="AD3010" s="438" t="str">
        <f t="shared" si="346"/>
        <v>OK</v>
      </c>
    </row>
    <row r="3011" spans="1:36" x14ac:dyDescent="0.2">
      <c r="A3011" s="442" t="s">
        <v>115</v>
      </c>
      <c r="B3011" s="435">
        <v>5</v>
      </c>
      <c r="C3011" s="436">
        <v>17</v>
      </c>
      <c r="D3011" s="435" t="s">
        <v>73</v>
      </c>
      <c r="E3011" s="472">
        <v>40578</v>
      </c>
      <c r="G3011" s="474">
        <v>5</v>
      </c>
      <c r="H3011" s="436">
        <v>17</v>
      </c>
      <c r="I3011" s="436">
        <v>17</v>
      </c>
      <c r="J3011" s="436">
        <v>17</v>
      </c>
      <c r="K3011" s="435">
        <v>0</v>
      </c>
      <c r="L3011" s="472">
        <v>40581</v>
      </c>
      <c r="N3011" s="474">
        <v>5</v>
      </c>
      <c r="O3011" s="436">
        <v>17</v>
      </c>
      <c r="P3011" s="436">
        <v>17</v>
      </c>
      <c r="Q3011" s="435">
        <v>0</v>
      </c>
      <c r="R3011" s="436">
        <v>17</v>
      </c>
      <c r="S3011" s="438">
        <v>0</v>
      </c>
      <c r="T3011" s="438">
        <v>0</v>
      </c>
      <c r="U3011" s="472">
        <v>40581</v>
      </c>
      <c r="V3011" s="480">
        <v>5</v>
      </c>
      <c r="W3011" s="435">
        <v>17</v>
      </c>
      <c r="X3011" s="437" t="str">
        <f t="shared" si="343"/>
        <v>OK</v>
      </c>
      <c r="Y3011" s="437">
        <f t="shared" si="344"/>
        <v>0</v>
      </c>
      <c r="Z3011" s="435" t="s">
        <v>73</v>
      </c>
      <c r="AA3011" s="481">
        <v>40591</v>
      </c>
      <c r="AC3011" s="148">
        <f t="shared" si="345"/>
        <v>13</v>
      </c>
      <c r="AD3011" s="438" t="str">
        <f t="shared" si="346"/>
        <v>OK</v>
      </c>
    </row>
    <row r="3012" spans="1:36" x14ac:dyDescent="0.2">
      <c r="A3012" s="442" t="s">
        <v>115</v>
      </c>
      <c r="B3012" s="435">
        <v>6</v>
      </c>
      <c r="C3012" s="436">
        <v>11</v>
      </c>
      <c r="D3012" s="435" t="s">
        <v>79</v>
      </c>
      <c r="E3012" s="472">
        <v>40578</v>
      </c>
      <c r="G3012" s="474">
        <v>6</v>
      </c>
      <c r="H3012" s="436">
        <v>11</v>
      </c>
      <c r="I3012" s="436">
        <v>11</v>
      </c>
      <c r="J3012" s="436">
        <v>11</v>
      </c>
      <c r="K3012" s="435">
        <v>0</v>
      </c>
      <c r="L3012" s="472">
        <v>40581</v>
      </c>
      <c r="N3012" s="474">
        <v>6</v>
      </c>
      <c r="O3012" s="436">
        <v>11</v>
      </c>
      <c r="P3012" s="436">
        <v>11</v>
      </c>
      <c r="Q3012" s="435">
        <v>0</v>
      </c>
      <c r="R3012" s="436">
        <v>11</v>
      </c>
      <c r="S3012" s="438">
        <v>0</v>
      </c>
      <c r="T3012" s="438">
        <v>0</v>
      </c>
      <c r="U3012" s="472">
        <v>40581</v>
      </c>
      <c r="V3012" s="480">
        <v>6</v>
      </c>
      <c r="W3012" s="435">
        <v>11</v>
      </c>
      <c r="X3012" s="437" t="str">
        <f t="shared" si="343"/>
        <v>OK</v>
      </c>
      <c r="Y3012" s="437">
        <f t="shared" si="344"/>
        <v>0</v>
      </c>
      <c r="Z3012" s="435" t="s">
        <v>79</v>
      </c>
      <c r="AA3012" s="481">
        <v>40591</v>
      </c>
      <c r="AC3012" s="148">
        <f t="shared" si="345"/>
        <v>13</v>
      </c>
      <c r="AD3012" s="438" t="str">
        <f t="shared" si="346"/>
        <v>OK</v>
      </c>
    </row>
    <row r="3013" spans="1:36" x14ac:dyDescent="0.2">
      <c r="A3013" s="442" t="s">
        <v>115</v>
      </c>
      <c r="B3013" s="435">
        <v>7</v>
      </c>
      <c r="C3013" s="436">
        <v>37</v>
      </c>
      <c r="D3013" s="435" t="s">
        <v>74</v>
      </c>
      <c r="E3013" s="472">
        <v>40578</v>
      </c>
      <c r="G3013" s="474">
        <v>7</v>
      </c>
      <c r="H3013" s="436">
        <v>37</v>
      </c>
      <c r="I3013" s="436">
        <v>37</v>
      </c>
      <c r="J3013" s="436">
        <v>37</v>
      </c>
      <c r="K3013" s="435">
        <v>0</v>
      </c>
      <c r="L3013" s="472">
        <v>40581</v>
      </c>
      <c r="N3013" s="474">
        <v>7</v>
      </c>
      <c r="O3013" s="436">
        <v>37</v>
      </c>
      <c r="P3013" s="436">
        <v>37</v>
      </c>
      <c r="Q3013" s="435">
        <v>0</v>
      </c>
      <c r="R3013" s="436">
        <v>37</v>
      </c>
      <c r="S3013" s="438">
        <v>0</v>
      </c>
      <c r="T3013" s="438">
        <v>0</v>
      </c>
      <c r="U3013" s="472">
        <v>40581</v>
      </c>
      <c r="V3013" s="480">
        <v>7</v>
      </c>
      <c r="W3013" s="435">
        <v>37</v>
      </c>
      <c r="X3013" s="437" t="str">
        <f t="shared" si="343"/>
        <v>OK</v>
      </c>
      <c r="Y3013" s="437">
        <f t="shared" si="344"/>
        <v>0</v>
      </c>
      <c r="Z3013" s="435" t="s">
        <v>74</v>
      </c>
      <c r="AA3013" s="481">
        <v>40591</v>
      </c>
      <c r="AC3013" s="148">
        <f t="shared" si="345"/>
        <v>13</v>
      </c>
      <c r="AD3013" s="438" t="str">
        <f t="shared" si="346"/>
        <v>OK</v>
      </c>
      <c r="AJ3013" s="533"/>
    </row>
    <row r="3014" spans="1:36" x14ac:dyDescent="0.2">
      <c r="A3014" s="442" t="s">
        <v>115</v>
      </c>
      <c r="B3014" s="435">
        <v>8</v>
      </c>
      <c r="C3014" s="436">
        <v>8</v>
      </c>
      <c r="D3014" s="435" t="s">
        <v>75</v>
      </c>
      <c r="E3014" s="472">
        <v>40578</v>
      </c>
      <c r="G3014" s="474">
        <v>8</v>
      </c>
      <c r="H3014" s="436">
        <v>8</v>
      </c>
      <c r="I3014" s="436">
        <v>8</v>
      </c>
      <c r="J3014" s="436">
        <v>8</v>
      </c>
      <c r="K3014" s="435">
        <v>0</v>
      </c>
      <c r="L3014" s="472">
        <v>40581</v>
      </c>
      <c r="N3014" s="474">
        <v>8</v>
      </c>
      <c r="O3014" s="436">
        <v>8</v>
      </c>
      <c r="P3014" s="436">
        <v>8</v>
      </c>
      <c r="Q3014" s="435">
        <v>0</v>
      </c>
      <c r="R3014" s="436">
        <v>8</v>
      </c>
      <c r="S3014" s="438">
        <v>0</v>
      </c>
      <c r="T3014" s="438">
        <v>0</v>
      </c>
      <c r="U3014" s="472">
        <v>40581</v>
      </c>
      <c r="V3014" s="480">
        <v>8</v>
      </c>
      <c r="W3014" s="435">
        <v>8</v>
      </c>
      <c r="X3014" s="437" t="str">
        <f t="shared" si="343"/>
        <v>OK</v>
      </c>
      <c r="Y3014" s="437">
        <f t="shared" si="344"/>
        <v>0</v>
      </c>
      <c r="Z3014" s="435" t="s">
        <v>75</v>
      </c>
      <c r="AA3014" s="481">
        <v>40591</v>
      </c>
      <c r="AC3014" s="148">
        <f t="shared" si="345"/>
        <v>13</v>
      </c>
      <c r="AD3014" s="438" t="str">
        <f t="shared" si="346"/>
        <v>OK</v>
      </c>
    </row>
    <row r="3015" spans="1:36" x14ac:dyDescent="0.2">
      <c r="A3015" s="442" t="s">
        <v>115</v>
      </c>
      <c r="B3015" s="435">
        <v>9</v>
      </c>
      <c r="C3015" s="436">
        <v>2</v>
      </c>
      <c r="D3015" s="435" t="s">
        <v>76</v>
      </c>
      <c r="E3015" s="472">
        <v>40578</v>
      </c>
      <c r="G3015" s="474">
        <v>9</v>
      </c>
      <c r="H3015" s="436">
        <v>2</v>
      </c>
      <c r="I3015" s="436">
        <v>2</v>
      </c>
      <c r="J3015" s="436">
        <v>2</v>
      </c>
      <c r="K3015" s="435">
        <v>0</v>
      </c>
      <c r="L3015" s="472">
        <v>40581</v>
      </c>
      <c r="N3015" s="474">
        <v>9</v>
      </c>
      <c r="O3015" s="436">
        <v>2</v>
      </c>
      <c r="P3015" s="436">
        <v>2</v>
      </c>
      <c r="Q3015" s="435">
        <v>0</v>
      </c>
      <c r="R3015" s="436">
        <v>2</v>
      </c>
      <c r="S3015" s="438">
        <v>0</v>
      </c>
      <c r="T3015" s="438">
        <v>0</v>
      </c>
      <c r="U3015" s="472">
        <v>40581</v>
      </c>
      <c r="V3015" s="480">
        <v>9</v>
      </c>
      <c r="W3015" s="435">
        <v>2</v>
      </c>
      <c r="X3015" s="437" t="str">
        <f t="shared" si="343"/>
        <v>OK</v>
      </c>
      <c r="Y3015" s="437">
        <f t="shared" si="344"/>
        <v>0</v>
      </c>
      <c r="Z3015" s="435" t="s">
        <v>76</v>
      </c>
      <c r="AA3015" s="481">
        <v>40591</v>
      </c>
      <c r="AC3015" s="148">
        <f t="shared" si="345"/>
        <v>13</v>
      </c>
      <c r="AD3015" s="438" t="str">
        <f t="shared" si="346"/>
        <v>OK</v>
      </c>
    </row>
    <row r="3016" spans="1:36" s="533" customFormat="1" x14ac:dyDescent="0.2">
      <c r="A3016" s="593" t="s">
        <v>115</v>
      </c>
      <c r="B3016" s="493">
        <v>10</v>
      </c>
      <c r="C3016" s="531">
        <v>1</v>
      </c>
      <c r="D3016" s="493" t="s">
        <v>77</v>
      </c>
      <c r="E3016" s="532">
        <v>40578</v>
      </c>
      <c r="G3016" s="534">
        <v>10</v>
      </c>
      <c r="H3016" s="531">
        <v>1</v>
      </c>
      <c r="I3016" s="531">
        <v>1</v>
      </c>
      <c r="J3016" s="531">
        <v>1</v>
      </c>
      <c r="K3016" s="493">
        <v>0</v>
      </c>
      <c r="L3016" s="532">
        <v>40581</v>
      </c>
      <c r="N3016" s="534">
        <v>10</v>
      </c>
      <c r="O3016" s="531">
        <v>1</v>
      </c>
      <c r="P3016" s="531">
        <v>1</v>
      </c>
      <c r="Q3016" s="493">
        <v>0</v>
      </c>
      <c r="R3016" s="531">
        <v>1</v>
      </c>
      <c r="S3016" s="493">
        <v>0</v>
      </c>
      <c r="T3016" s="493">
        <v>0</v>
      </c>
      <c r="U3016" s="532">
        <v>40581</v>
      </c>
      <c r="V3016" s="535">
        <v>10</v>
      </c>
      <c r="W3016" s="493">
        <v>1</v>
      </c>
      <c r="X3016" s="536" t="str">
        <f t="shared" si="343"/>
        <v>OK</v>
      </c>
      <c r="Y3016" s="536">
        <f t="shared" si="344"/>
        <v>0</v>
      </c>
      <c r="Z3016" s="493" t="s">
        <v>77</v>
      </c>
      <c r="AA3016" s="537">
        <v>40591</v>
      </c>
      <c r="AB3016" s="538"/>
      <c r="AC3016" s="538">
        <f t="shared" si="345"/>
        <v>13</v>
      </c>
      <c r="AD3016" s="493" t="str">
        <f t="shared" si="346"/>
        <v>OK</v>
      </c>
      <c r="AE3016" s="493"/>
      <c r="AF3016" s="493"/>
      <c r="AG3016" s="493"/>
      <c r="AH3016" s="539"/>
      <c r="AJ3016" s="28"/>
    </row>
    <row r="3017" spans="1:36" x14ac:dyDescent="0.2">
      <c r="A3017" s="442" t="s">
        <v>115</v>
      </c>
      <c r="B3017" s="435">
        <v>1</v>
      </c>
      <c r="C3017" s="436">
        <v>19</v>
      </c>
      <c r="D3017" s="435" t="s">
        <v>67</v>
      </c>
      <c r="E3017" s="472">
        <v>40582</v>
      </c>
      <c r="G3017" s="474">
        <v>1</v>
      </c>
      <c r="H3017" s="436">
        <v>19</v>
      </c>
      <c r="I3017" s="436">
        <v>19</v>
      </c>
      <c r="J3017" s="436">
        <v>19</v>
      </c>
      <c r="K3017" s="435">
        <v>0</v>
      </c>
      <c r="L3017" s="472">
        <v>40583</v>
      </c>
      <c r="N3017" s="474">
        <v>1</v>
      </c>
      <c r="O3017" s="436">
        <v>19</v>
      </c>
      <c r="P3017" s="436">
        <v>19</v>
      </c>
      <c r="Q3017" s="435">
        <v>0</v>
      </c>
      <c r="R3017" s="436">
        <v>19</v>
      </c>
      <c r="S3017" s="438">
        <v>0</v>
      </c>
      <c r="T3017" s="438">
        <v>0</v>
      </c>
      <c r="U3017" s="472">
        <v>40583</v>
      </c>
      <c r="V3017" s="435">
        <v>1</v>
      </c>
      <c r="W3017" s="436">
        <v>19</v>
      </c>
      <c r="X3017" s="437" t="str">
        <f t="shared" si="343"/>
        <v>OK</v>
      </c>
      <c r="Y3017" s="437">
        <f t="shared" si="344"/>
        <v>0</v>
      </c>
      <c r="Z3017" s="435" t="s">
        <v>67</v>
      </c>
      <c r="AA3017" s="481">
        <v>40588</v>
      </c>
      <c r="AB3017" s="601">
        <f>+SUM(W3017:W3026)</f>
        <v>232</v>
      </c>
      <c r="AC3017" s="148">
        <f t="shared" si="345"/>
        <v>6</v>
      </c>
      <c r="AD3017" s="438" t="str">
        <f t="shared" si="346"/>
        <v>OK</v>
      </c>
    </row>
    <row r="3018" spans="1:36" x14ac:dyDescent="0.2">
      <c r="A3018" s="442" t="s">
        <v>115</v>
      </c>
      <c r="B3018" s="435">
        <v>2</v>
      </c>
      <c r="C3018" s="436">
        <v>3</v>
      </c>
      <c r="D3018" s="435" t="s">
        <v>68</v>
      </c>
      <c r="E3018" s="472">
        <v>40582</v>
      </c>
      <c r="G3018" s="474">
        <v>2</v>
      </c>
      <c r="H3018" s="436">
        <v>3</v>
      </c>
      <c r="I3018" s="436">
        <v>3</v>
      </c>
      <c r="J3018" s="436">
        <v>3</v>
      </c>
      <c r="K3018" s="435">
        <v>0</v>
      </c>
      <c r="L3018" s="472">
        <v>40583</v>
      </c>
      <c r="N3018" s="474">
        <v>2</v>
      </c>
      <c r="O3018" s="436">
        <v>3</v>
      </c>
      <c r="P3018" s="436">
        <v>3</v>
      </c>
      <c r="Q3018" s="435">
        <v>0</v>
      </c>
      <c r="R3018" s="436">
        <v>3</v>
      </c>
      <c r="S3018" s="438">
        <v>0</v>
      </c>
      <c r="T3018" s="438">
        <v>0</v>
      </c>
      <c r="U3018" s="472">
        <v>40583</v>
      </c>
      <c r="V3018" s="435">
        <v>2</v>
      </c>
      <c r="W3018" s="436">
        <v>3</v>
      </c>
      <c r="X3018" s="437" t="str">
        <f t="shared" si="343"/>
        <v>OK</v>
      </c>
      <c r="Y3018" s="437">
        <f t="shared" si="344"/>
        <v>0</v>
      </c>
      <c r="Z3018" s="435" t="s">
        <v>68</v>
      </c>
      <c r="AA3018" s="481">
        <v>40588</v>
      </c>
      <c r="AC3018" s="148">
        <f t="shared" si="345"/>
        <v>6</v>
      </c>
      <c r="AD3018" s="438" t="str">
        <f t="shared" si="346"/>
        <v>OK</v>
      </c>
    </row>
    <row r="3019" spans="1:36" x14ac:dyDescent="0.2">
      <c r="A3019" s="442" t="s">
        <v>115</v>
      </c>
      <c r="B3019" s="435">
        <v>3</v>
      </c>
      <c r="C3019" s="436">
        <v>5</v>
      </c>
      <c r="D3019" s="435" t="s">
        <v>69</v>
      </c>
      <c r="E3019" s="472">
        <v>40582</v>
      </c>
      <c r="G3019" s="474">
        <v>3</v>
      </c>
      <c r="H3019" s="436">
        <v>5</v>
      </c>
      <c r="I3019" s="436">
        <v>5</v>
      </c>
      <c r="J3019" s="436">
        <v>5</v>
      </c>
      <c r="K3019" s="435">
        <v>0</v>
      </c>
      <c r="L3019" s="472">
        <v>40583</v>
      </c>
      <c r="N3019" s="474">
        <v>3</v>
      </c>
      <c r="O3019" s="436">
        <v>5</v>
      </c>
      <c r="P3019" s="436">
        <v>5</v>
      </c>
      <c r="Q3019" s="435">
        <v>0</v>
      </c>
      <c r="R3019" s="436">
        <v>5</v>
      </c>
      <c r="S3019" s="438">
        <v>0</v>
      </c>
      <c r="T3019" s="438">
        <v>0</v>
      </c>
      <c r="U3019" s="472">
        <v>40583</v>
      </c>
      <c r="V3019" s="435">
        <v>3</v>
      </c>
      <c r="W3019" s="436">
        <v>5</v>
      </c>
      <c r="X3019" s="437" t="str">
        <f t="shared" si="343"/>
        <v>OK</v>
      </c>
      <c r="Y3019" s="437">
        <f t="shared" si="344"/>
        <v>0</v>
      </c>
      <c r="Z3019" s="435" t="s">
        <v>69</v>
      </c>
      <c r="AA3019" s="481">
        <v>40588</v>
      </c>
      <c r="AC3019" s="148">
        <f t="shared" si="345"/>
        <v>6</v>
      </c>
      <c r="AD3019" s="438" t="str">
        <f t="shared" si="346"/>
        <v>OK</v>
      </c>
    </row>
    <row r="3020" spans="1:36" x14ac:dyDescent="0.2">
      <c r="A3020" s="442" t="s">
        <v>115</v>
      </c>
      <c r="B3020" s="435">
        <v>4</v>
      </c>
      <c r="C3020" s="436">
        <v>4</v>
      </c>
      <c r="D3020" s="435" t="s">
        <v>72</v>
      </c>
      <c r="E3020" s="472">
        <v>40582</v>
      </c>
      <c r="G3020" s="474">
        <v>4</v>
      </c>
      <c r="H3020" s="436">
        <v>4</v>
      </c>
      <c r="I3020" s="436">
        <v>4</v>
      </c>
      <c r="J3020" s="436">
        <v>4</v>
      </c>
      <c r="K3020" s="435">
        <v>0</v>
      </c>
      <c r="L3020" s="472">
        <v>40583</v>
      </c>
      <c r="N3020" s="474">
        <v>4</v>
      </c>
      <c r="O3020" s="436">
        <v>4</v>
      </c>
      <c r="P3020" s="436">
        <v>4</v>
      </c>
      <c r="Q3020" s="435">
        <v>0</v>
      </c>
      <c r="R3020" s="436">
        <v>4</v>
      </c>
      <c r="S3020" s="438">
        <v>0</v>
      </c>
      <c r="T3020" s="438">
        <v>0</v>
      </c>
      <c r="U3020" s="472">
        <v>40583</v>
      </c>
      <c r="V3020" s="435">
        <v>4</v>
      </c>
      <c r="W3020" s="436">
        <v>4</v>
      </c>
      <c r="X3020" s="437" t="str">
        <f t="shared" si="343"/>
        <v>OK</v>
      </c>
      <c r="Y3020" s="437">
        <f t="shared" si="344"/>
        <v>0</v>
      </c>
      <c r="Z3020" s="435" t="s">
        <v>72</v>
      </c>
      <c r="AA3020" s="481">
        <v>40588</v>
      </c>
      <c r="AC3020" s="148">
        <f t="shared" si="345"/>
        <v>6</v>
      </c>
      <c r="AD3020" s="438" t="str">
        <f t="shared" si="346"/>
        <v>OK</v>
      </c>
    </row>
    <row r="3021" spans="1:36" x14ac:dyDescent="0.2">
      <c r="A3021" s="442" t="s">
        <v>115</v>
      </c>
      <c r="B3021" s="435">
        <v>5</v>
      </c>
      <c r="C3021" s="436">
        <v>100</v>
      </c>
      <c r="D3021" s="435" t="s">
        <v>73</v>
      </c>
      <c r="E3021" s="472">
        <v>40582</v>
      </c>
      <c r="G3021" s="474">
        <v>5</v>
      </c>
      <c r="H3021" s="436">
        <v>100</v>
      </c>
      <c r="I3021" s="436">
        <v>100</v>
      </c>
      <c r="J3021" s="436">
        <v>100</v>
      </c>
      <c r="K3021" s="435">
        <v>0</v>
      </c>
      <c r="L3021" s="472">
        <v>40583</v>
      </c>
      <c r="N3021" s="474">
        <v>5</v>
      </c>
      <c r="O3021" s="436">
        <v>100</v>
      </c>
      <c r="P3021" s="436">
        <v>100</v>
      </c>
      <c r="Q3021" s="435">
        <v>0</v>
      </c>
      <c r="R3021" s="436">
        <v>100</v>
      </c>
      <c r="S3021" s="438">
        <v>0</v>
      </c>
      <c r="T3021" s="438">
        <v>0</v>
      </c>
      <c r="U3021" s="472">
        <v>40583</v>
      </c>
      <c r="V3021" s="435">
        <v>5</v>
      </c>
      <c r="W3021" s="436">
        <v>100</v>
      </c>
      <c r="X3021" s="437" t="str">
        <f t="shared" si="343"/>
        <v>OK</v>
      </c>
      <c r="Y3021" s="437">
        <f t="shared" si="344"/>
        <v>0</v>
      </c>
      <c r="Z3021" s="435" t="s">
        <v>73</v>
      </c>
      <c r="AA3021" s="481">
        <v>40588</v>
      </c>
      <c r="AC3021" s="148">
        <f t="shared" si="345"/>
        <v>6</v>
      </c>
      <c r="AD3021" s="438" t="str">
        <f t="shared" si="346"/>
        <v>OK</v>
      </c>
    </row>
    <row r="3022" spans="1:36" x14ac:dyDescent="0.2">
      <c r="A3022" s="442" t="s">
        <v>115</v>
      </c>
      <c r="B3022" s="435">
        <v>6</v>
      </c>
      <c r="C3022" s="436">
        <v>13</v>
      </c>
      <c r="D3022" s="435" t="s">
        <v>79</v>
      </c>
      <c r="E3022" s="472">
        <v>40582</v>
      </c>
      <c r="G3022" s="474">
        <v>6</v>
      </c>
      <c r="H3022" s="436">
        <v>13</v>
      </c>
      <c r="I3022" s="436">
        <v>13</v>
      </c>
      <c r="J3022" s="436">
        <v>13</v>
      </c>
      <c r="K3022" s="435">
        <v>0</v>
      </c>
      <c r="L3022" s="472">
        <v>40583</v>
      </c>
      <c r="N3022" s="474">
        <v>6</v>
      </c>
      <c r="O3022" s="436">
        <v>13</v>
      </c>
      <c r="P3022" s="436">
        <v>13</v>
      </c>
      <c r="Q3022" s="435">
        <v>0</v>
      </c>
      <c r="R3022" s="436">
        <v>13</v>
      </c>
      <c r="S3022" s="438">
        <v>0</v>
      </c>
      <c r="T3022" s="438">
        <v>0</v>
      </c>
      <c r="U3022" s="472">
        <v>40583</v>
      </c>
      <c r="V3022" s="435">
        <v>6</v>
      </c>
      <c r="W3022" s="436">
        <v>13</v>
      </c>
      <c r="X3022" s="437" t="str">
        <f t="shared" si="343"/>
        <v>OK</v>
      </c>
      <c r="Y3022" s="437">
        <f t="shared" si="344"/>
        <v>0</v>
      </c>
      <c r="Z3022" s="435" t="s">
        <v>79</v>
      </c>
      <c r="AA3022" s="481">
        <v>40588</v>
      </c>
      <c r="AC3022" s="148">
        <f t="shared" si="345"/>
        <v>6</v>
      </c>
      <c r="AD3022" s="438" t="str">
        <f t="shared" si="346"/>
        <v>OK</v>
      </c>
    </row>
    <row r="3023" spans="1:36" x14ac:dyDescent="0.2">
      <c r="A3023" s="442" t="s">
        <v>115</v>
      </c>
      <c r="B3023" s="435">
        <v>7</v>
      </c>
      <c r="C3023" s="436">
        <v>73</v>
      </c>
      <c r="D3023" s="435" t="s">
        <v>74</v>
      </c>
      <c r="E3023" s="472">
        <v>40582</v>
      </c>
      <c r="G3023" s="474">
        <v>7</v>
      </c>
      <c r="H3023" s="436">
        <v>73</v>
      </c>
      <c r="I3023" s="436">
        <v>73</v>
      </c>
      <c r="J3023" s="436">
        <v>73</v>
      </c>
      <c r="K3023" s="435">
        <v>0</v>
      </c>
      <c r="L3023" s="472">
        <v>40583</v>
      </c>
      <c r="N3023" s="474">
        <v>7</v>
      </c>
      <c r="O3023" s="436">
        <v>73</v>
      </c>
      <c r="P3023" s="436">
        <v>73</v>
      </c>
      <c r="Q3023" s="435">
        <v>0</v>
      </c>
      <c r="R3023" s="436">
        <v>73</v>
      </c>
      <c r="S3023" s="438">
        <v>0</v>
      </c>
      <c r="T3023" s="438">
        <v>0</v>
      </c>
      <c r="U3023" s="472">
        <v>40583</v>
      </c>
      <c r="V3023" s="435">
        <v>7</v>
      </c>
      <c r="W3023" s="436">
        <v>73</v>
      </c>
      <c r="X3023" s="437" t="str">
        <f t="shared" si="343"/>
        <v>OK</v>
      </c>
      <c r="Y3023" s="437">
        <f t="shared" si="344"/>
        <v>0</v>
      </c>
      <c r="Z3023" s="435" t="s">
        <v>74</v>
      </c>
      <c r="AA3023" s="481">
        <v>40588</v>
      </c>
      <c r="AC3023" s="148">
        <f t="shared" si="345"/>
        <v>6</v>
      </c>
      <c r="AD3023" s="438" t="str">
        <f t="shared" si="346"/>
        <v>OK</v>
      </c>
      <c r="AJ3023" s="533"/>
    </row>
    <row r="3024" spans="1:36" x14ac:dyDescent="0.2">
      <c r="A3024" s="442" t="s">
        <v>115</v>
      </c>
      <c r="B3024" s="435">
        <v>8</v>
      </c>
      <c r="C3024" s="436">
        <v>8</v>
      </c>
      <c r="D3024" s="435" t="s">
        <v>75</v>
      </c>
      <c r="E3024" s="472">
        <v>40582</v>
      </c>
      <c r="G3024" s="474">
        <v>8</v>
      </c>
      <c r="H3024" s="436">
        <v>8</v>
      </c>
      <c r="I3024" s="436">
        <v>8</v>
      </c>
      <c r="J3024" s="436">
        <v>8</v>
      </c>
      <c r="K3024" s="435">
        <v>0</v>
      </c>
      <c r="L3024" s="472">
        <v>40583</v>
      </c>
      <c r="N3024" s="474">
        <v>8</v>
      </c>
      <c r="O3024" s="436">
        <v>8</v>
      </c>
      <c r="P3024" s="436">
        <v>8</v>
      </c>
      <c r="Q3024" s="435">
        <v>0</v>
      </c>
      <c r="R3024" s="436">
        <v>8</v>
      </c>
      <c r="S3024" s="438">
        <v>0</v>
      </c>
      <c r="T3024" s="438">
        <v>0</v>
      </c>
      <c r="U3024" s="472">
        <v>40583</v>
      </c>
      <c r="V3024" s="435">
        <v>8</v>
      </c>
      <c r="W3024" s="436">
        <v>8</v>
      </c>
      <c r="X3024" s="437" t="str">
        <f t="shared" si="343"/>
        <v>OK</v>
      </c>
      <c r="Y3024" s="437">
        <f t="shared" si="344"/>
        <v>0</v>
      </c>
      <c r="Z3024" s="435" t="s">
        <v>75</v>
      </c>
      <c r="AA3024" s="481">
        <v>40588</v>
      </c>
      <c r="AC3024" s="148">
        <f t="shared" si="345"/>
        <v>6</v>
      </c>
      <c r="AD3024" s="438" t="str">
        <f t="shared" si="346"/>
        <v>OK</v>
      </c>
    </row>
    <row r="3025" spans="1:37" x14ac:dyDescent="0.2">
      <c r="A3025" s="442" t="s">
        <v>115</v>
      </c>
      <c r="B3025" s="435">
        <v>9</v>
      </c>
      <c r="C3025" s="436">
        <v>3</v>
      </c>
      <c r="D3025" s="435" t="s">
        <v>76</v>
      </c>
      <c r="E3025" s="472">
        <v>40582</v>
      </c>
      <c r="G3025" s="474">
        <v>9</v>
      </c>
      <c r="H3025" s="436">
        <v>3</v>
      </c>
      <c r="I3025" s="436">
        <v>3</v>
      </c>
      <c r="J3025" s="436">
        <v>3</v>
      </c>
      <c r="K3025" s="435">
        <v>0</v>
      </c>
      <c r="L3025" s="472">
        <v>40583</v>
      </c>
      <c r="N3025" s="474">
        <v>9</v>
      </c>
      <c r="O3025" s="436">
        <v>3</v>
      </c>
      <c r="P3025" s="436">
        <v>3</v>
      </c>
      <c r="Q3025" s="435">
        <v>0</v>
      </c>
      <c r="R3025" s="436">
        <v>3</v>
      </c>
      <c r="S3025" s="438">
        <v>0</v>
      </c>
      <c r="T3025" s="438">
        <v>0</v>
      </c>
      <c r="U3025" s="472">
        <v>40583</v>
      </c>
      <c r="V3025" s="435">
        <v>9</v>
      </c>
      <c r="W3025" s="436">
        <v>3</v>
      </c>
      <c r="X3025" s="437" t="str">
        <f t="shared" si="343"/>
        <v>OK</v>
      </c>
      <c r="Y3025" s="437">
        <f t="shared" si="344"/>
        <v>0</v>
      </c>
      <c r="Z3025" s="435" t="s">
        <v>76</v>
      </c>
      <c r="AA3025" s="481">
        <v>40588</v>
      </c>
      <c r="AC3025" s="148">
        <f t="shared" si="345"/>
        <v>6</v>
      </c>
      <c r="AD3025" s="438" t="str">
        <f t="shared" si="346"/>
        <v>OK</v>
      </c>
    </row>
    <row r="3026" spans="1:37" x14ac:dyDescent="0.2">
      <c r="A3026" s="593" t="s">
        <v>115</v>
      </c>
      <c r="B3026" s="493">
        <v>10</v>
      </c>
      <c r="C3026" s="531">
        <v>4</v>
      </c>
      <c r="D3026" s="493" t="s">
        <v>77</v>
      </c>
      <c r="E3026" s="532">
        <v>40582</v>
      </c>
      <c r="G3026" s="534">
        <v>10</v>
      </c>
      <c r="H3026" s="531">
        <v>4</v>
      </c>
      <c r="I3026" s="531">
        <v>4</v>
      </c>
      <c r="J3026" s="531">
        <v>4</v>
      </c>
      <c r="K3026" s="493">
        <v>0</v>
      </c>
      <c r="L3026" s="532">
        <v>40583</v>
      </c>
      <c r="N3026" s="534">
        <v>10</v>
      </c>
      <c r="O3026" s="531">
        <v>4</v>
      </c>
      <c r="P3026" s="531">
        <v>4</v>
      </c>
      <c r="Q3026" s="493">
        <v>0</v>
      </c>
      <c r="R3026" s="531">
        <v>4</v>
      </c>
      <c r="S3026" s="493">
        <v>0</v>
      </c>
      <c r="T3026" s="493">
        <v>0</v>
      </c>
      <c r="U3026" s="532">
        <v>40583</v>
      </c>
      <c r="V3026" s="493">
        <v>10</v>
      </c>
      <c r="W3026" s="531">
        <v>4</v>
      </c>
      <c r="X3026" s="536" t="str">
        <f t="shared" si="343"/>
        <v>OK</v>
      </c>
      <c r="Y3026" s="536">
        <f t="shared" si="344"/>
        <v>0</v>
      </c>
      <c r="Z3026" s="493" t="s">
        <v>77</v>
      </c>
      <c r="AA3026" s="537">
        <v>40588</v>
      </c>
      <c r="AB3026" s="538"/>
      <c r="AC3026" s="538">
        <f t="shared" si="345"/>
        <v>6</v>
      </c>
      <c r="AD3026" s="493" t="str">
        <f t="shared" si="346"/>
        <v>OK</v>
      </c>
      <c r="AE3026" s="493"/>
      <c r="AF3026" s="493"/>
      <c r="AG3026" s="493"/>
      <c r="AH3026" s="539"/>
      <c r="AI3026" s="533"/>
      <c r="AK3026" s="533"/>
    </row>
    <row r="3027" spans="1:37" x14ac:dyDescent="0.2">
      <c r="A3027" s="442" t="s">
        <v>115</v>
      </c>
      <c r="B3027" s="435">
        <v>1</v>
      </c>
      <c r="C3027" s="436">
        <v>84</v>
      </c>
      <c r="D3027" s="435" t="s">
        <v>67</v>
      </c>
      <c r="E3027" s="472">
        <v>40589</v>
      </c>
      <c r="G3027" s="474">
        <v>1</v>
      </c>
      <c r="H3027" s="436">
        <v>84</v>
      </c>
      <c r="I3027" s="436">
        <v>84</v>
      </c>
      <c r="J3027" s="436">
        <v>84</v>
      </c>
      <c r="K3027" s="435">
        <v>0</v>
      </c>
      <c r="L3027" s="472">
        <v>40590</v>
      </c>
      <c r="N3027" s="474">
        <v>1</v>
      </c>
      <c r="O3027" s="436">
        <v>84</v>
      </c>
      <c r="P3027" s="436">
        <v>84</v>
      </c>
      <c r="Q3027" s="435">
        <v>0</v>
      </c>
      <c r="R3027" s="436">
        <v>84</v>
      </c>
      <c r="S3027" s="435">
        <v>0</v>
      </c>
      <c r="T3027" s="435">
        <v>0</v>
      </c>
      <c r="U3027" s="472">
        <v>40590</v>
      </c>
      <c r="V3027" s="435">
        <v>1</v>
      </c>
      <c r="W3027" s="436">
        <v>84</v>
      </c>
      <c r="X3027" s="437" t="str">
        <f t="shared" si="343"/>
        <v>OK</v>
      </c>
      <c r="Y3027" s="437">
        <f t="shared" si="344"/>
        <v>0</v>
      </c>
      <c r="Z3027" s="435" t="s">
        <v>67</v>
      </c>
      <c r="AA3027" s="481">
        <v>40596</v>
      </c>
      <c r="AB3027" s="601">
        <f>+SUM(W3027:W3036)</f>
        <v>713</v>
      </c>
      <c r="AC3027" s="148">
        <f t="shared" si="345"/>
        <v>7</v>
      </c>
      <c r="AD3027" s="438" t="str">
        <f t="shared" si="346"/>
        <v>OK</v>
      </c>
    </row>
    <row r="3028" spans="1:37" x14ac:dyDescent="0.2">
      <c r="A3028" s="442" t="s">
        <v>115</v>
      </c>
      <c r="B3028" s="435">
        <v>2</v>
      </c>
      <c r="C3028" s="436">
        <v>3</v>
      </c>
      <c r="D3028" s="435" t="s">
        <v>68</v>
      </c>
      <c r="E3028" s="472">
        <v>40589</v>
      </c>
      <c r="G3028" s="474">
        <v>2</v>
      </c>
      <c r="H3028" s="436">
        <v>3</v>
      </c>
      <c r="I3028" s="436">
        <v>3</v>
      </c>
      <c r="J3028" s="436">
        <v>3</v>
      </c>
      <c r="K3028" s="435">
        <v>0</v>
      </c>
      <c r="L3028" s="472">
        <v>40590</v>
      </c>
      <c r="N3028" s="474">
        <v>2</v>
      </c>
      <c r="O3028" s="436">
        <v>3</v>
      </c>
      <c r="P3028" s="436">
        <v>3</v>
      </c>
      <c r="Q3028" s="435">
        <v>0</v>
      </c>
      <c r="R3028" s="436">
        <v>3</v>
      </c>
      <c r="S3028" s="435">
        <v>0</v>
      </c>
      <c r="T3028" s="435">
        <v>0</v>
      </c>
      <c r="U3028" s="472">
        <v>40590</v>
      </c>
      <c r="V3028" s="435">
        <v>2</v>
      </c>
      <c r="W3028" s="436">
        <v>3</v>
      </c>
      <c r="X3028" s="437" t="str">
        <f t="shared" si="343"/>
        <v>OK</v>
      </c>
      <c r="Y3028" s="437">
        <f t="shared" si="344"/>
        <v>0</v>
      </c>
      <c r="Z3028" s="435" t="s">
        <v>68</v>
      </c>
      <c r="AA3028" s="481">
        <v>40596</v>
      </c>
      <c r="AC3028" s="148">
        <f t="shared" si="345"/>
        <v>7</v>
      </c>
      <c r="AD3028" s="438" t="str">
        <f t="shared" si="346"/>
        <v>OK</v>
      </c>
    </row>
    <row r="3029" spans="1:37" x14ac:dyDescent="0.2">
      <c r="A3029" s="442" t="s">
        <v>115</v>
      </c>
      <c r="B3029" s="435">
        <v>3</v>
      </c>
      <c r="C3029" s="436">
        <v>8</v>
      </c>
      <c r="D3029" s="435" t="s">
        <v>69</v>
      </c>
      <c r="E3029" s="472">
        <v>40589</v>
      </c>
      <c r="G3029" s="474">
        <v>3</v>
      </c>
      <c r="H3029" s="436">
        <v>8</v>
      </c>
      <c r="I3029" s="436">
        <v>8</v>
      </c>
      <c r="J3029" s="436">
        <v>8</v>
      </c>
      <c r="K3029" s="435">
        <v>0</v>
      </c>
      <c r="L3029" s="472">
        <v>40590</v>
      </c>
      <c r="N3029" s="474">
        <v>3</v>
      </c>
      <c r="O3029" s="436">
        <v>8</v>
      </c>
      <c r="P3029" s="436">
        <v>8</v>
      </c>
      <c r="Q3029" s="435">
        <v>0</v>
      </c>
      <c r="R3029" s="436">
        <v>8</v>
      </c>
      <c r="S3029" s="435">
        <v>0</v>
      </c>
      <c r="T3029" s="435">
        <v>0</v>
      </c>
      <c r="U3029" s="472">
        <v>40590</v>
      </c>
      <c r="V3029" s="435">
        <v>3</v>
      </c>
      <c r="W3029" s="436">
        <v>8</v>
      </c>
      <c r="X3029" s="437" t="str">
        <f t="shared" si="343"/>
        <v>OK</v>
      </c>
      <c r="Y3029" s="437">
        <f t="shared" si="344"/>
        <v>0</v>
      </c>
      <c r="Z3029" s="435" t="s">
        <v>69</v>
      </c>
      <c r="AA3029" s="481">
        <v>40596</v>
      </c>
      <c r="AC3029" s="148">
        <f t="shared" si="345"/>
        <v>7</v>
      </c>
      <c r="AD3029" s="438" t="str">
        <f t="shared" si="346"/>
        <v>OK</v>
      </c>
    </row>
    <row r="3030" spans="1:37" x14ac:dyDescent="0.2">
      <c r="A3030" s="442" t="s">
        <v>115</v>
      </c>
      <c r="B3030" s="435">
        <v>4</v>
      </c>
      <c r="C3030" s="436">
        <v>26</v>
      </c>
      <c r="D3030" s="435" t="s">
        <v>72</v>
      </c>
      <c r="E3030" s="472">
        <v>40589</v>
      </c>
      <c r="G3030" s="474">
        <v>4</v>
      </c>
      <c r="H3030" s="436">
        <v>26</v>
      </c>
      <c r="I3030" s="436">
        <v>26</v>
      </c>
      <c r="J3030" s="436">
        <v>26</v>
      </c>
      <c r="K3030" s="435">
        <v>0</v>
      </c>
      <c r="L3030" s="472">
        <v>40590</v>
      </c>
      <c r="N3030" s="474">
        <v>4</v>
      </c>
      <c r="O3030" s="436">
        <v>26</v>
      </c>
      <c r="P3030" s="436">
        <v>26</v>
      </c>
      <c r="Q3030" s="435">
        <v>0</v>
      </c>
      <c r="R3030" s="436">
        <v>26</v>
      </c>
      <c r="S3030" s="435">
        <v>0</v>
      </c>
      <c r="T3030" s="435">
        <v>0</v>
      </c>
      <c r="U3030" s="472">
        <v>40590</v>
      </c>
      <c r="V3030" s="435">
        <v>4</v>
      </c>
      <c r="W3030" s="436">
        <v>26</v>
      </c>
      <c r="X3030" s="437" t="str">
        <f t="shared" si="343"/>
        <v>OK</v>
      </c>
      <c r="Y3030" s="437">
        <f t="shared" si="344"/>
        <v>0</v>
      </c>
      <c r="Z3030" s="435" t="s">
        <v>72</v>
      </c>
      <c r="AA3030" s="481">
        <v>40596</v>
      </c>
      <c r="AC3030" s="148">
        <f t="shared" si="345"/>
        <v>7</v>
      </c>
      <c r="AD3030" s="438" t="str">
        <f t="shared" si="346"/>
        <v>OK</v>
      </c>
    </row>
    <row r="3031" spans="1:37" x14ac:dyDescent="0.2">
      <c r="A3031" s="442" t="s">
        <v>115</v>
      </c>
      <c r="B3031" s="435">
        <v>5</v>
      </c>
      <c r="C3031" s="436">
        <v>369</v>
      </c>
      <c r="D3031" s="435" t="s">
        <v>73</v>
      </c>
      <c r="E3031" s="472">
        <v>40589</v>
      </c>
      <c r="G3031" s="474">
        <v>5</v>
      </c>
      <c r="H3031" s="436">
        <v>369</v>
      </c>
      <c r="I3031" s="436">
        <v>369</v>
      </c>
      <c r="J3031" s="436">
        <v>369</v>
      </c>
      <c r="K3031" s="435">
        <v>0</v>
      </c>
      <c r="L3031" s="472">
        <v>40590</v>
      </c>
      <c r="N3031" s="474">
        <v>5</v>
      </c>
      <c r="O3031" s="436">
        <v>369</v>
      </c>
      <c r="P3031" s="436">
        <v>369</v>
      </c>
      <c r="Q3031" s="435">
        <v>0</v>
      </c>
      <c r="R3031" s="436">
        <v>369</v>
      </c>
      <c r="S3031" s="435">
        <v>0</v>
      </c>
      <c r="T3031" s="435">
        <v>0</v>
      </c>
      <c r="U3031" s="472">
        <v>40590</v>
      </c>
      <c r="V3031" s="435">
        <v>5</v>
      </c>
      <c r="W3031" s="436">
        <v>369</v>
      </c>
      <c r="X3031" s="437" t="str">
        <f t="shared" ref="X3031:X3094" si="347">IF(C3031=W3031,"OK",IF(W3031=R3031,"ERRO",IF(W3031="","KO",IF(W3031=J3031,"ERRO"))))</f>
        <v>OK</v>
      </c>
      <c r="Y3031" s="437">
        <f t="shared" si="344"/>
        <v>0</v>
      </c>
      <c r="Z3031" s="435" t="s">
        <v>73</v>
      </c>
      <c r="AA3031" s="481">
        <v>40592</v>
      </c>
      <c r="AC3031" s="148">
        <f t="shared" si="345"/>
        <v>3</v>
      </c>
      <c r="AD3031" s="438" t="str">
        <f t="shared" si="346"/>
        <v>OK</v>
      </c>
    </row>
    <row r="3032" spans="1:37" x14ac:dyDescent="0.2">
      <c r="A3032" s="442" t="s">
        <v>115</v>
      </c>
      <c r="B3032" s="435">
        <v>6</v>
      </c>
      <c r="C3032" s="436">
        <v>72</v>
      </c>
      <c r="D3032" s="435" t="s">
        <v>79</v>
      </c>
      <c r="E3032" s="472">
        <v>40589</v>
      </c>
      <c r="G3032" s="474">
        <v>6</v>
      </c>
      <c r="H3032" s="436">
        <v>72</v>
      </c>
      <c r="I3032" s="436">
        <v>72</v>
      </c>
      <c r="J3032" s="436">
        <v>72</v>
      </c>
      <c r="K3032" s="435">
        <v>0</v>
      </c>
      <c r="L3032" s="472">
        <v>40590</v>
      </c>
      <c r="N3032" s="474">
        <v>6</v>
      </c>
      <c r="O3032" s="436">
        <v>72</v>
      </c>
      <c r="P3032" s="436">
        <v>72</v>
      </c>
      <c r="Q3032" s="435">
        <v>0</v>
      </c>
      <c r="R3032" s="436">
        <v>72</v>
      </c>
      <c r="S3032" s="435">
        <v>0</v>
      </c>
      <c r="T3032" s="435">
        <v>0</v>
      </c>
      <c r="U3032" s="472">
        <v>40590</v>
      </c>
      <c r="V3032" s="435">
        <v>6</v>
      </c>
      <c r="W3032" s="436">
        <v>72</v>
      </c>
      <c r="X3032" s="437" t="str">
        <f t="shared" si="347"/>
        <v>OK</v>
      </c>
      <c r="Y3032" s="437">
        <f t="shared" si="344"/>
        <v>0</v>
      </c>
      <c r="Z3032" s="435" t="s">
        <v>79</v>
      </c>
      <c r="AA3032" s="481">
        <v>40596</v>
      </c>
      <c r="AC3032" s="148">
        <f t="shared" si="345"/>
        <v>7</v>
      </c>
      <c r="AD3032" s="438" t="str">
        <f t="shared" si="346"/>
        <v>OK</v>
      </c>
    </row>
    <row r="3033" spans="1:37" x14ac:dyDescent="0.2">
      <c r="A3033" s="442" t="s">
        <v>115</v>
      </c>
      <c r="B3033" s="435">
        <v>7</v>
      </c>
      <c r="C3033" s="436">
        <v>107</v>
      </c>
      <c r="D3033" s="435" t="s">
        <v>74</v>
      </c>
      <c r="E3033" s="472">
        <v>40589</v>
      </c>
      <c r="G3033" s="474">
        <v>7</v>
      </c>
      <c r="H3033" s="436">
        <v>107</v>
      </c>
      <c r="I3033" s="436">
        <v>107</v>
      </c>
      <c r="J3033" s="436">
        <v>107</v>
      </c>
      <c r="K3033" s="435">
        <v>0</v>
      </c>
      <c r="L3033" s="472">
        <v>40590</v>
      </c>
      <c r="N3033" s="474">
        <v>7</v>
      </c>
      <c r="O3033" s="436">
        <v>107</v>
      </c>
      <c r="P3033" s="436">
        <v>107</v>
      </c>
      <c r="Q3033" s="435">
        <v>0</v>
      </c>
      <c r="R3033" s="436">
        <v>107</v>
      </c>
      <c r="S3033" s="435">
        <v>0</v>
      </c>
      <c r="T3033" s="435">
        <v>0</v>
      </c>
      <c r="U3033" s="472">
        <v>40590</v>
      </c>
      <c r="V3033" s="435">
        <v>7</v>
      </c>
      <c r="W3033" s="436">
        <v>107</v>
      </c>
      <c r="X3033" s="437" t="str">
        <f t="shared" si="347"/>
        <v>OK</v>
      </c>
      <c r="Y3033" s="437">
        <f t="shared" si="344"/>
        <v>0</v>
      </c>
      <c r="Z3033" s="435" t="s">
        <v>74</v>
      </c>
      <c r="AA3033" s="481">
        <v>40596</v>
      </c>
      <c r="AC3033" s="148">
        <f t="shared" si="345"/>
        <v>7</v>
      </c>
      <c r="AD3033" s="438" t="str">
        <f t="shared" si="346"/>
        <v>OK</v>
      </c>
      <c r="AJ3033" s="533"/>
    </row>
    <row r="3034" spans="1:37" x14ac:dyDescent="0.2">
      <c r="A3034" s="442" t="s">
        <v>115</v>
      </c>
      <c r="B3034" s="435">
        <v>8</v>
      </c>
      <c r="C3034" s="436">
        <v>24</v>
      </c>
      <c r="D3034" s="435" t="s">
        <v>75</v>
      </c>
      <c r="E3034" s="472">
        <v>40589</v>
      </c>
      <c r="G3034" s="474">
        <v>8</v>
      </c>
      <c r="H3034" s="436">
        <v>24</v>
      </c>
      <c r="I3034" s="436">
        <v>24</v>
      </c>
      <c r="J3034" s="436">
        <v>24</v>
      </c>
      <c r="K3034" s="435">
        <v>0</v>
      </c>
      <c r="L3034" s="472">
        <v>40590</v>
      </c>
      <c r="N3034" s="474">
        <v>8</v>
      </c>
      <c r="O3034" s="436">
        <v>24</v>
      </c>
      <c r="P3034" s="436">
        <v>24</v>
      </c>
      <c r="Q3034" s="435">
        <v>0</v>
      </c>
      <c r="R3034" s="436">
        <v>24</v>
      </c>
      <c r="S3034" s="435">
        <v>0</v>
      </c>
      <c r="T3034" s="435">
        <v>0</v>
      </c>
      <c r="U3034" s="472">
        <v>40590</v>
      </c>
      <c r="V3034" s="435">
        <v>8</v>
      </c>
      <c r="W3034" s="436">
        <v>24</v>
      </c>
      <c r="X3034" s="437" t="str">
        <f t="shared" si="347"/>
        <v>OK</v>
      </c>
      <c r="Y3034" s="437">
        <f t="shared" ref="Y3034:Y3097" si="348">IF(W3034="","",+C3034-W3034)</f>
        <v>0</v>
      </c>
      <c r="Z3034" s="435" t="s">
        <v>75</v>
      </c>
      <c r="AA3034" s="481">
        <v>40596</v>
      </c>
      <c r="AC3034" s="148">
        <f t="shared" si="345"/>
        <v>7</v>
      </c>
      <c r="AD3034" s="438" t="str">
        <f t="shared" si="346"/>
        <v>OK</v>
      </c>
    </row>
    <row r="3035" spans="1:37" x14ac:dyDescent="0.2">
      <c r="A3035" s="442" t="s">
        <v>115</v>
      </c>
      <c r="B3035" s="435">
        <v>9</v>
      </c>
      <c r="C3035" s="436">
        <v>12</v>
      </c>
      <c r="D3035" s="435" t="s">
        <v>76</v>
      </c>
      <c r="E3035" s="472">
        <v>40589</v>
      </c>
      <c r="G3035" s="474">
        <v>9</v>
      </c>
      <c r="H3035" s="436">
        <v>12</v>
      </c>
      <c r="I3035" s="436">
        <v>12</v>
      </c>
      <c r="J3035" s="436">
        <v>12</v>
      </c>
      <c r="K3035" s="435">
        <v>0</v>
      </c>
      <c r="L3035" s="472">
        <v>40590</v>
      </c>
      <c r="N3035" s="474">
        <v>9</v>
      </c>
      <c r="O3035" s="436">
        <v>12</v>
      </c>
      <c r="P3035" s="436">
        <v>12</v>
      </c>
      <c r="Q3035" s="435">
        <v>0</v>
      </c>
      <c r="R3035" s="436">
        <v>12</v>
      </c>
      <c r="S3035" s="435">
        <v>0</v>
      </c>
      <c r="T3035" s="435">
        <v>0</v>
      </c>
      <c r="U3035" s="472">
        <v>40590</v>
      </c>
      <c r="V3035" s="435">
        <v>9</v>
      </c>
      <c r="W3035" s="436">
        <v>12</v>
      </c>
      <c r="X3035" s="437" t="str">
        <f t="shared" si="347"/>
        <v>OK</v>
      </c>
      <c r="Y3035" s="437">
        <f t="shared" si="348"/>
        <v>0</v>
      </c>
      <c r="Z3035" s="435" t="s">
        <v>76</v>
      </c>
      <c r="AA3035" s="481">
        <v>40596</v>
      </c>
      <c r="AC3035" s="148">
        <f t="shared" si="345"/>
        <v>7</v>
      </c>
      <c r="AD3035" s="438" t="str">
        <f t="shared" si="346"/>
        <v>OK</v>
      </c>
    </row>
    <row r="3036" spans="1:37" x14ac:dyDescent="0.2">
      <c r="A3036" s="593" t="s">
        <v>115</v>
      </c>
      <c r="B3036" s="493">
        <v>10</v>
      </c>
      <c r="C3036" s="531">
        <v>8</v>
      </c>
      <c r="D3036" s="493" t="s">
        <v>77</v>
      </c>
      <c r="E3036" s="532">
        <v>40589</v>
      </c>
      <c r="G3036" s="534">
        <v>10</v>
      </c>
      <c r="H3036" s="531">
        <v>8</v>
      </c>
      <c r="I3036" s="531">
        <v>8</v>
      </c>
      <c r="J3036" s="531">
        <v>8</v>
      </c>
      <c r="K3036" s="493">
        <v>0</v>
      </c>
      <c r="L3036" s="532">
        <v>40590</v>
      </c>
      <c r="N3036" s="534">
        <v>10</v>
      </c>
      <c r="O3036" s="531">
        <v>8</v>
      </c>
      <c r="P3036" s="531">
        <v>8</v>
      </c>
      <c r="Q3036" s="493">
        <v>0</v>
      </c>
      <c r="R3036" s="531">
        <v>8</v>
      </c>
      <c r="S3036" s="493">
        <v>0</v>
      </c>
      <c r="T3036" s="493">
        <v>0</v>
      </c>
      <c r="U3036" s="532">
        <v>40590</v>
      </c>
      <c r="V3036" s="493">
        <v>10</v>
      </c>
      <c r="W3036" s="531">
        <v>8</v>
      </c>
      <c r="X3036" s="536" t="str">
        <f t="shared" si="347"/>
        <v>OK</v>
      </c>
      <c r="Y3036" s="536">
        <f t="shared" si="348"/>
        <v>0</v>
      </c>
      <c r="Z3036" s="493" t="s">
        <v>77</v>
      </c>
      <c r="AA3036" s="537">
        <v>40596</v>
      </c>
      <c r="AB3036" s="538"/>
      <c r="AC3036" s="538">
        <f t="shared" si="345"/>
        <v>7</v>
      </c>
      <c r="AD3036" s="493" t="str">
        <f t="shared" si="346"/>
        <v>OK</v>
      </c>
    </row>
    <row r="3037" spans="1:37" x14ac:dyDescent="0.2">
      <c r="A3037" s="442" t="s">
        <v>115</v>
      </c>
      <c r="B3037" s="435">
        <v>1</v>
      </c>
      <c r="C3037" s="436">
        <v>25</v>
      </c>
      <c r="D3037" s="435" t="s">
        <v>67</v>
      </c>
      <c r="E3037" s="472">
        <v>40591</v>
      </c>
      <c r="G3037" s="474">
        <v>1</v>
      </c>
      <c r="H3037" s="436">
        <v>25</v>
      </c>
      <c r="I3037" s="436">
        <v>25</v>
      </c>
      <c r="J3037" s="436">
        <v>25</v>
      </c>
      <c r="K3037" s="435">
        <v>0</v>
      </c>
      <c r="L3037" s="472">
        <v>40592</v>
      </c>
      <c r="N3037" s="474">
        <v>1</v>
      </c>
      <c r="O3037" s="436">
        <v>25</v>
      </c>
      <c r="P3037" s="436">
        <v>25</v>
      </c>
      <c r="Q3037" s="435">
        <v>0</v>
      </c>
      <c r="R3037" s="436">
        <v>25</v>
      </c>
      <c r="S3037" s="435">
        <v>0</v>
      </c>
      <c r="T3037" s="435">
        <v>0</v>
      </c>
      <c r="U3037" s="472">
        <v>40592</v>
      </c>
      <c r="V3037" s="435">
        <v>1</v>
      </c>
      <c r="W3037" s="436">
        <v>25</v>
      </c>
      <c r="X3037" s="437" t="str">
        <f t="shared" si="347"/>
        <v>OK</v>
      </c>
      <c r="Y3037" s="437">
        <f t="shared" si="348"/>
        <v>0</v>
      </c>
      <c r="Z3037" s="435" t="s">
        <v>67</v>
      </c>
      <c r="AA3037" s="481">
        <v>40597</v>
      </c>
      <c r="AB3037" s="601">
        <f>+SUM(W3037:W3046)</f>
        <v>260</v>
      </c>
      <c r="AC3037" s="148">
        <f t="shared" si="345"/>
        <v>6</v>
      </c>
      <c r="AD3037" s="435" t="str">
        <f t="shared" si="346"/>
        <v>OK</v>
      </c>
    </row>
    <row r="3038" spans="1:37" x14ac:dyDescent="0.2">
      <c r="A3038" s="442" t="s">
        <v>115</v>
      </c>
      <c r="B3038" s="435">
        <v>2</v>
      </c>
      <c r="C3038" s="436">
        <v>2</v>
      </c>
      <c r="D3038" s="435" t="s">
        <v>68</v>
      </c>
      <c r="E3038" s="472">
        <v>40591</v>
      </c>
      <c r="G3038" s="474">
        <v>2</v>
      </c>
      <c r="H3038" s="436">
        <v>2</v>
      </c>
      <c r="I3038" s="436">
        <v>2</v>
      </c>
      <c r="J3038" s="436">
        <v>2</v>
      </c>
      <c r="K3038" s="435">
        <v>0</v>
      </c>
      <c r="L3038" s="472">
        <v>40592</v>
      </c>
      <c r="N3038" s="474">
        <v>2</v>
      </c>
      <c r="O3038" s="436">
        <v>2</v>
      </c>
      <c r="P3038" s="436">
        <v>2</v>
      </c>
      <c r="Q3038" s="435">
        <v>0</v>
      </c>
      <c r="R3038" s="436">
        <v>2</v>
      </c>
      <c r="S3038" s="435">
        <v>0</v>
      </c>
      <c r="T3038" s="435">
        <v>0</v>
      </c>
      <c r="U3038" s="472">
        <v>40592</v>
      </c>
      <c r="V3038" s="435">
        <v>2</v>
      </c>
      <c r="W3038" s="436">
        <v>2</v>
      </c>
      <c r="X3038" s="437" t="str">
        <f t="shared" si="347"/>
        <v>OK</v>
      </c>
      <c r="Y3038" s="437">
        <f t="shared" si="348"/>
        <v>0</v>
      </c>
      <c r="Z3038" s="435" t="s">
        <v>68</v>
      </c>
      <c r="AA3038" s="481">
        <v>40597</v>
      </c>
      <c r="AC3038" s="148">
        <f t="shared" si="345"/>
        <v>6</v>
      </c>
      <c r="AD3038" s="435" t="str">
        <f t="shared" si="346"/>
        <v>OK</v>
      </c>
    </row>
    <row r="3039" spans="1:37" x14ac:dyDescent="0.2">
      <c r="A3039" s="442" t="s">
        <v>115</v>
      </c>
      <c r="B3039" s="435">
        <v>3</v>
      </c>
      <c r="C3039" s="436">
        <v>4</v>
      </c>
      <c r="D3039" s="435" t="s">
        <v>69</v>
      </c>
      <c r="E3039" s="472">
        <v>40591</v>
      </c>
      <c r="G3039" s="474">
        <v>3</v>
      </c>
      <c r="H3039" s="436">
        <v>4</v>
      </c>
      <c r="I3039" s="436">
        <v>4</v>
      </c>
      <c r="J3039" s="436">
        <v>4</v>
      </c>
      <c r="K3039" s="435">
        <v>0</v>
      </c>
      <c r="L3039" s="472">
        <v>40592</v>
      </c>
      <c r="N3039" s="474">
        <v>3</v>
      </c>
      <c r="O3039" s="436">
        <v>4</v>
      </c>
      <c r="P3039" s="436">
        <v>4</v>
      </c>
      <c r="Q3039" s="435">
        <v>0</v>
      </c>
      <c r="R3039" s="436">
        <v>4</v>
      </c>
      <c r="S3039" s="435">
        <v>0</v>
      </c>
      <c r="T3039" s="435">
        <v>0</v>
      </c>
      <c r="U3039" s="472">
        <v>40592</v>
      </c>
      <c r="V3039" s="435">
        <v>3</v>
      </c>
      <c r="W3039" s="436">
        <v>4</v>
      </c>
      <c r="X3039" s="437" t="str">
        <f t="shared" si="347"/>
        <v>OK</v>
      </c>
      <c r="Y3039" s="437">
        <f t="shared" si="348"/>
        <v>0</v>
      </c>
      <c r="Z3039" s="435" t="s">
        <v>69</v>
      </c>
      <c r="AA3039" s="481">
        <v>40597</v>
      </c>
      <c r="AC3039" s="148">
        <f t="shared" si="345"/>
        <v>6</v>
      </c>
      <c r="AD3039" s="435" t="str">
        <f t="shared" si="346"/>
        <v>OK</v>
      </c>
    </row>
    <row r="3040" spans="1:37" x14ac:dyDescent="0.2">
      <c r="A3040" s="442" t="s">
        <v>115</v>
      </c>
      <c r="B3040" s="435">
        <v>4</v>
      </c>
      <c r="C3040" s="436">
        <v>20</v>
      </c>
      <c r="D3040" s="435" t="s">
        <v>72</v>
      </c>
      <c r="E3040" s="472">
        <v>40591</v>
      </c>
      <c r="G3040" s="474">
        <v>4</v>
      </c>
      <c r="H3040" s="436">
        <v>20</v>
      </c>
      <c r="I3040" s="436">
        <v>20</v>
      </c>
      <c r="J3040" s="436">
        <v>20</v>
      </c>
      <c r="K3040" s="435">
        <v>0</v>
      </c>
      <c r="L3040" s="472">
        <v>40592</v>
      </c>
      <c r="N3040" s="474">
        <v>4</v>
      </c>
      <c r="O3040" s="436">
        <v>20</v>
      </c>
      <c r="P3040" s="436">
        <v>20</v>
      </c>
      <c r="Q3040" s="435">
        <v>0</v>
      </c>
      <c r="R3040" s="436">
        <v>20</v>
      </c>
      <c r="S3040" s="435">
        <v>0</v>
      </c>
      <c r="T3040" s="435">
        <v>0</v>
      </c>
      <c r="U3040" s="472">
        <v>40592</v>
      </c>
      <c r="V3040" s="435">
        <v>4</v>
      </c>
      <c r="W3040" s="436">
        <v>20</v>
      </c>
      <c r="X3040" s="437" t="str">
        <f t="shared" si="347"/>
        <v>OK</v>
      </c>
      <c r="Y3040" s="437">
        <f t="shared" si="348"/>
        <v>0</v>
      </c>
      <c r="Z3040" s="435" t="s">
        <v>72</v>
      </c>
      <c r="AA3040" s="481">
        <v>40597</v>
      </c>
      <c r="AC3040" s="148">
        <f t="shared" si="345"/>
        <v>6</v>
      </c>
      <c r="AD3040" s="435" t="str">
        <f t="shared" si="346"/>
        <v>OK</v>
      </c>
    </row>
    <row r="3041" spans="1:38" x14ac:dyDescent="0.2">
      <c r="A3041" s="442" t="s">
        <v>115</v>
      </c>
      <c r="B3041" s="435">
        <v>5</v>
      </c>
      <c r="C3041" s="436">
        <v>99</v>
      </c>
      <c r="D3041" s="435" t="s">
        <v>73</v>
      </c>
      <c r="E3041" s="472">
        <v>40591</v>
      </c>
      <c r="G3041" s="474">
        <v>5</v>
      </c>
      <c r="H3041" s="436">
        <v>99</v>
      </c>
      <c r="I3041" s="436">
        <v>99</v>
      </c>
      <c r="J3041" s="436">
        <v>99</v>
      </c>
      <c r="K3041" s="435">
        <v>0</v>
      </c>
      <c r="L3041" s="472">
        <v>40592</v>
      </c>
      <c r="N3041" s="474">
        <v>5</v>
      </c>
      <c r="O3041" s="436">
        <v>99</v>
      </c>
      <c r="P3041" s="436">
        <v>99</v>
      </c>
      <c r="Q3041" s="435">
        <v>0</v>
      </c>
      <c r="R3041" s="436">
        <v>99</v>
      </c>
      <c r="S3041" s="435">
        <v>0</v>
      </c>
      <c r="T3041" s="435">
        <v>0</v>
      </c>
      <c r="U3041" s="472">
        <v>40592</v>
      </c>
      <c r="V3041" s="435">
        <v>5</v>
      </c>
      <c r="W3041" s="436">
        <v>99</v>
      </c>
      <c r="X3041" s="437" t="str">
        <f t="shared" si="347"/>
        <v>OK</v>
      </c>
      <c r="Y3041" s="437">
        <f t="shared" si="348"/>
        <v>0</v>
      </c>
      <c r="Z3041" s="435" t="s">
        <v>73</v>
      </c>
      <c r="AA3041" s="481">
        <v>40597</v>
      </c>
      <c r="AC3041" s="148">
        <f t="shared" ref="AC3041:AC3104" si="349">DAYS360(E3041,AA3041)</f>
        <v>6</v>
      </c>
      <c r="AD3041" s="435" t="str">
        <f t="shared" si="346"/>
        <v>OK</v>
      </c>
    </row>
    <row r="3042" spans="1:38" x14ac:dyDescent="0.2">
      <c r="A3042" s="442" t="s">
        <v>115</v>
      </c>
      <c r="B3042" s="435">
        <v>6</v>
      </c>
      <c r="C3042" s="436">
        <v>42</v>
      </c>
      <c r="D3042" s="435" t="s">
        <v>79</v>
      </c>
      <c r="E3042" s="472">
        <v>40591</v>
      </c>
      <c r="G3042" s="474">
        <v>6</v>
      </c>
      <c r="H3042" s="436">
        <v>42</v>
      </c>
      <c r="I3042" s="436">
        <v>42</v>
      </c>
      <c r="J3042" s="436">
        <v>42</v>
      </c>
      <c r="K3042" s="435">
        <v>0</v>
      </c>
      <c r="L3042" s="472">
        <v>40592</v>
      </c>
      <c r="N3042" s="474">
        <v>6</v>
      </c>
      <c r="O3042" s="436">
        <v>42</v>
      </c>
      <c r="P3042" s="436">
        <v>42</v>
      </c>
      <c r="Q3042" s="435">
        <v>0</v>
      </c>
      <c r="R3042" s="436">
        <v>42</v>
      </c>
      <c r="S3042" s="435">
        <v>0</v>
      </c>
      <c r="T3042" s="435">
        <v>0</v>
      </c>
      <c r="U3042" s="472">
        <v>40592</v>
      </c>
      <c r="V3042" s="435">
        <v>6</v>
      </c>
      <c r="W3042" s="436">
        <v>42</v>
      </c>
      <c r="X3042" s="437" t="str">
        <f t="shared" si="347"/>
        <v>OK</v>
      </c>
      <c r="Y3042" s="437">
        <f t="shared" si="348"/>
        <v>0</v>
      </c>
      <c r="Z3042" s="435" t="s">
        <v>79</v>
      </c>
      <c r="AA3042" s="481">
        <v>40597</v>
      </c>
      <c r="AC3042" s="148">
        <f t="shared" si="349"/>
        <v>6</v>
      </c>
      <c r="AD3042" s="435" t="str">
        <f t="shared" si="346"/>
        <v>OK</v>
      </c>
    </row>
    <row r="3043" spans="1:38" x14ac:dyDescent="0.2">
      <c r="A3043" s="442" t="s">
        <v>115</v>
      </c>
      <c r="B3043" s="435">
        <v>7</v>
      </c>
      <c r="C3043" s="436">
        <v>50</v>
      </c>
      <c r="D3043" s="435" t="s">
        <v>74</v>
      </c>
      <c r="E3043" s="472">
        <v>40591</v>
      </c>
      <c r="G3043" s="474">
        <v>7</v>
      </c>
      <c r="H3043" s="436">
        <v>50</v>
      </c>
      <c r="I3043" s="436">
        <v>50</v>
      </c>
      <c r="J3043" s="436">
        <v>50</v>
      </c>
      <c r="K3043" s="435">
        <v>0</v>
      </c>
      <c r="L3043" s="472">
        <v>40592</v>
      </c>
      <c r="N3043" s="474">
        <v>7</v>
      </c>
      <c r="O3043" s="436">
        <v>50</v>
      </c>
      <c r="P3043" s="436">
        <v>50</v>
      </c>
      <c r="Q3043" s="435">
        <v>0</v>
      </c>
      <c r="R3043" s="436">
        <v>50</v>
      </c>
      <c r="S3043" s="435">
        <v>0</v>
      </c>
      <c r="T3043" s="435">
        <v>0</v>
      </c>
      <c r="U3043" s="472">
        <v>40592</v>
      </c>
      <c r="V3043" s="435">
        <v>7</v>
      </c>
      <c r="W3043" s="436">
        <v>50</v>
      </c>
      <c r="X3043" s="437" t="str">
        <f t="shared" si="347"/>
        <v>OK</v>
      </c>
      <c r="Y3043" s="437">
        <f t="shared" si="348"/>
        <v>0</v>
      </c>
      <c r="Z3043" s="435" t="s">
        <v>74</v>
      </c>
      <c r="AA3043" s="481">
        <v>40597</v>
      </c>
      <c r="AC3043" s="148">
        <f t="shared" si="349"/>
        <v>6</v>
      </c>
      <c r="AD3043" s="435" t="str">
        <f t="shared" si="346"/>
        <v>OK</v>
      </c>
    </row>
    <row r="3044" spans="1:38" x14ac:dyDescent="0.2">
      <c r="A3044" s="442" t="s">
        <v>115</v>
      </c>
      <c r="B3044" s="435">
        <v>8</v>
      </c>
      <c r="C3044" s="436">
        <v>6</v>
      </c>
      <c r="D3044" s="435" t="s">
        <v>75</v>
      </c>
      <c r="E3044" s="472">
        <v>40591</v>
      </c>
      <c r="G3044" s="474">
        <v>8</v>
      </c>
      <c r="H3044" s="436">
        <v>6</v>
      </c>
      <c r="I3044" s="436">
        <v>6</v>
      </c>
      <c r="J3044" s="436">
        <v>6</v>
      </c>
      <c r="K3044" s="435">
        <v>0</v>
      </c>
      <c r="L3044" s="472">
        <v>40592</v>
      </c>
      <c r="N3044" s="474">
        <v>8</v>
      </c>
      <c r="O3044" s="436">
        <v>6</v>
      </c>
      <c r="P3044" s="436">
        <v>6</v>
      </c>
      <c r="Q3044" s="435">
        <v>0</v>
      </c>
      <c r="R3044" s="436">
        <v>6</v>
      </c>
      <c r="S3044" s="435">
        <v>0</v>
      </c>
      <c r="T3044" s="435">
        <v>0</v>
      </c>
      <c r="U3044" s="472">
        <v>40592</v>
      </c>
      <c r="V3044" s="435">
        <v>8</v>
      </c>
      <c r="W3044" s="436">
        <v>6</v>
      </c>
      <c r="X3044" s="437" t="str">
        <f t="shared" si="347"/>
        <v>OK</v>
      </c>
      <c r="Y3044" s="437">
        <f t="shared" si="348"/>
        <v>0</v>
      </c>
      <c r="Z3044" s="435" t="s">
        <v>75</v>
      </c>
      <c r="AA3044" s="481">
        <v>40597</v>
      </c>
      <c r="AC3044" s="148">
        <f t="shared" si="349"/>
        <v>6</v>
      </c>
      <c r="AD3044" s="435" t="str">
        <f t="shared" si="346"/>
        <v>OK</v>
      </c>
    </row>
    <row r="3045" spans="1:38" x14ac:dyDescent="0.2">
      <c r="A3045" s="442" t="s">
        <v>115</v>
      </c>
      <c r="B3045" s="435">
        <v>9</v>
      </c>
      <c r="C3045" s="436">
        <v>7</v>
      </c>
      <c r="D3045" s="435" t="s">
        <v>76</v>
      </c>
      <c r="E3045" s="472">
        <v>40591</v>
      </c>
      <c r="G3045" s="474">
        <v>9</v>
      </c>
      <c r="H3045" s="436">
        <v>7</v>
      </c>
      <c r="I3045" s="436">
        <v>7</v>
      </c>
      <c r="J3045" s="436">
        <v>7</v>
      </c>
      <c r="K3045" s="435">
        <v>0</v>
      </c>
      <c r="L3045" s="472">
        <v>40592</v>
      </c>
      <c r="N3045" s="474">
        <v>9</v>
      </c>
      <c r="O3045" s="436">
        <v>7</v>
      </c>
      <c r="P3045" s="436">
        <v>7</v>
      </c>
      <c r="Q3045" s="435">
        <v>0</v>
      </c>
      <c r="R3045" s="436">
        <v>7</v>
      </c>
      <c r="S3045" s="435">
        <v>0</v>
      </c>
      <c r="T3045" s="435">
        <v>0</v>
      </c>
      <c r="U3045" s="472">
        <v>40592</v>
      </c>
      <c r="V3045" s="435">
        <v>9</v>
      </c>
      <c r="W3045" s="436">
        <v>7</v>
      </c>
      <c r="X3045" s="437" t="str">
        <f t="shared" si="347"/>
        <v>OK</v>
      </c>
      <c r="Y3045" s="437">
        <f t="shared" si="348"/>
        <v>0</v>
      </c>
      <c r="Z3045" s="435" t="s">
        <v>76</v>
      </c>
      <c r="AA3045" s="481">
        <v>40597</v>
      </c>
      <c r="AC3045" s="148">
        <f t="shared" si="349"/>
        <v>6</v>
      </c>
      <c r="AD3045" s="435" t="str">
        <f t="shared" si="346"/>
        <v>OK</v>
      </c>
    </row>
    <row r="3046" spans="1:38" x14ac:dyDescent="0.2">
      <c r="A3046" s="593" t="s">
        <v>115</v>
      </c>
      <c r="B3046" s="493">
        <v>10</v>
      </c>
      <c r="C3046" s="531">
        <v>5</v>
      </c>
      <c r="D3046" s="493" t="s">
        <v>77</v>
      </c>
      <c r="E3046" s="532">
        <v>40591</v>
      </c>
      <c r="G3046" s="534">
        <v>10</v>
      </c>
      <c r="H3046" s="531">
        <v>5</v>
      </c>
      <c r="I3046" s="531">
        <v>5</v>
      </c>
      <c r="J3046" s="531">
        <v>5</v>
      </c>
      <c r="K3046" s="493">
        <v>0</v>
      </c>
      <c r="L3046" s="532">
        <v>40592</v>
      </c>
      <c r="N3046" s="534">
        <v>10</v>
      </c>
      <c r="O3046" s="531">
        <v>5</v>
      </c>
      <c r="P3046" s="531">
        <v>5</v>
      </c>
      <c r="Q3046" s="493">
        <v>0</v>
      </c>
      <c r="R3046" s="531">
        <v>5</v>
      </c>
      <c r="S3046" s="493">
        <v>0</v>
      </c>
      <c r="T3046" s="493">
        <v>0</v>
      </c>
      <c r="U3046" s="532">
        <v>40592</v>
      </c>
      <c r="V3046" s="493">
        <v>10</v>
      </c>
      <c r="W3046" s="531">
        <v>5</v>
      </c>
      <c r="X3046" s="536" t="str">
        <f t="shared" si="347"/>
        <v>OK</v>
      </c>
      <c r="Y3046" s="536">
        <f t="shared" si="348"/>
        <v>0</v>
      </c>
      <c r="Z3046" s="493" t="s">
        <v>77</v>
      </c>
      <c r="AA3046" s="537">
        <v>40597</v>
      </c>
      <c r="AB3046" s="538"/>
      <c r="AC3046" s="538">
        <f t="shared" si="349"/>
        <v>6</v>
      </c>
      <c r="AD3046" s="493" t="str">
        <f t="shared" si="346"/>
        <v>OK</v>
      </c>
      <c r="AE3046" s="493"/>
      <c r="AF3046" s="493"/>
      <c r="AG3046" s="493"/>
      <c r="AH3046" s="539"/>
      <c r="AI3046" s="533"/>
      <c r="AK3046" s="533"/>
    </row>
    <row r="3047" spans="1:38" x14ac:dyDescent="0.2">
      <c r="A3047" s="442" t="s">
        <v>115</v>
      </c>
      <c r="B3047" s="435">
        <v>1</v>
      </c>
      <c r="C3047" s="436">
        <v>37</v>
      </c>
      <c r="D3047" s="435" t="s">
        <v>67</v>
      </c>
      <c r="E3047" s="472">
        <v>40598</v>
      </c>
      <c r="G3047" s="474">
        <v>1</v>
      </c>
      <c r="H3047" s="435">
        <v>37</v>
      </c>
      <c r="I3047" s="435">
        <v>37</v>
      </c>
      <c r="J3047" s="435">
        <v>37</v>
      </c>
      <c r="K3047" s="435">
        <v>0</v>
      </c>
      <c r="L3047" s="472">
        <v>40599</v>
      </c>
      <c r="N3047" s="474">
        <v>1</v>
      </c>
      <c r="O3047" s="435">
        <v>37</v>
      </c>
      <c r="P3047" s="435">
        <v>37</v>
      </c>
      <c r="Q3047" s="435">
        <v>0</v>
      </c>
      <c r="R3047" s="435">
        <v>37</v>
      </c>
      <c r="S3047" s="435">
        <v>0</v>
      </c>
      <c r="T3047" s="435">
        <v>0</v>
      </c>
      <c r="U3047" s="472">
        <v>40599</v>
      </c>
      <c r="V3047" s="435">
        <v>1</v>
      </c>
      <c r="W3047" s="436">
        <v>37</v>
      </c>
      <c r="X3047" s="437" t="str">
        <f t="shared" si="347"/>
        <v>OK</v>
      </c>
      <c r="Y3047" s="437">
        <f t="shared" si="348"/>
        <v>0</v>
      </c>
      <c r="Z3047" s="435" t="s">
        <v>67</v>
      </c>
      <c r="AA3047" s="481">
        <v>40602</v>
      </c>
      <c r="AC3047" s="148">
        <f t="shared" si="349"/>
        <v>4</v>
      </c>
      <c r="AD3047" s="435" t="str">
        <f t="shared" si="346"/>
        <v>OK</v>
      </c>
    </row>
    <row r="3048" spans="1:38" x14ac:dyDescent="0.2">
      <c r="A3048" s="442" t="s">
        <v>115</v>
      </c>
      <c r="B3048" s="435">
        <v>2</v>
      </c>
      <c r="C3048" s="436">
        <v>4</v>
      </c>
      <c r="D3048" s="435" t="s">
        <v>68</v>
      </c>
      <c r="E3048" s="472">
        <v>40598</v>
      </c>
      <c r="G3048" s="474">
        <v>2</v>
      </c>
      <c r="H3048" s="435">
        <v>4</v>
      </c>
      <c r="I3048" s="435">
        <v>4</v>
      </c>
      <c r="J3048" s="435">
        <v>4</v>
      </c>
      <c r="K3048" s="435">
        <v>0</v>
      </c>
      <c r="L3048" s="472">
        <v>40599</v>
      </c>
      <c r="N3048" s="474">
        <v>2</v>
      </c>
      <c r="O3048" s="435">
        <v>4</v>
      </c>
      <c r="P3048" s="435">
        <v>4</v>
      </c>
      <c r="Q3048" s="435">
        <v>0</v>
      </c>
      <c r="R3048" s="435">
        <v>4</v>
      </c>
      <c r="S3048" s="435">
        <v>0</v>
      </c>
      <c r="T3048" s="435">
        <v>0</v>
      </c>
      <c r="U3048" s="472">
        <v>40599</v>
      </c>
      <c r="V3048" s="435">
        <v>2</v>
      </c>
      <c r="W3048" s="436">
        <v>4</v>
      </c>
      <c r="X3048" s="437" t="str">
        <f t="shared" si="347"/>
        <v>OK</v>
      </c>
      <c r="Y3048" s="437">
        <f t="shared" si="348"/>
        <v>0</v>
      </c>
      <c r="Z3048" s="435" t="s">
        <v>68</v>
      </c>
      <c r="AA3048" s="481">
        <v>40602</v>
      </c>
      <c r="AC3048" s="148">
        <f t="shared" si="349"/>
        <v>4</v>
      </c>
      <c r="AD3048" s="435" t="str">
        <f t="shared" si="346"/>
        <v>OK</v>
      </c>
    </row>
    <row r="3049" spans="1:38" x14ac:dyDescent="0.2">
      <c r="A3049" s="442" t="s">
        <v>115</v>
      </c>
      <c r="B3049" s="435">
        <v>3</v>
      </c>
      <c r="C3049" s="436">
        <v>10</v>
      </c>
      <c r="D3049" s="435" t="s">
        <v>69</v>
      </c>
      <c r="E3049" s="472">
        <v>40598</v>
      </c>
      <c r="G3049" s="474">
        <v>3</v>
      </c>
      <c r="H3049" s="435">
        <v>10</v>
      </c>
      <c r="I3049" s="435">
        <v>10</v>
      </c>
      <c r="J3049" s="435">
        <v>10</v>
      </c>
      <c r="K3049" s="435">
        <v>0</v>
      </c>
      <c r="L3049" s="472">
        <v>40599</v>
      </c>
      <c r="N3049" s="474">
        <v>3</v>
      </c>
      <c r="O3049" s="435">
        <v>10</v>
      </c>
      <c r="P3049" s="435">
        <v>10</v>
      </c>
      <c r="Q3049" s="435">
        <v>0</v>
      </c>
      <c r="R3049" s="435">
        <v>10</v>
      </c>
      <c r="S3049" s="435">
        <v>0</v>
      </c>
      <c r="T3049" s="435">
        <v>0</v>
      </c>
      <c r="U3049" s="472">
        <v>40599</v>
      </c>
      <c r="V3049" s="435">
        <v>3</v>
      </c>
      <c r="W3049" s="436">
        <v>10</v>
      </c>
      <c r="X3049" s="437" t="str">
        <f t="shared" si="347"/>
        <v>OK</v>
      </c>
      <c r="Y3049" s="437">
        <f t="shared" si="348"/>
        <v>0</v>
      </c>
      <c r="Z3049" s="435" t="s">
        <v>69</v>
      </c>
      <c r="AA3049" s="481">
        <v>40602</v>
      </c>
      <c r="AC3049" s="148">
        <f t="shared" si="349"/>
        <v>4</v>
      </c>
      <c r="AD3049" s="435" t="str">
        <f t="shared" si="346"/>
        <v>OK</v>
      </c>
    </row>
    <row r="3050" spans="1:38" x14ac:dyDescent="0.2">
      <c r="A3050" s="442" t="s">
        <v>115</v>
      </c>
      <c r="B3050" s="435">
        <v>4</v>
      </c>
      <c r="C3050" s="436">
        <v>33</v>
      </c>
      <c r="D3050" s="435" t="s">
        <v>72</v>
      </c>
      <c r="E3050" s="472">
        <v>40598</v>
      </c>
      <c r="G3050" s="474">
        <v>4</v>
      </c>
      <c r="H3050" s="435">
        <v>33</v>
      </c>
      <c r="I3050" s="435">
        <v>33</v>
      </c>
      <c r="J3050" s="435">
        <v>33</v>
      </c>
      <c r="K3050" s="435">
        <v>0</v>
      </c>
      <c r="L3050" s="472">
        <v>40599</v>
      </c>
      <c r="N3050" s="474">
        <v>4</v>
      </c>
      <c r="O3050" s="435">
        <v>33</v>
      </c>
      <c r="P3050" s="435">
        <v>33</v>
      </c>
      <c r="Q3050" s="435">
        <v>0</v>
      </c>
      <c r="R3050" s="435">
        <v>33</v>
      </c>
      <c r="S3050" s="435">
        <v>0</v>
      </c>
      <c r="T3050" s="435">
        <v>0</v>
      </c>
      <c r="U3050" s="472">
        <v>40599</v>
      </c>
      <c r="V3050" s="435">
        <v>4</v>
      </c>
      <c r="W3050" s="436">
        <v>33</v>
      </c>
      <c r="X3050" s="437" t="str">
        <f t="shared" si="347"/>
        <v>OK</v>
      </c>
      <c r="Y3050" s="437">
        <f t="shared" si="348"/>
        <v>0</v>
      </c>
      <c r="Z3050" s="435" t="s">
        <v>72</v>
      </c>
      <c r="AA3050" s="481">
        <v>40602</v>
      </c>
      <c r="AC3050" s="148">
        <f t="shared" si="349"/>
        <v>4</v>
      </c>
      <c r="AD3050" s="435" t="str">
        <f t="shared" si="346"/>
        <v>OK</v>
      </c>
    </row>
    <row r="3051" spans="1:38" x14ac:dyDescent="0.2">
      <c r="A3051" s="442" t="s">
        <v>115</v>
      </c>
      <c r="B3051" s="435">
        <v>5</v>
      </c>
      <c r="C3051" s="436">
        <v>231</v>
      </c>
      <c r="D3051" s="435" t="s">
        <v>73</v>
      </c>
      <c r="E3051" s="472">
        <v>40598</v>
      </c>
      <c r="G3051" s="474">
        <v>5</v>
      </c>
      <c r="H3051" s="435">
        <v>231</v>
      </c>
      <c r="I3051" s="435">
        <v>231</v>
      </c>
      <c r="J3051" s="435">
        <v>231</v>
      </c>
      <c r="K3051" s="435">
        <v>0</v>
      </c>
      <c r="L3051" s="472">
        <v>40599</v>
      </c>
      <c r="N3051" s="474">
        <v>5</v>
      </c>
      <c r="O3051" s="435">
        <v>231</v>
      </c>
      <c r="P3051" s="435">
        <v>231</v>
      </c>
      <c r="Q3051" s="435">
        <v>0</v>
      </c>
      <c r="R3051" s="435">
        <v>231</v>
      </c>
      <c r="S3051" s="435">
        <v>0</v>
      </c>
      <c r="T3051" s="435">
        <v>0</v>
      </c>
      <c r="U3051" s="472">
        <v>40599</v>
      </c>
      <c r="V3051" s="435">
        <v>5</v>
      </c>
      <c r="W3051" s="436">
        <v>231</v>
      </c>
      <c r="X3051" s="437" t="str">
        <f t="shared" si="347"/>
        <v>OK</v>
      </c>
      <c r="Y3051" s="437">
        <f t="shared" si="348"/>
        <v>0</v>
      </c>
      <c r="Z3051" s="435" t="s">
        <v>73</v>
      </c>
      <c r="AA3051" s="481">
        <v>40602</v>
      </c>
      <c r="AC3051" s="148">
        <f t="shared" si="349"/>
        <v>4</v>
      </c>
      <c r="AD3051" s="435" t="str">
        <f t="shared" si="346"/>
        <v>OK</v>
      </c>
    </row>
    <row r="3052" spans="1:38" x14ac:dyDescent="0.2">
      <c r="A3052" s="442" t="s">
        <v>115</v>
      </c>
      <c r="B3052" s="435">
        <v>6</v>
      </c>
      <c r="C3052" s="436">
        <v>51</v>
      </c>
      <c r="D3052" s="435" t="s">
        <v>79</v>
      </c>
      <c r="E3052" s="472">
        <v>40598</v>
      </c>
      <c r="G3052" s="474">
        <v>6</v>
      </c>
      <c r="H3052" s="435">
        <v>51</v>
      </c>
      <c r="I3052" s="435">
        <v>51</v>
      </c>
      <c r="J3052" s="435">
        <v>51</v>
      </c>
      <c r="K3052" s="435">
        <v>0</v>
      </c>
      <c r="L3052" s="472">
        <v>40599</v>
      </c>
      <c r="N3052" s="474">
        <v>6</v>
      </c>
      <c r="O3052" s="435">
        <v>51</v>
      </c>
      <c r="P3052" s="435">
        <v>51</v>
      </c>
      <c r="Q3052" s="435">
        <v>0</v>
      </c>
      <c r="R3052" s="435">
        <v>51</v>
      </c>
      <c r="S3052" s="435">
        <v>0</v>
      </c>
      <c r="T3052" s="435">
        <v>0</v>
      </c>
      <c r="U3052" s="472">
        <v>40599</v>
      </c>
      <c r="V3052" s="435">
        <v>6</v>
      </c>
      <c r="W3052" s="436">
        <v>51</v>
      </c>
      <c r="X3052" s="437" t="str">
        <f t="shared" si="347"/>
        <v>OK</v>
      </c>
      <c r="Y3052" s="437">
        <f t="shared" si="348"/>
        <v>0</v>
      </c>
      <c r="Z3052" s="435" t="s">
        <v>79</v>
      </c>
      <c r="AA3052" s="481">
        <v>40602</v>
      </c>
      <c r="AC3052" s="148">
        <f t="shared" si="349"/>
        <v>4</v>
      </c>
      <c r="AD3052" s="435" t="str">
        <f t="shared" si="346"/>
        <v>OK</v>
      </c>
    </row>
    <row r="3053" spans="1:38" x14ac:dyDescent="0.2">
      <c r="A3053" s="442" t="s">
        <v>115</v>
      </c>
      <c r="B3053" s="435">
        <v>7</v>
      </c>
      <c r="C3053" s="436">
        <v>118</v>
      </c>
      <c r="D3053" s="435" t="s">
        <v>74</v>
      </c>
      <c r="E3053" s="472">
        <v>40598</v>
      </c>
      <c r="G3053" s="474">
        <v>7</v>
      </c>
      <c r="H3053" s="435">
        <v>118</v>
      </c>
      <c r="I3053" s="435">
        <v>118</v>
      </c>
      <c r="J3053" s="435">
        <v>118</v>
      </c>
      <c r="K3053" s="435">
        <v>0</v>
      </c>
      <c r="L3053" s="472">
        <v>40599</v>
      </c>
      <c r="N3053" s="474">
        <v>7</v>
      </c>
      <c r="O3053" s="435">
        <v>118</v>
      </c>
      <c r="P3053" s="435">
        <v>118</v>
      </c>
      <c r="Q3053" s="435">
        <v>0</v>
      </c>
      <c r="R3053" s="435">
        <v>118</v>
      </c>
      <c r="S3053" s="435">
        <v>0</v>
      </c>
      <c r="T3053" s="435">
        <v>0</v>
      </c>
      <c r="U3053" s="472">
        <v>40599</v>
      </c>
      <c r="V3053" s="435">
        <v>7</v>
      </c>
      <c r="W3053" s="436">
        <v>118</v>
      </c>
      <c r="X3053" s="437" t="str">
        <f t="shared" si="347"/>
        <v>OK</v>
      </c>
      <c r="Y3053" s="437">
        <f t="shared" si="348"/>
        <v>0</v>
      </c>
      <c r="Z3053" s="435" t="s">
        <v>74</v>
      </c>
      <c r="AA3053" s="481">
        <v>40602</v>
      </c>
      <c r="AC3053" s="148">
        <f t="shared" si="349"/>
        <v>4</v>
      </c>
      <c r="AD3053" s="435" t="str">
        <f t="shared" si="346"/>
        <v>OK</v>
      </c>
      <c r="AJ3053" s="533"/>
    </row>
    <row r="3054" spans="1:38" x14ac:dyDescent="0.2">
      <c r="A3054" s="442" t="s">
        <v>115</v>
      </c>
      <c r="B3054" s="435">
        <v>8</v>
      </c>
      <c r="C3054" s="436">
        <v>13</v>
      </c>
      <c r="D3054" s="435" t="s">
        <v>75</v>
      </c>
      <c r="E3054" s="472">
        <v>40598</v>
      </c>
      <c r="G3054" s="474">
        <v>8</v>
      </c>
      <c r="H3054" s="435">
        <v>13</v>
      </c>
      <c r="I3054" s="435">
        <v>13</v>
      </c>
      <c r="J3054" s="435">
        <v>13</v>
      </c>
      <c r="K3054" s="435">
        <v>0</v>
      </c>
      <c r="L3054" s="472">
        <v>40599</v>
      </c>
      <c r="N3054" s="474">
        <v>8</v>
      </c>
      <c r="O3054" s="435">
        <v>13</v>
      </c>
      <c r="P3054" s="435">
        <v>13</v>
      </c>
      <c r="Q3054" s="435">
        <v>0</v>
      </c>
      <c r="R3054" s="435">
        <v>13</v>
      </c>
      <c r="S3054" s="435">
        <v>0</v>
      </c>
      <c r="T3054" s="435">
        <v>0</v>
      </c>
      <c r="U3054" s="472">
        <v>40599</v>
      </c>
      <c r="V3054" s="435">
        <v>8</v>
      </c>
      <c r="W3054" s="436">
        <v>13</v>
      </c>
      <c r="X3054" s="437" t="str">
        <f t="shared" si="347"/>
        <v>OK</v>
      </c>
      <c r="Y3054" s="437">
        <f t="shared" si="348"/>
        <v>0</v>
      </c>
      <c r="Z3054" s="435" t="s">
        <v>75</v>
      </c>
      <c r="AA3054" s="481">
        <v>40602</v>
      </c>
      <c r="AC3054" s="148">
        <f t="shared" si="349"/>
        <v>4</v>
      </c>
      <c r="AD3054" s="435" t="str">
        <f t="shared" si="346"/>
        <v>OK</v>
      </c>
    </row>
    <row r="3055" spans="1:38" x14ac:dyDescent="0.2">
      <c r="A3055" s="442" t="s">
        <v>115</v>
      </c>
      <c r="B3055" s="435">
        <v>9</v>
      </c>
      <c r="C3055" s="436">
        <v>8</v>
      </c>
      <c r="D3055" s="435" t="s">
        <v>76</v>
      </c>
      <c r="E3055" s="472">
        <v>40598</v>
      </c>
      <c r="G3055" s="474">
        <v>9</v>
      </c>
      <c r="H3055" s="435">
        <v>8</v>
      </c>
      <c r="I3055" s="435">
        <v>8</v>
      </c>
      <c r="J3055" s="435">
        <v>8</v>
      </c>
      <c r="K3055" s="435">
        <v>0</v>
      </c>
      <c r="L3055" s="472">
        <v>40599</v>
      </c>
      <c r="N3055" s="474">
        <v>9</v>
      </c>
      <c r="O3055" s="435">
        <v>8</v>
      </c>
      <c r="P3055" s="435">
        <v>8</v>
      </c>
      <c r="Q3055" s="435">
        <v>0</v>
      </c>
      <c r="R3055" s="435">
        <v>8</v>
      </c>
      <c r="S3055" s="435">
        <v>0</v>
      </c>
      <c r="T3055" s="435">
        <v>0</v>
      </c>
      <c r="U3055" s="472">
        <v>40599</v>
      </c>
      <c r="V3055" s="435">
        <v>9</v>
      </c>
      <c r="W3055" s="436">
        <v>8</v>
      </c>
      <c r="X3055" s="437" t="str">
        <f t="shared" si="347"/>
        <v>OK</v>
      </c>
      <c r="Y3055" s="437">
        <f t="shared" si="348"/>
        <v>0</v>
      </c>
      <c r="Z3055" s="435" t="s">
        <v>76</v>
      </c>
      <c r="AA3055" s="481">
        <v>40602</v>
      </c>
      <c r="AC3055" s="148">
        <f t="shared" si="349"/>
        <v>4</v>
      </c>
      <c r="AD3055" s="435" t="str">
        <f t="shared" si="346"/>
        <v>OK</v>
      </c>
    </row>
    <row r="3056" spans="1:38" x14ac:dyDescent="0.2">
      <c r="A3056" s="593" t="s">
        <v>115</v>
      </c>
      <c r="B3056" s="493">
        <v>10</v>
      </c>
      <c r="C3056" s="531">
        <v>1</v>
      </c>
      <c r="D3056" s="493" t="s">
        <v>77</v>
      </c>
      <c r="E3056" s="532">
        <v>40598</v>
      </c>
      <c r="G3056" s="534">
        <v>10</v>
      </c>
      <c r="H3056" s="493">
        <v>1</v>
      </c>
      <c r="I3056" s="493">
        <v>1</v>
      </c>
      <c r="J3056" s="493">
        <v>1</v>
      </c>
      <c r="K3056" s="493">
        <v>0</v>
      </c>
      <c r="L3056" s="532">
        <v>40599</v>
      </c>
      <c r="N3056" s="534">
        <v>10</v>
      </c>
      <c r="O3056" s="493">
        <v>1</v>
      </c>
      <c r="P3056" s="493">
        <v>1</v>
      </c>
      <c r="Q3056" s="493">
        <v>0</v>
      </c>
      <c r="R3056" s="493">
        <v>1</v>
      </c>
      <c r="S3056" s="493">
        <v>0</v>
      </c>
      <c r="T3056" s="493">
        <v>0</v>
      </c>
      <c r="U3056" s="532">
        <v>40599</v>
      </c>
      <c r="V3056" s="493">
        <v>10</v>
      </c>
      <c r="W3056" s="531">
        <v>1</v>
      </c>
      <c r="X3056" s="536" t="str">
        <f t="shared" si="347"/>
        <v>OK</v>
      </c>
      <c r="Y3056" s="536">
        <f t="shared" si="348"/>
        <v>0</v>
      </c>
      <c r="Z3056" s="493" t="s">
        <v>77</v>
      </c>
      <c r="AA3056" s="537">
        <v>40602</v>
      </c>
      <c r="AB3056" s="538"/>
      <c r="AC3056" s="538">
        <f t="shared" si="349"/>
        <v>4</v>
      </c>
      <c r="AD3056" s="493" t="str">
        <f t="shared" si="346"/>
        <v>OK</v>
      </c>
      <c r="AE3056" s="493"/>
      <c r="AF3056" s="493"/>
      <c r="AG3056" s="493"/>
      <c r="AH3056" s="539"/>
      <c r="AI3056" s="533"/>
      <c r="AK3056" s="533"/>
      <c r="AL3056" s="533"/>
    </row>
    <row r="3057" spans="1:40" x14ac:dyDescent="0.2">
      <c r="A3057" s="442" t="s">
        <v>115</v>
      </c>
      <c r="B3057" s="435">
        <v>1</v>
      </c>
      <c r="C3057" s="436">
        <v>8</v>
      </c>
      <c r="D3057" s="435" t="s">
        <v>67</v>
      </c>
      <c r="E3057" s="472">
        <v>40602</v>
      </c>
      <c r="G3057" s="474">
        <v>1</v>
      </c>
      <c r="H3057" s="436">
        <v>8</v>
      </c>
      <c r="I3057" s="436">
        <v>8</v>
      </c>
      <c r="J3057" s="436">
        <v>8</v>
      </c>
      <c r="K3057" s="435">
        <v>0</v>
      </c>
      <c r="L3057" s="472">
        <v>40603</v>
      </c>
      <c r="N3057" s="474">
        <v>1</v>
      </c>
      <c r="O3057" s="436">
        <v>8</v>
      </c>
      <c r="P3057" s="436">
        <v>8</v>
      </c>
      <c r="Q3057" s="435">
        <v>0</v>
      </c>
      <c r="R3057" s="436">
        <v>8</v>
      </c>
      <c r="S3057" s="438">
        <v>0</v>
      </c>
      <c r="T3057" s="438">
        <v>0</v>
      </c>
      <c r="U3057" s="472">
        <v>40603</v>
      </c>
      <c r="V3057" s="474">
        <v>1</v>
      </c>
      <c r="W3057" s="436">
        <v>8</v>
      </c>
      <c r="X3057" s="437" t="str">
        <f t="shared" si="347"/>
        <v>OK</v>
      </c>
      <c r="Y3057" s="437">
        <f t="shared" si="348"/>
        <v>0</v>
      </c>
      <c r="Z3057" s="435" t="s">
        <v>67</v>
      </c>
      <c r="AA3057" s="481">
        <v>40603</v>
      </c>
      <c r="AC3057" s="148">
        <f t="shared" si="349"/>
        <v>1</v>
      </c>
      <c r="AD3057" s="435" t="str">
        <f t="shared" si="346"/>
        <v>OK</v>
      </c>
    </row>
    <row r="3058" spans="1:40" x14ac:dyDescent="0.2">
      <c r="A3058" s="442" t="s">
        <v>115</v>
      </c>
      <c r="B3058" s="435">
        <v>2</v>
      </c>
      <c r="C3058" s="436">
        <v>2</v>
      </c>
      <c r="D3058" s="435" t="s">
        <v>68</v>
      </c>
      <c r="E3058" s="472">
        <v>40602</v>
      </c>
      <c r="G3058" s="474">
        <v>2</v>
      </c>
      <c r="H3058" s="436">
        <v>2</v>
      </c>
      <c r="I3058" s="436">
        <v>2</v>
      </c>
      <c r="J3058" s="436">
        <v>2</v>
      </c>
      <c r="K3058" s="435">
        <v>0</v>
      </c>
      <c r="L3058" s="472">
        <v>40603</v>
      </c>
      <c r="N3058" s="474">
        <v>2</v>
      </c>
      <c r="O3058" s="436">
        <v>2</v>
      </c>
      <c r="P3058" s="436">
        <v>2</v>
      </c>
      <c r="Q3058" s="435">
        <v>0</v>
      </c>
      <c r="R3058" s="436">
        <v>2</v>
      </c>
      <c r="S3058" s="438">
        <v>0</v>
      </c>
      <c r="T3058" s="438">
        <v>0</v>
      </c>
      <c r="U3058" s="472">
        <v>40603</v>
      </c>
      <c r="V3058" s="474">
        <v>2</v>
      </c>
      <c r="W3058" s="436">
        <v>2</v>
      </c>
      <c r="X3058" s="437" t="str">
        <f t="shared" si="347"/>
        <v>OK</v>
      </c>
      <c r="Y3058" s="437">
        <f t="shared" si="348"/>
        <v>0</v>
      </c>
      <c r="Z3058" s="435" t="s">
        <v>68</v>
      </c>
      <c r="AA3058" s="481">
        <v>40603</v>
      </c>
      <c r="AC3058" s="148">
        <f t="shared" si="349"/>
        <v>1</v>
      </c>
      <c r="AD3058" s="435" t="str">
        <f t="shared" si="346"/>
        <v>OK</v>
      </c>
    </row>
    <row r="3059" spans="1:40" x14ac:dyDescent="0.2">
      <c r="A3059" s="442" t="s">
        <v>115</v>
      </c>
      <c r="B3059" s="435">
        <v>3</v>
      </c>
      <c r="C3059" s="436">
        <v>1</v>
      </c>
      <c r="D3059" s="435" t="s">
        <v>69</v>
      </c>
      <c r="E3059" s="472">
        <v>40602</v>
      </c>
      <c r="G3059" s="474">
        <v>3</v>
      </c>
      <c r="H3059" s="436">
        <v>1</v>
      </c>
      <c r="I3059" s="436">
        <v>1</v>
      </c>
      <c r="J3059" s="436">
        <v>1</v>
      </c>
      <c r="K3059" s="435">
        <v>0</v>
      </c>
      <c r="L3059" s="472">
        <v>40603</v>
      </c>
      <c r="N3059" s="474">
        <v>3</v>
      </c>
      <c r="O3059" s="436">
        <v>1</v>
      </c>
      <c r="P3059" s="436">
        <v>1</v>
      </c>
      <c r="Q3059" s="435">
        <v>0</v>
      </c>
      <c r="R3059" s="436">
        <v>1</v>
      </c>
      <c r="S3059" s="438">
        <v>0</v>
      </c>
      <c r="T3059" s="438">
        <v>0</v>
      </c>
      <c r="U3059" s="472">
        <v>40603</v>
      </c>
      <c r="V3059" s="474">
        <v>3</v>
      </c>
      <c r="W3059" s="436">
        <v>1</v>
      </c>
      <c r="X3059" s="437" t="str">
        <f t="shared" si="347"/>
        <v>OK</v>
      </c>
      <c r="Y3059" s="437">
        <f t="shared" si="348"/>
        <v>0</v>
      </c>
      <c r="Z3059" s="435" t="s">
        <v>69</v>
      </c>
      <c r="AA3059" s="481">
        <v>40603</v>
      </c>
      <c r="AC3059" s="148">
        <f t="shared" si="349"/>
        <v>1</v>
      </c>
      <c r="AD3059" s="435" t="str">
        <f t="shared" si="346"/>
        <v>OK</v>
      </c>
    </row>
    <row r="3060" spans="1:40" x14ac:dyDescent="0.2">
      <c r="A3060" s="442" t="s">
        <v>115</v>
      </c>
      <c r="B3060" s="435">
        <v>4</v>
      </c>
      <c r="C3060" s="436">
        <v>9</v>
      </c>
      <c r="D3060" s="435" t="s">
        <v>72</v>
      </c>
      <c r="E3060" s="472">
        <v>40602</v>
      </c>
      <c r="G3060" s="474">
        <v>4</v>
      </c>
      <c r="H3060" s="436">
        <v>9</v>
      </c>
      <c r="I3060" s="436">
        <v>9</v>
      </c>
      <c r="J3060" s="436">
        <v>9</v>
      </c>
      <c r="K3060" s="435">
        <v>0</v>
      </c>
      <c r="L3060" s="472">
        <v>40603</v>
      </c>
      <c r="N3060" s="474">
        <v>4</v>
      </c>
      <c r="O3060" s="436">
        <v>9</v>
      </c>
      <c r="P3060" s="436">
        <v>9</v>
      </c>
      <c r="Q3060" s="435">
        <v>0</v>
      </c>
      <c r="R3060" s="436">
        <v>9</v>
      </c>
      <c r="S3060" s="438">
        <v>0</v>
      </c>
      <c r="T3060" s="438">
        <v>0</v>
      </c>
      <c r="U3060" s="472">
        <v>40603</v>
      </c>
      <c r="V3060" s="474">
        <v>4</v>
      </c>
      <c r="W3060" s="436">
        <v>9</v>
      </c>
      <c r="X3060" s="437" t="str">
        <f t="shared" si="347"/>
        <v>OK</v>
      </c>
      <c r="Y3060" s="437">
        <f t="shared" si="348"/>
        <v>0</v>
      </c>
      <c r="Z3060" s="435" t="s">
        <v>72</v>
      </c>
      <c r="AA3060" s="481">
        <v>40603</v>
      </c>
      <c r="AC3060" s="148">
        <f t="shared" si="349"/>
        <v>1</v>
      </c>
      <c r="AD3060" s="435" t="str">
        <f t="shared" si="346"/>
        <v>OK</v>
      </c>
    </row>
    <row r="3061" spans="1:40" x14ac:dyDescent="0.2">
      <c r="A3061" s="442" t="s">
        <v>115</v>
      </c>
      <c r="B3061" s="435">
        <v>5</v>
      </c>
      <c r="C3061" s="436">
        <v>140</v>
      </c>
      <c r="D3061" s="435" t="s">
        <v>73</v>
      </c>
      <c r="E3061" s="472">
        <v>40602</v>
      </c>
      <c r="G3061" s="474">
        <v>5</v>
      </c>
      <c r="H3061" s="436">
        <v>140</v>
      </c>
      <c r="I3061" s="436">
        <v>140</v>
      </c>
      <c r="J3061" s="436">
        <v>140</v>
      </c>
      <c r="K3061" s="435">
        <v>0</v>
      </c>
      <c r="L3061" s="472">
        <v>40603</v>
      </c>
      <c r="N3061" s="474">
        <v>5</v>
      </c>
      <c r="O3061" s="436">
        <v>140</v>
      </c>
      <c r="P3061" s="436">
        <v>140</v>
      </c>
      <c r="Q3061" s="435">
        <v>0</v>
      </c>
      <c r="R3061" s="436">
        <v>140</v>
      </c>
      <c r="S3061" s="438">
        <v>0</v>
      </c>
      <c r="T3061" s="438">
        <v>0</v>
      </c>
      <c r="U3061" s="472">
        <v>40603</v>
      </c>
      <c r="V3061" s="474">
        <v>5</v>
      </c>
      <c r="W3061" s="436">
        <v>140</v>
      </c>
      <c r="X3061" s="437" t="str">
        <f t="shared" si="347"/>
        <v>OK</v>
      </c>
      <c r="Y3061" s="437">
        <f t="shared" si="348"/>
        <v>0</v>
      </c>
      <c r="Z3061" s="435" t="s">
        <v>73</v>
      </c>
      <c r="AA3061" s="481">
        <v>40603</v>
      </c>
      <c r="AC3061" s="148">
        <f t="shared" si="349"/>
        <v>1</v>
      </c>
      <c r="AD3061" s="435" t="str">
        <f t="shared" si="346"/>
        <v>OK</v>
      </c>
    </row>
    <row r="3062" spans="1:40" x14ac:dyDescent="0.2">
      <c r="A3062" s="442" t="s">
        <v>115</v>
      </c>
      <c r="B3062" s="435">
        <v>6</v>
      </c>
      <c r="C3062" s="436">
        <v>16</v>
      </c>
      <c r="D3062" s="435" t="s">
        <v>79</v>
      </c>
      <c r="E3062" s="472">
        <v>40602</v>
      </c>
      <c r="G3062" s="474">
        <v>6</v>
      </c>
      <c r="H3062" s="436">
        <v>16</v>
      </c>
      <c r="I3062" s="436">
        <v>16</v>
      </c>
      <c r="J3062" s="436">
        <v>16</v>
      </c>
      <c r="K3062" s="435">
        <v>0</v>
      </c>
      <c r="L3062" s="472">
        <v>40603</v>
      </c>
      <c r="N3062" s="474">
        <v>6</v>
      </c>
      <c r="O3062" s="436">
        <v>16</v>
      </c>
      <c r="P3062" s="436">
        <v>16</v>
      </c>
      <c r="Q3062" s="435">
        <v>0</v>
      </c>
      <c r="R3062" s="436">
        <v>16</v>
      </c>
      <c r="S3062" s="438">
        <v>0</v>
      </c>
      <c r="T3062" s="438">
        <v>0</v>
      </c>
      <c r="U3062" s="472">
        <v>40603</v>
      </c>
      <c r="V3062" s="474">
        <v>6</v>
      </c>
      <c r="W3062" s="436">
        <v>16</v>
      </c>
      <c r="X3062" s="437" t="str">
        <f t="shared" si="347"/>
        <v>OK</v>
      </c>
      <c r="Y3062" s="437">
        <f t="shared" si="348"/>
        <v>0</v>
      </c>
      <c r="Z3062" s="435" t="s">
        <v>79</v>
      </c>
      <c r="AA3062" s="481">
        <v>40603</v>
      </c>
      <c r="AC3062" s="148">
        <f t="shared" si="349"/>
        <v>1</v>
      </c>
      <c r="AD3062" s="435" t="str">
        <f t="shared" si="346"/>
        <v>OK</v>
      </c>
    </row>
    <row r="3063" spans="1:40" x14ac:dyDescent="0.2">
      <c r="A3063" s="442" t="s">
        <v>115</v>
      </c>
      <c r="B3063" s="435">
        <v>7</v>
      </c>
      <c r="C3063" s="436">
        <v>85</v>
      </c>
      <c r="D3063" s="435" t="s">
        <v>74</v>
      </c>
      <c r="E3063" s="472">
        <v>40602</v>
      </c>
      <c r="G3063" s="474">
        <v>7</v>
      </c>
      <c r="H3063" s="436">
        <v>85</v>
      </c>
      <c r="I3063" s="436">
        <v>85</v>
      </c>
      <c r="J3063" s="436">
        <v>85</v>
      </c>
      <c r="K3063" s="435">
        <v>0</v>
      </c>
      <c r="L3063" s="472">
        <v>40603</v>
      </c>
      <c r="N3063" s="474">
        <v>7</v>
      </c>
      <c r="O3063" s="436">
        <v>85</v>
      </c>
      <c r="P3063" s="436">
        <v>85</v>
      </c>
      <c r="Q3063" s="435">
        <v>0</v>
      </c>
      <c r="R3063" s="436">
        <v>85</v>
      </c>
      <c r="S3063" s="438">
        <v>0</v>
      </c>
      <c r="T3063" s="438">
        <v>0</v>
      </c>
      <c r="U3063" s="472">
        <v>40603</v>
      </c>
      <c r="V3063" s="474">
        <v>7</v>
      </c>
      <c r="W3063" s="436">
        <v>85</v>
      </c>
      <c r="X3063" s="437" t="str">
        <f t="shared" si="347"/>
        <v>OK</v>
      </c>
      <c r="Y3063" s="437">
        <f t="shared" si="348"/>
        <v>0</v>
      </c>
      <c r="Z3063" s="435" t="s">
        <v>74</v>
      </c>
      <c r="AA3063" s="481">
        <v>40603</v>
      </c>
      <c r="AC3063" s="148">
        <f t="shared" si="349"/>
        <v>1</v>
      </c>
      <c r="AD3063" s="435" t="str">
        <f t="shared" si="346"/>
        <v>OK</v>
      </c>
      <c r="AJ3063" s="533"/>
    </row>
    <row r="3064" spans="1:40" x14ac:dyDescent="0.2">
      <c r="A3064" s="442" t="s">
        <v>115</v>
      </c>
      <c r="B3064" s="435">
        <v>8</v>
      </c>
      <c r="C3064" s="436">
        <v>8</v>
      </c>
      <c r="D3064" s="435" t="s">
        <v>75</v>
      </c>
      <c r="E3064" s="472">
        <v>40602</v>
      </c>
      <c r="G3064" s="474">
        <v>8</v>
      </c>
      <c r="H3064" s="436">
        <v>8</v>
      </c>
      <c r="I3064" s="436">
        <v>8</v>
      </c>
      <c r="J3064" s="436">
        <v>8</v>
      </c>
      <c r="K3064" s="435">
        <v>0</v>
      </c>
      <c r="L3064" s="472">
        <v>40603</v>
      </c>
      <c r="N3064" s="474">
        <v>8</v>
      </c>
      <c r="O3064" s="436">
        <v>8</v>
      </c>
      <c r="P3064" s="436">
        <v>8</v>
      </c>
      <c r="Q3064" s="435">
        <v>0</v>
      </c>
      <c r="R3064" s="436">
        <v>8</v>
      </c>
      <c r="S3064" s="438">
        <v>0</v>
      </c>
      <c r="T3064" s="438">
        <v>0</v>
      </c>
      <c r="U3064" s="472">
        <v>40603</v>
      </c>
      <c r="V3064" s="474">
        <v>8</v>
      </c>
      <c r="W3064" s="436">
        <v>8</v>
      </c>
      <c r="X3064" s="437" t="str">
        <f t="shared" si="347"/>
        <v>OK</v>
      </c>
      <c r="Y3064" s="437">
        <f t="shared" si="348"/>
        <v>0</v>
      </c>
      <c r="Z3064" s="435" t="s">
        <v>75</v>
      </c>
      <c r="AA3064" s="481">
        <v>40603</v>
      </c>
      <c r="AC3064" s="148">
        <f t="shared" si="349"/>
        <v>1</v>
      </c>
      <c r="AD3064" s="435" t="str">
        <f t="shared" ref="AD3064:AD3127" si="350">IF(AA3064&gt;0,"OK","Pendente")</f>
        <v>OK</v>
      </c>
    </row>
    <row r="3065" spans="1:40" x14ac:dyDescent="0.2">
      <c r="A3065" s="442" t="s">
        <v>115</v>
      </c>
      <c r="B3065" s="435">
        <v>9</v>
      </c>
      <c r="C3065" s="436">
        <v>5</v>
      </c>
      <c r="D3065" s="435" t="s">
        <v>76</v>
      </c>
      <c r="E3065" s="472">
        <v>40602</v>
      </c>
      <c r="G3065" s="474">
        <v>9</v>
      </c>
      <c r="H3065" s="436">
        <v>5</v>
      </c>
      <c r="I3065" s="436">
        <v>5</v>
      </c>
      <c r="J3065" s="436">
        <v>5</v>
      </c>
      <c r="K3065" s="435">
        <v>0</v>
      </c>
      <c r="L3065" s="472">
        <v>40603</v>
      </c>
      <c r="N3065" s="474">
        <v>9</v>
      </c>
      <c r="O3065" s="436">
        <v>5</v>
      </c>
      <c r="P3065" s="436">
        <v>5</v>
      </c>
      <c r="Q3065" s="435">
        <v>0</v>
      </c>
      <c r="R3065" s="436">
        <v>5</v>
      </c>
      <c r="S3065" s="438">
        <v>0</v>
      </c>
      <c r="T3065" s="438">
        <v>0</v>
      </c>
      <c r="U3065" s="472">
        <v>40603</v>
      </c>
      <c r="V3065" s="474">
        <v>9</v>
      </c>
      <c r="W3065" s="436">
        <v>5</v>
      </c>
      <c r="X3065" s="437" t="str">
        <f t="shared" si="347"/>
        <v>OK</v>
      </c>
      <c r="Y3065" s="437">
        <f t="shared" si="348"/>
        <v>0</v>
      </c>
      <c r="Z3065" s="435" t="s">
        <v>76</v>
      </c>
      <c r="AA3065" s="481">
        <v>40603</v>
      </c>
      <c r="AC3065" s="148">
        <f t="shared" si="349"/>
        <v>1</v>
      </c>
      <c r="AD3065" s="435" t="str">
        <f t="shared" si="350"/>
        <v>OK</v>
      </c>
    </row>
    <row r="3066" spans="1:40" x14ac:dyDescent="0.2">
      <c r="A3066" s="593" t="s">
        <v>115</v>
      </c>
      <c r="B3066" s="493">
        <v>10</v>
      </c>
      <c r="C3066" s="531">
        <v>3</v>
      </c>
      <c r="D3066" s="493" t="s">
        <v>77</v>
      </c>
      <c r="E3066" s="532">
        <v>40602</v>
      </c>
      <c r="G3066" s="534">
        <v>10</v>
      </c>
      <c r="H3066" s="531">
        <v>3</v>
      </c>
      <c r="I3066" s="531">
        <v>3</v>
      </c>
      <c r="J3066" s="531">
        <v>3</v>
      </c>
      <c r="K3066" s="493">
        <v>0</v>
      </c>
      <c r="L3066" s="532">
        <v>40603</v>
      </c>
      <c r="N3066" s="534">
        <v>10</v>
      </c>
      <c r="O3066" s="531">
        <v>3</v>
      </c>
      <c r="P3066" s="531">
        <v>3</v>
      </c>
      <c r="Q3066" s="493">
        <v>0</v>
      </c>
      <c r="R3066" s="531">
        <v>3</v>
      </c>
      <c r="S3066" s="493">
        <v>0</v>
      </c>
      <c r="T3066" s="493">
        <v>0</v>
      </c>
      <c r="U3066" s="532">
        <v>40603</v>
      </c>
      <c r="V3066" s="534">
        <v>10</v>
      </c>
      <c r="W3066" s="531">
        <v>3</v>
      </c>
      <c r="X3066" s="536" t="str">
        <f t="shared" si="347"/>
        <v>OK</v>
      </c>
      <c r="Y3066" s="536">
        <f t="shared" si="348"/>
        <v>0</v>
      </c>
      <c r="Z3066" s="493" t="s">
        <v>77</v>
      </c>
      <c r="AA3066" s="537">
        <v>40603</v>
      </c>
      <c r="AB3066" s="538"/>
      <c r="AC3066" s="538">
        <f t="shared" si="349"/>
        <v>1</v>
      </c>
      <c r="AD3066" s="493" t="str">
        <f t="shared" si="350"/>
        <v>OK</v>
      </c>
      <c r="AE3066" s="493"/>
      <c r="AF3066" s="493"/>
      <c r="AG3066" s="493"/>
      <c r="AH3066" s="539"/>
      <c r="AI3066" s="533"/>
      <c r="AK3066" s="533"/>
      <c r="AL3066" s="533"/>
      <c r="AM3066" s="533"/>
      <c r="AN3066" s="533"/>
    </row>
    <row r="3067" spans="1:40" x14ac:dyDescent="0.2">
      <c r="A3067" s="442" t="s">
        <v>116</v>
      </c>
      <c r="B3067" s="435">
        <v>1</v>
      </c>
      <c r="C3067" s="436">
        <v>1040</v>
      </c>
      <c r="D3067" s="435" t="s">
        <v>67</v>
      </c>
      <c r="E3067" s="472">
        <v>40603</v>
      </c>
      <c r="G3067" s="474">
        <v>1</v>
      </c>
      <c r="H3067" s="436">
        <v>1040</v>
      </c>
      <c r="I3067" s="436">
        <v>1040</v>
      </c>
      <c r="J3067" s="602">
        <v>929</v>
      </c>
      <c r="K3067" s="435">
        <v>11</v>
      </c>
      <c r="L3067" s="472">
        <v>40604</v>
      </c>
      <c r="N3067" s="474">
        <v>1</v>
      </c>
      <c r="O3067" s="436">
        <v>1040</v>
      </c>
      <c r="P3067" s="436">
        <v>1040</v>
      </c>
      <c r="Q3067" s="438">
        <v>0</v>
      </c>
      <c r="R3067" s="436">
        <v>1040</v>
      </c>
      <c r="S3067" s="438">
        <v>0</v>
      </c>
      <c r="T3067" s="438">
        <v>0</v>
      </c>
      <c r="U3067" s="478">
        <v>40604</v>
      </c>
      <c r="V3067" s="480">
        <v>1</v>
      </c>
      <c r="W3067" s="602">
        <v>929</v>
      </c>
      <c r="X3067" s="437" t="str">
        <f t="shared" si="347"/>
        <v>ERRO</v>
      </c>
      <c r="Y3067" s="437">
        <f t="shared" si="348"/>
        <v>111</v>
      </c>
      <c r="Z3067" s="435" t="s">
        <v>67</v>
      </c>
      <c r="AA3067" s="481">
        <v>40609</v>
      </c>
      <c r="AC3067" s="148">
        <f t="shared" si="349"/>
        <v>6</v>
      </c>
      <c r="AD3067" s="435" t="str">
        <f t="shared" si="350"/>
        <v>OK</v>
      </c>
    </row>
    <row r="3068" spans="1:40" x14ac:dyDescent="0.2">
      <c r="A3068" s="442" t="s">
        <v>116</v>
      </c>
      <c r="B3068" s="435">
        <v>2</v>
      </c>
      <c r="C3068" s="436">
        <v>25</v>
      </c>
      <c r="D3068" s="435" t="s">
        <v>68</v>
      </c>
      <c r="E3068" s="472">
        <v>40603</v>
      </c>
      <c r="G3068" s="474">
        <v>2</v>
      </c>
      <c r="H3068" s="436">
        <v>25</v>
      </c>
      <c r="I3068" s="436">
        <v>25</v>
      </c>
      <c r="J3068" s="435">
        <v>25</v>
      </c>
      <c r="K3068" s="435">
        <v>0</v>
      </c>
      <c r="L3068" s="472">
        <v>40604</v>
      </c>
      <c r="N3068" s="474">
        <v>2</v>
      </c>
      <c r="O3068" s="436">
        <v>25</v>
      </c>
      <c r="P3068" s="436">
        <v>25</v>
      </c>
      <c r="Q3068" s="438">
        <v>0</v>
      </c>
      <c r="R3068" s="436">
        <v>25</v>
      </c>
      <c r="S3068" s="438">
        <v>0</v>
      </c>
      <c r="T3068" s="438">
        <v>0</v>
      </c>
      <c r="U3068" s="478">
        <v>40604</v>
      </c>
      <c r="V3068" s="480">
        <v>2</v>
      </c>
      <c r="W3068" s="435">
        <v>25</v>
      </c>
      <c r="X3068" s="437" t="str">
        <f t="shared" si="347"/>
        <v>OK</v>
      </c>
      <c r="Y3068" s="437">
        <f t="shared" si="348"/>
        <v>0</v>
      </c>
      <c r="Z3068" s="435" t="s">
        <v>68</v>
      </c>
      <c r="AA3068" s="481">
        <v>40606</v>
      </c>
      <c r="AC3068" s="148">
        <f t="shared" si="349"/>
        <v>3</v>
      </c>
      <c r="AD3068" s="435" t="str">
        <f t="shared" si="350"/>
        <v>OK</v>
      </c>
    </row>
    <row r="3069" spans="1:40" x14ac:dyDescent="0.2">
      <c r="A3069" s="442" t="s">
        <v>116</v>
      </c>
      <c r="B3069" s="435">
        <v>3</v>
      </c>
      <c r="C3069" s="436">
        <v>69</v>
      </c>
      <c r="D3069" s="435" t="s">
        <v>69</v>
      </c>
      <c r="E3069" s="472">
        <v>40603</v>
      </c>
      <c r="G3069" s="474">
        <v>3</v>
      </c>
      <c r="H3069" s="436">
        <v>69</v>
      </c>
      <c r="I3069" s="436">
        <v>69</v>
      </c>
      <c r="J3069" s="435">
        <v>69</v>
      </c>
      <c r="K3069" s="435">
        <v>0</v>
      </c>
      <c r="L3069" s="472">
        <v>40604</v>
      </c>
      <c r="N3069" s="474">
        <v>3</v>
      </c>
      <c r="O3069" s="436">
        <v>69</v>
      </c>
      <c r="P3069" s="436">
        <v>69</v>
      </c>
      <c r="Q3069" s="438">
        <v>0</v>
      </c>
      <c r="R3069" s="436">
        <v>69</v>
      </c>
      <c r="S3069" s="438">
        <v>0</v>
      </c>
      <c r="T3069" s="438">
        <v>0</v>
      </c>
      <c r="U3069" s="478">
        <v>40604</v>
      </c>
      <c r="V3069" s="480">
        <v>3</v>
      </c>
      <c r="W3069" s="435">
        <v>69</v>
      </c>
      <c r="X3069" s="437" t="str">
        <f t="shared" si="347"/>
        <v>OK</v>
      </c>
      <c r="Y3069" s="437">
        <f t="shared" si="348"/>
        <v>0</v>
      </c>
      <c r="Z3069" s="435" t="s">
        <v>69</v>
      </c>
      <c r="AA3069" s="481">
        <v>40606</v>
      </c>
      <c r="AC3069" s="148">
        <f t="shared" si="349"/>
        <v>3</v>
      </c>
      <c r="AD3069" s="435" t="str">
        <f t="shared" si="350"/>
        <v>OK</v>
      </c>
    </row>
    <row r="3070" spans="1:40" x14ac:dyDescent="0.2">
      <c r="A3070" s="442" t="s">
        <v>116</v>
      </c>
      <c r="B3070" s="435">
        <v>4</v>
      </c>
      <c r="C3070" s="436">
        <v>1</v>
      </c>
      <c r="D3070" s="435" t="s">
        <v>71</v>
      </c>
      <c r="E3070" s="472">
        <v>40603</v>
      </c>
      <c r="G3070" s="474">
        <v>4</v>
      </c>
      <c r="H3070" s="436">
        <v>1</v>
      </c>
      <c r="I3070" s="436">
        <v>1</v>
      </c>
      <c r="J3070" s="435">
        <v>1</v>
      </c>
      <c r="K3070" s="435">
        <v>0</v>
      </c>
      <c r="L3070" s="472">
        <v>40604</v>
      </c>
      <c r="N3070" s="474">
        <v>4</v>
      </c>
      <c r="O3070" s="436">
        <v>1</v>
      </c>
      <c r="P3070" s="436">
        <v>1</v>
      </c>
      <c r="Q3070" s="438">
        <v>0</v>
      </c>
      <c r="R3070" s="436">
        <v>1</v>
      </c>
      <c r="S3070" s="438">
        <v>0</v>
      </c>
      <c r="T3070" s="438">
        <v>0</v>
      </c>
      <c r="U3070" s="478">
        <v>40604</v>
      </c>
      <c r="V3070" s="480">
        <v>4</v>
      </c>
      <c r="X3070" s="437" t="str">
        <f t="shared" si="347"/>
        <v>KO</v>
      </c>
      <c r="Y3070" s="437" t="str">
        <f t="shared" si="348"/>
        <v/>
      </c>
      <c r="AC3070" s="148">
        <f t="shared" si="349"/>
        <v>-40021</v>
      </c>
      <c r="AD3070" s="435" t="str">
        <f t="shared" si="350"/>
        <v>Pendente</v>
      </c>
    </row>
    <row r="3071" spans="1:40" x14ac:dyDescent="0.2">
      <c r="A3071" s="442" t="s">
        <v>116</v>
      </c>
      <c r="B3071" s="435">
        <v>5</v>
      </c>
      <c r="C3071" s="436">
        <v>724</v>
      </c>
      <c r="D3071" s="613" t="s">
        <v>72</v>
      </c>
      <c r="E3071" s="472">
        <v>40603</v>
      </c>
      <c r="G3071" s="474">
        <v>5</v>
      </c>
      <c r="H3071" s="436">
        <v>724</v>
      </c>
      <c r="I3071" s="436">
        <v>724</v>
      </c>
      <c r="J3071" s="602">
        <v>679</v>
      </c>
      <c r="K3071" s="438">
        <v>45</v>
      </c>
      <c r="L3071" s="472">
        <v>40604</v>
      </c>
      <c r="N3071" s="474">
        <v>5</v>
      </c>
      <c r="O3071" s="436">
        <v>724</v>
      </c>
      <c r="P3071" s="436">
        <v>724</v>
      </c>
      <c r="Q3071" s="438">
        <v>0</v>
      </c>
      <c r="R3071" s="436">
        <v>724</v>
      </c>
      <c r="S3071" s="438">
        <v>0</v>
      </c>
      <c r="T3071" s="438">
        <v>0</v>
      </c>
      <c r="U3071" s="478">
        <v>40604</v>
      </c>
      <c r="V3071" s="480">
        <v>5</v>
      </c>
      <c r="W3071" s="602">
        <v>679</v>
      </c>
      <c r="X3071" s="437" t="str">
        <f t="shared" si="347"/>
        <v>ERRO</v>
      </c>
      <c r="Y3071" s="437">
        <f t="shared" si="348"/>
        <v>45</v>
      </c>
      <c r="Z3071" s="435" t="s">
        <v>72</v>
      </c>
      <c r="AA3071" s="481">
        <v>40623</v>
      </c>
      <c r="AC3071" s="148">
        <f t="shared" si="349"/>
        <v>20</v>
      </c>
      <c r="AD3071" s="435" t="str">
        <f t="shared" si="350"/>
        <v>OK</v>
      </c>
    </row>
    <row r="3072" spans="1:40" x14ac:dyDescent="0.2">
      <c r="A3072" s="442" t="s">
        <v>116</v>
      </c>
      <c r="B3072" s="435">
        <v>6</v>
      </c>
      <c r="C3072" s="436">
        <v>1014</v>
      </c>
      <c r="D3072" s="435" t="s">
        <v>73</v>
      </c>
      <c r="E3072" s="472">
        <v>40603</v>
      </c>
      <c r="G3072" s="474">
        <v>6</v>
      </c>
      <c r="H3072" s="436">
        <v>1014</v>
      </c>
      <c r="I3072" s="436">
        <v>1014</v>
      </c>
      <c r="J3072" s="602">
        <v>937</v>
      </c>
      <c r="K3072" s="438">
        <v>77</v>
      </c>
      <c r="L3072" s="472">
        <v>40604</v>
      </c>
      <c r="N3072" s="474">
        <v>6</v>
      </c>
      <c r="O3072" s="436">
        <v>1014</v>
      </c>
      <c r="P3072" s="436">
        <v>1014</v>
      </c>
      <c r="Q3072" s="438">
        <v>0</v>
      </c>
      <c r="R3072" s="436">
        <v>1014</v>
      </c>
      <c r="S3072" s="438">
        <v>0</v>
      </c>
      <c r="T3072" s="438">
        <v>0</v>
      </c>
      <c r="U3072" s="478">
        <v>40604</v>
      </c>
      <c r="V3072" s="480">
        <v>6</v>
      </c>
      <c r="W3072" s="602">
        <v>937</v>
      </c>
      <c r="X3072" s="437" t="str">
        <f t="shared" si="347"/>
        <v>ERRO</v>
      </c>
      <c r="Y3072" s="437">
        <f t="shared" si="348"/>
        <v>77</v>
      </c>
      <c r="Z3072" s="435" t="s">
        <v>73</v>
      </c>
      <c r="AA3072" s="481">
        <v>40606</v>
      </c>
      <c r="AC3072" s="148">
        <f t="shared" si="349"/>
        <v>3</v>
      </c>
      <c r="AD3072" s="435" t="str">
        <f t="shared" si="350"/>
        <v>OK</v>
      </c>
    </row>
    <row r="3073" spans="1:39" x14ac:dyDescent="0.2">
      <c r="A3073" s="442" t="s">
        <v>116</v>
      </c>
      <c r="B3073" s="435">
        <v>7</v>
      </c>
      <c r="C3073" s="436">
        <v>452</v>
      </c>
      <c r="D3073" s="435" t="s">
        <v>79</v>
      </c>
      <c r="E3073" s="472">
        <v>40603</v>
      </c>
      <c r="G3073" s="474">
        <v>7</v>
      </c>
      <c r="H3073" s="436">
        <v>452</v>
      </c>
      <c r="I3073" s="436">
        <v>452</v>
      </c>
      <c r="J3073" s="602">
        <v>430</v>
      </c>
      <c r="K3073" s="438">
        <v>22</v>
      </c>
      <c r="L3073" s="472">
        <v>40604</v>
      </c>
      <c r="N3073" s="474">
        <v>7</v>
      </c>
      <c r="O3073" s="436">
        <v>452</v>
      </c>
      <c r="P3073" s="436">
        <v>452</v>
      </c>
      <c r="Q3073" s="438">
        <v>0</v>
      </c>
      <c r="R3073" s="436">
        <v>452</v>
      </c>
      <c r="S3073" s="438">
        <v>0</v>
      </c>
      <c r="T3073" s="438">
        <v>0</v>
      </c>
      <c r="U3073" s="478">
        <v>40604</v>
      </c>
      <c r="V3073" s="480">
        <v>7</v>
      </c>
      <c r="W3073" s="602">
        <v>430</v>
      </c>
      <c r="X3073" s="437" t="str">
        <f t="shared" si="347"/>
        <v>ERRO</v>
      </c>
      <c r="Y3073" s="437">
        <f t="shared" si="348"/>
        <v>22</v>
      </c>
      <c r="Z3073" s="435" t="s">
        <v>79</v>
      </c>
      <c r="AA3073" s="481">
        <v>40606</v>
      </c>
      <c r="AC3073" s="148">
        <f t="shared" si="349"/>
        <v>3</v>
      </c>
      <c r="AD3073" s="435" t="str">
        <f t="shared" si="350"/>
        <v>OK</v>
      </c>
      <c r="AJ3073" s="533"/>
    </row>
    <row r="3074" spans="1:39" x14ac:dyDescent="0.2">
      <c r="A3074" s="442" t="s">
        <v>116</v>
      </c>
      <c r="B3074" s="435">
        <v>8</v>
      </c>
      <c r="C3074" s="436">
        <v>354</v>
      </c>
      <c r="D3074" s="435" t="s">
        <v>74</v>
      </c>
      <c r="E3074" s="472">
        <v>40603</v>
      </c>
      <c r="G3074" s="474">
        <v>8</v>
      </c>
      <c r="H3074" s="436">
        <v>354</v>
      </c>
      <c r="I3074" s="436">
        <v>354</v>
      </c>
      <c r="J3074" s="602">
        <v>320</v>
      </c>
      <c r="K3074" s="438">
        <v>34</v>
      </c>
      <c r="L3074" s="472">
        <v>40604</v>
      </c>
      <c r="N3074" s="474">
        <v>8</v>
      </c>
      <c r="O3074" s="436">
        <v>354</v>
      </c>
      <c r="P3074" s="436">
        <v>354</v>
      </c>
      <c r="Q3074" s="438">
        <v>0</v>
      </c>
      <c r="R3074" s="436">
        <v>354</v>
      </c>
      <c r="S3074" s="438">
        <v>0</v>
      </c>
      <c r="T3074" s="438">
        <v>0</v>
      </c>
      <c r="U3074" s="478">
        <v>40604</v>
      </c>
      <c r="V3074" s="480">
        <v>8</v>
      </c>
      <c r="W3074" s="602">
        <v>320</v>
      </c>
      <c r="X3074" s="437" t="str">
        <f t="shared" si="347"/>
        <v>ERRO</v>
      </c>
      <c r="Y3074" s="437">
        <f t="shared" si="348"/>
        <v>34</v>
      </c>
      <c r="Z3074" s="435" t="s">
        <v>74</v>
      </c>
      <c r="AA3074" s="481">
        <v>40606</v>
      </c>
      <c r="AC3074" s="148">
        <f t="shared" si="349"/>
        <v>3</v>
      </c>
      <c r="AD3074" s="435" t="str">
        <f t="shared" si="350"/>
        <v>OK</v>
      </c>
    </row>
    <row r="3075" spans="1:39" x14ac:dyDescent="0.2">
      <c r="A3075" s="442" t="s">
        <v>116</v>
      </c>
      <c r="B3075" s="435">
        <v>9</v>
      </c>
      <c r="C3075" s="436">
        <v>39</v>
      </c>
      <c r="D3075" s="435" t="s">
        <v>75</v>
      </c>
      <c r="E3075" s="472">
        <v>40603</v>
      </c>
      <c r="G3075" s="474">
        <v>9</v>
      </c>
      <c r="H3075" s="436">
        <v>39</v>
      </c>
      <c r="I3075" s="436">
        <v>39</v>
      </c>
      <c r="J3075" s="602">
        <v>38</v>
      </c>
      <c r="K3075" s="438">
        <v>1</v>
      </c>
      <c r="L3075" s="472">
        <v>40604</v>
      </c>
      <c r="N3075" s="474">
        <v>9</v>
      </c>
      <c r="O3075" s="436">
        <v>39</v>
      </c>
      <c r="P3075" s="436">
        <v>39</v>
      </c>
      <c r="Q3075" s="438">
        <v>0</v>
      </c>
      <c r="R3075" s="436">
        <v>39</v>
      </c>
      <c r="S3075" s="438">
        <v>0</v>
      </c>
      <c r="T3075" s="438">
        <v>0</v>
      </c>
      <c r="U3075" s="478">
        <v>40604</v>
      </c>
      <c r="V3075" s="480">
        <v>9</v>
      </c>
      <c r="W3075" s="602">
        <v>38</v>
      </c>
      <c r="X3075" s="437" t="str">
        <f t="shared" si="347"/>
        <v>ERRO</v>
      </c>
      <c r="Y3075" s="437">
        <f t="shared" si="348"/>
        <v>1</v>
      </c>
      <c r="Z3075" s="435" t="s">
        <v>75</v>
      </c>
      <c r="AA3075" s="481">
        <v>40606</v>
      </c>
      <c r="AC3075" s="148">
        <f t="shared" si="349"/>
        <v>3</v>
      </c>
      <c r="AD3075" s="435" t="str">
        <f t="shared" si="350"/>
        <v>OK</v>
      </c>
    </row>
    <row r="3076" spans="1:39" x14ac:dyDescent="0.2">
      <c r="A3076" s="442" t="s">
        <v>116</v>
      </c>
      <c r="B3076" s="435">
        <v>10</v>
      </c>
      <c r="C3076" s="436">
        <v>44</v>
      </c>
      <c r="D3076" s="435" t="s">
        <v>76</v>
      </c>
      <c r="E3076" s="472">
        <v>40603</v>
      </c>
      <c r="G3076" s="474">
        <v>10</v>
      </c>
      <c r="H3076" s="436">
        <v>44</v>
      </c>
      <c r="I3076" s="436">
        <v>44</v>
      </c>
      <c r="J3076" s="602">
        <v>43</v>
      </c>
      <c r="K3076" s="438">
        <v>1</v>
      </c>
      <c r="L3076" s="472">
        <v>40604</v>
      </c>
      <c r="N3076" s="474">
        <v>10</v>
      </c>
      <c r="O3076" s="436">
        <v>44</v>
      </c>
      <c r="P3076" s="436">
        <v>44</v>
      </c>
      <c r="Q3076" s="438">
        <v>0</v>
      </c>
      <c r="R3076" s="436">
        <v>44</v>
      </c>
      <c r="S3076" s="438">
        <v>0</v>
      </c>
      <c r="T3076" s="438">
        <v>0</v>
      </c>
      <c r="U3076" s="478">
        <v>40604</v>
      </c>
      <c r="V3076" s="480">
        <v>10</v>
      </c>
      <c r="W3076" s="602">
        <v>43</v>
      </c>
      <c r="X3076" s="437" t="str">
        <f t="shared" si="347"/>
        <v>ERRO</v>
      </c>
      <c r="Y3076" s="437">
        <f t="shared" si="348"/>
        <v>1</v>
      </c>
      <c r="Z3076" s="435" t="s">
        <v>76</v>
      </c>
      <c r="AA3076" s="481">
        <v>40606</v>
      </c>
      <c r="AC3076" s="148">
        <f t="shared" si="349"/>
        <v>3</v>
      </c>
      <c r="AD3076" s="435" t="str">
        <f t="shared" si="350"/>
        <v>OK</v>
      </c>
    </row>
    <row r="3077" spans="1:39" x14ac:dyDescent="0.2">
      <c r="A3077" s="442" t="s">
        <v>116</v>
      </c>
      <c r="B3077" s="435">
        <v>11</v>
      </c>
      <c r="C3077" s="436">
        <v>20</v>
      </c>
      <c r="D3077" s="435" t="s">
        <v>77</v>
      </c>
      <c r="E3077" s="472">
        <v>40603</v>
      </c>
      <c r="G3077" s="474">
        <v>11</v>
      </c>
      <c r="H3077" s="436">
        <v>20</v>
      </c>
      <c r="I3077" s="436">
        <v>20</v>
      </c>
      <c r="J3077" s="602">
        <v>17</v>
      </c>
      <c r="K3077" s="438">
        <v>3</v>
      </c>
      <c r="L3077" s="472">
        <v>40604</v>
      </c>
      <c r="N3077" s="474">
        <v>11</v>
      </c>
      <c r="O3077" s="436">
        <v>20</v>
      </c>
      <c r="P3077" s="436">
        <v>20</v>
      </c>
      <c r="Q3077" s="438">
        <v>0</v>
      </c>
      <c r="R3077" s="436">
        <v>20</v>
      </c>
      <c r="S3077" s="438">
        <v>0</v>
      </c>
      <c r="T3077" s="438">
        <v>0</v>
      </c>
      <c r="U3077" s="478">
        <v>40604</v>
      </c>
      <c r="V3077" s="480">
        <v>11</v>
      </c>
      <c r="W3077" s="602">
        <v>17</v>
      </c>
      <c r="X3077" s="437" t="str">
        <f t="shared" si="347"/>
        <v>ERRO</v>
      </c>
      <c r="Y3077" s="437">
        <f t="shared" si="348"/>
        <v>3</v>
      </c>
      <c r="Z3077" s="435" t="s">
        <v>77</v>
      </c>
      <c r="AA3077" s="481">
        <v>40606</v>
      </c>
      <c r="AC3077" s="148">
        <f t="shared" si="349"/>
        <v>3</v>
      </c>
      <c r="AD3077" s="435" t="str">
        <f t="shared" si="350"/>
        <v>OK</v>
      </c>
    </row>
    <row r="3078" spans="1:39" x14ac:dyDescent="0.2">
      <c r="A3078" s="442" t="s">
        <v>116</v>
      </c>
      <c r="B3078" s="435">
        <v>12</v>
      </c>
      <c r="C3078" s="436">
        <v>11</v>
      </c>
      <c r="D3078" s="435" t="s">
        <v>78</v>
      </c>
      <c r="E3078" s="472">
        <v>40603</v>
      </c>
      <c r="G3078" s="474">
        <v>12</v>
      </c>
      <c r="H3078" s="436">
        <v>11</v>
      </c>
      <c r="I3078" s="436">
        <v>11</v>
      </c>
      <c r="J3078" s="438">
        <v>11</v>
      </c>
      <c r="K3078" s="438">
        <v>0</v>
      </c>
      <c r="L3078" s="472">
        <v>40604</v>
      </c>
      <c r="N3078" s="474">
        <v>12</v>
      </c>
      <c r="O3078" s="436">
        <v>11</v>
      </c>
      <c r="P3078" s="436">
        <v>11</v>
      </c>
      <c r="Q3078" s="438">
        <v>0</v>
      </c>
      <c r="R3078" s="436">
        <v>11</v>
      </c>
      <c r="S3078" s="438">
        <v>0</v>
      </c>
      <c r="T3078" s="438">
        <v>0</v>
      </c>
      <c r="U3078" s="478">
        <v>40604</v>
      </c>
      <c r="V3078" s="480">
        <v>12</v>
      </c>
      <c r="X3078" s="437" t="str">
        <f t="shared" si="347"/>
        <v>KO</v>
      </c>
      <c r="Y3078" s="437" t="str">
        <f t="shared" si="348"/>
        <v/>
      </c>
      <c r="AC3078" s="148">
        <f t="shared" si="349"/>
        <v>-40021</v>
      </c>
      <c r="AD3078" s="435" t="str">
        <f t="shared" si="350"/>
        <v>Pendente</v>
      </c>
    </row>
    <row r="3079" spans="1:39" x14ac:dyDescent="0.2">
      <c r="A3079" s="593" t="s">
        <v>116</v>
      </c>
      <c r="B3079" s="493">
        <v>13</v>
      </c>
      <c r="C3079" s="531">
        <v>34</v>
      </c>
      <c r="D3079" s="493" t="s">
        <v>112</v>
      </c>
      <c r="E3079" s="532">
        <v>40603</v>
      </c>
      <c r="G3079" s="534">
        <v>13</v>
      </c>
      <c r="H3079" s="531">
        <v>34</v>
      </c>
      <c r="I3079" s="531">
        <v>34</v>
      </c>
      <c r="J3079" s="493">
        <v>33</v>
      </c>
      <c r="K3079" s="493">
        <v>1</v>
      </c>
      <c r="L3079" s="532">
        <v>40604</v>
      </c>
      <c r="N3079" s="534">
        <v>13</v>
      </c>
      <c r="O3079" s="531">
        <v>34</v>
      </c>
      <c r="P3079" s="531">
        <v>34</v>
      </c>
      <c r="Q3079" s="493">
        <v>0</v>
      </c>
      <c r="R3079" s="531">
        <v>34</v>
      </c>
      <c r="S3079" s="493">
        <v>0</v>
      </c>
      <c r="T3079" s="493">
        <v>0</v>
      </c>
      <c r="U3079" s="532">
        <v>40604</v>
      </c>
      <c r="V3079" s="535">
        <v>13</v>
      </c>
      <c r="W3079" s="493">
        <v>33</v>
      </c>
      <c r="X3079" s="536" t="str">
        <f t="shared" si="347"/>
        <v>ERRO</v>
      </c>
      <c r="Y3079" s="536">
        <f t="shared" si="348"/>
        <v>1</v>
      </c>
      <c r="Z3079" s="493" t="s">
        <v>112</v>
      </c>
      <c r="AA3079" s="537">
        <v>40606</v>
      </c>
      <c r="AB3079" s="538"/>
      <c r="AC3079" s="538">
        <f t="shared" si="349"/>
        <v>3</v>
      </c>
      <c r="AD3079" s="493" t="str">
        <f t="shared" si="350"/>
        <v>OK</v>
      </c>
      <c r="AE3079" s="493"/>
      <c r="AF3079" s="493"/>
      <c r="AG3079" s="493"/>
      <c r="AH3079" s="539"/>
      <c r="AI3079" s="533"/>
      <c r="AK3079" s="533"/>
      <c r="AL3079" s="533"/>
      <c r="AM3079" s="533"/>
    </row>
    <row r="3080" spans="1:39" x14ac:dyDescent="0.2">
      <c r="A3080" s="442" t="s">
        <v>115</v>
      </c>
      <c r="B3080" s="435">
        <v>1</v>
      </c>
      <c r="C3080" s="436">
        <v>27</v>
      </c>
      <c r="D3080" s="435" t="s">
        <v>67</v>
      </c>
      <c r="E3080" s="472">
        <v>40605</v>
      </c>
      <c r="G3080" s="474">
        <v>1</v>
      </c>
      <c r="H3080" s="436">
        <v>27</v>
      </c>
      <c r="I3080" s="436">
        <v>27</v>
      </c>
      <c r="J3080" s="436">
        <v>27</v>
      </c>
      <c r="K3080" s="435">
        <v>0</v>
      </c>
      <c r="L3080" s="472">
        <v>40606</v>
      </c>
      <c r="N3080" s="474">
        <v>1</v>
      </c>
      <c r="O3080" s="436">
        <v>27</v>
      </c>
      <c r="P3080" s="436">
        <v>27</v>
      </c>
      <c r="Q3080" s="438">
        <v>0</v>
      </c>
      <c r="R3080" s="436">
        <v>27</v>
      </c>
      <c r="S3080" s="438">
        <v>0</v>
      </c>
      <c r="T3080" s="438">
        <v>0</v>
      </c>
      <c r="U3080" s="478">
        <v>40606</v>
      </c>
      <c r="V3080" s="480">
        <v>1</v>
      </c>
      <c r="W3080" s="435">
        <v>27</v>
      </c>
      <c r="X3080" s="437" t="str">
        <f t="shared" si="347"/>
        <v>OK</v>
      </c>
      <c r="Y3080" s="437">
        <f t="shared" si="348"/>
        <v>0</v>
      </c>
      <c r="Z3080" s="435" t="s">
        <v>67</v>
      </c>
      <c r="AA3080" s="481">
        <v>40612</v>
      </c>
      <c r="AB3080" s="412">
        <f>+SUM(W3080:W3088)</f>
        <v>244</v>
      </c>
      <c r="AC3080" s="148">
        <f t="shared" si="349"/>
        <v>7</v>
      </c>
      <c r="AD3080" s="435" t="str">
        <f t="shared" si="350"/>
        <v>OK</v>
      </c>
    </row>
    <row r="3081" spans="1:39" x14ac:dyDescent="0.2">
      <c r="A3081" s="442" t="s">
        <v>115</v>
      </c>
      <c r="B3081" s="435">
        <v>2</v>
      </c>
      <c r="C3081" s="436">
        <v>7</v>
      </c>
      <c r="D3081" s="435" t="s">
        <v>69</v>
      </c>
      <c r="E3081" s="472">
        <v>40605</v>
      </c>
      <c r="G3081" s="474">
        <v>2</v>
      </c>
      <c r="H3081" s="436">
        <v>7</v>
      </c>
      <c r="I3081" s="436">
        <v>7</v>
      </c>
      <c r="J3081" s="436">
        <v>7</v>
      </c>
      <c r="K3081" s="435">
        <v>0</v>
      </c>
      <c r="L3081" s="472">
        <v>40606</v>
      </c>
      <c r="N3081" s="474">
        <v>2</v>
      </c>
      <c r="O3081" s="436">
        <v>7</v>
      </c>
      <c r="P3081" s="436">
        <v>7</v>
      </c>
      <c r="Q3081" s="438">
        <v>0</v>
      </c>
      <c r="R3081" s="436">
        <v>7</v>
      </c>
      <c r="S3081" s="438">
        <v>0</v>
      </c>
      <c r="T3081" s="438">
        <v>0</v>
      </c>
      <c r="U3081" s="478">
        <v>40606</v>
      </c>
      <c r="V3081" s="480">
        <v>2</v>
      </c>
      <c r="W3081" s="435">
        <v>7</v>
      </c>
      <c r="X3081" s="437" t="str">
        <f t="shared" si="347"/>
        <v>OK</v>
      </c>
      <c r="Y3081" s="437">
        <f t="shared" si="348"/>
        <v>0</v>
      </c>
      <c r="Z3081" s="435" t="s">
        <v>69</v>
      </c>
      <c r="AA3081" s="481">
        <v>40612</v>
      </c>
      <c r="AC3081" s="148">
        <f t="shared" si="349"/>
        <v>7</v>
      </c>
      <c r="AD3081" s="435" t="str">
        <f t="shared" si="350"/>
        <v>OK</v>
      </c>
    </row>
    <row r="3082" spans="1:39" x14ac:dyDescent="0.2">
      <c r="A3082" s="442" t="s">
        <v>115</v>
      </c>
      <c r="B3082" s="435">
        <v>3</v>
      </c>
      <c r="C3082" s="436">
        <v>15</v>
      </c>
      <c r="D3082" s="435" t="s">
        <v>72</v>
      </c>
      <c r="E3082" s="472">
        <v>40605</v>
      </c>
      <c r="G3082" s="474">
        <v>3</v>
      </c>
      <c r="H3082" s="436">
        <v>15</v>
      </c>
      <c r="I3082" s="436">
        <v>15</v>
      </c>
      <c r="J3082" s="436">
        <v>15</v>
      </c>
      <c r="K3082" s="435">
        <v>0</v>
      </c>
      <c r="L3082" s="472">
        <v>40606</v>
      </c>
      <c r="N3082" s="474">
        <v>3</v>
      </c>
      <c r="O3082" s="436">
        <v>15</v>
      </c>
      <c r="P3082" s="436">
        <v>15</v>
      </c>
      <c r="Q3082" s="438">
        <v>0</v>
      </c>
      <c r="R3082" s="436">
        <v>15</v>
      </c>
      <c r="S3082" s="438">
        <v>0</v>
      </c>
      <c r="T3082" s="438">
        <v>0</v>
      </c>
      <c r="U3082" s="478">
        <v>40606</v>
      </c>
      <c r="V3082" s="480">
        <v>3</v>
      </c>
      <c r="W3082" s="435">
        <v>15</v>
      </c>
      <c r="X3082" s="437" t="str">
        <f t="shared" si="347"/>
        <v>OK</v>
      </c>
      <c r="Y3082" s="437">
        <f t="shared" si="348"/>
        <v>0</v>
      </c>
      <c r="Z3082" s="435" t="s">
        <v>72</v>
      </c>
      <c r="AA3082" s="481">
        <v>40612</v>
      </c>
      <c r="AC3082" s="148">
        <f t="shared" si="349"/>
        <v>7</v>
      </c>
      <c r="AD3082" s="435" t="str">
        <f t="shared" si="350"/>
        <v>OK</v>
      </c>
    </row>
    <row r="3083" spans="1:39" x14ac:dyDescent="0.2">
      <c r="A3083" s="442" t="s">
        <v>115</v>
      </c>
      <c r="B3083" s="435">
        <v>4</v>
      </c>
      <c r="C3083" s="436">
        <v>111</v>
      </c>
      <c r="D3083" s="435" t="s">
        <v>73</v>
      </c>
      <c r="E3083" s="472">
        <v>40605</v>
      </c>
      <c r="G3083" s="474">
        <v>4</v>
      </c>
      <c r="H3083" s="436">
        <v>111</v>
      </c>
      <c r="I3083" s="436">
        <v>111</v>
      </c>
      <c r="J3083" s="436">
        <v>111</v>
      </c>
      <c r="K3083" s="435">
        <v>0</v>
      </c>
      <c r="L3083" s="472">
        <v>40606</v>
      </c>
      <c r="N3083" s="474">
        <v>4</v>
      </c>
      <c r="O3083" s="436">
        <v>111</v>
      </c>
      <c r="P3083" s="436">
        <v>111</v>
      </c>
      <c r="Q3083" s="438">
        <v>0</v>
      </c>
      <c r="R3083" s="436">
        <v>111</v>
      </c>
      <c r="S3083" s="438">
        <v>0</v>
      </c>
      <c r="T3083" s="438">
        <v>0</v>
      </c>
      <c r="U3083" s="478">
        <v>40606</v>
      </c>
      <c r="V3083" s="480">
        <v>4</v>
      </c>
      <c r="W3083" s="435">
        <v>111</v>
      </c>
      <c r="X3083" s="437" t="str">
        <f t="shared" si="347"/>
        <v>OK</v>
      </c>
      <c r="Y3083" s="437">
        <f t="shared" si="348"/>
        <v>0</v>
      </c>
      <c r="Z3083" s="435" t="s">
        <v>73</v>
      </c>
      <c r="AA3083" s="481">
        <v>40612</v>
      </c>
      <c r="AC3083" s="148">
        <f t="shared" si="349"/>
        <v>7</v>
      </c>
      <c r="AD3083" s="435" t="str">
        <f t="shared" si="350"/>
        <v>OK</v>
      </c>
    </row>
    <row r="3084" spans="1:39" x14ac:dyDescent="0.2">
      <c r="A3084" s="442" t="s">
        <v>115</v>
      </c>
      <c r="B3084" s="435">
        <v>5</v>
      </c>
      <c r="C3084" s="436">
        <v>51</v>
      </c>
      <c r="D3084" s="435" t="s">
        <v>79</v>
      </c>
      <c r="E3084" s="472">
        <v>40605</v>
      </c>
      <c r="G3084" s="474">
        <v>5</v>
      </c>
      <c r="H3084" s="436">
        <v>51</v>
      </c>
      <c r="I3084" s="436">
        <v>51</v>
      </c>
      <c r="J3084" s="436">
        <v>51</v>
      </c>
      <c r="K3084" s="435">
        <v>0</v>
      </c>
      <c r="L3084" s="472">
        <v>40606</v>
      </c>
      <c r="N3084" s="474">
        <v>5</v>
      </c>
      <c r="O3084" s="436">
        <v>51</v>
      </c>
      <c r="P3084" s="436">
        <v>51</v>
      </c>
      <c r="Q3084" s="438">
        <v>0</v>
      </c>
      <c r="R3084" s="436">
        <v>51</v>
      </c>
      <c r="S3084" s="438">
        <v>0</v>
      </c>
      <c r="T3084" s="438">
        <v>0</v>
      </c>
      <c r="U3084" s="478">
        <v>40606</v>
      </c>
      <c r="V3084" s="480">
        <v>5</v>
      </c>
      <c r="W3084" s="435">
        <v>51</v>
      </c>
      <c r="X3084" s="437" t="str">
        <f t="shared" si="347"/>
        <v>OK</v>
      </c>
      <c r="Y3084" s="437">
        <f t="shared" si="348"/>
        <v>0</v>
      </c>
      <c r="Z3084" s="435" t="s">
        <v>79</v>
      </c>
      <c r="AA3084" s="481">
        <v>40644</v>
      </c>
      <c r="AC3084" s="148">
        <f t="shared" si="349"/>
        <v>38</v>
      </c>
      <c r="AD3084" s="435" t="str">
        <f t="shared" si="350"/>
        <v>OK</v>
      </c>
    </row>
    <row r="3085" spans="1:39" x14ac:dyDescent="0.2">
      <c r="A3085" s="442" t="s">
        <v>115</v>
      </c>
      <c r="B3085" s="435">
        <v>6</v>
      </c>
      <c r="C3085" s="436">
        <v>18</v>
      </c>
      <c r="D3085" s="435" t="s">
        <v>74</v>
      </c>
      <c r="E3085" s="472">
        <v>40605</v>
      </c>
      <c r="G3085" s="474">
        <v>6</v>
      </c>
      <c r="H3085" s="436">
        <v>18</v>
      </c>
      <c r="I3085" s="436">
        <v>18</v>
      </c>
      <c r="J3085" s="436">
        <v>18</v>
      </c>
      <c r="K3085" s="435">
        <v>0</v>
      </c>
      <c r="L3085" s="472">
        <v>40606</v>
      </c>
      <c r="N3085" s="474">
        <v>6</v>
      </c>
      <c r="O3085" s="436">
        <v>18</v>
      </c>
      <c r="P3085" s="436">
        <v>18</v>
      </c>
      <c r="Q3085" s="438">
        <v>0</v>
      </c>
      <c r="R3085" s="436">
        <v>18</v>
      </c>
      <c r="S3085" s="438">
        <v>0</v>
      </c>
      <c r="T3085" s="438">
        <v>0</v>
      </c>
      <c r="U3085" s="478">
        <v>40606</v>
      </c>
      <c r="V3085" s="480">
        <v>6</v>
      </c>
      <c r="W3085" s="435">
        <v>18</v>
      </c>
      <c r="X3085" s="437" t="str">
        <f t="shared" si="347"/>
        <v>OK</v>
      </c>
      <c r="Y3085" s="437">
        <f t="shared" si="348"/>
        <v>0</v>
      </c>
      <c r="Z3085" s="435" t="s">
        <v>74</v>
      </c>
      <c r="AA3085" s="481">
        <v>40612</v>
      </c>
      <c r="AC3085" s="148">
        <f t="shared" si="349"/>
        <v>7</v>
      </c>
      <c r="AD3085" s="435" t="str">
        <f t="shared" si="350"/>
        <v>OK</v>
      </c>
    </row>
    <row r="3086" spans="1:39" x14ac:dyDescent="0.2">
      <c r="A3086" s="442" t="s">
        <v>115</v>
      </c>
      <c r="B3086" s="435">
        <v>7</v>
      </c>
      <c r="C3086" s="436">
        <v>7</v>
      </c>
      <c r="D3086" s="435" t="s">
        <v>75</v>
      </c>
      <c r="E3086" s="472">
        <v>40605</v>
      </c>
      <c r="G3086" s="474">
        <v>7</v>
      </c>
      <c r="H3086" s="436">
        <v>7</v>
      </c>
      <c r="I3086" s="436">
        <v>7</v>
      </c>
      <c r="J3086" s="436">
        <v>7</v>
      </c>
      <c r="K3086" s="435">
        <v>0</v>
      </c>
      <c r="L3086" s="472">
        <v>40606</v>
      </c>
      <c r="N3086" s="474">
        <v>7</v>
      </c>
      <c r="O3086" s="436">
        <v>7</v>
      </c>
      <c r="P3086" s="436">
        <v>7</v>
      </c>
      <c r="Q3086" s="438">
        <v>0</v>
      </c>
      <c r="R3086" s="436">
        <v>7</v>
      </c>
      <c r="S3086" s="438">
        <v>0</v>
      </c>
      <c r="T3086" s="438">
        <v>0</v>
      </c>
      <c r="U3086" s="478">
        <v>40606</v>
      </c>
      <c r="V3086" s="480">
        <v>7</v>
      </c>
      <c r="W3086" s="435">
        <v>7</v>
      </c>
      <c r="X3086" s="437" t="str">
        <f t="shared" si="347"/>
        <v>OK</v>
      </c>
      <c r="Y3086" s="437">
        <f t="shared" si="348"/>
        <v>0</v>
      </c>
      <c r="Z3086" s="435" t="s">
        <v>75</v>
      </c>
      <c r="AA3086" s="481">
        <v>40612</v>
      </c>
      <c r="AC3086" s="148">
        <f t="shared" si="349"/>
        <v>7</v>
      </c>
      <c r="AD3086" s="435" t="str">
        <f t="shared" si="350"/>
        <v>OK</v>
      </c>
      <c r="AJ3086" s="533"/>
    </row>
    <row r="3087" spans="1:39" x14ac:dyDescent="0.2">
      <c r="A3087" s="442" t="s">
        <v>115</v>
      </c>
      <c r="B3087" s="435">
        <v>8</v>
      </c>
      <c r="C3087" s="436">
        <v>4</v>
      </c>
      <c r="D3087" s="435" t="s">
        <v>76</v>
      </c>
      <c r="E3087" s="472">
        <v>40605</v>
      </c>
      <c r="G3087" s="474">
        <v>8</v>
      </c>
      <c r="H3087" s="436">
        <v>4</v>
      </c>
      <c r="I3087" s="436">
        <v>4</v>
      </c>
      <c r="J3087" s="436">
        <v>4</v>
      </c>
      <c r="K3087" s="435">
        <v>0</v>
      </c>
      <c r="L3087" s="472">
        <v>40606</v>
      </c>
      <c r="N3087" s="474">
        <v>8</v>
      </c>
      <c r="O3087" s="436">
        <v>4</v>
      </c>
      <c r="P3087" s="436">
        <v>4</v>
      </c>
      <c r="Q3087" s="438">
        <v>0</v>
      </c>
      <c r="R3087" s="436">
        <v>4</v>
      </c>
      <c r="S3087" s="438">
        <v>0</v>
      </c>
      <c r="T3087" s="438">
        <v>0</v>
      </c>
      <c r="U3087" s="478">
        <v>40606</v>
      </c>
      <c r="V3087" s="480">
        <v>8</v>
      </c>
      <c r="W3087" s="435">
        <v>4</v>
      </c>
      <c r="X3087" s="437" t="str">
        <f t="shared" si="347"/>
        <v>OK</v>
      </c>
      <c r="Y3087" s="437">
        <f t="shared" si="348"/>
        <v>0</v>
      </c>
      <c r="Z3087" s="435" t="s">
        <v>76</v>
      </c>
      <c r="AA3087" s="481">
        <v>40612</v>
      </c>
      <c r="AC3087" s="148">
        <f t="shared" si="349"/>
        <v>7</v>
      </c>
      <c r="AD3087" s="435" t="str">
        <f t="shared" si="350"/>
        <v>OK</v>
      </c>
    </row>
    <row r="3088" spans="1:39" x14ac:dyDescent="0.2">
      <c r="A3088" s="593" t="s">
        <v>115</v>
      </c>
      <c r="B3088" s="493">
        <v>9</v>
      </c>
      <c r="C3088" s="531">
        <v>4</v>
      </c>
      <c r="D3088" s="493" t="s">
        <v>77</v>
      </c>
      <c r="E3088" s="532">
        <v>40605</v>
      </c>
      <c r="G3088" s="534">
        <v>9</v>
      </c>
      <c r="H3088" s="531">
        <v>4</v>
      </c>
      <c r="I3088" s="531">
        <v>4</v>
      </c>
      <c r="J3088" s="531">
        <v>4</v>
      </c>
      <c r="K3088" s="493">
        <v>0</v>
      </c>
      <c r="L3088" s="532">
        <v>40606</v>
      </c>
      <c r="N3088" s="534">
        <v>9</v>
      </c>
      <c r="O3088" s="531">
        <v>4</v>
      </c>
      <c r="P3088" s="531">
        <v>4</v>
      </c>
      <c r="Q3088" s="493">
        <v>0</v>
      </c>
      <c r="R3088" s="531">
        <v>4</v>
      </c>
      <c r="S3088" s="493">
        <v>0</v>
      </c>
      <c r="T3088" s="493">
        <v>0</v>
      </c>
      <c r="U3088" s="532">
        <v>40606</v>
      </c>
      <c r="V3088" s="535">
        <v>9</v>
      </c>
      <c r="W3088" s="493">
        <v>4</v>
      </c>
      <c r="X3088" s="536" t="str">
        <f t="shared" si="347"/>
        <v>OK</v>
      </c>
      <c r="Y3088" s="536">
        <f t="shared" si="348"/>
        <v>0</v>
      </c>
      <c r="Z3088" s="493" t="s">
        <v>77</v>
      </c>
      <c r="AA3088" s="537">
        <v>40612</v>
      </c>
      <c r="AB3088" s="538"/>
      <c r="AC3088" s="538">
        <f t="shared" si="349"/>
        <v>7</v>
      </c>
      <c r="AD3088" s="493" t="str">
        <f t="shared" si="350"/>
        <v>OK</v>
      </c>
      <c r="AE3088" s="493"/>
      <c r="AF3088" s="493"/>
      <c r="AG3088" s="493"/>
      <c r="AH3088" s="539"/>
      <c r="AI3088" s="533"/>
      <c r="AK3088" s="533"/>
      <c r="AL3088" s="533"/>
    </row>
    <row r="3089" spans="1:38" x14ac:dyDescent="0.2">
      <c r="A3089" s="442" t="s">
        <v>115</v>
      </c>
      <c r="B3089" s="435">
        <v>1</v>
      </c>
      <c r="C3089" s="436">
        <v>2</v>
      </c>
      <c r="D3089" s="435" t="s">
        <v>67</v>
      </c>
      <c r="E3089" s="472">
        <v>40609</v>
      </c>
      <c r="G3089" s="474">
        <v>1</v>
      </c>
      <c r="H3089" s="436">
        <v>2</v>
      </c>
      <c r="I3089" s="436">
        <v>2</v>
      </c>
      <c r="J3089" s="436">
        <v>2</v>
      </c>
      <c r="K3089" s="435">
        <v>0</v>
      </c>
      <c r="L3089" s="472">
        <v>40611</v>
      </c>
      <c r="N3089" s="474">
        <v>1</v>
      </c>
      <c r="O3089" s="436">
        <v>2</v>
      </c>
      <c r="P3089" s="436">
        <v>2</v>
      </c>
      <c r="Q3089" s="436">
        <v>0</v>
      </c>
      <c r="R3089" s="436">
        <v>2</v>
      </c>
      <c r="S3089" s="447">
        <v>0</v>
      </c>
      <c r="T3089" s="447">
        <v>0</v>
      </c>
      <c r="U3089" s="472">
        <v>40611</v>
      </c>
      <c r="X3089" s="437" t="str">
        <f t="shared" si="347"/>
        <v>KO</v>
      </c>
      <c r="Y3089" s="536" t="str">
        <f t="shared" si="348"/>
        <v/>
      </c>
      <c r="AC3089" s="148">
        <f t="shared" si="349"/>
        <v>-40027</v>
      </c>
      <c r="AD3089" s="435" t="str">
        <f t="shared" si="350"/>
        <v>Pendente</v>
      </c>
    </row>
    <row r="3090" spans="1:38" x14ac:dyDescent="0.2">
      <c r="A3090" s="442" t="s">
        <v>115</v>
      </c>
      <c r="B3090" s="435">
        <v>2</v>
      </c>
      <c r="C3090" s="436">
        <v>1</v>
      </c>
      <c r="D3090" s="435" t="s">
        <v>68</v>
      </c>
      <c r="E3090" s="472">
        <v>40609</v>
      </c>
      <c r="G3090" s="474">
        <v>2</v>
      </c>
      <c r="H3090" s="436">
        <v>1</v>
      </c>
      <c r="I3090" s="436">
        <v>1</v>
      </c>
      <c r="J3090" s="436">
        <v>1</v>
      </c>
      <c r="K3090" s="435">
        <v>0</v>
      </c>
      <c r="L3090" s="472">
        <v>40611</v>
      </c>
      <c r="N3090" s="474">
        <v>2</v>
      </c>
      <c r="O3090" s="436">
        <v>1</v>
      </c>
      <c r="P3090" s="436">
        <v>1</v>
      </c>
      <c r="Q3090" s="436">
        <v>0</v>
      </c>
      <c r="R3090" s="436">
        <v>1</v>
      </c>
      <c r="S3090" s="447">
        <v>0</v>
      </c>
      <c r="T3090" s="447">
        <v>0</v>
      </c>
      <c r="U3090" s="472">
        <v>40611</v>
      </c>
      <c r="X3090" s="437" t="str">
        <f t="shared" si="347"/>
        <v>KO</v>
      </c>
      <c r="Y3090" s="536" t="str">
        <f t="shared" si="348"/>
        <v/>
      </c>
      <c r="AC3090" s="148">
        <f t="shared" si="349"/>
        <v>-40027</v>
      </c>
      <c r="AD3090" s="435" t="str">
        <f t="shared" si="350"/>
        <v>Pendente</v>
      </c>
    </row>
    <row r="3091" spans="1:38" x14ac:dyDescent="0.2">
      <c r="A3091" s="442" t="s">
        <v>115</v>
      </c>
      <c r="B3091" s="435">
        <v>3</v>
      </c>
      <c r="C3091" s="436">
        <v>3</v>
      </c>
      <c r="D3091" s="435" t="s">
        <v>69</v>
      </c>
      <c r="E3091" s="472">
        <v>40609</v>
      </c>
      <c r="G3091" s="474">
        <v>3</v>
      </c>
      <c r="H3091" s="436">
        <v>3</v>
      </c>
      <c r="I3091" s="436">
        <v>3</v>
      </c>
      <c r="J3091" s="436">
        <v>3</v>
      </c>
      <c r="K3091" s="435">
        <v>0</v>
      </c>
      <c r="L3091" s="472">
        <v>40611</v>
      </c>
      <c r="N3091" s="474">
        <v>3</v>
      </c>
      <c r="O3091" s="436">
        <v>3</v>
      </c>
      <c r="P3091" s="436">
        <v>3</v>
      </c>
      <c r="Q3091" s="436">
        <v>0</v>
      </c>
      <c r="R3091" s="436">
        <v>3</v>
      </c>
      <c r="S3091" s="447">
        <v>0</v>
      </c>
      <c r="T3091" s="447">
        <v>0</v>
      </c>
      <c r="U3091" s="472">
        <v>40611</v>
      </c>
      <c r="V3091" s="480">
        <v>3</v>
      </c>
      <c r="W3091" s="436">
        <v>3</v>
      </c>
      <c r="X3091" s="437" t="str">
        <f t="shared" si="347"/>
        <v>OK</v>
      </c>
      <c r="Y3091" s="536">
        <f t="shared" si="348"/>
        <v>0</v>
      </c>
      <c r="Z3091" s="435" t="s">
        <v>69</v>
      </c>
      <c r="AA3091" s="481">
        <v>40616</v>
      </c>
      <c r="AC3091" s="148">
        <f t="shared" si="349"/>
        <v>7</v>
      </c>
      <c r="AD3091" s="435" t="str">
        <f t="shared" si="350"/>
        <v>OK</v>
      </c>
    </row>
    <row r="3092" spans="1:38" x14ac:dyDescent="0.2">
      <c r="A3092" s="442" t="s">
        <v>115</v>
      </c>
      <c r="B3092" s="435">
        <v>4</v>
      </c>
      <c r="C3092" s="436">
        <v>6</v>
      </c>
      <c r="D3092" s="435" t="s">
        <v>72</v>
      </c>
      <c r="E3092" s="472">
        <v>40609</v>
      </c>
      <c r="G3092" s="474">
        <v>4</v>
      </c>
      <c r="H3092" s="436">
        <v>6</v>
      </c>
      <c r="I3092" s="436">
        <v>6</v>
      </c>
      <c r="J3092" s="436">
        <v>6</v>
      </c>
      <c r="K3092" s="465">
        <v>0</v>
      </c>
      <c r="L3092" s="472">
        <v>40611</v>
      </c>
      <c r="N3092" s="474">
        <v>4</v>
      </c>
      <c r="O3092" s="436">
        <v>6</v>
      </c>
      <c r="P3092" s="436">
        <v>6</v>
      </c>
      <c r="Q3092" s="436">
        <v>0</v>
      </c>
      <c r="R3092" s="436">
        <v>6</v>
      </c>
      <c r="S3092" s="447">
        <v>0</v>
      </c>
      <c r="T3092" s="447">
        <v>0</v>
      </c>
      <c r="U3092" s="472">
        <v>40611</v>
      </c>
      <c r="V3092" s="480">
        <v>4</v>
      </c>
      <c r="W3092" s="436">
        <v>6</v>
      </c>
      <c r="X3092" s="437" t="str">
        <f t="shared" si="347"/>
        <v>OK</v>
      </c>
      <c r="Y3092" s="536">
        <f t="shared" si="348"/>
        <v>0</v>
      </c>
      <c r="Z3092" s="435" t="s">
        <v>72</v>
      </c>
      <c r="AA3092" s="481">
        <v>40616</v>
      </c>
      <c r="AC3092" s="148">
        <f t="shared" si="349"/>
        <v>7</v>
      </c>
      <c r="AD3092" s="435" t="str">
        <f t="shared" si="350"/>
        <v>OK</v>
      </c>
    </row>
    <row r="3093" spans="1:38" x14ac:dyDescent="0.2">
      <c r="A3093" s="442" t="s">
        <v>115</v>
      </c>
      <c r="B3093" s="435">
        <v>5</v>
      </c>
      <c r="C3093" s="436">
        <v>116</v>
      </c>
      <c r="D3093" s="435" t="s">
        <v>73</v>
      </c>
      <c r="E3093" s="472">
        <v>40609</v>
      </c>
      <c r="G3093" s="474">
        <v>5</v>
      </c>
      <c r="H3093" s="436">
        <v>116</v>
      </c>
      <c r="I3093" s="436">
        <v>116</v>
      </c>
      <c r="J3093" s="436">
        <v>116</v>
      </c>
      <c r="K3093" s="435">
        <v>0</v>
      </c>
      <c r="L3093" s="472">
        <v>40611</v>
      </c>
      <c r="N3093" s="474">
        <v>5</v>
      </c>
      <c r="O3093" s="436">
        <v>116</v>
      </c>
      <c r="P3093" s="436">
        <v>116</v>
      </c>
      <c r="Q3093" s="436">
        <v>0</v>
      </c>
      <c r="R3093" s="436">
        <v>116</v>
      </c>
      <c r="S3093" s="447">
        <v>0</v>
      </c>
      <c r="T3093" s="447">
        <v>0</v>
      </c>
      <c r="U3093" s="472">
        <v>40611</v>
      </c>
      <c r="V3093" s="480">
        <v>5</v>
      </c>
      <c r="W3093" s="436">
        <v>116</v>
      </c>
      <c r="X3093" s="437" t="str">
        <f t="shared" si="347"/>
        <v>OK</v>
      </c>
      <c r="Y3093" s="536">
        <f t="shared" si="348"/>
        <v>0</v>
      </c>
      <c r="Z3093" s="435" t="s">
        <v>73</v>
      </c>
      <c r="AA3093" s="481">
        <v>40616</v>
      </c>
      <c r="AC3093" s="148">
        <f t="shared" si="349"/>
        <v>7</v>
      </c>
      <c r="AD3093" s="435" t="str">
        <f t="shared" si="350"/>
        <v>OK</v>
      </c>
    </row>
    <row r="3094" spans="1:38" x14ac:dyDescent="0.2">
      <c r="A3094" s="442" t="s">
        <v>115</v>
      </c>
      <c r="B3094" s="435">
        <v>6</v>
      </c>
      <c r="C3094" s="436">
        <v>15</v>
      </c>
      <c r="D3094" s="435" t="s">
        <v>79</v>
      </c>
      <c r="E3094" s="472">
        <v>40609</v>
      </c>
      <c r="G3094" s="474">
        <v>6</v>
      </c>
      <c r="H3094" s="436">
        <v>15</v>
      </c>
      <c r="I3094" s="436">
        <v>15</v>
      </c>
      <c r="J3094" s="436">
        <v>15</v>
      </c>
      <c r="K3094" s="435">
        <v>0</v>
      </c>
      <c r="L3094" s="472">
        <v>40611</v>
      </c>
      <c r="N3094" s="474">
        <v>6</v>
      </c>
      <c r="O3094" s="436">
        <v>15</v>
      </c>
      <c r="P3094" s="436">
        <v>15</v>
      </c>
      <c r="Q3094" s="436">
        <v>0</v>
      </c>
      <c r="R3094" s="436">
        <v>15</v>
      </c>
      <c r="S3094" s="447">
        <v>0</v>
      </c>
      <c r="T3094" s="447">
        <v>0</v>
      </c>
      <c r="U3094" s="472">
        <v>40611</v>
      </c>
      <c r="V3094" s="480">
        <v>6</v>
      </c>
      <c r="W3094" s="436">
        <v>15</v>
      </c>
      <c r="X3094" s="437" t="str">
        <f t="shared" si="347"/>
        <v>OK</v>
      </c>
      <c r="Y3094" s="536">
        <f t="shared" si="348"/>
        <v>0</v>
      </c>
      <c r="Z3094" s="435" t="s">
        <v>79</v>
      </c>
      <c r="AA3094" s="481">
        <v>40616</v>
      </c>
      <c r="AC3094" s="148">
        <f t="shared" si="349"/>
        <v>7</v>
      </c>
      <c r="AD3094" s="435" t="str">
        <f t="shared" si="350"/>
        <v>OK</v>
      </c>
    </row>
    <row r="3095" spans="1:38" x14ac:dyDescent="0.2">
      <c r="A3095" s="442" t="s">
        <v>115</v>
      </c>
      <c r="B3095" s="435">
        <v>7</v>
      </c>
      <c r="C3095" s="436">
        <v>33</v>
      </c>
      <c r="D3095" s="435" t="s">
        <v>74</v>
      </c>
      <c r="E3095" s="472">
        <v>40609</v>
      </c>
      <c r="G3095" s="474">
        <v>7</v>
      </c>
      <c r="H3095" s="436">
        <v>33</v>
      </c>
      <c r="I3095" s="436">
        <v>33</v>
      </c>
      <c r="J3095" s="436">
        <v>33</v>
      </c>
      <c r="K3095" s="435">
        <v>0</v>
      </c>
      <c r="L3095" s="472">
        <v>40611</v>
      </c>
      <c r="N3095" s="474">
        <v>7</v>
      </c>
      <c r="O3095" s="436">
        <v>33</v>
      </c>
      <c r="P3095" s="436">
        <v>33</v>
      </c>
      <c r="Q3095" s="436">
        <v>0</v>
      </c>
      <c r="R3095" s="436">
        <v>33</v>
      </c>
      <c r="S3095" s="447">
        <v>0</v>
      </c>
      <c r="T3095" s="447">
        <v>0</v>
      </c>
      <c r="U3095" s="472">
        <v>40611</v>
      </c>
      <c r="V3095" s="480">
        <v>7</v>
      </c>
      <c r="W3095" s="436">
        <v>33</v>
      </c>
      <c r="X3095" s="437" t="str">
        <f t="shared" ref="X3095:X3189" si="351">IF(C3095=W3095,"OK",IF(W3095=R3095,"ERRO",IF(W3095="","KO",IF(W3095=J3095,"ERRO"))))</f>
        <v>OK</v>
      </c>
      <c r="Y3095" s="536">
        <f t="shared" si="348"/>
        <v>0</v>
      </c>
      <c r="Z3095" s="435" t="s">
        <v>74</v>
      </c>
      <c r="AA3095" s="481">
        <v>40616</v>
      </c>
      <c r="AC3095" s="148">
        <f t="shared" si="349"/>
        <v>7</v>
      </c>
      <c r="AD3095" s="435" t="str">
        <f t="shared" si="350"/>
        <v>OK</v>
      </c>
      <c r="AJ3095" s="533"/>
    </row>
    <row r="3096" spans="1:38" x14ac:dyDescent="0.2">
      <c r="A3096" s="442" t="s">
        <v>115</v>
      </c>
      <c r="B3096" s="435">
        <v>8</v>
      </c>
      <c r="C3096" s="436">
        <v>1</v>
      </c>
      <c r="D3096" s="435" t="s">
        <v>75</v>
      </c>
      <c r="E3096" s="472">
        <v>40609</v>
      </c>
      <c r="G3096" s="474">
        <v>8</v>
      </c>
      <c r="H3096" s="436">
        <v>1</v>
      </c>
      <c r="I3096" s="436">
        <v>1</v>
      </c>
      <c r="J3096" s="436">
        <v>1</v>
      </c>
      <c r="K3096" s="435">
        <v>0</v>
      </c>
      <c r="L3096" s="472">
        <v>40611</v>
      </c>
      <c r="N3096" s="474">
        <v>8</v>
      </c>
      <c r="O3096" s="436">
        <v>1</v>
      </c>
      <c r="P3096" s="436">
        <v>1</v>
      </c>
      <c r="Q3096" s="436">
        <v>0</v>
      </c>
      <c r="R3096" s="436">
        <v>1</v>
      </c>
      <c r="S3096" s="447">
        <v>0</v>
      </c>
      <c r="T3096" s="447">
        <v>0</v>
      </c>
      <c r="U3096" s="472">
        <v>40611</v>
      </c>
      <c r="V3096" s="480">
        <v>8</v>
      </c>
      <c r="W3096" s="436">
        <v>1</v>
      </c>
      <c r="X3096" s="437" t="str">
        <f t="shared" si="351"/>
        <v>OK</v>
      </c>
      <c r="Y3096" s="536">
        <f t="shared" si="348"/>
        <v>0</v>
      </c>
      <c r="Z3096" s="435" t="s">
        <v>75</v>
      </c>
      <c r="AA3096" s="481">
        <v>40616</v>
      </c>
      <c r="AC3096" s="148">
        <f t="shared" si="349"/>
        <v>7</v>
      </c>
      <c r="AD3096" s="435" t="str">
        <f t="shared" si="350"/>
        <v>OK</v>
      </c>
    </row>
    <row r="3097" spans="1:38" x14ac:dyDescent="0.2">
      <c r="A3097" s="593" t="s">
        <v>115</v>
      </c>
      <c r="B3097" s="493">
        <v>9</v>
      </c>
      <c r="C3097" s="531">
        <v>3</v>
      </c>
      <c r="D3097" s="493" t="s">
        <v>76</v>
      </c>
      <c r="E3097" s="532">
        <v>40609</v>
      </c>
      <c r="G3097" s="534">
        <v>9</v>
      </c>
      <c r="H3097" s="531">
        <v>3</v>
      </c>
      <c r="I3097" s="531">
        <v>3</v>
      </c>
      <c r="J3097" s="531">
        <v>3</v>
      </c>
      <c r="K3097" s="493">
        <v>0</v>
      </c>
      <c r="L3097" s="532">
        <v>40611</v>
      </c>
      <c r="N3097" s="534">
        <v>9</v>
      </c>
      <c r="O3097" s="531">
        <v>3</v>
      </c>
      <c r="P3097" s="531">
        <v>3</v>
      </c>
      <c r="Q3097" s="531">
        <v>0</v>
      </c>
      <c r="R3097" s="531">
        <v>3</v>
      </c>
      <c r="S3097" s="493">
        <v>0</v>
      </c>
      <c r="T3097" s="493">
        <v>0</v>
      </c>
      <c r="U3097" s="532">
        <v>40611</v>
      </c>
      <c r="V3097" s="535">
        <v>9</v>
      </c>
      <c r="W3097" s="531">
        <v>3</v>
      </c>
      <c r="X3097" s="536" t="str">
        <f t="shared" si="351"/>
        <v>OK</v>
      </c>
      <c r="Y3097" s="536">
        <f t="shared" si="348"/>
        <v>0</v>
      </c>
      <c r="Z3097" s="493" t="s">
        <v>76</v>
      </c>
      <c r="AA3097" s="537">
        <v>40616</v>
      </c>
      <c r="AB3097" s="538"/>
      <c r="AC3097" s="538">
        <f t="shared" si="349"/>
        <v>7</v>
      </c>
      <c r="AD3097" s="493" t="str">
        <f t="shared" si="350"/>
        <v>OK</v>
      </c>
      <c r="AE3097" s="493"/>
      <c r="AF3097" s="493"/>
      <c r="AG3097" s="493"/>
      <c r="AH3097" s="539"/>
      <c r="AI3097" s="533"/>
      <c r="AK3097" s="533"/>
      <c r="AL3097" s="533"/>
    </row>
    <row r="3098" spans="1:38" x14ac:dyDescent="0.2">
      <c r="A3098" s="442" t="s">
        <v>115</v>
      </c>
      <c r="B3098" s="435">
        <v>1</v>
      </c>
      <c r="C3098" s="436">
        <v>95</v>
      </c>
      <c r="D3098" s="435" t="s">
        <v>177</v>
      </c>
      <c r="E3098" s="472">
        <v>40638</v>
      </c>
      <c r="G3098" s="474">
        <v>1</v>
      </c>
      <c r="H3098" s="436">
        <v>95</v>
      </c>
      <c r="I3098" s="436">
        <v>95</v>
      </c>
      <c r="J3098" s="436">
        <v>95</v>
      </c>
      <c r="K3098" s="435">
        <v>0</v>
      </c>
      <c r="L3098" s="472">
        <v>40639</v>
      </c>
      <c r="N3098" s="474">
        <v>1</v>
      </c>
      <c r="O3098" s="436">
        <v>95</v>
      </c>
      <c r="P3098" s="436">
        <v>95</v>
      </c>
      <c r="Q3098" s="435">
        <v>0</v>
      </c>
      <c r="R3098" s="436">
        <v>95</v>
      </c>
      <c r="S3098" s="435">
        <v>0</v>
      </c>
      <c r="T3098" s="435">
        <v>0</v>
      </c>
      <c r="U3098" s="472">
        <v>40639</v>
      </c>
      <c r="X3098" s="437" t="str">
        <f t="shared" si="351"/>
        <v>KO</v>
      </c>
      <c r="Y3098" s="536" t="str">
        <f t="shared" ref="Y3098:Y3161" si="352">IF(W3098="","",+C3098-W3098)</f>
        <v/>
      </c>
      <c r="AC3098" s="148">
        <f t="shared" si="349"/>
        <v>-40055</v>
      </c>
      <c r="AD3098" s="435" t="str">
        <f t="shared" si="350"/>
        <v>Pendente</v>
      </c>
    </row>
    <row r="3099" spans="1:38" x14ac:dyDescent="0.2">
      <c r="A3099" s="442" t="s">
        <v>115</v>
      </c>
      <c r="B3099" s="435">
        <v>2</v>
      </c>
      <c r="C3099" s="436">
        <v>118</v>
      </c>
      <c r="D3099" s="435" t="s">
        <v>67</v>
      </c>
      <c r="E3099" s="472">
        <v>40638</v>
      </c>
      <c r="G3099" s="474">
        <v>2</v>
      </c>
      <c r="H3099" s="436">
        <v>118</v>
      </c>
      <c r="I3099" s="436">
        <v>118</v>
      </c>
      <c r="J3099" s="436">
        <v>118</v>
      </c>
      <c r="K3099" s="435">
        <v>0</v>
      </c>
      <c r="L3099" s="472">
        <v>40639</v>
      </c>
      <c r="N3099" s="474">
        <v>2</v>
      </c>
      <c r="O3099" s="436">
        <v>118</v>
      </c>
      <c r="P3099" s="436">
        <v>118</v>
      </c>
      <c r="Q3099" s="435">
        <v>0</v>
      </c>
      <c r="R3099" s="436">
        <v>118</v>
      </c>
      <c r="S3099" s="435">
        <v>0</v>
      </c>
      <c r="T3099" s="435">
        <v>0</v>
      </c>
      <c r="U3099" s="472">
        <v>40639</v>
      </c>
      <c r="X3099" s="437" t="str">
        <f t="shared" si="351"/>
        <v>KO</v>
      </c>
      <c r="Y3099" s="536" t="str">
        <f t="shared" si="352"/>
        <v/>
      </c>
      <c r="AC3099" s="148">
        <f t="shared" si="349"/>
        <v>-40055</v>
      </c>
      <c r="AD3099" s="435" t="str">
        <f t="shared" si="350"/>
        <v>Pendente</v>
      </c>
    </row>
    <row r="3100" spans="1:38" x14ac:dyDescent="0.2">
      <c r="A3100" s="442" t="s">
        <v>115</v>
      </c>
      <c r="B3100" s="435">
        <v>3</v>
      </c>
      <c r="C3100" s="436">
        <v>15</v>
      </c>
      <c r="D3100" s="435" t="s">
        <v>68</v>
      </c>
      <c r="E3100" s="472">
        <v>40638</v>
      </c>
      <c r="G3100" s="474">
        <v>3</v>
      </c>
      <c r="H3100" s="436">
        <v>15</v>
      </c>
      <c r="I3100" s="436">
        <v>15</v>
      </c>
      <c r="J3100" s="436">
        <v>15</v>
      </c>
      <c r="K3100" s="435">
        <v>0</v>
      </c>
      <c r="L3100" s="472">
        <v>40639</v>
      </c>
      <c r="N3100" s="474">
        <v>3</v>
      </c>
      <c r="O3100" s="436">
        <v>15</v>
      </c>
      <c r="P3100" s="436">
        <v>15</v>
      </c>
      <c r="Q3100" s="435">
        <v>0</v>
      </c>
      <c r="R3100" s="436">
        <v>15</v>
      </c>
      <c r="S3100" s="435">
        <v>0</v>
      </c>
      <c r="T3100" s="435">
        <v>0</v>
      </c>
      <c r="U3100" s="472">
        <v>40639</v>
      </c>
      <c r="V3100" s="480">
        <v>3</v>
      </c>
      <c r="W3100" s="435">
        <v>15</v>
      </c>
      <c r="X3100" s="437" t="str">
        <f t="shared" si="351"/>
        <v>OK</v>
      </c>
      <c r="Y3100" s="536">
        <f t="shared" si="352"/>
        <v>0</v>
      </c>
      <c r="Z3100" s="435" t="s">
        <v>68</v>
      </c>
      <c r="AA3100" s="481">
        <v>40667</v>
      </c>
      <c r="AC3100" s="148">
        <f t="shared" si="349"/>
        <v>29</v>
      </c>
      <c r="AD3100" s="435" t="str">
        <f t="shared" si="350"/>
        <v>OK</v>
      </c>
    </row>
    <row r="3101" spans="1:38" x14ac:dyDescent="0.2">
      <c r="A3101" s="442" t="s">
        <v>115</v>
      </c>
      <c r="B3101" s="435">
        <v>4</v>
      </c>
      <c r="C3101" s="436">
        <v>54</v>
      </c>
      <c r="D3101" s="435" t="s">
        <v>69</v>
      </c>
      <c r="E3101" s="472">
        <v>40638</v>
      </c>
      <c r="G3101" s="474">
        <v>4</v>
      </c>
      <c r="H3101" s="436">
        <v>54</v>
      </c>
      <c r="I3101" s="436">
        <v>54</v>
      </c>
      <c r="J3101" s="436">
        <v>54</v>
      </c>
      <c r="K3101" s="435">
        <v>0</v>
      </c>
      <c r="L3101" s="472">
        <v>40639</v>
      </c>
      <c r="N3101" s="474">
        <v>4</v>
      </c>
      <c r="O3101" s="436">
        <v>54</v>
      </c>
      <c r="P3101" s="436">
        <v>54</v>
      </c>
      <c r="Q3101" s="435">
        <v>0</v>
      </c>
      <c r="R3101" s="436">
        <v>54</v>
      </c>
      <c r="S3101" s="435">
        <v>0</v>
      </c>
      <c r="T3101" s="435">
        <v>0</v>
      </c>
      <c r="U3101" s="472">
        <v>40639</v>
      </c>
      <c r="X3101" s="437" t="str">
        <f t="shared" si="351"/>
        <v>KO</v>
      </c>
      <c r="Y3101" s="536" t="str">
        <f t="shared" si="352"/>
        <v/>
      </c>
      <c r="AC3101" s="148">
        <f t="shared" si="349"/>
        <v>-40055</v>
      </c>
      <c r="AD3101" s="435" t="str">
        <f t="shared" si="350"/>
        <v>Pendente</v>
      </c>
    </row>
    <row r="3102" spans="1:38" x14ac:dyDescent="0.2">
      <c r="A3102" s="442" t="s">
        <v>115</v>
      </c>
      <c r="B3102" s="435">
        <v>5</v>
      </c>
      <c r="C3102" s="436">
        <v>127</v>
      </c>
      <c r="D3102" s="435" t="s">
        <v>72</v>
      </c>
      <c r="E3102" s="472">
        <v>40638</v>
      </c>
      <c r="G3102" s="474">
        <v>5</v>
      </c>
      <c r="H3102" s="436">
        <v>127</v>
      </c>
      <c r="I3102" s="436">
        <v>127</v>
      </c>
      <c r="J3102" s="436">
        <v>127</v>
      </c>
      <c r="K3102" s="435">
        <v>0</v>
      </c>
      <c r="L3102" s="472">
        <v>40639</v>
      </c>
      <c r="N3102" s="474">
        <v>5</v>
      </c>
      <c r="O3102" s="436">
        <v>127</v>
      </c>
      <c r="P3102" s="436">
        <v>127</v>
      </c>
      <c r="Q3102" s="435">
        <v>0</v>
      </c>
      <c r="R3102" s="436">
        <v>127</v>
      </c>
      <c r="S3102" s="435">
        <v>0</v>
      </c>
      <c r="T3102" s="435">
        <v>0</v>
      </c>
      <c r="U3102" s="472">
        <v>40639</v>
      </c>
      <c r="X3102" s="437" t="str">
        <f t="shared" si="351"/>
        <v>KO</v>
      </c>
      <c r="Y3102" s="536" t="str">
        <f t="shared" si="352"/>
        <v/>
      </c>
      <c r="AC3102" s="148">
        <f t="shared" si="349"/>
        <v>-40055</v>
      </c>
      <c r="AD3102" s="435" t="str">
        <f t="shared" si="350"/>
        <v>Pendente</v>
      </c>
    </row>
    <row r="3103" spans="1:38" x14ac:dyDescent="0.2">
      <c r="A3103" s="442" t="s">
        <v>115</v>
      </c>
      <c r="B3103" s="435">
        <v>6</v>
      </c>
      <c r="C3103" s="436">
        <v>869</v>
      </c>
      <c r="D3103" s="435" t="s">
        <v>73</v>
      </c>
      <c r="E3103" s="472">
        <v>40638</v>
      </c>
      <c r="G3103" s="474">
        <v>6</v>
      </c>
      <c r="H3103" s="436">
        <v>869</v>
      </c>
      <c r="I3103" s="436">
        <v>869</v>
      </c>
      <c r="J3103" s="436">
        <v>869</v>
      </c>
      <c r="K3103" s="435">
        <v>0</v>
      </c>
      <c r="L3103" s="472">
        <v>40639</v>
      </c>
      <c r="N3103" s="474">
        <v>6</v>
      </c>
      <c r="O3103" s="436">
        <v>869</v>
      </c>
      <c r="P3103" s="436">
        <v>869</v>
      </c>
      <c r="Q3103" s="435">
        <v>0</v>
      </c>
      <c r="R3103" s="436">
        <v>869</v>
      </c>
      <c r="S3103" s="435">
        <v>0</v>
      </c>
      <c r="T3103" s="435">
        <v>0</v>
      </c>
      <c r="U3103" s="472">
        <v>40639</v>
      </c>
      <c r="X3103" s="437" t="str">
        <f t="shared" si="351"/>
        <v>KO</v>
      </c>
      <c r="Y3103" s="536" t="str">
        <f t="shared" si="352"/>
        <v/>
      </c>
      <c r="AC3103" s="148">
        <f t="shared" si="349"/>
        <v>-40055</v>
      </c>
      <c r="AD3103" s="435" t="str">
        <f t="shared" si="350"/>
        <v>Pendente</v>
      </c>
    </row>
    <row r="3104" spans="1:38" x14ac:dyDescent="0.2">
      <c r="A3104" s="442" t="s">
        <v>115</v>
      </c>
      <c r="B3104" s="435">
        <v>7</v>
      </c>
      <c r="C3104" s="436">
        <v>124</v>
      </c>
      <c r="D3104" s="435" t="s">
        <v>79</v>
      </c>
      <c r="E3104" s="472">
        <v>40638</v>
      </c>
      <c r="G3104" s="474">
        <v>7</v>
      </c>
      <c r="H3104" s="436">
        <v>124</v>
      </c>
      <c r="I3104" s="436">
        <v>124</v>
      </c>
      <c r="J3104" s="436">
        <v>124</v>
      </c>
      <c r="K3104" s="435">
        <v>0</v>
      </c>
      <c r="L3104" s="472">
        <v>40639</v>
      </c>
      <c r="N3104" s="474">
        <v>7</v>
      </c>
      <c r="O3104" s="436">
        <v>124</v>
      </c>
      <c r="P3104" s="436">
        <v>124</v>
      </c>
      <c r="Q3104" s="435">
        <v>0</v>
      </c>
      <c r="R3104" s="436">
        <v>124</v>
      </c>
      <c r="S3104" s="435">
        <v>0</v>
      </c>
      <c r="T3104" s="435">
        <v>0</v>
      </c>
      <c r="U3104" s="472">
        <v>40639</v>
      </c>
      <c r="X3104" s="437" t="str">
        <f t="shared" si="351"/>
        <v>KO</v>
      </c>
      <c r="Y3104" s="536" t="str">
        <f t="shared" si="352"/>
        <v/>
      </c>
      <c r="AC3104" s="148">
        <f t="shared" si="349"/>
        <v>-40055</v>
      </c>
      <c r="AD3104" s="435" t="str">
        <f t="shared" si="350"/>
        <v>Pendente</v>
      </c>
      <c r="AJ3104" s="533"/>
    </row>
    <row r="3105" spans="1:30" x14ac:dyDescent="0.2">
      <c r="A3105" s="442" t="s">
        <v>115</v>
      </c>
      <c r="B3105" s="435">
        <v>8</v>
      </c>
      <c r="C3105" s="436">
        <v>410</v>
      </c>
      <c r="D3105" s="435" t="s">
        <v>74</v>
      </c>
      <c r="E3105" s="472">
        <v>40638</v>
      </c>
      <c r="G3105" s="474">
        <v>8</v>
      </c>
      <c r="H3105" s="436">
        <v>410</v>
      </c>
      <c r="I3105" s="436">
        <v>410</v>
      </c>
      <c r="J3105" s="436">
        <v>410</v>
      </c>
      <c r="K3105" s="435">
        <v>0</v>
      </c>
      <c r="L3105" s="472">
        <v>40639</v>
      </c>
      <c r="N3105" s="474">
        <v>8</v>
      </c>
      <c r="O3105" s="436">
        <v>410</v>
      </c>
      <c r="P3105" s="436">
        <v>410</v>
      </c>
      <c r="Q3105" s="435">
        <v>0</v>
      </c>
      <c r="R3105" s="436">
        <v>410</v>
      </c>
      <c r="S3105" s="435">
        <v>0</v>
      </c>
      <c r="T3105" s="435">
        <v>0</v>
      </c>
      <c r="U3105" s="472">
        <v>40639</v>
      </c>
      <c r="X3105" s="437" t="str">
        <f t="shared" si="351"/>
        <v>KO</v>
      </c>
      <c r="Y3105" s="536" t="str">
        <f t="shared" si="352"/>
        <v/>
      </c>
      <c r="AC3105" s="148">
        <f t="shared" ref="AC3105:AC3168" si="353">DAYS360(E3105,AA3105)</f>
        <v>-40055</v>
      </c>
      <c r="AD3105" s="435" t="str">
        <f t="shared" si="350"/>
        <v>Pendente</v>
      </c>
    </row>
    <row r="3106" spans="1:30" x14ac:dyDescent="0.2">
      <c r="A3106" s="606" t="s">
        <v>115</v>
      </c>
      <c r="B3106" s="438">
        <v>9</v>
      </c>
      <c r="C3106" s="447">
        <v>35</v>
      </c>
      <c r="D3106" s="435" t="s">
        <v>75</v>
      </c>
      <c r="E3106" s="472">
        <v>40638</v>
      </c>
      <c r="G3106" s="474">
        <v>9</v>
      </c>
      <c r="H3106" s="447">
        <v>35</v>
      </c>
      <c r="I3106" s="447">
        <v>35</v>
      </c>
      <c r="J3106" s="447">
        <v>35</v>
      </c>
      <c r="K3106" s="435">
        <v>0</v>
      </c>
      <c r="L3106" s="472">
        <v>40639</v>
      </c>
      <c r="N3106" s="474">
        <v>9</v>
      </c>
      <c r="O3106" s="447">
        <v>35</v>
      </c>
      <c r="P3106" s="447">
        <v>35</v>
      </c>
      <c r="Q3106" s="435">
        <v>0</v>
      </c>
      <c r="R3106" s="447">
        <v>35</v>
      </c>
      <c r="S3106" s="435">
        <v>0</v>
      </c>
      <c r="T3106" s="435">
        <v>0</v>
      </c>
      <c r="U3106" s="472">
        <v>40639</v>
      </c>
      <c r="X3106" s="437" t="str">
        <f t="shared" si="351"/>
        <v>KO</v>
      </c>
      <c r="Y3106" s="536" t="str">
        <f t="shared" si="352"/>
        <v/>
      </c>
      <c r="AC3106" s="148">
        <f t="shared" si="353"/>
        <v>-40055</v>
      </c>
      <c r="AD3106" s="435" t="str">
        <f t="shared" si="350"/>
        <v>Pendente</v>
      </c>
    </row>
    <row r="3107" spans="1:30" x14ac:dyDescent="0.2">
      <c r="A3107" s="606" t="s">
        <v>115</v>
      </c>
      <c r="B3107" s="438">
        <v>10</v>
      </c>
      <c r="C3107" s="447">
        <v>32</v>
      </c>
      <c r="D3107" s="435" t="s">
        <v>76</v>
      </c>
      <c r="E3107" s="472">
        <v>40638</v>
      </c>
      <c r="G3107" s="474">
        <v>10</v>
      </c>
      <c r="H3107" s="447">
        <v>32</v>
      </c>
      <c r="I3107" s="447">
        <v>32</v>
      </c>
      <c r="J3107" s="447">
        <v>32</v>
      </c>
      <c r="K3107" s="435">
        <v>0</v>
      </c>
      <c r="L3107" s="472">
        <v>40639</v>
      </c>
      <c r="N3107" s="474">
        <v>10</v>
      </c>
      <c r="O3107" s="447">
        <v>32</v>
      </c>
      <c r="P3107" s="447">
        <v>32</v>
      </c>
      <c r="Q3107" s="435">
        <v>0</v>
      </c>
      <c r="R3107" s="447">
        <v>32</v>
      </c>
      <c r="S3107" s="435">
        <v>0</v>
      </c>
      <c r="T3107" s="435">
        <v>0</v>
      </c>
      <c r="U3107" s="472">
        <v>40639</v>
      </c>
      <c r="X3107" s="437" t="str">
        <f t="shared" si="351"/>
        <v>KO</v>
      </c>
      <c r="Y3107" s="536" t="str">
        <f t="shared" si="352"/>
        <v/>
      </c>
      <c r="AC3107" s="148">
        <f t="shared" si="353"/>
        <v>-40055</v>
      </c>
      <c r="AD3107" s="435" t="str">
        <f t="shared" si="350"/>
        <v>Pendente</v>
      </c>
    </row>
    <row r="3108" spans="1:30" x14ac:dyDescent="0.2">
      <c r="A3108" s="606" t="s">
        <v>115</v>
      </c>
      <c r="B3108" s="435">
        <v>11</v>
      </c>
      <c r="C3108" s="436">
        <v>5</v>
      </c>
      <c r="D3108" s="435" t="s">
        <v>77</v>
      </c>
      <c r="E3108" s="472">
        <v>40638</v>
      </c>
      <c r="G3108" s="474">
        <v>11</v>
      </c>
      <c r="H3108" s="436">
        <v>5</v>
      </c>
      <c r="I3108" s="436">
        <v>5</v>
      </c>
      <c r="J3108" s="436">
        <v>5</v>
      </c>
      <c r="K3108" s="435">
        <v>0</v>
      </c>
      <c r="L3108" s="472">
        <v>40639</v>
      </c>
      <c r="N3108" s="474">
        <v>11</v>
      </c>
      <c r="O3108" s="436">
        <v>5</v>
      </c>
      <c r="P3108" s="436">
        <v>5</v>
      </c>
      <c r="Q3108" s="435">
        <v>0</v>
      </c>
      <c r="R3108" s="436">
        <v>5</v>
      </c>
      <c r="S3108" s="435">
        <v>0</v>
      </c>
      <c r="T3108" s="435">
        <v>0</v>
      </c>
      <c r="U3108" s="472">
        <v>40639</v>
      </c>
      <c r="X3108" s="437" t="str">
        <f t="shared" si="351"/>
        <v>KO</v>
      </c>
      <c r="Y3108" s="536" t="str">
        <f t="shared" si="352"/>
        <v/>
      </c>
      <c r="AC3108" s="148">
        <f t="shared" si="353"/>
        <v>-40055</v>
      </c>
      <c r="AD3108" s="435" t="str">
        <f t="shared" si="350"/>
        <v>Pendente</v>
      </c>
    </row>
    <row r="3109" spans="1:30" x14ac:dyDescent="0.2">
      <c r="A3109" s="606" t="s">
        <v>115</v>
      </c>
      <c r="B3109" s="435">
        <v>12</v>
      </c>
      <c r="C3109" s="436">
        <v>1</v>
      </c>
      <c r="D3109" s="435" t="s">
        <v>78</v>
      </c>
      <c r="E3109" s="472">
        <v>40638</v>
      </c>
      <c r="G3109" s="474">
        <v>12</v>
      </c>
      <c r="H3109" s="436">
        <v>1</v>
      </c>
      <c r="I3109" s="436">
        <v>1</v>
      </c>
      <c r="J3109" s="436">
        <v>1</v>
      </c>
      <c r="K3109" s="435">
        <v>0</v>
      </c>
      <c r="L3109" s="472">
        <v>40639</v>
      </c>
      <c r="N3109" s="474">
        <v>12</v>
      </c>
      <c r="O3109" s="436">
        <v>1</v>
      </c>
      <c r="P3109" s="436">
        <v>1</v>
      </c>
      <c r="Q3109" s="435">
        <v>0</v>
      </c>
      <c r="R3109" s="436">
        <v>1</v>
      </c>
      <c r="S3109" s="435">
        <v>0</v>
      </c>
      <c r="T3109" s="435">
        <v>0</v>
      </c>
      <c r="U3109" s="472">
        <v>40639</v>
      </c>
      <c r="X3109" s="437" t="str">
        <f t="shared" si="351"/>
        <v>KO</v>
      </c>
      <c r="Y3109" s="536" t="str">
        <f t="shared" si="352"/>
        <v/>
      </c>
      <c r="AC3109" s="148">
        <f t="shared" si="353"/>
        <v>-40055</v>
      </c>
      <c r="AD3109" s="435" t="str">
        <f t="shared" si="350"/>
        <v>Pendente</v>
      </c>
    </row>
    <row r="3110" spans="1:30" x14ac:dyDescent="0.2">
      <c r="A3110" s="606" t="s">
        <v>115</v>
      </c>
      <c r="B3110" s="435">
        <v>13</v>
      </c>
      <c r="C3110" s="436">
        <v>585</v>
      </c>
      <c r="D3110" s="435" t="s">
        <v>176</v>
      </c>
      <c r="E3110" s="472">
        <v>40638</v>
      </c>
      <c r="G3110" s="474">
        <v>13</v>
      </c>
      <c r="H3110" s="436">
        <v>585</v>
      </c>
      <c r="I3110" s="436">
        <v>585</v>
      </c>
      <c r="J3110" s="436">
        <v>585</v>
      </c>
      <c r="K3110" s="435">
        <v>0</v>
      </c>
      <c r="L3110" s="472">
        <v>40639</v>
      </c>
      <c r="N3110" s="474">
        <v>13</v>
      </c>
      <c r="O3110" s="436">
        <v>585</v>
      </c>
      <c r="P3110" s="436">
        <v>585</v>
      </c>
      <c r="Q3110" s="435">
        <v>0</v>
      </c>
      <c r="R3110" s="436">
        <v>585</v>
      </c>
      <c r="S3110" s="435">
        <v>0</v>
      </c>
      <c r="T3110" s="435">
        <v>0</v>
      </c>
      <c r="U3110" s="472">
        <v>40639</v>
      </c>
      <c r="X3110" s="437" t="str">
        <f t="shared" si="351"/>
        <v>KO</v>
      </c>
      <c r="Y3110" s="536" t="str">
        <f t="shared" si="352"/>
        <v/>
      </c>
      <c r="AC3110" s="148">
        <f t="shared" si="353"/>
        <v>-40055</v>
      </c>
      <c r="AD3110" s="435" t="str">
        <f t="shared" si="350"/>
        <v>Pendente</v>
      </c>
    </row>
    <row r="3111" spans="1:30" x14ac:dyDescent="0.2">
      <c r="A3111" s="606" t="s">
        <v>115</v>
      </c>
      <c r="B3111" s="435">
        <v>14</v>
      </c>
      <c r="C3111" s="436">
        <v>1995</v>
      </c>
      <c r="D3111" s="435" t="s">
        <v>178</v>
      </c>
      <c r="E3111" s="472">
        <v>40638</v>
      </c>
      <c r="G3111" s="474">
        <v>14</v>
      </c>
      <c r="H3111" s="436">
        <v>1995</v>
      </c>
      <c r="I3111" s="436">
        <v>1995</v>
      </c>
      <c r="J3111" s="436">
        <v>1995</v>
      </c>
      <c r="K3111" s="435">
        <v>0</v>
      </c>
      <c r="L3111" s="472">
        <v>40639</v>
      </c>
      <c r="N3111" s="474">
        <v>14</v>
      </c>
      <c r="O3111" s="436">
        <v>1995</v>
      </c>
      <c r="P3111" s="436">
        <v>1995</v>
      </c>
      <c r="Q3111" s="435">
        <v>0</v>
      </c>
      <c r="R3111" s="436">
        <v>1995</v>
      </c>
      <c r="S3111" s="435">
        <v>0</v>
      </c>
      <c r="T3111" s="435">
        <v>0</v>
      </c>
      <c r="U3111" s="472">
        <v>40639</v>
      </c>
      <c r="X3111" s="437" t="str">
        <f t="shared" si="351"/>
        <v>KO</v>
      </c>
      <c r="Y3111" s="536" t="str">
        <f t="shared" si="352"/>
        <v/>
      </c>
      <c r="AC3111" s="148">
        <f t="shared" si="353"/>
        <v>-40055</v>
      </c>
      <c r="AD3111" s="435" t="str">
        <f t="shared" si="350"/>
        <v>Pendente</v>
      </c>
    </row>
    <row r="3112" spans="1:30" x14ac:dyDescent="0.2">
      <c r="A3112" s="606" t="s">
        <v>115</v>
      </c>
      <c r="B3112" s="435">
        <v>15</v>
      </c>
      <c r="C3112" s="436">
        <v>1995</v>
      </c>
      <c r="D3112" s="435" t="s">
        <v>178</v>
      </c>
      <c r="E3112" s="472">
        <v>40638</v>
      </c>
      <c r="G3112" s="474">
        <v>15</v>
      </c>
      <c r="H3112" s="436">
        <v>1995</v>
      </c>
      <c r="I3112" s="436">
        <v>1995</v>
      </c>
      <c r="J3112" s="436">
        <v>1995</v>
      </c>
      <c r="K3112" s="435">
        <v>0</v>
      </c>
      <c r="L3112" s="472">
        <v>40639</v>
      </c>
      <c r="N3112" s="474">
        <v>15</v>
      </c>
      <c r="O3112" s="436">
        <v>1995</v>
      </c>
      <c r="P3112" s="436">
        <v>1995</v>
      </c>
      <c r="Q3112" s="435">
        <v>0</v>
      </c>
      <c r="R3112" s="436">
        <v>1995</v>
      </c>
      <c r="S3112" s="435">
        <v>0</v>
      </c>
      <c r="T3112" s="435">
        <v>0</v>
      </c>
      <c r="U3112" s="472">
        <v>40639</v>
      </c>
      <c r="X3112" s="437" t="str">
        <f t="shared" si="351"/>
        <v>KO</v>
      </c>
      <c r="Y3112" s="536" t="str">
        <f t="shared" si="352"/>
        <v/>
      </c>
      <c r="AC3112" s="148">
        <f t="shared" si="353"/>
        <v>-40055</v>
      </c>
      <c r="AD3112" s="435" t="str">
        <f t="shared" si="350"/>
        <v>Pendente</v>
      </c>
    </row>
    <row r="3113" spans="1:30" x14ac:dyDescent="0.2">
      <c r="A3113" s="606" t="s">
        <v>115</v>
      </c>
      <c r="B3113" s="435">
        <v>16</v>
      </c>
      <c r="C3113" s="436">
        <v>1995</v>
      </c>
      <c r="D3113" s="435" t="s">
        <v>178</v>
      </c>
      <c r="E3113" s="472">
        <v>40638</v>
      </c>
      <c r="G3113" s="474">
        <v>16</v>
      </c>
      <c r="H3113" s="436">
        <v>1995</v>
      </c>
      <c r="I3113" s="436">
        <v>1995</v>
      </c>
      <c r="J3113" s="436">
        <v>1995</v>
      </c>
      <c r="K3113" s="435">
        <v>0</v>
      </c>
      <c r="L3113" s="472">
        <v>40639</v>
      </c>
      <c r="N3113" s="474">
        <v>16</v>
      </c>
      <c r="O3113" s="436">
        <v>1995</v>
      </c>
      <c r="P3113" s="436">
        <v>1995</v>
      </c>
      <c r="Q3113" s="435">
        <v>0</v>
      </c>
      <c r="R3113" s="436">
        <v>1995</v>
      </c>
      <c r="S3113" s="435">
        <v>0</v>
      </c>
      <c r="T3113" s="435">
        <v>0</v>
      </c>
      <c r="U3113" s="472">
        <v>40639</v>
      </c>
      <c r="X3113" s="437" t="str">
        <f t="shared" si="351"/>
        <v>KO</v>
      </c>
      <c r="Y3113" s="536" t="str">
        <f t="shared" si="352"/>
        <v/>
      </c>
      <c r="AC3113" s="148">
        <f t="shared" si="353"/>
        <v>-40055</v>
      </c>
      <c r="AD3113" s="435" t="str">
        <f t="shared" si="350"/>
        <v>Pendente</v>
      </c>
    </row>
    <row r="3114" spans="1:30" x14ac:dyDescent="0.2">
      <c r="A3114" s="593" t="s">
        <v>115</v>
      </c>
      <c r="B3114" s="493">
        <v>17</v>
      </c>
      <c r="C3114" s="531">
        <v>1170</v>
      </c>
      <c r="D3114" s="493" t="s">
        <v>178</v>
      </c>
      <c r="E3114" s="532">
        <v>40638</v>
      </c>
      <c r="F3114" s="533"/>
      <c r="G3114" s="534">
        <v>17</v>
      </c>
      <c r="H3114" s="531">
        <v>1170</v>
      </c>
      <c r="I3114" s="531">
        <v>1170</v>
      </c>
      <c r="J3114" s="531">
        <v>1170</v>
      </c>
      <c r="K3114" s="493">
        <v>0</v>
      </c>
      <c r="L3114" s="532">
        <v>40639</v>
      </c>
      <c r="M3114" s="533"/>
      <c r="N3114" s="534">
        <v>17</v>
      </c>
      <c r="O3114" s="531">
        <v>1170</v>
      </c>
      <c r="P3114" s="531">
        <v>1170</v>
      </c>
      <c r="Q3114" s="493">
        <v>0</v>
      </c>
      <c r="R3114" s="531">
        <v>1170</v>
      </c>
      <c r="S3114" s="493">
        <v>0</v>
      </c>
      <c r="T3114" s="493">
        <v>0</v>
      </c>
      <c r="U3114" s="532">
        <v>40639</v>
      </c>
      <c r="V3114" s="535"/>
      <c r="W3114" s="493"/>
      <c r="X3114" s="536" t="str">
        <f t="shared" si="351"/>
        <v>KO</v>
      </c>
      <c r="Y3114" s="536" t="str">
        <f t="shared" si="352"/>
        <v/>
      </c>
      <c r="AC3114" s="148">
        <f t="shared" si="353"/>
        <v>-40055</v>
      </c>
      <c r="AD3114" s="435" t="str">
        <f t="shared" si="350"/>
        <v>Pendente</v>
      </c>
    </row>
    <row r="3115" spans="1:30" x14ac:dyDescent="0.2">
      <c r="A3115" s="442" t="s">
        <v>115</v>
      </c>
      <c r="B3115" s="435">
        <v>1</v>
      </c>
      <c r="C3115" s="436">
        <v>50</v>
      </c>
      <c r="D3115" s="435" t="s">
        <v>176</v>
      </c>
      <c r="E3115" s="472">
        <v>40639</v>
      </c>
      <c r="G3115" s="474">
        <v>1</v>
      </c>
      <c r="H3115" s="435">
        <v>50</v>
      </c>
      <c r="I3115" s="435">
        <v>50</v>
      </c>
      <c r="J3115" s="435">
        <v>1</v>
      </c>
      <c r="K3115" s="435">
        <v>1</v>
      </c>
      <c r="L3115" s="472">
        <v>40640</v>
      </c>
      <c r="X3115" s="437" t="str">
        <f t="shared" si="351"/>
        <v>ERRO</v>
      </c>
      <c r="Y3115" s="536" t="str">
        <f t="shared" si="352"/>
        <v/>
      </c>
      <c r="AC3115" s="148">
        <f t="shared" si="353"/>
        <v>-40056</v>
      </c>
      <c r="AD3115" s="435" t="str">
        <f t="shared" si="350"/>
        <v>Pendente</v>
      </c>
    </row>
    <row r="3116" spans="1:30" x14ac:dyDescent="0.2">
      <c r="A3116" s="442" t="s">
        <v>115</v>
      </c>
      <c r="B3116" s="435">
        <v>2</v>
      </c>
      <c r="C3116" s="436">
        <v>400</v>
      </c>
      <c r="D3116" s="435" t="s">
        <v>178</v>
      </c>
      <c r="E3116" s="472">
        <v>40639</v>
      </c>
      <c r="G3116" s="474">
        <v>2</v>
      </c>
      <c r="H3116" s="435">
        <v>400</v>
      </c>
      <c r="I3116" s="435">
        <v>400</v>
      </c>
      <c r="J3116" s="435">
        <v>1</v>
      </c>
      <c r="K3116" s="435">
        <v>1</v>
      </c>
      <c r="X3116" s="437" t="str">
        <f t="shared" si="351"/>
        <v>ERRO</v>
      </c>
      <c r="Y3116" s="536" t="str">
        <f t="shared" si="352"/>
        <v/>
      </c>
      <c r="AC3116" s="148">
        <f t="shared" si="353"/>
        <v>-40056</v>
      </c>
      <c r="AD3116" s="435" t="str">
        <f t="shared" si="350"/>
        <v>Pendente</v>
      </c>
    </row>
    <row r="3117" spans="1:30" x14ac:dyDescent="0.2">
      <c r="A3117" s="442" t="s">
        <v>115</v>
      </c>
      <c r="B3117" s="435">
        <v>3</v>
      </c>
      <c r="C3117" s="436">
        <v>637</v>
      </c>
      <c r="D3117" s="435" t="s">
        <v>68</v>
      </c>
      <c r="E3117" s="472">
        <v>40639</v>
      </c>
      <c r="X3117" s="437" t="str">
        <f t="shared" si="351"/>
        <v>ERRO</v>
      </c>
      <c r="Y3117" s="536" t="str">
        <f t="shared" si="352"/>
        <v/>
      </c>
      <c r="AC3117" s="148">
        <f t="shared" si="353"/>
        <v>-40056</v>
      </c>
      <c r="AD3117" s="435" t="str">
        <f t="shared" si="350"/>
        <v>Pendente</v>
      </c>
    </row>
    <row r="3118" spans="1:30" x14ac:dyDescent="0.2">
      <c r="A3118" s="442" t="s">
        <v>115</v>
      </c>
      <c r="B3118" s="435">
        <v>4</v>
      </c>
      <c r="C3118" s="436">
        <v>19</v>
      </c>
      <c r="D3118" s="435" t="s">
        <v>69</v>
      </c>
      <c r="E3118" s="472">
        <v>40639</v>
      </c>
      <c r="X3118" s="437" t="str">
        <f t="shared" si="351"/>
        <v>ERRO</v>
      </c>
      <c r="Y3118" s="536" t="str">
        <f t="shared" si="352"/>
        <v/>
      </c>
      <c r="AC3118" s="148">
        <f t="shared" si="353"/>
        <v>-40056</v>
      </c>
      <c r="AD3118" s="435" t="str">
        <f t="shared" si="350"/>
        <v>Pendente</v>
      </c>
    </row>
    <row r="3119" spans="1:30" x14ac:dyDescent="0.2">
      <c r="A3119" s="442" t="s">
        <v>115</v>
      </c>
      <c r="B3119" s="435">
        <v>5</v>
      </c>
      <c r="C3119" s="436">
        <v>60</v>
      </c>
      <c r="D3119" s="435" t="s">
        <v>72</v>
      </c>
      <c r="E3119" s="472">
        <v>40639</v>
      </c>
      <c r="X3119" s="437" t="str">
        <f t="shared" si="351"/>
        <v>ERRO</v>
      </c>
      <c r="Y3119" s="536" t="str">
        <f t="shared" si="352"/>
        <v/>
      </c>
      <c r="AC3119" s="148">
        <f t="shared" si="353"/>
        <v>-40056</v>
      </c>
      <c r="AD3119" s="435" t="str">
        <f t="shared" si="350"/>
        <v>Pendente</v>
      </c>
    </row>
    <row r="3120" spans="1:30" x14ac:dyDescent="0.2">
      <c r="A3120" s="442" t="s">
        <v>115</v>
      </c>
      <c r="B3120" s="435">
        <v>6</v>
      </c>
      <c r="C3120" s="436">
        <v>2</v>
      </c>
      <c r="D3120" s="435" t="s">
        <v>73</v>
      </c>
      <c r="E3120" s="472">
        <v>40639</v>
      </c>
      <c r="X3120" s="437" t="str">
        <f t="shared" si="351"/>
        <v>ERRO</v>
      </c>
      <c r="Y3120" s="536" t="str">
        <f t="shared" si="352"/>
        <v/>
      </c>
      <c r="AC3120" s="148">
        <f t="shared" si="353"/>
        <v>-40056</v>
      </c>
      <c r="AD3120" s="435" t="str">
        <f t="shared" si="350"/>
        <v>Pendente</v>
      </c>
    </row>
    <row r="3121" spans="1:37" x14ac:dyDescent="0.2">
      <c r="A3121" s="442" t="s">
        <v>115</v>
      </c>
      <c r="B3121" s="435">
        <v>7</v>
      </c>
      <c r="C3121" s="436">
        <v>462</v>
      </c>
      <c r="D3121" s="435" t="s">
        <v>79</v>
      </c>
      <c r="E3121" s="472">
        <v>40639</v>
      </c>
      <c r="X3121" s="437" t="str">
        <f t="shared" si="351"/>
        <v>ERRO</v>
      </c>
      <c r="Y3121" s="536" t="str">
        <f t="shared" si="352"/>
        <v/>
      </c>
      <c r="AC3121" s="148">
        <f t="shared" si="353"/>
        <v>-40056</v>
      </c>
      <c r="AD3121" s="435" t="str">
        <f t="shared" si="350"/>
        <v>Pendente</v>
      </c>
    </row>
    <row r="3122" spans="1:37" x14ac:dyDescent="0.2">
      <c r="A3122" s="442" t="s">
        <v>115</v>
      </c>
      <c r="B3122" s="435">
        <v>8</v>
      </c>
      <c r="C3122" s="436">
        <v>789</v>
      </c>
      <c r="D3122" s="435" t="s">
        <v>74</v>
      </c>
      <c r="E3122" s="472">
        <v>40639</v>
      </c>
      <c r="X3122" s="437" t="str">
        <f t="shared" si="351"/>
        <v>ERRO</v>
      </c>
      <c r="Y3122" s="536" t="str">
        <f t="shared" si="352"/>
        <v/>
      </c>
      <c r="AC3122" s="148">
        <f t="shared" si="353"/>
        <v>-40056</v>
      </c>
      <c r="AD3122" s="435" t="str">
        <f t="shared" si="350"/>
        <v>Pendente</v>
      </c>
    </row>
    <row r="3123" spans="1:37" x14ac:dyDescent="0.2">
      <c r="A3123" s="606" t="s">
        <v>115</v>
      </c>
      <c r="B3123" s="438">
        <v>9</v>
      </c>
      <c r="C3123" s="447">
        <v>165</v>
      </c>
      <c r="D3123" s="435" t="s">
        <v>75</v>
      </c>
      <c r="E3123" s="472">
        <v>40639</v>
      </c>
      <c r="X3123" s="437" t="str">
        <f t="shared" si="351"/>
        <v>ERRO</v>
      </c>
      <c r="Y3123" s="536" t="str">
        <f t="shared" si="352"/>
        <v/>
      </c>
      <c r="AC3123" s="148">
        <f t="shared" si="353"/>
        <v>-40056</v>
      </c>
      <c r="AD3123" s="435" t="str">
        <f t="shared" si="350"/>
        <v>Pendente</v>
      </c>
    </row>
    <row r="3124" spans="1:37" x14ac:dyDescent="0.2">
      <c r="A3124" s="606" t="s">
        <v>115</v>
      </c>
      <c r="B3124" s="438">
        <v>10</v>
      </c>
      <c r="C3124" s="447">
        <v>1995</v>
      </c>
      <c r="D3124" s="435" t="s">
        <v>76</v>
      </c>
      <c r="E3124" s="472">
        <v>40639</v>
      </c>
      <c r="X3124" s="437" t="str">
        <f t="shared" si="351"/>
        <v>ERRO</v>
      </c>
      <c r="Y3124" s="536" t="str">
        <f t="shared" si="352"/>
        <v/>
      </c>
      <c r="AC3124" s="148">
        <f t="shared" si="353"/>
        <v>-40056</v>
      </c>
      <c r="AD3124" s="435" t="str">
        <f t="shared" si="350"/>
        <v>Pendente</v>
      </c>
    </row>
    <row r="3125" spans="1:37" x14ac:dyDescent="0.2">
      <c r="A3125" s="606" t="s">
        <v>115</v>
      </c>
      <c r="B3125" s="435">
        <v>11</v>
      </c>
      <c r="C3125" s="436">
        <v>231</v>
      </c>
      <c r="D3125" s="435" t="s">
        <v>77</v>
      </c>
      <c r="E3125" s="472">
        <v>40639</v>
      </c>
      <c r="X3125" s="437" t="str">
        <f t="shared" si="351"/>
        <v>ERRO</v>
      </c>
      <c r="Y3125" s="536" t="str">
        <f t="shared" si="352"/>
        <v/>
      </c>
      <c r="AC3125" s="148">
        <f t="shared" si="353"/>
        <v>-40056</v>
      </c>
      <c r="AD3125" s="435" t="str">
        <f t="shared" si="350"/>
        <v>Pendente</v>
      </c>
    </row>
    <row r="3126" spans="1:37" x14ac:dyDescent="0.2">
      <c r="A3126" s="606" t="s">
        <v>115</v>
      </c>
      <c r="B3126" s="435">
        <v>12</v>
      </c>
      <c r="C3126" s="436">
        <v>33</v>
      </c>
      <c r="D3126" s="435" t="s">
        <v>78</v>
      </c>
      <c r="E3126" s="472">
        <v>40639</v>
      </c>
      <c r="X3126" s="437" t="str">
        <f t="shared" si="351"/>
        <v>ERRO</v>
      </c>
      <c r="Y3126" s="536" t="str">
        <f t="shared" si="352"/>
        <v/>
      </c>
      <c r="AC3126" s="148">
        <f t="shared" si="353"/>
        <v>-40056</v>
      </c>
      <c r="AD3126" s="435" t="str">
        <f t="shared" si="350"/>
        <v>Pendente</v>
      </c>
    </row>
    <row r="3127" spans="1:37" x14ac:dyDescent="0.2">
      <c r="A3127" s="606" t="s">
        <v>115</v>
      </c>
      <c r="B3127" s="435">
        <v>13</v>
      </c>
      <c r="C3127" s="436">
        <v>32</v>
      </c>
      <c r="D3127" s="435" t="s">
        <v>176</v>
      </c>
      <c r="E3127" s="472">
        <v>40639</v>
      </c>
      <c r="X3127" s="437" t="str">
        <f t="shared" si="351"/>
        <v>ERRO</v>
      </c>
      <c r="Y3127" s="536" t="str">
        <f t="shared" si="352"/>
        <v/>
      </c>
      <c r="AC3127" s="148">
        <f t="shared" si="353"/>
        <v>-40056</v>
      </c>
      <c r="AD3127" s="435" t="str">
        <f t="shared" si="350"/>
        <v>Pendente</v>
      </c>
    </row>
    <row r="3128" spans="1:37" x14ac:dyDescent="0.2">
      <c r="A3128" s="606" t="s">
        <v>115</v>
      </c>
      <c r="B3128" s="435">
        <v>14</v>
      </c>
      <c r="C3128" s="436">
        <v>23</v>
      </c>
      <c r="D3128" s="465" t="s">
        <v>178</v>
      </c>
      <c r="E3128" s="472">
        <v>40639</v>
      </c>
      <c r="X3128" s="437" t="str">
        <f t="shared" si="351"/>
        <v>ERRO</v>
      </c>
      <c r="Y3128" s="536" t="str">
        <f t="shared" si="352"/>
        <v/>
      </c>
      <c r="AC3128" s="148">
        <f t="shared" si="353"/>
        <v>-40056</v>
      </c>
      <c r="AD3128" s="435" t="str">
        <f t="shared" ref="AD3128:AD3191" si="354">IF(AA3128&gt;0,"OK","Pendente")</f>
        <v>Pendente</v>
      </c>
    </row>
    <row r="3129" spans="1:37" x14ac:dyDescent="0.2">
      <c r="A3129" s="606" t="s">
        <v>115</v>
      </c>
      <c r="B3129" s="435">
        <v>15</v>
      </c>
      <c r="C3129" s="436">
        <v>23</v>
      </c>
      <c r="D3129" s="435" t="s">
        <v>178</v>
      </c>
      <c r="E3129" s="472">
        <v>40639</v>
      </c>
      <c r="X3129" s="437" t="str">
        <f t="shared" si="351"/>
        <v>ERRO</v>
      </c>
      <c r="Y3129" s="536" t="str">
        <f t="shared" si="352"/>
        <v/>
      </c>
      <c r="AC3129" s="148">
        <f t="shared" si="353"/>
        <v>-40056</v>
      </c>
      <c r="AD3129" s="435" t="str">
        <f t="shared" si="354"/>
        <v>Pendente</v>
      </c>
    </row>
    <row r="3130" spans="1:37" x14ac:dyDescent="0.2">
      <c r="A3130" s="593" t="s">
        <v>115</v>
      </c>
      <c r="B3130" s="493">
        <v>16</v>
      </c>
      <c r="C3130" s="531">
        <v>5</v>
      </c>
      <c r="D3130" s="493" t="s">
        <v>178</v>
      </c>
      <c r="E3130" s="532">
        <v>40639</v>
      </c>
      <c r="G3130" s="534"/>
      <c r="H3130" s="493"/>
      <c r="I3130" s="493"/>
      <c r="J3130" s="493"/>
      <c r="K3130" s="493"/>
      <c r="L3130" s="532"/>
      <c r="N3130" s="534"/>
      <c r="O3130" s="493"/>
      <c r="P3130" s="493"/>
      <c r="Q3130" s="493"/>
      <c r="R3130" s="493"/>
      <c r="S3130" s="533"/>
      <c r="T3130" s="533"/>
      <c r="U3130" s="532"/>
      <c r="V3130" s="535"/>
      <c r="W3130" s="493"/>
      <c r="X3130" s="536" t="str">
        <f t="shared" si="351"/>
        <v>ERRO</v>
      </c>
      <c r="Y3130" s="536" t="str">
        <f t="shared" si="352"/>
        <v/>
      </c>
      <c r="Z3130" s="493"/>
      <c r="AA3130" s="537"/>
      <c r="AB3130" s="538"/>
      <c r="AC3130" s="538">
        <f t="shared" si="353"/>
        <v>-40056</v>
      </c>
      <c r="AD3130" s="493" t="str">
        <f t="shared" si="354"/>
        <v>Pendente</v>
      </c>
      <c r="AE3130" s="493"/>
      <c r="AF3130" s="493"/>
      <c r="AG3130" s="493"/>
      <c r="AH3130" s="539"/>
      <c r="AI3130" s="533"/>
      <c r="AK3130" s="533"/>
    </row>
    <row r="3131" spans="1:37" x14ac:dyDescent="0.2">
      <c r="A3131" s="593" t="s">
        <v>115</v>
      </c>
      <c r="B3131" s="493">
        <v>1</v>
      </c>
      <c r="C3131" s="531">
        <v>500</v>
      </c>
      <c r="D3131" s="493" t="s">
        <v>178</v>
      </c>
      <c r="E3131" s="532">
        <v>40640</v>
      </c>
      <c r="G3131" s="534"/>
      <c r="H3131" s="493"/>
      <c r="I3131" s="493"/>
      <c r="J3131" s="493"/>
      <c r="K3131" s="493"/>
      <c r="L3131" s="532"/>
      <c r="N3131" s="534"/>
      <c r="O3131" s="493"/>
      <c r="P3131" s="493"/>
      <c r="Q3131" s="493"/>
      <c r="R3131" s="493"/>
      <c r="S3131" s="533"/>
      <c r="T3131" s="533"/>
      <c r="U3131" s="532"/>
      <c r="V3131" s="535"/>
      <c r="W3131" s="493"/>
      <c r="X3131" s="536" t="str">
        <f>IF(C3131=W3131,"OK",IF(W3131=R3131,"ERRO",IF(W3131="","KO",IF(W3131=J3131,"ERRO"))))</f>
        <v>ERRO</v>
      </c>
      <c r="Y3131" s="536" t="str">
        <f t="shared" si="352"/>
        <v/>
      </c>
      <c r="Z3131" s="493"/>
      <c r="AA3131" s="537"/>
      <c r="AB3131" s="538"/>
      <c r="AC3131" s="538">
        <f t="shared" si="353"/>
        <v>-40057</v>
      </c>
      <c r="AD3131" s="493" t="str">
        <f t="shared" si="354"/>
        <v>Pendente</v>
      </c>
      <c r="AE3131" s="493"/>
      <c r="AF3131" s="493"/>
      <c r="AG3131" s="493"/>
      <c r="AH3131" s="539"/>
      <c r="AI3131" s="533"/>
      <c r="AK3131" s="533"/>
    </row>
    <row r="3132" spans="1:37" x14ac:dyDescent="0.2">
      <c r="A3132" s="593"/>
      <c r="B3132" s="607"/>
      <c r="C3132" s="608"/>
      <c r="D3132" s="607" t="s">
        <v>179</v>
      </c>
      <c r="E3132" s="609"/>
      <c r="F3132" s="610"/>
      <c r="G3132" s="611"/>
      <c r="H3132" s="493"/>
      <c r="I3132" s="493"/>
      <c r="J3132" s="493"/>
      <c r="K3132" s="493"/>
      <c r="L3132" s="532"/>
      <c r="N3132" s="534"/>
      <c r="O3132" s="493"/>
      <c r="P3132" s="493"/>
      <c r="Q3132" s="493"/>
      <c r="R3132" s="493"/>
      <c r="S3132" s="533"/>
      <c r="T3132" s="533"/>
      <c r="U3132" s="532"/>
      <c r="V3132" s="535"/>
      <c r="W3132" s="493"/>
      <c r="X3132" s="536"/>
      <c r="Y3132" s="536" t="str">
        <f t="shared" si="352"/>
        <v/>
      </c>
      <c r="Z3132" s="493"/>
      <c r="AA3132" s="537"/>
      <c r="AB3132" s="538"/>
      <c r="AC3132" s="538"/>
      <c r="AD3132" s="493"/>
      <c r="AE3132" s="493"/>
      <c r="AF3132" s="493"/>
      <c r="AG3132" s="493"/>
      <c r="AH3132" s="539"/>
      <c r="AI3132" s="533"/>
      <c r="AK3132" s="533"/>
    </row>
    <row r="3133" spans="1:37" x14ac:dyDescent="0.2">
      <c r="A3133" s="593"/>
      <c r="B3133" s="493"/>
      <c r="C3133" s="612" t="s">
        <v>180</v>
      </c>
      <c r="D3133" s="600"/>
      <c r="E3133" s="532"/>
      <c r="G3133" s="534"/>
      <c r="H3133" s="493"/>
      <c r="I3133" s="493"/>
      <c r="J3133" s="493"/>
      <c r="K3133" s="493"/>
      <c r="L3133" s="532"/>
      <c r="N3133" s="534"/>
      <c r="O3133" s="493"/>
      <c r="P3133" s="493"/>
      <c r="Q3133" s="493"/>
      <c r="R3133" s="493"/>
      <c r="S3133" s="533"/>
      <c r="T3133" s="533"/>
      <c r="U3133" s="532"/>
      <c r="V3133" s="535"/>
      <c r="W3133" s="493"/>
      <c r="X3133" s="536"/>
      <c r="Y3133" s="536" t="str">
        <f t="shared" si="352"/>
        <v/>
      </c>
      <c r="Z3133" s="493"/>
      <c r="AA3133" s="537"/>
      <c r="AB3133" s="538"/>
      <c r="AC3133" s="538"/>
      <c r="AD3133" s="493"/>
      <c r="AE3133" s="493"/>
      <c r="AF3133" s="493"/>
      <c r="AG3133" s="493"/>
      <c r="AH3133" s="539"/>
      <c r="AI3133" s="533"/>
      <c r="AK3133" s="533"/>
    </row>
    <row r="3134" spans="1:37" x14ac:dyDescent="0.2">
      <c r="A3134" s="442" t="s">
        <v>115</v>
      </c>
      <c r="B3134" s="435">
        <v>1</v>
      </c>
      <c r="C3134" s="436">
        <v>36</v>
      </c>
      <c r="D3134" s="435" t="s">
        <v>67</v>
      </c>
      <c r="E3134" s="472">
        <v>40641</v>
      </c>
      <c r="G3134" s="474">
        <v>1</v>
      </c>
      <c r="H3134" s="435">
        <v>36</v>
      </c>
      <c r="I3134" s="435">
        <v>36</v>
      </c>
      <c r="J3134" s="435">
        <v>36</v>
      </c>
      <c r="K3134" s="435">
        <v>0</v>
      </c>
      <c r="L3134" s="472">
        <v>40644</v>
      </c>
      <c r="N3134" s="474">
        <v>1</v>
      </c>
      <c r="O3134" s="435">
        <v>36</v>
      </c>
      <c r="P3134" s="435">
        <v>36</v>
      </c>
      <c r="Q3134" s="435">
        <v>0</v>
      </c>
      <c r="R3134" s="435">
        <v>36</v>
      </c>
      <c r="S3134" s="435">
        <v>0</v>
      </c>
      <c r="T3134" s="435">
        <v>0</v>
      </c>
      <c r="U3134" s="472">
        <v>40644</v>
      </c>
      <c r="V3134" s="480">
        <v>1</v>
      </c>
      <c r="W3134" s="435">
        <v>36</v>
      </c>
      <c r="X3134" s="437" t="str">
        <f t="shared" si="351"/>
        <v>OK</v>
      </c>
      <c r="Y3134" s="536">
        <f>IF(W3134="","",+C3134-W3134)</f>
        <v>0</v>
      </c>
      <c r="Z3134" s="435" t="s">
        <v>67</v>
      </c>
      <c r="AA3134" s="481">
        <v>40645</v>
      </c>
      <c r="AC3134" s="148">
        <f t="shared" si="353"/>
        <v>4</v>
      </c>
      <c r="AD3134" s="435" t="str">
        <f t="shared" si="354"/>
        <v>OK</v>
      </c>
    </row>
    <row r="3135" spans="1:37" x14ac:dyDescent="0.2">
      <c r="A3135" s="442" t="s">
        <v>115</v>
      </c>
      <c r="B3135" s="435">
        <v>2</v>
      </c>
      <c r="C3135" s="436">
        <v>2</v>
      </c>
      <c r="D3135" s="435" t="s">
        <v>68</v>
      </c>
      <c r="E3135" s="472">
        <v>40641</v>
      </c>
      <c r="G3135" s="474">
        <v>2</v>
      </c>
      <c r="H3135" s="435">
        <v>2</v>
      </c>
      <c r="I3135" s="435">
        <v>2</v>
      </c>
      <c r="J3135" s="435">
        <v>2</v>
      </c>
      <c r="K3135" s="435">
        <v>0</v>
      </c>
      <c r="L3135" s="472">
        <v>40644</v>
      </c>
      <c r="N3135" s="474">
        <v>2</v>
      </c>
      <c r="O3135" s="435">
        <v>2</v>
      </c>
      <c r="P3135" s="435">
        <v>2</v>
      </c>
      <c r="Q3135" s="435">
        <v>0</v>
      </c>
      <c r="R3135" s="435">
        <v>2</v>
      </c>
      <c r="S3135" s="435">
        <v>0</v>
      </c>
      <c r="T3135" s="435">
        <v>0</v>
      </c>
      <c r="U3135" s="472">
        <v>40644</v>
      </c>
      <c r="V3135" s="480">
        <v>2</v>
      </c>
      <c r="W3135" s="435">
        <v>2</v>
      </c>
      <c r="X3135" s="437" t="str">
        <f t="shared" si="351"/>
        <v>OK</v>
      </c>
      <c r="Y3135" s="536">
        <f t="shared" si="352"/>
        <v>0</v>
      </c>
      <c r="Z3135" s="435" t="s">
        <v>68</v>
      </c>
      <c r="AA3135" s="481">
        <v>40645</v>
      </c>
      <c r="AC3135" s="148">
        <f t="shared" si="353"/>
        <v>4</v>
      </c>
      <c r="AD3135" s="435" t="str">
        <f t="shared" si="354"/>
        <v>OK</v>
      </c>
    </row>
    <row r="3136" spans="1:37" x14ac:dyDescent="0.2">
      <c r="A3136" s="442" t="s">
        <v>115</v>
      </c>
      <c r="B3136" s="435">
        <v>3</v>
      </c>
      <c r="C3136" s="436">
        <v>9</v>
      </c>
      <c r="D3136" s="435" t="s">
        <v>69</v>
      </c>
      <c r="E3136" s="472">
        <v>40641</v>
      </c>
      <c r="G3136" s="474">
        <v>3</v>
      </c>
      <c r="H3136" s="435">
        <v>9</v>
      </c>
      <c r="I3136" s="435">
        <v>9</v>
      </c>
      <c r="J3136" s="435">
        <v>9</v>
      </c>
      <c r="K3136" s="435">
        <v>0</v>
      </c>
      <c r="L3136" s="472">
        <v>40644</v>
      </c>
      <c r="N3136" s="474">
        <v>3</v>
      </c>
      <c r="O3136" s="435">
        <v>9</v>
      </c>
      <c r="P3136" s="435">
        <v>9</v>
      </c>
      <c r="Q3136" s="435">
        <v>0</v>
      </c>
      <c r="R3136" s="435">
        <v>9</v>
      </c>
      <c r="S3136" s="435">
        <v>0</v>
      </c>
      <c r="T3136" s="435">
        <v>0</v>
      </c>
      <c r="U3136" s="472">
        <v>40644</v>
      </c>
      <c r="V3136" s="480">
        <v>3</v>
      </c>
      <c r="W3136" s="435">
        <v>9</v>
      </c>
      <c r="X3136" s="437" t="str">
        <f t="shared" si="351"/>
        <v>OK</v>
      </c>
      <c r="Y3136" s="536">
        <f t="shared" si="352"/>
        <v>0</v>
      </c>
      <c r="Z3136" s="435" t="s">
        <v>69</v>
      </c>
      <c r="AA3136" s="481">
        <v>40645</v>
      </c>
      <c r="AC3136" s="148">
        <f t="shared" si="353"/>
        <v>4</v>
      </c>
      <c r="AD3136" s="435" t="str">
        <f t="shared" si="354"/>
        <v>OK</v>
      </c>
    </row>
    <row r="3137" spans="1:37" x14ac:dyDescent="0.2">
      <c r="A3137" s="442" t="s">
        <v>115</v>
      </c>
      <c r="B3137" s="435">
        <v>4</v>
      </c>
      <c r="C3137" s="436">
        <v>1</v>
      </c>
      <c r="D3137" s="435" t="s">
        <v>70</v>
      </c>
      <c r="E3137" s="472">
        <v>40641</v>
      </c>
      <c r="G3137" s="474">
        <v>4</v>
      </c>
      <c r="H3137" s="435">
        <v>1</v>
      </c>
      <c r="I3137" s="435">
        <v>1</v>
      </c>
      <c r="J3137" s="435">
        <v>1</v>
      </c>
      <c r="K3137" s="435">
        <v>0</v>
      </c>
      <c r="L3137" s="472">
        <v>40644</v>
      </c>
      <c r="N3137" s="474">
        <v>4</v>
      </c>
      <c r="O3137" s="435">
        <v>1</v>
      </c>
      <c r="P3137" s="435">
        <v>1</v>
      </c>
      <c r="Q3137" s="435">
        <v>0</v>
      </c>
      <c r="R3137" s="435">
        <v>1</v>
      </c>
      <c r="S3137" s="435">
        <v>0</v>
      </c>
      <c r="T3137" s="435">
        <v>0</v>
      </c>
      <c r="U3137" s="472">
        <v>40644</v>
      </c>
      <c r="X3137" s="437" t="str">
        <f t="shared" si="351"/>
        <v>KO</v>
      </c>
      <c r="Y3137" s="536" t="str">
        <f t="shared" si="352"/>
        <v/>
      </c>
      <c r="Z3137" s="435" t="s">
        <v>70</v>
      </c>
      <c r="AA3137" s="481">
        <v>40645</v>
      </c>
      <c r="AC3137" s="148">
        <f t="shared" si="353"/>
        <v>4</v>
      </c>
      <c r="AD3137" s="435" t="str">
        <f t="shared" si="354"/>
        <v>OK</v>
      </c>
      <c r="AJ3137" s="533"/>
    </row>
    <row r="3138" spans="1:37" x14ac:dyDescent="0.2">
      <c r="A3138" s="442" t="s">
        <v>115</v>
      </c>
      <c r="B3138" s="435">
        <v>5</v>
      </c>
      <c r="C3138" s="436">
        <v>1</v>
      </c>
      <c r="D3138" s="435" t="s">
        <v>71</v>
      </c>
      <c r="E3138" s="472">
        <v>40641</v>
      </c>
      <c r="G3138" s="474">
        <v>5</v>
      </c>
      <c r="H3138" s="435">
        <v>1</v>
      </c>
      <c r="I3138" s="435">
        <v>1</v>
      </c>
      <c r="J3138" s="435">
        <v>1</v>
      </c>
      <c r="K3138" s="435">
        <v>0</v>
      </c>
      <c r="L3138" s="472">
        <v>40644</v>
      </c>
      <c r="N3138" s="474">
        <v>5</v>
      </c>
      <c r="O3138" s="435">
        <v>1</v>
      </c>
      <c r="P3138" s="435">
        <v>1</v>
      </c>
      <c r="Q3138" s="435">
        <v>0</v>
      </c>
      <c r="R3138" s="435">
        <v>1</v>
      </c>
      <c r="S3138" s="435">
        <v>0</v>
      </c>
      <c r="T3138" s="435">
        <v>0</v>
      </c>
      <c r="U3138" s="472">
        <v>40644</v>
      </c>
      <c r="X3138" s="437" t="str">
        <f t="shared" si="351"/>
        <v>KO</v>
      </c>
      <c r="Y3138" s="536" t="str">
        <f t="shared" si="352"/>
        <v/>
      </c>
      <c r="Z3138" s="435" t="s">
        <v>71</v>
      </c>
      <c r="AA3138" s="481">
        <v>40645</v>
      </c>
      <c r="AC3138" s="148">
        <f t="shared" si="353"/>
        <v>4</v>
      </c>
      <c r="AD3138" s="435" t="str">
        <f t="shared" si="354"/>
        <v>OK</v>
      </c>
      <c r="AJ3138" s="533"/>
    </row>
    <row r="3139" spans="1:37" x14ac:dyDescent="0.2">
      <c r="A3139" s="442" t="s">
        <v>115</v>
      </c>
      <c r="B3139" s="435">
        <v>6</v>
      </c>
      <c r="C3139" s="436">
        <v>17</v>
      </c>
      <c r="D3139" s="435" t="s">
        <v>72</v>
      </c>
      <c r="E3139" s="472">
        <v>40641</v>
      </c>
      <c r="G3139" s="474">
        <v>6</v>
      </c>
      <c r="H3139" s="435">
        <v>17</v>
      </c>
      <c r="I3139" s="435">
        <v>17</v>
      </c>
      <c r="J3139" s="435">
        <v>17</v>
      </c>
      <c r="K3139" s="435">
        <v>0</v>
      </c>
      <c r="L3139" s="472">
        <v>40644</v>
      </c>
      <c r="N3139" s="474">
        <v>6</v>
      </c>
      <c r="O3139" s="435">
        <v>17</v>
      </c>
      <c r="P3139" s="435">
        <v>17</v>
      </c>
      <c r="Q3139" s="435">
        <v>0</v>
      </c>
      <c r="R3139" s="435">
        <v>17</v>
      </c>
      <c r="S3139" s="435">
        <v>0</v>
      </c>
      <c r="T3139" s="435">
        <v>0</v>
      </c>
      <c r="U3139" s="472">
        <v>40644</v>
      </c>
      <c r="V3139" s="480">
        <v>6</v>
      </c>
      <c r="W3139" s="435">
        <v>17</v>
      </c>
      <c r="X3139" s="437" t="str">
        <f t="shared" si="351"/>
        <v>OK</v>
      </c>
      <c r="Y3139" s="536">
        <f t="shared" si="352"/>
        <v>0</v>
      </c>
      <c r="Z3139" s="435" t="s">
        <v>72</v>
      </c>
      <c r="AA3139" s="481">
        <v>40645</v>
      </c>
      <c r="AC3139" s="148">
        <f t="shared" si="353"/>
        <v>4</v>
      </c>
      <c r="AD3139" s="435" t="str">
        <f t="shared" si="354"/>
        <v>OK</v>
      </c>
      <c r="AJ3139" s="533"/>
    </row>
    <row r="3140" spans="1:37" x14ac:dyDescent="0.2">
      <c r="A3140" s="442" t="s">
        <v>115</v>
      </c>
      <c r="B3140" s="435">
        <v>7</v>
      </c>
      <c r="C3140" s="436">
        <v>174</v>
      </c>
      <c r="D3140" s="435" t="s">
        <v>73</v>
      </c>
      <c r="E3140" s="472">
        <v>40641</v>
      </c>
      <c r="G3140" s="474">
        <v>7</v>
      </c>
      <c r="H3140" s="435">
        <v>174</v>
      </c>
      <c r="I3140" s="435">
        <v>174</v>
      </c>
      <c r="J3140" s="435">
        <v>174</v>
      </c>
      <c r="K3140" s="435">
        <v>0</v>
      </c>
      <c r="L3140" s="472">
        <v>40644</v>
      </c>
      <c r="N3140" s="474">
        <v>7</v>
      </c>
      <c r="O3140" s="435">
        <v>174</v>
      </c>
      <c r="P3140" s="435">
        <v>174</v>
      </c>
      <c r="Q3140" s="435">
        <v>0</v>
      </c>
      <c r="R3140" s="435">
        <v>174</v>
      </c>
      <c r="S3140" s="435">
        <v>0</v>
      </c>
      <c r="T3140" s="435">
        <v>0</v>
      </c>
      <c r="U3140" s="472">
        <v>40644</v>
      </c>
      <c r="V3140" s="480">
        <v>7</v>
      </c>
      <c r="W3140" s="435">
        <v>174</v>
      </c>
      <c r="X3140" s="437" t="str">
        <f t="shared" si="351"/>
        <v>OK</v>
      </c>
      <c r="Y3140" s="536">
        <f t="shared" si="352"/>
        <v>0</v>
      </c>
      <c r="Z3140" s="435" t="s">
        <v>73</v>
      </c>
      <c r="AA3140" s="481">
        <v>40645</v>
      </c>
      <c r="AC3140" s="148">
        <f t="shared" si="353"/>
        <v>4</v>
      </c>
      <c r="AD3140" s="435" t="str">
        <f t="shared" si="354"/>
        <v>OK</v>
      </c>
      <c r="AJ3140" s="533"/>
    </row>
    <row r="3141" spans="1:37" x14ac:dyDescent="0.2">
      <c r="A3141" s="606" t="s">
        <v>115</v>
      </c>
      <c r="B3141" s="438">
        <v>8</v>
      </c>
      <c r="C3141" s="447">
        <v>16</v>
      </c>
      <c r="D3141" s="435" t="s">
        <v>79</v>
      </c>
      <c r="E3141" s="472">
        <v>40641</v>
      </c>
      <c r="G3141" s="474">
        <v>8</v>
      </c>
      <c r="H3141" s="435">
        <v>16</v>
      </c>
      <c r="I3141" s="435">
        <v>16</v>
      </c>
      <c r="J3141" s="435">
        <v>16</v>
      </c>
      <c r="K3141" s="435">
        <v>0</v>
      </c>
      <c r="L3141" s="472">
        <v>40644</v>
      </c>
      <c r="N3141" s="474">
        <v>8</v>
      </c>
      <c r="O3141" s="435">
        <v>16</v>
      </c>
      <c r="P3141" s="435">
        <v>16</v>
      </c>
      <c r="Q3141" s="435">
        <v>0</v>
      </c>
      <c r="R3141" s="435">
        <v>16</v>
      </c>
      <c r="S3141" s="435">
        <v>0</v>
      </c>
      <c r="T3141" s="435">
        <v>0</v>
      </c>
      <c r="U3141" s="472">
        <v>40644</v>
      </c>
      <c r="V3141" s="480">
        <v>8</v>
      </c>
      <c r="W3141" s="435">
        <v>16</v>
      </c>
      <c r="X3141" s="437" t="str">
        <f t="shared" si="351"/>
        <v>OK</v>
      </c>
      <c r="Y3141" s="536">
        <f t="shared" si="352"/>
        <v>0</v>
      </c>
      <c r="Z3141" s="435" t="s">
        <v>74</v>
      </c>
      <c r="AA3141" s="481">
        <v>40645</v>
      </c>
      <c r="AC3141" s="148">
        <f t="shared" si="353"/>
        <v>4</v>
      </c>
      <c r="AD3141" s="435" t="str">
        <f t="shared" si="354"/>
        <v>OK</v>
      </c>
    </row>
    <row r="3142" spans="1:37" x14ac:dyDescent="0.2">
      <c r="A3142" s="606" t="s">
        <v>115</v>
      </c>
      <c r="B3142" s="438">
        <v>9</v>
      </c>
      <c r="C3142" s="447">
        <v>83</v>
      </c>
      <c r="D3142" s="435" t="s">
        <v>74</v>
      </c>
      <c r="E3142" s="472">
        <v>40641</v>
      </c>
      <c r="G3142" s="474">
        <v>9</v>
      </c>
      <c r="H3142" s="435">
        <v>83</v>
      </c>
      <c r="I3142" s="435">
        <v>83</v>
      </c>
      <c r="J3142" s="435">
        <v>83</v>
      </c>
      <c r="K3142" s="435">
        <v>0</v>
      </c>
      <c r="L3142" s="472">
        <v>40644</v>
      </c>
      <c r="N3142" s="474">
        <v>9</v>
      </c>
      <c r="O3142" s="435">
        <v>83</v>
      </c>
      <c r="P3142" s="435">
        <v>83</v>
      </c>
      <c r="Q3142" s="435">
        <v>0</v>
      </c>
      <c r="R3142" s="435">
        <v>83</v>
      </c>
      <c r="S3142" s="435">
        <v>0</v>
      </c>
      <c r="T3142" s="435">
        <v>0</v>
      </c>
      <c r="U3142" s="472">
        <v>40644</v>
      </c>
      <c r="X3142" s="437" t="str">
        <f t="shared" si="351"/>
        <v>KO</v>
      </c>
      <c r="Y3142" s="536" t="str">
        <f t="shared" si="352"/>
        <v/>
      </c>
      <c r="Z3142" s="435" t="s">
        <v>76</v>
      </c>
      <c r="AA3142" s="481">
        <v>40645</v>
      </c>
      <c r="AC3142" s="148">
        <f t="shared" si="353"/>
        <v>4</v>
      </c>
      <c r="AD3142" s="435" t="str">
        <f t="shared" si="354"/>
        <v>OK</v>
      </c>
    </row>
    <row r="3143" spans="1:37" x14ac:dyDescent="0.2">
      <c r="A3143" s="606" t="s">
        <v>115</v>
      </c>
      <c r="B3143" s="435">
        <v>10</v>
      </c>
      <c r="C3143" s="436">
        <v>1</v>
      </c>
      <c r="D3143" s="435" t="s">
        <v>75</v>
      </c>
      <c r="E3143" s="472">
        <v>40641</v>
      </c>
      <c r="G3143" s="474">
        <v>10</v>
      </c>
      <c r="H3143" s="435">
        <v>1</v>
      </c>
      <c r="I3143" s="435">
        <v>1</v>
      </c>
      <c r="J3143" s="435">
        <v>1</v>
      </c>
      <c r="K3143" s="435">
        <v>0</v>
      </c>
      <c r="L3143" s="472">
        <v>40644</v>
      </c>
      <c r="N3143" s="474">
        <v>10</v>
      </c>
      <c r="O3143" s="435">
        <v>1</v>
      </c>
      <c r="P3143" s="435">
        <v>1</v>
      </c>
      <c r="Q3143" s="435">
        <v>0</v>
      </c>
      <c r="R3143" s="435">
        <v>1</v>
      </c>
      <c r="S3143" s="435">
        <v>0</v>
      </c>
      <c r="T3143" s="435">
        <v>0</v>
      </c>
      <c r="U3143" s="472">
        <v>40644</v>
      </c>
      <c r="V3143" s="480">
        <v>10</v>
      </c>
      <c r="W3143" s="435">
        <v>1</v>
      </c>
      <c r="X3143" s="437" t="str">
        <f t="shared" si="351"/>
        <v>OK</v>
      </c>
      <c r="Y3143" s="536">
        <f t="shared" si="352"/>
        <v>0</v>
      </c>
      <c r="Z3143" s="435" t="s">
        <v>77</v>
      </c>
      <c r="AA3143" s="481">
        <v>40645</v>
      </c>
      <c r="AC3143" s="148">
        <f t="shared" si="353"/>
        <v>4</v>
      </c>
      <c r="AD3143" s="435" t="str">
        <f t="shared" si="354"/>
        <v>OK</v>
      </c>
    </row>
    <row r="3144" spans="1:37" x14ac:dyDescent="0.2">
      <c r="A3144" s="606" t="s">
        <v>115</v>
      </c>
      <c r="B3144" s="435">
        <v>11</v>
      </c>
      <c r="C3144" s="436">
        <v>3</v>
      </c>
      <c r="D3144" s="435" t="s">
        <v>76</v>
      </c>
      <c r="E3144" s="472">
        <v>40641</v>
      </c>
      <c r="G3144" s="474">
        <v>11</v>
      </c>
      <c r="H3144" s="435">
        <v>3</v>
      </c>
      <c r="I3144" s="435">
        <v>3</v>
      </c>
      <c r="J3144" s="435">
        <v>3</v>
      </c>
      <c r="K3144" s="435">
        <v>0</v>
      </c>
      <c r="L3144" s="472">
        <v>40644</v>
      </c>
      <c r="N3144" s="474">
        <v>11</v>
      </c>
      <c r="O3144" s="435">
        <v>3</v>
      </c>
      <c r="P3144" s="435">
        <v>3</v>
      </c>
      <c r="Q3144" s="435">
        <v>0</v>
      </c>
      <c r="R3144" s="435">
        <v>3</v>
      </c>
      <c r="S3144" s="435">
        <v>0</v>
      </c>
      <c r="T3144" s="435">
        <v>0</v>
      </c>
      <c r="U3144" s="472">
        <v>40644</v>
      </c>
      <c r="V3144" s="480">
        <v>11</v>
      </c>
      <c r="W3144" s="435">
        <v>3</v>
      </c>
      <c r="X3144" s="437" t="str">
        <f t="shared" si="351"/>
        <v>OK</v>
      </c>
      <c r="Y3144" s="536">
        <f t="shared" si="352"/>
        <v>0</v>
      </c>
      <c r="Z3144" s="435" t="s">
        <v>78</v>
      </c>
      <c r="AA3144" s="481">
        <v>40645</v>
      </c>
      <c r="AC3144" s="148">
        <f t="shared" si="353"/>
        <v>4</v>
      </c>
      <c r="AD3144" s="435" t="str">
        <f t="shared" si="354"/>
        <v>OK</v>
      </c>
    </row>
    <row r="3145" spans="1:37" x14ac:dyDescent="0.2">
      <c r="A3145" s="606" t="s">
        <v>115</v>
      </c>
      <c r="B3145" s="435">
        <v>12</v>
      </c>
      <c r="C3145" s="436">
        <v>5</v>
      </c>
      <c r="D3145" s="435" t="s">
        <v>77</v>
      </c>
      <c r="E3145" s="472">
        <v>40641</v>
      </c>
      <c r="G3145" s="474">
        <v>12</v>
      </c>
      <c r="H3145" s="435">
        <v>5</v>
      </c>
      <c r="I3145" s="435">
        <v>5</v>
      </c>
      <c r="J3145" s="435">
        <v>5</v>
      </c>
      <c r="K3145" s="435">
        <v>0</v>
      </c>
      <c r="L3145" s="472">
        <v>40644</v>
      </c>
      <c r="N3145" s="474">
        <v>12</v>
      </c>
      <c r="O3145" s="435">
        <v>5</v>
      </c>
      <c r="P3145" s="435">
        <v>5</v>
      </c>
      <c r="Q3145" s="435">
        <v>0</v>
      </c>
      <c r="R3145" s="435">
        <v>5</v>
      </c>
      <c r="S3145" s="435">
        <v>0</v>
      </c>
      <c r="T3145" s="435">
        <v>0</v>
      </c>
      <c r="U3145" s="472">
        <v>40644</v>
      </c>
      <c r="V3145" s="480">
        <v>12</v>
      </c>
      <c r="W3145" s="435">
        <v>5</v>
      </c>
      <c r="X3145" s="437" t="str">
        <f t="shared" si="351"/>
        <v>OK</v>
      </c>
      <c r="Y3145" s="536">
        <f t="shared" si="352"/>
        <v>0</v>
      </c>
      <c r="Z3145" s="435" t="s">
        <v>176</v>
      </c>
      <c r="AA3145" s="481">
        <v>40645</v>
      </c>
      <c r="AC3145" s="148">
        <f t="shared" si="353"/>
        <v>4</v>
      </c>
      <c r="AD3145" s="435" t="str">
        <f t="shared" si="354"/>
        <v>OK</v>
      </c>
    </row>
    <row r="3146" spans="1:37" x14ac:dyDescent="0.2">
      <c r="A3146" s="593" t="s">
        <v>115</v>
      </c>
      <c r="B3146" s="493">
        <v>13</v>
      </c>
      <c r="C3146" s="531">
        <v>190</v>
      </c>
      <c r="D3146" s="493" t="s">
        <v>178</v>
      </c>
      <c r="E3146" s="532">
        <v>40641</v>
      </c>
      <c r="G3146" s="534">
        <v>13</v>
      </c>
      <c r="H3146" s="493">
        <v>190</v>
      </c>
      <c r="I3146" s="493">
        <v>190</v>
      </c>
      <c r="J3146" s="493">
        <v>190</v>
      </c>
      <c r="K3146" s="493">
        <v>0</v>
      </c>
      <c r="L3146" s="532">
        <v>40644</v>
      </c>
      <c r="N3146" s="534">
        <v>13</v>
      </c>
      <c r="O3146" s="493">
        <v>190</v>
      </c>
      <c r="P3146" s="493">
        <v>190</v>
      </c>
      <c r="Q3146" s="493">
        <v>0</v>
      </c>
      <c r="R3146" s="493">
        <v>190</v>
      </c>
      <c r="S3146" s="493">
        <v>0</v>
      </c>
      <c r="T3146" s="493">
        <v>0</v>
      </c>
      <c r="U3146" s="532">
        <v>40644</v>
      </c>
      <c r="V3146" s="535">
        <v>13</v>
      </c>
      <c r="W3146" s="493">
        <v>190</v>
      </c>
      <c r="X3146" s="536" t="str">
        <f t="shared" si="351"/>
        <v>OK</v>
      </c>
      <c r="Y3146" s="536">
        <f t="shared" si="352"/>
        <v>0</v>
      </c>
      <c r="Z3146" s="493" t="s">
        <v>178</v>
      </c>
      <c r="AA3146" s="537">
        <v>40647</v>
      </c>
      <c r="AB3146" s="538"/>
      <c r="AC3146" s="538">
        <f t="shared" si="353"/>
        <v>6</v>
      </c>
      <c r="AD3146" s="493" t="str">
        <f t="shared" si="354"/>
        <v>OK</v>
      </c>
      <c r="AE3146" s="493"/>
      <c r="AF3146" s="493"/>
      <c r="AG3146" s="493"/>
      <c r="AH3146" s="539"/>
      <c r="AI3146" s="533"/>
      <c r="AK3146" s="533"/>
    </row>
    <row r="3147" spans="1:37" x14ac:dyDescent="0.2">
      <c r="A3147" s="593" t="s">
        <v>115</v>
      </c>
      <c r="B3147" s="493">
        <v>1</v>
      </c>
      <c r="C3147" s="531">
        <v>430</v>
      </c>
      <c r="D3147" s="493" t="s">
        <v>178</v>
      </c>
      <c r="E3147" s="532">
        <v>40644</v>
      </c>
      <c r="G3147" s="534">
        <v>1</v>
      </c>
      <c r="H3147" s="493">
        <v>430</v>
      </c>
      <c r="I3147" s="493">
        <v>430</v>
      </c>
      <c r="J3147" s="493">
        <v>430</v>
      </c>
      <c r="K3147" s="493">
        <v>0</v>
      </c>
      <c r="L3147" s="532">
        <v>40645</v>
      </c>
      <c r="N3147" s="534">
        <v>1</v>
      </c>
      <c r="O3147" s="493">
        <v>430</v>
      </c>
      <c r="P3147" s="493">
        <v>430</v>
      </c>
      <c r="Q3147" s="493">
        <v>0</v>
      </c>
      <c r="R3147" s="493">
        <v>430</v>
      </c>
      <c r="S3147" s="493">
        <v>0</v>
      </c>
      <c r="T3147" s="493">
        <v>0</v>
      </c>
      <c r="U3147" s="532">
        <v>40647</v>
      </c>
      <c r="V3147" s="535">
        <v>1</v>
      </c>
      <c r="W3147" s="493">
        <v>430</v>
      </c>
      <c r="X3147" s="536" t="str">
        <f t="shared" si="351"/>
        <v>OK</v>
      </c>
      <c r="Y3147" s="536">
        <f t="shared" si="352"/>
        <v>0</v>
      </c>
      <c r="Z3147" s="493" t="s">
        <v>178</v>
      </c>
      <c r="AA3147" s="537">
        <v>40647</v>
      </c>
      <c r="AB3147" s="538"/>
      <c r="AC3147" s="538">
        <f t="shared" si="353"/>
        <v>3</v>
      </c>
      <c r="AD3147" s="435" t="str">
        <f t="shared" si="354"/>
        <v>OK</v>
      </c>
    </row>
    <row r="3148" spans="1:37" x14ac:dyDescent="0.2">
      <c r="A3148" s="442" t="s">
        <v>115</v>
      </c>
      <c r="B3148" s="435">
        <v>1</v>
      </c>
      <c r="C3148" s="436">
        <v>70</v>
      </c>
      <c r="D3148" s="435" t="s">
        <v>177</v>
      </c>
      <c r="E3148" s="472">
        <v>40645</v>
      </c>
      <c r="G3148" s="474">
        <v>1</v>
      </c>
      <c r="H3148" s="435">
        <v>70</v>
      </c>
      <c r="I3148" s="435">
        <v>70</v>
      </c>
      <c r="J3148" s="435">
        <v>70</v>
      </c>
      <c r="K3148" s="435">
        <v>0</v>
      </c>
      <c r="L3148" s="472">
        <v>40646</v>
      </c>
      <c r="N3148" s="474">
        <v>1</v>
      </c>
      <c r="O3148" s="435">
        <v>70</v>
      </c>
      <c r="P3148" s="435">
        <v>70</v>
      </c>
      <c r="Q3148" s="435">
        <v>0</v>
      </c>
      <c r="R3148" s="435">
        <v>70</v>
      </c>
      <c r="S3148" s="438">
        <v>0</v>
      </c>
      <c r="T3148" s="438">
        <v>0</v>
      </c>
      <c r="U3148" s="472">
        <v>40648</v>
      </c>
      <c r="V3148" s="480">
        <v>1</v>
      </c>
      <c r="W3148" s="435">
        <v>70</v>
      </c>
      <c r="X3148" s="437" t="str">
        <f t="shared" si="351"/>
        <v>OK</v>
      </c>
      <c r="Y3148" s="536">
        <f t="shared" si="352"/>
        <v>0</v>
      </c>
      <c r="Z3148" s="435" t="s">
        <v>177</v>
      </c>
      <c r="AA3148" s="481">
        <v>40659</v>
      </c>
      <c r="AB3148" s="412">
        <f>+SUM(W3148:W3149)</f>
        <v>240</v>
      </c>
      <c r="AC3148" s="148">
        <f t="shared" si="353"/>
        <v>14</v>
      </c>
      <c r="AD3148" s="435" t="str">
        <f t="shared" si="354"/>
        <v>OK</v>
      </c>
    </row>
    <row r="3149" spans="1:37" x14ac:dyDescent="0.2">
      <c r="A3149" s="442" t="s">
        <v>115</v>
      </c>
      <c r="B3149" s="435">
        <v>2</v>
      </c>
      <c r="C3149" s="436">
        <v>170</v>
      </c>
      <c r="D3149" s="435" t="s">
        <v>176</v>
      </c>
      <c r="E3149" s="472">
        <v>40645</v>
      </c>
      <c r="G3149" s="474">
        <v>2</v>
      </c>
      <c r="H3149" s="435">
        <v>170</v>
      </c>
      <c r="I3149" s="435">
        <v>170</v>
      </c>
      <c r="J3149" s="435">
        <v>170</v>
      </c>
      <c r="K3149" s="435">
        <v>0</v>
      </c>
      <c r="L3149" s="472">
        <v>40646</v>
      </c>
      <c r="N3149" s="474">
        <v>2</v>
      </c>
      <c r="O3149" s="435">
        <v>170</v>
      </c>
      <c r="P3149" s="435">
        <v>170</v>
      </c>
      <c r="Q3149" s="435">
        <v>0</v>
      </c>
      <c r="R3149" s="435">
        <v>170</v>
      </c>
      <c r="S3149" s="438">
        <v>0</v>
      </c>
      <c r="T3149" s="438">
        <v>0</v>
      </c>
      <c r="U3149" s="472">
        <v>40648</v>
      </c>
      <c r="V3149" s="480">
        <v>2</v>
      </c>
      <c r="W3149" s="435">
        <v>170</v>
      </c>
      <c r="X3149" s="437" t="str">
        <f t="shared" si="351"/>
        <v>OK</v>
      </c>
      <c r="Y3149" s="536">
        <f t="shared" si="352"/>
        <v>0</v>
      </c>
      <c r="Z3149" s="435" t="s">
        <v>176</v>
      </c>
      <c r="AA3149" s="481">
        <v>40653</v>
      </c>
      <c r="AC3149" s="148">
        <f t="shared" si="353"/>
        <v>8</v>
      </c>
      <c r="AD3149" s="435" t="str">
        <f t="shared" si="354"/>
        <v>OK</v>
      </c>
    </row>
    <row r="3150" spans="1:37" x14ac:dyDescent="0.2">
      <c r="A3150" s="593" t="s">
        <v>115</v>
      </c>
      <c r="B3150" s="493">
        <v>3</v>
      </c>
      <c r="C3150" s="531">
        <v>305</v>
      </c>
      <c r="D3150" s="493" t="s">
        <v>178</v>
      </c>
      <c r="E3150" s="532">
        <v>40645</v>
      </c>
      <c r="G3150" s="534">
        <v>3</v>
      </c>
      <c r="H3150" s="493">
        <v>305</v>
      </c>
      <c r="I3150" s="493">
        <v>305</v>
      </c>
      <c r="J3150" s="493">
        <v>305</v>
      </c>
      <c r="K3150" s="493">
        <v>0</v>
      </c>
      <c r="L3150" s="532">
        <v>40646</v>
      </c>
      <c r="M3150" s="533"/>
      <c r="N3150" s="534">
        <v>1</v>
      </c>
      <c r="O3150" s="493">
        <v>305</v>
      </c>
      <c r="P3150" s="493">
        <v>305</v>
      </c>
      <c r="Q3150" s="493">
        <v>0</v>
      </c>
      <c r="R3150" s="493">
        <v>305</v>
      </c>
      <c r="S3150" s="493">
        <v>0</v>
      </c>
      <c r="T3150" s="493">
        <v>0</v>
      </c>
      <c r="U3150" s="532">
        <v>40646</v>
      </c>
      <c r="V3150" s="535">
        <v>3</v>
      </c>
      <c r="W3150" s="493">
        <v>305</v>
      </c>
      <c r="X3150" s="536" t="str">
        <f t="shared" si="351"/>
        <v>OK</v>
      </c>
      <c r="Y3150" s="536">
        <f t="shared" si="352"/>
        <v>0</v>
      </c>
      <c r="Z3150" s="600" t="s">
        <v>181</v>
      </c>
      <c r="AA3150" s="537">
        <v>40647</v>
      </c>
      <c r="AB3150" s="538"/>
      <c r="AC3150" s="538">
        <f t="shared" si="353"/>
        <v>2</v>
      </c>
      <c r="AD3150" s="493" t="str">
        <f t="shared" si="354"/>
        <v>OK</v>
      </c>
      <c r="AE3150" s="493"/>
      <c r="AF3150" s="493"/>
      <c r="AG3150" s="493"/>
      <c r="AH3150" s="539"/>
      <c r="AI3150" s="533"/>
      <c r="AK3150" s="533"/>
    </row>
    <row r="3151" spans="1:37" x14ac:dyDescent="0.2">
      <c r="A3151" s="593" t="s">
        <v>115</v>
      </c>
      <c r="B3151" s="493">
        <v>1</v>
      </c>
      <c r="C3151" s="531">
        <v>250</v>
      </c>
      <c r="D3151" s="493" t="s">
        <v>178</v>
      </c>
      <c r="E3151" s="532">
        <v>40646</v>
      </c>
      <c r="G3151" s="534">
        <v>1</v>
      </c>
      <c r="H3151" s="493">
        <v>250</v>
      </c>
      <c r="I3151" s="493">
        <v>250</v>
      </c>
      <c r="J3151" s="493">
        <v>250</v>
      </c>
      <c r="K3151" s="493">
        <v>0</v>
      </c>
      <c r="L3151" s="532"/>
      <c r="M3151" s="533"/>
      <c r="N3151" s="534">
        <v>1</v>
      </c>
      <c r="O3151" s="493">
        <v>250</v>
      </c>
      <c r="P3151" s="493">
        <v>250</v>
      </c>
      <c r="Q3151" s="493">
        <v>0</v>
      </c>
      <c r="R3151" s="493">
        <v>250</v>
      </c>
      <c r="S3151" s="493">
        <v>0</v>
      </c>
      <c r="T3151" s="493">
        <v>0</v>
      </c>
      <c r="U3151" s="532"/>
      <c r="V3151" s="535">
        <v>1</v>
      </c>
      <c r="W3151" s="493">
        <v>250</v>
      </c>
      <c r="X3151" s="536" t="str">
        <f t="shared" si="351"/>
        <v>OK</v>
      </c>
      <c r="Y3151" s="536">
        <f t="shared" si="352"/>
        <v>0</v>
      </c>
      <c r="Z3151" s="600" t="s">
        <v>181</v>
      </c>
      <c r="AA3151" s="537"/>
      <c r="AB3151" s="538"/>
      <c r="AC3151" s="538">
        <f t="shared" si="353"/>
        <v>-40063</v>
      </c>
      <c r="AD3151" s="493" t="str">
        <f t="shared" si="354"/>
        <v>Pendente</v>
      </c>
      <c r="AE3151" s="493"/>
      <c r="AF3151" s="493"/>
      <c r="AG3151" s="493"/>
      <c r="AH3151" s="539"/>
      <c r="AI3151" s="533"/>
      <c r="AK3151" s="533"/>
    </row>
    <row r="3152" spans="1:37" x14ac:dyDescent="0.2">
      <c r="A3152" s="593" t="s">
        <v>115</v>
      </c>
      <c r="B3152" s="493">
        <v>1</v>
      </c>
      <c r="C3152" s="531">
        <v>200</v>
      </c>
      <c r="D3152" s="600" t="s">
        <v>178</v>
      </c>
      <c r="E3152" s="532">
        <v>40647</v>
      </c>
      <c r="X3152" s="437" t="str">
        <f t="shared" si="351"/>
        <v>ERRO</v>
      </c>
      <c r="Y3152" s="536" t="str">
        <f t="shared" si="352"/>
        <v/>
      </c>
      <c r="AC3152" s="148">
        <f t="shared" si="353"/>
        <v>-40064</v>
      </c>
      <c r="AD3152" s="435" t="str">
        <f t="shared" si="354"/>
        <v>Pendente</v>
      </c>
    </row>
    <row r="3153" spans="1:87" x14ac:dyDescent="0.2">
      <c r="A3153" s="442" t="s">
        <v>115</v>
      </c>
      <c r="B3153" s="435">
        <v>1</v>
      </c>
      <c r="C3153" s="436">
        <v>60</v>
      </c>
      <c r="D3153" s="435" t="s">
        <v>177</v>
      </c>
      <c r="E3153" s="472">
        <v>40648</v>
      </c>
      <c r="G3153" s="474">
        <v>1</v>
      </c>
      <c r="V3153" s="480">
        <v>1</v>
      </c>
      <c r="W3153" s="435">
        <v>60</v>
      </c>
      <c r="X3153" s="437" t="str">
        <f t="shared" si="351"/>
        <v>OK</v>
      </c>
      <c r="Y3153" s="536">
        <f t="shared" si="352"/>
        <v>0</v>
      </c>
      <c r="Z3153" s="435" t="s">
        <v>177</v>
      </c>
      <c r="AA3153" s="481">
        <v>40653</v>
      </c>
      <c r="AC3153" s="148">
        <f t="shared" si="353"/>
        <v>5</v>
      </c>
      <c r="AD3153" s="435" t="str">
        <f t="shared" si="354"/>
        <v>OK</v>
      </c>
      <c r="AJ3153" s="533"/>
    </row>
    <row r="3154" spans="1:87" x14ac:dyDescent="0.2">
      <c r="A3154" s="442" t="s">
        <v>115</v>
      </c>
      <c r="B3154" s="435">
        <v>2</v>
      </c>
      <c r="C3154" s="436">
        <v>27</v>
      </c>
      <c r="D3154" s="435" t="s">
        <v>67</v>
      </c>
      <c r="E3154" s="472">
        <v>40648</v>
      </c>
      <c r="G3154" s="474">
        <v>2</v>
      </c>
      <c r="X3154" s="437" t="str">
        <f t="shared" si="351"/>
        <v>ERRO</v>
      </c>
      <c r="Y3154" s="536" t="str">
        <f t="shared" si="352"/>
        <v/>
      </c>
      <c r="AC3154" s="148">
        <f t="shared" si="353"/>
        <v>-40065</v>
      </c>
      <c r="AD3154" s="435" t="str">
        <f t="shared" si="354"/>
        <v>Pendente</v>
      </c>
    </row>
    <row r="3155" spans="1:87" x14ac:dyDescent="0.2">
      <c r="A3155" s="442" t="s">
        <v>115</v>
      </c>
      <c r="B3155" s="435">
        <v>3</v>
      </c>
      <c r="C3155" s="436">
        <v>7</v>
      </c>
      <c r="D3155" s="435" t="s">
        <v>68</v>
      </c>
      <c r="E3155" s="472">
        <v>40648</v>
      </c>
      <c r="G3155" s="474">
        <v>3</v>
      </c>
      <c r="X3155" s="437" t="str">
        <f t="shared" si="351"/>
        <v>ERRO</v>
      </c>
      <c r="Y3155" s="536" t="str">
        <f t="shared" si="352"/>
        <v/>
      </c>
      <c r="AC3155" s="148">
        <f t="shared" si="353"/>
        <v>-40065</v>
      </c>
      <c r="AD3155" s="435" t="str">
        <f t="shared" si="354"/>
        <v>Pendente</v>
      </c>
    </row>
    <row r="3156" spans="1:87" x14ac:dyDescent="0.2">
      <c r="A3156" s="442" t="s">
        <v>115</v>
      </c>
      <c r="B3156" s="435">
        <v>4</v>
      </c>
      <c r="C3156" s="436">
        <v>14</v>
      </c>
      <c r="D3156" s="435" t="s">
        <v>69</v>
      </c>
      <c r="E3156" s="472">
        <v>40648</v>
      </c>
      <c r="G3156" s="474">
        <v>4</v>
      </c>
      <c r="X3156" s="437" t="str">
        <f t="shared" si="351"/>
        <v>ERRO</v>
      </c>
      <c r="Y3156" s="536" t="str">
        <f t="shared" si="352"/>
        <v/>
      </c>
      <c r="AC3156" s="148">
        <f t="shared" si="353"/>
        <v>-40065</v>
      </c>
      <c r="AD3156" s="435" t="str">
        <f t="shared" si="354"/>
        <v>Pendente</v>
      </c>
    </row>
    <row r="3157" spans="1:87" x14ac:dyDescent="0.2">
      <c r="A3157" s="442" t="s">
        <v>115</v>
      </c>
      <c r="B3157" s="435">
        <v>5</v>
      </c>
      <c r="C3157" s="436">
        <v>25</v>
      </c>
      <c r="D3157" s="435" t="s">
        <v>72</v>
      </c>
      <c r="E3157" s="472">
        <v>40648</v>
      </c>
      <c r="G3157" s="474">
        <v>5</v>
      </c>
      <c r="X3157" s="437" t="str">
        <f t="shared" si="351"/>
        <v>ERRO</v>
      </c>
      <c r="Y3157" s="536" t="str">
        <f t="shared" si="352"/>
        <v/>
      </c>
      <c r="AC3157" s="148">
        <f t="shared" si="353"/>
        <v>-40065</v>
      </c>
      <c r="AD3157" s="435" t="str">
        <f t="shared" si="354"/>
        <v>Pendente</v>
      </c>
      <c r="AJ3157" s="533"/>
    </row>
    <row r="3158" spans="1:87" x14ac:dyDescent="0.2">
      <c r="A3158" s="442" t="s">
        <v>115</v>
      </c>
      <c r="B3158" s="435">
        <v>6</v>
      </c>
      <c r="C3158" s="436">
        <v>225</v>
      </c>
      <c r="D3158" s="435" t="s">
        <v>73</v>
      </c>
      <c r="E3158" s="472">
        <v>40648</v>
      </c>
      <c r="G3158" s="474">
        <v>6</v>
      </c>
      <c r="X3158" s="437" t="str">
        <f t="shared" si="351"/>
        <v>ERRO</v>
      </c>
      <c r="Y3158" s="536" t="str">
        <f t="shared" si="352"/>
        <v/>
      </c>
      <c r="AC3158" s="148">
        <f t="shared" si="353"/>
        <v>-40065</v>
      </c>
      <c r="AD3158" s="435" t="str">
        <f t="shared" si="354"/>
        <v>Pendente</v>
      </c>
      <c r="AJ3158" s="533"/>
    </row>
    <row r="3159" spans="1:87" x14ac:dyDescent="0.2">
      <c r="A3159" s="442" t="s">
        <v>115</v>
      </c>
      <c r="B3159" s="435">
        <v>7</v>
      </c>
      <c r="C3159" s="436">
        <v>30</v>
      </c>
      <c r="D3159" s="435" t="s">
        <v>79</v>
      </c>
      <c r="E3159" s="472">
        <v>40648</v>
      </c>
      <c r="G3159" s="474">
        <v>7</v>
      </c>
      <c r="V3159" s="480">
        <v>7</v>
      </c>
      <c r="W3159" s="435">
        <v>30</v>
      </c>
      <c r="X3159" s="437" t="str">
        <f t="shared" si="351"/>
        <v>OK</v>
      </c>
      <c r="Y3159" s="536">
        <f t="shared" si="352"/>
        <v>0</v>
      </c>
      <c r="Z3159" s="435" t="s">
        <v>79</v>
      </c>
      <c r="AA3159" s="481">
        <v>40653</v>
      </c>
      <c r="AC3159" s="148">
        <f t="shared" si="353"/>
        <v>5</v>
      </c>
      <c r="AD3159" s="435" t="str">
        <f t="shared" si="354"/>
        <v>OK</v>
      </c>
    </row>
    <row r="3160" spans="1:87" x14ac:dyDescent="0.2">
      <c r="A3160" s="442" t="s">
        <v>115</v>
      </c>
      <c r="B3160" s="435">
        <v>8</v>
      </c>
      <c r="C3160" s="436">
        <v>107</v>
      </c>
      <c r="D3160" s="435" t="s">
        <v>74</v>
      </c>
      <c r="E3160" s="472">
        <v>40648</v>
      </c>
      <c r="X3160" s="437" t="str">
        <f t="shared" si="351"/>
        <v>ERRO</v>
      </c>
      <c r="Y3160" s="536" t="str">
        <f t="shared" si="352"/>
        <v/>
      </c>
      <c r="AC3160" s="148">
        <f t="shared" si="353"/>
        <v>-40065</v>
      </c>
      <c r="AD3160" s="435" t="str">
        <f t="shared" si="354"/>
        <v>Pendente</v>
      </c>
    </row>
    <row r="3161" spans="1:87" x14ac:dyDescent="0.2">
      <c r="A3161" s="442" t="s">
        <v>115</v>
      </c>
      <c r="B3161" s="435">
        <v>9</v>
      </c>
      <c r="C3161" s="436">
        <v>13</v>
      </c>
      <c r="D3161" s="435" t="s">
        <v>75</v>
      </c>
      <c r="E3161" s="472">
        <v>40648</v>
      </c>
      <c r="X3161" s="437" t="str">
        <f t="shared" si="351"/>
        <v>ERRO</v>
      </c>
      <c r="Y3161" s="536" t="str">
        <f t="shared" si="352"/>
        <v/>
      </c>
      <c r="AC3161" s="148">
        <f t="shared" si="353"/>
        <v>-40065</v>
      </c>
      <c r="AD3161" s="435" t="str">
        <f t="shared" si="354"/>
        <v>Pendente</v>
      </c>
    </row>
    <row r="3162" spans="1:87" x14ac:dyDescent="0.2">
      <c r="A3162" s="442" t="s">
        <v>115</v>
      </c>
      <c r="B3162" s="435">
        <v>10</v>
      </c>
      <c r="C3162" s="436">
        <v>5</v>
      </c>
      <c r="D3162" s="435" t="s">
        <v>76</v>
      </c>
      <c r="E3162" s="472">
        <v>40648</v>
      </c>
      <c r="X3162" s="437" t="str">
        <f t="shared" si="351"/>
        <v>ERRO</v>
      </c>
      <c r="Y3162" s="536" t="str">
        <f t="shared" ref="Y3162:Y3225" si="355">IF(W3162="","",+C3162-W3162)</f>
        <v/>
      </c>
      <c r="AC3162" s="148">
        <f t="shared" si="353"/>
        <v>-40065</v>
      </c>
      <c r="AD3162" s="435" t="str">
        <f t="shared" si="354"/>
        <v>Pendente</v>
      </c>
    </row>
    <row r="3163" spans="1:87" x14ac:dyDescent="0.2">
      <c r="A3163" s="442" t="s">
        <v>115</v>
      </c>
      <c r="B3163" s="435">
        <v>11</v>
      </c>
      <c r="C3163" s="436">
        <v>2</v>
      </c>
      <c r="D3163" s="435" t="s">
        <v>77</v>
      </c>
      <c r="E3163" s="472">
        <v>40648</v>
      </c>
      <c r="X3163" s="437" t="str">
        <f t="shared" si="351"/>
        <v>ERRO</v>
      </c>
      <c r="Y3163" s="536" t="str">
        <f t="shared" si="355"/>
        <v/>
      </c>
      <c r="AC3163" s="148">
        <f t="shared" si="353"/>
        <v>-40065</v>
      </c>
      <c r="AD3163" s="435" t="str">
        <f t="shared" si="354"/>
        <v>Pendente</v>
      </c>
    </row>
    <row r="3164" spans="1:87" s="533" customFormat="1" x14ac:dyDescent="0.2">
      <c r="A3164" s="593" t="s">
        <v>115</v>
      </c>
      <c r="B3164" s="493">
        <v>12</v>
      </c>
      <c r="C3164" s="531">
        <v>75</v>
      </c>
      <c r="D3164" s="493" t="s">
        <v>178</v>
      </c>
      <c r="E3164" s="532">
        <v>40648</v>
      </c>
      <c r="G3164" s="534"/>
      <c r="H3164" s="493"/>
      <c r="I3164" s="493"/>
      <c r="J3164" s="493"/>
      <c r="K3164" s="493"/>
      <c r="L3164" s="532"/>
      <c r="N3164" s="534"/>
      <c r="O3164" s="493"/>
      <c r="P3164" s="493"/>
      <c r="Q3164" s="493"/>
      <c r="R3164" s="493"/>
      <c r="U3164" s="532"/>
      <c r="V3164" s="535"/>
      <c r="W3164" s="493"/>
      <c r="X3164" s="536" t="str">
        <f t="shared" si="351"/>
        <v>ERRO</v>
      </c>
      <c r="Y3164" s="536" t="str">
        <f t="shared" si="355"/>
        <v/>
      </c>
      <c r="Z3164" s="493"/>
      <c r="AA3164" s="537"/>
      <c r="AB3164" s="538"/>
      <c r="AC3164" s="538">
        <f t="shared" si="353"/>
        <v>-40065</v>
      </c>
      <c r="AD3164" s="493" t="str">
        <f t="shared" si="354"/>
        <v>Pendente</v>
      </c>
      <c r="AE3164" s="493"/>
      <c r="AF3164" s="493"/>
      <c r="AG3164" s="493"/>
      <c r="AH3164" s="539"/>
      <c r="AJ3164" s="28"/>
      <c r="AL3164" s="17"/>
      <c r="AM3164" s="17"/>
      <c r="AN3164" s="17"/>
      <c r="AO3164" s="17"/>
      <c r="AP3164" s="17"/>
      <c r="AQ3164" s="17"/>
      <c r="AR3164" s="17"/>
      <c r="AS3164" s="17"/>
      <c r="AT3164" s="17"/>
      <c r="AU3164" s="17"/>
      <c r="AV3164" s="17"/>
      <c r="AW3164" s="17"/>
      <c r="AX3164" s="17"/>
      <c r="AY3164" s="17"/>
      <c r="AZ3164" s="17"/>
      <c r="BA3164" s="17"/>
      <c r="BB3164" s="17"/>
      <c r="BC3164" s="17"/>
      <c r="BD3164" s="17"/>
      <c r="BE3164" s="17"/>
      <c r="BF3164" s="17"/>
      <c r="BG3164" s="17"/>
      <c r="BH3164" s="17"/>
      <c r="BI3164" s="17"/>
      <c r="BJ3164" s="17"/>
      <c r="BK3164" s="17"/>
      <c r="BL3164" s="17"/>
      <c r="BM3164" s="17"/>
      <c r="BN3164" s="17"/>
      <c r="BO3164" s="17"/>
      <c r="BP3164" s="17"/>
      <c r="BQ3164" s="17"/>
      <c r="BR3164" s="17"/>
      <c r="BS3164" s="17"/>
      <c r="BT3164" s="17"/>
      <c r="BU3164" s="17"/>
      <c r="BV3164" s="17"/>
      <c r="BW3164" s="17"/>
      <c r="BX3164" s="17"/>
      <c r="BY3164" s="17"/>
      <c r="BZ3164" s="17"/>
      <c r="CA3164" s="17"/>
      <c r="CB3164" s="17"/>
      <c r="CC3164" s="17"/>
      <c r="CD3164" s="17"/>
      <c r="CE3164" s="17"/>
      <c r="CF3164" s="17"/>
      <c r="CG3164" s="17"/>
      <c r="CH3164" s="17"/>
      <c r="CI3164" s="17"/>
    </row>
    <row r="3165" spans="1:87" x14ac:dyDescent="0.2">
      <c r="A3165" s="442" t="s">
        <v>115</v>
      </c>
      <c r="B3165" s="435">
        <v>1</v>
      </c>
      <c r="C3165" s="436">
        <v>20</v>
      </c>
      <c r="D3165" s="435" t="s">
        <v>176</v>
      </c>
      <c r="E3165" s="472">
        <v>40651</v>
      </c>
      <c r="G3165" s="474">
        <v>1</v>
      </c>
      <c r="H3165" s="436">
        <v>20</v>
      </c>
      <c r="I3165" s="436">
        <v>20</v>
      </c>
      <c r="J3165" s="436">
        <v>20</v>
      </c>
      <c r="K3165" s="435">
        <v>0</v>
      </c>
      <c r="L3165" s="472">
        <v>40652</v>
      </c>
      <c r="N3165" s="474">
        <v>1</v>
      </c>
      <c r="O3165" s="436">
        <v>20</v>
      </c>
      <c r="P3165" s="436">
        <v>20</v>
      </c>
      <c r="Q3165" s="435">
        <v>0</v>
      </c>
      <c r="R3165" s="436">
        <v>20</v>
      </c>
      <c r="S3165" s="435">
        <v>0</v>
      </c>
      <c r="T3165" s="435">
        <v>0</v>
      </c>
      <c r="U3165" s="472">
        <v>40652</v>
      </c>
      <c r="V3165" s="480">
        <v>1</v>
      </c>
      <c r="W3165" s="435">
        <v>20</v>
      </c>
      <c r="X3165" s="437" t="str">
        <f t="shared" si="351"/>
        <v>OK</v>
      </c>
      <c r="Y3165" s="536">
        <f t="shared" si="355"/>
        <v>0</v>
      </c>
      <c r="Z3165" s="435" t="s">
        <v>176</v>
      </c>
      <c r="AA3165" s="481">
        <v>40653</v>
      </c>
      <c r="AB3165" s="412">
        <f>+SUM(W3165:W3166)</f>
        <v>20</v>
      </c>
      <c r="AC3165" s="148">
        <f t="shared" si="353"/>
        <v>2</v>
      </c>
      <c r="AD3165" s="435" t="str">
        <f t="shared" si="354"/>
        <v>OK</v>
      </c>
    </row>
    <row r="3166" spans="1:87" s="533" customFormat="1" x14ac:dyDescent="0.2">
      <c r="A3166" s="593" t="s">
        <v>115</v>
      </c>
      <c r="B3166" s="493">
        <v>2</v>
      </c>
      <c r="C3166" s="531">
        <v>345</v>
      </c>
      <c r="D3166" s="493" t="s">
        <v>178</v>
      </c>
      <c r="E3166" s="532">
        <v>40651</v>
      </c>
      <c r="G3166" s="534">
        <v>2</v>
      </c>
      <c r="H3166" s="531">
        <v>345</v>
      </c>
      <c r="I3166" s="531">
        <v>345</v>
      </c>
      <c r="J3166" s="531">
        <v>345</v>
      </c>
      <c r="K3166" s="493">
        <v>0</v>
      </c>
      <c r="L3166" s="532">
        <v>40652</v>
      </c>
      <c r="N3166" s="534">
        <v>2</v>
      </c>
      <c r="O3166" s="531">
        <v>345</v>
      </c>
      <c r="P3166" s="531">
        <v>345</v>
      </c>
      <c r="Q3166" s="493">
        <v>0</v>
      </c>
      <c r="R3166" s="531">
        <v>345</v>
      </c>
      <c r="S3166" s="493">
        <v>0</v>
      </c>
      <c r="T3166" s="493">
        <v>0</v>
      </c>
      <c r="U3166" s="532">
        <v>40652</v>
      </c>
      <c r="V3166" s="535"/>
      <c r="W3166" s="493"/>
      <c r="X3166" s="536" t="str">
        <f t="shared" si="351"/>
        <v>KO</v>
      </c>
      <c r="Y3166" s="536" t="str">
        <f t="shared" si="355"/>
        <v/>
      </c>
      <c r="Z3166" s="493"/>
      <c r="AA3166" s="537"/>
      <c r="AB3166" s="538"/>
      <c r="AC3166" s="538">
        <f t="shared" si="353"/>
        <v>-40068</v>
      </c>
      <c r="AD3166" s="493" t="str">
        <f t="shared" si="354"/>
        <v>Pendente</v>
      </c>
      <c r="AE3166" s="493"/>
      <c r="AF3166" s="493"/>
      <c r="AG3166" s="493"/>
      <c r="AH3166" s="539"/>
      <c r="AJ3166" s="28"/>
      <c r="AL3166" s="17"/>
      <c r="AM3166" s="17"/>
      <c r="AN3166" s="17"/>
      <c r="AO3166" s="17"/>
      <c r="AP3166" s="17"/>
      <c r="AQ3166" s="17"/>
      <c r="AR3166" s="17"/>
      <c r="AS3166" s="17"/>
      <c r="AT3166" s="17"/>
      <c r="AU3166" s="17"/>
      <c r="AV3166" s="17"/>
      <c r="AW3166" s="17"/>
      <c r="AX3166" s="17"/>
      <c r="AY3166" s="17"/>
      <c r="AZ3166" s="17"/>
      <c r="BA3166" s="17"/>
      <c r="BB3166" s="17"/>
      <c r="BC3166" s="17"/>
      <c r="BD3166" s="17"/>
      <c r="BE3166" s="17"/>
      <c r="BF3166" s="17"/>
      <c r="BG3166" s="17"/>
      <c r="BH3166" s="17"/>
      <c r="BI3166" s="17"/>
      <c r="BJ3166" s="17"/>
      <c r="BK3166" s="17"/>
      <c r="BL3166" s="17"/>
      <c r="BM3166" s="17"/>
      <c r="BN3166" s="17"/>
      <c r="BO3166" s="17"/>
      <c r="BP3166" s="17"/>
      <c r="BQ3166" s="17"/>
      <c r="BR3166" s="17"/>
      <c r="BS3166" s="17"/>
      <c r="BT3166" s="17"/>
      <c r="BU3166" s="17"/>
      <c r="BV3166" s="17"/>
      <c r="BW3166" s="17"/>
      <c r="BX3166" s="17"/>
      <c r="BY3166" s="17"/>
      <c r="BZ3166" s="17"/>
      <c r="CA3166" s="17"/>
      <c r="CB3166" s="17"/>
      <c r="CC3166" s="17"/>
      <c r="CD3166" s="17"/>
      <c r="CE3166" s="17"/>
      <c r="CF3166" s="17"/>
      <c r="CG3166" s="17"/>
      <c r="CH3166" s="17"/>
      <c r="CI3166" s="17"/>
    </row>
    <row r="3167" spans="1:87" x14ac:dyDescent="0.2">
      <c r="A3167" s="442" t="s">
        <v>115</v>
      </c>
      <c r="B3167" s="435">
        <v>1</v>
      </c>
      <c r="C3167" s="436">
        <v>236</v>
      </c>
      <c r="D3167" s="465" t="s">
        <v>182</v>
      </c>
      <c r="E3167" s="472">
        <v>40652</v>
      </c>
      <c r="X3167" s="437" t="str">
        <f t="shared" si="351"/>
        <v>ERRO</v>
      </c>
      <c r="Y3167" s="536" t="str">
        <f t="shared" si="355"/>
        <v/>
      </c>
      <c r="AB3167" s="412">
        <f>+SUM(W3167:W3184)</f>
        <v>10330</v>
      </c>
      <c r="AC3167" s="148">
        <f t="shared" si="353"/>
        <v>-40069</v>
      </c>
      <c r="AD3167" s="435" t="str">
        <f t="shared" si="354"/>
        <v>Pendente</v>
      </c>
    </row>
    <row r="3168" spans="1:87" x14ac:dyDescent="0.2">
      <c r="A3168" s="442" t="s">
        <v>115</v>
      </c>
      <c r="B3168" s="435">
        <v>2</v>
      </c>
      <c r="C3168" s="436">
        <v>161</v>
      </c>
      <c r="D3168" s="465" t="s">
        <v>183</v>
      </c>
      <c r="E3168" s="472">
        <v>40652</v>
      </c>
      <c r="G3168" s="474">
        <v>2</v>
      </c>
      <c r="H3168" s="435">
        <v>161</v>
      </c>
      <c r="I3168" s="435">
        <v>161</v>
      </c>
      <c r="J3168" s="435">
        <v>161</v>
      </c>
      <c r="K3168" s="435">
        <v>0</v>
      </c>
      <c r="L3168" s="472">
        <v>40653</v>
      </c>
      <c r="N3168" s="474">
        <v>1</v>
      </c>
      <c r="O3168" s="435">
        <v>161</v>
      </c>
      <c r="P3168" s="435">
        <v>161</v>
      </c>
      <c r="Q3168" s="435">
        <v>0</v>
      </c>
      <c r="R3168" s="435">
        <v>161</v>
      </c>
      <c r="S3168" s="438">
        <v>0</v>
      </c>
      <c r="T3168" s="438">
        <v>0</v>
      </c>
      <c r="U3168" s="472">
        <v>40653</v>
      </c>
      <c r="V3168" s="480">
        <v>2</v>
      </c>
      <c r="W3168" s="435">
        <v>161</v>
      </c>
      <c r="X3168" s="437" t="str">
        <f t="shared" si="351"/>
        <v>OK</v>
      </c>
      <c r="Y3168" s="536">
        <f t="shared" si="355"/>
        <v>0</v>
      </c>
      <c r="Z3168" s="465" t="s">
        <v>183</v>
      </c>
      <c r="AA3168" s="481">
        <v>40676</v>
      </c>
      <c r="AC3168" s="621">
        <f t="shared" si="353"/>
        <v>24</v>
      </c>
      <c r="AD3168" s="435" t="str">
        <f t="shared" si="354"/>
        <v>OK</v>
      </c>
    </row>
    <row r="3169" spans="1:87" x14ac:dyDescent="0.2">
      <c r="A3169" s="442" t="s">
        <v>115</v>
      </c>
      <c r="B3169" s="435">
        <v>3</v>
      </c>
      <c r="C3169" s="436">
        <v>20</v>
      </c>
      <c r="D3169" s="435" t="s">
        <v>67</v>
      </c>
      <c r="E3169" s="472">
        <v>40652</v>
      </c>
      <c r="V3169" s="480">
        <v>3</v>
      </c>
      <c r="W3169" s="435">
        <v>20</v>
      </c>
      <c r="X3169" s="437" t="str">
        <f t="shared" si="351"/>
        <v>OK</v>
      </c>
      <c r="Y3169" s="536">
        <f t="shared" si="355"/>
        <v>0</v>
      </c>
      <c r="Z3169" s="435" t="s">
        <v>67</v>
      </c>
      <c r="AA3169" s="481">
        <v>40660</v>
      </c>
      <c r="AC3169" s="148">
        <f t="shared" ref="AC3169:AC3232" si="356">DAYS360(E3169,AA3169)</f>
        <v>8</v>
      </c>
      <c r="AD3169" s="435" t="str">
        <f t="shared" si="354"/>
        <v>OK</v>
      </c>
    </row>
    <row r="3170" spans="1:87" x14ac:dyDescent="0.2">
      <c r="A3170" s="442" t="s">
        <v>115</v>
      </c>
      <c r="B3170" s="435">
        <v>4</v>
      </c>
      <c r="C3170" s="436">
        <v>9</v>
      </c>
      <c r="D3170" s="435" t="s">
        <v>69</v>
      </c>
      <c r="E3170" s="472">
        <v>40652</v>
      </c>
      <c r="V3170" s="480">
        <v>4</v>
      </c>
      <c r="W3170" s="435">
        <v>9</v>
      </c>
      <c r="X3170" s="437" t="str">
        <f t="shared" si="351"/>
        <v>OK</v>
      </c>
      <c r="Y3170" s="536">
        <f t="shared" si="355"/>
        <v>0</v>
      </c>
      <c r="Z3170" s="435" t="s">
        <v>69</v>
      </c>
      <c r="AA3170" s="481">
        <v>40660</v>
      </c>
      <c r="AC3170" s="148">
        <f t="shared" si="356"/>
        <v>8</v>
      </c>
      <c r="AD3170" s="435" t="str">
        <f t="shared" si="354"/>
        <v>OK</v>
      </c>
    </row>
    <row r="3171" spans="1:87" x14ac:dyDescent="0.2">
      <c r="A3171" s="442" t="s">
        <v>115</v>
      </c>
      <c r="B3171" s="435">
        <v>5</v>
      </c>
      <c r="C3171" s="436">
        <v>18</v>
      </c>
      <c r="D3171" s="435" t="s">
        <v>72</v>
      </c>
      <c r="E3171" s="472">
        <v>40652</v>
      </c>
      <c r="V3171" s="480">
        <v>5</v>
      </c>
      <c r="W3171" s="435">
        <v>18</v>
      </c>
      <c r="X3171" s="437" t="str">
        <f t="shared" si="351"/>
        <v>OK</v>
      </c>
      <c r="Y3171" s="536">
        <f t="shared" si="355"/>
        <v>0</v>
      </c>
      <c r="Z3171" s="435" t="s">
        <v>72</v>
      </c>
      <c r="AA3171" s="481">
        <v>40660</v>
      </c>
      <c r="AC3171" s="148">
        <f t="shared" si="356"/>
        <v>8</v>
      </c>
      <c r="AD3171" s="435" t="str">
        <f t="shared" si="354"/>
        <v>OK</v>
      </c>
      <c r="AJ3171" s="533"/>
    </row>
    <row r="3172" spans="1:87" x14ac:dyDescent="0.2">
      <c r="A3172" s="442" t="s">
        <v>115</v>
      </c>
      <c r="B3172" s="435">
        <v>6</v>
      </c>
      <c r="C3172" s="436">
        <v>90</v>
      </c>
      <c r="D3172" s="435" t="s">
        <v>73</v>
      </c>
      <c r="E3172" s="472">
        <v>40652</v>
      </c>
      <c r="V3172" s="480">
        <v>6</v>
      </c>
      <c r="W3172" s="435">
        <v>90</v>
      </c>
      <c r="X3172" s="437" t="str">
        <f t="shared" si="351"/>
        <v>OK</v>
      </c>
      <c r="Y3172" s="536">
        <f t="shared" si="355"/>
        <v>0</v>
      </c>
      <c r="Z3172" s="435" t="s">
        <v>73</v>
      </c>
      <c r="AA3172" s="481">
        <v>40660</v>
      </c>
      <c r="AC3172" s="148">
        <f t="shared" si="356"/>
        <v>8</v>
      </c>
      <c r="AD3172" s="435" t="str">
        <f t="shared" si="354"/>
        <v>OK</v>
      </c>
    </row>
    <row r="3173" spans="1:87" x14ac:dyDescent="0.2">
      <c r="A3173" s="442" t="s">
        <v>115</v>
      </c>
      <c r="B3173" s="435">
        <v>7</v>
      </c>
      <c r="C3173" s="436">
        <v>12</v>
      </c>
      <c r="D3173" s="435" t="s">
        <v>79</v>
      </c>
      <c r="E3173" s="472">
        <v>40652</v>
      </c>
      <c r="V3173" s="480">
        <v>7</v>
      </c>
      <c r="W3173" s="435">
        <v>12</v>
      </c>
      <c r="X3173" s="437" t="str">
        <f t="shared" si="351"/>
        <v>OK</v>
      </c>
      <c r="Y3173" s="536">
        <f t="shared" si="355"/>
        <v>0</v>
      </c>
      <c r="Z3173" s="435" t="s">
        <v>79</v>
      </c>
      <c r="AA3173" s="481">
        <v>40660</v>
      </c>
      <c r="AC3173" s="148">
        <f t="shared" si="356"/>
        <v>8</v>
      </c>
      <c r="AD3173" s="435" t="str">
        <f t="shared" si="354"/>
        <v>OK</v>
      </c>
      <c r="AJ3173" s="533"/>
    </row>
    <row r="3174" spans="1:87" x14ac:dyDescent="0.2">
      <c r="A3174" s="442" t="s">
        <v>115</v>
      </c>
      <c r="B3174" s="435">
        <v>8</v>
      </c>
      <c r="C3174" s="436">
        <v>40</v>
      </c>
      <c r="D3174" s="435" t="s">
        <v>74</v>
      </c>
      <c r="E3174" s="472">
        <v>40652</v>
      </c>
      <c r="V3174" s="480">
        <v>8</v>
      </c>
      <c r="W3174" s="435">
        <v>40</v>
      </c>
      <c r="X3174" s="437" t="str">
        <f t="shared" si="351"/>
        <v>OK</v>
      </c>
      <c r="Y3174" s="536">
        <f t="shared" si="355"/>
        <v>0</v>
      </c>
      <c r="Z3174" s="435" t="s">
        <v>74</v>
      </c>
      <c r="AA3174" s="481">
        <v>40660</v>
      </c>
      <c r="AC3174" s="148">
        <f t="shared" si="356"/>
        <v>8</v>
      </c>
      <c r="AD3174" s="435" t="str">
        <f t="shared" si="354"/>
        <v>OK</v>
      </c>
    </row>
    <row r="3175" spans="1:87" x14ac:dyDescent="0.2">
      <c r="A3175" s="442" t="s">
        <v>115</v>
      </c>
      <c r="B3175" s="435">
        <v>9</v>
      </c>
      <c r="C3175" s="436">
        <v>6</v>
      </c>
      <c r="D3175" s="435" t="s">
        <v>75</v>
      </c>
      <c r="E3175" s="472">
        <v>40652</v>
      </c>
      <c r="V3175" s="480">
        <v>9</v>
      </c>
      <c r="W3175" s="435">
        <v>6</v>
      </c>
      <c r="X3175" s="437" t="str">
        <f t="shared" si="351"/>
        <v>OK</v>
      </c>
      <c r="Y3175" s="536">
        <f t="shared" si="355"/>
        <v>0</v>
      </c>
      <c r="Z3175" s="435" t="s">
        <v>75</v>
      </c>
      <c r="AA3175" s="481">
        <v>40660</v>
      </c>
      <c r="AC3175" s="148">
        <f t="shared" si="356"/>
        <v>8</v>
      </c>
      <c r="AD3175" s="435" t="str">
        <f t="shared" si="354"/>
        <v>OK</v>
      </c>
    </row>
    <row r="3176" spans="1:87" x14ac:dyDescent="0.2">
      <c r="A3176" s="442" t="s">
        <v>115</v>
      </c>
      <c r="B3176" s="435">
        <v>10</v>
      </c>
      <c r="C3176" s="436">
        <v>3</v>
      </c>
      <c r="D3176" s="435" t="s">
        <v>76</v>
      </c>
      <c r="E3176" s="472">
        <v>40652</v>
      </c>
      <c r="V3176" s="480">
        <v>10</v>
      </c>
      <c r="W3176" s="435">
        <v>3</v>
      </c>
      <c r="X3176" s="437" t="str">
        <f t="shared" si="351"/>
        <v>OK</v>
      </c>
      <c r="Y3176" s="536">
        <f t="shared" si="355"/>
        <v>0</v>
      </c>
      <c r="Z3176" s="435" t="s">
        <v>76</v>
      </c>
      <c r="AA3176" s="481">
        <v>40660</v>
      </c>
      <c r="AC3176" s="148">
        <f t="shared" si="356"/>
        <v>8</v>
      </c>
      <c r="AD3176" s="435" t="str">
        <f t="shared" si="354"/>
        <v>OK</v>
      </c>
    </row>
    <row r="3177" spans="1:87" x14ac:dyDescent="0.2">
      <c r="A3177" s="442" t="s">
        <v>115</v>
      </c>
      <c r="B3177" s="435">
        <v>11</v>
      </c>
      <c r="C3177" s="436">
        <v>1</v>
      </c>
      <c r="D3177" s="435" t="s">
        <v>77</v>
      </c>
      <c r="E3177" s="472">
        <v>40652</v>
      </c>
      <c r="V3177" s="480">
        <v>11</v>
      </c>
      <c r="W3177" s="435">
        <v>1</v>
      </c>
      <c r="X3177" s="437" t="str">
        <f t="shared" si="351"/>
        <v>OK</v>
      </c>
      <c r="Y3177" s="536">
        <f t="shared" si="355"/>
        <v>0</v>
      </c>
      <c r="Z3177" s="435" t="s">
        <v>77</v>
      </c>
      <c r="AA3177" s="481">
        <v>40660</v>
      </c>
      <c r="AC3177" s="148">
        <f t="shared" si="356"/>
        <v>8</v>
      </c>
      <c r="AD3177" s="435" t="str">
        <f t="shared" si="354"/>
        <v>OK</v>
      </c>
    </row>
    <row r="3178" spans="1:87" x14ac:dyDescent="0.2">
      <c r="A3178" s="442" t="s">
        <v>115</v>
      </c>
      <c r="B3178" s="435">
        <v>12</v>
      </c>
      <c r="C3178" s="436">
        <v>135</v>
      </c>
      <c r="D3178" s="435" t="s">
        <v>178</v>
      </c>
      <c r="E3178" s="472">
        <v>40652</v>
      </c>
      <c r="V3178" s="480">
        <v>12</v>
      </c>
      <c r="W3178" s="435">
        <v>135</v>
      </c>
      <c r="X3178" s="437" t="str">
        <f t="shared" si="351"/>
        <v>OK</v>
      </c>
      <c r="Y3178" s="536">
        <f t="shared" si="355"/>
        <v>0</v>
      </c>
      <c r="Z3178" s="435" t="s">
        <v>178</v>
      </c>
      <c r="AA3178" s="481">
        <v>40660</v>
      </c>
      <c r="AC3178" s="148">
        <f t="shared" si="356"/>
        <v>8</v>
      </c>
      <c r="AD3178" s="435" t="str">
        <f t="shared" si="354"/>
        <v>OK</v>
      </c>
    </row>
    <row r="3179" spans="1:87" x14ac:dyDescent="0.2">
      <c r="A3179" s="442" t="s">
        <v>115</v>
      </c>
      <c r="B3179" s="435">
        <v>13</v>
      </c>
      <c r="C3179" s="436">
        <v>1995</v>
      </c>
      <c r="D3179" s="465" t="s">
        <v>184</v>
      </c>
      <c r="E3179" s="472">
        <v>40652</v>
      </c>
      <c r="V3179" s="480">
        <v>13</v>
      </c>
      <c r="W3179" s="435">
        <v>1995</v>
      </c>
      <c r="X3179" s="437" t="str">
        <f t="shared" si="351"/>
        <v>OK</v>
      </c>
      <c r="Y3179" s="536">
        <f t="shared" si="355"/>
        <v>0</v>
      </c>
      <c r="Z3179" s="465" t="s">
        <v>184</v>
      </c>
      <c r="AA3179" s="481">
        <v>40660</v>
      </c>
      <c r="AC3179" s="148">
        <f t="shared" si="356"/>
        <v>8</v>
      </c>
      <c r="AD3179" s="435" t="str">
        <f t="shared" si="354"/>
        <v>OK</v>
      </c>
    </row>
    <row r="3180" spans="1:87" x14ac:dyDescent="0.2">
      <c r="A3180" s="442" t="s">
        <v>115</v>
      </c>
      <c r="B3180" s="435">
        <v>14</v>
      </c>
      <c r="C3180" s="436">
        <v>1995</v>
      </c>
      <c r="D3180" s="465" t="s">
        <v>184</v>
      </c>
      <c r="E3180" s="472">
        <v>40652</v>
      </c>
      <c r="V3180" s="480">
        <v>14</v>
      </c>
      <c r="W3180" s="435">
        <v>1995</v>
      </c>
      <c r="X3180" s="437" t="str">
        <f t="shared" si="351"/>
        <v>OK</v>
      </c>
      <c r="Y3180" s="536">
        <f t="shared" si="355"/>
        <v>0</v>
      </c>
      <c r="Z3180" s="465" t="s">
        <v>184</v>
      </c>
      <c r="AA3180" s="481">
        <v>40660</v>
      </c>
      <c r="AC3180" s="148">
        <f t="shared" si="356"/>
        <v>8</v>
      </c>
      <c r="AD3180" s="435" t="str">
        <f t="shared" si="354"/>
        <v>OK</v>
      </c>
    </row>
    <row r="3181" spans="1:87" x14ac:dyDescent="0.2">
      <c r="A3181" s="442" t="s">
        <v>115</v>
      </c>
      <c r="B3181" s="435">
        <v>15</v>
      </c>
      <c r="C3181" s="436">
        <v>1995</v>
      </c>
      <c r="D3181" s="465" t="s">
        <v>184</v>
      </c>
      <c r="E3181" s="472">
        <v>40652</v>
      </c>
      <c r="G3181" s="474">
        <v>15</v>
      </c>
      <c r="H3181" s="435">
        <v>1995</v>
      </c>
      <c r="I3181" s="435">
        <v>1995</v>
      </c>
      <c r="J3181" s="435">
        <v>1995</v>
      </c>
      <c r="K3181" s="435">
        <v>0</v>
      </c>
      <c r="L3181" s="472">
        <v>40653</v>
      </c>
      <c r="N3181" s="474">
        <v>15</v>
      </c>
      <c r="O3181" s="435">
        <v>1995</v>
      </c>
      <c r="P3181" s="435">
        <v>1995</v>
      </c>
      <c r="Q3181" s="435">
        <v>0</v>
      </c>
      <c r="R3181" s="435">
        <v>1995</v>
      </c>
      <c r="S3181" s="438">
        <v>0</v>
      </c>
      <c r="T3181" s="438">
        <v>0</v>
      </c>
      <c r="U3181" s="472">
        <v>40653</v>
      </c>
      <c r="V3181" s="480">
        <v>15</v>
      </c>
      <c r="W3181" s="435">
        <v>1995</v>
      </c>
      <c r="X3181" s="437" t="str">
        <f t="shared" si="351"/>
        <v>OK</v>
      </c>
      <c r="Y3181" s="536">
        <f t="shared" si="355"/>
        <v>0</v>
      </c>
      <c r="Z3181" s="465" t="s">
        <v>184</v>
      </c>
      <c r="AA3181" s="481">
        <v>40661</v>
      </c>
      <c r="AC3181" s="148">
        <f t="shared" si="356"/>
        <v>9</v>
      </c>
      <c r="AD3181" s="435" t="str">
        <f t="shared" si="354"/>
        <v>OK</v>
      </c>
    </row>
    <row r="3182" spans="1:87" x14ac:dyDescent="0.2">
      <c r="A3182" s="442" t="s">
        <v>115</v>
      </c>
      <c r="B3182" s="435">
        <v>16</v>
      </c>
      <c r="C3182" s="436">
        <v>1995</v>
      </c>
      <c r="D3182" s="465" t="s">
        <v>184</v>
      </c>
      <c r="E3182" s="472">
        <v>40652</v>
      </c>
      <c r="G3182" s="474">
        <v>16</v>
      </c>
      <c r="H3182" s="435">
        <v>1995</v>
      </c>
      <c r="I3182" s="435">
        <v>1995</v>
      </c>
      <c r="J3182" s="435">
        <v>1995</v>
      </c>
      <c r="K3182" s="435">
        <v>0</v>
      </c>
      <c r="L3182" s="472">
        <v>40653</v>
      </c>
      <c r="N3182" s="474">
        <v>16</v>
      </c>
      <c r="O3182" s="435">
        <v>1995</v>
      </c>
      <c r="P3182" s="435">
        <v>1995</v>
      </c>
      <c r="Q3182" s="435">
        <v>0</v>
      </c>
      <c r="R3182" s="435">
        <v>1995</v>
      </c>
      <c r="S3182" s="438">
        <v>0</v>
      </c>
      <c r="T3182" s="438">
        <v>0</v>
      </c>
      <c r="U3182" s="472">
        <v>40653</v>
      </c>
      <c r="V3182" s="480">
        <v>16</v>
      </c>
      <c r="W3182" s="435">
        <v>1995</v>
      </c>
      <c r="X3182" s="437" t="str">
        <f t="shared" si="351"/>
        <v>OK</v>
      </c>
      <c r="Y3182" s="536">
        <f t="shared" si="355"/>
        <v>0</v>
      </c>
      <c r="Z3182" s="465" t="s">
        <v>184</v>
      </c>
      <c r="AA3182" s="481">
        <v>40661</v>
      </c>
      <c r="AC3182" s="148">
        <f t="shared" si="356"/>
        <v>9</v>
      </c>
      <c r="AD3182" s="435" t="str">
        <f t="shared" si="354"/>
        <v>OK</v>
      </c>
    </row>
    <row r="3183" spans="1:87" x14ac:dyDescent="0.2">
      <c r="A3183" s="442" t="s">
        <v>115</v>
      </c>
      <c r="B3183" s="435">
        <v>17</v>
      </c>
      <c r="C3183" s="436">
        <v>1617</v>
      </c>
      <c r="D3183" s="465" t="s">
        <v>184</v>
      </c>
      <c r="E3183" s="472">
        <v>40652</v>
      </c>
      <c r="G3183" s="474">
        <v>17</v>
      </c>
      <c r="H3183" s="435">
        <v>1617</v>
      </c>
      <c r="I3183" s="435">
        <v>1617</v>
      </c>
      <c r="J3183" s="435">
        <v>1617</v>
      </c>
      <c r="K3183" s="435">
        <v>0</v>
      </c>
      <c r="L3183" s="472">
        <v>40653</v>
      </c>
      <c r="N3183" s="474">
        <v>17</v>
      </c>
      <c r="O3183" s="435">
        <v>1617</v>
      </c>
      <c r="P3183" s="435">
        <v>1617</v>
      </c>
      <c r="Q3183" s="435">
        <v>0</v>
      </c>
      <c r="R3183" s="435">
        <v>1617</v>
      </c>
      <c r="S3183" s="438">
        <v>0</v>
      </c>
      <c r="T3183" s="438">
        <v>0</v>
      </c>
      <c r="U3183" s="472">
        <v>40653</v>
      </c>
      <c r="V3183" s="480">
        <v>17</v>
      </c>
      <c r="W3183" s="435">
        <v>1617</v>
      </c>
      <c r="X3183" s="437" t="str">
        <f t="shared" si="351"/>
        <v>OK</v>
      </c>
      <c r="Y3183" s="536">
        <f t="shared" si="355"/>
        <v>0</v>
      </c>
      <c r="Z3183" s="465" t="s">
        <v>184</v>
      </c>
      <c r="AA3183" s="481">
        <v>40661</v>
      </c>
      <c r="AC3183" s="148">
        <f t="shared" si="356"/>
        <v>9</v>
      </c>
      <c r="AD3183" s="435" t="str">
        <f t="shared" si="354"/>
        <v>OK</v>
      </c>
    </row>
    <row r="3184" spans="1:87" s="533" customFormat="1" x14ac:dyDescent="0.2">
      <c r="A3184" s="593" t="s">
        <v>115</v>
      </c>
      <c r="B3184" s="493">
        <v>18</v>
      </c>
      <c r="C3184" s="531">
        <v>238</v>
      </c>
      <c r="D3184" s="600" t="s">
        <v>185</v>
      </c>
      <c r="E3184" s="532">
        <v>40652</v>
      </c>
      <c r="G3184" s="534"/>
      <c r="H3184" s="493"/>
      <c r="I3184" s="493"/>
      <c r="J3184" s="493"/>
      <c r="K3184" s="493"/>
      <c r="L3184" s="532"/>
      <c r="N3184" s="534"/>
      <c r="O3184" s="493"/>
      <c r="P3184" s="493"/>
      <c r="Q3184" s="493"/>
      <c r="R3184" s="493"/>
      <c r="U3184" s="532"/>
      <c r="V3184" s="535">
        <v>18</v>
      </c>
      <c r="W3184" s="493">
        <v>238</v>
      </c>
      <c r="X3184" s="536" t="str">
        <f t="shared" si="351"/>
        <v>OK</v>
      </c>
      <c r="Y3184" s="536">
        <f t="shared" si="355"/>
        <v>0</v>
      </c>
      <c r="Z3184" s="600" t="s">
        <v>185</v>
      </c>
      <c r="AA3184" s="537">
        <v>40661</v>
      </c>
      <c r="AB3184" s="538"/>
      <c r="AC3184" s="148">
        <f t="shared" si="356"/>
        <v>9</v>
      </c>
      <c r="AD3184" s="435" t="str">
        <f t="shared" si="354"/>
        <v>OK</v>
      </c>
      <c r="AE3184" s="493"/>
      <c r="AF3184" s="493"/>
      <c r="AG3184" s="493"/>
      <c r="AH3184" s="539"/>
      <c r="AJ3184" s="28"/>
      <c r="AL3184" s="17"/>
      <c r="AM3184" s="17"/>
      <c r="AN3184" s="17"/>
      <c r="AO3184" s="17"/>
      <c r="AP3184" s="17"/>
      <c r="AQ3184" s="17"/>
      <c r="AR3184" s="17"/>
      <c r="AS3184" s="17"/>
      <c r="AT3184" s="17"/>
      <c r="AU3184" s="17"/>
      <c r="AV3184" s="17"/>
      <c r="AW3184" s="17"/>
      <c r="AX3184" s="17"/>
      <c r="AY3184" s="17"/>
      <c r="AZ3184" s="17"/>
      <c r="BA3184" s="17"/>
      <c r="BB3184" s="17"/>
      <c r="BC3184" s="17"/>
      <c r="BD3184" s="17"/>
      <c r="BE3184" s="17"/>
      <c r="BF3184" s="17"/>
      <c r="BG3184" s="17"/>
      <c r="BH3184" s="17"/>
      <c r="BI3184" s="17"/>
      <c r="BJ3184" s="17"/>
      <c r="BK3184" s="17"/>
      <c r="BL3184" s="17"/>
      <c r="BM3184" s="17"/>
      <c r="BN3184" s="17"/>
      <c r="BO3184" s="17"/>
      <c r="BP3184" s="17"/>
      <c r="BQ3184" s="17"/>
      <c r="BR3184" s="17"/>
      <c r="BS3184" s="17"/>
      <c r="BT3184" s="17"/>
      <c r="BU3184" s="17"/>
      <c r="BV3184" s="17"/>
      <c r="BW3184" s="17"/>
      <c r="BX3184" s="17"/>
      <c r="BY3184" s="17"/>
      <c r="BZ3184" s="17"/>
      <c r="CA3184" s="17"/>
      <c r="CB3184" s="17"/>
      <c r="CC3184" s="17"/>
      <c r="CD3184" s="17"/>
      <c r="CE3184" s="17"/>
      <c r="CF3184" s="17"/>
      <c r="CG3184" s="17"/>
      <c r="CH3184" s="17"/>
      <c r="CI3184" s="17"/>
    </row>
    <row r="3185" spans="1:87" x14ac:dyDescent="0.2">
      <c r="A3185" s="442" t="s">
        <v>115</v>
      </c>
      <c r="B3185" s="435">
        <v>1</v>
      </c>
      <c r="C3185" s="436">
        <v>1995</v>
      </c>
      <c r="D3185" s="465" t="s">
        <v>186</v>
      </c>
      <c r="E3185" s="472">
        <v>40653</v>
      </c>
      <c r="G3185" s="474">
        <v>1</v>
      </c>
      <c r="H3185" s="436">
        <v>1995</v>
      </c>
      <c r="I3185" s="436">
        <v>1995</v>
      </c>
      <c r="J3185" s="436">
        <v>1995</v>
      </c>
      <c r="K3185" s="435">
        <v>0</v>
      </c>
      <c r="L3185" s="472">
        <v>40654</v>
      </c>
      <c r="N3185" s="474">
        <v>1</v>
      </c>
      <c r="O3185" s="436">
        <v>1995</v>
      </c>
      <c r="P3185" s="436">
        <v>1995</v>
      </c>
      <c r="Q3185" s="435">
        <v>0</v>
      </c>
      <c r="R3185" s="436">
        <v>1995</v>
      </c>
      <c r="S3185" s="435">
        <v>0</v>
      </c>
      <c r="T3185" s="435">
        <v>0</v>
      </c>
      <c r="U3185" s="472">
        <v>40654</v>
      </c>
      <c r="V3185" s="480">
        <v>1</v>
      </c>
      <c r="W3185" s="435">
        <v>1995</v>
      </c>
      <c r="X3185" s="437" t="str">
        <f t="shared" si="351"/>
        <v>OK</v>
      </c>
      <c r="Y3185" s="536">
        <f t="shared" si="355"/>
        <v>0</v>
      </c>
      <c r="Z3185" s="465" t="s">
        <v>186</v>
      </c>
      <c r="AA3185" s="481">
        <v>40659</v>
      </c>
      <c r="AB3185" s="412">
        <f>+SUM(W3185:W3189)</f>
        <v>4665</v>
      </c>
      <c r="AC3185" s="148">
        <f t="shared" si="356"/>
        <v>6</v>
      </c>
      <c r="AD3185" s="435" t="str">
        <f t="shared" si="354"/>
        <v>OK</v>
      </c>
    </row>
    <row r="3186" spans="1:87" x14ac:dyDescent="0.2">
      <c r="A3186" s="442" t="s">
        <v>115</v>
      </c>
      <c r="B3186" s="435">
        <v>2</v>
      </c>
      <c r="C3186" s="436">
        <v>1995</v>
      </c>
      <c r="D3186" s="465" t="s">
        <v>186</v>
      </c>
      <c r="E3186" s="472">
        <v>40653</v>
      </c>
      <c r="G3186" s="474">
        <v>2</v>
      </c>
      <c r="H3186" s="436">
        <v>1995</v>
      </c>
      <c r="I3186" s="436">
        <v>1995</v>
      </c>
      <c r="J3186" s="436">
        <v>1995</v>
      </c>
      <c r="K3186" s="435">
        <v>0</v>
      </c>
      <c r="L3186" s="472">
        <v>40654</v>
      </c>
      <c r="N3186" s="474">
        <v>2</v>
      </c>
      <c r="O3186" s="436">
        <v>1995</v>
      </c>
      <c r="P3186" s="436">
        <v>1995</v>
      </c>
      <c r="Q3186" s="435">
        <v>0</v>
      </c>
      <c r="R3186" s="436">
        <v>1995</v>
      </c>
      <c r="S3186" s="435">
        <v>0</v>
      </c>
      <c r="T3186" s="435">
        <v>0</v>
      </c>
      <c r="U3186" s="472">
        <v>40654</v>
      </c>
      <c r="V3186" s="480">
        <v>2</v>
      </c>
      <c r="W3186" s="435">
        <v>1995</v>
      </c>
      <c r="X3186" s="437" t="str">
        <f t="shared" si="351"/>
        <v>OK</v>
      </c>
      <c r="Y3186" s="536">
        <f t="shared" si="355"/>
        <v>0</v>
      </c>
      <c r="Z3186" s="465" t="s">
        <v>186</v>
      </c>
      <c r="AA3186" s="481">
        <v>40659</v>
      </c>
      <c r="AC3186" s="148">
        <f t="shared" si="356"/>
        <v>6</v>
      </c>
      <c r="AD3186" s="435" t="str">
        <f t="shared" si="354"/>
        <v>OK</v>
      </c>
    </row>
    <row r="3187" spans="1:87" x14ac:dyDescent="0.2">
      <c r="A3187" s="442" t="s">
        <v>115</v>
      </c>
      <c r="B3187" s="435">
        <v>3</v>
      </c>
      <c r="C3187" s="436">
        <v>410</v>
      </c>
      <c r="D3187" s="465" t="s">
        <v>186</v>
      </c>
      <c r="E3187" s="472">
        <v>40653</v>
      </c>
      <c r="G3187" s="474">
        <v>3</v>
      </c>
      <c r="H3187" s="436">
        <v>410</v>
      </c>
      <c r="I3187" s="436">
        <v>410</v>
      </c>
      <c r="J3187" s="436">
        <v>410</v>
      </c>
      <c r="K3187" s="435">
        <v>0</v>
      </c>
      <c r="L3187" s="472">
        <v>40654</v>
      </c>
      <c r="N3187" s="474">
        <v>3</v>
      </c>
      <c r="O3187" s="436">
        <v>410</v>
      </c>
      <c r="P3187" s="436">
        <v>410</v>
      </c>
      <c r="Q3187" s="435">
        <v>0</v>
      </c>
      <c r="R3187" s="436">
        <v>410</v>
      </c>
      <c r="S3187" s="435">
        <v>0</v>
      </c>
      <c r="T3187" s="435">
        <v>0</v>
      </c>
      <c r="U3187" s="472">
        <v>40654</v>
      </c>
      <c r="V3187" s="480">
        <v>3</v>
      </c>
      <c r="W3187" s="435">
        <v>410</v>
      </c>
      <c r="X3187" s="437" t="str">
        <f t="shared" si="351"/>
        <v>OK</v>
      </c>
      <c r="Y3187" s="536">
        <f t="shared" si="355"/>
        <v>0</v>
      </c>
      <c r="Z3187" s="465" t="s">
        <v>186</v>
      </c>
      <c r="AA3187" s="481">
        <v>40659</v>
      </c>
      <c r="AC3187" s="148">
        <f t="shared" si="356"/>
        <v>6</v>
      </c>
      <c r="AD3187" s="435" t="str">
        <f t="shared" si="354"/>
        <v>OK</v>
      </c>
    </row>
    <row r="3188" spans="1:87" x14ac:dyDescent="0.2">
      <c r="A3188" s="442" t="s">
        <v>115</v>
      </c>
      <c r="B3188" s="435">
        <v>4</v>
      </c>
      <c r="C3188" s="436">
        <v>15</v>
      </c>
      <c r="D3188" s="435" t="s">
        <v>176</v>
      </c>
      <c r="E3188" s="472">
        <v>40653</v>
      </c>
      <c r="G3188" s="474">
        <v>4</v>
      </c>
      <c r="H3188" s="436">
        <v>15</v>
      </c>
      <c r="I3188" s="436">
        <v>15</v>
      </c>
      <c r="J3188" s="436">
        <v>15</v>
      </c>
      <c r="K3188" s="435">
        <v>0</v>
      </c>
      <c r="L3188" s="472">
        <v>40654</v>
      </c>
      <c r="N3188" s="474">
        <v>4</v>
      </c>
      <c r="O3188" s="436">
        <v>15</v>
      </c>
      <c r="P3188" s="436">
        <v>15</v>
      </c>
      <c r="Q3188" s="435">
        <v>0</v>
      </c>
      <c r="R3188" s="436">
        <v>15</v>
      </c>
      <c r="S3188" s="435">
        <v>0</v>
      </c>
      <c r="T3188" s="435">
        <v>0</v>
      </c>
      <c r="U3188" s="472">
        <v>40654</v>
      </c>
      <c r="V3188" s="480">
        <v>4</v>
      </c>
      <c r="W3188" s="435">
        <v>15</v>
      </c>
      <c r="X3188" s="437" t="str">
        <f t="shared" si="351"/>
        <v>OK</v>
      </c>
      <c r="Y3188" s="536">
        <f t="shared" si="355"/>
        <v>0</v>
      </c>
      <c r="Z3188" s="435" t="s">
        <v>176</v>
      </c>
      <c r="AA3188" s="481">
        <v>40659</v>
      </c>
      <c r="AC3188" s="148">
        <f t="shared" si="356"/>
        <v>6</v>
      </c>
      <c r="AD3188" s="435" t="str">
        <f t="shared" si="354"/>
        <v>OK</v>
      </c>
    </row>
    <row r="3189" spans="1:87" s="533" customFormat="1" x14ac:dyDescent="0.2">
      <c r="A3189" s="593" t="s">
        <v>115</v>
      </c>
      <c r="B3189" s="493">
        <v>5</v>
      </c>
      <c r="C3189" s="531">
        <v>250</v>
      </c>
      <c r="D3189" s="493" t="s">
        <v>178</v>
      </c>
      <c r="E3189" s="532">
        <v>40653</v>
      </c>
      <c r="G3189" s="534">
        <v>5</v>
      </c>
      <c r="H3189" s="531">
        <v>250</v>
      </c>
      <c r="I3189" s="531">
        <v>250</v>
      </c>
      <c r="J3189" s="531">
        <v>250</v>
      </c>
      <c r="K3189" s="493">
        <v>0</v>
      </c>
      <c r="L3189" s="532">
        <v>40654</v>
      </c>
      <c r="N3189" s="534">
        <v>5</v>
      </c>
      <c r="O3189" s="531">
        <v>250</v>
      </c>
      <c r="P3189" s="531">
        <v>250</v>
      </c>
      <c r="Q3189" s="493">
        <v>0</v>
      </c>
      <c r="R3189" s="531">
        <v>250</v>
      </c>
      <c r="S3189" s="493">
        <v>0</v>
      </c>
      <c r="T3189" s="493">
        <v>0</v>
      </c>
      <c r="U3189" s="532">
        <v>40654</v>
      </c>
      <c r="V3189" s="535">
        <v>5</v>
      </c>
      <c r="W3189" s="493">
        <v>250</v>
      </c>
      <c r="X3189" s="536" t="str">
        <f t="shared" si="351"/>
        <v>OK</v>
      </c>
      <c r="Y3189" s="536">
        <f t="shared" si="355"/>
        <v>0</v>
      </c>
      <c r="Z3189" s="493" t="s">
        <v>178</v>
      </c>
      <c r="AA3189" s="537">
        <v>40659</v>
      </c>
      <c r="AB3189" s="538"/>
      <c r="AC3189" s="538">
        <f t="shared" si="356"/>
        <v>6</v>
      </c>
      <c r="AD3189" s="493" t="str">
        <f t="shared" si="354"/>
        <v>OK</v>
      </c>
      <c r="AE3189" s="493"/>
      <c r="AF3189" s="493"/>
      <c r="AG3189" s="493"/>
      <c r="AH3189" s="539"/>
      <c r="AJ3189" s="28"/>
      <c r="AL3189" s="17"/>
      <c r="AM3189" s="17"/>
      <c r="AN3189" s="17"/>
      <c r="AO3189" s="17"/>
      <c r="AP3189" s="17"/>
      <c r="AQ3189" s="17"/>
      <c r="AR3189" s="17"/>
      <c r="AS3189" s="17"/>
      <c r="AT3189" s="17"/>
      <c r="AU3189" s="17"/>
      <c r="AV3189" s="17"/>
      <c r="AW3189" s="17"/>
      <c r="AX3189" s="17"/>
      <c r="AY3189" s="17"/>
      <c r="AZ3189" s="17"/>
      <c r="BA3189" s="17"/>
      <c r="BB3189" s="17"/>
      <c r="BC3189" s="17"/>
      <c r="BD3189" s="17"/>
      <c r="BE3189" s="17"/>
      <c r="BF3189" s="17"/>
      <c r="BG3189" s="17"/>
      <c r="BH3189" s="17"/>
      <c r="BI3189" s="17"/>
      <c r="BJ3189" s="17"/>
      <c r="BK3189" s="17"/>
      <c r="BL3189" s="17"/>
      <c r="BM3189" s="17"/>
      <c r="BN3189" s="17"/>
      <c r="BO3189" s="17"/>
      <c r="BP3189" s="17"/>
      <c r="BQ3189" s="17"/>
      <c r="BR3189" s="17"/>
      <c r="BS3189" s="17"/>
      <c r="BT3189" s="17"/>
      <c r="BU3189" s="17"/>
      <c r="BV3189" s="17"/>
      <c r="BW3189" s="17"/>
      <c r="BX3189" s="17"/>
      <c r="BY3189" s="17"/>
      <c r="BZ3189" s="17"/>
      <c r="CA3189" s="17"/>
      <c r="CB3189" s="17"/>
      <c r="CC3189" s="17"/>
      <c r="CD3189" s="17"/>
      <c r="CE3189" s="17"/>
      <c r="CF3189" s="17"/>
      <c r="CG3189" s="17"/>
      <c r="CH3189" s="17"/>
      <c r="CI3189" s="17"/>
    </row>
    <row r="3190" spans="1:87" s="533" customFormat="1" x14ac:dyDescent="0.2">
      <c r="A3190" s="593" t="s">
        <v>115</v>
      </c>
      <c r="B3190" s="493">
        <v>1</v>
      </c>
      <c r="C3190" s="531">
        <v>270</v>
      </c>
      <c r="D3190" s="493" t="s">
        <v>178</v>
      </c>
      <c r="E3190" s="532">
        <v>40654</v>
      </c>
      <c r="G3190" s="534">
        <v>1</v>
      </c>
      <c r="H3190" s="493">
        <v>270</v>
      </c>
      <c r="I3190" s="493">
        <v>270</v>
      </c>
      <c r="J3190" s="493">
        <v>270</v>
      </c>
      <c r="K3190" s="493">
        <v>0</v>
      </c>
      <c r="L3190" s="532">
        <v>40659</v>
      </c>
      <c r="N3190" s="534">
        <v>1</v>
      </c>
      <c r="O3190" s="493">
        <v>270</v>
      </c>
      <c r="P3190" s="493">
        <v>270</v>
      </c>
      <c r="Q3190" s="493">
        <v>0</v>
      </c>
      <c r="R3190" s="493">
        <v>270</v>
      </c>
      <c r="S3190" s="493">
        <v>0</v>
      </c>
      <c r="T3190" s="493">
        <v>0</v>
      </c>
      <c r="U3190" s="532">
        <v>40659</v>
      </c>
      <c r="V3190" s="535">
        <v>1</v>
      </c>
      <c r="W3190" s="493">
        <v>270</v>
      </c>
      <c r="X3190" s="536" t="str">
        <f>IF(C3190=W3190,"OK",IF(W3190=R3190,"ERRO",IF(W3190="","KO",IF(W3190=J3190,"ERRO"))))</f>
        <v>OK</v>
      </c>
      <c r="Y3190" s="536">
        <f t="shared" si="355"/>
        <v>0</v>
      </c>
      <c r="Z3190" s="493" t="s">
        <v>178</v>
      </c>
      <c r="AA3190" s="537">
        <v>40660</v>
      </c>
      <c r="AB3190" s="538">
        <v>270</v>
      </c>
      <c r="AC3190" s="538">
        <f t="shared" si="356"/>
        <v>6</v>
      </c>
      <c r="AD3190" s="493" t="str">
        <f t="shared" si="354"/>
        <v>OK</v>
      </c>
      <c r="AE3190" s="493"/>
      <c r="AF3190" s="493"/>
      <c r="AG3190" s="493"/>
      <c r="AH3190" s="539"/>
      <c r="AJ3190" s="28"/>
      <c r="AL3190" s="17"/>
      <c r="AM3190" s="17"/>
      <c r="AN3190" s="17"/>
      <c r="AO3190" s="17"/>
      <c r="AP3190" s="17"/>
      <c r="AQ3190" s="17"/>
      <c r="AR3190" s="17"/>
      <c r="AS3190" s="17"/>
      <c r="AT3190" s="17"/>
      <c r="AU3190" s="17"/>
      <c r="AV3190" s="17"/>
      <c r="AW3190" s="17"/>
      <c r="AX3190" s="17"/>
      <c r="AY3190" s="17"/>
      <c r="AZ3190" s="17"/>
      <c r="BA3190" s="17"/>
      <c r="BB3190" s="17"/>
      <c r="BC3190" s="17"/>
      <c r="BD3190" s="17"/>
      <c r="BE3190" s="17"/>
      <c r="BF3190" s="17"/>
      <c r="BG3190" s="17"/>
      <c r="BH3190" s="17"/>
      <c r="BI3190" s="17"/>
      <c r="BJ3190" s="17"/>
      <c r="BK3190" s="17"/>
      <c r="BL3190" s="17"/>
      <c r="BM3190" s="17"/>
      <c r="BN3190" s="17"/>
      <c r="BO3190" s="17"/>
      <c r="BP3190" s="17"/>
      <c r="BQ3190" s="17"/>
      <c r="BR3190" s="17"/>
      <c r="BS3190" s="17"/>
      <c r="BT3190" s="17"/>
      <c r="BU3190" s="17"/>
      <c r="BV3190" s="17"/>
      <c r="BW3190" s="17"/>
      <c r="BX3190" s="17"/>
      <c r="BY3190" s="17"/>
      <c r="BZ3190" s="17"/>
      <c r="CA3190" s="17"/>
      <c r="CB3190" s="17"/>
      <c r="CC3190" s="17"/>
      <c r="CD3190" s="17"/>
      <c r="CE3190" s="17"/>
      <c r="CF3190" s="17"/>
      <c r="CG3190" s="17"/>
      <c r="CH3190" s="17"/>
      <c r="CI3190" s="17"/>
    </row>
    <row r="3191" spans="1:87" x14ac:dyDescent="0.2">
      <c r="A3191" s="442" t="s">
        <v>115</v>
      </c>
      <c r="B3191" s="435">
        <v>1</v>
      </c>
      <c r="C3191" s="447">
        <v>28</v>
      </c>
      <c r="D3191" s="465" t="s">
        <v>182</v>
      </c>
      <c r="E3191" s="472">
        <v>40659</v>
      </c>
      <c r="F3191" s="17"/>
      <c r="G3191" s="476">
        <v>1</v>
      </c>
      <c r="H3191" s="447">
        <v>28</v>
      </c>
      <c r="I3191" s="447">
        <v>28</v>
      </c>
      <c r="J3191" s="447">
        <v>28</v>
      </c>
      <c r="K3191" s="438">
        <v>0</v>
      </c>
      <c r="L3191" s="472">
        <v>40660</v>
      </c>
      <c r="N3191" s="476">
        <v>1</v>
      </c>
      <c r="O3191" s="447">
        <v>28</v>
      </c>
      <c r="P3191" s="447">
        <v>28</v>
      </c>
      <c r="Q3191" s="438">
        <v>0</v>
      </c>
      <c r="R3191" s="447">
        <v>28</v>
      </c>
      <c r="S3191" s="438">
        <v>0</v>
      </c>
      <c r="T3191" s="438">
        <v>0</v>
      </c>
      <c r="U3191" s="472">
        <v>40660</v>
      </c>
      <c r="V3191" s="485">
        <v>1</v>
      </c>
      <c r="W3191" s="438">
        <v>28</v>
      </c>
      <c r="X3191" s="437" t="str">
        <f>IF(C3191=W3191,"OK",IF(W3191=R3191,"ERRO",IF(W3191="","KO",IF(W3191=J3191,"ERRO"))))</f>
        <v>OK</v>
      </c>
      <c r="Y3191" s="536">
        <f t="shared" si="355"/>
        <v>0</v>
      </c>
      <c r="Z3191" s="465" t="s">
        <v>182</v>
      </c>
      <c r="AA3191" s="481">
        <v>40662</v>
      </c>
      <c r="AB3191" s="412">
        <f>+SUM(W3191:W3206)</f>
        <v>2570</v>
      </c>
      <c r="AC3191" s="148">
        <f t="shared" si="356"/>
        <v>3</v>
      </c>
      <c r="AD3191" s="435" t="str">
        <f t="shared" si="354"/>
        <v>OK</v>
      </c>
      <c r="AE3191" s="438"/>
      <c r="AF3191" s="438"/>
      <c r="AG3191" s="438"/>
      <c r="AH3191" s="614"/>
      <c r="AI3191" s="17"/>
      <c r="AJ3191" s="533"/>
    </row>
    <row r="3192" spans="1:87" x14ac:dyDescent="0.2">
      <c r="A3192" s="442" t="s">
        <v>115</v>
      </c>
      <c r="B3192" s="435">
        <v>2</v>
      </c>
      <c r="C3192" s="436">
        <v>18</v>
      </c>
      <c r="D3192" s="465" t="s">
        <v>183</v>
      </c>
      <c r="E3192" s="472">
        <v>40659</v>
      </c>
      <c r="G3192" s="474">
        <v>2</v>
      </c>
      <c r="H3192" s="436">
        <v>18</v>
      </c>
      <c r="I3192" s="436">
        <v>18</v>
      </c>
      <c r="J3192" s="436">
        <v>18</v>
      </c>
      <c r="K3192" s="435">
        <v>0</v>
      </c>
      <c r="L3192" s="472">
        <v>40660</v>
      </c>
      <c r="N3192" s="474">
        <v>2</v>
      </c>
      <c r="O3192" s="436">
        <v>18</v>
      </c>
      <c r="P3192" s="436">
        <v>18</v>
      </c>
      <c r="Q3192" s="435">
        <v>0</v>
      </c>
      <c r="R3192" s="436">
        <v>18</v>
      </c>
      <c r="S3192" s="435">
        <v>0</v>
      </c>
      <c r="T3192" s="435">
        <v>0</v>
      </c>
      <c r="U3192" s="472">
        <v>40660</v>
      </c>
      <c r="V3192" s="480">
        <v>2</v>
      </c>
      <c r="W3192" s="435">
        <v>18</v>
      </c>
      <c r="X3192" s="437" t="str">
        <f t="shared" ref="X3192:X3255" si="357">IF(C3192=W3192,"OK",IF(W3192=R3192,"ERRO",IF(W3192="","KO",IF(W3192=J3192,"ERRO"))))</f>
        <v>OK</v>
      </c>
      <c r="Y3192" s="536">
        <f t="shared" si="355"/>
        <v>0</v>
      </c>
      <c r="Z3192" s="465" t="s">
        <v>183</v>
      </c>
      <c r="AA3192" s="481">
        <v>40674</v>
      </c>
      <c r="AC3192" s="621">
        <f t="shared" si="356"/>
        <v>15</v>
      </c>
      <c r="AD3192" s="435" t="str">
        <f t="shared" ref="AD3192:AD3255" si="358">IF(AA3192&gt;0,"OK","Pendente")</f>
        <v>OK</v>
      </c>
    </row>
    <row r="3193" spans="1:87" x14ac:dyDescent="0.2">
      <c r="A3193" s="442" t="s">
        <v>115</v>
      </c>
      <c r="B3193" s="435">
        <v>3</v>
      </c>
      <c r="C3193" s="436">
        <v>12</v>
      </c>
      <c r="D3193" s="435" t="s">
        <v>67</v>
      </c>
      <c r="E3193" s="472">
        <v>40659</v>
      </c>
      <c r="G3193" s="474">
        <v>3</v>
      </c>
      <c r="H3193" s="436">
        <v>12</v>
      </c>
      <c r="I3193" s="436">
        <v>12</v>
      </c>
      <c r="J3193" s="436">
        <v>12</v>
      </c>
      <c r="K3193" s="435">
        <v>0</v>
      </c>
      <c r="L3193" s="472">
        <v>40660</v>
      </c>
      <c r="N3193" s="474">
        <v>3</v>
      </c>
      <c r="O3193" s="436">
        <v>12</v>
      </c>
      <c r="P3193" s="436">
        <v>12</v>
      </c>
      <c r="Q3193" s="435">
        <v>0</v>
      </c>
      <c r="R3193" s="436">
        <v>12</v>
      </c>
      <c r="S3193" s="435">
        <v>0</v>
      </c>
      <c r="T3193" s="435">
        <v>0</v>
      </c>
      <c r="U3193" s="472">
        <v>40660</v>
      </c>
      <c r="V3193" s="480">
        <v>3</v>
      </c>
      <c r="W3193" s="435">
        <v>12</v>
      </c>
      <c r="X3193" s="437" t="str">
        <f t="shared" si="357"/>
        <v>OK</v>
      </c>
      <c r="Y3193" s="536">
        <f t="shared" si="355"/>
        <v>0</v>
      </c>
      <c r="Z3193" s="435" t="s">
        <v>67</v>
      </c>
      <c r="AA3193" s="481">
        <v>40662</v>
      </c>
      <c r="AC3193" s="148">
        <f t="shared" si="356"/>
        <v>3</v>
      </c>
      <c r="AD3193" s="435" t="str">
        <f t="shared" si="358"/>
        <v>OK</v>
      </c>
    </row>
    <row r="3194" spans="1:87" x14ac:dyDescent="0.2">
      <c r="A3194" s="442" t="s">
        <v>115</v>
      </c>
      <c r="B3194" s="435">
        <v>4</v>
      </c>
      <c r="C3194" s="436">
        <v>1</v>
      </c>
      <c r="D3194" s="435" t="s">
        <v>68</v>
      </c>
      <c r="E3194" s="472">
        <v>40659</v>
      </c>
      <c r="G3194" s="474">
        <v>4</v>
      </c>
      <c r="H3194" s="436">
        <v>1</v>
      </c>
      <c r="I3194" s="436">
        <v>1</v>
      </c>
      <c r="J3194" s="436">
        <v>1</v>
      </c>
      <c r="K3194" s="435">
        <v>0</v>
      </c>
      <c r="L3194" s="472">
        <v>40660</v>
      </c>
      <c r="N3194" s="474">
        <v>4</v>
      </c>
      <c r="O3194" s="436">
        <v>1</v>
      </c>
      <c r="P3194" s="436">
        <v>1</v>
      </c>
      <c r="Q3194" s="435">
        <v>0</v>
      </c>
      <c r="R3194" s="436">
        <v>1</v>
      </c>
      <c r="S3194" s="435">
        <v>0</v>
      </c>
      <c r="T3194" s="435">
        <v>0</v>
      </c>
      <c r="U3194" s="472">
        <v>40660</v>
      </c>
      <c r="V3194" s="480">
        <v>4</v>
      </c>
      <c r="W3194" s="435">
        <v>1</v>
      </c>
      <c r="X3194" s="437" t="str">
        <f t="shared" si="357"/>
        <v>OK</v>
      </c>
      <c r="Y3194" s="536">
        <f t="shared" si="355"/>
        <v>0</v>
      </c>
      <c r="Z3194" s="435" t="s">
        <v>68</v>
      </c>
      <c r="AA3194" s="481">
        <v>40662</v>
      </c>
      <c r="AC3194" s="148">
        <f t="shared" si="356"/>
        <v>3</v>
      </c>
      <c r="AD3194" s="435" t="str">
        <f t="shared" si="358"/>
        <v>OK</v>
      </c>
    </row>
    <row r="3195" spans="1:87" x14ac:dyDescent="0.2">
      <c r="A3195" s="442" t="s">
        <v>115</v>
      </c>
      <c r="B3195" s="435">
        <v>5</v>
      </c>
      <c r="C3195" s="436">
        <v>7</v>
      </c>
      <c r="D3195" s="435" t="s">
        <v>69</v>
      </c>
      <c r="E3195" s="472">
        <v>40659</v>
      </c>
      <c r="G3195" s="474">
        <v>5</v>
      </c>
      <c r="H3195" s="436">
        <v>7</v>
      </c>
      <c r="I3195" s="436">
        <v>7</v>
      </c>
      <c r="J3195" s="436">
        <v>7</v>
      </c>
      <c r="K3195" s="435">
        <v>0</v>
      </c>
      <c r="L3195" s="472">
        <v>40660</v>
      </c>
      <c r="N3195" s="474">
        <v>5</v>
      </c>
      <c r="O3195" s="436">
        <v>7</v>
      </c>
      <c r="P3195" s="436">
        <v>7</v>
      </c>
      <c r="Q3195" s="435">
        <v>0</v>
      </c>
      <c r="R3195" s="436">
        <v>7</v>
      </c>
      <c r="S3195" s="435">
        <v>0</v>
      </c>
      <c r="T3195" s="435">
        <v>0</v>
      </c>
      <c r="U3195" s="472">
        <v>40660</v>
      </c>
      <c r="V3195" s="480">
        <v>5</v>
      </c>
      <c r="W3195" s="435">
        <v>7</v>
      </c>
      <c r="X3195" s="437" t="str">
        <f t="shared" si="357"/>
        <v>OK</v>
      </c>
      <c r="Y3195" s="536">
        <f t="shared" si="355"/>
        <v>0</v>
      </c>
      <c r="Z3195" s="435" t="s">
        <v>69</v>
      </c>
      <c r="AA3195" s="481">
        <v>40662</v>
      </c>
      <c r="AC3195" s="148">
        <f t="shared" si="356"/>
        <v>3</v>
      </c>
      <c r="AD3195" s="435" t="str">
        <f t="shared" si="358"/>
        <v>OK</v>
      </c>
    </row>
    <row r="3196" spans="1:87" x14ac:dyDescent="0.2">
      <c r="A3196" s="442" t="s">
        <v>115</v>
      </c>
      <c r="B3196" s="435">
        <v>6</v>
      </c>
      <c r="C3196" s="436">
        <v>16</v>
      </c>
      <c r="D3196" s="435" t="s">
        <v>72</v>
      </c>
      <c r="E3196" s="472">
        <v>40659</v>
      </c>
      <c r="G3196" s="474">
        <v>6</v>
      </c>
      <c r="H3196" s="436">
        <v>16</v>
      </c>
      <c r="I3196" s="436">
        <v>16</v>
      </c>
      <c r="J3196" s="436">
        <v>16</v>
      </c>
      <c r="K3196" s="435">
        <v>0</v>
      </c>
      <c r="L3196" s="472">
        <v>40660</v>
      </c>
      <c r="N3196" s="474">
        <v>6</v>
      </c>
      <c r="O3196" s="436">
        <v>16</v>
      </c>
      <c r="P3196" s="436">
        <v>16</v>
      </c>
      <c r="Q3196" s="435">
        <v>0</v>
      </c>
      <c r="R3196" s="436">
        <v>16</v>
      </c>
      <c r="S3196" s="435">
        <v>0</v>
      </c>
      <c r="T3196" s="435">
        <v>0</v>
      </c>
      <c r="U3196" s="472">
        <v>40660</v>
      </c>
      <c r="V3196" s="480">
        <v>6</v>
      </c>
      <c r="W3196" s="435">
        <v>16</v>
      </c>
      <c r="X3196" s="437" t="str">
        <f t="shared" si="357"/>
        <v>OK</v>
      </c>
      <c r="Y3196" s="536">
        <f t="shared" si="355"/>
        <v>0</v>
      </c>
      <c r="Z3196" s="435" t="s">
        <v>72</v>
      </c>
      <c r="AA3196" s="481">
        <v>40662</v>
      </c>
      <c r="AC3196" s="148">
        <f t="shared" si="356"/>
        <v>3</v>
      </c>
      <c r="AD3196" s="435" t="str">
        <f t="shared" si="358"/>
        <v>OK</v>
      </c>
      <c r="AJ3196" s="533"/>
    </row>
    <row r="3197" spans="1:87" x14ac:dyDescent="0.2">
      <c r="A3197" s="442" t="s">
        <v>115</v>
      </c>
      <c r="B3197" s="435">
        <v>7</v>
      </c>
      <c r="C3197" s="436">
        <v>134</v>
      </c>
      <c r="D3197" s="435" t="s">
        <v>73</v>
      </c>
      <c r="E3197" s="472">
        <v>40659</v>
      </c>
      <c r="G3197" s="474">
        <v>7</v>
      </c>
      <c r="H3197" s="436">
        <v>134</v>
      </c>
      <c r="I3197" s="436">
        <v>134</v>
      </c>
      <c r="J3197" s="436">
        <v>134</v>
      </c>
      <c r="K3197" s="435">
        <v>0</v>
      </c>
      <c r="L3197" s="472">
        <v>40660</v>
      </c>
      <c r="N3197" s="474">
        <v>7</v>
      </c>
      <c r="O3197" s="436">
        <v>134</v>
      </c>
      <c r="P3197" s="436">
        <v>134</v>
      </c>
      <c r="Q3197" s="435">
        <v>0</v>
      </c>
      <c r="R3197" s="436">
        <v>134</v>
      </c>
      <c r="S3197" s="435">
        <v>0</v>
      </c>
      <c r="T3197" s="435">
        <v>0</v>
      </c>
      <c r="U3197" s="472">
        <v>40660</v>
      </c>
      <c r="V3197" s="480">
        <v>7</v>
      </c>
      <c r="W3197" s="435">
        <v>134</v>
      </c>
      <c r="X3197" s="437" t="str">
        <f t="shared" si="357"/>
        <v>OK</v>
      </c>
      <c r="Y3197" s="536">
        <f t="shared" si="355"/>
        <v>0</v>
      </c>
      <c r="Z3197" s="435" t="s">
        <v>73</v>
      </c>
      <c r="AA3197" s="481">
        <v>40662</v>
      </c>
      <c r="AC3197" s="148">
        <f t="shared" si="356"/>
        <v>3</v>
      </c>
      <c r="AD3197" s="435" t="str">
        <f t="shared" si="358"/>
        <v>OK</v>
      </c>
      <c r="AJ3197" s="533"/>
    </row>
    <row r="3198" spans="1:87" x14ac:dyDescent="0.2">
      <c r="A3198" s="442" t="s">
        <v>115</v>
      </c>
      <c r="B3198" s="435">
        <v>8</v>
      </c>
      <c r="C3198" s="436">
        <v>30</v>
      </c>
      <c r="D3198" s="435" t="s">
        <v>79</v>
      </c>
      <c r="E3198" s="472">
        <v>40659</v>
      </c>
      <c r="G3198" s="474">
        <v>8</v>
      </c>
      <c r="H3198" s="436">
        <v>30</v>
      </c>
      <c r="I3198" s="436">
        <v>30</v>
      </c>
      <c r="J3198" s="436">
        <v>30</v>
      </c>
      <c r="K3198" s="435">
        <v>0</v>
      </c>
      <c r="L3198" s="472">
        <v>40660</v>
      </c>
      <c r="N3198" s="474">
        <v>8</v>
      </c>
      <c r="O3198" s="436">
        <v>30</v>
      </c>
      <c r="P3198" s="436">
        <v>30</v>
      </c>
      <c r="Q3198" s="435">
        <v>0</v>
      </c>
      <c r="R3198" s="436">
        <v>30</v>
      </c>
      <c r="S3198" s="435">
        <v>0</v>
      </c>
      <c r="T3198" s="435">
        <v>0</v>
      </c>
      <c r="U3198" s="472">
        <v>40660</v>
      </c>
      <c r="V3198" s="480">
        <v>8</v>
      </c>
      <c r="W3198" s="435">
        <v>30</v>
      </c>
      <c r="X3198" s="437" t="str">
        <f t="shared" si="357"/>
        <v>OK</v>
      </c>
      <c r="Y3198" s="536">
        <f t="shared" si="355"/>
        <v>0</v>
      </c>
      <c r="Z3198" s="435" t="s">
        <v>79</v>
      </c>
      <c r="AA3198" s="481">
        <v>40665</v>
      </c>
      <c r="AC3198" s="148">
        <f t="shared" si="356"/>
        <v>6</v>
      </c>
      <c r="AD3198" s="435" t="str">
        <f t="shared" si="358"/>
        <v>OK</v>
      </c>
      <c r="AJ3198" s="17"/>
    </row>
    <row r="3199" spans="1:87" x14ac:dyDescent="0.2">
      <c r="A3199" s="442" t="s">
        <v>115</v>
      </c>
      <c r="B3199" s="435">
        <v>9</v>
      </c>
      <c r="C3199" s="436">
        <v>72</v>
      </c>
      <c r="D3199" s="435" t="s">
        <v>74</v>
      </c>
      <c r="E3199" s="472">
        <v>40659</v>
      </c>
      <c r="G3199" s="474">
        <v>9</v>
      </c>
      <c r="H3199" s="436">
        <v>72</v>
      </c>
      <c r="I3199" s="436">
        <v>72</v>
      </c>
      <c r="J3199" s="436">
        <v>72</v>
      </c>
      <c r="K3199" s="435">
        <v>0</v>
      </c>
      <c r="L3199" s="472">
        <v>40660</v>
      </c>
      <c r="N3199" s="474">
        <v>9</v>
      </c>
      <c r="O3199" s="436">
        <v>72</v>
      </c>
      <c r="P3199" s="436">
        <v>72</v>
      </c>
      <c r="Q3199" s="435">
        <v>0</v>
      </c>
      <c r="R3199" s="436">
        <v>72</v>
      </c>
      <c r="S3199" s="435">
        <v>0</v>
      </c>
      <c r="T3199" s="435">
        <v>0</v>
      </c>
      <c r="U3199" s="472">
        <v>40660</v>
      </c>
      <c r="V3199" s="480">
        <v>9</v>
      </c>
      <c r="W3199" s="435">
        <v>72</v>
      </c>
      <c r="X3199" s="437" t="str">
        <f t="shared" si="357"/>
        <v>OK</v>
      </c>
      <c r="Y3199" s="536">
        <f t="shared" si="355"/>
        <v>0</v>
      </c>
      <c r="Z3199" s="435" t="s">
        <v>74</v>
      </c>
      <c r="AA3199" s="481">
        <v>40662</v>
      </c>
      <c r="AC3199" s="148">
        <f t="shared" si="356"/>
        <v>3</v>
      </c>
      <c r="AD3199" s="435" t="str">
        <f t="shared" si="358"/>
        <v>OK</v>
      </c>
    </row>
    <row r="3200" spans="1:87" x14ac:dyDescent="0.2">
      <c r="A3200" s="442" t="s">
        <v>115</v>
      </c>
      <c r="B3200" s="435">
        <v>10</v>
      </c>
      <c r="C3200" s="436">
        <v>4</v>
      </c>
      <c r="D3200" s="435" t="s">
        <v>75</v>
      </c>
      <c r="E3200" s="472">
        <v>40659</v>
      </c>
      <c r="G3200" s="474">
        <v>10</v>
      </c>
      <c r="H3200" s="436">
        <v>4</v>
      </c>
      <c r="I3200" s="436">
        <v>4</v>
      </c>
      <c r="J3200" s="436">
        <v>4</v>
      </c>
      <c r="K3200" s="435">
        <v>0</v>
      </c>
      <c r="L3200" s="472">
        <v>40660</v>
      </c>
      <c r="N3200" s="474">
        <v>10</v>
      </c>
      <c r="O3200" s="436">
        <v>4</v>
      </c>
      <c r="P3200" s="436">
        <v>4</v>
      </c>
      <c r="Q3200" s="435">
        <v>0</v>
      </c>
      <c r="R3200" s="436">
        <v>4</v>
      </c>
      <c r="S3200" s="435">
        <v>0</v>
      </c>
      <c r="T3200" s="435">
        <v>0</v>
      </c>
      <c r="U3200" s="472">
        <v>40660</v>
      </c>
      <c r="V3200" s="480">
        <v>10</v>
      </c>
      <c r="W3200" s="435">
        <v>4</v>
      </c>
      <c r="X3200" s="437" t="str">
        <f t="shared" si="357"/>
        <v>OK</v>
      </c>
      <c r="Y3200" s="536">
        <f t="shared" si="355"/>
        <v>0</v>
      </c>
      <c r="Z3200" s="435" t="s">
        <v>75</v>
      </c>
      <c r="AA3200" s="481">
        <v>40662</v>
      </c>
      <c r="AC3200" s="148">
        <f t="shared" si="356"/>
        <v>3</v>
      </c>
      <c r="AD3200" s="435" t="str">
        <f t="shared" si="358"/>
        <v>OK</v>
      </c>
    </row>
    <row r="3201" spans="1:87" x14ac:dyDescent="0.2">
      <c r="A3201" s="442" t="s">
        <v>115</v>
      </c>
      <c r="B3201" s="435">
        <v>11</v>
      </c>
      <c r="C3201" s="436">
        <v>3</v>
      </c>
      <c r="D3201" s="435" t="s">
        <v>76</v>
      </c>
      <c r="E3201" s="472">
        <v>40659</v>
      </c>
      <c r="G3201" s="474">
        <v>11</v>
      </c>
      <c r="H3201" s="436">
        <v>3</v>
      </c>
      <c r="I3201" s="436">
        <v>3</v>
      </c>
      <c r="J3201" s="436">
        <v>3</v>
      </c>
      <c r="K3201" s="435">
        <v>0</v>
      </c>
      <c r="L3201" s="472">
        <v>40660</v>
      </c>
      <c r="N3201" s="474">
        <v>11</v>
      </c>
      <c r="O3201" s="436">
        <v>3</v>
      </c>
      <c r="P3201" s="436">
        <v>3</v>
      </c>
      <c r="Q3201" s="435">
        <v>0</v>
      </c>
      <c r="R3201" s="436">
        <v>3</v>
      </c>
      <c r="S3201" s="435">
        <v>0</v>
      </c>
      <c r="T3201" s="435">
        <v>0</v>
      </c>
      <c r="U3201" s="472">
        <v>40660</v>
      </c>
      <c r="V3201" s="480">
        <v>11</v>
      </c>
      <c r="W3201" s="435">
        <v>3</v>
      </c>
      <c r="X3201" s="437" t="str">
        <f t="shared" si="357"/>
        <v>OK</v>
      </c>
      <c r="Y3201" s="536">
        <f t="shared" si="355"/>
        <v>0</v>
      </c>
      <c r="Z3201" s="435" t="s">
        <v>76</v>
      </c>
      <c r="AA3201" s="481">
        <v>40662</v>
      </c>
      <c r="AC3201" s="148">
        <f t="shared" si="356"/>
        <v>3</v>
      </c>
      <c r="AD3201" s="435" t="str">
        <f t="shared" si="358"/>
        <v>OK</v>
      </c>
    </row>
    <row r="3202" spans="1:87" x14ac:dyDescent="0.2">
      <c r="A3202" s="442" t="s">
        <v>115</v>
      </c>
      <c r="B3202" s="435">
        <v>12</v>
      </c>
      <c r="C3202" s="436">
        <v>1</v>
      </c>
      <c r="D3202" s="465" t="s">
        <v>187</v>
      </c>
      <c r="E3202" s="472">
        <v>40659</v>
      </c>
      <c r="G3202" s="474">
        <v>12</v>
      </c>
      <c r="H3202" s="436">
        <v>1</v>
      </c>
      <c r="I3202" s="436">
        <v>1</v>
      </c>
      <c r="J3202" s="436">
        <v>0</v>
      </c>
      <c r="K3202" s="435">
        <v>1</v>
      </c>
      <c r="L3202" s="472">
        <v>40660</v>
      </c>
      <c r="N3202" s="474">
        <v>12</v>
      </c>
      <c r="O3202" s="436">
        <v>1</v>
      </c>
      <c r="P3202" s="436">
        <v>1</v>
      </c>
      <c r="Q3202" s="435">
        <v>0</v>
      </c>
      <c r="R3202" s="436">
        <v>1</v>
      </c>
      <c r="S3202" s="435">
        <v>0</v>
      </c>
      <c r="T3202" s="435">
        <v>0</v>
      </c>
      <c r="U3202" s="472">
        <v>40660</v>
      </c>
      <c r="V3202" s="616">
        <v>12</v>
      </c>
      <c r="W3202" s="469">
        <v>1</v>
      </c>
      <c r="X3202" s="437" t="str">
        <f t="shared" si="357"/>
        <v>OK</v>
      </c>
      <c r="Y3202" s="617">
        <f t="shared" si="355"/>
        <v>0</v>
      </c>
      <c r="Z3202" s="618" t="s">
        <v>187</v>
      </c>
      <c r="AA3202" s="484">
        <v>40662</v>
      </c>
      <c r="AC3202" s="148">
        <f t="shared" si="356"/>
        <v>3</v>
      </c>
      <c r="AD3202" s="435" t="str">
        <f t="shared" si="358"/>
        <v>OK</v>
      </c>
    </row>
    <row r="3203" spans="1:87" x14ac:dyDescent="0.2">
      <c r="A3203" s="442" t="s">
        <v>115</v>
      </c>
      <c r="B3203" s="435">
        <v>13</v>
      </c>
      <c r="C3203" s="436">
        <v>15</v>
      </c>
      <c r="D3203" s="435" t="s">
        <v>176</v>
      </c>
      <c r="E3203" s="472">
        <v>40659</v>
      </c>
      <c r="G3203" s="474">
        <v>13</v>
      </c>
      <c r="H3203" s="436">
        <v>15</v>
      </c>
      <c r="I3203" s="436">
        <v>15</v>
      </c>
      <c r="J3203" s="436">
        <v>15</v>
      </c>
      <c r="K3203" s="435">
        <v>0</v>
      </c>
      <c r="L3203" s="472">
        <v>40660</v>
      </c>
      <c r="N3203" s="474">
        <v>13</v>
      </c>
      <c r="O3203" s="436">
        <v>15</v>
      </c>
      <c r="P3203" s="436">
        <v>15</v>
      </c>
      <c r="Q3203" s="435">
        <v>0</v>
      </c>
      <c r="R3203" s="436">
        <v>15</v>
      </c>
      <c r="S3203" s="435">
        <v>0</v>
      </c>
      <c r="T3203" s="435">
        <v>0</v>
      </c>
      <c r="U3203" s="472">
        <v>40660</v>
      </c>
      <c r="V3203" s="480">
        <v>13</v>
      </c>
      <c r="W3203" s="435">
        <v>15</v>
      </c>
      <c r="X3203" s="437" t="str">
        <f t="shared" si="357"/>
        <v>OK</v>
      </c>
      <c r="Y3203" s="536">
        <f t="shared" si="355"/>
        <v>0</v>
      </c>
      <c r="Z3203" s="435" t="s">
        <v>176</v>
      </c>
      <c r="AA3203" s="481">
        <v>40661</v>
      </c>
      <c r="AC3203" s="148">
        <f t="shared" si="356"/>
        <v>2</v>
      </c>
      <c r="AD3203" s="435" t="str">
        <f t="shared" si="358"/>
        <v>OK</v>
      </c>
    </row>
    <row r="3204" spans="1:87" x14ac:dyDescent="0.2">
      <c r="A3204" s="442" t="s">
        <v>115</v>
      </c>
      <c r="B3204" s="435">
        <v>14</v>
      </c>
      <c r="C3204" s="436">
        <v>530</v>
      </c>
      <c r="D3204" s="435" t="s">
        <v>178</v>
      </c>
      <c r="E3204" s="472">
        <v>40659</v>
      </c>
      <c r="G3204" s="474">
        <v>14</v>
      </c>
      <c r="H3204" s="436">
        <v>530</v>
      </c>
      <c r="I3204" s="436">
        <v>530</v>
      </c>
      <c r="J3204" s="436">
        <v>530</v>
      </c>
      <c r="K3204" s="435">
        <v>0</v>
      </c>
      <c r="L3204" s="472">
        <v>40660</v>
      </c>
      <c r="N3204" s="474">
        <v>14</v>
      </c>
      <c r="O3204" s="436">
        <v>530</v>
      </c>
      <c r="P3204" s="436">
        <v>530</v>
      </c>
      <c r="Q3204" s="435">
        <v>0</v>
      </c>
      <c r="R3204" s="436">
        <v>530</v>
      </c>
      <c r="S3204" s="435">
        <v>0</v>
      </c>
      <c r="T3204" s="435">
        <v>0</v>
      </c>
      <c r="U3204" s="472">
        <v>40660</v>
      </c>
      <c r="V3204" s="480">
        <v>14</v>
      </c>
      <c r="W3204" s="435">
        <v>530</v>
      </c>
      <c r="X3204" s="437" t="str">
        <f t="shared" si="357"/>
        <v>OK</v>
      </c>
      <c r="Y3204" s="536">
        <f t="shared" si="355"/>
        <v>0</v>
      </c>
      <c r="Z3204" s="435" t="s">
        <v>178</v>
      </c>
      <c r="AA3204" s="481">
        <v>40661</v>
      </c>
      <c r="AC3204" s="148">
        <f t="shared" si="356"/>
        <v>2</v>
      </c>
      <c r="AD3204" s="435" t="str">
        <f t="shared" si="358"/>
        <v>OK</v>
      </c>
    </row>
    <row r="3205" spans="1:87" x14ac:dyDescent="0.2">
      <c r="A3205" s="442" t="s">
        <v>115</v>
      </c>
      <c r="B3205" s="435">
        <v>15</v>
      </c>
      <c r="C3205" s="436">
        <v>1666</v>
      </c>
      <c r="D3205" s="465" t="s">
        <v>184</v>
      </c>
      <c r="E3205" s="472">
        <v>40659</v>
      </c>
      <c r="G3205" s="474">
        <v>15</v>
      </c>
      <c r="H3205" s="436">
        <v>1666</v>
      </c>
      <c r="I3205" s="436">
        <v>1666</v>
      </c>
      <c r="J3205" s="615">
        <v>1665</v>
      </c>
      <c r="K3205" s="435">
        <v>1</v>
      </c>
      <c r="L3205" s="472">
        <v>40660</v>
      </c>
      <c r="N3205" s="474">
        <v>15</v>
      </c>
      <c r="O3205" s="436">
        <v>1666</v>
      </c>
      <c r="P3205" s="436">
        <v>1666</v>
      </c>
      <c r="Q3205" s="435">
        <v>0</v>
      </c>
      <c r="R3205" s="436">
        <v>1666</v>
      </c>
      <c r="S3205" s="435">
        <v>0</v>
      </c>
      <c r="T3205" s="435">
        <v>0</v>
      </c>
      <c r="U3205" s="472">
        <v>40660</v>
      </c>
      <c r="V3205" s="480">
        <v>15</v>
      </c>
      <c r="W3205" s="602">
        <v>1665</v>
      </c>
      <c r="X3205" s="437" t="str">
        <f t="shared" si="357"/>
        <v>ERRO</v>
      </c>
      <c r="Y3205" s="536">
        <f t="shared" si="355"/>
        <v>1</v>
      </c>
      <c r="Z3205" s="465" t="s">
        <v>184</v>
      </c>
      <c r="AA3205" s="481">
        <v>40662</v>
      </c>
      <c r="AC3205" s="148">
        <f t="shared" si="356"/>
        <v>3</v>
      </c>
      <c r="AD3205" s="435" t="str">
        <f t="shared" si="358"/>
        <v>OK</v>
      </c>
    </row>
    <row r="3206" spans="1:87" s="533" customFormat="1" x14ac:dyDescent="0.2">
      <c r="A3206" s="593" t="s">
        <v>115</v>
      </c>
      <c r="B3206" s="493">
        <v>16</v>
      </c>
      <c r="C3206" s="531">
        <v>34</v>
      </c>
      <c r="D3206" s="600" t="s">
        <v>185</v>
      </c>
      <c r="E3206" s="532">
        <v>40659</v>
      </c>
      <c r="G3206" s="534">
        <v>16</v>
      </c>
      <c r="H3206" s="531">
        <v>34</v>
      </c>
      <c r="I3206" s="531">
        <v>34</v>
      </c>
      <c r="J3206" s="531">
        <v>34</v>
      </c>
      <c r="K3206" s="493">
        <v>0</v>
      </c>
      <c r="L3206" s="532">
        <v>40660</v>
      </c>
      <c r="N3206" s="534">
        <v>16</v>
      </c>
      <c r="O3206" s="531">
        <v>34</v>
      </c>
      <c r="P3206" s="531">
        <v>34</v>
      </c>
      <c r="Q3206" s="493">
        <v>0</v>
      </c>
      <c r="R3206" s="531">
        <v>34</v>
      </c>
      <c r="S3206" s="493">
        <v>0</v>
      </c>
      <c r="T3206" s="493">
        <v>0</v>
      </c>
      <c r="U3206" s="532">
        <v>40660</v>
      </c>
      <c r="V3206" s="535">
        <v>16</v>
      </c>
      <c r="W3206" s="493">
        <v>34</v>
      </c>
      <c r="X3206" s="605" t="str">
        <f t="shared" si="357"/>
        <v>OK</v>
      </c>
      <c r="Y3206" s="536">
        <f t="shared" si="355"/>
        <v>0</v>
      </c>
      <c r="Z3206" s="600" t="s">
        <v>185</v>
      </c>
      <c r="AA3206" s="537">
        <v>40662</v>
      </c>
      <c r="AB3206" s="538"/>
      <c r="AC3206" s="148">
        <f t="shared" si="356"/>
        <v>3</v>
      </c>
      <c r="AD3206" s="435" t="str">
        <f t="shared" si="358"/>
        <v>OK</v>
      </c>
      <c r="AE3206" s="493"/>
      <c r="AF3206" s="493"/>
      <c r="AG3206" s="493"/>
      <c r="AH3206" s="539"/>
      <c r="AJ3206" s="28"/>
      <c r="AL3206" s="17"/>
      <c r="AM3206" s="17"/>
      <c r="AN3206" s="17"/>
      <c r="AO3206" s="17"/>
      <c r="AP3206" s="17"/>
      <c r="AQ3206" s="17"/>
      <c r="AR3206" s="17"/>
      <c r="AS3206" s="17"/>
      <c r="AT3206" s="17"/>
      <c r="AU3206" s="17"/>
      <c r="AV3206" s="17"/>
      <c r="AW3206" s="17"/>
      <c r="AX3206" s="17"/>
      <c r="AY3206" s="17"/>
      <c r="AZ3206" s="17"/>
      <c r="BA3206" s="17"/>
      <c r="BB3206" s="17"/>
      <c r="BC3206" s="17"/>
      <c r="BD3206" s="17"/>
      <c r="BE3206" s="17"/>
      <c r="BF3206" s="17"/>
      <c r="BG3206" s="17"/>
      <c r="BH3206" s="17"/>
      <c r="BI3206" s="17"/>
      <c r="BJ3206" s="17"/>
      <c r="BK3206" s="17"/>
      <c r="BL3206" s="17"/>
      <c r="BM3206" s="17"/>
      <c r="BN3206" s="17"/>
      <c r="BO3206" s="17"/>
      <c r="BP3206" s="17"/>
      <c r="BQ3206" s="17"/>
      <c r="BR3206" s="17"/>
      <c r="BS3206" s="17"/>
      <c r="BT3206" s="17"/>
      <c r="BU3206" s="17"/>
      <c r="BV3206" s="17"/>
      <c r="BW3206" s="17"/>
      <c r="BX3206" s="17"/>
      <c r="BY3206" s="17"/>
      <c r="BZ3206" s="17"/>
      <c r="CA3206" s="17"/>
      <c r="CB3206" s="17"/>
      <c r="CC3206" s="17"/>
      <c r="CD3206" s="17"/>
      <c r="CE3206" s="17"/>
      <c r="CF3206" s="17"/>
      <c r="CG3206" s="17"/>
      <c r="CH3206" s="17"/>
      <c r="CI3206" s="17"/>
    </row>
    <row r="3207" spans="1:87" x14ac:dyDescent="0.2">
      <c r="A3207" s="442" t="s">
        <v>115</v>
      </c>
      <c r="B3207" s="435">
        <v>1</v>
      </c>
      <c r="C3207" s="436">
        <v>15</v>
      </c>
      <c r="D3207" s="435" t="s">
        <v>176</v>
      </c>
      <c r="E3207" s="472">
        <v>40660</v>
      </c>
      <c r="V3207" s="480">
        <v>1</v>
      </c>
      <c r="W3207" s="435">
        <v>15</v>
      </c>
      <c r="X3207" s="605" t="str">
        <f t="shared" si="357"/>
        <v>OK</v>
      </c>
      <c r="Y3207" s="536">
        <f t="shared" si="355"/>
        <v>0</v>
      </c>
      <c r="Z3207" s="435" t="s">
        <v>176</v>
      </c>
      <c r="AA3207" s="481">
        <v>40662</v>
      </c>
      <c r="AC3207" s="148">
        <f t="shared" si="356"/>
        <v>2</v>
      </c>
      <c r="AD3207" s="435" t="str">
        <f t="shared" si="358"/>
        <v>OK</v>
      </c>
    </row>
    <row r="3208" spans="1:87" x14ac:dyDescent="0.2">
      <c r="A3208" s="593" t="s">
        <v>115</v>
      </c>
      <c r="B3208" s="493">
        <v>2</v>
      </c>
      <c r="C3208" s="531">
        <v>380</v>
      </c>
      <c r="D3208" s="493" t="s">
        <v>178</v>
      </c>
      <c r="E3208" s="532">
        <v>40660</v>
      </c>
      <c r="G3208" s="534"/>
      <c r="H3208" s="493"/>
      <c r="I3208" s="493"/>
      <c r="J3208" s="493"/>
      <c r="K3208" s="493"/>
      <c r="L3208" s="532"/>
      <c r="N3208" s="534"/>
      <c r="O3208" s="493"/>
      <c r="P3208" s="493"/>
      <c r="Q3208" s="493"/>
      <c r="R3208" s="493"/>
      <c r="S3208" s="533"/>
      <c r="T3208" s="533"/>
      <c r="U3208" s="532"/>
      <c r="V3208" s="535">
        <v>2</v>
      </c>
      <c r="W3208" s="493">
        <v>380</v>
      </c>
      <c r="X3208" s="536" t="str">
        <f t="shared" si="357"/>
        <v>OK</v>
      </c>
      <c r="Y3208" s="536">
        <f t="shared" si="355"/>
        <v>0</v>
      </c>
      <c r="Z3208" s="493" t="s">
        <v>178</v>
      </c>
      <c r="AA3208" s="537">
        <v>40662</v>
      </c>
      <c r="AB3208" s="538"/>
      <c r="AC3208" s="538">
        <f t="shared" si="356"/>
        <v>2</v>
      </c>
      <c r="AD3208" s="493" t="str">
        <f t="shared" si="358"/>
        <v>OK</v>
      </c>
    </row>
    <row r="3209" spans="1:87" x14ac:dyDescent="0.2">
      <c r="A3209" s="442" t="s">
        <v>115</v>
      </c>
      <c r="B3209" s="435">
        <v>1</v>
      </c>
      <c r="C3209" s="436">
        <v>30</v>
      </c>
      <c r="D3209" s="435" t="s">
        <v>176</v>
      </c>
      <c r="E3209" s="472">
        <v>40661</v>
      </c>
      <c r="G3209" s="474">
        <v>1</v>
      </c>
      <c r="H3209" s="435">
        <v>30</v>
      </c>
      <c r="I3209" s="435">
        <v>30</v>
      </c>
      <c r="J3209" s="435">
        <v>30</v>
      </c>
      <c r="K3209" s="435">
        <v>0</v>
      </c>
      <c r="L3209" s="472">
        <v>40665</v>
      </c>
      <c r="N3209" s="474">
        <v>1</v>
      </c>
      <c r="O3209" s="435">
        <v>30</v>
      </c>
      <c r="P3209" s="435">
        <v>30</v>
      </c>
      <c r="Q3209" s="435">
        <v>0</v>
      </c>
      <c r="R3209" s="435">
        <v>30</v>
      </c>
      <c r="S3209" s="435">
        <v>0</v>
      </c>
      <c r="T3209" s="435">
        <v>0</v>
      </c>
      <c r="U3209" s="472">
        <v>40665</v>
      </c>
      <c r="V3209" s="480">
        <v>1</v>
      </c>
      <c r="X3209" s="605" t="str">
        <f t="shared" si="357"/>
        <v>KO</v>
      </c>
      <c r="Y3209" s="536" t="str">
        <f t="shared" si="355"/>
        <v/>
      </c>
      <c r="AC3209" s="148">
        <f t="shared" si="356"/>
        <v>-40078</v>
      </c>
      <c r="AD3209" s="435" t="str">
        <f t="shared" si="358"/>
        <v>Pendente</v>
      </c>
    </row>
    <row r="3210" spans="1:87" x14ac:dyDescent="0.2">
      <c r="A3210" s="593" t="s">
        <v>115</v>
      </c>
      <c r="B3210" s="493">
        <v>2</v>
      </c>
      <c r="C3210" s="531">
        <v>75</v>
      </c>
      <c r="D3210" s="493" t="s">
        <v>178</v>
      </c>
      <c r="E3210" s="532">
        <v>40661</v>
      </c>
      <c r="G3210" s="534">
        <v>2</v>
      </c>
      <c r="H3210" s="493">
        <v>75</v>
      </c>
      <c r="I3210" s="493">
        <v>75</v>
      </c>
      <c r="J3210" s="493">
        <v>75</v>
      </c>
      <c r="K3210" s="493">
        <v>0</v>
      </c>
      <c r="L3210" s="532">
        <v>40665</v>
      </c>
      <c r="M3210" s="438">
        <v>5</v>
      </c>
      <c r="N3210" s="534">
        <v>2</v>
      </c>
      <c r="O3210" s="493">
        <v>75</v>
      </c>
      <c r="P3210" s="493">
        <v>75</v>
      </c>
      <c r="Q3210" s="493">
        <v>0</v>
      </c>
      <c r="R3210" s="493">
        <v>75</v>
      </c>
      <c r="S3210" s="493">
        <v>0</v>
      </c>
      <c r="T3210" s="493">
        <v>0</v>
      </c>
      <c r="U3210" s="532">
        <v>40665</v>
      </c>
      <c r="V3210" s="535">
        <v>2</v>
      </c>
      <c r="W3210" s="493"/>
      <c r="X3210" s="536" t="str">
        <f t="shared" si="357"/>
        <v>KO</v>
      </c>
      <c r="Y3210" s="536" t="str">
        <f t="shared" si="355"/>
        <v/>
      </c>
      <c r="Z3210" s="493"/>
      <c r="AA3210" s="537"/>
      <c r="AB3210" s="538"/>
      <c r="AC3210" s="538">
        <f t="shared" si="356"/>
        <v>-40078</v>
      </c>
      <c r="AD3210" s="493" t="str">
        <f t="shared" si="358"/>
        <v>Pendente</v>
      </c>
    </row>
    <row r="3211" spans="1:87" x14ac:dyDescent="0.2">
      <c r="A3211" s="442" t="s">
        <v>115</v>
      </c>
      <c r="B3211" s="435">
        <v>1</v>
      </c>
      <c r="C3211" s="436">
        <v>175</v>
      </c>
      <c r="D3211" s="435" t="s">
        <v>177</v>
      </c>
      <c r="E3211" s="472">
        <v>40665</v>
      </c>
      <c r="G3211" s="474">
        <v>1</v>
      </c>
      <c r="H3211" s="436">
        <v>175</v>
      </c>
      <c r="I3211" s="436">
        <v>175</v>
      </c>
      <c r="J3211" s="436">
        <v>175</v>
      </c>
      <c r="K3211" s="435">
        <v>0</v>
      </c>
      <c r="L3211" s="472">
        <v>40666</v>
      </c>
      <c r="N3211" s="474">
        <v>1</v>
      </c>
      <c r="O3211" s="436">
        <v>175</v>
      </c>
      <c r="P3211" s="436">
        <v>175</v>
      </c>
      <c r="Q3211" s="435">
        <v>0</v>
      </c>
      <c r="R3211" s="436">
        <v>175</v>
      </c>
      <c r="S3211" s="435">
        <v>0</v>
      </c>
      <c r="T3211" s="435">
        <v>0</v>
      </c>
      <c r="U3211" s="472">
        <v>40666</v>
      </c>
      <c r="V3211" s="480">
        <v>1</v>
      </c>
      <c r="W3211" s="435">
        <v>175</v>
      </c>
      <c r="X3211" s="605" t="str">
        <f t="shared" si="357"/>
        <v>OK</v>
      </c>
      <c r="Y3211" s="536">
        <f t="shared" si="355"/>
        <v>0</v>
      </c>
      <c r="Z3211" s="435" t="s">
        <v>177</v>
      </c>
      <c r="AA3211" s="481">
        <v>40673</v>
      </c>
      <c r="AB3211" s="412">
        <f>+SUM(W3211:W3215)</f>
        <v>3550</v>
      </c>
      <c r="AC3211" s="148">
        <f t="shared" si="356"/>
        <v>8</v>
      </c>
      <c r="AD3211" s="435" t="str">
        <f t="shared" si="358"/>
        <v>OK</v>
      </c>
    </row>
    <row r="3212" spans="1:87" x14ac:dyDescent="0.2">
      <c r="A3212" s="442" t="s">
        <v>115</v>
      </c>
      <c r="B3212" s="435">
        <v>2</v>
      </c>
      <c r="C3212" s="436">
        <v>350</v>
      </c>
      <c r="D3212" s="435" t="s">
        <v>176</v>
      </c>
      <c r="E3212" s="472">
        <v>40665</v>
      </c>
      <c r="G3212" s="474">
        <v>2</v>
      </c>
      <c r="H3212" s="436">
        <v>350</v>
      </c>
      <c r="I3212" s="436">
        <v>350</v>
      </c>
      <c r="J3212" s="436">
        <v>350</v>
      </c>
      <c r="K3212" s="435">
        <v>0</v>
      </c>
      <c r="L3212" s="472">
        <v>40666</v>
      </c>
      <c r="N3212" s="474">
        <v>2</v>
      </c>
      <c r="O3212" s="436">
        <v>350</v>
      </c>
      <c r="P3212" s="436">
        <v>350</v>
      </c>
      <c r="Q3212" s="435">
        <v>0</v>
      </c>
      <c r="R3212" s="436">
        <v>350</v>
      </c>
      <c r="S3212" s="435">
        <v>0</v>
      </c>
      <c r="T3212" s="435">
        <v>0</v>
      </c>
      <c r="U3212" s="472">
        <v>40666</v>
      </c>
      <c r="V3212" s="480">
        <v>2</v>
      </c>
      <c r="W3212" s="435">
        <v>350</v>
      </c>
      <c r="X3212" s="605" t="str">
        <f t="shared" si="357"/>
        <v>OK</v>
      </c>
      <c r="Y3212" s="536">
        <f t="shared" si="355"/>
        <v>0</v>
      </c>
      <c r="Z3212" s="435" t="s">
        <v>176</v>
      </c>
      <c r="AA3212" s="481">
        <v>40669</v>
      </c>
      <c r="AC3212" s="148">
        <f t="shared" si="356"/>
        <v>4</v>
      </c>
      <c r="AD3212" s="435" t="str">
        <f t="shared" si="358"/>
        <v>OK</v>
      </c>
    </row>
    <row r="3213" spans="1:87" x14ac:dyDescent="0.2">
      <c r="A3213" s="442" t="s">
        <v>115</v>
      </c>
      <c r="B3213" s="435">
        <v>3</v>
      </c>
      <c r="C3213" s="436">
        <v>1995</v>
      </c>
      <c r="D3213" s="435" t="s">
        <v>178</v>
      </c>
      <c r="E3213" s="472">
        <v>40665</v>
      </c>
      <c r="G3213" s="474">
        <v>3</v>
      </c>
      <c r="H3213" s="436">
        <v>1995</v>
      </c>
      <c r="I3213" s="436">
        <v>1995</v>
      </c>
      <c r="J3213" s="436">
        <v>1995</v>
      </c>
      <c r="K3213" s="435">
        <v>0</v>
      </c>
      <c r="L3213" s="472">
        <v>40666</v>
      </c>
      <c r="N3213" s="474">
        <v>3</v>
      </c>
      <c r="O3213" s="436">
        <v>1995</v>
      </c>
      <c r="P3213" s="436">
        <v>1995</v>
      </c>
      <c r="Q3213" s="435">
        <v>0</v>
      </c>
      <c r="R3213" s="436">
        <v>1995</v>
      </c>
      <c r="S3213" s="435">
        <v>0</v>
      </c>
      <c r="T3213" s="435">
        <v>0</v>
      </c>
      <c r="U3213" s="472">
        <v>40666</v>
      </c>
      <c r="V3213" s="480">
        <v>3</v>
      </c>
      <c r="W3213" s="435">
        <v>1995</v>
      </c>
      <c r="X3213" s="605" t="str">
        <f t="shared" si="357"/>
        <v>OK</v>
      </c>
      <c r="Y3213" s="536">
        <f t="shared" si="355"/>
        <v>0</v>
      </c>
      <c r="Z3213" s="435" t="s">
        <v>178</v>
      </c>
      <c r="AA3213" s="481">
        <v>40667</v>
      </c>
      <c r="AC3213" s="148">
        <f t="shared" si="356"/>
        <v>2</v>
      </c>
      <c r="AD3213" s="435" t="str">
        <f t="shared" si="358"/>
        <v>OK</v>
      </c>
      <c r="AJ3213" s="533"/>
    </row>
    <row r="3214" spans="1:87" x14ac:dyDescent="0.2">
      <c r="A3214" s="442" t="s">
        <v>115</v>
      </c>
      <c r="B3214" s="435">
        <v>4</v>
      </c>
      <c r="C3214" s="436">
        <v>690</v>
      </c>
      <c r="D3214" s="435" t="s">
        <v>178</v>
      </c>
      <c r="E3214" s="472">
        <v>40665</v>
      </c>
      <c r="G3214" s="474">
        <v>4</v>
      </c>
      <c r="H3214" s="436">
        <v>690</v>
      </c>
      <c r="I3214" s="436">
        <v>690</v>
      </c>
      <c r="J3214" s="436">
        <v>690</v>
      </c>
      <c r="K3214" s="435">
        <v>0</v>
      </c>
      <c r="L3214" s="472">
        <v>40666</v>
      </c>
      <c r="N3214" s="474">
        <v>4</v>
      </c>
      <c r="O3214" s="436">
        <v>690</v>
      </c>
      <c r="P3214" s="436">
        <v>690</v>
      </c>
      <c r="Q3214" s="435">
        <v>0</v>
      </c>
      <c r="R3214" s="436">
        <v>690</v>
      </c>
      <c r="S3214" s="435">
        <v>0</v>
      </c>
      <c r="T3214" s="435">
        <v>0</v>
      </c>
      <c r="U3214" s="472">
        <v>40666</v>
      </c>
      <c r="V3214" s="480">
        <v>4</v>
      </c>
      <c r="W3214" s="435">
        <v>690</v>
      </c>
      <c r="X3214" s="605" t="str">
        <f t="shared" si="357"/>
        <v>OK</v>
      </c>
      <c r="Y3214" s="536">
        <f t="shared" si="355"/>
        <v>0</v>
      </c>
      <c r="Z3214" s="435" t="s">
        <v>178</v>
      </c>
      <c r="AA3214" s="481">
        <v>40667</v>
      </c>
      <c r="AC3214" s="148">
        <f t="shared" si="356"/>
        <v>2</v>
      </c>
      <c r="AD3214" s="435" t="str">
        <f t="shared" si="358"/>
        <v>OK</v>
      </c>
    </row>
    <row r="3215" spans="1:87" x14ac:dyDescent="0.2">
      <c r="A3215" s="593" t="s">
        <v>115</v>
      </c>
      <c r="B3215" s="493">
        <v>5</v>
      </c>
      <c r="C3215" s="531">
        <v>340</v>
      </c>
      <c r="D3215" s="600" t="s">
        <v>188</v>
      </c>
      <c r="E3215" s="532">
        <v>40665</v>
      </c>
      <c r="G3215" s="534">
        <v>5</v>
      </c>
      <c r="H3215" s="531">
        <v>340</v>
      </c>
      <c r="I3215" s="531">
        <v>340</v>
      </c>
      <c r="J3215" s="531">
        <v>340</v>
      </c>
      <c r="K3215" s="493">
        <v>0</v>
      </c>
      <c r="L3215" s="532">
        <v>40666</v>
      </c>
      <c r="N3215" s="534">
        <v>5</v>
      </c>
      <c r="O3215" s="531">
        <v>340</v>
      </c>
      <c r="P3215" s="531">
        <v>340</v>
      </c>
      <c r="Q3215" s="493">
        <v>0</v>
      </c>
      <c r="R3215" s="531">
        <v>340</v>
      </c>
      <c r="S3215" s="493">
        <v>0</v>
      </c>
      <c r="T3215" s="493">
        <v>0</v>
      </c>
      <c r="U3215" s="532">
        <v>40666</v>
      </c>
      <c r="V3215" s="535">
        <v>5</v>
      </c>
      <c r="W3215" s="493">
        <v>340</v>
      </c>
      <c r="X3215" s="536" t="str">
        <f t="shared" si="357"/>
        <v>OK</v>
      </c>
      <c r="Y3215" s="536">
        <f t="shared" si="355"/>
        <v>0</v>
      </c>
      <c r="Z3215" s="600" t="s">
        <v>188</v>
      </c>
      <c r="AA3215" s="537">
        <v>40686</v>
      </c>
      <c r="AB3215" s="538"/>
      <c r="AC3215" s="620">
        <f t="shared" si="356"/>
        <v>21</v>
      </c>
      <c r="AD3215" s="493" t="str">
        <f t="shared" si="358"/>
        <v>OK</v>
      </c>
      <c r="AE3215" s="493"/>
      <c r="AF3215" s="493"/>
      <c r="AG3215" s="493"/>
      <c r="AH3215" s="539"/>
      <c r="AI3215" s="533"/>
    </row>
    <row r="3216" spans="1:87" x14ac:dyDescent="0.2">
      <c r="A3216" s="442" t="s">
        <v>115</v>
      </c>
      <c r="B3216" s="435">
        <v>1</v>
      </c>
      <c r="C3216" s="436">
        <v>20</v>
      </c>
      <c r="D3216" s="435" t="s">
        <v>177</v>
      </c>
      <c r="E3216" s="472">
        <v>40666</v>
      </c>
      <c r="G3216" s="474">
        <v>1</v>
      </c>
      <c r="H3216" s="436">
        <v>20</v>
      </c>
      <c r="I3216" s="436">
        <v>20</v>
      </c>
      <c r="J3216" s="436">
        <v>20</v>
      </c>
      <c r="K3216" s="435">
        <v>0</v>
      </c>
      <c r="L3216" s="472">
        <v>40667</v>
      </c>
      <c r="N3216" s="474">
        <v>1</v>
      </c>
      <c r="O3216" s="436">
        <v>20</v>
      </c>
      <c r="P3216" s="436">
        <v>20</v>
      </c>
      <c r="Q3216" s="435">
        <v>0</v>
      </c>
      <c r="R3216" s="436">
        <v>20</v>
      </c>
      <c r="S3216" s="435">
        <v>0</v>
      </c>
      <c r="T3216" s="435">
        <v>0</v>
      </c>
      <c r="U3216" s="472">
        <v>40667</v>
      </c>
      <c r="V3216" s="480">
        <v>1</v>
      </c>
      <c r="W3216" s="435">
        <v>20</v>
      </c>
      <c r="X3216" s="619" t="str">
        <f t="shared" si="357"/>
        <v>OK</v>
      </c>
      <c r="Y3216" s="536">
        <f t="shared" si="355"/>
        <v>0</v>
      </c>
      <c r="Z3216" s="435" t="s">
        <v>177</v>
      </c>
      <c r="AA3216" s="481">
        <v>40672</v>
      </c>
      <c r="AB3216" s="412">
        <f>+SUM(W3216:W3233)</f>
        <v>4286</v>
      </c>
      <c r="AC3216" s="148">
        <f t="shared" si="356"/>
        <v>6</v>
      </c>
      <c r="AD3216" s="435" t="str">
        <f t="shared" si="358"/>
        <v>OK</v>
      </c>
    </row>
    <row r="3217" spans="1:30" x14ac:dyDescent="0.2">
      <c r="A3217" s="442" t="s">
        <v>115</v>
      </c>
      <c r="B3217" s="435">
        <v>2</v>
      </c>
      <c r="C3217" s="436">
        <v>58</v>
      </c>
      <c r="D3217" s="465" t="s">
        <v>182</v>
      </c>
      <c r="E3217" s="472">
        <v>40666</v>
      </c>
      <c r="G3217" s="474">
        <v>2</v>
      </c>
      <c r="H3217" s="436">
        <v>58</v>
      </c>
      <c r="I3217" s="436">
        <v>58</v>
      </c>
      <c r="J3217" s="436">
        <v>58</v>
      </c>
      <c r="K3217" s="435">
        <v>0</v>
      </c>
      <c r="L3217" s="472">
        <v>40667</v>
      </c>
      <c r="N3217" s="474">
        <v>2</v>
      </c>
      <c r="O3217" s="436">
        <v>58</v>
      </c>
      <c r="P3217" s="436">
        <v>58</v>
      </c>
      <c r="Q3217" s="435">
        <v>0</v>
      </c>
      <c r="R3217" s="436">
        <v>58</v>
      </c>
      <c r="S3217" s="435">
        <v>0</v>
      </c>
      <c r="T3217" s="435">
        <v>0</v>
      </c>
      <c r="U3217" s="472">
        <v>40667</v>
      </c>
      <c r="V3217" s="480">
        <v>2</v>
      </c>
      <c r="W3217" s="435">
        <v>58</v>
      </c>
      <c r="X3217" s="619" t="str">
        <f t="shared" si="357"/>
        <v>OK</v>
      </c>
      <c r="Y3217" s="536">
        <f t="shared" si="355"/>
        <v>0</v>
      </c>
      <c r="Z3217" s="465" t="s">
        <v>182</v>
      </c>
      <c r="AA3217" s="481">
        <v>40672</v>
      </c>
      <c r="AC3217" s="148">
        <f t="shared" si="356"/>
        <v>6</v>
      </c>
      <c r="AD3217" s="435" t="str">
        <f t="shared" si="358"/>
        <v>OK</v>
      </c>
    </row>
    <row r="3218" spans="1:30" x14ac:dyDescent="0.2">
      <c r="A3218" s="442" t="s">
        <v>115</v>
      </c>
      <c r="B3218" s="435">
        <v>3</v>
      </c>
      <c r="C3218" s="436">
        <v>47</v>
      </c>
      <c r="D3218" s="465" t="s">
        <v>183</v>
      </c>
      <c r="E3218" s="472">
        <v>40666</v>
      </c>
      <c r="G3218" s="474">
        <v>3</v>
      </c>
      <c r="H3218" s="436">
        <v>47</v>
      </c>
      <c r="I3218" s="436">
        <v>47</v>
      </c>
      <c r="J3218" s="436">
        <v>47</v>
      </c>
      <c r="K3218" s="435">
        <v>0</v>
      </c>
      <c r="L3218" s="472">
        <v>40667</v>
      </c>
      <c r="N3218" s="474">
        <v>3</v>
      </c>
      <c r="O3218" s="436">
        <v>47</v>
      </c>
      <c r="P3218" s="436">
        <v>47</v>
      </c>
      <c r="Q3218" s="435">
        <v>0</v>
      </c>
      <c r="R3218" s="436">
        <v>47</v>
      </c>
      <c r="S3218" s="435">
        <v>0</v>
      </c>
      <c r="T3218" s="435">
        <v>0</v>
      </c>
      <c r="U3218" s="472">
        <v>40667</v>
      </c>
      <c r="V3218" s="480">
        <v>3</v>
      </c>
      <c r="W3218" s="435">
        <v>47</v>
      </c>
      <c r="X3218" s="619" t="str">
        <f t="shared" si="357"/>
        <v>OK</v>
      </c>
      <c r="Y3218" s="536">
        <f t="shared" si="355"/>
        <v>0</v>
      </c>
      <c r="Z3218" s="465" t="s">
        <v>183</v>
      </c>
      <c r="AA3218" s="481">
        <v>40674</v>
      </c>
      <c r="AC3218" s="148">
        <f t="shared" si="356"/>
        <v>8</v>
      </c>
      <c r="AD3218" s="435" t="str">
        <f t="shared" si="358"/>
        <v>OK</v>
      </c>
    </row>
    <row r="3219" spans="1:30" x14ac:dyDescent="0.2">
      <c r="A3219" s="442" t="s">
        <v>115</v>
      </c>
      <c r="B3219" s="435">
        <v>4</v>
      </c>
      <c r="C3219" s="436">
        <v>36</v>
      </c>
      <c r="D3219" s="435" t="s">
        <v>67</v>
      </c>
      <c r="E3219" s="472">
        <v>40666</v>
      </c>
      <c r="G3219" s="474">
        <v>4</v>
      </c>
      <c r="H3219" s="436">
        <v>36</v>
      </c>
      <c r="I3219" s="436">
        <v>36</v>
      </c>
      <c r="J3219" s="436">
        <v>36</v>
      </c>
      <c r="K3219" s="435">
        <v>0</v>
      </c>
      <c r="L3219" s="472">
        <v>40667</v>
      </c>
      <c r="N3219" s="474">
        <v>4</v>
      </c>
      <c r="O3219" s="436">
        <v>36</v>
      </c>
      <c r="P3219" s="436">
        <v>36</v>
      </c>
      <c r="Q3219" s="435">
        <v>0</v>
      </c>
      <c r="R3219" s="436">
        <v>36</v>
      </c>
      <c r="S3219" s="435">
        <v>0</v>
      </c>
      <c r="T3219" s="435">
        <v>0</v>
      </c>
      <c r="U3219" s="472">
        <v>40667</v>
      </c>
      <c r="V3219" s="480">
        <v>4</v>
      </c>
      <c r="W3219" s="435">
        <v>36</v>
      </c>
      <c r="X3219" s="619" t="str">
        <f t="shared" si="357"/>
        <v>OK</v>
      </c>
      <c r="Y3219" s="536">
        <f t="shared" si="355"/>
        <v>0</v>
      </c>
      <c r="Z3219" s="435" t="s">
        <v>67</v>
      </c>
      <c r="AA3219" s="481">
        <v>40672</v>
      </c>
      <c r="AC3219" s="148">
        <f t="shared" si="356"/>
        <v>6</v>
      </c>
      <c r="AD3219" s="435" t="str">
        <f t="shared" si="358"/>
        <v>OK</v>
      </c>
    </row>
    <row r="3220" spans="1:30" x14ac:dyDescent="0.2">
      <c r="A3220" s="442" t="s">
        <v>115</v>
      </c>
      <c r="B3220" s="435">
        <v>5</v>
      </c>
      <c r="C3220" s="436">
        <v>7</v>
      </c>
      <c r="D3220" s="435" t="s">
        <v>68</v>
      </c>
      <c r="E3220" s="472">
        <v>40666</v>
      </c>
      <c r="G3220" s="474">
        <v>5</v>
      </c>
      <c r="H3220" s="436">
        <v>7</v>
      </c>
      <c r="I3220" s="436">
        <v>7</v>
      </c>
      <c r="J3220" s="436">
        <v>7</v>
      </c>
      <c r="K3220" s="435">
        <v>0</v>
      </c>
      <c r="L3220" s="472">
        <v>40667</v>
      </c>
      <c r="N3220" s="474">
        <v>5</v>
      </c>
      <c r="O3220" s="436">
        <v>7</v>
      </c>
      <c r="P3220" s="436">
        <v>7</v>
      </c>
      <c r="Q3220" s="435">
        <v>0</v>
      </c>
      <c r="R3220" s="436">
        <v>7</v>
      </c>
      <c r="S3220" s="435">
        <v>0</v>
      </c>
      <c r="T3220" s="435">
        <v>0</v>
      </c>
      <c r="U3220" s="472">
        <v>40667</v>
      </c>
      <c r="V3220" s="480">
        <v>5</v>
      </c>
      <c r="W3220" s="435">
        <v>7</v>
      </c>
      <c r="X3220" s="619" t="str">
        <f t="shared" si="357"/>
        <v>OK</v>
      </c>
      <c r="Y3220" s="536">
        <f t="shared" si="355"/>
        <v>0</v>
      </c>
      <c r="Z3220" s="435" t="s">
        <v>68</v>
      </c>
      <c r="AA3220" s="481">
        <v>40672</v>
      </c>
      <c r="AC3220" s="148">
        <f t="shared" si="356"/>
        <v>6</v>
      </c>
      <c r="AD3220" s="435" t="str">
        <f t="shared" si="358"/>
        <v>OK</v>
      </c>
    </row>
    <row r="3221" spans="1:30" x14ac:dyDescent="0.2">
      <c r="A3221" s="442" t="s">
        <v>115</v>
      </c>
      <c r="B3221" s="435">
        <v>6</v>
      </c>
      <c r="C3221" s="436">
        <v>15</v>
      </c>
      <c r="D3221" s="435" t="s">
        <v>69</v>
      </c>
      <c r="E3221" s="472">
        <v>40666</v>
      </c>
      <c r="G3221" s="474">
        <v>6</v>
      </c>
      <c r="H3221" s="436">
        <v>15</v>
      </c>
      <c r="I3221" s="436">
        <v>15</v>
      </c>
      <c r="J3221" s="436">
        <v>15</v>
      </c>
      <c r="K3221" s="435">
        <v>0</v>
      </c>
      <c r="L3221" s="472">
        <v>40667</v>
      </c>
      <c r="N3221" s="474">
        <v>6</v>
      </c>
      <c r="O3221" s="436">
        <v>15</v>
      </c>
      <c r="P3221" s="436">
        <v>15</v>
      </c>
      <c r="Q3221" s="435">
        <v>0</v>
      </c>
      <c r="R3221" s="436">
        <v>15</v>
      </c>
      <c r="S3221" s="435">
        <v>0</v>
      </c>
      <c r="T3221" s="435">
        <v>0</v>
      </c>
      <c r="U3221" s="472">
        <v>40667</v>
      </c>
      <c r="V3221" s="480">
        <v>6</v>
      </c>
      <c r="W3221" s="435">
        <v>15</v>
      </c>
      <c r="X3221" s="619" t="str">
        <f t="shared" si="357"/>
        <v>OK</v>
      </c>
      <c r="Y3221" s="536">
        <f t="shared" si="355"/>
        <v>0</v>
      </c>
      <c r="Z3221" s="435" t="s">
        <v>69</v>
      </c>
      <c r="AA3221" s="481">
        <v>40672</v>
      </c>
      <c r="AC3221" s="148">
        <f t="shared" si="356"/>
        <v>6</v>
      </c>
      <c r="AD3221" s="435" t="str">
        <f t="shared" si="358"/>
        <v>OK</v>
      </c>
    </row>
    <row r="3222" spans="1:30" x14ac:dyDescent="0.2">
      <c r="A3222" s="442" t="s">
        <v>115</v>
      </c>
      <c r="B3222" s="435">
        <v>7</v>
      </c>
      <c r="C3222" s="436">
        <v>33</v>
      </c>
      <c r="D3222" s="435" t="s">
        <v>72</v>
      </c>
      <c r="E3222" s="472">
        <v>40666</v>
      </c>
      <c r="G3222" s="474">
        <v>7</v>
      </c>
      <c r="H3222" s="436">
        <v>33</v>
      </c>
      <c r="I3222" s="436">
        <v>33</v>
      </c>
      <c r="J3222" s="436">
        <v>33</v>
      </c>
      <c r="K3222" s="435">
        <v>0</v>
      </c>
      <c r="L3222" s="472">
        <v>40667</v>
      </c>
      <c r="N3222" s="474">
        <v>7</v>
      </c>
      <c r="O3222" s="436">
        <v>33</v>
      </c>
      <c r="P3222" s="436">
        <v>33</v>
      </c>
      <c r="Q3222" s="435">
        <v>0</v>
      </c>
      <c r="R3222" s="436">
        <v>33</v>
      </c>
      <c r="S3222" s="435">
        <v>0</v>
      </c>
      <c r="T3222" s="435">
        <v>0</v>
      </c>
      <c r="U3222" s="472">
        <v>40667</v>
      </c>
      <c r="V3222" s="480">
        <v>7</v>
      </c>
      <c r="W3222" s="435">
        <v>33</v>
      </c>
      <c r="X3222" s="619" t="str">
        <f t="shared" si="357"/>
        <v>OK</v>
      </c>
      <c r="Y3222" s="536">
        <f t="shared" si="355"/>
        <v>0</v>
      </c>
      <c r="Z3222" s="435" t="s">
        <v>72</v>
      </c>
      <c r="AA3222" s="481">
        <v>40672</v>
      </c>
      <c r="AC3222" s="148">
        <f t="shared" si="356"/>
        <v>6</v>
      </c>
      <c r="AD3222" s="435" t="str">
        <f t="shared" si="358"/>
        <v>OK</v>
      </c>
    </row>
    <row r="3223" spans="1:30" x14ac:dyDescent="0.2">
      <c r="A3223" s="442" t="s">
        <v>115</v>
      </c>
      <c r="B3223" s="435">
        <v>8</v>
      </c>
      <c r="C3223" s="436">
        <v>233</v>
      </c>
      <c r="D3223" s="435" t="s">
        <v>73</v>
      </c>
      <c r="E3223" s="472">
        <v>40666</v>
      </c>
      <c r="G3223" s="474">
        <v>8</v>
      </c>
      <c r="H3223" s="436">
        <v>233</v>
      </c>
      <c r="I3223" s="436">
        <v>233</v>
      </c>
      <c r="J3223" s="436">
        <v>233</v>
      </c>
      <c r="K3223" s="435">
        <v>0</v>
      </c>
      <c r="L3223" s="472">
        <v>40667</v>
      </c>
      <c r="N3223" s="474">
        <v>8</v>
      </c>
      <c r="O3223" s="436">
        <v>233</v>
      </c>
      <c r="P3223" s="436">
        <v>233</v>
      </c>
      <c r="Q3223" s="435">
        <v>0</v>
      </c>
      <c r="R3223" s="436">
        <v>233</v>
      </c>
      <c r="S3223" s="435">
        <v>0</v>
      </c>
      <c r="T3223" s="435">
        <v>0</v>
      </c>
      <c r="U3223" s="472">
        <v>40667</v>
      </c>
      <c r="V3223" s="480">
        <v>8</v>
      </c>
      <c r="W3223" s="435">
        <v>233</v>
      </c>
      <c r="X3223" s="619" t="str">
        <f t="shared" si="357"/>
        <v>OK</v>
      </c>
      <c r="Y3223" s="536">
        <f t="shared" si="355"/>
        <v>0</v>
      </c>
      <c r="Z3223" s="435" t="s">
        <v>73</v>
      </c>
      <c r="AA3223" s="481">
        <v>40672</v>
      </c>
      <c r="AC3223" s="148">
        <f t="shared" si="356"/>
        <v>6</v>
      </c>
      <c r="AD3223" s="435" t="str">
        <f t="shared" si="358"/>
        <v>OK</v>
      </c>
    </row>
    <row r="3224" spans="1:30" x14ac:dyDescent="0.2">
      <c r="A3224" s="442" t="s">
        <v>115</v>
      </c>
      <c r="B3224" s="435">
        <v>9</v>
      </c>
      <c r="C3224" s="436">
        <v>32</v>
      </c>
      <c r="D3224" s="435" t="s">
        <v>79</v>
      </c>
      <c r="E3224" s="472">
        <v>40666</v>
      </c>
      <c r="G3224" s="474">
        <v>9</v>
      </c>
      <c r="H3224" s="436">
        <v>32</v>
      </c>
      <c r="I3224" s="436">
        <v>32</v>
      </c>
      <c r="J3224" s="436">
        <v>32</v>
      </c>
      <c r="K3224" s="435">
        <v>0</v>
      </c>
      <c r="L3224" s="472">
        <v>40667</v>
      </c>
      <c r="N3224" s="474">
        <v>9</v>
      </c>
      <c r="O3224" s="436">
        <v>32</v>
      </c>
      <c r="P3224" s="436">
        <v>32</v>
      </c>
      <c r="Q3224" s="435">
        <v>0</v>
      </c>
      <c r="R3224" s="436">
        <v>32</v>
      </c>
      <c r="S3224" s="435">
        <v>0</v>
      </c>
      <c r="T3224" s="435">
        <v>0</v>
      </c>
      <c r="U3224" s="472">
        <v>40667</v>
      </c>
      <c r="V3224" s="480">
        <v>9</v>
      </c>
      <c r="W3224" s="435">
        <v>32</v>
      </c>
      <c r="X3224" s="619" t="str">
        <f t="shared" si="357"/>
        <v>OK</v>
      </c>
      <c r="Y3224" s="536">
        <f t="shared" si="355"/>
        <v>0</v>
      </c>
      <c r="Z3224" s="435" t="s">
        <v>79</v>
      </c>
      <c r="AA3224" s="481">
        <v>40672</v>
      </c>
      <c r="AC3224" s="148">
        <f t="shared" si="356"/>
        <v>6</v>
      </c>
      <c r="AD3224" s="435" t="str">
        <f t="shared" si="358"/>
        <v>OK</v>
      </c>
    </row>
    <row r="3225" spans="1:30" x14ac:dyDescent="0.2">
      <c r="A3225" s="442" t="s">
        <v>115</v>
      </c>
      <c r="B3225" s="435">
        <v>10</v>
      </c>
      <c r="C3225" s="436">
        <v>108</v>
      </c>
      <c r="D3225" s="435" t="s">
        <v>74</v>
      </c>
      <c r="E3225" s="472">
        <v>40666</v>
      </c>
      <c r="G3225" s="474">
        <v>10</v>
      </c>
      <c r="H3225" s="436">
        <v>108</v>
      </c>
      <c r="I3225" s="436">
        <v>108</v>
      </c>
      <c r="J3225" s="436">
        <v>108</v>
      </c>
      <c r="K3225" s="435">
        <v>0</v>
      </c>
      <c r="L3225" s="472">
        <v>40667</v>
      </c>
      <c r="N3225" s="474">
        <v>10</v>
      </c>
      <c r="O3225" s="436">
        <v>108</v>
      </c>
      <c r="P3225" s="436">
        <v>108</v>
      </c>
      <c r="Q3225" s="435">
        <v>0</v>
      </c>
      <c r="R3225" s="436">
        <v>108</v>
      </c>
      <c r="S3225" s="435">
        <v>0</v>
      </c>
      <c r="T3225" s="435">
        <v>0</v>
      </c>
      <c r="U3225" s="472">
        <v>40667</v>
      </c>
      <c r="V3225" s="480">
        <v>10</v>
      </c>
      <c r="W3225" s="435">
        <v>108</v>
      </c>
      <c r="X3225" s="619" t="str">
        <f t="shared" si="357"/>
        <v>OK</v>
      </c>
      <c r="Y3225" s="536">
        <f t="shared" si="355"/>
        <v>0</v>
      </c>
      <c r="Z3225" s="435" t="s">
        <v>74</v>
      </c>
      <c r="AA3225" s="481">
        <v>40672</v>
      </c>
      <c r="AC3225" s="148">
        <f t="shared" si="356"/>
        <v>6</v>
      </c>
      <c r="AD3225" s="435" t="str">
        <f t="shared" si="358"/>
        <v>OK</v>
      </c>
    </row>
    <row r="3226" spans="1:30" x14ac:dyDescent="0.2">
      <c r="A3226" s="442" t="s">
        <v>115</v>
      </c>
      <c r="B3226" s="435">
        <v>11</v>
      </c>
      <c r="C3226" s="436">
        <v>18</v>
      </c>
      <c r="D3226" s="435" t="s">
        <v>75</v>
      </c>
      <c r="E3226" s="472">
        <v>40666</v>
      </c>
      <c r="G3226" s="474">
        <v>11</v>
      </c>
      <c r="H3226" s="436">
        <v>18</v>
      </c>
      <c r="I3226" s="436">
        <v>18</v>
      </c>
      <c r="J3226" s="436">
        <v>18</v>
      </c>
      <c r="K3226" s="435">
        <v>0</v>
      </c>
      <c r="L3226" s="472">
        <v>40667</v>
      </c>
      <c r="N3226" s="474">
        <v>11</v>
      </c>
      <c r="O3226" s="436">
        <v>18</v>
      </c>
      <c r="P3226" s="436">
        <v>18</v>
      </c>
      <c r="Q3226" s="435">
        <v>0</v>
      </c>
      <c r="R3226" s="436">
        <v>18</v>
      </c>
      <c r="S3226" s="435">
        <v>0</v>
      </c>
      <c r="T3226" s="435">
        <v>0</v>
      </c>
      <c r="U3226" s="472">
        <v>40667</v>
      </c>
      <c r="V3226" s="480">
        <v>11</v>
      </c>
      <c r="W3226" s="435">
        <v>18</v>
      </c>
      <c r="X3226" s="619" t="str">
        <f t="shared" si="357"/>
        <v>OK</v>
      </c>
      <c r="Y3226" s="536">
        <f t="shared" ref="Y3226:Y3291" si="359">IF(W3226="","",+C3226-W3226)</f>
        <v>0</v>
      </c>
      <c r="Z3226" s="435" t="s">
        <v>75</v>
      </c>
      <c r="AA3226" s="481">
        <v>40672</v>
      </c>
      <c r="AC3226" s="148">
        <f t="shared" si="356"/>
        <v>6</v>
      </c>
      <c r="AD3226" s="435" t="str">
        <f t="shared" si="358"/>
        <v>OK</v>
      </c>
    </row>
    <row r="3227" spans="1:30" x14ac:dyDescent="0.2">
      <c r="A3227" s="442" t="s">
        <v>115</v>
      </c>
      <c r="B3227" s="435">
        <v>12</v>
      </c>
      <c r="C3227" s="436">
        <v>2</v>
      </c>
      <c r="D3227" s="435" t="s">
        <v>76</v>
      </c>
      <c r="E3227" s="472">
        <v>40666</v>
      </c>
      <c r="G3227" s="474">
        <v>12</v>
      </c>
      <c r="H3227" s="436">
        <v>2</v>
      </c>
      <c r="I3227" s="436">
        <v>2</v>
      </c>
      <c r="J3227" s="436">
        <v>2</v>
      </c>
      <c r="K3227" s="435">
        <v>0</v>
      </c>
      <c r="L3227" s="472">
        <v>40667</v>
      </c>
      <c r="N3227" s="474">
        <v>12</v>
      </c>
      <c r="O3227" s="436">
        <v>2</v>
      </c>
      <c r="P3227" s="436">
        <v>2</v>
      </c>
      <c r="Q3227" s="435">
        <v>0</v>
      </c>
      <c r="R3227" s="436">
        <v>2</v>
      </c>
      <c r="S3227" s="435">
        <v>0</v>
      </c>
      <c r="T3227" s="435">
        <v>0</v>
      </c>
      <c r="U3227" s="472">
        <v>40667</v>
      </c>
      <c r="V3227" s="480">
        <v>12</v>
      </c>
      <c r="W3227" s="435">
        <v>2</v>
      </c>
      <c r="X3227" s="619" t="str">
        <f t="shared" si="357"/>
        <v>OK</v>
      </c>
      <c r="Y3227" s="536">
        <f t="shared" si="359"/>
        <v>0</v>
      </c>
      <c r="Z3227" s="435" t="s">
        <v>76</v>
      </c>
      <c r="AA3227" s="481">
        <v>40672</v>
      </c>
      <c r="AC3227" s="148">
        <f t="shared" si="356"/>
        <v>6</v>
      </c>
      <c r="AD3227" s="435" t="str">
        <f t="shared" si="358"/>
        <v>OK</v>
      </c>
    </row>
    <row r="3228" spans="1:30" x14ac:dyDescent="0.2">
      <c r="A3228" s="442" t="s">
        <v>115</v>
      </c>
      <c r="B3228" s="435">
        <v>13</v>
      </c>
      <c r="C3228" s="436">
        <v>1</v>
      </c>
      <c r="D3228" s="435" t="s">
        <v>77</v>
      </c>
      <c r="E3228" s="472">
        <v>40666</v>
      </c>
      <c r="G3228" s="474">
        <v>13</v>
      </c>
      <c r="H3228" s="436">
        <v>1</v>
      </c>
      <c r="I3228" s="436">
        <v>1</v>
      </c>
      <c r="J3228" s="436">
        <v>1</v>
      </c>
      <c r="K3228" s="435">
        <v>0</v>
      </c>
      <c r="L3228" s="472">
        <v>40667</v>
      </c>
      <c r="N3228" s="474">
        <v>13</v>
      </c>
      <c r="O3228" s="436">
        <v>1</v>
      </c>
      <c r="P3228" s="436">
        <v>1</v>
      </c>
      <c r="Q3228" s="435">
        <v>0</v>
      </c>
      <c r="R3228" s="436">
        <v>1</v>
      </c>
      <c r="S3228" s="435">
        <v>0</v>
      </c>
      <c r="T3228" s="435">
        <v>0</v>
      </c>
      <c r="U3228" s="472">
        <v>40667</v>
      </c>
      <c r="V3228" s="480">
        <v>13</v>
      </c>
      <c r="W3228" s="435">
        <v>1</v>
      </c>
      <c r="X3228" s="619" t="str">
        <f t="shared" si="357"/>
        <v>OK</v>
      </c>
      <c r="Y3228" s="536">
        <f t="shared" si="359"/>
        <v>0</v>
      </c>
      <c r="Z3228" s="435" t="s">
        <v>77</v>
      </c>
      <c r="AA3228" s="481">
        <v>40672</v>
      </c>
      <c r="AC3228" s="148">
        <f t="shared" si="356"/>
        <v>6</v>
      </c>
      <c r="AD3228" s="435" t="str">
        <f t="shared" si="358"/>
        <v>OK</v>
      </c>
    </row>
    <row r="3229" spans="1:30" x14ac:dyDescent="0.2">
      <c r="A3229" s="442" t="s">
        <v>115</v>
      </c>
      <c r="B3229" s="435">
        <v>14</v>
      </c>
      <c r="C3229" s="436">
        <v>75</v>
      </c>
      <c r="D3229" s="435" t="s">
        <v>176</v>
      </c>
      <c r="E3229" s="472">
        <v>40666</v>
      </c>
      <c r="G3229" s="474">
        <v>14</v>
      </c>
      <c r="H3229" s="436">
        <v>75</v>
      </c>
      <c r="I3229" s="436">
        <v>75</v>
      </c>
      <c r="J3229" s="436">
        <v>75</v>
      </c>
      <c r="K3229" s="435">
        <v>0</v>
      </c>
      <c r="L3229" s="472">
        <v>40667</v>
      </c>
      <c r="N3229" s="474">
        <v>14</v>
      </c>
      <c r="O3229" s="436">
        <v>75</v>
      </c>
      <c r="P3229" s="436">
        <v>75</v>
      </c>
      <c r="Q3229" s="435">
        <v>0</v>
      </c>
      <c r="R3229" s="436">
        <v>75</v>
      </c>
      <c r="S3229" s="435">
        <v>0</v>
      </c>
      <c r="T3229" s="435">
        <v>0</v>
      </c>
      <c r="U3229" s="472">
        <v>40667</v>
      </c>
      <c r="V3229" s="480">
        <v>14</v>
      </c>
      <c r="W3229" s="435">
        <v>75</v>
      </c>
      <c r="X3229" s="619" t="str">
        <f t="shared" si="357"/>
        <v>OK</v>
      </c>
      <c r="Y3229" s="536">
        <f t="shared" si="359"/>
        <v>0</v>
      </c>
      <c r="Z3229" s="435" t="s">
        <v>176</v>
      </c>
      <c r="AA3229" s="481">
        <v>40672</v>
      </c>
      <c r="AC3229" s="148">
        <f t="shared" si="356"/>
        <v>6</v>
      </c>
      <c r="AD3229" s="435" t="str">
        <f t="shared" si="358"/>
        <v>OK</v>
      </c>
    </row>
    <row r="3230" spans="1:30" x14ac:dyDescent="0.2">
      <c r="A3230" s="442" t="s">
        <v>115</v>
      </c>
      <c r="B3230" s="435">
        <v>15</v>
      </c>
      <c r="C3230" s="436">
        <v>765</v>
      </c>
      <c r="D3230" s="435" t="s">
        <v>178</v>
      </c>
      <c r="E3230" s="472">
        <v>40666</v>
      </c>
      <c r="G3230" s="474">
        <v>15</v>
      </c>
      <c r="H3230" s="436">
        <v>765</v>
      </c>
      <c r="I3230" s="436">
        <v>765</v>
      </c>
      <c r="J3230" s="436">
        <v>765</v>
      </c>
      <c r="K3230" s="435">
        <v>0</v>
      </c>
      <c r="L3230" s="472">
        <v>40667</v>
      </c>
      <c r="N3230" s="474">
        <v>15</v>
      </c>
      <c r="O3230" s="436">
        <v>765</v>
      </c>
      <c r="P3230" s="436">
        <v>765</v>
      </c>
      <c r="Q3230" s="435">
        <v>0</v>
      </c>
      <c r="R3230" s="436">
        <v>765</v>
      </c>
      <c r="S3230" s="435">
        <v>0</v>
      </c>
      <c r="T3230" s="435">
        <v>0</v>
      </c>
      <c r="U3230" s="472">
        <v>40667</v>
      </c>
      <c r="V3230" s="480">
        <v>15</v>
      </c>
      <c r="W3230" s="435">
        <v>765</v>
      </c>
      <c r="X3230" s="619" t="str">
        <f t="shared" si="357"/>
        <v>OK</v>
      </c>
      <c r="Y3230" s="536">
        <f t="shared" si="359"/>
        <v>0</v>
      </c>
      <c r="Z3230" s="435" t="s">
        <v>178</v>
      </c>
      <c r="AA3230" s="481">
        <v>40669</v>
      </c>
      <c r="AC3230" s="148">
        <f t="shared" si="356"/>
        <v>3</v>
      </c>
      <c r="AD3230" s="435" t="str">
        <f t="shared" si="358"/>
        <v>OK</v>
      </c>
    </row>
    <row r="3231" spans="1:30" x14ac:dyDescent="0.2">
      <c r="A3231" s="442" t="s">
        <v>115</v>
      </c>
      <c r="B3231" s="435">
        <v>16</v>
      </c>
      <c r="C3231" s="436">
        <v>1995</v>
      </c>
      <c r="D3231" s="465" t="s">
        <v>184</v>
      </c>
      <c r="E3231" s="472">
        <v>40666</v>
      </c>
      <c r="G3231" s="474">
        <v>16</v>
      </c>
      <c r="H3231" s="436">
        <v>1995</v>
      </c>
      <c r="I3231" s="436">
        <v>1995</v>
      </c>
      <c r="J3231" s="436">
        <v>1995</v>
      </c>
      <c r="K3231" s="435">
        <v>0</v>
      </c>
      <c r="L3231" s="472">
        <v>40667</v>
      </c>
      <c r="N3231" s="474">
        <v>16</v>
      </c>
      <c r="O3231" s="436">
        <v>1995</v>
      </c>
      <c r="P3231" s="436">
        <v>1995</v>
      </c>
      <c r="Q3231" s="435">
        <v>0</v>
      </c>
      <c r="R3231" s="436">
        <v>1995</v>
      </c>
      <c r="S3231" s="435">
        <v>0</v>
      </c>
      <c r="T3231" s="435">
        <v>0</v>
      </c>
      <c r="U3231" s="472">
        <v>40667</v>
      </c>
      <c r="V3231" s="480">
        <v>16</v>
      </c>
      <c r="W3231" s="435">
        <v>1995</v>
      </c>
      <c r="X3231" s="619" t="str">
        <f t="shared" si="357"/>
        <v>OK</v>
      </c>
      <c r="Y3231" s="536">
        <f t="shared" si="359"/>
        <v>0</v>
      </c>
      <c r="Z3231" s="465" t="s">
        <v>184</v>
      </c>
      <c r="AA3231" s="481">
        <v>40669</v>
      </c>
      <c r="AC3231" s="148">
        <f t="shared" si="356"/>
        <v>3</v>
      </c>
      <c r="AD3231" s="435" t="str">
        <f t="shared" si="358"/>
        <v>OK</v>
      </c>
    </row>
    <row r="3232" spans="1:30" x14ac:dyDescent="0.2">
      <c r="A3232" s="442" t="s">
        <v>115</v>
      </c>
      <c r="B3232" s="435">
        <v>17</v>
      </c>
      <c r="C3232" s="436">
        <v>805</v>
      </c>
      <c r="D3232" s="465" t="s">
        <v>184</v>
      </c>
      <c r="E3232" s="472">
        <v>40666</v>
      </c>
      <c r="G3232" s="474">
        <v>17</v>
      </c>
      <c r="H3232" s="436">
        <v>805</v>
      </c>
      <c r="I3232" s="436">
        <v>805</v>
      </c>
      <c r="J3232" s="436">
        <v>805</v>
      </c>
      <c r="K3232" s="435">
        <v>0</v>
      </c>
      <c r="L3232" s="472">
        <v>40667</v>
      </c>
      <c r="N3232" s="474">
        <v>17</v>
      </c>
      <c r="O3232" s="436">
        <v>805</v>
      </c>
      <c r="P3232" s="436">
        <v>805</v>
      </c>
      <c r="Q3232" s="435">
        <v>0</v>
      </c>
      <c r="R3232" s="436">
        <v>805</v>
      </c>
      <c r="S3232" s="435">
        <v>0</v>
      </c>
      <c r="T3232" s="435">
        <v>0</v>
      </c>
      <c r="U3232" s="472">
        <v>40667</v>
      </c>
      <c r="V3232" s="480">
        <v>17</v>
      </c>
      <c r="W3232" s="435">
        <v>805</v>
      </c>
      <c r="X3232" s="619" t="str">
        <f t="shared" si="357"/>
        <v>OK</v>
      </c>
      <c r="Y3232" s="536">
        <f t="shared" si="359"/>
        <v>0</v>
      </c>
      <c r="Z3232" s="465" t="s">
        <v>184</v>
      </c>
      <c r="AA3232" s="481">
        <v>40669</v>
      </c>
      <c r="AC3232" s="148">
        <f t="shared" si="356"/>
        <v>3</v>
      </c>
      <c r="AD3232" s="435" t="str">
        <f t="shared" si="358"/>
        <v>OK</v>
      </c>
    </row>
    <row r="3233" spans="1:37" x14ac:dyDescent="0.2">
      <c r="A3233" s="593" t="s">
        <v>115</v>
      </c>
      <c r="B3233" s="493">
        <v>18</v>
      </c>
      <c r="C3233" s="531">
        <v>36</v>
      </c>
      <c r="D3233" s="600" t="s">
        <v>185</v>
      </c>
      <c r="E3233" s="532">
        <v>40666</v>
      </c>
      <c r="G3233" s="534">
        <v>18</v>
      </c>
      <c r="H3233" s="531">
        <v>36</v>
      </c>
      <c r="I3233" s="531">
        <v>36</v>
      </c>
      <c r="J3233" s="531">
        <v>36</v>
      </c>
      <c r="K3233" s="493">
        <v>0</v>
      </c>
      <c r="L3233" s="532">
        <v>40667</v>
      </c>
      <c r="N3233" s="534">
        <v>18</v>
      </c>
      <c r="O3233" s="531">
        <v>36</v>
      </c>
      <c r="P3233" s="531">
        <v>36</v>
      </c>
      <c r="Q3233" s="493">
        <v>0</v>
      </c>
      <c r="R3233" s="531">
        <v>36</v>
      </c>
      <c r="S3233" s="493">
        <v>0</v>
      </c>
      <c r="T3233" s="493">
        <v>0</v>
      </c>
      <c r="U3233" s="532">
        <v>40667</v>
      </c>
      <c r="V3233" s="535">
        <v>18</v>
      </c>
      <c r="W3233" s="493">
        <v>36</v>
      </c>
      <c r="X3233" s="536" t="str">
        <f t="shared" si="357"/>
        <v>OK</v>
      </c>
      <c r="Y3233" s="536">
        <f t="shared" si="359"/>
        <v>0</v>
      </c>
      <c r="Z3233" s="600" t="s">
        <v>185</v>
      </c>
      <c r="AA3233" s="537">
        <v>40672</v>
      </c>
      <c r="AB3233" s="538"/>
      <c r="AC3233" s="538">
        <f t="shared" ref="AC3233:AC3296" si="360">DAYS360(E3233,AA3233)</f>
        <v>6</v>
      </c>
      <c r="AD3233" s="493" t="str">
        <f t="shared" si="358"/>
        <v>OK</v>
      </c>
      <c r="AE3233" s="493"/>
      <c r="AF3233" s="493"/>
      <c r="AG3233" s="493"/>
      <c r="AH3233" s="539"/>
      <c r="AI3233" s="533"/>
      <c r="AK3233" s="533"/>
    </row>
    <row r="3234" spans="1:37" x14ac:dyDescent="0.2">
      <c r="A3234" s="442" t="s">
        <v>115</v>
      </c>
      <c r="B3234" s="435">
        <v>1</v>
      </c>
      <c r="C3234" s="436">
        <v>15</v>
      </c>
      <c r="D3234" s="438" t="s">
        <v>176</v>
      </c>
      <c r="E3234" s="472">
        <v>40667</v>
      </c>
      <c r="G3234" s="474">
        <v>1</v>
      </c>
      <c r="H3234" s="436">
        <v>15</v>
      </c>
      <c r="I3234" s="436">
        <v>15</v>
      </c>
      <c r="J3234" s="436">
        <v>15</v>
      </c>
      <c r="K3234" s="435">
        <v>0</v>
      </c>
      <c r="L3234" s="472">
        <v>40668</v>
      </c>
      <c r="N3234" s="474">
        <v>1</v>
      </c>
      <c r="O3234" s="436">
        <v>15</v>
      </c>
      <c r="P3234" s="436">
        <v>15</v>
      </c>
      <c r="Q3234" s="435">
        <v>0</v>
      </c>
      <c r="R3234" s="436">
        <v>15</v>
      </c>
      <c r="S3234" s="435">
        <v>0</v>
      </c>
      <c r="T3234" s="435">
        <v>0</v>
      </c>
      <c r="U3234" s="472">
        <v>40668</v>
      </c>
      <c r="V3234" s="480">
        <v>1</v>
      </c>
      <c r="W3234" s="435">
        <v>15</v>
      </c>
      <c r="X3234" s="619" t="str">
        <f t="shared" si="357"/>
        <v>OK</v>
      </c>
      <c r="Y3234" s="536">
        <f t="shared" si="359"/>
        <v>0</v>
      </c>
      <c r="Z3234" s="438" t="s">
        <v>176</v>
      </c>
      <c r="AA3234" s="481">
        <v>40672</v>
      </c>
      <c r="AB3234" s="412">
        <f>+SUM(W3234:W3247)</f>
        <v>2843</v>
      </c>
      <c r="AC3234" s="148">
        <f t="shared" si="360"/>
        <v>5</v>
      </c>
      <c r="AD3234" s="435" t="str">
        <f t="shared" si="358"/>
        <v>OK</v>
      </c>
    </row>
    <row r="3235" spans="1:37" x14ac:dyDescent="0.2">
      <c r="A3235" s="442" t="s">
        <v>115</v>
      </c>
      <c r="B3235" s="435">
        <v>2</v>
      </c>
      <c r="C3235" s="436">
        <v>710</v>
      </c>
      <c r="D3235" s="435" t="s">
        <v>178</v>
      </c>
      <c r="E3235" s="472">
        <v>40667</v>
      </c>
      <c r="G3235" s="474">
        <v>2</v>
      </c>
      <c r="H3235" s="436">
        <v>710</v>
      </c>
      <c r="I3235" s="436">
        <v>710</v>
      </c>
      <c r="J3235" s="436">
        <v>710</v>
      </c>
      <c r="K3235" s="435">
        <v>0</v>
      </c>
      <c r="L3235" s="472">
        <v>40668</v>
      </c>
      <c r="N3235" s="474">
        <v>2</v>
      </c>
      <c r="O3235" s="436">
        <v>710</v>
      </c>
      <c r="P3235" s="436">
        <v>710</v>
      </c>
      <c r="Q3235" s="435">
        <v>0</v>
      </c>
      <c r="R3235" s="436">
        <v>710</v>
      </c>
      <c r="S3235" s="435">
        <v>0</v>
      </c>
      <c r="T3235" s="435">
        <v>0</v>
      </c>
      <c r="U3235" s="472">
        <v>40668</v>
      </c>
      <c r="V3235" s="480">
        <v>2</v>
      </c>
      <c r="W3235" s="435">
        <v>710</v>
      </c>
      <c r="X3235" s="619" t="str">
        <f t="shared" si="357"/>
        <v>OK</v>
      </c>
      <c r="Y3235" s="536">
        <f t="shared" si="359"/>
        <v>0</v>
      </c>
      <c r="Z3235" s="435" t="s">
        <v>178</v>
      </c>
      <c r="AA3235" s="481">
        <v>40669</v>
      </c>
      <c r="AC3235" s="148">
        <f t="shared" si="360"/>
        <v>2</v>
      </c>
      <c r="AD3235" s="435" t="str">
        <f t="shared" si="358"/>
        <v>OK</v>
      </c>
    </row>
    <row r="3236" spans="1:37" x14ac:dyDescent="0.2">
      <c r="A3236" s="442" t="s">
        <v>115</v>
      </c>
      <c r="B3236" s="435">
        <v>3</v>
      </c>
      <c r="C3236" s="436">
        <v>701</v>
      </c>
      <c r="D3236" s="435" t="s">
        <v>67</v>
      </c>
      <c r="E3236" s="472">
        <v>40667</v>
      </c>
      <c r="G3236" s="474">
        <v>3</v>
      </c>
      <c r="H3236" s="436">
        <v>701</v>
      </c>
      <c r="I3236" s="436">
        <v>701</v>
      </c>
      <c r="J3236" s="615">
        <v>334</v>
      </c>
      <c r="K3236" s="435">
        <v>367</v>
      </c>
      <c r="L3236" s="472">
        <v>40668</v>
      </c>
      <c r="N3236" s="474">
        <v>3</v>
      </c>
      <c r="O3236" s="436">
        <v>701</v>
      </c>
      <c r="P3236" s="436">
        <v>701</v>
      </c>
      <c r="Q3236" s="435">
        <v>0</v>
      </c>
      <c r="R3236" s="436">
        <v>701</v>
      </c>
      <c r="S3236" s="435">
        <v>0</v>
      </c>
      <c r="T3236" s="435">
        <v>0</v>
      </c>
      <c r="U3236" s="472">
        <v>40668</v>
      </c>
      <c r="V3236" s="480">
        <v>3</v>
      </c>
      <c r="W3236" s="602">
        <v>334</v>
      </c>
      <c r="X3236" s="619" t="str">
        <f t="shared" si="357"/>
        <v>ERRO</v>
      </c>
      <c r="Y3236" s="536">
        <f t="shared" si="359"/>
        <v>367</v>
      </c>
      <c r="Z3236" s="435" t="s">
        <v>67</v>
      </c>
      <c r="AA3236" s="481">
        <v>40672</v>
      </c>
      <c r="AC3236" s="148">
        <f t="shared" si="360"/>
        <v>5</v>
      </c>
      <c r="AD3236" s="435" t="str">
        <f t="shared" si="358"/>
        <v>OK</v>
      </c>
    </row>
    <row r="3237" spans="1:37" x14ac:dyDescent="0.2">
      <c r="A3237" s="442" t="s">
        <v>116</v>
      </c>
      <c r="B3237" s="435">
        <v>4</v>
      </c>
      <c r="C3237" s="436">
        <v>15</v>
      </c>
      <c r="D3237" s="435" t="s">
        <v>68</v>
      </c>
      <c r="E3237" s="472">
        <v>40667</v>
      </c>
      <c r="G3237" s="474">
        <v>4</v>
      </c>
      <c r="H3237" s="622">
        <v>15</v>
      </c>
      <c r="I3237" s="622">
        <v>15</v>
      </c>
      <c r="J3237" s="623">
        <v>14</v>
      </c>
      <c r="K3237" s="465">
        <v>1</v>
      </c>
      <c r="L3237" s="472">
        <v>40668</v>
      </c>
      <c r="N3237" s="474">
        <v>4</v>
      </c>
      <c r="O3237" s="436">
        <v>15</v>
      </c>
      <c r="P3237" s="436">
        <v>15</v>
      </c>
      <c r="Q3237" s="435">
        <v>0</v>
      </c>
      <c r="R3237" s="436">
        <v>15</v>
      </c>
      <c r="S3237" s="435">
        <v>0</v>
      </c>
      <c r="T3237" s="435">
        <v>0</v>
      </c>
      <c r="U3237" s="472">
        <v>40668</v>
      </c>
      <c r="V3237" s="480">
        <v>4</v>
      </c>
      <c r="W3237" s="602">
        <v>14</v>
      </c>
      <c r="X3237" s="619" t="str">
        <f t="shared" si="357"/>
        <v>ERRO</v>
      </c>
      <c r="Y3237" s="536">
        <f t="shared" si="359"/>
        <v>1</v>
      </c>
      <c r="Z3237" s="435" t="s">
        <v>68</v>
      </c>
      <c r="AA3237" s="481">
        <v>40672</v>
      </c>
      <c r="AC3237" s="148">
        <f t="shared" si="360"/>
        <v>5</v>
      </c>
      <c r="AD3237" s="435" t="str">
        <f t="shared" si="358"/>
        <v>OK</v>
      </c>
    </row>
    <row r="3238" spans="1:37" x14ac:dyDescent="0.2">
      <c r="A3238" s="442" t="s">
        <v>116</v>
      </c>
      <c r="B3238" s="435">
        <v>5</v>
      </c>
      <c r="C3238" s="436">
        <v>79</v>
      </c>
      <c r="D3238" s="435" t="s">
        <v>69</v>
      </c>
      <c r="E3238" s="472">
        <v>40667</v>
      </c>
      <c r="G3238" s="474">
        <v>5</v>
      </c>
      <c r="H3238" s="622">
        <v>79</v>
      </c>
      <c r="I3238" s="622">
        <v>79</v>
      </c>
      <c r="J3238" s="623">
        <v>74</v>
      </c>
      <c r="K3238" s="465">
        <v>5</v>
      </c>
      <c r="L3238" s="472">
        <v>40668</v>
      </c>
      <c r="N3238" s="474">
        <v>5</v>
      </c>
      <c r="O3238" s="436">
        <v>79</v>
      </c>
      <c r="P3238" s="436">
        <v>79</v>
      </c>
      <c r="Q3238" s="435">
        <v>0</v>
      </c>
      <c r="R3238" s="436">
        <v>79</v>
      </c>
      <c r="S3238" s="435">
        <v>0</v>
      </c>
      <c r="T3238" s="435">
        <v>0</v>
      </c>
      <c r="U3238" s="472">
        <v>40668</v>
      </c>
      <c r="V3238" s="480">
        <v>5</v>
      </c>
      <c r="W3238" s="602">
        <v>74</v>
      </c>
      <c r="X3238" s="619" t="str">
        <f t="shared" si="357"/>
        <v>ERRO</v>
      </c>
      <c r="Y3238" s="536">
        <f t="shared" si="359"/>
        <v>5</v>
      </c>
      <c r="Z3238" s="435" t="s">
        <v>69</v>
      </c>
      <c r="AA3238" s="481">
        <v>40672</v>
      </c>
      <c r="AC3238" s="148">
        <f t="shared" si="360"/>
        <v>5</v>
      </c>
      <c r="AD3238" s="435" t="str">
        <f t="shared" si="358"/>
        <v>OK</v>
      </c>
    </row>
    <row r="3239" spans="1:37" x14ac:dyDescent="0.2">
      <c r="A3239" s="442" t="s">
        <v>116</v>
      </c>
      <c r="B3239" s="435">
        <v>6</v>
      </c>
      <c r="C3239" s="436">
        <v>249</v>
      </c>
      <c r="D3239" s="435" t="s">
        <v>72</v>
      </c>
      <c r="E3239" s="472">
        <v>40667</v>
      </c>
      <c r="G3239" s="474">
        <v>6</v>
      </c>
      <c r="H3239" s="622">
        <v>249</v>
      </c>
      <c r="I3239" s="622">
        <v>249</v>
      </c>
      <c r="J3239" s="623">
        <v>189</v>
      </c>
      <c r="K3239" s="465">
        <v>60</v>
      </c>
      <c r="L3239" s="472">
        <v>40668</v>
      </c>
      <c r="N3239" s="474">
        <v>6</v>
      </c>
      <c r="O3239" s="436">
        <v>249</v>
      </c>
      <c r="P3239" s="436">
        <v>249</v>
      </c>
      <c r="Q3239" s="435">
        <v>0</v>
      </c>
      <c r="R3239" s="436">
        <v>249</v>
      </c>
      <c r="S3239" s="435">
        <v>0</v>
      </c>
      <c r="T3239" s="435">
        <v>0</v>
      </c>
      <c r="U3239" s="472">
        <v>40668</v>
      </c>
      <c r="V3239" s="480">
        <v>6</v>
      </c>
      <c r="W3239" s="602">
        <v>189</v>
      </c>
      <c r="X3239" s="619" t="str">
        <f t="shared" si="357"/>
        <v>ERRO</v>
      </c>
      <c r="Y3239" s="536">
        <f t="shared" si="359"/>
        <v>60</v>
      </c>
      <c r="Z3239" s="435" t="s">
        <v>72</v>
      </c>
      <c r="AA3239" s="481">
        <v>40672</v>
      </c>
      <c r="AC3239" s="148">
        <f t="shared" si="360"/>
        <v>5</v>
      </c>
      <c r="AD3239" s="435" t="str">
        <f t="shared" si="358"/>
        <v>OK</v>
      </c>
    </row>
    <row r="3240" spans="1:37" x14ac:dyDescent="0.2">
      <c r="A3240" s="442" t="s">
        <v>116</v>
      </c>
      <c r="B3240" s="435">
        <v>7</v>
      </c>
      <c r="C3240" s="436">
        <v>840</v>
      </c>
      <c r="D3240" s="435" t="s">
        <v>73</v>
      </c>
      <c r="E3240" s="472">
        <v>40667</v>
      </c>
      <c r="G3240" s="474">
        <v>7</v>
      </c>
      <c r="H3240" s="622">
        <v>840</v>
      </c>
      <c r="I3240" s="622">
        <v>840</v>
      </c>
      <c r="J3240" s="623">
        <v>706</v>
      </c>
      <c r="K3240" s="465">
        <v>134</v>
      </c>
      <c r="L3240" s="472">
        <v>40668</v>
      </c>
      <c r="N3240" s="474">
        <v>7</v>
      </c>
      <c r="O3240" s="436">
        <v>840</v>
      </c>
      <c r="P3240" s="436">
        <v>840</v>
      </c>
      <c r="Q3240" s="435">
        <v>0</v>
      </c>
      <c r="R3240" s="436">
        <v>840</v>
      </c>
      <c r="S3240" s="435">
        <v>0</v>
      </c>
      <c r="T3240" s="435">
        <v>0</v>
      </c>
      <c r="U3240" s="472">
        <v>40668</v>
      </c>
      <c r="V3240" s="480">
        <v>7</v>
      </c>
      <c r="W3240" s="602">
        <v>706</v>
      </c>
      <c r="X3240" s="619" t="str">
        <f t="shared" si="357"/>
        <v>ERRO</v>
      </c>
      <c r="Y3240" s="536">
        <f t="shared" si="359"/>
        <v>134</v>
      </c>
      <c r="Z3240" s="435" t="s">
        <v>73</v>
      </c>
      <c r="AA3240" s="481">
        <v>40672</v>
      </c>
      <c r="AC3240" s="148">
        <f t="shared" si="360"/>
        <v>5</v>
      </c>
      <c r="AD3240" s="435" t="str">
        <f t="shared" si="358"/>
        <v>OK</v>
      </c>
      <c r="AJ3240" s="533"/>
    </row>
    <row r="3241" spans="1:37" x14ac:dyDescent="0.2">
      <c r="A3241" s="442" t="s">
        <v>116</v>
      </c>
      <c r="B3241" s="435">
        <v>8</v>
      </c>
      <c r="C3241" s="436">
        <v>124</v>
      </c>
      <c r="D3241" s="435" t="s">
        <v>79</v>
      </c>
      <c r="E3241" s="472">
        <v>40667</v>
      </c>
      <c r="G3241" s="474">
        <v>8</v>
      </c>
      <c r="H3241" s="622">
        <v>124</v>
      </c>
      <c r="I3241" s="622">
        <v>124</v>
      </c>
      <c r="J3241" s="623">
        <v>75</v>
      </c>
      <c r="K3241" s="465">
        <v>49</v>
      </c>
      <c r="L3241" s="472">
        <v>40668</v>
      </c>
      <c r="N3241" s="474">
        <v>8</v>
      </c>
      <c r="O3241" s="436">
        <v>124</v>
      </c>
      <c r="P3241" s="436">
        <v>124</v>
      </c>
      <c r="Q3241" s="435">
        <v>0</v>
      </c>
      <c r="R3241" s="436">
        <v>124</v>
      </c>
      <c r="S3241" s="435">
        <v>0</v>
      </c>
      <c r="T3241" s="435">
        <v>0</v>
      </c>
      <c r="U3241" s="472">
        <v>40668</v>
      </c>
      <c r="V3241" s="480">
        <v>8</v>
      </c>
      <c r="W3241" s="602">
        <v>75</v>
      </c>
      <c r="X3241" s="619" t="str">
        <f t="shared" si="357"/>
        <v>ERRO</v>
      </c>
      <c r="Y3241" s="536">
        <f t="shared" si="359"/>
        <v>49</v>
      </c>
      <c r="Z3241" s="435" t="s">
        <v>79</v>
      </c>
      <c r="AA3241" s="481">
        <v>40672</v>
      </c>
      <c r="AC3241" s="148">
        <f t="shared" si="360"/>
        <v>5</v>
      </c>
      <c r="AD3241" s="435" t="str">
        <f t="shared" si="358"/>
        <v>OK</v>
      </c>
    </row>
    <row r="3242" spans="1:37" x14ac:dyDescent="0.2">
      <c r="A3242" s="442" t="s">
        <v>116</v>
      </c>
      <c r="B3242" s="435">
        <v>9</v>
      </c>
      <c r="C3242" s="436">
        <v>751</v>
      </c>
      <c r="D3242" s="435" t="s">
        <v>74</v>
      </c>
      <c r="E3242" s="472">
        <v>40667</v>
      </c>
      <c r="G3242" s="474">
        <v>9</v>
      </c>
      <c r="H3242" s="622">
        <v>751</v>
      </c>
      <c r="I3242" s="622">
        <v>751</v>
      </c>
      <c r="J3242" s="623">
        <v>668</v>
      </c>
      <c r="K3242" s="465">
        <v>83</v>
      </c>
      <c r="L3242" s="472">
        <v>40668</v>
      </c>
      <c r="N3242" s="474">
        <v>9</v>
      </c>
      <c r="O3242" s="436">
        <v>751</v>
      </c>
      <c r="P3242" s="436">
        <v>751</v>
      </c>
      <c r="Q3242" s="435">
        <v>0</v>
      </c>
      <c r="R3242" s="436">
        <v>751</v>
      </c>
      <c r="S3242" s="435">
        <v>0</v>
      </c>
      <c r="T3242" s="435">
        <v>0</v>
      </c>
      <c r="U3242" s="472">
        <v>40668</v>
      </c>
      <c r="V3242" s="480">
        <v>9</v>
      </c>
      <c r="W3242" s="602">
        <v>668</v>
      </c>
      <c r="X3242" s="619" t="str">
        <f t="shared" si="357"/>
        <v>ERRO</v>
      </c>
      <c r="Y3242" s="536">
        <f t="shared" si="359"/>
        <v>83</v>
      </c>
      <c r="Z3242" s="435" t="s">
        <v>74</v>
      </c>
      <c r="AA3242" s="481">
        <v>40672</v>
      </c>
      <c r="AC3242" s="148">
        <f t="shared" si="360"/>
        <v>5</v>
      </c>
      <c r="AD3242" s="435" t="str">
        <f t="shared" si="358"/>
        <v>OK</v>
      </c>
    </row>
    <row r="3243" spans="1:37" x14ac:dyDescent="0.2">
      <c r="A3243" s="442" t="s">
        <v>116</v>
      </c>
      <c r="B3243" s="435">
        <v>10</v>
      </c>
      <c r="C3243" s="436">
        <v>19</v>
      </c>
      <c r="D3243" s="435" t="s">
        <v>75</v>
      </c>
      <c r="E3243" s="472">
        <v>40667</v>
      </c>
      <c r="G3243" s="474">
        <v>10</v>
      </c>
      <c r="H3243" s="622">
        <v>19</v>
      </c>
      <c r="I3243" s="622">
        <v>19</v>
      </c>
      <c r="J3243" s="623">
        <v>17</v>
      </c>
      <c r="K3243" s="465">
        <v>2</v>
      </c>
      <c r="L3243" s="472">
        <v>40668</v>
      </c>
      <c r="N3243" s="474">
        <v>10</v>
      </c>
      <c r="O3243" s="436">
        <v>19</v>
      </c>
      <c r="P3243" s="436">
        <v>19</v>
      </c>
      <c r="Q3243" s="435">
        <v>0</v>
      </c>
      <c r="R3243" s="436">
        <v>19</v>
      </c>
      <c r="S3243" s="435">
        <v>0</v>
      </c>
      <c r="T3243" s="435">
        <v>0</v>
      </c>
      <c r="U3243" s="472">
        <v>40668</v>
      </c>
      <c r="V3243" s="480">
        <v>10</v>
      </c>
      <c r="W3243" s="602">
        <v>17</v>
      </c>
      <c r="X3243" s="619" t="str">
        <f t="shared" si="357"/>
        <v>ERRO</v>
      </c>
      <c r="Y3243" s="536">
        <f t="shared" si="359"/>
        <v>2</v>
      </c>
      <c r="Z3243" s="435" t="s">
        <v>75</v>
      </c>
      <c r="AA3243" s="481">
        <v>40672</v>
      </c>
      <c r="AC3243" s="148">
        <f t="shared" si="360"/>
        <v>5</v>
      </c>
      <c r="AD3243" s="435" t="str">
        <f t="shared" si="358"/>
        <v>OK</v>
      </c>
    </row>
    <row r="3244" spans="1:37" x14ac:dyDescent="0.2">
      <c r="A3244" s="442" t="s">
        <v>116</v>
      </c>
      <c r="B3244" s="435">
        <v>11</v>
      </c>
      <c r="C3244" s="436">
        <v>26</v>
      </c>
      <c r="D3244" s="435" t="s">
        <v>76</v>
      </c>
      <c r="E3244" s="472">
        <v>40667</v>
      </c>
      <c r="G3244" s="474">
        <v>11</v>
      </c>
      <c r="H3244" s="622">
        <v>26</v>
      </c>
      <c r="I3244" s="622">
        <v>26</v>
      </c>
      <c r="J3244" s="622">
        <v>20</v>
      </c>
      <c r="K3244" s="465">
        <v>6</v>
      </c>
      <c r="L3244" s="472">
        <v>40668</v>
      </c>
      <c r="N3244" s="474">
        <v>11</v>
      </c>
      <c r="O3244" s="436">
        <v>26</v>
      </c>
      <c r="P3244" s="436">
        <v>26</v>
      </c>
      <c r="Q3244" s="435">
        <v>0</v>
      </c>
      <c r="R3244" s="436">
        <v>26</v>
      </c>
      <c r="S3244" s="435">
        <v>0</v>
      </c>
      <c r="T3244" s="435">
        <v>0</v>
      </c>
      <c r="U3244" s="472">
        <v>40668</v>
      </c>
      <c r="V3244" s="480">
        <v>11</v>
      </c>
      <c r="W3244" s="435">
        <v>20</v>
      </c>
      <c r="X3244" s="619" t="str">
        <f t="shared" si="357"/>
        <v>ERRO</v>
      </c>
      <c r="Y3244" s="536">
        <f t="shared" si="359"/>
        <v>6</v>
      </c>
      <c r="Z3244" s="435" t="s">
        <v>76</v>
      </c>
      <c r="AA3244" s="481">
        <v>40679</v>
      </c>
      <c r="AC3244" s="148">
        <f t="shared" si="360"/>
        <v>12</v>
      </c>
      <c r="AD3244" s="435" t="str">
        <f t="shared" si="358"/>
        <v>OK</v>
      </c>
    </row>
    <row r="3245" spans="1:37" x14ac:dyDescent="0.2">
      <c r="A3245" s="442" t="s">
        <v>116</v>
      </c>
      <c r="B3245" s="435">
        <v>12</v>
      </c>
      <c r="C3245" s="436">
        <v>25</v>
      </c>
      <c r="D3245" s="435" t="s">
        <v>77</v>
      </c>
      <c r="E3245" s="472">
        <v>40667</v>
      </c>
      <c r="G3245" s="474">
        <v>12</v>
      </c>
      <c r="H3245" s="622">
        <v>25</v>
      </c>
      <c r="I3245" s="622">
        <v>25</v>
      </c>
      <c r="J3245" s="623">
        <v>21</v>
      </c>
      <c r="K3245" s="465">
        <v>4</v>
      </c>
      <c r="L3245" s="472">
        <v>40668</v>
      </c>
      <c r="N3245" s="474">
        <v>12</v>
      </c>
      <c r="O3245" s="436">
        <v>25</v>
      </c>
      <c r="P3245" s="436">
        <v>25</v>
      </c>
      <c r="Q3245" s="435">
        <v>0</v>
      </c>
      <c r="R3245" s="436">
        <v>25</v>
      </c>
      <c r="S3245" s="435">
        <v>0</v>
      </c>
      <c r="T3245" s="435">
        <v>0</v>
      </c>
      <c r="U3245" s="472">
        <v>40668</v>
      </c>
      <c r="V3245" s="480">
        <v>12</v>
      </c>
      <c r="W3245" s="435">
        <v>21</v>
      </c>
      <c r="X3245" s="619" t="str">
        <f t="shared" si="357"/>
        <v>ERRO</v>
      </c>
      <c r="Y3245" s="536">
        <f t="shared" si="359"/>
        <v>4</v>
      </c>
      <c r="Z3245" s="435" t="s">
        <v>77</v>
      </c>
      <c r="AA3245" s="481">
        <v>40672</v>
      </c>
      <c r="AC3245" s="148">
        <f t="shared" si="360"/>
        <v>5</v>
      </c>
      <c r="AD3245" s="435" t="str">
        <f t="shared" si="358"/>
        <v>OK</v>
      </c>
    </row>
    <row r="3246" spans="1:37" x14ac:dyDescent="0.2">
      <c r="A3246" s="442" t="s">
        <v>116</v>
      </c>
      <c r="B3246" s="435">
        <v>13</v>
      </c>
      <c r="C3246" s="436">
        <v>14</v>
      </c>
      <c r="D3246" s="613" t="s">
        <v>78</v>
      </c>
      <c r="E3246" s="472">
        <v>40667</v>
      </c>
      <c r="G3246" s="474">
        <v>13</v>
      </c>
      <c r="H3246" s="622">
        <v>14</v>
      </c>
      <c r="I3246" s="622">
        <v>14</v>
      </c>
      <c r="J3246" s="622">
        <v>14</v>
      </c>
      <c r="K3246" s="465">
        <v>0</v>
      </c>
      <c r="L3246" s="472">
        <v>40668</v>
      </c>
      <c r="N3246" s="474">
        <v>13</v>
      </c>
      <c r="O3246" s="436">
        <v>14</v>
      </c>
      <c r="P3246" s="436">
        <v>14</v>
      </c>
      <c r="Q3246" s="435">
        <v>0</v>
      </c>
      <c r="R3246" s="436">
        <v>14</v>
      </c>
      <c r="S3246" s="435">
        <v>0</v>
      </c>
      <c r="T3246" s="435">
        <v>0</v>
      </c>
      <c r="U3246" s="472">
        <v>40668</v>
      </c>
      <c r="V3246" s="625">
        <v>13</v>
      </c>
      <c r="W3246" s="528"/>
      <c r="X3246" s="626" t="str">
        <f t="shared" si="357"/>
        <v>KO</v>
      </c>
      <c r="Y3246" s="626" t="str">
        <f t="shared" si="359"/>
        <v/>
      </c>
      <c r="Z3246" s="528"/>
      <c r="AA3246" s="627"/>
      <c r="AC3246" s="148">
        <f t="shared" si="360"/>
        <v>-40084</v>
      </c>
      <c r="AD3246" s="435" t="str">
        <f t="shared" si="358"/>
        <v>Pendente</v>
      </c>
    </row>
    <row r="3247" spans="1:37" x14ac:dyDescent="0.2">
      <c r="A3247" s="593" t="s">
        <v>116</v>
      </c>
      <c r="B3247" s="493">
        <v>14</v>
      </c>
      <c r="C3247" s="531">
        <v>2</v>
      </c>
      <c r="D3247" s="624" t="s">
        <v>112</v>
      </c>
      <c r="E3247" s="532">
        <v>40667</v>
      </c>
      <c r="G3247" s="534">
        <v>14</v>
      </c>
      <c r="H3247" s="531">
        <v>2</v>
      </c>
      <c r="I3247" s="531">
        <v>2</v>
      </c>
      <c r="J3247" s="470">
        <v>0</v>
      </c>
      <c r="K3247" s="493">
        <v>2</v>
      </c>
      <c r="L3247" s="532">
        <v>40668</v>
      </c>
      <c r="N3247" s="534">
        <v>14</v>
      </c>
      <c r="O3247" s="531">
        <v>2</v>
      </c>
      <c r="P3247" s="531">
        <v>2</v>
      </c>
      <c r="Q3247" s="493">
        <v>0</v>
      </c>
      <c r="R3247" s="531">
        <v>2</v>
      </c>
      <c r="S3247" s="493">
        <v>0</v>
      </c>
      <c r="T3247" s="493">
        <v>0</v>
      </c>
      <c r="U3247" s="532">
        <v>40668</v>
      </c>
      <c r="V3247" s="625"/>
      <c r="W3247" s="528"/>
      <c r="X3247" s="626" t="str">
        <f t="shared" si="357"/>
        <v>KO</v>
      </c>
      <c r="Y3247" s="626" t="str">
        <f t="shared" si="359"/>
        <v/>
      </c>
      <c r="Z3247" s="528"/>
      <c r="AA3247" s="627"/>
      <c r="AB3247" s="538"/>
      <c r="AC3247" s="538">
        <f>DAYS360(E3247,AA3247)</f>
        <v>-40084</v>
      </c>
      <c r="AD3247" s="493" t="str">
        <f>IF(AA3247&gt;0,"OK","Pendente")</f>
        <v>Pendente</v>
      </c>
      <c r="AE3247" s="493"/>
      <c r="AF3247" s="493"/>
      <c r="AG3247" s="493"/>
      <c r="AH3247" s="539"/>
      <c r="AI3247" s="533"/>
      <c r="AK3247" s="533"/>
    </row>
    <row r="3248" spans="1:37" x14ac:dyDescent="0.2">
      <c r="A3248" s="442" t="s">
        <v>115</v>
      </c>
      <c r="B3248" s="435">
        <v>1</v>
      </c>
      <c r="C3248" s="436">
        <v>15</v>
      </c>
      <c r="D3248" s="438" t="s">
        <v>176</v>
      </c>
      <c r="E3248" s="472">
        <v>40668</v>
      </c>
      <c r="G3248" s="474">
        <v>1</v>
      </c>
      <c r="H3248" s="435">
        <v>15</v>
      </c>
      <c r="I3248" s="435">
        <v>15</v>
      </c>
      <c r="J3248" s="435">
        <v>15</v>
      </c>
      <c r="K3248" s="435">
        <v>0</v>
      </c>
      <c r="L3248" s="472">
        <v>40669</v>
      </c>
      <c r="N3248" s="474">
        <v>1</v>
      </c>
      <c r="O3248" s="435">
        <v>15</v>
      </c>
      <c r="P3248" s="435">
        <v>15</v>
      </c>
      <c r="Q3248" s="435">
        <v>0</v>
      </c>
      <c r="R3248" s="435">
        <v>15</v>
      </c>
      <c r="S3248" s="435">
        <v>0</v>
      </c>
      <c r="T3248" s="435">
        <v>0</v>
      </c>
      <c r="U3248" s="472">
        <v>40669</v>
      </c>
      <c r="V3248" s="480">
        <v>1</v>
      </c>
      <c r="W3248" s="435">
        <v>15</v>
      </c>
      <c r="X3248" s="619" t="str">
        <f t="shared" si="357"/>
        <v>OK</v>
      </c>
      <c r="Y3248" s="536">
        <f t="shared" si="359"/>
        <v>0</v>
      </c>
      <c r="Z3248" s="438" t="s">
        <v>176</v>
      </c>
      <c r="AA3248" s="481">
        <v>40674</v>
      </c>
      <c r="AB3248" s="412">
        <f>+SUM(W3248:W3249)</f>
        <v>265</v>
      </c>
      <c r="AC3248" s="148">
        <f t="shared" si="360"/>
        <v>6</v>
      </c>
      <c r="AD3248" s="435" t="str">
        <f t="shared" si="358"/>
        <v>OK</v>
      </c>
    </row>
    <row r="3249" spans="1:96" x14ac:dyDescent="0.2">
      <c r="A3249" s="593" t="s">
        <v>115</v>
      </c>
      <c r="B3249" s="493">
        <v>2</v>
      </c>
      <c r="C3249" s="531">
        <v>250</v>
      </c>
      <c r="D3249" s="493" t="s">
        <v>178</v>
      </c>
      <c r="E3249" s="532">
        <v>40668</v>
      </c>
      <c r="G3249" s="534">
        <v>2</v>
      </c>
      <c r="H3249" s="493">
        <v>250</v>
      </c>
      <c r="I3249" s="493">
        <v>250</v>
      </c>
      <c r="J3249" s="493">
        <v>250</v>
      </c>
      <c r="K3249" s="493">
        <v>0</v>
      </c>
      <c r="L3249" s="532">
        <v>40669</v>
      </c>
      <c r="N3249" s="534">
        <v>2</v>
      </c>
      <c r="O3249" s="493">
        <v>250</v>
      </c>
      <c r="P3249" s="493">
        <v>250</v>
      </c>
      <c r="Q3249" s="493">
        <v>0</v>
      </c>
      <c r="R3249" s="493">
        <v>250</v>
      </c>
      <c r="S3249" s="493">
        <v>0</v>
      </c>
      <c r="T3249" s="493">
        <v>0</v>
      </c>
      <c r="U3249" s="532">
        <v>40669</v>
      </c>
      <c r="V3249" s="535">
        <v>2</v>
      </c>
      <c r="W3249" s="493">
        <v>250</v>
      </c>
      <c r="X3249" s="536" t="str">
        <f t="shared" si="357"/>
        <v>OK</v>
      </c>
      <c r="Y3249" s="536">
        <f t="shared" si="359"/>
        <v>0</v>
      </c>
      <c r="Z3249" s="493" t="s">
        <v>178</v>
      </c>
      <c r="AA3249" s="537">
        <v>40672</v>
      </c>
      <c r="AB3249" s="538"/>
      <c r="AC3249" s="538">
        <f t="shared" si="360"/>
        <v>4</v>
      </c>
      <c r="AD3249" s="493" t="str">
        <f t="shared" si="358"/>
        <v>OK</v>
      </c>
      <c r="AE3249" s="493"/>
      <c r="AF3249" s="493"/>
      <c r="AG3249" s="493"/>
      <c r="AH3249" s="539"/>
      <c r="AI3249" s="533"/>
      <c r="AK3249" s="533"/>
    </row>
    <row r="3250" spans="1:96" x14ac:dyDescent="0.2">
      <c r="A3250" s="442" t="s">
        <v>115</v>
      </c>
      <c r="B3250" s="435">
        <v>1</v>
      </c>
      <c r="C3250" s="436">
        <v>10</v>
      </c>
      <c r="D3250" s="435" t="s">
        <v>177</v>
      </c>
      <c r="E3250" s="472">
        <v>40669</v>
      </c>
      <c r="G3250" s="474">
        <v>1</v>
      </c>
      <c r="H3250" s="436">
        <v>10</v>
      </c>
      <c r="I3250" s="436">
        <v>10</v>
      </c>
      <c r="J3250" s="436">
        <v>10</v>
      </c>
      <c r="K3250" s="435">
        <v>0</v>
      </c>
      <c r="L3250" s="472">
        <v>40670</v>
      </c>
      <c r="N3250" s="474">
        <v>1</v>
      </c>
      <c r="O3250" s="436">
        <v>10</v>
      </c>
      <c r="P3250" s="436">
        <v>10</v>
      </c>
      <c r="Q3250" s="435">
        <v>0</v>
      </c>
      <c r="R3250" s="436">
        <v>10</v>
      </c>
      <c r="S3250" s="435">
        <v>0</v>
      </c>
      <c r="T3250" s="435">
        <v>0</v>
      </c>
      <c r="U3250" s="472">
        <v>40670</v>
      </c>
      <c r="V3250" s="480">
        <v>1</v>
      </c>
      <c r="W3250" s="435">
        <v>10</v>
      </c>
      <c r="X3250" s="619" t="str">
        <f t="shared" si="357"/>
        <v>OK</v>
      </c>
      <c r="Y3250" s="536">
        <f t="shared" si="359"/>
        <v>0</v>
      </c>
      <c r="Z3250" s="435" t="s">
        <v>177</v>
      </c>
      <c r="AA3250" s="481">
        <v>40673</v>
      </c>
      <c r="AB3250" s="412">
        <f>+SUM(W3250:W3264)</f>
        <v>1704</v>
      </c>
      <c r="AC3250" s="148">
        <f t="shared" si="360"/>
        <v>4</v>
      </c>
      <c r="AD3250" s="435" t="str">
        <f t="shared" si="358"/>
        <v>OK</v>
      </c>
    </row>
    <row r="3251" spans="1:96" x14ac:dyDescent="0.2">
      <c r="A3251" s="442" t="s">
        <v>115</v>
      </c>
      <c r="B3251" s="435">
        <v>2</v>
      </c>
      <c r="C3251" s="436">
        <v>21</v>
      </c>
      <c r="D3251" s="465" t="s">
        <v>182</v>
      </c>
      <c r="E3251" s="472">
        <v>40669</v>
      </c>
      <c r="G3251" s="474">
        <v>2</v>
      </c>
      <c r="H3251" s="436">
        <v>21</v>
      </c>
      <c r="I3251" s="436">
        <v>21</v>
      </c>
      <c r="J3251" s="436">
        <v>21</v>
      </c>
      <c r="K3251" s="435">
        <v>0</v>
      </c>
      <c r="L3251" s="472">
        <v>40670</v>
      </c>
      <c r="N3251" s="474">
        <v>2</v>
      </c>
      <c r="O3251" s="436">
        <v>21</v>
      </c>
      <c r="P3251" s="436">
        <v>21</v>
      </c>
      <c r="Q3251" s="435">
        <v>0</v>
      </c>
      <c r="R3251" s="436">
        <v>21</v>
      </c>
      <c r="S3251" s="435">
        <v>0</v>
      </c>
      <c r="T3251" s="435">
        <v>0</v>
      </c>
      <c r="U3251" s="472">
        <v>40670</v>
      </c>
      <c r="V3251" s="480">
        <v>2</v>
      </c>
      <c r="W3251" s="435">
        <v>21</v>
      </c>
      <c r="X3251" s="619" t="str">
        <f t="shared" si="357"/>
        <v>OK</v>
      </c>
      <c r="Y3251" s="536">
        <f t="shared" si="359"/>
        <v>0</v>
      </c>
      <c r="Z3251" s="465" t="s">
        <v>182</v>
      </c>
      <c r="AA3251" s="481">
        <v>40676</v>
      </c>
      <c r="AC3251" s="148">
        <f t="shared" si="360"/>
        <v>7</v>
      </c>
      <c r="AD3251" s="435" t="str">
        <f t="shared" si="358"/>
        <v>OK</v>
      </c>
    </row>
    <row r="3252" spans="1:96" x14ac:dyDescent="0.2">
      <c r="A3252" s="442" t="s">
        <v>115</v>
      </c>
      <c r="B3252" s="435">
        <v>3</v>
      </c>
      <c r="C3252" s="436">
        <v>11</v>
      </c>
      <c r="D3252" s="465" t="s">
        <v>183</v>
      </c>
      <c r="E3252" s="472">
        <v>40669</v>
      </c>
      <c r="G3252" s="474">
        <v>3</v>
      </c>
      <c r="H3252" s="436">
        <v>11</v>
      </c>
      <c r="I3252" s="436">
        <v>11</v>
      </c>
      <c r="J3252" s="436">
        <v>11</v>
      </c>
      <c r="K3252" s="435">
        <v>0</v>
      </c>
      <c r="L3252" s="472">
        <v>40670</v>
      </c>
      <c r="N3252" s="474">
        <v>3</v>
      </c>
      <c r="O3252" s="436">
        <v>11</v>
      </c>
      <c r="P3252" s="436">
        <v>11</v>
      </c>
      <c r="Q3252" s="435">
        <v>0</v>
      </c>
      <c r="R3252" s="436">
        <v>11</v>
      </c>
      <c r="S3252" s="435">
        <v>0</v>
      </c>
      <c r="T3252" s="435">
        <v>0</v>
      </c>
      <c r="U3252" s="472">
        <v>40670</v>
      </c>
      <c r="V3252" s="480">
        <v>3</v>
      </c>
      <c r="W3252" s="435">
        <v>11</v>
      </c>
      <c r="X3252" s="619" t="str">
        <f t="shared" si="357"/>
        <v>OK</v>
      </c>
      <c r="Y3252" s="536">
        <f t="shared" si="359"/>
        <v>0</v>
      </c>
      <c r="Z3252" s="465" t="s">
        <v>183</v>
      </c>
      <c r="AA3252" s="481">
        <v>40676</v>
      </c>
      <c r="AC3252" s="148">
        <f t="shared" si="360"/>
        <v>7</v>
      </c>
      <c r="AD3252" s="435" t="str">
        <f t="shared" si="358"/>
        <v>OK</v>
      </c>
    </row>
    <row r="3253" spans="1:96" x14ac:dyDescent="0.2">
      <c r="A3253" s="442" t="s">
        <v>115</v>
      </c>
      <c r="B3253" s="435">
        <v>4</v>
      </c>
      <c r="C3253" s="436">
        <v>20</v>
      </c>
      <c r="D3253" s="435" t="s">
        <v>67</v>
      </c>
      <c r="E3253" s="472">
        <v>40669</v>
      </c>
      <c r="G3253" s="474">
        <v>4</v>
      </c>
      <c r="H3253" s="436">
        <v>20</v>
      </c>
      <c r="I3253" s="436">
        <v>20</v>
      </c>
      <c r="J3253" s="436">
        <v>20</v>
      </c>
      <c r="K3253" s="435">
        <v>0</v>
      </c>
      <c r="L3253" s="472">
        <v>40670</v>
      </c>
      <c r="N3253" s="474">
        <v>4</v>
      </c>
      <c r="O3253" s="436">
        <v>20</v>
      </c>
      <c r="P3253" s="436">
        <v>20</v>
      </c>
      <c r="Q3253" s="435">
        <v>0</v>
      </c>
      <c r="R3253" s="436">
        <v>20</v>
      </c>
      <c r="S3253" s="435">
        <v>0</v>
      </c>
      <c r="T3253" s="435">
        <v>0</v>
      </c>
      <c r="U3253" s="472">
        <v>40670</v>
      </c>
      <c r="V3253" s="480">
        <v>4</v>
      </c>
      <c r="W3253" s="435">
        <v>20</v>
      </c>
      <c r="X3253" s="619" t="str">
        <f t="shared" si="357"/>
        <v>OK</v>
      </c>
      <c r="Y3253" s="536">
        <f t="shared" si="359"/>
        <v>0</v>
      </c>
      <c r="Z3253" s="435" t="s">
        <v>67</v>
      </c>
      <c r="AA3253" s="481">
        <v>40676</v>
      </c>
      <c r="AC3253" s="148">
        <f t="shared" si="360"/>
        <v>7</v>
      </c>
      <c r="AD3253" s="435" t="str">
        <f t="shared" si="358"/>
        <v>OK</v>
      </c>
    </row>
    <row r="3254" spans="1:96" x14ac:dyDescent="0.2">
      <c r="A3254" s="442" t="s">
        <v>115</v>
      </c>
      <c r="B3254" s="435">
        <v>5</v>
      </c>
      <c r="C3254" s="436">
        <v>10</v>
      </c>
      <c r="D3254" s="435" t="s">
        <v>69</v>
      </c>
      <c r="E3254" s="472">
        <v>40669</v>
      </c>
      <c r="G3254" s="474">
        <v>5</v>
      </c>
      <c r="H3254" s="436">
        <v>10</v>
      </c>
      <c r="I3254" s="436">
        <v>10</v>
      </c>
      <c r="J3254" s="436">
        <v>10</v>
      </c>
      <c r="K3254" s="435">
        <v>0</v>
      </c>
      <c r="L3254" s="472">
        <v>40670</v>
      </c>
      <c r="N3254" s="474">
        <v>5</v>
      </c>
      <c r="O3254" s="436">
        <v>10</v>
      </c>
      <c r="P3254" s="436">
        <v>10</v>
      </c>
      <c r="Q3254" s="435">
        <v>0</v>
      </c>
      <c r="R3254" s="436">
        <v>10</v>
      </c>
      <c r="S3254" s="435">
        <v>0</v>
      </c>
      <c r="T3254" s="435">
        <v>0</v>
      </c>
      <c r="U3254" s="472">
        <v>40670</v>
      </c>
      <c r="V3254" s="480">
        <v>5</v>
      </c>
      <c r="W3254" s="435">
        <v>10</v>
      </c>
      <c r="X3254" s="619" t="str">
        <f t="shared" si="357"/>
        <v>OK</v>
      </c>
      <c r="Y3254" s="536">
        <f t="shared" si="359"/>
        <v>0</v>
      </c>
      <c r="Z3254" s="435" t="s">
        <v>69</v>
      </c>
      <c r="AA3254" s="481">
        <v>40676</v>
      </c>
      <c r="AC3254" s="148">
        <f t="shared" si="360"/>
        <v>7</v>
      </c>
      <c r="AD3254" s="435" t="str">
        <f t="shared" si="358"/>
        <v>OK</v>
      </c>
      <c r="AJ3254" s="533"/>
    </row>
    <row r="3255" spans="1:96" x14ac:dyDescent="0.2">
      <c r="A3255" s="442" t="s">
        <v>115</v>
      </c>
      <c r="B3255" s="435">
        <v>6</v>
      </c>
      <c r="C3255" s="436">
        <v>12</v>
      </c>
      <c r="D3255" s="435" t="s">
        <v>72</v>
      </c>
      <c r="E3255" s="472">
        <v>40669</v>
      </c>
      <c r="G3255" s="474">
        <v>6</v>
      </c>
      <c r="H3255" s="436">
        <v>12</v>
      </c>
      <c r="I3255" s="436">
        <v>12</v>
      </c>
      <c r="J3255" s="436">
        <v>12</v>
      </c>
      <c r="K3255" s="435">
        <v>0</v>
      </c>
      <c r="L3255" s="472">
        <v>40670</v>
      </c>
      <c r="N3255" s="474">
        <v>6</v>
      </c>
      <c r="O3255" s="436">
        <v>12</v>
      </c>
      <c r="P3255" s="436">
        <v>12</v>
      </c>
      <c r="Q3255" s="435">
        <v>0</v>
      </c>
      <c r="R3255" s="436">
        <v>12</v>
      </c>
      <c r="S3255" s="435">
        <v>0</v>
      </c>
      <c r="T3255" s="435">
        <v>0</v>
      </c>
      <c r="U3255" s="472">
        <v>40670</v>
      </c>
      <c r="V3255" s="480">
        <v>6</v>
      </c>
      <c r="W3255" s="435">
        <v>12</v>
      </c>
      <c r="X3255" s="619" t="str">
        <f t="shared" si="357"/>
        <v>OK</v>
      </c>
      <c r="Y3255" s="536">
        <f t="shared" si="359"/>
        <v>0</v>
      </c>
      <c r="Z3255" s="435" t="s">
        <v>72</v>
      </c>
      <c r="AA3255" s="481">
        <v>40676</v>
      </c>
      <c r="AC3255" s="148">
        <f t="shared" si="360"/>
        <v>7</v>
      </c>
      <c r="AD3255" s="435" t="str">
        <f t="shared" si="358"/>
        <v>OK</v>
      </c>
    </row>
    <row r="3256" spans="1:96" x14ac:dyDescent="0.2">
      <c r="A3256" s="442" t="s">
        <v>115</v>
      </c>
      <c r="B3256" s="435">
        <v>7</v>
      </c>
      <c r="C3256" s="436">
        <v>156</v>
      </c>
      <c r="D3256" s="435" t="s">
        <v>73</v>
      </c>
      <c r="E3256" s="472">
        <v>40669</v>
      </c>
      <c r="G3256" s="474">
        <v>7</v>
      </c>
      <c r="H3256" s="436">
        <v>156</v>
      </c>
      <c r="I3256" s="436">
        <v>156</v>
      </c>
      <c r="J3256" s="436">
        <v>156</v>
      </c>
      <c r="K3256" s="435">
        <v>0</v>
      </c>
      <c r="L3256" s="472">
        <v>40670</v>
      </c>
      <c r="N3256" s="474">
        <v>7</v>
      </c>
      <c r="O3256" s="436">
        <v>156</v>
      </c>
      <c r="P3256" s="436">
        <v>156</v>
      </c>
      <c r="Q3256" s="435">
        <v>0</v>
      </c>
      <c r="R3256" s="436">
        <v>156</v>
      </c>
      <c r="S3256" s="435">
        <v>0</v>
      </c>
      <c r="T3256" s="435">
        <v>0</v>
      </c>
      <c r="U3256" s="472">
        <v>40670</v>
      </c>
      <c r="V3256" s="480">
        <v>7</v>
      </c>
      <c r="W3256" s="435">
        <v>156</v>
      </c>
      <c r="X3256" s="619" t="str">
        <f t="shared" ref="X3256:X3319" si="361">IF(C3256=W3256,"OK",IF(W3256=R3256,"ERRO",IF(W3256="","KO",IF(W3256=J3256,"ERRO"))))</f>
        <v>OK</v>
      </c>
      <c r="Y3256" s="536">
        <f t="shared" si="359"/>
        <v>0</v>
      </c>
      <c r="Z3256" s="435" t="s">
        <v>73</v>
      </c>
      <c r="AA3256" s="481">
        <v>40676</v>
      </c>
      <c r="AC3256" s="148">
        <f t="shared" si="360"/>
        <v>7</v>
      </c>
      <c r="AD3256" s="435" t="str">
        <f t="shared" ref="AD3256:AD3319" si="362">IF(AA3256&gt;0,"OK","Pendente")</f>
        <v>OK</v>
      </c>
      <c r="AJ3256" s="533"/>
    </row>
    <row r="3257" spans="1:96" x14ac:dyDescent="0.2">
      <c r="A3257" s="442" t="s">
        <v>115</v>
      </c>
      <c r="B3257" s="435">
        <v>8</v>
      </c>
      <c r="C3257" s="436">
        <v>9</v>
      </c>
      <c r="D3257" s="435" t="s">
        <v>79</v>
      </c>
      <c r="E3257" s="472">
        <v>40669</v>
      </c>
      <c r="G3257" s="474">
        <v>8</v>
      </c>
      <c r="H3257" s="436">
        <v>9</v>
      </c>
      <c r="I3257" s="436">
        <v>9</v>
      </c>
      <c r="J3257" s="436">
        <v>9</v>
      </c>
      <c r="K3257" s="435">
        <v>0</v>
      </c>
      <c r="L3257" s="472">
        <v>40670</v>
      </c>
      <c r="N3257" s="474">
        <v>8</v>
      </c>
      <c r="O3257" s="436">
        <v>9</v>
      </c>
      <c r="P3257" s="436">
        <v>9</v>
      </c>
      <c r="Q3257" s="435">
        <v>0</v>
      </c>
      <c r="R3257" s="436">
        <v>9</v>
      </c>
      <c r="S3257" s="435">
        <v>0</v>
      </c>
      <c r="T3257" s="435">
        <v>0</v>
      </c>
      <c r="U3257" s="472">
        <v>40670</v>
      </c>
      <c r="V3257" s="480">
        <v>8</v>
      </c>
      <c r="W3257" s="435">
        <v>9</v>
      </c>
      <c r="X3257" s="619" t="str">
        <f t="shared" si="361"/>
        <v>OK</v>
      </c>
      <c r="Y3257" s="536">
        <f t="shared" si="359"/>
        <v>0</v>
      </c>
      <c r="Z3257" s="435" t="s">
        <v>79</v>
      </c>
      <c r="AA3257" s="481">
        <v>40676</v>
      </c>
      <c r="AC3257" s="148">
        <f t="shared" si="360"/>
        <v>7</v>
      </c>
      <c r="AD3257" s="435" t="str">
        <f t="shared" si="362"/>
        <v>OK</v>
      </c>
    </row>
    <row r="3258" spans="1:96" x14ac:dyDescent="0.2">
      <c r="A3258" s="442" t="s">
        <v>115</v>
      </c>
      <c r="B3258" s="435">
        <v>9</v>
      </c>
      <c r="C3258" s="436">
        <v>63</v>
      </c>
      <c r="D3258" s="435" t="s">
        <v>74</v>
      </c>
      <c r="E3258" s="472">
        <v>40669</v>
      </c>
      <c r="G3258" s="474">
        <v>9</v>
      </c>
      <c r="H3258" s="436">
        <v>63</v>
      </c>
      <c r="I3258" s="436">
        <v>63</v>
      </c>
      <c r="J3258" s="436">
        <v>63</v>
      </c>
      <c r="K3258" s="435">
        <v>0</v>
      </c>
      <c r="L3258" s="472">
        <v>40670</v>
      </c>
      <c r="N3258" s="474">
        <v>9</v>
      </c>
      <c r="O3258" s="436">
        <v>63</v>
      </c>
      <c r="P3258" s="436">
        <v>63</v>
      </c>
      <c r="Q3258" s="435">
        <v>0</v>
      </c>
      <c r="R3258" s="436">
        <v>63</v>
      </c>
      <c r="S3258" s="435">
        <v>0</v>
      </c>
      <c r="T3258" s="435">
        <v>0</v>
      </c>
      <c r="U3258" s="472">
        <v>40670</v>
      </c>
      <c r="V3258" s="480">
        <v>9</v>
      </c>
      <c r="W3258" s="435">
        <v>63</v>
      </c>
      <c r="X3258" s="619" t="str">
        <f t="shared" si="361"/>
        <v>OK</v>
      </c>
      <c r="Y3258" s="536">
        <f t="shared" si="359"/>
        <v>0</v>
      </c>
      <c r="Z3258" s="435" t="s">
        <v>74</v>
      </c>
      <c r="AA3258" s="481">
        <v>40676</v>
      </c>
      <c r="AC3258" s="148">
        <f t="shared" si="360"/>
        <v>7</v>
      </c>
      <c r="AD3258" s="435" t="str">
        <f t="shared" si="362"/>
        <v>OK</v>
      </c>
    </row>
    <row r="3259" spans="1:96" x14ac:dyDescent="0.2">
      <c r="A3259" s="442" t="s">
        <v>115</v>
      </c>
      <c r="B3259" s="435">
        <v>10</v>
      </c>
      <c r="C3259" s="436">
        <v>3</v>
      </c>
      <c r="D3259" s="435" t="s">
        <v>75</v>
      </c>
      <c r="E3259" s="472">
        <v>40669</v>
      </c>
      <c r="G3259" s="474">
        <v>10</v>
      </c>
      <c r="H3259" s="436">
        <v>3</v>
      </c>
      <c r="I3259" s="436">
        <v>3</v>
      </c>
      <c r="J3259" s="436">
        <v>3</v>
      </c>
      <c r="K3259" s="435">
        <v>0</v>
      </c>
      <c r="L3259" s="472">
        <v>40670</v>
      </c>
      <c r="N3259" s="474">
        <v>10</v>
      </c>
      <c r="O3259" s="436">
        <v>3</v>
      </c>
      <c r="P3259" s="436">
        <v>3</v>
      </c>
      <c r="Q3259" s="435">
        <v>0</v>
      </c>
      <c r="R3259" s="436">
        <v>3</v>
      </c>
      <c r="S3259" s="435">
        <v>0</v>
      </c>
      <c r="T3259" s="435">
        <v>0</v>
      </c>
      <c r="U3259" s="472">
        <v>40670</v>
      </c>
      <c r="V3259" s="480">
        <v>10</v>
      </c>
      <c r="W3259" s="435">
        <v>3</v>
      </c>
      <c r="X3259" s="619" t="str">
        <f t="shared" si="361"/>
        <v>OK</v>
      </c>
      <c r="Y3259" s="536">
        <f t="shared" si="359"/>
        <v>0</v>
      </c>
      <c r="Z3259" s="435" t="s">
        <v>75</v>
      </c>
      <c r="AA3259" s="481">
        <v>40676</v>
      </c>
      <c r="AC3259" s="148">
        <f t="shared" si="360"/>
        <v>7</v>
      </c>
      <c r="AD3259" s="435" t="str">
        <f t="shared" si="362"/>
        <v>OK</v>
      </c>
    </row>
    <row r="3260" spans="1:96" x14ac:dyDescent="0.2">
      <c r="A3260" s="442" t="s">
        <v>115</v>
      </c>
      <c r="B3260" s="435">
        <v>11</v>
      </c>
      <c r="C3260" s="436">
        <v>3</v>
      </c>
      <c r="D3260" s="435" t="s">
        <v>76</v>
      </c>
      <c r="E3260" s="472">
        <v>40669</v>
      </c>
      <c r="G3260" s="474">
        <v>11</v>
      </c>
      <c r="H3260" s="436">
        <v>3</v>
      </c>
      <c r="I3260" s="436">
        <v>3</v>
      </c>
      <c r="J3260" s="436">
        <v>3</v>
      </c>
      <c r="K3260" s="435">
        <v>0</v>
      </c>
      <c r="L3260" s="472">
        <v>40670</v>
      </c>
      <c r="N3260" s="474">
        <v>11</v>
      </c>
      <c r="O3260" s="436">
        <v>3</v>
      </c>
      <c r="P3260" s="436">
        <v>3</v>
      </c>
      <c r="Q3260" s="435">
        <v>0</v>
      </c>
      <c r="R3260" s="436">
        <v>3</v>
      </c>
      <c r="S3260" s="435">
        <v>0</v>
      </c>
      <c r="T3260" s="435">
        <v>0</v>
      </c>
      <c r="U3260" s="472">
        <v>40670</v>
      </c>
      <c r="V3260" s="480">
        <v>11</v>
      </c>
      <c r="W3260" s="435">
        <v>3</v>
      </c>
      <c r="X3260" s="619" t="str">
        <f t="shared" si="361"/>
        <v>OK</v>
      </c>
      <c r="Y3260" s="536">
        <f t="shared" si="359"/>
        <v>0</v>
      </c>
      <c r="Z3260" s="435" t="s">
        <v>76</v>
      </c>
      <c r="AA3260" s="481">
        <v>40676</v>
      </c>
      <c r="AC3260" s="148">
        <f t="shared" si="360"/>
        <v>7</v>
      </c>
      <c r="AD3260" s="435" t="str">
        <f t="shared" si="362"/>
        <v>OK</v>
      </c>
    </row>
    <row r="3261" spans="1:96" x14ac:dyDescent="0.2">
      <c r="A3261" s="442" t="s">
        <v>115</v>
      </c>
      <c r="B3261" s="435">
        <v>12</v>
      </c>
      <c r="C3261" s="436">
        <v>60</v>
      </c>
      <c r="D3261" s="438" t="s">
        <v>176</v>
      </c>
      <c r="E3261" s="472">
        <v>40669</v>
      </c>
      <c r="G3261" s="474">
        <v>12</v>
      </c>
      <c r="H3261" s="436">
        <v>60</v>
      </c>
      <c r="I3261" s="436">
        <v>60</v>
      </c>
      <c r="J3261" s="436">
        <v>60</v>
      </c>
      <c r="K3261" s="435">
        <v>0</v>
      </c>
      <c r="L3261" s="472">
        <v>40670</v>
      </c>
      <c r="N3261" s="474">
        <v>12</v>
      </c>
      <c r="O3261" s="436">
        <v>60</v>
      </c>
      <c r="P3261" s="436">
        <v>60</v>
      </c>
      <c r="Q3261" s="435">
        <v>0</v>
      </c>
      <c r="R3261" s="436">
        <v>60</v>
      </c>
      <c r="S3261" s="435">
        <v>0</v>
      </c>
      <c r="T3261" s="435">
        <v>0</v>
      </c>
      <c r="U3261" s="472">
        <v>40670</v>
      </c>
      <c r="V3261" s="480">
        <v>12</v>
      </c>
      <c r="W3261" s="435">
        <v>60</v>
      </c>
      <c r="X3261" s="619" t="str">
        <f t="shared" si="361"/>
        <v>OK</v>
      </c>
      <c r="Y3261" s="536">
        <f t="shared" si="359"/>
        <v>0</v>
      </c>
      <c r="Z3261" s="438" t="s">
        <v>176</v>
      </c>
      <c r="AA3261" s="481">
        <v>40674</v>
      </c>
      <c r="AC3261" s="148">
        <f t="shared" si="360"/>
        <v>5</v>
      </c>
      <c r="AD3261" s="435" t="str">
        <f t="shared" si="362"/>
        <v>OK</v>
      </c>
    </row>
    <row r="3262" spans="1:96" x14ac:dyDescent="0.2">
      <c r="A3262" s="442" t="s">
        <v>115</v>
      </c>
      <c r="B3262" s="435">
        <v>13</v>
      </c>
      <c r="C3262" s="436">
        <v>395</v>
      </c>
      <c r="D3262" s="435" t="s">
        <v>178</v>
      </c>
      <c r="E3262" s="472">
        <v>40669</v>
      </c>
      <c r="G3262" s="474">
        <v>13</v>
      </c>
      <c r="H3262" s="436">
        <v>395</v>
      </c>
      <c r="I3262" s="436">
        <v>395</v>
      </c>
      <c r="J3262" s="436">
        <v>395</v>
      </c>
      <c r="K3262" s="435">
        <v>0</v>
      </c>
      <c r="L3262" s="472">
        <v>40670</v>
      </c>
      <c r="N3262" s="474">
        <v>13</v>
      </c>
      <c r="O3262" s="436">
        <v>395</v>
      </c>
      <c r="P3262" s="436">
        <v>395</v>
      </c>
      <c r="Q3262" s="435">
        <v>0</v>
      </c>
      <c r="R3262" s="436">
        <v>395</v>
      </c>
      <c r="S3262" s="435">
        <v>0</v>
      </c>
      <c r="T3262" s="435">
        <v>0</v>
      </c>
      <c r="U3262" s="472">
        <v>40670</v>
      </c>
      <c r="V3262" s="480">
        <v>13</v>
      </c>
      <c r="W3262" s="435">
        <v>395</v>
      </c>
      <c r="X3262" s="619" t="str">
        <f t="shared" si="361"/>
        <v>OK</v>
      </c>
      <c r="Y3262" s="536">
        <f t="shared" si="359"/>
        <v>0</v>
      </c>
      <c r="Z3262" s="435" t="s">
        <v>178</v>
      </c>
      <c r="AA3262" s="481">
        <v>40673</v>
      </c>
      <c r="AC3262" s="148">
        <f t="shared" si="360"/>
        <v>4</v>
      </c>
      <c r="AD3262" s="435" t="str">
        <f t="shared" si="362"/>
        <v>OK</v>
      </c>
    </row>
    <row r="3263" spans="1:96" x14ac:dyDescent="0.2">
      <c r="A3263" s="442" t="s">
        <v>115</v>
      </c>
      <c r="B3263" s="435">
        <v>14</v>
      </c>
      <c r="C3263" s="436">
        <v>915</v>
      </c>
      <c r="D3263" s="465" t="s">
        <v>184</v>
      </c>
      <c r="E3263" s="472">
        <v>40669</v>
      </c>
      <c r="G3263" s="474">
        <v>14</v>
      </c>
      <c r="H3263" s="436">
        <v>915</v>
      </c>
      <c r="I3263" s="436">
        <v>915</v>
      </c>
      <c r="J3263" s="436">
        <v>915</v>
      </c>
      <c r="K3263" s="435">
        <v>0</v>
      </c>
      <c r="L3263" s="472">
        <v>40670</v>
      </c>
      <c r="N3263" s="474">
        <v>14</v>
      </c>
      <c r="O3263" s="436">
        <v>915</v>
      </c>
      <c r="P3263" s="436">
        <v>915</v>
      </c>
      <c r="Q3263" s="435">
        <v>0</v>
      </c>
      <c r="R3263" s="436">
        <v>915</v>
      </c>
      <c r="S3263" s="435">
        <v>0</v>
      </c>
      <c r="T3263" s="435">
        <v>0</v>
      </c>
      <c r="U3263" s="472">
        <v>40670</v>
      </c>
      <c r="V3263" s="480">
        <v>14</v>
      </c>
      <c r="W3263" s="435">
        <v>915</v>
      </c>
      <c r="X3263" s="619" t="str">
        <f t="shared" si="361"/>
        <v>OK</v>
      </c>
      <c r="Y3263" s="536">
        <f t="shared" si="359"/>
        <v>0</v>
      </c>
      <c r="Z3263" s="465" t="s">
        <v>184</v>
      </c>
      <c r="AA3263" s="481">
        <v>40679</v>
      </c>
      <c r="AC3263" s="621">
        <f t="shared" si="360"/>
        <v>10</v>
      </c>
      <c r="AD3263" s="435" t="str">
        <f t="shared" si="362"/>
        <v>OK</v>
      </c>
    </row>
    <row r="3264" spans="1:96" s="533" customFormat="1" x14ac:dyDescent="0.2">
      <c r="A3264" s="593" t="s">
        <v>115</v>
      </c>
      <c r="B3264" s="493">
        <v>15</v>
      </c>
      <c r="C3264" s="531">
        <v>16</v>
      </c>
      <c r="D3264" s="600" t="s">
        <v>185</v>
      </c>
      <c r="E3264" s="532">
        <v>40669</v>
      </c>
      <c r="G3264" s="534">
        <v>15</v>
      </c>
      <c r="H3264" s="531">
        <v>16</v>
      </c>
      <c r="I3264" s="531">
        <v>16</v>
      </c>
      <c r="J3264" s="531">
        <v>16</v>
      </c>
      <c r="K3264" s="493">
        <v>0</v>
      </c>
      <c r="L3264" s="532">
        <v>40670</v>
      </c>
      <c r="N3264" s="534">
        <v>15</v>
      </c>
      <c r="O3264" s="531">
        <v>16</v>
      </c>
      <c r="P3264" s="531">
        <v>16</v>
      </c>
      <c r="Q3264" s="493">
        <v>0</v>
      </c>
      <c r="R3264" s="531">
        <v>16</v>
      </c>
      <c r="S3264" s="493">
        <v>0</v>
      </c>
      <c r="T3264" s="493">
        <v>0</v>
      </c>
      <c r="U3264" s="532">
        <v>40670</v>
      </c>
      <c r="V3264" s="535">
        <v>15</v>
      </c>
      <c r="W3264" s="493">
        <v>16</v>
      </c>
      <c r="X3264" s="536" t="str">
        <f t="shared" si="361"/>
        <v>OK</v>
      </c>
      <c r="Y3264" s="536">
        <f t="shared" si="359"/>
        <v>0</v>
      </c>
      <c r="Z3264" s="600" t="s">
        <v>185</v>
      </c>
      <c r="AA3264" s="537">
        <v>40676</v>
      </c>
      <c r="AB3264" s="538"/>
      <c r="AC3264" s="538">
        <f t="shared" si="360"/>
        <v>7</v>
      </c>
      <c r="AD3264" s="493" t="str">
        <f t="shared" si="362"/>
        <v>OK</v>
      </c>
      <c r="AE3264" s="493"/>
      <c r="AF3264" s="493"/>
      <c r="AG3264" s="493"/>
      <c r="AH3264" s="539"/>
      <c r="AJ3264" s="28"/>
      <c r="AL3264" s="17"/>
      <c r="AM3264" s="17"/>
      <c r="AN3264" s="17"/>
      <c r="AO3264" s="17"/>
      <c r="AP3264" s="17"/>
      <c r="AQ3264" s="17"/>
      <c r="AR3264" s="17"/>
      <c r="AS3264" s="17"/>
      <c r="AT3264" s="17"/>
      <c r="AU3264" s="17"/>
      <c r="AV3264" s="17"/>
      <c r="AW3264" s="17"/>
      <c r="AX3264" s="17"/>
      <c r="AY3264" s="17"/>
      <c r="AZ3264" s="17"/>
      <c r="BA3264" s="17"/>
      <c r="BB3264" s="17"/>
      <c r="BC3264" s="17"/>
      <c r="BD3264" s="17"/>
      <c r="BE3264" s="17"/>
      <c r="BF3264" s="17"/>
      <c r="BG3264" s="17"/>
      <c r="BH3264" s="17"/>
      <c r="BI3264" s="17"/>
      <c r="BJ3264" s="17"/>
      <c r="BK3264" s="17"/>
      <c r="BL3264" s="17"/>
      <c r="BM3264" s="17"/>
      <c r="BN3264" s="17"/>
      <c r="BO3264" s="17"/>
      <c r="BP3264" s="17"/>
      <c r="BQ3264" s="17"/>
      <c r="BR3264" s="17"/>
      <c r="BS3264" s="17"/>
      <c r="BT3264" s="17"/>
      <c r="BU3264" s="17"/>
      <c r="BV3264" s="17"/>
      <c r="BW3264" s="17"/>
      <c r="BX3264" s="17"/>
      <c r="BY3264" s="17"/>
      <c r="BZ3264" s="17"/>
      <c r="CA3264" s="17"/>
      <c r="CB3264" s="17"/>
      <c r="CC3264" s="17"/>
      <c r="CD3264" s="17"/>
      <c r="CE3264" s="17"/>
      <c r="CF3264" s="17"/>
      <c r="CG3264" s="17"/>
      <c r="CH3264" s="17"/>
      <c r="CI3264" s="17"/>
      <c r="CJ3264" s="17"/>
      <c r="CK3264" s="17"/>
      <c r="CL3264" s="17"/>
      <c r="CM3264" s="17"/>
      <c r="CN3264" s="17"/>
      <c r="CO3264" s="17"/>
      <c r="CP3264" s="17"/>
      <c r="CQ3264" s="17"/>
      <c r="CR3264" s="17"/>
    </row>
    <row r="3265" spans="1:96" x14ac:dyDescent="0.2">
      <c r="A3265" s="442" t="s">
        <v>115</v>
      </c>
      <c r="B3265" s="435">
        <v>1</v>
      </c>
      <c r="C3265" s="436">
        <v>15</v>
      </c>
      <c r="D3265" s="438" t="s">
        <v>176</v>
      </c>
      <c r="E3265" s="472">
        <v>40672</v>
      </c>
      <c r="G3265" s="474">
        <v>1</v>
      </c>
      <c r="H3265" s="435">
        <v>15</v>
      </c>
      <c r="I3265" s="435">
        <v>15</v>
      </c>
      <c r="J3265" s="435">
        <v>15</v>
      </c>
      <c r="K3265" s="435">
        <v>0</v>
      </c>
      <c r="L3265" s="472">
        <v>40673</v>
      </c>
      <c r="N3265" s="474">
        <v>1</v>
      </c>
      <c r="O3265" s="435">
        <v>15</v>
      </c>
      <c r="P3265" s="435">
        <v>15</v>
      </c>
      <c r="Q3265" s="435">
        <v>0</v>
      </c>
      <c r="R3265" s="435">
        <v>15</v>
      </c>
      <c r="S3265" s="435">
        <v>0</v>
      </c>
      <c r="T3265" s="435">
        <v>0</v>
      </c>
      <c r="U3265" s="472">
        <v>40673</v>
      </c>
      <c r="V3265" s="480">
        <v>1</v>
      </c>
      <c r="W3265" s="435">
        <v>15</v>
      </c>
      <c r="X3265" s="605" t="str">
        <f t="shared" si="361"/>
        <v>OK</v>
      </c>
      <c r="Y3265" s="536">
        <f t="shared" si="359"/>
        <v>0</v>
      </c>
      <c r="Z3265" s="438" t="s">
        <v>176</v>
      </c>
      <c r="AA3265" s="481">
        <v>40674</v>
      </c>
      <c r="AB3265" s="412">
        <f>+SUM(W3265:W3266)</f>
        <v>740</v>
      </c>
      <c r="AC3265" s="148">
        <f t="shared" si="360"/>
        <v>2</v>
      </c>
      <c r="AD3265" s="435" t="str">
        <f t="shared" si="362"/>
        <v>OK</v>
      </c>
    </row>
    <row r="3266" spans="1:96" s="533" customFormat="1" x14ac:dyDescent="0.2">
      <c r="A3266" s="593" t="s">
        <v>115</v>
      </c>
      <c r="B3266" s="493">
        <v>2</v>
      </c>
      <c r="C3266" s="531">
        <v>725</v>
      </c>
      <c r="D3266" s="493" t="s">
        <v>178</v>
      </c>
      <c r="E3266" s="532">
        <v>40672</v>
      </c>
      <c r="G3266" s="534">
        <v>2</v>
      </c>
      <c r="H3266" s="493">
        <v>725</v>
      </c>
      <c r="I3266" s="493">
        <v>725</v>
      </c>
      <c r="J3266" s="493">
        <v>725</v>
      </c>
      <c r="K3266" s="493">
        <v>0</v>
      </c>
      <c r="L3266" s="532">
        <v>40673</v>
      </c>
      <c r="N3266" s="534">
        <v>2</v>
      </c>
      <c r="O3266" s="493">
        <v>725</v>
      </c>
      <c r="P3266" s="493">
        <v>725</v>
      </c>
      <c r="Q3266" s="493">
        <v>0</v>
      </c>
      <c r="R3266" s="493">
        <v>725</v>
      </c>
      <c r="S3266" s="493">
        <v>0</v>
      </c>
      <c r="T3266" s="493">
        <v>0</v>
      </c>
      <c r="U3266" s="532">
        <v>40673</v>
      </c>
      <c r="V3266" s="535">
        <v>2</v>
      </c>
      <c r="W3266" s="493">
        <v>725</v>
      </c>
      <c r="X3266" s="536" t="str">
        <f t="shared" si="361"/>
        <v>OK</v>
      </c>
      <c r="Y3266" s="536">
        <f t="shared" si="359"/>
        <v>0</v>
      </c>
      <c r="Z3266" s="493" t="s">
        <v>178</v>
      </c>
      <c r="AA3266" s="537">
        <v>40674</v>
      </c>
      <c r="AB3266" s="538"/>
      <c r="AC3266" s="538">
        <f t="shared" si="360"/>
        <v>2</v>
      </c>
      <c r="AD3266" s="493" t="str">
        <f t="shared" si="362"/>
        <v>OK</v>
      </c>
      <c r="AE3266" s="493"/>
      <c r="AF3266" s="493"/>
      <c r="AG3266" s="493"/>
      <c r="AH3266" s="539"/>
      <c r="AJ3266" s="28"/>
      <c r="AL3266" s="17"/>
      <c r="AM3266" s="17"/>
      <c r="AN3266" s="17"/>
      <c r="AO3266" s="17"/>
      <c r="AP3266" s="17"/>
      <c r="AQ3266" s="17"/>
      <c r="AR3266" s="17"/>
      <c r="AS3266" s="17"/>
      <c r="AT3266" s="17"/>
      <c r="AU3266" s="17"/>
      <c r="AV3266" s="17"/>
      <c r="AW3266" s="17"/>
      <c r="AX3266" s="17"/>
      <c r="AY3266" s="17"/>
      <c r="AZ3266" s="17"/>
      <c r="BA3266" s="17"/>
      <c r="BB3266" s="17"/>
      <c r="BC3266" s="17"/>
      <c r="BD3266" s="17"/>
      <c r="BE3266" s="17"/>
      <c r="BF3266" s="17"/>
      <c r="BG3266" s="17"/>
      <c r="BH3266" s="17"/>
      <c r="BI3266" s="17"/>
      <c r="BJ3266" s="17"/>
      <c r="BK3266" s="17"/>
      <c r="BL3266" s="17"/>
      <c r="BM3266" s="17"/>
      <c r="BN3266" s="17"/>
      <c r="BO3266" s="17"/>
      <c r="BP3266" s="17"/>
      <c r="BQ3266" s="17"/>
      <c r="BR3266" s="17"/>
      <c r="BS3266" s="17"/>
      <c r="BT3266" s="17"/>
      <c r="BU3266" s="17"/>
      <c r="BV3266" s="17"/>
      <c r="BW3266" s="17"/>
      <c r="BX3266" s="17"/>
      <c r="BY3266" s="17"/>
      <c r="BZ3266" s="17"/>
      <c r="CA3266" s="17"/>
      <c r="CB3266" s="17"/>
      <c r="CC3266" s="17"/>
      <c r="CD3266" s="17"/>
      <c r="CE3266" s="17"/>
      <c r="CF3266" s="17"/>
      <c r="CG3266" s="17"/>
      <c r="CH3266" s="17"/>
      <c r="CI3266" s="17"/>
      <c r="CJ3266" s="17"/>
      <c r="CK3266" s="17"/>
      <c r="CL3266" s="17"/>
      <c r="CM3266" s="17"/>
      <c r="CN3266" s="17"/>
      <c r="CO3266" s="17"/>
      <c r="CP3266" s="17"/>
      <c r="CQ3266" s="17"/>
      <c r="CR3266" s="17"/>
    </row>
    <row r="3267" spans="1:96" x14ac:dyDescent="0.2">
      <c r="A3267" s="442" t="s">
        <v>115</v>
      </c>
      <c r="B3267" s="435">
        <v>1</v>
      </c>
      <c r="C3267" s="436">
        <v>17</v>
      </c>
      <c r="D3267" s="465" t="s">
        <v>182</v>
      </c>
      <c r="E3267" s="472">
        <v>40673</v>
      </c>
      <c r="G3267" s="474">
        <v>1</v>
      </c>
      <c r="H3267" s="436">
        <v>17</v>
      </c>
      <c r="I3267" s="436">
        <v>17</v>
      </c>
      <c r="J3267" s="436">
        <v>17</v>
      </c>
      <c r="K3267" s="435">
        <v>0</v>
      </c>
      <c r="L3267" s="472">
        <v>40674</v>
      </c>
      <c r="N3267" s="474">
        <v>1</v>
      </c>
      <c r="O3267" s="436">
        <v>17</v>
      </c>
      <c r="P3267" s="436">
        <v>17</v>
      </c>
      <c r="Q3267" s="435">
        <v>0</v>
      </c>
      <c r="R3267" s="436">
        <v>17</v>
      </c>
      <c r="S3267" s="435">
        <v>0</v>
      </c>
      <c r="T3267" s="435">
        <v>0</v>
      </c>
      <c r="U3267" s="472">
        <v>40674</v>
      </c>
      <c r="V3267" s="480">
        <v>1</v>
      </c>
      <c r="W3267" s="435">
        <v>17</v>
      </c>
      <c r="X3267" s="619" t="str">
        <f t="shared" si="361"/>
        <v>OK</v>
      </c>
      <c r="Y3267" s="536">
        <f t="shared" si="359"/>
        <v>0</v>
      </c>
      <c r="Z3267" s="465" t="s">
        <v>182</v>
      </c>
      <c r="AA3267" s="481">
        <v>40679</v>
      </c>
      <c r="AB3267" s="412">
        <f>+SUM(W3267:W3280)</f>
        <v>1548</v>
      </c>
      <c r="AC3267" s="148">
        <f t="shared" si="360"/>
        <v>6</v>
      </c>
      <c r="AD3267" s="435" t="str">
        <f t="shared" si="362"/>
        <v>OK</v>
      </c>
    </row>
    <row r="3268" spans="1:96" x14ac:dyDescent="0.2">
      <c r="A3268" s="442" t="s">
        <v>115</v>
      </c>
      <c r="B3268" s="435">
        <v>2</v>
      </c>
      <c r="C3268" s="436">
        <v>15</v>
      </c>
      <c r="D3268" s="465" t="s">
        <v>183</v>
      </c>
      <c r="E3268" s="472">
        <v>40673</v>
      </c>
      <c r="G3268" s="474">
        <v>2</v>
      </c>
      <c r="H3268" s="436">
        <v>15</v>
      </c>
      <c r="I3268" s="436">
        <v>15</v>
      </c>
      <c r="J3268" s="436">
        <v>15</v>
      </c>
      <c r="K3268" s="435">
        <v>0</v>
      </c>
      <c r="L3268" s="472">
        <v>40674</v>
      </c>
      <c r="N3268" s="474">
        <v>2</v>
      </c>
      <c r="O3268" s="436">
        <v>15</v>
      </c>
      <c r="P3268" s="436">
        <v>15</v>
      </c>
      <c r="Q3268" s="435">
        <v>0</v>
      </c>
      <c r="R3268" s="436">
        <v>15</v>
      </c>
      <c r="S3268" s="435">
        <v>0</v>
      </c>
      <c r="T3268" s="435">
        <v>0</v>
      </c>
      <c r="U3268" s="472">
        <v>40674</v>
      </c>
      <c r="V3268" s="480">
        <v>2</v>
      </c>
      <c r="W3268" s="435">
        <v>15</v>
      </c>
      <c r="X3268" s="619" t="str">
        <f t="shared" si="361"/>
        <v>OK</v>
      </c>
      <c r="Y3268" s="536">
        <f t="shared" si="359"/>
        <v>0</v>
      </c>
      <c r="Z3268" s="465" t="s">
        <v>183</v>
      </c>
      <c r="AA3268" s="481">
        <v>40679</v>
      </c>
      <c r="AC3268" s="148">
        <f t="shared" si="360"/>
        <v>6</v>
      </c>
      <c r="AD3268" s="435" t="str">
        <f t="shared" si="362"/>
        <v>OK</v>
      </c>
    </row>
    <row r="3269" spans="1:96" x14ac:dyDescent="0.2">
      <c r="A3269" s="442" t="s">
        <v>115</v>
      </c>
      <c r="B3269" s="435">
        <v>3</v>
      </c>
      <c r="C3269" s="436">
        <v>6</v>
      </c>
      <c r="D3269" s="435" t="s">
        <v>67</v>
      </c>
      <c r="E3269" s="472">
        <v>40673</v>
      </c>
      <c r="G3269" s="474">
        <v>3</v>
      </c>
      <c r="H3269" s="436">
        <v>6</v>
      </c>
      <c r="I3269" s="436">
        <v>6</v>
      </c>
      <c r="J3269" s="436">
        <v>6</v>
      </c>
      <c r="K3269" s="435">
        <v>0</v>
      </c>
      <c r="L3269" s="472">
        <v>40674</v>
      </c>
      <c r="N3269" s="474">
        <v>3</v>
      </c>
      <c r="O3269" s="436">
        <v>6</v>
      </c>
      <c r="P3269" s="436">
        <v>6</v>
      </c>
      <c r="Q3269" s="435">
        <v>0</v>
      </c>
      <c r="R3269" s="436">
        <v>6</v>
      </c>
      <c r="S3269" s="435">
        <v>0</v>
      </c>
      <c r="T3269" s="435">
        <v>0</v>
      </c>
      <c r="U3269" s="472">
        <v>40674</v>
      </c>
      <c r="V3269" s="480">
        <v>3</v>
      </c>
      <c r="W3269" s="435">
        <v>6</v>
      </c>
      <c r="X3269" s="619" t="str">
        <f t="shared" si="361"/>
        <v>OK</v>
      </c>
      <c r="Y3269" s="536">
        <f t="shared" si="359"/>
        <v>0</v>
      </c>
      <c r="Z3269" s="435" t="s">
        <v>67</v>
      </c>
      <c r="AA3269" s="481">
        <v>40679</v>
      </c>
      <c r="AC3269" s="148">
        <f t="shared" si="360"/>
        <v>6</v>
      </c>
      <c r="AD3269" s="435" t="str">
        <f t="shared" si="362"/>
        <v>OK</v>
      </c>
    </row>
    <row r="3270" spans="1:96" x14ac:dyDescent="0.2">
      <c r="A3270" s="442" t="s">
        <v>115</v>
      </c>
      <c r="B3270" s="435">
        <v>4</v>
      </c>
      <c r="C3270" s="436">
        <v>1</v>
      </c>
      <c r="D3270" s="435" t="s">
        <v>68</v>
      </c>
      <c r="E3270" s="472">
        <v>40673</v>
      </c>
      <c r="G3270" s="474">
        <v>4</v>
      </c>
      <c r="H3270" s="436">
        <v>1</v>
      </c>
      <c r="I3270" s="436">
        <v>1</v>
      </c>
      <c r="J3270" s="436">
        <v>1</v>
      </c>
      <c r="K3270" s="435">
        <v>0</v>
      </c>
      <c r="L3270" s="472">
        <v>40674</v>
      </c>
      <c r="N3270" s="474">
        <v>4</v>
      </c>
      <c r="O3270" s="436">
        <v>1</v>
      </c>
      <c r="P3270" s="436">
        <v>1</v>
      </c>
      <c r="Q3270" s="435">
        <v>0</v>
      </c>
      <c r="R3270" s="436">
        <v>1</v>
      </c>
      <c r="S3270" s="435">
        <v>0</v>
      </c>
      <c r="T3270" s="435">
        <v>0</v>
      </c>
      <c r="U3270" s="472">
        <v>40674</v>
      </c>
      <c r="V3270" s="480">
        <v>4</v>
      </c>
      <c r="W3270" s="435">
        <v>1</v>
      </c>
      <c r="X3270" s="619" t="str">
        <f t="shared" si="361"/>
        <v>OK</v>
      </c>
      <c r="Y3270" s="536">
        <f t="shared" si="359"/>
        <v>0</v>
      </c>
      <c r="Z3270" s="435" t="s">
        <v>68</v>
      </c>
      <c r="AA3270" s="481">
        <v>40679</v>
      </c>
      <c r="AC3270" s="148">
        <f t="shared" si="360"/>
        <v>6</v>
      </c>
      <c r="AD3270" s="435" t="str">
        <f t="shared" si="362"/>
        <v>OK</v>
      </c>
    </row>
    <row r="3271" spans="1:96" x14ac:dyDescent="0.2">
      <c r="A3271" s="442" t="s">
        <v>115</v>
      </c>
      <c r="B3271" s="435">
        <v>5</v>
      </c>
      <c r="C3271" s="436">
        <v>11</v>
      </c>
      <c r="D3271" s="435" t="s">
        <v>69</v>
      </c>
      <c r="E3271" s="472">
        <v>40673</v>
      </c>
      <c r="G3271" s="474">
        <v>5</v>
      </c>
      <c r="H3271" s="436">
        <v>11</v>
      </c>
      <c r="I3271" s="436">
        <v>11</v>
      </c>
      <c r="J3271" s="436">
        <v>11</v>
      </c>
      <c r="K3271" s="435">
        <v>0</v>
      </c>
      <c r="L3271" s="472">
        <v>40674</v>
      </c>
      <c r="N3271" s="474">
        <v>5</v>
      </c>
      <c r="O3271" s="436">
        <v>11</v>
      </c>
      <c r="P3271" s="436">
        <v>11</v>
      </c>
      <c r="Q3271" s="435">
        <v>0</v>
      </c>
      <c r="R3271" s="436">
        <v>11</v>
      </c>
      <c r="S3271" s="435">
        <v>0</v>
      </c>
      <c r="T3271" s="435">
        <v>0</v>
      </c>
      <c r="U3271" s="472">
        <v>40674</v>
      </c>
      <c r="V3271" s="480">
        <v>5</v>
      </c>
      <c r="W3271" s="435">
        <v>11</v>
      </c>
      <c r="X3271" s="619" t="str">
        <f t="shared" si="361"/>
        <v>OK</v>
      </c>
      <c r="Y3271" s="536">
        <f t="shared" si="359"/>
        <v>0</v>
      </c>
      <c r="Z3271" s="435" t="s">
        <v>69</v>
      </c>
      <c r="AA3271" s="481">
        <v>40679</v>
      </c>
      <c r="AC3271" s="148">
        <f t="shared" si="360"/>
        <v>6</v>
      </c>
      <c r="AD3271" s="435" t="str">
        <f t="shared" si="362"/>
        <v>OK</v>
      </c>
      <c r="AJ3271" s="533"/>
    </row>
    <row r="3272" spans="1:96" x14ac:dyDescent="0.2">
      <c r="A3272" s="442" t="s">
        <v>115</v>
      </c>
      <c r="B3272" s="435">
        <v>6</v>
      </c>
      <c r="C3272" s="436">
        <v>14</v>
      </c>
      <c r="D3272" s="435" t="s">
        <v>72</v>
      </c>
      <c r="E3272" s="472">
        <v>40673</v>
      </c>
      <c r="G3272" s="474">
        <v>6</v>
      </c>
      <c r="H3272" s="436">
        <v>14</v>
      </c>
      <c r="I3272" s="436">
        <v>14</v>
      </c>
      <c r="J3272" s="436">
        <v>14</v>
      </c>
      <c r="K3272" s="435">
        <v>0</v>
      </c>
      <c r="L3272" s="472">
        <v>40674</v>
      </c>
      <c r="N3272" s="474">
        <v>6</v>
      </c>
      <c r="O3272" s="436">
        <v>14</v>
      </c>
      <c r="P3272" s="436">
        <v>14</v>
      </c>
      <c r="Q3272" s="435">
        <v>0</v>
      </c>
      <c r="R3272" s="436">
        <v>14</v>
      </c>
      <c r="S3272" s="435">
        <v>0</v>
      </c>
      <c r="T3272" s="435">
        <v>0</v>
      </c>
      <c r="U3272" s="472">
        <v>40674</v>
      </c>
      <c r="V3272" s="480">
        <v>6</v>
      </c>
      <c r="W3272" s="435">
        <v>14</v>
      </c>
      <c r="X3272" s="619" t="str">
        <f t="shared" si="361"/>
        <v>OK</v>
      </c>
      <c r="Y3272" s="536">
        <f t="shared" si="359"/>
        <v>0</v>
      </c>
      <c r="Z3272" s="435" t="s">
        <v>72</v>
      </c>
      <c r="AA3272" s="481">
        <v>40679</v>
      </c>
      <c r="AC3272" s="148">
        <f t="shared" si="360"/>
        <v>6</v>
      </c>
      <c r="AD3272" s="435" t="str">
        <f t="shared" si="362"/>
        <v>OK</v>
      </c>
    </row>
    <row r="3273" spans="1:96" x14ac:dyDescent="0.2">
      <c r="A3273" s="442" t="s">
        <v>115</v>
      </c>
      <c r="B3273" s="435">
        <v>7</v>
      </c>
      <c r="C3273" s="436">
        <v>64</v>
      </c>
      <c r="D3273" s="435" t="s">
        <v>73</v>
      </c>
      <c r="E3273" s="472">
        <v>40673</v>
      </c>
      <c r="G3273" s="474">
        <v>7</v>
      </c>
      <c r="H3273" s="436">
        <v>64</v>
      </c>
      <c r="I3273" s="436">
        <v>64</v>
      </c>
      <c r="J3273" s="436">
        <v>64</v>
      </c>
      <c r="K3273" s="435">
        <v>0</v>
      </c>
      <c r="L3273" s="472">
        <v>40674</v>
      </c>
      <c r="N3273" s="474">
        <v>7</v>
      </c>
      <c r="O3273" s="436">
        <v>64</v>
      </c>
      <c r="P3273" s="436">
        <v>64</v>
      </c>
      <c r="Q3273" s="435">
        <v>0</v>
      </c>
      <c r="R3273" s="436">
        <v>64</v>
      </c>
      <c r="S3273" s="435">
        <v>0</v>
      </c>
      <c r="T3273" s="435">
        <v>0</v>
      </c>
      <c r="U3273" s="472">
        <v>40674</v>
      </c>
      <c r="V3273" s="480">
        <v>7</v>
      </c>
      <c r="W3273" s="435">
        <v>64</v>
      </c>
      <c r="X3273" s="619" t="str">
        <f t="shared" si="361"/>
        <v>OK</v>
      </c>
      <c r="Y3273" s="536">
        <f t="shared" si="359"/>
        <v>0</v>
      </c>
      <c r="Z3273" s="435" t="s">
        <v>73</v>
      </c>
      <c r="AA3273" s="481">
        <v>40679</v>
      </c>
      <c r="AC3273" s="148">
        <f t="shared" si="360"/>
        <v>6</v>
      </c>
      <c r="AD3273" s="435" t="str">
        <f t="shared" si="362"/>
        <v>OK</v>
      </c>
      <c r="AJ3273" s="533"/>
    </row>
    <row r="3274" spans="1:96" x14ac:dyDescent="0.2">
      <c r="A3274" s="442" t="s">
        <v>115</v>
      </c>
      <c r="B3274" s="435">
        <v>8</v>
      </c>
      <c r="C3274" s="436">
        <v>31</v>
      </c>
      <c r="D3274" s="435" t="s">
        <v>79</v>
      </c>
      <c r="E3274" s="472">
        <v>40673</v>
      </c>
      <c r="G3274" s="474">
        <v>8</v>
      </c>
      <c r="H3274" s="436">
        <v>31</v>
      </c>
      <c r="I3274" s="436">
        <v>31</v>
      </c>
      <c r="J3274" s="436">
        <v>31</v>
      </c>
      <c r="K3274" s="435">
        <v>0</v>
      </c>
      <c r="L3274" s="472">
        <v>40674</v>
      </c>
      <c r="N3274" s="474">
        <v>8</v>
      </c>
      <c r="O3274" s="436">
        <v>31</v>
      </c>
      <c r="P3274" s="436">
        <v>31</v>
      </c>
      <c r="Q3274" s="435">
        <v>0</v>
      </c>
      <c r="R3274" s="436">
        <v>31</v>
      </c>
      <c r="S3274" s="435">
        <v>0</v>
      </c>
      <c r="T3274" s="435">
        <v>0</v>
      </c>
      <c r="U3274" s="472">
        <v>40674</v>
      </c>
      <c r="V3274" s="480">
        <v>8</v>
      </c>
      <c r="W3274" s="435">
        <v>31</v>
      </c>
      <c r="X3274" s="619" t="str">
        <f t="shared" si="361"/>
        <v>OK</v>
      </c>
      <c r="Y3274" s="536">
        <f t="shared" si="359"/>
        <v>0</v>
      </c>
      <c r="Z3274" s="435" t="s">
        <v>79</v>
      </c>
      <c r="AA3274" s="481">
        <v>40679</v>
      </c>
      <c r="AC3274" s="148">
        <f t="shared" si="360"/>
        <v>6</v>
      </c>
      <c r="AD3274" s="435" t="str">
        <f t="shared" si="362"/>
        <v>OK</v>
      </c>
    </row>
    <row r="3275" spans="1:96" x14ac:dyDescent="0.2">
      <c r="A3275" s="442" t="s">
        <v>115</v>
      </c>
      <c r="B3275" s="435">
        <v>9</v>
      </c>
      <c r="C3275" s="436">
        <v>5</v>
      </c>
      <c r="D3275" s="435" t="s">
        <v>74</v>
      </c>
      <c r="E3275" s="472">
        <v>40673</v>
      </c>
      <c r="G3275" s="474">
        <v>9</v>
      </c>
      <c r="H3275" s="436">
        <v>5</v>
      </c>
      <c r="I3275" s="436">
        <v>5</v>
      </c>
      <c r="J3275" s="436">
        <v>5</v>
      </c>
      <c r="K3275" s="435">
        <v>0</v>
      </c>
      <c r="L3275" s="472">
        <v>40674</v>
      </c>
      <c r="N3275" s="474">
        <v>9</v>
      </c>
      <c r="O3275" s="436">
        <v>5</v>
      </c>
      <c r="P3275" s="436">
        <v>5</v>
      </c>
      <c r="Q3275" s="435">
        <v>0</v>
      </c>
      <c r="R3275" s="436">
        <v>5</v>
      </c>
      <c r="S3275" s="435">
        <v>0</v>
      </c>
      <c r="T3275" s="435">
        <v>0</v>
      </c>
      <c r="U3275" s="472">
        <v>40674</v>
      </c>
      <c r="V3275" s="480">
        <v>9</v>
      </c>
      <c r="W3275" s="435">
        <v>5</v>
      </c>
      <c r="X3275" s="619" t="str">
        <f t="shared" si="361"/>
        <v>OK</v>
      </c>
      <c r="Y3275" s="536">
        <f t="shared" si="359"/>
        <v>0</v>
      </c>
      <c r="Z3275" s="435" t="s">
        <v>74</v>
      </c>
      <c r="AA3275" s="481">
        <v>40679</v>
      </c>
      <c r="AC3275" s="148">
        <f t="shared" si="360"/>
        <v>6</v>
      </c>
      <c r="AD3275" s="435" t="str">
        <f t="shared" si="362"/>
        <v>OK</v>
      </c>
    </row>
    <row r="3276" spans="1:96" x14ac:dyDescent="0.2">
      <c r="A3276" s="442" t="s">
        <v>115</v>
      </c>
      <c r="B3276" s="435">
        <v>10</v>
      </c>
      <c r="C3276" s="436">
        <v>1</v>
      </c>
      <c r="D3276" s="435" t="s">
        <v>76</v>
      </c>
      <c r="E3276" s="472">
        <v>40673</v>
      </c>
      <c r="G3276" s="474">
        <v>10</v>
      </c>
      <c r="H3276" s="436">
        <v>1</v>
      </c>
      <c r="I3276" s="436">
        <v>1</v>
      </c>
      <c r="J3276" s="436">
        <v>1</v>
      </c>
      <c r="K3276" s="435">
        <v>0</v>
      </c>
      <c r="L3276" s="472">
        <v>40674</v>
      </c>
      <c r="N3276" s="474">
        <v>10</v>
      </c>
      <c r="O3276" s="436">
        <v>1</v>
      </c>
      <c r="P3276" s="436">
        <v>1</v>
      </c>
      <c r="Q3276" s="435">
        <v>0</v>
      </c>
      <c r="R3276" s="436">
        <v>1</v>
      </c>
      <c r="S3276" s="435">
        <v>0</v>
      </c>
      <c r="T3276" s="435">
        <v>0</v>
      </c>
      <c r="U3276" s="472">
        <v>40674</v>
      </c>
      <c r="V3276" s="480">
        <v>10</v>
      </c>
      <c r="W3276" s="435">
        <v>1</v>
      </c>
      <c r="X3276" s="619" t="str">
        <f t="shared" si="361"/>
        <v>OK</v>
      </c>
      <c r="Y3276" s="536">
        <f t="shared" si="359"/>
        <v>0</v>
      </c>
      <c r="Z3276" s="435" t="s">
        <v>76</v>
      </c>
      <c r="AA3276" s="481">
        <v>40686</v>
      </c>
      <c r="AC3276" s="621">
        <f t="shared" si="360"/>
        <v>13</v>
      </c>
      <c r="AD3276" s="435" t="str">
        <f t="shared" si="362"/>
        <v>OK</v>
      </c>
    </row>
    <row r="3277" spans="1:96" x14ac:dyDescent="0.2">
      <c r="A3277" s="442" t="s">
        <v>115</v>
      </c>
      <c r="B3277" s="435">
        <v>11</v>
      </c>
      <c r="C3277" s="436">
        <v>1</v>
      </c>
      <c r="D3277" s="435" t="s">
        <v>77</v>
      </c>
      <c r="E3277" s="472">
        <v>40673</v>
      </c>
      <c r="G3277" s="474">
        <v>11</v>
      </c>
      <c r="H3277" s="436">
        <v>1</v>
      </c>
      <c r="I3277" s="436">
        <v>1</v>
      </c>
      <c r="J3277" s="436">
        <v>1</v>
      </c>
      <c r="K3277" s="435">
        <v>0</v>
      </c>
      <c r="L3277" s="472">
        <v>40674</v>
      </c>
      <c r="N3277" s="474">
        <v>11</v>
      </c>
      <c r="O3277" s="436">
        <v>1</v>
      </c>
      <c r="P3277" s="436">
        <v>1</v>
      </c>
      <c r="Q3277" s="435">
        <v>0</v>
      </c>
      <c r="R3277" s="436">
        <v>1</v>
      </c>
      <c r="S3277" s="435">
        <v>0</v>
      </c>
      <c r="T3277" s="435">
        <v>0</v>
      </c>
      <c r="U3277" s="472">
        <v>40674</v>
      </c>
      <c r="V3277" s="480">
        <v>11</v>
      </c>
      <c r="W3277" s="435">
        <v>1</v>
      </c>
      <c r="X3277" s="619" t="str">
        <f t="shared" si="361"/>
        <v>OK</v>
      </c>
      <c r="Y3277" s="536">
        <f t="shared" si="359"/>
        <v>0</v>
      </c>
      <c r="Z3277" s="435" t="s">
        <v>77</v>
      </c>
      <c r="AA3277" s="481">
        <v>40679</v>
      </c>
      <c r="AC3277" s="148">
        <f t="shared" si="360"/>
        <v>6</v>
      </c>
      <c r="AD3277" s="435" t="str">
        <f t="shared" si="362"/>
        <v>OK</v>
      </c>
    </row>
    <row r="3278" spans="1:96" x14ac:dyDescent="0.2">
      <c r="A3278" s="442" t="s">
        <v>115</v>
      </c>
      <c r="B3278" s="435">
        <v>12</v>
      </c>
      <c r="C3278" s="436">
        <v>150</v>
      </c>
      <c r="D3278" s="435" t="s">
        <v>178</v>
      </c>
      <c r="E3278" s="472">
        <v>40673</v>
      </c>
      <c r="G3278" s="474">
        <v>12</v>
      </c>
      <c r="H3278" s="436">
        <v>150</v>
      </c>
      <c r="I3278" s="436">
        <v>150</v>
      </c>
      <c r="J3278" s="436">
        <v>150</v>
      </c>
      <c r="K3278" s="435">
        <v>0</v>
      </c>
      <c r="L3278" s="472">
        <v>40674</v>
      </c>
      <c r="N3278" s="474">
        <v>12</v>
      </c>
      <c r="O3278" s="436">
        <v>150</v>
      </c>
      <c r="P3278" s="436">
        <v>150</v>
      </c>
      <c r="Q3278" s="435">
        <v>0</v>
      </c>
      <c r="R3278" s="436">
        <v>150</v>
      </c>
      <c r="S3278" s="435">
        <v>0</v>
      </c>
      <c r="T3278" s="435">
        <v>0</v>
      </c>
      <c r="U3278" s="472">
        <v>40674</v>
      </c>
      <c r="V3278" s="480">
        <v>12</v>
      </c>
      <c r="W3278" s="435">
        <v>150</v>
      </c>
      <c r="X3278" s="619" t="str">
        <f t="shared" si="361"/>
        <v>OK</v>
      </c>
      <c r="Y3278" s="536">
        <f t="shared" si="359"/>
        <v>0</v>
      </c>
      <c r="Z3278" s="435" t="s">
        <v>178</v>
      </c>
      <c r="AA3278" s="481">
        <v>40674</v>
      </c>
      <c r="AC3278" s="148">
        <f t="shared" si="360"/>
        <v>1</v>
      </c>
      <c r="AD3278" s="435" t="str">
        <f t="shared" si="362"/>
        <v>OK</v>
      </c>
    </row>
    <row r="3279" spans="1:96" x14ac:dyDescent="0.2">
      <c r="A3279" s="442" t="s">
        <v>115</v>
      </c>
      <c r="B3279" s="435">
        <v>13</v>
      </c>
      <c r="C3279" s="436">
        <v>1204</v>
      </c>
      <c r="D3279" s="465" t="s">
        <v>184</v>
      </c>
      <c r="E3279" s="472">
        <v>40673</v>
      </c>
      <c r="G3279" s="474">
        <v>13</v>
      </c>
      <c r="H3279" s="436">
        <v>1204</v>
      </c>
      <c r="I3279" s="436">
        <v>1204</v>
      </c>
      <c r="J3279" s="436">
        <v>1204</v>
      </c>
      <c r="K3279" s="435">
        <v>0</v>
      </c>
      <c r="L3279" s="472">
        <v>40674</v>
      </c>
      <c r="N3279" s="474">
        <v>13</v>
      </c>
      <c r="O3279" s="436">
        <v>1204</v>
      </c>
      <c r="P3279" s="436">
        <v>1204</v>
      </c>
      <c r="Q3279" s="435">
        <v>0</v>
      </c>
      <c r="R3279" s="436">
        <v>1204</v>
      </c>
      <c r="S3279" s="435">
        <v>0</v>
      </c>
      <c r="T3279" s="435">
        <v>0</v>
      </c>
      <c r="U3279" s="472">
        <v>40674</v>
      </c>
      <c r="V3279" s="480">
        <v>13</v>
      </c>
      <c r="W3279" s="435">
        <v>1204</v>
      </c>
      <c r="X3279" s="619" t="str">
        <f t="shared" si="361"/>
        <v>OK</v>
      </c>
      <c r="Y3279" s="536">
        <f t="shared" si="359"/>
        <v>0</v>
      </c>
      <c r="Z3279" s="465" t="s">
        <v>184</v>
      </c>
      <c r="AA3279" s="481">
        <v>40679</v>
      </c>
      <c r="AC3279" s="148">
        <f t="shared" si="360"/>
        <v>6</v>
      </c>
      <c r="AD3279" s="435" t="str">
        <f t="shared" si="362"/>
        <v>OK</v>
      </c>
    </row>
    <row r="3280" spans="1:96" x14ac:dyDescent="0.2">
      <c r="A3280" s="593" t="s">
        <v>115</v>
      </c>
      <c r="B3280" s="493">
        <v>14</v>
      </c>
      <c r="C3280" s="531">
        <v>28</v>
      </c>
      <c r="D3280" s="600" t="s">
        <v>185</v>
      </c>
      <c r="E3280" s="532">
        <v>40673</v>
      </c>
      <c r="G3280" s="534">
        <v>14</v>
      </c>
      <c r="H3280" s="531">
        <v>28</v>
      </c>
      <c r="I3280" s="531">
        <v>28</v>
      </c>
      <c r="J3280" s="531">
        <v>28</v>
      </c>
      <c r="K3280" s="493">
        <v>0</v>
      </c>
      <c r="L3280" s="532">
        <v>40674</v>
      </c>
      <c r="N3280" s="534">
        <v>14</v>
      </c>
      <c r="O3280" s="531">
        <v>28</v>
      </c>
      <c r="P3280" s="531">
        <v>28</v>
      </c>
      <c r="Q3280" s="493">
        <v>0</v>
      </c>
      <c r="R3280" s="531">
        <v>28</v>
      </c>
      <c r="S3280" s="493">
        <v>0</v>
      </c>
      <c r="T3280" s="493">
        <v>0</v>
      </c>
      <c r="U3280" s="532">
        <v>40674</v>
      </c>
      <c r="V3280" s="535">
        <v>14</v>
      </c>
      <c r="W3280" s="493">
        <v>28</v>
      </c>
      <c r="X3280" s="536" t="str">
        <f t="shared" si="361"/>
        <v>OK</v>
      </c>
      <c r="Y3280" s="536">
        <f t="shared" si="359"/>
        <v>0</v>
      </c>
      <c r="Z3280" s="600" t="s">
        <v>185</v>
      </c>
      <c r="AA3280" s="537">
        <v>40679</v>
      </c>
      <c r="AB3280" s="538"/>
      <c r="AC3280" s="538">
        <f t="shared" si="360"/>
        <v>6</v>
      </c>
      <c r="AD3280" s="493" t="str">
        <f t="shared" si="362"/>
        <v>OK</v>
      </c>
      <c r="AE3280" s="493"/>
      <c r="AF3280" s="493"/>
      <c r="AG3280" s="493"/>
      <c r="AH3280" s="539"/>
      <c r="AI3280" s="533"/>
      <c r="AK3280" s="533"/>
    </row>
    <row r="3281" spans="1:37" x14ac:dyDescent="0.2">
      <c r="A3281" s="442" t="s">
        <v>115</v>
      </c>
      <c r="B3281" s="435">
        <v>1</v>
      </c>
      <c r="C3281" s="436">
        <v>17</v>
      </c>
      <c r="D3281" s="465" t="s">
        <v>182</v>
      </c>
      <c r="E3281" s="472">
        <v>40675</v>
      </c>
      <c r="G3281" s="474">
        <v>1</v>
      </c>
      <c r="H3281" s="436">
        <v>17</v>
      </c>
      <c r="I3281" s="436">
        <v>17</v>
      </c>
      <c r="J3281" s="436">
        <v>17</v>
      </c>
      <c r="K3281" s="435">
        <v>0</v>
      </c>
      <c r="L3281" s="472">
        <v>40676</v>
      </c>
      <c r="N3281" s="474">
        <v>1</v>
      </c>
      <c r="O3281" s="436">
        <v>17</v>
      </c>
      <c r="P3281" s="436">
        <v>17</v>
      </c>
      <c r="Q3281" s="435">
        <v>0</v>
      </c>
      <c r="R3281" s="436">
        <v>17</v>
      </c>
      <c r="S3281" s="435">
        <v>0</v>
      </c>
      <c r="T3281" s="435">
        <v>0</v>
      </c>
      <c r="U3281" s="472">
        <v>40676</v>
      </c>
      <c r="V3281" s="480">
        <v>1</v>
      </c>
      <c r="W3281" s="435">
        <v>17</v>
      </c>
      <c r="X3281" s="619" t="str">
        <f t="shared" si="361"/>
        <v>OK</v>
      </c>
      <c r="Y3281" s="536">
        <f t="shared" si="359"/>
        <v>0</v>
      </c>
      <c r="Z3281" s="465" t="s">
        <v>182</v>
      </c>
      <c r="AA3281" s="481">
        <v>40683</v>
      </c>
      <c r="AB3281" s="412">
        <f>+SUM(W3281:W3296)</f>
        <v>1387</v>
      </c>
      <c r="AC3281" s="148">
        <f t="shared" si="360"/>
        <v>8</v>
      </c>
      <c r="AD3281" s="435" t="str">
        <f t="shared" si="362"/>
        <v>OK</v>
      </c>
    </row>
    <row r="3282" spans="1:37" x14ac:dyDescent="0.2">
      <c r="A3282" s="442" t="s">
        <v>115</v>
      </c>
      <c r="B3282" s="435">
        <v>2</v>
      </c>
      <c r="C3282" s="436">
        <v>11</v>
      </c>
      <c r="D3282" s="465" t="s">
        <v>183</v>
      </c>
      <c r="E3282" s="472">
        <v>40675</v>
      </c>
      <c r="G3282" s="474">
        <v>2</v>
      </c>
      <c r="H3282" s="436">
        <v>11</v>
      </c>
      <c r="I3282" s="436">
        <v>11</v>
      </c>
      <c r="J3282" s="436">
        <v>11</v>
      </c>
      <c r="K3282" s="435">
        <v>0</v>
      </c>
      <c r="L3282" s="472">
        <v>40676</v>
      </c>
      <c r="N3282" s="474">
        <v>2</v>
      </c>
      <c r="O3282" s="436">
        <v>11</v>
      </c>
      <c r="P3282" s="436">
        <v>11</v>
      </c>
      <c r="Q3282" s="435">
        <v>0</v>
      </c>
      <c r="R3282" s="436">
        <v>11</v>
      </c>
      <c r="S3282" s="435">
        <v>0</v>
      </c>
      <c r="T3282" s="435">
        <v>0</v>
      </c>
      <c r="U3282" s="472">
        <v>40676</v>
      </c>
      <c r="V3282" s="480">
        <v>2</v>
      </c>
      <c r="W3282" s="435">
        <v>11</v>
      </c>
      <c r="X3282" s="619" t="str">
        <f t="shared" si="361"/>
        <v>OK</v>
      </c>
      <c r="Y3282" s="536">
        <f t="shared" si="359"/>
        <v>0</v>
      </c>
      <c r="Z3282" s="465" t="s">
        <v>183</v>
      </c>
      <c r="AA3282" s="481">
        <v>40683</v>
      </c>
      <c r="AC3282" s="148">
        <f t="shared" si="360"/>
        <v>8</v>
      </c>
      <c r="AD3282" s="435" t="str">
        <f t="shared" si="362"/>
        <v>OK</v>
      </c>
    </row>
    <row r="3283" spans="1:37" x14ac:dyDescent="0.2">
      <c r="A3283" s="442" t="s">
        <v>115</v>
      </c>
      <c r="B3283" s="435">
        <v>3</v>
      </c>
      <c r="C3283" s="436">
        <v>14</v>
      </c>
      <c r="D3283" s="435" t="s">
        <v>67</v>
      </c>
      <c r="E3283" s="472">
        <v>40675</v>
      </c>
      <c r="G3283" s="474">
        <v>3</v>
      </c>
      <c r="H3283" s="436">
        <v>14</v>
      </c>
      <c r="I3283" s="436">
        <v>14</v>
      </c>
      <c r="J3283" s="436">
        <v>14</v>
      </c>
      <c r="K3283" s="435">
        <v>0</v>
      </c>
      <c r="L3283" s="472">
        <v>40676</v>
      </c>
      <c r="N3283" s="474">
        <v>3</v>
      </c>
      <c r="O3283" s="436">
        <v>14</v>
      </c>
      <c r="P3283" s="436">
        <v>14</v>
      </c>
      <c r="Q3283" s="435">
        <v>0</v>
      </c>
      <c r="R3283" s="436">
        <v>14</v>
      </c>
      <c r="S3283" s="435">
        <v>0</v>
      </c>
      <c r="T3283" s="435">
        <v>0</v>
      </c>
      <c r="U3283" s="472">
        <v>40676</v>
      </c>
      <c r="V3283" s="480">
        <v>3</v>
      </c>
      <c r="W3283" s="435">
        <v>14</v>
      </c>
      <c r="X3283" s="619" t="str">
        <f t="shared" si="361"/>
        <v>OK</v>
      </c>
      <c r="Y3283" s="536">
        <f t="shared" si="359"/>
        <v>0</v>
      </c>
      <c r="Z3283" s="435" t="s">
        <v>67</v>
      </c>
      <c r="AA3283" s="481">
        <v>40683</v>
      </c>
      <c r="AC3283" s="148">
        <f t="shared" si="360"/>
        <v>8</v>
      </c>
      <c r="AD3283" s="435" t="str">
        <f t="shared" si="362"/>
        <v>OK</v>
      </c>
    </row>
    <row r="3284" spans="1:37" x14ac:dyDescent="0.2">
      <c r="A3284" s="442" t="s">
        <v>115</v>
      </c>
      <c r="B3284" s="435">
        <v>4</v>
      </c>
      <c r="C3284" s="436">
        <v>1</v>
      </c>
      <c r="D3284" s="435" t="s">
        <v>68</v>
      </c>
      <c r="E3284" s="472">
        <v>40675</v>
      </c>
      <c r="G3284" s="474">
        <v>4</v>
      </c>
      <c r="H3284" s="436">
        <v>1</v>
      </c>
      <c r="I3284" s="436">
        <v>1</v>
      </c>
      <c r="J3284" s="436">
        <v>1</v>
      </c>
      <c r="K3284" s="435">
        <v>0</v>
      </c>
      <c r="L3284" s="472">
        <v>40676</v>
      </c>
      <c r="N3284" s="474">
        <v>4</v>
      </c>
      <c r="O3284" s="436">
        <v>1</v>
      </c>
      <c r="P3284" s="436">
        <v>1</v>
      </c>
      <c r="Q3284" s="435">
        <v>0</v>
      </c>
      <c r="R3284" s="436">
        <v>1</v>
      </c>
      <c r="S3284" s="435">
        <v>0</v>
      </c>
      <c r="T3284" s="435">
        <v>0</v>
      </c>
      <c r="U3284" s="472">
        <v>40676</v>
      </c>
      <c r="V3284" s="480">
        <v>4</v>
      </c>
      <c r="W3284" s="435">
        <v>1</v>
      </c>
      <c r="X3284" s="619" t="str">
        <f t="shared" si="361"/>
        <v>OK</v>
      </c>
      <c r="Y3284" s="536">
        <f t="shared" si="359"/>
        <v>0</v>
      </c>
      <c r="Z3284" s="435" t="s">
        <v>68</v>
      </c>
      <c r="AA3284" s="481">
        <v>40683</v>
      </c>
      <c r="AC3284" s="148">
        <f t="shared" si="360"/>
        <v>8</v>
      </c>
      <c r="AD3284" s="435" t="str">
        <f t="shared" si="362"/>
        <v>OK</v>
      </c>
    </row>
    <row r="3285" spans="1:37" x14ac:dyDescent="0.2">
      <c r="A3285" s="442" t="s">
        <v>115</v>
      </c>
      <c r="B3285" s="435">
        <v>5</v>
      </c>
      <c r="C3285" s="436">
        <v>7</v>
      </c>
      <c r="D3285" s="435" t="s">
        <v>69</v>
      </c>
      <c r="E3285" s="472">
        <v>40675</v>
      </c>
      <c r="G3285" s="474">
        <v>5</v>
      </c>
      <c r="H3285" s="436">
        <v>7</v>
      </c>
      <c r="I3285" s="436">
        <v>7</v>
      </c>
      <c r="J3285" s="436">
        <v>7</v>
      </c>
      <c r="K3285" s="435">
        <v>0</v>
      </c>
      <c r="L3285" s="472">
        <v>40676</v>
      </c>
      <c r="N3285" s="474">
        <v>5</v>
      </c>
      <c r="O3285" s="436">
        <v>7</v>
      </c>
      <c r="P3285" s="436">
        <v>7</v>
      </c>
      <c r="Q3285" s="435">
        <v>0</v>
      </c>
      <c r="R3285" s="436">
        <v>7</v>
      </c>
      <c r="S3285" s="435">
        <v>0</v>
      </c>
      <c r="T3285" s="435">
        <v>0</v>
      </c>
      <c r="U3285" s="472">
        <v>40676</v>
      </c>
      <c r="V3285" s="480">
        <v>5</v>
      </c>
      <c r="W3285" s="435">
        <v>7</v>
      </c>
      <c r="X3285" s="619" t="str">
        <f t="shared" si="361"/>
        <v>OK</v>
      </c>
      <c r="Y3285" s="536">
        <f t="shared" si="359"/>
        <v>0</v>
      </c>
      <c r="Z3285" s="435" t="s">
        <v>69</v>
      </c>
      <c r="AA3285" s="481">
        <v>40683</v>
      </c>
      <c r="AC3285" s="148">
        <f t="shared" si="360"/>
        <v>8</v>
      </c>
      <c r="AD3285" s="435" t="str">
        <f t="shared" si="362"/>
        <v>OK</v>
      </c>
    </row>
    <row r="3286" spans="1:37" x14ac:dyDescent="0.2">
      <c r="A3286" s="442" t="s">
        <v>115</v>
      </c>
      <c r="B3286" s="435">
        <v>6</v>
      </c>
      <c r="C3286" s="436">
        <v>6</v>
      </c>
      <c r="D3286" s="435" t="s">
        <v>72</v>
      </c>
      <c r="E3286" s="472">
        <v>40675</v>
      </c>
      <c r="G3286" s="474">
        <v>6</v>
      </c>
      <c r="H3286" s="436">
        <v>6</v>
      </c>
      <c r="I3286" s="436">
        <v>6</v>
      </c>
      <c r="J3286" s="436">
        <v>6</v>
      </c>
      <c r="K3286" s="435">
        <v>0</v>
      </c>
      <c r="L3286" s="472">
        <v>40676</v>
      </c>
      <c r="N3286" s="474">
        <v>6</v>
      </c>
      <c r="O3286" s="436">
        <v>6</v>
      </c>
      <c r="P3286" s="436">
        <v>6</v>
      </c>
      <c r="Q3286" s="435">
        <v>0</v>
      </c>
      <c r="R3286" s="436">
        <v>6</v>
      </c>
      <c r="S3286" s="435">
        <v>0</v>
      </c>
      <c r="T3286" s="435">
        <v>0</v>
      </c>
      <c r="U3286" s="472">
        <v>40676</v>
      </c>
      <c r="V3286" s="480">
        <v>6</v>
      </c>
      <c r="W3286" s="435">
        <v>6</v>
      </c>
      <c r="X3286" s="619" t="str">
        <f t="shared" si="361"/>
        <v>OK</v>
      </c>
      <c r="Y3286" s="536">
        <f t="shared" si="359"/>
        <v>0</v>
      </c>
      <c r="Z3286" s="435" t="s">
        <v>72</v>
      </c>
      <c r="AA3286" s="481">
        <v>40683</v>
      </c>
      <c r="AC3286" s="148">
        <f t="shared" si="360"/>
        <v>8</v>
      </c>
      <c r="AD3286" s="435" t="str">
        <f t="shared" si="362"/>
        <v>OK</v>
      </c>
    </row>
    <row r="3287" spans="1:37" x14ac:dyDescent="0.2">
      <c r="A3287" s="442" t="s">
        <v>115</v>
      </c>
      <c r="B3287" s="435">
        <v>7</v>
      </c>
      <c r="C3287" s="436">
        <v>108</v>
      </c>
      <c r="D3287" s="435" t="s">
        <v>73</v>
      </c>
      <c r="E3287" s="472">
        <v>40675</v>
      </c>
      <c r="G3287" s="474">
        <v>7</v>
      </c>
      <c r="H3287" s="436">
        <v>108</v>
      </c>
      <c r="I3287" s="436">
        <v>108</v>
      </c>
      <c r="J3287" s="436">
        <v>108</v>
      </c>
      <c r="K3287" s="435">
        <v>0</v>
      </c>
      <c r="L3287" s="472">
        <v>40676</v>
      </c>
      <c r="N3287" s="474">
        <v>7</v>
      </c>
      <c r="O3287" s="436">
        <v>108</v>
      </c>
      <c r="P3287" s="436">
        <v>108</v>
      </c>
      <c r="Q3287" s="435">
        <v>0</v>
      </c>
      <c r="R3287" s="436">
        <v>108</v>
      </c>
      <c r="S3287" s="435">
        <v>0</v>
      </c>
      <c r="T3287" s="435">
        <v>0</v>
      </c>
      <c r="U3287" s="472">
        <v>40676</v>
      </c>
      <c r="V3287" s="480">
        <v>7</v>
      </c>
      <c r="W3287" s="435">
        <v>108</v>
      </c>
      <c r="X3287" s="619" t="str">
        <f t="shared" si="361"/>
        <v>OK</v>
      </c>
      <c r="Y3287" s="536">
        <f t="shared" si="359"/>
        <v>0</v>
      </c>
      <c r="Z3287" s="435" t="s">
        <v>73</v>
      </c>
      <c r="AA3287" s="481">
        <v>40683</v>
      </c>
      <c r="AC3287" s="148">
        <f t="shared" si="360"/>
        <v>8</v>
      </c>
      <c r="AD3287" s="435" t="str">
        <f t="shared" si="362"/>
        <v>OK</v>
      </c>
      <c r="AJ3287" s="533"/>
    </row>
    <row r="3288" spans="1:37" x14ac:dyDescent="0.2">
      <c r="A3288" s="442" t="s">
        <v>115</v>
      </c>
      <c r="B3288" s="435">
        <v>8</v>
      </c>
      <c r="C3288" s="436">
        <v>12</v>
      </c>
      <c r="D3288" s="435" t="s">
        <v>79</v>
      </c>
      <c r="E3288" s="472">
        <v>40675</v>
      </c>
      <c r="G3288" s="474">
        <v>8</v>
      </c>
      <c r="H3288" s="436">
        <v>12</v>
      </c>
      <c r="I3288" s="436">
        <v>12</v>
      </c>
      <c r="J3288" s="436">
        <v>12</v>
      </c>
      <c r="K3288" s="435">
        <v>0</v>
      </c>
      <c r="L3288" s="472">
        <v>40676</v>
      </c>
      <c r="N3288" s="474">
        <v>8</v>
      </c>
      <c r="O3288" s="436">
        <v>12</v>
      </c>
      <c r="P3288" s="436">
        <v>12</v>
      </c>
      <c r="Q3288" s="435">
        <v>0</v>
      </c>
      <c r="R3288" s="436">
        <v>12</v>
      </c>
      <c r="S3288" s="435">
        <v>0</v>
      </c>
      <c r="T3288" s="435">
        <v>0</v>
      </c>
      <c r="U3288" s="472">
        <v>40676</v>
      </c>
      <c r="V3288" s="480">
        <v>8</v>
      </c>
      <c r="W3288" s="435">
        <v>12</v>
      </c>
      <c r="X3288" s="619" t="str">
        <f t="shared" si="361"/>
        <v>OK</v>
      </c>
      <c r="Y3288" s="536">
        <f t="shared" si="359"/>
        <v>0</v>
      </c>
      <c r="Z3288" s="435" t="s">
        <v>79</v>
      </c>
      <c r="AA3288" s="481">
        <v>40683</v>
      </c>
      <c r="AC3288" s="148">
        <f t="shared" si="360"/>
        <v>8</v>
      </c>
      <c r="AD3288" s="435" t="str">
        <f t="shared" si="362"/>
        <v>OK</v>
      </c>
    </row>
    <row r="3289" spans="1:37" x14ac:dyDescent="0.2">
      <c r="A3289" s="442" t="s">
        <v>115</v>
      </c>
      <c r="B3289" s="435">
        <v>9</v>
      </c>
      <c r="C3289" s="436">
        <v>19</v>
      </c>
      <c r="D3289" s="435" t="s">
        <v>74</v>
      </c>
      <c r="E3289" s="472">
        <v>40675</v>
      </c>
      <c r="G3289" s="474">
        <v>9</v>
      </c>
      <c r="H3289" s="436">
        <v>19</v>
      </c>
      <c r="I3289" s="436">
        <v>19</v>
      </c>
      <c r="J3289" s="436">
        <v>19</v>
      </c>
      <c r="K3289" s="435">
        <v>0</v>
      </c>
      <c r="L3289" s="472">
        <v>40676</v>
      </c>
      <c r="N3289" s="474">
        <v>9</v>
      </c>
      <c r="O3289" s="436">
        <v>19</v>
      </c>
      <c r="P3289" s="436">
        <v>19</v>
      </c>
      <c r="Q3289" s="435">
        <v>0</v>
      </c>
      <c r="R3289" s="436">
        <v>19</v>
      </c>
      <c r="S3289" s="435">
        <v>0</v>
      </c>
      <c r="T3289" s="435">
        <v>0</v>
      </c>
      <c r="U3289" s="472">
        <v>40676</v>
      </c>
      <c r="V3289" s="480">
        <v>9</v>
      </c>
      <c r="W3289" s="435">
        <v>19</v>
      </c>
      <c r="X3289" s="619" t="str">
        <f t="shared" si="361"/>
        <v>OK</v>
      </c>
      <c r="Y3289" s="536">
        <f t="shared" si="359"/>
        <v>0</v>
      </c>
      <c r="Z3289" s="435" t="s">
        <v>74</v>
      </c>
      <c r="AA3289" s="481">
        <v>40683</v>
      </c>
      <c r="AC3289" s="148">
        <f t="shared" si="360"/>
        <v>8</v>
      </c>
      <c r="AD3289" s="435" t="str">
        <f t="shared" si="362"/>
        <v>OK</v>
      </c>
    </row>
    <row r="3290" spans="1:37" x14ac:dyDescent="0.2">
      <c r="A3290" s="442" t="s">
        <v>115</v>
      </c>
      <c r="B3290" s="435">
        <v>10</v>
      </c>
      <c r="C3290" s="436">
        <v>2</v>
      </c>
      <c r="D3290" s="435" t="s">
        <v>75</v>
      </c>
      <c r="E3290" s="472">
        <v>40675</v>
      </c>
      <c r="G3290" s="474">
        <v>10</v>
      </c>
      <c r="H3290" s="436">
        <v>2</v>
      </c>
      <c r="I3290" s="436">
        <v>2</v>
      </c>
      <c r="J3290" s="436">
        <v>2</v>
      </c>
      <c r="K3290" s="435">
        <v>0</v>
      </c>
      <c r="L3290" s="472">
        <v>40676</v>
      </c>
      <c r="N3290" s="474">
        <v>10</v>
      </c>
      <c r="O3290" s="436">
        <v>2</v>
      </c>
      <c r="P3290" s="436">
        <v>2</v>
      </c>
      <c r="Q3290" s="435">
        <v>0</v>
      </c>
      <c r="R3290" s="436">
        <v>2</v>
      </c>
      <c r="S3290" s="435">
        <v>0</v>
      </c>
      <c r="T3290" s="435">
        <v>0</v>
      </c>
      <c r="U3290" s="472">
        <v>40676</v>
      </c>
      <c r="V3290" s="480">
        <v>10</v>
      </c>
      <c r="W3290" s="435">
        <v>2</v>
      </c>
      <c r="X3290" s="619" t="str">
        <f t="shared" si="361"/>
        <v>OK</v>
      </c>
      <c r="Y3290" s="536">
        <f>IF(W3290="","",+C3290-W3290)</f>
        <v>0</v>
      </c>
      <c r="Z3290" s="435" t="s">
        <v>75</v>
      </c>
      <c r="AA3290" s="481">
        <v>40683</v>
      </c>
      <c r="AC3290" s="148">
        <f t="shared" si="360"/>
        <v>8</v>
      </c>
      <c r="AD3290" s="435" t="str">
        <f t="shared" si="362"/>
        <v>OK</v>
      </c>
    </row>
    <row r="3291" spans="1:37" x14ac:dyDescent="0.2">
      <c r="A3291" s="442" t="s">
        <v>115</v>
      </c>
      <c r="B3291" s="435">
        <v>11</v>
      </c>
      <c r="C3291" s="436">
        <v>2</v>
      </c>
      <c r="D3291" s="435" t="s">
        <v>76</v>
      </c>
      <c r="E3291" s="472">
        <v>40675</v>
      </c>
      <c r="G3291" s="474">
        <v>11</v>
      </c>
      <c r="H3291" s="436">
        <v>2</v>
      </c>
      <c r="I3291" s="436">
        <v>2</v>
      </c>
      <c r="J3291" s="436">
        <v>2</v>
      </c>
      <c r="K3291" s="435">
        <v>0</v>
      </c>
      <c r="L3291" s="472">
        <v>40676</v>
      </c>
      <c r="N3291" s="474">
        <v>11</v>
      </c>
      <c r="O3291" s="436">
        <v>2</v>
      </c>
      <c r="P3291" s="436">
        <v>2</v>
      </c>
      <c r="Q3291" s="435">
        <v>0</v>
      </c>
      <c r="R3291" s="436">
        <v>2</v>
      </c>
      <c r="S3291" s="435">
        <v>0</v>
      </c>
      <c r="T3291" s="435">
        <v>0</v>
      </c>
      <c r="U3291" s="472">
        <v>40676</v>
      </c>
      <c r="V3291" s="480">
        <v>11</v>
      </c>
      <c r="W3291" s="435">
        <v>2</v>
      </c>
      <c r="X3291" s="619" t="str">
        <f t="shared" si="361"/>
        <v>OK</v>
      </c>
      <c r="Y3291" s="536">
        <f t="shared" si="359"/>
        <v>0</v>
      </c>
      <c r="Z3291" s="435" t="s">
        <v>76</v>
      </c>
      <c r="AA3291" s="481">
        <v>40683</v>
      </c>
      <c r="AC3291" s="148">
        <f t="shared" si="360"/>
        <v>8</v>
      </c>
      <c r="AD3291" s="435" t="str">
        <f t="shared" si="362"/>
        <v>OK</v>
      </c>
    </row>
    <row r="3292" spans="1:37" x14ac:dyDescent="0.2">
      <c r="A3292" s="442" t="s">
        <v>115</v>
      </c>
      <c r="B3292" s="435">
        <v>12</v>
      </c>
      <c r="C3292" s="436">
        <v>123</v>
      </c>
      <c r="D3292" s="466" t="s">
        <v>187</v>
      </c>
      <c r="E3292" s="472">
        <v>40675</v>
      </c>
      <c r="G3292" s="474">
        <v>12</v>
      </c>
      <c r="H3292" s="436">
        <v>123</v>
      </c>
      <c r="I3292" s="436">
        <v>123</v>
      </c>
      <c r="J3292" s="436">
        <v>123</v>
      </c>
      <c r="K3292" s="435">
        <v>0</v>
      </c>
      <c r="L3292" s="472">
        <v>40676</v>
      </c>
      <c r="N3292" s="474">
        <v>12</v>
      </c>
      <c r="O3292" s="436">
        <v>123</v>
      </c>
      <c r="P3292" s="436">
        <v>123</v>
      </c>
      <c r="Q3292" s="435">
        <v>0</v>
      </c>
      <c r="R3292" s="436">
        <v>123</v>
      </c>
      <c r="S3292" s="435">
        <v>0</v>
      </c>
      <c r="T3292" s="435">
        <v>0</v>
      </c>
      <c r="U3292" s="472">
        <v>40676</v>
      </c>
      <c r="V3292" s="480">
        <v>12</v>
      </c>
      <c r="W3292" s="435">
        <v>123</v>
      </c>
      <c r="X3292" s="619" t="str">
        <f t="shared" si="361"/>
        <v>OK</v>
      </c>
      <c r="Y3292" s="536">
        <f t="shared" ref="Y3292:Y3355" si="363">IF(W3292="","",+C3292-W3292)</f>
        <v>0</v>
      </c>
      <c r="Z3292" s="466" t="s">
        <v>187</v>
      </c>
      <c r="AA3292" s="481">
        <v>40679</v>
      </c>
      <c r="AC3292" s="148">
        <f t="shared" si="360"/>
        <v>4</v>
      </c>
      <c r="AD3292" s="435" t="str">
        <f t="shared" si="362"/>
        <v>OK</v>
      </c>
    </row>
    <row r="3293" spans="1:37" x14ac:dyDescent="0.2">
      <c r="A3293" s="442" t="s">
        <v>115</v>
      </c>
      <c r="B3293" s="435">
        <v>13</v>
      </c>
      <c r="C3293" s="436">
        <v>15</v>
      </c>
      <c r="D3293" s="438" t="s">
        <v>176</v>
      </c>
      <c r="E3293" s="472">
        <v>40675</v>
      </c>
      <c r="G3293" s="474">
        <v>13</v>
      </c>
      <c r="H3293" s="436">
        <v>15</v>
      </c>
      <c r="I3293" s="436">
        <v>15</v>
      </c>
      <c r="J3293" s="436">
        <v>15</v>
      </c>
      <c r="K3293" s="435">
        <v>0</v>
      </c>
      <c r="L3293" s="472">
        <v>40676</v>
      </c>
      <c r="N3293" s="474">
        <v>13</v>
      </c>
      <c r="O3293" s="436">
        <v>15</v>
      </c>
      <c r="P3293" s="436">
        <v>15</v>
      </c>
      <c r="Q3293" s="435">
        <v>0</v>
      </c>
      <c r="R3293" s="436">
        <v>15</v>
      </c>
      <c r="S3293" s="435">
        <v>0</v>
      </c>
      <c r="T3293" s="435">
        <v>0</v>
      </c>
      <c r="U3293" s="472">
        <v>40676</v>
      </c>
      <c r="V3293" s="480">
        <v>13</v>
      </c>
      <c r="W3293" s="435">
        <v>15</v>
      </c>
      <c r="X3293" s="619" t="str">
        <f t="shared" si="361"/>
        <v>OK</v>
      </c>
      <c r="Y3293" s="536">
        <f t="shared" si="363"/>
        <v>0</v>
      </c>
      <c r="Z3293" s="438" t="s">
        <v>176</v>
      </c>
      <c r="AA3293" s="481">
        <v>40679</v>
      </c>
      <c r="AC3293" s="148">
        <f t="shared" si="360"/>
        <v>4</v>
      </c>
      <c r="AD3293" s="435" t="str">
        <f t="shared" si="362"/>
        <v>OK</v>
      </c>
    </row>
    <row r="3294" spans="1:37" x14ac:dyDescent="0.2">
      <c r="A3294" s="606" t="s">
        <v>115</v>
      </c>
      <c r="B3294" s="438">
        <v>14</v>
      </c>
      <c r="C3294" s="447">
        <v>400</v>
      </c>
      <c r="D3294" s="435" t="s">
        <v>178</v>
      </c>
      <c r="E3294" s="472">
        <v>40675</v>
      </c>
      <c r="G3294" s="476">
        <v>14</v>
      </c>
      <c r="H3294" s="447">
        <v>400</v>
      </c>
      <c r="I3294" s="447">
        <v>400</v>
      </c>
      <c r="J3294" s="447">
        <v>400</v>
      </c>
      <c r="K3294" s="435">
        <v>0</v>
      </c>
      <c r="L3294" s="472">
        <v>40676</v>
      </c>
      <c r="N3294" s="476">
        <v>14</v>
      </c>
      <c r="O3294" s="447">
        <v>400</v>
      </c>
      <c r="P3294" s="447">
        <v>400</v>
      </c>
      <c r="Q3294" s="435">
        <v>0</v>
      </c>
      <c r="R3294" s="447">
        <v>400</v>
      </c>
      <c r="S3294" s="435">
        <v>0</v>
      </c>
      <c r="T3294" s="435">
        <v>0</v>
      </c>
      <c r="U3294" s="472">
        <v>40676</v>
      </c>
      <c r="V3294" s="480">
        <v>14</v>
      </c>
      <c r="W3294" s="435">
        <v>400</v>
      </c>
      <c r="X3294" s="619" t="str">
        <f t="shared" si="361"/>
        <v>OK</v>
      </c>
      <c r="Y3294" s="536">
        <f t="shared" si="363"/>
        <v>0</v>
      </c>
      <c r="Z3294" s="435" t="s">
        <v>178</v>
      </c>
      <c r="AA3294" s="481">
        <v>40679</v>
      </c>
      <c r="AC3294" s="148">
        <f t="shared" si="360"/>
        <v>4</v>
      </c>
      <c r="AD3294" s="435" t="str">
        <f t="shared" si="362"/>
        <v>OK</v>
      </c>
    </row>
    <row r="3295" spans="1:37" x14ac:dyDescent="0.2">
      <c r="A3295" s="606" t="s">
        <v>115</v>
      </c>
      <c r="B3295" s="438">
        <v>15</v>
      </c>
      <c r="C3295" s="447">
        <v>638</v>
      </c>
      <c r="D3295" s="465" t="s">
        <v>184</v>
      </c>
      <c r="E3295" s="472">
        <v>40675</v>
      </c>
      <c r="G3295" s="474">
        <v>15</v>
      </c>
      <c r="H3295" s="447">
        <v>638</v>
      </c>
      <c r="I3295" s="447">
        <v>638</v>
      </c>
      <c r="J3295" s="447">
        <v>638</v>
      </c>
      <c r="K3295" s="435">
        <v>0</v>
      </c>
      <c r="L3295" s="472">
        <v>40676</v>
      </c>
      <c r="N3295" s="474">
        <v>15</v>
      </c>
      <c r="O3295" s="447">
        <v>638</v>
      </c>
      <c r="P3295" s="447">
        <v>638</v>
      </c>
      <c r="Q3295" s="435">
        <v>0</v>
      </c>
      <c r="R3295" s="447">
        <v>638</v>
      </c>
      <c r="S3295" s="435">
        <v>0</v>
      </c>
      <c r="T3295" s="435">
        <v>0</v>
      </c>
      <c r="U3295" s="472">
        <v>40676</v>
      </c>
      <c r="V3295" s="480">
        <v>15</v>
      </c>
      <c r="W3295" s="435">
        <v>638</v>
      </c>
      <c r="X3295" s="619" t="str">
        <f t="shared" si="361"/>
        <v>OK</v>
      </c>
      <c r="Y3295" s="536">
        <f t="shared" si="363"/>
        <v>0</v>
      </c>
      <c r="Z3295" s="465" t="s">
        <v>184</v>
      </c>
      <c r="AA3295" s="481">
        <v>40679</v>
      </c>
      <c r="AC3295" s="148">
        <f t="shared" si="360"/>
        <v>4</v>
      </c>
      <c r="AD3295" s="435" t="str">
        <f t="shared" si="362"/>
        <v>OK</v>
      </c>
    </row>
    <row r="3296" spans="1:37" x14ac:dyDescent="0.2">
      <c r="A3296" s="593" t="s">
        <v>115</v>
      </c>
      <c r="B3296" s="493">
        <v>16</v>
      </c>
      <c r="C3296" s="531">
        <v>12</v>
      </c>
      <c r="D3296" s="600" t="s">
        <v>185</v>
      </c>
      <c r="E3296" s="532">
        <v>40675</v>
      </c>
      <c r="G3296" s="534">
        <v>16</v>
      </c>
      <c r="H3296" s="531">
        <v>12</v>
      </c>
      <c r="I3296" s="531">
        <v>12</v>
      </c>
      <c r="J3296" s="531">
        <v>12</v>
      </c>
      <c r="K3296" s="493">
        <v>0</v>
      </c>
      <c r="L3296" s="532">
        <v>40676</v>
      </c>
      <c r="N3296" s="534">
        <v>16</v>
      </c>
      <c r="O3296" s="531">
        <v>12</v>
      </c>
      <c r="P3296" s="531">
        <v>12</v>
      </c>
      <c r="Q3296" s="493">
        <v>0</v>
      </c>
      <c r="R3296" s="531">
        <v>12</v>
      </c>
      <c r="S3296" s="493">
        <v>0</v>
      </c>
      <c r="T3296" s="493">
        <v>0</v>
      </c>
      <c r="U3296" s="532">
        <v>40676</v>
      </c>
      <c r="V3296" s="535">
        <v>16</v>
      </c>
      <c r="W3296" s="493">
        <v>12</v>
      </c>
      <c r="X3296" s="536" t="str">
        <f t="shared" si="361"/>
        <v>OK</v>
      </c>
      <c r="Y3296" s="536">
        <f t="shared" si="363"/>
        <v>0</v>
      </c>
      <c r="Z3296" s="600" t="s">
        <v>185</v>
      </c>
      <c r="AA3296" s="537">
        <v>40683</v>
      </c>
      <c r="AB3296" s="538"/>
      <c r="AC3296" s="538">
        <f t="shared" si="360"/>
        <v>8</v>
      </c>
      <c r="AD3296" s="493" t="str">
        <f t="shared" si="362"/>
        <v>OK</v>
      </c>
      <c r="AE3296" s="493"/>
      <c r="AF3296" s="493"/>
      <c r="AG3296" s="493"/>
      <c r="AH3296" s="539"/>
      <c r="AI3296" s="533"/>
      <c r="AK3296" s="533"/>
    </row>
    <row r="3297" spans="1:37" x14ac:dyDescent="0.2">
      <c r="A3297" s="442" t="s">
        <v>115</v>
      </c>
      <c r="B3297" s="435">
        <v>1</v>
      </c>
      <c r="C3297" s="436">
        <v>10</v>
      </c>
      <c r="D3297" s="435" t="s">
        <v>177</v>
      </c>
      <c r="E3297" s="472">
        <v>40676</v>
      </c>
      <c r="G3297" s="474">
        <v>1</v>
      </c>
      <c r="H3297" s="435">
        <v>10</v>
      </c>
      <c r="I3297" s="435">
        <v>10</v>
      </c>
      <c r="J3297" s="435">
        <v>10</v>
      </c>
      <c r="K3297" s="435">
        <v>0</v>
      </c>
      <c r="L3297" s="472">
        <v>40679</v>
      </c>
      <c r="N3297" s="474">
        <v>1</v>
      </c>
      <c r="O3297" s="435">
        <v>10</v>
      </c>
      <c r="P3297" s="435">
        <v>10</v>
      </c>
      <c r="Q3297" s="435">
        <v>0</v>
      </c>
      <c r="R3297" s="435">
        <v>10</v>
      </c>
      <c r="S3297" s="435">
        <v>0</v>
      </c>
      <c r="T3297" s="435">
        <v>0</v>
      </c>
      <c r="U3297" s="472">
        <v>40679</v>
      </c>
      <c r="V3297" s="480">
        <v>1</v>
      </c>
      <c r="W3297" s="435">
        <v>10</v>
      </c>
      <c r="X3297" s="619" t="str">
        <f t="shared" si="361"/>
        <v>OK</v>
      </c>
      <c r="Y3297" s="536">
        <f t="shared" si="363"/>
        <v>0</v>
      </c>
      <c r="Z3297" s="435" t="s">
        <v>177</v>
      </c>
      <c r="AA3297" s="481">
        <v>40681</v>
      </c>
      <c r="AB3297" s="412">
        <f>+SUM(W3297:W3299)</f>
        <v>415</v>
      </c>
      <c r="AC3297" s="148">
        <f t="shared" ref="AC3297:AC3360" si="364">DAYS360(E3297,AA3297)</f>
        <v>5</v>
      </c>
      <c r="AD3297" s="435" t="str">
        <f t="shared" si="362"/>
        <v>OK</v>
      </c>
    </row>
    <row r="3298" spans="1:37" x14ac:dyDescent="0.2">
      <c r="A3298" s="442" t="s">
        <v>115</v>
      </c>
      <c r="B3298" s="435">
        <v>2</v>
      </c>
      <c r="C3298" s="436">
        <v>30</v>
      </c>
      <c r="D3298" s="438" t="s">
        <v>176</v>
      </c>
      <c r="E3298" s="472">
        <v>40676</v>
      </c>
      <c r="G3298" s="474">
        <v>2</v>
      </c>
      <c r="H3298" s="435">
        <v>30</v>
      </c>
      <c r="I3298" s="435">
        <v>30</v>
      </c>
      <c r="J3298" s="435">
        <v>30</v>
      </c>
      <c r="K3298" s="435">
        <v>0</v>
      </c>
      <c r="L3298" s="472">
        <v>40679</v>
      </c>
      <c r="N3298" s="474">
        <v>2</v>
      </c>
      <c r="O3298" s="435">
        <v>30</v>
      </c>
      <c r="P3298" s="435">
        <v>30</v>
      </c>
      <c r="Q3298" s="435">
        <v>0</v>
      </c>
      <c r="R3298" s="435">
        <v>30</v>
      </c>
      <c r="S3298" s="435">
        <v>0</v>
      </c>
      <c r="T3298" s="435">
        <v>0</v>
      </c>
      <c r="U3298" s="472">
        <v>40679</v>
      </c>
      <c r="V3298" s="480">
        <v>2</v>
      </c>
      <c r="W3298" s="435">
        <v>30</v>
      </c>
      <c r="X3298" s="619" t="str">
        <f t="shared" si="361"/>
        <v>OK</v>
      </c>
      <c r="Y3298" s="536">
        <f t="shared" si="363"/>
        <v>0</v>
      </c>
      <c r="Z3298" s="438" t="s">
        <v>176</v>
      </c>
      <c r="AA3298" s="481">
        <v>40682</v>
      </c>
      <c r="AC3298" s="148">
        <f t="shared" si="364"/>
        <v>6</v>
      </c>
      <c r="AD3298" s="435" t="str">
        <f t="shared" si="362"/>
        <v>OK</v>
      </c>
    </row>
    <row r="3299" spans="1:37" x14ac:dyDescent="0.2">
      <c r="A3299" s="593" t="s">
        <v>115</v>
      </c>
      <c r="B3299" s="493">
        <v>3</v>
      </c>
      <c r="C3299" s="531">
        <v>375</v>
      </c>
      <c r="D3299" s="493" t="s">
        <v>178</v>
      </c>
      <c r="E3299" s="532">
        <v>40676</v>
      </c>
      <c r="G3299" s="534">
        <v>3</v>
      </c>
      <c r="H3299" s="493">
        <v>375</v>
      </c>
      <c r="I3299" s="493">
        <v>375</v>
      </c>
      <c r="J3299" s="493">
        <v>375</v>
      </c>
      <c r="K3299" s="493">
        <v>0</v>
      </c>
      <c r="L3299" s="532">
        <v>40679</v>
      </c>
      <c r="N3299" s="534">
        <v>3</v>
      </c>
      <c r="O3299" s="493">
        <v>375</v>
      </c>
      <c r="P3299" s="493">
        <v>375</v>
      </c>
      <c r="Q3299" s="493">
        <v>0</v>
      </c>
      <c r="R3299" s="493">
        <v>375</v>
      </c>
      <c r="S3299" s="493">
        <v>0</v>
      </c>
      <c r="T3299" s="493">
        <v>0</v>
      </c>
      <c r="U3299" s="532">
        <v>40679</v>
      </c>
      <c r="V3299" s="535">
        <v>3</v>
      </c>
      <c r="W3299" s="493">
        <v>375</v>
      </c>
      <c r="X3299" s="536" t="str">
        <f t="shared" si="361"/>
        <v>OK</v>
      </c>
      <c r="Y3299" s="536">
        <f t="shared" si="363"/>
        <v>0</v>
      </c>
      <c r="Z3299" s="493" t="s">
        <v>178</v>
      </c>
      <c r="AA3299" s="537">
        <v>40681</v>
      </c>
      <c r="AB3299" s="538"/>
      <c r="AC3299" s="538">
        <f t="shared" si="364"/>
        <v>5</v>
      </c>
      <c r="AD3299" s="493" t="str">
        <f t="shared" si="362"/>
        <v>OK</v>
      </c>
      <c r="AE3299" s="493"/>
      <c r="AF3299" s="493"/>
      <c r="AG3299" s="493"/>
      <c r="AH3299" s="539"/>
      <c r="AI3299" s="533"/>
      <c r="AK3299" s="533"/>
    </row>
    <row r="3300" spans="1:37" x14ac:dyDescent="0.2">
      <c r="A3300" s="442" t="s">
        <v>115</v>
      </c>
      <c r="B3300" s="435">
        <v>1</v>
      </c>
      <c r="C3300" s="436">
        <v>10</v>
      </c>
      <c r="D3300" s="435" t="s">
        <v>177</v>
      </c>
      <c r="E3300" s="472">
        <v>40679</v>
      </c>
      <c r="G3300" s="474">
        <v>1</v>
      </c>
      <c r="H3300" s="435">
        <v>10</v>
      </c>
      <c r="I3300" s="435">
        <v>10</v>
      </c>
      <c r="J3300" s="435">
        <v>10</v>
      </c>
      <c r="K3300" s="435">
        <v>0</v>
      </c>
      <c r="L3300" s="472">
        <v>40680</v>
      </c>
      <c r="N3300" s="474">
        <v>1</v>
      </c>
      <c r="O3300" s="435">
        <v>10</v>
      </c>
      <c r="P3300" s="435">
        <v>10</v>
      </c>
      <c r="Q3300" s="435">
        <v>0</v>
      </c>
      <c r="R3300" s="435">
        <v>10</v>
      </c>
      <c r="S3300" s="435">
        <v>0</v>
      </c>
      <c r="T3300" s="435">
        <v>0</v>
      </c>
      <c r="U3300" s="472">
        <v>40680</v>
      </c>
      <c r="V3300" s="480">
        <v>1</v>
      </c>
      <c r="W3300" s="435">
        <v>10</v>
      </c>
      <c r="X3300" s="619" t="str">
        <f t="shared" si="361"/>
        <v>OK</v>
      </c>
      <c r="Y3300" s="536">
        <f t="shared" si="363"/>
        <v>0</v>
      </c>
      <c r="Z3300" s="435" t="s">
        <v>177</v>
      </c>
      <c r="AA3300" s="481">
        <v>40687</v>
      </c>
      <c r="AB3300" s="412">
        <f>+SUM(W3300:W3302)</f>
        <v>285</v>
      </c>
      <c r="AC3300" s="148">
        <f t="shared" si="364"/>
        <v>8</v>
      </c>
      <c r="AD3300" s="435" t="str">
        <f t="shared" si="362"/>
        <v>OK</v>
      </c>
    </row>
    <row r="3301" spans="1:37" x14ac:dyDescent="0.2">
      <c r="A3301" s="442" t="s">
        <v>115</v>
      </c>
      <c r="B3301" s="435">
        <v>2</v>
      </c>
      <c r="C3301" s="436">
        <v>45</v>
      </c>
      <c r="D3301" s="438" t="s">
        <v>176</v>
      </c>
      <c r="E3301" s="472">
        <v>40679</v>
      </c>
      <c r="G3301" s="474">
        <v>2</v>
      </c>
      <c r="H3301" s="435">
        <v>45</v>
      </c>
      <c r="I3301" s="435">
        <v>45</v>
      </c>
      <c r="J3301" s="435">
        <v>45</v>
      </c>
      <c r="K3301" s="435">
        <v>0</v>
      </c>
      <c r="L3301" s="472">
        <v>40680</v>
      </c>
      <c r="N3301" s="474">
        <v>2</v>
      </c>
      <c r="O3301" s="435">
        <v>45</v>
      </c>
      <c r="P3301" s="435">
        <v>45</v>
      </c>
      <c r="Q3301" s="435">
        <v>0</v>
      </c>
      <c r="R3301" s="435">
        <v>45</v>
      </c>
      <c r="S3301" s="435">
        <v>0</v>
      </c>
      <c r="T3301" s="435">
        <v>0</v>
      </c>
      <c r="U3301" s="472">
        <v>40680</v>
      </c>
      <c r="V3301" s="480">
        <v>2</v>
      </c>
      <c r="W3301" s="435">
        <v>45</v>
      </c>
      <c r="X3301" s="619" t="str">
        <f t="shared" si="361"/>
        <v>OK</v>
      </c>
      <c r="Y3301" s="536">
        <f t="shared" si="363"/>
        <v>0</v>
      </c>
      <c r="Z3301" s="438" t="s">
        <v>176</v>
      </c>
      <c r="AA3301" s="481">
        <v>40687</v>
      </c>
      <c r="AC3301" s="148">
        <f t="shared" si="364"/>
        <v>8</v>
      </c>
      <c r="AD3301" s="435" t="str">
        <f t="shared" si="362"/>
        <v>OK</v>
      </c>
    </row>
    <row r="3302" spans="1:37" x14ac:dyDescent="0.2">
      <c r="A3302" s="593" t="s">
        <v>115</v>
      </c>
      <c r="B3302" s="493">
        <v>3</v>
      </c>
      <c r="C3302" s="531">
        <v>230</v>
      </c>
      <c r="D3302" s="493" t="s">
        <v>178</v>
      </c>
      <c r="E3302" s="532">
        <v>40679</v>
      </c>
      <c r="G3302" s="534">
        <v>3</v>
      </c>
      <c r="H3302" s="493">
        <v>230</v>
      </c>
      <c r="I3302" s="493">
        <v>230</v>
      </c>
      <c r="J3302" s="493">
        <v>230</v>
      </c>
      <c r="K3302" s="493">
        <v>0</v>
      </c>
      <c r="L3302" s="532">
        <v>40680</v>
      </c>
      <c r="N3302" s="534">
        <v>3</v>
      </c>
      <c r="O3302" s="493">
        <v>230</v>
      </c>
      <c r="P3302" s="493">
        <v>230</v>
      </c>
      <c r="Q3302" s="493">
        <v>0</v>
      </c>
      <c r="R3302" s="493">
        <v>230</v>
      </c>
      <c r="S3302" s="493">
        <v>0</v>
      </c>
      <c r="T3302" s="493">
        <v>0</v>
      </c>
      <c r="U3302" s="532">
        <v>40680</v>
      </c>
      <c r="V3302" s="535">
        <v>3</v>
      </c>
      <c r="W3302" s="493">
        <v>230</v>
      </c>
      <c r="X3302" s="536" t="str">
        <f t="shared" si="361"/>
        <v>OK</v>
      </c>
      <c r="Y3302" s="536">
        <f t="shared" si="363"/>
        <v>0</v>
      </c>
      <c r="Z3302" s="493" t="s">
        <v>178</v>
      </c>
      <c r="AA3302" s="537">
        <v>40682</v>
      </c>
      <c r="AB3302" s="538"/>
      <c r="AC3302" s="538">
        <f t="shared" si="364"/>
        <v>3</v>
      </c>
      <c r="AD3302" s="493" t="str">
        <f t="shared" si="362"/>
        <v>OK</v>
      </c>
      <c r="AE3302" s="493"/>
      <c r="AF3302" s="493"/>
      <c r="AG3302" s="493"/>
      <c r="AH3302" s="539"/>
      <c r="AI3302" s="533"/>
      <c r="AK3302" s="533"/>
    </row>
    <row r="3303" spans="1:37" x14ac:dyDescent="0.2">
      <c r="A3303" s="442" t="s">
        <v>115</v>
      </c>
      <c r="B3303" s="435">
        <v>1</v>
      </c>
      <c r="C3303" s="436">
        <v>20</v>
      </c>
      <c r="D3303" s="435" t="s">
        <v>177</v>
      </c>
      <c r="E3303" s="472">
        <v>40680</v>
      </c>
      <c r="G3303" s="474">
        <v>1</v>
      </c>
      <c r="H3303" s="435">
        <v>20</v>
      </c>
      <c r="I3303" s="435">
        <v>20</v>
      </c>
      <c r="J3303" s="435">
        <v>20</v>
      </c>
      <c r="K3303" s="435">
        <v>0</v>
      </c>
      <c r="L3303" s="472">
        <v>40681</v>
      </c>
      <c r="N3303" s="474">
        <v>1</v>
      </c>
      <c r="O3303" s="435">
        <v>20</v>
      </c>
      <c r="P3303" s="435">
        <v>20</v>
      </c>
      <c r="Q3303" s="435">
        <v>0</v>
      </c>
      <c r="R3303" s="435">
        <v>20</v>
      </c>
      <c r="S3303" s="435">
        <v>0</v>
      </c>
      <c r="T3303" s="435">
        <v>0</v>
      </c>
      <c r="U3303" s="472">
        <v>40681</v>
      </c>
      <c r="V3303" s="480">
        <v>1</v>
      </c>
      <c r="W3303" s="435">
        <v>20</v>
      </c>
      <c r="X3303" s="619" t="str">
        <f t="shared" si="361"/>
        <v>OK</v>
      </c>
      <c r="Y3303" s="536">
        <f t="shared" si="363"/>
        <v>0</v>
      </c>
      <c r="Z3303" s="435" t="s">
        <v>177</v>
      </c>
      <c r="AA3303" s="481">
        <v>40687</v>
      </c>
      <c r="AB3303" s="412">
        <f>+SUM(W3303:W3305)</f>
        <v>265</v>
      </c>
      <c r="AC3303" s="148">
        <f t="shared" si="364"/>
        <v>7</v>
      </c>
      <c r="AD3303" s="435" t="str">
        <f t="shared" si="362"/>
        <v>OK</v>
      </c>
      <c r="AJ3303" s="533"/>
    </row>
    <row r="3304" spans="1:37" x14ac:dyDescent="0.2">
      <c r="A3304" s="442" t="s">
        <v>115</v>
      </c>
      <c r="B3304" s="435">
        <v>2</v>
      </c>
      <c r="C3304" s="436">
        <v>20</v>
      </c>
      <c r="D3304" s="438" t="s">
        <v>176</v>
      </c>
      <c r="E3304" s="472">
        <v>40680</v>
      </c>
      <c r="G3304" s="474">
        <v>2</v>
      </c>
      <c r="H3304" s="435">
        <v>20</v>
      </c>
      <c r="I3304" s="435">
        <v>20</v>
      </c>
      <c r="J3304" s="435">
        <v>20</v>
      </c>
      <c r="K3304" s="435">
        <v>0</v>
      </c>
      <c r="L3304" s="472">
        <v>40681</v>
      </c>
      <c r="N3304" s="474">
        <v>2</v>
      </c>
      <c r="O3304" s="435">
        <v>20</v>
      </c>
      <c r="P3304" s="435">
        <v>20</v>
      </c>
      <c r="Q3304" s="435">
        <v>0</v>
      </c>
      <c r="R3304" s="435">
        <v>20</v>
      </c>
      <c r="S3304" s="435">
        <v>0</v>
      </c>
      <c r="T3304" s="435">
        <v>0</v>
      </c>
      <c r="U3304" s="472">
        <v>40681</v>
      </c>
      <c r="V3304" s="480">
        <v>2</v>
      </c>
      <c r="W3304" s="435">
        <v>20</v>
      </c>
      <c r="X3304" s="619" t="str">
        <f t="shared" si="361"/>
        <v>OK</v>
      </c>
      <c r="Y3304" s="536">
        <f t="shared" si="363"/>
        <v>0</v>
      </c>
      <c r="Z3304" s="438" t="s">
        <v>176</v>
      </c>
      <c r="AA3304" s="481">
        <v>40687</v>
      </c>
      <c r="AC3304" s="148">
        <f t="shared" si="364"/>
        <v>7</v>
      </c>
      <c r="AD3304" s="435" t="str">
        <f t="shared" si="362"/>
        <v>OK</v>
      </c>
    </row>
    <row r="3305" spans="1:37" x14ac:dyDescent="0.2">
      <c r="A3305" s="593" t="s">
        <v>115</v>
      </c>
      <c r="B3305" s="493">
        <v>3</v>
      </c>
      <c r="C3305" s="531">
        <v>225</v>
      </c>
      <c r="D3305" s="493" t="s">
        <v>178</v>
      </c>
      <c r="E3305" s="532">
        <v>40680</v>
      </c>
      <c r="G3305" s="534">
        <v>3</v>
      </c>
      <c r="H3305" s="493">
        <v>225</v>
      </c>
      <c r="I3305" s="493">
        <v>225</v>
      </c>
      <c r="J3305" s="493">
        <v>225</v>
      </c>
      <c r="K3305" s="493">
        <v>0</v>
      </c>
      <c r="L3305" s="532">
        <v>40681</v>
      </c>
      <c r="N3305" s="534">
        <v>3</v>
      </c>
      <c r="O3305" s="493">
        <v>225</v>
      </c>
      <c r="P3305" s="493">
        <v>225</v>
      </c>
      <c r="Q3305" s="493">
        <v>0</v>
      </c>
      <c r="R3305" s="493">
        <v>225</v>
      </c>
      <c r="S3305" s="493">
        <v>0</v>
      </c>
      <c r="T3305" s="493">
        <v>0</v>
      </c>
      <c r="U3305" s="532">
        <v>40681</v>
      </c>
      <c r="V3305" s="535">
        <v>3</v>
      </c>
      <c r="W3305" s="493">
        <v>225</v>
      </c>
      <c r="X3305" s="536" t="str">
        <f t="shared" si="361"/>
        <v>OK</v>
      </c>
      <c r="Y3305" s="536">
        <f t="shared" si="363"/>
        <v>0</v>
      </c>
      <c r="Z3305" s="493" t="s">
        <v>178</v>
      </c>
      <c r="AA3305" s="537">
        <v>40682</v>
      </c>
      <c r="AB3305" s="538"/>
      <c r="AC3305" s="538">
        <f t="shared" si="364"/>
        <v>2</v>
      </c>
      <c r="AD3305" s="493" t="str">
        <f t="shared" si="362"/>
        <v>OK</v>
      </c>
      <c r="AE3305" s="493"/>
      <c r="AF3305" s="493"/>
      <c r="AG3305" s="493"/>
      <c r="AH3305" s="539"/>
      <c r="AI3305" s="533"/>
      <c r="AK3305" s="533"/>
    </row>
    <row r="3306" spans="1:37" x14ac:dyDescent="0.2">
      <c r="A3306" s="442" t="s">
        <v>115</v>
      </c>
      <c r="B3306" s="435">
        <v>1</v>
      </c>
      <c r="C3306" s="436">
        <v>10</v>
      </c>
      <c r="D3306" s="435" t="s">
        <v>177</v>
      </c>
      <c r="E3306" s="472">
        <v>40681</v>
      </c>
      <c r="G3306" s="474">
        <v>1</v>
      </c>
      <c r="H3306" s="435">
        <v>10</v>
      </c>
      <c r="I3306" s="435">
        <v>10</v>
      </c>
      <c r="J3306" s="435">
        <v>10</v>
      </c>
      <c r="K3306" s="435">
        <v>0</v>
      </c>
      <c r="L3306" s="472">
        <v>40682</v>
      </c>
      <c r="N3306" s="474">
        <v>1</v>
      </c>
      <c r="O3306" s="435">
        <v>10</v>
      </c>
      <c r="P3306" s="435">
        <v>10</v>
      </c>
      <c r="Q3306" s="435">
        <v>0</v>
      </c>
      <c r="R3306" s="435">
        <v>10</v>
      </c>
      <c r="S3306" s="435">
        <v>0</v>
      </c>
      <c r="T3306" s="435">
        <v>0</v>
      </c>
      <c r="U3306" s="472">
        <v>40682</v>
      </c>
      <c r="V3306" s="480">
        <v>1</v>
      </c>
      <c r="W3306" s="435">
        <v>10</v>
      </c>
      <c r="X3306" s="619" t="str">
        <f t="shared" si="361"/>
        <v>OK</v>
      </c>
      <c r="Y3306" s="536">
        <f t="shared" si="363"/>
        <v>0</v>
      </c>
      <c r="Z3306" s="435" t="s">
        <v>177</v>
      </c>
      <c r="AA3306" s="481">
        <v>40687</v>
      </c>
      <c r="AB3306" s="412">
        <f>+SUM(W3306:W3308)</f>
        <v>165</v>
      </c>
      <c r="AC3306" s="148">
        <f t="shared" si="364"/>
        <v>6</v>
      </c>
      <c r="AD3306" s="435" t="str">
        <f t="shared" si="362"/>
        <v>OK</v>
      </c>
      <c r="AJ3306" s="533"/>
    </row>
    <row r="3307" spans="1:37" x14ac:dyDescent="0.2">
      <c r="A3307" s="442" t="s">
        <v>115</v>
      </c>
      <c r="B3307" s="435">
        <v>2</v>
      </c>
      <c r="C3307" s="436">
        <v>20</v>
      </c>
      <c r="D3307" s="438" t="s">
        <v>176</v>
      </c>
      <c r="E3307" s="472">
        <v>40681</v>
      </c>
      <c r="G3307" s="474">
        <v>2</v>
      </c>
      <c r="H3307" s="435">
        <v>20</v>
      </c>
      <c r="I3307" s="435">
        <v>20</v>
      </c>
      <c r="J3307" s="435">
        <v>20</v>
      </c>
      <c r="K3307" s="435">
        <v>0</v>
      </c>
      <c r="L3307" s="472">
        <v>40682</v>
      </c>
      <c r="N3307" s="474">
        <v>2</v>
      </c>
      <c r="O3307" s="435">
        <v>20</v>
      </c>
      <c r="P3307" s="435">
        <v>20</v>
      </c>
      <c r="Q3307" s="435">
        <v>0</v>
      </c>
      <c r="R3307" s="435">
        <v>20</v>
      </c>
      <c r="S3307" s="435">
        <v>0</v>
      </c>
      <c r="T3307" s="435">
        <v>0</v>
      </c>
      <c r="U3307" s="472">
        <v>40682</v>
      </c>
      <c r="V3307" s="480">
        <v>2</v>
      </c>
      <c r="W3307" s="435">
        <v>20</v>
      </c>
      <c r="X3307" s="619" t="str">
        <f t="shared" si="361"/>
        <v>OK</v>
      </c>
      <c r="Y3307" s="536">
        <f t="shared" si="363"/>
        <v>0</v>
      </c>
      <c r="Z3307" s="438" t="s">
        <v>176</v>
      </c>
      <c r="AA3307" s="481">
        <v>40687</v>
      </c>
      <c r="AC3307" s="148">
        <f t="shared" si="364"/>
        <v>6</v>
      </c>
      <c r="AD3307" s="435" t="str">
        <f t="shared" si="362"/>
        <v>OK</v>
      </c>
    </row>
    <row r="3308" spans="1:37" x14ac:dyDescent="0.2">
      <c r="A3308" s="593" t="s">
        <v>115</v>
      </c>
      <c r="B3308" s="493">
        <v>3</v>
      </c>
      <c r="C3308" s="531">
        <v>135</v>
      </c>
      <c r="D3308" s="493" t="s">
        <v>178</v>
      </c>
      <c r="E3308" s="532">
        <v>40681</v>
      </c>
      <c r="G3308" s="534">
        <v>3</v>
      </c>
      <c r="H3308" s="493">
        <v>135</v>
      </c>
      <c r="I3308" s="493">
        <v>135</v>
      </c>
      <c r="J3308" s="493">
        <v>135</v>
      </c>
      <c r="K3308" s="493">
        <v>0</v>
      </c>
      <c r="L3308" s="532">
        <v>40682</v>
      </c>
      <c r="N3308" s="534">
        <v>3</v>
      </c>
      <c r="O3308" s="493">
        <v>135</v>
      </c>
      <c r="P3308" s="493">
        <v>135</v>
      </c>
      <c r="Q3308" s="493">
        <v>0</v>
      </c>
      <c r="R3308" s="493">
        <v>135</v>
      </c>
      <c r="S3308" s="493">
        <v>0</v>
      </c>
      <c r="T3308" s="493">
        <v>0</v>
      </c>
      <c r="U3308" s="532">
        <v>40682</v>
      </c>
      <c r="V3308" s="535">
        <v>3</v>
      </c>
      <c r="W3308" s="493">
        <v>135</v>
      </c>
      <c r="X3308" s="536" t="str">
        <f t="shared" si="361"/>
        <v>OK</v>
      </c>
      <c r="Y3308" s="536">
        <f t="shared" si="363"/>
        <v>0</v>
      </c>
      <c r="Z3308" s="493" t="s">
        <v>178</v>
      </c>
      <c r="AA3308" s="537">
        <v>40683</v>
      </c>
      <c r="AB3308" s="538"/>
      <c r="AC3308" s="538">
        <f t="shared" si="364"/>
        <v>2</v>
      </c>
      <c r="AD3308" s="493" t="str">
        <f t="shared" si="362"/>
        <v>OK</v>
      </c>
      <c r="AE3308" s="493"/>
      <c r="AF3308" s="493"/>
      <c r="AG3308" s="493"/>
      <c r="AH3308" s="539"/>
      <c r="AI3308" s="533"/>
      <c r="AK3308" s="533"/>
    </row>
    <row r="3309" spans="1:37" x14ac:dyDescent="0.2">
      <c r="A3309" s="442" t="s">
        <v>115</v>
      </c>
      <c r="B3309" s="435">
        <v>1</v>
      </c>
      <c r="C3309" s="436">
        <v>48</v>
      </c>
      <c r="D3309" s="465" t="s">
        <v>182</v>
      </c>
      <c r="E3309" s="472">
        <v>40682</v>
      </c>
      <c r="G3309" s="474">
        <v>1</v>
      </c>
      <c r="H3309" s="436">
        <v>48</v>
      </c>
      <c r="I3309" s="436">
        <v>48</v>
      </c>
      <c r="J3309" s="436">
        <v>48</v>
      </c>
      <c r="K3309" s="435">
        <v>0</v>
      </c>
      <c r="L3309" s="472">
        <v>40683</v>
      </c>
      <c r="N3309" s="474">
        <v>1</v>
      </c>
      <c r="O3309" s="436">
        <v>48</v>
      </c>
      <c r="P3309" s="436">
        <v>48</v>
      </c>
      <c r="Q3309" s="435">
        <v>0</v>
      </c>
      <c r="R3309" s="436">
        <v>48</v>
      </c>
      <c r="S3309" s="435">
        <v>0</v>
      </c>
      <c r="T3309" s="435">
        <v>0</v>
      </c>
      <c r="U3309" s="472">
        <v>40683</v>
      </c>
      <c r="V3309" s="480">
        <v>1</v>
      </c>
      <c r="W3309" s="436">
        <v>48</v>
      </c>
      <c r="X3309" s="619" t="str">
        <f t="shared" si="361"/>
        <v>OK</v>
      </c>
      <c r="Y3309" s="536">
        <f t="shared" si="363"/>
        <v>0</v>
      </c>
      <c r="Z3309" s="465" t="s">
        <v>182</v>
      </c>
      <c r="AA3309" s="481">
        <v>40689</v>
      </c>
      <c r="AB3309" s="412">
        <f>+SUM(W3309:W3323)</f>
        <v>3059</v>
      </c>
      <c r="AC3309" s="148">
        <f t="shared" si="364"/>
        <v>7</v>
      </c>
      <c r="AD3309" s="435" t="str">
        <f t="shared" si="362"/>
        <v>OK</v>
      </c>
      <c r="AJ3309" s="533"/>
    </row>
    <row r="3310" spans="1:37" x14ac:dyDescent="0.2">
      <c r="A3310" s="442" t="s">
        <v>115</v>
      </c>
      <c r="B3310" s="435">
        <v>2</v>
      </c>
      <c r="C3310" s="436">
        <v>34</v>
      </c>
      <c r="D3310" s="465" t="s">
        <v>183</v>
      </c>
      <c r="E3310" s="472">
        <v>40682</v>
      </c>
      <c r="G3310" s="474">
        <v>2</v>
      </c>
      <c r="H3310" s="436">
        <v>34</v>
      </c>
      <c r="I3310" s="436">
        <v>34</v>
      </c>
      <c r="J3310" s="436">
        <v>34</v>
      </c>
      <c r="K3310" s="435">
        <v>0</v>
      </c>
      <c r="L3310" s="472">
        <v>40683</v>
      </c>
      <c r="N3310" s="474">
        <v>2</v>
      </c>
      <c r="O3310" s="436">
        <v>34</v>
      </c>
      <c r="P3310" s="436">
        <v>34</v>
      </c>
      <c r="Q3310" s="435">
        <v>0</v>
      </c>
      <c r="R3310" s="436">
        <v>34</v>
      </c>
      <c r="S3310" s="435">
        <v>0</v>
      </c>
      <c r="T3310" s="435">
        <v>0</v>
      </c>
      <c r="U3310" s="472">
        <v>40683</v>
      </c>
      <c r="V3310" s="480">
        <v>2</v>
      </c>
      <c r="W3310" s="436">
        <v>34</v>
      </c>
      <c r="X3310" s="619" t="str">
        <f t="shared" si="361"/>
        <v>OK</v>
      </c>
      <c r="Y3310" s="536">
        <f t="shared" si="363"/>
        <v>0</v>
      </c>
      <c r="Z3310" s="465" t="s">
        <v>183</v>
      </c>
      <c r="AA3310" s="481">
        <v>40689</v>
      </c>
      <c r="AC3310" s="148">
        <f t="shared" si="364"/>
        <v>7</v>
      </c>
      <c r="AD3310" s="435" t="str">
        <f t="shared" si="362"/>
        <v>OK</v>
      </c>
    </row>
    <row r="3311" spans="1:37" x14ac:dyDescent="0.2">
      <c r="A3311" s="442" t="s">
        <v>115</v>
      </c>
      <c r="B3311" s="435">
        <v>3</v>
      </c>
      <c r="C3311" s="436">
        <v>37</v>
      </c>
      <c r="D3311" s="435" t="s">
        <v>67</v>
      </c>
      <c r="E3311" s="472">
        <v>40682</v>
      </c>
      <c r="G3311" s="474">
        <v>3</v>
      </c>
      <c r="H3311" s="436">
        <v>37</v>
      </c>
      <c r="I3311" s="436">
        <v>37</v>
      </c>
      <c r="J3311" s="436">
        <v>37</v>
      </c>
      <c r="K3311" s="435">
        <v>0</v>
      </c>
      <c r="L3311" s="472">
        <v>40683</v>
      </c>
      <c r="N3311" s="474">
        <v>3</v>
      </c>
      <c r="O3311" s="436">
        <v>37</v>
      </c>
      <c r="P3311" s="436">
        <v>37</v>
      </c>
      <c r="Q3311" s="435">
        <v>0</v>
      </c>
      <c r="R3311" s="436">
        <v>37</v>
      </c>
      <c r="S3311" s="435">
        <v>0</v>
      </c>
      <c r="T3311" s="435">
        <v>0</v>
      </c>
      <c r="U3311" s="472">
        <v>40683</v>
      </c>
      <c r="V3311" s="480">
        <v>3</v>
      </c>
      <c r="W3311" s="436">
        <v>37</v>
      </c>
      <c r="X3311" s="619" t="str">
        <f t="shared" si="361"/>
        <v>OK</v>
      </c>
      <c r="Y3311" s="536">
        <f t="shared" si="363"/>
        <v>0</v>
      </c>
      <c r="Z3311" s="435" t="s">
        <v>67</v>
      </c>
      <c r="AA3311" s="481">
        <v>40689</v>
      </c>
      <c r="AC3311" s="148">
        <f t="shared" si="364"/>
        <v>7</v>
      </c>
      <c r="AD3311" s="435" t="str">
        <f t="shared" si="362"/>
        <v>OK</v>
      </c>
    </row>
    <row r="3312" spans="1:37" x14ac:dyDescent="0.2">
      <c r="A3312" s="442" t="s">
        <v>115</v>
      </c>
      <c r="B3312" s="435">
        <v>4</v>
      </c>
      <c r="C3312" s="436">
        <v>13</v>
      </c>
      <c r="D3312" s="435" t="s">
        <v>69</v>
      </c>
      <c r="E3312" s="472">
        <v>40682</v>
      </c>
      <c r="G3312" s="474">
        <v>4</v>
      </c>
      <c r="H3312" s="436">
        <v>13</v>
      </c>
      <c r="I3312" s="436">
        <v>13</v>
      </c>
      <c r="J3312" s="436">
        <v>13</v>
      </c>
      <c r="K3312" s="435">
        <v>0</v>
      </c>
      <c r="L3312" s="472">
        <v>40683</v>
      </c>
      <c r="N3312" s="474">
        <v>4</v>
      </c>
      <c r="O3312" s="436">
        <v>13</v>
      </c>
      <c r="P3312" s="436">
        <v>13</v>
      </c>
      <c r="Q3312" s="435">
        <v>0</v>
      </c>
      <c r="R3312" s="436">
        <v>13</v>
      </c>
      <c r="S3312" s="435">
        <v>0</v>
      </c>
      <c r="T3312" s="435">
        <v>0</v>
      </c>
      <c r="U3312" s="472">
        <v>40683</v>
      </c>
      <c r="V3312" s="480">
        <v>4</v>
      </c>
      <c r="W3312" s="436">
        <v>13</v>
      </c>
      <c r="X3312" s="619" t="str">
        <f t="shared" si="361"/>
        <v>OK</v>
      </c>
      <c r="Y3312" s="536">
        <f t="shared" si="363"/>
        <v>0</v>
      </c>
      <c r="Z3312" s="435" t="s">
        <v>69</v>
      </c>
      <c r="AA3312" s="481">
        <v>40689</v>
      </c>
      <c r="AC3312" s="148">
        <f t="shared" si="364"/>
        <v>7</v>
      </c>
      <c r="AD3312" s="435" t="str">
        <f t="shared" si="362"/>
        <v>OK</v>
      </c>
      <c r="AJ3312" s="533"/>
    </row>
    <row r="3313" spans="1:37" x14ac:dyDescent="0.2">
      <c r="A3313" s="442" t="s">
        <v>115</v>
      </c>
      <c r="B3313" s="435">
        <v>5</v>
      </c>
      <c r="C3313" s="436">
        <v>31</v>
      </c>
      <c r="D3313" s="435" t="s">
        <v>72</v>
      </c>
      <c r="E3313" s="472">
        <v>40682</v>
      </c>
      <c r="G3313" s="474">
        <v>5</v>
      </c>
      <c r="H3313" s="436">
        <v>31</v>
      </c>
      <c r="I3313" s="436">
        <v>31</v>
      </c>
      <c r="J3313" s="436">
        <v>31</v>
      </c>
      <c r="K3313" s="435">
        <v>0</v>
      </c>
      <c r="L3313" s="472">
        <v>40683</v>
      </c>
      <c r="N3313" s="474">
        <v>5</v>
      </c>
      <c r="O3313" s="436">
        <v>31</v>
      </c>
      <c r="P3313" s="436">
        <v>31</v>
      </c>
      <c r="Q3313" s="435">
        <v>0</v>
      </c>
      <c r="R3313" s="436">
        <v>31</v>
      </c>
      <c r="S3313" s="435">
        <v>0</v>
      </c>
      <c r="T3313" s="435">
        <v>0</v>
      </c>
      <c r="U3313" s="472">
        <v>40683</v>
      </c>
      <c r="V3313" s="480">
        <v>5</v>
      </c>
      <c r="W3313" s="436">
        <v>31</v>
      </c>
      <c r="X3313" s="619" t="str">
        <f t="shared" si="361"/>
        <v>OK</v>
      </c>
      <c r="Y3313" s="536">
        <f t="shared" si="363"/>
        <v>0</v>
      </c>
      <c r="Z3313" s="435" t="s">
        <v>72</v>
      </c>
      <c r="AA3313" s="481">
        <v>40689</v>
      </c>
      <c r="AC3313" s="148">
        <f t="shared" si="364"/>
        <v>7</v>
      </c>
      <c r="AD3313" s="435" t="str">
        <f t="shared" si="362"/>
        <v>OK</v>
      </c>
    </row>
    <row r="3314" spans="1:37" x14ac:dyDescent="0.2">
      <c r="A3314" s="442" t="s">
        <v>115</v>
      </c>
      <c r="B3314" s="435">
        <v>6</v>
      </c>
      <c r="C3314" s="436">
        <v>198</v>
      </c>
      <c r="D3314" s="435" t="s">
        <v>73</v>
      </c>
      <c r="E3314" s="472">
        <v>40682</v>
      </c>
      <c r="G3314" s="474">
        <v>6</v>
      </c>
      <c r="H3314" s="436">
        <v>198</v>
      </c>
      <c r="I3314" s="436">
        <v>198</v>
      </c>
      <c r="J3314" s="436">
        <v>198</v>
      </c>
      <c r="K3314" s="435">
        <v>0</v>
      </c>
      <c r="L3314" s="472">
        <v>40683</v>
      </c>
      <c r="N3314" s="474">
        <v>6</v>
      </c>
      <c r="O3314" s="436">
        <v>198</v>
      </c>
      <c r="P3314" s="436">
        <v>198</v>
      </c>
      <c r="Q3314" s="435">
        <v>0</v>
      </c>
      <c r="R3314" s="436">
        <v>198</v>
      </c>
      <c r="S3314" s="435">
        <v>0</v>
      </c>
      <c r="T3314" s="435">
        <v>0</v>
      </c>
      <c r="U3314" s="472">
        <v>40683</v>
      </c>
      <c r="V3314" s="480">
        <v>6</v>
      </c>
      <c r="W3314" s="436">
        <v>198</v>
      </c>
      <c r="X3314" s="619" t="str">
        <f t="shared" si="361"/>
        <v>OK</v>
      </c>
      <c r="Y3314" s="536">
        <f t="shared" si="363"/>
        <v>0</v>
      </c>
      <c r="Z3314" s="435" t="s">
        <v>73</v>
      </c>
      <c r="AA3314" s="481">
        <v>40689</v>
      </c>
      <c r="AC3314" s="148">
        <f t="shared" si="364"/>
        <v>7</v>
      </c>
      <c r="AD3314" s="435" t="str">
        <f t="shared" si="362"/>
        <v>OK</v>
      </c>
    </row>
    <row r="3315" spans="1:37" x14ac:dyDescent="0.2">
      <c r="A3315" s="442" t="s">
        <v>115</v>
      </c>
      <c r="B3315" s="435">
        <v>7</v>
      </c>
      <c r="C3315" s="436">
        <v>52</v>
      </c>
      <c r="D3315" s="435" t="s">
        <v>79</v>
      </c>
      <c r="E3315" s="472">
        <v>40682</v>
      </c>
      <c r="G3315" s="474">
        <v>7</v>
      </c>
      <c r="H3315" s="436">
        <v>52</v>
      </c>
      <c r="I3315" s="436">
        <v>52</v>
      </c>
      <c r="J3315" s="436">
        <v>52</v>
      </c>
      <c r="K3315" s="435">
        <v>0</v>
      </c>
      <c r="L3315" s="472">
        <v>40683</v>
      </c>
      <c r="N3315" s="474">
        <v>7</v>
      </c>
      <c r="O3315" s="436">
        <v>52</v>
      </c>
      <c r="P3315" s="436">
        <v>52</v>
      </c>
      <c r="Q3315" s="435">
        <v>0</v>
      </c>
      <c r="R3315" s="436">
        <v>52</v>
      </c>
      <c r="S3315" s="435">
        <v>0</v>
      </c>
      <c r="T3315" s="435">
        <v>0</v>
      </c>
      <c r="U3315" s="472">
        <v>40683</v>
      </c>
      <c r="V3315" s="480">
        <v>7</v>
      </c>
      <c r="W3315" s="436">
        <v>52</v>
      </c>
      <c r="X3315" s="619" t="str">
        <f t="shared" si="361"/>
        <v>OK</v>
      </c>
      <c r="Y3315" s="536">
        <f t="shared" si="363"/>
        <v>0</v>
      </c>
      <c r="Z3315" s="435" t="s">
        <v>79</v>
      </c>
      <c r="AA3315" s="481">
        <v>40689</v>
      </c>
      <c r="AC3315" s="148">
        <f t="shared" si="364"/>
        <v>7</v>
      </c>
      <c r="AD3315" s="435" t="str">
        <f t="shared" si="362"/>
        <v>OK</v>
      </c>
      <c r="AJ3315" s="533"/>
    </row>
    <row r="3316" spans="1:37" x14ac:dyDescent="0.2">
      <c r="A3316" s="442" t="s">
        <v>115</v>
      </c>
      <c r="B3316" s="435">
        <v>8</v>
      </c>
      <c r="C3316" s="436">
        <v>129</v>
      </c>
      <c r="D3316" s="435" t="s">
        <v>74</v>
      </c>
      <c r="E3316" s="472">
        <v>40682</v>
      </c>
      <c r="G3316" s="474">
        <v>8</v>
      </c>
      <c r="H3316" s="436">
        <v>129</v>
      </c>
      <c r="I3316" s="436">
        <v>129</v>
      </c>
      <c r="J3316" s="436">
        <v>129</v>
      </c>
      <c r="K3316" s="435">
        <v>0</v>
      </c>
      <c r="L3316" s="472">
        <v>40683</v>
      </c>
      <c r="N3316" s="474">
        <v>8</v>
      </c>
      <c r="O3316" s="436">
        <v>129</v>
      </c>
      <c r="P3316" s="436">
        <v>129</v>
      </c>
      <c r="Q3316" s="435">
        <v>0</v>
      </c>
      <c r="R3316" s="436">
        <v>129</v>
      </c>
      <c r="S3316" s="435">
        <v>0</v>
      </c>
      <c r="T3316" s="435">
        <v>0</v>
      </c>
      <c r="U3316" s="472">
        <v>40683</v>
      </c>
      <c r="V3316" s="480">
        <v>8</v>
      </c>
      <c r="W3316" s="436">
        <v>129</v>
      </c>
      <c r="X3316" s="619" t="str">
        <f t="shared" si="361"/>
        <v>OK</v>
      </c>
      <c r="Y3316" s="536">
        <f t="shared" si="363"/>
        <v>0</v>
      </c>
      <c r="Z3316" s="435" t="s">
        <v>74</v>
      </c>
      <c r="AA3316" s="481">
        <v>40689</v>
      </c>
      <c r="AC3316" s="148">
        <f t="shared" si="364"/>
        <v>7</v>
      </c>
      <c r="AD3316" s="435" t="str">
        <f t="shared" si="362"/>
        <v>OK</v>
      </c>
    </row>
    <row r="3317" spans="1:37" x14ac:dyDescent="0.2">
      <c r="A3317" s="442" t="s">
        <v>115</v>
      </c>
      <c r="B3317" s="435">
        <v>9</v>
      </c>
      <c r="C3317" s="436">
        <v>8</v>
      </c>
      <c r="D3317" s="435" t="s">
        <v>75</v>
      </c>
      <c r="E3317" s="472">
        <v>40682</v>
      </c>
      <c r="G3317" s="474">
        <v>9</v>
      </c>
      <c r="H3317" s="436">
        <v>8</v>
      </c>
      <c r="I3317" s="436">
        <v>8</v>
      </c>
      <c r="J3317" s="436">
        <v>8</v>
      </c>
      <c r="K3317" s="435">
        <v>0</v>
      </c>
      <c r="L3317" s="472">
        <v>40683</v>
      </c>
      <c r="N3317" s="474">
        <v>9</v>
      </c>
      <c r="O3317" s="436">
        <v>8</v>
      </c>
      <c r="P3317" s="436">
        <v>8</v>
      </c>
      <c r="Q3317" s="435">
        <v>0</v>
      </c>
      <c r="R3317" s="436">
        <v>8</v>
      </c>
      <c r="S3317" s="435">
        <v>0</v>
      </c>
      <c r="T3317" s="435">
        <v>0</v>
      </c>
      <c r="U3317" s="472">
        <v>40683</v>
      </c>
      <c r="V3317" s="480">
        <v>9</v>
      </c>
      <c r="W3317" s="436">
        <v>8</v>
      </c>
      <c r="X3317" s="619" t="str">
        <f t="shared" si="361"/>
        <v>OK</v>
      </c>
      <c r="Y3317" s="536">
        <f t="shared" si="363"/>
        <v>0</v>
      </c>
      <c r="Z3317" s="435" t="s">
        <v>75</v>
      </c>
      <c r="AA3317" s="481">
        <v>40689</v>
      </c>
      <c r="AC3317" s="148">
        <f t="shared" si="364"/>
        <v>7</v>
      </c>
      <c r="AD3317" s="435" t="str">
        <f t="shared" si="362"/>
        <v>OK</v>
      </c>
    </row>
    <row r="3318" spans="1:37" x14ac:dyDescent="0.2">
      <c r="A3318" s="442" t="s">
        <v>115</v>
      </c>
      <c r="B3318" s="435">
        <v>10</v>
      </c>
      <c r="C3318" s="436">
        <v>7</v>
      </c>
      <c r="D3318" s="435" t="s">
        <v>76</v>
      </c>
      <c r="E3318" s="472">
        <v>40682</v>
      </c>
      <c r="G3318" s="474">
        <v>10</v>
      </c>
      <c r="H3318" s="436">
        <v>7</v>
      </c>
      <c r="I3318" s="436">
        <v>7</v>
      </c>
      <c r="J3318" s="436">
        <v>7</v>
      </c>
      <c r="K3318" s="435">
        <v>0</v>
      </c>
      <c r="L3318" s="472">
        <v>40683</v>
      </c>
      <c r="N3318" s="474">
        <v>10</v>
      </c>
      <c r="O3318" s="436">
        <v>7</v>
      </c>
      <c r="P3318" s="436">
        <v>7</v>
      </c>
      <c r="Q3318" s="435">
        <v>0</v>
      </c>
      <c r="R3318" s="436">
        <v>7</v>
      </c>
      <c r="S3318" s="435">
        <v>0</v>
      </c>
      <c r="T3318" s="435">
        <v>0</v>
      </c>
      <c r="U3318" s="472">
        <v>40683</v>
      </c>
      <c r="V3318" s="480">
        <v>10</v>
      </c>
      <c r="W3318" s="436">
        <v>7</v>
      </c>
      <c r="X3318" s="619" t="str">
        <f t="shared" si="361"/>
        <v>OK</v>
      </c>
      <c r="Y3318" s="536">
        <f t="shared" si="363"/>
        <v>0</v>
      </c>
      <c r="Z3318" s="435" t="s">
        <v>76</v>
      </c>
      <c r="AA3318" s="481">
        <v>40689</v>
      </c>
      <c r="AC3318" s="148">
        <f t="shared" si="364"/>
        <v>7</v>
      </c>
      <c r="AD3318" s="435" t="str">
        <f t="shared" si="362"/>
        <v>OK</v>
      </c>
    </row>
    <row r="3319" spans="1:37" x14ac:dyDescent="0.2">
      <c r="A3319" s="442" t="s">
        <v>115</v>
      </c>
      <c r="B3319" s="435">
        <v>11</v>
      </c>
      <c r="C3319" s="436">
        <v>2</v>
      </c>
      <c r="D3319" s="435" t="s">
        <v>77</v>
      </c>
      <c r="E3319" s="472">
        <v>40682</v>
      </c>
      <c r="G3319" s="474">
        <v>11</v>
      </c>
      <c r="H3319" s="436">
        <v>2</v>
      </c>
      <c r="I3319" s="436">
        <v>2</v>
      </c>
      <c r="J3319" s="436">
        <v>2</v>
      </c>
      <c r="K3319" s="435">
        <v>0</v>
      </c>
      <c r="L3319" s="472">
        <v>40683</v>
      </c>
      <c r="N3319" s="474">
        <v>11</v>
      </c>
      <c r="O3319" s="436">
        <v>2</v>
      </c>
      <c r="P3319" s="436">
        <v>2</v>
      </c>
      <c r="Q3319" s="435">
        <v>0</v>
      </c>
      <c r="R3319" s="436">
        <v>2</v>
      </c>
      <c r="S3319" s="435">
        <v>0</v>
      </c>
      <c r="T3319" s="435">
        <v>0</v>
      </c>
      <c r="U3319" s="472">
        <v>40683</v>
      </c>
      <c r="V3319" s="480">
        <v>11</v>
      </c>
      <c r="W3319" s="436">
        <v>2</v>
      </c>
      <c r="X3319" s="619" t="str">
        <f t="shared" si="361"/>
        <v>OK</v>
      </c>
      <c r="Y3319" s="536">
        <f t="shared" si="363"/>
        <v>0</v>
      </c>
      <c r="Z3319" s="435" t="s">
        <v>77</v>
      </c>
      <c r="AA3319" s="481">
        <v>40689</v>
      </c>
      <c r="AC3319" s="148">
        <f t="shared" si="364"/>
        <v>7</v>
      </c>
      <c r="AD3319" s="435" t="str">
        <f t="shared" si="362"/>
        <v>OK</v>
      </c>
    </row>
    <row r="3320" spans="1:37" x14ac:dyDescent="0.2">
      <c r="A3320" s="442" t="s">
        <v>115</v>
      </c>
      <c r="B3320" s="435">
        <v>12</v>
      </c>
      <c r="C3320" s="436">
        <v>59</v>
      </c>
      <c r="D3320" s="466" t="s">
        <v>187</v>
      </c>
      <c r="E3320" s="472">
        <v>40682</v>
      </c>
      <c r="G3320" s="474">
        <v>12</v>
      </c>
      <c r="H3320" s="436">
        <v>59</v>
      </c>
      <c r="I3320" s="436">
        <v>59</v>
      </c>
      <c r="J3320" s="436">
        <v>59</v>
      </c>
      <c r="K3320" s="435">
        <v>0</v>
      </c>
      <c r="L3320" s="472">
        <v>40683</v>
      </c>
      <c r="N3320" s="474">
        <v>12</v>
      </c>
      <c r="O3320" s="436">
        <v>59</v>
      </c>
      <c r="P3320" s="436">
        <v>59</v>
      </c>
      <c r="Q3320" s="435">
        <v>0</v>
      </c>
      <c r="R3320" s="436">
        <v>59</v>
      </c>
      <c r="S3320" s="435">
        <v>0</v>
      </c>
      <c r="T3320" s="435">
        <v>0</v>
      </c>
      <c r="U3320" s="472">
        <v>40683</v>
      </c>
      <c r="V3320" s="480">
        <v>12</v>
      </c>
      <c r="W3320" s="436">
        <v>59</v>
      </c>
      <c r="X3320" s="619" t="str">
        <f t="shared" ref="X3320:X3383" si="365">IF(C3320=W3320,"OK",IF(W3320=R3320,"ERRO",IF(W3320="","KO",IF(W3320=J3320,"ERRO"))))</f>
        <v>OK</v>
      </c>
      <c r="Y3320" s="536">
        <f t="shared" si="363"/>
        <v>0</v>
      </c>
      <c r="Z3320" s="466" t="s">
        <v>187</v>
      </c>
      <c r="AA3320" s="481">
        <v>40689</v>
      </c>
      <c r="AC3320" s="148">
        <f t="shared" si="364"/>
        <v>7</v>
      </c>
      <c r="AD3320" s="435" t="str">
        <f t="shared" ref="AD3320:AD3383" si="366">IF(AA3320&gt;0,"OK","Pendente")</f>
        <v>OK</v>
      </c>
    </row>
    <row r="3321" spans="1:37" x14ac:dyDescent="0.2">
      <c r="A3321" s="606" t="s">
        <v>115</v>
      </c>
      <c r="B3321" s="438">
        <v>13</v>
      </c>
      <c r="C3321" s="447">
        <v>555</v>
      </c>
      <c r="D3321" s="435" t="s">
        <v>178</v>
      </c>
      <c r="E3321" s="472">
        <v>40682</v>
      </c>
      <c r="G3321" s="474">
        <v>13</v>
      </c>
      <c r="H3321" s="447">
        <v>555</v>
      </c>
      <c r="I3321" s="447">
        <v>555</v>
      </c>
      <c r="J3321" s="447">
        <v>555</v>
      </c>
      <c r="K3321" s="435">
        <v>0</v>
      </c>
      <c r="L3321" s="472">
        <v>40683</v>
      </c>
      <c r="N3321" s="474">
        <v>13</v>
      </c>
      <c r="O3321" s="447">
        <v>555</v>
      </c>
      <c r="P3321" s="447">
        <v>555</v>
      </c>
      <c r="Q3321" s="435">
        <v>0</v>
      </c>
      <c r="R3321" s="447">
        <v>555</v>
      </c>
      <c r="S3321" s="435">
        <v>0</v>
      </c>
      <c r="T3321" s="435">
        <v>0</v>
      </c>
      <c r="U3321" s="472">
        <v>40683</v>
      </c>
      <c r="V3321" s="480">
        <v>13</v>
      </c>
      <c r="W3321" s="447">
        <v>555</v>
      </c>
      <c r="X3321" s="619" t="str">
        <f t="shared" si="365"/>
        <v>OK</v>
      </c>
      <c r="Y3321" s="536">
        <f t="shared" si="363"/>
        <v>0</v>
      </c>
      <c r="Z3321" s="435" t="s">
        <v>178</v>
      </c>
      <c r="AA3321" s="481">
        <v>40687</v>
      </c>
      <c r="AC3321" s="148">
        <f t="shared" si="364"/>
        <v>5</v>
      </c>
      <c r="AD3321" s="435" t="str">
        <f t="shared" si="366"/>
        <v>OK</v>
      </c>
    </row>
    <row r="3322" spans="1:37" x14ac:dyDescent="0.2">
      <c r="A3322" s="606" t="s">
        <v>115</v>
      </c>
      <c r="B3322" s="438">
        <v>14</v>
      </c>
      <c r="C3322" s="447">
        <v>1850</v>
      </c>
      <c r="D3322" s="465" t="s">
        <v>184</v>
      </c>
      <c r="E3322" s="472">
        <v>40682</v>
      </c>
      <c r="G3322" s="474">
        <v>14</v>
      </c>
      <c r="H3322" s="447">
        <v>1850</v>
      </c>
      <c r="I3322" s="447">
        <v>1850</v>
      </c>
      <c r="J3322" s="447">
        <v>1850</v>
      </c>
      <c r="K3322" s="435">
        <v>0</v>
      </c>
      <c r="L3322" s="472">
        <v>40683</v>
      </c>
      <c r="N3322" s="474">
        <v>14</v>
      </c>
      <c r="O3322" s="447">
        <v>1850</v>
      </c>
      <c r="P3322" s="447">
        <v>1850</v>
      </c>
      <c r="Q3322" s="435">
        <v>0</v>
      </c>
      <c r="R3322" s="447">
        <v>1850</v>
      </c>
      <c r="S3322" s="435">
        <v>0</v>
      </c>
      <c r="T3322" s="435">
        <v>0</v>
      </c>
      <c r="U3322" s="472">
        <v>40683</v>
      </c>
      <c r="V3322" s="480">
        <v>14</v>
      </c>
      <c r="W3322" s="447">
        <v>1850</v>
      </c>
      <c r="X3322" s="619" t="str">
        <f t="shared" si="365"/>
        <v>OK</v>
      </c>
      <c r="Y3322" s="536">
        <f t="shared" si="363"/>
        <v>0</v>
      </c>
      <c r="Z3322" s="465" t="s">
        <v>184</v>
      </c>
      <c r="AA3322" s="481">
        <v>40687</v>
      </c>
      <c r="AC3322" s="148">
        <f t="shared" si="364"/>
        <v>5</v>
      </c>
      <c r="AD3322" s="435" t="str">
        <f t="shared" si="366"/>
        <v>OK</v>
      </c>
    </row>
    <row r="3323" spans="1:37" x14ac:dyDescent="0.2">
      <c r="A3323" s="593" t="s">
        <v>115</v>
      </c>
      <c r="B3323" s="493">
        <v>15</v>
      </c>
      <c r="C3323" s="531">
        <v>36</v>
      </c>
      <c r="D3323" s="600" t="s">
        <v>185</v>
      </c>
      <c r="E3323" s="532">
        <v>40682</v>
      </c>
      <c r="G3323" s="534">
        <v>15</v>
      </c>
      <c r="H3323" s="531">
        <v>36</v>
      </c>
      <c r="I3323" s="531">
        <v>36</v>
      </c>
      <c r="J3323" s="531">
        <v>36</v>
      </c>
      <c r="K3323" s="493">
        <v>0</v>
      </c>
      <c r="L3323" s="532">
        <v>40683</v>
      </c>
      <c r="N3323" s="534">
        <v>15</v>
      </c>
      <c r="O3323" s="531">
        <v>36</v>
      </c>
      <c r="P3323" s="531">
        <v>36</v>
      </c>
      <c r="Q3323" s="493">
        <v>0</v>
      </c>
      <c r="R3323" s="531">
        <v>36</v>
      </c>
      <c r="S3323" s="493">
        <v>0</v>
      </c>
      <c r="T3323" s="493">
        <v>0</v>
      </c>
      <c r="U3323" s="532">
        <v>40683</v>
      </c>
      <c r="V3323" s="535">
        <v>15</v>
      </c>
      <c r="W3323" s="531">
        <v>36</v>
      </c>
      <c r="X3323" s="536" t="str">
        <f t="shared" si="365"/>
        <v>OK</v>
      </c>
      <c r="Y3323" s="536">
        <f t="shared" si="363"/>
        <v>0</v>
      </c>
      <c r="Z3323" s="600" t="s">
        <v>185</v>
      </c>
      <c r="AA3323" s="537">
        <v>40689</v>
      </c>
      <c r="AB3323" s="538"/>
      <c r="AC3323" s="538">
        <f t="shared" si="364"/>
        <v>7</v>
      </c>
      <c r="AD3323" s="493" t="str">
        <f t="shared" si="366"/>
        <v>OK</v>
      </c>
      <c r="AE3323" s="493"/>
      <c r="AF3323" s="493"/>
      <c r="AG3323" s="493"/>
      <c r="AH3323" s="539"/>
      <c r="AI3323" s="533"/>
      <c r="AK3323" s="533"/>
    </row>
    <row r="3324" spans="1:37" x14ac:dyDescent="0.2">
      <c r="A3324" s="593" t="s">
        <v>115</v>
      </c>
      <c r="B3324" s="493">
        <v>1</v>
      </c>
      <c r="C3324" s="531">
        <v>50</v>
      </c>
      <c r="D3324" s="493" t="s">
        <v>178</v>
      </c>
      <c r="E3324" s="532">
        <v>40683</v>
      </c>
      <c r="G3324" s="534">
        <v>1</v>
      </c>
      <c r="H3324" s="493">
        <v>50</v>
      </c>
      <c r="I3324" s="493">
        <v>50</v>
      </c>
      <c r="J3324" s="493">
        <v>50</v>
      </c>
      <c r="K3324" s="493">
        <v>0</v>
      </c>
      <c r="L3324" s="532">
        <v>40686</v>
      </c>
      <c r="N3324" s="534">
        <v>1</v>
      </c>
      <c r="O3324" s="493">
        <v>50</v>
      </c>
      <c r="P3324" s="493">
        <v>50</v>
      </c>
      <c r="Q3324" s="493">
        <v>0</v>
      </c>
      <c r="R3324" s="493">
        <v>50</v>
      </c>
      <c r="S3324" s="493">
        <v>0</v>
      </c>
      <c r="T3324" s="493">
        <v>0</v>
      </c>
      <c r="U3324" s="532">
        <v>40686</v>
      </c>
      <c r="V3324" s="535">
        <v>1</v>
      </c>
      <c r="W3324" s="493">
        <v>50</v>
      </c>
      <c r="X3324" s="536" t="str">
        <f t="shared" si="365"/>
        <v>OK</v>
      </c>
      <c r="Y3324" s="536">
        <f t="shared" si="363"/>
        <v>0</v>
      </c>
      <c r="Z3324" s="493" t="s">
        <v>178</v>
      </c>
      <c r="AA3324" s="537">
        <v>40688</v>
      </c>
      <c r="AB3324" s="538">
        <v>50</v>
      </c>
      <c r="AC3324" s="538">
        <f t="shared" si="364"/>
        <v>5</v>
      </c>
      <c r="AD3324" s="493" t="str">
        <f t="shared" si="366"/>
        <v>OK</v>
      </c>
      <c r="AE3324" s="493"/>
      <c r="AF3324" s="493"/>
      <c r="AG3324" s="493"/>
      <c r="AH3324" s="539"/>
      <c r="AI3324" s="533"/>
      <c r="AK3324" s="533"/>
    </row>
    <row r="3325" spans="1:37" x14ac:dyDescent="0.2">
      <c r="A3325" s="442" t="s">
        <v>115</v>
      </c>
      <c r="B3325" s="435">
        <v>1</v>
      </c>
      <c r="C3325" s="436">
        <v>10</v>
      </c>
      <c r="D3325" s="435" t="s">
        <v>177</v>
      </c>
      <c r="E3325" s="472">
        <v>40686</v>
      </c>
      <c r="G3325" s="474">
        <v>1</v>
      </c>
      <c r="H3325" s="435">
        <v>10</v>
      </c>
      <c r="I3325" s="435">
        <v>10</v>
      </c>
      <c r="J3325" s="435">
        <v>10</v>
      </c>
      <c r="K3325" s="435">
        <v>0</v>
      </c>
      <c r="L3325" s="472">
        <v>40687</v>
      </c>
      <c r="N3325" s="474">
        <v>1</v>
      </c>
      <c r="O3325" s="435">
        <v>10</v>
      </c>
      <c r="P3325" s="435">
        <v>10</v>
      </c>
      <c r="Q3325" s="435">
        <v>0</v>
      </c>
      <c r="R3325" s="435">
        <v>10</v>
      </c>
      <c r="S3325" s="435">
        <v>0</v>
      </c>
      <c r="T3325" s="435">
        <v>0</v>
      </c>
      <c r="U3325" s="472">
        <v>40687</v>
      </c>
      <c r="V3325" s="480">
        <v>1</v>
      </c>
      <c r="W3325" s="435">
        <v>10</v>
      </c>
      <c r="X3325" s="437" t="str">
        <f t="shared" si="365"/>
        <v>OK</v>
      </c>
      <c r="Y3325" s="536">
        <f t="shared" si="363"/>
        <v>0</v>
      </c>
      <c r="Z3325" s="435" t="s">
        <v>177</v>
      </c>
      <c r="AA3325" s="481">
        <v>40690</v>
      </c>
      <c r="AB3325" s="412">
        <f>+SUM(W3325:W3327)</f>
        <v>185</v>
      </c>
      <c r="AC3325" s="148">
        <f t="shared" si="364"/>
        <v>4</v>
      </c>
      <c r="AD3325" s="435" t="str">
        <f t="shared" si="366"/>
        <v>OK</v>
      </c>
    </row>
    <row r="3326" spans="1:37" x14ac:dyDescent="0.2">
      <c r="A3326" s="442" t="s">
        <v>115</v>
      </c>
      <c r="B3326" s="435">
        <v>2</v>
      </c>
      <c r="C3326" s="436">
        <v>15</v>
      </c>
      <c r="D3326" s="438" t="s">
        <v>176</v>
      </c>
      <c r="E3326" s="472">
        <v>40686</v>
      </c>
      <c r="G3326" s="474">
        <v>2</v>
      </c>
      <c r="H3326" s="435">
        <v>15</v>
      </c>
      <c r="I3326" s="435">
        <v>15</v>
      </c>
      <c r="J3326" s="435">
        <v>15</v>
      </c>
      <c r="K3326" s="435">
        <v>0</v>
      </c>
      <c r="L3326" s="472">
        <v>40687</v>
      </c>
      <c r="N3326" s="474">
        <v>2</v>
      </c>
      <c r="O3326" s="435">
        <v>15</v>
      </c>
      <c r="P3326" s="435">
        <v>15</v>
      </c>
      <c r="Q3326" s="435">
        <v>0</v>
      </c>
      <c r="R3326" s="435">
        <v>15</v>
      </c>
      <c r="S3326" s="435">
        <v>0</v>
      </c>
      <c r="T3326" s="435">
        <v>0</v>
      </c>
      <c r="U3326" s="472">
        <v>40687</v>
      </c>
      <c r="V3326" s="480">
        <v>2</v>
      </c>
      <c r="W3326" s="435">
        <v>15</v>
      </c>
      <c r="X3326" s="437" t="str">
        <f t="shared" si="365"/>
        <v>OK</v>
      </c>
      <c r="Y3326" s="536">
        <f t="shared" si="363"/>
        <v>0</v>
      </c>
      <c r="Z3326" s="438" t="s">
        <v>176</v>
      </c>
      <c r="AA3326" s="481">
        <v>40693</v>
      </c>
      <c r="AC3326" s="148">
        <f t="shared" si="364"/>
        <v>7</v>
      </c>
      <c r="AD3326" s="435" t="str">
        <f t="shared" si="366"/>
        <v>OK</v>
      </c>
    </row>
    <row r="3327" spans="1:37" x14ac:dyDescent="0.2">
      <c r="A3327" s="593" t="s">
        <v>115</v>
      </c>
      <c r="B3327" s="493">
        <v>3</v>
      </c>
      <c r="C3327" s="531">
        <v>160</v>
      </c>
      <c r="D3327" s="493" t="s">
        <v>178</v>
      </c>
      <c r="E3327" s="532">
        <v>40686</v>
      </c>
      <c r="G3327" s="534">
        <v>3</v>
      </c>
      <c r="H3327" s="493">
        <v>160</v>
      </c>
      <c r="I3327" s="493">
        <v>160</v>
      </c>
      <c r="J3327" s="493">
        <v>160</v>
      </c>
      <c r="K3327" s="493">
        <v>0</v>
      </c>
      <c r="L3327" s="532">
        <v>40687</v>
      </c>
      <c r="N3327" s="534">
        <v>3</v>
      </c>
      <c r="O3327" s="493">
        <v>160</v>
      </c>
      <c r="P3327" s="493">
        <v>160</v>
      </c>
      <c r="Q3327" s="493">
        <v>0</v>
      </c>
      <c r="R3327" s="493">
        <v>160</v>
      </c>
      <c r="S3327" s="493">
        <v>0</v>
      </c>
      <c r="T3327" s="493">
        <v>0</v>
      </c>
      <c r="U3327" s="532">
        <v>40687</v>
      </c>
      <c r="V3327" s="535">
        <v>3</v>
      </c>
      <c r="W3327" s="493">
        <v>160</v>
      </c>
      <c r="X3327" s="536" t="str">
        <f t="shared" si="365"/>
        <v>OK</v>
      </c>
      <c r="Y3327" s="536">
        <f t="shared" si="363"/>
        <v>0</v>
      </c>
      <c r="Z3327" s="493" t="s">
        <v>178</v>
      </c>
      <c r="AA3327" s="537">
        <v>40689</v>
      </c>
      <c r="AB3327" s="538"/>
      <c r="AC3327" s="538">
        <f t="shared" si="364"/>
        <v>3</v>
      </c>
      <c r="AD3327" s="493" t="str">
        <f t="shared" si="366"/>
        <v>OK</v>
      </c>
      <c r="AE3327" s="493"/>
      <c r="AF3327" s="493"/>
      <c r="AG3327" s="493"/>
      <c r="AH3327" s="539"/>
      <c r="AI3327" s="533"/>
      <c r="AK3327" s="533"/>
    </row>
    <row r="3328" spans="1:37" x14ac:dyDescent="0.2">
      <c r="A3328" s="442" t="s">
        <v>115</v>
      </c>
      <c r="B3328" s="435">
        <v>1</v>
      </c>
      <c r="C3328" s="436">
        <v>20</v>
      </c>
      <c r="D3328" s="435" t="s">
        <v>177</v>
      </c>
      <c r="E3328" s="472">
        <v>40687</v>
      </c>
      <c r="G3328" s="474">
        <v>1</v>
      </c>
      <c r="H3328" s="435">
        <v>20</v>
      </c>
      <c r="I3328" s="435">
        <v>20</v>
      </c>
      <c r="J3328" s="435">
        <v>20</v>
      </c>
      <c r="K3328" s="435">
        <v>0</v>
      </c>
      <c r="L3328" s="472">
        <v>40688</v>
      </c>
      <c r="N3328" s="474">
        <v>1</v>
      </c>
      <c r="O3328" s="435">
        <v>20</v>
      </c>
      <c r="P3328" s="435">
        <v>20</v>
      </c>
      <c r="Q3328" s="435">
        <v>0</v>
      </c>
      <c r="R3328" s="435">
        <v>20</v>
      </c>
      <c r="S3328" s="435">
        <v>0</v>
      </c>
      <c r="T3328" s="435">
        <v>0</v>
      </c>
      <c r="U3328" s="472">
        <v>40688</v>
      </c>
      <c r="V3328" s="480">
        <v>1</v>
      </c>
      <c r="W3328" s="435">
        <v>20</v>
      </c>
      <c r="X3328" s="437" t="str">
        <f t="shared" si="365"/>
        <v>OK</v>
      </c>
      <c r="Y3328" s="536">
        <f t="shared" si="363"/>
        <v>0</v>
      </c>
      <c r="Z3328" s="435" t="s">
        <v>177</v>
      </c>
      <c r="AA3328" s="481">
        <v>40690</v>
      </c>
      <c r="AB3328" s="412">
        <f>+SUM(W3328:W3329)</f>
        <v>225</v>
      </c>
      <c r="AC3328" s="148">
        <f t="shared" si="364"/>
        <v>3</v>
      </c>
      <c r="AD3328" s="435" t="str">
        <f t="shared" si="366"/>
        <v>OK</v>
      </c>
    </row>
    <row r="3329" spans="1:37" x14ac:dyDescent="0.2">
      <c r="A3329" s="593" t="s">
        <v>115</v>
      </c>
      <c r="B3329" s="493">
        <v>2</v>
      </c>
      <c r="C3329" s="531">
        <v>205</v>
      </c>
      <c r="D3329" s="493" t="s">
        <v>178</v>
      </c>
      <c r="E3329" s="532">
        <v>40687</v>
      </c>
      <c r="G3329" s="534">
        <v>2</v>
      </c>
      <c r="H3329" s="493">
        <v>205</v>
      </c>
      <c r="I3329" s="493">
        <v>205</v>
      </c>
      <c r="J3329" s="493">
        <v>205</v>
      </c>
      <c r="K3329" s="493">
        <v>0</v>
      </c>
      <c r="L3329" s="532">
        <v>40688</v>
      </c>
      <c r="N3329" s="534">
        <v>2</v>
      </c>
      <c r="O3329" s="493">
        <v>205</v>
      </c>
      <c r="P3329" s="493">
        <v>205</v>
      </c>
      <c r="Q3329" s="493">
        <v>0</v>
      </c>
      <c r="R3329" s="493">
        <v>205</v>
      </c>
      <c r="S3329" s="493">
        <v>205</v>
      </c>
      <c r="T3329" s="493">
        <v>0</v>
      </c>
      <c r="U3329" s="532">
        <v>40688</v>
      </c>
      <c r="V3329" s="535">
        <v>2</v>
      </c>
      <c r="W3329" s="493">
        <v>205</v>
      </c>
      <c r="X3329" s="536" t="str">
        <f t="shared" si="365"/>
        <v>OK</v>
      </c>
      <c r="Y3329" s="536">
        <f t="shared" si="363"/>
        <v>0</v>
      </c>
      <c r="Z3329" s="493" t="s">
        <v>178</v>
      </c>
      <c r="AA3329" s="537">
        <v>40689</v>
      </c>
      <c r="AB3329" s="538"/>
      <c r="AC3329" s="538">
        <f t="shared" si="364"/>
        <v>2</v>
      </c>
      <c r="AD3329" s="493" t="str">
        <f t="shared" si="366"/>
        <v>OK</v>
      </c>
      <c r="AE3329" s="493"/>
      <c r="AF3329" s="493"/>
      <c r="AG3329" s="493"/>
      <c r="AH3329" s="539"/>
      <c r="AI3329" s="533"/>
      <c r="AK3329" s="533"/>
    </row>
    <row r="3330" spans="1:37" x14ac:dyDescent="0.2">
      <c r="A3330" s="442" t="s">
        <v>115</v>
      </c>
      <c r="B3330" s="435">
        <v>1</v>
      </c>
      <c r="C3330" s="436">
        <v>10</v>
      </c>
      <c r="D3330" s="435" t="s">
        <v>177</v>
      </c>
      <c r="E3330" s="472">
        <v>40688</v>
      </c>
      <c r="G3330" s="474">
        <v>1</v>
      </c>
      <c r="H3330" s="435">
        <v>10</v>
      </c>
      <c r="I3330" s="435">
        <v>10</v>
      </c>
      <c r="J3330" s="435">
        <v>10</v>
      </c>
      <c r="K3330" s="435">
        <v>0</v>
      </c>
      <c r="L3330" s="472">
        <v>40689</v>
      </c>
      <c r="N3330" s="474">
        <v>1</v>
      </c>
      <c r="O3330" s="435">
        <v>10</v>
      </c>
      <c r="P3330" s="435">
        <v>10</v>
      </c>
      <c r="Q3330" s="435">
        <v>0</v>
      </c>
      <c r="R3330" s="435">
        <v>10</v>
      </c>
      <c r="S3330" s="435">
        <v>0</v>
      </c>
      <c r="T3330" s="435">
        <v>0</v>
      </c>
      <c r="U3330" s="472">
        <v>40689</v>
      </c>
      <c r="V3330" s="480">
        <v>1</v>
      </c>
      <c r="W3330" s="435">
        <v>10</v>
      </c>
      <c r="X3330" s="437" t="str">
        <f t="shared" si="365"/>
        <v>OK</v>
      </c>
      <c r="Y3330" s="536">
        <f t="shared" si="363"/>
        <v>0</v>
      </c>
      <c r="Z3330" s="435" t="s">
        <v>177</v>
      </c>
      <c r="AA3330" s="481">
        <v>40690</v>
      </c>
      <c r="AB3330" s="412">
        <f>+SUM(W3330:W3332)</f>
        <v>175</v>
      </c>
      <c r="AC3330" s="148">
        <f t="shared" si="364"/>
        <v>2</v>
      </c>
      <c r="AD3330" s="435" t="str">
        <f t="shared" si="366"/>
        <v>OK</v>
      </c>
      <c r="AJ3330" s="533"/>
    </row>
    <row r="3331" spans="1:37" x14ac:dyDescent="0.2">
      <c r="A3331" s="442" t="s">
        <v>115</v>
      </c>
      <c r="B3331" s="435">
        <v>2</v>
      </c>
      <c r="C3331" s="436">
        <v>15</v>
      </c>
      <c r="D3331" s="438" t="s">
        <v>176</v>
      </c>
      <c r="E3331" s="472">
        <v>40688</v>
      </c>
      <c r="G3331" s="474">
        <v>2</v>
      </c>
      <c r="H3331" s="435">
        <v>15</v>
      </c>
      <c r="I3331" s="435">
        <v>15</v>
      </c>
      <c r="J3331" s="435">
        <v>15</v>
      </c>
      <c r="K3331" s="435">
        <v>0</v>
      </c>
      <c r="L3331" s="472">
        <v>40689</v>
      </c>
      <c r="N3331" s="474">
        <v>2</v>
      </c>
      <c r="O3331" s="435">
        <v>15</v>
      </c>
      <c r="P3331" s="435">
        <v>15</v>
      </c>
      <c r="Q3331" s="435">
        <v>0</v>
      </c>
      <c r="R3331" s="435">
        <v>15</v>
      </c>
      <c r="S3331" s="435">
        <v>0</v>
      </c>
      <c r="T3331" s="435">
        <v>0</v>
      </c>
      <c r="U3331" s="472">
        <v>40689</v>
      </c>
      <c r="V3331" s="480">
        <v>2</v>
      </c>
      <c r="W3331" s="435">
        <v>15</v>
      </c>
      <c r="X3331" s="437" t="str">
        <f t="shared" si="365"/>
        <v>OK</v>
      </c>
      <c r="Y3331" s="536">
        <f t="shared" si="363"/>
        <v>0</v>
      </c>
      <c r="Z3331" s="438" t="s">
        <v>176</v>
      </c>
      <c r="AA3331" s="481">
        <v>40693</v>
      </c>
      <c r="AC3331" s="148">
        <f t="shared" si="364"/>
        <v>5</v>
      </c>
      <c r="AD3331" s="435" t="str">
        <f t="shared" si="366"/>
        <v>OK</v>
      </c>
      <c r="AJ3331" s="533"/>
    </row>
    <row r="3332" spans="1:37" x14ac:dyDescent="0.2">
      <c r="A3332" s="593" t="s">
        <v>115</v>
      </c>
      <c r="B3332" s="493">
        <v>3</v>
      </c>
      <c r="C3332" s="531">
        <v>150</v>
      </c>
      <c r="D3332" s="493" t="s">
        <v>178</v>
      </c>
      <c r="E3332" s="532">
        <v>40688</v>
      </c>
      <c r="G3332" s="534">
        <v>3</v>
      </c>
      <c r="H3332" s="493">
        <v>150</v>
      </c>
      <c r="I3332" s="493">
        <v>150</v>
      </c>
      <c r="J3332" s="493">
        <v>150</v>
      </c>
      <c r="K3332" s="493">
        <v>0</v>
      </c>
      <c r="L3332" s="532">
        <v>40689</v>
      </c>
      <c r="N3332" s="534">
        <v>3</v>
      </c>
      <c r="O3332" s="493">
        <v>150</v>
      </c>
      <c r="P3332" s="493">
        <v>150</v>
      </c>
      <c r="Q3332" s="493">
        <v>0</v>
      </c>
      <c r="R3332" s="493">
        <v>150</v>
      </c>
      <c r="S3332" s="493">
        <v>0</v>
      </c>
      <c r="T3332" s="493">
        <v>0</v>
      </c>
      <c r="U3332" s="532">
        <v>40689</v>
      </c>
      <c r="V3332" s="535">
        <v>3</v>
      </c>
      <c r="W3332" s="493">
        <v>150</v>
      </c>
      <c r="X3332" s="536" t="str">
        <f t="shared" si="365"/>
        <v>OK</v>
      </c>
      <c r="Y3332" s="536">
        <f t="shared" si="363"/>
        <v>0</v>
      </c>
      <c r="Z3332" s="493" t="s">
        <v>178</v>
      </c>
      <c r="AA3332" s="537">
        <v>40690</v>
      </c>
      <c r="AB3332" s="538"/>
      <c r="AC3332" s="538">
        <f t="shared" si="364"/>
        <v>2</v>
      </c>
      <c r="AD3332" s="493" t="str">
        <f t="shared" si="366"/>
        <v>OK</v>
      </c>
      <c r="AE3332" s="493"/>
      <c r="AF3332" s="493"/>
      <c r="AG3332" s="493"/>
      <c r="AH3332" s="539"/>
      <c r="AI3332" s="533"/>
      <c r="AK3332" s="533"/>
    </row>
    <row r="3333" spans="1:37" x14ac:dyDescent="0.2">
      <c r="A3333" s="442" t="s">
        <v>115</v>
      </c>
      <c r="B3333" s="435">
        <v>1</v>
      </c>
      <c r="C3333" s="436">
        <v>10</v>
      </c>
      <c r="D3333" s="435" t="s">
        <v>177</v>
      </c>
      <c r="E3333" s="472">
        <v>40689</v>
      </c>
      <c r="G3333" s="474">
        <v>1</v>
      </c>
      <c r="H3333" s="436">
        <v>10</v>
      </c>
      <c r="I3333" s="436">
        <v>10</v>
      </c>
      <c r="J3333" s="436">
        <v>10</v>
      </c>
      <c r="K3333" s="435">
        <v>0</v>
      </c>
      <c r="L3333" s="472">
        <v>40690</v>
      </c>
      <c r="N3333" s="474">
        <v>1</v>
      </c>
      <c r="O3333" s="436">
        <v>10</v>
      </c>
      <c r="P3333" s="436">
        <v>10</v>
      </c>
      <c r="Q3333" s="435">
        <v>0</v>
      </c>
      <c r="R3333" s="436">
        <v>10</v>
      </c>
      <c r="S3333" s="435">
        <v>0</v>
      </c>
      <c r="T3333" s="435">
        <v>0</v>
      </c>
      <c r="U3333" s="472">
        <v>40690</v>
      </c>
      <c r="V3333" s="480">
        <v>1</v>
      </c>
      <c r="W3333" s="436">
        <v>10</v>
      </c>
      <c r="X3333" s="437" t="str">
        <f t="shared" si="365"/>
        <v>OK</v>
      </c>
      <c r="Y3333" s="536">
        <f t="shared" si="363"/>
        <v>0</v>
      </c>
      <c r="Z3333" s="435" t="s">
        <v>177</v>
      </c>
      <c r="AA3333" s="481">
        <v>40695</v>
      </c>
      <c r="AB3333" s="601">
        <f>+SUM(W3333:W3353)</f>
        <v>3855</v>
      </c>
      <c r="AC3333" s="148">
        <f t="shared" si="364"/>
        <v>5</v>
      </c>
      <c r="AD3333" s="435" t="str">
        <f t="shared" si="366"/>
        <v>OK</v>
      </c>
    </row>
    <row r="3334" spans="1:37" x14ac:dyDescent="0.2">
      <c r="A3334" s="442" t="s">
        <v>115</v>
      </c>
      <c r="B3334" s="435">
        <v>2</v>
      </c>
      <c r="C3334" s="436">
        <v>50</v>
      </c>
      <c r="D3334" s="465" t="s">
        <v>182</v>
      </c>
      <c r="E3334" s="472">
        <v>40689</v>
      </c>
      <c r="G3334" s="474">
        <v>2</v>
      </c>
      <c r="H3334" s="436">
        <v>50</v>
      </c>
      <c r="I3334" s="436">
        <v>50</v>
      </c>
      <c r="J3334" s="436">
        <v>50</v>
      </c>
      <c r="K3334" s="435">
        <v>0</v>
      </c>
      <c r="L3334" s="472">
        <v>40690</v>
      </c>
      <c r="N3334" s="474">
        <v>2</v>
      </c>
      <c r="O3334" s="436">
        <v>50</v>
      </c>
      <c r="P3334" s="436">
        <v>50</v>
      </c>
      <c r="Q3334" s="435">
        <v>0</v>
      </c>
      <c r="R3334" s="436">
        <v>50</v>
      </c>
      <c r="S3334" s="435">
        <v>0</v>
      </c>
      <c r="T3334" s="435">
        <v>0</v>
      </c>
      <c r="U3334" s="472">
        <v>40690</v>
      </c>
      <c r="V3334" s="480">
        <v>2</v>
      </c>
      <c r="W3334" s="436">
        <v>50</v>
      </c>
      <c r="X3334" s="437" t="str">
        <f t="shared" si="365"/>
        <v>OK</v>
      </c>
      <c r="Y3334" s="536">
        <f t="shared" si="363"/>
        <v>0</v>
      </c>
      <c r="Z3334" s="465" t="s">
        <v>182</v>
      </c>
      <c r="AA3334" s="481">
        <v>40695</v>
      </c>
      <c r="AC3334" s="148">
        <f t="shared" si="364"/>
        <v>5</v>
      </c>
      <c r="AD3334" s="435" t="str">
        <f t="shared" si="366"/>
        <v>OK</v>
      </c>
      <c r="AJ3334" s="533"/>
    </row>
    <row r="3335" spans="1:37" x14ac:dyDescent="0.2">
      <c r="A3335" s="442" t="s">
        <v>115</v>
      </c>
      <c r="B3335" s="435">
        <v>3</v>
      </c>
      <c r="C3335" s="436">
        <v>34</v>
      </c>
      <c r="D3335" s="465" t="s">
        <v>183</v>
      </c>
      <c r="E3335" s="472">
        <v>40689</v>
      </c>
      <c r="G3335" s="474">
        <v>3</v>
      </c>
      <c r="H3335" s="436">
        <v>34</v>
      </c>
      <c r="I3335" s="436">
        <v>34</v>
      </c>
      <c r="J3335" s="436">
        <v>34</v>
      </c>
      <c r="K3335" s="435">
        <v>0</v>
      </c>
      <c r="L3335" s="472">
        <v>40690</v>
      </c>
      <c r="N3335" s="474">
        <v>3</v>
      </c>
      <c r="O3335" s="436">
        <v>34</v>
      </c>
      <c r="P3335" s="436">
        <v>34</v>
      </c>
      <c r="Q3335" s="435">
        <v>0</v>
      </c>
      <c r="R3335" s="436">
        <v>34</v>
      </c>
      <c r="S3335" s="435">
        <v>0</v>
      </c>
      <c r="T3335" s="435">
        <v>0</v>
      </c>
      <c r="U3335" s="472">
        <v>40690</v>
      </c>
      <c r="V3335" s="480">
        <v>3</v>
      </c>
      <c r="W3335" s="436">
        <v>34</v>
      </c>
      <c r="X3335" s="437" t="str">
        <f t="shared" si="365"/>
        <v>OK</v>
      </c>
      <c r="Y3335" s="536">
        <f t="shared" si="363"/>
        <v>0</v>
      </c>
      <c r="Z3335" s="465" t="s">
        <v>183</v>
      </c>
      <c r="AA3335" s="481">
        <v>40695</v>
      </c>
      <c r="AC3335" s="148">
        <f t="shared" si="364"/>
        <v>5</v>
      </c>
      <c r="AD3335" s="435" t="str">
        <f t="shared" si="366"/>
        <v>OK</v>
      </c>
    </row>
    <row r="3336" spans="1:37" x14ac:dyDescent="0.2">
      <c r="A3336" s="442" t="s">
        <v>115</v>
      </c>
      <c r="B3336" s="435">
        <v>4</v>
      </c>
      <c r="C3336" s="436">
        <v>16</v>
      </c>
      <c r="D3336" s="435" t="s">
        <v>67</v>
      </c>
      <c r="E3336" s="472">
        <v>40689</v>
      </c>
      <c r="G3336" s="474">
        <v>4</v>
      </c>
      <c r="H3336" s="436">
        <v>16</v>
      </c>
      <c r="I3336" s="436">
        <v>16</v>
      </c>
      <c r="J3336" s="436">
        <v>16</v>
      </c>
      <c r="K3336" s="435">
        <v>0</v>
      </c>
      <c r="L3336" s="472">
        <v>40690</v>
      </c>
      <c r="N3336" s="474">
        <v>4</v>
      </c>
      <c r="O3336" s="436">
        <v>16</v>
      </c>
      <c r="P3336" s="436">
        <v>16</v>
      </c>
      <c r="Q3336" s="435">
        <v>0</v>
      </c>
      <c r="R3336" s="436">
        <v>16</v>
      </c>
      <c r="S3336" s="435">
        <v>0</v>
      </c>
      <c r="T3336" s="435">
        <v>0</v>
      </c>
      <c r="U3336" s="472">
        <v>40690</v>
      </c>
      <c r="V3336" s="480">
        <v>4</v>
      </c>
      <c r="W3336" s="436">
        <v>16</v>
      </c>
      <c r="X3336" s="437" t="str">
        <f t="shared" si="365"/>
        <v>OK</v>
      </c>
      <c r="Y3336" s="536">
        <f t="shared" si="363"/>
        <v>0</v>
      </c>
      <c r="Z3336" s="435" t="s">
        <v>67</v>
      </c>
      <c r="AA3336" s="481">
        <v>40695</v>
      </c>
      <c r="AC3336" s="148">
        <f t="shared" si="364"/>
        <v>5</v>
      </c>
      <c r="AD3336" s="435" t="str">
        <f t="shared" si="366"/>
        <v>OK</v>
      </c>
      <c r="AJ3336" s="533"/>
    </row>
    <row r="3337" spans="1:37" x14ac:dyDescent="0.2">
      <c r="A3337" s="442" t="s">
        <v>115</v>
      </c>
      <c r="B3337" s="435">
        <v>5</v>
      </c>
      <c r="C3337" s="436">
        <v>2</v>
      </c>
      <c r="D3337" s="435" t="s">
        <v>68</v>
      </c>
      <c r="E3337" s="472">
        <v>40689</v>
      </c>
      <c r="G3337" s="474">
        <v>5</v>
      </c>
      <c r="H3337" s="436">
        <v>2</v>
      </c>
      <c r="I3337" s="436">
        <v>2</v>
      </c>
      <c r="J3337" s="436">
        <v>2</v>
      </c>
      <c r="K3337" s="435">
        <v>0</v>
      </c>
      <c r="L3337" s="472">
        <v>40690</v>
      </c>
      <c r="N3337" s="474">
        <v>5</v>
      </c>
      <c r="O3337" s="436">
        <v>2</v>
      </c>
      <c r="P3337" s="436">
        <v>2</v>
      </c>
      <c r="Q3337" s="435">
        <v>0</v>
      </c>
      <c r="R3337" s="436">
        <v>2</v>
      </c>
      <c r="S3337" s="435">
        <v>0</v>
      </c>
      <c r="T3337" s="435">
        <v>0</v>
      </c>
      <c r="U3337" s="472">
        <v>40690</v>
      </c>
      <c r="V3337" s="480">
        <v>5</v>
      </c>
      <c r="W3337" s="436">
        <v>2</v>
      </c>
      <c r="X3337" s="437" t="str">
        <f t="shared" si="365"/>
        <v>OK</v>
      </c>
      <c r="Y3337" s="536">
        <f t="shared" si="363"/>
        <v>0</v>
      </c>
      <c r="Z3337" s="435" t="s">
        <v>68</v>
      </c>
      <c r="AA3337" s="481">
        <v>40695</v>
      </c>
      <c r="AC3337" s="148">
        <f t="shared" si="364"/>
        <v>5</v>
      </c>
      <c r="AD3337" s="435" t="str">
        <f t="shared" si="366"/>
        <v>OK</v>
      </c>
    </row>
    <row r="3338" spans="1:37" x14ac:dyDescent="0.2">
      <c r="A3338" s="442" t="s">
        <v>115</v>
      </c>
      <c r="B3338" s="435">
        <v>6</v>
      </c>
      <c r="C3338" s="436">
        <v>12</v>
      </c>
      <c r="D3338" s="435" t="s">
        <v>69</v>
      </c>
      <c r="E3338" s="472">
        <v>40689</v>
      </c>
      <c r="G3338" s="474">
        <v>6</v>
      </c>
      <c r="H3338" s="436">
        <v>12</v>
      </c>
      <c r="I3338" s="436">
        <v>12</v>
      </c>
      <c r="J3338" s="436">
        <v>12</v>
      </c>
      <c r="K3338" s="435">
        <v>0</v>
      </c>
      <c r="L3338" s="472">
        <v>40690</v>
      </c>
      <c r="N3338" s="474">
        <v>6</v>
      </c>
      <c r="O3338" s="436">
        <v>12</v>
      </c>
      <c r="P3338" s="436">
        <v>12</v>
      </c>
      <c r="Q3338" s="435">
        <v>0</v>
      </c>
      <c r="R3338" s="436">
        <v>12</v>
      </c>
      <c r="S3338" s="435">
        <v>0</v>
      </c>
      <c r="T3338" s="435">
        <v>0</v>
      </c>
      <c r="U3338" s="472">
        <v>40690</v>
      </c>
      <c r="V3338" s="480">
        <v>6</v>
      </c>
      <c r="W3338" s="436">
        <v>12</v>
      </c>
      <c r="X3338" s="437" t="str">
        <f t="shared" si="365"/>
        <v>OK</v>
      </c>
      <c r="Y3338" s="536">
        <f t="shared" si="363"/>
        <v>0</v>
      </c>
      <c r="Z3338" s="435" t="s">
        <v>69</v>
      </c>
      <c r="AA3338" s="481">
        <v>40695</v>
      </c>
      <c r="AC3338" s="148">
        <f t="shared" si="364"/>
        <v>5</v>
      </c>
      <c r="AD3338" s="435" t="str">
        <f t="shared" si="366"/>
        <v>OK</v>
      </c>
    </row>
    <row r="3339" spans="1:37" x14ac:dyDescent="0.2">
      <c r="A3339" s="442" t="s">
        <v>115</v>
      </c>
      <c r="B3339" s="435">
        <v>7</v>
      </c>
      <c r="C3339" s="436">
        <v>20</v>
      </c>
      <c r="D3339" s="435" t="s">
        <v>72</v>
      </c>
      <c r="E3339" s="472">
        <v>40689</v>
      </c>
      <c r="G3339" s="474">
        <v>7</v>
      </c>
      <c r="H3339" s="436">
        <v>20</v>
      </c>
      <c r="I3339" s="436">
        <v>20</v>
      </c>
      <c r="J3339" s="436">
        <v>20</v>
      </c>
      <c r="K3339" s="435">
        <v>0</v>
      </c>
      <c r="L3339" s="472">
        <v>40690</v>
      </c>
      <c r="N3339" s="474">
        <v>7</v>
      </c>
      <c r="O3339" s="436">
        <v>20</v>
      </c>
      <c r="P3339" s="436">
        <v>20</v>
      </c>
      <c r="Q3339" s="435">
        <v>0</v>
      </c>
      <c r="R3339" s="436">
        <v>20</v>
      </c>
      <c r="S3339" s="435">
        <v>0</v>
      </c>
      <c r="T3339" s="435">
        <v>0</v>
      </c>
      <c r="U3339" s="472">
        <v>40690</v>
      </c>
      <c r="V3339" s="480">
        <v>7</v>
      </c>
      <c r="W3339" s="436">
        <v>20</v>
      </c>
      <c r="X3339" s="437" t="str">
        <f t="shared" si="365"/>
        <v>OK</v>
      </c>
      <c r="Y3339" s="536">
        <f t="shared" si="363"/>
        <v>0</v>
      </c>
      <c r="Z3339" s="435" t="s">
        <v>72</v>
      </c>
      <c r="AA3339" s="481">
        <v>40695</v>
      </c>
      <c r="AC3339" s="148">
        <f t="shared" si="364"/>
        <v>5</v>
      </c>
      <c r="AD3339" s="435" t="str">
        <f t="shared" si="366"/>
        <v>OK</v>
      </c>
      <c r="AJ3339" s="533"/>
    </row>
    <row r="3340" spans="1:37" x14ac:dyDescent="0.2">
      <c r="A3340" s="442" t="s">
        <v>115</v>
      </c>
      <c r="B3340" s="435">
        <v>8</v>
      </c>
      <c r="C3340" s="436">
        <v>165</v>
      </c>
      <c r="D3340" s="435" t="s">
        <v>73</v>
      </c>
      <c r="E3340" s="472">
        <v>40689</v>
      </c>
      <c r="G3340" s="474">
        <v>8</v>
      </c>
      <c r="H3340" s="436">
        <v>165</v>
      </c>
      <c r="I3340" s="436">
        <v>165</v>
      </c>
      <c r="J3340" s="436">
        <v>165</v>
      </c>
      <c r="K3340" s="435">
        <v>0</v>
      </c>
      <c r="L3340" s="472">
        <v>40690</v>
      </c>
      <c r="N3340" s="474">
        <v>8</v>
      </c>
      <c r="O3340" s="436">
        <v>165</v>
      </c>
      <c r="P3340" s="436">
        <v>165</v>
      </c>
      <c r="Q3340" s="435">
        <v>0</v>
      </c>
      <c r="R3340" s="436">
        <v>165</v>
      </c>
      <c r="S3340" s="435">
        <v>0</v>
      </c>
      <c r="T3340" s="435">
        <v>0</v>
      </c>
      <c r="U3340" s="472">
        <v>40690</v>
      </c>
      <c r="V3340" s="480">
        <v>8</v>
      </c>
      <c r="W3340" s="436">
        <v>165</v>
      </c>
      <c r="X3340" s="437" t="str">
        <f t="shared" si="365"/>
        <v>OK</v>
      </c>
      <c r="Y3340" s="536">
        <f t="shared" si="363"/>
        <v>0</v>
      </c>
      <c r="Z3340" s="435" t="s">
        <v>73</v>
      </c>
      <c r="AA3340" s="481">
        <v>40695</v>
      </c>
      <c r="AC3340" s="148">
        <f t="shared" si="364"/>
        <v>5</v>
      </c>
      <c r="AD3340" s="435" t="str">
        <f t="shared" si="366"/>
        <v>OK</v>
      </c>
    </row>
    <row r="3341" spans="1:37" x14ac:dyDescent="0.2">
      <c r="A3341" s="442" t="s">
        <v>115</v>
      </c>
      <c r="B3341" s="435">
        <v>9</v>
      </c>
      <c r="C3341" s="436">
        <v>59</v>
      </c>
      <c r="D3341" s="435" t="s">
        <v>79</v>
      </c>
      <c r="E3341" s="472">
        <v>40689</v>
      </c>
      <c r="G3341" s="474">
        <v>9</v>
      </c>
      <c r="H3341" s="436">
        <v>59</v>
      </c>
      <c r="I3341" s="436">
        <v>59</v>
      </c>
      <c r="J3341" s="436">
        <v>59</v>
      </c>
      <c r="K3341" s="435">
        <v>0</v>
      </c>
      <c r="L3341" s="472">
        <v>40690</v>
      </c>
      <c r="N3341" s="474">
        <v>9</v>
      </c>
      <c r="O3341" s="436">
        <v>59</v>
      </c>
      <c r="P3341" s="436">
        <v>59</v>
      </c>
      <c r="Q3341" s="435">
        <v>0</v>
      </c>
      <c r="R3341" s="436">
        <v>59</v>
      </c>
      <c r="S3341" s="435">
        <v>0</v>
      </c>
      <c r="T3341" s="435">
        <v>0</v>
      </c>
      <c r="U3341" s="472">
        <v>40690</v>
      </c>
      <c r="V3341" s="480">
        <v>9</v>
      </c>
      <c r="W3341" s="436">
        <v>59</v>
      </c>
      <c r="X3341" s="437" t="str">
        <f t="shared" si="365"/>
        <v>OK</v>
      </c>
      <c r="Y3341" s="536">
        <f t="shared" si="363"/>
        <v>0</v>
      </c>
      <c r="Z3341" s="435" t="s">
        <v>79</v>
      </c>
      <c r="AA3341" s="481">
        <v>40695</v>
      </c>
      <c r="AC3341" s="148">
        <f t="shared" si="364"/>
        <v>5</v>
      </c>
      <c r="AD3341" s="435" t="str">
        <f t="shared" si="366"/>
        <v>OK</v>
      </c>
    </row>
    <row r="3342" spans="1:37" x14ac:dyDescent="0.2">
      <c r="A3342" s="442" t="s">
        <v>115</v>
      </c>
      <c r="B3342" s="435">
        <v>10</v>
      </c>
      <c r="C3342" s="436">
        <v>99</v>
      </c>
      <c r="D3342" s="435" t="s">
        <v>74</v>
      </c>
      <c r="E3342" s="472">
        <v>40689</v>
      </c>
      <c r="G3342" s="474">
        <v>10</v>
      </c>
      <c r="H3342" s="436">
        <v>99</v>
      </c>
      <c r="I3342" s="436">
        <v>99</v>
      </c>
      <c r="J3342" s="436">
        <v>99</v>
      </c>
      <c r="K3342" s="435">
        <v>0</v>
      </c>
      <c r="L3342" s="472">
        <v>40690</v>
      </c>
      <c r="N3342" s="474">
        <v>10</v>
      </c>
      <c r="O3342" s="436">
        <v>99</v>
      </c>
      <c r="P3342" s="436">
        <v>99</v>
      </c>
      <c r="Q3342" s="435">
        <v>0</v>
      </c>
      <c r="R3342" s="436">
        <v>99</v>
      </c>
      <c r="S3342" s="435">
        <v>0</v>
      </c>
      <c r="T3342" s="435">
        <v>0</v>
      </c>
      <c r="U3342" s="472">
        <v>40690</v>
      </c>
      <c r="V3342" s="480">
        <v>10</v>
      </c>
      <c r="W3342" s="436">
        <v>99</v>
      </c>
      <c r="X3342" s="437" t="str">
        <f t="shared" si="365"/>
        <v>OK</v>
      </c>
      <c r="Y3342" s="536">
        <f t="shared" si="363"/>
        <v>0</v>
      </c>
      <c r="Z3342" s="435" t="s">
        <v>74</v>
      </c>
      <c r="AA3342" s="481">
        <v>40695</v>
      </c>
      <c r="AC3342" s="148">
        <f t="shared" si="364"/>
        <v>5</v>
      </c>
      <c r="AD3342" s="435" t="str">
        <f t="shared" si="366"/>
        <v>OK</v>
      </c>
    </row>
    <row r="3343" spans="1:37" x14ac:dyDescent="0.2">
      <c r="A3343" s="442" t="s">
        <v>115</v>
      </c>
      <c r="B3343" s="435">
        <v>11</v>
      </c>
      <c r="C3343" s="436">
        <v>11</v>
      </c>
      <c r="D3343" s="435" t="s">
        <v>75</v>
      </c>
      <c r="E3343" s="472">
        <v>40689</v>
      </c>
      <c r="G3343" s="474">
        <v>11</v>
      </c>
      <c r="H3343" s="436">
        <v>11</v>
      </c>
      <c r="I3343" s="436">
        <v>11</v>
      </c>
      <c r="J3343" s="436">
        <v>11</v>
      </c>
      <c r="K3343" s="435">
        <v>0</v>
      </c>
      <c r="L3343" s="472">
        <v>40690</v>
      </c>
      <c r="N3343" s="474">
        <v>11</v>
      </c>
      <c r="O3343" s="436">
        <v>11</v>
      </c>
      <c r="P3343" s="436">
        <v>11</v>
      </c>
      <c r="Q3343" s="435">
        <v>0</v>
      </c>
      <c r="R3343" s="436">
        <v>11</v>
      </c>
      <c r="S3343" s="435">
        <v>0</v>
      </c>
      <c r="T3343" s="435">
        <v>0</v>
      </c>
      <c r="U3343" s="472">
        <v>40690</v>
      </c>
      <c r="V3343" s="480">
        <v>11</v>
      </c>
      <c r="W3343" s="436">
        <v>11</v>
      </c>
      <c r="X3343" s="437" t="str">
        <f t="shared" si="365"/>
        <v>OK</v>
      </c>
      <c r="Y3343" s="536">
        <f t="shared" si="363"/>
        <v>0</v>
      </c>
      <c r="Z3343" s="435" t="s">
        <v>75</v>
      </c>
      <c r="AA3343" s="481">
        <v>40695</v>
      </c>
      <c r="AC3343" s="148">
        <f t="shared" si="364"/>
        <v>5</v>
      </c>
      <c r="AD3343" s="435" t="str">
        <f t="shared" si="366"/>
        <v>OK</v>
      </c>
    </row>
    <row r="3344" spans="1:37" x14ac:dyDescent="0.2">
      <c r="A3344" s="442" t="s">
        <v>115</v>
      </c>
      <c r="B3344" s="435">
        <v>12</v>
      </c>
      <c r="C3344" s="436">
        <v>3</v>
      </c>
      <c r="D3344" s="435" t="s">
        <v>76</v>
      </c>
      <c r="E3344" s="472">
        <v>40689</v>
      </c>
      <c r="G3344" s="474">
        <v>12</v>
      </c>
      <c r="H3344" s="436">
        <v>3</v>
      </c>
      <c r="I3344" s="436">
        <v>3</v>
      </c>
      <c r="J3344" s="436">
        <v>3</v>
      </c>
      <c r="K3344" s="435">
        <v>0</v>
      </c>
      <c r="L3344" s="472">
        <v>40690</v>
      </c>
      <c r="N3344" s="474">
        <v>12</v>
      </c>
      <c r="O3344" s="436">
        <v>3</v>
      </c>
      <c r="P3344" s="436">
        <v>3</v>
      </c>
      <c r="Q3344" s="435">
        <v>0</v>
      </c>
      <c r="R3344" s="436">
        <v>3</v>
      </c>
      <c r="S3344" s="435">
        <v>0</v>
      </c>
      <c r="T3344" s="435">
        <v>0</v>
      </c>
      <c r="U3344" s="472">
        <v>40690</v>
      </c>
      <c r="V3344" s="480">
        <v>12</v>
      </c>
      <c r="W3344" s="436">
        <v>3</v>
      </c>
      <c r="X3344" s="437" t="str">
        <f t="shared" si="365"/>
        <v>OK</v>
      </c>
      <c r="Y3344" s="536">
        <f t="shared" si="363"/>
        <v>0</v>
      </c>
      <c r="Z3344" s="435" t="s">
        <v>76</v>
      </c>
      <c r="AA3344" s="481">
        <v>40695</v>
      </c>
      <c r="AC3344" s="148">
        <f t="shared" si="364"/>
        <v>5</v>
      </c>
      <c r="AD3344" s="435" t="str">
        <f t="shared" si="366"/>
        <v>OK</v>
      </c>
    </row>
    <row r="3345" spans="1:37" x14ac:dyDescent="0.2">
      <c r="A3345" s="606" t="s">
        <v>115</v>
      </c>
      <c r="B3345" s="438">
        <v>13</v>
      </c>
      <c r="C3345" s="447">
        <v>1</v>
      </c>
      <c r="D3345" s="435" t="s">
        <v>77</v>
      </c>
      <c r="E3345" s="472">
        <v>40689</v>
      </c>
      <c r="G3345" s="474">
        <v>13</v>
      </c>
      <c r="H3345" s="447">
        <v>1</v>
      </c>
      <c r="I3345" s="447">
        <v>1</v>
      </c>
      <c r="J3345" s="447">
        <v>1</v>
      </c>
      <c r="K3345" s="435">
        <v>0</v>
      </c>
      <c r="L3345" s="472">
        <v>40690</v>
      </c>
      <c r="N3345" s="474">
        <v>13</v>
      </c>
      <c r="O3345" s="447">
        <v>1</v>
      </c>
      <c r="P3345" s="447">
        <v>1</v>
      </c>
      <c r="Q3345" s="435">
        <v>0</v>
      </c>
      <c r="R3345" s="447">
        <v>1</v>
      </c>
      <c r="S3345" s="435">
        <v>0</v>
      </c>
      <c r="T3345" s="435">
        <v>0</v>
      </c>
      <c r="U3345" s="472">
        <v>40690</v>
      </c>
      <c r="V3345" s="480">
        <v>13</v>
      </c>
      <c r="W3345" s="447">
        <v>1</v>
      </c>
      <c r="X3345" s="437" t="str">
        <f t="shared" si="365"/>
        <v>OK</v>
      </c>
      <c r="Y3345" s="536">
        <f t="shared" si="363"/>
        <v>0</v>
      </c>
      <c r="Z3345" s="435" t="s">
        <v>77</v>
      </c>
      <c r="AA3345" s="481">
        <v>40695</v>
      </c>
      <c r="AC3345" s="148">
        <f t="shared" si="364"/>
        <v>5</v>
      </c>
      <c r="AD3345" s="435" t="str">
        <f t="shared" si="366"/>
        <v>OK</v>
      </c>
    </row>
    <row r="3346" spans="1:37" x14ac:dyDescent="0.2">
      <c r="A3346" s="606" t="s">
        <v>115</v>
      </c>
      <c r="B3346" s="438">
        <v>14</v>
      </c>
      <c r="C3346" s="447">
        <v>65</v>
      </c>
      <c r="D3346" s="466" t="s">
        <v>187</v>
      </c>
      <c r="E3346" s="472">
        <v>40689</v>
      </c>
      <c r="G3346" s="476">
        <v>14</v>
      </c>
      <c r="H3346" s="447">
        <v>65</v>
      </c>
      <c r="I3346" s="447">
        <v>65</v>
      </c>
      <c r="J3346" s="447">
        <v>65</v>
      </c>
      <c r="K3346" s="435">
        <v>0</v>
      </c>
      <c r="L3346" s="472">
        <v>40690</v>
      </c>
      <c r="N3346" s="476">
        <v>14</v>
      </c>
      <c r="O3346" s="447">
        <v>65</v>
      </c>
      <c r="P3346" s="447">
        <v>65</v>
      </c>
      <c r="Q3346" s="435">
        <v>0</v>
      </c>
      <c r="R3346" s="447">
        <v>65</v>
      </c>
      <c r="S3346" s="435">
        <v>0</v>
      </c>
      <c r="T3346" s="435">
        <v>0</v>
      </c>
      <c r="U3346" s="472">
        <v>40690</v>
      </c>
      <c r="V3346" s="480">
        <v>14</v>
      </c>
      <c r="W3346" s="447">
        <v>65</v>
      </c>
      <c r="X3346" s="437" t="str">
        <f t="shared" si="365"/>
        <v>OK</v>
      </c>
      <c r="Y3346" s="536">
        <f t="shared" si="363"/>
        <v>0</v>
      </c>
      <c r="Z3346" s="466" t="s">
        <v>187</v>
      </c>
      <c r="AA3346" s="481">
        <v>40696</v>
      </c>
      <c r="AC3346" s="148">
        <f t="shared" si="364"/>
        <v>6</v>
      </c>
      <c r="AD3346" s="435" t="str">
        <f t="shared" si="366"/>
        <v>OK</v>
      </c>
    </row>
    <row r="3347" spans="1:37" x14ac:dyDescent="0.2">
      <c r="A3347" s="606" t="s">
        <v>115</v>
      </c>
      <c r="B3347" s="435">
        <v>15</v>
      </c>
      <c r="C3347" s="436">
        <v>1106</v>
      </c>
      <c r="D3347" s="435" t="s">
        <v>189</v>
      </c>
      <c r="E3347" s="472">
        <v>40689</v>
      </c>
      <c r="G3347" s="474">
        <v>15</v>
      </c>
      <c r="H3347" s="436">
        <v>1106</v>
      </c>
      <c r="I3347" s="436">
        <v>1106</v>
      </c>
      <c r="J3347" s="436">
        <v>1106</v>
      </c>
      <c r="K3347" s="435">
        <v>0</v>
      </c>
      <c r="L3347" s="472">
        <v>40690</v>
      </c>
      <c r="N3347" s="474">
        <v>15</v>
      </c>
      <c r="O3347" s="436">
        <v>1106</v>
      </c>
      <c r="P3347" s="436">
        <v>1106</v>
      </c>
      <c r="Q3347" s="435">
        <v>0</v>
      </c>
      <c r="R3347" s="436">
        <v>1106</v>
      </c>
      <c r="S3347" s="435">
        <v>0</v>
      </c>
      <c r="T3347" s="435">
        <v>0</v>
      </c>
      <c r="U3347" s="472">
        <v>40690</v>
      </c>
      <c r="V3347" s="480">
        <v>15</v>
      </c>
      <c r="W3347" s="436">
        <v>1106</v>
      </c>
      <c r="X3347" s="437" t="str">
        <f t="shared" si="365"/>
        <v>OK</v>
      </c>
      <c r="Y3347" s="536">
        <f t="shared" si="363"/>
        <v>0</v>
      </c>
      <c r="Z3347" s="435" t="s">
        <v>189</v>
      </c>
      <c r="AA3347" s="481">
        <v>40695</v>
      </c>
      <c r="AC3347" s="148">
        <f t="shared" si="364"/>
        <v>5</v>
      </c>
      <c r="AD3347" s="435" t="str">
        <f t="shared" si="366"/>
        <v>OK</v>
      </c>
    </row>
    <row r="3348" spans="1:37" x14ac:dyDescent="0.2">
      <c r="A3348" s="606" t="s">
        <v>115</v>
      </c>
      <c r="B3348" s="435">
        <v>16</v>
      </c>
      <c r="C3348" s="436">
        <v>45</v>
      </c>
      <c r="D3348" s="438" t="s">
        <v>176</v>
      </c>
      <c r="E3348" s="472">
        <v>40689</v>
      </c>
      <c r="G3348" s="474">
        <v>16</v>
      </c>
      <c r="H3348" s="436">
        <v>45</v>
      </c>
      <c r="I3348" s="436">
        <v>45</v>
      </c>
      <c r="J3348" s="436">
        <v>45</v>
      </c>
      <c r="K3348" s="435">
        <v>0</v>
      </c>
      <c r="L3348" s="472">
        <v>40690</v>
      </c>
      <c r="N3348" s="474">
        <v>16</v>
      </c>
      <c r="O3348" s="436">
        <v>45</v>
      </c>
      <c r="P3348" s="436">
        <v>45</v>
      </c>
      <c r="Q3348" s="435">
        <v>0</v>
      </c>
      <c r="R3348" s="436">
        <v>45</v>
      </c>
      <c r="S3348" s="435">
        <v>0</v>
      </c>
      <c r="T3348" s="435">
        <v>0</v>
      </c>
      <c r="U3348" s="472">
        <v>40690</v>
      </c>
      <c r="V3348" s="480">
        <v>16</v>
      </c>
      <c r="W3348" s="436">
        <v>45</v>
      </c>
      <c r="X3348" s="437" t="str">
        <f t="shared" si="365"/>
        <v>OK</v>
      </c>
      <c r="Y3348" s="536">
        <f t="shared" si="363"/>
        <v>0</v>
      </c>
      <c r="Z3348" s="438" t="s">
        <v>176</v>
      </c>
      <c r="AA3348" s="481">
        <v>40695</v>
      </c>
      <c r="AC3348" s="148">
        <f t="shared" si="364"/>
        <v>5</v>
      </c>
      <c r="AD3348" s="435" t="str">
        <f t="shared" si="366"/>
        <v>OK</v>
      </c>
    </row>
    <row r="3349" spans="1:37" x14ac:dyDescent="0.2">
      <c r="A3349" s="606" t="s">
        <v>115</v>
      </c>
      <c r="B3349" s="435">
        <v>17</v>
      </c>
      <c r="C3349" s="436">
        <v>75</v>
      </c>
      <c r="D3349" s="435" t="s">
        <v>178</v>
      </c>
      <c r="E3349" s="472">
        <v>40689</v>
      </c>
      <c r="G3349" s="474">
        <v>17</v>
      </c>
      <c r="H3349" s="436">
        <v>75</v>
      </c>
      <c r="I3349" s="436">
        <v>75</v>
      </c>
      <c r="J3349" s="436">
        <v>75</v>
      </c>
      <c r="K3349" s="435">
        <v>0</v>
      </c>
      <c r="L3349" s="472">
        <v>40690</v>
      </c>
      <c r="N3349" s="474">
        <v>17</v>
      </c>
      <c r="O3349" s="436">
        <v>75</v>
      </c>
      <c r="P3349" s="436">
        <v>75</v>
      </c>
      <c r="Q3349" s="435">
        <v>0</v>
      </c>
      <c r="R3349" s="436">
        <v>75</v>
      </c>
      <c r="S3349" s="435">
        <v>0</v>
      </c>
      <c r="T3349" s="435">
        <v>0</v>
      </c>
      <c r="U3349" s="472">
        <v>40690</v>
      </c>
      <c r="V3349" s="480">
        <v>17</v>
      </c>
      <c r="W3349" s="436">
        <v>75</v>
      </c>
      <c r="X3349" s="437" t="str">
        <f t="shared" si="365"/>
        <v>OK</v>
      </c>
      <c r="Y3349" s="536">
        <f t="shared" si="363"/>
        <v>0</v>
      </c>
      <c r="Z3349" s="435" t="s">
        <v>178</v>
      </c>
      <c r="AA3349" s="481">
        <v>40695</v>
      </c>
      <c r="AC3349" s="148">
        <f t="shared" si="364"/>
        <v>5</v>
      </c>
      <c r="AD3349" s="435" t="str">
        <f t="shared" si="366"/>
        <v>OK</v>
      </c>
    </row>
    <row r="3350" spans="1:37" x14ac:dyDescent="0.2">
      <c r="A3350" s="606" t="s">
        <v>115</v>
      </c>
      <c r="B3350" s="435">
        <v>18</v>
      </c>
      <c r="C3350" s="436">
        <v>1995</v>
      </c>
      <c r="D3350" s="465" t="s">
        <v>184</v>
      </c>
      <c r="E3350" s="472">
        <v>40689</v>
      </c>
      <c r="G3350" s="474">
        <v>18</v>
      </c>
      <c r="H3350" s="436">
        <v>1995</v>
      </c>
      <c r="I3350" s="436">
        <v>1995</v>
      </c>
      <c r="J3350" s="436">
        <v>1995</v>
      </c>
      <c r="K3350" s="435">
        <v>0</v>
      </c>
      <c r="L3350" s="472">
        <v>40690</v>
      </c>
      <c r="N3350" s="474">
        <v>18</v>
      </c>
      <c r="O3350" s="436">
        <v>1995</v>
      </c>
      <c r="P3350" s="436">
        <v>1995</v>
      </c>
      <c r="Q3350" s="435">
        <v>0</v>
      </c>
      <c r="R3350" s="436">
        <v>1995</v>
      </c>
      <c r="S3350" s="435">
        <v>0</v>
      </c>
      <c r="T3350" s="435">
        <v>0</v>
      </c>
      <c r="U3350" s="472">
        <v>40690</v>
      </c>
      <c r="V3350" s="480">
        <v>18</v>
      </c>
      <c r="W3350" s="436">
        <v>1995</v>
      </c>
      <c r="X3350" s="437" t="str">
        <f t="shared" si="365"/>
        <v>OK</v>
      </c>
      <c r="Y3350" s="536">
        <f t="shared" si="363"/>
        <v>0</v>
      </c>
      <c r="Z3350" s="465" t="s">
        <v>184</v>
      </c>
      <c r="AA3350" s="481">
        <v>40694</v>
      </c>
      <c r="AC3350" s="148">
        <f t="shared" si="364"/>
        <v>5</v>
      </c>
      <c r="AD3350" s="435" t="str">
        <f t="shared" si="366"/>
        <v>OK</v>
      </c>
    </row>
    <row r="3351" spans="1:37" x14ac:dyDescent="0.2">
      <c r="A3351" s="606" t="s">
        <v>115</v>
      </c>
      <c r="B3351" s="435">
        <v>19</v>
      </c>
      <c r="C3351" s="436">
        <v>18</v>
      </c>
      <c r="D3351" s="465" t="s">
        <v>184</v>
      </c>
      <c r="E3351" s="472">
        <v>40689</v>
      </c>
      <c r="G3351" s="474">
        <v>19</v>
      </c>
      <c r="H3351" s="436">
        <v>18</v>
      </c>
      <c r="I3351" s="436">
        <v>18</v>
      </c>
      <c r="J3351" s="436">
        <v>18</v>
      </c>
      <c r="K3351" s="435">
        <v>0</v>
      </c>
      <c r="L3351" s="472">
        <v>40690</v>
      </c>
      <c r="N3351" s="474">
        <v>19</v>
      </c>
      <c r="O3351" s="436">
        <v>18</v>
      </c>
      <c r="P3351" s="436">
        <v>18</v>
      </c>
      <c r="Q3351" s="435">
        <v>0</v>
      </c>
      <c r="R3351" s="436">
        <v>18</v>
      </c>
      <c r="S3351" s="435">
        <v>0</v>
      </c>
      <c r="T3351" s="435">
        <v>0</v>
      </c>
      <c r="U3351" s="472">
        <v>40690</v>
      </c>
      <c r="V3351" s="485">
        <v>19</v>
      </c>
      <c r="W3351" s="436">
        <v>18</v>
      </c>
      <c r="X3351" s="437" t="str">
        <f t="shared" si="365"/>
        <v>OK</v>
      </c>
      <c r="Y3351" s="536">
        <f t="shared" si="363"/>
        <v>0</v>
      </c>
      <c r="Z3351" s="465" t="s">
        <v>184</v>
      </c>
      <c r="AA3351" s="481">
        <v>40694</v>
      </c>
      <c r="AC3351" s="148">
        <f t="shared" si="364"/>
        <v>5</v>
      </c>
      <c r="AD3351" s="435" t="str">
        <f t="shared" si="366"/>
        <v>OK</v>
      </c>
    </row>
    <row r="3352" spans="1:37" x14ac:dyDescent="0.2">
      <c r="A3352" s="606" t="s">
        <v>115</v>
      </c>
      <c r="B3352" s="435">
        <v>20</v>
      </c>
      <c r="C3352" s="436">
        <v>30</v>
      </c>
      <c r="D3352" s="435" t="s">
        <v>188</v>
      </c>
      <c r="E3352" s="472">
        <v>40689</v>
      </c>
      <c r="G3352" s="474">
        <v>20</v>
      </c>
      <c r="H3352" s="436">
        <v>30</v>
      </c>
      <c r="I3352" s="436">
        <v>30</v>
      </c>
      <c r="J3352" s="436">
        <v>30</v>
      </c>
      <c r="K3352" s="435">
        <v>0</v>
      </c>
      <c r="L3352" s="472">
        <v>40690</v>
      </c>
      <c r="N3352" s="474">
        <v>20</v>
      </c>
      <c r="O3352" s="436">
        <v>30</v>
      </c>
      <c r="P3352" s="436">
        <v>30</v>
      </c>
      <c r="Q3352" s="435">
        <v>0</v>
      </c>
      <c r="R3352" s="436">
        <v>30</v>
      </c>
      <c r="S3352" s="435">
        <v>0</v>
      </c>
      <c r="T3352" s="435">
        <v>0</v>
      </c>
      <c r="U3352" s="472">
        <v>40690</v>
      </c>
      <c r="V3352" s="480">
        <v>20</v>
      </c>
      <c r="W3352" s="436">
        <v>30</v>
      </c>
      <c r="X3352" s="437" t="str">
        <f t="shared" si="365"/>
        <v>OK</v>
      </c>
      <c r="Y3352" s="536">
        <f t="shared" si="363"/>
        <v>0</v>
      </c>
      <c r="Z3352" s="435" t="s">
        <v>188</v>
      </c>
      <c r="AA3352" s="481">
        <v>40695</v>
      </c>
      <c r="AC3352" s="148">
        <f t="shared" si="364"/>
        <v>5</v>
      </c>
      <c r="AD3352" s="435" t="str">
        <f t="shared" si="366"/>
        <v>OK</v>
      </c>
    </row>
    <row r="3353" spans="1:37" x14ac:dyDescent="0.2">
      <c r="A3353" s="593" t="s">
        <v>115</v>
      </c>
      <c r="B3353" s="493">
        <v>21</v>
      </c>
      <c r="C3353" s="531">
        <v>39</v>
      </c>
      <c r="D3353" s="600" t="s">
        <v>185</v>
      </c>
      <c r="E3353" s="532">
        <v>40689</v>
      </c>
      <c r="G3353" s="534">
        <v>21</v>
      </c>
      <c r="H3353" s="531">
        <v>39</v>
      </c>
      <c r="I3353" s="531">
        <v>39</v>
      </c>
      <c r="J3353" s="531">
        <v>39</v>
      </c>
      <c r="K3353" s="493">
        <v>0</v>
      </c>
      <c r="L3353" s="532">
        <v>40690</v>
      </c>
      <c r="N3353" s="534">
        <v>21</v>
      </c>
      <c r="O3353" s="531">
        <v>39</v>
      </c>
      <c r="P3353" s="531">
        <v>39</v>
      </c>
      <c r="Q3353" s="493">
        <v>0</v>
      </c>
      <c r="R3353" s="531">
        <v>39</v>
      </c>
      <c r="S3353" s="493">
        <v>0</v>
      </c>
      <c r="T3353" s="493">
        <v>0</v>
      </c>
      <c r="U3353" s="532">
        <v>40690</v>
      </c>
      <c r="V3353" s="535">
        <v>21</v>
      </c>
      <c r="W3353" s="531">
        <v>39</v>
      </c>
      <c r="X3353" s="536" t="str">
        <f t="shared" si="365"/>
        <v>OK</v>
      </c>
      <c r="Y3353" s="536">
        <f t="shared" si="363"/>
        <v>0</v>
      </c>
      <c r="Z3353" s="600" t="s">
        <v>185</v>
      </c>
      <c r="AA3353" s="537">
        <v>40695</v>
      </c>
      <c r="AB3353" s="538"/>
      <c r="AC3353" s="538">
        <f t="shared" si="364"/>
        <v>5</v>
      </c>
      <c r="AD3353" s="493" t="str">
        <f t="shared" si="366"/>
        <v>OK</v>
      </c>
      <c r="AE3353" s="493"/>
      <c r="AF3353" s="493"/>
      <c r="AG3353" s="493"/>
      <c r="AH3353" s="539"/>
      <c r="AI3353" s="533"/>
      <c r="AK3353" s="533"/>
    </row>
    <row r="3354" spans="1:37" x14ac:dyDescent="0.2">
      <c r="A3354" s="593" t="s">
        <v>115</v>
      </c>
      <c r="B3354" s="493">
        <v>1</v>
      </c>
      <c r="C3354" s="531">
        <v>20</v>
      </c>
      <c r="D3354" s="493" t="s">
        <v>178</v>
      </c>
      <c r="E3354" s="532">
        <v>40690</v>
      </c>
      <c r="G3354" s="534">
        <v>1</v>
      </c>
      <c r="H3354" s="493">
        <v>20</v>
      </c>
      <c r="I3354" s="493">
        <v>20</v>
      </c>
      <c r="J3354" s="493">
        <v>20</v>
      </c>
      <c r="K3354" s="493">
        <v>0</v>
      </c>
      <c r="L3354" s="532">
        <v>40693</v>
      </c>
      <c r="N3354" s="534">
        <v>1</v>
      </c>
      <c r="O3354" s="493">
        <v>20</v>
      </c>
      <c r="P3354" s="493">
        <v>20</v>
      </c>
      <c r="Q3354" s="493">
        <v>0</v>
      </c>
      <c r="R3354" s="493">
        <v>20</v>
      </c>
      <c r="S3354" s="493">
        <v>0</v>
      </c>
      <c r="T3354" s="493">
        <v>0</v>
      </c>
      <c r="U3354" s="532">
        <v>40693</v>
      </c>
      <c r="V3354" s="535">
        <v>1</v>
      </c>
      <c r="W3354" s="493">
        <v>20</v>
      </c>
      <c r="X3354" s="536" t="str">
        <f t="shared" si="365"/>
        <v>OK</v>
      </c>
      <c r="Y3354" s="536">
        <f t="shared" si="363"/>
        <v>0</v>
      </c>
      <c r="Z3354" s="493" t="s">
        <v>178</v>
      </c>
      <c r="AA3354" s="537">
        <v>40695</v>
      </c>
      <c r="AB3354" s="538">
        <v>20</v>
      </c>
      <c r="AC3354" s="538">
        <f t="shared" si="364"/>
        <v>4</v>
      </c>
      <c r="AD3354" s="493" t="str">
        <f t="shared" si="366"/>
        <v>OK</v>
      </c>
      <c r="AE3354" s="493"/>
      <c r="AF3354" s="493"/>
      <c r="AG3354" s="493"/>
      <c r="AH3354" s="539"/>
      <c r="AI3354" s="533"/>
      <c r="AK3354" s="533"/>
    </row>
    <row r="3355" spans="1:37" x14ac:dyDescent="0.2">
      <c r="A3355" s="606" t="s">
        <v>115</v>
      </c>
      <c r="B3355" s="435">
        <v>1</v>
      </c>
      <c r="C3355" s="436">
        <v>20</v>
      </c>
      <c r="D3355" s="438" t="s">
        <v>176</v>
      </c>
      <c r="E3355" s="472">
        <v>40693</v>
      </c>
      <c r="G3355" s="474">
        <v>1</v>
      </c>
      <c r="H3355" s="435">
        <v>20</v>
      </c>
      <c r="I3355" s="435">
        <v>20</v>
      </c>
      <c r="J3355" s="435">
        <v>20</v>
      </c>
      <c r="K3355" s="435">
        <v>0</v>
      </c>
      <c r="L3355" s="472">
        <v>40694</v>
      </c>
      <c r="N3355" s="474">
        <v>1</v>
      </c>
      <c r="O3355" s="435">
        <v>20</v>
      </c>
      <c r="P3355" s="435">
        <v>20</v>
      </c>
      <c r="Q3355" s="435">
        <v>0</v>
      </c>
      <c r="R3355" s="435">
        <v>20</v>
      </c>
      <c r="S3355" s="435">
        <v>0</v>
      </c>
      <c r="T3355" s="435">
        <v>0</v>
      </c>
      <c r="U3355" s="472">
        <v>40694</v>
      </c>
      <c r="V3355" s="480">
        <v>1</v>
      </c>
      <c r="W3355" s="435">
        <v>20</v>
      </c>
      <c r="X3355" s="605" t="str">
        <f t="shared" si="365"/>
        <v>OK</v>
      </c>
      <c r="Y3355" s="536">
        <f t="shared" si="363"/>
        <v>0</v>
      </c>
      <c r="Z3355" s="438" t="s">
        <v>176</v>
      </c>
      <c r="AA3355" s="481">
        <v>40695</v>
      </c>
      <c r="AB3355" s="412">
        <f>+SUM(W3355:W3356)</f>
        <v>630</v>
      </c>
      <c r="AC3355" s="148">
        <f t="shared" si="364"/>
        <v>1</v>
      </c>
      <c r="AD3355" s="435" t="str">
        <f t="shared" si="366"/>
        <v>OK</v>
      </c>
    </row>
    <row r="3356" spans="1:37" x14ac:dyDescent="0.2">
      <c r="A3356" s="593" t="s">
        <v>115</v>
      </c>
      <c r="B3356" s="493">
        <v>2</v>
      </c>
      <c r="C3356" s="531">
        <v>610</v>
      </c>
      <c r="D3356" s="493" t="s">
        <v>178</v>
      </c>
      <c r="E3356" s="532">
        <v>40693</v>
      </c>
      <c r="G3356" s="534">
        <v>2</v>
      </c>
      <c r="H3356" s="493">
        <v>610</v>
      </c>
      <c r="I3356" s="493">
        <v>610</v>
      </c>
      <c r="J3356" s="493">
        <v>610</v>
      </c>
      <c r="K3356" s="493">
        <v>0</v>
      </c>
      <c r="L3356" s="532">
        <v>40694</v>
      </c>
      <c r="N3356" s="534">
        <v>2</v>
      </c>
      <c r="O3356" s="493">
        <v>610</v>
      </c>
      <c r="P3356" s="493">
        <v>610</v>
      </c>
      <c r="Q3356" s="493">
        <v>0</v>
      </c>
      <c r="R3356" s="493">
        <v>610</v>
      </c>
      <c r="S3356" s="493">
        <v>0</v>
      </c>
      <c r="T3356" s="493">
        <v>0</v>
      </c>
      <c r="U3356" s="532">
        <v>40694</v>
      </c>
      <c r="V3356" s="535">
        <v>2</v>
      </c>
      <c r="W3356" s="493">
        <v>610</v>
      </c>
      <c r="X3356" s="536" t="str">
        <f t="shared" si="365"/>
        <v>OK</v>
      </c>
      <c r="Y3356" s="536">
        <f t="shared" ref="Y3356:Y3419" si="367">IF(W3356="","",+C3356-W3356)</f>
        <v>0</v>
      </c>
      <c r="Z3356" s="493" t="s">
        <v>178</v>
      </c>
      <c r="AA3356" s="537">
        <v>40695</v>
      </c>
      <c r="AB3356" s="538"/>
      <c r="AC3356" s="538">
        <f t="shared" si="364"/>
        <v>1</v>
      </c>
      <c r="AD3356" s="493" t="str">
        <f t="shared" si="366"/>
        <v>OK</v>
      </c>
      <c r="AE3356" s="493"/>
      <c r="AF3356" s="493"/>
      <c r="AG3356" s="493"/>
      <c r="AH3356" s="539"/>
      <c r="AI3356" s="533"/>
      <c r="AK3356" s="533"/>
    </row>
    <row r="3357" spans="1:37" x14ac:dyDescent="0.2">
      <c r="A3357" s="606" t="s">
        <v>115</v>
      </c>
      <c r="B3357" s="435">
        <v>1</v>
      </c>
      <c r="C3357" s="436">
        <v>10</v>
      </c>
      <c r="D3357" s="435" t="s">
        <v>177</v>
      </c>
      <c r="E3357" s="472">
        <v>40694</v>
      </c>
      <c r="G3357" s="474">
        <v>1</v>
      </c>
      <c r="H3357" s="435">
        <v>10</v>
      </c>
      <c r="I3357" s="435">
        <v>10</v>
      </c>
      <c r="J3357" s="435">
        <v>10</v>
      </c>
      <c r="K3357" s="435">
        <v>0</v>
      </c>
      <c r="L3357" s="472">
        <v>40695</v>
      </c>
      <c r="N3357" s="474">
        <v>1</v>
      </c>
      <c r="O3357" s="435">
        <v>10</v>
      </c>
      <c r="P3357" s="435">
        <v>10</v>
      </c>
      <c r="Q3357" s="435">
        <v>0</v>
      </c>
      <c r="R3357" s="435">
        <v>10</v>
      </c>
      <c r="S3357" s="435">
        <v>0</v>
      </c>
      <c r="T3357" s="435">
        <v>0</v>
      </c>
      <c r="U3357" s="472">
        <v>40695</v>
      </c>
      <c r="V3357" s="480">
        <v>1</v>
      </c>
      <c r="W3357" s="435">
        <v>10</v>
      </c>
      <c r="X3357" s="605" t="str">
        <f t="shared" si="365"/>
        <v>OK</v>
      </c>
      <c r="Y3357" s="536">
        <f t="shared" si="367"/>
        <v>0</v>
      </c>
      <c r="Z3357" s="435" t="s">
        <v>177</v>
      </c>
      <c r="AA3357" s="481">
        <v>40697</v>
      </c>
      <c r="AB3357" s="412">
        <f>+SUM(W3357:W3358)</f>
        <v>385</v>
      </c>
      <c r="AC3357" s="148">
        <f t="shared" si="364"/>
        <v>3</v>
      </c>
      <c r="AD3357" s="435" t="str">
        <f t="shared" si="366"/>
        <v>OK</v>
      </c>
    </row>
    <row r="3358" spans="1:37" x14ac:dyDescent="0.2">
      <c r="A3358" s="593" t="s">
        <v>115</v>
      </c>
      <c r="B3358" s="493">
        <v>2</v>
      </c>
      <c r="C3358" s="531">
        <v>375</v>
      </c>
      <c r="D3358" s="493" t="s">
        <v>178</v>
      </c>
      <c r="E3358" s="532">
        <v>40694</v>
      </c>
      <c r="G3358" s="534">
        <v>2</v>
      </c>
      <c r="H3358" s="493">
        <v>375</v>
      </c>
      <c r="I3358" s="493">
        <v>375</v>
      </c>
      <c r="J3358" s="493">
        <v>375</v>
      </c>
      <c r="K3358" s="493">
        <v>0</v>
      </c>
      <c r="L3358" s="532">
        <v>40695</v>
      </c>
      <c r="N3358" s="534">
        <v>2</v>
      </c>
      <c r="O3358" s="493">
        <v>375</v>
      </c>
      <c r="P3358" s="493">
        <v>375</v>
      </c>
      <c r="Q3358" s="493">
        <v>0</v>
      </c>
      <c r="R3358" s="493">
        <v>375</v>
      </c>
      <c r="S3358" s="493">
        <v>0</v>
      </c>
      <c r="T3358" s="493">
        <v>0</v>
      </c>
      <c r="U3358" s="532">
        <v>40695</v>
      </c>
      <c r="V3358" s="535">
        <v>2</v>
      </c>
      <c r="W3358" s="493">
        <v>375</v>
      </c>
      <c r="X3358" s="536" t="str">
        <f t="shared" si="365"/>
        <v>OK</v>
      </c>
      <c r="Y3358" s="536">
        <f t="shared" si="367"/>
        <v>0</v>
      </c>
      <c r="Z3358" s="493" t="s">
        <v>178</v>
      </c>
      <c r="AA3358" s="537">
        <v>40697</v>
      </c>
      <c r="AB3358" s="538"/>
      <c r="AC3358" s="538">
        <f t="shared" si="364"/>
        <v>3</v>
      </c>
      <c r="AD3358" s="493" t="str">
        <f t="shared" si="366"/>
        <v>OK</v>
      </c>
      <c r="AE3358" s="493"/>
      <c r="AF3358" s="493"/>
      <c r="AG3358" s="493"/>
      <c r="AH3358" s="539"/>
      <c r="AI3358" s="533"/>
      <c r="AK3358" s="533"/>
    </row>
    <row r="3359" spans="1:37" x14ac:dyDescent="0.2">
      <c r="A3359" s="442" t="s">
        <v>115</v>
      </c>
      <c r="B3359" s="435">
        <v>1</v>
      </c>
      <c r="C3359" s="436">
        <v>95</v>
      </c>
      <c r="D3359" s="435" t="s">
        <v>177</v>
      </c>
      <c r="E3359" s="472">
        <v>40695</v>
      </c>
      <c r="G3359" s="474">
        <v>1</v>
      </c>
      <c r="H3359" s="436">
        <v>95</v>
      </c>
      <c r="I3359" s="436">
        <v>95</v>
      </c>
      <c r="J3359" s="436">
        <v>95</v>
      </c>
      <c r="K3359" s="435">
        <v>0</v>
      </c>
      <c r="L3359" s="472">
        <v>40696</v>
      </c>
      <c r="N3359" s="474">
        <v>1</v>
      </c>
      <c r="O3359" s="436">
        <v>95</v>
      </c>
      <c r="P3359" s="436">
        <v>95</v>
      </c>
      <c r="Q3359" s="435">
        <v>0</v>
      </c>
      <c r="R3359" s="436">
        <v>95</v>
      </c>
      <c r="S3359" s="435">
        <v>0</v>
      </c>
      <c r="T3359" s="435">
        <v>0</v>
      </c>
      <c r="U3359" s="472">
        <v>40696</v>
      </c>
      <c r="V3359" s="480">
        <v>1</v>
      </c>
      <c r="W3359" s="435">
        <v>95</v>
      </c>
      <c r="X3359" s="605" t="str">
        <f t="shared" si="365"/>
        <v>OK</v>
      </c>
      <c r="Y3359" s="536">
        <f t="shared" si="367"/>
        <v>0</v>
      </c>
      <c r="Z3359" s="435" t="s">
        <v>177</v>
      </c>
      <c r="AA3359" s="481">
        <v>40697</v>
      </c>
      <c r="AB3359" s="412">
        <f>+SUM(W3359:W3375)</f>
        <v>2873</v>
      </c>
      <c r="AC3359" s="148">
        <f t="shared" si="364"/>
        <v>2</v>
      </c>
      <c r="AD3359" s="435" t="str">
        <f t="shared" si="366"/>
        <v>OK</v>
      </c>
    </row>
    <row r="3360" spans="1:37" x14ac:dyDescent="0.2">
      <c r="A3360" s="442" t="s">
        <v>115</v>
      </c>
      <c r="B3360" s="435">
        <v>2</v>
      </c>
      <c r="C3360" s="436">
        <v>330</v>
      </c>
      <c r="D3360" s="438" t="s">
        <v>176</v>
      </c>
      <c r="E3360" s="472">
        <v>40695</v>
      </c>
      <c r="G3360" s="474">
        <v>2</v>
      </c>
      <c r="H3360" s="436">
        <v>330</v>
      </c>
      <c r="I3360" s="436">
        <v>330</v>
      </c>
      <c r="J3360" s="436">
        <v>330</v>
      </c>
      <c r="K3360" s="435">
        <v>0</v>
      </c>
      <c r="L3360" s="472">
        <v>40696</v>
      </c>
      <c r="N3360" s="474">
        <v>2</v>
      </c>
      <c r="O3360" s="436">
        <v>330</v>
      </c>
      <c r="P3360" s="436">
        <v>330</v>
      </c>
      <c r="Q3360" s="435">
        <v>0</v>
      </c>
      <c r="R3360" s="436">
        <v>330</v>
      </c>
      <c r="S3360" s="435">
        <v>0</v>
      </c>
      <c r="T3360" s="435">
        <v>0</v>
      </c>
      <c r="U3360" s="472">
        <v>2</v>
      </c>
      <c r="V3360" s="480">
        <v>2</v>
      </c>
      <c r="W3360" s="435">
        <v>330</v>
      </c>
      <c r="X3360" s="605" t="str">
        <f t="shared" si="365"/>
        <v>OK</v>
      </c>
      <c r="Y3360" s="536">
        <f t="shared" si="367"/>
        <v>0</v>
      </c>
      <c r="Z3360" s="438" t="s">
        <v>176</v>
      </c>
      <c r="AA3360" s="481">
        <v>40727</v>
      </c>
      <c r="AC3360" s="148">
        <f t="shared" si="364"/>
        <v>32</v>
      </c>
      <c r="AD3360" s="435" t="str">
        <f t="shared" si="366"/>
        <v>OK</v>
      </c>
      <c r="AJ3360" s="533"/>
    </row>
    <row r="3361" spans="1:37" x14ac:dyDescent="0.2">
      <c r="A3361" s="442" t="s">
        <v>115</v>
      </c>
      <c r="B3361" s="435">
        <v>3</v>
      </c>
      <c r="C3361" s="436">
        <v>780</v>
      </c>
      <c r="D3361" s="438" t="s">
        <v>178</v>
      </c>
      <c r="E3361" s="472">
        <v>40695</v>
      </c>
      <c r="G3361" s="474">
        <v>3</v>
      </c>
      <c r="H3361" s="436">
        <v>780</v>
      </c>
      <c r="I3361" s="436">
        <v>780</v>
      </c>
      <c r="J3361" s="436">
        <v>780</v>
      </c>
      <c r="K3361" s="435">
        <v>0</v>
      </c>
      <c r="L3361" s="472">
        <v>40696</v>
      </c>
      <c r="N3361" s="474">
        <v>3</v>
      </c>
      <c r="O3361" s="436">
        <v>780</v>
      </c>
      <c r="P3361" s="436">
        <v>780</v>
      </c>
      <c r="Q3361" s="435">
        <v>0</v>
      </c>
      <c r="R3361" s="436">
        <v>780</v>
      </c>
      <c r="S3361" s="435">
        <v>0</v>
      </c>
      <c r="T3361" s="435">
        <v>0</v>
      </c>
      <c r="U3361" s="472">
        <v>40696</v>
      </c>
      <c r="V3361" s="480">
        <v>3</v>
      </c>
      <c r="W3361" s="435">
        <v>780</v>
      </c>
      <c r="X3361" s="605" t="str">
        <f t="shared" si="365"/>
        <v>OK</v>
      </c>
      <c r="Y3361" s="536">
        <f t="shared" si="367"/>
        <v>0</v>
      </c>
      <c r="Z3361" s="438" t="s">
        <v>178</v>
      </c>
      <c r="AA3361" s="481">
        <v>40727</v>
      </c>
      <c r="AC3361" s="148">
        <f t="shared" ref="AC3361:AC3424" si="368">DAYS360(E3361,AA3361)</f>
        <v>32</v>
      </c>
      <c r="AD3361" s="435" t="str">
        <f t="shared" si="366"/>
        <v>OK</v>
      </c>
      <c r="AJ3361" s="533"/>
    </row>
    <row r="3362" spans="1:37" x14ac:dyDescent="0.2">
      <c r="A3362" s="442" t="s">
        <v>115</v>
      </c>
      <c r="B3362" s="435">
        <v>4</v>
      </c>
      <c r="C3362" s="436">
        <v>80</v>
      </c>
      <c r="D3362" s="465" t="s">
        <v>188</v>
      </c>
      <c r="E3362" s="472">
        <v>40695</v>
      </c>
      <c r="G3362" s="474">
        <v>4</v>
      </c>
      <c r="H3362" s="436">
        <v>80</v>
      </c>
      <c r="I3362" s="436">
        <v>80</v>
      </c>
      <c r="J3362" s="436">
        <v>80</v>
      </c>
      <c r="K3362" s="435">
        <v>0</v>
      </c>
      <c r="L3362" s="472">
        <v>40696</v>
      </c>
      <c r="N3362" s="474">
        <v>4</v>
      </c>
      <c r="O3362" s="436">
        <v>80</v>
      </c>
      <c r="P3362" s="436">
        <v>80</v>
      </c>
      <c r="Q3362" s="435">
        <v>0</v>
      </c>
      <c r="R3362" s="436">
        <v>80</v>
      </c>
      <c r="S3362" s="435">
        <v>0</v>
      </c>
      <c r="T3362" s="435">
        <v>0</v>
      </c>
      <c r="U3362" s="472">
        <v>40696</v>
      </c>
      <c r="V3362" s="480">
        <v>4</v>
      </c>
      <c r="W3362" s="435">
        <v>80</v>
      </c>
      <c r="X3362" s="605" t="str">
        <f t="shared" si="365"/>
        <v>OK</v>
      </c>
      <c r="Y3362" s="536">
        <f t="shared" si="367"/>
        <v>0</v>
      </c>
      <c r="Z3362" s="435" t="s">
        <v>188</v>
      </c>
      <c r="AA3362" s="481">
        <v>40727</v>
      </c>
      <c r="AC3362" s="148">
        <f t="shared" si="368"/>
        <v>32</v>
      </c>
      <c r="AD3362" s="435" t="str">
        <f t="shared" si="366"/>
        <v>OK</v>
      </c>
    </row>
    <row r="3363" spans="1:37" x14ac:dyDescent="0.2">
      <c r="A3363" s="442" t="s">
        <v>116</v>
      </c>
      <c r="B3363" s="435">
        <v>5</v>
      </c>
      <c r="C3363" s="436">
        <v>497</v>
      </c>
      <c r="D3363" s="435" t="s">
        <v>67</v>
      </c>
      <c r="E3363" s="472">
        <v>40695</v>
      </c>
      <c r="G3363" s="474">
        <v>5</v>
      </c>
      <c r="H3363" s="436">
        <v>497</v>
      </c>
      <c r="I3363" s="436">
        <v>497</v>
      </c>
      <c r="J3363" s="615">
        <v>305</v>
      </c>
      <c r="K3363" s="435">
        <v>192</v>
      </c>
      <c r="L3363" s="472">
        <v>40696</v>
      </c>
      <c r="N3363" s="474">
        <v>5</v>
      </c>
      <c r="O3363" s="436">
        <v>497</v>
      </c>
      <c r="P3363" s="436">
        <v>497</v>
      </c>
      <c r="Q3363" s="435">
        <v>0</v>
      </c>
      <c r="R3363" s="436">
        <v>497</v>
      </c>
      <c r="S3363" s="435">
        <v>0</v>
      </c>
      <c r="T3363" s="435">
        <v>0</v>
      </c>
      <c r="U3363" s="472">
        <v>40696</v>
      </c>
      <c r="V3363" s="480">
        <v>5</v>
      </c>
      <c r="W3363" s="435">
        <v>305</v>
      </c>
      <c r="X3363" s="605" t="str">
        <f t="shared" si="365"/>
        <v>ERRO</v>
      </c>
      <c r="Y3363" s="536">
        <f t="shared" si="367"/>
        <v>192</v>
      </c>
      <c r="Z3363" s="435" t="s">
        <v>67</v>
      </c>
      <c r="AA3363" s="481">
        <v>40700</v>
      </c>
      <c r="AC3363" s="148">
        <f t="shared" si="368"/>
        <v>5</v>
      </c>
      <c r="AD3363" s="435" t="str">
        <f t="shared" si="366"/>
        <v>OK</v>
      </c>
      <c r="AJ3363" s="533"/>
    </row>
    <row r="3364" spans="1:37" x14ac:dyDescent="0.2">
      <c r="A3364" s="442" t="s">
        <v>116</v>
      </c>
      <c r="B3364" s="435">
        <v>6</v>
      </c>
      <c r="C3364" s="436">
        <v>20</v>
      </c>
      <c r="D3364" s="435" t="s">
        <v>68</v>
      </c>
      <c r="E3364" s="472">
        <v>40695</v>
      </c>
      <c r="G3364" s="474">
        <v>6</v>
      </c>
      <c r="H3364" s="436">
        <v>20</v>
      </c>
      <c r="I3364" s="436">
        <v>20</v>
      </c>
      <c r="J3364" s="436">
        <v>20</v>
      </c>
      <c r="K3364" s="435">
        <v>0</v>
      </c>
      <c r="L3364" s="472">
        <v>40696</v>
      </c>
      <c r="N3364" s="474">
        <v>6</v>
      </c>
      <c r="O3364" s="436">
        <v>20</v>
      </c>
      <c r="P3364" s="436">
        <v>20</v>
      </c>
      <c r="Q3364" s="435">
        <v>0</v>
      </c>
      <c r="R3364" s="436">
        <v>20</v>
      </c>
      <c r="S3364" s="435">
        <v>0</v>
      </c>
      <c r="T3364" s="435">
        <v>0</v>
      </c>
      <c r="U3364" s="472">
        <v>40696</v>
      </c>
      <c r="V3364" s="480">
        <v>6</v>
      </c>
      <c r="W3364" s="435">
        <v>20</v>
      </c>
      <c r="X3364" s="605" t="str">
        <f t="shared" si="365"/>
        <v>OK</v>
      </c>
      <c r="Y3364" s="536">
        <f t="shared" si="367"/>
        <v>0</v>
      </c>
      <c r="Z3364" s="435" t="s">
        <v>68</v>
      </c>
      <c r="AA3364" s="481">
        <v>40727</v>
      </c>
      <c r="AC3364" s="148">
        <f t="shared" si="368"/>
        <v>32</v>
      </c>
      <c r="AD3364" s="435" t="str">
        <f t="shared" si="366"/>
        <v>OK</v>
      </c>
    </row>
    <row r="3365" spans="1:37" x14ac:dyDescent="0.2">
      <c r="A3365" s="442" t="s">
        <v>116</v>
      </c>
      <c r="B3365" s="435">
        <v>7</v>
      </c>
      <c r="C3365" s="436">
        <v>59</v>
      </c>
      <c r="D3365" s="435" t="s">
        <v>69</v>
      </c>
      <c r="E3365" s="472">
        <v>40695</v>
      </c>
      <c r="G3365" s="474">
        <v>7</v>
      </c>
      <c r="H3365" s="436">
        <v>59</v>
      </c>
      <c r="I3365" s="436">
        <v>59</v>
      </c>
      <c r="J3365" s="436">
        <v>59</v>
      </c>
      <c r="K3365" s="435">
        <v>0</v>
      </c>
      <c r="L3365" s="472">
        <v>40696</v>
      </c>
      <c r="N3365" s="474">
        <v>7</v>
      </c>
      <c r="O3365" s="436">
        <v>59</v>
      </c>
      <c r="P3365" s="436">
        <v>59</v>
      </c>
      <c r="Q3365" s="435">
        <v>0</v>
      </c>
      <c r="R3365" s="436">
        <v>59</v>
      </c>
      <c r="S3365" s="435">
        <v>0</v>
      </c>
      <c r="T3365" s="435">
        <v>0</v>
      </c>
      <c r="U3365" s="472">
        <v>40696</v>
      </c>
      <c r="V3365" s="480">
        <v>7</v>
      </c>
      <c r="W3365" s="435">
        <v>59</v>
      </c>
      <c r="X3365" s="605" t="str">
        <f t="shared" si="365"/>
        <v>OK</v>
      </c>
      <c r="Y3365" s="536">
        <f t="shared" si="367"/>
        <v>0</v>
      </c>
      <c r="Z3365" s="435" t="s">
        <v>69</v>
      </c>
      <c r="AA3365" s="481">
        <v>40727</v>
      </c>
      <c r="AC3365" s="148">
        <f t="shared" si="368"/>
        <v>32</v>
      </c>
      <c r="AD3365" s="435" t="str">
        <f t="shared" si="366"/>
        <v>OK</v>
      </c>
      <c r="AJ3365" s="533"/>
    </row>
    <row r="3366" spans="1:37" x14ac:dyDescent="0.2">
      <c r="A3366" s="442" t="s">
        <v>116</v>
      </c>
      <c r="B3366" s="435">
        <v>8</v>
      </c>
      <c r="C3366" s="436">
        <v>1</v>
      </c>
      <c r="D3366" s="469" t="s">
        <v>71</v>
      </c>
      <c r="E3366" s="472">
        <v>40695</v>
      </c>
      <c r="G3366" s="474">
        <v>8</v>
      </c>
      <c r="H3366" s="436">
        <v>1</v>
      </c>
      <c r="I3366" s="436">
        <v>1</v>
      </c>
      <c r="J3366" s="436">
        <v>1</v>
      </c>
      <c r="K3366" s="435">
        <v>0</v>
      </c>
      <c r="L3366" s="472">
        <v>40696</v>
      </c>
      <c r="N3366" s="474">
        <v>8</v>
      </c>
      <c r="O3366" s="436">
        <v>1</v>
      </c>
      <c r="P3366" s="436">
        <v>1</v>
      </c>
      <c r="Q3366" s="435">
        <v>0</v>
      </c>
      <c r="R3366" s="436">
        <v>1</v>
      </c>
      <c r="S3366" s="435">
        <v>0</v>
      </c>
      <c r="T3366" s="435">
        <v>0</v>
      </c>
      <c r="U3366" s="472">
        <v>40696</v>
      </c>
      <c r="V3366" s="480">
        <v>8</v>
      </c>
      <c r="X3366" s="605" t="str">
        <f t="shared" si="365"/>
        <v>KO</v>
      </c>
      <c r="Y3366" s="536" t="str">
        <f t="shared" si="367"/>
        <v/>
      </c>
      <c r="AC3366" s="148">
        <f t="shared" si="368"/>
        <v>-40111</v>
      </c>
      <c r="AD3366" s="435" t="str">
        <f t="shared" si="366"/>
        <v>Pendente</v>
      </c>
    </row>
    <row r="3367" spans="1:37" x14ac:dyDescent="0.2">
      <c r="A3367" s="442" t="s">
        <v>116</v>
      </c>
      <c r="B3367" s="435">
        <v>9</v>
      </c>
      <c r="C3367" s="436">
        <v>162</v>
      </c>
      <c r="D3367" s="435" t="s">
        <v>72</v>
      </c>
      <c r="E3367" s="472">
        <v>40695</v>
      </c>
      <c r="G3367" s="474">
        <v>9</v>
      </c>
      <c r="H3367" s="436">
        <v>162</v>
      </c>
      <c r="I3367" s="436">
        <v>162</v>
      </c>
      <c r="J3367" s="615">
        <v>111</v>
      </c>
      <c r="K3367" s="435">
        <v>51</v>
      </c>
      <c r="L3367" s="472">
        <v>40696</v>
      </c>
      <c r="N3367" s="474">
        <v>9</v>
      </c>
      <c r="O3367" s="436">
        <v>162</v>
      </c>
      <c r="P3367" s="436">
        <v>162</v>
      </c>
      <c r="Q3367" s="435">
        <v>0</v>
      </c>
      <c r="R3367" s="436">
        <v>162</v>
      </c>
      <c r="S3367" s="435">
        <v>0</v>
      </c>
      <c r="T3367" s="435">
        <v>0</v>
      </c>
      <c r="U3367" s="472">
        <v>40696</v>
      </c>
      <c r="V3367" s="480">
        <v>9</v>
      </c>
      <c r="W3367" s="602">
        <v>111</v>
      </c>
      <c r="X3367" s="605" t="str">
        <f t="shared" si="365"/>
        <v>ERRO</v>
      </c>
      <c r="Y3367" s="536">
        <f t="shared" si="367"/>
        <v>51</v>
      </c>
      <c r="Z3367" s="435" t="s">
        <v>72</v>
      </c>
      <c r="AC3367" s="148">
        <f t="shared" si="368"/>
        <v>-40111</v>
      </c>
      <c r="AD3367" s="435" t="str">
        <f t="shared" si="366"/>
        <v>Pendente</v>
      </c>
    </row>
    <row r="3368" spans="1:37" x14ac:dyDescent="0.2">
      <c r="A3368" s="442" t="s">
        <v>116</v>
      </c>
      <c r="B3368" s="435">
        <v>10</v>
      </c>
      <c r="C3368" s="436">
        <v>746</v>
      </c>
      <c r="D3368" s="435" t="s">
        <v>73</v>
      </c>
      <c r="E3368" s="472">
        <v>40695</v>
      </c>
      <c r="G3368" s="474">
        <v>10</v>
      </c>
      <c r="H3368" s="436">
        <v>746</v>
      </c>
      <c r="I3368" s="436">
        <v>746</v>
      </c>
      <c r="J3368" s="615">
        <v>668</v>
      </c>
      <c r="K3368" s="435">
        <v>78</v>
      </c>
      <c r="L3368" s="472">
        <v>40696</v>
      </c>
      <c r="N3368" s="474">
        <v>10</v>
      </c>
      <c r="O3368" s="436">
        <v>746</v>
      </c>
      <c r="P3368" s="436">
        <v>746</v>
      </c>
      <c r="Q3368" s="435">
        <v>0</v>
      </c>
      <c r="R3368" s="436">
        <v>746</v>
      </c>
      <c r="S3368" s="435">
        <v>0</v>
      </c>
      <c r="T3368" s="435">
        <v>0</v>
      </c>
      <c r="U3368" s="472">
        <v>40696</v>
      </c>
      <c r="V3368" s="480">
        <v>10</v>
      </c>
      <c r="W3368" s="602">
        <v>668</v>
      </c>
      <c r="X3368" s="605" t="str">
        <f t="shared" si="365"/>
        <v>ERRO</v>
      </c>
      <c r="Y3368" s="536">
        <f t="shared" si="367"/>
        <v>78</v>
      </c>
      <c r="Z3368" s="435" t="s">
        <v>73</v>
      </c>
      <c r="AA3368" s="481">
        <v>40700</v>
      </c>
      <c r="AC3368" s="148">
        <f t="shared" si="368"/>
        <v>5</v>
      </c>
      <c r="AD3368" s="435" t="str">
        <f t="shared" si="366"/>
        <v>OK</v>
      </c>
    </row>
    <row r="3369" spans="1:37" x14ac:dyDescent="0.2">
      <c r="A3369" s="442" t="s">
        <v>116</v>
      </c>
      <c r="B3369" s="435">
        <v>11</v>
      </c>
      <c r="C3369" s="436">
        <v>106</v>
      </c>
      <c r="D3369" s="435" t="s">
        <v>79</v>
      </c>
      <c r="E3369" s="472">
        <v>40695</v>
      </c>
      <c r="G3369" s="474">
        <v>11</v>
      </c>
      <c r="H3369" s="436">
        <v>106</v>
      </c>
      <c r="I3369" s="436">
        <v>106</v>
      </c>
      <c r="J3369" s="615">
        <v>75</v>
      </c>
      <c r="K3369" s="435">
        <v>31</v>
      </c>
      <c r="L3369" s="472">
        <v>40696</v>
      </c>
      <c r="N3369" s="474">
        <v>11</v>
      </c>
      <c r="O3369" s="436">
        <v>106</v>
      </c>
      <c r="P3369" s="436">
        <v>106</v>
      </c>
      <c r="Q3369" s="435">
        <v>0</v>
      </c>
      <c r="R3369" s="436">
        <v>106</v>
      </c>
      <c r="S3369" s="435">
        <v>0</v>
      </c>
      <c r="T3369" s="435">
        <v>0</v>
      </c>
      <c r="U3369" s="472">
        <v>40696</v>
      </c>
      <c r="V3369" s="480">
        <v>11</v>
      </c>
      <c r="W3369" s="602">
        <v>75</v>
      </c>
      <c r="X3369" s="605" t="str">
        <f t="shared" si="365"/>
        <v>ERRO</v>
      </c>
      <c r="Y3369" s="536">
        <f t="shared" si="367"/>
        <v>31</v>
      </c>
      <c r="Z3369" s="435" t="s">
        <v>79</v>
      </c>
      <c r="AA3369" s="481">
        <v>40697</v>
      </c>
      <c r="AC3369" s="148">
        <f t="shared" si="368"/>
        <v>2</v>
      </c>
      <c r="AD3369" s="435" t="str">
        <f t="shared" si="366"/>
        <v>OK</v>
      </c>
    </row>
    <row r="3370" spans="1:37" x14ac:dyDescent="0.2">
      <c r="A3370" s="442" t="s">
        <v>116</v>
      </c>
      <c r="B3370" s="435">
        <v>12</v>
      </c>
      <c r="C3370" s="436">
        <v>401</v>
      </c>
      <c r="D3370" s="435" t="s">
        <v>74</v>
      </c>
      <c r="E3370" s="472">
        <v>40695</v>
      </c>
      <c r="G3370" s="474">
        <v>12</v>
      </c>
      <c r="H3370" s="436">
        <v>401</v>
      </c>
      <c r="I3370" s="436">
        <v>401</v>
      </c>
      <c r="J3370" s="615">
        <v>306</v>
      </c>
      <c r="K3370" s="435">
        <v>95</v>
      </c>
      <c r="L3370" s="472">
        <v>40696</v>
      </c>
      <c r="N3370" s="474">
        <v>12</v>
      </c>
      <c r="O3370" s="436">
        <v>401</v>
      </c>
      <c r="P3370" s="436">
        <v>401</v>
      </c>
      <c r="Q3370" s="435">
        <v>0</v>
      </c>
      <c r="R3370" s="436">
        <v>401</v>
      </c>
      <c r="S3370" s="435">
        <v>0</v>
      </c>
      <c r="T3370" s="435">
        <v>0</v>
      </c>
      <c r="U3370" s="472">
        <v>40696</v>
      </c>
      <c r="V3370" s="480">
        <v>12</v>
      </c>
      <c r="W3370" s="602">
        <v>306</v>
      </c>
      <c r="X3370" s="605" t="str">
        <f t="shared" si="365"/>
        <v>ERRO</v>
      </c>
      <c r="Y3370" s="536">
        <f t="shared" si="367"/>
        <v>95</v>
      </c>
      <c r="Z3370" s="435" t="s">
        <v>74</v>
      </c>
      <c r="AA3370" s="481">
        <v>40700</v>
      </c>
      <c r="AC3370" s="148">
        <f t="shared" si="368"/>
        <v>5</v>
      </c>
      <c r="AD3370" s="435" t="str">
        <f t="shared" si="366"/>
        <v>OK</v>
      </c>
    </row>
    <row r="3371" spans="1:37" x14ac:dyDescent="0.2">
      <c r="A3371" s="442" t="s">
        <v>116</v>
      </c>
      <c r="B3371" s="438">
        <v>13</v>
      </c>
      <c r="C3371" s="447">
        <v>22</v>
      </c>
      <c r="D3371" s="435" t="s">
        <v>75</v>
      </c>
      <c r="E3371" s="472">
        <v>40695</v>
      </c>
      <c r="G3371" s="474">
        <v>13</v>
      </c>
      <c r="H3371" s="447">
        <v>22</v>
      </c>
      <c r="I3371" s="447">
        <v>22</v>
      </c>
      <c r="J3371" s="615">
        <v>13</v>
      </c>
      <c r="K3371" s="435">
        <v>9</v>
      </c>
      <c r="L3371" s="472">
        <v>40696</v>
      </c>
      <c r="N3371" s="474">
        <v>13</v>
      </c>
      <c r="O3371" s="447">
        <v>22</v>
      </c>
      <c r="P3371" s="447">
        <v>22</v>
      </c>
      <c r="Q3371" s="435">
        <v>0</v>
      </c>
      <c r="R3371" s="447">
        <v>22</v>
      </c>
      <c r="S3371" s="435">
        <v>0</v>
      </c>
      <c r="T3371" s="435">
        <v>0</v>
      </c>
      <c r="U3371" s="472">
        <v>40696</v>
      </c>
      <c r="V3371" s="480">
        <v>13</v>
      </c>
      <c r="W3371" s="602">
        <v>13</v>
      </c>
      <c r="X3371" s="605" t="str">
        <f t="shared" si="365"/>
        <v>ERRO</v>
      </c>
      <c r="Y3371" s="536">
        <f t="shared" si="367"/>
        <v>9</v>
      </c>
      <c r="Z3371" s="435" t="s">
        <v>75</v>
      </c>
      <c r="AA3371" s="481">
        <v>40697</v>
      </c>
      <c r="AC3371" s="148">
        <f t="shared" si="368"/>
        <v>2</v>
      </c>
      <c r="AD3371" s="435" t="str">
        <f t="shared" si="366"/>
        <v>OK</v>
      </c>
    </row>
    <row r="3372" spans="1:37" x14ac:dyDescent="0.2">
      <c r="A3372" s="442" t="s">
        <v>116</v>
      </c>
      <c r="B3372" s="438">
        <v>14</v>
      </c>
      <c r="C3372" s="447">
        <v>25</v>
      </c>
      <c r="D3372" s="435" t="s">
        <v>76</v>
      </c>
      <c r="E3372" s="472">
        <v>40695</v>
      </c>
      <c r="G3372" s="476">
        <v>14</v>
      </c>
      <c r="H3372" s="447">
        <v>25</v>
      </c>
      <c r="I3372" s="447">
        <v>25</v>
      </c>
      <c r="J3372" s="615">
        <v>23</v>
      </c>
      <c r="K3372" s="435">
        <v>2</v>
      </c>
      <c r="L3372" s="472">
        <v>40696</v>
      </c>
      <c r="N3372" s="476">
        <v>14</v>
      </c>
      <c r="O3372" s="447">
        <v>25</v>
      </c>
      <c r="P3372" s="447">
        <v>25</v>
      </c>
      <c r="Q3372" s="435">
        <v>0</v>
      </c>
      <c r="R3372" s="447">
        <v>25</v>
      </c>
      <c r="S3372" s="435">
        <v>0</v>
      </c>
      <c r="T3372" s="435">
        <v>0</v>
      </c>
      <c r="U3372" s="472">
        <v>40696</v>
      </c>
      <c r="V3372" s="480">
        <v>14</v>
      </c>
      <c r="W3372" s="602">
        <v>23</v>
      </c>
      <c r="X3372" s="605" t="str">
        <f t="shared" si="365"/>
        <v>ERRO</v>
      </c>
      <c r="Y3372" s="536">
        <f t="shared" si="367"/>
        <v>2</v>
      </c>
      <c r="Z3372" s="435" t="s">
        <v>76</v>
      </c>
      <c r="AA3372" s="481">
        <v>40697</v>
      </c>
      <c r="AC3372" s="148">
        <f t="shared" si="368"/>
        <v>2</v>
      </c>
      <c r="AD3372" s="435" t="str">
        <f t="shared" si="366"/>
        <v>OK</v>
      </c>
    </row>
    <row r="3373" spans="1:37" x14ac:dyDescent="0.2">
      <c r="A3373" s="442" t="s">
        <v>116</v>
      </c>
      <c r="B3373" s="435">
        <v>15</v>
      </c>
      <c r="C3373" s="436">
        <v>10</v>
      </c>
      <c r="D3373" s="435" t="s">
        <v>77</v>
      </c>
      <c r="E3373" s="472">
        <v>40695</v>
      </c>
      <c r="G3373" s="474">
        <v>15</v>
      </c>
      <c r="H3373" s="436">
        <v>10</v>
      </c>
      <c r="I3373" s="436">
        <v>10</v>
      </c>
      <c r="J3373" s="615">
        <v>8</v>
      </c>
      <c r="K3373" s="435">
        <v>2</v>
      </c>
      <c r="L3373" s="472">
        <v>40696</v>
      </c>
      <c r="N3373" s="474">
        <v>15</v>
      </c>
      <c r="O3373" s="436">
        <v>10</v>
      </c>
      <c r="P3373" s="436">
        <v>10</v>
      </c>
      <c r="Q3373" s="435">
        <v>0</v>
      </c>
      <c r="R3373" s="436">
        <v>10</v>
      </c>
      <c r="S3373" s="435">
        <v>0</v>
      </c>
      <c r="T3373" s="435">
        <v>0</v>
      </c>
      <c r="U3373" s="472">
        <v>40696</v>
      </c>
      <c r="V3373" s="480">
        <v>15</v>
      </c>
      <c r="W3373" s="602">
        <v>8</v>
      </c>
      <c r="X3373" s="605" t="str">
        <f t="shared" si="365"/>
        <v>ERRO</v>
      </c>
      <c r="Y3373" s="536">
        <f t="shared" si="367"/>
        <v>2</v>
      </c>
      <c r="Z3373" s="435" t="s">
        <v>77</v>
      </c>
      <c r="AA3373" s="481">
        <v>40697</v>
      </c>
      <c r="AC3373" s="148">
        <f t="shared" si="368"/>
        <v>2</v>
      </c>
      <c r="AD3373" s="435" t="str">
        <f t="shared" si="366"/>
        <v>OK</v>
      </c>
    </row>
    <row r="3374" spans="1:37" x14ac:dyDescent="0.2">
      <c r="A3374" s="442" t="s">
        <v>116</v>
      </c>
      <c r="B3374" s="435">
        <v>16</v>
      </c>
      <c r="C3374" s="436">
        <v>3</v>
      </c>
      <c r="D3374" s="618" t="s">
        <v>78</v>
      </c>
      <c r="E3374" s="472">
        <v>40695</v>
      </c>
      <c r="G3374" s="474">
        <v>16</v>
      </c>
      <c r="H3374" s="436">
        <v>3</v>
      </c>
      <c r="I3374" s="436">
        <v>3</v>
      </c>
      <c r="J3374" s="436">
        <v>3</v>
      </c>
      <c r="K3374" s="435">
        <v>0</v>
      </c>
      <c r="L3374" s="472">
        <v>40696</v>
      </c>
      <c r="N3374" s="474">
        <v>16</v>
      </c>
      <c r="O3374" s="436">
        <v>3</v>
      </c>
      <c r="P3374" s="436">
        <v>3</v>
      </c>
      <c r="Q3374" s="435">
        <v>0</v>
      </c>
      <c r="R3374" s="436">
        <v>3</v>
      </c>
      <c r="S3374" s="435">
        <v>0</v>
      </c>
      <c r="T3374" s="435">
        <v>0</v>
      </c>
      <c r="U3374" s="472">
        <v>40696</v>
      </c>
      <c r="V3374" s="486">
        <v>16</v>
      </c>
      <c r="W3374" s="628"/>
      <c r="X3374" s="629" t="str">
        <f t="shared" si="365"/>
        <v>KO</v>
      </c>
      <c r="Y3374" s="629" t="str">
        <f t="shared" si="367"/>
        <v/>
      </c>
      <c r="Z3374" s="628"/>
      <c r="AA3374" s="630"/>
      <c r="AB3374" s="631"/>
      <c r="AC3374" s="148">
        <f t="shared" si="368"/>
        <v>-40111</v>
      </c>
      <c r="AD3374" s="435" t="str">
        <f t="shared" si="366"/>
        <v>Pendente</v>
      </c>
    </row>
    <row r="3375" spans="1:37" x14ac:dyDescent="0.2">
      <c r="A3375" s="593" t="s">
        <v>116</v>
      </c>
      <c r="B3375" s="493">
        <v>17</v>
      </c>
      <c r="C3375" s="531">
        <v>1</v>
      </c>
      <c r="D3375" s="618" t="s">
        <v>112</v>
      </c>
      <c r="E3375" s="532">
        <v>40695</v>
      </c>
      <c r="G3375" s="534">
        <v>17</v>
      </c>
      <c r="H3375" s="531">
        <v>1</v>
      </c>
      <c r="I3375" s="531">
        <v>1</v>
      </c>
      <c r="J3375" s="531">
        <v>1</v>
      </c>
      <c r="K3375" s="493">
        <v>0</v>
      </c>
      <c r="L3375" s="532">
        <v>40696</v>
      </c>
      <c r="N3375" s="534">
        <v>17</v>
      </c>
      <c r="O3375" s="531">
        <v>1</v>
      </c>
      <c r="P3375" s="531">
        <v>1</v>
      </c>
      <c r="Q3375" s="493">
        <v>0</v>
      </c>
      <c r="R3375" s="531">
        <v>1</v>
      </c>
      <c r="S3375" s="493">
        <v>0</v>
      </c>
      <c r="T3375" s="493">
        <v>0</v>
      </c>
      <c r="U3375" s="532">
        <v>40696</v>
      </c>
      <c r="V3375" s="486">
        <v>17</v>
      </c>
      <c r="W3375" s="628"/>
      <c r="X3375" s="629" t="str">
        <f t="shared" si="365"/>
        <v>KO</v>
      </c>
      <c r="Y3375" s="629" t="str">
        <f t="shared" si="367"/>
        <v/>
      </c>
      <c r="Z3375" s="628"/>
      <c r="AA3375" s="630"/>
      <c r="AB3375" s="631"/>
      <c r="AC3375" s="538">
        <f t="shared" si="368"/>
        <v>-40111</v>
      </c>
      <c r="AD3375" s="493" t="str">
        <f t="shared" si="366"/>
        <v>Pendente</v>
      </c>
      <c r="AE3375" s="493"/>
      <c r="AF3375" s="493"/>
      <c r="AG3375" s="493"/>
      <c r="AH3375" s="539"/>
      <c r="AI3375" s="533"/>
      <c r="AK3375" s="533"/>
    </row>
    <row r="3376" spans="1:37" x14ac:dyDescent="0.2">
      <c r="A3376" s="442" t="s">
        <v>115</v>
      </c>
      <c r="B3376" s="435">
        <v>1</v>
      </c>
      <c r="C3376" s="436">
        <v>44</v>
      </c>
      <c r="D3376" s="465" t="s">
        <v>182</v>
      </c>
      <c r="E3376" s="472">
        <v>40696</v>
      </c>
      <c r="G3376" s="474">
        <v>1</v>
      </c>
      <c r="H3376" s="436">
        <v>44</v>
      </c>
      <c r="I3376" s="436">
        <v>44</v>
      </c>
      <c r="J3376" s="436">
        <v>44</v>
      </c>
      <c r="K3376" s="435">
        <v>0</v>
      </c>
      <c r="L3376" s="472">
        <v>40697</v>
      </c>
      <c r="N3376" s="474">
        <v>1</v>
      </c>
      <c r="O3376" s="436">
        <v>44</v>
      </c>
      <c r="P3376" s="436">
        <v>44</v>
      </c>
      <c r="Q3376" s="435">
        <v>0</v>
      </c>
      <c r="R3376" s="436">
        <v>44</v>
      </c>
      <c r="S3376" s="435">
        <v>0</v>
      </c>
      <c r="T3376" s="435">
        <v>0</v>
      </c>
      <c r="U3376" s="472">
        <v>40697</v>
      </c>
      <c r="V3376" s="480">
        <v>1</v>
      </c>
      <c r="W3376" s="435">
        <v>44</v>
      </c>
      <c r="X3376" s="437" t="str">
        <f t="shared" si="365"/>
        <v>OK</v>
      </c>
      <c r="Y3376" s="536">
        <f t="shared" si="367"/>
        <v>0</v>
      </c>
      <c r="Z3376" s="465" t="s">
        <v>182</v>
      </c>
      <c r="AA3376" s="481">
        <v>40701</v>
      </c>
      <c r="AB3376" s="412">
        <f>+SUM(W3376:W3394)</f>
        <v>3021</v>
      </c>
      <c r="AC3376" s="148">
        <f t="shared" si="368"/>
        <v>5</v>
      </c>
      <c r="AD3376" s="435" t="str">
        <f t="shared" si="366"/>
        <v>OK</v>
      </c>
    </row>
    <row r="3377" spans="1:36" x14ac:dyDescent="0.2">
      <c r="A3377" s="442" t="s">
        <v>115</v>
      </c>
      <c r="B3377" s="435">
        <v>2</v>
      </c>
      <c r="C3377" s="436">
        <v>30</v>
      </c>
      <c r="D3377" s="465" t="s">
        <v>183</v>
      </c>
      <c r="E3377" s="472">
        <v>40696</v>
      </c>
      <c r="G3377" s="474">
        <v>2</v>
      </c>
      <c r="H3377" s="436">
        <v>30</v>
      </c>
      <c r="I3377" s="436">
        <v>30</v>
      </c>
      <c r="J3377" s="436">
        <v>30</v>
      </c>
      <c r="K3377" s="435">
        <v>0</v>
      </c>
      <c r="L3377" s="472">
        <v>40697</v>
      </c>
      <c r="N3377" s="474">
        <v>2</v>
      </c>
      <c r="O3377" s="436">
        <v>30</v>
      </c>
      <c r="P3377" s="436">
        <v>30</v>
      </c>
      <c r="Q3377" s="435">
        <v>0</v>
      </c>
      <c r="R3377" s="436">
        <v>30</v>
      </c>
      <c r="S3377" s="435">
        <v>0</v>
      </c>
      <c r="T3377" s="435">
        <v>0</v>
      </c>
      <c r="U3377" s="472">
        <v>40697</v>
      </c>
      <c r="V3377" s="480">
        <v>2</v>
      </c>
      <c r="W3377" s="435">
        <v>30</v>
      </c>
      <c r="X3377" s="437" t="str">
        <f t="shared" si="365"/>
        <v>OK</v>
      </c>
      <c r="Y3377" s="536">
        <f t="shared" si="367"/>
        <v>0</v>
      </c>
      <c r="Z3377" s="465" t="s">
        <v>183</v>
      </c>
      <c r="AA3377" s="481">
        <v>40701</v>
      </c>
      <c r="AC3377" s="148">
        <f t="shared" si="368"/>
        <v>5</v>
      </c>
      <c r="AD3377" s="435" t="str">
        <f t="shared" si="366"/>
        <v>OK</v>
      </c>
    </row>
    <row r="3378" spans="1:36" x14ac:dyDescent="0.2">
      <c r="A3378" s="442" t="s">
        <v>115</v>
      </c>
      <c r="B3378" s="435">
        <v>3</v>
      </c>
      <c r="C3378" s="436">
        <v>21</v>
      </c>
      <c r="D3378" s="435" t="s">
        <v>67</v>
      </c>
      <c r="E3378" s="472">
        <v>40696</v>
      </c>
      <c r="G3378" s="474">
        <v>3</v>
      </c>
      <c r="H3378" s="436">
        <v>21</v>
      </c>
      <c r="I3378" s="436">
        <v>21</v>
      </c>
      <c r="J3378" s="436">
        <v>21</v>
      </c>
      <c r="K3378" s="435">
        <v>0</v>
      </c>
      <c r="L3378" s="472">
        <v>40697</v>
      </c>
      <c r="N3378" s="474">
        <v>3</v>
      </c>
      <c r="O3378" s="436">
        <v>21</v>
      </c>
      <c r="P3378" s="436">
        <v>21</v>
      </c>
      <c r="Q3378" s="435">
        <v>0</v>
      </c>
      <c r="R3378" s="436">
        <v>21</v>
      </c>
      <c r="S3378" s="435">
        <v>0</v>
      </c>
      <c r="T3378" s="435">
        <v>0</v>
      </c>
      <c r="U3378" s="472">
        <v>40697</v>
      </c>
      <c r="V3378" s="480">
        <v>3</v>
      </c>
      <c r="W3378" s="435">
        <v>21</v>
      </c>
      <c r="X3378" s="437" t="str">
        <f t="shared" si="365"/>
        <v>OK</v>
      </c>
      <c r="Y3378" s="536">
        <f t="shared" si="367"/>
        <v>0</v>
      </c>
      <c r="Z3378" s="435" t="s">
        <v>67</v>
      </c>
      <c r="AA3378" s="481">
        <v>40700</v>
      </c>
      <c r="AC3378" s="148">
        <f t="shared" si="368"/>
        <v>4</v>
      </c>
      <c r="AD3378" s="435" t="str">
        <f t="shared" si="366"/>
        <v>OK</v>
      </c>
    </row>
    <row r="3379" spans="1:36" x14ac:dyDescent="0.2">
      <c r="A3379" s="442" t="s">
        <v>115</v>
      </c>
      <c r="B3379" s="435">
        <v>4</v>
      </c>
      <c r="C3379" s="436">
        <v>1</v>
      </c>
      <c r="D3379" s="435" t="s">
        <v>68</v>
      </c>
      <c r="E3379" s="472">
        <v>40696</v>
      </c>
      <c r="G3379" s="474">
        <v>4</v>
      </c>
      <c r="H3379" s="436">
        <v>1</v>
      </c>
      <c r="I3379" s="436">
        <v>1</v>
      </c>
      <c r="J3379" s="436">
        <v>1</v>
      </c>
      <c r="K3379" s="435">
        <v>0</v>
      </c>
      <c r="L3379" s="472">
        <v>40697</v>
      </c>
      <c r="N3379" s="474">
        <v>4</v>
      </c>
      <c r="O3379" s="436">
        <v>1</v>
      </c>
      <c r="P3379" s="436">
        <v>1</v>
      </c>
      <c r="Q3379" s="435">
        <v>0</v>
      </c>
      <c r="R3379" s="436">
        <v>1</v>
      </c>
      <c r="S3379" s="435">
        <v>0</v>
      </c>
      <c r="T3379" s="435">
        <v>0</v>
      </c>
      <c r="U3379" s="472">
        <v>40697</v>
      </c>
      <c r="V3379" s="480">
        <v>4</v>
      </c>
      <c r="W3379" s="435">
        <v>1</v>
      </c>
      <c r="X3379" s="437" t="str">
        <f t="shared" si="365"/>
        <v>OK</v>
      </c>
      <c r="Y3379" s="536">
        <f t="shared" si="367"/>
        <v>0</v>
      </c>
      <c r="Z3379" s="435" t="s">
        <v>68</v>
      </c>
      <c r="AA3379" s="481">
        <v>40700</v>
      </c>
      <c r="AC3379" s="148">
        <f t="shared" si="368"/>
        <v>4</v>
      </c>
      <c r="AD3379" s="435" t="str">
        <f t="shared" si="366"/>
        <v>OK</v>
      </c>
    </row>
    <row r="3380" spans="1:36" x14ac:dyDescent="0.2">
      <c r="A3380" s="442" t="s">
        <v>115</v>
      </c>
      <c r="B3380" s="435">
        <v>5</v>
      </c>
      <c r="C3380" s="436">
        <v>14</v>
      </c>
      <c r="D3380" s="435" t="s">
        <v>69</v>
      </c>
      <c r="E3380" s="472">
        <v>40696</v>
      </c>
      <c r="G3380" s="474">
        <v>5</v>
      </c>
      <c r="H3380" s="436">
        <v>14</v>
      </c>
      <c r="I3380" s="436">
        <v>14</v>
      </c>
      <c r="J3380" s="436">
        <v>14</v>
      </c>
      <c r="K3380" s="435">
        <v>0</v>
      </c>
      <c r="L3380" s="472">
        <v>40697</v>
      </c>
      <c r="N3380" s="474">
        <v>5</v>
      </c>
      <c r="O3380" s="436">
        <v>14</v>
      </c>
      <c r="P3380" s="436">
        <v>14</v>
      </c>
      <c r="Q3380" s="435">
        <v>0</v>
      </c>
      <c r="R3380" s="436">
        <v>14</v>
      </c>
      <c r="S3380" s="435">
        <v>0</v>
      </c>
      <c r="T3380" s="435">
        <v>0</v>
      </c>
      <c r="U3380" s="472">
        <v>40697</v>
      </c>
      <c r="V3380" s="480">
        <v>5</v>
      </c>
      <c r="W3380" s="435">
        <v>14</v>
      </c>
      <c r="X3380" s="437" t="str">
        <f t="shared" si="365"/>
        <v>OK</v>
      </c>
      <c r="Y3380" s="536">
        <f t="shared" si="367"/>
        <v>0</v>
      </c>
      <c r="Z3380" s="435" t="s">
        <v>69</v>
      </c>
      <c r="AA3380" s="481">
        <v>40700</v>
      </c>
      <c r="AC3380" s="148">
        <f t="shared" si="368"/>
        <v>4</v>
      </c>
      <c r="AD3380" s="435" t="str">
        <f t="shared" si="366"/>
        <v>OK</v>
      </c>
    </row>
    <row r="3381" spans="1:36" x14ac:dyDescent="0.2">
      <c r="A3381" s="442" t="s">
        <v>115</v>
      </c>
      <c r="B3381" s="435">
        <v>6</v>
      </c>
      <c r="C3381" s="436">
        <v>20</v>
      </c>
      <c r="D3381" s="435" t="s">
        <v>72</v>
      </c>
      <c r="E3381" s="472">
        <v>40696</v>
      </c>
      <c r="G3381" s="474">
        <v>6</v>
      </c>
      <c r="H3381" s="436">
        <v>20</v>
      </c>
      <c r="I3381" s="436">
        <v>20</v>
      </c>
      <c r="J3381" s="436">
        <v>20</v>
      </c>
      <c r="K3381" s="435">
        <v>0</v>
      </c>
      <c r="L3381" s="472">
        <v>40697</v>
      </c>
      <c r="N3381" s="474">
        <v>6</v>
      </c>
      <c r="O3381" s="436">
        <v>20</v>
      </c>
      <c r="P3381" s="436">
        <v>20</v>
      </c>
      <c r="Q3381" s="435">
        <v>0</v>
      </c>
      <c r="R3381" s="436">
        <v>20</v>
      </c>
      <c r="S3381" s="435">
        <v>0</v>
      </c>
      <c r="T3381" s="435">
        <v>0</v>
      </c>
      <c r="U3381" s="472">
        <v>40697</v>
      </c>
      <c r="V3381" s="480">
        <v>6</v>
      </c>
      <c r="W3381" s="435">
        <v>20</v>
      </c>
      <c r="X3381" s="437" t="str">
        <f t="shared" si="365"/>
        <v>OK</v>
      </c>
      <c r="Y3381" s="536">
        <f t="shared" si="367"/>
        <v>0</v>
      </c>
      <c r="Z3381" s="435" t="s">
        <v>72</v>
      </c>
      <c r="AA3381" s="481">
        <v>40700</v>
      </c>
      <c r="AC3381" s="148">
        <f t="shared" si="368"/>
        <v>4</v>
      </c>
      <c r="AD3381" s="435" t="str">
        <f t="shared" si="366"/>
        <v>OK</v>
      </c>
    </row>
    <row r="3382" spans="1:36" x14ac:dyDescent="0.2">
      <c r="A3382" s="442" t="s">
        <v>115</v>
      </c>
      <c r="B3382" s="435">
        <v>7</v>
      </c>
      <c r="C3382" s="436">
        <v>190</v>
      </c>
      <c r="D3382" s="435" t="s">
        <v>73</v>
      </c>
      <c r="E3382" s="472">
        <v>40696</v>
      </c>
      <c r="G3382" s="474">
        <v>7</v>
      </c>
      <c r="H3382" s="436">
        <v>190</v>
      </c>
      <c r="I3382" s="436">
        <v>190</v>
      </c>
      <c r="J3382" s="436">
        <v>190</v>
      </c>
      <c r="K3382" s="435">
        <v>0</v>
      </c>
      <c r="L3382" s="472">
        <v>40697</v>
      </c>
      <c r="N3382" s="474">
        <v>7</v>
      </c>
      <c r="O3382" s="436">
        <v>190</v>
      </c>
      <c r="P3382" s="436">
        <v>190</v>
      </c>
      <c r="Q3382" s="435">
        <v>0</v>
      </c>
      <c r="R3382" s="436">
        <v>190</v>
      </c>
      <c r="S3382" s="435">
        <v>0</v>
      </c>
      <c r="T3382" s="435">
        <v>0</v>
      </c>
      <c r="U3382" s="472">
        <v>40697</v>
      </c>
      <c r="V3382" s="480">
        <v>7</v>
      </c>
      <c r="W3382" s="435">
        <v>190</v>
      </c>
      <c r="X3382" s="437" t="str">
        <f t="shared" si="365"/>
        <v>OK</v>
      </c>
      <c r="Y3382" s="536">
        <f t="shared" si="367"/>
        <v>0</v>
      </c>
      <c r="Z3382" s="435" t="s">
        <v>73</v>
      </c>
      <c r="AA3382" s="481">
        <v>40700</v>
      </c>
      <c r="AC3382" s="148">
        <f t="shared" si="368"/>
        <v>4</v>
      </c>
      <c r="AD3382" s="435" t="str">
        <f t="shared" si="366"/>
        <v>OK</v>
      </c>
      <c r="AJ3382" s="533"/>
    </row>
    <row r="3383" spans="1:36" x14ac:dyDescent="0.2">
      <c r="A3383" s="442" t="s">
        <v>115</v>
      </c>
      <c r="B3383" s="435">
        <v>8</v>
      </c>
      <c r="C3383" s="436">
        <v>87</v>
      </c>
      <c r="D3383" s="435" t="s">
        <v>79</v>
      </c>
      <c r="E3383" s="472">
        <v>40696</v>
      </c>
      <c r="G3383" s="474">
        <v>8</v>
      </c>
      <c r="H3383" s="436">
        <v>87</v>
      </c>
      <c r="I3383" s="436">
        <v>87</v>
      </c>
      <c r="J3383" s="436">
        <v>87</v>
      </c>
      <c r="K3383" s="435">
        <v>0</v>
      </c>
      <c r="L3383" s="472">
        <v>40697</v>
      </c>
      <c r="N3383" s="474">
        <v>8</v>
      </c>
      <c r="O3383" s="436">
        <v>87</v>
      </c>
      <c r="P3383" s="436">
        <v>87</v>
      </c>
      <c r="Q3383" s="435">
        <v>0</v>
      </c>
      <c r="R3383" s="436">
        <v>87</v>
      </c>
      <c r="S3383" s="435">
        <v>0</v>
      </c>
      <c r="T3383" s="435">
        <v>0</v>
      </c>
      <c r="U3383" s="472">
        <v>40697</v>
      </c>
      <c r="V3383" s="480">
        <v>8</v>
      </c>
      <c r="W3383" s="435">
        <v>87</v>
      </c>
      <c r="X3383" s="437" t="str">
        <f t="shared" si="365"/>
        <v>OK</v>
      </c>
      <c r="Y3383" s="536">
        <f t="shared" si="367"/>
        <v>0</v>
      </c>
      <c r="Z3383" s="435" t="s">
        <v>79</v>
      </c>
      <c r="AA3383" s="481">
        <v>40700</v>
      </c>
      <c r="AC3383" s="148">
        <f t="shared" si="368"/>
        <v>4</v>
      </c>
      <c r="AD3383" s="435" t="str">
        <f t="shared" si="366"/>
        <v>OK</v>
      </c>
    </row>
    <row r="3384" spans="1:36" x14ac:dyDescent="0.2">
      <c r="A3384" s="442" t="s">
        <v>115</v>
      </c>
      <c r="B3384" s="435">
        <v>9</v>
      </c>
      <c r="C3384" s="436">
        <v>123</v>
      </c>
      <c r="D3384" s="435" t="s">
        <v>74</v>
      </c>
      <c r="E3384" s="472">
        <v>40696</v>
      </c>
      <c r="G3384" s="474">
        <v>9</v>
      </c>
      <c r="H3384" s="436">
        <v>123</v>
      </c>
      <c r="I3384" s="436">
        <v>123</v>
      </c>
      <c r="J3384" s="436">
        <v>123</v>
      </c>
      <c r="K3384" s="435">
        <v>0</v>
      </c>
      <c r="L3384" s="472">
        <v>40697</v>
      </c>
      <c r="N3384" s="474">
        <v>9</v>
      </c>
      <c r="O3384" s="436">
        <v>123</v>
      </c>
      <c r="P3384" s="436">
        <v>123</v>
      </c>
      <c r="Q3384" s="435">
        <v>0</v>
      </c>
      <c r="R3384" s="436">
        <v>123</v>
      </c>
      <c r="S3384" s="435">
        <v>0</v>
      </c>
      <c r="T3384" s="435">
        <v>0</v>
      </c>
      <c r="U3384" s="472">
        <v>40697</v>
      </c>
      <c r="V3384" s="480">
        <v>9</v>
      </c>
      <c r="W3384" s="435">
        <v>123</v>
      </c>
      <c r="X3384" s="437" t="str">
        <f t="shared" ref="X3384:X3448" si="369">IF(C3384=W3384,"OK",IF(W3384=R3384,"ERRO",IF(W3384="","KO",IF(W3384=J3384,"ERRO"))))</f>
        <v>OK</v>
      </c>
      <c r="Y3384" s="536">
        <f t="shared" si="367"/>
        <v>0</v>
      </c>
      <c r="Z3384" s="435" t="s">
        <v>74</v>
      </c>
      <c r="AA3384" s="481">
        <v>40700</v>
      </c>
      <c r="AC3384" s="148">
        <f t="shared" si="368"/>
        <v>4</v>
      </c>
      <c r="AD3384" s="435" t="str">
        <f t="shared" ref="AD3384:AD3447" si="370">IF(AA3384&gt;0,"OK","Pendente")</f>
        <v>OK</v>
      </c>
    </row>
    <row r="3385" spans="1:36" x14ac:dyDescent="0.2">
      <c r="A3385" s="442" t="s">
        <v>115</v>
      </c>
      <c r="B3385" s="435">
        <v>10</v>
      </c>
      <c r="C3385" s="436">
        <v>8</v>
      </c>
      <c r="D3385" s="435" t="s">
        <v>75</v>
      </c>
      <c r="E3385" s="472">
        <v>40696</v>
      </c>
      <c r="G3385" s="474">
        <v>10</v>
      </c>
      <c r="H3385" s="436">
        <v>8</v>
      </c>
      <c r="I3385" s="436">
        <v>8</v>
      </c>
      <c r="J3385" s="436">
        <v>8</v>
      </c>
      <c r="K3385" s="435">
        <v>0</v>
      </c>
      <c r="L3385" s="472">
        <v>40697</v>
      </c>
      <c r="N3385" s="474">
        <v>10</v>
      </c>
      <c r="O3385" s="436">
        <v>8</v>
      </c>
      <c r="P3385" s="436">
        <v>8</v>
      </c>
      <c r="Q3385" s="435">
        <v>0</v>
      </c>
      <c r="R3385" s="436">
        <v>8</v>
      </c>
      <c r="S3385" s="435">
        <v>0</v>
      </c>
      <c r="T3385" s="435">
        <v>0</v>
      </c>
      <c r="U3385" s="472">
        <v>40697</v>
      </c>
      <c r="V3385" s="480">
        <v>10</v>
      </c>
      <c r="W3385" s="435">
        <v>8</v>
      </c>
      <c r="X3385" s="437" t="str">
        <f t="shared" si="369"/>
        <v>OK</v>
      </c>
      <c r="Y3385" s="536">
        <f t="shared" si="367"/>
        <v>0</v>
      </c>
      <c r="Z3385" s="435" t="s">
        <v>75</v>
      </c>
      <c r="AA3385" s="481">
        <v>40700</v>
      </c>
      <c r="AC3385" s="148">
        <f t="shared" si="368"/>
        <v>4</v>
      </c>
      <c r="AD3385" s="435" t="str">
        <f t="shared" si="370"/>
        <v>OK</v>
      </c>
    </row>
    <row r="3386" spans="1:36" x14ac:dyDescent="0.2">
      <c r="A3386" s="442" t="s">
        <v>115</v>
      </c>
      <c r="B3386" s="435">
        <v>11</v>
      </c>
      <c r="C3386" s="436">
        <v>6</v>
      </c>
      <c r="D3386" s="435" t="s">
        <v>76</v>
      </c>
      <c r="E3386" s="472">
        <v>40696</v>
      </c>
      <c r="G3386" s="474">
        <v>11</v>
      </c>
      <c r="H3386" s="436">
        <v>6</v>
      </c>
      <c r="I3386" s="436">
        <v>6</v>
      </c>
      <c r="J3386" s="436">
        <v>6</v>
      </c>
      <c r="K3386" s="435">
        <v>0</v>
      </c>
      <c r="L3386" s="472">
        <v>40697</v>
      </c>
      <c r="N3386" s="474">
        <v>11</v>
      </c>
      <c r="O3386" s="436">
        <v>6</v>
      </c>
      <c r="P3386" s="436">
        <v>6</v>
      </c>
      <c r="Q3386" s="435">
        <v>0</v>
      </c>
      <c r="R3386" s="436">
        <v>6</v>
      </c>
      <c r="S3386" s="435">
        <v>0</v>
      </c>
      <c r="T3386" s="435">
        <v>0</v>
      </c>
      <c r="U3386" s="472">
        <v>40697</v>
      </c>
      <c r="V3386" s="480">
        <v>11</v>
      </c>
      <c r="W3386" s="435">
        <v>6</v>
      </c>
      <c r="X3386" s="437" t="str">
        <f t="shared" si="369"/>
        <v>OK</v>
      </c>
      <c r="Y3386" s="536">
        <f t="shared" si="367"/>
        <v>0</v>
      </c>
      <c r="Z3386" s="435" t="s">
        <v>76</v>
      </c>
      <c r="AA3386" s="481">
        <v>40700</v>
      </c>
      <c r="AC3386" s="148">
        <f t="shared" si="368"/>
        <v>4</v>
      </c>
      <c r="AD3386" s="435" t="str">
        <f t="shared" si="370"/>
        <v>OK</v>
      </c>
    </row>
    <row r="3387" spans="1:36" x14ac:dyDescent="0.2">
      <c r="A3387" s="442" t="s">
        <v>115</v>
      </c>
      <c r="B3387" s="435">
        <v>12</v>
      </c>
      <c r="C3387" s="436">
        <v>1</v>
      </c>
      <c r="D3387" s="435" t="s">
        <v>77</v>
      </c>
      <c r="E3387" s="472">
        <v>40696</v>
      </c>
      <c r="G3387" s="474">
        <v>12</v>
      </c>
      <c r="H3387" s="436">
        <v>1</v>
      </c>
      <c r="I3387" s="436">
        <v>1</v>
      </c>
      <c r="J3387" s="436">
        <v>1</v>
      </c>
      <c r="K3387" s="435">
        <v>0</v>
      </c>
      <c r="L3387" s="472">
        <v>40697</v>
      </c>
      <c r="N3387" s="474">
        <v>12</v>
      </c>
      <c r="O3387" s="436">
        <v>1</v>
      </c>
      <c r="P3387" s="436">
        <v>1</v>
      </c>
      <c r="Q3387" s="435">
        <v>0</v>
      </c>
      <c r="R3387" s="436">
        <v>1</v>
      </c>
      <c r="S3387" s="435">
        <v>0</v>
      </c>
      <c r="T3387" s="435">
        <v>0</v>
      </c>
      <c r="U3387" s="472">
        <v>40697</v>
      </c>
      <c r="V3387" s="480">
        <v>12</v>
      </c>
      <c r="W3387" s="435">
        <v>1</v>
      </c>
      <c r="X3387" s="437" t="str">
        <f t="shared" si="369"/>
        <v>OK</v>
      </c>
      <c r="Y3387" s="536">
        <f t="shared" si="367"/>
        <v>0</v>
      </c>
      <c r="Z3387" s="435" t="s">
        <v>77</v>
      </c>
      <c r="AA3387" s="481">
        <v>40700</v>
      </c>
      <c r="AC3387" s="148">
        <f t="shared" si="368"/>
        <v>4</v>
      </c>
      <c r="AD3387" s="435" t="str">
        <f t="shared" si="370"/>
        <v>OK</v>
      </c>
    </row>
    <row r="3388" spans="1:36" x14ac:dyDescent="0.2">
      <c r="A3388" s="606" t="s">
        <v>115</v>
      </c>
      <c r="B3388" s="438">
        <v>13</v>
      </c>
      <c r="C3388" s="447">
        <v>124</v>
      </c>
      <c r="D3388" s="466" t="s">
        <v>187</v>
      </c>
      <c r="E3388" s="472">
        <v>40696</v>
      </c>
      <c r="G3388" s="474">
        <v>13</v>
      </c>
      <c r="H3388" s="447">
        <v>124</v>
      </c>
      <c r="I3388" s="447">
        <v>124</v>
      </c>
      <c r="J3388" s="447">
        <v>124</v>
      </c>
      <c r="K3388" s="435">
        <v>0</v>
      </c>
      <c r="L3388" s="472">
        <v>40697</v>
      </c>
      <c r="N3388" s="474">
        <v>13</v>
      </c>
      <c r="O3388" s="447">
        <v>124</v>
      </c>
      <c r="P3388" s="447">
        <v>124</v>
      </c>
      <c r="Q3388" s="435">
        <v>0</v>
      </c>
      <c r="R3388" s="447">
        <v>124</v>
      </c>
      <c r="S3388" s="435">
        <v>0</v>
      </c>
      <c r="T3388" s="435">
        <v>0</v>
      </c>
      <c r="U3388" s="472">
        <v>40697</v>
      </c>
      <c r="V3388" s="480">
        <v>13</v>
      </c>
      <c r="W3388" s="435">
        <v>124</v>
      </c>
      <c r="X3388" s="437" t="str">
        <f t="shared" si="369"/>
        <v>OK</v>
      </c>
      <c r="Y3388" s="536">
        <f t="shared" si="367"/>
        <v>0</v>
      </c>
      <c r="Z3388" s="466" t="s">
        <v>187</v>
      </c>
      <c r="AA3388" s="481">
        <v>40700</v>
      </c>
      <c r="AC3388" s="148">
        <f t="shared" si="368"/>
        <v>4</v>
      </c>
      <c r="AD3388" s="435" t="str">
        <f t="shared" si="370"/>
        <v>OK</v>
      </c>
    </row>
    <row r="3389" spans="1:36" x14ac:dyDescent="0.2">
      <c r="A3389" s="606" t="s">
        <v>115</v>
      </c>
      <c r="B3389" s="438">
        <v>14</v>
      </c>
      <c r="C3389" s="447">
        <v>98</v>
      </c>
      <c r="D3389" s="435" t="s">
        <v>189</v>
      </c>
      <c r="E3389" s="472">
        <v>40696</v>
      </c>
      <c r="G3389" s="476">
        <v>14</v>
      </c>
      <c r="H3389" s="447">
        <v>98</v>
      </c>
      <c r="I3389" s="447">
        <v>98</v>
      </c>
      <c r="J3389" s="447">
        <v>98</v>
      </c>
      <c r="K3389" s="435">
        <v>0</v>
      </c>
      <c r="L3389" s="472">
        <v>40697</v>
      </c>
      <c r="N3389" s="476">
        <v>14</v>
      </c>
      <c r="O3389" s="447">
        <v>98</v>
      </c>
      <c r="P3389" s="447">
        <v>98</v>
      </c>
      <c r="Q3389" s="435">
        <v>0</v>
      </c>
      <c r="R3389" s="447">
        <v>98</v>
      </c>
      <c r="S3389" s="435">
        <v>0</v>
      </c>
      <c r="T3389" s="435">
        <v>0</v>
      </c>
      <c r="U3389" s="472">
        <v>40697</v>
      </c>
      <c r="V3389" s="480">
        <v>14</v>
      </c>
      <c r="W3389" s="435">
        <v>98</v>
      </c>
      <c r="X3389" s="437" t="str">
        <f t="shared" si="369"/>
        <v>OK</v>
      </c>
      <c r="Y3389" s="536">
        <f t="shared" si="367"/>
        <v>0</v>
      </c>
      <c r="Z3389" s="435" t="s">
        <v>189</v>
      </c>
      <c r="AA3389" s="481">
        <v>40708</v>
      </c>
      <c r="AC3389" s="148">
        <f t="shared" si="368"/>
        <v>12</v>
      </c>
      <c r="AD3389" s="435" t="str">
        <f t="shared" si="370"/>
        <v>OK</v>
      </c>
    </row>
    <row r="3390" spans="1:36" x14ac:dyDescent="0.2">
      <c r="A3390" s="606" t="s">
        <v>115</v>
      </c>
      <c r="B3390" s="435">
        <v>15</v>
      </c>
      <c r="C3390" s="436">
        <v>20</v>
      </c>
      <c r="D3390" s="438" t="s">
        <v>176</v>
      </c>
      <c r="E3390" s="472">
        <v>40696</v>
      </c>
      <c r="G3390" s="474">
        <v>15</v>
      </c>
      <c r="H3390" s="436">
        <v>20</v>
      </c>
      <c r="I3390" s="436">
        <v>20</v>
      </c>
      <c r="J3390" s="436">
        <v>20</v>
      </c>
      <c r="K3390" s="435">
        <v>0</v>
      </c>
      <c r="L3390" s="472">
        <v>40697</v>
      </c>
      <c r="N3390" s="474">
        <v>15</v>
      </c>
      <c r="O3390" s="436">
        <v>20</v>
      </c>
      <c r="P3390" s="436">
        <v>20</v>
      </c>
      <c r="Q3390" s="435">
        <v>0</v>
      </c>
      <c r="R3390" s="436">
        <v>20</v>
      </c>
      <c r="S3390" s="435">
        <v>0</v>
      </c>
      <c r="T3390" s="435">
        <v>0</v>
      </c>
      <c r="U3390" s="472">
        <v>40697</v>
      </c>
      <c r="V3390" s="480">
        <v>15</v>
      </c>
      <c r="W3390" s="435">
        <v>20</v>
      </c>
      <c r="X3390" s="437" t="str">
        <f t="shared" si="369"/>
        <v>OK</v>
      </c>
      <c r="Y3390" s="536">
        <f t="shared" si="367"/>
        <v>0</v>
      </c>
      <c r="Z3390" s="438" t="s">
        <v>176</v>
      </c>
      <c r="AA3390" s="481">
        <v>40700</v>
      </c>
      <c r="AC3390" s="148">
        <f t="shared" si="368"/>
        <v>4</v>
      </c>
      <c r="AD3390" s="435" t="str">
        <f t="shared" si="370"/>
        <v>OK</v>
      </c>
    </row>
    <row r="3391" spans="1:36" x14ac:dyDescent="0.2">
      <c r="A3391" s="606" t="s">
        <v>115</v>
      </c>
      <c r="B3391" s="435">
        <v>16</v>
      </c>
      <c r="C3391" s="436">
        <v>100</v>
      </c>
      <c r="D3391" s="435" t="s">
        <v>178</v>
      </c>
      <c r="E3391" s="472">
        <v>40696</v>
      </c>
      <c r="G3391" s="474">
        <v>16</v>
      </c>
      <c r="H3391" s="436">
        <v>100</v>
      </c>
      <c r="I3391" s="436">
        <v>100</v>
      </c>
      <c r="J3391" s="436">
        <v>100</v>
      </c>
      <c r="K3391" s="435">
        <v>0</v>
      </c>
      <c r="L3391" s="472">
        <v>40697</v>
      </c>
      <c r="N3391" s="474">
        <v>16</v>
      </c>
      <c r="O3391" s="436">
        <v>100</v>
      </c>
      <c r="P3391" s="436">
        <v>100</v>
      </c>
      <c r="Q3391" s="435">
        <v>0</v>
      </c>
      <c r="R3391" s="436">
        <v>100</v>
      </c>
      <c r="S3391" s="435">
        <v>0</v>
      </c>
      <c r="T3391" s="435">
        <v>0</v>
      </c>
      <c r="U3391" s="472">
        <v>40697</v>
      </c>
      <c r="V3391" s="480">
        <v>16</v>
      </c>
      <c r="W3391" s="435">
        <v>100</v>
      </c>
      <c r="X3391" s="437" t="str">
        <f t="shared" si="369"/>
        <v>OK</v>
      </c>
      <c r="Y3391" s="536">
        <f t="shared" si="367"/>
        <v>0</v>
      </c>
      <c r="Z3391" s="435" t="s">
        <v>178</v>
      </c>
      <c r="AA3391" s="481">
        <v>40700</v>
      </c>
      <c r="AC3391" s="148">
        <f t="shared" si="368"/>
        <v>4</v>
      </c>
      <c r="AD3391" s="435" t="str">
        <f t="shared" si="370"/>
        <v>OK</v>
      </c>
    </row>
    <row r="3392" spans="1:36" x14ac:dyDescent="0.2">
      <c r="A3392" s="606" t="s">
        <v>115</v>
      </c>
      <c r="B3392" s="435">
        <v>17</v>
      </c>
      <c r="C3392" s="436">
        <v>1995</v>
      </c>
      <c r="D3392" s="465" t="s">
        <v>184</v>
      </c>
      <c r="E3392" s="472">
        <v>40696</v>
      </c>
      <c r="G3392" s="474">
        <v>17</v>
      </c>
      <c r="H3392" s="436">
        <v>1995</v>
      </c>
      <c r="I3392" s="436">
        <v>1995</v>
      </c>
      <c r="J3392" s="436">
        <v>1995</v>
      </c>
      <c r="K3392" s="435">
        <v>0</v>
      </c>
      <c r="L3392" s="472">
        <v>40697</v>
      </c>
      <c r="N3392" s="474">
        <v>17</v>
      </c>
      <c r="O3392" s="436">
        <v>1995</v>
      </c>
      <c r="P3392" s="436">
        <v>1995</v>
      </c>
      <c r="Q3392" s="435">
        <v>0</v>
      </c>
      <c r="R3392" s="436">
        <v>1995</v>
      </c>
      <c r="S3392" s="435">
        <v>0</v>
      </c>
      <c r="T3392" s="435">
        <v>0</v>
      </c>
      <c r="U3392" s="472">
        <v>40697</v>
      </c>
      <c r="V3392" s="480">
        <v>17</v>
      </c>
      <c r="W3392" s="435">
        <v>1995</v>
      </c>
      <c r="X3392" s="437" t="str">
        <f t="shared" si="369"/>
        <v>OK</v>
      </c>
      <c r="Y3392" s="536">
        <f t="shared" si="367"/>
        <v>0</v>
      </c>
      <c r="Z3392" s="465" t="s">
        <v>184</v>
      </c>
      <c r="AA3392" s="481">
        <v>40700</v>
      </c>
      <c r="AC3392" s="148">
        <f t="shared" si="368"/>
        <v>4</v>
      </c>
      <c r="AD3392" s="435" t="str">
        <f t="shared" si="370"/>
        <v>OK</v>
      </c>
    </row>
    <row r="3393" spans="1:37" x14ac:dyDescent="0.2">
      <c r="A3393" s="606" t="s">
        <v>115</v>
      </c>
      <c r="B3393" s="435">
        <v>18</v>
      </c>
      <c r="C3393" s="436">
        <v>94</v>
      </c>
      <c r="D3393" s="465" t="s">
        <v>184</v>
      </c>
      <c r="E3393" s="472">
        <v>40696</v>
      </c>
      <c r="G3393" s="474">
        <v>18</v>
      </c>
      <c r="H3393" s="436">
        <v>94</v>
      </c>
      <c r="I3393" s="436">
        <v>94</v>
      </c>
      <c r="J3393" s="436">
        <v>94</v>
      </c>
      <c r="K3393" s="435">
        <v>0</v>
      </c>
      <c r="L3393" s="472">
        <v>40697</v>
      </c>
      <c r="N3393" s="474">
        <v>18</v>
      </c>
      <c r="O3393" s="436">
        <v>94</v>
      </c>
      <c r="P3393" s="436">
        <v>94</v>
      </c>
      <c r="Q3393" s="435">
        <v>0</v>
      </c>
      <c r="R3393" s="436">
        <v>94</v>
      </c>
      <c r="S3393" s="435">
        <v>0</v>
      </c>
      <c r="T3393" s="435">
        <v>0</v>
      </c>
      <c r="U3393" s="472">
        <v>40697</v>
      </c>
      <c r="V3393" s="480">
        <v>18</v>
      </c>
      <c r="W3393" s="435">
        <v>94</v>
      </c>
      <c r="X3393" s="437" t="str">
        <f t="shared" si="369"/>
        <v>OK</v>
      </c>
      <c r="Y3393" s="536">
        <f t="shared" si="367"/>
        <v>0</v>
      </c>
      <c r="Z3393" s="465" t="s">
        <v>184</v>
      </c>
      <c r="AA3393" s="481">
        <v>40700</v>
      </c>
      <c r="AC3393" s="148">
        <f t="shared" si="368"/>
        <v>4</v>
      </c>
      <c r="AD3393" s="435" t="str">
        <f t="shared" si="370"/>
        <v>OK</v>
      </c>
    </row>
    <row r="3394" spans="1:37" x14ac:dyDescent="0.2">
      <c r="A3394" s="593" t="s">
        <v>115</v>
      </c>
      <c r="B3394" s="493">
        <v>19</v>
      </c>
      <c r="C3394" s="531">
        <v>45</v>
      </c>
      <c r="D3394" s="600" t="s">
        <v>185</v>
      </c>
      <c r="E3394" s="532">
        <v>40696</v>
      </c>
      <c r="G3394" s="534">
        <v>19</v>
      </c>
      <c r="H3394" s="531">
        <v>45</v>
      </c>
      <c r="I3394" s="531">
        <v>45</v>
      </c>
      <c r="J3394" s="531">
        <v>45</v>
      </c>
      <c r="K3394" s="493">
        <v>0</v>
      </c>
      <c r="L3394" s="532">
        <v>40697</v>
      </c>
      <c r="N3394" s="534">
        <v>19</v>
      </c>
      <c r="O3394" s="531">
        <v>45</v>
      </c>
      <c r="P3394" s="531">
        <v>45</v>
      </c>
      <c r="Q3394" s="493">
        <v>0</v>
      </c>
      <c r="R3394" s="531">
        <v>45</v>
      </c>
      <c r="S3394" s="493">
        <v>0</v>
      </c>
      <c r="T3394" s="493">
        <v>0</v>
      </c>
      <c r="U3394" s="532">
        <v>40697</v>
      </c>
      <c r="V3394" s="535">
        <v>19</v>
      </c>
      <c r="W3394" s="493">
        <v>45</v>
      </c>
      <c r="X3394" s="536" t="str">
        <f t="shared" si="369"/>
        <v>OK</v>
      </c>
      <c r="Y3394" s="536">
        <f t="shared" si="367"/>
        <v>0</v>
      </c>
      <c r="Z3394" s="600" t="s">
        <v>185</v>
      </c>
      <c r="AA3394" s="537">
        <v>40700</v>
      </c>
      <c r="AB3394" s="538"/>
      <c r="AC3394" s="538">
        <f t="shared" si="368"/>
        <v>4</v>
      </c>
      <c r="AD3394" s="493" t="str">
        <f t="shared" si="370"/>
        <v>OK</v>
      </c>
      <c r="AE3394" s="493"/>
      <c r="AF3394" s="493"/>
      <c r="AG3394" s="493"/>
      <c r="AH3394" s="539"/>
      <c r="AI3394" s="533"/>
      <c r="AK3394" s="533"/>
    </row>
    <row r="3395" spans="1:37" x14ac:dyDescent="0.2">
      <c r="A3395" s="606" t="s">
        <v>115</v>
      </c>
      <c r="B3395" s="435">
        <v>1</v>
      </c>
      <c r="C3395" s="436">
        <v>10</v>
      </c>
      <c r="D3395" s="435" t="s">
        <v>177</v>
      </c>
      <c r="E3395" s="472">
        <v>40697</v>
      </c>
      <c r="G3395" s="474">
        <v>1</v>
      </c>
      <c r="H3395" s="435">
        <v>10</v>
      </c>
      <c r="I3395" s="435">
        <v>10</v>
      </c>
      <c r="J3395" s="435">
        <v>10</v>
      </c>
      <c r="K3395" s="435">
        <v>0</v>
      </c>
      <c r="L3395" s="472">
        <v>40700</v>
      </c>
      <c r="N3395" s="474">
        <v>1</v>
      </c>
      <c r="O3395" s="435">
        <v>10</v>
      </c>
      <c r="P3395" s="435">
        <v>10</v>
      </c>
      <c r="Q3395" s="435">
        <v>0</v>
      </c>
      <c r="R3395" s="435">
        <v>10</v>
      </c>
      <c r="S3395" s="435">
        <v>0</v>
      </c>
      <c r="T3395" s="435">
        <v>0</v>
      </c>
      <c r="U3395" s="472">
        <v>40700</v>
      </c>
      <c r="V3395" s="480">
        <v>1</v>
      </c>
      <c r="W3395" s="435">
        <v>10</v>
      </c>
      <c r="X3395" s="619" t="str">
        <f t="shared" si="369"/>
        <v>OK</v>
      </c>
      <c r="Y3395" s="536">
        <f t="shared" si="367"/>
        <v>0</v>
      </c>
      <c r="Z3395" s="435" t="s">
        <v>177</v>
      </c>
      <c r="AA3395" s="481">
        <v>40702</v>
      </c>
      <c r="AB3395" s="412">
        <f>+SUM(W3395:W3396)</f>
        <v>330</v>
      </c>
      <c r="AC3395" s="148">
        <f t="shared" si="368"/>
        <v>5</v>
      </c>
      <c r="AD3395" s="435" t="str">
        <f t="shared" si="370"/>
        <v>OK</v>
      </c>
    </row>
    <row r="3396" spans="1:37" x14ac:dyDescent="0.2">
      <c r="A3396" s="593" t="s">
        <v>115</v>
      </c>
      <c r="B3396" s="493">
        <v>2</v>
      </c>
      <c r="C3396" s="531">
        <v>320</v>
      </c>
      <c r="D3396" s="493" t="s">
        <v>178</v>
      </c>
      <c r="E3396" s="532">
        <v>40697</v>
      </c>
      <c r="G3396" s="534">
        <v>2</v>
      </c>
      <c r="H3396" s="493">
        <v>320</v>
      </c>
      <c r="I3396" s="493">
        <v>320</v>
      </c>
      <c r="J3396" s="493">
        <v>320</v>
      </c>
      <c r="K3396" s="493">
        <v>0</v>
      </c>
      <c r="L3396" s="532">
        <v>40700</v>
      </c>
      <c r="N3396" s="534">
        <v>2</v>
      </c>
      <c r="O3396" s="493">
        <v>320</v>
      </c>
      <c r="P3396" s="493">
        <v>320</v>
      </c>
      <c r="Q3396" s="493">
        <v>0</v>
      </c>
      <c r="R3396" s="493">
        <v>320</v>
      </c>
      <c r="S3396" s="493">
        <v>0</v>
      </c>
      <c r="T3396" s="493">
        <v>0</v>
      </c>
      <c r="U3396" s="532">
        <v>40700</v>
      </c>
      <c r="V3396" s="535">
        <v>2</v>
      </c>
      <c r="W3396" s="493">
        <v>320</v>
      </c>
      <c r="X3396" s="536" t="str">
        <f t="shared" si="369"/>
        <v>OK</v>
      </c>
      <c r="Y3396" s="536">
        <f t="shared" si="367"/>
        <v>0</v>
      </c>
      <c r="Z3396" s="493" t="s">
        <v>178</v>
      </c>
      <c r="AA3396" s="537">
        <v>40701</v>
      </c>
      <c r="AB3396" s="538"/>
      <c r="AC3396" s="538">
        <f t="shared" si="368"/>
        <v>4</v>
      </c>
      <c r="AD3396" s="493" t="str">
        <f t="shared" si="370"/>
        <v>OK</v>
      </c>
      <c r="AE3396" s="493"/>
      <c r="AF3396" s="493"/>
      <c r="AG3396" s="493"/>
      <c r="AH3396" s="539"/>
      <c r="AI3396" s="533"/>
      <c r="AK3396" s="533"/>
    </row>
    <row r="3397" spans="1:37" x14ac:dyDescent="0.2">
      <c r="A3397" s="442" t="s">
        <v>115</v>
      </c>
      <c r="B3397" s="435">
        <v>1</v>
      </c>
      <c r="C3397" s="436">
        <v>25</v>
      </c>
      <c r="D3397" s="435" t="s">
        <v>177</v>
      </c>
      <c r="E3397" s="472">
        <v>40700</v>
      </c>
      <c r="G3397" s="474">
        <v>1</v>
      </c>
      <c r="H3397" s="435">
        <v>25</v>
      </c>
      <c r="I3397" s="435">
        <v>25</v>
      </c>
      <c r="J3397" s="435">
        <v>25</v>
      </c>
      <c r="K3397" s="435">
        <v>0</v>
      </c>
      <c r="L3397" s="472">
        <v>40701</v>
      </c>
      <c r="N3397" s="474">
        <v>1</v>
      </c>
      <c r="O3397" s="435">
        <v>25</v>
      </c>
      <c r="P3397" s="435">
        <v>25</v>
      </c>
      <c r="Q3397" s="435">
        <v>0</v>
      </c>
      <c r="R3397" s="435">
        <v>25</v>
      </c>
      <c r="S3397" s="435">
        <v>0</v>
      </c>
      <c r="T3397" s="435">
        <v>0</v>
      </c>
      <c r="U3397" s="472">
        <v>40701</v>
      </c>
      <c r="V3397" s="480">
        <v>1</v>
      </c>
      <c r="W3397" s="435">
        <v>25</v>
      </c>
      <c r="X3397" s="619" t="str">
        <f t="shared" si="369"/>
        <v>OK</v>
      </c>
      <c r="Y3397" s="536">
        <f t="shared" si="367"/>
        <v>0</v>
      </c>
      <c r="Z3397" s="435" t="s">
        <v>177</v>
      </c>
      <c r="AA3397" s="481">
        <v>40702</v>
      </c>
      <c r="AB3397" s="412">
        <f>+SUM(W3397:W3399)</f>
        <v>1225</v>
      </c>
      <c r="AC3397" s="148">
        <f t="shared" si="368"/>
        <v>2</v>
      </c>
      <c r="AD3397" s="435" t="str">
        <f t="shared" si="370"/>
        <v>OK</v>
      </c>
    </row>
    <row r="3398" spans="1:37" x14ac:dyDescent="0.2">
      <c r="A3398" s="442" t="s">
        <v>115</v>
      </c>
      <c r="B3398" s="435">
        <v>2</v>
      </c>
      <c r="C3398" s="436">
        <v>105</v>
      </c>
      <c r="D3398" s="438" t="s">
        <v>176</v>
      </c>
      <c r="E3398" s="472">
        <v>40700</v>
      </c>
      <c r="G3398" s="474">
        <v>2</v>
      </c>
      <c r="H3398" s="435">
        <v>105</v>
      </c>
      <c r="I3398" s="435">
        <v>105</v>
      </c>
      <c r="J3398" s="435">
        <v>105</v>
      </c>
      <c r="K3398" s="435">
        <v>0</v>
      </c>
      <c r="L3398" s="472">
        <v>40701</v>
      </c>
      <c r="N3398" s="474">
        <v>2</v>
      </c>
      <c r="O3398" s="435">
        <v>105</v>
      </c>
      <c r="P3398" s="435">
        <v>105</v>
      </c>
      <c r="Q3398" s="435">
        <v>0</v>
      </c>
      <c r="R3398" s="435">
        <v>105</v>
      </c>
      <c r="S3398" s="435">
        <v>0</v>
      </c>
      <c r="T3398" s="435">
        <v>0</v>
      </c>
      <c r="U3398" s="472">
        <v>40701</v>
      </c>
      <c r="V3398" s="480">
        <v>2</v>
      </c>
      <c r="W3398" s="435">
        <v>105</v>
      </c>
      <c r="X3398" s="619" t="str">
        <f t="shared" si="369"/>
        <v>OK</v>
      </c>
      <c r="Y3398" s="536">
        <f t="shared" si="367"/>
        <v>0</v>
      </c>
      <c r="Z3398" s="438" t="s">
        <v>176</v>
      </c>
      <c r="AA3398" s="481">
        <v>40702</v>
      </c>
      <c r="AC3398" s="148">
        <f t="shared" si="368"/>
        <v>2</v>
      </c>
      <c r="AD3398" s="435" t="str">
        <f t="shared" si="370"/>
        <v>OK</v>
      </c>
    </row>
    <row r="3399" spans="1:37" x14ac:dyDescent="0.2">
      <c r="A3399" s="593" t="s">
        <v>115</v>
      </c>
      <c r="B3399" s="493">
        <v>3</v>
      </c>
      <c r="C3399" s="531">
        <v>1095</v>
      </c>
      <c r="D3399" s="493" t="s">
        <v>178</v>
      </c>
      <c r="E3399" s="532">
        <v>40700</v>
      </c>
      <c r="G3399" s="534">
        <v>3</v>
      </c>
      <c r="H3399" s="493">
        <v>1095</v>
      </c>
      <c r="I3399" s="493">
        <v>1095</v>
      </c>
      <c r="J3399" s="493">
        <v>1095</v>
      </c>
      <c r="K3399" s="493">
        <v>0</v>
      </c>
      <c r="L3399" s="532">
        <v>40701</v>
      </c>
      <c r="N3399" s="534">
        <v>3</v>
      </c>
      <c r="O3399" s="493">
        <v>1095</v>
      </c>
      <c r="P3399" s="493">
        <v>1095</v>
      </c>
      <c r="Q3399" s="493">
        <v>0</v>
      </c>
      <c r="R3399" s="493">
        <v>1095</v>
      </c>
      <c r="S3399" s="493">
        <v>0</v>
      </c>
      <c r="T3399" s="493">
        <v>0</v>
      </c>
      <c r="U3399" s="532">
        <v>40701</v>
      </c>
      <c r="V3399" s="535">
        <v>3</v>
      </c>
      <c r="W3399" s="493">
        <v>1095</v>
      </c>
      <c r="X3399" s="536" t="str">
        <f t="shared" si="369"/>
        <v>OK</v>
      </c>
      <c r="Y3399" s="536">
        <f t="shared" si="367"/>
        <v>0</v>
      </c>
      <c r="Z3399" s="493" t="s">
        <v>178</v>
      </c>
      <c r="AA3399" s="537">
        <v>40702</v>
      </c>
      <c r="AB3399" s="538"/>
      <c r="AC3399" s="538">
        <f t="shared" si="368"/>
        <v>2</v>
      </c>
      <c r="AD3399" s="493" t="str">
        <f t="shared" si="370"/>
        <v>OK</v>
      </c>
      <c r="AE3399" s="493"/>
      <c r="AF3399" s="493"/>
      <c r="AG3399" s="493"/>
      <c r="AH3399" s="539"/>
      <c r="AI3399" s="533"/>
      <c r="AK3399" s="533"/>
    </row>
    <row r="3400" spans="1:37" x14ac:dyDescent="0.2">
      <c r="A3400" s="593" t="s">
        <v>115</v>
      </c>
      <c r="B3400" s="493">
        <v>1</v>
      </c>
      <c r="C3400" s="531">
        <v>170</v>
      </c>
      <c r="D3400" s="493" t="s">
        <v>178</v>
      </c>
      <c r="E3400" s="532">
        <v>40701</v>
      </c>
      <c r="G3400" s="534">
        <v>1</v>
      </c>
      <c r="H3400" s="493">
        <v>170</v>
      </c>
      <c r="I3400" s="493">
        <v>170</v>
      </c>
      <c r="J3400" s="493">
        <v>170</v>
      </c>
      <c r="K3400" s="493">
        <v>0</v>
      </c>
      <c r="L3400" s="532">
        <v>40702</v>
      </c>
      <c r="N3400" s="534">
        <v>1</v>
      </c>
      <c r="O3400" s="493">
        <v>170</v>
      </c>
      <c r="P3400" s="493">
        <v>170</v>
      </c>
      <c r="Q3400" s="493">
        <v>0</v>
      </c>
      <c r="R3400" s="493">
        <v>170</v>
      </c>
      <c r="S3400" s="493">
        <v>0</v>
      </c>
      <c r="T3400" s="493">
        <v>0</v>
      </c>
      <c r="U3400" s="532">
        <v>40702</v>
      </c>
      <c r="V3400" s="535">
        <v>1</v>
      </c>
      <c r="W3400" s="493">
        <v>170</v>
      </c>
      <c r="X3400" s="536" t="str">
        <f t="shared" si="369"/>
        <v>OK</v>
      </c>
      <c r="Y3400" s="536">
        <f t="shared" si="367"/>
        <v>0</v>
      </c>
      <c r="Z3400" s="493" t="s">
        <v>178</v>
      </c>
      <c r="AA3400" s="537">
        <v>40702</v>
      </c>
      <c r="AB3400" s="538">
        <v>170</v>
      </c>
      <c r="AC3400" s="538">
        <f t="shared" si="368"/>
        <v>1</v>
      </c>
      <c r="AD3400" s="493" t="str">
        <f t="shared" si="370"/>
        <v>OK</v>
      </c>
      <c r="AE3400" s="493"/>
      <c r="AF3400" s="493"/>
      <c r="AG3400" s="493"/>
      <c r="AH3400" s="539"/>
      <c r="AI3400" s="533"/>
      <c r="AK3400" s="533"/>
    </row>
    <row r="3401" spans="1:37" x14ac:dyDescent="0.2">
      <c r="A3401" s="442" t="s">
        <v>115</v>
      </c>
      <c r="B3401" s="435">
        <v>1</v>
      </c>
      <c r="C3401" s="436">
        <v>30</v>
      </c>
      <c r="D3401" s="438" t="s">
        <v>176</v>
      </c>
      <c r="E3401" s="472">
        <v>40702</v>
      </c>
      <c r="G3401" s="474">
        <v>1</v>
      </c>
      <c r="H3401" s="435">
        <v>30</v>
      </c>
      <c r="I3401" s="435">
        <v>30</v>
      </c>
      <c r="J3401" s="435">
        <v>30</v>
      </c>
      <c r="K3401" s="435">
        <v>0</v>
      </c>
      <c r="L3401" s="472">
        <v>40703</v>
      </c>
      <c r="N3401" s="474">
        <v>1</v>
      </c>
      <c r="O3401" s="435">
        <v>30</v>
      </c>
      <c r="P3401" s="435">
        <v>30</v>
      </c>
      <c r="Q3401" s="435">
        <v>0</v>
      </c>
      <c r="R3401" s="435">
        <v>30</v>
      </c>
      <c r="S3401" s="435">
        <v>0</v>
      </c>
      <c r="T3401" s="435">
        <v>0</v>
      </c>
      <c r="U3401" s="472">
        <v>40703</v>
      </c>
      <c r="V3401" s="480">
        <v>1</v>
      </c>
      <c r="W3401" s="435">
        <v>30</v>
      </c>
      <c r="X3401" s="619" t="str">
        <f t="shared" si="369"/>
        <v>OK</v>
      </c>
      <c r="Y3401" s="536">
        <f t="shared" si="367"/>
        <v>0</v>
      </c>
      <c r="Z3401" s="438" t="s">
        <v>176</v>
      </c>
      <c r="AA3401" s="481">
        <v>40708</v>
      </c>
      <c r="AB3401" s="412">
        <f>+SUM(W3401:W3402)</f>
        <v>160</v>
      </c>
      <c r="AC3401" s="148">
        <f t="shared" si="368"/>
        <v>6</v>
      </c>
      <c r="AD3401" s="435" t="str">
        <f t="shared" si="370"/>
        <v>OK</v>
      </c>
      <c r="AJ3401" s="533"/>
    </row>
    <row r="3402" spans="1:37" x14ac:dyDescent="0.2">
      <c r="A3402" s="593" t="s">
        <v>115</v>
      </c>
      <c r="B3402" s="493">
        <v>2</v>
      </c>
      <c r="C3402" s="531">
        <v>130</v>
      </c>
      <c r="D3402" s="493" t="s">
        <v>178</v>
      </c>
      <c r="E3402" s="532">
        <v>40702</v>
      </c>
      <c r="G3402" s="534">
        <v>2</v>
      </c>
      <c r="H3402" s="493">
        <v>130</v>
      </c>
      <c r="I3402" s="493">
        <v>130</v>
      </c>
      <c r="J3402" s="493">
        <v>130</v>
      </c>
      <c r="K3402" s="493">
        <v>0</v>
      </c>
      <c r="L3402" s="532"/>
      <c r="N3402" s="534">
        <v>2</v>
      </c>
      <c r="O3402" s="493">
        <v>130</v>
      </c>
      <c r="P3402" s="493">
        <v>130</v>
      </c>
      <c r="Q3402" s="493">
        <v>0</v>
      </c>
      <c r="R3402" s="493">
        <v>130</v>
      </c>
      <c r="S3402" s="493">
        <v>0</v>
      </c>
      <c r="T3402" s="493">
        <v>0</v>
      </c>
      <c r="U3402" s="532"/>
      <c r="V3402" s="535">
        <v>2</v>
      </c>
      <c r="W3402" s="493">
        <v>130</v>
      </c>
      <c r="X3402" s="536" t="str">
        <f t="shared" si="369"/>
        <v>OK</v>
      </c>
      <c r="Y3402" s="536">
        <f t="shared" si="367"/>
        <v>0</v>
      </c>
      <c r="Z3402" s="493" t="s">
        <v>178</v>
      </c>
      <c r="AA3402" s="537">
        <v>40708</v>
      </c>
      <c r="AB3402" s="538"/>
      <c r="AC3402" s="538">
        <f t="shared" si="368"/>
        <v>6</v>
      </c>
      <c r="AD3402" s="493" t="str">
        <f t="shared" si="370"/>
        <v>OK</v>
      </c>
      <c r="AE3402" s="493"/>
      <c r="AF3402" s="493"/>
      <c r="AG3402" s="493"/>
      <c r="AH3402" s="539"/>
      <c r="AI3402" s="533"/>
      <c r="AK3402" s="533"/>
    </row>
    <row r="3403" spans="1:37" x14ac:dyDescent="0.2">
      <c r="A3403" s="442" t="s">
        <v>115</v>
      </c>
      <c r="B3403" s="435">
        <v>1</v>
      </c>
      <c r="C3403" s="436">
        <v>10</v>
      </c>
      <c r="D3403" s="435" t="s">
        <v>177</v>
      </c>
      <c r="E3403" s="472">
        <v>40703</v>
      </c>
      <c r="G3403" s="474">
        <v>1</v>
      </c>
      <c r="H3403" s="436">
        <v>10</v>
      </c>
      <c r="I3403" s="436">
        <v>10</v>
      </c>
      <c r="J3403" s="436">
        <v>10</v>
      </c>
      <c r="K3403" s="435">
        <v>0</v>
      </c>
      <c r="L3403" s="472">
        <v>40707</v>
      </c>
      <c r="N3403" s="474">
        <v>1</v>
      </c>
      <c r="O3403" s="436">
        <v>10</v>
      </c>
      <c r="P3403" s="436">
        <v>10</v>
      </c>
      <c r="Q3403" s="435">
        <v>0</v>
      </c>
      <c r="R3403" s="436">
        <v>10</v>
      </c>
      <c r="S3403" s="435">
        <v>0</v>
      </c>
      <c r="T3403" s="435">
        <v>0</v>
      </c>
      <c r="U3403" s="472">
        <v>40707</v>
      </c>
      <c r="V3403" s="480">
        <v>1</v>
      </c>
      <c r="W3403" s="435">
        <v>10</v>
      </c>
      <c r="X3403" s="619" t="str">
        <f t="shared" si="369"/>
        <v>OK</v>
      </c>
      <c r="Y3403" s="536">
        <f t="shared" si="367"/>
        <v>0</v>
      </c>
      <c r="Z3403" s="435" t="s">
        <v>177</v>
      </c>
      <c r="AA3403" s="481">
        <v>40710</v>
      </c>
      <c r="AB3403" s="412">
        <f>+SUM(W3403:W3421)</f>
        <v>3510</v>
      </c>
      <c r="AC3403" s="148">
        <f t="shared" si="368"/>
        <v>7</v>
      </c>
      <c r="AD3403" s="435" t="str">
        <f t="shared" si="370"/>
        <v>OK</v>
      </c>
      <c r="AJ3403" s="533"/>
    </row>
    <row r="3404" spans="1:37" x14ac:dyDescent="0.2">
      <c r="A3404" s="442" t="s">
        <v>115</v>
      </c>
      <c r="B3404" s="435">
        <v>2</v>
      </c>
      <c r="C3404" s="436">
        <v>65</v>
      </c>
      <c r="D3404" s="465" t="s">
        <v>182</v>
      </c>
      <c r="E3404" s="472">
        <v>40703</v>
      </c>
      <c r="G3404" s="474">
        <v>2</v>
      </c>
      <c r="H3404" s="436">
        <v>65</v>
      </c>
      <c r="I3404" s="436">
        <v>65</v>
      </c>
      <c r="J3404" s="436">
        <v>65</v>
      </c>
      <c r="K3404" s="435">
        <v>0</v>
      </c>
      <c r="L3404" s="472">
        <v>40707</v>
      </c>
      <c r="N3404" s="474">
        <v>2</v>
      </c>
      <c r="O3404" s="436">
        <v>65</v>
      </c>
      <c r="P3404" s="436">
        <v>65</v>
      </c>
      <c r="Q3404" s="435">
        <v>0</v>
      </c>
      <c r="R3404" s="436">
        <v>65</v>
      </c>
      <c r="S3404" s="435">
        <v>0</v>
      </c>
      <c r="T3404" s="435">
        <v>0</v>
      </c>
      <c r="U3404" s="472">
        <v>40707</v>
      </c>
      <c r="V3404" s="480">
        <v>2</v>
      </c>
      <c r="W3404" s="436">
        <v>65</v>
      </c>
      <c r="X3404" s="619" t="str">
        <f t="shared" si="369"/>
        <v>OK</v>
      </c>
      <c r="Y3404" s="536">
        <f t="shared" si="367"/>
        <v>0</v>
      </c>
      <c r="Z3404" s="465" t="s">
        <v>182</v>
      </c>
      <c r="AA3404" s="481">
        <v>40709</v>
      </c>
      <c r="AC3404" s="148">
        <f t="shared" si="368"/>
        <v>6</v>
      </c>
      <c r="AD3404" s="435" t="str">
        <f t="shared" si="370"/>
        <v>OK</v>
      </c>
    </row>
    <row r="3405" spans="1:37" x14ac:dyDescent="0.2">
      <c r="A3405" s="442" t="s">
        <v>115</v>
      </c>
      <c r="B3405" s="435">
        <v>3</v>
      </c>
      <c r="C3405" s="436">
        <v>28</v>
      </c>
      <c r="D3405" s="465" t="s">
        <v>183</v>
      </c>
      <c r="E3405" s="472">
        <v>40703</v>
      </c>
      <c r="G3405" s="474">
        <v>3</v>
      </c>
      <c r="H3405" s="436">
        <v>28</v>
      </c>
      <c r="I3405" s="436">
        <v>28</v>
      </c>
      <c r="J3405" s="436">
        <v>28</v>
      </c>
      <c r="K3405" s="435">
        <v>0</v>
      </c>
      <c r="L3405" s="472">
        <v>40707</v>
      </c>
      <c r="N3405" s="474">
        <v>3</v>
      </c>
      <c r="O3405" s="436">
        <v>28</v>
      </c>
      <c r="P3405" s="436">
        <v>28</v>
      </c>
      <c r="Q3405" s="435">
        <v>0</v>
      </c>
      <c r="R3405" s="436">
        <v>28</v>
      </c>
      <c r="S3405" s="435">
        <v>0</v>
      </c>
      <c r="T3405" s="435">
        <v>0</v>
      </c>
      <c r="U3405" s="472">
        <v>40707</v>
      </c>
      <c r="V3405" s="480">
        <v>3</v>
      </c>
      <c r="W3405" s="436">
        <v>28</v>
      </c>
      <c r="X3405" s="619" t="str">
        <f t="shared" si="369"/>
        <v>OK</v>
      </c>
      <c r="Y3405" s="536">
        <f t="shared" si="367"/>
        <v>0</v>
      </c>
      <c r="Z3405" s="465" t="s">
        <v>183</v>
      </c>
      <c r="AA3405" s="481">
        <v>40709</v>
      </c>
      <c r="AC3405" s="148">
        <f t="shared" si="368"/>
        <v>6</v>
      </c>
      <c r="AD3405" s="435" t="str">
        <f t="shared" si="370"/>
        <v>OK</v>
      </c>
    </row>
    <row r="3406" spans="1:37" x14ac:dyDescent="0.2">
      <c r="A3406" s="442" t="s">
        <v>115</v>
      </c>
      <c r="B3406" s="435">
        <v>4</v>
      </c>
      <c r="C3406" s="436">
        <v>23</v>
      </c>
      <c r="D3406" s="435" t="s">
        <v>67</v>
      </c>
      <c r="E3406" s="472">
        <v>40703</v>
      </c>
      <c r="G3406" s="474">
        <v>4</v>
      </c>
      <c r="H3406" s="436">
        <v>23</v>
      </c>
      <c r="I3406" s="436">
        <v>23</v>
      </c>
      <c r="J3406" s="436">
        <v>23</v>
      </c>
      <c r="K3406" s="435">
        <v>0</v>
      </c>
      <c r="L3406" s="472">
        <v>40707</v>
      </c>
      <c r="N3406" s="474">
        <v>4</v>
      </c>
      <c r="O3406" s="436">
        <v>23</v>
      </c>
      <c r="P3406" s="436">
        <v>23</v>
      </c>
      <c r="Q3406" s="435">
        <v>0</v>
      </c>
      <c r="R3406" s="436">
        <v>23</v>
      </c>
      <c r="S3406" s="435">
        <v>0</v>
      </c>
      <c r="T3406" s="435">
        <v>0</v>
      </c>
      <c r="U3406" s="472">
        <v>40707</v>
      </c>
      <c r="V3406" s="480">
        <v>4</v>
      </c>
      <c r="W3406" s="436">
        <v>23</v>
      </c>
      <c r="X3406" s="619" t="str">
        <f t="shared" si="369"/>
        <v>OK</v>
      </c>
      <c r="Y3406" s="536">
        <f t="shared" si="367"/>
        <v>0</v>
      </c>
      <c r="Z3406" s="435" t="s">
        <v>67</v>
      </c>
      <c r="AA3406" s="481">
        <v>40709</v>
      </c>
      <c r="AC3406" s="148">
        <f t="shared" si="368"/>
        <v>6</v>
      </c>
      <c r="AD3406" s="435" t="str">
        <f t="shared" si="370"/>
        <v>OK</v>
      </c>
      <c r="AJ3406" s="533"/>
    </row>
    <row r="3407" spans="1:37" x14ac:dyDescent="0.2">
      <c r="A3407" s="442" t="s">
        <v>115</v>
      </c>
      <c r="B3407" s="435">
        <v>5</v>
      </c>
      <c r="C3407" s="436">
        <v>2</v>
      </c>
      <c r="D3407" s="435" t="s">
        <v>68</v>
      </c>
      <c r="E3407" s="472">
        <v>40703</v>
      </c>
      <c r="G3407" s="474">
        <v>5</v>
      </c>
      <c r="H3407" s="436">
        <v>2</v>
      </c>
      <c r="I3407" s="436">
        <v>2</v>
      </c>
      <c r="J3407" s="436">
        <v>2</v>
      </c>
      <c r="K3407" s="435">
        <v>0</v>
      </c>
      <c r="L3407" s="472">
        <v>40707</v>
      </c>
      <c r="N3407" s="474">
        <v>5</v>
      </c>
      <c r="O3407" s="436">
        <v>2</v>
      </c>
      <c r="P3407" s="436">
        <v>2</v>
      </c>
      <c r="Q3407" s="435">
        <v>0</v>
      </c>
      <c r="R3407" s="436">
        <v>2</v>
      </c>
      <c r="S3407" s="435">
        <v>0</v>
      </c>
      <c r="T3407" s="435">
        <v>0</v>
      </c>
      <c r="U3407" s="472">
        <v>40707</v>
      </c>
      <c r="V3407" s="480">
        <v>5</v>
      </c>
      <c r="W3407" s="436">
        <v>2</v>
      </c>
      <c r="X3407" s="619" t="str">
        <f t="shared" si="369"/>
        <v>OK</v>
      </c>
      <c r="Y3407" s="536">
        <f t="shared" si="367"/>
        <v>0</v>
      </c>
      <c r="Z3407" s="435" t="s">
        <v>68</v>
      </c>
      <c r="AA3407" s="481">
        <v>40709</v>
      </c>
      <c r="AC3407" s="148">
        <f t="shared" si="368"/>
        <v>6</v>
      </c>
      <c r="AD3407" s="435" t="str">
        <f t="shared" si="370"/>
        <v>OK</v>
      </c>
      <c r="AJ3407" s="533"/>
    </row>
    <row r="3408" spans="1:37" x14ac:dyDescent="0.2">
      <c r="A3408" s="442" t="s">
        <v>115</v>
      </c>
      <c r="B3408" s="435">
        <v>6</v>
      </c>
      <c r="C3408" s="436">
        <v>9</v>
      </c>
      <c r="D3408" s="435" t="s">
        <v>69</v>
      </c>
      <c r="E3408" s="472">
        <v>40703</v>
      </c>
      <c r="G3408" s="474">
        <v>6</v>
      </c>
      <c r="H3408" s="436">
        <v>9</v>
      </c>
      <c r="I3408" s="436">
        <v>9</v>
      </c>
      <c r="J3408" s="436">
        <v>9</v>
      </c>
      <c r="K3408" s="435">
        <v>0</v>
      </c>
      <c r="L3408" s="472">
        <v>40707</v>
      </c>
      <c r="N3408" s="474">
        <v>6</v>
      </c>
      <c r="O3408" s="436">
        <v>9</v>
      </c>
      <c r="P3408" s="436">
        <v>9</v>
      </c>
      <c r="Q3408" s="435">
        <v>0</v>
      </c>
      <c r="R3408" s="436">
        <v>9</v>
      </c>
      <c r="S3408" s="435">
        <v>0</v>
      </c>
      <c r="T3408" s="435">
        <v>0</v>
      </c>
      <c r="U3408" s="472">
        <v>40707</v>
      </c>
      <c r="V3408" s="480">
        <v>6</v>
      </c>
      <c r="W3408" s="436">
        <v>9</v>
      </c>
      <c r="X3408" s="619" t="str">
        <f t="shared" si="369"/>
        <v>OK</v>
      </c>
      <c r="Y3408" s="536">
        <f t="shared" si="367"/>
        <v>0</v>
      </c>
      <c r="Z3408" s="435" t="s">
        <v>69</v>
      </c>
      <c r="AA3408" s="481">
        <v>40709</v>
      </c>
      <c r="AC3408" s="148">
        <f t="shared" si="368"/>
        <v>6</v>
      </c>
      <c r="AD3408" s="435" t="str">
        <f t="shared" si="370"/>
        <v>OK</v>
      </c>
    </row>
    <row r="3409" spans="1:37" x14ac:dyDescent="0.2">
      <c r="A3409" s="442" t="s">
        <v>115</v>
      </c>
      <c r="B3409" s="435">
        <v>7</v>
      </c>
      <c r="C3409" s="436">
        <v>19</v>
      </c>
      <c r="D3409" s="435" t="s">
        <v>72</v>
      </c>
      <c r="E3409" s="472">
        <v>40703</v>
      </c>
      <c r="G3409" s="474">
        <v>7</v>
      </c>
      <c r="H3409" s="436">
        <v>19</v>
      </c>
      <c r="I3409" s="436">
        <v>19</v>
      </c>
      <c r="J3409" s="436">
        <v>19</v>
      </c>
      <c r="K3409" s="435">
        <v>0</v>
      </c>
      <c r="L3409" s="472">
        <v>40707</v>
      </c>
      <c r="N3409" s="474">
        <v>7</v>
      </c>
      <c r="O3409" s="436">
        <v>19</v>
      </c>
      <c r="P3409" s="436">
        <v>19</v>
      </c>
      <c r="Q3409" s="435">
        <v>0</v>
      </c>
      <c r="R3409" s="436">
        <v>19</v>
      </c>
      <c r="S3409" s="435">
        <v>0</v>
      </c>
      <c r="T3409" s="435">
        <v>0</v>
      </c>
      <c r="U3409" s="472">
        <v>40707</v>
      </c>
      <c r="V3409" s="480">
        <v>7</v>
      </c>
      <c r="W3409" s="436">
        <v>19</v>
      </c>
      <c r="X3409" s="619" t="str">
        <f t="shared" si="369"/>
        <v>OK</v>
      </c>
      <c r="Y3409" s="536">
        <f t="shared" si="367"/>
        <v>0</v>
      </c>
      <c r="Z3409" s="435" t="s">
        <v>72</v>
      </c>
      <c r="AA3409" s="481">
        <v>40709</v>
      </c>
      <c r="AC3409" s="148">
        <f t="shared" si="368"/>
        <v>6</v>
      </c>
      <c r="AD3409" s="435" t="str">
        <f t="shared" si="370"/>
        <v>OK</v>
      </c>
      <c r="AJ3409" s="533"/>
    </row>
    <row r="3410" spans="1:37" x14ac:dyDescent="0.2">
      <c r="A3410" s="442" t="s">
        <v>115</v>
      </c>
      <c r="B3410" s="435">
        <v>8</v>
      </c>
      <c r="C3410" s="436">
        <v>192</v>
      </c>
      <c r="D3410" s="435" t="s">
        <v>73</v>
      </c>
      <c r="E3410" s="472">
        <v>40703</v>
      </c>
      <c r="G3410" s="474">
        <v>8</v>
      </c>
      <c r="H3410" s="436">
        <v>192</v>
      </c>
      <c r="I3410" s="436">
        <v>192</v>
      </c>
      <c r="J3410" s="436">
        <v>192</v>
      </c>
      <c r="K3410" s="435">
        <v>0</v>
      </c>
      <c r="L3410" s="472">
        <v>40707</v>
      </c>
      <c r="N3410" s="474">
        <v>8</v>
      </c>
      <c r="O3410" s="436">
        <v>192</v>
      </c>
      <c r="P3410" s="436">
        <v>192</v>
      </c>
      <c r="Q3410" s="435">
        <v>0</v>
      </c>
      <c r="R3410" s="436">
        <v>192</v>
      </c>
      <c r="S3410" s="435">
        <v>0</v>
      </c>
      <c r="T3410" s="435">
        <v>0</v>
      </c>
      <c r="U3410" s="472">
        <v>40707</v>
      </c>
      <c r="V3410" s="480">
        <v>8</v>
      </c>
      <c r="W3410" s="436">
        <v>192</v>
      </c>
      <c r="X3410" s="619" t="str">
        <f t="shared" si="369"/>
        <v>OK</v>
      </c>
      <c r="Y3410" s="536">
        <f t="shared" si="367"/>
        <v>0</v>
      </c>
      <c r="Z3410" s="435" t="s">
        <v>73</v>
      </c>
      <c r="AA3410" s="481">
        <v>40709</v>
      </c>
      <c r="AC3410" s="148">
        <f t="shared" si="368"/>
        <v>6</v>
      </c>
      <c r="AD3410" s="435" t="str">
        <f t="shared" si="370"/>
        <v>OK</v>
      </c>
    </row>
    <row r="3411" spans="1:37" x14ac:dyDescent="0.2">
      <c r="A3411" s="442" t="s">
        <v>115</v>
      </c>
      <c r="B3411" s="435">
        <v>9</v>
      </c>
      <c r="C3411" s="436">
        <v>74</v>
      </c>
      <c r="D3411" s="435" t="s">
        <v>79</v>
      </c>
      <c r="E3411" s="472">
        <v>40703</v>
      </c>
      <c r="G3411" s="474">
        <v>9</v>
      </c>
      <c r="H3411" s="436">
        <v>74</v>
      </c>
      <c r="I3411" s="436">
        <v>74</v>
      </c>
      <c r="J3411" s="436">
        <v>74</v>
      </c>
      <c r="K3411" s="435">
        <v>0</v>
      </c>
      <c r="L3411" s="472">
        <v>40707</v>
      </c>
      <c r="N3411" s="474">
        <v>9</v>
      </c>
      <c r="O3411" s="436">
        <v>74</v>
      </c>
      <c r="P3411" s="436">
        <v>74</v>
      </c>
      <c r="Q3411" s="435">
        <v>0</v>
      </c>
      <c r="R3411" s="436">
        <v>74</v>
      </c>
      <c r="S3411" s="435">
        <v>0</v>
      </c>
      <c r="T3411" s="435">
        <v>0</v>
      </c>
      <c r="U3411" s="472">
        <v>40707</v>
      </c>
      <c r="V3411" s="480">
        <v>9</v>
      </c>
      <c r="W3411" s="436">
        <v>74</v>
      </c>
      <c r="X3411" s="619" t="str">
        <f t="shared" si="369"/>
        <v>OK</v>
      </c>
      <c r="Y3411" s="536">
        <f t="shared" si="367"/>
        <v>0</v>
      </c>
      <c r="Z3411" s="435" t="s">
        <v>79</v>
      </c>
      <c r="AA3411" s="481">
        <v>40710</v>
      </c>
      <c r="AC3411" s="148">
        <f t="shared" si="368"/>
        <v>7</v>
      </c>
      <c r="AD3411" s="435" t="str">
        <f t="shared" si="370"/>
        <v>OK</v>
      </c>
    </row>
    <row r="3412" spans="1:37" x14ac:dyDescent="0.2">
      <c r="A3412" s="442" t="s">
        <v>115</v>
      </c>
      <c r="B3412" s="435">
        <v>10</v>
      </c>
      <c r="C3412" s="436">
        <v>72</v>
      </c>
      <c r="D3412" s="435" t="s">
        <v>74</v>
      </c>
      <c r="E3412" s="472">
        <v>40703</v>
      </c>
      <c r="G3412" s="474">
        <v>10</v>
      </c>
      <c r="H3412" s="436">
        <v>72</v>
      </c>
      <c r="I3412" s="436">
        <v>72</v>
      </c>
      <c r="J3412" s="436">
        <v>72</v>
      </c>
      <c r="K3412" s="435">
        <v>0</v>
      </c>
      <c r="L3412" s="472">
        <v>40707</v>
      </c>
      <c r="N3412" s="474">
        <v>10</v>
      </c>
      <c r="O3412" s="436">
        <v>72</v>
      </c>
      <c r="P3412" s="436">
        <v>72</v>
      </c>
      <c r="Q3412" s="435">
        <v>0</v>
      </c>
      <c r="R3412" s="436">
        <v>72</v>
      </c>
      <c r="S3412" s="435">
        <v>0</v>
      </c>
      <c r="T3412" s="435">
        <v>0</v>
      </c>
      <c r="U3412" s="472">
        <v>40707</v>
      </c>
      <c r="V3412" s="480">
        <v>10</v>
      </c>
      <c r="W3412" s="436">
        <v>72</v>
      </c>
      <c r="X3412" s="619" t="str">
        <f t="shared" si="369"/>
        <v>OK</v>
      </c>
      <c r="Y3412" s="536">
        <f t="shared" si="367"/>
        <v>0</v>
      </c>
      <c r="Z3412" s="435" t="s">
        <v>74</v>
      </c>
      <c r="AA3412" s="481">
        <v>40709</v>
      </c>
      <c r="AC3412" s="148">
        <f t="shared" si="368"/>
        <v>6</v>
      </c>
      <c r="AD3412" s="435" t="str">
        <f t="shared" si="370"/>
        <v>OK</v>
      </c>
    </row>
    <row r="3413" spans="1:37" x14ac:dyDescent="0.2">
      <c r="A3413" s="442" t="s">
        <v>115</v>
      </c>
      <c r="B3413" s="435">
        <v>11</v>
      </c>
      <c r="C3413" s="436">
        <v>3</v>
      </c>
      <c r="D3413" s="435" t="s">
        <v>75</v>
      </c>
      <c r="E3413" s="472">
        <v>40703</v>
      </c>
      <c r="G3413" s="474">
        <v>11</v>
      </c>
      <c r="H3413" s="436">
        <v>3</v>
      </c>
      <c r="I3413" s="436">
        <v>3</v>
      </c>
      <c r="J3413" s="436">
        <v>3</v>
      </c>
      <c r="K3413" s="435">
        <v>0</v>
      </c>
      <c r="L3413" s="472">
        <v>40707</v>
      </c>
      <c r="N3413" s="474">
        <v>11</v>
      </c>
      <c r="O3413" s="436">
        <v>3</v>
      </c>
      <c r="P3413" s="436">
        <v>3</v>
      </c>
      <c r="Q3413" s="435">
        <v>0</v>
      </c>
      <c r="R3413" s="436">
        <v>3</v>
      </c>
      <c r="S3413" s="435">
        <v>0</v>
      </c>
      <c r="T3413" s="435">
        <v>0</v>
      </c>
      <c r="U3413" s="472">
        <v>40707</v>
      </c>
      <c r="V3413" s="480">
        <v>11</v>
      </c>
      <c r="W3413" s="436">
        <v>3</v>
      </c>
      <c r="X3413" s="619" t="str">
        <f t="shared" si="369"/>
        <v>OK</v>
      </c>
      <c r="Y3413" s="536">
        <f t="shared" si="367"/>
        <v>0</v>
      </c>
      <c r="Z3413" s="435" t="s">
        <v>75</v>
      </c>
      <c r="AA3413" s="481">
        <v>40709</v>
      </c>
      <c r="AC3413" s="148">
        <f t="shared" si="368"/>
        <v>6</v>
      </c>
      <c r="AD3413" s="435" t="str">
        <f t="shared" si="370"/>
        <v>OK</v>
      </c>
    </row>
    <row r="3414" spans="1:37" x14ac:dyDescent="0.2">
      <c r="A3414" s="442" t="s">
        <v>115</v>
      </c>
      <c r="B3414" s="435">
        <v>12</v>
      </c>
      <c r="C3414" s="436">
        <v>2</v>
      </c>
      <c r="D3414" s="435" t="s">
        <v>76</v>
      </c>
      <c r="E3414" s="472">
        <v>40703</v>
      </c>
      <c r="G3414" s="474">
        <v>12</v>
      </c>
      <c r="H3414" s="436">
        <v>2</v>
      </c>
      <c r="I3414" s="436">
        <v>2</v>
      </c>
      <c r="J3414" s="436">
        <v>2</v>
      </c>
      <c r="K3414" s="435">
        <v>0</v>
      </c>
      <c r="L3414" s="472">
        <v>40707</v>
      </c>
      <c r="N3414" s="474">
        <v>12</v>
      </c>
      <c r="O3414" s="436">
        <v>2</v>
      </c>
      <c r="P3414" s="436">
        <v>2</v>
      </c>
      <c r="Q3414" s="435">
        <v>0</v>
      </c>
      <c r="R3414" s="436">
        <v>2</v>
      </c>
      <c r="S3414" s="435">
        <v>0</v>
      </c>
      <c r="T3414" s="435">
        <v>0</v>
      </c>
      <c r="U3414" s="472">
        <v>40707</v>
      </c>
      <c r="V3414" s="480">
        <v>12</v>
      </c>
      <c r="W3414" s="436">
        <v>2</v>
      </c>
      <c r="X3414" s="619" t="str">
        <f t="shared" si="369"/>
        <v>OK</v>
      </c>
      <c r="Y3414" s="536">
        <f t="shared" si="367"/>
        <v>0</v>
      </c>
      <c r="Z3414" s="435" t="s">
        <v>76</v>
      </c>
      <c r="AA3414" s="481">
        <v>40709</v>
      </c>
      <c r="AC3414" s="148">
        <f t="shared" si="368"/>
        <v>6</v>
      </c>
      <c r="AD3414" s="435" t="str">
        <f t="shared" si="370"/>
        <v>OK</v>
      </c>
    </row>
    <row r="3415" spans="1:37" x14ac:dyDescent="0.2">
      <c r="A3415" s="606" t="s">
        <v>115</v>
      </c>
      <c r="B3415" s="438">
        <v>13</v>
      </c>
      <c r="C3415" s="447">
        <v>3</v>
      </c>
      <c r="D3415" s="435" t="s">
        <v>77</v>
      </c>
      <c r="E3415" s="472">
        <v>40703</v>
      </c>
      <c r="G3415" s="474">
        <v>13</v>
      </c>
      <c r="H3415" s="447">
        <v>3</v>
      </c>
      <c r="I3415" s="447">
        <v>3</v>
      </c>
      <c r="J3415" s="447">
        <v>3</v>
      </c>
      <c r="K3415" s="435">
        <v>0</v>
      </c>
      <c r="L3415" s="472">
        <v>40707</v>
      </c>
      <c r="N3415" s="474">
        <v>13</v>
      </c>
      <c r="O3415" s="447">
        <v>3</v>
      </c>
      <c r="P3415" s="447">
        <v>3</v>
      </c>
      <c r="Q3415" s="435">
        <v>0</v>
      </c>
      <c r="R3415" s="447">
        <v>3</v>
      </c>
      <c r="S3415" s="435">
        <v>0</v>
      </c>
      <c r="T3415" s="435">
        <v>0</v>
      </c>
      <c r="U3415" s="472">
        <v>40707</v>
      </c>
      <c r="V3415" s="480">
        <v>13</v>
      </c>
      <c r="W3415" s="447">
        <v>3</v>
      </c>
      <c r="X3415" s="619" t="str">
        <f t="shared" si="369"/>
        <v>OK</v>
      </c>
      <c r="Y3415" s="536">
        <f t="shared" si="367"/>
        <v>0</v>
      </c>
      <c r="Z3415" s="435" t="s">
        <v>77</v>
      </c>
      <c r="AA3415" s="481">
        <v>40709</v>
      </c>
      <c r="AC3415" s="148">
        <f t="shared" si="368"/>
        <v>6</v>
      </c>
      <c r="AD3415" s="435" t="str">
        <f t="shared" si="370"/>
        <v>OK</v>
      </c>
    </row>
    <row r="3416" spans="1:37" x14ac:dyDescent="0.2">
      <c r="A3416" s="606" t="s">
        <v>115</v>
      </c>
      <c r="B3416" s="438">
        <v>14</v>
      </c>
      <c r="C3416" s="447">
        <v>117</v>
      </c>
      <c r="D3416" s="466" t="s">
        <v>187</v>
      </c>
      <c r="E3416" s="472">
        <v>40703</v>
      </c>
      <c r="G3416" s="476">
        <v>14</v>
      </c>
      <c r="H3416" s="447">
        <v>117</v>
      </c>
      <c r="I3416" s="447">
        <v>117</v>
      </c>
      <c r="J3416" s="447">
        <v>117</v>
      </c>
      <c r="K3416" s="435">
        <v>0</v>
      </c>
      <c r="L3416" s="472">
        <v>40707</v>
      </c>
      <c r="N3416" s="476">
        <v>14</v>
      </c>
      <c r="O3416" s="447">
        <v>117</v>
      </c>
      <c r="P3416" s="447">
        <v>117</v>
      </c>
      <c r="Q3416" s="435">
        <v>0</v>
      </c>
      <c r="R3416" s="447">
        <v>117</v>
      </c>
      <c r="S3416" s="435">
        <v>0</v>
      </c>
      <c r="T3416" s="435">
        <v>0</v>
      </c>
      <c r="U3416" s="472">
        <v>40707</v>
      </c>
      <c r="V3416" s="480">
        <v>14</v>
      </c>
      <c r="W3416" s="447">
        <v>117</v>
      </c>
      <c r="X3416" s="619" t="str">
        <f t="shared" si="369"/>
        <v>OK</v>
      </c>
      <c r="Y3416" s="536">
        <f t="shared" si="367"/>
        <v>0</v>
      </c>
      <c r="Z3416" s="466" t="s">
        <v>187</v>
      </c>
      <c r="AA3416" s="481">
        <v>40710</v>
      </c>
      <c r="AC3416" s="148">
        <f t="shared" si="368"/>
        <v>7</v>
      </c>
      <c r="AD3416" s="435" t="str">
        <f t="shared" si="370"/>
        <v>OK</v>
      </c>
    </row>
    <row r="3417" spans="1:37" x14ac:dyDescent="0.2">
      <c r="A3417" s="606" t="s">
        <v>115</v>
      </c>
      <c r="B3417" s="435">
        <v>15</v>
      </c>
      <c r="C3417" s="436">
        <v>138</v>
      </c>
      <c r="D3417" s="435" t="s">
        <v>189</v>
      </c>
      <c r="E3417" s="472">
        <v>40703</v>
      </c>
      <c r="G3417" s="474">
        <v>15</v>
      </c>
      <c r="H3417" s="436">
        <v>138</v>
      </c>
      <c r="I3417" s="436">
        <v>138</v>
      </c>
      <c r="J3417" s="436">
        <v>138</v>
      </c>
      <c r="K3417" s="435">
        <v>0</v>
      </c>
      <c r="L3417" s="472">
        <v>40707</v>
      </c>
      <c r="N3417" s="474">
        <v>15</v>
      </c>
      <c r="O3417" s="436">
        <v>138</v>
      </c>
      <c r="P3417" s="436">
        <v>138</v>
      </c>
      <c r="Q3417" s="435">
        <v>0</v>
      </c>
      <c r="R3417" s="436">
        <v>138</v>
      </c>
      <c r="S3417" s="435">
        <v>0</v>
      </c>
      <c r="T3417" s="435">
        <v>0</v>
      </c>
      <c r="U3417" s="472">
        <v>40707</v>
      </c>
      <c r="V3417" s="480">
        <v>15</v>
      </c>
      <c r="W3417" s="435">
        <v>138</v>
      </c>
      <c r="X3417" s="619" t="str">
        <f t="shared" si="369"/>
        <v>OK</v>
      </c>
      <c r="Y3417" s="536">
        <f t="shared" si="367"/>
        <v>0</v>
      </c>
      <c r="Z3417" s="435" t="s">
        <v>189</v>
      </c>
      <c r="AA3417" s="481">
        <v>40710</v>
      </c>
      <c r="AC3417" s="148">
        <f t="shared" si="368"/>
        <v>7</v>
      </c>
      <c r="AD3417" s="435" t="str">
        <f t="shared" si="370"/>
        <v>OK</v>
      </c>
    </row>
    <row r="3418" spans="1:37" x14ac:dyDescent="0.2">
      <c r="A3418" s="606" t="s">
        <v>115</v>
      </c>
      <c r="B3418" s="435">
        <v>16</v>
      </c>
      <c r="C3418" s="436">
        <v>30</v>
      </c>
      <c r="D3418" s="438" t="s">
        <v>176</v>
      </c>
      <c r="E3418" s="472">
        <v>40703</v>
      </c>
      <c r="G3418" s="474">
        <v>16</v>
      </c>
      <c r="H3418" s="436">
        <v>30</v>
      </c>
      <c r="I3418" s="436">
        <v>30</v>
      </c>
      <c r="J3418" s="436">
        <v>30</v>
      </c>
      <c r="K3418" s="435">
        <v>0</v>
      </c>
      <c r="L3418" s="472">
        <v>40707</v>
      </c>
      <c r="N3418" s="474">
        <v>16</v>
      </c>
      <c r="O3418" s="436">
        <v>30</v>
      </c>
      <c r="P3418" s="436">
        <v>30</v>
      </c>
      <c r="Q3418" s="435">
        <v>0</v>
      </c>
      <c r="R3418" s="436">
        <v>30</v>
      </c>
      <c r="S3418" s="435">
        <v>0</v>
      </c>
      <c r="T3418" s="435">
        <v>0</v>
      </c>
      <c r="U3418" s="472">
        <v>40707</v>
      </c>
      <c r="V3418" s="480">
        <v>16</v>
      </c>
      <c r="W3418" s="435">
        <v>30</v>
      </c>
      <c r="X3418" s="619" t="str">
        <f t="shared" si="369"/>
        <v>OK</v>
      </c>
      <c r="Y3418" s="536">
        <f t="shared" si="367"/>
        <v>0</v>
      </c>
      <c r="Z3418" s="438" t="s">
        <v>176</v>
      </c>
      <c r="AA3418" s="481">
        <v>40710</v>
      </c>
      <c r="AC3418" s="148">
        <f t="shared" si="368"/>
        <v>7</v>
      </c>
      <c r="AD3418" s="435" t="str">
        <f t="shared" si="370"/>
        <v>OK</v>
      </c>
    </row>
    <row r="3419" spans="1:37" x14ac:dyDescent="0.2">
      <c r="A3419" s="606" t="s">
        <v>115</v>
      </c>
      <c r="B3419" s="435">
        <v>17</v>
      </c>
      <c r="C3419" s="436">
        <v>1995</v>
      </c>
      <c r="D3419" s="465" t="s">
        <v>184</v>
      </c>
      <c r="E3419" s="472">
        <v>40703</v>
      </c>
      <c r="G3419" s="474">
        <v>17</v>
      </c>
      <c r="H3419" s="436">
        <v>1995</v>
      </c>
      <c r="I3419" s="436">
        <v>1995</v>
      </c>
      <c r="J3419" s="436">
        <v>1995</v>
      </c>
      <c r="K3419" s="435">
        <v>0</v>
      </c>
      <c r="L3419" s="472">
        <v>40707</v>
      </c>
      <c r="N3419" s="474">
        <v>17</v>
      </c>
      <c r="O3419" s="436">
        <v>1995</v>
      </c>
      <c r="P3419" s="436">
        <v>1995</v>
      </c>
      <c r="Q3419" s="435">
        <v>0</v>
      </c>
      <c r="R3419" s="436">
        <v>1995</v>
      </c>
      <c r="S3419" s="435">
        <v>0</v>
      </c>
      <c r="T3419" s="435">
        <v>0</v>
      </c>
      <c r="U3419" s="472">
        <v>40707</v>
      </c>
      <c r="V3419" s="480">
        <v>17</v>
      </c>
      <c r="W3419" s="435">
        <v>1995</v>
      </c>
      <c r="X3419" s="619" t="str">
        <f t="shared" si="369"/>
        <v>OK</v>
      </c>
      <c r="Y3419" s="536">
        <f t="shared" si="367"/>
        <v>0</v>
      </c>
      <c r="Z3419" s="465" t="s">
        <v>184</v>
      </c>
      <c r="AA3419" s="481">
        <v>40711</v>
      </c>
      <c r="AC3419" s="148">
        <f t="shared" si="368"/>
        <v>8</v>
      </c>
      <c r="AD3419" s="435" t="str">
        <f t="shared" si="370"/>
        <v>OK</v>
      </c>
    </row>
    <row r="3420" spans="1:37" x14ac:dyDescent="0.2">
      <c r="A3420" s="606" t="s">
        <v>115</v>
      </c>
      <c r="B3420" s="435">
        <v>18</v>
      </c>
      <c r="C3420" s="436">
        <v>704</v>
      </c>
      <c r="D3420" s="465" t="s">
        <v>184</v>
      </c>
      <c r="E3420" s="472">
        <v>40703</v>
      </c>
      <c r="G3420" s="474">
        <v>18</v>
      </c>
      <c r="H3420" s="436">
        <v>704</v>
      </c>
      <c r="I3420" s="436">
        <v>704</v>
      </c>
      <c r="J3420" s="436">
        <v>704</v>
      </c>
      <c r="K3420" s="435">
        <v>0</v>
      </c>
      <c r="L3420" s="472">
        <v>40707</v>
      </c>
      <c r="N3420" s="474">
        <v>18</v>
      </c>
      <c r="O3420" s="436">
        <v>704</v>
      </c>
      <c r="P3420" s="436">
        <v>704</v>
      </c>
      <c r="Q3420" s="435">
        <v>0</v>
      </c>
      <c r="R3420" s="436">
        <v>704</v>
      </c>
      <c r="S3420" s="435">
        <v>0</v>
      </c>
      <c r="T3420" s="435">
        <v>0</v>
      </c>
      <c r="U3420" s="472">
        <v>40707</v>
      </c>
      <c r="V3420" s="480">
        <v>18</v>
      </c>
      <c r="W3420" s="435">
        <v>704</v>
      </c>
      <c r="X3420" s="619" t="str">
        <f t="shared" si="369"/>
        <v>OK</v>
      </c>
      <c r="Y3420" s="536">
        <f t="shared" ref="Y3420:Y3481" si="371">IF(W3420="","",+C3420-W3420)</f>
        <v>0</v>
      </c>
      <c r="Z3420" s="465" t="s">
        <v>184</v>
      </c>
      <c r="AA3420" s="481">
        <v>40711</v>
      </c>
      <c r="AC3420" s="148">
        <f t="shared" si="368"/>
        <v>8</v>
      </c>
      <c r="AD3420" s="435" t="str">
        <f t="shared" si="370"/>
        <v>OK</v>
      </c>
    </row>
    <row r="3421" spans="1:37" x14ac:dyDescent="0.2">
      <c r="A3421" s="593" t="s">
        <v>115</v>
      </c>
      <c r="B3421" s="493">
        <v>19</v>
      </c>
      <c r="C3421" s="531">
        <v>24</v>
      </c>
      <c r="D3421" s="600" t="s">
        <v>185</v>
      </c>
      <c r="E3421" s="532">
        <v>40703</v>
      </c>
      <c r="G3421" s="534">
        <v>19</v>
      </c>
      <c r="H3421" s="531">
        <v>24</v>
      </c>
      <c r="I3421" s="531">
        <v>24</v>
      </c>
      <c r="J3421" s="531">
        <v>24</v>
      </c>
      <c r="K3421" s="493">
        <v>0</v>
      </c>
      <c r="L3421" s="532">
        <v>40707</v>
      </c>
      <c r="N3421" s="534">
        <v>19</v>
      </c>
      <c r="O3421" s="531">
        <v>24</v>
      </c>
      <c r="P3421" s="531">
        <v>24</v>
      </c>
      <c r="Q3421" s="493">
        <v>0</v>
      </c>
      <c r="R3421" s="531">
        <v>24</v>
      </c>
      <c r="S3421" s="493">
        <v>0</v>
      </c>
      <c r="T3421" s="493">
        <v>0</v>
      </c>
      <c r="U3421" s="532">
        <v>40707</v>
      </c>
      <c r="V3421" s="535">
        <v>19</v>
      </c>
      <c r="W3421" s="493">
        <v>24</v>
      </c>
      <c r="X3421" s="536" t="str">
        <f t="shared" si="369"/>
        <v>OK</v>
      </c>
      <c r="Y3421" s="536">
        <f t="shared" si="371"/>
        <v>0</v>
      </c>
      <c r="Z3421" s="600" t="s">
        <v>185</v>
      </c>
      <c r="AA3421" s="537">
        <v>40710</v>
      </c>
      <c r="AB3421" s="538"/>
      <c r="AC3421" s="538">
        <f t="shared" si="368"/>
        <v>7</v>
      </c>
      <c r="AD3421" s="493" t="str">
        <f t="shared" si="370"/>
        <v>OK</v>
      </c>
      <c r="AE3421" s="493"/>
      <c r="AF3421" s="493"/>
      <c r="AG3421" s="493"/>
      <c r="AH3421" s="539"/>
      <c r="AI3421" s="533"/>
      <c r="AK3421" s="533"/>
    </row>
    <row r="3422" spans="1:37" x14ac:dyDescent="0.2">
      <c r="A3422" s="442" t="s">
        <v>115</v>
      </c>
      <c r="B3422" s="435">
        <v>1</v>
      </c>
      <c r="C3422" s="436">
        <v>65</v>
      </c>
      <c r="D3422" s="438" t="s">
        <v>176</v>
      </c>
      <c r="E3422" s="472">
        <v>40707</v>
      </c>
      <c r="G3422" s="474">
        <v>1</v>
      </c>
      <c r="H3422" s="435">
        <v>65</v>
      </c>
      <c r="I3422" s="435">
        <v>65</v>
      </c>
      <c r="J3422" s="435">
        <v>65</v>
      </c>
      <c r="K3422" s="435">
        <v>0</v>
      </c>
      <c r="L3422" s="472">
        <v>40708</v>
      </c>
      <c r="N3422" s="474">
        <v>1</v>
      </c>
      <c r="O3422" s="435">
        <v>65</v>
      </c>
      <c r="P3422" s="435">
        <v>65</v>
      </c>
      <c r="Q3422" s="435">
        <v>0</v>
      </c>
      <c r="R3422" s="435">
        <v>65</v>
      </c>
      <c r="S3422" s="438">
        <v>0</v>
      </c>
      <c r="T3422" s="438">
        <v>0</v>
      </c>
      <c r="U3422" s="472">
        <v>40708</v>
      </c>
      <c r="V3422" s="480">
        <v>1</v>
      </c>
      <c r="W3422" s="435">
        <v>65</v>
      </c>
      <c r="X3422" s="437" t="str">
        <f t="shared" si="369"/>
        <v>OK</v>
      </c>
      <c r="Y3422" s="536">
        <f t="shared" si="371"/>
        <v>0</v>
      </c>
      <c r="Z3422" s="438" t="s">
        <v>176</v>
      </c>
      <c r="AA3422" s="481">
        <v>40710</v>
      </c>
      <c r="AB3422" s="412">
        <f>+SUM(W3422:W3423)</f>
        <v>895</v>
      </c>
      <c r="AC3422" s="148">
        <f t="shared" si="368"/>
        <v>3</v>
      </c>
      <c r="AD3422" s="435" t="str">
        <f t="shared" si="370"/>
        <v>OK</v>
      </c>
    </row>
    <row r="3423" spans="1:37" x14ac:dyDescent="0.2">
      <c r="A3423" s="593" t="s">
        <v>115</v>
      </c>
      <c r="B3423" s="493">
        <v>2</v>
      </c>
      <c r="C3423" s="531">
        <v>830</v>
      </c>
      <c r="D3423" s="493" t="s">
        <v>178</v>
      </c>
      <c r="E3423" s="532">
        <v>40707</v>
      </c>
      <c r="G3423" s="534">
        <v>2</v>
      </c>
      <c r="H3423" s="493">
        <v>830</v>
      </c>
      <c r="I3423" s="493">
        <v>830</v>
      </c>
      <c r="J3423" s="493">
        <v>830</v>
      </c>
      <c r="K3423" s="493">
        <v>0</v>
      </c>
      <c r="L3423" s="532">
        <v>40708</v>
      </c>
      <c r="N3423" s="534">
        <v>2</v>
      </c>
      <c r="O3423" s="493">
        <v>830</v>
      </c>
      <c r="P3423" s="493">
        <v>830</v>
      </c>
      <c r="Q3423" s="493">
        <v>0</v>
      </c>
      <c r="R3423" s="493">
        <v>830</v>
      </c>
      <c r="S3423" s="493">
        <v>0</v>
      </c>
      <c r="T3423" s="493">
        <v>0</v>
      </c>
      <c r="U3423" s="532">
        <v>40708</v>
      </c>
      <c r="V3423" s="535">
        <v>2</v>
      </c>
      <c r="W3423" s="493">
        <v>830</v>
      </c>
      <c r="X3423" s="536" t="str">
        <f t="shared" si="369"/>
        <v>OK</v>
      </c>
      <c r="Y3423" s="536">
        <f t="shared" si="371"/>
        <v>0</v>
      </c>
      <c r="Z3423" s="493" t="s">
        <v>178</v>
      </c>
      <c r="AA3423" s="537">
        <v>40709</v>
      </c>
      <c r="AB3423" s="538"/>
      <c r="AC3423" s="538">
        <f t="shared" si="368"/>
        <v>2</v>
      </c>
      <c r="AD3423" s="493" t="str">
        <f t="shared" si="370"/>
        <v>OK</v>
      </c>
      <c r="AE3423" s="493"/>
      <c r="AF3423" s="493"/>
      <c r="AG3423" s="493"/>
      <c r="AH3423" s="539"/>
      <c r="AI3423" s="533"/>
      <c r="AK3423" s="533"/>
    </row>
    <row r="3424" spans="1:37" x14ac:dyDescent="0.2">
      <c r="A3424" s="593" t="s">
        <v>115</v>
      </c>
      <c r="B3424" s="493">
        <v>1</v>
      </c>
      <c r="C3424" s="531">
        <v>95</v>
      </c>
      <c r="D3424" s="493" t="s">
        <v>178</v>
      </c>
      <c r="E3424" s="532">
        <v>40708</v>
      </c>
      <c r="G3424" s="534">
        <v>1</v>
      </c>
      <c r="H3424" s="493">
        <v>95</v>
      </c>
      <c r="I3424" s="493">
        <v>95</v>
      </c>
      <c r="J3424" s="493">
        <v>95</v>
      </c>
      <c r="K3424" s="493">
        <v>0</v>
      </c>
      <c r="L3424" s="532">
        <v>40709</v>
      </c>
      <c r="N3424" s="534">
        <v>1</v>
      </c>
      <c r="O3424" s="493">
        <v>95</v>
      </c>
      <c r="P3424" s="493">
        <v>95</v>
      </c>
      <c r="Q3424" s="493">
        <v>0</v>
      </c>
      <c r="R3424" s="493">
        <v>95</v>
      </c>
      <c r="S3424" s="493">
        <v>0</v>
      </c>
      <c r="T3424" s="493">
        <v>0</v>
      </c>
      <c r="U3424" s="532">
        <v>40709</v>
      </c>
      <c r="V3424" s="535">
        <v>1</v>
      </c>
      <c r="W3424" s="493">
        <v>95</v>
      </c>
      <c r="X3424" s="536" t="str">
        <f t="shared" si="369"/>
        <v>OK</v>
      </c>
      <c r="Y3424" s="536">
        <f t="shared" si="371"/>
        <v>0</v>
      </c>
      <c r="Z3424" s="493" t="s">
        <v>178</v>
      </c>
      <c r="AA3424" s="537">
        <v>40710</v>
      </c>
      <c r="AB3424" s="538">
        <v>95</v>
      </c>
      <c r="AC3424" s="538">
        <f t="shared" si="368"/>
        <v>2</v>
      </c>
      <c r="AD3424" s="493" t="str">
        <f t="shared" si="370"/>
        <v>OK</v>
      </c>
      <c r="AE3424" s="493"/>
      <c r="AF3424" s="493"/>
      <c r="AG3424" s="493"/>
      <c r="AH3424" s="539"/>
      <c r="AI3424" s="533"/>
      <c r="AK3424" s="533"/>
    </row>
    <row r="3425" spans="1:37" x14ac:dyDescent="0.2">
      <c r="A3425" s="606" t="s">
        <v>115</v>
      </c>
      <c r="B3425" s="435">
        <v>1</v>
      </c>
      <c r="C3425" s="436">
        <v>20</v>
      </c>
      <c r="D3425" s="438" t="s">
        <v>176</v>
      </c>
      <c r="E3425" s="472">
        <v>40709</v>
      </c>
      <c r="G3425" s="474">
        <v>1</v>
      </c>
      <c r="H3425" s="435">
        <v>20</v>
      </c>
      <c r="I3425" s="435">
        <v>20</v>
      </c>
      <c r="J3425" s="435">
        <v>20</v>
      </c>
      <c r="K3425" s="435">
        <v>0</v>
      </c>
      <c r="L3425" s="472">
        <v>40710</v>
      </c>
      <c r="N3425" s="474">
        <v>1</v>
      </c>
      <c r="O3425" s="435">
        <v>20</v>
      </c>
      <c r="P3425" s="435">
        <v>20</v>
      </c>
      <c r="Q3425" s="435">
        <v>0</v>
      </c>
      <c r="R3425" s="435">
        <v>20</v>
      </c>
      <c r="S3425" s="438">
        <v>0</v>
      </c>
      <c r="T3425" s="438">
        <v>0</v>
      </c>
      <c r="U3425" s="472">
        <v>40710</v>
      </c>
      <c r="V3425" s="480">
        <v>1</v>
      </c>
      <c r="W3425" s="435">
        <v>20</v>
      </c>
      <c r="X3425" s="619" t="str">
        <f t="shared" si="369"/>
        <v>OK</v>
      </c>
      <c r="Y3425" s="536">
        <f t="shared" si="371"/>
        <v>0</v>
      </c>
      <c r="Z3425" s="438" t="s">
        <v>176</v>
      </c>
      <c r="AA3425" s="481">
        <v>40711</v>
      </c>
      <c r="AB3425" s="412">
        <f>+SUM(W3425:W3426)</f>
        <v>220</v>
      </c>
      <c r="AC3425" s="148">
        <f t="shared" ref="AC3425:AC3488" si="372">DAYS360(E3425,AA3425)</f>
        <v>2</v>
      </c>
      <c r="AD3425" s="435" t="str">
        <f t="shared" si="370"/>
        <v>OK</v>
      </c>
    </row>
    <row r="3426" spans="1:37" x14ac:dyDescent="0.2">
      <c r="A3426" s="593" t="s">
        <v>115</v>
      </c>
      <c r="B3426" s="493">
        <v>2</v>
      </c>
      <c r="C3426" s="531">
        <v>200</v>
      </c>
      <c r="D3426" s="493" t="s">
        <v>178</v>
      </c>
      <c r="E3426" s="532">
        <v>40709</v>
      </c>
      <c r="G3426" s="534">
        <v>2</v>
      </c>
      <c r="H3426" s="493">
        <v>200</v>
      </c>
      <c r="I3426" s="493">
        <v>200</v>
      </c>
      <c r="J3426" s="493">
        <v>200</v>
      </c>
      <c r="K3426" s="493">
        <v>0</v>
      </c>
      <c r="L3426" s="532">
        <v>40710</v>
      </c>
      <c r="N3426" s="534">
        <v>2</v>
      </c>
      <c r="O3426" s="493">
        <v>200</v>
      </c>
      <c r="P3426" s="493">
        <v>200</v>
      </c>
      <c r="Q3426" s="493">
        <v>0</v>
      </c>
      <c r="R3426" s="493">
        <v>200</v>
      </c>
      <c r="S3426" s="493">
        <v>0</v>
      </c>
      <c r="T3426" s="493">
        <v>0</v>
      </c>
      <c r="U3426" s="532">
        <v>40710</v>
      </c>
      <c r="V3426" s="535">
        <v>2</v>
      </c>
      <c r="W3426" s="493">
        <v>200</v>
      </c>
      <c r="X3426" s="536" t="str">
        <f t="shared" si="369"/>
        <v>OK</v>
      </c>
      <c r="Y3426" s="536">
        <f t="shared" si="371"/>
        <v>0</v>
      </c>
      <c r="Z3426" s="493" t="s">
        <v>178</v>
      </c>
      <c r="AA3426" s="537">
        <v>40711</v>
      </c>
      <c r="AB3426" s="538"/>
      <c r="AC3426" s="538">
        <f t="shared" si="372"/>
        <v>2</v>
      </c>
      <c r="AD3426" s="493" t="str">
        <f t="shared" si="370"/>
        <v>OK</v>
      </c>
      <c r="AE3426" s="493"/>
      <c r="AF3426" s="493"/>
      <c r="AG3426" s="493"/>
      <c r="AH3426" s="539"/>
      <c r="AI3426" s="533"/>
      <c r="AK3426" s="533"/>
    </row>
    <row r="3427" spans="1:37" x14ac:dyDescent="0.2">
      <c r="A3427" s="442" t="s">
        <v>115</v>
      </c>
      <c r="B3427" s="435">
        <v>1</v>
      </c>
      <c r="C3427" s="436">
        <v>10</v>
      </c>
      <c r="D3427" s="435" t="s">
        <v>177</v>
      </c>
      <c r="E3427" s="472">
        <v>40710</v>
      </c>
      <c r="G3427" s="474">
        <v>1</v>
      </c>
      <c r="H3427" s="436">
        <v>10</v>
      </c>
      <c r="I3427" s="436">
        <v>10</v>
      </c>
      <c r="J3427" s="436">
        <v>10</v>
      </c>
      <c r="K3427" s="435">
        <v>0</v>
      </c>
      <c r="L3427" s="472">
        <v>40711</v>
      </c>
      <c r="N3427" s="474">
        <v>1</v>
      </c>
      <c r="O3427" s="436">
        <v>10</v>
      </c>
      <c r="P3427" s="436">
        <v>10</v>
      </c>
      <c r="Q3427" s="435">
        <v>0</v>
      </c>
      <c r="R3427" s="436">
        <v>10</v>
      </c>
      <c r="S3427" s="435">
        <v>0</v>
      </c>
      <c r="T3427" s="435">
        <v>0</v>
      </c>
      <c r="U3427" s="472">
        <v>40711</v>
      </c>
      <c r="V3427" s="480">
        <v>1</v>
      </c>
      <c r="W3427" s="435">
        <v>10</v>
      </c>
      <c r="X3427" s="619" t="str">
        <f t="shared" si="369"/>
        <v>OK</v>
      </c>
      <c r="Y3427" s="536">
        <f t="shared" si="371"/>
        <v>0</v>
      </c>
      <c r="Z3427" s="435" t="s">
        <v>177</v>
      </c>
      <c r="AA3427" s="481">
        <v>40715</v>
      </c>
      <c r="AB3427" s="412">
        <f>+SUM(W3427:W3446)</f>
        <v>3822</v>
      </c>
      <c r="AC3427" s="148">
        <f t="shared" si="372"/>
        <v>5</v>
      </c>
      <c r="AD3427" s="435" t="str">
        <f t="shared" si="370"/>
        <v>OK</v>
      </c>
    </row>
    <row r="3428" spans="1:37" x14ac:dyDescent="0.2">
      <c r="A3428" s="442" t="s">
        <v>115</v>
      </c>
      <c r="B3428" s="435">
        <v>2</v>
      </c>
      <c r="C3428" s="436">
        <v>43</v>
      </c>
      <c r="D3428" s="465" t="s">
        <v>182</v>
      </c>
      <c r="E3428" s="472">
        <v>40710</v>
      </c>
      <c r="G3428" s="474">
        <v>2</v>
      </c>
      <c r="H3428" s="436">
        <v>43</v>
      </c>
      <c r="I3428" s="436">
        <v>43</v>
      </c>
      <c r="J3428" s="436">
        <v>43</v>
      </c>
      <c r="K3428" s="435">
        <v>0</v>
      </c>
      <c r="L3428" s="472">
        <v>40711</v>
      </c>
      <c r="N3428" s="474">
        <v>2</v>
      </c>
      <c r="O3428" s="436">
        <v>43</v>
      </c>
      <c r="P3428" s="436">
        <v>43</v>
      </c>
      <c r="Q3428" s="435">
        <v>0</v>
      </c>
      <c r="R3428" s="436">
        <v>43</v>
      </c>
      <c r="S3428" s="435">
        <v>0</v>
      </c>
      <c r="T3428" s="435">
        <v>0</v>
      </c>
      <c r="U3428" s="472">
        <v>40711</v>
      </c>
      <c r="V3428" s="480">
        <v>2</v>
      </c>
      <c r="W3428" s="435">
        <v>43</v>
      </c>
      <c r="X3428" s="619" t="str">
        <f t="shared" si="369"/>
        <v>OK</v>
      </c>
      <c r="Y3428" s="536">
        <f t="shared" si="371"/>
        <v>0</v>
      </c>
      <c r="Z3428" s="465" t="s">
        <v>182</v>
      </c>
      <c r="AA3428" s="481">
        <v>40715</v>
      </c>
      <c r="AC3428" s="148">
        <f t="shared" si="372"/>
        <v>5</v>
      </c>
      <c r="AD3428" s="435" t="str">
        <f t="shared" si="370"/>
        <v>OK</v>
      </c>
      <c r="AJ3428" s="533"/>
    </row>
    <row r="3429" spans="1:37" x14ac:dyDescent="0.2">
      <c r="A3429" s="442" t="s">
        <v>115</v>
      </c>
      <c r="B3429" s="435">
        <v>3</v>
      </c>
      <c r="C3429" s="436">
        <v>29</v>
      </c>
      <c r="D3429" s="465" t="s">
        <v>183</v>
      </c>
      <c r="E3429" s="472">
        <v>40710</v>
      </c>
      <c r="G3429" s="474">
        <v>3</v>
      </c>
      <c r="H3429" s="436">
        <v>29</v>
      </c>
      <c r="I3429" s="436">
        <v>29</v>
      </c>
      <c r="J3429" s="436">
        <v>29</v>
      </c>
      <c r="K3429" s="435">
        <v>0</v>
      </c>
      <c r="L3429" s="472">
        <v>40711</v>
      </c>
      <c r="N3429" s="474">
        <v>3</v>
      </c>
      <c r="O3429" s="436">
        <v>29</v>
      </c>
      <c r="P3429" s="436">
        <v>29</v>
      </c>
      <c r="Q3429" s="435">
        <v>0</v>
      </c>
      <c r="R3429" s="436">
        <v>29</v>
      </c>
      <c r="S3429" s="435">
        <v>0</v>
      </c>
      <c r="T3429" s="435">
        <v>0</v>
      </c>
      <c r="U3429" s="472">
        <v>40711</v>
      </c>
      <c r="V3429" s="480">
        <v>3</v>
      </c>
      <c r="W3429" s="435">
        <v>29</v>
      </c>
      <c r="X3429" s="619" t="str">
        <f t="shared" si="369"/>
        <v>OK</v>
      </c>
      <c r="Y3429" s="536">
        <f t="shared" si="371"/>
        <v>0</v>
      </c>
      <c r="Z3429" s="465" t="s">
        <v>183</v>
      </c>
      <c r="AA3429" s="481">
        <v>40715</v>
      </c>
      <c r="AC3429" s="148">
        <f t="shared" si="372"/>
        <v>5</v>
      </c>
      <c r="AD3429" s="435" t="str">
        <f t="shared" si="370"/>
        <v>OK</v>
      </c>
    </row>
    <row r="3430" spans="1:37" x14ac:dyDescent="0.2">
      <c r="A3430" s="442" t="s">
        <v>115</v>
      </c>
      <c r="B3430" s="435">
        <v>4</v>
      </c>
      <c r="C3430" s="436">
        <v>27</v>
      </c>
      <c r="D3430" s="435" t="s">
        <v>67</v>
      </c>
      <c r="E3430" s="472">
        <v>40710</v>
      </c>
      <c r="G3430" s="474">
        <v>4</v>
      </c>
      <c r="H3430" s="436">
        <v>27</v>
      </c>
      <c r="I3430" s="436">
        <v>27</v>
      </c>
      <c r="J3430" s="436">
        <v>27</v>
      </c>
      <c r="K3430" s="435">
        <v>0</v>
      </c>
      <c r="L3430" s="472">
        <v>40711</v>
      </c>
      <c r="N3430" s="474">
        <v>4</v>
      </c>
      <c r="O3430" s="436">
        <v>27</v>
      </c>
      <c r="P3430" s="436">
        <v>27</v>
      </c>
      <c r="Q3430" s="435">
        <v>0</v>
      </c>
      <c r="R3430" s="436">
        <v>27</v>
      </c>
      <c r="S3430" s="435">
        <v>0</v>
      </c>
      <c r="T3430" s="435">
        <v>0</v>
      </c>
      <c r="U3430" s="472">
        <v>40711</v>
      </c>
      <c r="V3430" s="480">
        <v>4</v>
      </c>
      <c r="W3430" s="435">
        <v>27</v>
      </c>
      <c r="X3430" s="619" t="str">
        <f t="shared" si="369"/>
        <v>OK</v>
      </c>
      <c r="Y3430" s="536">
        <f t="shared" si="371"/>
        <v>0</v>
      </c>
      <c r="Z3430" s="435" t="s">
        <v>67</v>
      </c>
      <c r="AA3430" s="481">
        <v>40715</v>
      </c>
      <c r="AC3430" s="148">
        <f t="shared" si="372"/>
        <v>5</v>
      </c>
      <c r="AD3430" s="435" t="str">
        <f t="shared" si="370"/>
        <v>OK</v>
      </c>
      <c r="AJ3430" s="533"/>
    </row>
    <row r="3431" spans="1:37" x14ac:dyDescent="0.2">
      <c r="A3431" s="442" t="s">
        <v>115</v>
      </c>
      <c r="B3431" s="435">
        <v>5</v>
      </c>
      <c r="C3431" s="436">
        <v>1</v>
      </c>
      <c r="D3431" s="435" t="s">
        <v>68</v>
      </c>
      <c r="E3431" s="472">
        <v>40710</v>
      </c>
      <c r="G3431" s="474">
        <v>5</v>
      </c>
      <c r="H3431" s="436">
        <v>1</v>
      </c>
      <c r="I3431" s="436">
        <v>1</v>
      </c>
      <c r="J3431" s="436">
        <v>1</v>
      </c>
      <c r="K3431" s="435">
        <v>0</v>
      </c>
      <c r="L3431" s="472">
        <v>40711</v>
      </c>
      <c r="N3431" s="474">
        <v>5</v>
      </c>
      <c r="O3431" s="436">
        <v>1</v>
      </c>
      <c r="P3431" s="436">
        <v>1</v>
      </c>
      <c r="Q3431" s="435">
        <v>0</v>
      </c>
      <c r="R3431" s="436">
        <v>1</v>
      </c>
      <c r="S3431" s="435">
        <v>0</v>
      </c>
      <c r="T3431" s="435">
        <v>0</v>
      </c>
      <c r="U3431" s="472">
        <v>40711</v>
      </c>
      <c r="V3431" s="480">
        <v>5</v>
      </c>
      <c r="W3431" s="435">
        <v>1</v>
      </c>
      <c r="X3431" s="619" t="str">
        <f t="shared" si="369"/>
        <v>OK</v>
      </c>
      <c r="Y3431" s="536">
        <f t="shared" si="371"/>
        <v>0</v>
      </c>
      <c r="Z3431" s="435" t="s">
        <v>68</v>
      </c>
      <c r="AA3431" s="481">
        <v>40715</v>
      </c>
      <c r="AC3431" s="148">
        <f t="shared" si="372"/>
        <v>5</v>
      </c>
      <c r="AD3431" s="435" t="str">
        <f t="shared" si="370"/>
        <v>OK</v>
      </c>
      <c r="AJ3431" s="533"/>
    </row>
    <row r="3432" spans="1:37" x14ac:dyDescent="0.2">
      <c r="A3432" s="442" t="s">
        <v>115</v>
      </c>
      <c r="B3432" s="435">
        <v>6</v>
      </c>
      <c r="C3432" s="436">
        <v>11</v>
      </c>
      <c r="D3432" s="435" t="s">
        <v>69</v>
      </c>
      <c r="E3432" s="472">
        <v>40710</v>
      </c>
      <c r="G3432" s="474">
        <v>6</v>
      </c>
      <c r="H3432" s="436">
        <v>11</v>
      </c>
      <c r="I3432" s="436">
        <v>11</v>
      </c>
      <c r="J3432" s="436">
        <v>11</v>
      </c>
      <c r="K3432" s="435">
        <v>0</v>
      </c>
      <c r="L3432" s="472">
        <v>40711</v>
      </c>
      <c r="N3432" s="474">
        <v>6</v>
      </c>
      <c r="O3432" s="436">
        <v>11</v>
      </c>
      <c r="P3432" s="436">
        <v>11</v>
      </c>
      <c r="Q3432" s="435">
        <v>0</v>
      </c>
      <c r="R3432" s="436">
        <v>11</v>
      </c>
      <c r="S3432" s="435">
        <v>0</v>
      </c>
      <c r="T3432" s="435">
        <v>0</v>
      </c>
      <c r="U3432" s="472">
        <v>40711</v>
      </c>
      <c r="V3432" s="480">
        <v>6</v>
      </c>
      <c r="W3432" s="435">
        <v>11</v>
      </c>
      <c r="X3432" s="619" t="str">
        <f t="shared" si="369"/>
        <v>OK</v>
      </c>
      <c r="Y3432" s="536">
        <f t="shared" si="371"/>
        <v>0</v>
      </c>
      <c r="Z3432" s="435" t="s">
        <v>69</v>
      </c>
      <c r="AA3432" s="481">
        <v>40715</v>
      </c>
      <c r="AC3432" s="148">
        <f t="shared" si="372"/>
        <v>5</v>
      </c>
      <c r="AD3432" s="435" t="str">
        <f t="shared" si="370"/>
        <v>OK</v>
      </c>
    </row>
    <row r="3433" spans="1:37" x14ac:dyDescent="0.2">
      <c r="A3433" s="442" t="s">
        <v>115</v>
      </c>
      <c r="B3433" s="435">
        <v>7</v>
      </c>
      <c r="C3433" s="436">
        <v>22</v>
      </c>
      <c r="D3433" s="435" t="s">
        <v>72</v>
      </c>
      <c r="E3433" s="472">
        <v>40710</v>
      </c>
      <c r="G3433" s="474">
        <v>7</v>
      </c>
      <c r="H3433" s="436">
        <v>22</v>
      </c>
      <c r="I3433" s="436">
        <v>22</v>
      </c>
      <c r="J3433" s="436">
        <v>22</v>
      </c>
      <c r="K3433" s="435">
        <v>0</v>
      </c>
      <c r="L3433" s="472">
        <v>40711</v>
      </c>
      <c r="N3433" s="474">
        <v>7</v>
      </c>
      <c r="O3433" s="436">
        <v>22</v>
      </c>
      <c r="P3433" s="436">
        <v>22</v>
      </c>
      <c r="Q3433" s="435">
        <v>0</v>
      </c>
      <c r="R3433" s="436">
        <v>22</v>
      </c>
      <c r="S3433" s="435">
        <v>0</v>
      </c>
      <c r="T3433" s="435">
        <v>0</v>
      </c>
      <c r="U3433" s="472">
        <v>40711</v>
      </c>
      <c r="V3433" s="480">
        <v>7</v>
      </c>
      <c r="W3433" s="435">
        <v>22</v>
      </c>
      <c r="X3433" s="619" t="str">
        <f t="shared" si="369"/>
        <v>OK</v>
      </c>
      <c r="Y3433" s="536">
        <f t="shared" si="371"/>
        <v>0</v>
      </c>
      <c r="Z3433" s="435" t="s">
        <v>72</v>
      </c>
      <c r="AA3433" s="481">
        <v>40715</v>
      </c>
      <c r="AC3433" s="148">
        <f t="shared" si="372"/>
        <v>5</v>
      </c>
      <c r="AD3433" s="435" t="str">
        <f t="shared" si="370"/>
        <v>OK</v>
      </c>
      <c r="AJ3433" s="533"/>
    </row>
    <row r="3434" spans="1:37" x14ac:dyDescent="0.2">
      <c r="A3434" s="442" t="s">
        <v>115</v>
      </c>
      <c r="B3434" s="435">
        <v>8</v>
      </c>
      <c r="C3434" s="436">
        <v>176</v>
      </c>
      <c r="D3434" s="435" t="s">
        <v>73</v>
      </c>
      <c r="E3434" s="472">
        <v>40710</v>
      </c>
      <c r="G3434" s="474">
        <v>8</v>
      </c>
      <c r="H3434" s="436">
        <v>176</v>
      </c>
      <c r="I3434" s="436">
        <v>176</v>
      </c>
      <c r="J3434" s="436">
        <v>176</v>
      </c>
      <c r="K3434" s="435">
        <v>0</v>
      </c>
      <c r="L3434" s="472">
        <v>40711</v>
      </c>
      <c r="N3434" s="474">
        <v>8</v>
      </c>
      <c r="O3434" s="436">
        <v>176</v>
      </c>
      <c r="P3434" s="436">
        <v>176</v>
      </c>
      <c r="Q3434" s="435">
        <v>0</v>
      </c>
      <c r="R3434" s="436">
        <v>176</v>
      </c>
      <c r="S3434" s="435">
        <v>0</v>
      </c>
      <c r="T3434" s="435">
        <v>0</v>
      </c>
      <c r="U3434" s="472">
        <v>40711</v>
      </c>
      <c r="V3434" s="480">
        <v>8</v>
      </c>
      <c r="W3434" s="435">
        <v>176</v>
      </c>
      <c r="X3434" s="619" t="str">
        <f t="shared" si="369"/>
        <v>OK</v>
      </c>
      <c r="Y3434" s="536">
        <f t="shared" si="371"/>
        <v>0</v>
      </c>
      <c r="Z3434" s="435" t="s">
        <v>73</v>
      </c>
      <c r="AA3434" s="481">
        <v>40715</v>
      </c>
      <c r="AC3434" s="148">
        <f t="shared" si="372"/>
        <v>5</v>
      </c>
      <c r="AD3434" s="435" t="str">
        <f t="shared" si="370"/>
        <v>OK</v>
      </c>
    </row>
    <row r="3435" spans="1:37" x14ac:dyDescent="0.2">
      <c r="A3435" s="442" t="s">
        <v>115</v>
      </c>
      <c r="B3435" s="435">
        <v>9</v>
      </c>
      <c r="C3435" s="436">
        <v>122</v>
      </c>
      <c r="D3435" s="435" t="s">
        <v>79</v>
      </c>
      <c r="E3435" s="472">
        <v>40710</v>
      </c>
      <c r="G3435" s="474">
        <v>9</v>
      </c>
      <c r="H3435" s="436">
        <v>122</v>
      </c>
      <c r="I3435" s="436">
        <v>122</v>
      </c>
      <c r="J3435" s="436">
        <v>122</v>
      </c>
      <c r="K3435" s="435">
        <v>0</v>
      </c>
      <c r="L3435" s="472">
        <v>40711</v>
      </c>
      <c r="N3435" s="474">
        <v>9</v>
      </c>
      <c r="O3435" s="436">
        <v>122</v>
      </c>
      <c r="P3435" s="436">
        <v>122</v>
      </c>
      <c r="Q3435" s="435">
        <v>0</v>
      </c>
      <c r="R3435" s="436">
        <v>122</v>
      </c>
      <c r="S3435" s="435">
        <v>0</v>
      </c>
      <c r="T3435" s="435">
        <v>0</v>
      </c>
      <c r="U3435" s="472">
        <v>40711</v>
      </c>
      <c r="V3435" s="480">
        <v>9</v>
      </c>
      <c r="W3435" s="435">
        <v>122</v>
      </c>
      <c r="X3435" s="619" t="str">
        <f t="shared" si="369"/>
        <v>OK</v>
      </c>
      <c r="Y3435" s="536">
        <f t="shared" si="371"/>
        <v>0</v>
      </c>
      <c r="Z3435" s="435" t="s">
        <v>79</v>
      </c>
      <c r="AA3435" s="481">
        <v>40715</v>
      </c>
      <c r="AC3435" s="148">
        <f t="shared" si="372"/>
        <v>5</v>
      </c>
      <c r="AD3435" s="435" t="str">
        <f t="shared" si="370"/>
        <v>OK</v>
      </c>
    </row>
    <row r="3436" spans="1:37" x14ac:dyDescent="0.2">
      <c r="A3436" s="442" t="s">
        <v>115</v>
      </c>
      <c r="B3436" s="435">
        <v>10</v>
      </c>
      <c r="C3436" s="436">
        <v>114</v>
      </c>
      <c r="D3436" s="435" t="s">
        <v>74</v>
      </c>
      <c r="E3436" s="472">
        <v>40710</v>
      </c>
      <c r="G3436" s="474">
        <v>10</v>
      </c>
      <c r="H3436" s="436">
        <v>114</v>
      </c>
      <c r="I3436" s="436">
        <v>114</v>
      </c>
      <c r="J3436" s="436">
        <v>114</v>
      </c>
      <c r="K3436" s="435">
        <v>0</v>
      </c>
      <c r="L3436" s="472">
        <v>40711</v>
      </c>
      <c r="N3436" s="474">
        <v>10</v>
      </c>
      <c r="O3436" s="436">
        <v>114</v>
      </c>
      <c r="P3436" s="436">
        <v>114</v>
      </c>
      <c r="Q3436" s="435">
        <v>0</v>
      </c>
      <c r="R3436" s="436">
        <v>114</v>
      </c>
      <c r="S3436" s="435">
        <v>0</v>
      </c>
      <c r="T3436" s="435">
        <v>0</v>
      </c>
      <c r="U3436" s="472">
        <v>40711</v>
      </c>
      <c r="V3436" s="480">
        <v>10</v>
      </c>
      <c r="W3436" s="435">
        <v>114</v>
      </c>
      <c r="X3436" s="619" t="str">
        <f t="shared" si="369"/>
        <v>OK</v>
      </c>
      <c r="Y3436" s="536">
        <f t="shared" si="371"/>
        <v>0</v>
      </c>
      <c r="Z3436" s="435" t="s">
        <v>74</v>
      </c>
      <c r="AA3436" s="481">
        <v>40715</v>
      </c>
      <c r="AC3436" s="148">
        <f t="shared" si="372"/>
        <v>5</v>
      </c>
      <c r="AD3436" s="435" t="str">
        <f t="shared" si="370"/>
        <v>OK</v>
      </c>
    </row>
    <row r="3437" spans="1:37" x14ac:dyDescent="0.2">
      <c r="A3437" s="442" t="s">
        <v>115</v>
      </c>
      <c r="B3437" s="435">
        <v>11</v>
      </c>
      <c r="C3437" s="436">
        <v>11</v>
      </c>
      <c r="D3437" s="435" t="s">
        <v>75</v>
      </c>
      <c r="E3437" s="472">
        <v>40710</v>
      </c>
      <c r="G3437" s="474">
        <v>11</v>
      </c>
      <c r="H3437" s="436">
        <v>11</v>
      </c>
      <c r="I3437" s="436">
        <v>11</v>
      </c>
      <c r="J3437" s="436">
        <v>11</v>
      </c>
      <c r="K3437" s="435">
        <v>0</v>
      </c>
      <c r="L3437" s="472">
        <v>40711</v>
      </c>
      <c r="N3437" s="474">
        <v>11</v>
      </c>
      <c r="O3437" s="436">
        <v>11</v>
      </c>
      <c r="P3437" s="436">
        <v>11</v>
      </c>
      <c r="Q3437" s="435">
        <v>0</v>
      </c>
      <c r="R3437" s="436">
        <v>11</v>
      </c>
      <c r="S3437" s="435">
        <v>0</v>
      </c>
      <c r="T3437" s="435">
        <v>0</v>
      </c>
      <c r="U3437" s="472">
        <v>40711</v>
      </c>
      <c r="V3437" s="480">
        <v>11</v>
      </c>
      <c r="W3437" s="435">
        <v>11</v>
      </c>
      <c r="X3437" s="619" t="str">
        <f t="shared" si="369"/>
        <v>OK</v>
      </c>
      <c r="Y3437" s="536">
        <f t="shared" si="371"/>
        <v>0</v>
      </c>
      <c r="Z3437" s="435" t="s">
        <v>75</v>
      </c>
      <c r="AA3437" s="481">
        <v>40715</v>
      </c>
      <c r="AC3437" s="148">
        <f t="shared" si="372"/>
        <v>5</v>
      </c>
      <c r="AD3437" s="435" t="str">
        <f t="shared" si="370"/>
        <v>OK</v>
      </c>
    </row>
    <row r="3438" spans="1:37" x14ac:dyDescent="0.2">
      <c r="A3438" s="442" t="s">
        <v>115</v>
      </c>
      <c r="B3438" s="435">
        <v>12</v>
      </c>
      <c r="C3438" s="436">
        <v>8</v>
      </c>
      <c r="D3438" s="435" t="s">
        <v>76</v>
      </c>
      <c r="E3438" s="472">
        <v>40710</v>
      </c>
      <c r="G3438" s="474">
        <v>12</v>
      </c>
      <c r="H3438" s="436">
        <v>8</v>
      </c>
      <c r="I3438" s="436">
        <v>8</v>
      </c>
      <c r="J3438" s="436">
        <v>8</v>
      </c>
      <c r="K3438" s="435">
        <v>0</v>
      </c>
      <c r="L3438" s="472">
        <v>40711</v>
      </c>
      <c r="N3438" s="474">
        <v>12</v>
      </c>
      <c r="O3438" s="436">
        <v>8</v>
      </c>
      <c r="P3438" s="436">
        <v>8</v>
      </c>
      <c r="Q3438" s="435">
        <v>0</v>
      </c>
      <c r="R3438" s="436">
        <v>8</v>
      </c>
      <c r="S3438" s="435">
        <v>0</v>
      </c>
      <c r="T3438" s="435">
        <v>0</v>
      </c>
      <c r="U3438" s="472">
        <v>40711</v>
      </c>
      <c r="V3438" s="480">
        <v>12</v>
      </c>
      <c r="W3438" s="435">
        <v>8</v>
      </c>
      <c r="X3438" s="619" t="str">
        <f t="shared" si="369"/>
        <v>OK</v>
      </c>
      <c r="Y3438" s="536">
        <f t="shared" si="371"/>
        <v>0</v>
      </c>
      <c r="Z3438" s="435" t="s">
        <v>76</v>
      </c>
      <c r="AA3438" s="481">
        <v>40715</v>
      </c>
      <c r="AC3438" s="148">
        <f t="shared" si="372"/>
        <v>5</v>
      </c>
      <c r="AD3438" s="435" t="str">
        <f t="shared" si="370"/>
        <v>OK</v>
      </c>
    </row>
    <row r="3439" spans="1:37" x14ac:dyDescent="0.2">
      <c r="A3439" s="606" t="s">
        <v>115</v>
      </c>
      <c r="B3439" s="438">
        <v>13</v>
      </c>
      <c r="C3439" s="447">
        <v>1</v>
      </c>
      <c r="D3439" s="435" t="s">
        <v>77</v>
      </c>
      <c r="E3439" s="472">
        <v>40710</v>
      </c>
      <c r="G3439" s="474">
        <v>13</v>
      </c>
      <c r="H3439" s="447">
        <v>1</v>
      </c>
      <c r="I3439" s="447">
        <v>1</v>
      </c>
      <c r="J3439" s="447">
        <v>1</v>
      </c>
      <c r="K3439" s="435">
        <v>0</v>
      </c>
      <c r="L3439" s="472">
        <v>40711</v>
      </c>
      <c r="N3439" s="474">
        <v>13</v>
      </c>
      <c r="O3439" s="447">
        <v>1</v>
      </c>
      <c r="P3439" s="447">
        <v>1</v>
      </c>
      <c r="Q3439" s="435">
        <v>0</v>
      </c>
      <c r="R3439" s="447">
        <v>1</v>
      </c>
      <c r="S3439" s="435">
        <v>0</v>
      </c>
      <c r="T3439" s="435">
        <v>0</v>
      </c>
      <c r="U3439" s="472">
        <v>40711</v>
      </c>
      <c r="V3439" s="480">
        <v>13</v>
      </c>
      <c r="W3439" s="435">
        <v>1</v>
      </c>
      <c r="X3439" s="619" t="str">
        <f t="shared" si="369"/>
        <v>OK</v>
      </c>
      <c r="Y3439" s="536">
        <f t="shared" si="371"/>
        <v>0</v>
      </c>
      <c r="Z3439" s="435" t="s">
        <v>77</v>
      </c>
      <c r="AA3439" s="481">
        <v>40715</v>
      </c>
      <c r="AC3439" s="148">
        <f t="shared" si="372"/>
        <v>5</v>
      </c>
      <c r="AD3439" s="435" t="str">
        <f t="shared" si="370"/>
        <v>OK</v>
      </c>
    </row>
    <row r="3440" spans="1:37" x14ac:dyDescent="0.2">
      <c r="A3440" s="606" t="s">
        <v>115</v>
      </c>
      <c r="B3440" s="438">
        <v>14</v>
      </c>
      <c r="C3440" s="447">
        <v>89</v>
      </c>
      <c r="D3440" s="466" t="s">
        <v>187</v>
      </c>
      <c r="E3440" s="472">
        <v>40710</v>
      </c>
      <c r="G3440" s="474">
        <v>14</v>
      </c>
      <c r="H3440" s="447">
        <v>89</v>
      </c>
      <c r="I3440" s="447">
        <v>89</v>
      </c>
      <c r="J3440" s="447">
        <v>89</v>
      </c>
      <c r="K3440" s="435">
        <v>0</v>
      </c>
      <c r="L3440" s="472">
        <v>40711</v>
      </c>
      <c r="N3440" s="474">
        <v>14</v>
      </c>
      <c r="O3440" s="447">
        <v>89</v>
      </c>
      <c r="P3440" s="447">
        <v>89</v>
      </c>
      <c r="Q3440" s="435">
        <v>0</v>
      </c>
      <c r="R3440" s="447">
        <v>89</v>
      </c>
      <c r="S3440" s="435">
        <v>0</v>
      </c>
      <c r="T3440" s="435">
        <v>0</v>
      </c>
      <c r="U3440" s="472">
        <v>40711</v>
      </c>
      <c r="V3440" s="480">
        <v>14</v>
      </c>
      <c r="W3440" s="435">
        <v>89</v>
      </c>
      <c r="X3440" s="619" t="str">
        <f t="shared" si="369"/>
        <v>OK</v>
      </c>
      <c r="Y3440" s="536">
        <f t="shared" si="371"/>
        <v>0</v>
      </c>
      <c r="Z3440" s="466" t="s">
        <v>187</v>
      </c>
      <c r="AA3440" s="481">
        <v>40715</v>
      </c>
      <c r="AC3440" s="148">
        <f t="shared" si="372"/>
        <v>5</v>
      </c>
      <c r="AD3440" s="435" t="str">
        <f t="shared" si="370"/>
        <v>OK</v>
      </c>
    </row>
    <row r="3441" spans="1:37" x14ac:dyDescent="0.2">
      <c r="A3441" s="606" t="s">
        <v>115</v>
      </c>
      <c r="B3441" s="435">
        <v>15</v>
      </c>
      <c r="C3441" s="436">
        <v>175</v>
      </c>
      <c r="D3441" s="435" t="s">
        <v>189</v>
      </c>
      <c r="E3441" s="472">
        <v>40710</v>
      </c>
      <c r="G3441" s="474">
        <v>15</v>
      </c>
      <c r="H3441" s="436">
        <v>175</v>
      </c>
      <c r="I3441" s="436">
        <v>175</v>
      </c>
      <c r="J3441" s="436">
        <v>175</v>
      </c>
      <c r="K3441" s="435">
        <v>0</v>
      </c>
      <c r="L3441" s="472">
        <v>40711</v>
      </c>
      <c r="N3441" s="474">
        <v>15</v>
      </c>
      <c r="O3441" s="436">
        <v>175</v>
      </c>
      <c r="P3441" s="436">
        <v>175</v>
      </c>
      <c r="Q3441" s="435">
        <v>0</v>
      </c>
      <c r="R3441" s="436">
        <v>175</v>
      </c>
      <c r="S3441" s="435">
        <v>0</v>
      </c>
      <c r="T3441" s="435">
        <v>0</v>
      </c>
      <c r="U3441" s="472">
        <v>40711</v>
      </c>
      <c r="V3441" s="480">
        <v>15</v>
      </c>
      <c r="W3441" s="435">
        <v>175</v>
      </c>
      <c r="X3441" s="619" t="str">
        <f t="shared" si="369"/>
        <v>OK</v>
      </c>
      <c r="Y3441" s="536">
        <f t="shared" si="371"/>
        <v>0</v>
      </c>
      <c r="Z3441" s="435" t="s">
        <v>189</v>
      </c>
      <c r="AA3441" s="481">
        <v>40715</v>
      </c>
      <c r="AC3441" s="148">
        <f t="shared" si="372"/>
        <v>5</v>
      </c>
      <c r="AD3441" s="435" t="str">
        <f t="shared" si="370"/>
        <v>OK</v>
      </c>
    </row>
    <row r="3442" spans="1:37" x14ac:dyDescent="0.2">
      <c r="A3442" s="606" t="s">
        <v>115</v>
      </c>
      <c r="B3442" s="435">
        <v>16</v>
      </c>
      <c r="C3442" s="436">
        <v>15</v>
      </c>
      <c r="D3442" s="438" t="s">
        <v>176</v>
      </c>
      <c r="E3442" s="472">
        <v>40710</v>
      </c>
      <c r="G3442" s="474">
        <v>16</v>
      </c>
      <c r="H3442" s="436">
        <v>15</v>
      </c>
      <c r="I3442" s="436">
        <v>15</v>
      </c>
      <c r="J3442" s="436">
        <v>15</v>
      </c>
      <c r="K3442" s="435">
        <v>0</v>
      </c>
      <c r="L3442" s="472">
        <v>40711</v>
      </c>
      <c r="N3442" s="474">
        <v>16</v>
      </c>
      <c r="O3442" s="436">
        <v>15</v>
      </c>
      <c r="P3442" s="436">
        <v>15</v>
      </c>
      <c r="Q3442" s="435">
        <v>0</v>
      </c>
      <c r="R3442" s="436">
        <v>15</v>
      </c>
      <c r="S3442" s="435">
        <v>0</v>
      </c>
      <c r="T3442" s="435">
        <v>0</v>
      </c>
      <c r="U3442" s="472">
        <v>40711</v>
      </c>
      <c r="V3442" s="480">
        <v>16</v>
      </c>
      <c r="W3442" s="435">
        <v>15</v>
      </c>
      <c r="X3442" s="619" t="str">
        <f t="shared" si="369"/>
        <v>OK</v>
      </c>
      <c r="Y3442" s="536">
        <f t="shared" si="371"/>
        <v>0</v>
      </c>
      <c r="Z3442" s="438" t="s">
        <v>176</v>
      </c>
      <c r="AA3442" s="481">
        <v>40715</v>
      </c>
      <c r="AC3442" s="148">
        <f t="shared" si="372"/>
        <v>5</v>
      </c>
      <c r="AD3442" s="435" t="str">
        <f t="shared" si="370"/>
        <v>OK</v>
      </c>
    </row>
    <row r="3443" spans="1:37" x14ac:dyDescent="0.2">
      <c r="A3443" s="606" t="s">
        <v>115</v>
      </c>
      <c r="B3443" s="435">
        <v>17</v>
      </c>
      <c r="C3443" s="436">
        <v>370</v>
      </c>
      <c r="D3443" s="438" t="s">
        <v>178</v>
      </c>
      <c r="E3443" s="472">
        <v>40710</v>
      </c>
      <c r="G3443" s="474">
        <v>17</v>
      </c>
      <c r="H3443" s="436">
        <v>370</v>
      </c>
      <c r="I3443" s="436">
        <v>370</v>
      </c>
      <c r="J3443" s="436">
        <v>370</v>
      </c>
      <c r="K3443" s="435">
        <v>0</v>
      </c>
      <c r="L3443" s="472">
        <v>40711</v>
      </c>
      <c r="N3443" s="474">
        <v>17</v>
      </c>
      <c r="O3443" s="436">
        <v>370</v>
      </c>
      <c r="P3443" s="436">
        <v>370</v>
      </c>
      <c r="Q3443" s="435">
        <v>0</v>
      </c>
      <c r="R3443" s="436">
        <v>370</v>
      </c>
      <c r="S3443" s="435">
        <v>0</v>
      </c>
      <c r="T3443" s="435">
        <v>0</v>
      </c>
      <c r="U3443" s="472">
        <v>40711</v>
      </c>
      <c r="V3443" s="480">
        <v>17</v>
      </c>
      <c r="W3443" s="435">
        <v>370</v>
      </c>
      <c r="X3443" s="619" t="str">
        <f t="shared" si="369"/>
        <v>OK</v>
      </c>
      <c r="Y3443" s="536">
        <f t="shared" si="371"/>
        <v>0</v>
      </c>
      <c r="Z3443" s="438" t="s">
        <v>178</v>
      </c>
      <c r="AA3443" s="481">
        <v>40714</v>
      </c>
      <c r="AC3443" s="148">
        <f t="shared" si="372"/>
        <v>4</v>
      </c>
      <c r="AD3443" s="435" t="str">
        <f t="shared" si="370"/>
        <v>OK</v>
      </c>
    </row>
    <row r="3444" spans="1:37" x14ac:dyDescent="0.2">
      <c r="A3444" s="606" t="s">
        <v>115</v>
      </c>
      <c r="B3444" s="435">
        <v>18</v>
      </c>
      <c r="C3444" s="436">
        <v>1995</v>
      </c>
      <c r="D3444" s="465" t="s">
        <v>184</v>
      </c>
      <c r="E3444" s="472">
        <v>40710</v>
      </c>
      <c r="G3444" s="474">
        <v>18</v>
      </c>
      <c r="H3444" s="436">
        <v>1995</v>
      </c>
      <c r="I3444" s="436">
        <v>1995</v>
      </c>
      <c r="J3444" s="436">
        <v>1995</v>
      </c>
      <c r="K3444" s="435">
        <v>0</v>
      </c>
      <c r="L3444" s="472">
        <v>40711</v>
      </c>
      <c r="N3444" s="474">
        <v>18</v>
      </c>
      <c r="O3444" s="436">
        <v>1995</v>
      </c>
      <c r="P3444" s="436">
        <v>1995</v>
      </c>
      <c r="Q3444" s="435">
        <v>0</v>
      </c>
      <c r="R3444" s="436">
        <v>1995</v>
      </c>
      <c r="S3444" s="435">
        <v>0</v>
      </c>
      <c r="T3444" s="435">
        <v>0</v>
      </c>
      <c r="U3444" s="472">
        <v>40711</v>
      </c>
      <c r="V3444" s="480">
        <v>18</v>
      </c>
      <c r="W3444" s="435">
        <v>1995</v>
      </c>
      <c r="X3444" s="619" t="str">
        <f t="shared" si="369"/>
        <v>OK</v>
      </c>
      <c r="Y3444" s="536">
        <f t="shared" si="371"/>
        <v>0</v>
      </c>
      <c r="Z3444" s="465" t="s">
        <v>184</v>
      </c>
      <c r="AA3444" s="481">
        <v>40715</v>
      </c>
      <c r="AC3444" s="148">
        <f t="shared" si="372"/>
        <v>5</v>
      </c>
      <c r="AD3444" s="435" t="str">
        <f t="shared" si="370"/>
        <v>OK</v>
      </c>
    </row>
    <row r="3445" spans="1:37" x14ac:dyDescent="0.2">
      <c r="A3445" s="606" t="s">
        <v>115</v>
      </c>
      <c r="B3445" s="435">
        <v>19</v>
      </c>
      <c r="C3445" s="436">
        <v>560</v>
      </c>
      <c r="D3445" s="465" t="s">
        <v>184</v>
      </c>
      <c r="E3445" s="472">
        <v>40710</v>
      </c>
      <c r="G3445" s="474">
        <v>19</v>
      </c>
      <c r="H3445" s="436">
        <v>560</v>
      </c>
      <c r="I3445" s="436">
        <v>560</v>
      </c>
      <c r="J3445" s="436">
        <v>560</v>
      </c>
      <c r="K3445" s="435">
        <v>0</v>
      </c>
      <c r="L3445" s="472">
        <v>40711</v>
      </c>
      <c r="N3445" s="474">
        <v>19</v>
      </c>
      <c r="O3445" s="436">
        <v>560</v>
      </c>
      <c r="P3445" s="436">
        <v>560</v>
      </c>
      <c r="Q3445" s="435">
        <v>0</v>
      </c>
      <c r="R3445" s="436">
        <v>560</v>
      </c>
      <c r="S3445" s="435">
        <v>0</v>
      </c>
      <c r="T3445" s="435">
        <v>0</v>
      </c>
      <c r="U3445" s="472">
        <v>40711</v>
      </c>
      <c r="V3445" s="480">
        <v>19</v>
      </c>
      <c r="W3445" s="435">
        <v>560</v>
      </c>
      <c r="X3445" s="619" t="str">
        <f t="shared" si="369"/>
        <v>OK</v>
      </c>
      <c r="Y3445" s="536">
        <f t="shared" si="371"/>
        <v>0</v>
      </c>
      <c r="Z3445" s="465" t="s">
        <v>184</v>
      </c>
      <c r="AA3445" s="481">
        <v>40714</v>
      </c>
      <c r="AC3445" s="148">
        <f t="shared" si="372"/>
        <v>4</v>
      </c>
      <c r="AD3445" s="435" t="str">
        <f t="shared" si="370"/>
        <v>OK</v>
      </c>
    </row>
    <row r="3446" spans="1:37" x14ac:dyDescent="0.2">
      <c r="A3446" s="593" t="s">
        <v>115</v>
      </c>
      <c r="B3446" s="493">
        <v>20</v>
      </c>
      <c r="C3446" s="531">
        <v>43</v>
      </c>
      <c r="D3446" s="600" t="s">
        <v>185</v>
      </c>
      <c r="E3446" s="532">
        <v>40710</v>
      </c>
      <c r="G3446" s="534">
        <v>20</v>
      </c>
      <c r="H3446" s="531">
        <v>43</v>
      </c>
      <c r="I3446" s="531">
        <v>43</v>
      </c>
      <c r="J3446" s="531">
        <v>43</v>
      </c>
      <c r="K3446" s="493">
        <v>0</v>
      </c>
      <c r="L3446" s="532">
        <v>40711</v>
      </c>
      <c r="N3446" s="534">
        <v>20</v>
      </c>
      <c r="O3446" s="531">
        <v>43</v>
      </c>
      <c r="P3446" s="531">
        <v>43</v>
      </c>
      <c r="Q3446" s="493">
        <v>0</v>
      </c>
      <c r="R3446" s="531">
        <v>43</v>
      </c>
      <c r="S3446" s="493">
        <v>0</v>
      </c>
      <c r="T3446" s="493">
        <v>0</v>
      </c>
      <c r="U3446" s="532">
        <v>40711</v>
      </c>
      <c r="V3446" s="535">
        <v>20</v>
      </c>
      <c r="W3446" s="493">
        <v>43</v>
      </c>
      <c r="X3446" s="536" t="str">
        <f t="shared" si="369"/>
        <v>OK</v>
      </c>
      <c r="Y3446" s="536">
        <f t="shared" si="371"/>
        <v>0</v>
      </c>
      <c r="Z3446" s="600" t="s">
        <v>185</v>
      </c>
      <c r="AA3446" s="537">
        <v>40715</v>
      </c>
      <c r="AB3446" s="538"/>
      <c r="AC3446" s="538">
        <f t="shared" si="372"/>
        <v>5</v>
      </c>
      <c r="AD3446" s="493" t="str">
        <f t="shared" si="370"/>
        <v>OK</v>
      </c>
      <c r="AE3446" s="493"/>
      <c r="AF3446" s="493"/>
      <c r="AG3446" s="493"/>
      <c r="AH3446" s="539"/>
      <c r="AI3446" s="533"/>
      <c r="AK3446" s="533"/>
    </row>
    <row r="3447" spans="1:37" x14ac:dyDescent="0.2">
      <c r="A3447" s="442" t="s">
        <v>115</v>
      </c>
      <c r="B3447" s="435">
        <v>1</v>
      </c>
      <c r="C3447" s="436">
        <v>10</v>
      </c>
      <c r="D3447" s="435" t="s">
        <v>177</v>
      </c>
      <c r="E3447" s="472">
        <v>40711</v>
      </c>
      <c r="G3447" s="474">
        <v>1</v>
      </c>
      <c r="H3447" s="435">
        <v>10</v>
      </c>
      <c r="I3447" s="435">
        <v>10</v>
      </c>
      <c r="J3447" s="435">
        <v>10</v>
      </c>
      <c r="K3447" s="435">
        <v>0</v>
      </c>
      <c r="L3447" s="472">
        <v>40714</v>
      </c>
      <c r="N3447" s="474">
        <v>1</v>
      </c>
      <c r="O3447" s="435">
        <v>10</v>
      </c>
      <c r="P3447" s="435">
        <v>10</v>
      </c>
      <c r="Q3447" s="435">
        <v>0</v>
      </c>
      <c r="R3447" s="435">
        <v>10</v>
      </c>
      <c r="S3447" s="435">
        <v>0</v>
      </c>
      <c r="T3447" s="435">
        <v>0</v>
      </c>
      <c r="U3447" s="472">
        <v>40714</v>
      </c>
      <c r="V3447" s="480">
        <v>1</v>
      </c>
      <c r="W3447" s="435">
        <v>10</v>
      </c>
      <c r="X3447" s="619" t="str">
        <f t="shared" si="369"/>
        <v>OK</v>
      </c>
      <c r="Y3447" s="536">
        <f t="shared" si="371"/>
        <v>0</v>
      </c>
      <c r="Z3447" s="435" t="s">
        <v>177</v>
      </c>
      <c r="AA3447" s="481">
        <v>40715</v>
      </c>
      <c r="AB3447" s="412">
        <f>+SUM(W3447:W3449)</f>
        <v>265</v>
      </c>
      <c r="AC3447" s="148">
        <f t="shared" si="372"/>
        <v>4</v>
      </c>
      <c r="AD3447" s="435" t="str">
        <f t="shared" si="370"/>
        <v>OK</v>
      </c>
    </row>
    <row r="3448" spans="1:37" x14ac:dyDescent="0.2">
      <c r="A3448" s="442" t="s">
        <v>115</v>
      </c>
      <c r="B3448" s="435">
        <v>2</v>
      </c>
      <c r="C3448" s="436">
        <v>15</v>
      </c>
      <c r="D3448" s="438" t="s">
        <v>176</v>
      </c>
      <c r="E3448" s="472">
        <v>40711</v>
      </c>
      <c r="G3448" s="474">
        <v>2</v>
      </c>
      <c r="H3448" s="435">
        <v>15</v>
      </c>
      <c r="I3448" s="435">
        <v>15</v>
      </c>
      <c r="J3448" s="435">
        <v>15</v>
      </c>
      <c r="K3448" s="435">
        <v>0</v>
      </c>
      <c r="L3448" s="472">
        <v>40714</v>
      </c>
      <c r="N3448" s="474">
        <v>2</v>
      </c>
      <c r="O3448" s="435">
        <v>15</v>
      </c>
      <c r="P3448" s="435">
        <v>15</v>
      </c>
      <c r="Q3448" s="435">
        <v>0</v>
      </c>
      <c r="R3448" s="435">
        <v>15</v>
      </c>
      <c r="S3448" s="435">
        <v>0</v>
      </c>
      <c r="T3448" s="435">
        <v>0</v>
      </c>
      <c r="U3448" s="472">
        <v>40714</v>
      </c>
      <c r="V3448" s="480">
        <v>2</v>
      </c>
      <c r="W3448" s="435">
        <v>15</v>
      </c>
      <c r="X3448" s="619" t="str">
        <f t="shared" si="369"/>
        <v>OK</v>
      </c>
      <c r="Y3448" s="536">
        <f t="shared" si="371"/>
        <v>0</v>
      </c>
      <c r="Z3448" s="438" t="s">
        <v>176</v>
      </c>
      <c r="AA3448" s="481">
        <v>40715</v>
      </c>
      <c r="AC3448" s="148">
        <f t="shared" si="372"/>
        <v>4</v>
      </c>
      <c r="AD3448" s="435" t="str">
        <f t="shared" ref="AD3448:AD3511" si="373">IF(AA3448&gt;0,"OK","Pendente")</f>
        <v>OK</v>
      </c>
    </row>
    <row r="3449" spans="1:37" x14ac:dyDescent="0.2">
      <c r="A3449" s="593" t="s">
        <v>115</v>
      </c>
      <c r="B3449" s="493">
        <v>3</v>
      </c>
      <c r="C3449" s="531">
        <v>240</v>
      </c>
      <c r="D3449" s="493" t="s">
        <v>178</v>
      </c>
      <c r="E3449" s="532">
        <v>40711</v>
      </c>
      <c r="G3449" s="534">
        <v>3</v>
      </c>
      <c r="H3449" s="493">
        <v>240</v>
      </c>
      <c r="I3449" s="493">
        <v>240</v>
      </c>
      <c r="J3449" s="493">
        <v>240</v>
      </c>
      <c r="K3449" s="493">
        <v>0</v>
      </c>
      <c r="L3449" s="532">
        <v>40714</v>
      </c>
      <c r="N3449" s="534">
        <v>3</v>
      </c>
      <c r="O3449" s="493">
        <v>240</v>
      </c>
      <c r="P3449" s="493">
        <v>240</v>
      </c>
      <c r="Q3449" s="493">
        <v>0</v>
      </c>
      <c r="R3449" s="493">
        <v>240</v>
      </c>
      <c r="S3449" s="493">
        <v>0</v>
      </c>
      <c r="T3449" s="493">
        <v>0</v>
      </c>
      <c r="U3449" s="532">
        <v>40714</v>
      </c>
      <c r="V3449" s="535">
        <v>3</v>
      </c>
      <c r="W3449" s="493">
        <v>240</v>
      </c>
      <c r="X3449" s="536" t="str">
        <f t="shared" ref="X3449:X3512" si="374">IF(C3449=W3449,"OK",IF(W3449=R3449,"ERRO",IF(W3449="","KO",IF(W3449=J3449,"ERRO"))))</f>
        <v>OK</v>
      </c>
      <c r="Y3449" s="536">
        <f t="shared" si="371"/>
        <v>0</v>
      </c>
      <c r="Z3449" s="493" t="s">
        <v>178</v>
      </c>
      <c r="AA3449" s="537">
        <v>40715</v>
      </c>
      <c r="AB3449" s="538"/>
      <c r="AC3449" s="538">
        <f t="shared" si="372"/>
        <v>4</v>
      </c>
      <c r="AD3449" s="493" t="str">
        <f t="shared" si="373"/>
        <v>OK</v>
      </c>
      <c r="AE3449" s="493"/>
      <c r="AF3449" s="493"/>
      <c r="AG3449" s="493"/>
      <c r="AH3449" s="539"/>
      <c r="AI3449" s="533"/>
      <c r="AK3449" s="533"/>
    </row>
    <row r="3450" spans="1:37" x14ac:dyDescent="0.2">
      <c r="A3450" s="593" t="s">
        <v>115</v>
      </c>
      <c r="B3450" s="493">
        <v>1</v>
      </c>
      <c r="C3450" s="531">
        <v>1050</v>
      </c>
      <c r="D3450" s="493" t="s">
        <v>178</v>
      </c>
      <c r="E3450" s="532">
        <v>40714</v>
      </c>
      <c r="F3450" s="533"/>
      <c r="G3450" s="534">
        <v>1</v>
      </c>
      <c r="H3450" s="493">
        <v>1050</v>
      </c>
      <c r="I3450" s="493">
        <v>1050</v>
      </c>
      <c r="J3450" s="493">
        <v>1050</v>
      </c>
      <c r="K3450" s="493">
        <v>0</v>
      </c>
      <c r="L3450" s="532">
        <v>40715</v>
      </c>
      <c r="M3450" s="533"/>
      <c r="N3450" s="534">
        <v>1</v>
      </c>
      <c r="O3450" s="493">
        <v>1050</v>
      </c>
      <c r="P3450" s="493">
        <v>1050</v>
      </c>
      <c r="Q3450" s="493">
        <v>0</v>
      </c>
      <c r="R3450" s="493">
        <v>1050</v>
      </c>
      <c r="S3450" s="493">
        <v>0</v>
      </c>
      <c r="T3450" s="493">
        <v>0</v>
      </c>
      <c r="U3450" s="532">
        <v>40715</v>
      </c>
      <c r="V3450" s="535">
        <v>1</v>
      </c>
      <c r="W3450" s="493">
        <v>1050</v>
      </c>
      <c r="X3450" s="536" t="str">
        <f t="shared" si="374"/>
        <v>OK</v>
      </c>
      <c r="Y3450" s="536">
        <f t="shared" si="371"/>
        <v>0</v>
      </c>
      <c r="Z3450" s="493" t="s">
        <v>178</v>
      </c>
      <c r="AA3450" s="537">
        <v>40718</v>
      </c>
      <c r="AB3450" s="538">
        <v>1050</v>
      </c>
      <c r="AC3450" s="538">
        <f t="shared" si="372"/>
        <v>4</v>
      </c>
      <c r="AD3450" s="493" t="str">
        <f t="shared" si="373"/>
        <v>OK</v>
      </c>
      <c r="AE3450" s="493"/>
      <c r="AF3450" s="493"/>
      <c r="AG3450" s="493"/>
      <c r="AH3450" s="539"/>
      <c r="AI3450" s="533"/>
      <c r="AK3450" s="533"/>
    </row>
    <row r="3451" spans="1:37" x14ac:dyDescent="0.2">
      <c r="A3451" s="442" t="s">
        <v>115</v>
      </c>
      <c r="B3451" s="435">
        <v>1</v>
      </c>
      <c r="C3451" s="436">
        <v>10</v>
      </c>
      <c r="D3451" s="435" t="s">
        <v>177</v>
      </c>
      <c r="E3451" s="472">
        <v>40715</v>
      </c>
      <c r="G3451" s="474">
        <v>1</v>
      </c>
      <c r="H3451" s="436">
        <v>10</v>
      </c>
      <c r="I3451" s="436">
        <v>10</v>
      </c>
      <c r="J3451" s="436">
        <v>10</v>
      </c>
      <c r="K3451" s="435">
        <v>0</v>
      </c>
      <c r="L3451" s="472">
        <v>40716</v>
      </c>
      <c r="N3451" s="474">
        <v>1</v>
      </c>
      <c r="O3451" s="436">
        <v>10</v>
      </c>
      <c r="P3451" s="436">
        <v>10</v>
      </c>
      <c r="Q3451" s="435">
        <v>0</v>
      </c>
      <c r="R3451" s="436">
        <v>10</v>
      </c>
      <c r="S3451" s="435">
        <v>0</v>
      </c>
      <c r="T3451" s="435">
        <v>0</v>
      </c>
      <c r="U3451" s="472">
        <v>40716</v>
      </c>
      <c r="V3451" s="480">
        <v>1</v>
      </c>
      <c r="W3451" s="435">
        <v>10</v>
      </c>
      <c r="X3451" s="619" t="str">
        <f t="shared" si="374"/>
        <v>OK</v>
      </c>
      <c r="Y3451" s="536">
        <f t="shared" si="371"/>
        <v>0</v>
      </c>
      <c r="Z3451" s="435" t="s">
        <v>177</v>
      </c>
      <c r="AA3451" s="481">
        <v>40721</v>
      </c>
      <c r="AB3451" s="412">
        <f>+SUM(W3451:W3453)</f>
        <v>110</v>
      </c>
      <c r="AC3451" s="148">
        <f t="shared" si="372"/>
        <v>6</v>
      </c>
      <c r="AD3451" s="438" t="str">
        <f t="shared" si="373"/>
        <v>OK</v>
      </c>
    </row>
    <row r="3452" spans="1:37" x14ac:dyDescent="0.2">
      <c r="A3452" s="442" t="s">
        <v>115</v>
      </c>
      <c r="B3452" s="435">
        <v>2</v>
      </c>
      <c r="C3452" s="436">
        <v>50</v>
      </c>
      <c r="D3452" s="438" t="s">
        <v>176</v>
      </c>
      <c r="E3452" s="472">
        <v>40715</v>
      </c>
      <c r="G3452" s="474">
        <v>2</v>
      </c>
      <c r="H3452" s="436">
        <v>50</v>
      </c>
      <c r="I3452" s="436">
        <v>50</v>
      </c>
      <c r="J3452" s="436">
        <v>50</v>
      </c>
      <c r="K3452" s="435">
        <v>0</v>
      </c>
      <c r="L3452" s="472">
        <v>40716</v>
      </c>
      <c r="N3452" s="474">
        <v>2</v>
      </c>
      <c r="O3452" s="436">
        <v>50</v>
      </c>
      <c r="P3452" s="436">
        <v>50</v>
      </c>
      <c r="Q3452" s="435">
        <v>0</v>
      </c>
      <c r="R3452" s="436">
        <v>50</v>
      </c>
      <c r="S3452" s="435">
        <v>0</v>
      </c>
      <c r="T3452" s="435">
        <v>0</v>
      </c>
      <c r="U3452" s="472">
        <v>40716</v>
      </c>
      <c r="V3452" s="480">
        <v>2</v>
      </c>
      <c r="W3452" s="435">
        <v>50</v>
      </c>
      <c r="X3452" s="619" t="str">
        <f t="shared" si="374"/>
        <v>OK</v>
      </c>
      <c r="Y3452" s="536">
        <f t="shared" si="371"/>
        <v>0</v>
      </c>
      <c r="Z3452" s="438" t="s">
        <v>176</v>
      </c>
      <c r="AA3452" s="481">
        <v>40721</v>
      </c>
      <c r="AC3452" s="148">
        <f t="shared" si="372"/>
        <v>6</v>
      </c>
      <c r="AD3452" s="438" t="str">
        <f t="shared" si="373"/>
        <v>OK</v>
      </c>
    </row>
    <row r="3453" spans="1:37" x14ac:dyDescent="0.2">
      <c r="A3453" s="593" t="s">
        <v>115</v>
      </c>
      <c r="B3453" s="493">
        <v>3</v>
      </c>
      <c r="C3453" s="531">
        <v>50</v>
      </c>
      <c r="D3453" s="493" t="s">
        <v>178</v>
      </c>
      <c r="E3453" s="532">
        <v>40715</v>
      </c>
      <c r="G3453" s="534">
        <v>3</v>
      </c>
      <c r="H3453" s="531">
        <v>50</v>
      </c>
      <c r="I3453" s="531">
        <v>50</v>
      </c>
      <c r="J3453" s="531">
        <v>50</v>
      </c>
      <c r="K3453" s="493">
        <v>0</v>
      </c>
      <c r="L3453" s="532">
        <v>40716</v>
      </c>
      <c r="N3453" s="534">
        <v>3</v>
      </c>
      <c r="O3453" s="531">
        <v>50</v>
      </c>
      <c r="P3453" s="531">
        <v>50</v>
      </c>
      <c r="Q3453" s="493">
        <v>0</v>
      </c>
      <c r="R3453" s="531">
        <v>50</v>
      </c>
      <c r="S3453" s="493">
        <v>0</v>
      </c>
      <c r="T3453" s="493">
        <v>0</v>
      </c>
      <c r="U3453" s="532">
        <v>40716</v>
      </c>
      <c r="V3453" s="535">
        <v>3</v>
      </c>
      <c r="W3453" s="493">
        <v>50</v>
      </c>
      <c r="X3453" s="536" t="str">
        <f t="shared" si="374"/>
        <v>OK</v>
      </c>
      <c r="Y3453" s="536">
        <f t="shared" si="371"/>
        <v>0</v>
      </c>
      <c r="Z3453" s="493" t="s">
        <v>178</v>
      </c>
      <c r="AA3453" s="537">
        <v>40721</v>
      </c>
      <c r="AB3453" s="538"/>
      <c r="AC3453" s="538">
        <f t="shared" si="372"/>
        <v>6</v>
      </c>
      <c r="AD3453" s="493" t="str">
        <f t="shared" si="373"/>
        <v>OK</v>
      </c>
      <c r="AE3453" s="493"/>
      <c r="AF3453" s="493"/>
      <c r="AG3453" s="493"/>
      <c r="AH3453" s="539"/>
      <c r="AI3453" s="533"/>
      <c r="AJ3453" s="533"/>
      <c r="AK3453" s="533"/>
    </row>
    <row r="3454" spans="1:37" x14ac:dyDescent="0.2">
      <c r="A3454" s="442" t="s">
        <v>115</v>
      </c>
      <c r="B3454" s="435">
        <v>1</v>
      </c>
      <c r="C3454" s="436">
        <v>35</v>
      </c>
      <c r="D3454" s="438" t="s">
        <v>176</v>
      </c>
      <c r="E3454" s="472">
        <v>40716</v>
      </c>
      <c r="G3454" s="474">
        <v>1</v>
      </c>
      <c r="H3454" s="436">
        <v>35</v>
      </c>
      <c r="I3454" s="436">
        <v>35</v>
      </c>
      <c r="J3454" s="436">
        <v>35</v>
      </c>
      <c r="K3454" s="435">
        <v>0</v>
      </c>
      <c r="L3454" s="472">
        <v>40718</v>
      </c>
      <c r="N3454" s="474">
        <v>1</v>
      </c>
      <c r="O3454" s="436">
        <v>35</v>
      </c>
      <c r="P3454" s="436">
        <v>35</v>
      </c>
      <c r="Q3454" s="435">
        <v>0</v>
      </c>
      <c r="R3454" s="436">
        <v>35</v>
      </c>
      <c r="S3454" s="435">
        <v>0</v>
      </c>
      <c r="T3454" s="435">
        <v>0</v>
      </c>
      <c r="U3454" s="472">
        <v>40718</v>
      </c>
      <c r="V3454" s="485">
        <v>1</v>
      </c>
      <c r="W3454" s="435">
        <v>35</v>
      </c>
      <c r="X3454" s="619" t="str">
        <f t="shared" si="374"/>
        <v>OK</v>
      </c>
      <c r="Y3454" s="536">
        <f t="shared" si="371"/>
        <v>0</v>
      </c>
      <c r="Z3454" s="438" t="s">
        <v>176</v>
      </c>
      <c r="AA3454" s="481">
        <v>40722</v>
      </c>
      <c r="AB3454" s="412">
        <f>+SUM(W3454:W3455)</f>
        <v>205</v>
      </c>
      <c r="AC3454" s="148">
        <f t="shared" si="372"/>
        <v>6</v>
      </c>
      <c r="AD3454" s="435" t="str">
        <f t="shared" si="373"/>
        <v>OK</v>
      </c>
    </row>
    <row r="3455" spans="1:37" x14ac:dyDescent="0.2">
      <c r="A3455" s="593" t="s">
        <v>115</v>
      </c>
      <c r="B3455" s="493">
        <v>2</v>
      </c>
      <c r="C3455" s="531">
        <v>170</v>
      </c>
      <c r="D3455" s="493" t="s">
        <v>178</v>
      </c>
      <c r="E3455" s="532">
        <v>40716</v>
      </c>
      <c r="G3455" s="534">
        <v>2</v>
      </c>
      <c r="H3455" s="531">
        <v>170</v>
      </c>
      <c r="I3455" s="531">
        <v>170</v>
      </c>
      <c r="J3455" s="531">
        <v>170</v>
      </c>
      <c r="K3455" s="493">
        <v>0</v>
      </c>
      <c r="L3455" s="532">
        <v>40718</v>
      </c>
      <c r="N3455" s="534">
        <v>2</v>
      </c>
      <c r="O3455" s="531">
        <v>170</v>
      </c>
      <c r="P3455" s="531">
        <v>170</v>
      </c>
      <c r="Q3455" s="493">
        <v>0</v>
      </c>
      <c r="R3455" s="531">
        <v>170</v>
      </c>
      <c r="S3455" s="493">
        <v>0</v>
      </c>
      <c r="T3455" s="493">
        <v>0</v>
      </c>
      <c r="U3455" s="532">
        <v>40718</v>
      </c>
      <c r="V3455" s="535">
        <v>2</v>
      </c>
      <c r="W3455" s="493">
        <v>170</v>
      </c>
      <c r="X3455" s="536" t="str">
        <f t="shared" si="374"/>
        <v>OK</v>
      </c>
      <c r="Y3455" s="536">
        <f t="shared" si="371"/>
        <v>0</v>
      </c>
      <c r="Z3455" s="493" t="s">
        <v>178</v>
      </c>
      <c r="AA3455" s="537">
        <v>40722</v>
      </c>
      <c r="AB3455" s="538"/>
      <c r="AC3455" s="538">
        <f t="shared" si="372"/>
        <v>6</v>
      </c>
      <c r="AD3455" s="493" t="str">
        <f t="shared" si="373"/>
        <v>OK</v>
      </c>
      <c r="AE3455" s="493"/>
      <c r="AF3455" s="493"/>
      <c r="AG3455" s="493"/>
      <c r="AH3455" s="539"/>
      <c r="AI3455" s="533"/>
      <c r="AK3455" s="533"/>
    </row>
    <row r="3456" spans="1:37" x14ac:dyDescent="0.2">
      <c r="A3456" s="442" t="s">
        <v>115</v>
      </c>
      <c r="B3456" s="435">
        <v>1</v>
      </c>
      <c r="C3456" s="436">
        <v>10</v>
      </c>
      <c r="D3456" s="435" t="s">
        <v>177</v>
      </c>
      <c r="E3456" s="472">
        <v>40718</v>
      </c>
      <c r="G3456" s="474">
        <v>1</v>
      </c>
      <c r="H3456" s="436">
        <v>10</v>
      </c>
      <c r="I3456" s="436">
        <v>10</v>
      </c>
      <c r="J3456" s="436">
        <v>10</v>
      </c>
      <c r="K3456" s="435">
        <v>0</v>
      </c>
      <c r="L3456" s="472">
        <v>40721</v>
      </c>
      <c r="N3456" s="474">
        <v>1</v>
      </c>
      <c r="O3456" s="436">
        <v>10</v>
      </c>
      <c r="P3456" s="436">
        <v>10</v>
      </c>
      <c r="Q3456" s="435">
        <v>0</v>
      </c>
      <c r="R3456" s="436">
        <v>10</v>
      </c>
      <c r="S3456" s="435">
        <v>0</v>
      </c>
      <c r="T3456" s="435">
        <v>0</v>
      </c>
      <c r="U3456" s="472">
        <v>40721</v>
      </c>
      <c r="V3456" s="474">
        <v>1</v>
      </c>
      <c r="W3456" s="436">
        <v>10</v>
      </c>
      <c r="X3456" s="619" t="str">
        <f t="shared" si="374"/>
        <v>OK</v>
      </c>
      <c r="Y3456" s="536">
        <f t="shared" si="371"/>
        <v>0</v>
      </c>
      <c r="Z3456" s="435" t="s">
        <v>177</v>
      </c>
      <c r="AA3456" s="481">
        <v>40723</v>
      </c>
      <c r="AB3456" s="412">
        <f>+SUM(W3456:W3474)</f>
        <v>4176</v>
      </c>
      <c r="AC3456" s="148">
        <f t="shared" si="372"/>
        <v>5</v>
      </c>
      <c r="AD3456" s="435" t="str">
        <f t="shared" si="373"/>
        <v>OK</v>
      </c>
      <c r="AJ3456" s="533"/>
    </row>
    <row r="3457" spans="1:36" x14ac:dyDescent="0.2">
      <c r="A3457" s="442" t="s">
        <v>115</v>
      </c>
      <c r="B3457" s="435">
        <v>2</v>
      </c>
      <c r="C3457" s="436">
        <v>58</v>
      </c>
      <c r="D3457" s="465" t="s">
        <v>182</v>
      </c>
      <c r="E3457" s="472">
        <v>40718</v>
      </c>
      <c r="G3457" s="474">
        <v>2</v>
      </c>
      <c r="H3457" s="436">
        <v>58</v>
      </c>
      <c r="I3457" s="436">
        <v>58</v>
      </c>
      <c r="J3457" s="436">
        <v>58</v>
      </c>
      <c r="K3457" s="435">
        <v>0</v>
      </c>
      <c r="L3457" s="472">
        <v>40721</v>
      </c>
      <c r="N3457" s="474">
        <v>2</v>
      </c>
      <c r="O3457" s="436">
        <v>58</v>
      </c>
      <c r="P3457" s="436">
        <v>58</v>
      </c>
      <c r="Q3457" s="435">
        <v>0</v>
      </c>
      <c r="R3457" s="436">
        <v>58</v>
      </c>
      <c r="S3457" s="435">
        <v>0</v>
      </c>
      <c r="T3457" s="435">
        <v>0</v>
      </c>
      <c r="U3457" s="472">
        <v>40721</v>
      </c>
      <c r="V3457" s="474">
        <v>2</v>
      </c>
      <c r="W3457" s="436">
        <v>58</v>
      </c>
      <c r="X3457" s="619" t="str">
        <f t="shared" si="374"/>
        <v>OK</v>
      </c>
      <c r="Y3457" s="536">
        <f t="shared" si="371"/>
        <v>0</v>
      </c>
      <c r="Z3457" s="465" t="s">
        <v>182</v>
      </c>
      <c r="AA3457" s="481">
        <v>40723</v>
      </c>
      <c r="AC3457" s="148">
        <f t="shared" si="372"/>
        <v>5</v>
      </c>
      <c r="AD3457" s="435" t="str">
        <f t="shared" si="373"/>
        <v>OK</v>
      </c>
      <c r="AJ3457" s="533"/>
    </row>
    <row r="3458" spans="1:36" x14ac:dyDescent="0.2">
      <c r="A3458" s="442" t="s">
        <v>115</v>
      </c>
      <c r="B3458" s="435">
        <v>3</v>
      </c>
      <c r="C3458" s="436">
        <v>29</v>
      </c>
      <c r="D3458" s="465" t="s">
        <v>183</v>
      </c>
      <c r="E3458" s="472">
        <v>40718</v>
      </c>
      <c r="G3458" s="474">
        <v>3</v>
      </c>
      <c r="H3458" s="436">
        <v>29</v>
      </c>
      <c r="I3458" s="436">
        <v>29</v>
      </c>
      <c r="J3458" s="436">
        <v>29</v>
      </c>
      <c r="K3458" s="435">
        <v>0</v>
      </c>
      <c r="L3458" s="472">
        <v>40721</v>
      </c>
      <c r="N3458" s="474">
        <v>3</v>
      </c>
      <c r="O3458" s="436">
        <v>29</v>
      </c>
      <c r="P3458" s="436">
        <v>29</v>
      </c>
      <c r="Q3458" s="435">
        <v>0</v>
      </c>
      <c r="R3458" s="436">
        <v>29</v>
      </c>
      <c r="S3458" s="435">
        <v>0</v>
      </c>
      <c r="T3458" s="435">
        <v>0</v>
      </c>
      <c r="U3458" s="472">
        <v>40721</v>
      </c>
      <c r="V3458" s="474">
        <v>3</v>
      </c>
      <c r="W3458" s="436">
        <v>29</v>
      </c>
      <c r="X3458" s="619" t="str">
        <f t="shared" si="374"/>
        <v>OK</v>
      </c>
      <c r="Y3458" s="536">
        <f t="shared" si="371"/>
        <v>0</v>
      </c>
      <c r="Z3458" s="465" t="s">
        <v>183</v>
      </c>
      <c r="AA3458" s="481">
        <v>40723</v>
      </c>
      <c r="AC3458" s="148">
        <f t="shared" si="372"/>
        <v>5</v>
      </c>
      <c r="AD3458" s="435" t="str">
        <f t="shared" si="373"/>
        <v>OK</v>
      </c>
    </row>
    <row r="3459" spans="1:36" x14ac:dyDescent="0.2">
      <c r="A3459" s="442" t="s">
        <v>115</v>
      </c>
      <c r="B3459" s="435">
        <v>4</v>
      </c>
      <c r="C3459" s="436">
        <v>21</v>
      </c>
      <c r="D3459" s="435" t="s">
        <v>67</v>
      </c>
      <c r="E3459" s="472">
        <v>40718</v>
      </c>
      <c r="G3459" s="474">
        <v>4</v>
      </c>
      <c r="H3459" s="436">
        <v>21</v>
      </c>
      <c r="I3459" s="436">
        <v>21</v>
      </c>
      <c r="J3459" s="436">
        <v>21</v>
      </c>
      <c r="K3459" s="435">
        <v>0</v>
      </c>
      <c r="L3459" s="472">
        <v>40721</v>
      </c>
      <c r="N3459" s="474">
        <v>4</v>
      </c>
      <c r="O3459" s="436">
        <v>21</v>
      </c>
      <c r="P3459" s="436">
        <v>21</v>
      </c>
      <c r="Q3459" s="435">
        <v>0</v>
      </c>
      <c r="R3459" s="436">
        <v>21</v>
      </c>
      <c r="S3459" s="435">
        <v>0</v>
      </c>
      <c r="T3459" s="435">
        <v>0</v>
      </c>
      <c r="U3459" s="472">
        <v>40721</v>
      </c>
      <c r="V3459" s="474">
        <v>4</v>
      </c>
      <c r="W3459" s="436">
        <v>21</v>
      </c>
      <c r="X3459" s="619" t="str">
        <f t="shared" si="374"/>
        <v>OK</v>
      </c>
      <c r="Y3459" s="536">
        <f t="shared" si="371"/>
        <v>0</v>
      </c>
      <c r="Z3459" s="435" t="s">
        <v>67</v>
      </c>
      <c r="AA3459" s="481">
        <v>40723</v>
      </c>
      <c r="AC3459" s="148">
        <f t="shared" si="372"/>
        <v>5</v>
      </c>
      <c r="AD3459" s="435" t="str">
        <f t="shared" si="373"/>
        <v>OK</v>
      </c>
    </row>
    <row r="3460" spans="1:36" x14ac:dyDescent="0.2">
      <c r="A3460" s="442" t="s">
        <v>115</v>
      </c>
      <c r="B3460" s="435">
        <v>5</v>
      </c>
      <c r="C3460" s="436">
        <v>10</v>
      </c>
      <c r="D3460" s="435" t="s">
        <v>69</v>
      </c>
      <c r="E3460" s="472">
        <v>40718</v>
      </c>
      <c r="G3460" s="474">
        <v>5</v>
      </c>
      <c r="H3460" s="436">
        <v>10</v>
      </c>
      <c r="I3460" s="436">
        <v>10</v>
      </c>
      <c r="J3460" s="436">
        <v>10</v>
      </c>
      <c r="K3460" s="435">
        <v>0</v>
      </c>
      <c r="L3460" s="472">
        <v>40721</v>
      </c>
      <c r="N3460" s="474">
        <v>5</v>
      </c>
      <c r="O3460" s="436">
        <v>10</v>
      </c>
      <c r="P3460" s="436">
        <v>10</v>
      </c>
      <c r="Q3460" s="435">
        <v>0</v>
      </c>
      <c r="R3460" s="436">
        <v>10</v>
      </c>
      <c r="S3460" s="435">
        <v>0</v>
      </c>
      <c r="T3460" s="435">
        <v>0</v>
      </c>
      <c r="U3460" s="472">
        <v>40721</v>
      </c>
      <c r="V3460" s="474">
        <v>5</v>
      </c>
      <c r="W3460" s="436">
        <v>10</v>
      </c>
      <c r="X3460" s="619" t="str">
        <f t="shared" si="374"/>
        <v>OK</v>
      </c>
      <c r="Y3460" s="536">
        <f t="shared" si="371"/>
        <v>0</v>
      </c>
      <c r="Z3460" s="435" t="s">
        <v>69</v>
      </c>
      <c r="AA3460" s="481">
        <v>40723</v>
      </c>
      <c r="AC3460" s="148">
        <f t="shared" si="372"/>
        <v>5</v>
      </c>
      <c r="AD3460" s="435" t="str">
        <f t="shared" si="373"/>
        <v>OK</v>
      </c>
      <c r="AJ3460" s="533"/>
    </row>
    <row r="3461" spans="1:36" x14ac:dyDescent="0.2">
      <c r="A3461" s="442" t="s">
        <v>115</v>
      </c>
      <c r="B3461" s="435">
        <v>6</v>
      </c>
      <c r="C3461" s="436">
        <v>20</v>
      </c>
      <c r="D3461" s="435" t="s">
        <v>72</v>
      </c>
      <c r="E3461" s="472">
        <v>40718</v>
      </c>
      <c r="G3461" s="474">
        <v>6</v>
      </c>
      <c r="H3461" s="436">
        <v>20</v>
      </c>
      <c r="I3461" s="436">
        <v>20</v>
      </c>
      <c r="J3461" s="436">
        <v>20</v>
      </c>
      <c r="K3461" s="435">
        <v>0</v>
      </c>
      <c r="L3461" s="472">
        <v>40721</v>
      </c>
      <c r="N3461" s="474">
        <v>6</v>
      </c>
      <c r="O3461" s="436">
        <v>20</v>
      </c>
      <c r="P3461" s="436">
        <v>20</v>
      </c>
      <c r="Q3461" s="435">
        <v>0</v>
      </c>
      <c r="R3461" s="436">
        <v>20</v>
      </c>
      <c r="S3461" s="435">
        <v>0</v>
      </c>
      <c r="T3461" s="435">
        <v>0</v>
      </c>
      <c r="U3461" s="472">
        <v>40721</v>
      </c>
      <c r="V3461" s="474">
        <v>6</v>
      </c>
      <c r="W3461" s="436">
        <v>20</v>
      </c>
      <c r="X3461" s="619" t="str">
        <f t="shared" si="374"/>
        <v>OK</v>
      </c>
      <c r="Y3461" s="536">
        <f t="shared" si="371"/>
        <v>0</v>
      </c>
      <c r="Z3461" s="435" t="s">
        <v>72</v>
      </c>
      <c r="AA3461" s="481">
        <v>40723</v>
      </c>
      <c r="AC3461" s="148">
        <f t="shared" si="372"/>
        <v>5</v>
      </c>
      <c r="AD3461" s="435" t="str">
        <f t="shared" si="373"/>
        <v>OK</v>
      </c>
    </row>
    <row r="3462" spans="1:36" x14ac:dyDescent="0.2">
      <c r="A3462" s="442" t="s">
        <v>115</v>
      </c>
      <c r="B3462" s="435">
        <v>7</v>
      </c>
      <c r="C3462" s="436">
        <v>176</v>
      </c>
      <c r="D3462" s="435" t="s">
        <v>73</v>
      </c>
      <c r="E3462" s="472">
        <v>40718</v>
      </c>
      <c r="G3462" s="474">
        <v>7</v>
      </c>
      <c r="H3462" s="436">
        <v>176</v>
      </c>
      <c r="I3462" s="436">
        <v>176</v>
      </c>
      <c r="J3462" s="436">
        <v>176</v>
      </c>
      <c r="K3462" s="435">
        <v>0</v>
      </c>
      <c r="L3462" s="472">
        <v>40721</v>
      </c>
      <c r="N3462" s="474">
        <v>7</v>
      </c>
      <c r="O3462" s="436">
        <v>176</v>
      </c>
      <c r="P3462" s="436">
        <v>176</v>
      </c>
      <c r="Q3462" s="435">
        <v>0</v>
      </c>
      <c r="R3462" s="436">
        <v>176</v>
      </c>
      <c r="S3462" s="435">
        <v>0</v>
      </c>
      <c r="T3462" s="435">
        <v>0</v>
      </c>
      <c r="U3462" s="472">
        <v>40721</v>
      </c>
      <c r="V3462" s="474">
        <v>7</v>
      </c>
      <c r="W3462" s="436">
        <v>176</v>
      </c>
      <c r="X3462" s="619" t="str">
        <f t="shared" si="374"/>
        <v>OK</v>
      </c>
      <c r="Y3462" s="536">
        <f t="shared" si="371"/>
        <v>0</v>
      </c>
      <c r="Z3462" s="435" t="s">
        <v>73</v>
      </c>
      <c r="AA3462" s="481">
        <v>40723</v>
      </c>
      <c r="AC3462" s="148">
        <f t="shared" si="372"/>
        <v>5</v>
      </c>
      <c r="AD3462" s="435" t="str">
        <f t="shared" si="373"/>
        <v>OK</v>
      </c>
      <c r="AJ3462" s="533"/>
    </row>
    <row r="3463" spans="1:36" x14ac:dyDescent="0.2">
      <c r="A3463" s="442" t="s">
        <v>115</v>
      </c>
      <c r="B3463" s="435">
        <v>8</v>
      </c>
      <c r="C3463" s="436">
        <v>93</v>
      </c>
      <c r="D3463" s="435" t="s">
        <v>79</v>
      </c>
      <c r="E3463" s="472">
        <v>40718</v>
      </c>
      <c r="G3463" s="474">
        <v>8</v>
      </c>
      <c r="H3463" s="436">
        <v>93</v>
      </c>
      <c r="I3463" s="436">
        <v>93</v>
      </c>
      <c r="J3463" s="436">
        <v>93</v>
      </c>
      <c r="K3463" s="435">
        <v>0</v>
      </c>
      <c r="L3463" s="472">
        <v>40721</v>
      </c>
      <c r="N3463" s="474">
        <v>8</v>
      </c>
      <c r="O3463" s="436">
        <v>93</v>
      </c>
      <c r="P3463" s="436">
        <v>93</v>
      </c>
      <c r="Q3463" s="435">
        <v>0</v>
      </c>
      <c r="R3463" s="436">
        <v>93</v>
      </c>
      <c r="S3463" s="435">
        <v>0</v>
      </c>
      <c r="T3463" s="435">
        <v>0</v>
      </c>
      <c r="U3463" s="472">
        <v>40721</v>
      </c>
      <c r="V3463" s="474">
        <v>8</v>
      </c>
      <c r="W3463" s="436">
        <v>93</v>
      </c>
      <c r="X3463" s="619" t="str">
        <f t="shared" si="374"/>
        <v>OK</v>
      </c>
      <c r="Y3463" s="536">
        <f t="shared" si="371"/>
        <v>0</v>
      </c>
      <c r="Z3463" s="435" t="s">
        <v>79</v>
      </c>
      <c r="AA3463" s="481">
        <v>40723</v>
      </c>
      <c r="AC3463" s="148">
        <f t="shared" si="372"/>
        <v>5</v>
      </c>
      <c r="AD3463" s="435" t="str">
        <f t="shared" si="373"/>
        <v>OK</v>
      </c>
    </row>
    <row r="3464" spans="1:36" x14ac:dyDescent="0.2">
      <c r="A3464" s="442" t="s">
        <v>115</v>
      </c>
      <c r="B3464" s="435">
        <v>9</v>
      </c>
      <c r="C3464" s="436">
        <v>95</v>
      </c>
      <c r="D3464" s="435" t="s">
        <v>74</v>
      </c>
      <c r="E3464" s="472">
        <v>40718</v>
      </c>
      <c r="G3464" s="474">
        <v>9</v>
      </c>
      <c r="H3464" s="436">
        <v>95</v>
      </c>
      <c r="I3464" s="436">
        <v>95</v>
      </c>
      <c r="J3464" s="436">
        <v>95</v>
      </c>
      <c r="K3464" s="435">
        <v>0</v>
      </c>
      <c r="L3464" s="472">
        <v>40721</v>
      </c>
      <c r="N3464" s="474">
        <v>9</v>
      </c>
      <c r="O3464" s="436">
        <v>95</v>
      </c>
      <c r="P3464" s="436">
        <v>95</v>
      </c>
      <c r="Q3464" s="435">
        <v>0</v>
      </c>
      <c r="R3464" s="436">
        <v>95</v>
      </c>
      <c r="S3464" s="435">
        <v>0</v>
      </c>
      <c r="T3464" s="435">
        <v>0</v>
      </c>
      <c r="U3464" s="472">
        <v>40721</v>
      </c>
      <c r="V3464" s="474">
        <v>9</v>
      </c>
      <c r="W3464" s="436">
        <v>95</v>
      </c>
      <c r="X3464" s="619" t="str">
        <f t="shared" si="374"/>
        <v>OK</v>
      </c>
      <c r="Y3464" s="536">
        <f t="shared" si="371"/>
        <v>0</v>
      </c>
      <c r="Z3464" s="435" t="s">
        <v>74</v>
      </c>
      <c r="AA3464" s="481">
        <v>40723</v>
      </c>
      <c r="AC3464" s="148">
        <f t="shared" si="372"/>
        <v>5</v>
      </c>
      <c r="AD3464" s="435" t="str">
        <f t="shared" si="373"/>
        <v>OK</v>
      </c>
    </row>
    <row r="3465" spans="1:36" x14ac:dyDescent="0.2">
      <c r="A3465" s="442" t="s">
        <v>115</v>
      </c>
      <c r="B3465" s="435">
        <v>10</v>
      </c>
      <c r="C3465" s="436">
        <v>5</v>
      </c>
      <c r="D3465" s="435" t="s">
        <v>75</v>
      </c>
      <c r="E3465" s="472">
        <v>40718</v>
      </c>
      <c r="G3465" s="474">
        <v>10</v>
      </c>
      <c r="H3465" s="436">
        <v>5</v>
      </c>
      <c r="I3465" s="436">
        <v>5</v>
      </c>
      <c r="J3465" s="436">
        <v>5</v>
      </c>
      <c r="K3465" s="435">
        <v>0</v>
      </c>
      <c r="L3465" s="472">
        <v>40721</v>
      </c>
      <c r="N3465" s="474">
        <v>10</v>
      </c>
      <c r="O3465" s="436">
        <v>5</v>
      </c>
      <c r="P3465" s="436">
        <v>5</v>
      </c>
      <c r="Q3465" s="435">
        <v>0</v>
      </c>
      <c r="R3465" s="436">
        <v>5</v>
      </c>
      <c r="S3465" s="435">
        <v>0</v>
      </c>
      <c r="T3465" s="435">
        <v>0</v>
      </c>
      <c r="U3465" s="472">
        <v>40721</v>
      </c>
      <c r="V3465" s="474">
        <v>10</v>
      </c>
      <c r="W3465" s="436">
        <v>5</v>
      </c>
      <c r="X3465" s="619" t="str">
        <f t="shared" si="374"/>
        <v>OK</v>
      </c>
      <c r="Y3465" s="536">
        <f t="shared" si="371"/>
        <v>0</v>
      </c>
      <c r="Z3465" s="435" t="s">
        <v>75</v>
      </c>
      <c r="AA3465" s="481">
        <v>40723</v>
      </c>
      <c r="AC3465" s="148">
        <f t="shared" si="372"/>
        <v>5</v>
      </c>
      <c r="AD3465" s="435" t="str">
        <f t="shared" si="373"/>
        <v>OK</v>
      </c>
    </row>
    <row r="3466" spans="1:36" x14ac:dyDescent="0.2">
      <c r="A3466" s="442" t="s">
        <v>115</v>
      </c>
      <c r="B3466" s="435">
        <v>11</v>
      </c>
      <c r="C3466" s="436">
        <v>2</v>
      </c>
      <c r="D3466" s="435" t="s">
        <v>76</v>
      </c>
      <c r="E3466" s="472">
        <v>40718</v>
      </c>
      <c r="G3466" s="474">
        <v>11</v>
      </c>
      <c r="H3466" s="436">
        <v>2</v>
      </c>
      <c r="I3466" s="436">
        <v>2</v>
      </c>
      <c r="J3466" s="436">
        <v>2</v>
      </c>
      <c r="K3466" s="435">
        <v>0</v>
      </c>
      <c r="L3466" s="472">
        <v>40721</v>
      </c>
      <c r="N3466" s="474">
        <v>11</v>
      </c>
      <c r="O3466" s="436">
        <v>2</v>
      </c>
      <c r="P3466" s="436">
        <v>2</v>
      </c>
      <c r="Q3466" s="435">
        <v>0</v>
      </c>
      <c r="R3466" s="436">
        <v>2</v>
      </c>
      <c r="S3466" s="435">
        <v>0</v>
      </c>
      <c r="T3466" s="435">
        <v>0</v>
      </c>
      <c r="U3466" s="472">
        <v>40721</v>
      </c>
      <c r="V3466" s="474">
        <v>11</v>
      </c>
      <c r="W3466" s="436">
        <v>2</v>
      </c>
      <c r="X3466" s="619" t="str">
        <f t="shared" si="374"/>
        <v>OK</v>
      </c>
      <c r="Y3466" s="536">
        <f t="shared" si="371"/>
        <v>0</v>
      </c>
      <c r="Z3466" s="435" t="s">
        <v>76</v>
      </c>
      <c r="AA3466" s="481">
        <v>40723</v>
      </c>
      <c r="AC3466" s="148">
        <f t="shared" si="372"/>
        <v>5</v>
      </c>
      <c r="AD3466" s="435" t="str">
        <f t="shared" si="373"/>
        <v>OK</v>
      </c>
    </row>
    <row r="3467" spans="1:36" x14ac:dyDescent="0.2">
      <c r="A3467" s="442" t="s">
        <v>115</v>
      </c>
      <c r="B3467" s="435">
        <v>12</v>
      </c>
      <c r="C3467" s="436">
        <v>2</v>
      </c>
      <c r="D3467" s="435" t="s">
        <v>77</v>
      </c>
      <c r="E3467" s="472">
        <v>40718</v>
      </c>
      <c r="G3467" s="474">
        <v>12</v>
      </c>
      <c r="H3467" s="436">
        <v>2</v>
      </c>
      <c r="I3467" s="436">
        <v>2</v>
      </c>
      <c r="J3467" s="436">
        <v>2</v>
      </c>
      <c r="K3467" s="435">
        <v>0</v>
      </c>
      <c r="L3467" s="472">
        <v>40721</v>
      </c>
      <c r="N3467" s="474">
        <v>12</v>
      </c>
      <c r="O3467" s="436">
        <v>2</v>
      </c>
      <c r="P3467" s="436">
        <v>2</v>
      </c>
      <c r="Q3467" s="435">
        <v>0</v>
      </c>
      <c r="R3467" s="436">
        <v>2</v>
      </c>
      <c r="S3467" s="435">
        <v>0</v>
      </c>
      <c r="T3467" s="435">
        <v>0</v>
      </c>
      <c r="U3467" s="472">
        <v>40721</v>
      </c>
      <c r="V3467" s="474">
        <v>12</v>
      </c>
      <c r="W3467" s="436">
        <v>2</v>
      </c>
      <c r="X3467" s="619" t="str">
        <f t="shared" si="374"/>
        <v>OK</v>
      </c>
      <c r="Y3467" s="536">
        <f t="shared" si="371"/>
        <v>0</v>
      </c>
      <c r="Z3467" s="435" t="s">
        <v>77</v>
      </c>
      <c r="AA3467" s="481">
        <v>40723</v>
      </c>
      <c r="AC3467" s="148">
        <f t="shared" si="372"/>
        <v>5</v>
      </c>
      <c r="AD3467" s="435" t="str">
        <f t="shared" si="373"/>
        <v>OK</v>
      </c>
    </row>
    <row r="3468" spans="1:36" x14ac:dyDescent="0.2">
      <c r="A3468" s="606" t="s">
        <v>115</v>
      </c>
      <c r="B3468" s="438">
        <v>13</v>
      </c>
      <c r="C3468" s="447">
        <v>70</v>
      </c>
      <c r="D3468" s="466" t="s">
        <v>187</v>
      </c>
      <c r="E3468" s="472">
        <v>40718</v>
      </c>
      <c r="G3468" s="474">
        <v>13</v>
      </c>
      <c r="H3468" s="447">
        <v>70</v>
      </c>
      <c r="I3468" s="447">
        <v>70</v>
      </c>
      <c r="J3468" s="447">
        <v>70</v>
      </c>
      <c r="K3468" s="435">
        <v>0</v>
      </c>
      <c r="L3468" s="472">
        <v>40721</v>
      </c>
      <c r="N3468" s="474">
        <v>13</v>
      </c>
      <c r="O3468" s="447">
        <v>70</v>
      </c>
      <c r="P3468" s="447">
        <v>70</v>
      </c>
      <c r="Q3468" s="435">
        <v>0</v>
      </c>
      <c r="R3468" s="447">
        <v>70</v>
      </c>
      <c r="S3468" s="435">
        <v>0</v>
      </c>
      <c r="T3468" s="435">
        <v>0</v>
      </c>
      <c r="U3468" s="472">
        <v>40721</v>
      </c>
      <c r="V3468" s="474">
        <v>13</v>
      </c>
      <c r="W3468" s="447">
        <v>70</v>
      </c>
      <c r="X3468" s="619" t="str">
        <f t="shared" si="374"/>
        <v>OK</v>
      </c>
      <c r="Y3468" s="536">
        <f t="shared" si="371"/>
        <v>0</v>
      </c>
      <c r="Z3468" s="466" t="s">
        <v>187</v>
      </c>
      <c r="AA3468" s="481">
        <v>40723</v>
      </c>
      <c r="AC3468" s="148">
        <f t="shared" si="372"/>
        <v>5</v>
      </c>
      <c r="AD3468" s="435" t="str">
        <f t="shared" si="373"/>
        <v>OK</v>
      </c>
    </row>
    <row r="3469" spans="1:36" x14ac:dyDescent="0.2">
      <c r="A3469" s="606" t="s">
        <v>115</v>
      </c>
      <c r="B3469" s="438">
        <v>14</v>
      </c>
      <c r="C3469" s="447">
        <v>235</v>
      </c>
      <c r="D3469" s="435" t="s">
        <v>189</v>
      </c>
      <c r="E3469" s="472">
        <v>40718</v>
      </c>
      <c r="G3469" s="474">
        <v>14</v>
      </c>
      <c r="H3469" s="447">
        <v>235</v>
      </c>
      <c r="I3469" s="447">
        <v>235</v>
      </c>
      <c r="J3469" s="447">
        <v>235</v>
      </c>
      <c r="K3469" s="435">
        <v>0</v>
      </c>
      <c r="L3469" s="472">
        <v>40721</v>
      </c>
      <c r="N3469" s="474">
        <v>14</v>
      </c>
      <c r="O3469" s="447">
        <v>235</v>
      </c>
      <c r="P3469" s="447">
        <v>235</v>
      </c>
      <c r="Q3469" s="435">
        <v>0</v>
      </c>
      <c r="R3469" s="447">
        <v>235</v>
      </c>
      <c r="S3469" s="435">
        <v>0</v>
      </c>
      <c r="T3469" s="435">
        <v>0</v>
      </c>
      <c r="U3469" s="472">
        <v>40721</v>
      </c>
      <c r="V3469" s="474">
        <v>14</v>
      </c>
      <c r="W3469" s="447">
        <v>235</v>
      </c>
      <c r="X3469" s="619" t="str">
        <f t="shared" si="374"/>
        <v>OK</v>
      </c>
      <c r="Y3469" s="536">
        <f t="shared" si="371"/>
        <v>0</v>
      </c>
      <c r="Z3469" s="435" t="s">
        <v>189</v>
      </c>
      <c r="AA3469" s="481">
        <v>40723</v>
      </c>
      <c r="AC3469" s="148">
        <f t="shared" si="372"/>
        <v>5</v>
      </c>
      <c r="AD3469" s="435" t="str">
        <f t="shared" si="373"/>
        <v>OK</v>
      </c>
    </row>
    <row r="3470" spans="1:36" x14ac:dyDescent="0.2">
      <c r="A3470" s="606" t="s">
        <v>115</v>
      </c>
      <c r="B3470" s="435">
        <v>15</v>
      </c>
      <c r="C3470" s="436">
        <v>105</v>
      </c>
      <c r="D3470" s="438" t="s">
        <v>176</v>
      </c>
      <c r="E3470" s="472">
        <v>40718</v>
      </c>
      <c r="G3470" s="474">
        <v>15</v>
      </c>
      <c r="H3470" s="436">
        <v>105</v>
      </c>
      <c r="I3470" s="436">
        <v>105</v>
      </c>
      <c r="J3470" s="436">
        <v>105</v>
      </c>
      <c r="K3470" s="435">
        <v>0</v>
      </c>
      <c r="L3470" s="472">
        <v>40721</v>
      </c>
      <c r="N3470" s="474">
        <v>15</v>
      </c>
      <c r="O3470" s="436">
        <v>105</v>
      </c>
      <c r="P3470" s="436">
        <v>105</v>
      </c>
      <c r="Q3470" s="435">
        <v>0</v>
      </c>
      <c r="R3470" s="436">
        <v>105</v>
      </c>
      <c r="S3470" s="435">
        <v>0</v>
      </c>
      <c r="T3470" s="435">
        <v>0</v>
      </c>
      <c r="U3470" s="472">
        <v>40721</v>
      </c>
      <c r="V3470" s="474">
        <v>15</v>
      </c>
      <c r="W3470" s="436">
        <v>105</v>
      </c>
      <c r="X3470" s="619" t="str">
        <f t="shared" si="374"/>
        <v>OK</v>
      </c>
      <c r="Y3470" s="536">
        <f t="shared" si="371"/>
        <v>0</v>
      </c>
      <c r="Z3470" s="438" t="s">
        <v>176</v>
      </c>
      <c r="AA3470" s="481">
        <v>40723</v>
      </c>
      <c r="AC3470" s="148">
        <f t="shared" si="372"/>
        <v>5</v>
      </c>
      <c r="AD3470" s="435" t="str">
        <f t="shared" si="373"/>
        <v>OK</v>
      </c>
    </row>
    <row r="3471" spans="1:36" x14ac:dyDescent="0.2">
      <c r="A3471" s="606" t="s">
        <v>115</v>
      </c>
      <c r="B3471" s="435">
        <v>16</v>
      </c>
      <c r="C3471" s="436">
        <v>520</v>
      </c>
      <c r="D3471" s="438" t="s">
        <v>178</v>
      </c>
      <c r="E3471" s="472">
        <v>40718</v>
      </c>
      <c r="G3471" s="474">
        <v>16</v>
      </c>
      <c r="H3471" s="436">
        <v>520</v>
      </c>
      <c r="I3471" s="436">
        <v>520</v>
      </c>
      <c r="J3471" s="436">
        <v>520</v>
      </c>
      <c r="K3471" s="435">
        <v>0</v>
      </c>
      <c r="L3471" s="472">
        <v>40721</v>
      </c>
      <c r="N3471" s="474">
        <v>16</v>
      </c>
      <c r="O3471" s="436">
        <v>520</v>
      </c>
      <c r="P3471" s="436">
        <v>520</v>
      </c>
      <c r="Q3471" s="435">
        <v>0</v>
      </c>
      <c r="R3471" s="436">
        <v>520</v>
      </c>
      <c r="S3471" s="435">
        <v>0</v>
      </c>
      <c r="T3471" s="435">
        <v>0</v>
      </c>
      <c r="U3471" s="472">
        <v>40721</v>
      </c>
      <c r="V3471" s="474">
        <v>16</v>
      </c>
      <c r="W3471" s="436">
        <v>520</v>
      </c>
      <c r="X3471" s="619" t="str">
        <f t="shared" si="374"/>
        <v>OK</v>
      </c>
      <c r="Y3471" s="536">
        <f t="shared" si="371"/>
        <v>0</v>
      </c>
      <c r="Z3471" s="438" t="s">
        <v>178</v>
      </c>
      <c r="AA3471" s="481">
        <v>40722</v>
      </c>
      <c r="AC3471" s="148">
        <f t="shared" si="372"/>
        <v>4</v>
      </c>
      <c r="AD3471" s="435" t="str">
        <f t="shared" si="373"/>
        <v>OK</v>
      </c>
    </row>
    <row r="3472" spans="1:36" x14ac:dyDescent="0.2">
      <c r="A3472" s="606" t="s">
        <v>115</v>
      </c>
      <c r="B3472" s="435">
        <v>17</v>
      </c>
      <c r="C3472" s="436">
        <v>1995</v>
      </c>
      <c r="D3472" s="465" t="s">
        <v>184</v>
      </c>
      <c r="E3472" s="472">
        <v>40718</v>
      </c>
      <c r="G3472" s="474">
        <v>17</v>
      </c>
      <c r="H3472" s="436">
        <v>1995</v>
      </c>
      <c r="I3472" s="436">
        <v>1995</v>
      </c>
      <c r="J3472" s="436">
        <v>1995</v>
      </c>
      <c r="K3472" s="435">
        <v>0</v>
      </c>
      <c r="L3472" s="472">
        <v>40721</v>
      </c>
      <c r="N3472" s="474">
        <v>17</v>
      </c>
      <c r="O3472" s="436">
        <v>1995</v>
      </c>
      <c r="P3472" s="436">
        <v>1995</v>
      </c>
      <c r="Q3472" s="435">
        <v>0</v>
      </c>
      <c r="R3472" s="436">
        <v>1995</v>
      </c>
      <c r="S3472" s="435">
        <v>0</v>
      </c>
      <c r="T3472" s="435">
        <v>0</v>
      </c>
      <c r="U3472" s="472">
        <v>40721</v>
      </c>
      <c r="V3472" s="474">
        <v>17</v>
      </c>
      <c r="W3472" s="436">
        <v>1995</v>
      </c>
      <c r="X3472" s="619" t="str">
        <f t="shared" si="374"/>
        <v>OK</v>
      </c>
      <c r="Y3472" s="536">
        <f t="shared" si="371"/>
        <v>0</v>
      </c>
      <c r="Z3472" s="465" t="s">
        <v>184</v>
      </c>
      <c r="AA3472" s="481">
        <v>40722</v>
      </c>
      <c r="AC3472" s="148">
        <f t="shared" si="372"/>
        <v>4</v>
      </c>
      <c r="AD3472" s="435" t="str">
        <f t="shared" si="373"/>
        <v>OK</v>
      </c>
    </row>
    <row r="3473" spans="1:37" x14ac:dyDescent="0.2">
      <c r="A3473" s="606" t="s">
        <v>115</v>
      </c>
      <c r="B3473" s="435">
        <v>18</v>
      </c>
      <c r="C3473" s="436">
        <v>685</v>
      </c>
      <c r="D3473" s="465" t="s">
        <v>184</v>
      </c>
      <c r="E3473" s="472">
        <v>40718</v>
      </c>
      <c r="G3473" s="474">
        <v>18</v>
      </c>
      <c r="H3473" s="436">
        <v>685</v>
      </c>
      <c r="I3473" s="436">
        <v>685</v>
      </c>
      <c r="J3473" s="436">
        <v>685</v>
      </c>
      <c r="K3473" s="435">
        <v>0</v>
      </c>
      <c r="L3473" s="472">
        <v>40721</v>
      </c>
      <c r="N3473" s="474">
        <v>18</v>
      </c>
      <c r="O3473" s="436">
        <v>685</v>
      </c>
      <c r="P3473" s="436">
        <v>685</v>
      </c>
      <c r="Q3473" s="435">
        <v>0</v>
      </c>
      <c r="R3473" s="436">
        <v>685</v>
      </c>
      <c r="S3473" s="435">
        <v>0</v>
      </c>
      <c r="T3473" s="435">
        <v>0</v>
      </c>
      <c r="U3473" s="472">
        <v>40721</v>
      </c>
      <c r="V3473" s="474">
        <v>18</v>
      </c>
      <c r="W3473" s="436">
        <v>685</v>
      </c>
      <c r="X3473" s="619" t="str">
        <f t="shared" si="374"/>
        <v>OK</v>
      </c>
      <c r="Y3473" s="536">
        <f t="shared" si="371"/>
        <v>0</v>
      </c>
      <c r="Z3473" s="465" t="s">
        <v>184</v>
      </c>
      <c r="AA3473" s="481">
        <v>40722</v>
      </c>
      <c r="AC3473" s="148">
        <f t="shared" si="372"/>
        <v>4</v>
      </c>
      <c r="AD3473" s="435" t="str">
        <f t="shared" si="373"/>
        <v>OK</v>
      </c>
    </row>
    <row r="3474" spans="1:37" x14ac:dyDescent="0.2">
      <c r="A3474" s="593" t="s">
        <v>115</v>
      </c>
      <c r="B3474" s="493">
        <v>19</v>
      </c>
      <c r="C3474" s="531">
        <v>45</v>
      </c>
      <c r="D3474" s="600" t="s">
        <v>185</v>
      </c>
      <c r="E3474" s="532">
        <v>40718</v>
      </c>
      <c r="G3474" s="534">
        <v>19</v>
      </c>
      <c r="H3474" s="531">
        <v>45</v>
      </c>
      <c r="I3474" s="531">
        <v>45</v>
      </c>
      <c r="J3474" s="531">
        <v>45</v>
      </c>
      <c r="K3474" s="493">
        <v>0</v>
      </c>
      <c r="L3474" s="532">
        <v>40721</v>
      </c>
      <c r="N3474" s="534">
        <v>19</v>
      </c>
      <c r="O3474" s="531">
        <v>45</v>
      </c>
      <c r="P3474" s="531">
        <v>45</v>
      </c>
      <c r="Q3474" s="493">
        <v>0</v>
      </c>
      <c r="R3474" s="531">
        <v>45</v>
      </c>
      <c r="S3474" s="493">
        <v>0</v>
      </c>
      <c r="T3474" s="493">
        <v>0</v>
      </c>
      <c r="U3474" s="532">
        <v>40721</v>
      </c>
      <c r="V3474" s="534">
        <v>19</v>
      </c>
      <c r="W3474" s="531">
        <v>45</v>
      </c>
      <c r="X3474" s="536" t="str">
        <f t="shared" si="374"/>
        <v>OK</v>
      </c>
      <c r="Y3474" s="536">
        <f t="shared" si="371"/>
        <v>0</v>
      </c>
      <c r="Z3474" s="600" t="s">
        <v>185</v>
      </c>
      <c r="AA3474" s="537">
        <v>40723</v>
      </c>
      <c r="AB3474" s="538"/>
      <c r="AC3474" s="538">
        <f t="shared" si="372"/>
        <v>5</v>
      </c>
      <c r="AD3474" s="493" t="str">
        <f t="shared" si="373"/>
        <v>OK</v>
      </c>
      <c r="AE3474" s="493"/>
      <c r="AF3474" s="493"/>
      <c r="AG3474" s="493"/>
      <c r="AH3474" s="539"/>
      <c r="AI3474" s="533"/>
      <c r="AK3474" s="533"/>
    </row>
    <row r="3475" spans="1:37" x14ac:dyDescent="0.2">
      <c r="A3475" s="442" t="s">
        <v>115</v>
      </c>
      <c r="B3475" s="435">
        <v>1</v>
      </c>
      <c r="C3475" s="436">
        <v>10</v>
      </c>
      <c r="D3475" s="435" t="s">
        <v>177</v>
      </c>
      <c r="E3475" s="472">
        <v>40721</v>
      </c>
      <c r="G3475" s="476">
        <v>1</v>
      </c>
      <c r="H3475" s="436">
        <v>10</v>
      </c>
      <c r="I3475" s="436">
        <v>10</v>
      </c>
      <c r="J3475" s="436">
        <v>10</v>
      </c>
      <c r="K3475" s="435">
        <v>0</v>
      </c>
      <c r="L3475" s="472">
        <v>40722</v>
      </c>
      <c r="N3475" s="476">
        <v>1</v>
      </c>
      <c r="O3475" s="436">
        <v>10</v>
      </c>
      <c r="P3475" s="436">
        <v>10</v>
      </c>
      <c r="Q3475" s="435">
        <v>0</v>
      </c>
      <c r="R3475" s="436">
        <v>10</v>
      </c>
      <c r="S3475" s="438">
        <v>0</v>
      </c>
      <c r="T3475" s="438">
        <v>0</v>
      </c>
      <c r="U3475" s="472">
        <v>40722</v>
      </c>
      <c r="V3475" s="480">
        <v>1</v>
      </c>
      <c r="W3475" s="435">
        <v>10</v>
      </c>
      <c r="X3475" s="619" t="str">
        <f t="shared" si="374"/>
        <v>OK</v>
      </c>
      <c r="Y3475" s="536">
        <f t="shared" si="371"/>
        <v>0</v>
      </c>
      <c r="Z3475" s="435" t="s">
        <v>177</v>
      </c>
      <c r="AA3475" s="481">
        <v>40723</v>
      </c>
      <c r="AB3475" s="412">
        <f>+SUM(W3475:W3477)</f>
        <v>730</v>
      </c>
      <c r="AC3475" s="148">
        <f t="shared" si="372"/>
        <v>2</v>
      </c>
      <c r="AD3475" s="435" t="str">
        <f t="shared" si="373"/>
        <v>OK</v>
      </c>
    </row>
    <row r="3476" spans="1:37" x14ac:dyDescent="0.2">
      <c r="A3476" s="442" t="s">
        <v>115</v>
      </c>
      <c r="B3476" s="435">
        <v>2</v>
      </c>
      <c r="C3476" s="436">
        <v>80</v>
      </c>
      <c r="D3476" s="438" t="s">
        <v>176</v>
      </c>
      <c r="E3476" s="472">
        <v>40721</v>
      </c>
      <c r="G3476" s="474">
        <v>2</v>
      </c>
      <c r="H3476" s="436">
        <v>80</v>
      </c>
      <c r="I3476" s="436">
        <v>80</v>
      </c>
      <c r="J3476" s="436">
        <v>80</v>
      </c>
      <c r="K3476" s="435">
        <v>0</v>
      </c>
      <c r="L3476" s="472">
        <v>40722</v>
      </c>
      <c r="N3476" s="474">
        <v>2</v>
      </c>
      <c r="O3476" s="436">
        <v>80</v>
      </c>
      <c r="P3476" s="436">
        <v>80</v>
      </c>
      <c r="Q3476" s="435">
        <v>0</v>
      </c>
      <c r="R3476" s="436">
        <v>80</v>
      </c>
      <c r="S3476" s="438">
        <v>0</v>
      </c>
      <c r="T3476" s="438">
        <v>0</v>
      </c>
      <c r="U3476" s="472">
        <v>40722</v>
      </c>
      <c r="V3476" s="480">
        <v>2</v>
      </c>
      <c r="W3476" s="435">
        <v>80</v>
      </c>
      <c r="X3476" s="619" t="str">
        <f t="shared" si="374"/>
        <v>OK</v>
      </c>
      <c r="Y3476" s="536">
        <f t="shared" si="371"/>
        <v>0</v>
      </c>
      <c r="Z3476" s="438" t="s">
        <v>176</v>
      </c>
      <c r="AA3476" s="481">
        <v>40723</v>
      </c>
      <c r="AC3476" s="148">
        <f t="shared" si="372"/>
        <v>2</v>
      </c>
      <c r="AD3476" s="435" t="str">
        <f t="shared" si="373"/>
        <v>OK</v>
      </c>
    </row>
    <row r="3477" spans="1:37" x14ac:dyDescent="0.2">
      <c r="A3477" s="593" t="s">
        <v>115</v>
      </c>
      <c r="B3477" s="493">
        <v>3</v>
      </c>
      <c r="C3477" s="531">
        <v>640</v>
      </c>
      <c r="D3477" s="493" t="s">
        <v>178</v>
      </c>
      <c r="E3477" s="532">
        <v>40721</v>
      </c>
      <c r="G3477" s="534">
        <v>3</v>
      </c>
      <c r="H3477" s="531">
        <v>640</v>
      </c>
      <c r="I3477" s="531">
        <v>640</v>
      </c>
      <c r="J3477" s="531">
        <v>640</v>
      </c>
      <c r="K3477" s="493">
        <v>0</v>
      </c>
      <c r="L3477" s="532">
        <v>40722</v>
      </c>
      <c r="N3477" s="534">
        <v>3</v>
      </c>
      <c r="O3477" s="531">
        <v>640</v>
      </c>
      <c r="P3477" s="531">
        <v>640</v>
      </c>
      <c r="Q3477" s="493">
        <v>0</v>
      </c>
      <c r="R3477" s="531">
        <v>640</v>
      </c>
      <c r="S3477" s="493">
        <v>0</v>
      </c>
      <c r="T3477" s="493">
        <v>0</v>
      </c>
      <c r="U3477" s="532">
        <v>40722</v>
      </c>
      <c r="V3477" s="535">
        <v>3</v>
      </c>
      <c r="W3477" s="493">
        <v>640</v>
      </c>
      <c r="X3477" s="536" t="str">
        <f t="shared" si="374"/>
        <v>OK</v>
      </c>
      <c r="Y3477" s="536">
        <f t="shared" si="371"/>
        <v>0</v>
      </c>
      <c r="Z3477" s="493" t="s">
        <v>178</v>
      </c>
      <c r="AA3477" s="537">
        <v>40722</v>
      </c>
      <c r="AB3477" s="538"/>
      <c r="AC3477" s="538">
        <f t="shared" si="372"/>
        <v>1</v>
      </c>
      <c r="AD3477" s="493" t="str">
        <f t="shared" si="373"/>
        <v>OK</v>
      </c>
      <c r="AE3477" s="493"/>
      <c r="AF3477" s="493"/>
      <c r="AG3477" s="493"/>
      <c r="AH3477" s="539"/>
      <c r="AI3477" s="533"/>
      <c r="AK3477" s="533"/>
    </row>
    <row r="3478" spans="1:37" x14ac:dyDescent="0.2">
      <c r="A3478" s="442" t="s">
        <v>115</v>
      </c>
      <c r="B3478" s="435">
        <v>1</v>
      </c>
      <c r="C3478" s="436">
        <v>18</v>
      </c>
      <c r="D3478" s="465" t="s">
        <v>182</v>
      </c>
      <c r="E3478" s="472">
        <v>40722</v>
      </c>
      <c r="G3478" s="474">
        <v>1</v>
      </c>
      <c r="H3478" s="436">
        <v>18</v>
      </c>
      <c r="I3478" s="436">
        <v>18</v>
      </c>
      <c r="J3478" s="436">
        <v>18</v>
      </c>
      <c r="K3478" s="435">
        <v>0</v>
      </c>
      <c r="L3478" s="472">
        <v>40723</v>
      </c>
      <c r="N3478" s="474">
        <v>1</v>
      </c>
      <c r="O3478" s="436">
        <v>18</v>
      </c>
      <c r="P3478" s="436">
        <v>18</v>
      </c>
      <c r="Q3478" s="435">
        <v>0</v>
      </c>
      <c r="R3478" s="436">
        <v>18</v>
      </c>
      <c r="S3478" s="435">
        <v>0</v>
      </c>
      <c r="T3478" s="435">
        <v>0</v>
      </c>
      <c r="U3478" s="472">
        <v>40723</v>
      </c>
      <c r="V3478" s="480">
        <v>1</v>
      </c>
      <c r="W3478" s="435">
        <v>18</v>
      </c>
      <c r="X3478" s="619" t="str">
        <f t="shared" si="374"/>
        <v>OK</v>
      </c>
      <c r="Y3478" s="536">
        <f t="shared" si="371"/>
        <v>0</v>
      </c>
      <c r="Z3478" s="465" t="s">
        <v>182</v>
      </c>
      <c r="AA3478" s="481">
        <v>40724</v>
      </c>
      <c r="AB3478" s="412">
        <f>+SUM(W3478:W3493)</f>
        <v>1763</v>
      </c>
      <c r="AC3478" s="148">
        <f t="shared" si="372"/>
        <v>2</v>
      </c>
      <c r="AD3478" s="435" t="str">
        <f t="shared" si="373"/>
        <v>OK</v>
      </c>
    </row>
    <row r="3479" spans="1:37" x14ac:dyDescent="0.2">
      <c r="A3479" s="442" t="s">
        <v>115</v>
      </c>
      <c r="B3479" s="435">
        <v>2</v>
      </c>
      <c r="C3479" s="436">
        <v>12</v>
      </c>
      <c r="D3479" s="465" t="s">
        <v>183</v>
      </c>
      <c r="E3479" s="472">
        <v>40722</v>
      </c>
      <c r="G3479" s="474">
        <v>2</v>
      </c>
      <c r="H3479" s="436">
        <v>12</v>
      </c>
      <c r="I3479" s="436">
        <v>12</v>
      </c>
      <c r="J3479" s="436">
        <v>12</v>
      </c>
      <c r="K3479" s="435">
        <v>0</v>
      </c>
      <c r="L3479" s="472">
        <v>40723</v>
      </c>
      <c r="N3479" s="474">
        <v>2</v>
      </c>
      <c r="O3479" s="436">
        <v>12</v>
      </c>
      <c r="P3479" s="436">
        <v>12</v>
      </c>
      <c r="Q3479" s="435">
        <v>0</v>
      </c>
      <c r="R3479" s="436">
        <v>12</v>
      </c>
      <c r="S3479" s="435">
        <v>0</v>
      </c>
      <c r="T3479" s="435">
        <v>0</v>
      </c>
      <c r="U3479" s="472">
        <v>40723</v>
      </c>
      <c r="V3479" s="480">
        <v>2</v>
      </c>
      <c r="W3479" s="435">
        <v>12</v>
      </c>
      <c r="X3479" s="619" t="str">
        <f t="shared" si="374"/>
        <v>OK</v>
      </c>
      <c r="Y3479" s="536">
        <f t="shared" si="371"/>
        <v>0</v>
      </c>
      <c r="Z3479" s="465" t="s">
        <v>183</v>
      </c>
      <c r="AA3479" s="481">
        <v>40724</v>
      </c>
      <c r="AC3479" s="148">
        <f t="shared" si="372"/>
        <v>2</v>
      </c>
      <c r="AD3479" s="435" t="str">
        <f t="shared" si="373"/>
        <v>OK</v>
      </c>
    </row>
    <row r="3480" spans="1:37" x14ac:dyDescent="0.2">
      <c r="A3480" s="442" t="s">
        <v>115</v>
      </c>
      <c r="B3480" s="435">
        <v>3</v>
      </c>
      <c r="C3480" s="436">
        <v>8</v>
      </c>
      <c r="D3480" s="435" t="s">
        <v>67</v>
      </c>
      <c r="E3480" s="472">
        <v>40722</v>
      </c>
      <c r="G3480" s="474">
        <v>3</v>
      </c>
      <c r="H3480" s="436">
        <v>8</v>
      </c>
      <c r="I3480" s="436">
        <v>8</v>
      </c>
      <c r="J3480" s="436">
        <v>8</v>
      </c>
      <c r="K3480" s="435">
        <v>0</v>
      </c>
      <c r="L3480" s="472">
        <v>40723</v>
      </c>
      <c r="N3480" s="474">
        <v>3</v>
      </c>
      <c r="O3480" s="436">
        <v>8</v>
      </c>
      <c r="P3480" s="436">
        <v>8</v>
      </c>
      <c r="Q3480" s="435">
        <v>0</v>
      </c>
      <c r="R3480" s="436">
        <v>8</v>
      </c>
      <c r="S3480" s="435">
        <v>0</v>
      </c>
      <c r="T3480" s="435">
        <v>0</v>
      </c>
      <c r="U3480" s="472">
        <v>40723</v>
      </c>
      <c r="V3480" s="480">
        <v>3</v>
      </c>
      <c r="W3480" s="435">
        <v>8</v>
      </c>
      <c r="X3480" s="619" t="str">
        <f t="shared" si="374"/>
        <v>OK</v>
      </c>
      <c r="Y3480" s="536">
        <f t="shared" si="371"/>
        <v>0</v>
      </c>
      <c r="Z3480" s="435" t="s">
        <v>67</v>
      </c>
      <c r="AA3480" s="481">
        <v>40724</v>
      </c>
      <c r="AC3480" s="148">
        <f t="shared" si="372"/>
        <v>2</v>
      </c>
      <c r="AD3480" s="435" t="str">
        <f t="shared" si="373"/>
        <v>OK</v>
      </c>
    </row>
    <row r="3481" spans="1:37" x14ac:dyDescent="0.2">
      <c r="A3481" s="442" t="s">
        <v>115</v>
      </c>
      <c r="B3481" s="435">
        <v>4</v>
      </c>
      <c r="C3481" s="436">
        <v>2</v>
      </c>
      <c r="D3481" s="435" t="s">
        <v>69</v>
      </c>
      <c r="E3481" s="472">
        <v>40722</v>
      </c>
      <c r="G3481" s="474">
        <v>4</v>
      </c>
      <c r="H3481" s="436">
        <v>2</v>
      </c>
      <c r="I3481" s="436">
        <v>2</v>
      </c>
      <c r="J3481" s="436">
        <v>2</v>
      </c>
      <c r="K3481" s="435">
        <v>0</v>
      </c>
      <c r="L3481" s="472">
        <v>40723</v>
      </c>
      <c r="N3481" s="474">
        <v>4</v>
      </c>
      <c r="O3481" s="436">
        <v>2</v>
      </c>
      <c r="P3481" s="436">
        <v>2</v>
      </c>
      <c r="Q3481" s="435">
        <v>0</v>
      </c>
      <c r="R3481" s="436">
        <v>2</v>
      </c>
      <c r="S3481" s="435">
        <v>0</v>
      </c>
      <c r="T3481" s="435">
        <v>0</v>
      </c>
      <c r="U3481" s="472">
        <v>40723</v>
      </c>
      <c r="V3481" s="480">
        <v>4</v>
      </c>
      <c r="W3481" s="435">
        <v>2</v>
      </c>
      <c r="X3481" s="619" t="str">
        <f t="shared" si="374"/>
        <v>OK</v>
      </c>
      <c r="Y3481" s="536">
        <f t="shared" si="371"/>
        <v>0</v>
      </c>
      <c r="Z3481" s="435" t="s">
        <v>69</v>
      </c>
      <c r="AA3481" s="481">
        <v>40724</v>
      </c>
      <c r="AC3481" s="148">
        <f t="shared" si="372"/>
        <v>2</v>
      </c>
      <c r="AD3481" s="435" t="str">
        <f t="shared" si="373"/>
        <v>OK</v>
      </c>
      <c r="AJ3481" s="533"/>
    </row>
    <row r="3482" spans="1:37" x14ac:dyDescent="0.2">
      <c r="A3482" s="442" t="s">
        <v>115</v>
      </c>
      <c r="B3482" s="435">
        <v>5</v>
      </c>
      <c r="C3482" s="436">
        <v>6</v>
      </c>
      <c r="D3482" s="435" t="s">
        <v>72</v>
      </c>
      <c r="E3482" s="472">
        <v>40722</v>
      </c>
      <c r="G3482" s="474">
        <v>5</v>
      </c>
      <c r="H3482" s="436">
        <v>6</v>
      </c>
      <c r="I3482" s="436">
        <v>6</v>
      </c>
      <c r="J3482" s="436">
        <v>6</v>
      </c>
      <c r="K3482" s="435">
        <v>0</v>
      </c>
      <c r="L3482" s="472">
        <v>40723</v>
      </c>
      <c r="N3482" s="474">
        <v>5</v>
      </c>
      <c r="O3482" s="436">
        <v>6</v>
      </c>
      <c r="P3482" s="436">
        <v>6</v>
      </c>
      <c r="Q3482" s="435">
        <v>0</v>
      </c>
      <c r="R3482" s="436">
        <v>6</v>
      </c>
      <c r="S3482" s="435">
        <v>0</v>
      </c>
      <c r="T3482" s="435">
        <v>0</v>
      </c>
      <c r="U3482" s="472">
        <v>40723</v>
      </c>
      <c r="V3482" s="480">
        <v>5</v>
      </c>
      <c r="W3482" s="435">
        <v>6</v>
      </c>
      <c r="X3482" s="619" t="str">
        <f t="shared" si="374"/>
        <v>OK</v>
      </c>
      <c r="Y3482" s="536">
        <f t="shared" ref="Y3482:Y3543" si="375">IF(W3482="","",+C3482-W3482)</f>
        <v>0</v>
      </c>
      <c r="Z3482" s="435" t="s">
        <v>72</v>
      </c>
      <c r="AA3482" s="481">
        <v>40724</v>
      </c>
      <c r="AC3482" s="148">
        <f t="shared" si="372"/>
        <v>2</v>
      </c>
      <c r="AD3482" s="435" t="str">
        <f t="shared" si="373"/>
        <v>OK</v>
      </c>
    </row>
    <row r="3483" spans="1:37" x14ac:dyDescent="0.2">
      <c r="A3483" s="442" t="s">
        <v>115</v>
      </c>
      <c r="B3483" s="435">
        <v>6</v>
      </c>
      <c r="C3483" s="436">
        <v>22</v>
      </c>
      <c r="D3483" s="435" t="s">
        <v>73</v>
      </c>
      <c r="E3483" s="472">
        <v>40722</v>
      </c>
      <c r="G3483" s="474">
        <v>6</v>
      </c>
      <c r="H3483" s="436">
        <v>22</v>
      </c>
      <c r="I3483" s="436">
        <v>22</v>
      </c>
      <c r="J3483" s="436">
        <v>22</v>
      </c>
      <c r="K3483" s="435">
        <v>0</v>
      </c>
      <c r="L3483" s="472">
        <v>40723</v>
      </c>
      <c r="N3483" s="474">
        <v>6</v>
      </c>
      <c r="O3483" s="436">
        <v>22</v>
      </c>
      <c r="P3483" s="436">
        <v>22</v>
      </c>
      <c r="Q3483" s="435">
        <v>0</v>
      </c>
      <c r="R3483" s="436">
        <v>22</v>
      </c>
      <c r="S3483" s="435">
        <v>0</v>
      </c>
      <c r="T3483" s="435">
        <v>0</v>
      </c>
      <c r="U3483" s="472">
        <v>40723</v>
      </c>
      <c r="V3483" s="480">
        <v>6</v>
      </c>
      <c r="W3483" s="435">
        <v>22</v>
      </c>
      <c r="X3483" s="619" t="str">
        <f t="shared" si="374"/>
        <v>OK</v>
      </c>
      <c r="Y3483" s="536">
        <f t="shared" si="375"/>
        <v>0</v>
      </c>
      <c r="Z3483" s="435" t="s">
        <v>73</v>
      </c>
      <c r="AA3483" s="481">
        <v>40724</v>
      </c>
      <c r="AC3483" s="148">
        <f t="shared" si="372"/>
        <v>2</v>
      </c>
      <c r="AD3483" s="435" t="str">
        <f t="shared" si="373"/>
        <v>OK</v>
      </c>
    </row>
    <row r="3484" spans="1:37" x14ac:dyDescent="0.2">
      <c r="A3484" s="442" t="s">
        <v>115</v>
      </c>
      <c r="B3484" s="435">
        <v>7</v>
      </c>
      <c r="C3484" s="436">
        <v>98</v>
      </c>
      <c r="D3484" s="435" t="s">
        <v>79</v>
      </c>
      <c r="E3484" s="472">
        <v>40722</v>
      </c>
      <c r="G3484" s="474">
        <v>7</v>
      </c>
      <c r="H3484" s="436">
        <v>98</v>
      </c>
      <c r="I3484" s="436">
        <v>98</v>
      </c>
      <c r="J3484" s="436">
        <v>98</v>
      </c>
      <c r="K3484" s="435">
        <v>0</v>
      </c>
      <c r="L3484" s="472">
        <v>40723</v>
      </c>
      <c r="N3484" s="474">
        <v>7</v>
      </c>
      <c r="O3484" s="436">
        <v>98</v>
      </c>
      <c r="P3484" s="436">
        <v>98</v>
      </c>
      <c r="Q3484" s="435">
        <v>0</v>
      </c>
      <c r="R3484" s="436">
        <v>98</v>
      </c>
      <c r="S3484" s="435">
        <v>0</v>
      </c>
      <c r="T3484" s="435">
        <v>0</v>
      </c>
      <c r="U3484" s="472">
        <v>40723</v>
      </c>
      <c r="V3484" s="480">
        <v>7</v>
      </c>
      <c r="W3484" s="435">
        <v>98</v>
      </c>
      <c r="X3484" s="619" t="str">
        <f t="shared" si="374"/>
        <v>OK</v>
      </c>
      <c r="Y3484" s="536">
        <f t="shared" si="375"/>
        <v>0</v>
      </c>
      <c r="Z3484" s="435" t="s">
        <v>79</v>
      </c>
      <c r="AA3484" s="481">
        <v>40725</v>
      </c>
      <c r="AC3484" s="148">
        <f t="shared" si="372"/>
        <v>3</v>
      </c>
      <c r="AD3484" s="435" t="str">
        <f t="shared" si="373"/>
        <v>OK</v>
      </c>
      <c r="AJ3484" s="533"/>
    </row>
    <row r="3485" spans="1:37" x14ac:dyDescent="0.2">
      <c r="A3485" s="442" t="s">
        <v>115</v>
      </c>
      <c r="B3485" s="435">
        <v>8</v>
      </c>
      <c r="C3485" s="436">
        <v>33</v>
      </c>
      <c r="D3485" s="435" t="s">
        <v>74</v>
      </c>
      <c r="E3485" s="472">
        <v>40722</v>
      </c>
      <c r="G3485" s="474">
        <v>8</v>
      </c>
      <c r="H3485" s="436">
        <v>33</v>
      </c>
      <c r="I3485" s="436">
        <v>33</v>
      </c>
      <c r="J3485" s="436">
        <v>33</v>
      </c>
      <c r="K3485" s="435">
        <v>0</v>
      </c>
      <c r="L3485" s="472">
        <v>40723</v>
      </c>
      <c r="N3485" s="474">
        <v>8</v>
      </c>
      <c r="O3485" s="436">
        <v>33</v>
      </c>
      <c r="P3485" s="436">
        <v>33</v>
      </c>
      <c r="Q3485" s="435">
        <v>0</v>
      </c>
      <c r="R3485" s="436">
        <v>33</v>
      </c>
      <c r="S3485" s="435">
        <v>0</v>
      </c>
      <c r="T3485" s="435">
        <v>0</v>
      </c>
      <c r="U3485" s="472">
        <v>40723</v>
      </c>
      <c r="V3485" s="480">
        <v>8</v>
      </c>
      <c r="W3485" s="435">
        <v>33</v>
      </c>
      <c r="X3485" s="619" t="str">
        <f t="shared" si="374"/>
        <v>OK</v>
      </c>
      <c r="Y3485" s="536">
        <f t="shared" si="375"/>
        <v>0</v>
      </c>
      <c r="Z3485" s="435" t="s">
        <v>74</v>
      </c>
      <c r="AA3485" s="481">
        <v>40724</v>
      </c>
      <c r="AC3485" s="148">
        <f t="shared" si="372"/>
        <v>2</v>
      </c>
      <c r="AD3485" s="435" t="str">
        <f t="shared" si="373"/>
        <v>OK</v>
      </c>
    </row>
    <row r="3486" spans="1:37" x14ac:dyDescent="0.2">
      <c r="A3486" s="442" t="s">
        <v>115</v>
      </c>
      <c r="B3486" s="435">
        <v>9</v>
      </c>
      <c r="C3486" s="436">
        <v>6</v>
      </c>
      <c r="D3486" s="435" t="s">
        <v>75</v>
      </c>
      <c r="E3486" s="472">
        <v>40722</v>
      </c>
      <c r="G3486" s="474">
        <v>9</v>
      </c>
      <c r="H3486" s="436">
        <v>6</v>
      </c>
      <c r="I3486" s="436">
        <v>6</v>
      </c>
      <c r="J3486" s="436">
        <v>6</v>
      </c>
      <c r="K3486" s="435">
        <v>0</v>
      </c>
      <c r="L3486" s="472">
        <v>40723</v>
      </c>
      <c r="N3486" s="474">
        <v>9</v>
      </c>
      <c r="O3486" s="436">
        <v>6</v>
      </c>
      <c r="P3486" s="436">
        <v>6</v>
      </c>
      <c r="Q3486" s="435">
        <v>0</v>
      </c>
      <c r="R3486" s="436">
        <v>6</v>
      </c>
      <c r="S3486" s="435">
        <v>0</v>
      </c>
      <c r="T3486" s="435">
        <v>0</v>
      </c>
      <c r="U3486" s="472">
        <v>40723</v>
      </c>
      <c r="V3486" s="480">
        <v>9</v>
      </c>
      <c r="W3486" s="435">
        <v>6</v>
      </c>
      <c r="X3486" s="619" t="str">
        <f t="shared" si="374"/>
        <v>OK</v>
      </c>
      <c r="Y3486" s="536">
        <f t="shared" si="375"/>
        <v>0</v>
      </c>
      <c r="Z3486" s="435" t="s">
        <v>75</v>
      </c>
      <c r="AA3486" s="481">
        <v>40724</v>
      </c>
      <c r="AC3486" s="148">
        <f t="shared" si="372"/>
        <v>2</v>
      </c>
      <c r="AD3486" s="435" t="str">
        <f t="shared" si="373"/>
        <v>OK</v>
      </c>
    </row>
    <row r="3487" spans="1:37" x14ac:dyDescent="0.2">
      <c r="A3487" s="442" t="s">
        <v>115</v>
      </c>
      <c r="B3487" s="435">
        <v>10</v>
      </c>
      <c r="C3487" s="436">
        <v>1</v>
      </c>
      <c r="D3487" s="435" t="s">
        <v>76</v>
      </c>
      <c r="E3487" s="472">
        <v>40722</v>
      </c>
      <c r="G3487" s="474">
        <v>10</v>
      </c>
      <c r="H3487" s="436">
        <v>1</v>
      </c>
      <c r="I3487" s="436">
        <v>1</v>
      </c>
      <c r="J3487" s="436">
        <v>1</v>
      </c>
      <c r="K3487" s="435">
        <v>0</v>
      </c>
      <c r="L3487" s="472">
        <v>40723</v>
      </c>
      <c r="N3487" s="474">
        <v>10</v>
      </c>
      <c r="O3487" s="436">
        <v>1</v>
      </c>
      <c r="P3487" s="436">
        <v>1</v>
      </c>
      <c r="Q3487" s="435">
        <v>0</v>
      </c>
      <c r="R3487" s="436">
        <v>1</v>
      </c>
      <c r="S3487" s="435">
        <v>0</v>
      </c>
      <c r="T3487" s="435">
        <v>0</v>
      </c>
      <c r="U3487" s="472">
        <v>40723</v>
      </c>
      <c r="V3487" s="480">
        <v>10</v>
      </c>
      <c r="W3487" s="435">
        <v>1</v>
      </c>
      <c r="X3487" s="619" t="str">
        <f t="shared" si="374"/>
        <v>OK</v>
      </c>
      <c r="Y3487" s="536">
        <f t="shared" si="375"/>
        <v>0</v>
      </c>
      <c r="Z3487" s="435" t="s">
        <v>76</v>
      </c>
      <c r="AA3487" s="481">
        <v>40724</v>
      </c>
      <c r="AC3487" s="148">
        <f t="shared" si="372"/>
        <v>2</v>
      </c>
      <c r="AD3487" s="435" t="str">
        <f t="shared" si="373"/>
        <v>OK</v>
      </c>
    </row>
    <row r="3488" spans="1:37" x14ac:dyDescent="0.2">
      <c r="A3488" s="606" t="s">
        <v>115</v>
      </c>
      <c r="B3488" s="438">
        <v>11</v>
      </c>
      <c r="C3488" s="447">
        <v>33</v>
      </c>
      <c r="D3488" s="466" t="s">
        <v>187</v>
      </c>
      <c r="E3488" s="472">
        <v>40722</v>
      </c>
      <c r="G3488" s="474">
        <v>11</v>
      </c>
      <c r="H3488" s="447">
        <v>33</v>
      </c>
      <c r="I3488" s="447">
        <v>33</v>
      </c>
      <c r="J3488" s="447">
        <v>33</v>
      </c>
      <c r="K3488" s="435">
        <v>0</v>
      </c>
      <c r="L3488" s="472">
        <v>40723</v>
      </c>
      <c r="N3488" s="474">
        <v>11</v>
      </c>
      <c r="O3488" s="447">
        <v>33</v>
      </c>
      <c r="P3488" s="447">
        <v>33</v>
      </c>
      <c r="Q3488" s="435">
        <v>0</v>
      </c>
      <c r="R3488" s="447">
        <v>33</v>
      </c>
      <c r="S3488" s="435">
        <v>0</v>
      </c>
      <c r="T3488" s="435">
        <v>0</v>
      </c>
      <c r="U3488" s="472">
        <v>40723</v>
      </c>
      <c r="V3488" s="480">
        <v>11</v>
      </c>
      <c r="W3488" s="435">
        <v>33</v>
      </c>
      <c r="X3488" s="619" t="str">
        <f t="shared" si="374"/>
        <v>OK</v>
      </c>
      <c r="Y3488" s="536">
        <f t="shared" si="375"/>
        <v>0</v>
      </c>
      <c r="Z3488" s="466" t="s">
        <v>187</v>
      </c>
      <c r="AA3488" s="481">
        <v>40725</v>
      </c>
      <c r="AC3488" s="148">
        <f t="shared" si="372"/>
        <v>3</v>
      </c>
      <c r="AD3488" s="435" t="str">
        <f t="shared" si="373"/>
        <v>OK</v>
      </c>
    </row>
    <row r="3489" spans="1:37" x14ac:dyDescent="0.2">
      <c r="A3489" s="606" t="s">
        <v>115</v>
      </c>
      <c r="B3489" s="438">
        <v>12</v>
      </c>
      <c r="C3489" s="447">
        <v>135</v>
      </c>
      <c r="D3489" s="435" t="s">
        <v>189</v>
      </c>
      <c r="E3489" s="472">
        <v>40722</v>
      </c>
      <c r="G3489" s="474">
        <v>12</v>
      </c>
      <c r="H3489" s="447">
        <v>135</v>
      </c>
      <c r="I3489" s="447">
        <v>135</v>
      </c>
      <c r="J3489" s="447">
        <v>135</v>
      </c>
      <c r="K3489" s="435">
        <v>0</v>
      </c>
      <c r="L3489" s="472">
        <v>40723</v>
      </c>
      <c r="N3489" s="474">
        <v>12</v>
      </c>
      <c r="O3489" s="447">
        <v>135</v>
      </c>
      <c r="P3489" s="447">
        <v>135</v>
      </c>
      <c r="Q3489" s="435">
        <v>0</v>
      </c>
      <c r="R3489" s="447">
        <v>135</v>
      </c>
      <c r="S3489" s="435">
        <v>0</v>
      </c>
      <c r="T3489" s="435">
        <v>0</v>
      </c>
      <c r="U3489" s="472">
        <v>40723</v>
      </c>
      <c r="V3489" s="480">
        <v>12</v>
      </c>
      <c r="W3489" s="435">
        <v>135</v>
      </c>
      <c r="X3489" s="619" t="str">
        <f t="shared" si="374"/>
        <v>OK</v>
      </c>
      <c r="Y3489" s="536">
        <f t="shared" si="375"/>
        <v>0</v>
      </c>
      <c r="Z3489" s="435" t="s">
        <v>189</v>
      </c>
      <c r="AA3489" s="481">
        <v>40724</v>
      </c>
      <c r="AC3489" s="148">
        <f t="shared" ref="AC3489:AC3552" si="376">DAYS360(E3489,AA3489)</f>
        <v>2</v>
      </c>
      <c r="AD3489" s="435" t="str">
        <f t="shared" si="373"/>
        <v>OK</v>
      </c>
    </row>
    <row r="3490" spans="1:37" x14ac:dyDescent="0.2">
      <c r="A3490" s="606" t="s">
        <v>115</v>
      </c>
      <c r="B3490" s="435">
        <v>13</v>
      </c>
      <c r="C3490" s="436">
        <v>105</v>
      </c>
      <c r="D3490" s="438" t="s">
        <v>176</v>
      </c>
      <c r="E3490" s="472">
        <v>40722</v>
      </c>
      <c r="G3490" s="474">
        <v>13</v>
      </c>
      <c r="H3490" s="436">
        <v>105</v>
      </c>
      <c r="I3490" s="436">
        <v>105</v>
      </c>
      <c r="J3490" s="436">
        <v>105</v>
      </c>
      <c r="K3490" s="435">
        <v>0</v>
      </c>
      <c r="L3490" s="472">
        <v>40723</v>
      </c>
      <c r="N3490" s="474">
        <v>13</v>
      </c>
      <c r="O3490" s="436">
        <v>105</v>
      </c>
      <c r="P3490" s="436">
        <v>105</v>
      </c>
      <c r="Q3490" s="435">
        <v>0</v>
      </c>
      <c r="R3490" s="436">
        <v>105</v>
      </c>
      <c r="S3490" s="435">
        <v>0</v>
      </c>
      <c r="T3490" s="435">
        <v>0</v>
      </c>
      <c r="U3490" s="472">
        <v>40723</v>
      </c>
      <c r="V3490" s="480">
        <v>13</v>
      </c>
      <c r="W3490" s="435">
        <v>105</v>
      </c>
      <c r="X3490" s="619" t="str">
        <f t="shared" si="374"/>
        <v>OK</v>
      </c>
      <c r="Y3490" s="536">
        <f t="shared" si="375"/>
        <v>0</v>
      </c>
      <c r="Z3490" s="438" t="s">
        <v>176</v>
      </c>
      <c r="AA3490" s="481">
        <v>40724</v>
      </c>
      <c r="AC3490" s="148">
        <f t="shared" si="376"/>
        <v>2</v>
      </c>
      <c r="AD3490" s="435" t="str">
        <f t="shared" si="373"/>
        <v>OK</v>
      </c>
    </row>
    <row r="3491" spans="1:37" x14ac:dyDescent="0.2">
      <c r="A3491" s="606" t="s">
        <v>115</v>
      </c>
      <c r="B3491" s="435">
        <v>14</v>
      </c>
      <c r="C3491" s="436">
        <v>50</v>
      </c>
      <c r="D3491" s="438" t="s">
        <v>178</v>
      </c>
      <c r="E3491" s="472">
        <v>40722</v>
      </c>
      <c r="G3491" s="474">
        <v>14</v>
      </c>
      <c r="H3491" s="436">
        <v>50</v>
      </c>
      <c r="I3491" s="436">
        <v>50</v>
      </c>
      <c r="J3491" s="436">
        <v>50</v>
      </c>
      <c r="K3491" s="435">
        <v>0</v>
      </c>
      <c r="L3491" s="472">
        <v>40723</v>
      </c>
      <c r="N3491" s="474">
        <v>14</v>
      </c>
      <c r="O3491" s="436">
        <v>50</v>
      </c>
      <c r="P3491" s="436">
        <v>50</v>
      </c>
      <c r="Q3491" s="435">
        <v>0</v>
      </c>
      <c r="R3491" s="436">
        <v>50</v>
      </c>
      <c r="S3491" s="435">
        <v>0</v>
      </c>
      <c r="T3491" s="435">
        <v>0</v>
      </c>
      <c r="U3491" s="472">
        <v>40723</v>
      </c>
      <c r="V3491" s="480">
        <v>14</v>
      </c>
      <c r="W3491" s="435">
        <v>50</v>
      </c>
      <c r="X3491" s="619" t="str">
        <f t="shared" si="374"/>
        <v>OK</v>
      </c>
      <c r="Y3491" s="536">
        <f t="shared" si="375"/>
        <v>0</v>
      </c>
      <c r="Z3491" s="438" t="s">
        <v>178</v>
      </c>
      <c r="AA3491" s="481">
        <v>40723</v>
      </c>
      <c r="AC3491" s="148">
        <f t="shared" si="376"/>
        <v>1</v>
      </c>
      <c r="AD3491" s="435" t="str">
        <f t="shared" si="373"/>
        <v>OK</v>
      </c>
    </row>
    <row r="3492" spans="1:37" x14ac:dyDescent="0.2">
      <c r="A3492" s="606" t="s">
        <v>115</v>
      </c>
      <c r="B3492" s="435">
        <v>15</v>
      </c>
      <c r="C3492" s="436">
        <v>1215</v>
      </c>
      <c r="D3492" s="465" t="s">
        <v>184</v>
      </c>
      <c r="E3492" s="472">
        <v>40722</v>
      </c>
      <c r="G3492" s="474">
        <v>15</v>
      </c>
      <c r="H3492" s="436">
        <v>1215</v>
      </c>
      <c r="I3492" s="436">
        <v>1215</v>
      </c>
      <c r="J3492" s="436">
        <v>1215</v>
      </c>
      <c r="K3492" s="435">
        <v>0</v>
      </c>
      <c r="L3492" s="472">
        <v>40723</v>
      </c>
      <c r="N3492" s="474">
        <v>15</v>
      </c>
      <c r="O3492" s="436">
        <v>1215</v>
      </c>
      <c r="P3492" s="436">
        <v>1215</v>
      </c>
      <c r="Q3492" s="435">
        <v>0</v>
      </c>
      <c r="R3492" s="436">
        <v>1215</v>
      </c>
      <c r="S3492" s="435">
        <v>0</v>
      </c>
      <c r="T3492" s="435">
        <v>0</v>
      </c>
      <c r="U3492" s="472">
        <v>40723</v>
      </c>
      <c r="V3492" s="480">
        <v>15</v>
      </c>
      <c r="W3492" s="435">
        <v>1215</v>
      </c>
      <c r="X3492" s="619" t="str">
        <f t="shared" si="374"/>
        <v>OK</v>
      </c>
      <c r="Y3492" s="536">
        <f t="shared" si="375"/>
        <v>0</v>
      </c>
      <c r="Z3492" s="465" t="s">
        <v>184</v>
      </c>
      <c r="AA3492" s="481">
        <v>40724</v>
      </c>
      <c r="AC3492" s="148">
        <f t="shared" si="376"/>
        <v>2</v>
      </c>
      <c r="AD3492" s="435" t="str">
        <f t="shared" si="373"/>
        <v>OK</v>
      </c>
    </row>
    <row r="3493" spans="1:37" x14ac:dyDescent="0.2">
      <c r="A3493" s="593" t="s">
        <v>115</v>
      </c>
      <c r="B3493" s="493">
        <v>16</v>
      </c>
      <c r="C3493" s="531">
        <v>19</v>
      </c>
      <c r="D3493" s="600" t="s">
        <v>185</v>
      </c>
      <c r="E3493" s="532">
        <v>40722</v>
      </c>
      <c r="G3493" s="534">
        <v>16</v>
      </c>
      <c r="H3493" s="531">
        <v>19</v>
      </c>
      <c r="I3493" s="531">
        <v>19</v>
      </c>
      <c r="J3493" s="531">
        <v>19</v>
      </c>
      <c r="K3493" s="493">
        <v>0</v>
      </c>
      <c r="L3493" s="532">
        <v>40723</v>
      </c>
      <c r="N3493" s="534">
        <v>16</v>
      </c>
      <c r="O3493" s="531">
        <v>19</v>
      </c>
      <c r="P3493" s="531">
        <v>19</v>
      </c>
      <c r="Q3493" s="493">
        <v>0</v>
      </c>
      <c r="R3493" s="531">
        <v>19</v>
      </c>
      <c r="S3493" s="493">
        <v>0</v>
      </c>
      <c r="T3493" s="493">
        <v>0</v>
      </c>
      <c r="U3493" s="532">
        <v>40723</v>
      </c>
      <c r="V3493" s="535">
        <v>16</v>
      </c>
      <c r="W3493" s="493">
        <v>19</v>
      </c>
      <c r="X3493" s="536" t="str">
        <f t="shared" si="374"/>
        <v>OK</v>
      </c>
      <c r="Y3493" s="536">
        <f t="shared" si="375"/>
        <v>0</v>
      </c>
      <c r="Z3493" s="600" t="s">
        <v>185</v>
      </c>
      <c r="AA3493" s="537">
        <v>40724</v>
      </c>
      <c r="AB3493" s="538"/>
      <c r="AC3493" s="538">
        <f t="shared" si="376"/>
        <v>2</v>
      </c>
      <c r="AD3493" s="493" t="str">
        <f t="shared" si="373"/>
        <v>OK</v>
      </c>
      <c r="AE3493" s="493"/>
      <c r="AF3493" s="493"/>
      <c r="AG3493" s="493"/>
      <c r="AH3493" s="539"/>
      <c r="AI3493" s="533"/>
      <c r="AK3493" s="533"/>
    </row>
    <row r="3494" spans="1:37" x14ac:dyDescent="0.2">
      <c r="A3494" s="442" t="s">
        <v>115</v>
      </c>
      <c r="B3494" s="435">
        <v>1</v>
      </c>
      <c r="C3494" s="436">
        <v>10</v>
      </c>
      <c r="D3494" s="435" t="s">
        <v>190</v>
      </c>
      <c r="E3494" s="472">
        <v>40723</v>
      </c>
      <c r="G3494" s="474">
        <v>1</v>
      </c>
      <c r="H3494" s="436">
        <v>10</v>
      </c>
      <c r="I3494" s="436">
        <v>10</v>
      </c>
      <c r="J3494" s="436">
        <v>10</v>
      </c>
      <c r="K3494" s="435">
        <v>0</v>
      </c>
      <c r="L3494" s="472">
        <v>40724</v>
      </c>
      <c r="N3494" s="474">
        <v>1</v>
      </c>
      <c r="O3494" s="436">
        <v>10</v>
      </c>
      <c r="P3494" s="436">
        <v>10</v>
      </c>
      <c r="Q3494" s="435">
        <v>0</v>
      </c>
      <c r="R3494" s="436">
        <v>10</v>
      </c>
      <c r="S3494" s="435">
        <v>0</v>
      </c>
      <c r="T3494" s="435">
        <v>0</v>
      </c>
      <c r="U3494" s="472">
        <v>40724</v>
      </c>
      <c r="V3494" s="480">
        <v>1</v>
      </c>
      <c r="W3494" s="435">
        <v>10</v>
      </c>
      <c r="X3494" s="619" t="str">
        <f t="shared" si="374"/>
        <v>OK</v>
      </c>
      <c r="Y3494" s="536">
        <f t="shared" si="375"/>
        <v>0</v>
      </c>
      <c r="Z3494" s="435" t="s">
        <v>190</v>
      </c>
      <c r="AA3494" s="481">
        <v>40728</v>
      </c>
      <c r="AB3494" s="412">
        <f>+SUM(W3494:W3496)</f>
        <v>245</v>
      </c>
      <c r="AC3494" s="148">
        <f t="shared" si="376"/>
        <v>5</v>
      </c>
      <c r="AD3494" s="435" t="str">
        <f t="shared" si="373"/>
        <v>OK</v>
      </c>
    </row>
    <row r="3495" spans="1:37" x14ac:dyDescent="0.2">
      <c r="A3495" s="442" t="s">
        <v>115</v>
      </c>
      <c r="B3495" s="435">
        <v>2</v>
      </c>
      <c r="C3495" s="436">
        <v>30</v>
      </c>
      <c r="D3495" s="438" t="s">
        <v>176</v>
      </c>
      <c r="E3495" s="472">
        <v>40723</v>
      </c>
      <c r="G3495" s="474">
        <v>2</v>
      </c>
      <c r="H3495" s="436">
        <v>30</v>
      </c>
      <c r="I3495" s="436">
        <v>30</v>
      </c>
      <c r="J3495" s="436">
        <v>30</v>
      </c>
      <c r="K3495" s="435">
        <v>0</v>
      </c>
      <c r="L3495" s="472">
        <v>40724</v>
      </c>
      <c r="N3495" s="474">
        <v>2</v>
      </c>
      <c r="O3495" s="436">
        <v>30</v>
      </c>
      <c r="P3495" s="436">
        <v>30</v>
      </c>
      <c r="Q3495" s="435">
        <v>0</v>
      </c>
      <c r="R3495" s="436">
        <v>30</v>
      </c>
      <c r="S3495" s="435">
        <v>0</v>
      </c>
      <c r="T3495" s="435">
        <v>0</v>
      </c>
      <c r="U3495" s="472">
        <v>40724</v>
      </c>
      <c r="V3495" s="480">
        <v>2</v>
      </c>
      <c r="W3495" s="435">
        <v>30</v>
      </c>
      <c r="X3495" s="619" t="str">
        <f t="shared" si="374"/>
        <v>OK</v>
      </c>
      <c r="Y3495" s="536">
        <f t="shared" si="375"/>
        <v>0</v>
      </c>
      <c r="Z3495" s="438" t="s">
        <v>176</v>
      </c>
      <c r="AA3495" s="481">
        <v>40728</v>
      </c>
      <c r="AC3495" s="148">
        <f t="shared" si="376"/>
        <v>5</v>
      </c>
      <c r="AD3495" s="435" t="str">
        <f t="shared" si="373"/>
        <v>OK</v>
      </c>
    </row>
    <row r="3496" spans="1:37" x14ac:dyDescent="0.2">
      <c r="A3496" s="593" t="s">
        <v>115</v>
      </c>
      <c r="B3496" s="493">
        <v>3</v>
      </c>
      <c r="C3496" s="531">
        <v>205</v>
      </c>
      <c r="D3496" s="493" t="s">
        <v>178</v>
      </c>
      <c r="E3496" s="532">
        <v>40723</v>
      </c>
      <c r="G3496" s="534">
        <v>3</v>
      </c>
      <c r="H3496" s="531">
        <v>205</v>
      </c>
      <c r="I3496" s="531">
        <v>205</v>
      </c>
      <c r="J3496" s="531">
        <v>205</v>
      </c>
      <c r="K3496" s="493">
        <v>0</v>
      </c>
      <c r="L3496" s="532">
        <v>40724</v>
      </c>
      <c r="N3496" s="534">
        <v>3</v>
      </c>
      <c r="O3496" s="531">
        <v>205</v>
      </c>
      <c r="P3496" s="531">
        <v>205</v>
      </c>
      <c r="Q3496" s="493">
        <v>0</v>
      </c>
      <c r="R3496" s="531">
        <v>205</v>
      </c>
      <c r="S3496" s="493">
        <v>0</v>
      </c>
      <c r="T3496" s="493">
        <v>0</v>
      </c>
      <c r="U3496" s="532">
        <v>40724</v>
      </c>
      <c r="V3496" s="535">
        <v>3</v>
      </c>
      <c r="W3496" s="493">
        <v>205</v>
      </c>
      <c r="X3496" s="536" t="str">
        <f t="shared" si="374"/>
        <v>OK</v>
      </c>
      <c r="Y3496" s="536">
        <f t="shared" si="375"/>
        <v>0</v>
      </c>
      <c r="Z3496" s="493" t="s">
        <v>178</v>
      </c>
      <c r="AA3496" s="537">
        <v>40724</v>
      </c>
      <c r="AB3496" s="538"/>
      <c r="AC3496" s="538">
        <f t="shared" si="376"/>
        <v>1</v>
      </c>
      <c r="AD3496" s="493" t="str">
        <f t="shared" si="373"/>
        <v>OK</v>
      </c>
      <c r="AE3496" s="493"/>
      <c r="AF3496" s="493"/>
      <c r="AG3496" s="493"/>
      <c r="AH3496" s="539"/>
      <c r="AI3496" s="533"/>
      <c r="AK3496" s="533"/>
    </row>
    <row r="3497" spans="1:37" x14ac:dyDescent="0.2">
      <c r="A3497" s="593" t="s">
        <v>115</v>
      </c>
      <c r="B3497" s="493">
        <v>1</v>
      </c>
      <c r="C3497" s="531">
        <v>50</v>
      </c>
      <c r="D3497" s="493" t="s">
        <v>178</v>
      </c>
      <c r="E3497" s="532">
        <v>40724</v>
      </c>
      <c r="G3497" s="534">
        <v>1</v>
      </c>
      <c r="H3497" s="531">
        <v>50</v>
      </c>
      <c r="I3497" s="531">
        <v>50</v>
      </c>
      <c r="J3497" s="531">
        <v>50</v>
      </c>
      <c r="K3497" s="493">
        <v>0</v>
      </c>
      <c r="L3497" s="532">
        <v>40725</v>
      </c>
      <c r="N3497" s="534">
        <v>1</v>
      </c>
      <c r="O3497" s="531">
        <v>50</v>
      </c>
      <c r="P3497" s="531">
        <v>50</v>
      </c>
      <c r="Q3497" s="493">
        <v>0</v>
      </c>
      <c r="R3497" s="531">
        <v>50</v>
      </c>
      <c r="S3497" s="493">
        <v>0</v>
      </c>
      <c r="T3497" s="493">
        <v>0</v>
      </c>
      <c r="U3497" s="532">
        <v>40725</v>
      </c>
      <c r="V3497" s="535">
        <v>1</v>
      </c>
      <c r="W3497" s="493">
        <v>50</v>
      </c>
      <c r="X3497" s="536" t="str">
        <f t="shared" si="374"/>
        <v>OK</v>
      </c>
      <c r="Y3497" s="536">
        <f t="shared" si="375"/>
        <v>0</v>
      </c>
      <c r="Z3497" s="493" t="s">
        <v>178</v>
      </c>
      <c r="AA3497" s="537">
        <v>40728</v>
      </c>
      <c r="AB3497" s="538">
        <v>50</v>
      </c>
      <c r="AC3497" s="538">
        <f t="shared" si="376"/>
        <v>4</v>
      </c>
      <c r="AD3497" s="493" t="str">
        <f t="shared" si="373"/>
        <v>OK</v>
      </c>
      <c r="AE3497" s="493"/>
      <c r="AF3497" s="493"/>
      <c r="AG3497" s="493"/>
      <c r="AH3497" s="539"/>
      <c r="AI3497" s="533"/>
      <c r="AK3497" s="533"/>
    </row>
    <row r="3498" spans="1:37" x14ac:dyDescent="0.2">
      <c r="A3498" s="442" t="s">
        <v>115</v>
      </c>
      <c r="B3498" s="435">
        <v>1</v>
      </c>
      <c r="C3498" s="436">
        <v>95</v>
      </c>
      <c r="D3498" s="435" t="s">
        <v>177</v>
      </c>
      <c r="E3498" s="472">
        <v>40725</v>
      </c>
      <c r="G3498" s="474">
        <v>1</v>
      </c>
      <c r="H3498" s="436">
        <v>95</v>
      </c>
      <c r="I3498" s="436">
        <v>95</v>
      </c>
      <c r="J3498" s="436">
        <v>95</v>
      </c>
      <c r="K3498" s="435">
        <v>0</v>
      </c>
      <c r="L3498" s="472">
        <v>40728</v>
      </c>
      <c r="N3498" s="474">
        <v>1</v>
      </c>
      <c r="O3498" s="436">
        <v>95</v>
      </c>
      <c r="P3498" s="436">
        <v>95</v>
      </c>
      <c r="Q3498" s="435">
        <v>0</v>
      </c>
      <c r="R3498" s="436">
        <v>95</v>
      </c>
      <c r="S3498" s="435">
        <v>0</v>
      </c>
      <c r="T3498" s="435">
        <v>0</v>
      </c>
      <c r="U3498" s="472">
        <v>40728</v>
      </c>
      <c r="V3498" s="480">
        <v>1</v>
      </c>
      <c r="W3498" s="435">
        <v>95</v>
      </c>
      <c r="X3498" s="619" t="str">
        <f t="shared" si="374"/>
        <v>OK</v>
      </c>
      <c r="Y3498" s="536">
        <f t="shared" si="375"/>
        <v>0</v>
      </c>
      <c r="Z3498" s="435" t="s">
        <v>177</v>
      </c>
      <c r="AA3498" s="481">
        <v>40729</v>
      </c>
      <c r="AB3498" s="412">
        <f>+SUM(W3498:W3500)</f>
        <v>450</v>
      </c>
      <c r="AC3498" s="148">
        <f t="shared" si="376"/>
        <v>4</v>
      </c>
      <c r="AD3498" s="435" t="str">
        <f t="shared" si="373"/>
        <v>OK</v>
      </c>
    </row>
    <row r="3499" spans="1:37" x14ac:dyDescent="0.2">
      <c r="A3499" s="442" t="s">
        <v>115</v>
      </c>
      <c r="B3499" s="435">
        <v>2</v>
      </c>
      <c r="C3499" s="436">
        <v>305</v>
      </c>
      <c r="D3499" s="438" t="s">
        <v>176</v>
      </c>
      <c r="E3499" s="472">
        <v>40725</v>
      </c>
      <c r="G3499" s="474">
        <v>2</v>
      </c>
      <c r="H3499" s="436">
        <v>305</v>
      </c>
      <c r="I3499" s="436">
        <v>305</v>
      </c>
      <c r="J3499" s="436">
        <v>305</v>
      </c>
      <c r="K3499" s="435">
        <v>0</v>
      </c>
      <c r="L3499" s="472">
        <v>40728</v>
      </c>
      <c r="N3499" s="474">
        <v>2</v>
      </c>
      <c r="O3499" s="436">
        <v>305</v>
      </c>
      <c r="P3499" s="436">
        <v>305</v>
      </c>
      <c r="Q3499" s="435">
        <v>0</v>
      </c>
      <c r="R3499" s="436">
        <v>305</v>
      </c>
      <c r="S3499" s="435">
        <v>0</v>
      </c>
      <c r="T3499" s="435">
        <v>0</v>
      </c>
      <c r="U3499" s="472">
        <v>40728</v>
      </c>
      <c r="V3499" s="480">
        <v>2</v>
      </c>
      <c r="W3499" s="435">
        <v>305</v>
      </c>
      <c r="X3499" s="437" t="str">
        <f t="shared" si="374"/>
        <v>OK</v>
      </c>
      <c r="Y3499" s="536">
        <f t="shared" si="375"/>
        <v>0</v>
      </c>
      <c r="Z3499" s="438" t="s">
        <v>176</v>
      </c>
      <c r="AA3499" s="481">
        <v>40729</v>
      </c>
      <c r="AC3499" s="148">
        <f t="shared" si="376"/>
        <v>4</v>
      </c>
      <c r="AD3499" s="435" t="str">
        <f t="shared" si="373"/>
        <v>OK</v>
      </c>
    </row>
    <row r="3500" spans="1:37" x14ac:dyDescent="0.2">
      <c r="A3500" s="593" t="s">
        <v>115</v>
      </c>
      <c r="B3500" s="493">
        <v>3</v>
      </c>
      <c r="C3500" s="531">
        <v>50</v>
      </c>
      <c r="D3500" s="493" t="s">
        <v>178</v>
      </c>
      <c r="E3500" s="532">
        <v>40725</v>
      </c>
      <c r="G3500" s="534">
        <v>3</v>
      </c>
      <c r="H3500" s="531">
        <v>50</v>
      </c>
      <c r="I3500" s="531">
        <v>50</v>
      </c>
      <c r="J3500" s="531">
        <v>50</v>
      </c>
      <c r="K3500" s="493">
        <v>0</v>
      </c>
      <c r="L3500" s="532">
        <v>40728</v>
      </c>
      <c r="N3500" s="534">
        <v>3</v>
      </c>
      <c r="O3500" s="531">
        <v>50</v>
      </c>
      <c r="P3500" s="531">
        <v>50</v>
      </c>
      <c r="Q3500" s="493">
        <v>0</v>
      </c>
      <c r="R3500" s="531">
        <v>50</v>
      </c>
      <c r="S3500" s="493">
        <v>0</v>
      </c>
      <c r="T3500" s="493">
        <v>0</v>
      </c>
      <c r="U3500" s="532">
        <v>40728</v>
      </c>
      <c r="V3500" s="535">
        <v>3</v>
      </c>
      <c r="W3500" s="493">
        <v>50</v>
      </c>
      <c r="X3500" s="536" t="str">
        <f t="shared" si="374"/>
        <v>OK</v>
      </c>
      <c r="Y3500" s="536">
        <f t="shared" si="375"/>
        <v>0</v>
      </c>
      <c r="Z3500" s="493" t="s">
        <v>178</v>
      </c>
      <c r="AA3500" s="537">
        <v>40730</v>
      </c>
      <c r="AB3500" s="538"/>
      <c r="AC3500" s="538">
        <f t="shared" si="376"/>
        <v>5</v>
      </c>
      <c r="AD3500" s="493" t="str">
        <f t="shared" si="373"/>
        <v>OK</v>
      </c>
      <c r="AE3500" s="493"/>
      <c r="AF3500" s="493"/>
      <c r="AG3500" s="493"/>
      <c r="AH3500" s="539"/>
      <c r="AI3500" s="533"/>
      <c r="AJ3500" s="533"/>
      <c r="AK3500" s="533"/>
    </row>
    <row r="3501" spans="1:37" x14ac:dyDescent="0.2">
      <c r="A3501" s="442" t="s">
        <v>115</v>
      </c>
      <c r="B3501" s="435">
        <v>1</v>
      </c>
      <c r="C3501" s="436">
        <v>110</v>
      </c>
      <c r="D3501" s="438" t="s">
        <v>176</v>
      </c>
      <c r="E3501" s="472">
        <v>40728</v>
      </c>
      <c r="G3501" s="474">
        <v>1</v>
      </c>
      <c r="H3501" s="436">
        <v>110</v>
      </c>
      <c r="I3501" s="436">
        <v>110</v>
      </c>
      <c r="J3501" s="436">
        <v>110</v>
      </c>
      <c r="K3501" s="435">
        <v>0</v>
      </c>
      <c r="L3501" s="472">
        <v>40729</v>
      </c>
      <c r="N3501" s="474">
        <v>1</v>
      </c>
      <c r="O3501" s="436">
        <v>110</v>
      </c>
      <c r="P3501" s="436">
        <v>110</v>
      </c>
      <c r="Q3501" s="435">
        <v>0</v>
      </c>
      <c r="R3501" s="436">
        <v>110</v>
      </c>
      <c r="S3501" s="435">
        <v>0</v>
      </c>
      <c r="T3501" s="435">
        <v>0</v>
      </c>
      <c r="U3501" s="472">
        <v>40729</v>
      </c>
      <c r="V3501" s="480">
        <v>1</v>
      </c>
      <c r="W3501" s="435">
        <v>110</v>
      </c>
      <c r="X3501" s="437" t="str">
        <f t="shared" si="374"/>
        <v>OK</v>
      </c>
      <c r="Y3501" s="536">
        <f t="shared" si="375"/>
        <v>0</v>
      </c>
      <c r="Z3501" s="438" t="s">
        <v>176</v>
      </c>
      <c r="AA3501" s="481">
        <v>40731</v>
      </c>
      <c r="AB3501" s="412">
        <f>+SUM(W3501:W3502)</f>
        <v>1565</v>
      </c>
      <c r="AC3501" s="148">
        <f t="shared" si="376"/>
        <v>3</v>
      </c>
      <c r="AD3501" s="435" t="str">
        <f t="shared" si="373"/>
        <v>OK</v>
      </c>
    </row>
    <row r="3502" spans="1:37" x14ac:dyDescent="0.2">
      <c r="A3502" s="593" t="s">
        <v>115</v>
      </c>
      <c r="B3502" s="493">
        <v>2</v>
      </c>
      <c r="C3502" s="531">
        <v>1455</v>
      </c>
      <c r="D3502" s="493" t="s">
        <v>178</v>
      </c>
      <c r="E3502" s="532">
        <v>40728</v>
      </c>
      <c r="G3502" s="534">
        <v>2</v>
      </c>
      <c r="H3502" s="531">
        <v>1455</v>
      </c>
      <c r="I3502" s="531">
        <v>1455</v>
      </c>
      <c r="J3502" s="531">
        <v>1455</v>
      </c>
      <c r="K3502" s="493">
        <v>0</v>
      </c>
      <c r="L3502" s="532">
        <v>40729</v>
      </c>
      <c r="N3502" s="534">
        <v>2</v>
      </c>
      <c r="O3502" s="531">
        <v>1455</v>
      </c>
      <c r="P3502" s="531">
        <v>1455</v>
      </c>
      <c r="Q3502" s="493">
        <v>0</v>
      </c>
      <c r="R3502" s="531">
        <v>1455</v>
      </c>
      <c r="S3502" s="493">
        <v>0</v>
      </c>
      <c r="T3502" s="493">
        <v>0</v>
      </c>
      <c r="U3502" s="532">
        <v>40729</v>
      </c>
      <c r="V3502" s="535">
        <v>2</v>
      </c>
      <c r="W3502" s="493">
        <v>1455</v>
      </c>
      <c r="X3502" s="536" t="str">
        <f t="shared" si="374"/>
        <v>OK</v>
      </c>
      <c r="Y3502" s="536">
        <f t="shared" si="375"/>
        <v>0</v>
      </c>
      <c r="Z3502" s="493" t="s">
        <v>178</v>
      </c>
      <c r="AA3502" s="537">
        <v>40730</v>
      </c>
      <c r="AB3502" s="538"/>
      <c r="AC3502" s="538">
        <f t="shared" si="376"/>
        <v>2</v>
      </c>
      <c r="AD3502" s="493" t="str">
        <f t="shared" si="373"/>
        <v>OK</v>
      </c>
      <c r="AE3502" s="493"/>
      <c r="AF3502" s="493"/>
      <c r="AG3502" s="493"/>
      <c r="AH3502" s="539"/>
      <c r="AI3502" s="533"/>
      <c r="AK3502" s="533"/>
    </row>
    <row r="3503" spans="1:37" x14ac:dyDescent="0.2">
      <c r="A3503" s="442" t="s">
        <v>115</v>
      </c>
      <c r="B3503" s="435">
        <v>1</v>
      </c>
      <c r="C3503" s="436">
        <v>53</v>
      </c>
      <c r="D3503" s="465" t="s">
        <v>182</v>
      </c>
      <c r="E3503" s="472">
        <v>40729</v>
      </c>
      <c r="G3503" s="474">
        <v>1</v>
      </c>
      <c r="H3503" s="436">
        <v>53</v>
      </c>
      <c r="I3503" s="436">
        <v>53</v>
      </c>
      <c r="J3503" s="436">
        <v>53</v>
      </c>
      <c r="K3503" s="435">
        <v>0</v>
      </c>
      <c r="L3503" s="472">
        <v>40730</v>
      </c>
      <c r="N3503" s="474">
        <v>1</v>
      </c>
      <c r="O3503" s="436">
        <v>53</v>
      </c>
      <c r="P3503" s="436">
        <v>53</v>
      </c>
      <c r="Q3503" s="435">
        <v>0</v>
      </c>
      <c r="R3503" s="436">
        <v>53</v>
      </c>
      <c r="S3503" s="435">
        <v>0</v>
      </c>
      <c r="T3503" s="435">
        <v>0</v>
      </c>
      <c r="U3503" s="472">
        <v>40730</v>
      </c>
      <c r="V3503" s="480">
        <v>1</v>
      </c>
      <c r="W3503" s="435">
        <v>53</v>
      </c>
      <c r="X3503" s="437" t="str">
        <f t="shared" si="374"/>
        <v>OK</v>
      </c>
      <c r="Y3503" s="536">
        <f t="shared" si="375"/>
        <v>0</v>
      </c>
      <c r="Z3503" s="465" t="s">
        <v>182</v>
      </c>
      <c r="AA3503" s="481">
        <v>40731</v>
      </c>
      <c r="AB3503" s="412">
        <f>+SUM(W3503:W3520)</f>
        <v>3840</v>
      </c>
      <c r="AC3503" s="148">
        <f t="shared" si="376"/>
        <v>2</v>
      </c>
      <c r="AD3503" s="435" t="str">
        <f t="shared" si="373"/>
        <v>OK</v>
      </c>
      <c r="AJ3503" s="533"/>
    </row>
    <row r="3504" spans="1:37" x14ac:dyDescent="0.2">
      <c r="A3504" s="442" t="s">
        <v>115</v>
      </c>
      <c r="B3504" s="435">
        <v>2</v>
      </c>
      <c r="C3504" s="436">
        <v>29</v>
      </c>
      <c r="D3504" s="465" t="s">
        <v>183</v>
      </c>
      <c r="E3504" s="472">
        <v>40729</v>
      </c>
      <c r="G3504" s="474">
        <v>2</v>
      </c>
      <c r="H3504" s="436">
        <v>29</v>
      </c>
      <c r="I3504" s="436">
        <v>29</v>
      </c>
      <c r="J3504" s="436">
        <v>29</v>
      </c>
      <c r="K3504" s="435">
        <v>0</v>
      </c>
      <c r="L3504" s="472">
        <v>40730</v>
      </c>
      <c r="N3504" s="474">
        <v>2</v>
      </c>
      <c r="O3504" s="436">
        <v>29</v>
      </c>
      <c r="P3504" s="436">
        <v>29</v>
      </c>
      <c r="Q3504" s="435">
        <v>0</v>
      </c>
      <c r="R3504" s="436">
        <v>29</v>
      </c>
      <c r="S3504" s="435">
        <v>0</v>
      </c>
      <c r="T3504" s="435">
        <v>0</v>
      </c>
      <c r="U3504" s="472">
        <v>40730</v>
      </c>
      <c r="V3504" s="480">
        <v>2</v>
      </c>
      <c r="W3504" s="435">
        <v>29</v>
      </c>
      <c r="X3504" s="437" t="str">
        <f t="shared" si="374"/>
        <v>OK</v>
      </c>
      <c r="Y3504" s="536">
        <f t="shared" si="375"/>
        <v>0</v>
      </c>
      <c r="Z3504" s="465" t="s">
        <v>183</v>
      </c>
      <c r="AA3504" s="481">
        <v>40731</v>
      </c>
      <c r="AC3504" s="148">
        <f t="shared" si="376"/>
        <v>2</v>
      </c>
      <c r="AD3504" s="435" t="str">
        <f t="shared" si="373"/>
        <v>OK</v>
      </c>
      <c r="AJ3504" s="533"/>
    </row>
    <row r="3505" spans="1:37" x14ac:dyDescent="0.2">
      <c r="A3505" s="442" t="s">
        <v>115</v>
      </c>
      <c r="B3505" s="435">
        <v>3</v>
      </c>
      <c r="C3505" s="436">
        <v>27</v>
      </c>
      <c r="D3505" s="435" t="s">
        <v>67</v>
      </c>
      <c r="E3505" s="472">
        <v>40729</v>
      </c>
      <c r="G3505" s="474">
        <v>3</v>
      </c>
      <c r="H3505" s="436">
        <v>27</v>
      </c>
      <c r="I3505" s="436">
        <v>27</v>
      </c>
      <c r="J3505" s="436">
        <v>27</v>
      </c>
      <c r="K3505" s="435">
        <v>0</v>
      </c>
      <c r="L3505" s="472">
        <v>40730</v>
      </c>
      <c r="N3505" s="474">
        <v>3</v>
      </c>
      <c r="O3505" s="436">
        <v>27</v>
      </c>
      <c r="P3505" s="436">
        <v>27</v>
      </c>
      <c r="Q3505" s="435">
        <v>0</v>
      </c>
      <c r="R3505" s="436">
        <v>27</v>
      </c>
      <c r="S3505" s="435">
        <v>0</v>
      </c>
      <c r="T3505" s="435">
        <v>0</v>
      </c>
      <c r="U3505" s="472">
        <v>40730</v>
      </c>
      <c r="V3505" s="480">
        <v>3</v>
      </c>
      <c r="W3505" s="435">
        <v>27</v>
      </c>
      <c r="X3505" s="437" t="str">
        <f t="shared" si="374"/>
        <v>OK</v>
      </c>
      <c r="Y3505" s="536">
        <f t="shared" si="375"/>
        <v>0</v>
      </c>
      <c r="Z3505" s="435" t="s">
        <v>67</v>
      </c>
      <c r="AA3505" s="481">
        <v>40731</v>
      </c>
      <c r="AC3505" s="148">
        <f t="shared" si="376"/>
        <v>2</v>
      </c>
      <c r="AD3505" s="435" t="str">
        <f t="shared" si="373"/>
        <v>OK</v>
      </c>
    </row>
    <row r="3506" spans="1:37" x14ac:dyDescent="0.2">
      <c r="A3506" s="442" t="s">
        <v>115</v>
      </c>
      <c r="B3506" s="435">
        <v>4</v>
      </c>
      <c r="C3506" s="436">
        <v>4</v>
      </c>
      <c r="D3506" s="435" t="s">
        <v>68</v>
      </c>
      <c r="E3506" s="472">
        <v>40729</v>
      </c>
      <c r="G3506" s="474">
        <v>4</v>
      </c>
      <c r="H3506" s="436">
        <v>4</v>
      </c>
      <c r="I3506" s="436">
        <v>4</v>
      </c>
      <c r="J3506" s="436">
        <v>4</v>
      </c>
      <c r="K3506" s="435">
        <v>0</v>
      </c>
      <c r="L3506" s="472">
        <v>40730</v>
      </c>
      <c r="N3506" s="474">
        <v>4</v>
      </c>
      <c r="O3506" s="436">
        <v>4</v>
      </c>
      <c r="P3506" s="436">
        <v>4</v>
      </c>
      <c r="Q3506" s="435">
        <v>0</v>
      </c>
      <c r="R3506" s="436">
        <v>4</v>
      </c>
      <c r="S3506" s="435">
        <v>0</v>
      </c>
      <c r="T3506" s="435">
        <v>0</v>
      </c>
      <c r="U3506" s="472">
        <v>40730</v>
      </c>
      <c r="V3506" s="480">
        <v>4</v>
      </c>
      <c r="W3506" s="435">
        <v>4</v>
      </c>
      <c r="X3506" s="437" t="str">
        <f t="shared" si="374"/>
        <v>OK</v>
      </c>
      <c r="Y3506" s="536">
        <f t="shared" si="375"/>
        <v>0</v>
      </c>
      <c r="Z3506" s="435" t="s">
        <v>68</v>
      </c>
      <c r="AA3506" s="481">
        <v>40731</v>
      </c>
      <c r="AC3506" s="148">
        <f t="shared" si="376"/>
        <v>2</v>
      </c>
      <c r="AD3506" s="435" t="str">
        <f t="shared" si="373"/>
        <v>OK</v>
      </c>
    </row>
    <row r="3507" spans="1:37" x14ac:dyDescent="0.2">
      <c r="A3507" s="442" t="s">
        <v>115</v>
      </c>
      <c r="B3507" s="435">
        <v>5</v>
      </c>
      <c r="C3507" s="436">
        <v>15</v>
      </c>
      <c r="D3507" s="435" t="s">
        <v>69</v>
      </c>
      <c r="E3507" s="472">
        <v>40729</v>
      </c>
      <c r="G3507" s="474">
        <v>5</v>
      </c>
      <c r="H3507" s="436">
        <v>15</v>
      </c>
      <c r="I3507" s="436">
        <v>15</v>
      </c>
      <c r="J3507" s="436">
        <v>15</v>
      </c>
      <c r="K3507" s="435">
        <v>0</v>
      </c>
      <c r="L3507" s="472">
        <v>40730</v>
      </c>
      <c r="N3507" s="474">
        <v>5</v>
      </c>
      <c r="O3507" s="436">
        <v>15</v>
      </c>
      <c r="P3507" s="436">
        <v>15</v>
      </c>
      <c r="Q3507" s="435">
        <v>0</v>
      </c>
      <c r="R3507" s="436">
        <v>15</v>
      </c>
      <c r="S3507" s="435">
        <v>0</v>
      </c>
      <c r="T3507" s="435">
        <v>0</v>
      </c>
      <c r="U3507" s="472">
        <v>40730</v>
      </c>
      <c r="V3507" s="480">
        <v>5</v>
      </c>
      <c r="W3507" s="435">
        <v>15</v>
      </c>
      <c r="X3507" s="437" t="str">
        <f t="shared" si="374"/>
        <v>OK</v>
      </c>
      <c r="Y3507" s="536">
        <f t="shared" si="375"/>
        <v>0</v>
      </c>
      <c r="Z3507" s="435" t="s">
        <v>69</v>
      </c>
      <c r="AA3507" s="481">
        <v>40731</v>
      </c>
      <c r="AC3507" s="148">
        <f t="shared" si="376"/>
        <v>2</v>
      </c>
      <c r="AD3507" s="435" t="str">
        <f t="shared" si="373"/>
        <v>OK</v>
      </c>
      <c r="AJ3507" s="533"/>
    </row>
    <row r="3508" spans="1:37" x14ac:dyDescent="0.2">
      <c r="A3508" s="442" t="s">
        <v>115</v>
      </c>
      <c r="B3508" s="435">
        <v>6</v>
      </c>
      <c r="C3508" s="436">
        <v>24</v>
      </c>
      <c r="D3508" s="435" t="s">
        <v>72</v>
      </c>
      <c r="E3508" s="472">
        <v>40729</v>
      </c>
      <c r="G3508" s="474">
        <v>6</v>
      </c>
      <c r="H3508" s="436">
        <v>24</v>
      </c>
      <c r="I3508" s="436">
        <v>24</v>
      </c>
      <c r="J3508" s="436">
        <v>24</v>
      </c>
      <c r="K3508" s="435">
        <v>0</v>
      </c>
      <c r="L3508" s="472">
        <v>40730</v>
      </c>
      <c r="N3508" s="474">
        <v>6</v>
      </c>
      <c r="O3508" s="436">
        <v>24</v>
      </c>
      <c r="P3508" s="436">
        <v>24</v>
      </c>
      <c r="Q3508" s="435">
        <v>0</v>
      </c>
      <c r="R3508" s="436">
        <v>24</v>
      </c>
      <c r="S3508" s="435">
        <v>0</v>
      </c>
      <c r="T3508" s="435">
        <v>0</v>
      </c>
      <c r="U3508" s="472">
        <v>40730</v>
      </c>
      <c r="V3508" s="480">
        <v>6</v>
      </c>
      <c r="W3508" s="435">
        <v>24</v>
      </c>
      <c r="X3508" s="437" t="str">
        <f t="shared" si="374"/>
        <v>OK</v>
      </c>
      <c r="Y3508" s="536">
        <f t="shared" si="375"/>
        <v>0</v>
      </c>
      <c r="Z3508" s="435" t="s">
        <v>72</v>
      </c>
      <c r="AA3508" s="481">
        <v>40731</v>
      </c>
      <c r="AC3508" s="148">
        <f t="shared" si="376"/>
        <v>2</v>
      </c>
      <c r="AD3508" s="435" t="str">
        <f t="shared" si="373"/>
        <v>OK</v>
      </c>
    </row>
    <row r="3509" spans="1:37" x14ac:dyDescent="0.2">
      <c r="A3509" s="442" t="s">
        <v>115</v>
      </c>
      <c r="B3509" s="435">
        <v>7</v>
      </c>
      <c r="C3509" s="436">
        <v>272</v>
      </c>
      <c r="D3509" s="435" t="s">
        <v>73</v>
      </c>
      <c r="E3509" s="472">
        <v>40729</v>
      </c>
      <c r="G3509" s="474">
        <v>7</v>
      </c>
      <c r="H3509" s="436">
        <v>272</v>
      </c>
      <c r="I3509" s="436">
        <v>272</v>
      </c>
      <c r="J3509" s="436">
        <v>272</v>
      </c>
      <c r="K3509" s="435">
        <v>0</v>
      </c>
      <c r="L3509" s="472">
        <v>40730</v>
      </c>
      <c r="N3509" s="474">
        <v>7</v>
      </c>
      <c r="O3509" s="436">
        <v>272</v>
      </c>
      <c r="P3509" s="436">
        <v>272</v>
      </c>
      <c r="Q3509" s="435">
        <v>0</v>
      </c>
      <c r="R3509" s="436">
        <v>272</v>
      </c>
      <c r="S3509" s="435">
        <v>0</v>
      </c>
      <c r="T3509" s="435">
        <v>0</v>
      </c>
      <c r="U3509" s="472">
        <v>40730</v>
      </c>
      <c r="V3509" s="480">
        <v>7</v>
      </c>
      <c r="W3509" s="435">
        <v>272</v>
      </c>
      <c r="X3509" s="437" t="str">
        <f t="shared" si="374"/>
        <v>OK</v>
      </c>
      <c r="Y3509" s="536">
        <f t="shared" si="375"/>
        <v>0</v>
      </c>
      <c r="Z3509" s="435" t="s">
        <v>73</v>
      </c>
      <c r="AA3509" s="481">
        <v>40731</v>
      </c>
      <c r="AC3509" s="148">
        <f t="shared" si="376"/>
        <v>2</v>
      </c>
      <c r="AD3509" s="435" t="str">
        <f t="shared" si="373"/>
        <v>OK</v>
      </c>
      <c r="AJ3509" s="533"/>
    </row>
    <row r="3510" spans="1:37" x14ac:dyDescent="0.2">
      <c r="A3510" s="442" t="s">
        <v>115</v>
      </c>
      <c r="B3510" s="435">
        <v>8</v>
      </c>
      <c r="C3510" s="436">
        <v>76</v>
      </c>
      <c r="D3510" s="435" t="s">
        <v>79</v>
      </c>
      <c r="E3510" s="472">
        <v>40729</v>
      </c>
      <c r="G3510" s="474">
        <v>8</v>
      </c>
      <c r="H3510" s="436">
        <v>76</v>
      </c>
      <c r="I3510" s="436">
        <v>76</v>
      </c>
      <c r="J3510" s="436">
        <v>76</v>
      </c>
      <c r="K3510" s="435">
        <v>0</v>
      </c>
      <c r="L3510" s="472">
        <v>40730</v>
      </c>
      <c r="N3510" s="474">
        <v>8</v>
      </c>
      <c r="O3510" s="436">
        <v>76</v>
      </c>
      <c r="P3510" s="436">
        <v>76</v>
      </c>
      <c r="Q3510" s="435">
        <v>0</v>
      </c>
      <c r="R3510" s="436">
        <v>76</v>
      </c>
      <c r="S3510" s="435">
        <v>0</v>
      </c>
      <c r="T3510" s="435">
        <v>0</v>
      </c>
      <c r="U3510" s="472">
        <v>40730</v>
      </c>
      <c r="V3510" s="480">
        <v>8</v>
      </c>
      <c r="W3510" s="435">
        <v>76</v>
      </c>
      <c r="X3510" s="437" t="str">
        <f t="shared" si="374"/>
        <v>OK</v>
      </c>
      <c r="Y3510" s="536">
        <f t="shared" si="375"/>
        <v>0</v>
      </c>
      <c r="Z3510" s="435" t="s">
        <v>79</v>
      </c>
      <c r="AA3510" s="481">
        <v>40731</v>
      </c>
      <c r="AC3510" s="148">
        <f t="shared" si="376"/>
        <v>2</v>
      </c>
      <c r="AD3510" s="435" t="str">
        <f t="shared" si="373"/>
        <v>OK</v>
      </c>
    </row>
    <row r="3511" spans="1:37" x14ac:dyDescent="0.2">
      <c r="A3511" s="442" t="s">
        <v>115</v>
      </c>
      <c r="B3511" s="435">
        <v>9</v>
      </c>
      <c r="C3511" s="436">
        <v>163</v>
      </c>
      <c r="D3511" s="435" t="s">
        <v>74</v>
      </c>
      <c r="E3511" s="472">
        <v>40729</v>
      </c>
      <c r="G3511" s="474">
        <v>9</v>
      </c>
      <c r="H3511" s="436">
        <v>163</v>
      </c>
      <c r="I3511" s="436">
        <v>163</v>
      </c>
      <c r="J3511" s="436">
        <v>163</v>
      </c>
      <c r="K3511" s="435">
        <v>0</v>
      </c>
      <c r="L3511" s="472">
        <v>40730</v>
      </c>
      <c r="N3511" s="474">
        <v>9</v>
      </c>
      <c r="O3511" s="436">
        <v>163</v>
      </c>
      <c r="P3511" s="436">
        <v>163</v>
      </c>
      <c r="Q3511" s="435">
        <v>0</v>
      </c>
      <c r="R3511" s="436">
        <v>163</v>
      </c>
      <c r="S3511" s="435">
        <v>0</v>
      </c>
      <c r="T3511" s="435">
        <v>0</v>
      </c>
      <c r="U3511" s="472">
        <v>40730</v>
      </c>
      <c r="V3511" s="480">
        <v>9</v>
      </c>
      <c r="W3511" s="435">
        <v>163</v>
      </c>
      <c r="X3511" s="437" t="str">
        <f t="shared" si="374"/>
        <v>OK</v>
      </c>
      <c r="Y3511" s="536">
        <f t="shared" si="375"/>
        <v>0</v>
      </c>
      <c r="Z3511" s="435" t="s">
        <v>74</v>
      </c>
      <c r="AA3511" s="481">
        <v>40731</v>
      </c>
      <c r="AC3511" s="148">
        <f t="shared" si="376"/>
        <v>2</v>
      </c>
      <c r="AD3511" s="435" t="str">
        <f t="shared" si="373"/>
        <v>OK</v>
      </c>
    </row>
    <row r="3512" spans="1:37" x14ac:dyDescent="0.2">
      <c r="A3512" s="442" t="s">
        <v>115</v>
      </c>
      <c r="B3512" s="435">
        <v>10</v>
      </c>
      <c r="C3512" s="436">
        <v>13</v>
      </c>
      <c r="D3512" s="435" t="s">
        <v>75</v>
      </c>
      <c r="E3512" s="472">
        <v>40729</v>
      </c>
      <c r="G3512" s="474">
        <v>10</v>
      </c>
      <c r="H3512" s="436">
        <v>13</v>
      </c>
      <c r="I3512" s="436">
        <v>13</v>
      </c>
      <c r="J3512" s="436">
        <v>13</v>
      </c>
      <c r="K3512" s="435">
        <v>0</v>
      </c>
      <c r="L3512" s="472">
        <v>40730</v>
      </c>
      <c r="N3512" s="474">
        <v>10</v>
      </c>
      <c r="O3512" s="436">
        <v>13</v>
      </c>
      <c r="P3512" s="436">
        <v>13</v>
      </c>
      <c r="Q3512" s="435">
        <v>0</v>
      </c>
      <c r="R3512" s="436">
        <v>13</v>
      </c>
      <c r="S3512" s="435">
        <v>0</v>
      </c>
      <c r="T3512" s="435">
        <v>0</v>
      </c>
      <c r="U3512" s="472">
        <v>40730</v>
      </c>
      <c r="V3512" s="480">
        <v>10</v>
      </c>
      <c r="W3512" s="435">
        <v>13</v>
      </c>
      <c r="X3512" s="437" t="str">
        <f t="shared" si="374"/>
        <v>OK</v>
      </c>
      <c r="Y3512" s="536">
        <f t="shared" si="375"/>
        <v>0</v>
      </c>
      <c r="Z3512" s="435" t="s">
        <v>75</v>
      </c>
      <c r="AA3512" s="481">
        <v>40731</v>
      </c>
      <c r="AC3512" s="148">
        <f t="shared" si="376"/>
        <v>2</v>
      </c>
      <c r="AD3512" s="435" t="str">
        <f t="shared" ref="AD3512:AD3573" si="377">IF(AA3512&gt;0,"OK","Pendente")</f>
        <v>OK</v>
      </c>
    </row>
    <row r="3513" spans="1:37" x14ac:dyDescent="0.2">
      <c r="A3513" s="606" t="s">
        <v>115</v>
      </c>
      <c r="B3513" s="438">
        <v>11</v>
      </c>
      <c r="C3513" s="447">
        <v>4</v>
      </c>
      <c r="D3513" s="435" t="s">
        <v>76</v>
      </c>
      <c r="E3513" s="472">
        <v>40729</v>
      </c>
      <c r="G3513" s="474">
        <v>11</v>
      </c>
      <c r="H3513" s="447">
        <v>4</v>
      </c>
      <c r="I3513" s="447">
        <v>4</v>
      </c>
      <c r="J3513" s="447">
        <v>4</v>
      </c>
      <c r="K3513" s="435">
        <v>0</v>
      </c>
      <c r="L3513" s="472">
        <v>40730</v>
      </c>
      <c r="N3513" s="474">
        <v>11</v>
      </c>
      <c r="O3513" s="447">
        <v>4</v>
      </c>
      <c r="P3513" s="447">
        <v>4</v>
      </c>
      <c r="Q3513" s="435">
        <v>0</v>
      </c>
      <c r="R3513" s="447">
        <v>4</v>
      </c>
      <c r="S3513" s="435">
        <v>0</v>
      </c>
      <c r="T3513" s="435">
        <v>0</v>
      </c>
      <c r="U3513" s="472">
        <v>40730</v>
      </c>
      <c r="V3513" s="480">
        <v>11</v>
      </c>
      <c r="W3513" s="435">
        <v>4</v>
      </c>
      <c r="X3513" s="437" t="str">
        <f t="shared" ref="X3513:X3577" si="378">IF(C3513=W3513,"OK",IF(W3513=R3513,"ERRO",IF(W3513="","KO",IF(W3513=J3513,"ERRO"))))</f>
        <v>OK</v>
      </c>
      <c r="Y3513" s="536">
        <f t="shared" si="375"/>
        <v>0</v>
      </c>
      <c r="Z3513" s="435" t="s">
        <v>76</v>
      </c>
      <c r="AA3513" s="481">
        <v>40731</v>
      </c>
      <c r="AC3513" s="148">
        <f t="shared" si="376"/>
        <v>2</v>
      </c>
      <c r="AD3513" s="435" t="str">
        <f t="shared" si="377"/>
        <v>OK</v>
      </c>
    </row>
    <row r="3514" spans="1:37" x14ac:dyDescent="0.2">
      <c r="A3514" s="606" t="s">
        <v>115</v>
      </c>
      <c r="B3514" s="438">
        <v>12</v>
      </c>
      <c r="C3514" s="447">
        <v>2</v>
      </c>
      <c r="D3514" s="435" t="s">
        <v>77</v>
      </c>
      <c r="E3514" s="472">
        <v>40729</v>
      </c>
      <c r="G3514" s="474">
        <v>12</v>
      </c>
      <c r="H3514" s="447">
        <v>2</v>
      </c>
      <c r="I3514" s="447">
        <v>2</v>
      </c>
      <c r="J3514" s="447">
        <v>2</v>
      </c>
      <c r="K3514" s="435">
        <v>0</v>
      </c>
      <c r="L3514" s="472">
        <v>40730</v>
      </c>
      <c r="N3514" s="474">
        <v>12</v>
      </c>
      <c r="O3514" s="447">
        <v>2</v>
      </c>
      <c r="P3514" s="447">
        <v>2</v>
      </c>
      <c r="Q3514" s="435">
        <v>0</v>
      </c>
      <c r="R3514" s="447">
        <v>2</v>
      </c>
      <c r="S3514" s="435">
        <v>0</v>
      </c>
      <c r="T3514" s="435">
        <v>0</v>
      </c>
      <c r="U3514" s="472">
        <v>40730</v>
      </c>
      <c r="V3514" s="480">
        <v>12</v>
      </c>
      <c r="W3514" s="435">
        <v>2</v>
      </c>
      <c r="X3514" s="437" t="str">
        <f t="shared" si="378"/>
        <v>OK</v>
      </c>
      <c r="Y3514" s="536">
        <f t="shared" si="375"/>
        <v>0</v>
      </c>
      <c r="Z3514" s="435" t="s">
        <v>77</v>
      </c>
      <c r="AA3514" s="481">
        <v>40731</v>
      </c>
      <c r="AC3514" s="148">
        <f t="shared" si="376"/>
        <v>2</v>
      </c>
      <c r="AD3514" s="435" t="str">
        <f t="shared" si="377"/>
        <v>OK</v>
      </c>
    </row>
    <row r="3515" spans="1:37" x14ac:dyDescent="0.2">
      <c r="A3515" s="606" t="s">
        <v>115</v>
      </c>
      <c r="B3515" s="435">
        <v>13</v>
      </c>
      <c r="C3515" s="436">
        <v>97</v>
      </c>
      <c r="D3515" s="466" t="s">
        <v>187</v>
      </c>
      <c r="E3515" s="472">
        <v>40729</v>
      </c>
      <c r="G3515" s="474">
        <v>13</v>
      </c>
      <c r="H3515" s="436">
        <v>97</v>
      </c>
      <c r="I3515" s="436">
        <v>97</v>
      </c>
      <c r="J3515" s="436">
        <v>97</v>
      </c>
      <c r="K3515" s="435">
        <v>0</v>
      </c>
      <c r="L3515" s="472">
        <v>40730</v>
      </c>
      <c r="N3515" s="474">
        <v>13</v>
      </c>
      <c r="O3515" s="436">
        <v>97</v>
      </c>
      <c r="P3515" s="436">
        <v>97</v>
      </c>
      <c r="Q3515" s="435">
        <v>0</v>
      </c>
      <c r="R3515" s="436">
        <v>97</v>
      </c>
      <c r="S3515" s="435">
        <v>0</v>
      </c>
      <c r="T3515" s="435">
        <v>0</v>
      </c>
      <c r="U3515" s="472">
        <v>40730</v>
      </c>
      <c r="V3515" s="480">
        <v>13</v>
      </c>
      <c r="W3515" s="435">
        <v>97</v>
      </c>
      <c r="X3515" s="437" t="str">
        <f t="shared" si="378"/>
        <v>OK</v>
      </c>
      <c r="Y3515" s="536">
        <f t="shared" si="375"/>
        <v>0</v>
      </c>
      <c r="Z3515" s="466" t="s">
        <v>187</v>
      </c>
      <c r="AA3515" s="481">
        <v>40731</v>
      </c>
      <c r="AC3515" s="148">
        <f t="shared" si="376"/>
        <v>2</v>
      </c>
      <c r="AD3515" s="435" t="str">
        <f t="shared" si="377"/>
        <v>OK</v>
      </c>
    </row>
    <row r="3516" spans="1:37" x14ac:dyDescent="0.2">
      <c r="A3516" s="606" t="s">
        <v>115</v>
      </c>
      <c r="B3516" s="435">
        <v>14</v>
      </c>
      <c r="C3516" s="436">
        <v>180</v>
      </c>
      <c r="D3516" s="435" t="s">
        <v>189</v>
      </c>
      <c r="E3516" s="472">
        <v>40729</v>
      </c>
      <c r="G3516" s="474">
        <v>14</v>
      </c>
      <c r="H3516" s="436">
        <v>180</v>
      </c>
      <c r="I3516" s="436">
        <v>180</v>
      </c>
      <c r="J3516" s="436">
        <v>180</v>
      </c>
      <c r="K3516" s="435">
        <v>0</v>
      </c>
      <c r="L3516" s="472">
        <v>40730</v>
      </c>
      <c r="N3516" s="474">
        <v>14</v>
      </c>
      <c r="O3516" s="436">
        <v>180</v>
      </c>
      <c r="P3516" s="436">
        <v>180</v>
      </c>
      <c r="Q3516" s="435">
        <v>0</v>
      </c>
      <c r="R3516" s="436">
        <v>180</v>
      </c>
      <c r="S3516" s="435">
        <v>0</v>
      </c>
      <c r="T3516" s="435">
        <v>0</v>
      </c>
      <c r="U3516" s="472">
        <v>40730</v>
      </c>
      <c r="V3516" s="480">
        <v>14</v>
      </c>
      <c r="W3516" s="435">
        <v>180</v>
      </c>
      <c r="X3516" s="437" t="str">
        <f t="shared" si="378"/>
        <v>OK</v>
      </c>
      <c r="Y3516" s="536">
        <f t="shared" si="375"/>
        <v>0</v>
      </c>
      <c r="Z3516" s="435" t="s">
        <v>189</v>
      </c>
      <c r="AA3516" s="481">
        <v>40731</v>
      </c>
      <c r="AC3516" s="148">
        <f t="shared" si="376"/>
        <v>2</v>
      </c>
      <c r="AD3516" s="435" t="str">
        <f t="shared" si="377"/>
        <v>OK</v>
      </c>
    </row>
    <row r="3517" spans="1:37" x14ac:dyDescent="0.2">
      <c r="A3517" s="606" t="s">
        <v>115</v>
      </c>
      <c r="B3517" s="435">
        <v>15</v>
      </c>
      <c r="C3517" s="436">
        <v>175</v>
      </c>
      <c r="D3517" s="438" t="s">
        <v>178</v>
      </c>
      <c r="E3517" s="472">
        <v>40729</v>
      </c>
      <c r="G3517" s="474">
        <v>15</v>
      </c>
      <c r="H3517" s="436">
        <v>175</v>
      </c>
      <c r="I3517" s="436">
        <v>175</v>
      </c>
      <c r="J3517" s="436">
        <v>175</v>
      </c>
      <c r="K3517" s="435">
        <v>0</v>
      </c>
      <c r="L3517" s="472">
        <v>40730</v>
      </c>
      <c r="N3517" s="474">
        <v>15</v>
      </c>
      <c r="O3517" s="436">
        <v>175</v>
      </c>
      <c r="P3517" s="436">
        <v>175</v>
      </c>
      <c r="Q3517" s="435">
        <v>0</v>
      </c>
      <c r="R3517" s="436">
        <v>175</v>
      </c>
      <c r="S3517" s="435">
        <v>0</v>
      </c>
      <c r="T3517" s="435">
        <v>0</v>
      </c>
      <c r="U3517" s="472">
        <v>40730</v>
      </c>
      <c r="V3517" s="480">
        <v>15</v>
      </c>
      <c r="W3517" s="435">
        <v>175</v>
      </c>
      <c r="X3517" s="437" t="str">
        <f t="shared" si="378"/>
        <v>OK</v>
      </c>
      <c r="Y3517" s="536">
        <f t="shared" si="375"/>
        <v>0</v>
      </c>
      <c r="Z3517" s="438" t="s">
        <v>178</v>
      </c>
      <c r="AA3517" s="481">
        <v>40731</v>
      </c>
      <c r="AC3517" s="148">
        <f t="shared" si="376"/>
        <v>2</v>
      </c>
      <c r="AD3517" s="435" t="str">
        <f t="shared" si="377"/>
        <v>OK</v>
      </c>
    </row>
    <row r="3518" spans="1:37" x14ac:dyDescent="0.2">
      <c r="A3518" s="606" t="s">
        <v>115</v>
      </c>
      <c r="B3518" s="438">
        <v>16</v>
      </c>
      <c r="C3518" s="447">
        <v>1995</v>
      </c>
      <c r="D3518" s="465" t="s">
        <v>184</v>
      </c>
      <c r="E3518" s="472">
        <v>40729</v>
      </c>
      <c r="G3518" s="474">
        <v>16</v>
      </c>
      <c r="H3518" s="447">
        <v>1995</v>
      </c>
      <c r="I3518" s="447">
        <v>1995</v>
      </c>
      <c r="J3518" s="447">
        <v>1995</v>
      </c>
      <c r="K3518" s="435">
        <v>0</v>
      </c>
      <c r="L3518" s="472">
        <v>40730</v>
      </c>
      <c r="N3518" s="474">
        <v>16</v>
      </c>
      <c r="O3518" s="447">
        <v>1995</v>
      </c>
      <c r="P3518" s="447">
        <v>1995</v>
      </c>
      <c r="Q3518" s="435">
        <v>0</v>
      </c>
      <c r="R3518" s="447">
        <v>1995</v>
      </c>
      <c r="S3518" s="435">
        <v>0</v>
      </c>
      <c r="T3518" s="435">
        <v>0</v>
      </c>
      <c r="U3518" s="472">
        <v>40730</v>
      </c>
      <c r="V3518" s="480">
        <v>16</v>
      </c>
      <c r="W3518" s="435">
        <v>1995</v>
      </c>
      <c r="X3518" s="437" t="str">
        <f t="shared" si="378"/>
        <v>OK</v>
      </c>
      <c r="Y3518" s="536">
        <f t="shared" si="375"/>
        <v>0</v>
      </c>
      <c r="Z3518" s="465" t="s">
        <v>184</v>
      </c>
      <c r="AA3518" s="481">
        <v>40731</v>
      </c>
      <c r="AC3518" s="148">
        <f t="shared" si="376"/>
        <v>2</v>
      </c>
      <c r="AD3518" s="435" t="str">
        <f t="shared" si="377"/>
        <v>OK</v>
      </c>
    </row>
    <row r="3519" spans="1:37" x14ac:dyDescent="0.2">
      <c r="A3519" s="606" t="s">
        <v>115</v>
      </c>
      <c r="B3519" s="435">
        <v>17</v>
      </c>
      <c r="C3519" s="436">
        <v>654</v>
      </c>
      <c r="D3519" s="465" t="s">
        <v>184</v>
      </c>
      <c r="E3519" s="472">
        <v>40729</v>
      </c>
      <c r="G3519" s="474">
        <v>17</v>
      </c>
      <c r="H3519" s="436">
        <v>654</v>
      </c>
      <c r="I3519" s="436">
        <v>654</v>
      </c>
      <c r="J3519" s="436">
        <v>654</v>
      </c>
      <c r="K3519" s="435">
        <v>0</v>
      </c>
      <c r="L3519" s="472">
        <v>40730</v>
      </c>
      <c r="N3519" s="474">
        <v>17</v>
      </c>
      <c r="O3519" s="436">
        <v>654</v>
      </c>
      <c r="P3519" s="436">
        <v>654</v>
      </c>
      <c r="Q3519" s="435">
        <v>0</v>
      </c>
      <c r="R3519" s="436">
        <v>654</v>
      </c>
      <c r="S3519" s="435">
        <v>0</v>
      </c>
      <c r="T3519" s="435">
        <v>0</v>
      </c>
      <c r="U3519" s="472">
        <v>40730</v>
      </c>
      <c r="V3519" s="480">
        <v>17</v>
      </c>
      <c r="W3519" s="435">
        <v>654</v>
      </c>
      <c r="X3519" s="437" t="str">
        <f t="shared" si="378"/>
        <v>OK</v>
      </c>
      <c r="Y3519" s="536">
        <f t="shared" si="375"/>
        <v>0</v>
      </c>
      <c r="Z3519" s="465" t="s">
        <v>184</v>
      </c>
      <c r="AA3519" s="481">
        <v>40731</v>
      </c>
      <c r="AC3519" s="148">
        <f t="shared" si="376"/>
        <v>2</v>
      </c>
      <c r="AD3519" s="435" t="str">
        <f t="shared" si="377"/>
        <v>OK</v>
      </c>
    </row>
    <row r="3520" spans="1:37" x14ac:dyDescent="0.2">
      <c r="A3520" s="593" t="s">
        <v>115</v>
      </c>
      <c r="B3520" s="493">
        <v>18</v>
      </c>
      <c r="C3520" s="531">
        <v>57</v>
      </c>
      <c r="D3520" s="600" t="s">
        <v>185</v>
      </c>
      <c r="E3520" s="532">
        <v>40729</v>
      </c>
      <c r="G3520" s="534">
        <v>18</v>
      </c>
      <c r="H3520" s="531">
        <v>57</v>
      </c>
      <c r="I3520" s="531">
        <v>57</v>
      </c>
      <c r="J3520" s="531">
        <v>57</v>
      </c>
      <c r="K3520" s="493">
        <v>0</v>
      </c>
      <c r="L3520" s="532">
        <v>40730</v>
      </c>
      <c r="N3520" s="534">
        <v>18</v>
      </c>
      <c r="O3520" s="531">
        <v>57</v>
      </c>
      <c r="P3520" s="531">
        <v>57</v>
      </c>
      <c r="Q3520" s="493">
        <v>0</v>
      </c>
      <c r="R3520" s="531">
        <v>57</v>
      </c>
      <c r="S3520" s="493">
        <v>0</v>
      </c>
      <c r="T3520" s="493">
        <v>0</v>
      </c>
      <c r="U3520" s="532">
        <v>40730</v>
      </c>
      <c r="V3520" s="535">
        <v>18</v>
      </c>
      <c r="W3520" s="493">
        <v>57</v>
      </c>
      <c r="X3520" s="536" t="str">
        <f t="shared" si="378"/>
        <v>OK</v>
      </c>
      <c r="Y3520" s="536">
        <f t="shared" si="375"/>
        <v>0</v>
      </c>
      <c r="Z3520" s="600" t="s">
        <v>185</v>
      </c>
      <c r="AA3520" s="537">
        <v>40731</v>
      </c>
      <c r="AB3520" s="538"/>
      <c r="AC3520" s="538">
        <f t="shared" si="376"/>
        <v>2</v>
      </c>
      <c r="AD3520" s="493" t="str">
        <f t="shared" si="377"/>
        <v>OK</v>
      </c>
      <c r="AE3520" s="493"/>
      <c r="AF3520" s="493"/>
      <c r="AG3520" s="493"/>
      <c r="AH3520" s="539"/>
      <c r="AI3520" s="533"/>
      <c r="AK3520" s="533"/>
    </row>
    <row r="3521" spans="1:37" x14ac:dyDescent="0.2">
      <c r="A3521" s="442" t="s">
        <v>115</v>
      </c>
      <c r="B3521" s="435">
        <v>1</v>
      </c>
      <c r="C3521" s="436">
        <v>10</v>
      </c>
      <c r="D3521" s="435" t="s">
        <v>177</v>
      </c>
      <c r="E3521" s="472">
        <v>40730</v>
      </c>
      <c r="G3521" s="474">
        <v>1</v>
      </c>
      <c r="H3521" s="436">
        <v>10</v>
      </c>
      <c r="I3521" s="436">
        <v>10</v>
      </c>
      <c r="J3521" s="435">
        <v>10</v>
      </c>
      <c r="K3521" s="435">
        <v>0</v>
      </c>
      <c r="L3521" s="472">
        <v>40731</v>
      </c>
      <c r="N3521" s="474">
        <v>1</v>
      </c>
      <c r="O3521" s="436">
        <v>10</v>
      </c>
      <c r="P3521" s="436">
        <v>10</v>
      </c>
      <c r="Q3521" s="435">
        <v>0</v>
      </c>
      <c r="R3521" s="436">
        <v>10</v>
      </c>
      <c r="S3521" s="435">
        <v>0</v>
      </c>
      <c r="T3521" s="435">
        <v>0</v>
      </c>
      <c r="U3521" s="472">
        <v>40731</v>
      </c>
      <c r="V3521" s="480">
        <v>1</v>
      </c>
      <c r="W3521" s="435">
        <v>10</v>
      </c>
      <c r="X3521" s="437" t="str">
        <f t="shared" si="378"/>
        <v>OK</v>
      </c>
      <c r="Y3521" s="536">
        <f t="shared" si="375"/>
        <v>0</v>
      </c>
      <c r="Z3521" s="435" t="s">
        <v>177</v>
      </c>
      <c r="AA3521" s="481">
        <v>40732</v>
      </c>
      <c r="AB3521" s="412">
        <f>+SUM(W3521:W3533)</f>
        <v>3154</v>
      </c>
      <c r="AC3521" s="148">
        <f t="shared" si="376"/>
        <v>2</v>
      </c>
      <c r="AD3521" s="435" t="str">
        <f t="shared" si="377"/>
        <v>OK</v>
      </c>
    </row>
    <row r="3522" spans="1:37" x14ac:dyDescent="0.2">
      <c r="A3522" s="442" t="s">
        <v>115</v>
      </c>
      <c r="B3522" s="435">
        <v>2</v>
      </c>
      <c r="C3522" s="436">
        <v>30</v>
      </c>
      <c r="D3522" s="438" t="s">
        <v>176</v>
      </c>
      <c r="E3522" s="472">
        <v>40730</v>
      </c>
      <c r="G3522" s="474">
        <v>2</v>
      </c>
      <c r="H3522" s="436">
        <v>30</v>
      </c>
      <c r="I3522" s="436">
        <v>30</v>
      </c>
      <c r="J3522" s="435">
        <v>30</v>
      </c>
      <c r="K3522" s="435">
        <v>0</v>
      </c>
      <c r="L3522" s="472">
        <v>40731</v>
      </c>
      <c r="N3522" s="474">
        <v>2</v>
      </c>
      <c r="O3522" s="436">
        <v>30</v>
      </c>
      <c r="P3522" s="436">
        <v>30</v>
      </c>
      <c r="Q3522" s="435">
        <v>0</v>
      </c>
      <c r="R3522" s="436">
        <v>30</v>
      </c>
      <c r="S3522" s="435">
        <v>0</v>
      </c>
      <c r="T3522" s="435">
        <v>0</v>
      </c>
      <c r="U3522" s="472">
        <v>40731</v>
      </c>
      <c r="V3522" s="480">
        <v>2</v>
      </c>
      <c r="W3522" s="435">
        <v>30</v>
      </c>
      <c r="X3522" s="437" t="str">
        <f t="shared" si="378"/>
        <v>OK</v>
      </c>
      <c r="Y3522" s="536">
        <f t="shared" si="375"/>
        <v>0</v>
      </c>
      <c r="Z3522" s="438" t="s">
        <v>176</v>
      </c>
      <c r="AA3522" s="481">
        <v>40732</v>
      </c>
      <c r="AC3522" s="148">
        <f t="shared" si="376"/>
        <v>2</v>
      </c>
      <c r="AD3522" s="435" t="str">
        <f t="shared" si="377"/>
        <v>OK</v>
      </c>
    </row>
    <row r="3523" spans="1:37" x14ac:dyDescent="0.2">
      <c r="A3523" s="442" t="s">
        <v>115</v>
      </c>
      <c r="B3523" s="435">
        <v>3</v>
      </c>
      <c r="C3523" s="436">
        <v>70</v>
      </c>
      <c r="D3523" s="438" t="s">
        <v>178</v>
      </c>
      <c r="E3523" s="472">
        <v>40730</v>
      </c>
      <c r="G3523" s="474">
        <v>3</v>
      </c>
      <c r="H3523" s="436">
        <v>70</v>
      </c>
      <c r="I3523" s="436">
        <v>70</v>
      </c>
      <c r="J3523" s="435">
        <v>70</v>
      </c>
      <c r="K3523" s="435">
        <v>0</v>
      </c>
      <c r="L3523" s="472">
        <v>40731</v>
      </c>
      <c r="N3523" s="474">
        <v>3</v>
      </c>
      <c r="O3523" s="436">
        <v>70</v>
      </c>
      <c r="P3523" s="436">
        <v>70</v>
      </c>
      <c r="Q3523" s="435">
        <v>0</v>
      </c>
      <c r="R3523" s="436">
        <v>70</v>
      </c>
      <c r="S3523" s="435">
        <v>0</v>
      </c>
      <c r="T3523" s="435">
        <v>0</v>
      </c>
      <c r="U3523" s="472">
        <v>40731</v>
      </c>
      <c r="V3523" s="480">
        <v>3</v>
      </c>
      <c r="W3523" s="435">
        <v>70</v>
      </c>
      <c r="X3523" s="437" t="str">
        <f t="shared" si="378"/>
        <v>OK</v>
      </c>
      <c r="Y3523" s="536">
        <f t="shared" si="375"/>
        <v>0</v>
      </c>
      <c r="Z3523" s="438" t="s">
        <v>178</v>
      </c>
      <c r="AA3523" s="481">
        <v>40732</v>
      </c>
      <c r="AC3523" s="148">
        <f t="shared" si="376"/>
        <v>2</v>
      </c>
      <c r="AD3523" s="435" t="str">
        <f t="shared" si="377"/>
        <v>OK</v>
      </c>
    </row>
    <row r="3524" spans="1:37" x14ac:dyDescent="0.2">
      <c r="A3524" s="442" t="s">
        <v>116</v>
      </c>
      <c r="B3524" s="435">
        <v>4</v>
      </c>
      <c r="C3524" s="436">
        <v>705</v>
      </c>
      <c r="D3524" s="435" t="s">
        <v>67</v>
      </c>
      <c r="E3524" s="472">
        <v>40730</v>
      </c>
      <c r="G3524" s="474">
        <v>4</v>
      </c>
      <c r="H3524" s="436">
        <v>705</v>
      </c>
      <c r="I3524" s="436">
        <v>705</v>
      </c>
      <c r="J3524" s="602">
        <v>553</v>
      </c>
      <c r="K3524" s="435">
        <v>152</v>
      </c>
      <c r="L3524" s="472">
        <v>40731</v>
      </c>
      <c r="N3524" s="474">
        <v>4</v>
      </c>
      <c r="O3524" s="436">
        <v>705</v>
      </c>
      <c r="P3524" s="436">
        <v>705</v>
      </c>
      <c r="Q3524" s="435">
        <v>0</v>
      </c>
      <c r="R3524" s="436">
        <v>705</v>
      </c>
      <c r="S3524" s="435">
        <v>0</v>
      </c>
      <c r="T3524" s="435">
        <v>0</v>
      </c>
      <c r="U3524" s="472">
        <v>40731</v>
      </c>
      <c r="V3524" s="480">
        <v>4</v>
      </c>
      <c r="W3524" s="602">
        <v>553</v>
      </c>
      <c r="X3524" s="437" t="str">
        <f t="shared" si="378"/>
        <v>ERRO</v>
      </c>
      <c r="Y3524" s="536">
        <f t="shared" si="375"/>
        <v>152</v>
      </c>
      <c r="Z3524" s="435" t="s">
        <v>67</v>
      </c>
      <c r="AA3524" s="481">
        <v>40731</v>
      </c>
      <c r="AC3524" s="148">
        <f t="shared" si="376"/>
        <v>1</v>
      </c>
      <c r="AD3524" s="435" t="str">
        <f t="shared" si="377"/>
        <v>OK</v>
      </c>
    </row>
    <row r="3525" spans="1:37" x14ac:dyDescent="0.2">
      <c r="A3525" s="442" t="s">
        <v>116</v>
      </c>
      <c r="B3525" s="435">
        <v>5</v>
      </c>
      <c r="C3525" s="436">
        <v>116</v>
      </c>
      <c r="D3525" s="435" t="s">
        <v>68</v>
      </c>
      <c r="E3525" s="472">
        <v>40730</v>
      </c>
      <c r="G3525" s="474">
        <v>5</v>
      </c>
      <c r="H3525" s="436">
        <v>116</v>
      </c>
      <c r="I3525" s="436">
        <v>116</v>
      </c>
      <c r="J3525" s="602">
        <v>114</v>
      </c>
      <c r="K3525" s="435">
        <v>2</v>
      </c>
      <c r="L3525" s="472">
        <v>40731</v>
      </c>
      <c r="N3525" s="474">
        <v>5</v>
      </c>
      <c r="O3525" s="436">
        <v>116</v>
      </c>
      <c r="P3525" s="436">
        <v>116</v>
      </c>
      <c r="Q3525" s="435">
        <v>0</v>
      </c>
      <c r="R3525" s="436">
        <v>116</v>
      </c>
      <c r="S3525" s="435">
        <v>0</v>
      </c>
      <c r="T3525" s="435">
        <v>0</v>
      </c>
      <c r="U3525" s="472">
        <v>40731</v>
      </c>
      <c r="V3525" s="480">
        <v>5</v>
      </c>
      <c r="W3525" s="602">
        <v>114</v>
      </c>
      <c r="X3525" s="437" t="str">
        <f t="shared" si="378"/>
        <v>ERRO</v>
      </c>
      <c r="Y3525" s="536">
        <f t="shared" si="375"/>
        <v>2</v>
      </c>
      <c r="Z3525" s="435" t="s">
        <v>68</v>
      </c>
      <c r="AA3525" s="481">
        <v>40731</v>
      </c>
      <c r="AC3525" s="148">
        <f t="shared" si="376"/>
        <v>1</v>
      </c>
      <c r="AD3525" s="435" t="str">
        <f t="shared" si="377"/>
        <v>OK</v>
      </c>
    </row>
    <row r="3526" spans="1:37" x14ac:dyDescent="0.2">
      <c r="A3526" s="442" t="s">
        <v>116</v>
      </c>
      <c r="B3526" s="435">
        <v>6</v>
      </c>
      <c r="C3526" s="436">
        <v>149</v>
      </c>
      <c r="D3526" s="435" t="s">
        <v>69</v>
      </c>
      <c r="E3526" s="472">
        <v>40730</v>
      </c>
      <c r="G3526" s="474">
        <v>6</v>
      </c>
      <c r="H3526" s="436">
        <v>149</v>
      </c>
      <c r="I3526" s="436">
        <v>149</v>
      </c>
      <c r="J3526" s="602">
        <v>143</v>
      </c>
      <c r="K3526" s="435">
        <v>6</v>
      </c>
      <c r="L3526" s="472">
        <v>40731</v>
      </c>
      <c r="N3526" s="474">
        <v>6</v>
      </c>
      <c r="O3526" s="436">
        <v>149</v>
      </c>
      <c r="P3526" s="436">
        <v>149</v>
      </c>
      <c r="Q3526" s="435">
        <v>0</v>
      </c>
      <c r="R3526" s="436">
        <v>149</v>
      </c>
      <c r="S3526" s="435">
        <v>0</v>
      </c>
      <c r="T3526" s="435">
        <v>0</v>
      </c>
      <c r="U3526" s="472">
        <v>40731</v>
      </c>
      <c r="V3526" s="480">
        <v>6</v>
      </c>
      <c r="W3526" s="602">
        <v>143</v>
      </c>
      <c r="X3526" s="437" t="str">
        <f t="shared" si="378"/>
        <v>ERRO</v>
      </c>
      <c r="Y3526" s="536">
        <f t="shared" si="375"/>
        <v>6</v>
      </c>
      <c r="Z3526" s="435" t="s">
        <v>69</v>
      </c>
      <c r="AA3526" s="481">
        <v>40731</v>
      </c>
      <c r="AC3526" s="148">
        <f t="shared" si="376"/>
        <v>1</v>
      </c>
      <c r="AD3526" s="435" t="str">
        <f t="shared" si="377"/>
        <v>OK</v>
      </c>
    </row>
    <row r="3527" spans="1:37" x14ac:dyDescent="0.2">
      <c r="A3527" s="442" t="s">
        <v>116</v>
      </c>
      <c r="B3527" s="435">
        <v>7</v>
      </c>
      <c r="C3527" s="436">
        <v>246</v>
      </c>
      <c r="D3527" s="435" t="s">
        <v>72</v>
      </c>
      <c r="E3527" s="472">
        <v>40730</v>
      </c>
      <c r="G3527" s="474">
        <v>7</v>
      </c>
      <c r="H3527" s="436">
        <v>246</v>
      </c>
      <c r="I3527" s="436">
        <v>246</v>
      </c>
      <c r="J3527" s="602">
        <v>173</v>
      </c>
      <c r="K3527" s="435">
        <v>73</v>
      </c>
      <c r="L3527" s="472">
        <v>40731</v>
      </c>
      <c r="N3527" s="474">
        <v>7</v>
      </c>
      <c r="O3527" s="436">
        <v>246</v>
      </c>
      <c r="P3527" s="436">
        <v>246</v>
      </c>
      <c r="Q3527" s="435">
        <v>0</v>
      </c>
      <c r="R3527" s="436">
        <v>246</v>
      </c>
      <c r="S3527" s="435">
        <v>0</v>
      </c>
      <c r="T3527" s="435">
        <v>0</v>
      </c>
      <c r="U3527" s="472">
        <v>40731</v>
      </c>
      <c r="V3527" s="480">
        <v>7</v>
      </c>
      <c r="W3527" s="602">
        <v>173</v>
      </c>
      <c r="X3527" s="437" t="str">
        <f t="shared" si="378"/>
        <v>ERRO</v>
      </c>
      <c r="Y3527" s="536">
        <f t="shared" si="375"/>
        <v>73</v>
      </c>
      <c r="Z3527" s="435" t="s">
        <v>72</v>
      </c>
      <c r="AA3527" s="481">
        <v>40731</v>
      </c>
      <c r="AC3527" s="148">
        <f t="shared" si="376"/>
        <v>1</v>
      </c>
      <c r="AD3527" s="435" t="str">
        <f t="shared" si="377"/>
        <v>OK</v>
      </c>
      <c r="AJ3527" s="533"/>
    </row>
    <row r="3528" spans="1:37" x14ac:dyDescent="0.2">
      <c r="A3528" s="442" t="s">
        <v>116</v>
      </c>
      <c r="B3528" s="435">
        <v>8</v>
      </c>
      <c r="C3528" s="436">
        <v>1312</v>
      </c>
      <c r="D3528" s="435" t="s">
        <v>73</v>
      </c>
      <c r="E3528" s="472">
        <v>40730</v>
      </c>
      <c r="G3528" s="474">
        <v>8</v>
      </c>
      <c r="H3528" s="436">
        <v>1312</v>
      </c>
      <c r="I3528" s="436">
        <v>1312</v>
      </c>
      <c r="J3528" s="602">
        <v>1230</v>
      </c>
      <c r="K3528" s="435">
        <v>82</v>
      </c>
      <c r="L3528" s="472">
        <v>40731</v>
      </c>
      <c r="N3528" s="474">
        <v>8</v>
      </c>
      <c r="O3528" s="436">
        <v>1312</v>
      </c>
      <c r="P3528" s="436">
        <v>1312</v>
      </c>
      <c r="Q3528" s="435">
        <v>0</v>
      </c>
      <c r="R3528" s="436">
        <v>1312</v>
      </c>
      <c r="S3528" s="435">
        <v>0</v>
      </c>
      <c r="T3528" s="435">
        <v>0</v>
      </c>
      <c r="U3528" s="472">
        <v>40731</v>
      </c>
      <c r="V3528" s="480">
        <v>8</v>
      </c>
      <c r="W3528" s="602">
        <v>1230</v>
      </c>
      <c r="X3528" s="437" t="str">
        <f t="shared" si="378"/>
        <v>ERRO</v>
      </c>
      <c r="Y3528" s="536">
        <f t="shared" si="375"/>
        <v>82</v>
      </c>
      <c r="Z3528" s="435" t="s">
        <v>73</v>
      </c>
      <c r="AA3528" s="481">
        <v>40731</v>
      </c>
      <c r="AC3528" s="148">
        <f t="shared" si="376"/>
        <v>1</v>
      </c>
      <c r="AD3528" s="435" t="str">
        <f t="shared" si="377"/>
        <v>OK</v>
      </c>
    </row>
    <row r="3529" spans="1:37" x14ac:dyDescent="0.2">
      <c r="A3529" s="442" t="s">
        <v>116</v>
      </c>
      <c r="B3529" s="435">
        <v>9</v>
      </c>
      <c r="C3529" s="436">
        <v>144</v>
      </c>
      <c r="D3529" s="435" t="s">
        <v>79</v>
      </c>
      <c r="E3529" s="472">
        <v>40730</v>
      </c>
      <c r="G3529" s="474">
        <v>9</v>
      </c>
      <c r="H3529" s="436">
        <v>144</v>
      </c>
      <c r="I3529" s="436">
        <v>144</v>
      </c>
      <c r="J3529" s="602">
        <v>121</v>
      </c>
      <c r="K3529" s="435">
        <v>23</v>
      </c>
      <c r="L3529" s="472">
        <v>40731</v>
      </c>
      <c r="N3529" s="474">
        <v>9</v>
      </c>
      <c r="O3529" s="436">
        <v>144</v>
      </c>
      <c r="P3529" s="436">
        <v>144</v>
      </c>
      <c r="Q3529" s="435">
        <v>0</v>
      </c>
      <c r="R3529" s="436">
        <v>144</v>
      </c>
      <c r="S3529" s="435">
        <v>0</v>
      </c>
      <c r="T3529" s="435">
        <v>0</v>
      </c>
      <c r="U3529" s="472">
        <v>40731</v>
      </c>
      <c r="V3529" s="480">
        <v>9</v>
      </c>
      <c r="W3529" s="602">
        <v>121</v>
      </c>
      <c r="X3529" s="437" t="str">
        <f t="shared" si="378"/>
        <v>ERRO</v>
      </c>
      <c r="Y3529" s="536">
        <f t="shared" si="375"/>
        <v>23</v>
      </c>
      <c r="Z3529" s="435" t="s">
        <v>79</v>
      </c>
      <c r="AA3529" s="481">
        <v>40731</v>
      </c>
      <c r="AC3529" s="148">
        <f t="shared" si="376"/>
        <v>1</v>
      </c>
      <c r="AD3529" s="435" t="str">
        <f t="shared" si="377"/>
        <v>OK</v>
      </c>
    </row>
    <row r="3530" spans="1:37" x14ac:dyDescent="0.2">
      <c r="A3530" s="442" t="s">
        <v>116</v>
      </c>
      <c r="B3530" s="435">
        <v>10</v>
      </c>
      <c r="C3530" s="436">
        <v>657</v>
      </c>
      <c r="D3530" s="435" t="s">
        <v>74</v>
      </c>
      <c r="E3530" s="472">
        <v>40730</v>
      </c>
      <c r="G3530" s="474">
        <v>10</v>
      </c>
      <c r="H3530" s="436">
        <v>657</v>
      </c>
      <c r="I3530" s="436">
        <v>657</v>
      </c>
      <c r="J3530" s="602">
        <v>622</v>
      </c>
      <c r="K3530" s="435">
        <v>35</v>
      </c>
      <c r="L3530" s="472">
        <v>40731</v>
      </c>
      <c r="N3530" s="474">
        <v>10</v>
      </c>
      <c r="O3530" s="436">
        <v>657</v>
      </c>
      <c r="P3530" s="436">
        <v>657</v>
      </c>
      <c r="Q3530" s="435">
        <v>0</v>
      </c>
      <c r="R3530" s="436">
        <v>657</v>
      </c>
      <c r="S3530" s="435">
        <v>0</v>
      </c>
      <c r="T3530" s="435">
        <v>0</v>
      </c>
      <c r="U3530" s="472">
        <v>40731</v>
      </c>
      <c r="V3530" s="480">
        <v>10</v>
      </c>
      <c r="W3530" s="602">
        <v>622</v>
      </c>
      <c r="X3530" s="437" t="str">
        <f t="shared" si="378"/>
        <v>ERRO</v>
      </c>
      <c r="Y3530" s="536">
        <f t="shared" si="375"/>
        <v>35</v>
      </c>
      <c r="Z3530" s="435" t="s">
        <v>74</v>
      </c>
      <c r="AA3530" s="481">
        <v>40731</v>
      </c>
      <c r="AC3530" s="148">
        <f t="shared" si="376"/>
        <v>1</v>
      </c>
      <c r="AD3530" s="435" t="str">
        <f t="shared" si="377"/>
        <v>OK</v>
      </c>
    </row>
    <row r="3531" spans="1:37" x14ac:dyDescent="0.2">
      <c r="A3531" s="442" t="s">
        <v>116</v>
      </c>
      <c r="B3531" s="438">
        <v>11</v>
      </c>
      <c r="C3531" s="447">
        <v>51</v>
      </c>
      <c r="D3531" s="435" t="s">
        <v>75</v>
      </c>
      <c r="E3531" s="472">
        <v>40730</v>
      </c>
      <c r="G3531" s="474">
        <v>11</v>
      </c>
      <c r="H3531" s="447">
        <v>51</v>
      </c>
      <c r="I3531" s="447">
        <v>51</v>
      </c>
      <c r="J3531" s="602">
        <v>49</v>
      </c>
      <c r="K3531" s="435">
        <v>2</v>
      </c>
      <c r="L3531" s="472">
        <v>40731</v>
      </c>
      <c r="N3531" s="474">
        <v>11</v>
      </c>
      <c r="O3531" s="447">
        <v>51</v>
      </c>
      <c r="P3531" s="447">
        <v>51</v>
      </c>
      <c r="Q3531" s="435">
        <v>0</v>
      </c>
      <c r="R3531" s="447">
        <v>51</v>
      </c>
      <c r="S3531" s="435">
        <v>0</v>
      </c>
      <c r="T3531" s="435">
        <v>0</v>
      </c>
      <c r="U3531" s="472">
        <v>40731</v>
      </c>
      <c r="V3531" s="480">
        <v>11</v>
      </c>
      <c r="W3531" s="602">
        <v>49</v>
      </c>
      <c r="X3531" s="437" t="str">
        <f t="shared" si="378"/>
        <v>ERRO</v>
      </c>
      <c r="Y3531" s="536">
        <f t="shared" si="375"/>
        <v>2</v>
      </c>
      <c r="Z3531" s="435" t="s">
        <v>75</v>
      </c>
      <c r="AA3531" s="481">
        <v>40731</v>
      </c>
      <c r="AC3531" s="148">
        <f t="shared" si="376"/>
        <v>1</v>
      </c>
      <c r="AD3531" s="435" t="str">
        <f t="shared" si="377"/>
        <v>OK</v>
      </c>
    </row>
    <row r="3532" spans="1:37" x14ac:dyDescent="0.2">
      <c r="A3532" s="442" t="s">
        <v>116</v>
      </c>
      <c r="B3532" s="438">
        <v>12</v>
      </c>
      <c r="C3532" s="447">
        <v>20</v>
      </c>
      <c r="D3532" s="435" t="s">
        <v>76</v>
      </c>
      <c r="E3532" s="472">
        <v>40730</v>
      </c>
      <c r="G3532" s="474">
        <v>12</v>
      </c>
      <c r="H3532" s="447">
        <v>20</v>
      </c>
      <c r="I3532" s="447">
        <v>20</v>
      </c>
      <c r="J3532" s="602">
        <v>15</v>
      </c>
      <c r="K3532" s="435">
        <v>5</v>
      </c>
      <c r="L3532" s="472">
        <v>40731</v>
      </c>
      <c r="N3532" s="474">
        <v>12</v>
      </c>
      <c r="O3532" s="447">
        <v>20</v>
      </c>
      <c r="P3532" s="447">
        <v>20</v>
      </c>
      <c r="Q3532" s="435">
        <v>0</v>
      </c>
      <c r="R3532" s="447">
        <v>20</v>
      </c>
      <c r="S3532" s="435">
        <v>0</v>
      </c>
      <c r="T3532" s="435">
        <v>0</v>
      </c>
      <c r="U3532" s="472">
        <v>40731</v>
      </c>
      <c r="V3532" s="480">
        <v>12</v>
      </c>
      <c r="W3532" s="602">
        <v>15</v>
      </c>
      <c r="X3532" s="437" t="str">
        <f t="shared" si="378"/>
        <v>ERRO</v>
      </c>
      <c r="Y3532" s="536">
        <f t="shared" si="375"/>
        <v>5</v>
      </c>
      <c r="Z3532" s="435" t="s">
        <v>76</v>
      </c>
      <c r="AA3532" s="481">
        <v>40731</v>
      </c>
      <c r="AC3532" s="148">
        <f t="shared" si="376"/>
        <v>1</v>
      </c>
      <c r="AD3532" s="435" t="str">
        <f t="shared" si="377"/>
        <v>OK</v>
      </c>
    </row>
    <row r="3533" spans="1:37" x14ac:dyDescent="0.2">
      <c r="A3533" s="593" t="s">
        <v>116</v>
      </c>
      <c r="B3533" s="493">
        <v>13</v>
      </c>
      <c r="C3533" s="531">
        <v>27</v>
      </c>
      <c r="D3533" s="493" t="s">
        <v>77</v>
      </c>
      <c r="E3533" s="532">
        <v>40730</v>
      </c>
      <c r="G3533" s="534">
        <v>13</v>
      </c>
      <c r="H3533" s="531">
        <v>27</v>
      </c>
      <c r="I3533" s="531">
        <v>27</v>
      </c>
      <c r="J3533" s="602">
        <v>24</v>
      </c>
      <c r="K3533" s="493">
        <v>3</v>
      </c>
      <c r="L3533" s="532">
        <v>40731</v>
      </c>
      <c r="N3533" s="534">
        <v>13</v>
      </c>
      <c r="O3533" s="531">
        <v>27</v>
      </c>
      <c r="P3533" s="531">
        <v>27</v>
      </c>
      <c r="Q3533" s="493">
        <v>0</v>
      </c>
      <c r="R3533" s="531">
        <v>27</v>
      </c>
      <c r="S3533" s="493">
        <v>0</v>
      </c>
      <c r="T3533" s="493">
        <v>0</v>
      </c>
      <c r="U3533" s="532">
        <v>40731</v>
      </c>
      <c r="V3533" s="535">
        <v>13</v>
      </c>
      <c r="W3533" s="602">
        <v>24</v>
      </c>
      <c r="X3533" s="536" t="str">
        <f t="shared" si="378"/>
        <v>ERRO</v>
      </c>
      <c r="Y3533" s="536">
        <f t="shared" si="375"/>
        <v>3</v>
      </c>
      <c r="Z3533" s="493" t="s">
        <v>77</v>
      </c>
      <c r="AA3533" s="537">
        <v>40731</v>
      </c>
      <c r="AB3533" s="538"/>
      <c r="AC3533" s="538">
        <f t="shared" si="376"/>
        <v>1</v>
      </c>
      <c r="AD3533" s="493" t="str">
        <f t="shared" si="377"/>
        <v>OK</v>
      </c>
      <c r="AE3533" s="493"/>
      <c r="AF3533" s="493"/>
      <c r="AG3533" s="493"/>
      <c r="AH3533" s="539"/>
      <c r="AI3533" s="533"/>
      <c r="AK3533" s="533"/>
    </row>
    <row r="3534" spans="1:37" x14ac:dyDescent="0.2">
      <c r="A3534" s="442" t="s">
        <v>115</v>
      </c>
      <c r="B3534" s="435">
        <v>1</v>
      </c>
      <c r="C3534" s="436">
        <v>15</v>
      </c>
      <c r="D3534" s="438" t="s">
        <v>176</v>
      </c>
      <c r="E3534" s="472">
        <v>40731</v>
      </c>
      <c r="G3534" s="474">
        <v>1</v>
      </c>
      <c r="H3534" s="435">
        <v>15</v>
      </c>
      <c r="I3534" s="435">
        <v>15</v>
      </c>
      <c r="J3534" s="435">
        <v>15</v>
      </c>
      <c r="K3534" s="435">
        <v>0</v>
      </c>
      <c r="L3534" s="472">
        <v>40732</v>
      </c>
      <c r="N3534" s="474">
        <v>1</v>
      </c>
      <c r="O3534" s="435">
        <v>15</v>
      </c>
      <c r="P3534" s="435">
        <v>15</v>
      </c>
      <c r="Q3534" s="435">
        <v>0</v>
      </c>
      <c r="R3534" s="435">
        <v>15</v>
      </c>
      <c r="S3534" s="435">
        <v>0</v>
      </c>
      <c r="T3534" s="435">
        <v>0</v>
      </c>
      <c r="U3534" s="472">
        <v>40732</v>
      </c>
      <c r="V3534" s="480">
        <v>1</v>
      </c>
      <c r="W3534" s="435">
        <v>15</v>
      </c>
      <c r="X3534" s="437" t="str">
        <f t="shared" si="378"/>
        <v>OK</v>
      </c>
      <c r="Y3534" s="536">
        <f t="shared" si="375"/>
        <v>0</v>
      </c>
      <c r="Z3534" s="438" t="s">
        <v>176</v>
      </c>
      <c r="AA3534" s="481">
        <v>40735</v>
      </c>
      <c r="AB3534" s="412">
        <f>+SUM(W3534:W3535)</f>
        <v>580</v>
      </c>
      <c r="AC3534" s="148">
        <f t="shared" si="376"/>
        <v>4</v>
      </c>
      <c r="AD3534" s="435" t="str">
        <f t="shared" si="377"/>
        <v>OK</v>
      </c>
    </row>
    <row r="3535" spans="1:37" x14ac:dyDescent="0.2">
      <c r="A3535" s="593" t="s">
        <v>115</v>
      </c>
      <c r="B3535" s="493">
        <v>2</v>
      </c>
      <c r="C3535" s="531">
        <v>565</v>
      </c>
      <c r="D3535" s="493" t="s">
        <v>178</v>
      </c>
      <c r="E3535" s="532">
        <v>40731</v>
      </c>
      <c r="G3535" s="534">
        <v>2</v>
      </c>
      <c r="H3535" s="493">
        <v>565</v>
      </c>
      <c r="I3535" s="493">
        <v>565</v>
      </c>
      <c r="J3535" s="493">
        <v>565</v>
      </c>
      <c r="K3535" s="493">
        <v>0</v>
      </c>
      <c r="L3535" s="532">
        <v>40732</v>
      </c>
      <c r="N3535" s="534">
        <v>2</v>
      </c>
      <c r="O3535" s="493">
        <v>565</v>
      </c>
      <c r="P3535" s="493">
        <v>565</v>
      </c>
      <c r="Q3535" s="493">
        <v>0</v>
      </c>
      <c r="R3535" s="493">
        <v>565</v>
      </c>
      <c r="S3535" s="493">
        <v>0</v>
      </c>
      <c r="T3535" s="493">
        <v>0</v>
      </c>
      <c r="U3535" s="532">
        <v>40732</v>
      </c>
      <c r="V3535" s="535">
        <v>2</v>
      </c>
      <c r="W3535" s="493">
        <v>565</v>
      </c>
      <c r="X3535" s="536" t="str">
        <f t="shared" si="378"/>
        <v>OK</v>
      </c>
      <c r="Y3535" s="536">
        <f t="shared" si="375"/>
        <v>0</v>
      </c>
      <c r="Z3535" s="493" t="s">
        <v>178</v>
      </c>
      <c r="AA3535" s="537">
        <v>40735</v>
      </c>
      <c r="AB3535" s="538"/>
      <c r="AC3535" s="538">
        <f t="shared" si="376"/>
        <v>4</v>
      </c>
      <c r="AD3535" s="493" t="str">
        <f t="shared" si="377"/>
        <v>OK</v>
      </c>
      <c r="AE3535" s="493"/>
      <c r="AF3535" s="493"/>
      <c r="AG3535" s="493"/>
      <c r="AH3535" s="539"/>
      <c r="AI3535" s="533"/>
      <c r="AK3535" s="533"/>
    </row>
    <row r="3536" spans="1:37" x14ac:dyDescent="0.2">
      <c r="A3536" s="442" t="s">
        <v>115</v>
      </c>
      <c r="B3536" s="435">
        <v>1</v>
      </c>
      <c r="C3536" s="436">
        <v>25</v>
      </c>
      <c r="D3536" s="465" t="s">
        <v>182</v>
      </c>
      <c r="E3536" s="472">
        <v>40732</v>
      </c>
      <c r="G3536" s="474">
        <v>1</v>
      </c>
      <c r="H3536" s="436">
        <v>25</v>
      </c>
      <c r="I3536" s="436">
        <v>25</v>
      </c>
      <c r="J3536" s="436">
        <v>25</v>
      </c>
      <c r="K3536" s="435">
        <v>0</v>
      </c>
      <c r="L3536" s="472">
        <v>40735</v>
      </c>
      <c r="N3536" s="474">
        <v>1</v>
      </c>
      <c r="O3536" s="436">
        <v>25</v>
      </c>
      <c r="P3536" s="436">
        <v>25</v>
      </c>
      <c r="Q3536" s="435">
        <v>0</v>
      </c>
      <c r="R3536" s="436">
        <v>25</v>
      </c>
      <c r="S3536" s="435">
        <v>0</v>
      </c>
      <c r="T3536" s="435">
        <v>0</v>
      </c>
      <c r="U3536" s="472">
        <v>40735</v>
      </c>
      <c r="V3536" s="480">
        <v>1</v>
      </c>
      <c r="W3536" s="435">
        <v>25</v>
      </c>
      <c r="X3536" s="437" t="str">
        <f t="shared" si="378"/>
        <v>OK</v>
      </c>
      <c r="Y3536" s="536">
        <f t="shared" si="375"/>
        <v>0</v>
      </c>
      <c r="Z3536" s="465" t="s">
        <v>182</v>
      </c>
      <c r="AA3536" s="481">
        <v>40735</v>
      </c>
      <c r="AB3536" s="412">
        <f>+SUM(W3536:W3552)</f>
        <v>1648</v>
      </c>
      <c r="AC3536" s="148">
        <f t="shared" si="376"/>
        <v>3</v>
      </c>
      <c r="AD3536" s="435" t="str">
        <f t="shared" si="377"/>
        <v>OK</v>
      </c>
    </row>
    <row r="3537" spans="1:37" x14ac:dyDescent="0.2">
      <c r="A3537" s="442" t="s">
        <v>115</v>
      </c>
      <c r="B3537" s="435">
        <v>2</v>
      </c>
      <c r="C3537" s="436">
        <v>8</v>
      </c>
      <c r="D3537" s="465" t="s">
        <v>183</v>
      </c>
      <c r="E3537" s="472">
        <v>40732</v>
      </c>
      <c r="G3537" s="474">
        <v>2</v>
      </c>
      <c r="H3537" s="436">
        <v>8</v>
      </c>
      <c r="I3537" s="436">
        <v>8</v>
      </c>
      <c r="J3537" s="436">
        <v>8</v>
      </c>
      <c r="K3537" s="435">
        <v>0</v>
      </c>
      <c r="L3537" s="472">
        <v>40735</v>
      </c>
      <c r="N3537" s="474">
        <v>2</v>
      </c>
      <c r="O3537" s="436">
        <v>8</v>
      </c>
      <c r="P3537" s="436">
        <v>8</v>
      </c>
      <c r="Q3537" s="435">
        <v>0</v>
      </c>
      <c r="R3537" s="436">
        <v>8</v>
      </c>
      <c r="S3537" s="435">
        <v>0</v>
      </c>
      <c r="T3537" s="435">
        <v>0</v>
      </c>
      <c r="U3537" s="472">
        <v>40735</v>
      </c>
      <c r="V3537" s="480">
        <v>2</v>
      </c>
      <c r="W3537" s="435">
        <v>8</v>
      </c>
      <c r="X3537" s="437" t="str">
        <f t="shared" si="378"/>
        <v>OK</v>
      </c>
      <c r="Y3537" s="536">
        <f t="shared" si="375"/>
        <v>0</v>
      </c>
      <c r="Z3537" s="465" t="s">
        <v>183</v>
      </c>
      <c r="AA3537" s="481">
        <v>40735</v>
      </c>
      <c r="AC3537" s="148">
        <f t="shared" si="376"/>
        <v>3</v>
      </c>
      <c r="AD3537" s="435" t="str">
        <f t="shared" si="377"/>
        <v>OK</v>
      </c>
    </row>
    <row r="3538" spans="1:37" x14ac:dyDescent="0.2">
      <c r="A3538" s="442" t="s">
        <v>115</v>
      </c>
      <c r="B3538" s="435">
        <v>3</v>
      </c>
      <c r="C3538" s="436">
        <v>16</v>
      </c>
      <c r="D3538" s="435" t="s">
        <v>67</v>
      </c>
      <c r="E3538" s="472">
        <v>40732</v>
      </c>
      <c r="G3538" s="474">
        <v>3</v>
      </c>
      <c r="H3538" s="436">
        <v>16</v>
      </c>
      <c r="I3538" s="436">
        <v>16</v>
      </c>
      <c r="J3538" s="436">
        <v>16</v>
      </c>
      <c r="K3538" s="435">
        <v>0</v>
      </c>
      <c r="L3538" s="472">
        <v>40735</v>
      </c>
      <c r="N3538" s="474">
        <v>3</v>
      </c>
      <c r="O3538" s="436">
        <v>16</v>
      </c>
      <c r="P3538" s="436">
        <v>16</v>
      </c>
      <c r="Q3538" s="435">
        <v>0</v>
      </c>
      <c r="R3538" s="436">
        <v>16</v>
      </c>
      <c r="S3538" s="435">
        <v>0</v>
      </c>
      <c r="T3538" s="435">
        <v>0</v>
      </c>
      <c r="U3538" s="472">
        <v>40735</v>
      </c>
      <c r="V3538" s="480">
        <v>3</v>
      </c>
      <c r="W3538" s="435">
        <v>16</v>
      </c>
      <c r="X3538" s="437" t="str">
        <f t="shared" si="378"/>
        <v>OK</v>
      </c>
      <c r="Y3538" s="536">
        <f t="shared" si="375"/>
        <v>0</v>
      </c>
      <c r="Z3538" s="435" t="s">
        <v>67</v>
      </c>
      <c r="AA3538" s="481">
        <v>40735</v>
      </c>
      <c r="AC3538" s="148">
        <f t="shared" si="376"/>
        <v>3</v>
      </c>
      <c r="AD3538" s="435" t="str">
        <f t="shared" si="377"/>
        <v>OK</v>
      </c>
    </row>
    <row r="3539" spans="1:37" x14ac:dyDescent="0.2">
      <c r="A3539" s="442" t="s">
        <v>115</v>
      </c>
      <c r="B3539" s="435">
        <v>4</v>
      </c>
      <c r="C3539" s="436">
        <v>1</v>
      </c>
      <c r="D3539" s="435" t="s">
        <v>68</v>
      </c>
      <c r="E3539" s="472">
        <v>40732</v>
      </c>
      <c r="G3539" s="474">
        <v>4</v>
      </c>
      <c r="H3539" s="436">
        <v>1</v>
      </c>
      <c r="I3539" s="436">
        <v>1</v>
      </c>
      <c r="J3539" s="436">
        <v>1</v>
      </c>
      <c r="K3539" s="435">
        <v>0</v>
      </c>
      <c r="L3539" s="472">
        <v>40735</v>
      </c>
      <c r="N3539" s="474">
        <v>4</v>
      </c>
      <c r="O3539" s="436">
        <v>1</v>
      </c>
      <c r="P3539" s="436">
        <v>1</v>
      </c>
      <c r="Q3539" s="435">
        <v>0</v>
      </c>
      <c r="R3539" s="436">
        <v>1</v>
      </c>
      <c r="S3539" s="435">
        <v>0</v>
      </c>
      <c r="T3539" s="435">
        <v>0</v>
      </c>
      <c r="U3539" s="472">
        <v>40735</v>
      </c>
      <c r="V3539" s="480">
        <v>4</v>
      </c>
      <c r="W3539" s="435">
        <v>1</v>
      </c>
      <c r="X3539" s="437" t="str">
        <f t="shared" si="378"/>
        <v>OK</v>
      </c>
      <c r="Y3539" s="536">
        <f t="shared" si="375"/>
        <v>0</v>
      </c>
      <c r="Z3539" s="435" t="s">
        <v>68</v>
      </c>
      <c r="AA3539" s="481">
        <v>40735</v>
      </c>
      <c r="AC3539" s="148">
        <f t="shared" si="376"/>
        <v>3</v>
      </c>
      <c r="AD3539" s="435" t="str">
        <f t="shared" si="377"/>
        <v>OK</v>
      </c>
    </row>
    <row r="3540" spans="1:37" x14ac:dyDescent="0.2">
      <c r="A3540" s="442" t="s">
        <v>115</v>
      </c>
      <c r="B3540" s="435">
        <v>5</v>
      </c>
      <c r="C3540" s="436">
        <v>15</v>
      </c>
      <c r="D3540" s="435" t="s">
        <v>69</v>
      </c>
      <c r="E3540" s="472">
        <v>40732</v>
      </c>
      <c r="G3540" s="474">
        <v>5</v>
      </c>
      <c r="H3540" s="436">
        <v>15</v>
      </c>
      <c r="I3540" s="436">
        <v>15</v>
      </c>
      <c r="J3540" s="436">
        <v>15</v>
      </c>
      <c r="K3540" s="435">
        <v>0</v>
      </c>
      <c r="L3540" s="472">
        <v>40735</v>
      </c>
      <c r="N3540" s="474">
        <v>5</v>
      </c>
      <c r="O3540" s="436">
        <v>15</v>
      </c>
      <c r="P3540" s="436">
        <v>15</v>
      </c>
      <c r="Q3540" s="435">
        <v>0</v>
      </c>
      <c r="R3540" s="436">
        <v>15</v>
      </c>
      <c r="S3540" s="435">
        <v>0</v>
      </c>
      <c r="T3540" s="435">
        <v>0</v>
      </c>
      <c r="U3540" s="472">
        <v>40735</v>
      </c>
      <c r="V3540" s="480">
        <v>5</v>
      </c>
      <c r="W3540" s="435">
        <v>15</v>
      </c>
      <c r="X3540" s="437" t="str">
        <f t="shared" si="378"/>
        <v>OK</v>
      </c>
      <c r="Y3540" s="536">
        <f t="shared" si="375"/>
        <v>0</v>
      </c>
      <c r="Z3540" s="435" t="s">
        <v>69</v>
      </c>
      <c r="AA3540" s="481">
        <v>40735</v>
      </c>
      <c r="AC3540" s="148">
        <f t="shared" si="376"/>
        <v>3</v>
      </c>
      <c r="AD3540" s="435" t="str">
        <f t="shared" si="377"/>
        <v>OK</v>
      </c>
      <c r="AJ3540" s="533"/>
    </row>
    <row r="3541" spans="1:37" x14ac:dyDescent="0.2">
      <c r="A3541" s="442" t="s">
        <v>115</v>
      </c>
      <c r="B3541" s="435">
        <v>6</v>
      </c>
      <c r="C3541" s="436">
        <v>9</v>
      </c>
      <c r="D3541" s="435" t="s">
        <v>72</v>
      </c>
      <c r="E3541" s="472">
        <v>40732</v>
      </c>
      <c r="G3541" s="474">
        <v>6</v>
      </c>
      <c r="H3541" s="436">
        <v>9</v>
      </c>
      <c r="I3541" s="436">
        <v>9</v>
      </c>
      <c r="J3541" s="436">
        <v>9</v>
      </c>
      <c r="K3541" s="435">
        <v>0</v>
      </c>
      <c r="L3541" s="472">
        <v>40735</v>
      </c>
      <c r="N3541" s="474">
        <v>6</v>
      </c>
      <c r="O3541" s="436">
        <v>9</v>
      </c>
      <c r="P3541" s="436">
        <v>9</v>
      </c>
      <c r="Q3541" s="435">
        <v>0</v>
      </c>
      <c r="R3541" s="436">
        <v>9</v>
      </c>
      <c r="S3541" s="435">
        <v>0</v>
      </c>
      <c r="T3541" s="435">
        <v>0</v>
      </c>
      <c r="U3541" s="472">
        <v>40735</v>
      </c>
      <c r="V3541" s="480">
        <v>6</v>
      </c>
      <c r="W3541" s="435">
        <v>9</v>
      </c>
      <c r="X3541" s="437" t="str">
        <f t="shared" si="378"/>
        <v>OK</v>
      </c>
      <c r="Y3541" s="536">
        <f t="shared" si="375"/>
        <v>0</v>
      </c>
      <c r="Z3541" s="435" t="s">
        <v>72</v>
      </c>
      <c r="AA3541" s="481">
        <v>40735</v>
      </c>
      <c r="AC3541" s="148">
        <f t="shared" si="376"/>
        <v>3</v>
      </c>
      <c r="AD3541" s="435" t="str">
        <f t="shared" si="377"/>
        <v>OK</v>
      </c>
    </row>
    <row r="3542" spans="1:37" x14ac:dyDescent="0.2">
      <c r="A3542" s="442" t="s">
        <v>115</v>
      </c>
      <c r="B3542" s="435">
        <v>7</v>
      </c>
      <c r="C3542" s="436">
        <v>108</v>
      </c>
      <c r="D3542" s="435" t="s">
        <v>73</v>
      </c>
      <c r="E3542" s="472">
        <v>40732</v>
      </c>
      <c r="G3542" s="474">
        <v>7</v>
      </c>
      <c r="H3542" s="436">
        <v>108</v>
      </c>
      <c r="I3542" s="436">
        <v>108</v>
      </c>
      <c r="J3542" s="436">
        <v>108</v>
      </c>
      <c r="K3542" s="435">
        <v>0</v>
      </c>
      <c r="L3542" s="472">
        <v>40735</v>
      </c>
      <c r="N3542" s="474">
        <v>7</v>
      </c>
      <c r="O3542" s="436">
        <v>108</v>
      </c>
      <c r="P3542" s="436">
        <v>108</v>
      </c>
      <c r="Q3542" s="435">
        <v>0</v>
      </c>
      <c r="R3542" s="436">
        <v>108</v>
      </c>
      <c r="S3542" s="435">
        <v>0</v>
      </c>
      <c r="T3542" s="435">
        <v>0</v>
      </c>
      <c r="U3542" s="472">
        <v>40735</v>
      </c>
      <c r="V3542" s="480">
        <v>7</v>
      </c>
      <c r="W3542" s="435">
        <v>108</v>
      </c>
      <c r="X3542" s="437" t="str">
        <f t="shared" si="378"/>
        <v>OK</v>
      </c>
      <c r="Y3542" s="536">
        <f t="shared" si="375"/>
        <v>0</v>
      </c>
      <c r="Z3542" s="435" t="s">
        <v>73</v>
      </c>
      <c r="AA3542" s="481">
        <v>40735</v>
      </c>
      <c r="AC3542" s="148">
        <f t="shared" si="376"/>
        <v>3</v>
      </c>
      <c r="AD3542" s="435" t="str">
        <f t="shared" si="377"/>
        <v>OK</v>
      </c>
      <c r="AJ3542" s="533"/>
    </row>
    <row r="3543" spans="1:37" x14ac:dyDescent="0.2">
      <c r="A3543" s="442" t="s">
        <v>115</v>
      </c>
      <c r="B3543" s="435">
        <v>8</v>
      </c>
      <c r="C3543" s="436">
        <v>43</v>
      </c>
      <c r="D3543" s="435" t="s">
        <v>79</v>
      </c>
      <c r="E3543" s="472">
        <v>40732</v>
      </c>
      <c r="G3543" s="474">
        <v>8</v>
      </c>
      <c r="H3543" s="436">
        <v>43</v>
      </c>
      <c r="I3543" s="436">
        <v>43</v>
      </c>
      <c r="J3543" s="436">
        <v>43</v>
      </c>
      <c r="K3543" s="435">
        <v>0</v>
      </c>
      <c r="L3543" s="472">
        <v>40735</v>
      </c>
      <c r="N3543" s="474">
        <v>8</v>
      </c>
      <c r="O3543" s="436">
        <v>43</v>
      </c>
      <c r="P3543" s="436">
        <v>43</v>
      </c>
      <c r="Q3543" s="435">
        <v>0</v>
      </c>
      <c r="R3543" s="436">
        <v>43</v>
      </c>
      <c r="S3543" s="435">
        <v>0</v>
      </c>
      <c r="T3543" s="435">
        <v>0</v>
      </c>
      <c r="U3543" s="472">
        <v>40735</v>
      </c>
      <c r="V3543" s="480">
        <v>8</v>
      </c>
      <c r="W3543" s="435">
        <v>43</v>
      </c>
      <c r="X3543" s="437" t="str">
        <f t="shared" si="378"/>
        <v>OK</v>
      </c>
      <c r="Y3543" s="536">
        <f t="shared" si="375"/>
        <v>0</v>
      </c>
      <c r="Z3543" s="435" t="s">
        <v>79</v>
      </c>
      <c r="AA3543" s="481">
        <v>40735</v>
      </c>
      <c r="AC3543" s="148">
        <f t="shared" si="376"/>
        <v>3</v>
      </c>
      <c r="AD3543" s="435" t="str">
        <f t="shared" si="377"/>
        <v>OK</v>
      </c>
    </row>
    <row r="3544" spans="1:37" x14ac:dyDescent="0.2">
      <c r="A3544" s="442" t="s">
        <v>115</v>
      </c>
      <c r="B3544" s="435">
        <v>9</v>
      </c>
      <c r="C3544" s="436">
        <v>40</v>
      </c>
      <c r="D3544" s="435" t="s">
        <v>74</v>
      </c>
      <c r="E3544" s="472">
        <v>40732</v>
      </c>
      <c r="G3544" s="474">
        <v>9</v>
      </c>
      <c r="H3544" s="436">
        <v>40</v>
      </c>
      <c r="I3544" s="436">
        <v>40</v>
      </c>
      <c r="J3544" s="436">
        <v>40</v>
      </c>
      <c r="K3544" s="435">
        <v>0</v>
      </c>
      <c r="L3544" s="472">
        <v>40735</v>
      </c>
      <c r="N3544" s="474">
        <v>9</v>
      </c>
      <c r="O3544" s="436">
        <v>40</v>
      </c>
      <c r="P3544" s="436">
        <v>40</v>
      </c>
      <c r="Q3544" s="435">
        <v>0</v>
      </c>
      <c r="R3544" s="436">
        <v>40</v>
      </c>
      <c r="S3544" s="435">
        <v>0</v>
      </c>
      <c r="T3544" s="435">
        <v>0</v>
      </c>
      <c r="U3544" s="472">
        <v>40735</v>
      </c>
      <c r="V3544" s="480">
        <v>9</v>
      </c>
      <c r="W3544" s="435">
        <v>40</v>
      </c>
      <c r="X3544" s="437" t="str">
        <f t="shared" si="378"/>
        <v>OK</v>
      </c>
      <c r="Y3544" s="536">
        <f t="shared" ref="Y3544:Y3603" si="379">IF(W3544="","",+C3544-W3544)</f>
        <v>0</v>
      </c>
      <c r="Z3544" s="435" t="s">
        <v>74</v>
      </c>
      <c r="AA3544" s="481">
        <v>40735</v>
      </c>
      <c r="AC3544" s="148">
        <f t="shared" si="376"/>
        <v>3</v>
      </c>
      <c r="AD3544" s="435" t="str">
        <f t="shared" si="377"/>
        <v>OK</v>
      </c>
    </row>
    <row r="3545" spans="1:37" x14ac:dyDescent="0.2">
      <c r="A3545" s="442" t="s">
        <v>115</v>
      </c>
      <c r="B3545" s="435">
        <v>10</v>
      </c>
      <c r="C3545" s="436">
        <v>5</v>
      </c>
      <c r="D3545" s="435" t="s">
        <v>75</v>
      </c>
      <c r="E3545" s="472">
        <v>40732</v>
      </c>
      <c r="G3545" s="474">
        <v>10</v>
      </c>
      <c r="H3545" s="436">
        <v>5</v>
      </c>
      <c r="I3545" s="436">
        <v>5</v>
      </c>
      <c r="J3545" s="436">
        <v>5</v>
      </c>
      <c r="K3545" s="435">
        <v>0</v>
      </c>
      <c r="L3545" s="472">
        <v>40735</v>
      </c>
      <c r="N3545" s="474">
        <v>10</v>
      </c>
      <c r="O3545" s="436">
        <v>5</v>
      </c>
      <c r="P3545" s="436">
        <v>5</v>
      </c>
      <c r="Q3545" s="435">
        <v>0</v>
      </c>
      <c r="R3545" s="436">
        <v>5</v>
      </c>
      <c r="S3545" s="435">
        <v>0</v>
      </c>
      <c r="T3545" s="435">
        <v>0</v>
      </c>
      <c r="U3545" s="472">
        <v>40735</v>
      </c>
      <c r="V3545" s="480">
        <v>10</v>
      </c>
      <c r="W3545" s="435">
        <v>5</v>
      </c>
      <c r="X3545" s="437" t="str">
        <f t="shared" si="378"/>
        <v>OK</v>
      </c>
      <c r="Y3545" s="536">
        <f t="shared" si="379"/>
        <v>0</v>
      </c>
      <c r="Z3545" s="435" t="s">
        <v>75</v>
      </c>
      <c r="AA3545" s="481">
        <v>40735</v>
      </c>
      <c r="AC3545" s="148">
        <f t="shared" si="376"/>
        <v>3</v>
      </c>
      <c r="AD3545" s="435" t="str">
        <f t="shared" si="377"/>
        <v>OK</v>
      </c>
    </row>
    <row r="3546" spans="1:37" x14ac:dyDescent="0.2">
      <c r="A3546" s="606" t="s">
        <v>115</v>
      </c>
      <c r="B3546" s="438">
        <v>11</v>
      </c>
      <c r="C3546" s="447">
        <v>1</v>
      </c>
      <c r="D3546" s="435" t="s">
        <v>76</v>
      </c>
      <c r="E3546" s="472">
        <v>40732</v>
      </c>
      <c r="G3546" s="474">
        <v>11</v>
      </c>
      <c r="H3546" s="447">
        <v>1</v>
      </c>
      <c r="I3546" s="447">
        <v>1</v>
      </c>
      <c r="J3546" s="447">
        <v>1</v>
      </c>
      <c r="K3546" s="435">
        <v>0</v>
      </c>
      <c r="L3546" s="472">
        <v>40735</v>
      </c>
      <c r="N3546" s="474">
        <v>11</v>
      </c>
      <c r="O3546" s="447">
        <v>1</v>
      </c>
      <c r="P3546" s="447">
        <v>1</v>
      </c>
      <c r="Q3546" s="435">
        <v>0</v>
      </c>
      <c r="R3546" s="447">
        <v>1</v>
      </c>
      <c r="S3546" s="435">
        <v>0</v>
      </c>
      <c r="T3546" s="435">
        <v>0</v>
      </c>
      <c r="U3546" s="472">
        <v>40735</v>
      </c>
      <c r="V3546" s="480">
        <v>11</v>
      </c>
      <c r="W3546" s="435">
        <v>1</v>
      </c>
      <c r="X3546" s="437" t="str">
        <f t="shared" si="378"/>
        <v>OK</v>
      </c>
      <c r="Y3546" s="536">
        <f t="shared" si="379"/>
        <v>0</v>
      </c>
      <c r="Z3546" s="435" t="s">
        <v>76</v>
      </c>
      <c r="AA3546" s="481">
        <v>40735</v>
      </c>
      <c r="AC3546" s="148">
        <f t="shared" si="376"/>
        <v>3</v>
      </c>
      <c r="AD3546" s="435" t="str">
        <f t="shared" si="377"/>
        <v>OK</v>
      </c>
    </row>
    <row r="3547" spans="1:37" x14ac:dyDescent="0.2">
      <c r="A3547" s="606" t="s">
        <v>115</v>
      </c>
      <c r="B3547" s="438">
        <v>12</v>
      </c>
      <c r="C3547" s="447">
        <v>89</v>
      </c>
      <c r="D3547" s="466" t="s">
        <v>187</v>
      </c>
      <c r="E3547" s="472">
        <v>40732</v>
      </c>
      <c r="G3547" s="474">
        <v>12</v>
      </c>
      <c r="H3547" s="447">
        <v>89</v>
      </c>
      <c r="I3547" s="447">
        <v>89</v>
      </c>
      <c r="J3547" s="447">
        <v>89</v>
      </c>
      <c r="K3547" s="435">
        <v>0</v>
      </c>
      <c r="L3547" s="472">
        <v>40735</v>
      </c>
      <c r="N3547" s="474">
        <v>12</v>
      </c>
      <c r="O3547" s="447">
        <v>89</v>
      </c>
      <c r="P3547" s="447">
        <v>89</v>
      </c>
      <c r="Q3547" s="435">
        <v>0</v>
      </c>
      <c r="R3547" s="447">
        <v>89</v>
      </c>
      <c r="S3547" s="435">
        <v>0</v>
      </c>
      <c r="T3547" s="435">
        <v>0</v>
      </c>
      <c r="U3547" s="472">
        <v>40735</v>
      </c>
      <c r="V3547" s="480">
        <v>12</v>
      </c>
      <c r="W3547" s="435">
        <v>89</v>
      </c>
      <c r="X3547" s="437" t="str">
        <f t="shared" si="378"/>
        <v>OK</v>
      </c>
      <c r="Y3547" s="536">
        <f t="shared" si="379"/>
        <v>0</v>
      </c>
      <c r="Z3547" s="466" t="s">
        <v>187</v>
      </c>
      <c r="AA3547" s="481">
        <v>40735</v>
      </c>
      <c r="AC3547" s="148">
        <f t="shared" si="376"/>
        <v>3</v>
      </c>
      <c r="AD3547" s="435" t="str">
        <f t="shared" si="377"/>
        <v>OK</v>
      </c>
    </row>
    <row r="3548" spans="1:37" x14ac:dyDescent="0.2">
      <c r="A3548" s="606" t="s">
        <v>115</v>
      </c>
      <c r="B3548" s="435">
        <v>13</v>
      </c>
      <c r="C3548" s="436">
        <v>57</v>
      </c>
      <c r="D3548" s="435" t="s">
        <v>189</v>
      </c>
      <c r="E3548" s="472">
        <v>40732</v>
      </c>
      <c r="G3548" s="474">
        <v>13</v>
      </c>
      <c r="H3548" s="436">
        <v>57</v>
      </c>
      <c r="I3548" s="436">
        <v>57</v>
      </c>
      <c r="J3548" s="436">
        <v>57</v>
      </c>
      <c r="K3548" s="435">
        <v>0</v>
      </c>
      <c r="L3548" s="472">
        <v>40735</v>
      </c>
      <c r="N3548" s="474">
        <v>13</v>
      </c>
      <c r="O3548" s="436">
        <v>57</v>
      </c>
      <c r="P3548" s="436">
        <v>57</v>
      </c>
      <c r="Q3548" s="435">
        <v>0</v>
      </c>
      <c r="R3548" s="436">
        <v>57</v>
      </c>
      <c r="S3548" s="435">
        <v>0</v>
      </c>
      <c r="T3548" s="435">
        <v>0</v>
      </c>
      <c r="U3548" s="472">
        <v>40735</v>
      </c>
      <c r="V3548" s="480">
        <v>13</v>
      </c>
      <c r="W3548" s="435">
        <v>57</v>
      </c>
      <c r="X3548" s="437" t="str">
        <f t="shared" si="378"/>
        <v>OK</v>
      </c>
      <c r="Y3548" s="536">
        <f t="shared" si="379"/>
        <v>0</v>
      </c>
      <c r="Z3548" s="435" t="s">
        <v>189</v>
      </c>
      <c r="AA3548" s="481">
        <v>40735</v>
      </c>
      <c r="AC3548" s="148">
        <f t="shared" si="376"/>
        <v>3</v>
      </c>
      <c r="AD3548" s="435" t="str">
        <f t="shared" si="377"/>
        <v>OK</v>
      </c>
    </row>
    <row r="3549" spans="1:37" x14ac:dyDescent="0.2">
      <c r="A3549" s="606" t="s">
        <v>115</v>
      </c>
      <c r="B3549" s="435">
        <v>14</v>
      </c>
      <c r="C3549" s="436">
        <v>40</v>
      </c>
      <c r="D3549" s="438" t="s">
        <v>176</v>
      </c>
      <c r="E3549" s="472">
        <v>40732</v>
      </c>
      <c r="G3549" s="474">
        <v>14</v>
      </c>
      <c r="H3549" s="436">
        <v>40</v>
      </c>
      <c r="I3549" s="436">
        <v>40</v>
      </c>
      <c r="J3549" s="436">
        <v>40</v>
      </c>
      <c r="K3549" s="435">
        <v>0</v>
      </c>
      <c r="L3549" s="472">
        <v>40735</v>
      </c>
      <c r="N3549" s="474">
        <v>14</v>
      </c>
      <c r="O3549" s="436">
        <v>40</v>
      </c>
      <c r="P3549" s="436">
        <v>40</v>
      </c>
      <c r="Q3549" s="435">
        <v>0</v>
      </c>
      <c r="R3549" s="436">
        <v>40</v>
      </c>
      <c r="S3549" s="435">
        <v>0</v>
      </c>
      <c r="T3549" s="435">
        <v>0</v>
      </c>
      <c r="U3549" s="472">
        <v>40735</v>
      </c>
      <c r="V3549" s="435">
        <v>14</v>
      </c>
      <c r="W3549" s="436">
        <v>40</v>
      </c>
      <c r="X3549" s="437" t="str">
        <f t="shared" si="378"/>
        <v>OK</v>
      </c>
      <c r="Y3549" s="536">
        <f t="shared" si="379"/>
        <v>0</v>
      </c>
      <c r="Z3549" s="438" t="s">
        <v>176</v>
      </c>
      <c r="AA3549" s="481">
        <v>40736</v>
      </c>
      <c r="AC3549" s="148">
        <f t="shared" si="376"/>
        <v>4</v>
      </c>
      <c r="AD3549" s="435" t="str">
        <f t="shared" si="377"/>
        <v>OK</v>
      </c>
    </row>
    <row r="3550" spans="1:37" x14ac:dyDescent="0.2">
      <c r="A3550" s="606" t="s">
        <v>115</v>
      </c>
      <c r="B3550" s="435">
        <v>15</v>
      </c>
      <c r="C3550" s="436">
        <v>130</v>
      </c>
      <c r="D3550" s="438" t="s">
        <v>178</v>
      </c>
      <c r="E3550" s="472">
        <v>40732</v>
      </c>
      <c r="G3550" s="474">
        <v>15</v>
      </c>
      <c r="H3550" s="436">
        <v>130</v>
      </c>
      <c r="I3550" s="436">
        <v>130</v>
      </c>
      <c r="J3550" s="436">
        <v>130</v>
      </c>
      <c r="K3550" s="435">
        <v>0</v>
      </c>
      <c r="L3550" s="472">
        <v>40735</v>
      </c>
      <c r="N3550" s="474">
        <v>15</v>
      </c>
      <c r="O3550" s="436">
        <v>130</v>
      </c>
      <c r="P3550" s="436">
        <v>130</v>
      </c>
      <c r="Q3550" s="435">
        <v>0</v>
      </c>
      <c r="R3550" s="436">
        <v>130</v>
      </c>
      <c r="S3550" s="435">
        <v>0</v>
      </c>
      <c r="T3550" s="435">
        <v>0</v>
      </c>
      <c r="U3550" s="472">
        <v>40735</v>
      </c>
      <c r="V3550" s="435">
        <v>15</v>
      </c>
      <c r="W3550" s="436">
        <v>130</v>
      </c>
      <c r="X3550" s="437" t="str">
        <f t="shared" si="378"/>
        <v>OK</v>
      </c>
      <c r="Y3550" s="536">
        <f t="shared" si="379"/>
        <v>0</v>
      </c>
      <c r="Z3550" s="438" t="s">
        <v>178</v>
      </c>
      <c r="AA3550" s="481">
        <v>40736</v>
      </c>
      <c r="AC3550" s="148">
        <f t="shared" si="376"/>
        <v>4</v>
      </c>
      <c r="AD3550" s="435" t="str">
        <f t="shared" si="377"/>
        <v>OK</v>
      </c>
    </row>
    <row r="3551" spans="1:37" x14ac:dyDescent="0.2">
      <c r="A3551" s="606" t="s">
        <v>115</v>
      </c>
      <c r="B3551" s="438">
        <v>16</v>
      </c>
      <c r="C3551" s="447">
        <v>1035</v>
      </c>
      <c r="D3551" s="465" t="s">
        <v>184</v>
      </c>
      <c r="E3551" s="472">
        <v>40732</v>
      </c>
      <c r="G3551" s="474">
        <v>16</v>
      </c>
      <c r="H3551" s="447">
        <v>1035</v>
      </c>
      <c r="I3551" s="447">
        <v>1035</v>
      </c>
      <c r="J3551" s="447">
        <v>1035</v>
      </c>
      <c r="K3551" s="435">
        <v>0</v>
      </c>
      <c r="L3551" s="472">
        <v>40735</v>
      </c>
      <c r="N3551" s="474">
        <v>16</v>
      </c>
      <c r="O3551" s="447">
        <v>1035</v>
      </c>
      <c r="P3551" s="447">
        <v>1035</v>
      </c>
      <c r="Q3551" s="435">
        <v>0</v>
      </c>
      <c r="R3551" s="447">
        <v>1035</v>
      </c>
      <c r="S3551" s="435">
        <v>0</v>
      </c>
      <c r="T3551" s="435">
        <v>0</v>
      </c>
      <c r="U3551" s="472">
        <v>40735</v>
      </c>
      <c r="V3551" s="480">
        <v>16</v>
      </c>
      <c r="W3551" s="435">
        <v>1035</v>
      </c>
      <c r="X3551" s="437" t="str">
        <f t="shared" si="378"/>
        <v>OK</v>
      </c>
      <c r="Y3551" s="536">
        <f t="shared" si="379"/>
        <v>0</v>
      </c>
      <c r="Z3551" s="465" t="s">
        <v>184</v>
      </c>
      <c r="AA3551" s="481">
        <v>40737</v>
      </c>
      <c r="AC3551" s="148">
        <f t="shared" si="376"/>
        <v>5</v>
      </c>
      <c r="AD3551" s="435" t="str">
        <f t="shared" si="377"/>
        <v>OK</v>
      </c>
    </row>
    <row r="3552" spans="1:37" x14ac:dyDescent="0.2">
      <c r="A3552" s="593" t="s">
        <v>115</v>
      </c>
      <c r="B3552" s="493">
        <v>17</v>
      </c>
      <c r="C3552" s="531">
        <v>26</v>
      </c>
      <c r="D3552" s="600" t="s">
        <v>185</v>
      </c>
      <c r="E3552" s="532">
        <v>40732</v>
      </c>
      <c r="F3552" s="533"/>
      <c r="G3552" s="534">
        <v>17</v>
      </c>
      <c r="H3552" s="531">
        <v>26</v>
      </c>
      <c r="I3552" s="531">
        <v>26</v>
      </c>
      <c r="J3552" s="531">
        <v>26</v>
      </c>
      <c r="K3552" s="493">
        <v>0</v>
      </c>
      <c r="L3552" s="532">
        <v>40735</v>
      </c>
      <c r="N3552" s="534">
        <v>17</v>
      </c>
      <c r="O3552" s="531">
        <v>26</v>
      </c>
      <c r="P3552" s="531">
        <v>26</v>
      </c>
      <c r="Q3552" s="493">
        <v>0</v>
      </c>
      <c r="R3552" s="531">
        <v>26</v>
      </c>
      <c r="S3552" s="493">
        <v>0</v>
      </c>
      <c r="T3552" s="493">
        <v>0</v>
      </c>
      <c r="U3552" s="532">
        <v>40735</v>
      </c>
      <c r="V3552" s="535">
        <v>17</v>
      </c>
      <c r="W3552" s="493">
        <v>26</v>
      </c>
      <c r="X3552" s="536" t="str">
        <f t="shared" si="378"/>
        <v>OK</v>
      </c>
      <c r="Y3552" s="536">
        <f t="shared" si="379"/>
        <v>0</v>
      </c>
      <c r="Z3552" s="600" t="s">
        <v>185</v>
      </c>
      <c r="AA3552" s="537">
        <v>40735</v>
      </c>
      <c r="AB3552" s="538"/>
      <c r="AC3552" s="538">
        <f t="shared" si="376"/>
        <v>3</v>
      </c>
      <c r="AD3552" s="493" t="str">
        <f t="shared" si="377"/>
        <v>OK</v>
      </c>
      <c r="AE3552" s="493"/>
      <c r="AF3552" s="493"/>
      <c r="AG3552" s="493"/>
      <c r="AH3552" s="539"/>
      <c r="AI3552" s="533"/>
      <c r="AK3552" s="533"/>
    </row>
    <row r="3553" spans="1:37" x14ac:dyDescent="0.2">
      <c r="A3553" s="442" t="s">
        <v>115</v>
      </c>
      <c r="B3553" s="435">
        <v>1</v>
      </c>
      <c r="C3553" s="436">
        <v>20</v>
      </c>
      <c r="D3553" s="438" t="s">
        <v>176</v>
      </c>
      <c r="E3553" s="472">
        <v>40735</v>
      </c>
      <c r="G3553" s="474">
        <v>1</v>
      </c>
      <c r="H3553" s="436">
        <v>20</v>
      </c>
      <c r="I3553" s="436">
        <v>20</v>
      </c>
      <c r="J3553" s="436">
        <v>20</v>
      </c>
      <c r="K3553" s="435">
        <v>0</v>
      </c>
      <c r="L3553" s="472">
        <v>40736</v>
      </c>
      <c r="N3553" s="474">
        <v>1</v>
      </c>
      <c r="O3553" s="436">
        <v>20</v>
      </c>
      <c r="P3553" s="436">
        <v>20</v>
      </c>
      <c r="Q3553" s="435">
        <v>0</v>
      </c>
      <c r="R3553" s="436">
        <v>20</v>
      </c>
      <c r="S3553" s="435">
        <v>0</v>
      </c>
      <c r="T3553" s="435">
        <v>0</v>
      </c>
      <c r="U3553" s="472">
        <v>40736</v>
      </c>
      <c r="V3553" s="480">
        <v>1</v>
      </c>
      <c r="W3553" s="435">
        <v>20</v>
      </c>
      <c r="X3553" s="437" t="str">
        <f t="shared" si="378"/>
        <v>OK</v>
      </c>
      <c r="Y3553" s="536">
        <f t="shared" si="379"/>
        <v>0</v>
      </c>
      <c r="Z3553" s="438" t="s">
        <v>176</v>
      </c>
      <c r="AA3553" s="481">
        <v>40737</v>
      </c>
      <c r="AB3553" s="412">
        <f>+SUM(W3553:W3554)</f>
        <v>885</v>
      </c>
      <c r="AC3553" s="148">
        <f t="shared" ref="AC3553:AC3614" si="380">DAYS360(E3553,AA3553)</f>
        <v>2</v>
      </c>
      <c r="AD3553" s="435" t="str">
        <f t="shared" si="377"/>
        <v>OK</v>
      </c>
    </row>
    <row r="3554" spans="1:37" x14ac:dyDescent="0.2">
      <c r="A3554" s="593" t="s">
        <v>115</v>
      </c>
      <c r="B3554" s="493">
        <v>2</v>
      </c>
      <c r="C3554" s="531">
        <v>865</v>
      </c>
      <c r="D3554" s="493" t="s">
        <v>178</v>
      </c>
      <c r="E3554" s="532">
        <v>40735</v>
      </c>
      <c r="G3554" s="534">
        <v>2</v>
      </c>
      <c r="H3554" s="531">
        <v>865</v>
      </c>
      <c r="I3554" s="531">
        <v>865</v>
      </c>
      <c r="J3554" s="531">
        <v>865</v>
      </c>
      <c r="K3554" s="493">
        <v>0</v>
      </c>
      <c r="L3554" s="532">
        <v>40736</v>
      </c>
      <c r="N3554" s="534">
        <v>2</v>
      </c>
      <c r="O3554" s="531">
        <v>865</v>
      </c>
      <c r="P3554" s="531">
        <v>865</v>
      </c>
      <c r="Q3554" s="493">
        <v>0</v>
      </c>
      <c r="R3554" s="531">
        <v>865</v>
      </c>
      <c r="S3554" s="493">
        <v>0</v>
      </c>
      <c r="T3554" s="493">
        <v>0</v>
      </c>
      <c r="U3554" s="532">
        <v>40736</v>
      </c>
      <c r="V3554" s="480">
        <v>2</v>
      </c>
      <c r="W3554" s="435">
        <v>865</v>
      </c>
      <c r="X3554" s="437" t="str">
        <f t="shared" si="378"/>
        <v>OK</v>
      </c>
      <c r="Y3554" s="536">
        <f t="shared" si="379"/>
        <v>0</v>
      </c>
      <c r="Z3554" s="438" t="s">
        <v>178</v>
      </c>
      <c r="AA3554" s="481">
        <v>40737</v>
      </c>
      <c r="AC3554" s="148">
        <f t="shared" si="380"/>
        <v>2</v>
      </c>
      <c r="AD3554" s="435" t="str">
        <f t="shared" si="377"/>
        <v>OK</v>
      </c>
    </row>
    <row r="3555" spans="1:37" x14ac:dyDescent="0.2">
      <c r="A3555" s="593" t="s">
        <v>115</v>
      </c>
      <c r="B3555" s="493">
        <v>1</v>
      </c>
      <c r="C3555" s="531">
        <v>30</v>
      </c>
      <c r="D3555" s="493" t="s">
        <v>178</v>
      </c>
      <c r="E3555" s="532">
        <v>40736</v>
      </c>
      <c r="G3555" s="534">
        <v>1</v>
      </c>
      <c r="H3555" s="493">
        <v>30</v>
      </c>
      <c r="I3555" s="493">
        <v>30</v>
      </c>
      <c r="J3555" s="493">
        <v>30</v>
      </c>
      <c r="K3555" s="493">
        <v>0</v>
      </c>
      <c r="L3555" s="532">
        <v>40737</v>
      </c>
      <c r="N3555" s="534">
        <v>1</v>
      </c>
      <c r="O3555" s="493">
        <v>30</v>
      </c>
      <c r="P3555" s="493">
        <v>30</v>
      </c>
      <c r="Q3555" s="493">
        <v>0</v>
      </c>
      <c r="R3555" s="493">
        <v>30</v>
      </c>
      <c r="S3555" s="493">
        <v>0</v>
      </c>
      <c r="T3555" s="493">
        <v>0</v>
      </c>
      <c r="U3555" s="532">
        <v>40737</v>
      </c>
      <c r="V3555" s="535">
        <v>1</v>
      </c>
      <c r="W3555" s="493">
        <v>30</v>
      </c>
      <c r="X3555" s="536" t="str">
        <f t="shared" si="378"/>
        <v>OK</v>
      </c>
      <c r="Y3555" s="536">
        <f t="shared" si="379"/>
        <v>0</v>
      </c>
      <c r="Z3555" s="493" t="s">
        <v>178</v>
      </c>
      <c r="AA3555" s="537">
        <v>40737</v>
      </c>
      <c r="AB3555" s="538">
        <v>30</v>
      </c>
      <c r="AC3555" s="538">
        <f t="shared" si="380"/>
        <v>1</v>
      </c>
      <c r="AD3555" s="493" t="str">
        <f t="shared" si="377"/>
        <v>OK</v>
      </c>
      <c r="AE3555" s="493"/>
      <c r="AF3555" s="493"/>
      <c r="AG3555" s="493"/>
      <c r="AH3555" s="539"/>
      <c r="AI3555" s="533"/>
      <c r="AK3555" s="533"/>
    </row>
    <row r="3556" spans="1:37" x14ac:dyDescent="0.2">
      <c r="A3556" s="442" t="s">
        <v>115</v>
      </c>
      <c r="B3556" s="435">
        <v>1</v>
      </c>
      <c r="C3556" s="436">
        <v>10</v>
      </c>
      <c r="D3556" s="435" t="s">
        <v>177</v>
      </c>
      <c r="E3556" s="472">
        <v>40737</v>
      </c>
      <c r="G3556" s="474">
        <v>1</v>
      </c>
      <c r="H3556" s="435">
        <v>10</v>
      </c>
      <c r="I3556" s="435">
        <v>10</v>
      </c>
      <c r="J3556" s="435">
        <v>10</v>
      </c>
      <c r="K3556" s="435">
        <v>0</v>
      </c>
      <c r="L3556" s="472">
        <v>40738</v>
      </c>
      <c r="N3556" s="474">
        <v>1</v>
      </c>
      <c r="O3556" s="435">
        <v>10</v>
      </c>
      <c r="P3556" s="435">
        <v>10</v>
      </c>
      <c r="Q3556" s="435">
        <v>0</v>
      </c>
      <c r="R3556" s="435">
        <v>10</v>
      </c>
      <c r="S3556" s="435">
        <v>0</v>
      </c>
      <c r="T3556" s="435">
        <v>0</v>
      </c>
      <c r="U3556" s="472">
        <v>40738</v>
      </c>
      <c r="V3556" s="480">
        <v>1</v>
      </c>
      <c r="W3556" s="435">
        <v>10</v>
      </c>
      <c r="X3556" s="437" t="str">
        <f t="shared" si="378"/>
        <v>OK</v>
      </c>
      <c r="Y3556" s="536">
        <f t="shared" si="379"/>
        <v>0</v>
      </c>
      <c r="Z3556" s="435" t="s">
        <v>177</v>
      </c>
      <c r="AA3556" s="481">
        <v>40739</v>
      </c>
      <c r="AB3556" s="412">
        <f>+SUM(W3556:W3557)</f>
        <v>355</v>
      </c>
      <c r="AC3556" s="148">
        <f t="shared" si="380"/>
        <v>2</v>
      </c>
      <c r="AD3556" s="435" t="str">
        <f t="shared" si="377"/>
        <v>OK</v>
      </c>
    </row>
    <row r="3557" spans="1:37" x14ac:dyDescent="0.2">
      <c r="A3557" s="593" t="s">
        <v>115</v>
      </c>
      <c r="B3557" s="493">
        <v>2</v>
      </c>
      <c r="C3557" s="531">
        <v>345</v>
      </c>
      <c r="D3557" s="493" t="s">
        <v>178</v>
      </c>
      <c r="E3557" s="532">
        <v>40737</v>
      </c>
      <c r="G3557" s="534">
        <v>2</v>
      </c>
      <c r="H3557" s="493">
        <v>345</v>
      </c>
      <c r="I3557" s="493">
        <v>345</v>
      </c>
      <c r="J3557" s="493">
        <v>345</v>
      </c>
      <c r="K3557" s="493">
        <v>0</v>
      </c>
      <c r="L3557" s="532">
        <v>40738</v>
      </c>
      <c r="N3557" s="534">
        <v>2</v>
      </c>
      <c r="O3557" s="493">
        <v>345</v>
      </c>
      <c r="P3557" s="493">
        <v>345</v>
      </c>
      <c r="Q3557" s="493">
        <v>0</v>
      </c>
      <c r="R3557" s="493">
        <v>345</v>
      </c>
      <c r="S3557" s="493">
        <v>0</v>
      </c>
      <c r="T3557" s="493">
        <v>0</v>
      </c>
      <c r="U3557" s="532">
        <v>40738</v>
      </c>
      <c r="V3557" s="535">
        <v>2</v>
      </c>
      <c r="W3557" s="493">
        <v>345</v>
      </c>
      <c r="X3557" s="536" t="str">
        <f t="shared" si="378"/>
        <v>OK</v>
      </c>
      <c r="Y3557" s="536">
        <f t="shared" si="379"/>
        <v>0</v>
      </c>
      <c r="Z3557" s="493" t="s">
        <v>178</v>
      </c>
      <c r="AA3557" s="537">
        <v>40739</v>
      </c>
      <c r="AB3557" s="538"/>
      <c r="AC3557" s="538">
        <f t="shared" si="380"/>
        <v>2</v>
      </c>
      <c r="AD3557" s="493" t="str">
        <f t="shared" si="377"/>
        <v>OK</v>
      </c>
      <c r="AE3557" s="493"/>
      <c r="AF3557" s="493"/>
      <c r="AG3557" s="493"/>
      <c r="AH3557" s="539"/>
      <c r="AI3557" s="533"/>
      <c r="AK3557" s="533"/>
    </row>
    <row r="3558" spans="1:37" x14ac:dyDescent="0.2">
      <c r="A3558" s="442" t="s">
        <v>115</v>
      </c>
      <c r="B3558" s="435">
        <v>1</v>
      </c>
      <c r="C3558" s="436">
        <v>15</v>
      </c>
      <c r="D3558" s="438" t="s">
        <v>176</v>
      </c>
      <c r="E3558" s="472">
        <v>40738</v>
      </c>
      <c r="G3558" s="474">
        <v>1</v>
      </c>
      <c r="H3558" s="436">
        <v>15</v>
      </c>
      <c r="I3558" s="436">
        <v>15</v>
      </c>
      <c r="J3558" s="436">
        <v>15</v>
      </c>
      <c r="K3558" s="435">
        <v>0</v>
      </c>
      <c r="L3558" s="472">
        <v>40739</v>
      </c>
      <c r="N3558" s="474">
        <v>1</v>
      </c>
      <c r="O3558" s="436">
        <v>15</v>
      </c>
      <c r="P3558" s="436">
        <v>15</v>
      </c>
      <c r="Q3558" s="435">
        <v>0</v>
      </c>
      <c r="R3558" s="436">
        <v>15</v>
      </c>
      <c r="S3558" s="435">
        <v>0</v>
      </c>
      <c r="T3558" s="435">
        <v>0</v>
      </c>
      <c r="U3558" s="472">
        <v>40739</v>
      </c>
      <c r="V3558" s="480">
        <v>1</v>
      </c>
      <c r="W3558" s="435">
        <v>15</v>
      </c>
      <c r="X3558" s="437" t="str">
        <f t="shared" si="378"/>
        <v>OK</v>
      </c>
      <c r="Y3558" s="536">
        <f t="shared" si="379"/>
        <v>0</v>
      </c>
      <c r="Z3558" s="438" t="s">
        <v>176</v>
      </c>
      <c r="AA3558" s="481">
        <v>40739</v>
      </c>
      <c r="AB3558" s="412">
        <f>+SUM(W3558:W3559)</f>
        <v>165</v>
      </c>
      <c r="AC3558" s="148">
        <f t="shared" si="380"/>
        <v>1</v>
      </c>
      <c r="AD3558" s="435" t="str">
        <f t="shared" si="377"/>
        <v>OK</v>
      </c>
    </row>
    <row r="3559" spans="1:37" x14ac:dyDescent="0.2">
      <c r="A3559" s="593" t="s">
        <v>115</v>
      </c>
      <c r="B3559" s="493">
        <v>2</v>
      </c>
      <c r="C3559" s="531">
        <v>150</v>
      </c>
      <c r="D3559" s="493" t="s">
        <v>178</v>
      </c>
      <c r="E3559" s="532">
        <v>40738</v>
      </c>
      <c r="G3559" s="534">
        <v>2</v>
      </c>
      <c r="H3559" s="531">
        <v>150</v>
      </c>
      <c r="I3559" s="531">
        <v>150</v>
      </c>
      <c r="J3559" s="531">
        <v>150</v>
      </c>
      <c r="K3559" s="493">
        <v>0</v>
      </c>
      <c r="L3559" s="532">
        <v>40739</v>
      </c>
      <c r="N3559" s="534">
        <v>2</v>
      </c>
      <c r="O3559" s="531">
        <v>150</v>
      </c>
      <c r="P3559" s="531">
        <v>150</v>
      </c>
      <c r="Q3559" s="493">
        <v>0</v>
      </c>
      <c r="R3559" s="531">
        <v>150</v>
      </c>
      <c r="S3559" s="493">
        <v>0</v>
      </c>
      <c r="T3559" s="493">
        <v>0</v>
      </c>
      <c r="U3559" s="532">
        <v>40739</v>
      </c>
      <c r="V3559" s="535">
        <v>2</v>
      </c>
      <c r="W3559" s="493">
        <v>150</v>
      </c>
      <c r="X3559" s="536" t="str">
        <f t="shared" si="378"/>
        <v>OK</v>
      </c>
      <c r="Y3559" s="536">
        <f t="shared" si="379"/>
        <v>0</v>
      </c>
      <c r="Z3559" s="493" t="s">
        <v>178</v>
      </c>
      <c r="AA3559" s="537">
        <v>40739</v>
      </c>
      <c r="AB3559" s="538"/>
      <c r="AC3559" s="538">
        <f t="shared" si="380"/>
        <v>1</v>
      </c>
      <c r="AD3559" s="493" t="str">
        <f t="shared" si="377"/>
        <v>OK</v>
      </c>
      <c r="AE3559" s="493"/>
      <c r="AF3559" s="493"/>
      <c r="AG3559" s="493"/>
      <c r="AH3559" s="539"/>
      <c r="AI3559" s="533"/>
      <c r="AJ3559" s="533"/>
      <c r="AK3559" s="533"/>
    </row>
    <row r="3560" spans="1:37" x14ac:dyDescent="0.2">
      <c r="A3560" s="442" t="s">
        <v>115</v>
      </c>
      <c r="B3560" s="435">
        <v>1</v>
      </c>
      <c r="C3560" s="436">
        <v>46</v>
      </c>
      <c r="D3560" s="465" t="s">
        <v>182</v>
      </c>
      <c r="E3560" s="472">
        <v>40739</v>
      </c>
      <c r="G3560" s="474">
        <v>1</v>
      </c>
      <c r="H3560" s="436">
        <v>46</v>
      </c>
      <c r="I3560" s="436">
        <v>46</v>
      </c>
      <c r="J3560" s="436">
        <v>46</v>
      </c>
      <c r="K3560" s="435">
        <v>0</v>
      </c>
      <c r="L3560" s="472">
        <v>40742</v>
      </c>
      <c r="N3560" s="474">
        <v>1</v>
      </c>
      <c r="O3560" s="436">
        <v>46</v>
      </c>
      <c r="P3560" s="436">
        <v>46</v>
      </c>
      <c r="Q3560" s="435">
        <v>0</v>
      </c>
      <c r="R3560" s="436">
        <v>46</v>
      </c>
      <c r="S3560" s="435">
        <v>0</v>
      </c>
      <c r="T3560" s="435">
        <v>0</v>
      </c>
      <c r="U3560" s="472">
        <v>40742</v>
      </c>
      <c r="V3560" s="480">
        <v>1</v>
      </c>
      <c r="W3560" s="436">
        <v>46</v>
      </c>
      <c r="X3560" s="437" t="str">
        <f t="shared" si="378"/>
        <v>OK</v>
      </c>
      <c r="Y3560" s="536">
        <f t="shared" si="379"/>
        <v>0</v>
      </c>
      <c r="Z3560" s="465" t="s">
        <v>182</v>
      </c>
      <c r="AA3560" s="481">
        <v>40742</v>
      </c>
      <c r="AB3560" s="601">
        <f>+SUM(W3560:W3578)</f>
        <v>4156</v>
      </c>
      <c r="AC3560" s="148">
        <f t="shared" si="380"/>
        <v>3</v>
      </c>
      <c r="AD3560" s="435" t="str">
        <f t="shared" si="377"/>
        <v>OK</v>
      </c>
    </row>
    <row r="3561" spans="1:37" x14ac:dyDescent="0.2">
      <c r="A3561" s="442" t="s">
        <v>115</v>
      </c>
      <c r="B3561" s="435">
        <v>2</v>
      </c>
      <c r="C3561" s="436">
        <v>28</v>
      </c>
      <c r="D3561" s="465" t="s">
        <v>183</v>
      </c>
      <c r="E3561" s="472">
        <v>40739</v>
      </c>
      <c r="G3561" s="474">
        <v>2</v>
      </c>
      <c r="H3561" s="436">
        <v>28</v>
      </c>
      <c r="I3561" s="436">
        <v>28</v>
      </c>
      <c r="J3561" s="436">
        <v>28</v>
      </c>
      <c r="K3561" s="435">
        <v>0</v>
      </c>
      <c r="L3561" s="472">
        <v>40742</v>
      </c>
      <c r="N3561" s="474">
        <v>2</v>
      </c>
      <c r="O3561" s="436">
        <v>28</v>
      </c>
      <c r="P3561" s="436">
        <v>28</v>
      </c>
      <c r="Q3561" s="435">
        <v>0</v>
      </c>
      <c r="R3561" s="436">
        <v>28</v>
      </c>
      <c r="S3561" s="435">
        <v>0</v>
      </c>
      <c r="T3561" s="435">
        <v>0</v>
      </c>
      <c r="U3561" s="472">
        <v>40742</v>
      </c>
      <c r="V3561" s="480">
        <v>2</v>
      </c>
      <c r="W3561" s="436">
        <v>28</v>
      </c>
      <c r="X3561" s="437" t="str">
        <f t="shared" si="378"/>
        <v>OK</v>
      </c>
      <c r="Y3561" s="536">
        <f t="shared" si="379"/>
        <v>0</v>
      </c>
      <c r="Z3561" s="465" t="s">
        <v>183</v>
      </c>
      <c r="AA3561" s="481">
        <v>40742</v>
      </c>
      <c r="AC3561" s="148">
        <f t="shared" si="380"/>
        <v>3</v>
      </c>
      <c r="AD3561" s="435" t="str">
        <f t="shared" si="377"/>
        <v>OK</v>
      </c>
    </row>
    <row r="3562" spans="1:37" x14ac:dyDescent="0.2">
      <c r="A3562" s="442" t="s">
        <v>115</v>
      </c>
      <c r="B3562" s="435">
        <v>3</v>
      </c>
      <c r="C3562" s="436">
        <v>35</v>
      </c>
      <c r="D3562" s="435" t="s">
        <v>67</v>
      </c>
      <c r="E3562" s="472">
        <v>40739</v>
      </c>
      <c r="G3562" s="474">
        <v>3</v>
      </c>
      <c r="H3562" s="436">
        <v>35</v>
      </c>
      <c r="I3562" s="436">
        <v>35</v>
      </c>
      <c r="J3562" s="436">
        <v>35</v>
      </c>
      <c r="K3562" s="435">
        <v>0</v>
      </c>
      <c r="L3562" s="472">
        <v>40742</v>
      </c>
      <c r="N3562" s="474">
        <v>3</v>
      </c>
      <c r="O3562" s="436">
        <v>35</v>
      </c>
      <c r="P3562" s="436">
        <v>35</v>
      </c>
      <c r="Q3562" s="435">
        <v>0</v>
      </c>
      <c r="R3562" s="436">
        <v>35</v>
      </c>
      <c r="S3562" s="435">
        <v>0</v>
      </c>
      <c r="T3562" s="435">
        <v>0</v>
      </c>
      <c r="U3562" s="472">
        <v>40742</v>
      </c>
      <c r="V3562" s="480">
        <v>3</v>
      </c>
      <c r="W3562" s="436">
        <v>35</v>
      </c>
      <c r="X3562" s="437" t="str">
        <f t="shared" si="378"/>
        <v>OK</v>
      </c>
      <c r="Y3562" s="536">
        <f t="shared" si="379"/>
        <v>0</v>
      </c>
      <c r="Z3562" s="435" t="s">
        <v>67</v>
      </c>
      <c r="AA3562" s="481">
        <v>40742</v>
      </c>
      <c r="AC3562" s="148">
        <f t="shared" si="380"/>
        <v>3</v>
      </c>
      <c r="AD3562" s="435" t="str">
        <f t="shared" si="377"/>
        <v>OK</v>
      </c>
      <c r="AJ3562" s="533"/>
    </row>
    <row r="3563" spans="1:37" x14ac:dyDescent="0.2">
      <c r="A3563" s="442" t="s">
        <v>115</v>
      </c>
      <c r="B3563" s="435">
        <v>4</v>
      </c>
      <c r="C3563" s="436">
        <v>2</v>
      </c>
      <c r="D3563" s="435" t="s">
        <v>68</v>
      </c>
      <c r="E3563" s="472">
        <v>40739</v>
      </c>
      <c r="G3563" s="474">
        <v>4</v>
      </c>
      <c r="H3563" s="436">
        <v>2</v>
      </c>
      <c r="I3563" s="436">
        <v>2</v>
      </c>
      <c r="J3563" s="436">
        <v>2</v>
      </c>
      <c r="K3563" s="435">
        <v>0</v>
      </c>
      <c r="L3563" s="472">
        <v>40742</v>
      </c>
      <c r="N3563" s="474">
        <v>4</v>
      </c>
      <c r="O3563" s="436">
        <v>2</v>
      </c>
      <c r="P3563" s="436">
        <v>2</v>
      </c>
      <c r="Q3563" s="435">
        <v>0</v>
      </c>
      <c r="R3563" s="436">
        <v>2</v>
      </c>
      <c r="S3563" s="435">
        <v>0</v>
      </c>
      <c r="T3563" s="435">
        <v>0</v>
      </c>
      <c r="U3563" s="472">
        <v>40742</v>
      </c>
      <c r="V3563" s="480">
        <v>4</v>
      </c>
      <c r="W3563" s="436">
        <v>2</v>
      </c>
      <c r="X3563" s="437" t="str">
        <f t="shared" si="378"/>
        <v>OK</v>
      </c>
      <c r="Y3563" s="536">
        <f t="shared" si="379"/>
        <v>0</v>
      </c>
      <c r="Z3563" s="435" t="s">
        <v>68</v>
      </c>
      <c r="AA3563" s="481">
        <v>40742</v>
      </c>
      <c r="AC3563" s="148">
        <f t="shared" si="380"/>
        <v>3</v>
      </c>
      <c r="AD3563" s="435" t="str">
        <f t="shared" si="377"/>
        <v>OK</v>
      </c>
    </row>
    <row r="3564" spans="1:37" x14ac:dyDescent="0.2">
      <c r="A3564" s="442" t="s">
        <v>115</v>
      </c>
      <c r="B3564" s="435">
        <v>5</v>
      </c>
      <c r="C3564" s="436">
        <v>16</v>
      </c>
      <c r="D3564" s="435" t="s">
        <v>69</v>
      </c>
      <c r="E3564" s="472">
        <v>40739</v>
      </c>
      <c r="G3564" s="474">
        <v>5</v>
      </c>
      <c r="H3564" s="436">
        <v>16</v>
      </c>
      <c r="I3564" s="436">
        <v>16</v>
      </c>
      <c r="J3564" s="436">
        <v>16</v>
      </c>
      <c r="K3564" s="435">
        <v>0</v>
      </c>
      <c r="L3564" s="472">
        <v>40742</v>
      </c>
      <c r="N3564" s="474">
        <v>5</v>
      </c>
      <c r="O3564" s="436">
        <v>16</v>
      </c>
      <c r="P3564" s="436">
        <v>16</v>
      </c>
      <c r="Q3564" s="435">
        <v>0</v>
      </c>
      <c r="R3564" s="436">
        <v>16</v>
      </c>
      <c r="S3564" s="435">
        <v>0</v>
      </c>
      <c r="T3564" s="435">
        <v>0</v>
      </c>
      <c r="U3564" s="472">
        <v>40742</v>
      </c>
      <c r="V3564" s="480">
        <v>5</v>
      </c>
      <c r="W3564" s="436">
        <v>16</v>
      </c>
      <c r="X3564" s="437" t="str">
        <f t="shared" si="378"/>
        <v>OK</v>
      </c>
      <c r="Y3564" s="536">
        <f t="shared" si="379"/>
        <v>0</v>
      </c>
      <c r="Z3564" s="435" t="s">
        <v>69</v>
      </c>
      <c r="AA3564" s="481">
        <v>40742</v>
      </c>
      <c r="AC3564" s="148">
        <f t="shared" si="380"/>
        <v>3</v>
      </c>
      <c r="AD3564" s="435" t="str">
        <f t="shared" si="377"/>
        <v>OK</v>
      </c>
      <c r="AJ3564" s="533"/>
    </row>
    <row r="3565" spans="1:37" x14ac:dyDescent="0.2">
      <c r="A3565" s="442" t="s">
        <v>115</v>
      </c>
      <c r="B3565" s="435">
        <v>6</v>
      </c>
      <c r="C3565" s="436">
        <v>37</v>
      </c>
      <c r="D3565" s="435" t="s">
        <v>72</v>
      </c>
      <c r="E3565" s="472">
        <v>40739</v>
      </c>
      <c r="G3565" s="474">
        <v>6</v>
      </c>
      <c r="H3565" s="436">
        <v>37</v>
      </c>
      <c r="I3565" s="436">
        <v>37</v>
      </c>
      <c r="J3565" s="436">
        <v>37</v>
      </c>
      <c r="K3565" s="435">
        <v>0</v>
      </c>
      <c r="L3565" s="472">
        <v>40742</v>
      </c>
      <c r="N3565" s="474">
        <v>6</v>
      </c>
      <c r="O3565" s="436">
        <v>37</v>
      </c>
      <c r="P3565" s="436">
        <v>37</v>
      </c>
      <c r="Q3565" s="435">
        <v>0</v>
      </c>
      <c r="R3565" s="436">
        <v>37</v>
      </c>
      <c r="S3565" s="435">
        <v>0</v>
      </c>
      <c r="T3565" s="435">
        <v>0</v>
      </c>
      <c r="U3565" s="472">
        <v>40742</v>
      </c>
      <c r="V3565" s="480">
        <v>6</v>
      </c>
      <c r="W3565" s="436">
        <v>37</v>
      </c>
      <c r="X3565" s="437" t="str">
        <f t="shared" si="378"/>
        <v>OK</v>
      </c>
      <c r="Y3565" s="536">
        <f t="shared" si="379"/>
        <v>0</v>
      </c>
      <c r="Z3565" s="435" t="s">
        <v>72</v>
      </c>
      <c r="AA3565" s="481">
        <v>40742</v>
      </c>
      <c r="AC3565" s="148">
        <f t="shared" si="380"/>
        <v>3</v>
      </c>
      <c r="AD3565" s="435" t="str">
        <f t="shared" si="377"/>
        <v>OK</v>
      </c>
    </row>
    <row r="3566" spans="1:37" x14ac:dyDescent="0.2">
      <c r="A3566" s="442" t="s">
        <v>115</v>
      </c>
      <c r="B3566" s="435">
        <v>7</v>
      </c>
      <c r="C3566" s="436">
        <v>330</v>
      </c>
      <c r="D3566" s="435" t="s">
        <v>73</v>
      </c>
      <c r="E3566" s="472">
        <v>40739</v>
      </c>
      <c r="G3566" s="474">
        <v>7</v>
      </c>
      <c r="H3566" s="436">
        <v>330</v>
      </c>
      <c r="I3566" s="436">
        <v>330</v>
      </c>
      <c r="J3566" s="436">
        <v>330</v>
      </c>
      <c r="K3566" s="435">
        <v>0</v>
      </c>
      <c r="L3566" s="472">
        <v>40742</v>
      </c>
      <c r="N3566" s="474">
        <v>7</v>
      </c>
      <c r="O3566" s="436">
        <v>330</v>
      </c>
      <c r="P3566" s="436">
        <v>330</v>
      </c>
      <c r="Q3566" s="435">
        <v>0</v>
      </c>
      <c r="R3566" s="436">
        <v>330</v>
      </c>
      <c r="S3566" s="435">
        <v>0</v>
      </c>
      <c r="T3566" s="435">
        <v>0</v>
      </c>
      <c r="U3566" s="472">
        <v>40742</v>
      </c>
      <c r="V3566" s="480">
        <v>7</v>
      </c>
      <c r="W3566" s="436">
        <v>330</v>
      </c>
      <c r="X3566" s="437" t="str">
        <f t="shared" si="378"/>
        <v>OK</v>
      </c>
      <c r="Y3566" s="536">
        <f t="shared" si="379"/>
        <v>0</v>
      </c>
      <c r="Z3566" s="435" t="s">
        <v>73</v>
      </c>
      <c r="AA3566" s="481">
        <v>40742</v>
      </c>
      <c r="AC3566" s="148">
        <f t="shared" si="380"/>
        <v>3</v>
      </c>
      <c r="AD3566" s="435" t="str">
        <f t="shared" si="377"/>
        <v>OK</v>
      </c>
      <c r="AJ3566" s="533"/>
    </row>
    <row r="3567" spans="1:37" x14ac:dyDescent="0.2">
      <c r="A3567" s="442" t="s">
        <v>115</v>
      </c>
      <c r="B3567" s="435">
        <v>8</v>
      </c>
      <c r="C3567" s="436">
        <v>111</v>
      </c>
      <c r="D3567" s="435" t="s">
        <v>79</v>
      </c>
      <c r="E3567" s="472">
        <v>40739</v>
      </c>
      <c r="G3567" s="474">
        <v>8</v>
      </c>
      <c r="H3567" s="436">
        <v>111</v>
      </c>
      <c r="I3567" s="436">
        <v>111</v>
      </c>
      <c r="J3567" s="436">
        <v>111</v>
      </c>
      <c r="K3567" s="435">
        <v>0</v>
      </c>
      <c r="L3567" s="472">
        <v>40742</v>
      </c>
      <c r="N3567" s="474">
        <v>8</v>
      </c>
      <c r="O3567" s="436">
        <v>111</v>
      </c>
      <c r="P3567" s="436">
        <v>111</v>
      </c>
      <c r="Q3567" s="435">
        <v>0</v>
      </c>
      <c r="R3567" s="436">
        <v>111</v>
      </c>
      <c r="S3567" s="435">
        <v>0</v>
      </c>
      <c r="T3567" s="435">
        <v>0</v>
      </c>
      <c r="U3567" s="472">
        <v>40742</v>
      </c>
      <c r="V3567" s="480">
        <v>8</v>
      </c>
      <c r="W3567" s="435">
        <v>111</v>
      </c>
      <c r="X3567" s="437" t="str">
        <f t="shared" si="378"/>
        <v>OK</v>
      </c>
      <c r="Y3567" s="536">
        <f t="shared" si="379"/>
        <v>0</v>
      </c>
      <c r="Z3567" s="435" t="s">
        <v>79</v>
      </c>
      <c r="AA3567" s="481">
        <v>40742</v>
      </c>
      <c r="AC3567" s="148">
        <f t="shared" si="380"/>
        <v>3</v>
      </c>
      <c r="AD3567" s="435" t="str">
        <f t="shared" si="377"/>
        <v>OK</v>
      </c>
    </row>
    <row r="3568" spans="1:37" x14ac:dyDescent="0.2">
      <c r="A3568" s="442" t="s">
        <v>115</v>
      </c>
      <c r="B3568" s="435">
        <v>9</v>
      </c>
      <c r="C3568" s="436">
        <v>125</v>
      </c>
      <c r="D3568" s="435" t="s">
        <v>74</v>
      </c>
      <c r="E3568" s="472">
        <v>40739</v>
      </c>
      <c r="G3568" s="474">
        <v>9</v>
      </c>
      <c r="H3568" s="436">
        <v>125</v>
      </c>
      <c r="I3568" s="436">
        <v>125</v>
      </c>
      <c r="J3568" s="436">
        <v>125</v>
      </c>
      <c r="K3568" s="435">
        <v>0</v>
      </c>
      <c r="L3568" s="472">
        <v>40742</v>
      </c>
      <c r="N3568" s="474">
        <v>9</v>
      </c>
      <c r="O3568" s="436">
        <v>125</v>
      </c>
      <c r="P3568" s="436">
        <v>125</v>
      </c>
      <c r="Q3568" s="435">
        <v>0</v>
      </c>
      <c r="R3568" s="436">
        <v>125</v>
      </c>
      <c r="S3568" s="435">
        <v>0</v>
      </c>
      <c r="T3568" s="435">
        <v>0</v>
      </c>
      <c r="U3568" s="472">
        <v>40742</v>
      </c>
      <c r="V3568" s="480">
        <v>9</v>
      </c>
      <c r="W3568" s="435">
        <v>125</v>
      </c>
      <c r="X3568" s="437" t="str">
        <f t="shared" si="378"/>
        <v>OK</v>
      </c>
      <c r="Y3568" s="536">
        <f t="shared" si="379"/>
        <v>0</v>
      </c>
      <c r="Z3568" s="435" t="s">
        <v>74</v>
      </c>
      <c r="AA3568" s="481">
        <v>40742</v>
      </c>
      <c r="AC3568" s="148">
        <f t="shared" si="380"/>
        <v>3</v>
      </c>
      <c r="AD3568" s="435" t="str">
        <f t="shared" si="377"/>
        <v>OK</v>
      </c>
    </row>
    <row r="3569" spans="1:38" x14ac:dyDescent="0.2">
      <c r="A3569" s="442" t="s">
        <v>115</v>
      </c>
      <c r="B3569" s="435">
        <v>10</v>
      </c>
      <c r="C3569" s="436">
        <v>10</v>
      </c>
      <c r="D3569" s="435" t="s">
        <v>75</v>
      </c>
      <c r="E3569" s="472">
        <v>40739</v>
      </c>
      <c r="G3569" s="474">
        <v>10</v>
      </c>
      <c r="H3569" s="436">
        <v>10</v>
      </c>
      <c r="I3569" s="436">
        <v>10</v>
      </c>
      <c r="J3569" s="436">
        <v>10</v>
      </c>
      <c r="K3569" s="435">
        <v>0</v>
      </c>
      <c r="L3569" s="472">
        <v>40742</v>
      </c>
      <c r="N3569" s="474">
        <v>10</v>
      </c>
      <c r="O3569" s="436">
        <v>10</v>
      </c>
      <c r="P3569" s="436">
        <v>10</v>
      </c>
      <c r="Q3569" s="435">
        <v>0</v>
      </c>
      <c r="R3569" s="436">
        <v>10</v>
      </c>
      <c r="S3569" s="435">
        <v>0</v>
      </c>
      <c r="T3569" s="435">
        <v>0</v>
      </c>
      <c r="U3569" s="472">
        <v>40742</v>
      </c>
      <c r="V3569" s="480">
        <v>10</v>
      </c>
      <c r="W3569" s="435">
        <v>10</v>
      </c>
      <c r="X3569" s="437" t="str">
        <f t="shared" si="378"/>
        <v>OK</v>
      </c>
      <c r="Y3569" s="536">
        <f t="shared" si="379"/>
        <v>0</v>
      </c>
      <c r="Z3569" s="435" t="s">
        <v>75</v>
      </c>
      <c r="AA3569" s="481">
        <v>40742</v>
      </c>
      <c r="AC3569" s="148">
        <f t="shared" si="380"/>
        <v>3</v>
      </c>
      <c r="AD3569" s="435" t="str">
        <f t="shared" si="377"/>
        <v>OK</v>
      </c>
    </row>
    <row r="3570" spans="1:38" x14ac:dyDescent="0.2">
      <c r="A3570" s="606" t="s">
        <v>115</v>
      </c>
      <c r="B3570" s="438">
        <v>11</v>
      </c>
      <c r="C3570" s="447">
        <v>3</v>
      </c>
      <c r="D3570" s="435" t="s">
        <v>76</v>
      </c>
      <c r="E3570" s="472">
        <v>40739</v>
      </c>
      <c r="G3570" s="474">
        <v>11</v>
      </c>
      <c r="H3570" s="447">
        <v>3</v>
      </c>
      <c r="I3570" s="447">
        <v>3</v>
      </c>
      <c r="J3570" s="447">
        <v>3</v>
      </c>
      <c r="K3570" s="435">
        <v>0</v>
      </c>
      <c r="L3570" s="472">
        <v>40742</v>
      </c>
      <c r="N3570" s="474">
        <v>11</v>
      </c>
      <c r="O3570" s="447">
        <v>3</v>
      </c>
      <c r="P3570" s="447">
        <v>3</v>
      </c>
      <c r="Q3570" s="435">
        <v>0</v>
      </c>
      <c r="R3570" s="447">
        <v>3</v>
      </c>
      <c r="S3570" s="435">
        <v>0</v>
      </c>
      <c r="T3570" s="435">
        <v>0</v>
      </c>
      <c r="U3570" s="472">
        <v>40742</v>
      </c>
      <c r="V3570" s="480">
        <v>11</v>
      </c>
      <c r="W3570" s="435">
        <v>3</v>
      </c>
      <c r="X3570" s="437" t="str">
        <f t="shared" si="378"/>
        <v>OK</v>
      </c>
      <c r="Y3570" s="536">
        <f t="shared" si="379"/>
        <v>0</v>
      </c>
      <c r="Z3570" s="435" t="s">
        <v>76</v>
      </c>
      <c r="AA3570" s="481">
        <v>40743</v>
      </c>
      <c r="AC3570" s="148">
        <f t="shared" si="380"/>
        <v>4</v>
      </c>
      <c r="AD3570" s="435" t="str">
        <f t="shared" si="377"/>
        <v>OK</v>
      </c>
    </row>
    <row r="3571" spans="1:38" x14ac:dyDescent="0.2">
      <c r="A3571" s="606" t="s">
        <v>115</v>
      </c>
      <c r="B3571" s="438">
        <v>12</v>
      </c>
      <c r="C3571" s="447">
        <v>2</v>
      </c>
      <c r="D3571" s="435" t="s">
        <v>77</v>
      </c>
      <c r="E3571" s="472">
        <v>40739</v>
      </c>
      <c r="G3571" s="474">
        <v>12</v>
      </c>
      <c r="H3571" s="447">
        <v>2</v>
      </c>
      <c r="I3571" s="447">
        <v>2</v>
      </c>
      <c r="J3571" s="447">
        <v>2</v>
      </c>
      <c r="K3571" s="435">
        <v>0</v>
      </c>
      <c r="L3571" s="472">
        <v>40742</v>
      </c>
      <c r="N3571" s="474">
        <v>12</v>
      </c>
      <c r="O3571" s="447">
        <v>2</v>
      </c>
      <c r="P3571" s="447">
        <v>2</v>
      </c>
      <c r="Q3571" s="435">
        <v>0</v>
      </c>
      <c r="R3571" s="447">
        <v>2</v>
      </c>
      <c r="S3571" s="435">
        <v>0</v>
      </c>
      <c r="T3571" s="435">
        <v>0</v>
      </c>
      <c r="U3571" s="472">
        <v>40742</v>
      </c>
      <c r="V3571" s="480">
        <v>12</v>
      </c>
      <c r="W3571" s="435">
        <v>2</v>
      </c>
      <c r="X3571" s="437" t="str">
        <f t="shared" si="378"/>
        <v>OK</v>
      </c>
      <c r="Y3571" s="536">
        <f t="shared" si="379"/>
        <v>0</v>
      </c>
      <c r="Z3571" s="435" t="s">
        <v>77</v>
      </c>
      <c r="AA3571" s="481">
        <v>40742</v>
      </c>
      <c r="AC3571" s="148">
        <f t="shared" si="380"/>
        <v>3</v>
      </c>
      <c r="AD3571" s="435" t="str">
        <f t="shared" si="377"/>
        <v>OK</v>
      </c>
    </row>
    <row r="3572" spans="1:38" x14ac:dyDescent="0.2">
      <c r="A3572" s="606" t="s">
        <v>115</v>
      </c>
      <c r="B3572" s="435">
        <v>13</v>
      </c>
      <c r="C3572" s="436">
        <v>136</v>
      </c>
      <c r="D3572" s="466" t="s">
        <v>187</v>
      </c>
      <c r="E3572" s="472">
        <v>40739</v>
      </c>
      <c r="G3572" s="474">
        <v>13</v>
      </c>
      <c r="H3572" s="436">
        <v>136</v>
      </c>
      <c r="I3572" s="436">
        <v>136</v>
      </c>
      <c r="J3572" s="436">
        <v>136</v>
      </c>
      <c r="K3572" s="435">
        <v>0</v>
      </c>
      <c r="L3572" s="472">
        <v>40742</v>
      </c>
      <c r="N3572" s="474">
        <v>13</v>
      </c>
      <c r="O3572" s="436">
        <v>136</v>
      </c>
      <c r="P3572" s="436">
        <v>136</v>
      </c>
      <c r="Q3572" s="435">
        <v>0</v>
      </c>
      <c r="R3572" s="436">
        <v>136</v>
      </c>
      <c r="S3572" s="435">
        <v>0</v>
      </c>
      <c r="T3572" s="435">
        <v>0</v>
      </c>
      <c r="U3572" s="472">
        <v>40742</v>
      </c>
      <c r="V3572" s="480">
        <v>13</v>
      </c>
      <c r="W3572" s="435">
        <v>136</v>
      </c>
      <c r="X3572" s="437" t="str">
        <f t="shared" si="378"/>
        <v>OK</v>
      </c>
      <c r="Y3572" s="536">
        <f t="shared" si="379"/>
        <v>0</v>
      </c>
      <c r="Z3572" s="466" t="s">
        <v>187</v>
      </c>
      <c r="AA3572" s="481">
        <v>40743</v>
      </c>
      <c r="AC3572" s="148">
        <f t="shared" si="380"/>
        <v>4</v>
      </c>
      <c r="AD3572" s="435" t="str">
        <f t="shared" si="377"/>
        <v>OK</v>
      </c>
    </row>
    <row r="3573" spans="1:38" x14ac:dyDescent="0.2">
      <c r="A3573" s="606" t="s">
        <v>115</v>
      </c>
      <c r="B3573" s="435">
        <v>14</v>
      </c>
      <c r="C3573" s="436">
        <v>117</v>
      </c>
      <c r="D3573" s="435" t="s">
        <v>189</v>
      </c>
      <c r="E3573" s="472">
        <v>40739</v>
      </c>
      <c r="G3573" s="474">
        <v>14</v>
      </c>
      <c r="H3573" s="436">
        <v>117</v>
      </c>
      <c r="I3573" s="436">
        <v>117</v>
      </c>
      <c r="J3573" s="436">
        <v>117</v>
      </c>
      <c r="K3573" s="435">
        <v>0</v>
      </c>
      <c r="L3573" s="472">
        <v>40742</v>
      </c>
      <c r="N3573" s="474">
        <v>14</v>
      </c>
      <c r="O3573" s="436">
        <v>117</v>
      </c>
      <c r="P3573" s="436">
        <v>117</v>
      </c>
      <c r="Q3573" s="435">
        <v>0</v>
      </c>
      <c r="R3573" s="436">
        <v>117</v>
      </c>
      <c r="S3573" s="435">
        <v>0</v>
      </c>
      <c r="T3573" s="435">
        <v>0</v>
      </c>
      <c r="U3573" s="472">
        <v>40742</v>
      </c>
      <c r="V3573" s="480">
        <v>14</v>
      </c>
      <c r="W3573" s="435">
        <v>117</v>
      </c>
      <c r="X3573" s="437" t="str">
        <f t="shared" si="378"/>
        <v>OK</v>
      </c>
      <c r="Y3573" s="536">
        <f t="shared" si="379"/>
        <v>0</v>
      </c>
      <c r="Z3573" s="435" t="s">
        <v>189</v>
      </c>
      <c r="AA3573" s="481">
        <v>40742</v>
      </c>
      <c r="AC3573" s="148">
        <f t="shared" si="380"/>
        <v>3</v>
      </c>
      <c r="AD3573" s="435" t="str">
        <f t="shared" si="377"/>
        <v>OK</v>
      </c>
    </row>
    <row r="3574" spans="1:38" x14ac:dyDescent="0.2">
      <c r="A3574" s="606" t="s">
        <v>115</v>
      </c>
      <c r="B3574" s="435">
        <v>15</v>
      </c>
      <c r="C3574" s="436">
        <v>15</v>
      </c>
      <c r="D3574" s="438" t="s">
        <v>176</v>
      </c>
      <c r="E3574" s="472">
        <v>40739</v>
      </c>
      <c r="G3574" s="474">
        <v>15</v>
      </c>
      <c r="H3574" s="436">
        <v>15</v>
      </c>
      <c r="I3574" s="436">
        <v>15</v>
      </c>
      <c r="J3574" s="436">
        <v>15</v>
      </c>
      <c r="K3574" s="435">
        <v>0</v>
      </c>
      <c r="L3574" s="472">
        <v>40742</v>
      </c>
      <c r="N3574" s="474">
        <v>15</v>
      </c>
      <c r="O3574" s="436">
        <v>15</v>
      </c>
      <c r="P3574" s="436">
        <v>15</v>
      </c>
      <c r="Q3574" s="435">
        <v>0</v>
      </c>
      <c r="R3574" s="436">
        <v>15</v>
      </c>
      <c r="S3574" s="435">
        <v>0</v>
      </c>
      <c r="T3574" s="435">
        <v>0</v>
      </c>
      <c r="U3574" s="472">
        <v>40742</v>
      </c>
      <c r="V3574" s="480">
        <v>15</v>
      </c>
      <c r="W3574" s="435">
        <v>15</v>
      </c>
      <c r="X3574" s="437" t="str">
        <f t="shared" si="378"/>
        <v>OK</v>
      </c>
      <c r="Y3574" s="536">
        <f t="shared" si="379"/>
        <v>0</v>
      </c>
      <c r="Z3574" s="438" t="s">
        <v>176</v>
      </c>
      <c r="AA3574" s="481">
        <v>40743</v>
      </c>
      <c r="AC3574" s="148">
        <f t="shared" si="380"/>
        <v>4</v>
      </c>
      <c r="AD3574" s="435" t="str">
        <f t="shared" ref="AD3574:AD3637" si="381">IF(AA3574&gt;0,"OK","Pendente")</f>
        <v>OK</v>
      </c>
    </row>
    <row r="3575" spans="1:38" x14ac:dyDescent="0.2">
      <c r="A3575" s="606" t="s">
        <v>115</v>
      </c>
      <c r="B3575" s="438">
        <v>16</v>
      </c>
      <c r="C3575" s="447">
        <v>150</v>
      </c>
      <c r="D3575" s="438" t="s">
        <v>178</v>
      </c>
      <c r="E3575" s="472">
        <v>40739</v>
      </c>
      <c r="G3575" s="474">
        <v>16</v>
      </c>
      <c r="H3575" s="447">
        <v>150</v>
      </c>
      <c r="I3575" s="447">
        <v>150</v>
      </c>
      <c r="J3575" s="447">
        <v>150</v>
      </c>
      <c r="K3575" s="435">
        <v>0</v>
      </c>
      <c r="L3575" s="472">
        <v>40742</v>
      </c>
      <c r="N3575" s="474">
        <v>16</v>
      </c>
      <c r="O3575" s="447">
        <v>150</v>
      </c>
      <c r="P3575" s="447">
        <v>150</v>
      </c>
      <c r="Q3575" s="435">
        <v>0</v>
      </c>
      <c r="R3575" s="447">
        <v>150</v>
      </c>
      <c r="S3575" s="435">
        <v>0</v>
      </c>
      <c r="T3575" s="435">
        <v>0</v>
      </c>
      <c r="U3575" s="472">
        <v>40742</v>
      </c>
      <c r="V3575" s="480">
        <v>16</v>
      </c>
      <c r="W3575" s="435">
        <v>150</v>
      </c>
      <c r="X3575" s="437" t="str">
        <f t="shared" si="378"/>
        <v>OK</v>
      </c>
      <c r="Y3575" s="536">
        <f t="shared" si="379"/>
        <v>0</v>
      </c>
      <c r="Z3575" s="438" t="s">
        <v>178</v>
      </c>
      <c r="AA3575" s="481">
        <v>40743</v>
      </c>
      <c r="AC3575" s="148">
        <f t="shared" si="380"/>
        <v>4</v>
      </c>
      <c r="AD3575" s="435" t="str">
        <f t="shared" si="381"/>
        <v>OK</v>
      </c>
    </row>
    <row r="3576" spans="1:38" x14ac:dyDescent="0.2">
      <c r="A3576" s="606" t="s">
        <v>115</v>
      </c>
      <c r="B3576" s="438">
        <v>17</v>
      </c>
      <c r="C3576" s="447">
        <v>1995</v>
      </c>
      <c r="D3576" s="465" t="s">
        <v>184</v>
      </c>
      <c r="E3576" s="472">
        <v>40739</v>
      </c>
      <c r="G3576" s="474">
        <v>17</v>
      </c>
      <c r="H3576" s="447">
        <v>1995</v>
      </c>
      <c r="I3576" s="447">
        <v>1995</v>
      </c>
      <c r="J3576" s="447">
        <v>1995</v>
      </c>
      <c r="K3576" s="435">
        <v>0</v>
      </c>
      <c r="L3576" s="472">
        <v>40742</v>
      </c>
      <c r="N3576" s="474">
        <v>17</v>
      </c>
      <c r="O3576" s="447">
        <v>1995</v>
      </c>
      <c r="P3576" s="447">
        <v>1995</v>
      </c>
      <c r="Q3576" s="435">
        <v>0</v>
      </c>
      <c r="R3576" s="447">
        <v>1995</v>
      </c>
      <c r="S3576" s="435">
        <v>0</v>
      </c>
      <c r="T3576" s="435">
        <v>0</v>
      </c>
      <c r="U3576" s="472">
        <v>40742</v>
      </c>
      <c r="V3576" s="480">
        <v>17</v>
      </c>
      <c r="W3576" s="435">
        <v>1995</v>
      </c>
      <c r="X3576" s="437" t="str">
        <f t="shared" si="378"/>
        <v>OK</v>
      </c>
      <c r="Y3576" s="536">
        <f t="shared" si="379"/>
        <v>0</v>
      </c>
      <c r="Z3576" s="465" t="s">
        <v>184</v>
      </c>
      <c r="AA3576" s="481">
        <v>40777</v>
      </c>
      <c r="AC3576" s="148">
        <f t="shared" si="380"/>
        <v>37</v>
      </c>
    </row>
    <row r="3577" spans="1:38" x14ac:dyDescent="0.2">
      <c r="A3577" s="606" t="s">
        <v>115</v>
      </c>
      <c r="B3577" s="435">
        <v>18</v>
      </c>
      <c r="C3577" s="436">
        <v>956</v>
      </c>
      <c r="D3577" s="465" t="s">
        <v>184</v>
      </c>
      <c r="E3577" s="472">
        <v>40739</v>
      </c>
      <c r="G3577" s="474">
        <v>18</v>
      </c>
      <c r="H3577" s="436">
        <v>956</v>
      </c>
      <c r="I3577" s="436">
        <v>956</v>
      </c>
      <c r="J3577" s="436">
        <v>956</v>
      </c>
      <c r="K3577" s="435">
        <v>0</v>
      </c>
      <c r="L3577" s="472">
        <v>40742</v>
      </c>
      <c r="N3577" s="474">
        <v>18</v>
      </c>
      <c r="O3577" s="436">
        <v>956</v>
      </c>
      <c r="P3577" s="436">
        <v>956</v>
      </c>
      <c r="Q3577" s="435">
        <v>0</v>
      </c>
      <c r="R3577" s="436">
        <v>956</v>
      </c>
      <c r="S3577" s="435">
        <v>0</v>
      </c>
      <c r="T3577" s="435">
        <v>0</v>
      </c>
      <c r="U3577" s="472">
        <v>40742</v>
      </c>
      <c r="V3577" s="480">
        <v>18</v>
      </c>
      <c r="W3577" s="435">
        <v>956</v>
      </c>
      <c r="X3577" s="437" t="str">
        <f t="shared" si="378"/>
        <v>OK</v>
      </c>
      <c r="Y3577" s="536">
        <f t="shared" si="379"/>
        <v>0</v>
      </c>
      <c r="Z3577" s="465" t="s">
        <v>184</v>
      </c>
      <c r="AA3577" s="481">
        <v>40774</v>
      </c>
      <c r="AC3577" s="148">
        <f t="shared" si="380"/>
        <v>34</v>
      </c>
      <c r="AD3577" s="435" t="str">
        <f t="shared" si="381"/>
        <v>OK</v>
      </c>
    </row>
    <row r="3578" spans="1:38" x14ac:dyDescent="0.2">
      <c r="A3578" s="593" t="s">
        <v>115</v>
      </c>
      <c r="B3578" s="493">
        <v>19</v>
      </c>
      <c r="C3578" s="531">
        <v>42</v>
      </c>
      <c r="D3578" s="600" t="s">
        <v>185</v>
      </c>
      <c r="E3578" s="532">
        <v>40739</v>
      </c>
      <c r="G3578" s="534">
        <v>19</v>
      </c>
      <c r="H3578" s="531">
        <v>42</v>
      </c>
      <c r="I3578" s="531">
        <v>42</v>
      </c>
      <c r="J3578" s="531">
        <v>42</v>
      </c>
      <c r="K3578" s="493">
        <v>0</v>
      </c>
      <c r="L3578" s="532">
        <v>40742</v>
      </c>
      <c r="N3578" s="534">
        <v>19</v>
      </c>
      <c r="O3578" s="531">
        <v>42</v>
      </c>
      <c r="P3578" s="531">
        <v>42</v>
      </c>
      <c r="Q3578" s="493">
        <v>0</v>
      </c>
      <c r="R3578" s="531">
        <v>42</v>
      </c>
      <c r="S3578" s="493">
        <v>0</v>
      </c>
      <c r="T3578" s="493">
        <v>0</v>
      </c>
      <c r="U3578" s="532">
        <v>40742</v>
      </c>
      <c r="V3578" s="535">
        <v>19</v>
      </c>
      <c r="W3578" s="493">
        <v>42</v>
      </c>
      <c r="X3578" s="536" t="str">
        <f t="shared" ref="X3578:X3640" si="382">IF(C3578=W3578,"OK",IF(W3578=R3578,"ERRO",IF(W3578="","KO",IF(W3578=J3578,"ERRO"))))</f>
        <v>OK</v>
      </c>
      <c r="Y3578" s="536">
        <f t="shared" si="379"/>
        <v>0</v>
      </c>
      <c r="Z3578" s="600" t="s">
        <v>185</v>
      </c>
      <c r="AA3578" s="537">
        <v>40742</v>
      </c>
      <c r="AB3578" s="538"/>
      <c r="AC3578" s="538">
        <f t="shared" si="380"/>
        <v>3</v>
      </c>
      <c r="AD3578" s="493" t="str">
        <f t="shared" si="381"/>
        <v>OK</v>
      </c>
      <c r="AE3578" s="493"/>
      <c r="AF3578" s="493"/>
      <c r="AG3578" s="493"/>
      <c r="AH3578" s="539"/>
      <c r="AI3578" s="533"/>
      <c r="AK3578" s="533"/>
      <c r="AL3578" s="533"/>
    </row>
    <row r="3579" spans="1:38" x14ac:dyDescent="0.2">
      <c r="A3579" s="442" t="s">
        <v>115</v>
      </c>
      <c r="B3579" s="435">
        <v>1</v>
      </c>
      <c r="C3579" s="436">
        <v>85</v>
      </c>
      <c r="D3579" s="438" t="s">
        <v>176</v>
      </c>
      <c r="E3579" s="472">
        <v>40742</v>
      </c>
      <c r="G3579" s="474">
        <v>1</v>
      </c>
      <c r="H3579" s="435">
        <v>85</v>
      </c>
      <c r="I3579" s="435">
        <v>85</v>
      </c>
      <c r="J3579" s="435">
        <v>85</v>
      </c>
      <c r="K3579" s="435">
        <v>0</v>
      </c>
      <c r="L3579" s="472">
        <v>40743</v>
      </c>
      <c r="N3579" s="474">
        <v>1</v>
      </c>
      <c r="O3579" s="435">
        <v>85</v>
      </c>
      <c r="P3579" s="435">
        <v>85</v>
      </c>
      <c r="Q3579" s="435">
        <v>0</v>
      </c>
      <c r="R3579" s="435">
        <v>85</v>
      </c>
      <c r="S3579" s="435">
        <v>0</v>
      </c>
      <c r="T3579" s="435">
        <v>0</v>
      </c>
      <c r="U3579" s="472">
        <v>40743</v>
      </c>
      <c r="V3579" s="480">
        <v>1</v>
      </c>
      <c r="W3579" s="435">
        <v>85</v>
      </c>
      <c r="X3579" s="437" t="str">
        <f t="shared" si="382"/>
        <v>OK</v>
      </c>
      <c r="Y3579" s="536">
        <f t="shared" si="379"/>
        <v>0</v>
      </c>
      <c r="Z3579" s="438" t="s">
        <v>176</v>
      </c>
      <c r="AA3579" s="481">
        <v>40744</v>
      </c>
      <c r="AB3579" s="412">
        <f>+SUM(W3579:W3580)</f>
        <v>366</v>
      </c>
      <c r="AC3579" s="148">
        <f t="shared" si="380"/>
        <v>2</v>
      </c>
      <c r="AD3579" s="435" t="str">
        <f t="shared" si="381"/>
        <v>OK</v>
      </c>
    </row>
    <row r="3580" spans="1:38" x14ac:dyDescent="0.2">
      <c r="A3580" s="593" t="s">
        <v>115</v>
      </c>
      <c r="B3580" s="493">
        <v>2</v>
      </c>
      <c r="C3580" s="531">
        <v>281</v>
      </c>
      <c r="D3580" s="493" t="s">
        <v>178</v>
      </c>
      <c r="E3580" s="532">
        <v>40742</v>
      </c>
      <c r="G3580" s="534">
        <v>2</v>
      </c>
      <c r="H3580" s="493">
        <v>281</v>
      </c>
      <c r="I3580" s="493">
        <v>291</v>
      </c>
      <c r="J3580" s="493">
        <v>291</v>
      </c>
      <c r="K3580" s="493">
        <v>0</v>
      </c>
      <c r="L3580" s="532">
        <v>40743</v>
      </c>
      <c r="N3580" s="534">
        <v>2</v>
      </c>
      <c r="O3580" s="493">
        <v>281</v>
      </c>
      <c r="P3580" s="493">
        <v>291</v>
      </c>
      <c r="Q3580" s="493">
        <v>0</v>
      </c>
      <c r="R3580" s="493">
        <v>281</v>
      </c>
      <c r="S3580" s="493">
        <v>0</v>
      </c>
      <c r="T3580" s="493">
        <v>0</v>
      </c>
      <c r="U3580" s="532">
        <v>40743</v>
      </c>
      <c r="V3580" s="535">
        <v>2</v>
      </c>
      <c r="W3580" s="493">
        <v>281</v>
      </c>
      <c r="X3580" s="536" t="str">
        <f t="shared" si="382"/>
        <v>OK</v>
      </c>
      <c r="Y3580" s="536">
        <f t="shared" si="379"/>
        <v>0</v>
      </c>
      <c r="Z3580" s="493" t="s">
        <v>178</v>
      </c>
      <c r="AA3580" s="537">
        <v>40743</v>
      </c>
      <c r="AB3580" s="538"/>
      <c r="AC3580" s="538">
        <f t="shared" si="380"/>
        <v>1</v>
      </c>
      <c r="AD3580" s="493" t="str">
        <f t="shared" si="381"/>
        <v>OK</v>
      </c>
      <c r="AE3580" s="493"/>
      <c r="AF3580" s="493"/>
      <c r="AG3580" s="493"/>
      <c r="AH3580" s="539"/>
      <c r="AI3580" s="533"/>
      <c r="AK3580" s="533"/>
      <c r="AL3580" s="533"/>
    </row>
    <row r="3581" spans="1:38" x14ac:dyDescent="0.2">
      <c r="A3581" s="593" t="s">
        <v>115</v>
      </c>
      <c r="B3581" s="493">
        <v>1</v>
      </c>
      <c r="C3581" s="531">
        <v>16</v>
      </c>
      <c r="D3581" s="493" t="s">
        <v>178</v>
      </c>
      <c r="E3581" s="532">
        <v>40743</v>
      </c>
      <c r="G3581" s="534">
        <v>1</v>
      </c>
      <c r="H3581" s="493">
        <v>16</v>
      </c>
      <c r="I3581" s="493">
        <v>16</v>
      </c>
      <c r="J3581" s="493">
        <v>16</v>
      </c>
      <c r="K3581" s="493">
        <v>0</v>
      </c>
      <c r="L3581" s="532">
        <v>40744</v>
      </c>
      <c r="N3581" s="534">
        <v>1</v>
      </c>
      <c r="O3581" s="493">
        <v>16</v>
      </c>
      <c r="P3581" s="493">
        <v>16</v>
      </c>
      <c r="Q3581" s="493">
        <v>0</v>
      </c>
      <c r="R3581" s="493">
        <v>16</v>
      </c>
      <c r="S3581" s="493">
        <v>0</v>
      </c>
      <c r="T3581" s="493">
        <v>0</v>
      </c>
      <c r="U3581" s="532">
        <v>40744</v>
      </c>
      <c r="V3581" s="535">
        <v>1</v>
      </c>
      <c r="W3581" s="493">
        <v>16</v>
      </c>
      <c r="X3581" s="536" t="str">
        <f t="shared" si="382"/>
        <v>OK</v>
      </c>
      <c r="Y3581" s="536">
        <f t="shared" si="379"/>
        <v>0</v>
      </c>
      <c r="Z3581" s="493" t="s">
        <v>178</v>
      </c>
      <c r="AA3581" s="537">
        <v>40746</v>
      </c>
      <c r="AB3581" s="538">
        <v>16</v>
      </c>
      <c r="AC3581" s="538">
        <f t="shared" si="380"/>
        <v>3</v>
      </c>
      <c r="AD3581" s="493" t="str">
        <f t="shared" si="381"/>
        <v>OK</v>
      </c>
      <c r="AE3581" s="493"/>
      <c r="AF3581" s="493"/>
      <c r="AG3581" s="493"/>
      <c r="AH3581" s="539"/>
      <c r="AI3581" s="533"/>
      <c r="AK3581" s="533"/>
      <c r="AL3581" s="533"/>
    </row>
    <row r="3582" spans="1:38" x14ac:dyDescent="0.2">
      <c r="A3582" s="442" t="s">
        <v>115</v>
      </c>
      <c r="B3582" s="435">
        <v>1</v>
      </c>
      <c r="C3582" s="436">
        <v>15</v>
      </c>
      <c r="D3582" s="438" t="s">
        <v>176</v>
      </c>
      <c r="E3582" s="472">
        <v>40744</v>
      </c>
      <c r="G3582" s="474">
        <v>1</v>
      </c>
      <c r="H3582" s="435">
        <v>15</v>
      </c>
      <c r="I3582" s="435">
        <v>15</v>
      </c>
      <c r="J3582" s="435">
        <v>15</v>
      </c>
      <c r="K3582" s="435">
        <v>0</v>
      </c>
      <c r="L3582" s="472">
        <v>40745</v>
      </c>
      <c r="N3582" s="474">
        <v>1</v>
      </c>
      <c r="O3582" s="435">
        <v>15</v>
      </c>
      <c r="P3582" s="435">
        <v>15</v>
      </c>
      <c r="Q3582" s="435">
        <v>0</v>
      </c>
      <c r="R3582" s="435">
        <v>15</v>
      </c>
      <c r="S3582" s="435">
        <v>0</v>
      </c>
      <c r="T3582" s="435">
        <v>0</v>
      </c>
      <c r="U3582" s="472">
        <v>40745</v>
      </c>
      <c r="V3582" s="480">
        <v>1</v>
      </c>
      <c r="W3582" s="435">
        <v>15</v>
      </c>
      <c r="X3582" s="437" t="str">
        <f t="shared" si="382"/>
        <v>OK</v>
      </c>
      <c r="Y3582" s="536">
        <f t="shared" si="379"/>
        <v>0</v>
      </c>
      <c r="Z3582" s="438" t="s">
        <v>176</v>
      </c>
      <c r="AA3582" s="481">
        <v>40746</v>
      </c>
      <c r="AB3582" s="412">
        <f>+SUM(W3582:W3583)</f>
        <v>48</v>
      </c>
      <c r="AC3582" s="148">
        <f t="shared" si="380"/>
        <v>2</v>
      </c>
      <c r="AD3582" s="435" t="str">
        <f t="shared" si="381"/>
        <v>OK</v>
      </c>
    </row>
    <row r="3583" spans="1:38" x14ac:dyDescent="0.2">
      <c r="A3583" s="593" t="s">
        <v>115</v>
      </c>
      <c r="B3583" s="493">
        <v>2</v>
      </c>
      <c r="C3583" s="531">
        <v>33</v>
      </c>
      <c r="D3583" s="493" t="s">
        <v>178</v>
      </c>
      <c r="E3583" s="532">
        <v>40744</v>
      </c>
      <c r="G3583" s="534">
        <v>2</v>
      </c>
      <c r="H3583" s="493">
        <v>33</v>
      </c>
      <c r="I3583" s="493">
        <v>33</v>
      </c>
      <c r="J3583" s="493">
        <v>33</v>
      </c>
      <c r="K3583" s="493">
        <v>0</v>
      </c>
      <c r="L3583" s="532">
        <v>40745</v>
      </c>
      <c r="N3583" s="534">
        <v>2</v>
      </c>
      <c r="O3583" s="493">
        <v>33</v>
      </c>
      <c r="P3583" s="493">
        <v>33</v>
      </c>
      <c r="Q3583" s="493">
        <v>0</v>
      </c>
      <c r="R3583" s="493">
        <v>33</v>
      </c>
      <c r="S3583" s="493">
        <v>0</v>
      </c>
      <c r="T3583" s="493">
        <v>0</v>
      </c>
      <c r="U3583" s="532">
        <v>40745</v>
      </c>
      <c r="V3583" s="535">
        <v>2</v>
      </c>
      <c r="W3583" s="493">
        <v>33</v>
      </c>
      <c r="X3583" s="536" t="str">
        <f t="shared" si="382"/>
        <v>OK</v>
      </c>
      <c r="Y3583" s="536">
        <f t="shared" si="379"/>
        <v>0</v>
      </c>
      <c r="Z3583" s="493" t="s">
        <v>178</v>
      </c>
      <c r="AA3583" s="537">
        <v>40746</v>
      </c>
      <c r="AB3583" s="538"/>
      <c r="AC3583" s="538">
        <f t="shared" si="380"/>
        <v>2</v>
      </c>
      <c r="AD3583" s="493" t="str">
        <f t="shared" si="381"/>
        <v>OK</v>
      </c>
      <c r="AE3583" s="493"/>
      <c r="AF3583" s="493"/>
      <c r="AG3583" s="493"/>
      <c r="AH3583" s="539"/>
      <c r="AI3583" s="533"/>
      <c r="AK3583" s="533"/>
      <c r="AL3583" s="533"/>
    </row>
    <row r="3584" spans="1:38" x14ac:dyDescent="0.2">
      <c r="A3584" s="442" t="s">
        <v>115</v>
      </c>
      <c r="B3584" s="435">
        <v>1</v>
      </c>
      <c r="C3584" s="436">
        <v>30</v>
      </c>
      <c r="D3584" s="438" t="s">
        <v>176</v>
      </c>
      <c r="E3584" s="472">
        <v>40745</v>
      </c>
      <c r="G3584" s="474">
        <v>1</v>
      </c>
      <c r="H3584" s="435">
        <v>30</v>
      </c>
      <c r="I3584" s="435">
        <v>30</v>
      </c>
      <c r="J3584" s="435">
        <v>30</v>
      </c>
      <c r="K3584" s="435">
        <v>0</v>
      </c>
      <c r="L3584" s="472">
        <v>40746</v>
      </c>
      <c r="N3584" s="474">
        <v>1</v>
      </c>
      <c r="O3584" s="435">
        <v>30</v>
      </c>
      <c r="P3584" s="435">
        <v>30</v>
      </c>
      <c r="Q3584" s="435">
        <v>0</v>
      </c>
      <c r="R3584" s="435">
        <v>30</v>
      </c>
      <c r="S3584" s="435">
        <v>0</v>
      </c>
      <c r="T3584" s="435">
        <v>0</v>
      </c>
      <c r="U3584" s="472">
        <v>40746</v>
      </c>
      <c r="V3584" s="480">
        <v>1</v>
      </c>
      <c r="W3584" s="435">
        <v>30</v>
      </c>
      <c r="X3584" s="437" t="str">
        <f t="shared" si="382"/>
        <v>OK</v>
      </c>
      <c r="Y3584" s="536">
        <f t="shared" si="379"/>
        <v>0</v>
      </c>
      <c r="Z3584" s="438" t="s">
        <v>176</v>
      </c>
      <c r="AA3584" s="481">
        <v>40746</v>
      </c>
      <c r="AB3584" s="412">
        <f>+SUM(W3584:W3585)</f>
        <v>59</v>
      </c>
      <c r="AC3584" s="148">
        <f t="shared" si="380"/>
        <v>1</v>
      </c>
      <c r="AD3584" s="435" t="str">
        <f t="shared" si="381"/>
        <v>OK</v>
      </c>
    </row>
    <row r="3585" spans="1:38" x14ac:dyDescent="0.2">
      <c r="A3585" s="593" t="s">
        <v>115</v>
      </c>
      <c r="B3585" s="493">
        <v>2</v>
      </c>
      <c r="C3585" s="531">
        <v>29</v>
      </c>
      <c r="D3585" s="493" t="s">
        <v>178</v>
      </c>
      <c r="E3585" s="532">
        <v>40745</v>
      </c>
      <c r="G3585" s="534">
        <v>2</v>
      </c>
      <c r="H3585" s="493">
        <v>29</v>
      </c>
      <c r="I3585" s="493">
        <v>29</v>
      </c>
      <c r="J3585" s="493">
        <v>29</v>
      </c>
      <c r="K3585" s="493">
        <v>0</v>
      </c>
      <c r="L3585" s="532">
        <v>40746</v>
      </c>
      <c r="N3585" s="534">
        <v>2</v>
      </c>
      <c r="O3585" s="493">
        <v>29</v>
      </c>
      <c r="P3585" s="493">
        <v>29</v>
      </c>
      <c r="Q3585" s="493">
        <v>0</v>
      </c>
      <c r="R3585" s="493">
        <v>29</v>
      </c>
      <c r="S3585" s="493">
        <v>0</v>
      </c>
      <c r="T3585" s="493">
        <v>0</v>
      </c>
      <c r="U3585" s="532">
        <v>40746</v>
      </c>
      <c r="V3585" s="535">
        <v>2</v>
      </c>
      <c r="W3585" s="493">
        <v>29</v>
      </c>
      <c r="X3585" s="536" t="str">
        <f t="shared" si="382"/>
        <v>OK</v>
      </c>
      <c r="Y3585" s="536">
        <f t="shared" si="379"/>
        <v>0</v>
      </c>
      <c r="Z3585" s="493" t="s">
        <v>178</v>
      </c>
      <c r="AA3585" s="537">
        <v>40746</v>
      </c>
      <c r="AB3585" s="538"/>
      <c r="AC3585" s="538">
        <f t="shared" si="380"/>
        <v>1</v>
      </c>
      <c r="AD3585" s="493" t="str">
        <f t="shared" si="381"/>
        <v>OK</v>
      </c>
      <c r="AE3585" s="493"/>
      <c r="AF3585" s="493"/>
      <c r="AG3585" s="493"/>
      <c r="AH3585" s="539"/>
      <c r="AI3585" s="533"/>
      <c r="AJ3585" s="533"/>
      <c r="AK3585" s="533"/>
      <c r="AL3585" s="533"/>
    </row>
    <row r="3586" spans="1:38" x14ac:dyDescent="0.2">
      <c r="A3586" s="634" t="s">
        <v>115</v>
      </c>
      <c r="B3586" s="465">
        <v>1</v>
      </c>
      <c r="C3586" s="622">
        <v>58</v>
      </c>
      <c r="D3586" s="465" t="s">
        <v>182</v>
      </c>
      <c r="E3586" s="632">
        <v>40746</v>
      </c>
      <c r="G3586" s="474">
        <v>1</v>
      </c>
      <c r="H3586" s="622">
        <v>58</v>
      </c>
      <c r="I3586" s="622">
        <v>58</v>
      </c>
      <c r="J3586" s="622">
        <v>58</v>
      </c>
      <c r="K3586" s="435">
        <v>0</v>
      </c>
      <c r="L3586" s="472">
        <v>40747</v>
      </c>
      <c r="N3586" s="474">
        <v>1</v>
      </c>
      <c r="O3586" s="622">
        <v>58</v>
      </c>
      <c r="P3586" s="622">
        <v>58</v>
      </c>
      <c r="Q3586" s="435">
        <v>0</v>
      </c>
      <c r="R3586" s="622">
        <v>58</v>
      </c>
      <c r="S3586" s="435">
        <v>0</v>
      </c>
      <c r="T3586" s="435">
        <v>0</v>
      </c>
      <c r="U3586" s="472">
        <v>40747</v>
      </c>
      <c r="V3586" s="480">
        <v>1</v>
      </c>
      <c r="W3586" s="435">
        <v>58</v>
      </c>
      <c r="X3586" s="437" t="str">
        <f t="shared" si="382"/>
        <v>OK</v>
      </c>
      <c r="Y3586" s="536">
        <f t="shared" si="379"/>
        <v>0</v>
      </c>
      <c r="Z3586" s="465" t="s">
        <v>182</v>
      </c>
      <c r="AA3586" s="481">
        <v>40750</v>
      </c>
      <c r="AB3586" s="412">
        <f>+SUM(W3586:W3602)</f>
        <v>861</v>
      </c>
      <c r="AC3586" s="148">
        <f t="shared" si="380"/>
        <v>4</v>
      </c>
      <c r="AD3586" s="435" t="str">
        <f t="shared" si="381"/>
        <v>OK</v>
      </c>
    </row>
    <row r="3587" spans="1:38" x14ac:dyDescent="0.2">
      <c r="A3587" s="634" t="s">
        <v>115</v>
      </c>
      <c r="B3587" s="465">
        <v>2</v>
      </c>
      <c r="C3587" s="622">
        <v>38</v>
      </c>
      <c r="D3587" s="465" t="s">
        <v>183</v>
      </c>
      <c r="E3587" s="632">
        <v>40746</v>
      </c>
      <c r="G3587" s="474">
        <v>2</v>
      </c>
      <c r="H3587" s="622">
        <v>38</v>
      </c>
      <c r="I3587" s="622">
        <v>38</v>
      </c>
      <c r="J3587" s="622">
        <v>38</v>
      </c>
      <c r="K3587" s="435">
        <v>0</v>
      </c>
      <c r="L3587" s="472">
        <v>40747</v>
      </c>
      <c r="N3587" s="474">
        <v>2</v>
      </c>
      <c r="O3587" s="622">
        <v>38</v>
      </c>
      <c r="P3587" s="622">
        <v>38</v>
      </c>
      <c r="Q3587" s="435">
        <v>0</v>
      </c>
      <c r="R3587" s="622">
        <v>38</v>
      </c>
      <c r="S3587" s="435">
        <v>0</v>
      </c>
      <c r="T3587" s="435">
        <v>0</v>
      </c>
      <c r="U3587" s="472">
        <v>40747</v>
      </c>
      <c r="V3587" s="480">
        <v>2</v>
      </c>
      <c r="W3587" s="435">
        <v>38</v>
      </c>
      <c r="X3587" s="437" t="str">
        <f t="shared" si="382"/>
        <v>OK</v>
      </c>
      <c r="Y3587" s="536">
        <f t="shared" si="379"/>
        <v>0</v>
      </c>
      <c r="Z3587" s="465" t="s">
        <v>183</v>
      </c>
      <c r="AA3587" s="481">
        <v>40750</v>
      </c>
      <c r="AC3587" s="148">
        <f t="shared" si="380"/>
        <v>4</v>
      </c>
      <c r="AD3587" s="435" t="str">
        <f t="shared" si="381"/>
        <v>OK</v>
      </c>
      <c r="AJ3587" s="533"/>
    </row>
    <row r="3588" spans="1:38" x14ac:dyDescent="0.2">
      <c r="A3588" s="634" t="s">
        <v>115</v>
      </c>
      <c r="B3588" s="465">
        <v>3</v>
      </c>
      <c r="C3588" s="622">
        <v>22</v>
      </c>
      <c r="D3588" s="465" t="s">
        <v>67</v>
      </c>
      <c r="E3588" s="632">
        <v>40746</v>
      </c>
      <c r="G3588" s="474">
        <v>3</v>
      </c>
      <c r="H3588" s="622">
        <v>22</v>
      </c>
      <c r="I3588" s="622">
        <v>22</v>
      </c>
      <c r="J3588" s="622">
        <v>22</v>
      </c>
      <c r="K3588" s="435">
        <v>0</v>
      </c>
      <c r="L3588" s="472">
        <v>40747</v>
      </c>
      <c r="N3588" s="474">
        <v>3</v>
      </c>
      <c r="O3588" s="622">
        <v>22</v>
      </c>
      <c r="P3588" s="622">
        <v>22</v>
      </c>
      <c r="Q3588" s="435">
        <v>0</v>
      </c>
      <c r="R3588" s="622">
        <v>22</v>
      </c>
      <c r="S3588" s="435">
        <v>0</v>
      </c>
      <c r="T3588" s="435">
        <v>0</v>
      </c>
      <c r="U3588" s="472">
        <v>40747</v>
      </c>
      <c r="V3588" s="480">
        <v>3</v>
      </c>
      <c r="W3588" s="435">
        <v>22</v>
      </c>
      <c r="X3588" s="437" t="str">
        <f t="shared" si="382"/>
        <v>OK</v>
      </c>
      <c r="Y3588" s="536">
        <f t="shared" si="379"/>
        <v>0</v>
      </c>
      <c r="Z3588" s="465" t="s">
        <v>67</v>
      </c>
      <c r="AA3588" s="481">
        <v>40750</v>
      </c>
      <c r="AC3588" s="148">
        <f t="shared" si="380"/>
        <v>4</v>
      </c>
      <c r="AD3588" s="435" t="str">
        <f t="shared" si="381"/>
        <v>OK</v>
      </c>
      <c r="AJ3588" s="533"/>
    </row>
    <row r="3589" spans="1:38" x14ac:dyDescent="0.2">
      <c r="A3589" s="634" t="s">
        <v>115</v>
      </c>
      <c r="B3589" s="465">
        <v>4</v>
      </c>
      <c r="C3589" s="622">
        <v>1</v>
      </c>
      <c r="D3589" s="465" t="s">
        <v>68</v>
      </c>
      <c r="E3589" s="632">
        <v>40746</v>
      </c>
      <c r="G3589" s="474">
        <v>4</v>
      </c>
      <c r="H3589" s="622">
        <v>1</v>
      </c>
      <c r="I3589" s="622">
        <v>1</v>
      </c>
      <c r="J3589" s="622">
        <v>1</v>
      </c>
      <c r="K3589" s="435">
        <v>0</v>
      </c>
      <c r="L3589" s="472">
        <v>40747</v>
      </c>
      <c r="N3589" s="474">
        <v>4</v>
      </c>
      <c r="O3589" s="622">
        <v>1</v>
      </c>
      <c r="P3589" s="622">
        <v>1</v>
      </c>
      <c r="Q3589" s="435">
        <v>0</v>
      </c>
      <c r="R3589" s="622">
        <v>1</v>
      </c>
      <c r="S3589" s="435">
        <v>0</v>
      </c>
      <c r="T3589" s="435">
        <v>0</v>
      </c>
      <c r="U3589" s="472">
        <v>40747</v>
      </c>
      <c r="V3589" s="480">
        <v>4</v>
      </c>
      <c r="W3589" s="435">
        <v>1</v>
      </c>
      <c r="X3589" s="437" t="str">
        <f t="shared" si="382"/>
        <v>OK</v>
      </c>
      <c r="Y3589" s="536">
        <f t="shared" si="379"/>
        <v>0</v>
      </c>
      <c r="Z3589" s="465" t="s">
        <v>68</v>
      </c>
      <c r="AA3589" s="481">
        <v>40750</v>
      </c>
      <c r="AC3589" s="148">
        <f t="shared" si="380"/>
        <v>4</v>
      </c>
      <c r="AD3589" s="435" t="str">
        <f t="shared" si="381"/>
        <v>OK</v>
      </c>
    </row>
    <row r="3590" spans="1:38" x14ac:dyDescent="0.2">
      <c r="A3590" s="634" t="s">
        <v>115</v>
      </c>
      <c r="B3590" s="465">
        <v>5</v>
      </c>
      <c r="C3590" s="622">
        <v>20</v>
      </c>
      <c r="D3590" s="465" t="s">
        <v>69</v>
      </c>
      <c r="E3590" s="632">
        <v>40746</v>
      </c>
      <c r="G3590" s="474">
        <v>5</v>
      </c>
      <c r="H3590" s="622">
        <v>20</v>
      </c>
      <c r="I3590" s="622">
        <v>20</v>
      </c>
      <c r="J3590" s="622">
        <v>20</v>
      </c>
      <c r="K3590" s="435">
        <v>0</v>
      </c>
      <c r="L3590" s="472">
        <v>40747</v>
      </c>
      <c r="N3590" s="474">
        <v>5</v>
      </c>
      <c r="O3590" s="622">
        <v>20</v>
      </c>
      <c r="P3590" s="622">
        <v>20</v>
      </c>
      <c r="Q3590" s="435">
        <v>0</v>
      </c>
      <c r="R3590" s="622">
        <v>20</v>
      </c>
      <c r="S3590" s="435">
        <v>0</v>
      </c>
      <c r="T3590" s="435">
        <v>0</v>
      </c>
      <c r="U3590" s="472">
        <v>40747</v>
      </c>
      <c r="V3590" s="480">
        <v>5</v>
      </c>
      <c r="W3590" s="435">
        <v>20</v>
      </c>
      <c r="X3590" s="437" t="str">
        <f t="shared" si="382"/>
        <v>OK</v>
      </c>
      <c r="Y3590" s="536">
        <f t="shared" si="379"/>
        <v>0</v>
      </c>
      <c r="Z3590" s="465" t="s">
        <v>69</v>
      </c>
      <c r="AA3590" s="481">
        <v>40750</v>
      </c>
      <c r="AC3590" s="148">
        <f t="shared" si="380"/>
        <v>4</v>
      </c>
      <c r="AD3590" s="435" t="str">
        <f t="shared" si="381"/>
        <v>OK</v>
      </c>
      <c r="AJ3590" s="533"/>
    </row>
    <row r="3591" spans="1:38" x14ac:dyDescent="0.2">
      <c r="A3591" s="634" t="s">
        <v>115</v>
      </c>
      <c r="B3591" s="465">
        <v>6</v>
      </c>
      <c r="C3591" s="622">
        <v>33</v>
      </c>
      <c r="D3591" s="465" t="s">
        <v>72</v>
      </c>
      <c r="E3591" s="632">
        <v>40746</v>
      </c>
      <c r="G3591" s="474">
        <v>6</v>
      </c>
      <c r="H3591" s="622">
        <v>33</v>
      </c>
      <c r="I3591" s="622">
        <v>33</v>
      </c>
      <c r="J3591" s="622">
        <v>33</v>
      </c>
      <c r="K3591" s="435">
        <v>0</v>
      </c>
      <c r="L3591" s="472">
        <v>40747</v>
      </c>
      <c r="N3591" s="474">
        <v>6</v>
      </c>
      <c r="O3591" s="622">
        <v>33</v>
      </c>
      <c r="P3591" s="622">
        <v>33</v>
      </c>
      <c r="Q3591" s="435">
        <v>0</v>
      </c>
      <c r="R3591" s="622">
        <v>33</v>
      </c>
      <c r="S3591" s="435">
        <v>0</v>
      </c>
      <c r="T3591" s="435">
        <v>0</v>
      </c>
      <c r="U3591" s="472">
        <v>40747</v>
      </c>
      <c r="V3591" s="480">
        <v>6</v>
      </c>
      <c r="W3591" s="435">
        <v>33</v>
      </c>
      <c r="X3591" s="437" t="str">
        <f t="shared" si="382"/>
        <v>OK</v>
      </c>
      <c r="Y3591" s="536">
        <f t="shared" si="379"/>
        <v>0</v>
      </c>
      <c r="Z3591" s="465" t="s">
        <v>72</v>
      </c>
      <c r="AA3591" s="481">
        <v>40750</v>
      </c>
      <c r="AC3591" s="148">
        <f t="shared" si="380"/>
        <v>4</v>
      </c>
      <c r="AD3591" s="435" t="str">
        <f t="shared" si="381"/>
        <v>OK</v>
      </c>
    </row>
    <row r="3592" spans="1:38" x14ac:dyDescent="0.2">
      <c r="A3592" s="634" t="s">
        <v>115</v>
      </c>
      <c r="B3592" s="465">
        <v>7</v>
      </c>
      <c r="C3592" s="622">
        <v>161</v>
      </c>
      <c r="D3592" s="465" t="s">
        <v>73</v>
      </c>
      <c r="E3592" s="632">
        <v>40746</v>
      </c>
      <c r="G3592" s="474">
        <v>7</v>
      </c>
      <c r="H3592" s="622">
        <v>161</v>
      </c>
      <c r="I3592" s="622">
        <v>161</v>
      </c>
      <c r="J3592" s="622">
        <v>161</v>
      </c>
      <c r="K3592" s="435">
        <v>0</v>
      </c>
      <c r="L3592" s="472">
        <v>40747</v>
      </c>
      <c r="N3592" s="474">
        <v>7</v>
      </c>
      <c r="O3592" s="622">
        <v>161</v>
      </c>
      <c r="P3592" s="622">
        <v>161</v>
      </c>
      <c r="Q3592" s="435">
        <v>0</v>
      </c>
      <c r="R3592" s="622">
        <v>161</v>
      </c>
      <c r="S3592" s="435">
        <v>0</v>
      </c>
      <c r="T3592" s="435">
        <v>0</v>
      </c>
      <c r="U3592" s="472">
        <v>40747</v>
      </c>
      <c r="V3592" s="480">
        <v>7</v>
      </c>
      <c r="W3592" s="435">
        <v>161</v>
      </c>
      <c r="X3592" s="437" t="str">
        <f t="shared" si="382"/>
        <v>OK</v>
      </c>
      <c r="Y3592" s="536">
        <f t="shared" si="379"/>
        <v>0</v>
      </c>
      <c r="Z3592" s="465" t="s">
        <v>73</v>
      </c>
      <c r="AA3592" s="481">
        <v>40750</v>
      </c>
      <c r="AC3592" s="148">
        <f t="shared" si="380"/>
        <v>4</v>
      </c>
      <c r="AD3592" s="435" t="str">
        <f t="shared" si="381"/>
        <v>OK</v>
      </c>
      <c r="AJ3592" s="533"/>
    </row>
    <row r="3593" spans="1:38" x14ac:dyDescent="0.2">
      <c r="A3593" s="634" t="s">
        <v>115</v>
      </c>
      <c r="B3593" s="465">
        <v>8</v>
      </c>
      <c r="C3593" s="622">
        <v>101</v>
      </c>
      <c r="D3593" s="465" t="s">
        <v>79</v>
      </c>
      <c r="E3593" s="632">
        <v>40746</v>
      </c>
      <c r="G3593" s="474">
        <v>8</v>
      </c>
      <c r="H3593" s="622">
        <v>101</v>
      </c>
      <c r="I3593" s="622">
        <v>101</v>
      </c>
      <c r="J3593" s="622">
        <v>101</v>
      </c>
      <c r="K3593" s="435">
        <v>0</v>
      </c>
      <c r="L3593" s="472">
        <v>40747</v>
      </c>
      <c r="N3593" s="474">
        <v>8</v>
      </c>
      <c r="O3593" s="622">
        <v>101</v>
      </c>
      <c r="P3593" s="622">
        <v>101</v>
      </c>
      <c r="Q3593" s="435">
        <v>0</v>
      </c>
      <c r="R3593" s="622">
        <v>101</v>
      </c>
      <c r="S3593" s="435">
        <v>0</v>
      </c>
      <c r="T3593" s="435">
        <v>0</v>
      </c>
      <c r="U3593" s="472">
        <v>40747</v>
      </c>
      <c r="V3593" s="480">
        <v>8</v>
      </c>
      <c r="W3593" s="435">
        <v>101</v>
      </c>
      <c r="X3593" s="437" t="str">
        <f t="shared" si="382"/>
        <v>OK</v>
      </c>
      <c r="Y3593" s="536">
        <f t="shared" si="379"/>
        <v>0</v>
      </c>
      <c r="Z3593" s="465" t="s">
        <v>79</v>
      </c>
      <c r="AA3593" s="481">
        <v>40750</v>
      </c>
      <c r="AC3593" s="148">
        <f t="shared" si="380"/>
        <v>4</v>
      </c>
      <c r="AD3593" s="435" t="str">
        <f t="shared" si="381"/>
        <v>OK</v>
      </c>
    </row>
    <row r="3594" spans="1:38" x14ac:dyDescent="0.2">
      <c r="A3594" s="634" t="s">
        <v>115</v>
      </c>
      <c r="B3594" s="465">
        <v>9</v>
      </c>
      <c r="C3594" s="622">
        <v>107</v>
      </c>
      <c r="D3594" s="465" t="s">
        <v>74</v>
      </c>
      <c r="E3594" s="632">
        <v>40746</v>
      </c>
      <c r="G3594" s="474">
        <v>9</v>
      </c>
      <c r="H3594" s="622">
        <v>107</v>
      </c>
      <c r="I3594" s="622">
        <v>107</v>
      </c>
      <c r="J3594" s="622">
        <v>107</v>
      </c>
      <c r="K3594" s="435">
        <v>0</v>
      </c>
      <c r="L3594" s="472">
        <v>40747</v>
      </c>
      <c r="N3594" s="474">
        <v>9</v>
      </c>
      <c r="O3594" s="622">
        <v>107</v>
      </c>
      <c r="P3594" s="622">
        <v>107</v>
      </c>
      <c r="Q3594" s="435">
        <v>0</v>
      </c>
      <c r="R3594" s="622">
        <v>107</v>
      </c>
      <c r="S3594" s="435">
        <v>0</v>
      </c>
      <c r="T3594" s="435">
        <v>0</v>
      </c>
      <c r="U3594" s="472">
        <v>40747</v>
      </c>
      <c r="V3594" s="480">
        <v>9</v>
      </c>
      <c r="W3594" s="435">
        <v>107</v>
      </c>
      <c r="X3594" s="437" t="str">
        <f t="shared" si="382"/>
        <v>OK</v>
      </c>
      <c r="Y3594" s="536">
        <f t="shared" si="379"/>
        <v>0</v>
      </c>
      <c r="Z3594" s="465" t="s">
        <v>74</v>
      </c>
      <c r="AA3594" s="481">
        <v>40750</v>
      </c>
      <c r="AC3594" s="148">
        <f t="shared" si="380"/>
        <v>4</v>
      </c>
      <c r="AD3594" s="435" t="str">
        <f t="shared" si="381"/>
        <v>OK</v>
      </c>
    </row>
    <row r="3595" spans="1:38" x14ac:dyDescent="0.2">
      <c r="A3595" s="634" t="s">
        <v>115</v>
      </c>
      <c r="B3595" s="465">
        <v>10</v>
      </c>
      <c r="C3595" s="622">
        <v>6</v>
      </c>
      <c r="D3595" s="465" t="s">
        <v>75</v>
      </c>
      <c r="E3595" s="632">
        <v>40746</v>
      </c>
      <c r="G3595" s="474">
        <v>10</v>
      </c>
      <c r="H3595" s="622">
        <v>6</v>
      </c>
      <c r="I3595" s="622">
        <v>6</v>
      </c>
      <c r="J3595" s="622">
        <v>6</v>
      </c>
      <c r="K3595" s="435">
        <v>0</v>
      </c>
      <c r="L3595" s="472">
        <v>40747</v>
      </c>
      <c r="N3595" s="474">
        <v>10</v>
      </c>
      <c r="O3595" s="622">
        <v>6</v>
      </c>
      <c r="P3595" s="622">
        <v>6</v>
      </c>
      <c r="Q3595" s="435">
        <v>0</v>
      </c>
      <c r="R3595" s="622">
        <v>6</v>
      </c>
      <c r="S3595" s="435">
        <v>0</v>
      </c>
      <c r="T3595" s="435">
        <v>0</v>
      </c>
      <c r="U3595" s="472">
        <v>40747</v>
      </c>
      <c r="V3595" s="480">
        <v>10</v>
      </c>
      <c r="W3595" s="435">
        <v>6</v>
      </c>
      <c r="X3595" s="437" t="str">
        <f t="shared" si="382"/>
        <v>OK</v>
      </c>
      <c r="Y3595" s="536">
        <f t="shared" si="379"/>
        <v>0</v>
      </c>
      <c r="Z3595" s="465" t="s">
        <v>75</v>
      </c>
      <c r="AA3595" s="481">
        <v>40750</v>
      </c>
      <c r="AC3595" s="148">
        <f t="shared" si="380"/>
        <v>4</v>
      </c>
      <c r="AD3595" s="435" t="str">
        <f t="shared" si="381"/>
        <v>OK</v>
      </c>
    </row>
    <row r="3596" spans="1:38" x14ac:dyDescent="0.2">
      <c r="A3596" s="635" t="s">
        <v>115</v>
      </c>
      <c r="B3596" s="466">
        <v>11</v>
      </c>
      <c r="C3596" s="637">
        <v>6</v>
      </c>
      <c r="D3596" s="465" t="s">
        <v>76</v>
      </c>
      <c r="E3596" s="632">
        <v>40746</v>
      </c>
      <c r="G3596" s="474">
        <v>11</v>
      </c>
      <c r="H3596" s="637">
        <v>6</v>
      </c>
      <c r="I3596" s="637">
        <v>6</v>
      </c>
      <c r="J3596" s="637">
        <v>6</v>
      </c>
      <c r="K3596" s="435">
        <v>0</v>
      </c>
      <c r="L3596" s="472">
        <v>40747</v>
      </c>
      <c r="N3596" s="474">
        <v>11</v>
      </c>
      <c r="O3596" s="637">
        <v>6</v>
      </c>
      <c r="P3596" s="637">
        <v>6</v>
      </c>
      <c r="Q3596" s="435">
        <v>0</v>
      </c>
      <c r="R3596" s="637">
        <v>6</v>
      </c>
      <c r="S3596" s="435">
        <v>0</v>
      </c>
      <c r="T3596" s="435">
        <v>0</v>
      </c>
      <c r="U3596" s="472">
        <v>40747</v>
      </c>
      <c r="V3596" s="480">
        <v>11</v>
      </c>
      <c r="W3596" s="435">
        <v>6</v>
      </c>
      <c r="X3596" s="437" t="str">
        <f t="shared" si="382"/>
        <v>OK</v>
      </c>
      <c r="Y3596" s="536">
        <f t="shared" si="379"/>
        <v>0</v>
      </c>
      <c r="Z3596" s="465" t="s">
        <v>76</v>
      </c>
      <c r="AA3596" s="481">
        <v>40750</v>
      </c>
      <c r="AC3596" s="148">
        <f t="shared" si="380"/>
        <v>4</v>
      </c>
      <c r="AD3596" s="435" t="str">
        <f t="shared" si="381"/>
        <v>OK</v>
      </c>
    </row>
    <row r="3597" spans="1:38" x14ac:dyDescent="0.2">
      <c r="A3597" s="635" t="s">
        <v>115</v>
      </c>
      <c r="B3597" s="466">
        <v>12</v>
      </c>
      <c r="C3597" s="637">
        <v>1</v>
      </c>
      <c r="D3597" s="465" t="s">
        <v>77</v>
      </c>
      <c r="E3597" s="632">
        <v>40746</v>
      </c>
      <c r="G3597" s="474">
        <v>12</v>
      </c>
      <c r="H3597" s="637">
        <v>1</v>
      </c>
      <c r="I3597" s="637">
        <v>1</v>
      </c>
      <c r="J3597" s="637">
        <v>1</v>
      </c>
      <c r="K3597" s="435">
        <v>0</v>
      </c>
      <c r="L3597" s="472">
        <v>40747</v>
      </c>
      <c r="N3597" s="474">
        <v>12</v>
      </c>
      <c r="O3597" s="637">
        <v>1</v>
      </c>
      <c r="P3597" s="637">
        <v>1</v>
      </c>
      <c r="Q3597" s="435">
        <v>0</v>
      </c>
      <c r="R3597" s="637">
        <v>1</v>
      </c>
      <c r="S3597" s="435">
        <v>0</v>
      </c>
      <c r="T3597" s="435">
        <v>0</v>
      </c>
      <c r="U3597" s="472">
        <v>40747</v>
      </c>
      <c r="V3597" s="480">
        <v>12</v>
      </c>
      <c r="W3597" s="435">
        <v>1</v>
      </c>
      <c r="X3597" s="437" t="str">
        <f t="shared" si="382"/>
        <v>OK</v>
      </c>
      <c r="Y3597" s="536">
        <f t="shared" si="379"/>
        <v>0</v>
      </c>
      <c r="Z3597" s="465" t="s">
        <v>77</v>
      </c>
      <c r="AA3597" s="481">
        <v>40750</v>
      </c>
      <c r="AC3597" s="148">
        <f t="shared" si="380"/>
        <v>4</v>
      </c>
      <c r="AD3597" s="435" t="str">
        <f t="shared" si="381"/>
        <v>OK</v>
      </c>
    </row>
    <row r="3598" spans="1:38" x14ac:dyDescent="0.2">
      <c r="A3598" s="635" t="s">
        <v>115</v>
      </c>
      <c r="B3598" s="465">
        <v>13</v>
      </c>
      <c r="C3598" s="622">
        <v>156</v>
      </c>
      <c r="D3598" s="466" t="s">
        <v>187</v>
      </c>
      <c r="E3598" s="632">
        <v>40746</v>
      </c>
      <c r="G3598" s="474">
        <v>13</v>
      </c>
      <c r="H3598" s="622">
        <v>156</v>
      </c>
      <c r="I3598" s="622">
        <v>156</v>
      </c>
      <c r="J3598" s="622">
        <v>156</v>
      </c>
      <c r="K3598" s="435">
        <v>0</v>
      </c>
      <c r="L3598" s="472">
        <v>40747</v>
      </c>
      <c r="N3598" s="474">
        <v>13</v>
      </c>
      <c r="O3598" s="622">
        <v>156</v>
      </c>
      <c r="P3598" s="622">
        <v>156</v>
      </c>
      <c r="Q3598" s="435">
        <v>0</v>
      </c>
      <c r="R3598" s="622">
        <v>156</v>
      </c>
      <c r="S3598" s="435">
        <v>0</v>
      </c>
      <c r="T3598" s="435">
        <v>0</v>
      </c>
      <c r="U3598" s="472">
        <v>40747</v>
      </c>
      <c r="V3598" s="480">
        <v>13</v>
      </c>
      <c r="W3598" s="435">
        <v>156</v>
      </c>
      <c r="X3598" s="437" t="str">
        <f t="shared" si="382"/>
        <v>OK</v>
      </c>
      <c r="Y3598" s="536">
        <f t="shared" si="379"/>
        <v>0</v>
      </c>
      <c r="Z3598" s="466" t="s">
        <v>187</v>
      </c>
      <c r="AA3598" s="481">
        <v>40750</v>
      </c>
      <c r="AC3598" s="148">
        <f t="shared" si="380"/>
        <v>4</v>
      </c>
      <c r="AD3598" s="435" t="str">
        <f t="shared" si="381"/>
        <v>OK</v>
      </c>
    </row>
    <row r="3599" spans="1:38" x14ac:dyDescent="0.2">
      <c r="A3599" s="635" t="s">
        <v>115</v>
      </c>
      <c r="B3599" s="465">
        <v>14</v>
      </c>
      <c r="C3599" s="622">
        <v>95</v>
      </c>
      <c r="D3599" s="465" t="s">
        <v>189</v>
      </c>
      <c r="E3599" s="632">
        <v>40746</v>
      </c>
      <c r="G3599" s="474">
        <v>14</v>
      </c>
      <c r="H3599" s="622">
        <v>95</v>
      </c>
      <c r="I3599" s="622">
        <v>95</v>
      </c>
      <c r="J3599" s="622">
        <v>95</v>
      </c>
      <c r="K3599" s="435">
        <v>0</v>
      </c>
      <c r="L3599" s="472">
        <v>40747</v>
      </c>
      <c r="N3599" s="474">
        <v>14</v>
      </c>
      <c r="O3599" s="622">
        <v>95</v>
      </c>
      <c r="P3599" s="622">
        <v>95</v>
      </c>
      <c r="Q3599" s="435">
        <v>0</v>
      </c>
      <c r="R3599" s="622">
        <v>95</v>
      </c>
      <c r="S3599" s="435">
        <v>0</v>
      </c>
      <c r="T3599" s="435">
        <v>0</v>
      </c>
      <c r="U3599" s="472">
        <v>40747</v>
      </c>
      <c r="V3599" s="480">
        <v>14</v>
      </c>
      <c r="W3599" s="435">
        <v>95</v>
      </c>
      <c r="X3599" s="437" t="str">
        <f t="shared" si="382"/>
        <v>OK</v>
      </c>
      <c r="Y3599" s="536">
        <f t="shared" si="379"/>
        <v>0</v>
      </c>
      <c r="Z3599" s="465" t="s">
        <v>189</v>
      </c>
      <c r="AA3599" s="481">
        <v>40750</v>
      </c>
      <c r="AC3599" s="148">
        <f t="shared" si="380"/>
        <v>4</v>
      </c>
      <c r="AD3599" s="435" t="str">
        <f t="shared" si="381"/>
        <v>OK</v>
      </c>
    </row>
    <row r="3600" spans="1:38" x14ac:dyDescent="0.2">
      <c r="A3600" s="635" t="s">
        <v>115</v>
      </c>
      <c r="B3600" s="465">
        <v>15</v>
      </c>
      <c r="C3600" s="622">
        <v>20</v>
      </c>
      <c r="D3600" s="466" t="s">
        <v>178</v>
      </c>
      <c r="E3600" s="632">
        <v>40746</v>
      </c>
      <c r="G3600" s="474">
        <v>15</v>
      </c>
      <c r="H3600" s="622">
        <v>20</v>
      </c>
      <c r="I3600" s="622">
        <v>20</v>
      </c>
      <c r="J3600" s="622">
        <v>20</v>
      </c>
      <c r="K3600" s="435">
        <v>0</v>
      </c>
      <c r="L3600" s="472">
        <v>40747</v>
      </c>
      <c r="N3600" s="474">
        <v>15</v>
      </c>
      <c r="O3600" s="622">
        <v>20</v>
      </c>
      <c r="P3600" s="622">
        <v>20</v>
      </c>
      <c r="Q3600" s="435">
        <v>0</v>
      </c>
      <c r="R3600" s="622">
        <v>20</v>
      </c>
      <c r="S3600" s="435">
        <v>0</v>
      </c>
      <c r="T3600" s="435">
        <v>0</v>
      </c>
      <c r="U3600" s="472">
        <v>40747</v>
      </c>
      <c r="V3600" s="480">
        <v>15</v>
      </c>
      <c r="W3600" s="435">
        <v>20</v>
      </c>
      <c r="X3600" s="437" t="str">
        <f t="shared" si="382"/>
        <v>OK</v>
      </c>
      <c r="Y3600" s="536">
        <f t="shared" si="379"/>
        <v>0</v>
      </c>
      <c r="Z3600" s="466" t="s">
        <v>178</v>
      </c>
      <c r="AA3600" s="481">
        <v>40751</v>
      </c>
      <c r="AC3600" s="148">
        <f t="shared" si="380"/>
        <v>5</v>
      </c>
      <c r="AD3600" s="435" t="str">
        <f t="shared" si="381"/>
        <v>OK</v>
      </c>
    </row>
    <row r="3601" spans="1:38" x14ac:dyDescent="0.2">
      <c r="A3601" s="635" t="s">
        <v>115</v>
      </c>
      <c r="B3601" s="466">
        <v>16</v>
      </c>
      <c r="C3601" s="637">
        <v>1934</v>
      </c>
      <c r="D3601" s="465" t="s">
        <v>184</v>
      </c>
      <c r="E3601" s="632">
        <v>40746</v>
      </c>
      <c r="G3601" s="474">
        <v>16</v>
      </c>
      <c r="H3601" s="637">
        <v>1934</v>
      </c>
      <c r="I3601" s="637">
        <v>1934</v>
      </c>
      <c r="J3601" s="637">
        <v>1934</v>
      </c>
      <c r="K3601" s="435">
        <v>0</v>
      </c>
      <c r="L3601" s="472">
        <v>40747</v>
      </c>
      <c r="N3601" s="474">
        <v>16</v>
      </c>
      <c r="O3601" s="637">
        <v>1934</v>
      </c>
      <c r="P3601" s="637">
        <v>1934</v>
      </c>
      <c r="Q3601" s="435">
        <v>0</v>
      </c>
      <c r="R3601" s="637">
        <v>1934</v>
      </c>
      <c r="S3601" s="435">
        <v>0</v>
      </c>
      <c r="T3601" s="435">
        <v>0</v>
      </c>
      <c r="U3601" s="472">
        <v>40747</v>
      </c>
      <c r="V3601" s="480">
        <v>16</v>
      </c>
      <c r="X3601" s="437" t="str">
        <f t="shared" si="382"/>
        <v>KO</v>
      </c>
      <c r="Y3601" s="536" t="str">
        <f t="shared" si="379"/>
        <v/>
      </c>
      <c r="Z3601" s="465" t="s">
        <v>184</v>
      </c>
      <c r="AC3601" s="148">
        <f t="shared" si="380"/>
        <v>-40162</v>
      </c>
      <c r="AD3601" s="435" t="str">
        <f t="shared" si="381"/>
        <v>Pendente</v>
      </c>
    </row>
    <row r="3602" spans="1:38" x14ac:dyDescent="0.2">
      <c r="A3602" s="636" t="s">
        <v>115</v>
      </c>
      <c r="B3602" s="600">
        <v>17</v>
      </c>
      <c r="C3602" s="638">
        <v>36</v>
      </c>
      <c r="D3602" s="600" t="s">
        <v>185</v>
      </c>
      <c r="E3602" s="633">
        <v>40746</v>
      </c>
      <c r="G3602" s="534">
        <v>17</v>
      </c>
      <c r="H3602" s="638">
        <v>36</v>
      </c>
      <c r="I3602" s="638">
        <v>36</v>
      </c>
      <c r="J3602" s="638">
        <v>36</v>
      </c>
      <c r="K3602" s="493">
        <v>0</v>
      </c>
      <c r="L3602" s="532">
        <v>40747</v>
      </c>
      <c r="N3602" s="534">
        <v>17</v>
      </c>
      <c r="O3602" s="638">
        <v>36</v>
      </c>
      <c r="P3602" s="638">
        <v>36</v>
      </c>
      <c r="Q3602" s="493">
        <v>0</v>
      </c>
      <c r="R3602" s="638">
        <v>36</v>
      </c>
      <c r="S3602" s="493">
        <v>0</v>
      </c>
      <c r="T3602" s="493">
        <v>0</v>
      </c>
      <c r="U3602" s="532">
        <v>40747</v>
      </c>
      <c r="V3602" s="535">
        <v>17</v>
      </c>
      <c r="W3602" s="493">
        <v>36</v>
      </c>
      <c r="X3602" s="536" t="str">
        <f t="shared" si="382"/>
        <v>OK</v>
      </c>
      <c r="Y3602" s="536">
        <f t="shared" si="379"/>
        <v>0</v>
      </c>
      <c r="Z3602" s="600" t="s">
        <v>185</v>
      </c>
      <c r="AA3602" s="537">
        <v>40750</v>
      </c>
      <c r="AB3602" s="538"/>
      <c r="AC3602" s="538">
        <f t="shared" si="380"/>
        <v>4</v>
      </c>
      <c r="AD3602" s="493" t="str">
        <f t="shared" si="381"/>
        <v>OK</v>
      </c>
      <c r="AE3602" s="493"/>
      <c r="AF3602" s="493"/>
      <c r="AG3602" s="493"/>
      <c r="AH3602" s="539"/>
      <c r="AI3602" s="533"/>
      <c r="AK3602" s="533"/>
      <c r="AL3602" s="533"/>
    </row>
    <row r="3603" spans="1:38" x14ac:dyDescent="0.2">
      <c r="A3603" s="442" t="s">
        <v>115</v>
      </c>
      <c r="B3603" s="435">
        <v>1</v>
      </c>
      <c r="C3603" s="436">
        <v>25</v>
      </c>
      <c r="D3603" s="435" t="s">
        <v>177</v>
      </c>
      <c r="E3603" s="472">
        <v>40749</v>
      </c>
      <c r="G3603" s="474">
        <v>1</v>
      </c>
      <c r="H3603" s="436">
        <v>25</v>
      </c>
      <c r="I3603" s="436">
        <v>25</v>
      </c>
      <c r="J3603" s="436">
        <v>25</v>
      </c>
      <c r="K3603" s="435">
        <v>0</v>
      </c>
      <c r="L3603" s="472">
        <v>40750</v>
      </c>
      <c r="N3603" s="474">
        <v>1</v>
      </c>
      <c r="O3603" s="436">
        <v>25</v>
      </c>
      <c r="P3603" s="436">
        <v>25</v>
      </c>
      <c r="Q3603" s="435">
        <v>0</v>
      </c>
      <c r="R3603" s="436">
        <v>25</v>
      </c>
      <c r="S3603" s="435">
        <v>0</v>
      </c>
      <c r="T3603" s="435">
        <v>0</v>
      </c>
      <c r="U3603" s="472">
        <v>40750</v>
      </c>
      <c r="V3603" s="480">
        <v>1</v>
      </c>
      <c r="W3603" s="435">
        <v>25</v>
      </c>
      <c r="X3603" s="437" t="str">
        <f t="shared" si="382"/>
        <v>OK</v>
      </c>
      <c r="Y3603" s="536">
        <f t="shared" si="379"/>
        <v>0</v>
      </c>
      <c r="Z3603" s="435" t="s">
        <v>177</v>
      </c>
      <c r="AA3603" s="481">
        <v>40751</v>
      </c>
      <c r="AB3603" s="412">
        <f>+SUM(W3603:W3605)</f>
        <v>223</v>
      </c>
      <c r="AC3603" s="148">
        <f t="shared" si="380"/>
        <v>2</v>
      </c>
      <c r="AD3603" s="435" t="str">
        <f t="shared" si="381"/>
        <v>OK</v>
      </c>
    </row>
    <row r="3604" spans="1:38" x14ac:dyDescent="0.2">
      <c r="A3604" s="442" t="s">
        <v>115</v>
      </c>
      <c r="B3604" s="435">
        <v>2</v>
      </c>
      <c r="C3604" s="436">
        <v>30</v>
      </c>
      <c r="D3604" s="438" t="s">
        <v>176</v>
      </c>
      <c r="E3604" s="472">
        <v>40749</v>
      </c>
      <c r="G3604" s="474">
        <v>2</v>
      </c>
      <c r="H3604" s="436">
        <v>30</v>
      </c>
      <c r="I3604" s="436">
        <v>30</v>
      </c>
      <c r="J3604" s="436">
        <v>30</v>
      </c>
      <c r="K3604" s="435">
        <v>0</v>
      </c>
      <c r="L3604" s="472">
        <v>40750</v>
      </c>
      <c r="N3604" s="474">
        <v>2</v>
      </c>
      <c r="O3604" s="436">
        <v>30</v>
      </c>
      <c r="P3604" s="436">
        <v>30</v>
      </c>
      <c r="Q3604" s="435">
        <v>0</v>
      </c>
      <c r="R3604" s="436">
        <v>30</v>
      </c>
      <c r="S3604" s="435">
        <v>0</v>
      </c>
      <c r="T3604" s="435">
        <v>0</v>
      </c>
      <c r="U3604" s="472">
        <v>40750</v>
      </c>
      <c r="V3604" s="480">
        <v>2</v>
      </c>
      <c r="W3604" s="435">
        <v>30</v>
      </c>
      <c r="X3604" s="437" t="str">
        <f t="shared" si="382"/>
        <v>OK</v>
      </c>
      <c r="Y3604" s="536">
        <f t="shared" ref="Y3604:Y3667" si="383">IF(W3604="","",+C3604-W3604)</f>
        <v>0</v>
      </c>
      <c r="Z3604" s="438" t="s">
        <v>176</v>
      </c>
      <c r="AA3604" s="481">
        <v>40751</v>
      </c>
      <c r="AC3604" s="148">
        <f t="shared" si="380"/>
        <v>2</v>
      </c>
      <c r="AD3604" s="435" t="str">
        <f t="shared" si="381"/>
        <v>OK</v>
      </c>
    </row>
    <row r="3605" spans="1:38" x14ac:dyDescent="0.2">
      <c r="A3605" s="593" t="s">
        <v>115</v>
      </c>
      <c r="B3605" s="493">
        <v>3</v>
      </c>
      <c r="C3605" s="531">
        <v>168</v>
      </c>
      <c r="D3605" s="493" t="s">
        <v>178</v>
      </c>
      <c r="E3605" s="532">
        <v>40749</v>
      </c>
      <c r="G3605" s="534">
        <v>3</v>
      </c>
      <c r="H3605" s="531">
        <v>168</v>
      </c>
      <c r="I3605" s="531">
        <v>168</v>
      </c>
      <c r="J3605" s="531">
        <v>168</v>
      </c>
      <c r="K3605" s="493">
        <v>0</v>
      </c>
      <c r="L3605" s="532">
        <v>40750</v>
      </c>
      <c r="N3605" s="534">
        <v>3</v>
      </c>
      <c r="O3605" s="531">
        <v>168</v>
      </c>
      <c r="P3605" s="531">
        <v>168</v>
      </c>
      <c r="Q3605" s="493">
        <v>0</v>
      </c>
      <c r="R3605" s="531">
        <v>168</v>
      </c>
      <c r="S3605" s="493">
        <v>0</v>
      </c>
      <c r="T3605" s="493">
        <v>0</v>
      </c>
      <c r="U3605" s="532">
        <v>40750</v>
      </c>
      <c r="V3605" s="535">
        <v>3</v>
      </c>
      <c r="W3605" s="493">
        <v>168</v>
      </c>
      <c r="X3605" s="536" t="str">
        <f t="shared" si="382"/>
        <v>OK</v>
      </c>
      <c r="Y3605" s="536">
        <f t="shared" si="383"/>
        <v>0</v>
      </c>
      <c r="Z3605" s="493" t="s">
        <v>178</v>
      </c>
      <c r="AA3605" s="537">
        <v>40751</v>
      </c>
      <c r="AB3605" s="538"/>
      <c r="AC3605" s="538">
        <f t="shared" si="380"/>
        <v>2</v>
      </c>
      <c r="AD3605" s="493" t="str">
        <f t="shared" si="381"/>
        <v>OK</v>
      </c>
      <c r="AE3605" s="493"/>
      <c r="AF3605" s="493"/>
      <c r="AG3605" s="493"/>
      <c r="AH3605" s="539"/>
      <c r="AI3605" s="533"/>
      <c r="AK3605" s="533"/>
      <c r="AL3605" s="533"/>
    </row>
    <row r="3606" spans="1:38" x14ac:dyDescent="0.2">
      <c r="A3606" s="593" t="s">
        <v>115</v>
      </c>
      <c r="B3606" s="493">
        <v>1</v>
      </c>
      <c r="C3606" s="531">
        <v>45</v>
      </c>
      <c r="D3606" s="493" t="s">
        <v>178</v>
      </c>
      <c r="E3606" s="532">
        <v>40750</v>
      </c>
      <c r="G3606" s="534">
        <v>1</v>
      </c>
      <c r="H3606" s="493">
        <v>45</v>
      </c>
      <c r="I3606" s="493">
        <v>45</v>
      </c>
      <c r="J3606" s="493">
        <v>45</v>
      </c>
      <c r="K3606" s="493">
        <v>0</v>
      </c>
      <c r="L3606" s="532">
        <v>40751</v>
      </c>
      <c r="N3606" s="534">
        <v>1</v>
      </c>
      <c r="O3606" s="493">
        <v>45</v>
      </c>
      <c r="P3606" s="493">
        <v>45</v>
      </c>
      <c r="Q3606" s="493">
        <v>0</v>
      </c>
      <c r="R3606" s="493">
        <v>45</v>
      </c>
      <c r="S3606" s="493">
        <v>0</v>
      </c>
      <c r="T3606" s="493">
        <v>0</v>
      </c>
      <c r="U3606" s="532">
        <v>40751</v>
      </c>
      <c r="V3606" s="535">
        <v>1</v>
      </c>
      <c r="W3606" s="493">
        <v>45</v>
      </c>
      <c r="X3606" s="536" t="str">
        <f t="shared" si="382"/>
        <v>OK</v>
      </c>
      <c r="Y3606" s="536">
        <f t="shared" si="383"/>
        <v>0</v>
      </c>
      <c r="Z3606" s="493" t="s">
        <v>178</v>
      </c>
      <c r="AA3606" s="537">
        <v>40752</v>
      </c>
      <c r="AB3606" s="538">
        <v>45</v>
      </c>
      <c r="AC3606" s="538">
        <f t="shared" si="380"/>
        <v>2</v>
      </c>
      <c r="AD3606" s="493" t="str">
        <f t="shared" si="381"/>
        <v>OK</v>
      </c>
      <c r="AE3606" s="493"/>
      <c r="AF3606" s="493"/>
      <c r="AG3606" s="493"/>
      <c r="AH3606" s="539"/>
      <c r="AI3606" s="533"/>
      <c r="AK3606" s="533"/>
      <c r="AL3606" s="533"/>
    </row>
    <row r="3607" spans="1:38" x14ac:dyDescent="0.2">
      <c r="A3607" s="593" t="s">
        <v>115</v>
      </c>
      <c r="B3607" s="493">
        <v>1</v>
      </c>
      <c r="C3607" s="531">
        <v>63</v>
      </c>
      <c r="D3607" s="493" t="s">
        <v>178</v>
      </c>
      <c r="E3607" s="532">
        <v>40751</v>
      </c>
      <c r="G3607" s="534">
        <v>1</v>
      </c>
      <c r="H3607" s="493">
        <v>63</v>
      </c>
      <c r="I3607" s="493">
        <v>63</v>
      </c>
      <c r="J3607" s="493">
        <v>63</v>
      </c>
      <c r="K3607" s="493">
        <v>0</v>
      </c>
      <c r="L3607" s="532">
        <v>40752</v>
      </c>
      <c r="N3607" s="534">
        <v>1</v>
      </c>
      <c r="O3607" s="493">
        <v>63</v>
      </c>
      <c r="P3607" s="493">
        <v>63</v>
      </c>
      <c r="Q3607" s="493">
        <v>0</v>
      </c>
      <c r="R3607" s="493">
        <v>63</v>
      </c>
      <c r="S3607" s="493">
        <v>0</v>
      </c>
      <c r="T3607" s="493">
        <v>0</v>
      </c>
      <c r="U3607" s="532">
        <v>40752</v>
      </c>
      <c r="V3607" s="535">
        <v>1</v>
      </c>
      <c r="W3607" s="493">
        <v>63</v>
      </c>
      <c r="X3607" s="536" t="str">
        <f t="shared" si="382"/>
        <v>OK</v>
      </c>
      <c r="Y3607" s="536">
        <f t="shared" si="383"/>
        <v>0</v>
      </c>
      <c r="Z3607" s="493" t="s">
        <v>178</v>
      </c>
      <c r="AA3607" s="537">
        <v>40753</v>
      </c>
      <c r="AB3607" s="538">
        <v>63</v>
      </c>
      <c r="AC3607" s="538">
        <f t="shared" si="380"/>
        <v>2</v>
      </c>
      <c r="AD3607" s="493" t="str">
        <f t="shared" si="381"/>
        <v>OK</v>
      </c>
      <c r="AE3607" s="493"/>
      <c r="AF3607" s="493"/>
      <c r="AG3607" s="493"/>
      <c r="AH3607" s="539"/>
      <c r="AI3607" s="533"/>
      <c r="AK3607" s="533"/>
      <c r="AL3607" s="533"/>
    </row>
    <row r="3608" spans="1:38" x14ac:dyDescent="0.2">
      <c r="A3608" s="442" t="s">
        <v>115</v>
      </c>
      <c r="B3608" s="435">
        <v>1</v>
      </c>
      <c r="C3608" s="436">
        <v>20</v>
      </c>
      <c r="D3608" s="438" t="s">
        <v>176</v>
      </c>
      <c r="E3608" s="472">
        <v>40752</v>
      </c>
      <c r="G3608" s="474">
        <v>1</v>
      </c>
      <c r="H3608" s="435">
        <v>20</v>
      </c>
      <c r="I3608" s="435">
        <v>20</v>
      </c>
      <c r="J3608" s="435">
        <v>20</v>
      </c>
      <c r="K3608" s="435">
        <v>0</v>
      </c>
      <c r="L3608" s="472">
        <v>40753</v>
      </c>
      <c r="N3608" s="474">
        <v>1</v>
      </c>
      <c r="O3608" s="435">
        <v>20</v>
      </c>
      <c r="P3608" s="435">
        <v>20</v>
      </c>
      <c r="Q3608" s="435">
        <v>0</v>
      </c>
      <c r="R3608" s="435">
        <v>20</v>
      </c>
      <c r="S3608" s="435">
        <v>0</v>
      </c>
      <c r="T3608" s="435">
        <v>0</v>
      </c>
      <c r="U3608" s="472">
        <v>40753</v>
      </c>
      <c r="V3608" s="480">
        <v>1</v>
      </c>
      <c r="W3608" s="435">
        <v>20</v>
      </c>
      <c r="X3608" s="437" t="str">
        <f t="shared" si="382"/>
        <v>OK</v>
      </c>
      <c r="Y3608" s="536">
        <f t="shared" si="383"/>
        <v>0</v>
      </c>
      <c r="Z3608" s="438" t="s">
        <v>176</v>
      </c>
      <c r="AA3608" s="481">
        <v>40756</v>
      </c>
      <c r="AB3608" s="412">
        <f>+SUM(W3608:W3609)</f>
        <v>70</v>
      </c>
      <c r="AC3608" s="148">
        <f t="shared" si="380"/>
        <v>3</v>
      </c>
      <c r="AD3608" s="435" t="str">
        <f t="shared" si="381"/>
        <v>OK</v>
      </c>
    </row>
    <row r="3609" spans="1:38" x14ac:dyDescent="0.2">
      <c r="A3609" s="593" t="s">
        <v>115</v>
      </c>
      <c r="B3609" s="493">
        <v>2</v>
      </c>
      <c r="C3609" s="531">
        <v>50</v>
      </c>
      <c r="D3609" s="493" t="s">
        <v>178</v>
      </c>
      <c r="E3609" s="532">
        <v>40752</v>
      </c>
      <c r="G3609" s="534">
        <v>2</v>
      </c>
      <c r="H3609" s="493">
        <v>50</v>
      </c>
      <c r="I3609" s="493">
        <v>50</v>
      </c>
      <c r="J3609" s="493">
        <v>50</v>
      </c>
      <c r="K3609" s="493">
        <v>0</v>
      </c>
      <c r="L3609" s="532">
        <v>40753</v>
      </c>
      <c r="N3609" s="534">
        <v>2</v>
      </c>
      <c r="O3609" s="493">
        <v>50</v>
      </c>
      <c r="P3609" s="493">
        <v>50</v>
      </c>
      <c r="Q3609" s="493">
        <v>0</v>
      </c>
      <c r="R3609" s="493">
        <v>50</v>
      </c>
      <c r="S3609" s="493">
        <v>0</v>
      </c>
      <c r="T3609" s="493">
        <v>0</v>
      </c>
      <c r="U3609" s="532">
        <v>40753</v>
      </c>
      <c r="V3609" s="535">
        <v>2</v>
      </c>
      <c r="W3609" s="493">
        <v>50</v>
      </c>
      <c r="X3609" s="536" t="str">
        <f t="shared" si="382"/>
        <v>OK</v>
      </c>
      <c r="Y3609" s="536">
        <f t="shared" si="383"/>
        <v>0</v>
      </c>
      <c r="Z3609" s="493" t="s">
        <v>178</v>
      </c>
      <c r="AA3609" s="537">
        <v>40756</v>
      </c>
      <c r="AB3609" s="538"/>
      <c r="AC3609" s="538">
        <f t="shared" si="380"/>
        <v>3</v>
      </c>
      <c r="AD3609" s="493" t="str">
        <f t="shared" si="381"/>
        <v>OK</v>
      </c>
      <c r="AE3609" s="493"/>
      <c r="AF3609" s="493"/>
      <c r="AG3609" s="493"/>
      <c r="AH3609" s="539"/>
      <c r="AI3609" s="533"/>
      <c r="AJ3609" s="533"/>
      <c r="AK3609" s="533"/>
      <c r="AL3609" s="533"/>
    </row>
    <row r="3610" spans="1:38" x14ac:dyDescent="0.2">
      <c r="A3610" s="634" t="s">
        <v>115</v>
      </c>
      <c r="B3610" s="465">
        <v>1</v>
      </c>
      <c r="C3610" s="622">
        <v>52</v>
      </c>
      <c r="D3610" s="465" t="s">
        <v>182</v>
      </c>
      <c r="E3610" s="632">
        <v>40753</v>
      </c>
      <c r="G3610" s="474">
        <v>1</v>
      </c>
      <c r="H3610" s="622">
        <v>52</v>
      </c>
      <c r="I3610" s="622">
        <v>52</v>
      </c>
      <c r="J3610" s="622">
        <v>52</v>
      </c>
      <c r="K3610" s="435">
        <v>0</v>
      </c>
      <c r="L3610" s="472">
        <v>40756</v>
      </c>
      <c r="N3610" s="474">
        <v>1</v>
      </c>
      <c r="O3610" s="622">
        <v>52</v>
      </c>
      <c r="P3610" s="622">
        <v>52</v>
      </c>
      <c r="Q3610" s="435">
        <v>0</v>
      </c>
      <c r="R3610" s="622">
        <v>52</v>
      </c>
      <c r="S3610" s="435">
        <v>0</v>
      </c>
      <c r="T3610" s="435">
        <v>0</v>
      </c>
      <c r="U3610" s="472">
        <v>40756</v>
      </c>
      <c r="V3610" s="480">
        <v>1</v>
      </c>
      <c r="W3610" s="435">
        <v>52</v>
      </c>
      <c r="X3610" s="437" t="str">
        <f t="shared" si="382"/>
        <v>OK</v>
      </c>
      <c r="Y3610" s="536">
        <f t="shared" si="383"/>
        <v>0</v>
      </c>
      <c r="Z3610" s="465" t="s">
        <v>182</v>
      </c>
      <c r="AA3610" s="481">
        <v>40757</v>
      </c>
      <c r="AB3610" s="412">
        <f>+SUM(W3610:W3626)</f>
        <v>1006</v>
      </c>
      <c r="AC3610" s="148">
        <f t="shared" si="380"/>
        <v>3</v>
      </c>
      <c r="AD3610" s="435" t="str">
        <f t="shared" si="381"/>
        <v>OK</v>
      </c>
    </row>
    <row r="3611" spans="1:38" x14ac:dyDescent="0.2">
      <c r="A3611" s="634" t="s">
        <v>115</v>
      </c>
      <c r="B3611" s="465">
        <v>2</v>
      </c>
      <c r="C3611" s="622">
        <v>36</v>
      </c>
      <c r="D3611" s="465" t="s">
        <v>183</v>
      </c>
      <c r="E3611" s="632">
        <v>40753</v>
      </c>
      <c r="G3611" s="474">
        <v>2</v>
      </c>
      <c r="H3611" s="622">
        <v>36</v>
      </c>
      <c r="I3611" s="622">
        <v>36</v>
      </c>
      <c r="J3611" s="622">
        <v>36</v>
      </c>
      <c r="K3611" s="435">
        <v>0</v>
      </c>
      <c r="L3611" s="472">
        <v>40756</v>
      </c>
      <c r="N3611" s="474">
        <v>2</v>
      </c>
      <c r="O3611" s="622">
        <v>36</v>
      </c>
      <c r="P3611" s="622">
        <v>36</v>
      </c>
      <c r="Q3611" s="435">
        <v>0</v>
      </c>
      <c r="R3611" s="622">
        <v>36</v>
      </c>
      <c r="S3611" s="435">
        <v>0</v>
      </c>
      <c r="T3611" s="435">
        <v>0</v>
      </c>
      <c r="U3611" s="472">
        <v>40756</v>
      </c>
      <c r="V3611" s="480">
        <v>2</v>
      </c>
      <c r="W3611" s="435">
        <v>36</v>
      </c>
      <c r="X3611" s="437" t="str">
        <f t="shared" si="382"/>
        <v>OK</v>
      </c>
      <c r="Y3611" s="536">
        <f t="shared" si="383"/>
        <v>0</v>
      </c>
      <c r="Z3611" s="465" t="s">
        <v>183</v>
      </c>
      <c r="AA3611" s="481">
        <v>40757</v>
      </c>
      <c r="AC3611" s="148">
        <f t="shared" si="380"/>
        <v>3</v>
      </c>
      <c r="AD3611" s="435" t="str">
        <f t="shared" si="381"/>
        <v>OK</v>
      </c>
    </row>
    <row r="3612" spans="1:38" x14ac:dyDescent="0.2">
      <c r="A3612" s="634" t="s">
        <v>115</v>
      </c>
      <c r="B3612" s="465">
        <v>3</v>
      </c>
      <c r="C3612" s="622">
        <v>30</v>
      </c>
      <c r="D3612" s="465" t="s">
        <v>67</v>
      </c>
      <c r="E3612" s="632">
        <v>40753</v>
      </c>
      <c r="G3612" s="474">
        <v>3</v>
      </c>
      <c r="H3612" s="622">
        <v>30</v>
      </c>
      <c r="I3612" s="622">
        <v>30</v>
      </c>
      <c r="J3612" s="622">
        <v>30</v>
      </c>
      <c r="K3612" s="435">
        <v>0</v>
      </c>
      <c r="L3612" s="472">
        <v>40756</v>
      </c>
      <c r="N3612" s="474">
        <v>3</v>
      </c>
      <c r="O3612" s="622">
        <v>30</v>
      </c>
      <c r="P3612" s="622">
        <v>30</v>
      </c>
      <c r="Q3612" s="435">
        <v>0</v>
      </c>
      <c r="R3612" s="622">
        <v>30</v>
      </c>
      <c r="S3612" s="435">
        <v>0</v>
      </c>
      <c r="T3612" s="435">
        <v>0</v>
      </c>
      <c r="U3612" s="472">
        <v>40756</v>
      </c>
      <c r="V3612" s="480">
        <v>3</v>
      </c>
      <c r="W3612" s="435">
        <v>30</v>
      </c>
      <c r="X3612" s="437" t="str">
        <f t="shared" si="382"/>
        <v>OK</v>
      </c>
      <c r="Y3612" s="536">
        <f t="shared" si="383"/>
        <v>0</v>
      </c>
      <c r="Z3612" s="465" t="s">
        <v>67</v>
      </c>
      <c r="AC3612" s="148">
        <f t="shared" si="380"/>
        <v>-40169</v>
      </c>
      <c r="AD3612" s="435" t="str">
        <f t="shared" si="381"/>
        <v>Pendente</v>
      </c>
      <c r="AJ3612" s="533"/>
    </row>
    <row r="3613" spans="1:38" x14ac:dyDescent="0.2">
      <c r="A3613" s="634" t="s">
        <v>115</v>
      </c>
      <c r="B3613" s="465">
        <v>4</v>
      </c>
      <c r="C3613" s="622">
        <v>34</v>
      </c>
      <c r="D3613" s="465" t="s">
        <v>69</v>
      </c>
      <c r="E3613" s="632">
        <v>40753</v>
      </c>
      <c r="G3613" s="474">
        <v>4</v>
      </c>
      <c r="H3613" s="622">
        <v>34</v>
      </c>
      <c r="I3613" s="622">
        <v>34</v>
      </c>
      <c r="J3613" s="622">
        <v>34</v>
      </c>
      <c r="K3613" s="435">
        <v>0</v>
      </c>
      <c r="L3613" s="472">
        <v>40756</v>
      </c>
      <c r="N3613" s="474">
        <v>4</v>
      </c>
      <c r="O3613" s="622">
        <v>34</v>
      </c>
      <c r="P3613" s="622">
        <v>34</v>
      </c>
      <c r="Q3613" s="435">
        <v>0</v>
      </c>
      <c r="R3613" s="622">
        <v>34</v>
      </c>
      <c r="S3613" s="435">
        <v>0</v>
      </c>
      <c r="T3613" s="435">
        <v>0</v>
      </c>
      <c r="U3613" s="472">
        <v>40756</v>
      </c>
      <c r="V3613" s="480">
        <v>4</v>
      </c>
      <c r="W3613" s="435">
        <v>34</v>
      </c>
      <c r="X3613" s="437" t="str">
        <f t="shared" si="382"/>
        <v>OK</v>
      </c>
      <c r="Y3613" s="536">
        <f t="shared" si="383"/>
        <v>0</v>
      </c>
      <c r="Z3613" s="465" t="s">
        <v>69</v>
      </c>
      <c r="AA3613" s="481">
        <v>40758</v>
      </c>
      <c r="AC3613" s="148">
        <f t="shared" si="380"/>
        <v>4</v>
      </c>
      <c r="AD3613" s="435" t="str">
        <f t="shared" si="381"/>
        <v>OK</v>
      </c>
      <c r="AJ3613" s="533"/>
    </row>
    <row r="3614" spans="1:38" x14ac:dyDescent="0.2">
      <c r="A3614" s="634" t="s">
        <v>115</v>
      </c>
      <c r="B3614" s="465">
        <v>5</v>
      </c>
      <c r="C3614" s="622">
        <v>1</v>
      </c>
      <c r="D3614" s="465" t="s">
        <v>71</v>
      </c>
      <c r="E3614" s="632">
        <v>40753</v>
      </c>
      <c r="G3614" s="474">
        <v>5</v>
      </c>
      <c r="H3614" s="622">
        <v>1</v>
      </c>
      <c r="I3614" s="622">
        <v>1</v>
      </c>
      <c r="J3614" s="622">
        <v>1</v>
      </c>
      <c r="K3614" s="435">
        <v>0</v>
      </c>
      <c r="L3614" s="472">
        <v>40756</v>
      </c>
      <c r="N3614" s="474">
        <v>5</v>
      </c>
      <c r="O3614" s="622">
        <v>1</v>
      </c>
      <c r="P3614" s="622">
        <v>1</v>
      </c>
      <c r="Q3614" s="435">
        <v>0</v>
      </c>
      <c r="R3614" s="622">
        <v>1</v>
      </c>
      <c r="S3614" s="435">
        <v>0</v>
      </c>
      <c r="T3614" s="435">
        <v>0</v>
      </c>
      <c r="U3614" s="472">
        <v>40756</v>
      </c>
      <c r="V3614" s="480">
        <v>5</v>
      </c>
      <c r="X3614" s="437" t="str">
        <f t="shared" si="382"/>
        <v>KO</v>
      </c>
      <c r="Y3614" s="536" t="str">
        <f t="shared" si="383"/>
        <v/>
      </c>
      <c r="Z3614" s="465" t="s">
        <v>71</v>
      </c>
      <c r="AC3614" s="148">
        <f t="shared" si="380"/>
        <v>-40169</v>
      </c>
      <c r="AD3614" s="435" t="str">
        <f t="shared" si="381"/>
        <v>Pendente</v>
      </c>
      <c r="AJ3614" s="533"/>
    </row>
    <row r="3615" spans="1:38" x14ac:dyDescent="0.2">
      <c r="A3615" s="634" t="s">
        <v>115</v>
      </c>
      <c r="B3615" s="465">
        <v>6</v>
      </c>
      <c r="C3615" s="622">
        <v>28</v>
      </c>
      <c r="D3615" s="465" t="s">
        <v>72</v>
      </c>
      <c r="E3615" s="632">
        <v>40753</v>
      </c>
      <c r="G3615" s="474">
        <v>6</v>
      </c>
      <c r="H3615" s="622">
        <v>28</v>
      </c>
      <c r="I3615" s="622">
        <v>28</v>
      </c>
      <c r="J3615" s="622">
        <v>28</v>
      </c>
      <c r="K3615" s="435">
        <v>0</v>
      </c>
      <c r="L3615" s="472">
        <v>40756</v>
      </c>
      <c r="N3615" s="474">
        <v>6</v>
      </c>
      <c r="O3615" s="622">
        <v>28</v>
      </c>
      <c r="P3615" s="622">
        <v>28</v>
      </c>
      <c r="Q3615" s="435">
        <v>0</v>
      </c>
      <c r="R3615" s="622">
        <v>28</v>
      </c>
      <c r="S3615" s="435">
        <v>0</v>
      </c>
      <c r="T3615" s="435">
        <v>0</v>
      </c>
      <c r="U3615" s="472">
        <v>40756</v>
      </c>
      <c r="V3615" s="480">
        <v>6</v>
      </c>
      <c r="W3615" s="435">
        <v>28</v>
      </c>
      <c r="X3615" s="437" t="str">
        <f t="shared" si="382"/>
        <v>OK</v>
      </c>
      <c r="Y3615" s="536">
        <f t="shared" si="383"/>
        <v>0</v>
      </c>
      <c r="Z3615" s="465" t="s">
        <v>72</v>
      </c>
      <c r="AA3615" s="481">
        <v>40756</v>
      </c>
      <c r="AC3615" s="148">
        <f t="shared" ref="AC3615:AC3679" si="384">DAYS360(E3615,AA3615)</f>
        <v>2</v>
      </c>
      <c r="AD3615" s="435" t="str">
        <f t="shared" si="381"/>
        <v>OK</v>
      </c>
    </row>
    <row r="3616" spans="1:38" x14ac:dyDescent="0.2">
      <c r="A3616" s="634" t="s">
        <v>115</v>
      </c>
      <c r="B3616" s="465">
        <v>7</v>
      </c>
      <c r="C3616" s="622">
        <v>334</v>
      </c>
      <c r="D3616" s="465" t="s">
        <v>73</v>
      </c>
      <c r="E3616" s="632">
        <v>40753</v>
      </c>
      <c r="G3616" s="474">
        <v>7</v>
      </c>
      <c r="H3616" s="622">
        <v>334</v>
      </c>
      <c r="I3616" s="622">
        <v>334</v>
      </c>
      <c r="J3616" s="622">
        <v>334</v>
      </c>
      <c r="K3616" s="435">
        <v>0</v>
      </c>
      <c r="L3616" s="472">
        <v>40756</v>
      </c>
      <c r="N3616" s="474">
        <v>7</v>
      </c>
      <c r="O3616" s="622">
        <v>334</v>
      </c>
      <c r="P3616" s="622">
        <v>334</v>
      </c>
      <c r="Q3616" s="435">
        <v>0</v>
      </c>
      <c r="R3616" s="622">
        <v>334</v>
      </c>
      <c r="S3616" s="435">
        <v>0</v>
      </c>
      <c r="T3616" s="435">
        <v>0</v>
      </c>
      <c r="U3616" s="472">
        <v>40756</v>
      </c>
      <c r="V3616" s="480">
        <v>7</v>
      </c>
      <c r="W3616" s="435">
        <v>334</v>
      </c>
      <c r="X3616" s="437" t="str">
        <f t="shared" si="382"/>
        <v>OK</v>
      </c>
      <c r="Y3616" s="536">
        <f t="shared" si="383"/>
        <v>0</v>
      </c>
      <c r="Z3616" s="465" t="s">
        <v>73</v>
      </c>
      <c r="AA3616" s="481">
        <v>40756</v>
      </c>
      <c r="AC3616" s="148">
        <f t="shared" si="384"/>
        <v>2</v>
      </c>
      <c r="AD3616" s="435" t="str">
        <f t="shared" si="381"/>
        <v>OK</v>
      </c>
      <c r="AJ3616" s="533"/>
    </row>
    <row r="3617" spans="1:38" x14ac:dyDescent="0.2">
      <c r="A3617" s="634" t="s">
        <v>115</v>
      </c>
      <c r="B3617" s="465">
        <v>8</v>
      </c>
      <c r="C3617" s="622">
        <v>65</v>
      </c>
      <c r="D3617" s="465" t="s">
        <v>79</v>
      </c>
      <c r="E3617" s="632">
        <v>40753</v>
      </c>
      <c r="G3617" s="474">
        <v>8</v>
      </c>
      <c r="H3617" s="622">
        <v>65</v>
      </c>
      <c r="I3617" s="622">
        <v>65</v>
      </c>
      <c r="J3617" s="622">
        <v>65</v>
      </c>
      <c r="K3617" s="435">
        <v>0</v>
      </c>
      <c r="L3617" s="472">
        <v>40756</v>
      </c>
      <c r="N3617" s="474">
        <v>8</v>
      </c>
      <c r="O3617" s="622">
        <v>65</v>
      </c>
      <c r="P3617" s="622">
        <v>65</v>
      </c>
      <c r="Q3617" s="435">
        <v>0</v>
      </c>
      <c r="R3617" s="622">
        <v>65</v>
      </c>
      <c r="S3617" s="435">
        <v>0</v>
      </c>
      <c r="T3617" s="435">
        <v>0</v>
      </c>
      <c r="U3617" s="472">
        <v>40756</v>
      </c>
      <c r="V3617" s="480">
        <v>8</v>
      </c>
      <c r="W3617" s="435">
        <v>65</v>
      </c>
      <c r="X3617" s="437" t="str">
        <f t="shared" si="382"/>
        <v>OK</v>
      </c>
      <c r="Y3617" s="536">
        <f t="shared" si="383"/>
        <v>0</v>
      </c>
      <c r="Z3617" s="465" t="s">
        <v>79</v>
      </c>
      <c r="AA3617" s="481">
        <v>40756</v>
      </c>
      <c r="AC3617" s="148">
        <f t="shared" si="384"/>
        <v>2</v>
      </c>
      <c r="AD3617" s="435" t="str">
        <f t="shared" si="381"/>
        <v>OK</v>
      </c>
    </row>
    <row r="3618" spans="1:38" x14ac:dyDescent="0.2">
      <c r="A3618" s="634" t="s">
        <v>115</v>
      </c>
      <c r="B3618" s="465">
        <v>9</v>
      </c>
      <c r="C3618" s="622">
        <v>198</v>
      </c>
      <c r="D3618" s="465" t="s">
        <v>74</v>
      </c>
      <c r="E3618" s="632">
        <v>40753</v>
      </c>
      <c r="G3618" s="474">
        <v>9</v>
      </c>
      <c r="H3618" s="622">
        <v>198</v>
      </c>
      <c r="I3618" s="622">
        <v>198</v>
      </c>
      <c r="J3618" s="622">
        <v>198</v>
      </c>
      <c r="K3618" s="435">
        <v>0</v>
      </c>
      <c r="L3618" s="472">
        <v>40756</v>
      </c>
      <c r="N3618" s="474">
        <v>9</v>
      </c>
      <c r="O3618" s="622">
        <v>198</v>
      </c>
      <c r="P3618" s="622">
        <v>198</v>
      </c>
      <c r="Q3618" s="435">
        <v>0</v>
      </c>
      <c r="R3618" s="622">
        <v>198</v>
      </c>
      <c r="S3618" s="435">
        <v>0</v>
      </c>
      <c r="T3618" s="435">
        <v>0</v>
      </c>
      <c r="U3618" s="472">
        <v>40756</v>
      </c>
      <c r="V3618" s="480">
        <v>9</v>
      </c>
      <c r="W3618" s="435">
        <v>198</v>
      </c>
      <c r="X3618" s="437" t="str">
        <f t="shared" si="382"/>
        <v>OK</v>
      </c>
      <c r="Y3618" s="536">
        <f t="shared" si="383"/>
        <v>0</v>
      </c>
      <c r="Z3618" s="465" t="s">
        <v>74</v>
      </c>
      <c r="AA3618" s="481">
        <v>40756</v>
      </c>
      <c r="AC3618" s="148">
        <f t="shared" si="384"/>
        <v>2</v>
      </c>
      <c r="AD3618" s="435" t="str">
        <f t="shared" si="381"/>
        <v>OK</v>
      </c>
    </row>
    <row r="3619" spans="1:38" x14ac:dyDescent="0.2">
      <c r="A3619" s="634" t="s">
        <v>115</v>
      </c>
      <c r="B3619" s="465">
        <v>10</v>
      </c>
      <c r="C3619" s="622">
        <v>6</v>
      </c>
      <c r="D3619" s="465" t="s">
        <v>75</v>
      </c>
      <c r="E3619" s="632">
        <v>40753</v>
      </c>
      <c r="G3619" s="474">
        <v>10</v>
      </c>
      <c r="H3619" s="622">
        <v>6</v>
      </c>
      <c r="I3619" s="622">
        <v>6</v>
      </c>
      <c r="J3619" s="622">
        <v>6</v>
      </c>
      <c r="K3619" s="435">
        <v>0</v>
      </c>
      <c r="L3619" s="472">
        <v>40756</v>
      </c>
      <c r="N3619" s="474">
        <v>10</v>
      </c>
      <c r="O3619" s="622">
        <v>6</v>
      </c>
      <c r="P3619" s="622">
        <v>6</v>
      </c>
      <c r="Q3619" s="435">
        <v>0</v>
      </c>
      <c r="R3619" s="622">
        <v>6</v>
      </c>
      <c r="S3619" s="435">
        <v>0</v>
      </c>
      <c r="T3619" s="435">
        <v>0</v>
      </c>
      <c r="U3619" s="472">
        <v>40756</v>
      </c>
      <c r="V3619" s="480">
        <v>10</v>
      </c>
      <c r="W3619" s="435">
        <v>6</v>
      </c>
      <c r="X3619" s="437" t="str">
        <f t="shared" si="382"/>
        <v>OK</v>
      </c>
      <c r="Y3619" s="536">
        <f t="shared" si="383"/>
        <v>0</v>
      </c>
      <c r="Z3619" s="465" t="s">
        <v>75</v>
      </c>
      <c r="AA3619" s="481">
        <v>40756</v>
      </c>
      <c r="AC3619" s="148">
        <f t="shared" si="384"/>
        <v>2</v>
      </c>
      <c r="AD3619" s="435" t="str">
        <f t="shared" si="381"/>
        <v>OK</v>
      </c>
    </row>
    <row r="3620" spans="1:38" x14ac:dyDescent="0.2">
      <c r="A3620" s="635" t="s">
        <v>115</v>
      </c>
      <c r="B3620" s="466">
        <v>11</v>
      </c>
      <c r="C3620" s="637">
        <v>5</v>
      </c>
      <c r="D3620" s="465" t="s">
        <v>76</v>
      </c>
      <c r="E3620" s="632">
        <v>40753</v>
      </c>
      <c r="G3620" s="474">
        <v>11</v>
      </c>
      <c r="H3620" s="637">
        <v>5</v>
      </c>
      <c r="I3620" s="637">
        <v>5</v>
      </c>
      <c r="J3620" s="637">
        <v>5</v>
      </c>
      <c r="K3620" s="435">
        <v>0</v>
      </c>
      <c r="L3620" s="472">
        <v>40756</v>
      </c>
      <c r="N3620" s="474">
        <v>11</v>
      </c>
      <c r="O3620" s="637">
        <v>5</v>
      </c>
      <c r="P3620" s="637">
        <v>5</v>
      </c>
      <c r="Q3620" s="435">
        <v>0</v>
      </c>
      <c r="R3620" s="637">
        <v>5</v>
      </c>
      <c r="S3620" s="435">
        <v>0</v>
      </c>
      <c r="T3620" s="435">
        <v>0</v>
      </c>
      <c r="U3620" s="472">
        <v>40756</v>
      </c>
      <c r="V3620" s="480">
        <v>11</v>
      </c>
      <c r="W3620" s="435">
        <v>5</v>
      </c>
      <c r="X3620" s="437" t="str">
        <f t="shared" si="382"/>
        <v>OK</v>
      </c>
      <c r="Y3620" s="536">
        <f t="shared" si="383"/>
        <v>0</v>
      </c>
      <c r="Z3620" s="465" t="s">
        <v>76</v>
      </c>
      <c r="AA3620" s="481">
        <v>40756</v>
      </c>
      <c r="AC3620" s="148">
        <f t="shared" si="384"/>
        <v>2</v>
      </c>
      <c r="AD3620" s="435" t="str">
        <f t="shared" si="381"/>
        <v>OK</v>
      </c>
    </row>
    <row r="3621" spans="1:38" x14ac:dyDescent="0.2">
      <c r="A3621" s="635" t="s">
        <v>115</v>
      </c>
      <c r="B3621" s="466">
        <v>12</v>
      </c>
      <c r="C3621" s="637">
        <v>4</v>
      </c>
      <c r="D3621" s="465" t="s">
        <v>77</v>
      </c>
      <c r="E3621" s="632">
        <v>40753</v>
      </c>
      <c r="G3621" s="474">
        <v>12</v>
      </c>
      <c r="H3621" s="637">
        <v>4</v>
      </c>
      <c r="I3621" s="637">
        <v>4</v>
      </c>
      <c r="J3621" s="637">
        <v>4</v>
      </c>
      <c r="K3621" s="435">
        <v>0</v>
      </c>
      <c r="L3621" s="472">
        <v>40756</v>
      </c>
      <c r="N3621" s="474">
        <v>12</v>
      </c>
      <c r="O3621" s="637">
        <v>4</v>
      </c>
      <c r="P3621" s="637">
        <v>4</v>
      </c>
      <c r="Q3621" s="435">
        <v>0</v>
      </c>
      <c r="R3621" s="637">
        <v>4</v>
      </c>
      <c r="S3621" s="435">
        <v>0</v>
      </c>
      <c r="T3621" s="435">
        <v>0</v>
      </c>
      <c r="U3621" s="472">
        <v>40756</v>
      </c>
      <c r="V3621" s="480">
        <v>12</v>
      </c>
      <c r="W3621" s="435">
        <v>4</v>
      </c>
      <c r="X3621" s="437" t="str">
        <f t="shared" si="382"/>
        <v>OK</v>
      </c>
      <c r="Y3621" s="536">
        <f t="shared" si="383"/>
        <v>0</v>
      </c>
      <c r="Z3621" s="465" t="s">
        <v>77</v>
      </c>
      <c r="AA3621" s="481">
        <v>40756</v>
      </c>
      <c r="AC3621" s="148">
        <f t="shared" si="384"/>
        <v>2</v>
      </c>
      <c r="AD3621" s="435" t="str">
        <f t="shared" si="381"/>
        <v>OK</v>
      </c>
    </row>
    <row r="3622" spans="1:38" x14ac:dyDescent="0.2">
      <c r="A3622" s="635" t="s">
        <v>115</v>
      </c>
      <c r="B3622" s="465">
        <v>13</v>
      </c>
      <c r="C3622" s="622">
        <v>89</v>
      </c>
      <c r="D3622" s="466" t="s">
        <v>187</v>
      </c>
      <c r="E3622" s="632">
        <v>40753</v>
      </c>
      <c r="G3622" s="474">
        <v>13</v>
      </c>
      <c r="H3622" s="622">
        <v>89</v>
      </c>
      <c r="I3622" s="622">
        <v>89</v>
      </c>
      <c r="J3622" s="622">
        <v>89</v>
      </c>
      <c r="K3622" s="435">
        <v>0</v>
      </c>
      <c r="L3622" s="472">
        <v>40756</v>
      </c>
      <c r="N3622" s="474">
        <v>13</v>
      </c>
      <c r="O3622" s="622">
        <v>89</v>
      </c>
      <c r="P3622" s="622">
        <v>89</v>
      </c>
      <c r="Q3622" s="435">
        <v>0</v>
      </c>
      <c r="R3622" s="622">
        <v>89</v>
      </c>
      <c r="S3622" s="435">
        <v>0</v>
      </c>
      <c r="T3622" s="435">
        <v>0</v>
      </c>
      <c r="U3622" s="472">
        <v>40756</v>
      </c>
      <c r="V3622" s="480">
        <v>13</v>
      </c>
      <c r="W3622" s="435">
        <v>89</v>
      </c>
      <c r="X3622" s="437" t="str">
        <f t="shared" si="382"/>
        <v>OK</v>
      </c>
      <c r="Y3622" s="536">
        <f t="shared" si="383"/>
        <v>0</v>
      </c>
      <c r="Z3622" s="466" t="s">
        <v>187</v>
      </c>
      <c r="AA3622" s="481">
        <v>40756</v>
      </c>
      <c r="AC3622" s="148">
        <f t="shared" si="384"/>
        <v>2</v>
      </c>
      <c r="AD3622" s="435" t="str">
        <f t="shared" si="381"/>
        <v>OK</v>
      </c>
    </row>
    <row r="3623" spans="1:38" x14ac:dyDescent="0.2">
      <c r="A3623" s="635" t="s">
        <v>115</v>
      </c>
      <c r="B3623" s="465">
        <v>14</v>
      </c>
      <c r="C3623" s="622">
        <v>75</v>
      </c>
      <c r="D3623" s="465" t="s">
        <v>189</v>
      </c>
      <c r="E3623" s="632">
        <v>40753</v>
      </c>
      <c r="G3623" s="474">
        <v>14</v>
      </c>
      <c r="H3623" s="622">
        <v>75</v>
      </c>
      <c r="I3623" s="622">
        <v>75</v>
      </c>
      <c r="J3623" s="622">
        <v>75</v>
      </c>
      <c r="K3623" s="435">
        <v>0</v>
      </c>
      <c r="L3623" s="472">
        <v>40756</v>
      </c>
      <c r="N3623" s="474">
        <v>14</v>
      </c>
      <c r="O3623" s="622">
        <v>75</v>
      </c>
      <c r="P3623" s="622">
        <v>75</v>
      </c>
      <c r="Q3623" s="435">
        <v>0</v>
      </c>
      <c r="R3623" s="622">
        <v>75</v>
      </c>
      <c r="S3623" s="435">
        <v>0</v>
      </c>
      <c r="T3623" s="435">
        <v>0</v>
      </c>
      <c r="U3623" s="472">
        <v>40756</v>
      </c>
      <c r="V3623" s="480">
        <v>14</v>
      </c>
      <c r="W3623" s="435">
        <v>75</v>
      </c>
      <c r="X3623" s="437" t="str">
        <f t="shared" si="382"/>
        <v>OK</v>
      </c>
      <c r="Y3623" s="536">
        <f t="shared" si="383"/>
        <v>0</v>
      </c>
      <c r="Z3623" s="465" t="s">
        <v>189</v>
      </c>
      <c r="AA3623" s="481">
        <v>40756</v>
      </c>
      <c r="AC3623" s="148">
        <f t="shared" si="384"/>
        <v>2</v>
      </c>
      <c r="AD3623" s="435" t="str">
        <f t="shared" si="381"/>
        <v>OK</v>
      </c>
    </row>
    <row r="3624" spans="1:38" x14ac:dyDescent="0.2">
      <c r="A3624" s="635" t="s">
        <v>115</v>
      </c>
      <c r="B3624" s="465">
        <v>15</v>
      </c>
      <c r="C3624" s="622">
        <v>10</v>
      </c>
      <c r="D3624" s="466" t="s">
        <v>178</v>
      </c>
      <c r="E3624" s="632">
        <v>40753</v>
      </c>
      <c r="G3624" s="474">
        <v>15</v>
      </c>
      <c r="H3624" s="622">
        <v>10</v>
      </c>
      <c r="I3624" s="622">
        <v>10</v>
      </c>
      <c r="J3624" s="622">
        <v>10</v>
      </c>
      <c r="K3624" s="435">
        <v>0</v>
      </c>
      <c r="L3624" s="472">
        <v>40756</v>
      </c>
      <c r="N3624" s="474">
        <v>15</v>
      </c>
      <c r="O3624" s="622">
        <v>10</v>
      </c>
      <c r="P3624" s="622">
        <v>10</v>
      </c>
      <c r="Q3624" s="435">
        <v>0</v>
      </c>
      <c r="R3624" s="622">
        <v>10</v>
      </c>
      <c r="S3624" s="435">
        <v>0</v>
      </c>
      <c r="T3624" s="435">
        <v>0</v>
      </c>
      <c r="U3624" s="472">
        <v>40756</v>
      </c>
      <c r="V3624" s="480">
        <v>15</v>
      </c>
      <c r="W3624" s="435">
        <v>10</v>
      </c>
      <c r="X3624" s="437" t="str">
        <f t="shared" si="382"/>
        <v>OK</v>
      </c>
      <c r="Y3624" s="536">
        <f t="shared" si="383"/>
        <v>0</v>
      </c>
      <c r="Z3624" s="466" t="s">
        <v>178</v>
      </c>
      <c r="AA3624" s="481">
        <v>40760</v>
      </c>
      <c r="AC3624" s="148">
        <f t="shared" si="384"/>
        <v>6</v>
      </c>
      <c r="AD3624" s="435" t="str">
        <f t="shared" si="381"/>
        <v>OK</v>
      </c>
    </row>
    <row r="3625" spans="1:38" x14ac:dyDescent="0.2">
      <c r="A3625" s="635" t="s">
        <v>115</v>
      </c>
      <c r="B3625" s="466">
        <v>16</v>
      </c>
      <c r="C3625" s="637">
        <v>1924</v>
      </c>
      <c r="D3625" s="465" t="s">
        <v>184</v>
      </c>
      <c r="E3625" s="632">
        <v>40753</v>
      </c>
      <c r="G3625" s="474">
        <v>16</v>
      </c>
      <c r="H3625" s="637">
        <v>1924</v>
      </c>
      <c r="I3625" s="637">
        <v>1924</v>
      </c>
      <c r="J3625" s="637">
        <v>1924</v>
      </c>
      <c r="K3625" s="435">
        <v>0</v>
      </c>
      <c r="L3625" s="472">
        <v>40756</v>
      </c>
      <c r="N3625" s="474">
        <v>16</v>
      </c>
      <c r="O3625" s="637">
        <v>1924</v>
      </c>
      <c r="P3625" s="637">
        <v>1924</v>
      </c>
      <c r="Q3625" s="435">
        <v>0</v>
      </c>
      <c r="R3625" s="637">
        <v>1924</v>
      </c>
      <c r="S3625" s="435">
        <v>0</v>
      </c>
      <c r="T3625" s="435">
        <v>0</v>
      </c>
      <c r="U3625" s="472">
        <v>40756</v>
      </c>
      <c r="V3625" s="480">
        <v>16</v>
      </c>
      <c r="X3625" s="437" t="str">
        <f t="shared" si="382"/>
        <v>KO</v>
      </c>
      <c r="Y3625" s="536" t="str">
        <f t="shared" si="383"/>
        <v/>
      </c>
      <c r="Z3625" s="465" t="s">
        <v>184</v>
      </c>
      <c r="AC3625" s="148">
        <f t="shared" si="384"/>
        <v>-40169</v>
      </c>
      <c r="AD3625" s="435" t="str">
        <f t="shared" si="381"/>
        <v>Pendente</v>
      </c>
    </row>
    <row r="3626" spans="1:38" x14ac:dyDescent="0.2">
      <c r="A3626" s="636" t="s">
        <v>115</v>
      </c>
      <c r="B3626" s="600">
        <v>17</v>
      </c>
      <c r="C3626" s="638">
        <v>40</v>
      </c>
      <c r="D3626" s="600" t="s">
        <v>185</v>
      </c>
      <c r="E3626" s="633">
        <v>40753</v>
      </c>
      <c r="G3626" s="534">
        <v>17</v>
      </c>
      <c r="H3626" s="638">
        <v>40</v>
      </c>
      <c r="I3626" s="638">
        <v>40</v>
      </c>
      <c r="J3626" s="638">
        <v>40</v>
      </c>
      <c r="K3626" s="493">
        <v>0</v>
      </c>
      <c r="L3626" s="532">
        <v>40756</v>
      </c>
      <c r="N3626" s="534">
        <v>17</v>
      </c>
      <c r="O3626" s="638">
        <v>40</v>
      </c>
      <c r="P3626" s="638">
        <v>40</v>
      </c>
      <c r="Q3626" s="493">
        <v>0</v>
      </c>
      <c r="R3626" s="638">
        <v>40</v>
      </c>
      <c r="S3626" s="493">
        <v>0</v>
      </c>
      <c r="T3626" s="493">
        <v>0</v>
      </c>
      <c r="U3626" s="532">
        <v>40756</v>
      </c>
      <c r="V3626" s="535">
        <v>17</v>
      </c>
      <c r="W3626" s="493">
        <v>40</v>
      </c>
      <c r="X3626" s="536" t="str">
        <f t="shared" si="382"/>
        <v>OK</v>
      </c>
      <c r="Y3626" s="536">
        <f t="shared" si="383"/>
        <v>0</v>
      </c>
      <c r="Z3626" s="600" t="s">
        <v>185</v>
      </c>
      <c r="AA3626" s="537">
        <v>40756</v>
      </c>
      <c r="AB3626" s="538"/>
      <c r="AC3626" s="538">
        <f t="shared" si="384"/>
        <v>2</v>
      </c>
      <c r="AD3626" s="493" t="str">
        <f t="shared" si="381"/>
        <v>OK</v>
      </c>
      <c r="AE3626" s="493"/>
      <c r="AF3626" s="493"/>
      <c r="AG3626" s="493"/>
      <c r="AH3626" s="539"/>
      <c r="AI3626" s="533"/>
      <c r="AK3626" s="533"/>
      <c r="AL3626" s="533"/>
    </row>
    <row r="3627" spans="1:38" x14ac:dyDescent="0.2">
      <c r="A3627" s="442" t="s">
        <v>115</v>
      </c>
      <c r="B3627" s="435">
        <v>1</v>
      </c>
      <c r="C3627" s="436">
        <v>30</v>
      </c>
      <c r="D3627" s="435" t="s">
        <v>177</v>
      </c>
      <c r="E3627" s="472">
        <v>40756</v>
      </c>
      <c r="G3627" s="474">
        <v>1</v>
      </c>
      <c r="H3627" s="435">
        <v>30</v>
      </c>
      <c r="I3627" s="436">
        <v>30</v>
      </c>
      <c r="J3627" s="436">
        <v>30</v>
      </c>
      <c r="K3627" s="435">
        <v>0</v>
      </c>
      <c r="L3627" s="472">
        <v>40757</v>
      </c>
      <c r="N3627" s="474">
        <v>1</v>
      </c>
      <c r="O3627" s="435">
        <v>30</v>
      </c>
      <c r="P3627" s="436">
        <v>30</v>
      </c>
      <c r="Q3627" s="435">
        <v>0</v>
      </c>
      <c r="R3627" s="435">
        <v>30</v>
      </c>
      <c r="S3627" s="435">
        <v>0</v>
      </c>
      <c r="T3627" s="435">
        <v>0</v>
      </c>
      <c r="U3627" s="472">
        <v>40757</v>
      </c>
      <c r="V3627" s="480">
        <v>1</v>
      </c>
      <c r="W3627" s="435">
        <v>30</v>
      </c>
      <c r="X3627" s="437" t="str">
        <f t="shared" si="382"/>
        <v>OK</v>
      </c>
      <c r="Y3627" s="536">
        <f t="shared" si="383"/>
        <v>0</v>
      </c>
      <c r="Z3627" s="435" t="s">
        <v>177</v>
      </c>
      <c r="AA3627" s="481">
        <v>40760</v>
      </c>
      <c r="AB3627" s="412">
        <f>+SUM(W3627:W3629)</f>
        <v>1655</v>
      </c>
      <c r="AC3627" s="148">
        <f t="shared" si="384"/>
        <v>4</v>
      </c>
      <c r="AD3627" s="435" t="str">
        <f t="shared" si="381"/>
        <v>OK</v>
      </c>
    </row>
    <row r="3628" spans="1:38" x14ac:dyDescent="0.2">
      <c r="A3628" s="442" t="s">
        <v>115</v>
      </c>
      <c r="B3628" s="435">
        <v>2</v>
      </c>
      <c r="C3628" s="436">
        <v>1360</v>
      </c>
      <c r="D3628" s="435" t="s">
        <v>190</v>
      </c>
      <c r="E3628" s="472">
        <v>40756</v>
      </c>
      <c r="G3628" s="474">
        <v>2</v>
      </c>
      <c r="H3628" s="435">
        <v>1360</v>
      </c>
      <c r="I3628" s="436">
        <v>1360</v>
      </c>
      <c r="J3628" s="436">
        <v>1360</v>
      </c>
      <c r="K3628" s="435">
        <v>0</v>
      </c>
      <c r="L3628" s="472">
        <v>40757</v>
      </c>
      <c r="N3628" s="474">
        <v>2</v>
      </c>
      <c r="O3628" s="435">
        <v>1360</v>
      </c>
      <c r="P3628" s="436">
        <v>1360</v>
      </c>
      <c r="Q3628" s="435">
        <v>0</v>
      </c>
      <c r="R3628" s="435">
        <v>1360</v>
      </c>
      <c r="S3628" s="435">
        <v>0</v>
      </c>
      <c r="T3628" s="435">
        <v>0</v>
      </c>
      <c r="U3628" s="472">
        <v>40757</v>
      </c>
      <c r="V3628" s="480">
        <v>2</v>
      </c>
      <c r="W3628" s="435">
        <v>1360</v>
      </c>
      <c r="X3628" s="437" t="str">
        <f t="shared" si="382"/>
        <v>OK</v>
      </c>
      <c r="Y3628" s="536">
        <f t="shared" si="383"/>
        <v>0</v>
      </c>
      <c r="Z3628" s="435" t="s">
        <v>190</v>
      </c>
      <c r="AA3628" s="481">
        <v>40760</v>
      </c>
      <c r="AC3628" s="148">
        <f t="shared" si="384"/>
        <v>4</v>
      </c>
      <c r="AD3628" s="435" t="str">
        <f t="shared" si="381"/>
        <v>OK</v>
      </c>
    </row>
    <row r="3629" spans="1:38" x14ac:dyDescent="0.2">
      <c r="A3629" s="593" t="s">
        <v>115</v>
      </c>
      <c r="B3629" s="493">
        <v>3</v>
      </c>
      <c r="C3629" s="531">
        <v>265</v>
      </c>
      <c r="D3629" s="493" t="s">
        <v>178</v>
      </c>
      <c r="E3629" s="532">
        <v>40756</v>
      </c>
      <c r="G3629" s="534">
        <v>3</v>
      </c>
      <c r="H3629" s="493">
        <v>265</v>
      </c>
      <c r="I3629" s="531">
        <v>265</v>
      </c>
      <c r="J3629" s="531">
        <v>265</v>
      </c>
      <c r="K3629" s="493">
        <v>0</v>
      </c>
      <c r="L3629" s="532">
        <v>40757</v>
      </c>
      <c r="N3629" s="534">
        <v>3</v>
      </c>
      <c r="O3629" s="493">
        <v>265</v>
      </c>
      <c r="P3629" s="531">
        <v>265</v>
      </c>
      <c r="Q3629" s="493">
        <v>0</v>
      </c>
      <c r="R3629" s="493">
        <v>265</v>
      </c>
      <c r="S3629" s="493">
        <v>0</v>
      </c>
      <c r="T3629" s="493">
        <v>0</v>
      </c>
      <c r="U3629" s="532">
        <v>40757</v>
      </c>
      <c r="V3629" s="535">
        <v>3</v>
      </c>
      <c r="W3629" s="493">
        <v>265</v>
      </c>
      <c r="X3629" s="536" t="str">
        <f t="shared" si="382"/>
        <v>OK</v>
      </c>
      <c r="Y3629" s="536">
        <f t="shared" si="383"/>
        <v>0</v>
      </c>
      <c r="Z3629" s="493" t="s">
        <v>178</v>
      </c>
      <c r="AA3629" s="537">
        <v>40760</v>
      </c>
      <c r="AB3629" s="538"/>
      <c r="AC3629" s="538">
        <f t="shared" si="384"/>
        <v>4</v>
      </c>
      <c r="AD3629" s="493" t="str">
        <f t="shared" si="381"/>
        <v>OK</v>
      </c>
      <c r="AE3629" s="493"/>
      <c r="AF3629" s="493"/>
      <c r="AG3629" s="493"/>
      <c r="AH3629" s="539"/>
      <c r="AI3629" s="533"/>
      <c r="AK3629" s="533"/>
      <c r="AL3629" s="533"/>
    </row>
    <row r="3630" spans="1:38" x14ac:dyDescent="0.2">
      <c r="A3630" s="634" t="s">
        <v>115</v>
      </c>
      <c r="B3630" s="465">
        <v>1</v>
      </c>
      <c r="C3630" s="622">
        <v>26</v>
      </c>
      <c r="D3630" s="465" t="s">
        <v>182</v>
      </c>
      <c r="E3630" s="632">
        <v>40757</v>
      </c>
      <c r="G3630" s="474">
        <v>1</v>
      </c>
      <c r="H3630" s="622">
        <v>26</v>
      </c>
      <c r="I3630" s="622">
        <v>26</v>
      </c>
      <c r="J3630" s="622">
        <v>26</v>
      </c>
      <c r="K3630" s="435">
        <v>0</v>
      </c>
      <c r="L3630" s="472">
        <v>40758</v>
      </c>
      <c r="N3630" s="474">
        <v>1</v>
      </c>
      <c r="O3630" s="622">
        <v>26</v>
      </c>
      <c r="P3630" s="622">
        <v>26</v>
      </c>
      <c r="Q3630" s="435">
        <v>0</v>
      </c>
      <c r="R3630" s="622">
        <v>26</v>
      </c>
      <c r="S3630" s="435">
        <v>0</v>
      </c>
      <c r="T3630" s="435">
        <v>0</v>
      </c>
      <c r="U3630" s="472">
        <v>40758</v>
      </c>
      <c r="V3630" s="480">
        <v>1</v>
      </c>
      <c r="W3630" s="435">
        <v>26</v>
      </c>
      <c r="X3630" s="437" t="str">
        <f t="shared" si="382"/>
        <v>OK</v>
      </c>
      <c r="Y3630" s="536">
        <f t="shared" si="383"/>
        <v>0</v>
      </c>
      <c r="Z3630" s="465" t="s">
        <v>182</v>
      </c>
      <c r="AA3630" s="481">
        <v>40760</v>
      </c>
      <c r="AB3630" s="412">
        <f>+SUM(W3630:W3646)</f>
        <v>1708</v>
      </c>
      <c r="AC3630" s="148">
        <f t="shared" si="384"/>
        <v>3</v>
      </c>
      <c r="AD3630" s="435" t="str">
        <f t="shared" si="381"/>
        <v>OK</v>
      </c>
    </row>
    <row r="3631" spans="1:38" x14ac:dyDescent="0.2">
      <c r="A3631" s="634" t="s">
        <v>115</v>
      </c>
      <c r="B3631" s="465">
        <v>2</v>
      </c>
      <c r="C3631" s="622">
        <v>13</v>
      </c>
      <c r="D3631" s="465" t="s">
        <v>183</v>
      </c>
      <c r="E3631" s="632">
        <v>40757</v>
      </c>
      <c r="G3631" s="474">
        <v>2</v>
      </c>
      <c r="H3631" s="622">
        <v>13</v>
      </c>
      <c r="I3631" s="622">
        <v>13</v>
      </c>
      <c r="J3631" s="622">
        <v>13</v>
      </c>
      <c r="K3631" s="435">
        <v>0</v>
      </c>
      <c r="L3631" s="472">
        <v>40758</v>
      </c>
      <c r="N3631" s="474">
        <v>2</v>
      </c>
      <c r="O3631" s="622">
        <v>13</v>
      </c>
      <c r="P3631" s="622">
        <v>13</v>
      </c>
      <c r="Q3631" s="435">
        <v>0</v>
      </c>
      <c r="R3631" s="622">
        <v>13</v>
      </c>
      <c r="S3631" s="435">
        <v>0</v>
      </c>
      <c r="T3631" s="435">
        <v>0</v>
      </c>
      <c r="U3631" s="472">
        <v>40758</v>
      </c>
      <c r="V3631" s="480">
        <v>2</v>
      </c>
      <c r="W3631" s="435">
        <v>13</v>
      </c>
      <c r="X3631" s="437" t="str">
        <f t="shared" si="382"/>
        <v>OK</v>
      </c>
      <c r="Y3631" s="536">
        <f t="shared" si="383"/>
        <v>0</v>
      </c>
      <c r="Z3631" s="465" t="s">
        <v>183</v>
      </c>
      <c r="AA3631" s="481">
        <v>40760</v>
      </c>
      <c r="AC3631" s="148">
        <f t="shared" si="384"/>
        <v>3</v>
      </c>
      <c r="AD3631" s="435" t="str">
        <f t="shared" si="381"/>
        <v>OK</v>
      </c>
    </row>
    <row r="3632" spans="1:38" x14ac:dyDescent="0.2">
      <c r="A3632" s="634" t="s">
        <v>115</v>
      </c>
      <c r="B3632" s="465">
        <v>3</v>
      </c>
      <c r="C3632" s="622">
        <v>13</v>
      </c>
      <c r="D3632" s="465" t="s">
        <v>67</v>
      </c>
      <c r="E3632" s="632">
        <v>40757</v>
      </c>
      <c r="G3632" s="474">
        <v>3</v>
      </c>
      <c r="H3632" s="622">
        <v>13</v>
      </c>
      <c r="I3632" s="622">
        <v>13</v>
      </c>
      <c r="J3632" s="622">
        <v>13</v>
      </c>
      <c r="K3632" s="435">
        <v>0</v>
      </c>
      <c r="L3632" s="472">
        <v>40758</v>
      </c>
      <c r="N3632" s="474">
        <v>3</v>
      </c>
      <c r="O3632" s="622">
        <v>13</v>
      </c>
      <c r="P3632" s="622">
        <v>13</v>
      </c>
      <c r="Q3632" s="435">
        <v>0</v>
      </c>
      <c r="R3632" s="622">
        <v>13</v>
      </c>
      <c r="S3632" s="435">
        <v>0</v>
      </c>
      <c r="T3632" s="435">
        <v>0</v>
      </c>
      <c r="U3632" s="472">
        <v>40758</v>
      </c>
      <c r="V3632" s="480">
        <v>3</v>
      </c>
      <c r="W3632" s="435">
        <v>13</v>
      </c>
      <c r="X3632" s="437" t="str">
        <f t="shared" si="382"/>
        <v>OK</v>
      </c>
      <c r="Y3632" s="536">
        <f t="shared" si="383"/>
        <v>0</v>
      </c>
      <c r="Z3632" s="465" t="s">
        <v>67</v>
      </c>
      <c r="AA3632" s="481">
        <v>40760</v>
      </c>
      <c r="AC3632" s="148">
        <f t="shared" si="384"/>
        <v>3</v>
      </c>
      <c r="AD3632" s="435" t="str">
        <f t="shared" si="381"/>
        <v>OK</v>
      </c>
    </row>
    <row r="3633" spans="1:39" x14ac:dyDescent="0.2">
      <c r="A3633" s="634" t="s">
        <v>115</v>
      </c>
      <c r="B3633" s="465">
        <v>4</v>
      </c>
      <c r="C3633" s="622">
        <v>1</v>
      </c>
      <c r="D3633" s="465" t="s">
        <v>68</v>
      </c>
      <c r="E3633" s="632">
        <v>40757</v>
      </c>
      <c r="G3633" s="474">
        <v>4</v>
      </c>
      <c r="H3633" s="622">
        <v>1</v>
      </c>
      <c r="I3633" s="622">
        <v>1</v>
      </c>
      <c r="J3633" s="622">
        <v>1</v>
      </c>
      <c r="K3633" s="435">
        <v>0</v>
      </c>
      <c r="L3633" s="472">
        <v>40758</v>
      </c>
      <c r="N3633" s="474">
        <v>4</v>
      </c>
      <c r="O3633" s="622">
        <v>1</v>
      </c>
      <c r="P3633" s="622">
        <v>1</v>
      </c>
      <c r="Q3633" s="435">
        <v>0</v>
      </c>
      <c r="R3633" s="622">
        <v>1</v>
      </c>
      <c r="S3633" s="435">
        <v>0</v>
      </c>
      <c r="T3633" s="435">
        <v>0</v>
      </c>
      <c r="U3633" s="472">
        <v>40758</v>
      </c>
      <c r="V3633" s="480">
        <v>4</v>
      </c>
      <c r="W3633" s="435">
        <v>1</v>
      </c>
      <c r="X3633" s="437" t="str">
        <f t="shared" si="382"/>
        <v>OK</v>
      </c>
      <c r="Y3633" s="536">
        <f t="shared" si="383"/>
        <v>0</v>
      </c>
      <c r="Z3633" s="465" t="s">
        <v>68</v>
      </c>
      <c r="AA3633" s="481">
        <v>40760</v>
      </c>
      <c r="AC3633" s="148">
        <f t="shared" si="384"/>
        <v>3</v>
      </c>
      <c r="AD3633" s="435" t="str">
        <f t="shared" si="381"/>
        <v>OK</v>
      </c>
      <c r="AJ3633" s="533"/>
    </row>
    <row r="3634" spans="1:39" x14ac:dyDescent="0.2">
      <c r="A3634" s="634" t="s">
        <v>115</v>
      </c>
      <c r="B3634" s="465">
        <v>5</v>
      </c>
      <c r="C3634" s="622">
        <v>2</v>
      </c>
      <c r="D3634" s="465" t="s">
        <v>69</v>
      </c>
      <c r="E3634" s="632">
        <v>40757</v>
      </c>
      <c r="G3634" s="474">
        <v>5</v>
      </c>
      <c r="H3634" s="622">
        <v>2</v>
      </c>
      <c r="I3634" s="622">
        <v>2</v>
      </c>
      <c r="J3634" s="622">
        <v>2</v>
      </c>
      <c r="K3634" s="435">
        <v>0</v>
      </c>
      <c r="L3634" s="472">
        <v>40758</v>
      </c>
      <c r="N3634" s="474">
        <v>5</v>
      </c>
      <c r="O3634" s="622">
        <v>2</v>
      </c>
      <c r="P3634" s="622">
        <v>2</v>
      </c>
      <c r="Q3634" s="435">
        <v>0</v>
      </c>
      <c r="R3634" s="622">
        <v>2</v>
      </c>
      <c r="S3634" s="435">
        <v>0</v>
      </c>
      <c r="T3634" s="435">
        <v>0</v>
      </c>
      <c r="U3634" s="472">
        <v>40758</v>
      </c>
      <c r="V3634" s="480">
        <v>5</v>
      </c>
      <c r="W3634" s="435">
        <v>2</v>
      </c>
      <c r="X3634" s="437" t="str">
        <f t="shared" si="382"/>
        <v>OK</v>
      </c>
      <c r="Y3634" s="536">
        <f t="shared" si="383"/>
        <v>0</v>
      </c>
      <c r="Z3634" s="465" t="s">
        <v>69</v>
      </c>
      <c r="AA3634" s="481">
        <v>40760</v>
      </c>
      <c r="AC3634" s="148">
        <f t="shared" si="384"/>
        <v>3</v>
      </c>
      <c r="AD3634" s="435" t="str">
        <f t="shared" si="381"/>
        <v>OK</v>
      </c>
    </row>
    <row r="3635" spans="1:39" x14ac:dyDescent="0.2">
      <c r="A3635" s="634" t="s">
        <v>115</v>
      </c>
      <c r="B3635" s="465">
        <v>6</v>
      </c>
      <c r="C3635" s="622">
        <v>11</v>
      </c>
      <c r="D3635" s="465" t="s">
        <v>72</v>
      </c>
      <c r="E3635" s="632">
        <v>40757</v>
      </c>
      <c r="G3635" s="474">
        <v>6</v>
      </c>
      <c r="H3635" s="622">
        <v>11</v>
      </c>
      <c r="I3635" s="622">
        <v>11</v>
      </c>
      <c r="J3635" s="622">
        <v>11</v>
      </c>
      <c r="K3635" s="435">
        <v>0</v>
      </c>
      <c r="L3635" s="472">
        <v>40758</v>
      </c>
      <c r="N3635" s="474">
        <v>6</v>
      </c>
      <c r="O3635" s="622">
        <v>11</v>
      </c>
      <c r="P3635" s="622">
        <v>11</v>
      </c>
      <c r="Q3635" s="435">
        <v>0</v>
      </c>
      <c r="R3635" s="622">
        <v>11</v>
      </c>
      <c r="S3635" s="435">
        <v>0</v>
      </c>
      <c r="T3635" s="435">
        <v>0</v>
      </c>
      <c r="U3635" s="472">
        <v>40758</v>
      </c>
      <c r="V3635" s="480">
        <v>6</v>
      </c>
      <c r="W3635" s="435">
        <v>11</v>
      </c>
      <c r="X3635" s="437" t="str">
        <f t="shared" si="382"/>
        <v>OK</v>
      </c>
      <c r="Y3635" s="536">
        <f t="shared" si="383"/>
        <v>0</v>
      </c>
      <c r="Z3635" s="465" t="s">
        <v>72</v>
      </c>
      <c r="AA3635" s="481">
        <v>40760</v>
      </c>
      <c r="AC3635" s="148">
        <f t="shared" si="384"/>
        <v>3</v>
      </c>
      <c r="AD3635" s="435" t="str">
        <f t="shared" si="381"/>
        <v>OK</v>
      </c>
    </row>
    <row r="3636" spans="1:39" x14ac:dyDescent="0.2">
      <c r="A3636" s="634" t="s">
        <v>115</v>
      </c>
      <c r="B3636" s="465">
        <v>7</v>
      </c>
      <c r="C3636" s="622">
        <v>63</v>
      </c>
      <c r="D3636" s="465" t="s">
        <v>73</v>
      </c>
      <c r="E3636" s="632">
        <v>40757</v>
      </c>
      <c r="G3636" s="474">
        <v>7</v>
      </c>
      <c r="H3636" s="622">
        <v>63</v>
      </c>
      <c r="I3636" s="622">
        <v>63</v>
      </c>
      <c r="J3636" s="622">
        <v>63</v>
      </c>
      <c r="K3636" s="435">
        <v>0</v>
      </c>
      <c r="L3636" s="472">
        <v>40758</v>
      </c>
      <c r="N3636" s="474">
        <v>7</v>
      </c>
      <c r="O3636" s="622">
        <v>63</v>
      </c>
      <c r="P3636" s="622">
        <v>63</v>
      </c>
      <c r="Q3636" s="435">
        <v>0</v>
      </c>
      <c r="R3636" s="622">
        <v>63</v>
      </c>
      <c r="S3636" s="435">
        <v>0</v>
      </c>
      <c r="T3636" s="435">
        <v>0</v>
      </c>
      <c r="U3636" s="472">
        <v>40758</v>
      </c>
      <c r="V3636" s="480">
        <v>7</v>
      </c>
      <c r="W3636" s="435">
        <v>63</v>
      </c>
      <c r="X3636" s="437" t="str">
        <f t="shared" si="382"/>
        <v>OK</v>
      </c>
      <c r="Y3636" s="536">
        <f t="shared" si="383"/>
        <v>0</v>
      </c>
      <c r="Z3636" s="465" t="s">
        <v>73</v>
      </c>
      <c r="AA3636" s="481">
        <v>40759</v>
      </c>
      <c r="AC3636" s="148">
        <f t="shared" si="384"/>
        <v>2</v>
      </c>
      <c r="AD3636" s="435" t="str">
        <f t="shared" si="381"/>
        <v>OK</v>
      </c>
      <c r="AJ3636" s="533"/>
    </row>
    <row r="3637" spans="1:39" x14ac:dyDescent="0.2">
      <c r="A3637" s="634" t="s">
        <v>115</v>
      </c>
      <c r="B3637" s="465">
        <v>8</v>
      </c>
      <c r="C3637" s="622">
        <v>71</v>
      </c>
      <c r="D3637" s="465" t="s">
        <v>79</v>
      </c>
      <c r="E3637" s="632">
        <v>40757</v>
      </c>
      <c r="G3637" s="474">
        <v>8</v>
      </c>
      <c r="H3637" s="622">
        <v>71</v>
      </c>
      <c r="I3637" s="622">
        <v>71</v>
      </c>
      <c r="J3637" s="622">
        <v>71</v>
      </c>
      <c r="K3637" s="435">
        <v>0</v>
      </c>
      <c r="L3637" s="472">
        <v>40758</v>
      </c>
      <c r="N3637" s="474">
        <v>8</v>
      </c>
      <c r="O3637" s="622">
        <v>71</v>
      </c>
      <c r="P3637" s="622">
        <v>71</v>
      </c>
      <c r="Q3637" s="435">
        <v>0</v>
      </c>
      <c r="R3637" s="622">
        <v>71</v>
      </c>
      <c r="S3637" s="435">
        <v>0</v>
      </c>
      <c r="T3637" s="435">
        <v>0</v>
      </c>
      <c r="U3637" s="472">
        <v>40758</v>
      </c>
      <c r="V3637" s="480">
        <v>8</v>
      </c>
      <c r="W3637" s="435">
        <v>71</v>
      </c>
      <c r="X3637" s="437" t="str">
        <f t="shared" si="382"/>
        <v>OK</v>
      </c>
      <c r="Y3637" s="536">
        <f t="shared" si="383"/>
        <v>0</v>
      </c>
      <c r="Z3637" s="465" t="s">
        <v>79</v>
      </c>
      <c r="AA3637" s="481">
        <v>40760</v>
      </c>
      <c r="AC3637" s="148">
        <f t="shared" si="384"/>
        <v>3</v>
      </c>
      <c r="AD3637" s="435" t="str">
        <f t="shared" si="381"/>
        <v>OK</v>
      </c>
    </row>
    <row r="3638" spans="1:39" x14ac:dyDescent="0.2">
      <c r="A3638" s="634" t="s">
        <v>115</v>
      </c>
      <c r="B3638" s="465">
        <v>9</v>
      </c>
      <c r="C3638" s="622">
        <v>28</v>
      </c>
      <c r="D3638" s="465" t="s">
        <v>74</v>
      </c>
      <c r="E3638" s="632">
        <v>40757</v>
      </c>
      <c r="G3638" s="474">
        <v>9</v>
      </c>
      <c r="H3638" s="622">
        <v>28</v>
      </c>
      <c r="I3638" s="622">
        <v>28</v>
      </c>
      <c r="J3638" s="622">
        <v>28</v>
      </c>
      <c r="K3638" s="435">
        <v>0</v>
      </c>
      <c r="L3638" s="472">
        <v>40758</v>
      </c>
      <c r="N3638" s="474">
        <v>9</v>
      </c>
      <c r="O3638" s="622">
        <v>28</v>
      </c>
      <c r="P3638" s="622">
        <v>28</v>
      </c>
      <c r="Q3638" s="435">
        <v>0</v>
      </c>
      <c r="R3638" s="622">
        <v>28</v>
      </c>
      <c r="S3638" s="435">
        <v>0</v>
      </c>
      <c r="T3638" s="435">
        <v>0</v>
      </c>
      <c r="U3638" s="472">
        <v>40758</v>
      </c>
      <c r="V3638" s="480">
        <v>9</v>
      </c>
      <c r="W3638" s="435">
        <v>28</v>
      </c>
      <c r="X3638" s="437" t="str">
        <f t="shared" si="382"/>
        <v>OK</v>
      </c>
      <c r="Y3638" s="536">
        <f t="shared" si="383"/>
        <v>0</v>
      </c>
      <c r="Z3638" s="465" t="s">
        <v>74</v>
      </c>
      <c r="AA3638" s="481">
        <v>40760</v>
      </c>
      <c r="AC3638" s="148">
        <f t="shared" si="384"/>
        <v>3</v>
      </c>
      <c r="AD3638" s="435" t="str">
        <f t="shared" ref="AD3638:AD3702" si="385">IF(AA3638&gt;0,"OK","Pendente")</f>
        <v>OK</v>
      </c>
    </row>
    <row r="3639" spans="1:39" x14ac:dyDescent="0.2">
      <c r="A3639" s="634" t="s">
        <v>115</v>
      </c>
      <c r="B3639" s="465">
        <v>10</v>
      </c>
      <c r="C3639" s="622">
        <v>1</v>
      </c>
      <c r="D3639" s="465" t="s">
        <v>76</v>
      </c>
      <c r="E3639" s="632">
        <v>40757</v>
      </c>
      <c r="G3639" s="474">
        <v>10</v>
      </c>
      <c r="H3639" s="622">
        <v>1</v>
      </c>
      <c r="I3639" s="622">
        <v>1</v>
      </c>
      <c r="J3639" s="622">
        <v>1</v>
      </c>
      <c r="K3639" s="435">
        <v>0</v>
      </c>
      <c r="L3639" s="472">
        <v>40758</v>
      </c>
      <c r="N3639" s="474">
        <v>10</v>
      </c>
      <c r="O3639" s="622">
        <v>1</v>
      </c>
      <c r="P3639" s="622">
        <v>1</v>
      </c>
      <c r="Q3639" s="435">
        <v>0</v>
      </c>
      <c r="R3639" s="622">
        <v>1</v>
      </c>
      <c r="S3639" s="435">
        <v>0</v>
      </c>
      <c r="T3639" s="435">
        <v>0</v>
      </c>
      <c r="U3639" s="472">
        <v>40758</v>
      </c>
      <c r="V3639" s="480">
        <v>10</v>
      </c>
      <c r="W3639" s="435">
        <v>1</v>
      </c>
      <c r="X3639" s="437" t="str">
        <f t="shared" si="382"/>
        <v>OK</v>
      </c>
      <c r="Y3639" s="536">
        <f t="shared" si="383"/>
        <v>0</v>
      </c>
      <c r="Z3639" s="465" t="s">
        <v>76</v>
      </c>
      <c r="AA3639" s="481">
        <v>40760</v>
      </c>
      <c r="AC3639" s="148">
        <f t="shared" si="384"/>
        <v>3</v>
      </c>
      <c r="AD3639" s="435" t="str">
        <f t="shared" si="385"/>
        <v>OK</v>
      </c>
    </row>
    <row r="3640" spans="1:39" x14ac:dyDescent="0.2">
      <c r="A3640" s="635" t="s">
        <v>115</v>
      </c>
      <c r="B3640" s="466">
        <v>11</v>
      </c>
      <c r="C3640" s="637">
        <v>24</v>
      </c>
      <c r="D3640" s="466" t="s">
        <v>187</v>
      </c>
      <c r="E3640" s="632">
        <v>40757</v>
      </c>
      <c r="G3640" s="474">
        <v>11</v>
      </c>
      <c r="H3640" s="637">
        <v>24</v>
      </c>
      <c r="I3640" s="637">
        <v>24</v>
      </c>
      <c r="J3640" s="637">
        <v>24</v>
      </c>
      <c r="K3640" s="435">
        <v>0</v>
      </c>
      <c r="L3640" s="472">
        <v>40758</v>
      </c>
      <c r="N3640" s="474">
        <v>11</v>
      </c>
      <c r="O3640" s="637">
        <v>24</v>
      </c>
      <c r="P3640" s="637">
        <v>24</v>
      </c>
      <c r="Q3640" s="435">
        <v>0</v>
      </c>
      <c r="R3640" s="637">
        <v>24</v>
      </c>
      <c r="S3640" s="435">
        <v>0</v>
      </c>
      <c r="T3640" s="435">
        <v>0</v>
      </c>
      <c r="U3640" s="472">
        <v>40758</v>
      </c>
      <c r="V3640" s="480">
        <v>11</v>
      </c>
      <c r="W3640" s="435">
        <v>24</v>
      </c>
      <c r="X3640" s="437" t="str">
        <f t="shared" si="382"/>
        <v>OK</v>
      </c>
      <c r="Y3640" s="536">
        <f t="shared" si="383"/>
        <v>0</v>
      </c>
      <c r="Z3640" s="466" t="s">
        <v>187</v>
      </c>
      <c r="AA3640" s="481">
        <v>40760</v>
      </c>
      <c r="AC3640" s="148">
        <f t="shared" si="384"/>
        <v>3</v>
      </c>
      <c r="AD3640" s="435" t="str">
        <f t="shared" si="385"/>
        <v>OK</v>
      </c>
    </row>
    <row r="3641" spans="1:39" x14ac:dyDescent="0.2">
      <c r="A3641" s="635" t="s">
        <v>115</v>
      </c>
      <c r="B3641" s="466">
        <v>12</v>
      </c>
      <c r="C3641" s="637">
        <v>55</v>
      </c>
      <c r="D3641" s="465" t="s">
        <v>189</v>
      </c>
      <c r="E3641" s="632">
        <v>40757</v>
      </c>
      <c r="G3641" s="474">
        <v>12</v>
      </c>
      <c r="H3641" s="637">
        <v>55</v>
      </c>
      <c r="I3641" s="637">
        <v>55</v>
      </c>
      <c r="J3641" s="637">
        <v>55</v>
      </c>
      <c r="K3641" s="435">
        <v>0</v>
      </c>
      <c r="L3641" s="472">
        <v>40758</v>
      </c>
      <c r="N3641" s="474">
        <v>12</v>
      </c>
      <c r="O3641" s="637">
        <v>55</v>
      </c>
      <c r="P3641" s="637">
        <v>55</v>
      </c>
      <c r="Q3641" s="435">
        <v>0</v>
      </c>
      <c r="R3641" s="637">
        <v>55</v>
      </c>
      <c r="S3641" s="435">
        <v>0</v>
      </c>
      <c r="T3641" s="435">
        <v>0</v>
      </c>
      <c r="U3641" s="472">
        <v>40758</v>
      </c>
      <c r="V3641" s="480">
        <v>12</v>
      </c>
      <c r="W3641" s="435">
        <v>55</v>
      </c>
      <c r="X3641" s="437" t="str">
        <f t="shared" ref="X3641:X3704" si="386">IF(C3641=W3641,"OK",IF(W3641=R3641,"ERRO",IF(W3641="","KO",IF(W3641=J3641,"ERRO"))))</f>
        <v>OK</v>
      </c>
      <c r="Y3641" s="536">
        <f t="shared" si="383"/>
        <v>0</v>
      </c>
      <c r="Z3641" s="465" t="s">
        <v>189</v>
      </c>
      <c r="AA3641" s="481">
        <v>40760</v>
      </c>
      <c r="AC3641" s="148">
        <f t="shared" si="384"/>
        <v>3</v>
      </c>
      <c r="AD3641" s="435" t="str">
        <f t="shared" si="385"/>
        <v>OK</v>
      </c>
    </row>
    <row r="3642" spans="1:39" x14ac:dyDescent="0.2">
      <c r="A3642" s="635" t="s">
        <v>115</v>
      </c>
      <c r="B3642" s="465">
        <v>13</v>
      </c>
      <c r="C3642" s="622">
        <v>20</v>
      </c>
      <c r="D3642" s="466" t="s">
        <v>176</v>
      </c>
      <c r="E3642" s="632">
        <v>40757</v>
      </c>
      <c r="G3642" s="474">
        <v>13</v>
      </c>
      <c r="H3642" s="622">
        <v>20</v>
      </c>
      <c r="I3642" s="622">
        <v>20</v>
      </c>
      <c r="J3642" s="622">
        <v>20</v>
      </c>
      <c r="K3642" s="435">
        <v>0</v>
      </c>
      <c r="L3642" s="472">
        <v>40758</v>
      </c>
      <c r="N3642" s="474">
        <v>13</v>
      </c>
      <c r="O3642" s="622">
        <v>20</v>
      </c>
      <c r="P3642" s="622">
        <v>20</v>
      </c>
      <c r="Q3642" s="435">
        <v>0</v>
      </c>
      <c r="R3642" s="622">
        <v>20</v>
      </c>
      <c r="S3642" s="435">
        <v>0</v>
      </c>
      <c r="T3642" s="435">
        <v>0</v>
      </c>
      <c r="U3642" s="472">
        <v>40758</v>
      </c>
      <c r="V3642" s="480">
        <v>13</v>
      </c>
      <c r="W3642" s="435">
        <v>20</v>
      </c>
      <c r="X3642" s="437" t="str">
        <f t="shared" si="386"/>
        <v>OK</v>
      </c>
      <c r="Y3642" s="536">
        <f t="shared" si="383"/>
        <v>0</v>
      </c>
      <c r="Z3642" s="466" t="s">
        <v>176</v>
      </c>
      <c r="AA3642" s="481">
        <v>40760</v>
      </c>
      <c r="AC3642" s="148">
        <f t="shared" si="384"/>
        <v>3</v>
      </c>
      <c r="AD3642" s="435" t="str">
        <f t="shared" si="385"/>
        <v>OK</v>
      </c>
    </row>
    <row r="3643" spans="1:39" x14ac:dyDescent="0.2">
      <c r="A3643" s="635" t="s">
        <v>115</v>
      </c>
      <c r="B3643" s="465">
        <v>14</v>
      </c>
      <c r="C3643" s="622">
        <v>20</v>
      </c>
      <c r="D3643" s="466" t="s">
        <v>178</v>
      </c>
      <c r="E3643" s="632">
        <v>40757</v>
      </c>
      <c r="G3643" s="474">
        <v>14</v>
      </c>
      <c r="H3643" s="622">
        <v>20</v>
      </c>
      <c r="I3643" s="622">
        <v>20</v>
      </c>
      <c r="J3643" s="622">
        <v>20</v>
      </c>
      <c r="K3643" s="435">
        <v>0</v>
      </c>
      <c r="L3643" s="472">
        <v>40758</v>
      </c>
      <c r="N3643" s="474">
        <v>14</v>
      </c>
      <c r="O3643" s="622">
        <v>20</v>
      </c>
      <c r="P3643" s="622">
        <v>20</v>
      </c>
      <c r="Q3643" s="435">
        <v>0</v>
      </c>
      <c r="R3643" s="622">
        <v>20</v>
      </c>
      <c r="S3643" s="435">
        <v>0</v>
      </c>
      <c r="T3643" s="435">
        <v>0</v>
      </c>
      <c r="U3643" s="472">
        <v>40758</v>
      </c>
      <c r="V3643" s="480">
        <v>14</v>
      </c>
      <c r="W3643" s="435">
        <v>20</v>
      </c>
      <c r="X3643" s="437" t="str">
        <f t="shared" si="386"/>
        <v>OK</v>
      </c>
      <c r="Y3643" s="536">
        <f t="shared" si="383"/>
        <v>0</v>
      </c>
      <c r="Z3643" s="466" t="s">
        <v>178</v>
      </c>
      <c r="AA3643" s="481">
        <v>40760</v>
      </c>
      <c r="AC3643" s="148">
        <f t="shared" si="384"/>
        <v>3</v>
      </c>
      <c r="AD3643" s="435" t="str">
        <f t="shared" si="385"/>
        <v>OK</v>
      </c>
    </row>
    <row r="3644" spans="1:39" x14ac:dyDescent="0.2">
      <c r="A3644" s="635" t="s">
        <v>115</v>
      </c>
      <c r="B3644" s="465">
        <v>15</v>
      </c>
      <c r="C3644" s="622">
        <v>1290</v>
      </c>
      <c r="D3644" s="466" t="s">
        <v>184</v>
      </c>
      <c r="E3644" s="632">
        <v>40757</v>
      </c>
      <c r="G3644" s="474">
        <v>15</v>
      </c>
      <c r="H3644" s="622">
        <v>1290</v>
      </c>
      <c r="I3644" s="622">
        <v>1290</v>
      </c>
      <c r="J3644" s="622">
        <v>1290</v>
      </c>
      <c r="K3644" s="435">
        <v>0</v>
      </c>
      <c r="L3644" s="472">
        <v>40758</v>
      </c>
      <c r="N3644" s="474">
        <v>15</v>
      </c>
      <c r="O3644" s="622">
        <v>1290</v>
      </c>
      <c r="P3644" s="622">
        <v>1290</v>
      </c>
      <c r="Q3644" s="435">
        <v>0</v>
      </c>
      <c r="R3644" s="622">
        <v>1290</v>
      </c>
      <c r="S3644" s="435">
        <v>0</v>
      </c>
      <c r="T3644" s="435">
        <v>0</v>
      </c>
      <c r="U3644" s="472">
        <v>40758</v>
      </c>
      <c r="V3644" s="480">
        <v>15</v>
      </c>
      <c r="W3644" s="435">
        <v>1290</v>
      </c>
      <c r="X3644" s="437" t="str">
        <f t="shared" si="386"/>
        <v>OK</v>
      </c>
      <c r="Y3644" s="536">
        <f t="shared" si="383"/>
        <v>0</v>
      </c>
      <c r="Z3644" s="466" t="s">
        <v>184</v>
      </c>
      <c r="AA3644" s="481">
        <v>40774</v>
      </c>
      <c r="AC3644" s="148">
        <f t="shared" si="384"/>
        <v>17</v>
      </c>
      <c r="AD3644" s="435" t="str">
        <f t="shared" si="385"/>
        <v>OK</v>
      </c>
    </row>
    <row r="3645" spans="1:39" x14ac:dyDescent="0.2">
      <c r="A3645" s="635" t="s">
        <v>115</v>
      </c>
      <c r="B3645" s="466">
        <v>16</v>
      </c>
      <c r="C3645" s="637">
        <v>50</v>
      </c>
      <c r="D3645" s="438" t="s">
        <v>188</v>
      </c>
      <c r="E3645" s="632">
        <v>40757</v>
      </c>
      <c r="G3645" s="474">
        <v>16</v>
      </c>
      <c r="H3645" s="637">
        <v>50</v>
      </c>
      <c r="I3645" s="637">
        <v>50</v>
      </c>
      <c r="J3645" s="637">
        <v>50</v>
      </c>
      <c r="K3645" s="435">
        <v>0</v>
      </c>
      <c r="L3645" s="472">
        <v>40758</v>
      </c>
      <c r="N3645" s="474">
        <v>16</v>
      </c>
      <c r="O3645" s="637">
        <v>50</v>
      </c>
      <c r="P3645" s="637">
        <v>50</v>
      </c>
      <c r="Q3645" s="435">
        <v>0</v>
      </c>
      <c r="R3645" s="637">
        <v>50</v>
      </c>
      <c r="S3645" s="435">
        <v>0</v>
      </c>
      <c r="T3645" s="435">
        <v>0</v>
      </c>
      <c r="U3645" s="472">
        <v>40758</v>
      </c>
      <c r="V3645" s="480">
        <v>16</v>
      </c>
      <c r="W3645" s="435">
        <v>50</v>
      </c>
      <c r="X3645" s="437" t="str">
        <f t="shared" si="386"/>
        <v>OK</v>
      </c>
      <c r="Y3645" s="536">
        <f t="shared" si="383"/>
        <v>0</v>
      </c>
      <c r="Z3645" s="438" t="s">
        <v>188</v>
      </c>
      <c r="AA3645" s="481">
        <v>40760</v>
      </c>
      <c r="AC3645" s="148">
        <f t="shared" si="384"/>
        <v>3</v>
      </c>
      <c r="AD3645" s="435" t="str">
        <f t="shared" si="385"/>
        <v>OK</v>
      </c>
    </row>
    <row r="3646" spans="1:39" x14ac:dyDescent="0.2">
      <c r="A3646" s="636" t="s">
        <v>115</v>
      </c>
      <c r="B3646" s="600">
        <v>17</v>
      </c>
      <c r="C3646" s="638">
        <v>20</v>
      </c>
      <c r="D3646" s="600" t="s">
        <v>185</v>
      </c>
      <c r="E3646" s="633">
        <v>40757</v>
      </c>
      <c r="G3646" s="534">
        <v>17</v>
      </c>
      <c r="H3646" s="638">
        <v>20</v>
      </c>
      <c r="I3646" s="638">
        <v>20</v>
      </c>
      <c r="J3646" s="638">
        <v>20</v>
      </c>
      <c r="K3646" s="493">
        <v>0</v>
      </c>
      <c r="L3646" s="532">
        <v>40758</v>
      </c>
      <c r="N3646" s="534">
        <v>17</v>
      </c>
      <c r="O3646" s="638">
        <v>20</v>
      </c>
      <c r="P3646" s="638">
        <v>20</v>
      </c>
      <c r="Q3646" s="493">
        <v>0</v>
      </c>
      <c r="R3646" s="638">
        <v>20</v>
      </c>
      <c r="S3646" s="493">
        <v>0</v>
      </c>
      <c r="T3646" s="493">
        <v>0</v>
      </c>
      <c r="U3646" s="532">
        <v>40758</v>
      </c>
      <c r="V3646" s="535">
        <v>17</v>
      </c>
      <c r="W3646" s="493">
        <v>20</v>
      </c>
      <c r="X3646" s="536" t="str">
        <f t="shared" si="386"/>
        <v>OK</v>
      </c>
      <c r="Y3646" s="536">
        <f t="shared" si="383"/>
        <v>0</v>
      </c>
      <c r="Z3646" s="600" t="s">
        <v>185</v>
      </c>
      <c r="AA3646" s="537">
        <v>40760</v>
      </c>
      <c r="AB3646" s="538"/>
      <c r="AC3646" s="538">
        <f t="shared" si="384"/>
        <v>3</v>
      </c>
      <c r="AD3646" s="493" t="str">
        <f t="shared" si="385"/>
        <v>OK</v>
      </c>
      <c r="AE3646" s="493"/>
      <c r="AF3646" s="493"/>
      <c r="AG3646" s="493"/>
      <c r="AH3646" s="539"/>
      <c r="AI3646" s="533"/>
      <c r="AK3646" s="533"/>
      <c r="AL3646" s="533"/>
      <c r="AM3646" s="533"/>
    </row>
    <row r="3647" spans="1:39" x14ac:dyDescent="0.2">
      <c r="A3647" s="634" t="s">
        <v>115</v>
      </c>
      <c r="B3647" s="465">
        <v>1</v>
      </c>
      <c r="C3647" s="622">
        <v>134</v>
      </c>
      <c r="D3647" s="466" t="s">
        <v>178</v>
      </c>
      <c r="E3647" s="632">
        <v>40758</v>
      </c>
      <c r="G3647" s="474">
        <v>1</v>
      </c>
      <c r="H3647" s="622">
        <v>134</v>
      </c>
      <c r="I3647" s="622">
        <v>134</v>
      </c>
      <c r="J3647" s="435">
        <v>134</v>
      </c>
      <c r="K3647" s="435">
        <v>0</v>
      </c>
      <c r="L3647" s="472">
        <v>40759</v>
      </c>
      <c r="N3647" s="474">
        <v>1</v>
      </c>
      <c r="O3647" s="622">
        <v>134</v>
      </c>
      <c r="P3647" s="622">
        <v>134</v>
      </c>
      <c r="Q3647" s="435">
        <v>0</v>
      </c>
      <c r="R3647" s="622">
        <v>134</v>
      </c>
      <c r="S3647" s="435">
        <v>0</v>
      </c>
      <c r="T3647" s="435">
        <v>0</v>
      </c>
      <c r="U3647" s="472">
        <v>40759</v>
      </c>
      <c r="V3647" s="480">
        <v>1</v>
      </c>
      <c r="W3647" s="435">
        <v>134</v>
      </c>
      <c r="X3647" s="437" t="str">
        <f t="shared" si="386"/>
        <v>OK</v>
      </c>
      <c r="Y3647" s="536">
        <f t="shared" si="383"/>
        <v>0</v>
      </c>
      <c r="Z3647" s="466" t="s">
        <v>178</v>
      </c>
      <c r="AA3647" s="481">
        <v>40760</v>
      </c>
      <c r="AB3647" s="412">
        <f>+SUM(W3647:W3660)</f>
        <v>435</v>
      </c>
      <c r="AC3647" s="148">
        <f t="shared" si="384"/>
        <v>2</v>
      </c>
      <c r="AD3647" s="435" t="str">
        <f t="shared" si="385"/>
        <v>OK</v>
      </c>
    </row>
    <row r="3648" spans="1:39" x14ac:dyDescent="0.2">
      <c r="A3648" s="634" t="s">
        <v>116</v>
      </c>
      <c r="B3648" s="465">
        <v>2</v>
      </c>
      <c r="C3648" s="622">
        <v>164</v>
      </c>
      <c r="D3648" s="465" t="s">
        <v>67</v>
      </c>
      <c r="E3648" s="632">
        <v>40758</v>
      </c>
      <c r="G3648" s="474">
        <v>2</v>
      </c>
      <c r="H3648" s="622">
        <v>164</v>
      </c>
      <c r="I3648" s="622">
        <v>164</v>
      </c>
      <c r="J3648" s="602">
        <v>34</v>
      </c>
      <c r="K3648" s="435">
        <v>130</v>
      </c>
      <c r="L3648" s="472">
        <v>40759</v>
      </c>
      <c r="N3648" s="474">
        <v>2</v>
      </c>
      <c r="O3648" s="622">
        <v>164</v>
      </c>
      <c r="P3648" s="622">
        <v>164</v>
      </c>
      <c r="Q3648" s="435">
        <v>0</v>
      </c>
      <c r="R3648" s="622">
        <v>164</v>
      </c>
      <c r="S3648" s="435">
        <v>0</v>
      </c>
      <c r="T3648" s="435">
        <v>0</v>
      </c>
      <c r="U3648" s="472">
        <v>40759</v>
      </c>
      <c r="V3648" s="480">
        <v>2</v>
      </c>
      <c r="W3648" s="602">
        <v>34</v>
      </c>
      <c r="X3648" s="437" t="str">
        <f t="shared" si="386"/>
        <v>ERRO</v>
      </c>
      <c r="Y3648" s="536">
        <f t="shared" si="383"/>
        <v>130</v>
      </c>
      <c r="Z3648" s="465" t="s">
        <v>67</v>
      </c>
      <c r="AA3648" s="481">
        <v>40760</v>
      </c>
      <c r="AC3648" s="148">
        <f t="shared" si="384"/>
        <v>2</v>
      </c>
      <c r="AD3648" s="435" t="str">
        <f t="shared" si="385"/>
        <v>OK</v>
      </c>
    </row>
    <row r="3649" spans="1:39" x14ac:dyDescent="0.2">
      <c r="A3649" s="634" t="s">
        <v>116</v>
      </c>
      <c r="B3649" s="465">
        <v>3</v>
      </c>
      <c r="C3649" s="622">
        <v>5</v>
      </c>
      <c r="D3649" s="465" t="s">
        <v>68</v>
      </c>
      <c r="E3649" s="632">
        <v>40758</v>
      </c>
      <c r="G3649" s="474">
        <v>3</v>
      </c>
      <c r="H3649" s="622">
        <v>5</v>
      </c>
      <c r="I3649" s="622">
        <v>5</v>
      </c>
      <c r="J3649" s="602">
        <v>2</v>
      </c>
      <c r="K3649" s="435">
        <v>3</v>
      </c>
      <c r="L3649" s="472">
        <v>40759</v>
      </c>
      <c r="N3649" s="474">
        <v>3</v>
      </c>
      <c r="O3649" s="622">
        <v>5</v>
      </c>
      <c r="P3649" s="622">
        <v>5</v>
      </c>
      <c r="Q3649" s="435">
        <v>0</v>
      </c>
      <c r="R3649" s="622">
        <v>5</v>
      </c>
      <c r="S3649" s="435">
        <v>0</v>
      </c>
      <c r="T3649" s="435">
        <v>0</v>
      </c>
      <c r="U3649" s="472">
        <v>40759</v>
      </c>
      <c r="V3649" s="480">
        <v>3</v>
      </c>
      <c r="W3649" s="602">
        <v>2</v>
      </c>
      <c r="X3649" s="437" t="str">
        <f t="shared" si="386"/>
        <v>ERRO</v>
      </c>
      <c r="Y3649" s="536">
        <f t="shared" si="383"/>
        <v>3</v>
      </c>
      <c r="Z3649" s="465" t="s">
        <v>68</v>
      </c>
      <c r="AA3649" s="481">
        <v>40760</v>
      </c>
      <c r="AC3649" s="148">
        <f t="shared" si="384"/>
        <v>2</v>
      </c>
      <c r="AD3649" s="435" t="str">
        <f t="shared" si="385"/>
        <v>OK</v>
      </c>
    </row>
    <row r="3650" spans="1:39" x14ac:dyDescent="0.2">
      <c r="A3650" s="634" t="s">
        <v>116</v>
      </c>
      <c r="B3650" s="465">
        <v>4</v>
      </c>
      <c r="C3650" s="622">
        <v>12</v>
      </c>
      <c r="D3650" s="465" t="s">
        <v>69</v>
      </c>
      <c r="E3650" s="632">
        <v>40758</v>
      </c>
      <c r="G3650" s="474">
        <v>4</v>
      </c>
      <c r="H3650" s="622">
        <v>12</v>
      </c>
      <c r="I3650" s="622">
        <v>12</v>
      </c>
      <c r="J3650" s="602">
        <v>11</v>
      </c>
      <c r="K3650" s="435">
        <v>1</v>
      </c>
      <c r="L3650" s="472">
        <v>40759</v>
      </c>
      <c r="N3650" s="474">
        <v>4</v>
      </c>
      <c r="O3650" s="622">
        <v>12</v>
      </c>
      <c r="P3650" s="622">
        <v>12</v>
      </c>
      <c r="Q3650" s="435">
        <v>0</v>
      </c>
      <c r="R3650" s="622">
        <v>12</v>
      </c>
      <c r="S3650" s="435">
        <v>0</v>
      </c>
      <c r="T3650" s="435">
        <v>0</v>
      </c>
      <c r="U3650" s="472">
        <v>40759</v>
      </c>
      <c r="V3650" s="480">
        <v>4</v>
      </c>
      <c r="W3650" s="602">
        <v>11</v>
      </c>
      <c r="X3650" s="437" t="str">
        <f t="shared" si="386"/>
        <v>ERRO</v>
      </c>
      <c r="Y3650" s="536">
        <f t="shared" si="383"/>
        <v>1</v>
      </c>
      <c r="Z3650" s="465" t="s">
        <v>69</v>
      </c>
      <c r="AA3650" s="481">
        <v>40760</v>
      </c>
      <c r="AC3650" s="148">
        <f t="shared" si="384"/>
        <v>2</v>
      </c>
      <c r="AD3650" s="435" t="str">
        <f t="shared" si="385"/>
        <v>OK</v>
      </c>
    </row>
    <row r="3651" spans="1:39" x14ac:dyDescent="0.2">
      <c r="A3651" s="634" t="s">
        <v>116</v>
      </c>
      <c r="B3651" s="465">
        <v>5</v>
      </c>
      <c r="C3651" s="622">
        <v>1</v>
      </c>
      <c r="D3651" s="465" t="s">
        <v>71</v>
      </c>
      <c r="E3651" s="632">
        <v>40758</v>
      </c>
      <c r="G3651" s="474">
        <v>5</v>
      </c>
      <c r="H3651" s="622">
        <v>1</v>
      </c>
      <c r="I3651" s="622">
        <v>1</v>
      </c>
      <c r="J3651" s="435">
        <v>1</v>
      </c>
      <c r="K3651" s="435">
        <v>0</v>
      </c>
      <c r="L3651" s="472">
        <v>40759</v>
      </c>
      <c r="N3651" s="474">
        <v>5</v>
      </c>
      <c r="O3651" s="622">
        <v>1</v>
      </c>
      <c r="P3651" s="622">
        <v>1</v>
      </c>
      <c r="Q3651" s="435">
        <v>0</v>
      </c>
      <c r="R3651" s="622">
        <v>1</v>
      </c>
      <c r="S3651" s="435">
        <v>0</v>
      </c>
      <c r="T3651" s="435">
        <v>0</v>
      </c>
      <c r="U3651" s="472">
        <v>40759</v>
      </c>
      <c r="V3651" s="480">
        <v>5</v>
      </c>
      <c r="X3651" s="437" t="str">
        <f t="shared" si="386"/>
        <v>KO</v>
      </c>
      <c r="Y3651" s="536" t="str">
        <f t="shared" si="383"/>
        <v/>
      </c>
      <c r="Z3651" s="465" t="s">
        <v>71</v>
      </c>
      <c r="AC3651" s="148">
        <f t="shared" si="384"/>
        <v>-40173</v>
      </c>
      <c r="AD3651" s="435" t="str">
        <f t="shared" si="385"/>
        <v>Pendente</v>
      </c>
    </row>
    <row r="3652" spans="1:39" x14ac:dyDescent="0.2">
      <c r="A3652" s="634" t="s">
        <v>116</v>
      </c>
      <c r="B3652" s="465">
        <v>6</v>
      </c>
      <c r="C3652" s="622">
        <v>61</v>
      </c>
      <c r="D3652" s="465" t="s">
        <v>72</v>
      </c>
      <c r="E3652" s="632">
        <v>40758</v>
      </c>
      <c r="G3652" s="474">
        <v>6</v>
      </c>
      <c r="H3652" s="622">
        <v>61</v>
      </c>
      <c r="I3652" s="622">
        <v>61</v>
      </c>
      <c r="J3652" s="602">
        <v>15</v>
      </c>
      <c r="K3652" s="435">
        <v>46</v>
      </c>
      <c r="L3652" s="472">
        <v>40759</v>
      </c>
      <c r="N3652" s="474">
        <v>6</v>
      </c>
      <c r="O3652" s="622">
        <v>61</v>
      </c>
      <c r="P3652" s="622">
        <v>61</v>
      </c>
      <c r="Q3652" s="435">
        <v>0</v>
      </c>
      <c r="R3652" s="622">
        <v>61</v>
      </c>
      <c r="S3652" s="435">
        <v>0</v>
      </c>
      <c r="T3652" s="435">
        <v>0</v>
      </c>
      <c r="U3652" s="472">
        <v>40759</v>
      </c>
      <c r="V3652" s="480">
        <v>6</v>
      </c>
      <c r="W3652" s="602">
        <v>15</v>
      </c>
      <c r="X3652" s="437" t="str">
        <f t="shared" si="386"/>
        <v>ERRO</v>
      </c>
      <c r="Y3652" s="536">
        <f t="shared" si="383"/>
        <v>46</v>
      </c>
      <c r="Z3652" s="465" t="s">
        <v>72</v>
      </c>
      <c r="AA3652" s="481">
        <v>40760</v>
      </c>
      <c r="AC3652" s="148">
        <f t="shared" si="384"/>
        <v>2</v>
      </c>
      <c r="AD3652" s="435" t="str">
        <f t="shared" si="385"/>
        <v>OK</v>
      </c>
    </row>
    <row r="3653" spans="1:39" x14ac:dyDescent="0.2">
      <c r="A3653" s="634" t="s">
        <v>116</v>
      </c>
      <c r="B3653" s="465">
        <v>7</v>
      </c>
      <c r="C3653" s="622">
        <v>211</v>
      </c>
      <c r="D3653" s="465" t="s">
        <v>73</v>
      </c>
      <c r="E3653" s="632">
        <v>40758</v>
      </c>
      <c r="G3653" s="474">
        <v>7</v>
      </c>
      <c r="H3653" s="622">
        <v>211</v>
      </c>
      <c r="I3653" s="622">
        <v>211</v>
      </c>
      <c r="J3653" s="602">
        <v>143</v>
      </c>
      <c r="K3653" s="435">
        <v>68</v>
      </c>
      <c r="L3653" s="472">
        <v>40759</v>
      </c>
      <c r="N3653" s="474">
        <v>7</v>
      </c>
      <c r="O3653" s="622">
        <v>211</v>
      </c>
      <c r="P3653" s="622">
        <v>211</v>
      </c>
      <c r="Q3653" s="435">
        <v>0</v>
      </c>
      <c r="R3653" s="622">
        <v>211</v>
      </c>
      <c r="S3653" s="435">
        <v>0</v>
      </c>
      <c r="T3653" s="435">
        <v>0</v>
      </c>
      <c r="U3653" s="472">
        <v>40759</v>
      </c>
      <c r="V3653" s="480">
        <v>7</v>
      </c>
      <c r="W3653" s="602">
        <v>143</v>
      </c>
      <c r="X3653" s="437" t="str">
        <f t="shared" si="386"/>
        <v>ERRO</v>
      </c>
      <c r="Y3653" s="536">
        <f t="shared" si="383"/>
        <v>68</v>
      </c>
      <c r="Z3653" s="465" t="s">
        <v>73</v>
      </c>
      <c r="AA3653" s="481">
        <v>40759</v>
      </c>
      <c r="AC3653" s="148">
        <f t="shared" si="384"/>
        <v>1</v>
      </c>
      <c r="AD3653" s="435" t="str">
        <f t="shared" si="385"/>
        <v>OK</v>
      </c>
      <c r="AJ3653" s="533"/>
    </row>
    <row r="3654" spans="1:39" x14ac:dyDescent="0.2">
      <c r="A3654" s="634" t="s">
        <v>116</v>
      </c>
      <c r="B3654" s="465">
        <v>8</v>
      </c>
      <c r="C3654" s="622">
        <v>29</v>
      </c>
      <c r="D3654" s="465" t="s">
        <v>79</v>
      </c>
      <c r="E3654" s="632">
        <v>40758</v>
      </c>
      <c r="G3654" s="474">
        <v>8</v>
      </c>
      <c r="H3654" s="622">
        <v>29</v>
      </c>
      <c r="I3654" s="622">
        <v>29</v>
      </c>
      <c r="J3654" s="602">
        <v>5</v>
      </c>
      <c r="K3654" s="435">
        <v>24</v>
      </c>
      <c r="L3654" s="472">
        <v>40759</v>
      </c>
      <c r="N3654" s="474">
        <v>8</v>
      </c>
      <c r="O3654" s="622">
        <v>29</v>
      </c>
      <c r="P3654" s="622">
        <v>29</v>
      </c>
      <c r="Q3654" s="435">
        <v>0</v>
      </c>
      <c r="R3654" s="622">
        <v>29</v>
      </c>
      <c r="S3654" s="435">
        <v>0</v>
      </c>
      <c r="T3654" s="435">
        <v>0</v>
      </c>
      <c r="U3654" s="472">
        <v>40759</v>
      </c>
      <c r="V3654" s="480">
        <v>8</v>
      </c>
      <c r="W3654" s="602">
        <v>5</v>
      </c>
      <c r="X3654" s="437" t="str">
        <f t="shared" si="386"/>
        <v>ERRO</v>
      </c>
      <c r="Y3654" s="536">
        <f t="shared" si="383"/>
        <v>24</v>
      </c>
      <c r="Z3654" s="465" t="s">
        <v>79</v>
      </c>
      <c r="AA3654" s="481">
        <v>40760</v>
      </c>
      <c r="AC3654" s="148">
        <f t="shared" si="384"/>
        <v>2</v>
      </c>
      <c r="AD3654" s="435" t="str">
        <f t="shared" si="385"/>
        <v>OK</v>
      </c>
    </row>
    <row r="3655" spans="1:39" x14ac:dyDescent="0.2">
      <c r="A3655" s="634" t="s">
        <v>116</v>
      </c>
      <c r="B3655" s="465">
        <v>9</v>
      </c>
      <c r="C3655" s="622">
        <v>121</v>
      </c>
      <c r="D3655" s="465" t="s">
        <v>74</v>
      </c>
      <c r="E3655" s="632">
        <v>40758</v>
      </c>
      <c r="G3655" s="474">
        <v>9</v>
      </c>
      <c r="H3655" s="622">
        <v>121</v>
      </c>
      <c r="I3655" s="622">
        <v>121</v>
      </c>
      <c r="J3655" s="602">
        <v>85</v>
      </c>
      <c r="K3655" s="435">
        <v>36</v>
      </c>
      <c r="L3655" s="472">
        <v>40759</v>
      </c>
      <c r="N3655" s="474">
        <v>9</v>
      </c>
      <c r="O3655" s="622">
        <v>121</v>
      </c>
      <c r="P3655" s="622">
        <v>121</v>
      </c>
      <c r="Q3655" s="435">
        <v>0</v>
      </c>
      <c r="R3655" s="622">
        <v>121</v>
      </c>
      <c r="S3655" s="435">
        <v>0</v>
      </c>
      <c r="T3655" s="435">
        <v>0</v>
      </c>
      <c r="U3655" s="472">
        <v>40759</v>
      </c>
      <c r="V3655" s="480">
        <v>9</v>
      </c>
      <c r="W3655" s="602">
        <v>85</v>
      </c>
      <c r="X3655" s="437" t="str">
        <f t="shared" si="386"/>
        <v>ERRO</v>
      </c>
      <c r="Y3655" s="536">
        <f t="shared" si="383"/>
        <v>36</v>
      </c>
      <c r="Z3655" s="465" t="s">
        <v>74</v>
      </c>
      <c r="AA3655" s="481">
        <v>40760</v>
      </c>
      <c r="AC3655" s="148">
        <f t="shared" si="384"/>
        <v>2</v>
      </c>
      <c r="AD3655" s="435" t="str">
        <f t="shared" si="385"/>
        <v>OK</v>
      </c>
    </row>
    <row r="3656" spans="1:39" x14ac:dyDescent="0.2">
      <c r="A3656" s="634" t="s">
        <v>116</v>
      </c>
      <c r="B3656" s="465">
        <v>10</v>
      </c>
      <c r="C3656" s="622">
        <v>6</v>
      </c>
      <c r="D3656" s="465" t="s">
        <v>75</v>
      </c>
      <c r="E3656" s="632">
        <v>40758</v>
      </c>
      <c r="G3656" s="474">
        <v>10</v>
      </c>
      <c r="H3656" s="622">
        <v>6</v>
      </c>
      <c r="I3656" s="622">
        <v>6</v>
      </c>
      <c r="J3656" s="602">
        <v>3</v>
      </c>
      <c r="K3656" s="435">
        <v>3</v>
      </c>
      <c r="L3656" s="472">
        <v>40759</v>
      </c>
      <c r="N3656" s="474">
        <v>10</v>
      </c>
      <c r="O3656" s="622">
        <v>6</v>
      </c>
      <c r="P3656" s="622">
        <v>6</v>
      </c>
      <c r="Q3656" s="435">
        <v>0</v>
      </c>
      <c r="R3656" s="622">
        <v>6</v>
      </c>
      <c r="S3656" s="435">
        <v>0</v>
      </c>
      <c r="T3656" s="435">
        <v>0</v>
      </c>
      <c r="U3656" s="472">
        <v>40759</v>
      </c>
      <c r="V3656" s="480">
        <v>10</v>
      </c>
      <c r="W3656" s="602">
        <v>3</v>
      </c>
      <c r="X3656" s="437" t="str">
        <f t="shared" si="386"/>
        <v>ERRO</v>
      </c>
      <c r="Y3656" s="536">
        <f t="shared" si="383"/>
        <v>3</v>
      </c>
      <c r="Z3656" s="465" t="s">
        <v>75</v>
      </c>
      <c r="AA3656" s="481">
        <v>40760</v>
      </c>
      <c r="AC3656" s="148">
        <f t="shared" si="384"/>
        <v>2</v>
      </c>
      <c r="AD3656" s="435" t="str">
        <f t="shared" si="385"/>
        <v>OK</v>
      </c>
    </row>
    <row r="3657" spans="1:39" x14ac:dyDescent="0.2">
      <c r="A3657" s="634" t="s">
        <v>116</v>
      </c>
      <c r="B3657" s="466">
        <v>11</v>
      </c>
      <c r="C3657" s="637">
        <v>5</v>
      </c>
      <c r="D3657" s="465" t="s">
        <v>76</v>
      </c>
      <c r="E3657" s="632">
        <v>40758</v>
      </c>
      <c r="G3657" s="474">
        <v>11</v>
      </c>
      <c r="H3657" s="637">
        <v>5</v>
      </c>
      <c r="I3657" s="637">
        <v>5</v>
      </c>
      <c r="J3657" s="602">
        <v>2</v>
      </c>
      <c r="K3657" s="435">
        <v>3</v>
      </c>
      <c r="L3657" s="472">
        <v>40759</v>
      </c>
      <c r="N3657" s="474">
        <v>11</v>
      </c>
      <c r="O3657" s="637">
        <v>5</v>
      </c>
      <c r="P3657" s="637">
        <v>5</v>
      </c>
      <c r="Q3657" s="435">
        <v>0</v>
      </c>
      <c r="R3657" s="637">
        <v>5</v>
      </c>
      <c r="S3657" s="435">
        <v>0</v>
      </c>
      <c r="T3657" s="435">
        <v>0</v>
      </c>
      <c r="U3657" s="472">
        <v>40759</v>
      </c>
      <c r="V3657" s="480">
        <v>11</v>
      </c>
      <c r="W3657" s="602">
        <v>2</v>
      </c>
      <c r="X3657" s="437" t="str">
        <f t="shared" si="386"/>
        <v>ERRO</v>
      </c>
      <c r="Y3657" s="536">
        <f t="shared" si="383"/>
        <v>3</v>
      </c>
      <c r="Z3657" s="465" t="s">
        <v>76</v>
      </c>
      <c r="AA3657" s="481">
        <v>40760</v>
      </c>
      <c r="AC3657" s="148">
        <f t="shared" si="384"/>
        <v>2</v>
      </c>
      <c r="AD3657" s="435" t="str">
        <f t="shared" si="385"/>
        <v>OK</v>
      </c>
    </row>
    <row r="3658" spans="1:39" x14ac:dyDescent="0.2">
      <c r="A3658" s="634" t="s">
        <v>116</v>
      </c>
      <c r="B3658" s="466">
        <v>12</v>
      </c>
      <c r="C3658" s="637">
        <v>1</v>
      </c>
      <c r="D3658" s="465" t="s">
        <v>77</v>
      </c>
      <c r="E3658" s="632">
        <v>40758</v>
      </c>
      <c r="G3658" s="474">
        <v>12</v>
      </c>
      <c r="H3658" s="637">
        <v>1</v>
      </c>
      <c r="I3658" s="637">
        <v>1</v>
      </c>
      <c r="J3658" s="435">
        <v>1</v>
      </c>
      <c r="K3658" s="435">
        <v>0</v>
      </c>
      <c r="L3658" s="472">
        <v>40759</v>
      </c>
      <c r="N3658" s="474">
        <v>12</v>
      </c>
      <c r="O3658" s="637">
        <v>1</v>
      </c>
      <c r="P3658" s="637">
        <v>1</v>
      </c>
      <c r="Q3658" s="435">
        <v>0</v>
      </c>
      <c r="R3658" s="637">
        <v>1</v>
      </c>
      <c r="S3658" s="435">
        <v>0</v>
      </c>
      <c r="T3658" s="435">
        <v>0</v>
      </c>
      <c r="U3658" s="472">
        <v>40759</v>
      </c>
      <c r="V3658" s="480">
        <v>12</v>
      </c>
      <c r="W3658" s="435">
        <v>1</v>
      </c>
      <c r="X3658" s="437" t="str">
        <f t="shared" si="386"/>
        <v>OK</v>
      </c>
      <c r="Y3658" s="536">
        <f t="shared" si="383"/>
        <v>0</v>
      </c>
      <c r="Z3658" s="465" t="s">
        <v>77</v>
      </c>
      <c r="AA3658" s="481">
        <v>40760</v>
      </c>
      <c r="AC3658" s="148">
        <f t="shared" si="384"/>
        <v>2</v>
      </c>
      <c r="AD3658" s="435" t="str">
        <f t="shared" si="385"/>
        <v>OK</v>
      </c>
    </row>
    <row r="3659" spans="1:39" x14ac:dyDescent="0.2">
      <c r="A3659" s="634" t="s">
        <v>116</v>
      </c>
      <c r="B3659" s="465">
        <v>13</v>
      </c>
      <c r="C3659" s="622">
        <v>1</v>
      </c>
      <c r="D3659" s="465" t="s">
        <v>78</v>
      </c>
      <c r="E3659" s="632">
        <v>40758</v>
      </c>
      <c r="G3659" s="474">
        <v>13</v>
      </c>
      <c r="H3659" s="622">
        <v>1</v>
      </c>
      <c r="I3659" s="622">
        <v>1</v>
      </c>
      <c r="J3659" s="435">
        <v>0</v>
      </c>
      <c r="K3659" s="435">
        <v>1</v>
      </c>
      <c r="L3659" s="472">
        <v>40759</v>
      </c>
      <c r="N3659" s="474">
        <v>13</v>
      </c>
      <c r="O3659" s="622">
        <v>1</v>
      </c>
      <c r="P3659" s="622">
        <v>1</v>
      </c>
      <c r="Q3659" s="435">
        <v>0</v>
      </c>
      <c r="R3659" s="622">
        <v>1</v>
      </c>
      <c r="S3659" s="435">
        <v>0</v>
      </c>
      <c r="T3659" s="435">
        <v>0</v>
      </c>
      <c r="U3659" s="472">
        <v>40759</v>
      </c>
      <c r="V3659" s="480">
        <v>13</v>
      </c>
      <c r="X3659" s="437" t="str">
        <f t="shared" si="386"/>
        <v>KO</v>
      </c>
      <c r="Y3659" s="536" t="str">
        <f t="shared" si="383"/>
        <v/>
      </c>
      <c r="Z3659" s="465" t="s">
        <v>78</v>
      </c>
      <c r="AC3659" s="148">
        <f t="shared" si="384"/>
        <v>-40173</v>
      </c>
      <c r="AD3659" s="435" t="str">
        <f t="shared" si="385"/>
        <v>Pendente</v>
      </c>
    </row>
    <row r="3660" spans="1:39" x14ac:dyDescent="0.2">
      <c r="A3660" s="636" t="s">
        <v>116</v>
      </c>
      <c r="B3660" s="600">
        <v>14</v>
      </c>
      <c r="C3660" s="638">
        <v>3</v>
      </c>
      <c r="D3660" s="600" t="s">
        <v>112</v>
      </c>
      <c r="E3660" s="633">
        <v>40758</v>
      </c>
      <c r="G3660" s="534">
        <v>14</v>
      </c>
      <c r="H3660" s="638">
        <v>3</v>
      </c>
      <c r="I3660" s="638">
        <v>3</v>
      </c>
      <c r="J3660" s="493">
        <v>0</v>
      </c>
      <c r="K3660" s="493">
        <v>3</v>
      </c>
      <c r="L3660" s="532">
        <v>40759</v>
      </c>
      <c r="N3660" s="534">
        <v>14</v>
      </c>
      <c r="O3660" s="638">
        <v>3</v>
      </c>
      <c r="P3660" s="638">
        <v>3</v>
      </c>
      <c r="Q3660" s="493">
        <v>0</v>
      </c>
      <c r="R3660" s="638">
        <v>3</v>
      </c>
      <c r="S3660" s="493">
        <v>0</v>
      </c>
      <c r="T3660" s="493">
        <v>0</v>
      </c>
      <c r="U3660" s="532">
        <v>40759</v>
      </c>
      <c r="V3660" s="535">
        <v>14</v>
      </c>
      <c r="W3660" s="493"/>
      <c r="X3660" s="536" t="str">
        <f t="shared" si="386"/>
        <v>KO</v>
      </c>
      <c r="Y3660" s="536" t="str">
        <f t="shared" si="383"/>
        <v/>
      </c>
      <c r="Z3660" s="600" t="s">
        <v>112</v>
      </c>
      <c r="AA3660" s="537"/>
      <c r="AB3660" s="538"/>
      <c r="AC3660" s="538">
        <f t="shared" si="384"/>
        <v>-40173</v>
      </c>
      <c r="AD3660" s="493" t="str">
        <f t="shared" si="385"/>
        <v>Pendente</v>
      </c>
      <c r="AE3660" s="493"/>
      <c r="AF3660" s="493"/>
      <c r="AG3660" s="493"/>
      <c r="AH3660" s="539"/>
      <c r="AI3660" s="533"/>
      <c r="AK3660" s="533"/>
      <c r="AL3660" s="533"/>
      <c r="AM3660" s="533"/>
    </row>
    <row r="3661" spans="1:39" x14ac:dyDescent="0.2">
      <c r="A3661" s="593" t="s">
        <v>115</v>
      </c>
      <c r="B3661" s="493">
        <v>1</v>
      </c>
      <c r="C3661" s="531">
        <v>174</v>
      </c>
      <c r="D3661" s="493" t="s">
        <v>178</v>
      </c>
      <c r="E3661" s="532">
        <v>40759</v>
      </c>
      <c r="G3661" s="534">
        <v>1</v>
      </c>
      <c r="H3661" s="493">
        <v>174</v>
      </c>
      <c r="I3661" s="493">
        <v>174</v>
      </c>
      <c r="J3661" s="493">
        <v>174</v>
      </c>
      <c r="K3661" s="493">
        <v>0</v>
      </c>
      <c r="L3661" s="532">
        <v>40760</v>
      </c>
      <c r="N3661" s="534">
        <v>1</v>
      </c>
      <c r="O3661" s="493">
        <v>174</v>
      </c>
      <c r="P3661" s="493">
        <v>174</v>
      </c>
      <c r="Q3661" s="493">
        <v>0</v>
      </c>
      <c r="R3661" s="493">
        <v>174</v>
      </c>
      <c r="S3661" s="493">
        <v>0</v>
      </c>
      <c r="T3661" s="493">
        <v>0</v>
      </c>
      <c r="U3661" s="532">
        <v>40760</v>
      </c>
      <c r="V3661" s="535">
        <v>1</v>
      </c>
      <c r="W3661" s="493">
        <v>174</v>
      </c>
      <c r="X3661" s="536" t="str">
        <f t="shared" si="386"/>
        <v>OK</v>
      </c>
      <c r="Y3661" s="536">
        <f t="shared" si="383"/>
        <v>0</v>
      </c>
      <c r="Z3661" s="493" t="s">
        <v>178</v>
      </c>
      <c r="AA3661" s="537">
        <v>40763</v>
      </c>
      <c r="AB3661" s="538">
        <v>174</v>
      </c>
      <c r="AC3661" s="538">
        <f t="shared" si="384"/>
        <v>4</v>
      </c>
      <c r="AD3661" s="493" t="str">
        <f t="shared" si="385"/>
        <v>OK</v>
      </c>
      <c r="AE3661" s="493"/>
      <c r="AF3661" s="493"/>
      <c r="AG3661" s="493"/>
      <c r="AH3661" s="539"/>
      <c r="AI3661" s="533"/>
      <c r="AK3661" s="533"/>
      <c r="AL3661" s="533"/>
      <c r="AM3661" s="533"/>
    </row>
    <row r="3662" spans="1:39" x14ac:dyDescent="0.2">
      <c r="A3662" s="442" t="s">
        <v>115</v>
      </c>
      <c r="B3662" s="435">
        <v>1</v>
      </c>
      <c r="C3662" s="436">
        <v>15</v>
      </c>
      <c r="D3662" s="438" t="s">
        <v>176</v>
      </c>
      <c r="E3662" s="472">
        <v>40760</v>
      </c>
      <c r="G3662" s="474">
        <v>1</v>
      </c>
      <c r="H3662" s="435">
        <v>15</v>
      </c>
      <c r="I3662" s="435">
        <v>15</v>
      </c>
      <c r="J3662" s="435">
        <v>15</v>
      </c>
      <c r="K3662" s="435">
        <v>0</v>
      </c>
      <c r="L3662" s="472">
        <v>40763</v>
      </c>
      <c r="N3662" s="474">
        <v>1</v>
      </c>
      <c r="O3662" s="435">
        <v>15</v>
      </c>
      <c r="P3662" s="435">
        <v>15</v>
      </c>
      <c r="Q3662" s="435">
        <v>0</v>
      </c>
      <c r="R3662" s="435">
        <v>15</v>
      </c>
      <c r="S3662" s="435">
        <v>0</v>
      </c>
      <c r="T3662" s="435">
        <v>0</v>
      </c>
      <c r="U3662" s="472">
        <v>40763</v>
      </c>
      <c r="V3662" s="480">
        <v>1</v>
      </c>
      <c r="W3662" s="435">
        <v>15</v>
      </c>
      <c r="X3662" s="437" t="str">
        <f t="shared" si="386"/>
        <v>OK</v>
      </c>
      <c r="Y3662" s="536">
        <f t="shared" si="383"/>
        <v>0</v>
      </c>
      <c r="Z3662" s="438" t="s">
        <v>176</v>
      </c>
      <c r="AA3662" s="481">
        <v>40766</v>
      </c>
      <c r="AC3662" s="148">
        <f t="shared" si="384"/>
        <v>6</v>
      </c>
      <c r="AD3662" s="435" t="str">
        <f t="shared" si="385"/>
        <v>OK</v>
      </c>
    </row>
    <row r="3663" spans="1:39" x14ac:dyDescent="0.2">
      <c r="A3663" s="593" t="s">
        <v>115</v>
      </c>
      <c r="B3663" s="493">
        <v>2</v>
      </c>
      <c r="C3663" s="531">
        <v>99</v>
      </c>
      <c r="D3663" s="493" t="s">
        <v>178</v>
      </c>
      <c r="E3663" s="532">
        <v>40760</v>
      </c>
      <c r="G3663" s="534">
        <v>2</v>
      </c>
      <c r="H3663" s="493">
        <v>99</v>
      </c>
      <c r="I3663" s="493">
        <v>99</v>
      </c>
      <c r="J3663" s="493">
        <v>99</v>
      </c>
      <c r="K3663" s="493">
        <v>0</v>
      </c>
      <c r="L3663" s="532">
        <v>40763</v>
      </c>
      <c r="N3663" s="534">
        <v>2</v>
      </c>
      <c r="O3663" s="493">
        <v>99</v>
      </c>
      <c r="P3663" s="493">
        <v>99</v>
      </c>
      <c r="Q3663" s="493">
        <v>0</v>
      </c>
      <c r="R3663" s="493">
        <v>99</v>
      </c>
      <c r="S3663" s="493">
        <v>0</v>
      </c>
      <c r="T3663" s="493">
        <v>0</v>
      </c>
      <c r="U3663" s="532">
        <v>40763</v>
      </c>
      <c r="V3663" s="535">
        <v>2</v>
      </c>
      <c r="W3663" s="493">
        <v>99</v>
      </c>
      <c r="X3663" s="536" t="str">
        <f t="shared" si="386"/>
        <v>OK</v>
      </c>
      <c r="Y3663" s="536">
        <f t="shared" si="383"/>
        <v>0</v>
      </c>
      <c r="Z3663" s="493" t="s">
        <v>178</v>
      </c>
      <c r="AA3663" s="537">
        <v>40766</v>
      </c>
      <c r="AB3663" s="538"/>
      <c r="AC3663" s="538">
        <f t="shared" si="384"/>
        <v>6</v>
      </c>
      <c r="AD3663" s="493" t="str">
        <f t="shared" si="385"/>
        <v>OK</v>
      </c>
      <c r="AE3663" s="493"/>
      <c r="AF3663" s="493"/>
      <c r="AG3663" s="493"/>
      <c r="AH3663" s="539"/>
      <c r="AI3663" s="533"/>
      <c r="AK3663" s="533"/>
      <c r="AL3663" s="533"/>
      <c r="AM3663" s="533"/>
    </row>
    <row r="3664" spans="1:39" x14ac:dyDescent="0.2">
      <c r="A3664" s="442" t="s">
        <v>115</v>
      </c>
      <c r="B3664" s="435">
        <v>1</v>
      </c>
      <c r="C3664" s="436">
        <v>10</v>
      </c>
      <c r="D3664" s="435" t="s">
        <v>177</v>
      </c>
      <c r="E3664" s="472">
        <v>40763</v>
      </c>
      <c r="G3664" s="474">
        <v>1</v>
      </c>
      <c r="H3664" s="435">
        <v>10</v>
      </c>
      <c r="I3664" s="435">
        <v>10</v>
      </c>
      <c r="J3664" s="435">
        <v>10</v>
      </c>
      <c r="K3664" s="435">
        <v>0</v>
      </c>
      <c r="L3664" s="472">
        <v>40764</v>
      </c>
      <c r="N3664" s="474">
        <v>1</v>
      </c>
      <c r="O3664" s="435">
        <v>10</v>
      </c>
      <c r="P3664" s="435">
        <v>10</v>
      </c>
      <c r="Q3664" s="435">
        <v>0</v>
      </c>
      <c r="R3664" s="435">
        <v>10</v>
      </c>
      <c r="S3664" s="435">
        <v>0</v>
      </c>
      <c r="T3664" s="435">
        <v>0</v>
      </c>
      <c r="U3664" s="472">
        <v>40764</v>
      </c>
      <c r="V3664" s="480">
        <v>1</v>
      </c>
      <c r="W3664" s="435">
        <v>10</v>
      </c>
      <c r="X3664" s="437" t="str">
        <f t="shared" si="386"/>
        <v>OK</v>
      </c>
      <c r="Y3664" s="536">
        <f t="shared" si="383"/>
        <v>0</v>
      </c>
      <c r="Z3664" s="435" t="s">
        <v>177</v>
      </c>
      <c r="AA3664" s="481">
        <v>40767</v>
      </c>
      <c r="AB3664" s="412">
        <f>+SUM(W3664:W3667)</f>
        <v>489</v>
      </c>
      <c r="AC3664" s="148">
        <f t="shared" si="384"/>
        <v>4</v>
      </c>
      <c r="AD3664" s="435" t="str">
        <f t="shared" si="385"/>
        <v>OK</v>
      </c>
    </row>
    <row r="3665" spans="1:39" x14ac:dyDescent="0.2">
      <c r="A3665" s="442" t="s">
        <v>115</v>
      </c>
      <c r="B3665" s="435">
        <v>2</v>
      </c>
      <c r="C3665" s="436">
        <v>30</v>
      </c>
      <c r="D3665" s="438" t="s">
        <v>176</v>
      </c>
      <c r="E3665" s="472">
        <v>40763</v>
      </c>
      <c r="G3665" s="474">
        <v>2</v>
      </c>
      <c r="H3665" s="435">
        <v>30</v>
      </c>
      <c r="I3665" s="435">
        <v>30</v>
      </c>
      <c r="J3665" s="435">
        <v>30</v>
      </c>
      <c r="K3665" s="435">
        <v>0</v>
      </c>
      <c r="L3665" s="472">
        <v>40764</v>
      </c>
      <c r="N3665" s="474">
        <v>2</v>
      </c>
      <c r="O3665" s="435">
        <v>30</v>
      </c>
      <c r="P3665" s="435">
        <v>30</v>
      </c>
      <c r="Q3665" s="435">
        <v>0</v>
      </c>
      <c r="R3665" s="435">
        <v>30</v>
      </c>
      <c r="S3665" s="435">
        <v>0</v>
      </c>
      <c r="T3665" s="435">
        <v>0</v>
      </c>
      <c r="U3665" s="472">
        <v>40764</v>
      </c>
      <c r="V3665" s="480">
        <v>2</v>
      </c>
      <c r="W3665" s="435">
        <v>30</v>
      </c>
      <c r="X3665" s="437" t="str">
        <f t="shared" si="386"/>
        <v>OK</v>
      </c>
      <c r="Y3665" s="536">
        <f t="shared" si="383"/>
        <v>0</v>
      </c>
      <c r="Z3665" s="438" t="s">
        <v>176</v>
      </c>
      <c r="AA3665" s="592" t="s">
        <v>191</v>
      </c>
      <c r="AC3665" s="148" t="e">
        <f t="shared" si="384"/>
        <v>#VALUE!</v>
      </c>
      <c r="AD3665" s="435" t="str">
        <f t="shared" si="385"/>
        <v>OK</v>
      </c>
    </row>
    <row r="3666" spans="1:39" x14ac:dyDescent="0.2">
      <c r="A3666" s="442" t="s">
        <v>115</v>
      </c>
      <c r="B3666" s="435">
        <v>3</v>
      </c>
      <c r="C3666" s="436">
        <v>419</v>
      </c>
      <c r="D3666" s="438" t="s">
        <v>178</v>
      </c>
      <c r="E3666" s="472">
        <v>40763</v>
      </c>
      <c r="G3666" s="474">
        <v>3</v>
      </c>
      <c r="H3666" s="435">
        <v>419</v>
      </c>
      <c r="I3666" s="435">
        <v>419</v>
      </c>
      <c r="J3666" s="435">
        <v>419</v>
      </c>
      <c r="K3666" s="435">
        <v>0</v>
      </c>
      <c r="L3666" s="472">
        <v>40764</v>
      </c>
      <c r="N3666" s="474">
        <v>3</v>
      </c>
      <c r="O3666" s="435">
        <v>419</v>
      </c>
      <c r="P3666" s="435">
        <v>419</v>
      </c>
      <c r="Q3666" s="435">
        <v>0</v>
      </c>
      <c r="R3666" s="435">
        <v>419</v>
      </c>
      <c r="S3666" s="435">
        <v>0</v>
      </c>
      <c r="T3666" s="435">
        <v>0</v>
      </c>
      <c r="U3666" s="472">
        <v>40764</v>
      </c>
      <c r="V3666" s="480">
        <v>3</v>
      </c>
      <c r="W3666" s="435">
        <v>419</v>
      </c>
      <c r="X3666" s="437" t="str">
        <f t="shared" si="386"/>
        <v>OK</v>
      </c>
      <c r="Y3666" s="536">
        <f t="shared" si="383"/>
        <v>0</v>
      </c>
      <c r="Z3666" s="438" t="s">
        <v>178</v>
      </c>
      <c r="AA3666" s="481">
        <v>40773</v>
      </c>
      <c r="AC3666" s="148">
        <f t="shared" si="384"/>
        <v>10</v>
      </c>
      <c r="AD3666" s="435" t="str">
        <f t="shared" si="385"/>
        <v>OK</v>
      </c>
    </row>
    <row r="3667" spans="1:39" x14ac:dyDescent="0.2">
      <c r="A3667" s="593" t="s">
        <v>115</v>
      </c>
      <c r="B3667" s="493">
        <v>4</v>
      </c>
      <c r="C3667" s="531">
        <v>30</v>
      </c>
      <c r="D3667" s="493" t="s">
        <v>188</v>
      </c>
      <c r="E3667" s="532">
        <v>40763</v>
      </c>
      <c r="G3667" s="534">
        <v>4</v>
      </c>
      <c r="H3667" s="493">
        <v>30</v>
      </c>
      <c r="I3667" s="493">
        <v>30</v>
      </c>
      <c r="J3667" s="493">
        <v>30</v>
      </c>
      <c r="K3667" s="493">
        <v>0</v>
      </c>
      <c r="L3667" s="532">
        <v>40764</v>
      </c>
      <c r="N3667" s="534">
        <v>4</v>
      </c>
      <c r="O3667" s="493">
        <v>30</v>
      </c>
      <c r="P3667" s="493">
        <v>30</v>
      </c>
      <c r="Q3667" s="493">
        <v>0</v>
      </c>
      <c r="R3667" s="493">
        <v>30</v>
      </c>
      <c r="S3667" s="493">
        <v>0</v>
      </c>
      <c r="T3667" s="493">
        <v>0</v>
      </c>
      <c r="U3667" s="532">
        <v>40764</v>
      </c>
      <c r="V3667" s="535">
        <v>4</v>
      </c>
      <c r="W3667" s="493">
        <v>30</v>
      </c>
      <c r="X3667" s="536" t="str">
        <f t="shared" si="386"/>
        <v>OK</v>
      </c>
      <c r="Y3667" s="536">
        <f t="shared" si="383"/>
        <v>0</v>
      </c>
      <c r="Z3667" s="493" t="s">
        <v>188</v>
      </c>
      <c r="AA3667" s="537">
        <v>40774</v>
      </c>
      <c r="AB3667" s="538"/>
      <c r="AC3667" s="538">
        <f t="shared" si="384"/>
        <v>11</v>
      </c>
      <c r="AD3667" s="493" t="str">
        <f t="shared" si="385"/>
        <v>OK</v>
      </c>
      <c r="AE3667" s="493"/>
      <c r="AF3667" s="493"/>
      <c r="AG3667" s="493"/>
      <c r="AH3667" s="539"/>
      <c r="AI3667" s="533"/>
      <c r="AJ3667" s="533"/>
      <c r="AK3667" s="533"/>
      <c r="AL3667" s="533"/>
      <c r="AM3667" s="533"/>
    </row>
    <row r="3668" spans="1:39" x14ac:dyDescent="0.2">
      <c r="A3668" s="634" t="s">
        <v>115</v>
      </c>
      <c r="B3668" s="465">
        <v>1</v>
      </c>
      <c r="C3668" s="622">
        <v>37</v>
      </c>
      <c r="D3668" s="465" t="s">
        <v>182</v>
      </c>
      <c r="E3668" s="632">
        <v>40764</v>
      </c>
      <c r="G3668" s="474">
        <v>1</v>
      </c>
      <c r="H3668" s="622">
        <v>37</v>
      </c>
      <c r="I3668" s="622">
        <v>37</v>
      </c>
      <c r="J3668" s="622">
        <v>37</v>
      </c>
      <c r="K3668" s="435">
        <v>0</v>
      </c>
      <c r="L3668" s="472">
        <v>40765</v>
      </c>
      <c r="N3668" s="474">
        <v>1</v>
      </c>
      <c r="O3668" s="622">
        <v>37</v>
      </c>
      <c r="P3668" s="622">
        <v>37</v>
      </c>
      <c r="Q3668" s="435">
        <v>0</v>
      </c>
      <c r="R3668" s="622">
        <v>37</v>
      </c>
      <c r="S3668" s="435">
        <v>0</v>
      </c>
      <c r="T3668" s="435">
        <v>0</v>
      </c>
      <c r="U3668" s="472">
        <v>40765</v>
      </c>
      <c r="V3668" s="480">
        <v>1</v>
      </c>
      <c r="W3668" s="435">
        <v>37</v>
      </c>
      <c r="X3668" s="437" t="str">
        <f t="shared" si="386"/>
        <v>OK</v>
      </c>
      <c r="Y3668" s="536">
        <f t="shared" ref="Y3668:Y3731" si="387">IF(W3668="","",+C3668-W3668)</f>
        <v>0</v>
      </c>
      <c r="Z3668" s="465" t="s">
        <v>182</v>
      </c>
      <c r="AA3668" s="481">
        <v>40766</v>
      </c>
      <c r="AB3668" s="412">
        <f>+SUM(W3668:W3684)</f>
        <v>1166</v>
      </c>
      <c r="AC3668" s="148">
        <f t="shared" si="384"/>
        <v>2</v>
      </c>
      <c r="AD3668" s="435" t="str">
        <f t="shared" si="385"/>
        <v>OK</v>
      </c>
      <c r="AJ3668" s="533"/>
    </row>
    <row r="3669" spans="1:39" x14ac:dyDescent="0.2">
      <c r="A3669" s="634" t="s">
        <v>115</v>
      </c>
      <c r="B3669" s="465">
        <v>2</v>
      </c>
      <c r="C3669" s="622">
        <v>24</v>
      </c>
      <c r="D3669" s="465" t="s">
        <v>183</v>
      </c>
      <c r="E3669" s="632">
        <v>40764</v>
      </c>
      <c r="G3669" s="474">
        <v>2</v>
      </c>
      <c r="H3669" s="622">
        <v>24</v>
      </c>
      <c r="I3669" s="622">
        <v>24</v>
      </c>
      <c r="J3669" s="622">
        <v>24</v>
      </c>
      <c r="K3669" s="435">
        <v>0</v>
      </c>
      <c r="L3669" s="472">
        <v>40765</v>
      </c>
      <c r="N3669" s="474">
        <v>2</v>
      </c>
      <c r="O3669" s="622">
        <v>24</v>
      </c>
      <c r="P3669" s="622">
        <v>24</v>
      </c>
      <c r="Q3669" s="435">
        <v>0</v>
      </c>
      <c r="R3669" s="622">
        <v>24</v>
      </c>
      <c r="S3669" s="435">
        <v>0</v>
      </c>
      <c r="T3669" s="435">
        <v>0</v>
      </c>
      <c r="U3669" s="472">
        <v>40765</v>
      </c>
      <c r="V3669" s="480">
        <v>2</v>
      </c>
      <c r="W3669" s="435">
        <v>24</v>
      </c>
      <c r="X3669" s="437" t="str">
        <f t="shared" si="386"/>
        <v>OK</v>
      </c>
      <c r="Y3669" s="536">
        <f t="shared" si="387"/>
        <v>0</v>
      </c>
      <c r="Z3669" s="465" t="s">
        <v>183</v>
      </c>
      <c r="AA3669" s="481">
        <v>40766</v>
      </c>
      <c r="AC3669" s="148">
        <f t="shared" si="384"/>
        <v>2</v>
      </c>
      <c r="AD3669" s="435" t="str">
        <f t="shared" si="385"/>
        <v>OK</v>
      </c>
    </row>
    <row r="3670" spans="1:39" x14ac:dyDescent="0.2">
      <c r="A3670" s="634" t="s">
        <v>115</v>
      </c>
      <c r="B3670" s="465">
        <v>3</v>
      </c>
      <c r="C3670" s="622">
        <v>29</v>
      </c>
      <c r="D3670" s="465" t="s">
        <v>67</v>
      </c>
      <c r="E3670" s="632">
        <v>40764</v>
      </c>
      <c r="G3670" s="474">
        <v>3</v>
      </c>
      <c r="H3670" s="622">
        <v>29</v>
      </c>
      <c r="I3670" s="622">
        <v>29</v>
      </c>
      <c r="J3670" s="622">
        <v>29</v>
      </c>
      <c r="K3670" s="435">
        <v>0</v>
      </c>
      <c r="L3670" s="472">
        <v>40765</v>
      </c>
      <c r="N3670" s="474">
        <v>3</v>
      </c>
      <c r="O3670" s="622">
        <v>29</v>
      </c>
      <c r="P3670" s="622">
        <v>29</v>
      </c>
      <c r="Q3670" s="435">
        <v>0</v>
      </c>
      <c r="R3670" s="622">
        <v>29</v>
      </c>
      <c r="S3670" s="435">
        <v>0</v>
      </c>
      <c r="T3670" s="435">
        <v>0</v>
      </c>
      <c r="U3670" s="472">
        <v>40765</v>
      </c>
      <c r="V3670" s="480">
        <v>3</v>
      </c>
      <c r="W3670" s="435">
        <v>29</v>
      </c>
      <c r="X3670" s="437" t="str">
        <f t="shared" si="386"/>
        <v>OK</v>
      </c>
      <c r="Y3670" s="536">
        <f t="shared" si="387"/>
        <v>0</v>
      </c>
      <c r="Z3670" s="465" t="s">
        <v>67</v>
      </c>
      <c r="AA3670" s="481">
        <v>40766</v>
      </c>
      <c r="AC3670" s="148">
        <f t="shared" si="384"/>
        <v>2</v>
      </c>
      <c r="AD3670" s="435" t="str">
        <f t="shared" si="385"/>
        <v>OK</v>
      </c>
      <c r="AJ3670" s="533"/>
    </row>
    <row r="3671" spans="1:39" x14ac:dyDescent="0.2">
      <c r="A3671" s="634" t="s">
        <v>115</v>
      </c>
      <c r="B3671" s="465">
        <v>4</v>
      </c>
      <c r="C3671" s="622">
        <v>16</v>
      </c>
      <c r="D3671" s="465" t="s">
        <v>69</v>
      </c>
      <c r="E3671" s="632">
        <v>40764</v>
      </c>
      <c r="G3671" s="474">
        <v>4</v>
      </c>
      <c r="H3671" s="622">
        <v>16</v>
      </c>
      <c r="I3671" s="622">
        <v>16</v>
      </c>
      <c r="J3671" s="622">
        <v>16</v>
      </c>
      <c r="K3671" s="435">
        <v>0</v>
      </c>
      <c r="L3671" s="472">
        <v>40765</v>
      </c>
      <c r="N3671" s="474">
        <v>4</v>
      </c>
      <c r="O3671" s="622">
        <v>16</v>
      </c>
      <c r="P3671" s="622">
        <v>16</v>
      </c>
      <c r="Q3671" s="435">
        <v>0</v>
      </c>
      <c r="R3671" s="622">
        <v>16</v>
      </c>
      <c r="S3671" s="435">
        <v>0</v>
      </c>
      <c r="T3671" s="435">
        <v>0</v>
      </c>
      <c r="U3671" s="472">
        <v>40765</v>
      </c>
      <c r="V3671" s="480">
        <v>4</v>
      </c>
      <c r="W3671" s="435">
        <v>16</v>
      </c>
      <c r="X3671" s="437" t="str">
        <f t="shared" si="386"/>
        <v>OK</v>
      </c>
      <c r="Y3671" s="536">
        <f t="shared" si="387"/>
        <v>0</v>
      </c>
      <c r="Z3671" s="465" t="s">
        <v>69</v>
      </c>
      <c r="AA3671" s="481">
        <v>40766</v>
      </c>
      <c r="AC3671" s="148">
        <f t="shared" si="384"/>
        <v>2</v>
      </c>
      <c r="AD3671" s="435" t="str">
        <f t="shared" si="385"/>
        <v>OK</v>
      </c>
    </row>
    <row r="3672" spans="1:39" x14ac:dyDescent="0.2">
      <c r="A3672" s="634" t="s">
        <v>115</v>
      </c>
      <c r="B3672" s="465">
        <v>5</v>
      </c>
      <c r="C3672" s="622">
        <v>25</v>
      </c>
      <c r="D3672" s="465" t="s">
        <v>72</v>
      </c>
      <c r="E3672" s="632">
        <v>40764</v>
      </c>
      <c r="G3672" s="474">
        <v>5</v>
      </c>
      <c r="H3672" s="622">
        <v>25</v>
      </c>
      <c r="I3672" s="622">
        <v>25</v>
      </c>
      <c r="J3672" s="622">
        <v>25</v>
      </c>
      <c r="K3672" s="435">
        <v>0</v>
      </c>
      <c r="L3672" s="472">
        <v>40765</v>
      </c>
      <c r="N3672" s="474">
        <v>5</v>
      </c>
      <c r="O3672" s="622">
        <v>25</v>
      </c>
      <c r="P3672" s="622">
        <v>25</v>
      </c>
      <c r="Q3672" s="435">
        <v>0</v>
      </c>
      <c r="R3672" s="622">
        <v>25</v>
      </c>
      <c r="S3672" s="435">
        <v>0</v>
      </c>
      <c r="T3672" s="435">
        <v>0</v>
      </c>
      <c r="U3672" s="472">
        <v>40765</v>
      </c>
      <c r="V3672" s="480">
        <v>5</v>
      </c>
      <c r="W3672" s="435">
        <v>25</v>
      </c>
      <c r="X3672" s="437" t="str">
        <f t="shared" si="386"/>
        <v>OK</v>
      </c>
      <c r="Y3672" s="536">
        <f t="shared" si="387"/>
        <v>0</v>
      </c>
      <c r="Z3672" s="465" t="s">
        <v>72</v>
      </c>
      <c r="AA3672" s="481">
        <v>40766</v>
      </c>
      <c r="AC3672" s="148">
        <f t="shared" si="384"/>
        <v>2</v>
      </c>
      <c r="AD3672" s="435" t="str">
        <f t="shared" si="385"/>
        <v>OK</v>
      </c>
    </row>
    <row r="3673" spans="1:39" x14ac:dyDescent="0.2">
      <c r="A3673" s="634" t="s">
        <v>115</v>
      </c>
      <c r="B3673" s="465">
        <v>6</v>
      </c>
      <c r="C3673" s="622">
        <v>229</v>
      </c>
      <c r="D3673" s="465" t="s">
        <v>73</v>
      </c>
      <c r="E3673" s="632">
        <v>40764</v>
      </c>
      <c r="G3673" s="474">
        <v>6</v>
      </c>
      <c r="H3673" s="622">
        <v>229</v>
      </c>
      <c r="I3673" s="622">
        <v>229</v>
      </c>
      <c r="J3673" s="622">
        <v>229</v>
      </c>
      <c r="K3673" s="435">
        <v>0</v>
      </c>
      <c r="L3673" s="472">
        <v>40765</v>
      </c>
      <c r="N3673" s="474">
        <v>6</v>
      </c>
      <c r="O3673" s="622">
        <v>229</v>
      </c>
      <c r="P3673" s="622">
        <v>229</v>
      </c>
      <c r="Q3673" s="435">
        <v>0</v>
      </c>
      <c r="R3673" s="622">
        <v>229</v>
      </c>
      <c r="S3673" s="435">
        <v>0</v>
      </c>
      <c r="T3673" s="435">
        <v>0</v>
      </c>
      <c r="U3673" s="472">
        <v>40765</v>
      </c>
      <c r="V3673" s="480">
        <v>6</v>
      </c>
      <c r="W3673" s="435">
        <v>229</v>
      </c>
      <c r="X3673" s="437" t="str">
        <f t="shared" si="386"/>
        <v>OK</v>
      </c>
      <c r="Y3673" s="536">
        <f t="shared" si="387"/>
        <v>0</v>
      </c>
      <c r="Z3673" s="465" t="s">
        <v>73</v>
      </c>
      <c r="AA3673" s="481">
        <v>40766</v>
      </c>
      <c r="AC3673" s="148">
        <f t="shared" si="384"/>
        <v>2</v>
      </c>
      <c r="AD3673" s="435" t="str">
        <f t="shared" si="385"/>
        <v>OK</v>
      </c>
    </row>
    <row r="3674" spans="1:39" x14ac:dyDescent="0.2">
      <c r="A3674" s="634" t="s">
        <v>115</v>
      </c>
      <c r="B3674" s="465">
        <v>7</v>
      </c>
      <c r="C3674" s="622">
        <v>79</v>
      </c>
      <c r="D3674" s="465" t="s">
        <v>79</v>
      </c>
      <c r="E3674" s="632">
        <v>40764</v>
      </c>
      <c r="G3674" s="474">
        <v>7</v>
      </c>
      <c r="H3674" s="622">
        <v>79</v>
      </c>
      <c r="I3674" s="622">
        <v>79</v>
      </c>
      <c r="J3674" s="622">
        <v>79</v>
      </c>
      <c r="K3674" s="435">
        <v>0</v>
      </c>
      <c r="L3674" s="472">
        <v>40765</v>
      </c>
      <c r="N3674" s="474">
        <v>7</v>
      </c>
      <c r="O3674" s="622">
        <v>79</v>
      </c>
      <c r="P3674" s="622">
        <v>79</v>
      </c>
      <c r="Q3674" s="435">
        <v>0</v>
      </c>
      <c r="R3674" s="622">
        <v>79</v>
      </c>
      <c r="S3674" s="435">
        <v>0</v>
      </c>
      <c r="T3674" s="435">
        <v>0</v>
      </c>
      <c r="U3674" s="472">
        <v>40765</v>
      </c>
      <c r="V3674" s="480">
        <v>7</v>
      </c>
      <c r="W3674" s="435">
        <v>79</v>
      </c>
      <c r="X3674" s="437" t="str">
        <f t="shared" si="386"/>
        <v>OK</v>
      </c>
      <c r="Y3674" s="536">
        <f t="shared" si="387"/>
        <v>0</v>
      </c>
      <c r="Z3674" s="465" t="s">
        <v>79</v>
      </c>
      <c r="AA3674" s="481">
        <v>40767</v>
      </c>
      <c r="AC3674" s="148">
        <f t="shared" si="384"/>
        <v>3</v>
      </c>
      <c r="AD3674" s="435" t="str">
        <f t="shared" si="385"/>
        <v>OK</v>
      </c>
      <c r="AJ3674" s="533"/>
    </row>
    <row r="3675" spans="1:39" x14ac:dyDescent="0.2">
      <c r="A3675" s="634" t="s">
        <v>115</v>
      </c>
      <c r="B3675" s="465">
        <v>8</v>
      </c>
      <c r="C3675" s="622">
        <v>169</v>
      </c>
      <c r="D3675" s="465" t="s">
        <v>74</v>
      </c>
      <c r="E3675" s="632">
        <v>40764</v>
      </c>
      <c r="G3675" s="474">
        <v>8</v>
      </c>
      <c r="H3675" s="622">
        <v>169</v>
      </c>
      <c r="I3675" s="622">
        <v>169</v>
      </c>
      <c r="J3675" s="622">
        <v>169</v>
      </c>
      <c r="K3675" s="435">
        <v>0</v>
      </c>
      <c r="L3675" s="472">
        <v>40765</v>
      </c>
      <c r="N3675" s="474">
        <v>8</v>
      </c>
      <c r="O3675" s="622">
        <v>169</v>
      </c>
      <c r="P3675" s="622">
        <v>169</v>
      </c>
      <c r="Q3675" s="435">
        <v>0</v>
      </c>
      <c r="R3675" s="622">
        <v>169</v>
      </c>
      <c r="S3675" s="435">
        <v>0</v>
      </c>
      <c r="T3675" s="435">
        <v>0</v>
      </c>
      <c r="U3675" s="472">
        <v>40765</v>
      </c>
      <c r="V3675" s="480">
        <v>8</v>
      </c>
      <c r="W3675" s="435">
        <v>169</v>
      </c>
      <c r="X3675" s="437" t="str">
        <f t="shared" si="386"/>
        <v>OK</v>
      </c>
      <c r="Y3675" s="536">
        <f t="shared" si="387"/>
        <v>0</v>
      </c>
      <c r="Z3675" s="465" t="s">
        <v>74</v>
      </c>
      <c r="AA3675" s="481">
        <v>40766</v>
      </c>
      <c r="AC3675" s="148">
        <f t="shared" si="384"/>
        <v>2</v>
      </c>
      <c r="AD3675" s="435" t="str">
        <f t="shared" si="385"/>
        <v>OK</v>
      </c>
    </row>
    <row r="3676" spans="1:39" x14ac:dyDescent="0.2">
      <c r="A3676" s="634" t="s">
        <v>115</v>
      </c>
      <c r="B3676" s="465">
        <v>9</v>
      </c>
      <c r="C3676" s="622">
        <v>6</v>
      </c>
      <c r="D3676" s="465" t="s">
        <v>75</v>
      </c>
      <c r="E3676" s="632">
        <v>40764</v>
      </c>
      <c r="G3676" s="474">
        <v>9</v>
      </c>
      <c r="H3676" s="622">
        <v>6</v>
      </c>
      <c r="I3676" s="622">
        <v>6</v>
      </c>
      <c r="J3676" s="622">
        <v>6</v>
      </c>
      <c r="K3676" s="435">
        <v>0</v>
      </c>
      <c r="L3676" s="472">
        <v>40765</v>
      </c>
      <c r="N3676" s="474">
        <v>9</v>
      </c>
      <c r="O3676" s="622">
        <v>6</v>
      </c>
      <c r="P3676" s="622">
        <v>6</v>
      </c>
      <c r="Q3676" s="435">
        <v>0</v>
      </c>
      <c r="R3676" s="622">
        <v>6</v>
      </c>
      <c r="S3676" s="435">
        <v>0</v>
      </c>
      <c r="T3676" s="435">
        <v>0</v>
      </c>
      <c r="U3676" s="472">
        <v>40765</v>
      </c>
      <c r="V3676" s="480">
        <v>9</v>
      </c>
      <c r="W3676" s="435">
        <v>6</v>
      </c>
      <c r="X3676" s="437" t="str">
        <f t="shared" si="386"/>
        <v>OK</v>
      </c>
      <c r="Y3676" s="536">
        <f t="shared" si="387"/>
        <v>0</v>
      </c>
      <c r="Z3676" s="465" t="s">
        <v>75</v>
      </c>
      <c r="AA3676" s="481">
        <v>40766</v>
      </c>
      <c r="AC3676" s="148">
        <f t="shared" si="384"/>
        <v>2</v>
      </c>
      <c r="AD3676" s="435" t="str">
        <f t="shared" si="385"/>
        <v>OK</v>
      </c>
    </row>
    <row r="3677" spans="1:39" x14ac:dyDescent="0.2">
      <c r="A3677" s="634" t="s">
        <v>115</v>
      </c>
      <c r="B3677" s="465">
        <v>10</v>
      </c>
      <c r="C3677" s="622">
        <v>6</v>
      </c>
      <c r="D3677" s="465" t="s">
        <v>76</v>
      </c>
      <c r="E3677" s="632">
        <v>40764</v>
      </c>
      <c r="G3677" s="474">
        <v>10</v>
      </c>
      <c r="H3677" s="622">
        <v>6</v>
      </c>
      <c r="I3677" s="622">
        <v>6</v>
      </c>
      <c r="J3677" s="622">
        <v>6</v>
      </c>
      <c r="K3677" s="435">
        <v>0</v>
      </c>
      <c r="L3677" s="472">
        <v>40765</v>
      </c>
      <c r="N3677" s="474">
        <v>10</v>
      </c>
      <c r="O3677" s="622">
        <v>6</v>
      </c>
      <c r="P3677" s="622">
        <v>6</v>
      </c>
      <c r="Q3677" s="435">
        <v>0</v>
      </c>
      <c r="R3677" s="622">
        <v>6</v>
      </c>
      <c r="S3677" s="435">
        <v>0</v>
      </c>
      <c r="T3677" s="435">
        <v>0</v>
      </c>
      <c r="U3677" s="472">
        <v>40765</v>
      </c>
      <c r="V3677" s="480">
        <v>10</v>
      </c>
      <c r="W3677" s="435">
        <v>6</v>
      </c>
      <c r="X3677" s="437" t="str">
        <f t="shared" si="386"/>
        <v>OK</v>
      </c>
      <c r="Y3677" s="536">
        <f t="shared" si="387"/>
        <v>0</v>
      </c>
      <c r="Z3677" s="465" t="s">
        <v>76</v>
      </c>
      <c r="AA3677" s="481">
        <v>40766</v>
      </c>
      <c r="AC3677" s="148">
        <f t="shared" si="384"/>
        <v>2</v>
      </c>
      <c r="AD3677" s="435" t="str">
        <f t="shared" si="385"/>
        <v>OK</v>
      </c>
    </row>
    <row r="3678" spans="1:39" x14ac:dyDescent="0.2">
      <c r="A3678" s="635" t="s">
        <v>115</v>
      </c>
      <c r="B3678" s="466">
        <v>11</v>
      </c>
      <c r="C3678" s="637">
        <v>1</v>
      </c>
      <c r="D3678" s="465" t="s">
        <v>77</v>
      </c>
      <c r="E3678" s="632">
        <v>40764</v>
      </c>
      <c r="G3678" s="474">
        <v>11</v>
      </c>
      <c r="H3678" s="637">
        <v>1</v>
      </c>
      <c r="I3678" s="637">
        <v>1</v>
      </c>
      <c r="J3678" s="637">
        <v>1</v>
      </c>
      <c r="K3678" s="435">
        <v>0</v>
      </c>
      <c r="L3678" s="472">
        <v>40765</v>
      </c>
      <c r="N3678" s="474">
        <v>11</v>
      </c>
      <c r="O3678" s="637">
        <v>1</v>
      </c>
      <c r="P3678" s="637">
        <v>1</v>
      </c>
      <c r="Q3678" s="435">
        <v>0</v>
      </c>
      <c r="R3678" s="637">
        <v>1</v>
      </c>
      <c r="S3678" s="435">
        <v>0</v>
      </c>
      <c r="T3678" s="435">
        <v>0</v>
      </c>
      <c r="U3678" s="472">
        <v>40765</v>
      </c>
      <c r="V3678" s="480">
        <v>11</v>
      </c>
      <c r="W3678" s="435">
        <v>1</v>
      </c>
      <c r="X3678" s="437" t="str">
        <f t="shared" si="386"/>
        <v>OK</v>
      </c>
      <c r="Y3678" s="536">
        <f t="shared" si="387"/>
        <v>0</v>
      </c>
      <c r="Z3678" s="465" t="s">
        <v>77</v>
      </c>
      <c r="AA3678" s="481">
        <v>40766</v>
      </c>
      <c r="AC3678" s="148">
        <f>DAYS360(E3678,AA3678)</f>
        <v>2</v>
      </c>
      <c r="AD3678" s="435" t="str">
        <f t="shared" si="385"/>
        <v>OK</v>
      </c>
    </row>
    <row r="3679" spans="1:39" x14ac:dyDescent="0.2">
      <c r="A3679" s="635" t="s">
        <v>115</v>
      </c>
      <c r="B3679" s="466">
        <v>12</v>
      </c>
      <c r="C3679" s="637">
        <v>213</v>
      </c>
      <c r="D3679" s="466" t="s">
        <v>187</v>
      </c>
      <c r="E3679" s="632">
        <v>40764</v>
      </c>
      <c r="G3679" s="474">
        <v>12</v>
      </c>
      <c r="H3679" s="637">
        <v>213</v>
      </c>
      <c r="I3679" s="637">
        <v>213</v>
      </c>
      <c r="J3679" s="637">
        <v>213</v>
      </c>
      <c r="K3679" s="435">
        <v>0</v>
      </c>
      <c r="L3679" s="472">
        <v>40765</v>
      </c>
      <c r="N3679" s="474">
        <v>12</v>
      </c>
      <c r="O3679" s="637">
        <v>213</v>
      </c>
      <c r="P3679" s="637">
        <v>213</v>
      </c>
      <c r="Q3679" s="435">
        <v>0</v>
      </c>
      <c r="R3679" s="637">
        <v>213</v>
      </c>
      <c r="S3679" s="435">
        <v>0</v>
      </c>
      <c r="T3679" s="435">
        <v>0</v>
      </c>
      <c r="U3679" s="472">
        <v>40765</v>
      </c>
      <c r="V3679" s="480">
        <v>12</v>
      </c>
      <c r="W3679" s="435">
        <v>213</v>
      </c>
      <c r="X3679" s="437" t="str">
        <f t="shared" si="386"/>
        <v>OK</v>
      </c>
      <c r="Y3679" s="536">
        <f t="shared" si="387"/>
        <v>0</v>
      </c>
      <c r="Z3679" s="466" t="s">
        <v>187</v>
      </c>
      <c r="AA3679" s="481">
        <v>40767</v>
      </c>
      <c r="AC3679" s="148">
        <f t="shared" si="384"/>
        <v>3</v>
      </c>
      <c r="AD3679" s="435" t="str">
        <f t="shared" si="385"/>
        <v>OK</v>
      </c>
    </row>
    <row r="3680" spans="1:39" x14ac:dyDescent="0.2">
      <c r="A3680" s="635" t="s">
        <v>115</v>
      </c>
      <c r="B3680" s="465">
        <v>13</v>
      </c>
      <c r="C3680" s="622">
        <v>75</v>
      </c>
      <c r="D3680" s="465" t="s">
        <v>189</v>
      </c>
      <c r="E3680" s="632">
        <v>40764</v>
      </c>
      <c r="G3680" s="474">
        <v>13</v>
      </c>
      <c r="H3680" s="622">
        <v>75</v>
      </c>
      <c r="I3680" s="622">
        <v>75</v>
      </c>
      <c r="J3680" s="622">
        <v>75</v>
      </c>
      <c r="K3680" s="435">
        <v>0</v>
      </c>
      <c r="L3680" s="472">
        <v>40765</v>
      </c>
      <c r="N3680" s="474">
        <v>13</v>
      </c>
      <c r="O3680" s="622">
        <v>75</v>
      </c>
      <c r="P3680" s="622">
        <v>75</v>
      </c>
      <c r="Q3680" s="435">
        <v>0</v>
      </c>
      <c r="R3680" s="622">
        <v>75</v>
      </c>
      <c r="S3680" s="435">
        <v>0</v>
      </c>
      <c r="T3680" s="435">
        <v>0</v>
      </c>
      <c r="U3680" s="472">
        <v>40765</v>
      </c>
      <c r="V3680" s="480">
        <v>13</v>
      </c>
      <c r="W3680" s="435">
        <v>75</v>
      </c>
      <c r="X3680" s="437" t="str">
        <f t="shared" si="386"/>
        <v>OK</v>
      </c>
      <c r="Y3680" s="536">
        <f t="shared" si="387"/>
        <v>0</v>
      </c>
      <c r="Z3680" s="465" t="s">
        <v>189</v>
      </c>
      <c r="AA3680" s="481">
        <v>40766</v>
      </c>
      <c r="AC3680" s="148">
        <f t="shared" ref="AC3680:AC3744" si="388">DAYS360(E3680,AA3680)</f>
        <v>2</v>
      </c>
      <c r="AD3680" s="435" t="str">
        <f t="shared" si="385"/>
        <v>OK</v>
      </c>
    </row>
    <row r="3681" spans="1:39" x14ac:dyDescent="0.2">
      <c r="A3681" s="635" t="s">
        <v>115</v>
      </c>
      <c r="B3681" s="465">
        <v>14</v>
      </c>
      <c r="C3681" s="622">
        <v>205</v>
      </c>
      <c r="D3681" s="466" t="s">
        <v>178</v>
      </c>
      <c r="E3681" s="632">
        <v>40764</v>
      </c>
      <c r="G3681" s="474">
        <v>14</v>
      </c>
      <c r="H3681" s="622">
        <v>205</v>
      </c>
      <c r="I3681" s="622">
        <v>205</v>
      </c>
      <c r="J3681" s="622">
        <v>205</v>
      </c>
      <c r="K3681" s="435">
        <v>0</v>
      </c>
      <c r="L3681" s="472">
        <v>40765</v>
      </c>
      <c r="N3681" s="474">
        <v>14</v>
      </c>
      <c r="O3681" s="622">
        <v>205</v>
      </c>
      <c r="P3681" s="622">
        <v>205</v>
      </c>
      <c r="Q3681" s="435">
        <v>0</v>
      </c>
      <c r="R3681" s="622">
        <v>205</v>
      </c>
      <c r="S3681" s="435">
        <v>0</v>
      </c>
      <c r="T3681" s="435">
        <v>0</v>
      </c>
      <c r="U3681" s="472">
        <v>40765</v>
      </c>
      <c r="V3681" s="480">
        <v>14</v>
      </c>
      <c r="W3681" s="435">
        <v>205</v>
      </c>
      <c r="X3681" s="437" t="str">
        <f t="shared" si="386"/>
        <v>OK</v>
      </c>
      <c r="Y3681" s="536">
        <f t="shared" si="387"/>
        <v>0</v>
      </c>
      <c r="Z3681" s="466" t="s">
        <v>178</v>
      </c>
      <c r="AA3681" s="481">
        <v>40766</v>
      </c>
      <c r="AC3681" s="148">
        <f t="shared" si="388"/>
        <v>2</v>
      </c>
      <c r="AD3681" s="435" t="str">
        <f t="shared" si="385"/>
        <v>OK</v>
      </c>
    </row>
    <row r="3682" spans="1:39" x14ac:dyDescent="0.2">
      <c r="A3682" s="635" t="s">
        <v>115</v>
      </c>
      <c r="B3682" s="465">
        <v>15</v>
      </c>
      <c r="C3682" s="622">
        <v>1995</v>
      </c>
      <c r="D3682" s="466" t="s">
        <v>184</v>
      </c>
      <c r="E3682" s="632">
        <v>40764</v>
      </c>
      <c r="G3682" s="474">
        <v>15</v>
      </c>
      <c r="H3682" s="622">
        <v>1995</v>
      </c>
      <c r="I3682" s="622">
        <v>1995</v>
      </c>
      <c r="J3682" s="622">
        <v>1995</v>
      </c>
      <c r="K3682" s="435">
        <v>0</v>
      </c>
      <c r="L3682" s="472">
        <v>40765</v>
      </c>
      <c r="N3682" s="474">
        <v>15</v>
      </c>
      <c r="O3682" s="622">
        <v>1995</v>
      </c>
      <c r="P3682" s="622">
        <v>1995</v>
      </c>
      <c r="Q3682" s="435">
        <v>0</v>
      </c>
      <c r="R3682" s="622">
        <v>1995</v>
      </c>
      <c r="S3682" s="435">
        <v>0</v>
      </c>
      <c r="T3682" s="435">
        <v>0</v>
      </c>
      <c r="U3682" s="472">
        <v>40765</v>
      </c>
      <c r="V3682" s="480">
        <v>15</v>
      </c>
      <c r="X3682" s="437" t="str">
        <f t="shared" si="386"/>
        <v>KO</v>
      </c>
      <c r="Y3682" s="536" t="str">
        <f t="shared" si="387"/>
        <v/>
      </c>
      <c r="Z3682" s="466" t="s">
        <v>184</v>
      </c>
      <c r="AC3682" s="148">
        <f t="shared" si="388"/>
        <v>-40179</v>
      </c>
      <c r="AD3682" s="435" t="str">
        <f t="shared" si="385"/>
        <v>Pendente</v>
      </c>
    </row>
    <row r="3683" spans="1:39" x14ac:dyDescent="0.2">
      <c r="A3683" s="635" t="s">
        <v>115</v>
      </c>
      <c r="B3683" s="466">
        <v>16</v>
      </c>
      <c r="C3683" s="637">
        <v>104</v>
      </c>
      <c r="D3683" s="466" t="s">
        <v>184</v>
      </c>
      <c r="E3683" s="632">
        <v>40764</v>
      </c>
      <c r="G3683" s="474">
        <v>16</v>
      </c>
      <c r="H3683" s="637">
        <v>104</v>
      </c>
      <c r="I3683" s="637">
        <v>104</v>
      </c>
      <c r="J3683" s="637">
        <v>104</v>
      </c>
      <c r="K3683" s="435">
        <v>0</v>
      </c>
      <c r="L3683" s="472">
        <v>40765</v>
      </c>
      <c r="N3683" s="474">
        <v>16</v>
      </c>
      <c r="O3683" s="637">
        <v>104</v>
      </c>
      <c r="P3683" s="637">
        <v>104</v>
      </c>
      <c r="Q3683" s="435">
        <v>0</v>
      </c>
      <c r="R3683" s="637">
        <v>104</v>
      </c>
      <c r="S3683" s="435">
        <v>0</v>
      </c>
      <c r="T3683" s="435">
        <v>0</v>
      </c>
      <c r="U3683" s="472">
        <v>40765</v>
      </c>
      <c r="V3683" s="480">
        <v>16</v>
      </c>
      <c r="X3683" s="437" t="str">
        <f t="shared" si="386"/>
        <v>KO</v>
      </c>
      <c r="Y3683" s="536" t="str">
        <f t="shared" si="387"/>
        <v/>
      </c>
      <c r="Z3683" s="466" t="s">
        <v>184</v>
      </c>
      <c r="AC3683" s="148">
        <f t="shared" si="388"/>
        <v>-40179</v>
      </c>
      <c r="AD3683" s="435" t="str">
        <f t="shared" si="385"/>
        <v>Pendente</v>
      </c>
    </row>
    <row r="3684" spans="1:39" x14ac:dyDescent="0.2">
      <c r="A3684" s="636" t="s">
        <v>115</v>
      </c>
      <c r="B3684" s="600">
        <v>17</v>
      </c>
      <c r="C3684" s="638">
        <v>52</v>
      </c>
      <c r="D3684" s="600" t="s">
        <v>185</v>
      </c>
      <c r="E3684" s="633">
        <v>40764</v>
      </c>
      <c r="G3684" s="534">
        <v>17</v>
      </c>
      <c r="H3684" s="638">
        <v>52</v>
      </c>
      <c r="I3684" s="638">
        <v>52</v>
      </c>
      <c r="J3684" s="638">
        <v>52</v>
      </c>
      <c r="K3684" s="493">
        <v>0</v>
      </c>
      <c r="L3684" s="532">
        <v>40765</v>
      </c>
      <c r="N3684" s="534">
        <v>17</v>
      </c>
      <c r="O3684" s="638">
        <v>52</v>
      </c>
      <c r="P3684" s="638">
        <v>52</v>
      </c>
      <c r="Q3684" s="493">
        <v>0</v>
      </c>
      <c r="R3684" s="638">
        <v>52</v>
      </c>
      <c r="S3684" s="493">
        <v>0</v>
      </c>
      <c r="T3684" s="493">
        <v>0</v>
      </c>
      <c r="U3684" s="532">
        <v>40765</v>
      </c>
      <c r="V3684" s="535">
        <v>17</v>
      </c>
      <c r="W3684" s="493">
        <v>52</v>
      </c>
      <c r="X3684" s="536" t="str">
        <f t="shared" si="386"/>
        <v>OK</v>
      </c>
      <c r="Y3684" s="536">
        <f t="shared" si="387"/>
        <v>0</v>
      </c>
      <c r="Z3684" s="600" t="s">
        <v>185</v>
      </c>
      <c r="AA3684" s="537">
        <v>40766</v>
      </c>
      <c r="AB3684" s="538"/>
      <c r="AC3684" s="538">
        <f t="shared" si="388"/>
        <v>2</v>
      </c>
      <c r="AD3684" s="493" t="str">
        <f t="shared" si="385"/>
        <v>OK</v>
      </c>
      <c r="AE3684" s="493"/>
      <c r="AF3684" s="493"/>
      <c r="AG3684" s="493"/>
      <c r="AH3684" s="539"/>
      <c r="AI3684" s="533"/>
      <c r="AK3684" s="533"/>
      <c r="AL3684" s="533"/>
      <c r="AM3684" s="533"/>
    </row>
    <row r="3685" spans="1:39" x14ac:dyDescent="0.2">
      <c r="A3685" s="442" t="s">
        <v>115</v>
      </c>
      <c r="B3685" s="435">
        <v>1</v>
      </c>
      <c r="C3685" s="436">
        <v>20</v>
      </c>
      <c r="D3685" s="465" t="s">
        <v>190</v>
      </c>
      <c r="E3685" s="472">
        <v>40765</v>
      </c>
      <c r="G3685" s="474">
        <v>1</v>
      </c>
      <c r="H3685" s="435">
        <v>20</v>
      </c>
      <c r="I3685" s="435">
        <v>20</v>
      </c>
      <c r="J3685" s="435">
        <v>20</v>
      </c>
      <c r="K3685" s="435">
        <v>0</v>
      </c>
      <c r="L3685" s="472">
        <v>40766</v>
      </c>
      <c r="N3685" s="474">
        <v>1</v>
      </c>
      <c r="O3685" s="435">
        <v>20</v>
      </c>
      <c r="P3685" s="435">
        <v>20</v>
      </c>
      <c r="Q3685" s="435">
        <v>0</v>
      </c>
      <c r="R3685" s="435">
        <v>20</v>
      </c>
      <c r="S3685" s="435">
        <v>0</v>
      </c>
      <c r="T3685" s="435">
        <v>0</v>
      </c>
      <c r="U3685" s="472">
        <v>40766</v>
      </c>
      <c r="V3685" s="480">
        <v>1</v>
      </c>
      <c r="W3685" s="435">
        <v>20</v>
      </c>
      <c r="X3685" s="437" t="str">
        <f t="shared" si="386"/>
        <v>OK</v>
      </c>
      <c r="Y3685" s="536">
        <f t="shared" si="387"/>
        <v>0</v>
      </c>
      <c r="Z3685" s="465" t="s">
        <v>190</v>
      </c>
      <c r="AA3685" s="481">
        <v>40767</v>
      </c>
      <c r="AB3685" s="412">
        <f>+SUM(W3685:W3686)</f>
        <v>109</v>
      </c>
      <c r="AC3685" s="148">
        <f t="shared" si="388"/>
        <v>2</v>
      </c>
      <c r="AD3685" s="435" t="str">
        <f t="shared" si="385"/>
        <v>OK</v>
      </c>
    </row>
    <row r="3686" spans="1:39" x14ac:dyDescent="0.2">
      <c r="A3686" s="593" t="s">
        <v>115</v>
      </c>
      <c r="B3686" s="493">
        <v>2</v>
      </c>
      <c r="C3686" s="531">
        <v>89</v>
      </c>
      <c r="D3686" s="493" t="s">
        <v>178</v>
      </c>
      <c r="E3686" s="532">
        <v>40765</v>
      </c>
      <c r="G3686" s="534">
        <v>2</v>
      </c>
      <c r="H3686" s="493">
        <v>89</v>
      </c>
      <c r="I3686" s="493">
        <v>89</v>
      </c>
      <c r="J3686" s="493">
        <v>89</v>
      </c>
      <c r="K3686" s="493">
        <v>0</v>
      </c>
      <c r="L3686" s="532">
        <v>40766</v>
      </c>
      <c r="N3686" s="534">
        <v>2</v>
      </c>
      <c r="O3686" s="493">
        <v>89</v>
      </c>
      <c r="P3686" s="493">
        <v>89</v>
      </c>
      <c r="Q3686" s="493">
        <v>0</v>
      </c>
      <c r="R3686" s="493">
        <v>89</v>
      </c>
      <c r="S3686" s="493">
        <v>0</v>
      </c>
      <c r="T3686" s="493">
        <v>0</v>
      </c>
      <c r="U3686" s="532">
        <v>40766</v>
      </c>
      <c r="V3686" s="535">
        <v>2</v>
      </c>
      <c r="W3686" s="493">
        <v>89</v>
      </c>
      <c r="X3686" s="536" t="str">
        <f t="shared" si="386"/>
        <v>OK</v>
      </c>
      <c r="Y3686" s="536">
        <f t="shared" si="387"/>
        <v>0</v>
      </c>
      <c r="Z3686" s="493" t="s">
        <v>178</v>
      </c>
      <c r="AA3686" s="537">
        <v>40767</v>
      </c>
      <c r="AB3686" s="538"/>
      <c r="AC3686" s="538">
        <f t="shared" si="388"/>
        <v>2</v>
      </c>
      <c r="AD3686" s="493" t="str">
        <f t="shared" si="385"/>
        <v>OK</v>
      </c>
      <c r="AE3686" s="493"/>
      <c r="AF3686" s="493"/>
      <c r="AG3686" s="493"/>
      <c r="AH3686" s="539"/>
      <c r="AI3686" s="533"/>
      <c r="AK3686" s="533"/>
      <c r="AL3686" s="533"/>
      <c r="AM3686" s="533"/>
    </row>
    <row r="3687" spans="1:39" x14ac:dyDescent="0.2">
      <c r="A3687" s="593" t="s">
        <v>115</v>
      </c>
      <c r="B3687" s="493">
        <v>1</v>
      </c>
      <c r="C3687" s="531">
        <v>45</v>
      </c>
      <c r="D3687" s="493" t="s">
        <v>178</v>
      </c>
      <c r="E3687" s="532">
        <v>40766</v>
      </c>
      <c r="G3687" s="534">
        <v>1</v>
      </c>
      <c r="H3687" s="493">
        <v>45</v>
      </c>
      <c r="I3687" s="493">
        <v>45</v>
      </c>
      <c r="J3687" s="493">
        <v>45</v>
      </c>
      <c r="K3687" s="493">
        <v>0</v>
      </c>
      <c r="L3687" s="532">
        <v>40767</v>
      </c>
      <c r="N3687" s="534">
        <v>1</v>
      </c>
      <c r="O3687" s="493">
        <v>45</v>
      </c>
      <c r="P3687" s="493">
        <v>45</v>
      </c>
      <c r="Q3687" s="493">
        <v>0</v>
      </c>
      <c r="R3687" s="493">
        <v>45</v>
      </c>
      <c r="S3687" s="493">
        <v>0</v>
      </c>
      <c r="T3687" s="493">
        <v>0</v>
      </c>
      <c r="U3687" s="532">
        <v>40767</v>
      </c>
      <c r="V3687" s="535">
        <v>1</v>
      </c>
      <c r="W3687" s="493">
        <v>45</v>
      </c>
      <c r="X3687" s="536" t="str">
        <f t="shared" si="386"/>
        <v>OK</v>
      </c>
      <c r="Y3687" s="536">
        <f t="shared" si="387"/>
        <v>0</v>
      </c>
      <c r="Z3687" s="493" t="s">
        <v>178</v>
      </c>
      <c r="AA3687" s="537">
        <v>40772</v>
      </c>
      <c r="AB3687" s="538">
        <v>45</v>
      </c>
      <c r="AC3687" s="538">
        <f t="shared" si="388"/>
        <v>6</v>
      </c>
      <c r="AD3687" s="493" t="str">
        <f t="shared" si="385"/>
        <v>OK</v>
      </c>
      <c r="AE3687" s="493"/>
      <c r="AF3687" s="493"/>
      <c r="AG3687" s="493"/>
      <c r="AH3687" s="539"/>
      <c r="AI3687" s="533"/>
      <c r="AK3687" s="533"/>
      <c r="AL3687" s="533"/>
      <c r="AM3687" s="533"/>
    </row>
    <row r="3688" spans="1:39" x14ac:dyDescent="0.2">
      <c r="A3688" s="442" t="s">
        <v>115</v>
      </c>
      <c r="B3688" s="435">
        <v>1</v>
      </c>
      <c r="C3688" s="436">
        <v>10</v>
      </c>
      <c r="D3688" s="435" t="s">
        <v>190</v>
      </c>
      <c r="E3688" s="472">
        <v>40767</v>
      </c>
      <c r="G3688" s="474">
        <v>1</v>
      </c>
      <c r="H3688" s="435">
        <v>10</v>
      </c>
      <c r="I3688" s="435">
        <v>10</v>
      </c>
      <c r="J3688" s="435">
        <v>10</v>
      </c>
      <c r="K3688" s="435">
        <v>0</v>
      </c>
      <c r="L3688" s="472">
        <v>40771</v>
      </c>
      <c r="N3688" s="474">
        <v>1</v>
      </c>
      <c r="O3688" s="435">
        <v>10</v>
      </c>
      <c r="P3688" s="435">
        <v>10</v>
      </c>
      <c r="Q3688" s="435">
        <v>0</v>
      </c>
      <c r="R3688" s="435">
        <v>10</v>
      </c>
      <c r="S3688" s="435">
        <v>0</v>
      </c>
      <c r="T3688" s="435">
        <v>0</v>
      </c>
      <c r="U3688" s="472">
        <v>40771</v>
      </c>
      <c r="V3688" s="480">
        <v>1</v>
      </c>
      <c r="W3688" s="435">
        <v>10</v>
      </c>
      <c r="X3688" s="437" t="str">
        <f t="shared" si="386"/>
        <v>OK</v>
      </c>
      <c r="Y3688" s="536">
        <f t="shared" si="387"/>
        <v>0</v>
      </c>
      <c r="Z3688" s="435" t="s">
        <v>190</v>
      </c>
      <c r="AA3688" s="481">
        <v>40772</v>
      </c>
      <c r="AB3688" s="412">
        <f>+SUM(W3688:W3690)</f>
        <v>121</v>
      </c>
      <c r="AC3688" s="148">
        <f t="shared" si="388"/>
        <v>5</v>
      </c>
      <c r="AD3688" s="435" t="str">
        <f t="shared" si="385"/>
        <v>OK</v>
      </c>
    </row>
    <row r="3689" spans="1:39" x14ac:dyDescent="0.2">
      <c r="A3689" s="442" t="s">
        <v>115</v>
      </c>
      <c r="B3689" s="435">
        <v>2</v>
      </c>
      <c r="C3689" s="436">
        <v>20</v>
      </c>
      <c r="D3689" s="438" t="s">
        <v>176</v>
      </c>
      <c r="E3689" s="472">
        <v>40767</v>
      </c>
      <c r="G3689" s="474">
        <v>2</v>
      </c>
      <c r="H3689" s="435">
        <v>20</v>
      </c>
      <c r="I3689" s="435">
        <v>20</v>
      </c>
      <c r="J3689" s="435">
        <v>20</v>
      </c>
      <c r="K3689" s="435">
        <v>0</v>
      </c>
      <c r="L3689" s="472">
        <v>40771</v>
      </c>
      <c r="N3689" s="474">
        <v>2</v>
      </c>
      <c r="O3689" s="435">
        <v>20</v>
      </c>
      <c r="P3689" s="435">
        <v>20</v>
      </c>
      <c r="Q3689" s="435">
        <v>0</v>
      </c>
      <c r="R3689" s="435">
        <v>20</v>
      </c>
      <c r="S3689" s="435">
        <v>0</v>
      </c>
      <c r="T3689" s="435">
        <v>0</v>
      </c>
      <c r="U3689" s="472">
        <v>40771</v>
      </c>
      <c r="V3689" s="480">
        <v>2</v>
      </c>
      <c r="W3689" s="435">
        <v>20</v>
      </c>
      <c r="X3689" s="437" t="str">
        <f t="shared" si="386"/>
        <v>OK</v>
      </c>
      <c r="Y3689" s="536">
        <f t="shared" si="387"/>
        <v>0</v>
      </c>
      <c r="Z3689" s="438" t="s">
        <v>176</v>
      </c>
      <c r="AA3689" s="481">
        <v>40772</v>
      </c>
      <c r="AC3689" s="148">
        <f t="shared" si="388"/>
        <v>5</v>
      </c>
      <c r="AD3689" s="435" t="str">
        <f t="shared" si="385"/>
        <v>OK</v>
      </c>
    </row>
    <row r="3690" spans="1:39" x14ac:dyDescent="0.2">
      <c r="A3690" s="593" t="s">
        <v>115</v>
      </c>
      <c r="B3690" s="493">
        <v>3</v>
      </c>
      <c r="C3690" s="531">
        <v>91</v>
      </c>
      <c r="D3690" s="493" t="s">
        <v>178</v>
      </c>
      <c r="E3690" s="532">
        <v>40767</v>
      </c>
      <c r="G3690" s="534">
        <v>3</v>
      </c>
      <c r="H3690" s="493">
        <v>91</v>
      </c>
      <c r="I3690" s="493">
        <v>91</v>
      </c>
      <c r="J3690" s="493">
        <v>91</v>
      </c>
      <c r="K3690" s="493">
        <v>0</v>
      </c>
      <c r="L3690" s="532">
        <v>40771</v>
      </c>
      <c r="N3690" s="534">
        <v>3</v>
      </c>
      <c r="O3690" s="493">
        <v>91</v>
      </c>
      <c r="P3690" s="493">
        <v>91</v>
      </c>
      <c r="Q3690" s="493">
        <v>0</v>
      </c>
      <c r="R3690" s="493">
        <v>91</v>
      </c>
      <c r="S3690" s="493">
        <v>0</v>
      </c>
      <c r="T3690" s="493">
        <v>0</v>
      </c>
      <c r="U3690" s="532">
        <v>40771</v>
      </c>
      <c r="V3690" s="535">
        <v>3</v>
      </c>
      <c r="W3690" s="493">
        <v>91</v>
      </c>
      <c r="X3690" s="536" t="str">
        <f t="shared" si="386"/>
        <v>OK</v>
      </c>
      <c r="Y3690" s="536">
        <f t="shared" si="387"/>
        <v>0</v>
      </c>
      <c r="Z3690" s="493" t="s">
        <v>178</v>
      </c>
      <c r="AA3690" s="537">
        <v>40772</v>
      </c>
      <c r="AB3690" s="538"/>
      <c r="AC3690" s="538">
        <f t="shared" si="388"/>
        <v>5</v>
      </c>
      <c r="AD3690" s="493" t="str">
        <f t="shared" si="385"/>
        <v>OK</v>
      </c>
      <c r="AE3690" s="493"/>
      <c r="AF3690" s="493"/>
      <c r="AG3690" s="493"/>
      <c r="AH3690" s="539"/>
      <c r="AI3690" s="533"/>
      <c r="AK3690" s="533"/>
      <c r="AL3690" s="533"/>
      <c r="AM3690" s="533"/>
    </row>
    <row r="3691" spans="1:39" x14ac:dyDescent="0.2">
      <c r="A3691" s="634" t="s">
        <v>115</v>
      </c>
      <c r="B3691" s="465">
        <v>1</v>
      </c>
      <c r="C3691" s="622">
        <v>31</v>
      </c>
      <c r="D3691" s="465" t="s">
        <v>182</v>
      </c>
      <c r="E3691" s="632">
        <v>40771</v>
      </c>
      <c r="G3691" s="474">
        <v>1</v>
      </c>
      <c r="H3691" s="622">
        <v>31</v>
      </c>
      <c r="I3691" s="622">
        <v>31</v>
      </c>
      <c r="J3691" s="622">
        <v>31</v>
      </c>
      <c r="K3691" s="435">
        <v>0</v>
      </c>
      <c r="L3691" s="472">
        <v>40772</v>
      </c>
      <c r="N3691" s="474">
        <v>1</v>
      </c>
      <c r="O3691" s="622">
        <v>31</v>
      </c>
      <c r="P3691" s="622">
        <v>31</v>
      </c>
      <c r="Q3691" s="435">
        <v>0</v>
      </c>
      <c r="R3691" s="622">
        <v>31</v>
      </c>
      <c r="S3691" s="435">
        <v>0</v>
      </c>
      <c r="T3691" s="435">
        <v>0</v>
      </c>
      <c r="U3691" s="472">
        <v>40772</v>
      </c>
      <c r="V3691" s="480">
        <v>1</v>
      </c>
      <c r="W3691" s="435">
        <v>31</v>
      </c>
      <c r="X3691" s="437" t="str">
        <f t="shared" si="386"/>
        <v>OK</v>
      </c>
      <c r="Y3691" s="536">
        <f t="shared" si="387"/>
        <v>0</v>
      </c>
      <c r="Z3691" s="465" t="s">
        <v>182</v>
      </c>
      <c r="AA3691" s="481">
        <v>40773</v>
      </c>
      <c r="AB3691" s="412">
        <f>+SUM(W3691:W3709)</f>
        <v>1204</v>
      </c>
      <c r="AC3691" s="148">
        <f t="shared" si="388"/>
        <v>2</v>
      </c>
      <c r="AD3691" s="435" t="str">
        <f t="shared" si="385"/>
        <v>OK</v>
      </c>
      <c r="AJ3691" s="533"/>
    </row>
    <row r="3692" spans="1:39" x14ac:dyDescent="0.2">
      <c r="A3692" s="634" t="s">
        <v>115</v>
      </c>
      <c r="B3692" s="465">
        <v>2</v>
      </c>
      <c r="C3692" s="622">
        <v>10</v>
      </c>
      <c r="D3692" s="465" t="s">
        <v>183</v>
      </c>
      <c r="E3692" s="632">
        <v>40771</v>
      </c>
      <c r="G3692" s="474">
        <v>2</v>
      </c>
      <c r="H3692" s="622">
        <v>10</v>
      </c>
      <c r="I3692" s="622">
        <v>10</v>
      </c>
      <c r="J3692" s="622">
        <v>10</v>
      </c>
      <c r="K3692" s="435">
        <v>0</v>
      </c>
      <c r="L3692" s="472">
        <v>40772</v>
      </c>
      <c r="N3692" s="474">
        <v>2</v>
      </c>
      <c r="O3692" s="622">
        <v>10</v>
      </c>
      <c r="P3692" s="622">
        <v>10</v>
      </c>
      <c r="Q3692" s="435">
        <v>0</v>
      </c>
      <c r="R3692" s="622">
        <v>10</v>
      </c>
      <c r="S3692" s="435">
        <v>0</v>
      </c>
      <c r="T3692" s="435">
        <v>0</v>
      </c>
      <c r="U3692" s="472">
        <v>40772</v>
      </c>
      <c r="V3692" s="480">
        <v>2</v>
      </c>
      <c r="W3692" s="435">
        <v>10</v>
      </c>
      <c r="X3692" s="437" t="str">
        <f t="shared" si="386"/>
        <v>OK</v>
      </c>
      <c r="Y3692" s="536">
        <f t="shared" si="387"/>
        <v>0</v>
      </c>
      <c r="Z3692" s="465" t="s">
        <v>183</v>
      </c>
      <c r="AA3692" s="481">
        <v>40773</v>
      </c>
      <c r="AC3692" s="148">
        <f t="shared" si="388"/>
        <v>2</v>
      </c>
      <c r="AD3692" s="435" t="str">
        <f t="shared" si="385"/>
        <v>OK</v>
      </c>
    </row>
    <row r="3693" spans="1:39" x14ac:dyDescent="0.2">
      <c r="A3693" s="634" t="s">
        <v>115</v>
      </c>
      <c r="B3693" s="465">
        <v>3</v>
      </c>
      <c r="C3693" s="622">
        <v>17</v>
      </c>
      <c r="D3693" s="465" t="s">
        <v>67</v>
      </c>
      <c r="E3693" s="632">
        <v>40771</v>
      </c>
      <c r="G3693" s="474">
        <v>3</v>
      </c>
      <c r="H3693" s="622">
        <v>17</v>
      </c>
      <c r="I3693" s="622">
        <v>17</v>
      </c>
      <c r="J3693" s="622">
        <v>17</v>
      </c>
      <c r="K3693" s="435">
        <v>0</v>
      </c>
      <c r="L3693" s="472">
        <v>40772</v>
      </c>
      <c r="N3693" s="474">
        <v>3</v>
      </c>
      <c r="O3693" s="622">
        <v>17</v>
      </c>
      <c r="P3693" s="622">
        <v>17</v>
      </c>
      <c r="Q3693" s="435">
        <v>0</v>
      </c>
      <c r="R3693" s="622">
        <v>17</v>
      </c>
      <c r="S3693" s="435">
        <v>0</v>
      </c>
      <c r="T3693" s="435">
        <v>0</v>
      </c>
      <c r="U3693" s="472">
        <v>40772</v>
      </c>
      <c r="V3693" s="480">
        <v>3</v>
      </c>
      <c r="W3693" s="435">
        <v>17</v>
      </c>
      <c r="X3693" s="437" t="str">
        <f t="shared" si="386"/>
        <v>OK</v>
      </c>
      <c r="Y3693" s="536">
        <f t="shared" si="387"/>
        <v>0</v>
      </c>
      <c r="Z3693" s="465" t="s">
        <v>67</v>
      </c>
      <c r="AA3693" s="481">
        <v>40773</v>
      </c>
      <c r="AC3693" s="148">
        <f t="shared" si="388"/>
        <v>2</v>
      </c>
      <c r="AD3693" s="435" t="str">
        <f t="shared" si="385"/>
        <v>OK</v>
      </c>
      <c r="AJ3693" s="533"/>
    </row>
    <row r="3694" spans="1:39" x14ac:dyDescent="0.2">
      <c r="A3694" s="634" t="s">
        <v>115</v>
      </c>
      <c r="B3694" s="465">
        <v>4</v>
      </c>
      <c r="C3694" s="622">
        <v>2</v>
      </c>
      <c r="D3694" s="465" t="s">
        <v>68</v>
      </c>
      <c r="E3694" s="632">
        <v>40771</v>
      </c>
      <c r="G3694" s="474">
        <v>4</v>
      </c>
      <c r="H3694" s="622">
        <v>2</v>
      </c>
      <c r="I3694" s="622">
        <v>2</v>
      </c>
      <c r="J3694" s="622">
        <v>2</v>
      </c>
      <c r="K3694" s="435">
        <v>0</v>
      </c>
      <c r="L3694" s="472">
        <v>40772</v>
      </c>
      <c r="N3694" s="474">
        <v>4</v>
      </c>
      <c r="O3694" s="622">
        <v>2</v>
      </c>
      <c r="P3694" s="622">
        <v>2</v>
      </c>
      <c r="Q3694" s="435">
        <v>0</v>
      </c>
      <c r="R3694" s="622">
        <v>2</v>
      </c>
      <c r="S3694" s="435">
        <v>0</v>
      </c>
      <c r="T3694" s="435">
        <v>0</v>
      </c>
      <c r="U3694" s="472">
        <v>40772</v>
      </c>
      <c r="V3694" s="480">
        <v>4</v>
      </c>
      <c r="W3694" s="435">
        <v>2</v>
      </c>
      <c r="X3694" s="437" t="str">
        <f t="shared" si="386"/>
        <v>OK</v>
      </c>
      <c r="Y3694" s="536">
        <f t="shared" si="387"/>
        <v>0</v>
      </c>
      <c r="Z3694" s="465" t="s">
        <v>68</v>
      </c>
      <c r="AA3694" s="481">
        <v>40773</v>
      </c>
      <c r="AC3694" s="148">
        <f t="shared" si="388"/>
        <v>2</v>
      </c>
      <c r="AD3694" s="435" t="str">
        <f t="shared" si="385"/>
        <v>OK</v>
      </c>
      <c r="AJ3694" s="533"/>
    </row>
    <row r="3695" spans="1:39" x14ac:dyDescent="0.2">
      <c r="A3695" s="634" t="s">
        <v>115</v>
      </c>
      <c r="B3695" s="465">
        <v>5</v>
      </c>
      <c r="C3695" s="622">
        <v>11</v>
      </c>
      <c r="D3695" s="465" t="s">
        <v>69</v>
      </c>
      <c r="E3695" s="632">
        <v>40771</v>
      </c>
      <c r="G3695" s="474">
        <v>5</v>
      </c>
      <c r="H3695" s="622">
        <v>11</v>
      </c>
      <c r="I3695" s="622">
        <v>11</v>
      </c>
      <c r="J3695" s="622">
        <v>11</v>
      </c>
      <c r="K3695" s="435">
        <v>0</v>
      </c>
      <c r="L3695" s="472">
        <v>40772</v>
      </c>
      <c r="N3695" s="474">
        <v>5</v>
      </c>
      <c r="O3695" s="622">
        <v>11</v>
      </c>
      <c r="P3695" s="622">
        <v>11</v>
      </c>
      <c r="Q3695" s="435">
        <v>0</v>
      </c>
      <c r="R3695" s="622">
        <v>11</v>
      </c>
      <c r="S3695" s="435">
        <v>0</v>
      </c>
      <c r="T3695" s="435">
        <v>0</v>
      </c>
      <c r="U3695" s="472">
        <v>40772</v>
      </c>
      <c r="V3695" s="480">
        <v>5</v>
      </c>
      <c r="W3695" s="435">
        <v>11</v>
      </c>
      <c r="X3695" s="437" t="str">
        <f t="shared" si="386"/>
        <v>OK</v>
      </c>
      <c r="Y3695" s="536">
        <f t="shared" si="387"/>
        <v>0</v>
      </c>
      <c r="Z3695" s="465" t="s">
        <v>69</v>
      </c>
      <c r="AA3695" s="481">
        <v>40773</v>
      </c>
      <c r="AC3695" s="148">
        <f t="shared" si="388"/>
        <v>2</v>
      </c>
      <c r="AD3695" s="435" t="str">
        <f t="shared" si="385"/>
        <v>OK</v>
      </c>
    </row>
    <row r="3696" spans="1:39" x14ac:dyDescent="0.2">
      <c r="A3696" s="634" t="s">
        <v>115</v>
      </c>
      <c r="B3696" s="465">
        <v>6</v>
      </c>
      <c r="C3696" s="622">
        <v>29</v>
      </c>
      <c r="D3696" s="465" t="s">
        <v>72</v>
      </c>
      <c r="E3696" s="632">
        <v>40771</v>
      </c>
      <c r="G3696" s="474">
        <v>6</v>
      </c>
      <c r="H3696" s="622">
        <v>29</v>
      </c>
      <c r="I3696" s="622">
        <v>29</v>
      </c>
      <c r="J3696" s="622">
        <v>29</v>
      </c>
      <c r="K3696" s="435">
        <v>0</v>
      </c>
      <c r="L3696" s="472">
        <v>40772</v>
      </c>
      <c r="N3696" s="474">
        <v>6</v>
      </c>
      <c r="O3696" s="622">
        <v>29</v>
      </c>
      <c r="P3696" s="622">
        <v>29</v>
      </c>
      <c r="Q3696" s="435">
        <v>0</v>
      </c>
      <c r="R3696" s="622">
        <v>29</v>
      </c>
      <c r="S3696" s="435">
        <v>0</v>
      </c>
      <c r="T3696" s="435">
        <v>0</v>
      </c>
      <c r="U3696" s="472">
        <v>40772</v>
      </c>
      <c r="V3696" s="480">
        <v>6</v>
      </c>
      <c r="W3696" s="435">
        <v>29</v>
      </c>
      <c r="X3696" s="437" t="str">
        <f t="shared" si="386"/>
        <v>OK</v>
      </c>
      <c r="Y3696" s="536">
        <f t="shared" si="387"/>
        <v>0</v>
      </c>
      <c r="Z3696" s="465" t="s">
        <v>72</v>
      </c>
      <c r="AA3696" s="481">
        <v>40773</v>
      </c>
      <c r="AC3696" s="148">
        <f t="shared" si="388"/>
        <v>2</v>
      </c>
      <c r="AD3696" s="435" t="str">
        <f t="shared" si="385"/>
        <v>OK</v>
      </c>
    </row>
    <row r="3697" spans="1:39" x14ac:dyDescent="0.2">
      <c r="A3697" s="634" t="s">
        <v>115</v>
      </c>
      <c r="B3697" s="465">
        <v>7</v>
      </c>
      <c r="C3697" s="622">
        <v>245</v>
      </c>
      <c r="D3697" s="465" t="s">
        <v>73</v>
      </c>
      <c r="E3697" s="632">
        <v>40771</v>
      </c>
      <c r="G3697" s="474">
        <v>7</v>
      </c>
      <c r="H3697" s="622">
        <v>245</v>
      </c>
      <c r="I3697" s="622">
        <v>245</v>
      </c>
      <c r="J3697" s="622">
        <v>245</v>
      </c>
      <c r="K3697" s="435">
        <v>0</v>
      </c>
      <c r="L3697" s="472">
        <v>40772</v>
      </c>
      <c r="N3697" s="474">
        <v>7</v>
      </c>
      <c r="O3697" s="622">
        <v>245</v>
      </c>
      <c r="P3697" s="622">
        <v>245</v>
      </c>
      <c r="Q3697" s="435">
        <v>0</v>
      </c>
      <c r="R3697" s="622">
        <v>245</v>
      </c>
      <c r="S3697" s="435">
        <v>0</v>
      </c>
      <c r="T3697" s="435">
        <v>0</v>
      </c>
      <c r="U3697" s="472">
        <v>40772</v>
      </c>
      <c r="V3697" s="480">
        <v>7</v>
      </c>
      <c r="W3697" s="435">
        <v>245</v>
      </c>
      <c r="X3697" s="437" t="str">
        <f t="shared" si="386"/>
        <v>OK</v>
      </c>
      <c r="Y3697" s="536">
        <f t="shared" si="387"/>
        <v>0</v>
      </c>
      <c r="Z3697" s="465" t="s">
        <v>73</v>
      </c>
      <c r="AA3697" s="481">
        <v>40773</v>
      </c>
      <c r="AC3697" s="148">
        <f t="shared" si="388"/>
        <v>2</v>
      </c>
      <c r="AD3697" s="435" t="str">
        <f t="shared" si="385"/>
        <v>OK</v>
      </c>
      <c r="AJ3697" s="533"/>
    </row>
    <row r="3698" spans="1:39" x14ac:dyDescent="0.2">
      <c r="A3698" s="634" t="s">
        <v>115</v>
      </c>
      <c r="B3698" s="465">
        <v>8</v>
      </c>
      <c r="C3698" s="622">
        <v>101</v>
      </c>
      <c r="D3698" s="465" t="s">
        <v>79</v>
      </c>
      <c r="E3698" s="632">
        <v>40771</v>
      </c>
      <c r="G3698" s="474">
        <v>8</v>
      </c>
      <c r="H3698" s="622">
        <v>101</v>
      </c>
      <c r="I3698" s="622">
        <v>101</v>
      </c>
      <c r="J3698" s="622">
        <v>101</v>
      </c>
      <c r="K3698" s="435">
        <v>0</v>
      </c>
      <c r="L3698" s="472">
        <v>40772</v>
      </c>
      <c r="N3698" s="474">
        <v>8</v>
      </c>
      <c r="O3698" s="622">
        <v>101</v>
      </c>
      <c r="P3698" s="622">
        <v>101</v>
      </c>
      <c r="Q3698" s="435">
        <v>0</v>
      </c>
      <c r="R3698" s="622">
        <v>101</v>
      </c>
      <c r="S3698" s="435">
        <v>0</v>
      </c>
      <c r="T3698" s="435">
        <v>0</v>
      </c>
      <c r="U3698" s="472">
        <v>40772</v>
      </c>
      <c r="V3698" s="480">
        <v>8</v>
      </c>
      <c r="W3698" s="435">
        <v>101</v>
      </c>
      <c r="X3698" s="437" t="str">
        <f t="shared" si="386"/>
        <v>OK</v>
      </c>
      <c r="Y3698" s="536">
        <f t="shared" si="387"/>
        <v>0</v>
      </c>
      <c r="Z3698" s="465" t="s">
        <v>79</v>
      </c>
      <c r="AA3698" s="481">
        <v>40772</v>
      </c>
      <c r="AC3698" s="148">
        <f t="shared" si="388"/>
        <v>1</v>
      </c>
      <c r="AD3698" s="435" t="str">
        <f t="shared" si="385"/>
        <v>OK</v>
      </c>
    </row>
    <row r="3699" spans="1:39" x14ac:dyDescent="0.2">
      <c r="A3699" s="634" t="s">
        <v>115</v>
      </c>
      <c r="B3699" s="465">
        <v>9</v>
      </c>
      <c r="C3699" s="622">
        <v>129</v>
      </c>
      <c r="D3699" s="465" t="s">
        <v>74</v>
      </c>
      <c r="E3699" s="632">
        <v>40771</v>
      </c>
      <c r="G3699" s="474">
        <v>9</v>
      </c>
      <c r="H3699" s="622">
        <v>129</v>
      </c>
      <c r="I3699" s="622">
        <v>129</v>
      </c>
      <c r="J3699" s="622">
        <v>129</v>
      </c>
      <c r="K3699" s="435">
        <v>0</v>
      </c>
      <c r="L3699" s="472">
        <v>40772</v>
      </c>
      <c r="N3699" s="474">
        <v>9</v>
      </c>
      <c r="O3699" s="622">
        <v>129</v>
      </c>
      <c r="P3699" s="622">
        <v>129</v>
      </c>
      <c r="Q3699" s="435">
        <v>0</v>
      </c>
      <c r="R3699" s="622">
        <v>129</v>
      </c>
      <c r="S3699" s="435">
        <v>0</v>
      </c>
      <c r="T3699" s="435">
        <v>0</v>
      </c>
      <c r="U3699" s="472">
        <v>40772</v>
      </c>
      <c r="V3699" s="480">
        <v>9</v>
      </c>
      <c r="W3699" s="435">
        <v>129</v>
      </c>
      <c r="X3699" s="437" t="str">
        <f t="shared" si="386"/>
        <v>OK</v>
      </c>
      <c r="Y3699" s="536">
        <f t="shared" si="387"/>
        <v>0</v>
      </c>
      <c r="Z3699" s="465" t="s">
        <v>74</v>
      </c>
      <c r="AC3699" s="148">
        <f t="shared" si="388"/>
        <v>-40186</v>
      </c>
      <c r="AD3699" s="435" t="str">
        <f t="shared" si="385"/>
        <v>Pendente</v>
      </c>
    </row>
    <row r="3700" spans="1:39" x14ac:dyDescent="0.2">
      <c r="A3700" s="634" t="s">
        <v>115</v>
      </c>
      <c r="B3700" s="465">
        <v>10</v>
      </c>
      <c r="C3700" s="622">
        <v>17</v>
      </c>
      <c r="D3700" s="465" t="s">
        <v>75</v>
      </c>
      <c r="E3700" s="632">
        <v>40771</v>
      </c>
      <c r="G3700" s="474">
        <v>10</v>
      </c>
      <c r="H3700" s="622">
        <v>17</v>
      </c>
      <c r="I3700" s="622">
        <v>17</v>
      </c>
      <c r="J3700" s="622">
        <v>17</v>
      </c>
      <c r="K3700" s="435">
        <v>0</v>
      </c>
      <c r="L3700" s="472">
        <v>40772</v>
      </c>
      <c r="N3700" s="474">
        <v>10</v>
      </c>
      <c r="O3700" s="622">
        <v>17</v>
      </c>
      <c r="P3700" s="622">
        <v>17</v>
      </c>
      <c r="Q3700" s="435">
        <v>0</v>
      </c>
      <c r="R3700" s="622">
        <v>17</v>
      </c>
      <c r="S3700" s="435">
        <v>0</v>
      </c>
      <c r="T3700" s="435">
        <v>0</v>
      </c>
      <c r="U3700" s="472">
        <v>40772</v>
      </c>
      <c r="V3700" s="480">
        <v>10</v>
      </c>
      <c r="W3700" s="435">
        <v>17</v>
      </c>
      <c r="X3700" s="437" t="str">
        <f t="shared" si="386"/>
        <v>OK</v>
      </c>
      <c r="Y3700" s="536">
        <f t="shared" si="387"/>
        <v>0</v>
      </c>
      <c r="Z3700" s="465" t="s">
        <v>75</v>
      </c>
      <c r="AC3700" s="148">
        <f t="shared" si="388"/>
        <v>-40186</v>
      </c>
      <c r="AD3700" s="435" t="str">
        <f t="shared" si="385"/>
        <v>Pendente</v>
      </c>
    </row>
    <row r="3701" spans="1:39" x14ac:dyDescent="0.2">
      <c r="A3701" s="635" t="s">
        <v>115</v>
      </c>
      <c r="B3701" s="466">
        <v>11</v>
      </c>
      <c r="C3701" s="637">
        <v>2</v>
      </c>
      <c r="D3701" s="465" t="s">
        <v>76</v>
      </c>
      <c r="E3701" s="632">
        <v>40771</v>
      </c>
      <c r="G3701" s="474">
        <v>11</v>
      </c>
      <c r="H3701" s="637">
        <v>2</v>
      </c>
      <c r="I3701" s="637">
        <v>2</v>
      </c>
      <c r="J3701" s="637">
        <v>2</v>
      </c>
      <c r="K3701" s="435">
        <v>0</v>
      </c>
      <c r="L3701" s="472">
        <v>40772</v>
      </c>
      <c r="N3701" s="474">
        <v>11</v>
      </c>
      <c r="O3701" s="637">
        <v>2</v>
      </c>
      <c r="P3701" s="637">
        <v>2</v>
      </c>
      <c r="Q3701" s="435">
        <v>0</v>
      </c>
      <c r="R3701" s="637">
        <v>2</v>
      </c>
      <c r="S3701" s="435">
        <v>0</v>
      </c>
      <c r="T3701" s="435">
        <v>0</v>
      </c>
      <c r="U3701" s="472">
        <v>40772</v>
      </c>
      <c r="V3701" s="480">
        <v>11</v>
      </c>
      <c r="W3701" s="435">
        <v>2</v>
      </c>
      <c r="X3701" s="437" t="str">
        <f t="shared" si="386"/>
        <v>OK</v>
      </c>
      <c r="Y3701" s="536">
        <f t="shared" si="387"/>
        <v>0</v>
      </c>
      <c r="Z3701" s="465" t="s">
        <v>76</v>
      </c>
      <c r="AC3701" s="148">
        <f t="shared" si="388"/>
        <v>-40186</v>
      </c>
      <c r="AD3701" s="435" t="str">
        <f t="shared" si="385"/>
        <v>Pendente</v>
      </c>
    </row>
    <row r="3702" spans="1:39" x14ac:dyDescent="0.2">
      <c r="A3702" s="635" t="s">
        <v>115</v>
      </c>
      <c r="B3702" s="466">
        <v>12</v>
      </c>
      <c r="C3702" s="637">
        <v>1</v>
      </c>
      <c r="D3702" s="465" t="s">
        <v>78</v>
      </c>
      <c r="E3702" s="632">
        <v>40771</v>
      </c>
      <c r="G3702" s="474">
        <v>12</v>
      </c>
      <c r="H3702" s="637">
        <v>1</v>
      </c>
      <c r="I3702" s="637">
        <v>1</v>
      </c>
      <c r="J3702" s="637">
        <v>1</v>
      </c>
      <c r="K3702" s="435">
        <v>0</v>
      </c>
      <c r="L3702" s="472">
        <v>40772</v>
      </c>
      <c r="N3702" s="474">
        <v>12</v>
      </c>
      <c r="O3702" s="637">
        <v>1</v>
      </c>
      <c r="P3702" s="637">
        <v>1</v>
      </c>
      <c r="Q3702" s="435">
        <v>0</v>
      </c>
      <c r="R3702" s="637">
        <v>1</v>
      </c>
      <c r="S3702" s="435">
        <v>0</v>
      </c>
      <c r="T3702" s="435">
        <v>0</v>
      </c>
      <c r="U3702" s="472">
        <v>40772</v>
      </c>
      <c r="V3702" s="480">
        <v>12</v>
      </c>
      <c r="X3702" s="437" t="str">
        <f t="shared" si="386"/>
        <v>KO</v>
      </c>
      <c r="Y3702" s="536" t="str">
        <f t="shared" si="387"/>
        <v/>
      </c>
      <c r="Z3702" s="465" t="s">
        <v>78</v>
      </c>
      <c r="AC3702" s="148">
        <f t="shared" si="388"/>
        <v>-40186</v>
      </c>
      <c r="AD3702" s="435" t="str">
        <f t="shared" si="385"/>
        <v>Pendente</v>
      </c>
    </row>
    <row r="3703" spans="1:39" x14ac:dyDescent="0.2">
      <c r="A3703" s="635" t="s">
        <v>115</v>
      </c>
      <c r="B3703" s="465">
        <v>13</v>
      </c>
      <c r="C3703" s="622">
        <v>96</v>
      </c>
      <c r="D3703" s="466" t="s">
        <v>187</v>
      </c>
      <c r="E3703" s="632">
        <v>40771</v>
      </c>
      <c r="G3703" s="474">
        <v>13</v>
      </c>
      <c r="H3703" s="622">
        <v>96</v>
      </c>
      <c r="I3703" s="622">
        <v>96</v>
      </c>
      <c r="J3703" s="622">
        <v>96</v>
      </c>
      <c r="K3703" s="435">
        <v>0</v>
      </c>
      <c r="L3703" s="472">
        <v>40772</v>
      </c>
      <c r="N3703" s="474">
        <v>13</v>
      </c>
      <c r="O3703" s="622">
        <v>96</v>
      </c>
      <c r="P3703" s="622">
        <v>96</v>
      </c>
      <c r="Q3703" s="435">
        <v>0</v>
      </c>
      <c r="R3703" s="622">
        <v>96</v>
      </c>
      <c r="S3703" s="435">
        <v>0</v>
      </c>
      <c r="T3703" s="435">
        <v>0</v>
      </c>
      <c r="U3703" s="472">
        <v>40772</v>
      </c>
      <c r="V3703" s="480">
        <v>13</v>
      </c>
      <c r="W3703" s="435">
        <v>96</v>
      </c>
      <c r="X3703" s="437" t="str">
        <f t="shared" si="386"/>
        <v>OK</v>
      </c>
      <c r="Y3703" s="536">
        <f t="shared" si="387"/>
        <v>0</v>
      </c>
      <c r="Z3703" s="466" t="s">
        <v>187</v>
      </c>
      <c r="AA3703" s="481">
        <v>40773</v>
      </c>
      <c r="AC3703" s="148">
        <f t="shared" si="388"/>
        <v>2</v>
      </c>
      <c r="AD3703" s="435" t="str">
        <f t="shared" ref="AD3703:AD3766" si="389">IF(AA3703&gt;0,"OK","Pendente")</f>
        <v>OK</v>
      </c>
    </row>
    <row r="3704" spans="1:39" x14ac:dyDescent="0.2">
      <c r="A3704" s="635" t="s">
        <v>115</v>
      </c>
      <c r="B3704" s="465">
        <v>14</v>
      </c>
      <c r="C3704" s="622">
        <v>80</v>
      </c>
      <c r="D3704" s="465" t="s">
        <v>189</v>
      </c>
      <c r="E3704" s="632">
        <v>40771</v>
      </c>
      <c r="G3704" s="474">
        <v>14</v>
      </c>
      <c r="H3704" s="622">
        <v>80</v>
      </c>
      <c r="I3704" s="622">
        <v>80</v>
      </c>
      <c r="J3704" s="622">
        <v>80</v>
      </c>
      <c r="K3704" s="435">
        <v>0</v>
      </c>
      <c r="L3704" s="472">
        <v>40772</v>
      </c>
      <c r="N3704" s="474">
        <v>14</v>
      </c>
      <c r="O3704" s="622">
        <v>80</v>
      </c>
      <c r="P3704" s="622">
        <v>80</v>
      </c>
      <c r="Q3704" s="435">
        <v>0</v>
      </c>
      <c r="R3704" s="622">
        <v>80</v>
      </c>
      <c r="S3704" s="435">
        <v>0</v>
      </c>
      <c r="T3704" s="435">
        <v>0</v>
      </c>
      <c r="U3704" s="472">
        <v>40772</v>
      </c>
      <c r="V3704" s="480">
        <v>14</v>
      </c>
      <c r="W3704" s="435">
        <v>80</v>
      </c>
      <c r="X3704" s="437" t="str">
        <f t="shared" si="386"/>
        <v>OK</v>
      </c>
      <c r="Y3704" s="536">
        <f t="shared" si="387"/>
        <v>0</v>
      </c>
      <c r="Z3704" s="465" t="s">
        <v>189</v>
      </c>
      <c r="AA3704" s="481">
        <v>40773</v>
      </c>
      <c r="AC3704" s="148">
        <f t="shared" si="388"/>
        <v>2</v>
      </c>
      <c r="AD3704" s="435" t="str">
        <f t="shared" si="389"/>
        <v>OK</v>
      </c>
    </row>
    <row r="3705" spans="1:39" x14ac:dyDescent="0.2">
      <c r="A3705" s="635" t="s">
        <v>115</v>
      </c>
      <c r="B3705" s="465">
        <v>15</v>
      </c>
      <c r="C3705" s="622">
        <v>30</v>
      </c>
      <c r="D3705" s="466" t="s">
        <v>176</v>
      </c>
      <c r="E3705" s="632">
        <v>40771</v>
      </c>
      <c r="G3705" s="474">
        <v>15</v>
      </c>
      <c r="H3705" s="622">
        <v>30</v>
      </c>
      <c r="I3705" s="622">
        <v>30</v>
      </c>
      <c r="J3705" s="622">
        <v>30</v>
      </c>
      <c r="K3705" s="435">
        <v>0</v>
      </c>
      <c r="L3705" s="472">
        <v>40772</v>
      </c>
      <c r="N3705" s="474">
        <v>15</v>
      </c>
      <c r="O3705" s="622">
        <v>30</v>
      </c>
      <c r="P3705" s="622">
        <v>30</v>
      </c>
      <c r="Q3705" s="435">
        <v>0</v>
      </c>
      <c r="R3705" s="622">
        <v>30</v>
      </c>
      <c r="S3705" s="435">
        <v>0</v>
      </c>
      <c r="T3705" s="435">
        <v>0</v>
      </c>
      <c r="U3705" s="472">
        <v>40772</v>
      </c>
      <c r="V3705" s="480">
        <v>15</v>
      </c>
      <c r="W3705" s="435">
        <v>30</v>
      </c>
      <c r="X3705" s="437" t="str">
        <f t="shared" ref="X3705:X3768" si="390">IF(C3705=W3705,"OK",IF(W3705=R3705,"ERRO",IF(W3705="","KO",IF(W3705=J3705,"ERRO"))))</f>
        <v>OK</v>
      </c>
      <c r="Y3705" s="536">
        <f t="shared" si="387"/>
        <v>0</v>
      </c>
      <c r="Z3705" s="466" t="s">
        <v>176</v>
      </c>
      <c r="AA3705" s="481">
        <v>40773</v>
      </c>
      <c r="AC3705" s="148">
        <f t="shared" si="388"/>
        <v>2</v>
      </c>
      <c r="AD3705" s="435" t="str">
        <f t="shared" si="389"/>
        <v>OK</v>
      </c>
    </row>
    <row r="3706" spans="1:39" x14ac:dyDescent="0.2">
      <c r="A3706" s="635" t="s">
        <v>115</v>
      </c>
      <c r="B3706" s="466">
        <v>16</v>
      </c>
      <c r="C3706" s="637">
        <v>337</v>
      </c>
      <c r="D3706" s="466" t="s">
        <v>178</v>
      </c>
      <c r="E3706" s="632">
        <v>40771</v>
      </c>
      <c r="G3706" s="474">
        <v>16</v>
      </c>
      <c r="H3706" s="637">
        <v>337</v>
      </c>
      <c r="I3706" s="637">
        <v>337</v>
      </c>
      <c r="J3706" s="637">
        <v>337</v>
      </c>
      <c r="K3706" s="435">
        <v>0</v>
      </c>
      <c r="L3706" s="472">
        <v>40772</v>
      </c>
      <c r="N3706" s="474">
        <v>16</v>
      </c>
      <c r="O3706" s="637">
        <v>337</v>
      </c>
      <c r="P3706" s="637">
        <v>337</v>
      </c>
      <c r="Q3706" s="435">
        <v>0</v>
      </c>
      <c r="R3706" s="637">
        <v>337</v>
      </c>
      <c r="S3706" s="435">
        <v>0</v>
      </c>
      <c r="T3706" s="435">
        <v>0</v>
      </c>
      <c r="U3706" s="472">
        <v>40772</v>
      </c>
      <c r="V3706" s="480">
        <v>16</v>
      </c>
      <c r="W3706" s="435">
        <v>337</v>
      </c>
      <c r="X3706" s="437" t="str">
        <f t="shared" si="390"/>
        <v>OK</v>
      </c>
      <c r="Y3706" s="536">
        <f t="shared" si="387"/>
        <v>0</v>
      </c>
      <c r="Z3706" s="466" t="s">
        <v>178</v>
      </c>
      <c r="AA3706" s="481">
        <v>40773</v>
      </c>
      <c r="AC3706" s="148">
        <f t="shared" si="388"/>
        <v>2</v>
      </c>
      <c r="AD3706" s="435" t="str">
        <f t="shared" si="389"/>
        <v>OK</v>
      </c>
    </row>
    <row r="3707" spans="1:39" x14ac:dyDescent="0.2">
      <c r="A3707" s="635" t="s">
        <v>115</v>
      </c>
      <c r="B3707" s="466">
        <v>17</v>
      </c>
      <c r="C3707" s="637">
        <v>1679</v>
      </c>
      <c r="D3707" s="466" t="s">
        <v>184</v>
      </c>
      <c r="E3707" s="632">
        <v>40771</v>
      </c>
      <c r="G3707" s="474">
        <v>17</v>
      </c>
      <c r="H3707" s="637">
        <v>1679</v>
      </c>
      <c r="I3707" s="637">
        <v>1679</v>
      </c>
      <c r="J3707" s="637">
        <v>1679</v>
      </c>
      <c r="K3707" s="435">
        <v>0</v>
      </c>
      <c r="L3707" s="472">
        <v>40772</v>
      </c>
      <c r="N3707" s="474">
        <v>17</v>
      </c>
      <c r="O3707" s="637">
        <v>1679</v>
      </c>
      <c r="P3707" s="637">
        <v>1679</v>
      </c>
      <c r="Q3707" s="435">
        <v>0</v>
      </c>
      <c r="R3707" s="637">
        <v>1679</v>
      </c>
      <c r="S3707" s="435">
        <v>0</v>
      </c>
      <c r="T3707" s="435">
        <v>0</v>
      </c>
      <c r="U3707" s="472">
        <v>40772</v>
      </c>
      <c r="V3707" s="480">
        <v>17</v>
      </c>
      <c r="X3707" s="437" t="str">
        <f t="shared" si="390"/>
        <v>KO</v>
      </c>
      <c r="Y3707" s="536" t="str">
        <f t="shared" si="387"/>
        <v/>
      </c>
      <c r="Z3707" s="466" t="s">
        <v>184</v>
      </c>
      <c r="AC3707" s="148">
        <f t="shared" si="388"/>
        <v>-40186</v>
      </c>
      <c r="AD3707" s="435" t="str">
        <f t="shared" si="389"/>
        <v>Pendente</v>
      </c>
    </row>
    <row r="3708" spans="1:39" x14ac:dyDescent="0.2">
      <c r="A3708" s="635" t="s">
        <v>115</v>
      </c>
      <c r="B3708" s="466">
        <v>18</v>
      </c>
      <c r="C3708" s="637">
        <v>30</v>
      </c>
      <c r="D3708" s="466" t="s">
        <v>188</v>
      </c>
      <c r="E3708" s="632">
        <v>40771</v>
      </c>
      <c r="G3708" s="474">
        <v>18</v>
      </c>
      <c r="H3708" s="637">
        <v>30</v>
      </c>
      <c r="I3708" s="637">
        <v>30</v>
      </c>
      <c r="J3708" s="637">
        <v>30</v>
      </c>
      <c r="K3708" s="435">
        <v>0</v>
      </c>
      <c r="L3708" s="472">
        <v>40772</v>
      </c>
      <c r="N3708" s="474">
        <v>18</v>
      </c>
      <c r="O3708" s="637">
        <v>30</v>
      </c>
      <c r="P3708" s="637">
        <v>30</v>
      </c>
      <c r="Q3708" s="435">
        <v>0</v>
      </c>
      <c r="R3708" s="637">
        <v>30</v>
      </c>
      <c r="S3708" s="435">
        <v>0</v>
      </c>
      <c r="T3708" s="435">
        <v>0</v>
      </c>
      <c r="U3708" s="472">
        <v>40772</v>
      </c>
      <c r="V3708" s="480">
        <v>18</v>
      </c>
      <c r="W3708" s="435">
        <v>30</v>
      </c>
      <c r="X3708" s="437" t="str">
        <f t="shared" si="390"/>
        <v>OK</v>
      </c>
      <c r="Y3708" s="536">
        <f t="shared" si="387"/>
        <v>0</v>
      </c>
      <c r="Z3708" s="466" t="s">
        <v>188</v>
      </c>
      <c r="AA3708" s="481">
        <v>40774</v>
      </c>
      <c r="AC3708" s="148">
        <f t="shared" si="388"/>
        <v>3</v>
      </c>
      <c r="AD3708" s="435" t="str">
        <f t="shared" si="389"/>
        <v>OK</v>
      </c>
    </row>
    <row r="3709" spans="1:39" x14ac:dyDescent="0.2">
      <c r="A3709" s="636" t="s">
        <v>115</v>
      </c>
      <c r="B3709" s="600">
        <v>19</v>
      </c>
      <c r="C3709" s="638">
        <v>37</v>
      </c>
      <c r="D3709" s="600" t="s">
        <v>185</v>
      </c>
      <c r="E3709" s="633">
        <v>40771</v>
      </c>
      <c r="G3709" s="534">
        <v>19</v>
      </c>
      <c r="H3709" s="638">
        <v>37</v>
      </c>
      <c r="I3709" s="638">
        <v>37</v>
      </c>
      <c r="J3709" s="638">
        <v>37</v>
      </c>
      <c r="K3709" s="493">
        <v>0</v>
      </c>
      <c r="L3709" s="532">
        <v>40772</v>
      </c>
      <c r="N3709" s="534">
        <v>19</v>
      </c>
      <c r="O3709" s="638">
        <v>37</v>
      </c>
      <c r="P3709" s="638">
        <v>37</v>
      </c>
      <c r="Q3709" s="493">
        <v>0</v>
      </c>
      <c r="R3709" s="638">
        <v>37</v>
      </c>
      <c r="S3709" s="493">
        <v>0</v>
      </c>
      <c r="T3709" s="493">
        <v>0</v>
      </c>
      <c r="U3709" s="532">
        <v>40772</v>
      </c>
      <c r="V3709" s="535">
        <v>19</v>
      </c>
      <c r="W3709" s="493">
        <v>37</v>
      </c>
      <c r="X3709" s="536" t="str">
        <f t="shared" si="390"/>
        <v>OK</v>
      </c>
      <c r="Y3709" s="536">
        <f t="shared" si="387"/>
        <v>0</v>
      </c>
      <c r="Z3709" s="600" t="s">
        <v>185</v>
      </c>
      <c r="AA3709" s="537">
        <v>40773</v>
      </c>
      <c r="AB3709" s="538"/>
      <c r="AC3709" s="538">
        <f t="shared" si="388"/>
        <v>2</v>
      </c>
      <c r="AD3709" s="493" t="str">
        <f t="shared" si="389"/>
        <v>OK</v>
      </c>
      <c r="AE3709" s="493"/>
      <c r="AF3709" s="493"/>
      <c r="AG3709" s="493"/>
      <c r="AH3709" s="539"/>
      <c r="AI3709" s="533"/>
      <c r="AK3709" s="533"/>
      <c r="AL3709" s="533"/>
      <c r="AM3709" s="533"/>
    </row>
    <row r="3710" spans="1:39" x14ac:dyDescent="0.2">
      <c r="A3710" s="442" t="s">
        <v>115</v>
      </c>
      <c r="B3710" s="435">
        <v>1</v>
      </c>
      <c r="C3710" s="436">
        <v>15</v>
      </c>
      <c r="D3710" s="435" t="s">
        <v>177</v>
      </c>
      <c r="E3710" s="472">
        <v>40772</v>
      </c>
      <c r="G3710" s="474">
        <v>1</v>
      </c>
      <c r="H3710" s="436">
        <v>15</v>
      </c>
      <c r="I3710" s="436">
        <v>15</v>
      </c>
      <c r="J3710" s="436">
        <v>15</v>
      </c>
      <c r="K3710" s="435">
        <v>0</v>
      </c>
      <c r="L3710" s="472">
        <v>40773</v>
      </c>
      <c r="N3710" s="474">
        <v>1</v>
      </c>
      <c r="O3710" s="436">
        <v>15</v>
      </c>
      <c r="P3710" s="436">
        <v>15</v>
      </c>
      <c r="Q3710" s="435">
        <v>0</v>
      </c>
      <c r="R3710" s="436">
        <v>15</v>
      </c>
      <c r="S3710" s="435">
        <v>0</v>
      </c>
      <c r="T3710" s="435">
        <v>0</v>
      </c>
      <c r="U3710" s="472">
        <v>40773</v>
      </c>
      <c r="V3710" s="480">
        <v>1</v>
      </c>
      <c r="W3710" s="435">
        <v>15</v>
      </c>
      <c r="X3710" s="437" t="str">
        <f t="shared" si="390"/>
        <v>OK</v>
      </c>
      <c r="Y3710" s="536">
        <f t="shared" si="387"/>
        <v>0</v>
      </c>
      <c r="Z3710" s="435" t="s">
        <v>177</v>
      </c>
      <c r="AA3710" s="481">
        <v>40774</v>
      </c>
      <c r="AC3710" s="148">
        <f t="shared" si="388"/>
        <v>2</v>
      </c>
      <c r="AD3710" s="435" t="str">
        <f t="shared" si="389"/>
        <v>OK</v>
      </c>
    </row>
    <row r="3711" spans="1:39" x14ac:dyDescent="0.2">
      <c r="A3711" s="442" t="s">
        <v>115</v>
      </c>
      <c r="B3711" s="435">
        <v>2</v>
      </c>
      <c r="C3711" s="436">
        <v>20</v>
      </c>
      <c r="D3711" s="435" t="s">
        <v>190</v>
      </c>
      <c r="E3711" s="472">
        <v>40772</v>
      </c>
      <c r="G3711" s="474">
        <v>2</v>
      </c>
      <c r="H3711" s="436">
        <v>20</v>
      </c>
      <c r="I3711" s="436">
        <v>20</v>
      </c>
      <c r="J3711" s="436">
        <v>20</v>
      </c>
      <c r="K3711" s="435">
        <v>0</v>
      </c>
      <c r="L3711" s="472">
        <v>40773</v>
      </c>
      <c r="N3711" s="474">
        <v>2</v>
      </c>
      <c r="O3711" s="436">
        <v>20</v>
      </c>
      <c r="P3711" s="436">
        <v>20</v>
      </c>
      <c r="Q3711" s="435">
        <v>0</v>
      </c>
      <c r="R3711" s="436">
        <v>20</v>
      </c>
      <c r="S3711" s="435">
        <v>0</v>
      </c>
      <c r="T3711" s="435">
        <v>0</v>
      </c>
      <c r="U3711" s="472">
        <v>40773</v>
      </c>
      <c r="V3711" s="480">
        <v>2</v>
      </c>
      <c r="W3711" s="435">
        <v>20</v>
      </c>
      <c r="X3711" s="437" t="str">
        <f t="shared" si="390"/>
        <v>OK</v>
      </c>
      <c r="Y3711" s="536">
        <f t="shared" si="387"/>
        <v>0</v>
      </c>
      <c r="Z3711" s="435" t="s">
        <v>190</v>
      </c>
      <c r="AA3711" s="481">
        <v>40774</v>
      </c>
      <c r="AC3711" s="148">
        <f t="shared" si="388"/>
        <v>2</v>
      </c>
      <c r="AD3711" s="435" t="str">
        <f t="shared" si="389"/>
        <v>OK</v>
      </c>
    </row>
    <row r="3712" spans="1:39" x14ac:dyDescent="0.2">
      <c r="A3712" s="442" t="s">
        <v>115</v>
      </c>
      <c r="B3712" s="435">
        <v>3</v>
      </c>
      <c r="C3712" s="436">
        <v>45</v>
      </c>
      <c r="D3712" s="438" t="s">
        <v>176</v>
      </c>
      <c r="E3712" s="472">
        <v>40772</v>
      </c>
      <c r="G3712" s="474">
        <v>3</v>
      </c>
      <c r="H3712" s="436">
        <v>45</v>
      </c>
      <c r="I3712" s="436">
        <v>45</v>
      </c>
      <c r="J3712" s="436">
        <v>45</v>
      </c>
      <c r="K3712" s="435">
        <v>0</v>
      </c>
      <c r="L3712" s="472">
        <v>40773</v>
      </c>
      <c r="N3712" s="474">
        <v>3</v>
      </c>
      <c r="O3712" s="436">
        <v>45</v>
      </c>
      <c r="P3712" s="436">
        <v>45</v>
      </c>
      <c r="Q3712" s="435">
        <v>0</v>
      </c>
      <c r="R3712" s="436">
        <v>45</v>
      </c>
      <c r="S3712" s="435">
        <v>0</v>
      </c>
      <c r="T3712" s="435">
        <v>0</v>
      </c>
      <c r="U3712" s="472">
        <v>40773</v>
      </c>
      <c r="V3712" s="480">
        <v>3</v>
      </c>
      <c r="W3712" s="435">
        <v>45</v>
      </c>
      <c r="X3712" s="437" t="str">
        <f t="shared" si="390"/>
        <v>OK</v>
      </c>
      <c r="Y3712" s="536">
        <f t="shared" si="387"/>
        <v>0</v>
      </c>
      <c r="Z3712" s="438" t="s">
        <v>176</v>
      </c>
      <c r="AA3712" s="481">
        <v>40774</v>
      </c>
    </row>
    <row r="3713" spans="1:39" x14ac:dyDescent="0.2">
      <c r="A3713" s="442" t="s">
        <v>115</v>
      </c>
      <c r="B3713" s="435">
        <v>4</v>
      </c>
      <c r="C3713" s="436">
        <v>108</v>
      </c>
      <c r="D3713" s="438" t="s">
        <v>178</v>
      </c>
      <c r="E3713" s="472">
        <v>40772</v>
      </c>
      <c r="G3713" s="474">
        <v>4</v>
      </c>
      <c r="H3713" s="436">
        <v>108</v>
      </c>
      <c r="I3713" s="436">
        <v>108</v>
      </c>
      <c r="J3713" s="436">
        <v>108</v>
      </c>
      <c r="K3713" s="435">
        <v>0</v>
      </c>
      <c r="L3713" s="472">
        <v>40773</v>
      </c>
      <c r="N3713" s="474">
        <v>4</v>
      </c>
      <c r="O3713" s="436">
        <v>108</v>
      </c>
      <c r="P3713" s="436">
        <v>108</v>
      </c>
      <c r="Q3713" s="435">
        <v>0</v>
      </c>
      <c r="R3713" s="436">
        <v>108</v>
      </c>
      <c r="S3713" s="435">
        <v>0</v>
      </c>
      <c r="T3713" s="435">
        <v>0</v>
      </c>
      <c r="U3713" s="472">
        <v>40773</v>
      </c>
      <c r="V3713" s="480">
        <v>4</v>
      </c>
      <c r="W3713" s="435">
        <v>108</v>
      </c>
      <c r="X3713" s="437" t="str">
        <f t="shared" si="390"/>
        <v>OK</v>
      </c>
      <c r="Y3713" s="536">
        <f t="shared" si="387"/>
        <v>0</v>
      </c>
      <c r="Z3713" s="438" t="s">
        <v>178</v>
      </c>
      <c r="AC3713" s="148">
        <f t="shared" si="388"/>
        <v>-40187</v>
      </c>
      <c r="AD3713" s="435" t="str">
        <f t="shared" si="389"/>
        <v>Pendente</v>
      </c>
    </row>
    <row r="3714" spans="1:39" x14ac:dyDescent="0.2">
      <c r="A3714" s="593" t="s">
        <v>115</v>
      </c>
      <c r="B3714" s="493">
        <v>5</v>
      </c>
      <c r="C3714" s="531">
        <v>50</v>
      </c>
      <c r="D3714" s="493" t="s">
        <v>188</v>
      </c>
      <c r="E3714" s="532">
        <v>40772</v>
      </c>
      <c r="G3714" s="534">
        <v>5</v>
      </c>
      <c r="H3714" s="531">
        <v>50</v>
      </c>
      <c r="I3714" s="531">
        <v>50</v>
      </c>
      <c r="J3714" s="531">
        <v>50</v>
      </c>
      <c r="K3714" s="493">
        <v>0</v>
      </c>
      <c r="L3714" s="532">
        <v>40773</v>
      </c>
      <c r="N3714" s="534">
        <v>5</v>
      </c>
      <c r="O3714" s="531">
        <v>50</v>
      </c>
      <c r="P3714" s="531">
        <v>50</v>
      </c>
      <c r="Q3714" s="493">
        <v>0</v>
      </c>
      <c r="R3714" s="531">
        <v>50</v>
      </c>
      <c r="S3714" s="493">
        <v>0</v>
      </c>
      <c r="T3714" s="493">
        <v>0</v>
      </c>
      <c r="U3714" s="532">
        <v>40773</v>
      </c>
      <c r="V3714" s="535">
        <v>5</v>
      </c>
      <c r="W3714" s="493">
        <v>50</v>
      </c>
      <c r="X3714" s="437" t="str">
        <f t="shared" si="390"/>
        <v>OK</v>
      </c>
      <c r="Y3714" s="536">
        <f t="shared" si="387"/>
        <v>0</v>
      </c>
      <c r="Z3714" s="493" t="s">
        <v>188</v>
      </c>
      <c r="AA3714" s="537">
        <v>40774</v>
      </c>
      <c r="AB3714" s="538"/>
      <c r="AC3714" s="538">
        <f t="shared" si="388"/>
        <v>2</v>
      </c>
      <c r="AD3714" s="493" t="str">
        <f t="shared" si="389"/>
        <v>OK</v>
      </c>
      <c r="AE3714" s="493"/>
      <c r="AF3714" s="493"/>
      <c r="AG3714" s="493"/>
      <c r="AH3714" s="539"/>
      <c r="AI3714" s="533"/>
      <c r="AK3714" s="533"/>
      <c r="AL3714" s="533"/>
      <c r="AM3714" s="533"/>
    </row>
    <row r="3715" spans="1:39" x14ac:dyDescent="0.2">
      <c r="A3715" s="442" t="s">
        <v>115</v>
      </c>
      <c r="B3715" s="435">
        <v>1</v>
      </c>
      <c r="C3715" s="436">
        <v>10</v>
      </c>
      <c r="D3715" s="435" t="s">
        <v>190</v>
      </c>
      <c r="E3715" s="472">
        <v>40773</v>
      </c>
      <c r="G3715" s="474">
        <v>1</v>
      </c>
      <c r="H3715" s="435">
        <v>10</v>
      </c>
      <c r="I3715" s="435">
        <v>10</v>
      </c>
      <c r="J3715" s="435">
        <v>10</v>
      </c>
      <c r="K3715" s="435">
        <v>0</v>
      </c>
      <c r="L3715" s="472">
        <v>40774</v>
      </c>
      <c r="N3715" s="474">
        <v>1</v>
      </c>
      <c r="O3715" s="435">
        <v>10</v>
      </c>
      <c r="P3715" s="435">
        <v>10</v>
      </c>
      <c r="Q3715" s="435">
        <v>0</v>
      </c>
      <c r="R3715" s="435">
        <v>10</v>
      </c>
      <c r="S3715" s="435">
        <v>0</v>
      </c>
      <c r="T3715" s="435">
        <v>0</v>
      </c>
      <c r="U3715" s="472">
        <v>40774</v>
      </c>
      <c r="X3715" s="437" t="str">
        <f t="shared" si="390"/>
        <v>KO</v>
      </c>
      <c r="Y3715" s="536" t="str">
        <f t="shared" si="387"/>
        <v/>
      </c>
      <c r="Z3715" s="435" t="s">
        <v>190</v>
      </c>
      <c r="AC3715" s="148">
        <f t="shared" si="388"/>
        <v>-40188</v>
      </c>
      <c r="AD3715" s="435" t="str">
        <f t="shared" si="389"/>
        <v>Pendente</v>
      </c>
    </row>
    <row r="3716" spans="1:39" x14ac:dyDescent="0.2">
      <c r="A3716" s="442" t="s">
        <v>115</v>
      </c>
      <c r="B3716" s="435">
        <v>2</v>
      </c>
      <c r="C3716" s="436">
        <v>30</v>
      </c>
      <c r="D3716" s="438" t="s">
        <v>176</v>
      </c>
      <c r="E3716" s="472">
        <v>40773</v>
      </c>
      <c r="G3716" s="474">
        <v>2</v>
      </c>
      <c r="H3716" s="435">
        <v>30</v>
      </c>
      <c r="I3716" s="435">
        <v>30</v>
      </c>
      <c r="J3716" s="435">
        <v>30</v>
      </c>
      <c r="K3716" s="435">
        <v>0</v>
      </c>
      <c r="L3716" s="472">
        <v>40774</v>
      </c>
      <c r="N3716" s="474">
        <v>2</v>
      </c>
      <c r="O3716" s="435">
        <v>30</v>
      </c>
      <c r="P3716" s="435">
        <v>30</v>
      </c>
      <c r="Q3716" s="435">
        <v>0</v>
      </c>
      <c r="R3716" s="435">
        <v>30</v>
      </c>
      <c r="S3716" s="435">
        <v>0</v>
      </c>
      <c r="T3716" s="435">
        <v>0</v>
      </c>
      <c r="U3716" s="472">
        <v>40774</v>
      </c>
      <c r="X3716" s="437" t="str">
        <f t="shared" si="390"/>
        <v>KO</v>
      </c>
      <c r="Y3716" s="536" t="str">
        <f t="shared" si="387"/>
        <v/>
      </c>
      <c r="Z3716" s="438" t="s">
        <v>176</v>
      </c>
      <c r="AC3716" s="148">
        <f t="shared" si="388"/>
        <v>-40188</v>
      </c>
      <c r="AD3716" s="435" t="str">
        <f t="shared" si="389"/>
        <v>Pendente</v>
      </c>
      <c r="AJ3716" s="533"/>
    </row>
    <row r="3717" spans="1:39" x14ac:dyDescent="0.2">
      <c r="A3717" s="593" t="s">
        <v>115</v>
      </c>
      <c r="B3717" s="493">
        <v>3</v>
      </c>
      <c r="C3717" s="531">
        <v>61</v>
      </c>
      <c r="D3717" s="493" t="s">
        <v>178</v>
      </c>
      <c r="E3717" s="532">
        <v>40773</v>
      </c>
      <c r="G3717" s="534">
        <v>3</v>
      </c>
      <c r="H3717" s="493">
        <v>61</v>
      </c>
      <c r="I3717" s="493">
        <v>61</v>
      </c>
      <c r="J3717" s="493">
        <v>61</v>
      </c>
      <c r="K3717" s="493">
        <v>0</v>
      </c>
      <c r="L3717" s="532">
        <v>40774</v>
      </c>
      <c r="N3717" s="534">
        <v>3</v>
      </c>
      <c r="O3717" s="493">
        <v>61</v>
      </c>
      <c r="P3717" s="493">
        <v>61</v>
      </c>
      <c r="Q3717" s="493">
        <v>0</v>
      </c>
      <c r="R3717" s="493">
        <v>61</v>
      </c>
      <c r="S3717" s="493">
        <v>0</v>
      </c>
      <c r="T3717" s="493">
        <v>0</v>
      </c>
      <c r="U3717" s="532">
        <v>40774</v>
      </c>
      <c r="V3717" s="535"/>
      <c r="W3717" s="493"/>
      <c r="X3717" s="437" t="str">
        <f t="shared" si="390"/>
        <v>KO</v>
      </c>
      <c r="Y3717" s="536" t="str">
        <f t="shared" si="387"/>
        <v/>
      </c>
      <c r="Z3717" s="493" t="s">
        <v>178</v>
      </c>
      <c r="AA3717" s="537"/>
      <c r="AB3717" s="538"/>
      <c r="AC3717" s="538">
        <f t="shared" si="388"/>
        <v>-40188</v>
      </c>
      <c r="AD3717" s="493" t="str">
        <f t="shared" si="389"/>
        <v>Pendente</v>
      </c>
      <c r="AE3717" s="493"/>
      <c r="AF3717" s="493"/>
      <c r="AG3717" s="493"/>
      <c r="AH3717" s="539"/>
      <c r="AI3717" s="533"/>
      <c r="AK3717" s="533"/>
      <c r="AL3717" s="533"/>
      <c r="AM3717" s="533"/>
    </row>
    <row r="3718" spans="1:39" x14ac:dyDescent="0.2">
      <c r="A3718" s="442" t="s">
        <v>115</v>
      </c>
      <c r="B3718" s="435">
        <v>1</v>
      </c>
      <c r="C3718" s="436">
        <v>30</v>
      </c>
      <c r="D3718" s="435" t="s">
        <v>177</v>
      </c>
      <c r="E3718" s="472">
        <v>40774</v>
      </c>
      <c r="G3718" s="474">
        <v>1</v>
      </c>
      <c r="H3718" s="436">
        <v>30</v>
      </c>
      <c r="I3718" s="436">
        <v>30</v>
      </c>
      <c r="J3718" s="436">
        <v>30</v>
      </c>
      <c r="K3718" s="435">
        <v>0</v>
      </c>
      <c r="L3718" s="472">
        <v>40778</v>
      </c>
      <c r="N3718" s="474">
        <v>1</v>
      </c>
      <c r="O3718" s="436">
        <v>30</v>
      </c>
      <c r="P3718" s="436">
        <v>30</v>
      </c>
      <c r="Q3718" s="435">
        <v>0</v>
      </c>
      <c r="R3718" s="436">
        <v>30</v>
      </c>
      <c r="S3718" s="435">
        <v>0</v>
      </c>
      <c r="T3718" s="435">
        <v>0</v>
      </c>
      <c r="U3718" s="472">
        <v>40778</v>
      </c>
      <c r="X3718" s="437" t="str">
        <f t="shared" si="390"/>
        <v>KO</v>
      </c>
      <c r="Y3718" s="536" t="str">
        <f t="shared" si="387"/>
        <v/>
      </c>
      <c r="Z3718" s="435" t="s">
        <v>177</v>
      </c>
      <c r="AC3718" s="148">
        <f t="shared" si="388"/>
        <v>-40189</v>
      </c>
      <c r="AD3718" s="435" t="str">
        <f t="shared" si="389"/>
        <v>Pendente</v>
      </c>
    </row>
    <row r="3719" spans="1:39" x14ac:dyDescent="0.2">
      <c r="A3719" s="442" t="s">
        <v>115</v>
      </c>
      <c r="B3719" s="435">
        <v>2</v>
      </c>
      <c r="C3719" s="436">
        <v>20</v>
      </c>
      <c r="D3719" s="435" t="s">
        <v>190</v>
      </c>
      <c r="E3719" s="472">
        <v>40774</v>
      </c>
      <c r="G3719" s="474">
        <v>2</v>
      </c>
      <c r="H3719" s="436">
        <v>20</v>
      </c>
      <c r="I3719" s="436">
        <v>20</v>
      </c>
      <c r="J3719" s="436">
        <v>20</v>
      </c>
      <c r="K3719" s="435">
        <v>0</v>
      </c>
      <c r="L3719" s="472">
        <v>40778</v>
      </c>
      <c r="N3719" s="474">
        <v>2</v>
      </c>
      <c r="O3719" s="436">
        <v>20</v>
      </c>
      <c r="P3719" s="436">
        <v>20</v>
      </c>
      <c r="Q3719" s="435">
        <v>0</v>
      </c>
      <c r="R3719" s="436">
        <v>20</v>
      </c>
      <c r="S3719" s="435">
        <v>0</v>
      </c>
      <c r="T3719" s="435">
        <v>0</v>
      </c>
      <c r="U3719" s="472">
        <v>40778</v>
      </c>
      <c r="X3719" s="437" t="str">
        <f t="shared" si="390"/>
        <v>KO</v>
      </c>
      <c r="Y3719" s="536" t="str">
        <f t="shared" si="387"/>
        <v/>
      </c>
      <c r="Z3719" s="435" t="s">
        <v>190</v>
      </c>
      <c r="AC3719" s="148">
        <f t="shared" si="388"/>
        <v>-40189</v>
      </c>
      <c r="AD3719" s="435" t="str">
        <f t="shared" si="389"/>
        <v>Pendente</v>
      </c>
    </row>
    <row r="3720" spans="1:39" x14ac:dyDescent="0.2">
      <c r="A3720" s="593" t="s">
        <v>115</v>
      </c>
      <c r="B3720" s="493">
        <v>3</v>
      </c>
      <c r="C3720" s="531">
        <v>386</v>
      </c>
      <c r="D3720" s="493" t="s">
        <v>178</v>
      </c>
      <c r="E3720" s="532">
        <v>40774</v>
      </c>
      <c r="G3720" s="534">
        <v>3</v>
      </c>
      <c r="H3720" s="531">
        <v>386</v>
      </c>
      <c r="I3720" s="531">
        <v>386</v>
      </c>
      <c r="J3720" s="531">
        <v>386</v>
      </c>
      <c r="K3720" s="493">
        <v>0</v>
      </c>
      <c r="L3720" s="532">
        <v>40778</v>
      </c>
      <c r="N3720" s="534">
        <v>3</v>
      </c>
      <c r="O3720" s="531">
        <v>386</v>
      </c>
      <c r="P3720" s="531">
        <v>386</v>
      </c>
      <c r="Q3720" s="493">
        <v>0</v>
      </c>
      <c r="R3720" s="531">
        <v>386</v>
      </c>
      <c r="S3720" s="493">
        <v>0</v>
      </c>
      <c r="T3720" s="493">
        <v>0</v>
      </c>
      <c r="U3720" s="532">
        <v>40778</v>
      </c>
      <c r="V3720" s="535"/>
      <c r="W3720" s="493"/>
      <c r="X3720" s="437" t="str">
        <f t="shared" si="390"/>
        <v>KO</v>
      </c>
      <c r="Y3720" s="536" t="str">
        <f t="shared" si="387"/>
        <v/>
      </c>
      <c r="Z3720" s="493" t="s">
        <v>178</v>
      </c>
      <c r="AA3720" s="537"/>
      <c r="AB3720" s="538"/>
      <c r="AC3720" s="538">
        <f t="shared" si="388"/>
        <v>-40189</v>
      </c>
      <c r="AD3720" s="493" t="str">
        <f t="shared" si="389"/>
        <v>Pendente</v>
      </c>
      <c r="AE3720" s="493"/>
      <c r="AF3720" s="493"/>
      <c r="AG3720" s="493"/>
      <c r="AH3720" s="539"/>
      <c r="AI3720" s="533"/>
      <c r="AK3720" s="533"/>
      <c r="AL3720" s="533"/>
      <c r="AM3720" s="533"/>
    </row>
    <row r="3721" spans="1:39" x14ac:dyDescent="0.2">
      <c r="A3721" s="442" t="s">
        <v>115</v>
      </c>
      <c r="B3721" s="435">
        <v>1</v>
      </c>
      <c r="C3721" s="436">
        <v>40</v>
      </c>
      <c r="D3721" s="435" t="s">
        <v>190</v>
      </c>
      <c r="E3721" s="472">
        <v>40777</v>
      </c>
      <c r="G3721" s="474">
        <v>1</v>
      </c>
      <c r="H3721" s="436">
        <v>40</v>
      </c>
      <c r="I3721" s="436">
        <v>40</v>
      </c>
      <c r="J3721" s="436">
        <v>40</v>
      </c>
      <c r="K3721" s="435">
        <v>0</v>
      </c>
      <c r="L3721" s="472">
        <v>40778</v>
      </c>
      <c r="N3721" s="474">
        <v>1</v>
      </c>
      <c r="O3721" s="436">
        <v>40</v>
      </c>
      <c r="P3721" s="436">
        <v>40</v>
      </c>
      <c r="Q3721" s="435">
        <v>0</v>
      </c>
      <c r="R3721" s="436">
        <v>40</v>
      </c>
      <c r="S3721" s="435">
        <v>0</v>
      </c>
      <c r="T3721" s="435">
        <v>0</v>
      </c>
      <c r="U3721" s="472">
        <v>40778</v>
      </c>
      <c r="X3721" s="437" t="str">
        <f t="shared" si="390"/>
        <v>KO</v>
      </c>
      <c r="Y3721" s="536" t="str">
        <f t="shared" si="387"/>
        <v/>
      </c>
      <c r="Z3721" s="435" t="s">
        <v>190</v>
      </c>
      <c r="AC3721" s="148">
        <f t="shared" si="388"/>
        <v>-40192</v>
      </c>
      <c r="AD3721" s="435" t="str">
        <f t="shared" si="389"/>
        <v>Pendente</v>
      </c>
      <c r="AJ3721" s="533"/>
    </row>
    <row r="3722" spans="1:39" x14ac:dyDescent="0.2">
      <c r="A3722" s="442" t="s">
        <v>115</v>
      </c>
      <c r="B3722" s="435">
        <v>2</v>
      </c>
      <c r="C3722" s="436">
        <v>45</v>
      </c>
      <c r="D3722" s="438" t="s">
        <v>176</v>
      </c>
      <c r="E3722" s="472">
        <v>40777</v>
      </c>
      <c r="G3722" s="474">
        <v>2</v>
      </c>
      <c r="H3722" s="436">
        <v>45</v>
      </c>
      <c r="I3722" s="436">
        <v>45</v>
      </c>
      <c r="J3722" s="436">
        <v>45</v>
      </c>
      <c r="K3722" s="435">
        <v>0</v>
      </c>
      <c r="L3722" s="472">
        <v>40778</v>
      </c>
      <c r="N3722" s="474">
        <v>2</v>
      </c>
      <c r="O3722" s="436">
        <v>45</v>
      </c>
      <c r="P3722" s="436">
        <v>45</v>
      </c>
      <c r="Q3722" s="435">
        <v>0</v>
      </c>
      <c r="R3722" s="436">
        <v>45</v>
      </c>
      <c r="S3722" s="435">
        <v>0</v>
      </c>
      <c r="T3722" s="435">
        <v>0</v>
      </c>
      <c r="U3722" s="472">
        <v>40778</v>
      </c>
      <c r="X3722" s="437" t="str">
        <f t="shared" si="390"/>
        <v>KO</v>
      </c>
      <c r="Y3722" s="536" t="str">
        <f t="shared" si="387"/>
        <v/>
      </c>
      <c r="Z3722" s="438" t="s">
        <v>176</v>
      </c>
      <c r="AC3722" s="148">
        <f t="shared" si="388"/>
        <v>-40192</v>
      </c>
      <c r="AD3722" s="435" t="str">
        <f t="shared" si="389"/>
        <v>Pendente</v>
      </c>
    </row>
    <row r="3723" spans="1:39" x14ac:dyDescent="0.2">
      <c r="A3723" s="593" t="s">
        <v>115</v>
      </c>
      <c r="B3723" s="493">
        <v>3</v>
      </c>
      <c r="C3723" s="531">
        <v>391</v>
      </c>
      <c r="D3723" s="493" t="s">
        <v>178</v>
      </c>
      <c r="E3723" s="532">
        <v>40777</v>
      </c>
      <c r="G3723" s="534">
        <v>3</v>
      </c>
      <c r="H3723" s="531">
        <v>391</v>
      </c>
      <c r="I3723" s="531">
        <v>391</v>
      </c>
      <c r="J3723" s="531">
        <v>391</v>
      </c>
      <c r="K3723" s="493">
        <v>0</v>
      </c>
      <c r="L3723" s="532">
        <v>40778</v>
      </c>
      <c r="N3723" s="534">
        <v>3</v>
      </c>
      <c r="O3723" s="531">
        <v>391</v>
      </c>
      <c r="P3723" s="531">
        <v>391</v>
      </c>
      <c r="Q3723" s="493">
        <v>0</v>
      </c>
      <c r="R3723" s="531">
        <v>391</v>
      </c>
      <c r="S3723" s="493">
        <v>0</v>
      </c>
      <c r="T3723" s="493">
        <v>0</v>
      </c>
      <c r="U3723" s="532">
        <v>40778</v>
      </c>
      <c r="V3723" s="535"/>
      <c r="W3723" s="493"/>
      <c r="X3723" s="437" t="str">
        <f t="shared" si="390"/>
        <v>KO</v>
      </c>
      <c r="Y3723" s="536" t="str">
        <f t="shared" si="387"/>
        <v/>
      </c>
      <c r="Z3723" s="493" t="s">
        <v>178</v>
      </c>
      <c r="AA3723" s="537"/>
      <c r="AB3723" s="538"/>
      <c r="AC3723" s="538">
        <f t="shared" si="388"/>
        <v>-40192</v>
      </c>
      <c r="AD3723" s="493" t="str">
        <f t="shared" si="389"/>
        <v>Pendente</v>
      </c>
      <c r="AE3723" s="493"/>
      <c r="AF3723" s="493"/>
      <c r="AG3723" s="493"/>
      <c r="AH3723" s="539"/>
      <c r="AI3723" s="533"/>
      <c r="AK3723" s="533"/>
      <c r="AL3723" s="533"/>
      <c r="AM3723" s="533"/>
    </row>
    <row r="3724" spans="1:39" x14ac:dyDescent="0.2">
      <c r="A3724" s="634" t="s">
        <v>115</v>
      </c>
      <c r="B3724" s="465">
        <v>1</v>
      </c>
      <c r="C3724" s="622">
        <v>57</v>
      </c>
      <c r="D3724" s="465" t="s">
        <v>182</v>
      </c>
      <c r="E3724" s="632">
        <v>40778</v>
      </c>
      <c r="G3724" s="474">
        <v>1</v>
      </c>
      <c r="H3724" s="622">
        <v>57</v>
      </c>
      <c r="I3724" s="622">
        <v>57</v>
      </c>
      <c r="J3724" s="622">
        <v>57</v>
      </c>
      <c r="K3724" s="435">
        <v>0</v>
      </c>
      <c r="L3724" s="472">
        <v>40779</v>
      </c>
      <c r="N3724" s="474">
        <v>1</v>
      </c>
      <c r="O3724" s="622">
        <v>57</v>
      </c>
      <c r="P3724" s="622">
        <v>57</v>
      </c>
      <c r="Q3724" s="435">
        <v>0</v>
      </c>
      <c r="R3724" s="622">
        <v>57</v>
      </c>
      <c r="S3724" s="435">
        <v>0</v>
      </c>
      <c r="T3724" s="435">
        <v>0</v>
      </c>
      <c r="U3724" s="472">
        <v>40779</v>
      </c>
      <c r="X3724" s="437" t="str">
        <f t="shared" si="390"/>
        <v>KO</v>
      </c>
      <c r="Y3724" s="536" t="str">
        <f t="shared" si="387"/>
        <v/>
      </c>
      <c r="Z3724" s="465" t="s">
        <v>182</v>
      </c>
      <c r="AB3724" s="412">
        <f>+SUM(W3724:W3743)</f>
        <v>1992</v>
      </c>
      <c r="AC3724" s="148">
        <f t="shared" si="388"/>
        <v>-40193</v>
      </c>
      <c r="AD3724" s="435" t="str">
        <f t="shared" si="389"/>
        <v>Pendente</v>
      </c>
      <c r="AJ3724" s="533"/>
    </row>
    <row r="3725" spans="1:39" x14ac:dyDescent="0.2">
      <c r="A3725" s="634" t="s">
        <v>115</v>
      </c>
      <c r="B3725" s="465">
        <v>2</v>
      </c>
      <c r="C3725" s="622">
        <v>10</v>
      </c>
      <c r="D3725" s="435" t="s">
        <v>190</v>
      </c>
      <c r="E3725" s="632">
        <v>40778</v>
      </c>
      <c r="G3725" s="474">
        <v>2</v>
      </c>
      <c r="H3725" s="622">
        <v>10</v>
      </c>
      <c r="I3725" s="622">
        <v>10</v>
      </c>
      <c r="J3725" s="622">
        <v>10</v>
      </c>
      <c r="K3725" s="435">
        <v>0</v>
      </c>
      <c r="L3725" s="472">
        <v>40779</v>
      </c>
      <c r="N3725" s="474">
        <v>2</v>
      </c>
      <c r="O3725" s="622">
        <v>10</v>
      </c>
      <c r="P3725" s="622">
        <v>10</v>
      </c>
      <c r="Q3725" s="435">
        <v>0</v>
      </c>
      <c r="R3725" s="622">
        <v>10</v>
      </c>
      <c r="S3725" s="435">
        <v>0</v>
      </c>
      <c r="T3725" s="435">
        <v>0</v>
      </c>
      <c r="U3725" s="472">
        <v>40779</v>
      </c>
      <c r="X3725" s="437" t="str">
        <f t="shared" si="390"/>
        <v>KO</v>
      </c>
      <c r="Y3725" s="536" t="str">
        <f t="shared" si="387"/>
        <v/>
      </c>
      <c r="Z3725" s="435" t="s">
        <v>190</v>
      </c>
      <c r="AC3725" s="148">
        <f t="shared" si="388"/>
        <v>-40193</v>
      </c>
      <c r="AD3725" s="435" t="str">
        <f t="shared" si="389"/>
        <v>Pendente</v>
      </c>
    </row>
    <row r="3726" spans="1:39" x14ac:dyDescent="0.2">
      <c r="A3726" s="634" t="s">
        <v>115</v>
      </c>
      <c r="B3726" s="465">
        <v>3</v>
      </c>
      <c r="C3726" s="622">
        <v>30</v>
      </c>
      <c r="D3726" s="465" t="s">
        <v>183</v>
      </c>
      <c r="E3726" s="632">
        <v>40778</v>
      </c>
      <c r="G3726" s="474">
        <v>3</v>
      </c>
      <c r="H3726" s="622">
        <v>30</v>
      </c>
      <c r="I3726" s="622">
        <v>30</v>
      </c>
      <c r="J3726" s="622">
        <v>30</v>
      </c>
      <c r="K3726" s="435">
        <v>0</v>
      </c>
      <c r="L3726" s="472">
        <v>40779</v>
      </c>
      <c r="N3726" s="474">
        <v>3</v>
      </c>
      <c r="O3726" s="622">
        <v>30</v>
      </c>
      <c r="P3726" s="622">
        <v>30</v>
      </c>
      <c r="Q3726" s="435">
        <v>0</v>
      </c>
      <c r="R3726" s="622">
        <v>30</v>
      </c>
      <c r="S3726" s="435">
        <v>0</v>
      </c>
      <c r="T3726" s="435">
        <v>0</v>
      </c>
      <c r="U3726" s="472">
        <v>40779</v>
      </c>
      <c r="X3726" s="437" t="str">
        <f t="shared" si="390"/>
        <v>KO</v>
      </c>
      <c r="Y3726" s="536" t="str">
        <f t="shared" si="387"/>
        <v/>
      </c>
      <c r="Z3726" s="465" t="s">
        <v>183</v>
      </c>
      <c r="AC3726" s="148">
        <f t="shared" si="388"/>
        <v>-40193</v>
      </c>
      <c r="AD3726" s="435" t="str">
        <f t="shared" si="389"/>
        <v>Pendente</v>
      </c>
    </row>
    <row r="3727" spans="1:39" x14ac:dyDescent="0.2">
      <c r="A3727" s="634" t="s">
        <v>115</v>
      </c>
      <c r="B3727" s="465">
        <v>4</v>
      </c>
      <c r="C3727" s="622">
        <v>29</v>
      </c>
      <c r="D3727" s="465" t="s">
        <v>67</v>
      </c>
      <c r="E3727" s="632">
        <v>40778</v>
      </c>
      <c r="G3727" s="474">
        <v>4</v>
      </c>
      <c r="H3727" s="622">
        <v>29</v>
      </c>
      <c r="I3727" s="622">
        <v>29</v>
      </c>
      <c r="J3727" s="622">
        <v>29</v>
      </c>
      <c r="K3727" s="435">
        <v>0</v>
      </c>
      <c r="L3727" s="472">
        <v>40779</v>
      </c>
      <c r="N3727" s="474">
        <v>4</v>
      </c>
      <c r="O3727" s="622">
        <v>29</v>
      </c>
      <c r="P3727" s="622">
        <v>29</v>
      </c>
      <c r="Q3727" s="435">
        <v>0</v>
      </c>
      <c r="R3727" s="622">
        <v>29</v>
      </c>
      <c r="S3727" s="435">
        <v>0</v>
      </c>
      <c r="T3727" s="435">
        <v>0</v>
      </c>
      <c r="U3727" s="472">
        <v>40779</v>
      </c>
      <c r="X3727" s="437" t="str">
        <f t="shared" si="390"/>
        <v>KO</v>
      </c>
      <c r="Y3727" s="536" t="str">
        <f t="shared" si="387"/>
        <v/>
      </c>
      <c r="Z3727" s="465" t="s">
        <v>67</v>
      </c>
      <c r="AC3727" s="148">
        <f t="shared" si="388"/>
        <v>-40193</v>
      </c>
      <c r="AD3727" s="435" t="str">
        <f t="shared" si="389"/>
        <v>Pendente</v>
      </c>
      <c r="AJ3727" s="533"/>
    </row>
    <row r="3728" spans="1:39" x14ac:dyDescent="0.2">
      <c r="A3728" s="634" t="s">
        <v>115</v>
      </c>
      <c r="B3728" s="465">
        <v>5</v>
      </c>
      <c r="C3728" s="622">
        <v>2</v>
      </c>
      <c r="D3728" s="465" t="s">
        <v>68</v>
      </c>
      <c r="E3728" s="632">
        <v>40778</v>
      </c>
      <c r="G3728" s="474">
        <v>5</v>
      </c>
      <c r="H3728" s="622">
        <v>2</v>
      </c>
      <c r="I3728" s="622">
        <v>2</v>
      </c>
      <c r="J3728" s="622">
        <v>2</v>
      </c>
      <c r="K3728" s="435">
        <v>0</v>
      </c>
      <c r="L3728" s="472">
        <v>40779</v>
      </c>
      <c r="N3728" s="474">
        <v>5</v>
      </c>
      <c r="O3728" s="622">
        <v>2</v>
      </c>
      <c r="P3728" s="622">
        <v>2</v>
      </c>
      <c r="Q3728" s="435">
        <v>0</v>
      </c>
      <c r="R3728" s="622">
        <v>2</v>
      </c>
      <c r="S3728" s="435">
        <v>0</v>
      </c>
      <c r="T3728" s="435">
        <v>0</v>
      </c>
      <c r="U3728" s="472">
        <v>40779</v>
      </c>
      <c r="X3728" s="437" t="str">
        <f t="shared" si="390"/>
        <v>KO</v>
      </c>
      <c r="Y3728" s="536" t="str">
        <f t="shared" si="387"/>
        <v/>
      </c>
      <c r="Z3728" s="465" t="s">
        <v>68</v>
      </c>
      <c r="AC3728" s="148">
        <f t="shared" si="388"/>
        <v>-40193</v>
      </c>
      <c r="AD3728" s="435" t="str">
        <f t="shared" si="389"/>
        <v>Pendente</v>
      </c>
    </row>
    <row r="3729" spans="1:39" x14ac:dyDescent="0.2">
      <c r="A3729" s="634" t="s">
        <v>115</v>
      </c>
      <c r="B3729" s="465">
        <v>6</v>
      </c>
      <c r="C3729" s="622">
        <v>20</v>
      </c>
      <c r="D3729" s="465" t="s">
        <v>69</v>
      </c>
      <c r="E3729" s="632">
        <v>40778</v>
      </c>
      <c r="G3729" s="474">
        <v>6</v>
      </c>
      <c r="H3729" s="622">
        <v>20</v>
      </c>
      <c r="I3729" s="622">
        <v>20</v>
      </c>
      <c r="J3729" s="622">
        <v>20</v>
      </c>
      <c r="K3729" s="435">
        <v>0</v>
      </c>
      <c r="L3729" s="472">
        <v>40779</v>
      </c>
      <c r="N3729" s="474">
        <v>6</v>
      </c>
      <c r="O3729" s="622">
        <v>20</v>
      </c>
      <c r="P3729" s="622">
        <v>20</v>
      </c>
      <c r="Q3729" s="435">
        <v>0</v>
      </c>
      <c r="R3729" s="622">
        <v>20</v>
      </c>
      <c r="S3729" s="435">
        <v>0</v>
      </c>
      <c r="T3729" s="435">
        <v>0</v>
      </c>
      <c r="U3729" s="472">
        <v>40779</v>
      </c>
      <c r="X3729" s="437" t="str">
        <f t="shared" si="390"/>
        <v>KO</v>
      </c>
      <c r="Y3729" s="536" t="str">
        <f t="shared" si="387"/>
        <v/>
      </c>
      <c r="Z3729" s="465" t="s">
        <v>69</v>
      </c>
      <c r="AC3729" s="148">
        <f t="shared" si="388"/>
        <v>-40193</v>
      </c>
      <c r="AD3729" s="435" t="str">
        <f t="shared" si="389"/>
        <v>Pendente</v>
      </c>
    </row>
    <row r="3730" spans="1:39" x14ac:dyDescent="0.2">
      <c r="A3730" s="634" t="s">
        <v>115</v>
      </c>
      <c r="B3730" s="465">
        <v>7</v>
      </c>
      <c r="C3730" s="622">
        <v>31</v>
      </c>
      <c r="D3730" s="465" t="s">
        <v>72</v>
      </c>
      <c r="E3730" s="632">
        <v>40778</v>
      </c>
      <c r="G3730" s="474">
        <v>7</v>
      </c>
      <c r="H3730" s="622">
        <v>31</v>
      </c>
      <c r="I3730" s="622">
        <v>31</v>
      </c>
      <c r="J3730" s="622">
        <v>31</v>
      </c>
      <c r="K3730" s="435">
        <v>0</v>
      </c>
      <c r="L3730" s="472">
        <v>40779</v>
      </c>
      <c r="N3730" s="474">
        <v>7</v>
      </c>
      <c r="O3730" s="622">
        <v>31</v>
      </c>
      <c r="P3730" s="622">
        <v>31</v>
      </c>
      <c r="Q3730" s="435">
        <v>0</v>
      </c>
      <c r="R3730" s="622">
        <v>31</v>
      </c>
      <c r="S3730" s="435">
        <v>0</v>
      </c>
      <c r="T3730" s="435">
        <v>0</v>
      </c>
      <c r="U3730" s="472">
        <v>40779</v>
      </c>
      <c r="X3730" s="437" t="str">
        <f t="shared" si="390"/>
        <v>KO</v>
      </c>
      <c r="Y3730" s="536" t="str">
        <f t="shared" si="387"/>
        <v/>
      </c>
      <c r="Z3730" s="465" t="s">
        <v>72</v>
      </c>
      <c r="AC3730" s="148">
        <f t="shared" si="388"/>
        <v>-40193</v>
      </c>
      <c r="AD3730" s="435" t="str">
        <f t="shared" si="389"/>
        <v>Pendente</v>
      </c>
      <c r="AJ3730" s="533"/>
    </row>
    <row r="3731" spans="1:39" x14ac:dyDescent="0.2">
      <c r="A3731" s="634" t="s">
        <v>115</v>
      </c>
      <c r="B3731" s="465">
        <v>8</v>
      </c>
      <c r="C3731" s="622">
        <v>266</v>
      </c>
      <c r="D3731" s="465" t="s">
        <v>73</v>
      </c>
      <c r="E3731" s="632">
        <v>40778</v>
      </c>
      <c r="G3731" s="474">
        <v>8</v>
      </c>
      <c r="H3731" s="622">
        <v>266</v>
      </c>
      <c r="I3731" s="622">
        <v>266</v>
      </c>
      <c r="J3731" s="622">
        <v>266</v>
      </c>
      <c r="K3731" s="435">
        <v>0</v>
      </c>
      <c r="L3731" s="472">
        <v>40779</v>
      </c>
      <c r="N3731" s="474">
        <v>8</v>
      </c>
      <c r="O3731" s="622">
        <v>266</v>
      </c>
      <c r="P3731" s="622">
        <v>266</v>
      </c>
      <c r="Q3731" s="435">
        <v>0</v>
      </c>
      <c r="R3731" s="622">
        <v>266</v>
      </c>
      <c r="S3731" s="435">
        <v>0</v>
      </c>
      <c r="T3731" s="435">
        <v>0</v>
      </c>
      <c r="U3731" s="472">
        <v>40779</v>
      </c>
      <c r="X3731" s="437" t="str">
        <f t="shared" si="390"/>
        <v>KO</v>
      </c>
      <c r="Y3731" s="536" t="str">
        <f t="shared" si="387"/>
        <v/>
      </c>
      <c r="Z3731" s="465" t="s">
        <v>73</v>
      </c>
      <c r="AC3731" s="148">
        <f t="shared" si="388"/>
        <v>-40193</v>
      </c>
      <c r="AD3731" s="435" t="str">
        <f t="shared" si="389"/>
        <v>Pendente</v>
      </c>
    </row>
    <row r="3732" spans="1:39" x14ac:dyDescent="0.2">
      <c r="A3732" s="634" t="s">
        <v>115</v>
      </c>
      <c r="B3732" s="465">
        <v>9</v>
      </c>
      <c r="C3732" s="622">
        <v>116</v>
      </c>
      <c r="D3732" s="465" t="s">
        <v>79</v>
      </c>
      <c r="E3732" s="632">
        <v>40778</v>
      </c>
      <c r="G3732" s="474">
        <v>9</v>
      </c>
      <c r="H3732" s="622">
        <v>116</v>
      </c>
      <c r="I3732" s="622">
        <v>116</v>
      </c>
      <c r="J3732" s="622">
        <v>116</v>
      </c>
      <c r="K3732" s="435">
        <v>0</v>
      </c>
      <c r="L3732" s="472">
        <v>40779</v>
      </c>
      <c r="N3732" s="474">
        <v>9</v>
      </c>
      <c r="O3732" s="622">
        <v>116</v>
      </c>
      <c r="P3732" s="622">
        <v>116</v>
      </c>
      <c r="Q3732" s="435">
        <v>0</v>
      </c>
      <c r="R3732" s="622">
        <v>116</v>
      </c>
      <c r="S3732" s="435">
        <v>0</v>
      </c>
      <c r="T3732" s="435">
        <v>0</v>
      </c>
      <c r="U3732" s="472">
        <v>40779</v>
      </c>
      <c r="X3732" s="437" t="str">
        <f t="shared" si="390"/>
        <v>KO</v>
      </c>
      <c r="Y3732" s="536" t="str">
        <f t="shared" ref="Y3732:Y3795" si="391">IF(W3732="","",+C3732-W3732)</f>
        <v/>
      </c>
      <c r="Z3732" s="465" t="s">
        <v>79</v>
      </c>
      <c r="AC3732" s="148">
        <f t="shared" si="388"/>
        <v>-40193</v>
      </c>
      <c r="AD3732" s="435" t="str">
        <f t="shared" si="389"/>
        <v>Pendente</v>
      </c>
    </row>
    <row r="3733" spans="1:39" x14ac:dyDescent="0.2">
      <c r="A3733" s="634" t="s">
        <v>115</v>
      </c>
      <c r="B3733" s="465">
        <v>10</v>
      </c>
      <c r="C3733" s="622">
        <v>142</v>
      </c>
      <c r="D3733" s="465" t="s">
        <v>74</v>
      </c>
      <c r="E3733" s="632">
        <v>40778</v>
      </c>
      <c r="G3733" s="474">
        <v>10</v>
      </c>
      <c r="H3733" s="622">
        <v>142</v>
      </c>
      <c r="I3733" s="622">
        <v>142</v>
      </c>
      <c r="J3733" s="622">
        <v>142</v>
      </c>
      <c r="K3733" s="435">
        <v>0</v>
      </c>
      <c r="L3733" s="472">
        <v>40779</v>
      </c>
      <c r="N3733" s="474">
        <v>10</v>
      </c>
      <c r="O3733" s="622">
        <v>142</v>
      </c>
      <c r="P3733" s="622">
        <v>142</v>
      </c>
      <c r="Q3733" s="435">
        <v>0</v>
      </c>
      <c r="R3733" s="622">
        <v>142</v>
      </c>
      <c r="S3733" s="435">
        <v>0</v>
      </c>
      <c r="T3733" s="435">
        <v>0</v>
      </c>
      <c r="U3733" s="472">
        <v>40779</v>
      </c>
      <c r="X3733" s="437" t="str">
        <f t="shared" si="390"/>
        <v>KO</v>
      </c>
      <c r="Y3733" s="536" t="str">
        <f t="shared" si="391"/>
        <v/>
      </c>
      <c r="Z3733" s="465" t="s">
        <v>74</v>
      </c>
      <c r="AC3733" s="148">
        <f t="shared" si="388"/>
        <v>-40193</v>
      </c>
      <c r="AD3733" s="435" t="str">
        <f t="shared" si="389"/>
        <v>Pendente</v>
      </c>
    </row>
    <row r="3734" spans="1:39" x14ac:dyDescent="0.2">
      <c r="A3734" s="635" t="s">
        <v>115</v>
      </c>
      <c r="B3734" s="466">
        <v>11</v>
      </c>
      <c r="C3734" s="637">
        <v>8</v>
      </c>
      <c r="D3734" s="465" t="s">
        <v>75</v>
      </c>
      <c r="E3734" s="632">
        <v>40778</v>
      </c>
      <c r="G3734" s="474">
        <v>11</v>
      </c>
      <c r="H3734" s="637">
        <v>8</v>
      </c>
      <c r="I3734" s="637">
        <v>8</v>
      </c>
      <c r="J3734" s="637">
        <v>8</v>
      </c>
      <c r="K3734" s="435">
        <v>0</v>
      </c>
      <c r="L3734" s="472">
        <v>40779</v>
      </c>
      <c r="N3734" s="474">
        <v>11</v>
      </c>
      <c r="O3734" s="637">
        <v>8</v>
      </c>
      <c r="P3734" s="637">
        <v>8</v>
      </c>
      <c r="Q3734" s="435">
        <v>0</v>
      </c>
      <c r="R3734" s="637">
        <v>8</v>
      </c>
      <c r="S3734" s="435">
        <v>0</v>
      </c>
      <c r="T3734" s="435">
        <v>0</v>
      </c>
      <c r="U3734" s="472">
        <v>40779</v>
      </c>
      <c r="X3734" s="437" t="str">
        <f t="shared" si="390"/>
        <v>KO</v>
      </c>
      <c r="Y3734" s="536" t="str">
        <f t="shared" si="391"/>
        <v/>
      </c>
      <c r="Z3734" s="465" t="s">
        <v>75</v>
      </c>
      <c r="AC3734" s="148">
        <f t="shared" si="388"/>
        <v>-40193</v>
      </c>
      <c r="AD3734" s="435" t="str">
        <f t="shared" si="389"/>
        <v>Pendente</v>
      </c>
    </row>
    <row r="3735" spans="1:39" x14ac:dyDescent="0.2">
      <c r="A3735" s="635" t="s">
        <v>115</v>
      </c>
      <c r="B3735" s="466">
        <v>12</v>
      </c>
      <c r="C3735" s="637">
        <v>7</v>
      </c>
      <c r="D3735" s="465" t="s">
        <v>76</v>
      </c>
      <c r="E3735" s="632">
        <v>40778</v>
      </c>
      <c r="G3735" s="474">
        <v>12</v>
      </c>
      <c r="H3735" s="637">
        <v>7</v>
      </c>
      <c r="I3735" s="637">
        <v>7</v>
      </c>
      <c r="J3735" s="637">
        <v>7</v>
      </c>
      <c r="K3735" s="435">
        <v>0</v>
      </c>
      <c r="L3735" s="472">
        <v>40779</v>
      </c>
      <c r="N3735" s="474">
        <v>12</v>
      </c>
      <c r="O3735" s="637">
        <v>7</v>
      </c>
      <c r="P3735" s="637">
        <v>7</v>
      </c>
      <c r="Q3735" s="435">
        <v>0</v>
      </c>
      <c r="R3735" s="637">
        <v>7</v>
      </c>
      <c r="S3735" s="435">
        <v>0</v>
      </c>
      <c r="T3735" s="435">
        <v>0</v>
      </c>
      <c r="U3735" s="472">
        <v>40779</v>
      </c>
      <c r="X3735" s="437" t="str">
        <f t="shared" si="390"/>
        <v>KO</v>
      </c>
      <c r="Y3735" s="536" t="str">
        <f t="shared" si="391"/>
        <v/>
      </c>
      <c r="Z3735" s="465" t="s">
        <v>76</v>
      </c>
      <c r="AC3735" s="148">
        <f t="shared" si="388"/>
        <v>-40193</v>
      </c>
      <c r="AD3735" s="435" t="str">
        <f t="shared" si="389"/>
        <v>Pendente</v>
      </c>
    </row>
    <row r="3736" spans="1:39" x14ac:dyDescent="0.2">
      <c r="A3736" s="635" t="s">
        <v>115</v>
      </c>
      <c r="B3736" s="465">
        <v>13</v>
      </c>
      <c r="C3736" s="622">
        <v>2</v>
      </c>
      <c r="D3736" s="465" t="s">
        <v>77</v>
      </c>
      <c r="E3736" s="632">
        <v>40778</v>
      </c>
      <c r="G3736" s="474">
        <v>13</v>
      </c>
      <c r="H3736" s="622">
        <v>2</v>
      </c>
      <c r="I3736" s="622">
        <v>2</v>
      </c>
      <c r="J3736" s="622">
        <v>2</v>
      </c>
      <c r="K3736" s="435">
        <v>0</v>
      </c>
      <c r="L3736" s="472">
        <v>40779</v>
      </c>
      <c r="N3736" s="474">
        <v>13</v>
      </c>
      <c r="O3736" s="622">
        <v>2</v>
      </c>
      <c r="P3736" s="622">
        <v>2</v>
      </c>
      <c r="Q3736" s="435">
        <v>0</v>
      </c>
      <c r="R3736" s="622">
        <v>2</v>
      </c>
      <c r="S3736" s="435">
        <v>0</v>
      </c>
      <c r="T3736" s="435">
        <v>0</v>
      </c>
      <c r="U3736" s="472">
        <v>40779</v>
      </c>
      <c r="X3736" s="437" t="str">
        <f t="shared" si="390"/>
        <v>KO</v>
      </c>
      <c r="Y3736" s="536" t="str">
        <f t="shared" si="391"/>
        <v/>
      </c>
      <c r="Z3736" s="465" t="s">
        <v>77</v>
      </c>
      <c r="AC3736" s="148">
        <f t="shared" si="388"/>
        <v>-40193</v>
      </c>
      <c r="AD3736" s="435" t="str">
        <f t="shared" si="389"/>
        <v>Pendente</v>
      </c>
    </row>
    <row r="3737" spans="1:39" x14ac:dyDescent="0.2">
      <c r="A3737" s="635" t="s">
        <v>115</v>
      </c>
      <c r="B3737" s="465">
        <v>14</v>
      </c>
      <c r="C3737" s="622">
        <v>91</v>
      </c>
      <c r="D3737" s="466" t="s">
        <v>187</v>
      </c>
      <c r="E3737" s="632">
        <v>40778</v>
      </c>
      <c r="G3737" s="474">
        <v>14</v>
      </c>
      <c r="H3737" s="622">
        <v>91</v>
      </c>
      <c r="I3737" s="622">
        <v>91</v>
      </c>
      <c r="J3737" s="622">
        <v>91</v>
      </c>
      <c r="K3737" s="435">
        <v>0</v>
      </c>
      <c r="L3737" s="472">
        <v>40779</v>
      </c>
      <c r="N3737" s="474">
        <v>14</v>
      </c>
      <c r="O3737" s="622">
        <v>91</v>
      </c>
      <c r="P3737" s="622">
        <v>91</v>
      </c>
      <c r="Q3737" s="435">
        <v>0</v>
      </c>
      <c r="R3737" s="622">
        <v>91</v>
      </c>
      <c r="S3737" s="435">
        <v>0</v>
      </c>
      <c r="T3737" s="435">
        <v>0</v>
      </c>
      <c r="U3737" s="472">
        <v>40779</v>
      </c>
      <c r="X3737" s="437" t="str">
        <f t="shared" si="390"/>
        <v>KO</v>
      </c>
      <c r="Y3737" s="536" t="str">
        <f t="shared" si="391"/>
        <v/>
      </c>
      <c r="Z3737" s="466" t="s">
        <v>187</v>
      </c>
      <c r="AC3737" s="148">
        <f t="shared" si="388"/>
        <v>-40193</v>
      </c>
      <c r="AD3737" s="435" t="str">
        <f t="shared" si="389"/>
        <v>Pendente</v>
      </c>
    </row>
    <row r="3738" spans="1:39" x14ac:dyDescent="0.2">
      <c r="A3738" s="635" t="s">
        <v>115</v>
      </c>
      <c r="B3738" s="465">
        <v>15</v>
      </c>
      <c r="C3738" s="622">
        <v>135</v>
      </c>
      <c r="D3738" s="465" t="s">
        <v>189</v>
      </c>
      <c r="E3738" s="632">
        <v>40778</v>
      </c>
      <c r="G3738" s="474">
        <v>15</v>
      </c>
      <c r="H3738" s="622">
        <v>135</v>
      </c>
      <c r="I3738" s="622">
        <v>135</v>
      </c>
      <c r="J3738" s="622">
        <v>135</v>
      </c>
      <c r="K3738" s="435">
        <v>0</v>
      </c>
      <c r="L3738" s="472">
        <v>40779</v>
      </c>
      <c r="N3738" s="474">
        <v>15</v>
      </c>
      <c r="O3738" s="622">
        <v>135</v>
      </c>
      <c r="P3738" s="622">
        <v>135</v>
      </c>
      <c r="Q3738" s="435">
        <v>0</v>
      </c>
      <c r="R3738" s="622">
        <v>135</v>
      </c>
      <c r="S3738" s="435">
        <v>0</v>
      </c>
      <c r="T3738" s="435">
        <v>0</v>
      </c>
      <c r="U3738" s="472">
        <v>40779</v>
      </c>
      <c r="X3738" s="437" t="str">
        <f t="shared" si="390"/>
        <v>KO</v>
      </c>
      <c r="Y3738" s="536" t="str">
        <f t="shared" si="391"/>
        <v/>
      </c>
      <c r="Z3738" s="465" t="s">
        <v>189</v>
      </c>
      <c r="AC3738" s="148">
        <f t="shared" si="388"/>
        <v>-40193</v>
      </c>
      <c r="AD3738" s="435" t="str">
        <f t="shared" si="389"/>
        <v>Pendente</v>
      </c>
    </row>
    <row r="3739" spans="1:39" x14ac:dyDescent="0.2">
      <c r="A3739" s="635" t="s">
        <v>115</v>
      </c>
      <c r="B3739" s="466">
        <v>16</v>
      </c>
      <c r="C3739" s="637">
        <v>45</v>
      </c>
      <c r="D3739" s="466" t="s">
        <v>176</v>
      </c>
      <c r="E3739" s="632">
        <v>40778</v>
      </c>
      <c r="G3739" s="474">
        <v>16</v>
      </c>
      <c r="H3739" s="637">
        <v>45</v>
      </c>
      <c r="I3739" s="637">
        <v>45</v>
      </c>
      <c r="J3739" s="637">
        <v>45</v>
      </c>
      <c r="K3739" s="435">
        <v>0</v>
      </c>
      <c r="L3739" s="472">
        <v>40779</v>
      </c>
      <c r="N3739" s="474">
        <v>16</v>
      </c>
      <c r="O3739" s="637">
        <v>45</v>
      </c>
      <c r="P3739" s="637">
        <v>45</v>
      </c>
      <c r="Q3739" s="435">
        <v>0</v>
      </c>
      <c r="R3739" s="637">
        <v>45</v>
      </c>
      <c r="S3739" s="435">
        <v>0</v>
      </c>
      <c r="T3739" s="435">
        <v>0</v>
      </c>
      <c r="U3739" s="472">
        <v>40779</v>
      </c>
      <c r="X3739" s="437" t="str">
        <f t="shared" si="390"/>
        <v>KO</v>
      </c>
      <c r="Y3739" s="536" t="str">
        <f t="shared" si="391"/>
        <v/>
      </c>
      <c r="Z3739" s="466" t="s">
        <v>176</v>
      </c>
      <c r="AC3739" s="148">
        <f t="shared" si="388"/>
        <v>-40193</v>
      </c>
      <c r="AD3739" s="435" t="str">
        <f t="shared" si="389"/>
        <v>Pendente</v>
      </c>
    </row>
    <row r="3740" spans="1:39" x14ac:dyDescent="0.2">
      <c r="A3740" s="635" t="s">
        <v>115</v>
      </c>
      <c r="B3740" s="466">
        <v>17</v>
      </c>
      <c r="C3740" s="637">
        <v>99</v>
      </c>
      <c r="D3740" s="466" t="s">
        <v>178</v>
      </c>
      <c r="E3740" s="632">
        <v>40778</v>
      </c>
      <c r="G3740" s="474">
        <v>17</v>
      </c>
      <c r="H3740" s="637">
        <v>99</v>
      </c>
      <c r="I3740" s="637">
        <v>99</v>
      </c>
      <c r="J3740" s="637">
        <v>99</v>
      </c>
      <c r="K3740" s="435">
        <v>0</v>
      </c>
      <c r="L3740" s="472">
        <v>40779</v>
      </c>
      <c r="N3740" s="474">
        <v>17</v>
      </c>
      <c r="O3740" s="637">
        <v>99</v>
      </c>
      <c r="P3740" s="637">
        <v>99</v>
      </c>
      <c r="Q3740" s="435">
        <v>0</v>
      </c>
      <c r="R3740" s="637">
        <v>99</v>
      </c>
      <c r="S3740" s="435">
        <v>0</v>
      </c>
      <c r="T3740" s="435">
        <v>0</v>
      </c>
      <c r="U3740" s="472">
        <v>40779</v>
      </c>
      <c r="X3740" s="437" t="str">
        <f t="shared" si="390"/>
        <v>KO</v>
      </c>
      <c r="Y3740" s="536" t="str">
        <f t="shared" si="391"/>
        <v/>
      </c>
      <c r="Z3740" s="466" t="s">
        <v>178</v>
      </c>
      <c r="AC3740" s="148">
        <f t="shared" si="388"/>
        <v>-40193</v>
      </c>
      <c r="AD3740" s="435" t="str">
        <f t="shared" si="389"/>
        <v>Pendente</v>
      </c>
    </row>
    <row r="3741" spans="1:39" x14ac:dyDescent="0.2">
      <c r="A3741" s="635" t="s">
        <v>115</v>
      </c>
      <c r="B3741" s="466">
        <v>18</v>
      </c>
      <c r="C3741" s="637">
        <v>1995</v>
      </c>
      <c r="D3741" s="466" t="s">
        <v>184</v>
      </c>
      <c r="E3741" s="632">
        <v>40778</v>
      </c>
      <c r="G3741" s="474">
        <v>18</v>
      </c>
      <c r="H3741" s="637">
        <v>1995</v>
      </c>
      <c r="I3741" s="637">
        <v>1995</v>
      </c>
      <c r="J3741" s="602">
        <v>1992</v>
      </c>
      <c r="K3741" s="435">
        <v>3</v>
      </c>
      <c r="L3741" s="472">
        <v>40779</v>
      </c>
      <c r="N3741" s="474">
        <v>18</v>
      </c>
      <c r="O3741" s="637">
        <v>1995</v>
      </c>
      <c r="P3741" s="637">
        <v>1995</v>
      </c>
      <c r="Q3741" s="435">
        <v>3</v>
      </c>
      <c r="R3741" s="637">
        <v>1995</v>
      </c>
      <c r="S3741" s="435">
        <v>3</v>
      </c>
      <c r="T3741" s="435">
        <v>3</v>
      </c>
      <c r="U3741" s="472">
        <v>40779</v>
      </c>
      <c r="V3741" s="480">
        <v>18</v>
      </c>
      <c r="W3741" s="602">
        <v>1992</v>
      </c>
      <c r="X3741" s="437" t="str">
        <f t="shared" si="390"/>
        <v>ERRO</v>
      </c>
      <c r="Y3741" s="536">
        <f t="shared" si="391"/>
        <v>3</v>
      </c>
      <c r="Z3741" s="466" t="s">
        <v>184</v>
      </c>
      <c r="AA3741" s="481">
        <v>40786</v>
      </c>
      <c r="AC3741" s="148">
        <f t="shared" si="388"/>
        <v>8</v>
      </c>
      <c r="AD3741" s="435" t="str">
        <f t="shared" si="389"/>
        <v>OK</v>
      </c>
    </row>
    <row r="3742" spans="1:39" x14ac:dyDescent="0.2">
      <c r="A3742" s="635" t="s">
        <v>115</v>
      </c>
      <c r="B3742" s="466">
        <v>19</v>
      </c>
      <c r="C3742" s="637">
        <v>122</v>
      </c>
      <c r="D3742" s="466" t="s">
        <v>184</v>
      </c>
      <c r="E3742" s="632">
        <v>40778</v>
      </c>
      <c r="G3742" s="474">
        <v>19</v>
      </c>
      <c r="H3742" s="637">
        <v>122</v>
      </c>
      <c r="I3742" s="637">
        <v>122</v>
      </c>
      <c r="J3742" s="435">
        <v>122</v>
      </c>
      <c r="K3742" s="435">
        <v>0</v>
      </c>
      <c r="L3742" s="472">
        <v>40779</v>
      </c>
      <c r="N3742" s="474">
        <v>19</v>
      </c>
      <c r="O3742" s="637">
        <v>122</v>
      </c>
      <c r="P3742" s="637">
        <v>122</v>
      </c>
      <c r="Q3742" s="435">
        <v>0</v>
      </c>
      <c r="R3742" s="637">
        <v>122</v>
      </c>
      <c r="S3742" s="435">
        <v>0</v>
      </c>
      <c r="T3742" s="435">
        <v>0</v>
      </c>
      <c r="U3742" s="472">
        <v>40779</v>
      </c>
      <c r="X3742" s="437" t="str">
        <f t="shared" si="390"/>
        <v>KO</v>
      </c>
      <c r="Y3742" s="536" t="str">
        <f t="shared" si="391"/>
        <v/>
      </c>
      <c r="Z3742" s="466" t="s">
        <v>184</v>
      </c>
      <c r="AC3742" s="148">
        <f t="shared" si="388"/>
        <v>-40193</v>
      </c>
      <c r="AD3742" s="435" t="str">
        <f t="shared" si="389"/>
        <v>Pendente</v>
      </c>
    </row>
    <row r="3743" spans="1:39" x14ac:dyDescent="0.2">
      <c r="A3743" s="636" t="s">
        <v>115</v>
      </c>
      <c r="B3743" s="600">
        <v>20</v>
      </c>
      <c r="C3743" s="638">
        <v>59</v>
      </c>
      <c r="D3743" s="600" t="s">
        <v>185</v>
      </c>
      <c r="E3743" s="633">
        <v>40778</v>
      </c>
      <c r="G3743" s="534">
        <v>20</v>
      </c>
      <c r="H3743" s="638">
        <v>59</v>
      </c>
      <c r="I3743" s="638">
        <v>59</v>
      </c>
      <c r="J3743" s="493">
        <v>59</v>
      </c>
      <c r="K3743" s="493">
        <v>0</v>
      </c>
      <c r="L3743" s="532">
        <v>40779</v>
      </c>
      <c r="N3743" s="534">
        <v>20</v>
      </c>
      <c r="O3743" s="638">
        <v>59</v>
      </c>
      <c r="P3743" s="638">
        <v>59</v>
      </c>
      <c r="Q3743" s="493">
        <v>0</v>
      </c>
      <c r="R3743" s="638">
        <v>59</v>
      </c>
      <c r="S3743" s="493">
        <v>0</v>
      </c>
      <c r="T3743" s="493">
        <v>0</v>
      </c>
      <c r="U3743" s="532">
        <v>40779</v>
      </c>
      <c r="V3743" s="535"/>
      <c r="W3743" s="493"/>
      <c r="X3743" s="437" t="str">
        <f t="shared" si="390"/>
        <v>KO</v>
      </c>
      <c r="Y3743" s="536" t="str">
        <f t="shared" si="391"/>
        <v/>
      </c>
      <c r="Z3743" s="600" t="s">
        <v>185</v>
      </c>
      <c r="AA3743" s="537"/>
      <c r="AB3743" s="538"/>
      <c r="AC3743" s="538">
        <f t="shared" si="388"/>
        <v>-40193</v>
      </c>
      <c r="AD3743" s="493" t="str">
        <f t="shared" si="389"/>
        <v>Pendente</v>
      </c>
      <c r="AE3743" s="493"/>
      <c r="AF3743" s="493"/>
      <c r="AG3743" s="493"/>
      <c r="AH3743" s="539"/>
      <c r="AI3743" s="533"/>
      <c r="AK3743" s="533"/>
      <c r="AL3743" s="533"/>
      <c r="AM3743" s="533"/>
    </row>
    <row r="3744" spans="1:39" x14ac:dyDescent="0.2">
      <c r="A3744" s="442" t="s">
        <v>115</v>
      </c>
      <c r="B3744" s="435">
        <v>1</v>
      </c>
      <c r="C3744" s="436">
        <v>25</v>
      </c>
      <c r="D3744" s="435" t="s">
        <v>177</v>
      </c>
      <c r="E3744" s="472">
        <v>40779</v>
      </c>
      <c r="G3744" s="474">
        <v>1</v>
      </c>
      <c r="H3744" s="435">
        <v>25</v>
      </c>
      <c r="I3744" s="435">
        <v>25</v>
      </c>
      <c r="J3744" s="435">
        <v>25</v>
      </c>
      <c r="K3744" s="435">
        <v>0</v>
      </c>
      <c r="L3744" s="472">
        <v>40780</v>
      </c>
      <c r="N3744" s="474">
        <v>1</v>
      </c>
      <c r="O3744" s="435">
        <v>25</v>
      </c>
      <c r="P3744" s="435">
        <v>25</v>
      </c>
      <c r="Q3744" s="435">
        <v>0</v>
      </c>
      <c r="R3744" s="435">
        <v>25</v>
      </c>
      <c r="S3744" s="435">
        <v>0</v>
      </c>
      <c r="T3744" s="435">
        <v>0</v>
      </c>
      <c r="U3744" s="472">
        <v>40780</v>
      </c>
      <c r="X3744" s="437" t="str">
        <f t="shared" si="390"/>
        <v>KO</v>
      </c>
      <c r="Y3744" s="536" t="str">
        <f t="shared" si="391"/>
        <v/>
      </c>
      <c r="Z3744" s="435" t="s">
        <v>177</v>
      </c>
      <c r="AC3744" s="148">
        <f t="shared" si="388"/>
        <v>-40194</v>
      </c>
      <c r="AD3744" s="435" t="str">
        <f t="shared" si="389"/>
        <v>Pendente</v>
      </c>
    </row>
    <row r="3745" spans="1:39" x14ac:dyDescent="0.2">
      <c r="A3745" s="442" t="s">
        <v>115</v>
      </c>
      <c r="B3745" s="435">
        <v>2</v>
      </c>
      <c r="C3745" s="436">
        <v>35</v>
      </c>
      <c r="D3745" s="466" t="s">
        <v>176</v>
      </c>
      <c r="E3745" s="472">
        <v>40779</v>
      </c>
      <c r="G3745" s="474">
        <v>2</v>
      </c>
      <c r="H3745" s="435">
        <v>35</v>
      </c>
      <c r="I3745" s="435">
        <v>35</v>
      </c>
      <c r="J3745" s="435">
        <v>35</v>
      </c>
      <c r="K3745" s="435">
        <v>0</v>
      </c>
      <c r="L3745" s="472">
        <v>40780</v>
      </c>
      <c r="N3745" s="474">
        <v>2</v>
      </c>
      <c r="O3745" s="435">
        <v>35</v>
      </c>
      <c r="P3745" s="435">
        <v>35</v>
      </c>
      <c r="Q3745" s="435">
        <v>0</v>
      </c>
      <c r="R3745" s="435">
        <v>35</v>
      </c>
      <c r="S3745" s="435">
        <v>0</v>
      </c>
      <c r="T3745" s="435">
        <v>0</v>
      </c>
      <c r="U3745" s="472">
        <v>40780</v>
      </c>
      <c r="X3745" s="437" t="str">
        <f t="shared" si="390"/>
        <v>KO</v>
      </c>
      <c r="Y3745" s="536" t="str">
        <f t="shared" si="391"/>
        <v/>
      </c>
      <c r="Z3745" s="466" t="s">
        <v>176</v>
      </c>
      <c r="AC3745" s="148">
        <f t="shared" ref="AC3745:AC3808" si="392">DAYS360(E3745,AA3745)</f>
        <v>-40194</v>
      </c>
      <c r="AD3745" s="435" t="str">
        <f t="shared" si="389"/>
        <v>Pendente</v>
      </c>
    </row>
    <row r="3746" spans="1:39" x14ac:dyDescent="0.2">
      <c r="A3746" s="593" t="s">
        <v>115</v>
      </c>
      <c r="B3746" s="493">
        <v>3</v>
      </c>
      <c r="C3746" s="531">
        <v>144</v>
      </c>
      <c r="D3746" s="493" t="s">
        <v>178</v>
      </c>
      <c r="E3746" s="532">
        <v>40779</v>
      </c>
      <c r="G3746" s="534">
        <v>3</v>
      </c>
      <c r="H3746" s="493">
        <v>144</v>
      </c>
      <c r="I3746" s="493">
        <v>144</v>
      </c>
      <c r="J3746" s="493">
        <v>144</v>
      </c>
      <c r="K3746" s="493">
        <v>0</v>
      </c>
      <c r="L3746" s="532">
        <v>40780</v>
      </c>
      <c r="N3746" s="534">
        <v>3</v>
      </c>
      <c r="O3746" s="493">
        <v>144</v>
      </c>
      <c r="P3746" s="493">
        <v>144</v>
      </c>
      <c r="Q3746" s="493">
        <v>0</v>
      </c>
      <c r="R3746" s="493">
        <v>144</v>
      </c>
      <c r="S3746" s="493">
        <v>0</v>
      </c>
      <c r="T3746" s="493">
        <v>0</v>
      </c>
      <c r="U3746" s="532">
        <v>40780</v>
      </c>
      <c r="V3746" s="535"/>
      <c r="W3746" s="493"/>
      <c r="X3746" s="437" t="str">
        <f t="shared" si="390"/>
        <v>KO</v>
      </c>
      <c r="Y3746" s="536" t="str">
        <f t="shared" si="391"/>
        <v/>
      </c>
      <c r="Z3746" s="493" t="s">
        <v>178</v>
      </c>
      <c r="AA3746" s="537"/>
      <c r="AB3746" s="538"/>
      <c r="AC3746" s="538">
        <f t="shared" si="392"/>
        <v>-40194</v>
      </c>
      <c r="AD3746" s="493" t="str">
        <f t="shared" si="389"/>
        <v>Pendente</v>
      </c>
      <c r="AE3746" s="493"/>
      <c r="AF3746" s="493"/>
      <c r="AG3746" s="493"/>
      <c r="AH3746" s="539"/>
      <c r="AI3746" s="533"/>
      <c r="AK3746" s="533"/>
      <c r="AL3746" s="533"/>
      <c r="AM3746" s="533"/>
    </row>
    <row r="3747" spans="1:39" x14ac:dyDescent="0.2">
      <c r="A3747" s="442" t="s">
        <v>115</v>
      </c>
      <c r="B3747" s="435">
        <v>1</v>
      </c>
      <c r="C3747" s="436">
        <v>20</v>
      </c>
      <c r="D3747" s="435" t="s">
        <v>190</v>
      </c>
      <c r="E3747" s="472">
        <v>40780</v>
      </c>
      <c r="G3747" s="474">
        <v>1</v>
      </c>
      <c r="H3747" s="435">
        <v>20</v>
      </c>
      <c r="I3747" s="435">
        <v>20</v>
      </c>
      <c r="J3747" s="435">
        <v>20</v>
      </c>
      <c r="K3747" s="435">
        <v>0</v>
      </c>
      <c r="L3747" s="472">
        <v>40781</v>
      </c>
      <c r="N3747" s="474">
        <v>1</v>
      </c>
      <c r="O3747" s="435">
        <v>20</v>
      </c>
      <c r="P3747" s="435">
        <v>20</v>
      </c>
      <c r="Q3747" s="435">
        <v>0</v>
      </c>
      <c r="R3747" s="435">
        <v>20</v>
      </c>
      <c r="S3747" s="435">
        <v>0</v>
      </c>
      <c r="T3747" s="435">
        <v>0</v>
      </c>
      <c r="U3747" s="472">
        <v>40781</v>
      </c>
      <c r="X3747" s="437" t="str">
        <f t="shared" si="390"/>
        <v>KO</v>
      </c>
      <c r="Y3747" s="536" t="str">
        <f t="shared" si="391"/>
        <v/>
      </c>
      <c r="Z3747" s="435" t="s">
        <v>190</v>
      </c>
      <c r="AC3747" s="148">
        <f t="shared" si="392"/>
        <v>-40195</v>
      </c>
      <c r="AD3747" s="435" t="str">
        <f t="shared" si="389"/>
        <v>Pendente</v>
      </c>
    </row>
    <row r="3748" spans="1:39" x14ac:dyDescent="0.2">
      <c r="A3748" s="593" t="s">
        <v>115</v>
      </c>
      <c r="B3748" s="493">
        <v>2</v>
      </c>
      <c r="C3748" s="531">
        <v>154</v>
      </c>
      <c r="D3748" s="493" t="s">
        <v>178</v>
      </c>
      <c r="E3748" s="532">
        <v>40780</v>
      </c>
      <c r="G3748" s="534">
        <v>2</v>
      </c>
      <c r="H3748" s="493">
        <v>154</v>
      </c>
      <c r="I3748" s="493">
        <v>154</v>
      </c>
      <c r="J3748" s="493">
        <v>154</v>
      </c>
      <c r="K3748" s="493">
        <v>0</v>
      </c>
      <c r="L3748" s="532">
        <v>40781</v>
      </c>
      <c r="N3748" s="534">
        <v>2</v>
      </c>
      <c r="O3748" s="493">
        <v>154</v>
      </c>
      <c r="P3748" s="493">
        <v>154</v>
      </c>
      <c r="Q3748" s="493">
        <v>0</v>
      </c>
      <c r="R3748" s="493">
        <v>154</v>
      </c>
      <c r="S3748" s="493">
        <v>0</v>
      </c>
      <c r="T3748" s="493">
        <v>0</v>
      </c>
      <c r="U3748" s="532">
        <v>40781</v>
      </c>
      <c r="V3748" s="535"/>
      <c r="W3748" s="493"/>
      <c r="X3748" s="437" t="str">
        <f t="shared" si="390"/>
        <v>KO</v>
      </c>
      <c r="Y3748" s="536" t="str">
        <f t="shared" si="391"/>
        <v/>
      </c>
      <c r="Z3748" s="493" t="s">
        <v>178</v>
      </c>
      <c r="AA3748" s="537"/>
      <c r="AB3748" s="538"/>
      <c r="AC3748" s="538">
        <f t="shared" si="392"/>
        <v>-40195</v>
      </c>
      <c r="AD3748" s="493" t="str">
        <f t="shared" si="389"/>
        <v>Pendente</v>
      </c>
      <c r="AE3748" s="493"/>
      <c r="AF3748" s="493"/>
      <c r="AG3748" s="493"/>
      <c r="AH3748" s="539"/>
      <c r="AI3748" s="533"/>
      <c r="AK3748" s="533"/>
      <c r="AL3748" s="533"/>
      <c r="AM3748" s="533"/>
    </row>
    <row r="3749" spans="1:39" x14ac:dyDescent="0.2">
      <c r="A3749" s="442" t="s">
        <v>115</v>
      </c>
      <c r="B3749" s="435">
        <v>1</v>
      </c>
      <c r="C3749" s="436">
        <v>30</v>
      </c>
      <c r="D3749" s="435" t="s">
        <v>190</v>
      </c>
      <c r="E3749" s="472">
        <v>40781</v>
      </c>
      <c r="G3749" s="474">
        <v>1</v>
      </c>
      <c r="H3749" s="435">
        <v>30</v>
      </c>
      <c r="I3749" s="435">
        <v>30</v>
      </c>
      <c r="J3749" s="435">
        <v>30</v>
      </c>
      <c r="K3749" s="435">
        <v>0</v>
      </c>
      <c r="L3749" s="472">
        <v>40784</v>
      </c>
      <c r="N3749" s="474">
        <v>1</v>
      </c>
      <c r="O3749" s="435">
        <v>30</v>
      </c>
      <c r="P3749" s="435">
        <v>30</v>
      </c>
      <c r="Q3749" s="435">
        <v>0</v>
      </c>
      <c r="R3749" s="435">
        <v>30</v>
      </c>
      <c r="S3749" s="435">
        <v>0</v>
      </c>
      <c r="T3749" s="435">
        <v>0</v>
      </c>
      <c r="U3749" s="472">
        <v>40784</v>
      </c>
      <c r="V3749" s="480">
        <v>1</v>
      </c>
      <c r="W3749" s="435">
        <v>30</v>
      </c>
      <c r="X3749" s="437" t="str">
        <f t="shared" si="390"/>
        <v>OK</v>
      </c>
      <c r="Y3749" s="536">
        <f t="shared" si="391"/>
        <v>0</v>
      </c>
      <c r="Z3749" s="435" t="s">
        <v>190</v>
      </c>
      <c r="AA3749" s="481">
        <v>40788</v>
      </c>
      <c r="AB3749" s="412">
        <f>+SUM(W3749:W3752)</f>
        <v>198</v>
      </c>
      <c r="AC3749" s="148">
        <f t="shared" si="392"/>
        <v>6</v>
      </c>
      <c r="AD3749" s="435" t="str">
        <f t="shared" si="389"/>
        <v>OK</v>
      </c>
    </row>
    <row r="3750" spans="1:39" x14ac:dyDescent="0.2">
      <c r="A3750" s="442" t="s">
        <v>115</v>
      </c>
      <c r="B3750" s="435">
        <v>2</v>
      </c>
      <c r="C3750" s="436">
        <v>30</v>
      </c>
      <c r="D3750" s="466" t="s">
        <v>176</v>
      </c>
      <c r="E3750" s="472">
        <v>40781</v>
      </c>
      <c r="G3750" s="474">
        <v>2</v>
      </c>
      <c r="H3750" s="435">
        <v>30</v>
      </c>
      <c r="I3750" s="435">
        <v>30</v>
      </c>
      <c r="J3750" s="435">
        <v>30</v>
      </c>
      <c r="K3750" s="435">
        <v>0</v>
      </c>
      <c r="L3750" s="472">
        <v>40784</v>
      </c>
      <c r="N3750" s="474">
        <v>2</v>
      </c>
      <c r="O3750" s="435">
        <v>30</v>
      </c>
      <c r="P3750" s="435">
        <v>30</v>
      </c>
      <c r="Q3750" s="435">
        <v>0</v>
      </c>
      <c r="R3750" s="435">
        <v>30</v>
      </c>
      <c r="S3750" s="435">
        <v>0</v>
      </c>
      <c r="T3750" s="435">
        <v>0</v>
      </c>
      <c r="U3750" s="472">
        <v>40784</v>
      </c>
      <c r="V3750" s="480">
        <v>2</v>
      </c>
      <c r="W3750" s="435">
        <v>30</v>
      </c>
      <c r="X3750" s="437" t="str">
        <f t="shared" si="390"/>
        <v>OK</v>
      </c>
      <c r="Y3750" s="536">
        <f t="shared" si="391"/>
        <v>0</v>
      </c>
      <c r="Z3750" s="466" t="s">
        <v>176</v>
      </c>
      <c r="AA3750" s="481">
        <v>40788</v>
      </c>
      <c r="AC3750" s="148">
        <f t="shared" si="392"/>
        <v>6</v>
      </c>
      <c r="AD3750" s="435" t="str">
        <f t="shared" si="389"/>
        <v>OK</v>
      </c>
      <c r="AJ3750" s="533"/>
    </row>
    <row r="3751" spans="1:39" x14ac:dyDescent="0.2">
      <c r="A3751" s="606" t="s">
        <v>115</v>
      </c>
      <c r="B3751" s="438">
        <v>3</v>
      </c>
      <c r="C3751" s="447">
        <v>88</v>
      </c>
      <c r="D3751" s="438" t="s">
        <v>178</v>
      </c>
      <c r="E3751" s="472">
        <v>40781</v>
      </c>
      <c r="G3751" s="474">
        <v>3</v>
      </c>
      <c r="H3751" s="435">
        <v>88</v>
      </c>
      <c r="I3751" s="435">
        <v>88</v>
      </c>
      <c r="J3751" s="435">
        <v>88</v>
      </c>
      <c r="K3751" s="435">
        <v>0</v>
      </c>
      <c r="L3751" s="472">
        <v>40784</v>
      </c>
      <c r="N3751" s="474">
        <v>3</v>
      </c>
      <c r="O3751" s="435">
        <v>88</v>
      </c>
      <c r="P3751" s="435">
        <v>88</v>
      </c>
      <c r="Q3751" s="435">
        <v>0</v>
      </c>
      <c r="R3751" s="435">
        <v>88</v>
      </c>
      <c r="S3751" s="435">
        <v>0</v>
      </c>
      <c r="T3751" s="435">
        <v>0</v>
      </c>
      <c r="U3751" s="472">
        <v>40784</v>
      </c>
      <c r="V3751" s="480">
        <v>3</v>
      </c>
      <c r="W3751" s="435">
        <v>88</v>
      </c>
      <c r="X3751" s="437" t="str">
        <f t="shared" si="390"/>
        <v>OK</v>
      </c>
      <c r="Y3751" s="536">
        <f t="shared" si="391"/>
        <v>0</v>
      </c>
      <c r="Z3751" s="438" t="s">
        <v>178</v>
      </c>
      <c r="AA3751" s="481">
        <v>40788</v>
      </c>
      <c r="AC3751" s="148">
        <f t="shared" si="392"/>
        <v>6</v>
      </c>
      <c r="AD3751" s="435" t="str">
        <f t="shared" si="389"/>
        <v>OK</v>
      </c>
    </row>
    <row r="3752" spans="1:39" x14ac:dyDescent="0.2">
      <c r="A3752" s="593" t="s">
        <v>115</v>
      </c>
      <c r="B3752" s="493">
        <v>4</v>
      </c>
      <c r="C3752" s="531">
        <v>50</v>
      </c>
      <c r="D3752" s="600" t="s">
        <v>188</v>
      </c>
      <c r="E3752" s="532">
        <v>40781</v>
      </c>
      <c r="G3752" s="534">
        <v>4</v>
      </c>
      <c r="H3752" s="493">
        <v>50</v>
      </c>
      <c r="I3752" s="493">
        <v>50</v>
      </c>
      <c r="J3752" s="493">
        <v>50</v>
      </c>
      <c r="K3752" s="493">
        <v>0</v>
      </c>
      <c r="L3752" s="532">
        <v>40784</v>
      </c>
      <c r="N3752" s="534">
        <v>4</v>
      </c>
      <c r="O3752" s="493">
        <v>50</v>
      </c>
      <c r="P3752" s="493">
        <v>50</v>
      </c>
      <c r="Q3752" s="493">
        <v>0</v>
      </c>
      <c r="R3752" s="493">
        <v>50</v>
      </c>
      <c r="S3752" s="493">
        <v>0</v>
      </c>
      <c r="T3752" s="493">
        <v>0</v>
      </c>
      <c r="U3752" s="532">
        <v>40784</v>
      </c>
      <c r="V3752" s="535">
        <v>4</v>
      </c>
      <c r="W3752" s="493">
        <v>50</v>
      </c>
      <c r="X3752" s="536" t="str">
        <f t="shared" si="390"/>
        <v>OK</v>
      </c>
      <c r="Y3752" s="536">
        <f t="shared" si="391"/>
        <v>0</v>
      </c>
      <c r="Z3752" s="600" t="s">
        <v>188</v>
      </c>
      <c r="AA3752" s="537">
        <v>40788</v>
      </c>
      <c r="AB3752" s="538"/>
      <c r="AC3752" s="538">
        <f t="shared" si="392"/>
        <v>6</v>
      </c>
      <c r="AD3752" s="493" t="str">
        <f t="shared" si="389"/>
        <v>OK</v>
      </c>
      <c r="AE3752" s="493"/>
      <c r="AF3752" s="493"/>
      <c r="AG3752" s="493"/>
      <c r="AH3752" s="539"/>
      <c r="AI3752" s="533"/>
      <c r="AK3752" s="533"/>
      <c r="AL3752" s="533"/>
      <c r="AM3752" s="533"/>
    </row>
    <row r="3753" spans="1:39" x14ac:dyDescent="0.2">
      <c r="A3753" s="442" t="s">
        <v>115</v>
      </c>
      <c r="B3753" s="435">
        <v>1</v>
      </c>
      <c r="C3753" s="436">
        <v>25</v>
      </c>
      <c r="D3753" s="435" t="s">
        <v>177</v>
      </c>
      <c r="E3753" s="472">
        <v>40784</v>
      </c>
      <c r="G3753" s="474">
        <v>1</v>
      </c>
      <c r="H3753" s="436">
        <v>25</v>
      </c>
      <c r="I3753" s="436">
        <v>25</v>
      </c>
      <c r="J3753" s="436">
        <v>25</v>
      </c>
      <c r="K3753" s="435">
        <v>0</v>
      </c>
      <c r="L3753" s="472">
        <v>40785</v>
      </c>
      <c r="N3753" s="474">
        <v>1</v>
      </c>
      <c r="O3753" s="435">
        <v>25</v>
      </c>
      <c r="P3753" s="435">
        <v>25</v>
      </c>
      <c r="Q3753" s="435">
        <v>0</v>
      </c>
      <c r="R3753" s="435">
        <v>25</v>
      </c>
      <c r="S3753" s="435">
        <v>0</v>
      </c>
      <c r="T3753" s="435">
        <v>0</v>
      </c>
      <c r="U3753" s="472">
        <v>40785</v>
      </c>
      <c r="V3753" s="480">
        <v>1</v>
      </c>
      <c r="W3753" s="435">
        <v>25</v>
      </c>
      <c r="X3753" s="437" t="str">
        <f t="shared" si="390"/>
        <v>OK</v>
      </c>
      <c r="Y3753" s="536">
        <f t="shared" si="391"/>
        <v>0</v>
      </c>
      <c r="Z3753" s="435" t="s">
        <v>177</v>
      </c>
      <c r="AA3753" s="481">
        <v>40788</v>
      </c>
      <c r="AB3753" s="412">
        <f>+SUM(W3753:W3756)</f>
        <v>1505</v>
      </c>
      <c r="AC3753" s="148">
        <f t="shared" si="392"/>
        <v>3</v>
      </c>
      <c r="AD3753" s="435" t="str">
        <f t="shared" si="389"/>
        <v>OK</v>
      </c>
      <c r="AJ3753" s="533"/>
    </row>
    <row r="3754" spans="1:39" x14ac:dyDescent="0.2">
      <c r="A3754" s="442" t="s">
        <v>115</v>
      </c>
      <c r="B3754" s="435">
        <v>2</v>
      </c>
      <c r="C3754" s="436">
        <v>50</v>
      </c>
      <c r="D3754" s="435" t="s">
        <v>190</v>
      </c>
      <c r="E3754" s="472">
        <v>40784</v>
      </c>
      <c r="G3754" s="474">
        <v>2</v>
      </c>
      <c r="H3754" s="436">
        <v>50</v>
      </c>
      <c r="I3754" s="436">
        <v>50</v>
      </c>
      <c r="J3754" s="436">
        <v>50</v>
      </c>
      <c r="K3754" s="435">
        <v>0</v>
      </c>
      <c r="L3754" s="472">
        <v>40785</v>
      </c>
      <c r="N3754" s="474">
        <v>2</v>
      </c>
      <c r="O3754" s="435">
        <v>50</v>
      </c>
      <c r="P3754" s="435">
        <v>50</v>
      </c>
      <c r="Q3754" s="435">
        <v>0</v>
      </c>
      <c r="R3754" s="435">
        <v>50</v>
      </c>
      <c r="S3754" s="435">
        <v>0</v>
      </c>
      <c r="T3754" s="435">
        <v>0</v>
      </c>
      <c r="U3754" s="472">
        <v>40785</v>
      </c>
      <c r="V3754" s="480">
        <v>2</v>
      </c>
      <c r="W3754" s="435">
        <v>50</v>
      </c>
      <c r="X3754" s="437" t="str">
        <f t="shared" si="390"/>
        <v>OK</v>
      </c>
      <c r="Y3754" s="536">
        <f t="shared" si="391"/>
        <v>0</v>
      </c>
      <c r="Z3754" s="435" t="s">
        <v>190</v>
      </c>
      <c r="AA3754" s="481">
        <v>40788</v>
      </c>
      <c r="AC3754" s="148">
        <f t="shared" si="392"/>
        <v>3</v>
      </c>
      <c r="AD3754" s="435" t="str">
        <f t="shared" si="389"/>
        <v>OK</v>
      </c>
    </row>
    <row r="3755" spans="1:39" x14ac:dyDescent="0.2">
      <c r="A3755" s="606" t="s">
        <v>115</v>
      </c>
      <c r="B3755" s="438">
        <v>3</v>
      </c>
      <c r="C3755" s="447">
        <v>30</v>
      </c>
      <c r="D3755" s="466" t="s">
        <v>176</v>
      </c>
      <c r="E3755" s="472">
        <v>40784</v>
      </c>
      <c r="G3755" s="474">
        <v>3</v>
      </c>
      <c r="H3755" s="447">
        <v>30</v>
      </c>
      <c r="I3755" s="447">
        <v>30</v>
      </c>
      <c r="J3755" s="447">
        <v>30</v>
      </c>
      <c r="K3755" s="435">
        <v>0</v>
      </c>
      <c r="L3755" s="472">
        <v>40785</v>
      </c>
      <c r="N3755" s="474">
        <v>3</v>
      </c>
      <c r="O3755" s="435">
        <v>30</v>
      </c>
      <c r="P3755" s="435">
        <v>30</v>
      </c>
      <c r="Q3755" s="435">
        <v>0</v>
      </c>
      <c r="R3755" s="435">
        <v>30</v>
      </c>
      <c r="S3755" s="435">
        <v>0</v>
      </c>
      <c r="T3755" s="435">
        <v>0</v>
      </c>
      <c r="U3755" s="472">
        <v>40785</v>
      </c>
      <c r="V3755" s="480">
        <v>3</v>
      </c>
      <c r="W3755" s="435">
        <v>30</v>
      </c>
      <c r="X3755" s="437" t="str">
        <f t="shared" si="390"/>
        <v>OK</v>
      </c>
      <c r="Y3755" s="536">
        <f t="shared" si="391"/>
        <v>0</v>
      </c>
      <c r="Z3755" s="466" t="s">
        <v>176</v>
      </c>
      <c r="AA3755" s="481">
        <v>40788</v>
      </c>
      <c r="AC3755" s="148">
        <f t="shared" si="392"/>
        <v>3</v>
      </c>
      <c r="AD3755" s="435" t="str">
        <f t="shared" si="389"/>
        <v>OK</v>
      </c>
      <c r="AJ3755" s="533"/>
    </row>
    <row r="3756" spans="1:39" x14ac:dyDescent="0.2">
      <c r="A3756" s="593" t="s">
        <v>115</v>
      </c>
      <c r="B3756" s="493">
        <v>4</v>
      </c>
      <c r="C3756" s="531">
        <v>1400</v>
      </c>
      <c r="D3756" s="493" t="s">
        <v>178</v>
      </c>
      <c r="E3756" s="532">
        <v>40784</v>
      </c>
      <c r="G3756" s="534">
        <v>4</v>
      </c>
      <c r="H3756" s="531">
        <v>1400</v>
      </c>
      <c r="I3756" s="531">
        <v>1400</v>
      </c>
      <c r="J3756" s="531">
        <v>1400</v>
      </c>
      <c r="K3756" s="493">
        <v>0</v>
      </c>
      <c r="L3756" s="532">
        <v>40785</v>
      </c>
      <c r="M3756" s="533"/>
      <c r="N3756" s="534">
        <v>4</v>
      </c>
      <c r="O3756" s="493">
        <v>1400</v>
      </c>
      <c r="P3756" s="493">
        <v>1400</v>
      </c>
      <c r="Q3756" s="493">
        <v>0</v>
      </c>
      <c r="R3756" s="493">
        <v>1400</v>
      </c>
      <c r="S3756" s="493">
        <v>0</v>
      </c>
      <c r="T3756" s="493">
        <v>0</v>
      </c>
      <c r="U3756" s="532">
        <v>40785</v>
      </c>
      <c r="V3756" s="535">
        <v>4</v>
      </c>
      <c r="W3756" s="493">
        <v>1400</v>
      </c>
      <c r="X3756" s="536" t="str">
        <f t="shared" si="390"/>
        <v>OK</v>
      </c>
      <c r="Y3756" s="536">
        <f t="shared" si="391"/>
        <v>0</v>
      </c>
      <c r="Z3756" s="493" t="s">
        <v>178</v>
      </c>
      <c r="AA3756" s="537">
        <v>40788</v>
      </c>
      <c r="AB3756" s="538"/>
      <c r="AC3756" s="538">
        <f t="shared" si="392"/>
        <v>3</v>
      </c>
      <c r="AD3756" s="493" t="str">
        <f t="shared" si="389"/>
        <v>OK</v>
      </c>
      <c r="AE3756" s="493"/>
      <c r="AF3756" s="493"/>
      <c r="AG3756" s="493"/>
      <c r="AH3756" s="539"/>
      <c r="AI3756" s="533"/>
      <c r="AK3756" s="533"/>
      <c r="AL3756" s="533"/>
      <c r="AM3756" s="533"/>
    </row>
    <row r="3757" spans="1:39" x14ac:dyDescent="0.2">
      <c r="A3757" s="442" t="s">
        <v>115</v>
      </c>
      <c r="B3757" s="435">
        <v>1</v>
      </c>
      <c r="C3757" s="436">
        <v>56</v>
      </c>
      <c r="D3757" s="465" t="s">
        <v>182</v>
      </c>
      <c r="E3757" s="472">
        <v>40785</v>
      </c>
      <c r="G3757" s="474">
        <v>1</v>
      </c>
      <c r="H3757" s="436">
        <v>56</v>
      </c>
      <c r="I3757" s="436">
        <v>56</v>
      </c>
      <c r="J3757" s="436">
        <v>56</v>
      </c>
      <c r="K3757" s="435">
        <v>0</v>
      </c>
      <c r="L3757" s="472">
        <v>40786</v>
      </c>
      <c r="N3757" s="474">
        <v>1</v>
      </c>
      <c r="O3757" s="436">
        <v>56</v>
      </c>
      <c r="P3757" s="436">
        <v>56</v>
      </c>
      <c r="Q3757" s="435">
        <v>0</v>
      </c>
      <c r="R3757" s="436">
        <v>56</v>
      </c>
      <c r="S3757" s="438">
        <v>0</v>
      </c>
      <c r="T3757" s="438">
        <v>0</v>
      </c>
      <c r="U3757" s="472">
        <v>40786</v>
      </c>
      <c r="V3757" s="480">
        <v>1</v>
      </c>
      <c r="W3757" s="435">
        <v>56</v>
      </c>
      <c r="X3757" s="437" t="str">
        <f t="shared" si="390"/>
        <v>OK</v>
      </c>
      <c r="Y3757" s="536">
        <f t="shared" si="391"/>
        <v>0</v>
      </c>
      <c r="Z3757" s="465" t="s">
        <v>182</v>
      </c>
      <c r="AA3757" s="481">
        <v>40786</v>
      </c>
      <c r="AB3757" s="412">
        <f>+SUM(W3757:W3775)</f>
        <v>3875</v>
      </c>
      <c r="AC3757" s="148">
        <f t="shared" si="392"/>
        <v>0</v>
      </c>
      <c r="AD3757" s="435" t="str">
        <f t="shared" si="389"/>
        <v>OK</v>
      </c>
    </row>
    <row r="3758" spans="1:39" x14ac:dyDescent="0.2">
      <c r="A3758" s="442" t="s">
        <v>115</v>
      </c>
      <c r="B3758" s="435">
        <v>2</v>
      </c>
      <c r="C3758" s="436">
        <v>30</v>
      </c>
      <c r="D3758" s="435" t="s">
        <v>190</v>
      </c>
      <c r="E3758" s="472">
        <v>40785</v>
      </c>
      <c r="G3758" s="474">
        <v>2</v>
      </c>
      <c r="H3758" s="436">
        <v>30</v>
      </c>
      <c r="I3758" s="436">
        <v>30</v>
      </c>
      <c r="J3758" s="436">
        <v>30</v>
      </c>
      <c r="K3758" s="435">
        <v>0</v>
      </c>
      <c r="L3758" s="472">
        <v>40786</v>
      </c>
      <c r="N3758" s="474">
        <v>2</v>
      </c>
      <c r="O3758" s="436">
        <v>30</v>
      </c>
      <c r="P3758" s="436">
        <v>30</v>
      </c>
      <c r="Q3758" s="435">
        <v>0</v>
      </c>
      <c r="R3758" s="436">
        <v>30</v>
      </c>
      <c r="S3758" s="438">
        <v>0</v>
      </c>
      <c r="T3758" s="438">
        <v>0</v>
      </c>
      <c r="U3758" s="472">
        <v>40786</v>
      </c>
      <c r="V3758" s="480">
        <v>2</v>
      </c>
      <c r="W3758" s="435">
        <v>30</v>
      </c>
      <c r="X3758" s="437" t="str">
        <f t="shared" si="390"/>
        <v>OK</v>
      </c>
      <c r="Y3758" s="536">
        <f t="shared" si="391"/>
        <v>0</v>
      </c>
      <c r="Z3758" s="435" t="s">
        <v>190</v>
      </c>
      <c r="AA3758" s="481">
        <v>40791</v>
      </c>
      <c r="AC3758" s="148">
        <f t="shared" si="392"/>
        <v>5</v>
      </c>
      <c r="AD3758" s="435" t="str">
        <f t="shared" si="389"/>
        <v>OK</v>
      </c>
    </row>
    <row r="3759" spans="1:39" x14ac:dyDescent="0.2">
      <c r="A3759" s="442" t="s">
        <v>115</v>
      </c>
      <c r="B3759" s="435">
        <v>3</v>
      </c>
      <c r="C3759" s="436">
        <v>40</v>
      </c>
      <c r="D3759" s="465" t="s">
        <v>183</v>
      </c>
      <c r="E3759" s="472">
        <v>40785</v>
      </c>
      <c r="G3759" s="474">
        <v>3</v>
      </c>
      <c r="H3759" s="436">
        <v>40</v>
      </c>
      <c r="I3759" s="436">
        <v>40</v>
      </c>
      <c r="J3759" s="436">
        <v>40</v>
      </c>
      <c r="K3759" s="435">
        <v>0</v>
      </c>
      <c r="L3759" s="472">
        <v>40786</v>
      </c>
      <c r="N3759" s="474">
        <v>3</v>
      </c>
      <c r="O3759" s="436">
        <v>40</v>
      </c>
      <c r="P3759" s="436">
        <v>40</v>
      </c>
      <c r="Q3759" s="435">
        <v>0</v>
      </c>
      <c r="R3759" s="436">
        <v>40</v>
      </c>
      <c r="S3759" s="438">
        <v>0</v>
      </c>
      <c r="T3759" s="438">
        <v>0</v>
      </c>
      <c r="U3759" s="472">
        <v>40786</v>
      </c>
      <c r="V3759" s="480">
        <v>3</v>
      </c>
      <c r="W3759" s="435">
        <v>40</v>
      </c>
      <c r="X3759" s="437" t="str">
        <f t="shared" si="390"/>
        <v>OK</v>
      </c>
      <c r="Y3759" s="536">
        <f t="shared" si="391"/>
        <v>0</v>
      </c>
      <c r="Z3759" s="465" t="s">
        <v>183</v>
      </c>
      <c r="AA3759" s="481">
        <v>40786</v>
      </c>
      <c r="AC3759" s="148">
        <f t="shared" si="392"/>
        <v>0</v>
      </c>
      <c r="AD3759" s="435" t="str">
        <f t="shared" si="389"/>
        <v>OK</v>
      </c>
      <c r="AJ3759" s="533"/>
    </row>
    <row r="3760" spans="1:39" x14ac:dyDescent="0.2">
      <c r="A3760" s="442" t="s">
        <v>115</v>
      </c>
      <c r="B3760" s="435">
        <v>4</v>
      </c>
      <c r="C3760" s="436">
        <v>22</v>
      </c>
      <c r="D3760" s="465" t="s">
        <v>67</v>
      </c>
      <c r="E3760" s="472">
        <v>40785</v>
      </c>
      <c r="G3760" s="474">
        <v>4</v>
      </c>
      <c r="H3760" s="436">
        <v>22</v>
      </c>
      <c r="I3760" s="436">
        <v>22</v>
      </c>
      <c r="J3760" s="436">
        <v>22</v>
      </c>
      <c r="K3760" s="435">
        <v>0</v>
      </c>
      <c r="L3760" s="472">
        <v>40786</v>
      </c>
      <c r="N3760" s="474">
        <v>4</v>
      </c>
      <c r="O3760" s="436">
        <v>22</v>
      </c>
      <c r="P3760" s="436">
        <v>22</v>
      </c>
      <c r="Q3760" s="435">
        <v>0</v>
      </c>
      <c r="R3760" s="436">
        <v>22</v>
      </c>
      <c r="S3760" s="438">
        <v>0</v>
      </c>
      <c r="T3760" s="438">
        <v>0</v>
      </c>
      <c r="U3760" s="472">
        <v>40786</v>
      </c>
      <c r="V3760" s="480">
        <v>4</v>
      </c>
      <c r="W3760" s="435">
        <v>22</v>
      </c>
      <c r="X3760" s="437" t="str">
        <f t="shared" si="390"/>
        <v>OK</v>
      </c>
      <c r="Y3760" s="536">
        <f t="shared" si="391"/>
        <v>0</v>
      </c>
      <c r="Z3760" s="465" t="s">
        <v>67</v>
      </c>
      <c r="AA3760" s="481">
        <v>40787</v>
      </c>
      <c r="AC3760" s="148">
        <f t="shared" si="392"/>
        <v>1</v>
      </c>
      <c r="AD3760" s="435" t="str">
        <f t="shared" si="389"/>
        <v>OK</v>
      </c>
    </row>
    <row r="3761" spans="1:39" x14ac:dyDescent="0.2">
      <c r="A3761" s="442" t="s">
        <v>115</v>
      </c>
      <c r="B3761" s="435">
        <v>5</v>
      </c>
      <c r="C3761" s="436">
        <v>2</v>
      </c>
      <c r="D3761" s="465" t="s">
        <v>68</v>
      </c>
      <c r="E3761" s="472">
        <v>40785</v>
      </c>
      <c r="G3761" s="474">
        <v>5</v>
      </c>
      <c r="H3761" s="436">
        <v>2</v>
      </c>
      <c r="I3761" s="436">
        <v>2</v>
      </c>
      <c r="J3761" s="436">
        <v>2</v>
      </c>
      <c r="K3761" s="435">
        <v>0</v>
      </c>
      <c r="L3761" s="472">
        <v>40786</v>
      </c>
      <c r="N3761" s="474">
        <v>5</v>
      </c>
      <c r="O3761" s="436">
        <v>2</v>
      </c>
      <c r="P3761" s="436">
        <v>2</v>
      </c>
      <c r="Q3761" s="435">
        <v>0</v>
      </c>
      <c r="R3761" s="436">
        <v>2</v>
      </c>
      <c r="S3761" s="438">
        <v>0</v>
      </c>
      <c r="T3761" s="438">
        <v>0</v>
      </c>
      <c r="U3761" s="472">
        <v>40786</v>
      </c>
      <c r="V3761" s="480">
        <v>5</v>
      </c>
      <c r="W3761" s="435">
        <v>2</v>
      </c>
      <c r="X3761" s="437" t="str">
        <f t="shared" si="390"/>
        <v>OK</v>
      </c>
      <c r="Y3761" s="536">
        <f t="shared" si="391"/>
        <v>0</v>
      </c>
      <c r="Z3761" s="465" t="s">
        <v>68</v>
      </c>
      <c r="AA3761" s="481">
        <v>40787</v>
      </c>
      <c r="AC3761" s="148">
        <f t="shared" si="392"/>
        <v>1</v>
      </c>
      <c r="AD3761" s="435" t="str">
        <f t="shared" si="389"/>
        <v>OK</v>
      </c>
    </row>
    <row r="3762" spans="1:39" x14ac:dyDescent="0.2">
      <c r="A3762" s="442" t="s">
        <v>115</v>
      </c>
      <c r="B3762" s="435">
        <v>6</v>
      </c>
      <c r="C3762" s="436">
        <v>17</v>
      </c>
      <c r="D3762" s="465" t="s">
        <v>69</v>
      </c>
      <c r="E3762" s="472">
        <v>40785</v>
      </c>
      <c r="G3762" s="474">
        <v>6</v>
      </c>
      <c r="H3762" s="436">
        <v>17</v>
      </c>
      <c r="I3762" s="436">
        <v>17</v>
      </c>
      <c r="J3762" s="436">
        <v>17</v>
      </c>
      <c r="K3762" s="435">
        <v>0</v>
      </c>
      <c r="L3762" s="472">
        <v>40786</v>
      </c>
      <c r="N3762" s="474">
        <v>6</v>
      </c>
      <c r="O3762" s="436">
        <v>17</v>
      </c>
      <c r="P3762" s="436">
        <v>17</v>
      </c>
      <c r="Q3762" s="435">
        <v>0</v>
      </c>
      <c r="R3762" s="436">
        <v>17</v>
      </c>
      <c r="S3762" s="438">
        <v>0</v>
      </c>
      <c r="T3762" s="438">
        <v>0</v>
      </c>
      <c r="U3762" s="472">
        <v>40786</v>
      </c>
      <c r="V3762" s="480">
        <v>6</v>
      </c>
      <c r="W3762" s="435">
        <v>17</v>
      </c>
      <c r="X3762" s="437" t="str">
        <f t="shared" si="390"/>
        <v>OK</v>
      </c>
      <c r="Y3762" s="536">
        <f t="shared" si="391"/>
        <v>0</v>
      </c>
      <c r="Z3762" s="465" t="s">
        <v>69</v>
      </c>
      <c r="AA3762" s="481">
        <v>40787</v>
      </c>
      <c r="AC3762" s="148">
        <f t="shared" si="392"/>
        <v>1</v>
      </c>
      <c r="AD3762" s="435" t="str">
        <f t="shared" si="389"/>
        <v>OK</v>
      </c>
    </row>
    <row r="3763" spans="1:39" x14ac:dyDescent="0.2">
      <c r="A3763" s="442" t="s">
        <v>115</v>
      </c>
      <c r="B3763" s="435">
        <v>7</v>
      </c>
      <c r="C3763" s="436">
        <v>27</v>
      </c>
      <c r="D3763" s="465" t="s">
        <v>72</v>
      </c>
      <c r="E3763" s="472">
        <v>40785</v>
      </c>
      <c r="G3763" s="474">
        <v>7</v>
      </c>
      <c r="H3763" s="436">
        <v>27</v>
      </c>
      <c r="I3763" s="436">
        <v>27</v>
      </c>
      <c r="J3763" s="436">
        <v>27</v>
      </c>
      <c r="K3763" s="435">
        <v>0</v>
      </c>
      <c r="L3763" s="472">
        <v>40786</v>
      </c>
      <c r="N3763" s="474">
        <v>7</v>
      </c>
      <c r="O3763" s="436">
        <v>27</v>
      </c>
      <c r="P3763" s="436">
        <v>27</v>
      </c>
      <c r="Q3763" s="435">
        <v>0</v>
      </c>
      <c r="R3763" s="436">
        <v>27</v>
      </c>
      <c r="S3763" s="438">
        <v>0</v>
      </c>
      <c r="T3763" s="438">
        <v>0</v>
      </c>
      <c r="U3763" s="472">
        <v>40786</v>
      </c>
      <c r="V3763" s="480">
        <v>7</v>
      </c>
      <c r="W3763" s="435">
        <v>27</v>
      </c>
      <c r="X3763" s="437" t="str">
        <f t="shared" si="390"/>
        <v>OK</v>
      </c>
      <c r="Y3763" s="536">
        <f t="shared" si="391"/>
        <v>0</v>
      </c>
      <c r="Z3763" s="465" t="s">
        <v>72</v>
      </c>
      <c r="AA3763" s="481">
        <v>40787</v>
      </c>
      <c r="AC3763" s="148">
        <f t="shared" si="392"/>
        <v>1</v>
      </c>
      <c r="AD3763" s="435" t="str">
        <f t="shared" si="389"/>
        <v>OK</v>
      </c>
      <c r="AJ3763" s="533"/>
    </row>
    <row r="3764" spans="1:39" x14ac:dyDescent="0.2">
      <c r="A3764" s="442" t="s">
        <v>115</v>
      </c>
      <c r="B3764" s="435">
        <v>8</v>
      </c>
      <c r="C3764" s="436">
        <v>303</v>
      </c>
      <c r="D3764" s="465" t="s">
        <v>73</v>
      </c>
      <c r="E3764" s="472">
        <v>40785</v>
      </c>
      <c r="G3764" s="474">
        <v>8</v>
      </c>
      <c r="H3764" s="436">
        <v>303</v>
      </c>
      <c r="I3764" s="436">
        <v>303</v>
      </c>
      <c r="J3764" s="436">
        <v>303</v>
      </c>
      <c r="K3764" s="435">
        <v>0</v>
      </c>
      <c r="L3764" s="472">
        <v>40786</v>
      </c>
      <c r="N3764" s="474">
        <v>8</v>
      </c>
      <c r="O3764" s="436">
        <v>303</v>
      </c>
      <c r="P3764" s="436">
        <v>303</v>
      </c>
      <c r="Q3764" s="435">
        <v>0</v>
      </c>
      <c r="R3764" s="436">
        <v>303</v>
      </c>
      <c r="S3764" s="438">
        <v>0</v>
      </c>
      <c r="T3764" s="438">
        <v>0</v>
      </c>
      <c r="U3764" s="472">
        <v>40786</v>
      </c>
      <c r="V3764" s="480">
        <v>8</v>
      </c>
      <c r="W3764" s="435">
        <v>303</v>
      </c>
      <c r="X3764" s="437" t="str">
        <f t="shared" si="390"/>
        <v>OK</v>
      </c>
      <c r="Y3764" s="536">
        <f t="shared" si="391"/>
        <v>0</v>
      </c>
      <c r="Z3764" s="465" t="s">
        <v>73</v>
      </c>
      <c r="AA3764" s="481">
        <v>40787</v>
      </c>
      <c r="AC3764" s="148">
        <f t="shared" si="392"/>
        <v>1</v>
      </c>
      <c r="AD3764" s="435" t="str">
        <f t="shared" si="389"/>
        <v>OK</v>
      </c>
    </row>
    <row r="3765" spans="1:39" x14ac:dyDescent="0.2">
      <c r="A3765" s="442" t="s">
        <v>115</v>
      </c>
      <c r="B3765" s="435">
        <v>9</v>
      </c>
      <c r="C3765" s="436">
        <v>90</v>
      </c>
      <c r="D3765" s="465" t="s">
        <v>79</v>
      </c>
      <c r="E3765" s="472">
        <v>40785</v>
      </c>
      <c r="G3765" s="474">
        <v>9</v>
      </c>
      <c r="H3765" s="436">
        <v>90</v>
      </c>
      <c r="I3765" s="436">
        <v>90</v>
      </c>
      <c r="J3765" s="436">
        <v>90</v>
      </c>
      <c r="K3765" s="435">
        <v>0</v>
      </c>
      <c r="L3765" s="472">
        <v>40786</v>
      </c>
      <c r="N3765" s="474">
        <v>9</v>
      </c>
      <c r="O3765" s="436">
        <v>90</v>
      </c>
      <c r="P3765" s="436">
        <v>90</v>
      </c>
      <c r="Q3765" s="435">
        <v>0</v>
      </c>
      <c r="R3765" s="436">
        <v>90</v>
      </c>
      <c r="S3765" s="438">
        <v>0</v>
      </c>
      <c r="T3765" s="438">
        <v>0</v>
      </c>
      <c r="U3765" s="472">
        <v>40786</v>
      </c>
      <c r="V3765" s="480">
        <v>9</v>
      </c>
      <c r="W3765" s="435">
        <v>90</v>
      </c>
      <c r="X3765" s="437" t="str">
        <f t="shared" si="390"/>
        <v>OK</v>
      </c>
      <c r="Y3765" s="536">
        <f t="shared" si="391"/>
        <v>0</v>
      </c>
      <c r="Z3765" s="465" t="s">
        <v>79</v>
      </c>
      <c r="AA3765" s="481">
        <v>40787</v>
      </c>
      <c r="AC3765" s="148">
        <f t="shared" si="392"/>
        <v>1</v>
      </c>
      <c r="AD3765" s="435" t="str">
        <f t="shared" si="389"/>
        <v>OK</v>
      </c>
    </row>
    <row r="3766" spans="1:39" x14ac:dyDescent="0.2">
      <c r="A3766" s="442" t="s">
        <v>115</v>
      </c>
      <c r="B3766" s="435">
        <v>10</v>
      </c>
      <c r="C3766" s="436">
        <v>127</v>
      </c>
      <c r="D3766" s="465" t="s">
        <v>74</v>
      </c>
      <c r="E3766" s="472">
        <v>40785</v>
      </c>
      <c r="G3766" s="474">
        <v>10</v>
      </c>
      <c r="H3766" s="436">
        <v>127</v>
      </c>
      <c r="I3766" s="436">
        <v>127</v>
      </c>
      <c r="J3766" s="436">
        <v>127</v>
      </c>
      <c r="K3766" s="435">
        <v>0</v>
      </c>
      <c r="L3766" s="472">
        <v>40786</v>
      </c>
      <c r="N3766" s="474">
        <v>10</v>
      </c>
      <c r="O3766" s="436">
        <v>127</v>
      </c>
      <c r="P3766" s="436">
        <v>127</v>
      </c>
      <c r="Q3766" s="435">
        <v>0</v>
      </c>
      <c r="R3766" s="436">
        <v>127</v>
      </c>
      <c r="S3766" s="438">
        <v>0</v>
      </c>
      <c r="T3766" s="438">
        <v>0</v>
      </c>
      <c r="U3766" s="472">
        <v>40786</v>
      </c>
      <c r="V3766" s="480">
        <v>10</v>
      </c>
      <c r="W3766" s="435">
        <v>127</v>
      </c>
      <c r="X3766" s="437" t="str">
        <f t="shared" si="390"/>
        <v>OK</v>
      </c>
      <c r="Y3766" s="536">
        <f t="shared" si="391"/>
        <v>0</v>
      </c>
      <c r="Z3766" s="465" t="s">
        <v>74</v>
      </c>
      <c r="AA3766" s="481">
        <v>40787</v>
      </c>
      <c r="AC3766" s="148">
        <f t="shared" si="392"/>
        <v>1</v>
      </c>
      <c r="AD3766" s="435" t="str">
        <f t="shared" si="389"/>
        <v>OK</v>
      </c>
    </row>
    <row r="3767" spans="1:39" x14ac:dyDescent="0.2">
      <c r="A3767" s="442" t="s">
        <v>115</v>
      </c>
      <c r="B3767" s="435">
        <v>11</v>
      </c>
      <c r="C3767" s="436">
        <v>7</v>
      </c>
      <c r="D3767" s="465" t="s">
        <v>75</v>
      </c>
      <c r="E3767" s="472">
        <v>40785</v>
      </c>
      <c r="G3767" s="474">
        <v>11</v>
      </c>
      <c r="H3767" s="436">
        <v>7</v>
      </c>
      <c r="I3767" s="436">
        <v>7</v>
      </c>
      <c r="J3767" s="436">
        <v>7</v>
      </c>
      <c r="K3767" s="435">
        <v>0</v>
      </c>
      <c r="L3767" s="472">
        <v>40786</v>
      </c>
      <c r="N3767" s="474">
        <v>11</v>
      </c>
      <c r="O3767" s="436">
        <v>7</v>
      </c>
      <c r="P3767" s="436">
        <v>7</v>
      </c>
      <c r="Q3767" s="435">
        <v>0</v>
      </c>
      <c r="R3767" s="436">
        <v>7</v>
      </c>
      <c r="S3767" s="438">
        <v>0</v>
      </c>
      <c r="T3767" s="438">
        <v>0</v>
      </c>
      <c r="U3767" s="472">
        <v>40786</v>
      </c>
      <c r="V3767" s="480">
        <v>11</v>
      </c>
      <c r="W3767" s="435">
        <v>7</v>
      </c>
      <c r="X3767" s="437" t="str">
        <f t="shared" si="390"/>
        <v>OK</v>
      </c>
      <c r="Y3767" s="536">
        <f t="shared" si="391"/>
        <v>0</v>
      </c>
      <c r="Z3767" s="465" t="s">
        <v>75</v>
      </c>
      <c r="AA3767" s="481">
        <v>40787</v>
      </c>
      <c r="AC3767" s="148">
        <f t="shared" si="392"/>
        <v>1</v>
      </c>
      <c r="AD3767" s="435" t="str">
        <f t="shared" ref="AD3767:AD3846" si="393">IF(AA3767&gt;0,"OK","Pendente")</f>
        <v>OK</v>
      </c>
    </row>
    <row r="3768" spans="1:39" x14ac:dyDescent="0.2">
      <c r="A3768" s="442" t="s">
        <v>115</v>
      </c>
      <c r="B3768" s="435">
        <v>12</v>
      </c>
      <c r="C3768" s="436">
        <v>4</v>
      </c>
      <c r="D3768" s="465" t="s">
        <v>76</v>
      </c>
      <c r="E3768" s="472">
        <v>40785</v>
      </c>
      <c r="G3768" s="474">
        <v>12</v>
      </c>
      <c r="H3768" s="436">
        <v>4</v>
      </c>
      <c r="I3768" s="436">
        <v>4</v>
      </c>
      <c r="J3768" s="436">
        <v>4</v>
      </c>
      <c r="K3768" s="435">
        <v>0</v>
      </c>
      <c r="L3768" s="472">
        <v>40786</v>
      </c>
      <c r="N3768" s="474">
        <v>12</v>
      </c>
      <c r="O3768" s="436">
        <v>4</v>
      </c>
      <c r="P3768" s="436">
        <v>4</v>
      </c>
      <c r="Q3768" s="435">
        <v>0</v>
      </c>
      <c r="R3768" s="436">
        <v>4</v>
      </c>
      <c r="S3768" s="438">
        <v>0</v>
      </c>
      <c r="T3768" s="438">
        <v>0</v>
      </c>
      <c r="U3768" s="472">
        <v>40786</v>
      </c>
      <c r="V3768" s="480">
        <v>12</v>
      </c>
      <c r="W3768" s="435">
        <v>4</v>
      </c>
      <c r="X3768" s="437" t="str">
        <f t="shared" si="390"/>
        <v>OK</v>
      </c>
      <c r="Y3768" s="536">
        <f t="shared" si="391"/>
        <v>0</v>
      </c>
      <c r="Z3768" s="465" t="s">
        <v>76</v>
      </c>
      <c r="AA3768" s="481">
        <v>40787</v>
      </c>
      <c r="AC3768" s="148">
        <f t="shared" si="392"/>
        <v>1</v>
      </c>
      <c r="AD3768" s="435" t="str">
        <f t="shared" si="393"/>
        <v>OK</v>
      </c>
    </row>
    <row r="3769" spans="1:39" x14ac:dyDescent="0.2">
      <c r="A3769" s="442" t="s">
        <v>115</v>
      </c>
      <c r="B3769" s="435">
        <v>13</v>
      </c>
      <c r="C3769" s="436">
        <v>1</v>
      </c>
      <c r="D3769" s="465" t="s">
        <v>78</v>
      </c>
      <c r="E3769" s="472">
        <v>40785</v>
      </c>
      <c r="G3769" s="474">
        <v>13</v>
      </c>
      <c r="H3769" s="436">
        <v>1</v>
      </c>
      <c r="I3769" s="436">
        <v>1</v>
      </c>
      <c r="J3769" s="436">
        <v>1</v>
      </c>
      <c r="K3769" s="435">
        <v>0</v>
      </c>
      <c r="L3769" s="472">
        <v>40786</v>
      </c>
      <c r="N3769" s="474">
        <v>13</v>
      </c>
      <c r="O3769" s="436">
        <v>1</v>
      </c>
      <c r="P3769" s="436">
        <v>1</v>
      </c>
      <c r="Q3769" s="435">
        <v>0</v>
      </c>
      <c r="R3769" s="436">
        <v>1</v>
      </c>
      <c r="S3769" s="438">
        <v>0</v>
      </c>
      <c r="T3769" s="438">
        <v>0</v>
      </c>
      <c r="U3769" s="472">
        <v>40786</v>
      </c>
      <c r="V3769" s="480">
        <v>13</v>
      </c>
      <c r="X3769" s="437" t="str">
        <f t="shared" ref="X3769:X3835" si="394">IF(C3769=W3769,"OK",IF(W3769=R3769,"ERRO",IF(W3769="","KO",IF(W3769=J3769,"ERRO"))))</f>
        <v>KO</v>
      </c>
      <c r="Y3769" s="536" t="str">
        <f t="shared" si="391"/>
        <v/>
      </c>
      <c r="Z3769" s="465" t="s">
        <v>78</v>
      </c>
      <c r="AC3769" s="148">
        <f t="shared" si="392"/>
        <v>-40200</v>
      </c>
      <c r="AD3769" s="435" t="str">
        <f t="shared" si="393"/>
        <v>Pendente</v>
      </c>
    </row>
    <row r="3770" spans="1:39" x14ac:dyDescent="0.2">
      <c r="A3770" s="442" t="s">
        <v>115</v>
      </c>
      <c r="B3770" s="435">
        <v>14</v>
      </c>
      <c r="C3770" s="436">
        <v>38</v>
      </c>
      <c r="D3770" s="466" t="s">
        <v>187</v>
      </c>
      <c r="E3770" s="472">
        <v>40785</v>
      </c>
      <c r="G3770" s="474">
        <v>14</v>
      </c>
      <c r="H3770" s="436">
        <v>38</v>
      </c>
      <c r="I3770" s="436">
        <v>38</v>
      </c>
      <c r="J3770" s="436">
        <v>38</v>
      </c>
      <c r="K3770" s="435">
        <v>0</v>
      </c>
      <c r="L3770" s="472">
        <v>40786</v>
      </c>
      <c r="N3770" s="474">
        <v>14</v>
      </c>
      <c r="O3770" s="436">
        <v>38</v>
      </c>
      <c r="P3770" s="436">
        <v>38</v>
      </c>
      <c r="Q3770" s="435">
        <v>0</v>
      </c>
      <c r="R3770" s="436">
        <v>38</v>
      </c>
      <c r="S3770" s="438">
        <v>0</v>
      </c>
      <c r="T3770" s="438">
        <v>0</v>
      </c>
      <c r="U3770" s="472">
        <v>40786</v>
      </c>
      <c r="V3770" s="480">
        <v>14</v>
      </c>
      <c r="W3770" s="435">
        <v>38</v>
      </c>
      <c r="X3770" s="437" t="str">
        <f t="shared" si="394"/>
        <v>OK</v>
      </c>
      <c r="Y3770" s="536">
        <f t="shared" si="391"/>
        <v>0</v>
      </c>
      <c r="Z3770" s="466" t="s">
        <v>187</v>
      </c>
      <c r="AA3770" s="481">
        <v>40787</v>
      </c>
      <c r="AC3770" s="148">
        <f t="shared" si="392"/>
        <v>1</v>
      </c>
      <c r="AD3770" s="435" t="str">
        <f t="shared" si="393"/>
        <v>OK</v>
      </c>
    </row>
    <row r="3771" spans="1:39" x14ac:dyDescent="0.2">
      <c r="A3771" s="442" t="s">
        <v>115</v>
      </c>
      <c r="B3771" s="435">
        <v>15</v>
      </c>
      <c r="C3771" s="436">
        <v>131</v>
      </c>
      <c r="D3771" s="465" t="s">
        <v>189</v>
      </c>
      <c r="E3771" s="472">
        <v>40785</v>
      </c>
      <c r="G3771" s="474">
        <v>15</v>
      </c>
      <c r="H3771" s="436">
        <v>131</v>
      </c>
      <c r="I3771" s="436">
        <v>131</v>
      </c>
      <c r="J3771" s="436">
        <v>131</v>
      </c>
      <c r="K3771" s="435">
        <v>0</v>
      </c>
      <c r="L3771" s="472">
        <v>40786</v>
      </c>
      <c r="N3771" s="474">
        <v>15</v>
      </c>
      <c r="O3771" s="436">
        <v>131</v>
      </c>
      <c r="P3771" s="436">
        <v>131</v>
      </c>
      <c r="Q3771" s="435">
        <v>0</v>
      </c>
      <c r="R3771" s="436">
        <v>131</v>
      </c>
      <c r="S3771" s="438">
        <v>0</v>
      </c>
      <c r="T3771" s="438">
        <v>0</v>
      </c>
      <c r="U3771" s="472">
        <v>40786</v>
      </c>
      <c r="V3771" s="480">
        <v>15</v>
      </c>
      <c r="W3771" s="435">
        <v>131</v>
      </c>
      <c r="X3771" s="437" t="str">
        <f t="shared" si="394"/>
        <v>OK</v>
      </c>
      <c r="Y3771" s="536">
        <f t="shared" si="391"/>
        <v>0</v>
      </c>
      <c r="Z3771" s="465" t="s">
        <v>189</v>
      </c>
      <c r="AA3771" s="481">
        <v>40787</v>
      </c>
      <c r="AC3771" s="148">
        <f t="shared" si="392"/>
        <v>1</v>
      </c>
      <c r="AD3771" s="435" t="str">
        <f t="shared" si="393"/>
        <v>OK</v>
      </c>
    </row>
    <row r="3772" spans="1:39" x14ac:dyDescent="0.2">
      <c r="A3772" s="442" t="s">
        <v>115</v>
      </c>
      <c r="B3772" s="435">
        <v>16</v>
      </c>
      <c r="C3772" s="436">
        <v>775</v>
      </c>
      <c r="D3772" s="466" t="s">
        <v>178</v>
      </c>
      <c r="E3772" s="472">
        <v>40785</v>
      </c>
      <c r="G3772" s="474">
        <v>16</v>
      </c>
      <c r="H3772" s="436">
        <v>775</v>
      </c>
      <c r="I3772" s="436">
        <v>775</v>
      </c>
      <c r="J3772" s="436">
        <v>775</v>
      </c>
      <c r="K3772" s="435">
        <v>0</v>
      </c>
      <c r="L3772" s="472">
        <v>40786</v>
      </c>
      <c r="N3772" s="474">
        <v>16</v>
      </c>
      <c r="O3772" s="436">
        <v>775</v>
      </c>
      <c r="P3772" s="436">
        <v>775</v>
      </c>
      <c r="Q3772" s="435">
        <v>0</v>
      </c>
      <c r="R3772" s="436">
        <v>775</v>
      </c>
      <c r="S3772" s="438">
        <v>0</v>
      </c>
      <c r="T3772" s="438">
        <v>0</v>
      </c>
      <c r="U3772" s="472">
        <v>40786</v>
      </c>
      <c r="V3772" s="480">
        <v>16</v>
      </c>
      <c r="W3772" s="435">
        <v>775</v>
      </c>
      <c r="X3772" s="437" t="str">
        <f t="shared" si="394"/>
        <v>OK</v>
      </c>
      <c r="Y3772" s="536">
        <f t="shared" si="391"/>
        <v>0</v>
      </c>
      <c r="Z3772" s="466" t="s">
        <v>178</v>
      </c>
      <c r="AC3772" s="148">
        <f t="shared" si="392"/>
        <v>-40200</v>
      </c>
      <c r="AD3772" s="435" t="str">
        <f t="shared" si="393"/>
        <v>Pendente</v>
      </c>
    </row>
    <row r="3773" spans="1:39" x14ac:dyDescent="0.2">
      <c r="A3773" s="442" t="s">
        <v>115</v>
      </c>
      <c r="B3773" s="435">
        <v>17</v>
      </c>
      <c r="C3773" s="436">
        <v>1995</v>
      </c>
      <c r="D3773" s="466" t="s">
        <v>184</v>
      </c>
      <c r="E3773" s="472">
        <v>40785</v>
      </c>
      <c r="G3773" s="474">
        <v>17</v>
      </c>
      <c r="H3773" s="436">
        <v>1995</v>
      </c>
      <c r="I3773" s="436">
        <v>1995</v>
      </c>
      <c r="J3773" s="436">
        <v>1995</v>
      </c>
      <c r="K3773" s="435">
        <v>0</v>
      </c>
      <c r="L3773" s="472">
        <v>40786</v>
      </c>
      <c r="N3773" s="474">
        <v>17</v>
      </c>
      <c r="O3773" s="436">
        <v>1995</v>
      </c>
      <c r="P3773" s="436">
        <v>1995</v>
      </c>
      <c r="Q3773" s="435">
        <v>0</v>
      </c>
      <c r="R3773" s="436">
        <v>1995</v>
      </c>
      <c r="S3773" s="438">
        <v>0</v>
      </c>
      <c r="T3773" s="438">
        <v>0</v>
      </c>
      <c r="U3773" s="472">
        <v>40786</v>
      </c>
      <c r="V3773" s="480">
        <v>17</v>
      </c>
      <c r="W3773" s="435">
        <v>1995</v>
      </c>
      <c r="X3773" s="437" t="str">
        <f t="shared" si="394"/>
        <v>OK</v>
      </c>
      <c r="Y3773" s="536">
        <f t="shared" si="391"/>
        <v>0</v>
      </c>
      <c r="Z3773" s="466" t="s">
        <v>184</v>
      </c>
      <c r="AA3773" s="481">
        <v>40787</v>
      </c>
      <c r="AC3773" s="148">
        <f t="shared" si="392"/>
        <v>1</v>
      </c>
      <c r="AD3773" s="435" t="str">
        <f t="shared" si="393"/>
        <v>OK</v>
      </c>
    </row>
    <row r="3774" spans="1:39" x14ac:dyDescent="0.2">
      <c r="A3774" s="442" t="s">
        <v>115</v>
      </c>
      <c r="B3774" s="435">
        <v>18</v>
      </c>
      <c r="C3774" s="436">
        <v>154</v>
      </c>
      <c r="D3774" s="466" t="s">
        <v>184</v>
      </c>
      <c r="E3774" s="472">
        <v>40785</v>
      </c>
      <c r="G3774" s="474">
        <v>18</v>
      </c>
      <c r="H3774" s="436">
        <v>154</v>
      </c>
      <c r="I3774" s="436">
        <v>154</v>
      </c>
      <c r="J3774" s="436">
        <v>154</v>
      </c>
      <c r="K3774" s="435">
        <v>0</v>
      </c>
      <c r="L3774" s="472">
        <v>40786</v>
      </c>
      <c r="N3774" s="474">
        <v>18</v>
      </c>
      <c r="O3774" s="436">
        <v>154</v>
      </c>
      <c r="P3774" s="436">
        <v>154</v>
      </c>
      <c r="Q3774" s="435">
        <v>0</v>
      </c>
      <c r="R3774" s="436">
        <v>154</v>
      </c>
      <c r="S3774" s="438">
        <v>0</v>
      </c>
      <c r="T3774" s="438">
        <v>0</v>
      </c>
      <c r="U3774" s="472">
        <v>40786</v>
      </c>
      <c r="V3774" s="480">
        <v>18</v>
      </c>
      <c r="W3774" s="435">
        <v>154</v>
      </c>
      <c r="X3774" s="437" t="str">
        <f t="shared" si="394"/>
        <v>OK</v>
      </c>
      <c r="Y3774" s="536">
        <f t="shared" si="391"/>
        <v>0</v>
      </c>
      <c r="Z3774" s="466" t="s">
        <v>184</v>
      </c>
      <c r="AA3774" s="481">
        <v>40787</v>
      </c>
      <c r="AC3774" s="148">
        <f t="shared" si="392"/>
        <v>1</v>
      </c>
      <c r="AD3774" s="435" t="str">
        <f t="shared" si="393"/>
        <v>OK</v>
      </c>
    </row>
    <row r="3775" spans="1:39" x14ac:dyDescent="0.2">
      <c r="A3775" s="593" t="s">
        <v>115</v>
      </c>
      <c r="B3775" s="493">
        <v>19</v>
      </c>
      <c r="C3775" s="531">
        <v>57</v>
      </c>
      <c r="D3775" s="600" t="s">
        <v>185</v>
      </c>
      <c r="E3775" s="532">
        <v>40785</v>
      </c>
      <c r="G3775" s="534">
        <v>19</v>
      </c>
      <c r="H3775" s="531">
        <v>57</v>
      </c>
      <c r="I3775" s="531">
        <v>57</v>
      </c>
      <c r="J3775" s="531">
        <v>57</v>
      </c>
      <c r="K3775" s="493">
        <v>0</v>
      </c>
      <c r="L3775" s="532">
        <v>40786</v>
      </c>
      <c r="N3775" s="534">
        <v>19</v>
      </c>
      <c r="O3775" s="531">
        <v>57</v>
      </c>
      <c r="P3775" s="531">
        <v>57</v>
      </c>
      <c r="Q3775" s="493">
        <v>0</v>
      </c>
      <c r="R3775" s="531">
        <v>57</v>
      </c>
      <c r="S3775" s="493">
        <v>0</v>
      </c>
      <c r="T3775" s="493">
        <v>0</v>
      </c>
      <c r="U3775" s="532">
        <v>40786</v>
      </c>
      <c r="V3775" s="535">
        <v>19</v>
      </c>
      <c r="W3775" s="493">
        <v>57</v>
      </c>
      <c r="X3775" s="536" t="str">
        <f t="shared" si="394"/>
        <v>OK</v>
      </c>
      <c r="Y3775" s="536">
        <f t="shared" si="391"/>
        <v>0</v>
      </c>
      <c r="Z3775" s="600" t="s">
        <v>185</v>
      </c>
      <c r="AA3775" s="537">
        <v>40787</v>
      </c>
      <c r="AB3775" s="538"/>
      <c r="AC3775" s="538">
        <f t="shared" si="392"/>
        <v>1</v>
      </c>
      <c r="AD3775" s="493" t="str">
        <f t="shared" si="393"/>
        <v>OK</v>
      </c>
      <c r="AE3775" s="493"/>
      <c r="AF3775" s="493"/>
      <c r="AG3775" s="493"/>
      <c r="AH3775" s="539"/>
      <c r="AI3775" s="533"/>
      <c r="AK3775" s="533"/>
      <c r="AL3775" s="533"/>
      <c r="AM3775" s="533"/>
    </row>
    <row r="3776" spans="1:39" x14ac:dyDescent="0.2">
      <c r="A3776" s="442" t="s">
        <v>115</v>
      </c>
      <c r="B3776" s="435">
        <v>1</v>
      </c>
      <c r="C3776" s="436">
        <v>10</v>
      </c>
      <c r="D3776" s="435" t="s">
        <v>190</v>
      </c>
      <c r="E3776" s="472">
        <v>40786</v>
      </c>
      <c r="G3776" s="474">
        <v>1</v>
      </c>
      <c r="H3776" s="435">
        <v>10</v>
      </c>
      <c r="I3776" s="435">
        <v>10</v>
      </c>
      <c r="J3776" s="435">
        <v>10</v>
      </c>
      <c r="K3776" s="435">
        <v>0</v>
      </c>
      <c r="L3776" s="472">
        <v>40787</v>
      </c>
      <c r="N3776" s="474">
        <v>1</v>
      </c>
      <c r="O3776" s="435">
        <v>10</v>
      </c>
      <c r="P3776" s="435">
        <v>10</v>
      </c>
      <c r="Q3776" s="435">
        <v>0</v>
      </c>
      <c r="R3776" s="435">
        <v>10</v>
      </c>
      <c r="S3776" s="438">
        <v>0</v>
      </c>
      <c r="T3776" s="438">
        <v>0</v>
      </c>
      <c r="U3776" s="472">
        <v>40787</v>
      </c>
      <c r="X3776" s="437" t="str">
        <f t="shared" si="394"/>
        <v>KO</v>
      </c>
      <c r="Y3776" s="536" t="str">
        <f t="shared" si="391"/>
        <v/>
      </c>
      <c r="Z3776" s="435" t="s">
        <v>190</v>
      </c>
      <c r="AB3776" s="412">
        <f>SUM(W3776:W3778)</f>
        <v>0</v>
      </c>
      <c r="AC3776" s="148">
        <f>DAYS360(E3778,AA3776)</f>
        <v>-40200</v>
      </c>
      <c r="AD3776" s="435" t="str">
        <f t="shared" si="393"/>
        <v>Pendente</v>
      </c>
    </row>
    <row r="3777" spans="1:39" x14ac:dyDescent="0.2">
      <c r="A3777" s="442" t="s">
        <v>115</v>
      </c>
      <c r="B3777" s="435">
        <v>2</v>
      </c>
      <c r="C3777" s="436">
        <v>55</v>
      </c>
      <c r="D3777" s="466" t="s">
        <v>176</v>
      </c>
      <c r="E3777" s="472">
        <v>40786</v>
      </c>
      <c r="G3777" s="474">
        <v>2</v>
      </c>
      <c r="H3777" s="435">
        <v>55</v>
      </c>
      <c r="I3777" s="435">
        <v>55</v>
      </c>
      <c r="J3777" s="435">
        <v>55</v>
      </c>
      <c r="K3777" s="435">
        <v>0</v>
      </c>
      <c r="L3777" s="472">
        <v>40787</v>
      </c>
      <c r="N3777" s="474">
        <v>2</v>
      </c>
      <c r="O3777" s="435">
        <v>55</v>
      </c>
      <c r="P3777" s="435">
        <v>55</v>
      </c>
      <c r="Q3777" s="435">
        <v>0</v>
      </c>
      <c r="R3777" s="435">
        <v>55</v>
      </c>
      <c r="S3777" s="438">
        <v>0</v>
      </c>
      <c r="T3777" s="438">
        <v>0</v>
      </c>
      <c r="U3777" s="472">
        <v>40787</v>
      </c>
      <c r="X3777" s="437" t="str">
        <f t="shared" si="394"/>
        <v>KO</v>
      </c>
      <c r="Y3777" s="536" t="str">
        <f t="shared" si="391"/>
        <v/>
      </c>
      <c r="Z3777" s="466" t="s">
        <v>176</v>
      </c>
      <c r="AC3777" s="148">
        <f t="shared" si="392"/>
        <v>-40200</v>
      </c>
      <c r="AD3777" s="435" t="str">
        <f t="shared" si="393"/>
        <v>Pendente</v>
      </c>
    </row>
    <row r="3778" spans="1:39" x14ac:dyDescent="0.2">
      <c r="A3778" s="593" t="s">
        <v>115</v>
      </c>
      <c r="B3778" s="493">
        <v>3</v>
      </c>
      <c r="C3778" s="531">
        <v>570</v>
      </c>
      <c r="D3778" s="493" t="s">
        <v>178</v>
      </c>
      <c r="E3778" s="532">
        <v>40786</v>
      </c>
      <c r="G3778" s="534">
        <v>3</v>
      </c>
      <c r="H3778" s="493">
        <v>570</v>
      </c>
      <c r="I3778" s="493">
        <v>570</v>
      </c>
      <c r="J3778" s="493">
        <v>570</v>
      </c>
      <c r="K3778" s="493">
        <v>0</v>
      </c>
      <c r="L3778" s="532">
        <v>40787</v>
      </c>
      <c r="N3778" s="534">
        <v>3</v>
      </c>
      <c r="O3778" s="493">
        <v>570</v>
      </c>
      <c r="P3778" s="493">
        <v>570</v>
      </c>
      <c r="Q3778" s="493">
        <v>0</v>
      </c>
      <c r="R3778" s="493">
        <v>570</v>
      </c>
      <c r="S3778" s="493">
        <v>0</v>
      </c>
      <c r="T3778" s="493">
        <v>0</v>
      </c>
      <c r="U3778" s="532">
        <v>40787</v>
      </c>
      <c r="V3778" s="535"/>
      <c r="W3778" s="493"/>
      <c r="X3778" s="536" t="str">
        <f t="shared" si="394"/>
        <v>KO</v>
      </c>
      <c r="Y3778" s="536" t="str">
        <f t="shared" si="391"/>
        <v/>
      </c>
      <c r="Z3778" s="493" t="s">
        <v>178</v>
      </c>
      <c r="AA3778" s="537"/>
      <c r="AB3778" s="538"/>
      <c r="AC3778" s="538" t="e">
        <f>DAYS360(#REF!,AA3778)</f>
        <v>#REF!</v>
      </c>
      <c r="AD3778" s="493" t="str">
        <f t="shared" si="393"/>
        <v>Pendente</v>
      </c>
      <c r="AE3778" s="493"/>
      <c r="AF3778" s="493"/>
      <c r="AG3778" s="493"/>
      <c r="AH3778" s="539"/>
      <c r="AI3778" s="533"/>
      <c r="AK3778" s="533"/>
      <c r="AL3778" s="533"/>
      <c r="AM3778" s="533"/>
    </row>
    <row r="3779" spans="1:39" x14ac:dyDescent="0.2">
      <c r="A3779" s="442" t="s">
        <v>115</v>
      </c>
      <c r="B3779" s="435">
        <v>1</v>
      </c>
      <c r="C3779" s="436">
        <v>10</v>
      </c>
      <c r="D3779" s="435" t="s">
        <v>190</v>
      </c>
      <c r="E3779" s="472">
        <v>40787</v>
      </c>
      <c r="G3779" s="474">
        <v>1</v>
      </c>
      <c r="H3779" s="435">
        <v>10</v>
      </c>
      <c r="I3779" s="435">
        <v>10</v>
      </c>
      <c r="J3779" s="435">
        <v>10</v>
      </c>
      <c r="K3779" s="435">
        <v>0</v>
      </c>
      <c r="L3779" s="472">
        <v>40788</v>
      </c>
      <c r="N3779" s="474">
        <v>1</v>
      </c>
      <c r="O3779" s="435">
        <v>10</v>
      </c>
      <c r="P3779" s="435">
        <v>10</v>
      </c>
      <c r="Q3779" s="435">
        <v>0</v>
      </c>
      <c r="R3779" s="435">
        <v>10</v>
      </c>
      <c r="S3779" s="438">
        <v>0</v>
      </c>
      <c r="T3779" s="438">
        <v>0</v>
      </c>
      <c r="U3779" s="472">
        <v>40788</v>
      </c>
      <c r="X3779" s="437" t="str">
        <f t="shared" si="394"/>
        <v>KO</v>
      </c>
      <c r="Y3779" s="536" t="str">
        <f t="shared" si="391"/>
        <v/>
      </c>
      <c r="Z3779" s="435" t="s">
        <v>190</v>
      </c>
      <c r="AC3779" s="148">
        <f t="shared" si="392"/>
        <v>-40201</v>
      </c>
      <c r="AD3779" s="435" t="str">
        <f t="shared" si="393"/>
        <v>Pendente</v>
      </c>
    </row>
    <row r="3780" spans="1:39" x14ac:dyDescent="0.2">
      <c r="A3780" s="442" t="s">
        <v>115</v>
      </c>
      <c r="B3780" s="435">
        <v>2</v>
      </c>
      <c r="C3780" s="436">
        <v>15</v>
      </c>
      <c r="D3780" s="466" t="s">
        <v>176</v>
      </c>
      <c r="E3780" s="472">
        <v>40787</v>
      </c>
      <c r="G3780" s="474">
        <v>2</v>
      </c>
      <c r="H3780" s="435">
        <v>15</v>
      </c>
      <c r="I3780" s="435">
        <v>15</v>
      </c>
      <c r="J3780" s="435">
        <v>15</v>
      </c>
      <c r="K3780" s="435">
        <v>0</v>
      </c>
      <c r="L3780" s="472">
        <v>40788</v>
      </c>
      <c r="N3780" s="474">
        <v>2</v>
      </c>
      <c r="O3780" s="435">
        <v>15</v>
      </c>
      <c r="P3780" s="435">
        <v>15</v>
      </c>
      <c r="Q3780" s="435">
        <v>0</v>
      </c>
      <c r="R3780" s="435">
        <v>15</v>
      </c>
      <c r="S3780" s="438">
        <v>0</v>
      </c>
      <c r="T3780" s="438">
        <v>0</v>
      </c>
      <c r="U3780" s="472">
        <v>40788</v>
      </c>
      <c r="X3780" s="437" t="str">
        <f t="shared" si="394"/>
        <v>KO</v>
      </c>
      <c r="Y3780" s="536" t="str">
        <f t="shared" si="391"/>
        <v/>
      </c>
      <c r="Z3780" s="466" t="s">
        <v>176</v>
      </c>
      <c r="AC3780" s="148">
        <f t="shared" si="392"/>
        <v>-40201</v>
      </c>
      <c r="AD3780" s="435" t="str">
        <f t="shared" si="393"/>
        <v>Pendente</v>
      </c>
    </row>
    <row r="3781" spans="1:39" x14ac:dyDescent="0.2">
      <c r="A3781" s="593" t="s">
        <v>115</v>
      </c>
      <c r="B3781" s="493">
        <v>3</v>
      </c>
      <c r="C3781" s="531">
        <v>685</v>
      </c>
      <c r="D3781" s="493" t="s">
        <v>178</v>
      </c>
      <c r="E3781" s="532">
        <v>40787</v>
      </c>
      <c r="G3781" s="534">
        <v>3</v>
      </c>
      <c r="H3781" s="493">
        <v>685</v>
      </c>
      <c r="I3781" s="493">
        <v>685</v>
      </c>
      <c r="J3781" s="493">
        <v>685</v>
      </c>
      <c r="K3781" s="493">
        <v>0</v>
      </c>
      <c r="L3781" s="532">
        <v>40788</v>
      </c>
      <c r="N3781" s="534">
        <v>3</v>
      </c>
      <c r="O3781" s="493">
        <v>685</v>
      </c>
      <c r="P3781" s="493">
        <v>685</v>
      </c>
      <c r="Q3781" s="493">
        <v>0</v>
      </c>
      <c r="R3781" s="493">
        <v>685</v>
      </c>
      <c r="S3781" s="493">
        <v>0</v>
      </c>
      <c r="T3781" s="493">
        <v>0</v>
      </c>
      <c r="U3781" s="532">
        <v>40788</v>
      </c>
      <c r="V3781" s="535"/>
      <c r="W3781" s="493"/>
      <c r="X3781" s="536" t="str">
        <f t="shared" si="394"/>
        <v>KO</v>
      </c>
      <c r="Y3781" s="536" t="str">
        <f t="shared" si="391"/>
        <v/>
      </c>
      <c r="Z3781" s="493" t="s">
        <v>178</v>
      </c>
      <c r="AA3781" s="537"/>
      <c r="AB3781" s="538"/>
      <c r="AC3781" s="538">
        <f t="shared" si="392"/>
        <v>-40201</v>
      </c>
      <c r="AD3781" s="493" t="str">
        <f t="shared" si="393"/>
        <v>Pendente</v>
      </c>
      <c r="AE3781" s="493"/>
      <c r="AF3781" s="493"/>
      <c r="AG3781" s="493"/>
      <c r="AH3781" s="539"/>
      <c r="AI3781" s="533"/>
      <c r="AK3781" s="533"/>
      <c r="AL3781" s="533"/>
      <c r="AM3781" s="533"/>
    </row>
    <row r="3782" spans="1:39" x14ac:dyDescent="0.2">
      <c r="A3782" s="442" t="s">
        <v>115</v>
      </c>
      <c r="B3782" s="435">
        <v>1</v>
      </c>
      <c r="C3782" s="436">
        <v>1200</v>
      </c>
      <c r="D3782" s="465" t="s">
        <v>186</v>
      </c>
      <c r="E3782" s="472">
        <v>40788</v>
      </c>
      <c r="G3782" s="474">
        <v>1</v>
      </c>
      <c r="H3782" s="435">
        <v>1200</v>
      </c>
      <c r="I3782" s="435">
        <v>1200</v>
      </c>
      <c r="J3782" s="435">
        <v>1200</v>
      </c>
      <c r="K3782" s="435">
        <v>0</v>
      </c>
      <c r="L3782" s="472">
        <v>40791</v>
      </c>
      <c r="N3782" s="474">
        <v>1</v>
      </c>
      <c r="X3782" s="437" t="str">
        <f t="shared" si="394"/>
        <v>ERRO</v>
      </c>
      <c r="Y3782" s="536" t="str">
        <f t="shared" si="391"/>
        <v/>
      </c>
      <c r="Z3782" s="465" t="s">
        <v>186</v>
      </c>
      <c r="AC3782" s="148">
        <f t="shared" si="392"/>
        <v>-40202</v>
      </c>
      <c r="AD3782" s="435" t="str">
        <f t="shared" si="393"/>
        <v>Pendente</v>
      </c>
      <c r="AJ3782" s="533"/>
    </row>
    <row r="3783" spans="1:39" x14ac:dyDescent="0.2">
      <c r="A3783" s="442" t="s">
        <v>115</v>
      </c>
      <c r="B3783" s="435">
        <v>2</v>
      </c>
      <c r="C3783" s="436">
        <v>15</v>
      </c>
      <c r="D3783" s="466" t="s">
        <v>176</v>
      </c>
      <c r="E3783" s="472">
        <v>40788</v>
      </c>
      <c r="G3783" s="474">
        <v>2</v>
      </c>
      <c r="H3783" s="435">
        <v>15</v>
      </c>
      <c r="I3783" s="435">
        <v>15</v>
      </c>
      <c r="J3783" s="435">
        <v>15</v>
      </c>
      <c r="K3783" s="435">
        <v>0</v>
      </c>
      <c r="L3783" s="472">
        <v>40791</v>
      </c>
      <c r="N3783" s="474">
        <v>2</v>
      </c>
      <c r="O3783" s="435">
        <v>15</v>
      </c>
      <c r="P3783" s="435">
        <v>15</v>
      </c>
      <c r="Q3783" s="435">
        <v>0</v>
      </c>
      <c r="R3783" s="435">
        <v>15</v>
      </c>
      <c r="S3783" s="438">
        <v>0</v>
      </c>
      <c r="T3783" s="438">
        <v>0</v>
      </c>
      <c r="X3783" s="437" t="str">
        <f t="shared" si="394"/>
        <v>KO</v>
      </c>
      <c r="Y3783" s="536" t="str">
        <f t="shared" si="391"/>
        <v/>
      </c>
      <c r="Z3783" s="466" t="s">
        <v>176</v>
      </c>
      <c r="AC3783" s="148">
        <f t="shared" si="392"/>
        <v>-40202</v>
      </c>
      <c r="AD3783" s="435" t="str">
        <f t="shared" si="393"/>
        <v>Pendente</v>
      </c>
    </row>
    <row r="3784" spans="1:39" x14ac:dyDescent="0.2">
      <c r="A3784" s="593" t="s">
        <v>115</v>
      </c>
      <c r="B3784" s="493">
        <v>3</v>
      </c>
      <c r="C3784" s="531">
        <v>190</v>
      </c>
      <c r="D3784" s="493" t="s">
        <v>178</v>
      </c>
      <c r="E3784" s="532">
        <v>40788</v>
      </c>
      <c r="G3784" s="534">
        <v>3</v>
      </c>
      <c r="H3784" s="493">
        <v>190</v>
      </c>
      <c r="I3784" s="493">
        <v>190</v>
      </c>
      <c r="J3784" s="493">
        <v>190</v>
      </c>
      <c r="K3784" s="493">
        <v>0</v>
      </c>
      <c r="L3784" s="532">
        <v>40791</v>
      </c>
      <c r="N3784" s="534">
        <v>3</v>
      </c>
      <c r="O3784" s="493">
        <v>190</v>
      </c>
      <c r="P3784" s="493">
        <v>190</v>
      </c>
      <c r="Q3784" s="493">
        <v>0</v>
      </c>
      <c r="R3784" s="493">
        <v>190</v>
      </c>
      <c r="S3784" s="533">
        <v>0</v>
      </c>
      <c r="T3784" s="533">
        <v>0</v>
      </c>
      <c r="U3784" s="532"/>
      <c r="V3784" s="535"/>
      <c r="W3784" s="493"/>
      <c r="X3784" s="536" t="str">
        <f t="shared" si="394"/>
        <v>KO</v>
      </c>
      <c r="Y3784" s="536" t="str">
        <f t="shared" si="391"/>
        <v/>
      </c>
      <c r="Z3784" s="493" t="s">
        <v>178</v>
      </c>
      <c r="AA3784" s="537"/>
      <c r="AB3784" s="538"/>
      <c r="AC3784" s="538">
        <f t="shared" si="392"/>
        <v>-40202</v>
      </c>
      <c r="AD3784" s="493" t="str">
        <f t="shared" si="393"/>
        <v>Pendente</v>
      </c>
      <c r="AE3784" s="493"/>
      <c r="AF3784" s="493"/>
      <c r="AG3784" s="493"/>
      <c r="AH3784" s="539"/>
      <c r="AI3784" s="533"/>
      <c r="AK3784" s="533"/>
      <c r="AL3784" s="533"/>
      <c r="AM3784" s="533"/>
    </row>
    <row r="3785" spans="1:39" x14ac:dyDescent="0.2">
      <c r="A3785" s="442" t="s">
        <v>115</v>
      </c>
      <c r="B3785" s="435">
        <v>1</v>
      </c>
      <c r="C3785" s="436">
        <v>10</v>
      </c>
      <c r="D3785" s="435" t="s">
        <v>190</v>
      </c>
      <c r="E3785" s="472">
        <v>40791</v>
      </c>
      <c r="G3785" s="474">
        <v>1</v>
      </c>
      <c r="H3785" s="435">
        <v>10</v>
      </c>
      <c r="I3785" s="435">
        <v>10</v>
      </c>
      <c r="J3785" s="435">
        <v>10</v>
      </c>
      <c r="K3785" s="435">
        <v>0</v>
      </c>
      <c r="L3785" s="472">
        <v>40792</v>
      </c>
      <c r="N3785" s="474">
        <v>1</v>
      </c>
      <c r="O3785" s="435">
        <v>10</v>
      </c>
      <c r="P3785" s="435">
        <v>10</v>
      </c>
      <c r="Q3785" s="435">
        <v>0</v>
      </c>
      <c r="R3785" s="435">
        <v>10</v>
      </c>
      <c r="S3785" s="438">
        <v>0</v>
      </c>
      <c r="T3785" s="438">
        <v>0</v>
      </c>
      <c r="U3785" s="472">
        <v>40792</v>
      </c>
      <c r="X3785" s="437" t="str">
        <f t="shared" si="394"/>
        <v>KO</v>
      </c>
      <c r="Y3785" s="536" t="str">
        <f t="shared" si="391"/>
        <v/>
      </c>
      <c r="Z3785" s="435" t="s">
        <v>190</v>
      </c>
      <c r="AC3785" s="148">
        <f t="shared" si="392"/>
        <v>-40205</v>
      </c>
      <c r="AD3785" s="435" t="str">
        <f t="shared" si="393"/>
        <v>Pendente</v>
      </c>
      <c r="AJ3785" s="533"/>
    </row>
    <row r="3786" spans="1:39" x14ac:dyDescent="0.2">
      <c r="A3786" s="442" t="s">
        <v>115</v>
      </c>
      <c r="B3786" s="435">
        <v>2</v>
      </c>
      <c r="C3786" s="436">
        <v>85</v>
      </c>
      <c r="D3786" s="466" t="s">
        <v>176</v>
      </c>
      <c r="E3786" s="472">
        <v>40791</v>
      </c>
      <c r="G3786" s="474">
        <v>2</v>
      </c>
      <c r="H3786" s="435">
        <v>85</v>
      </c>
      <c r="I3786" s="435">
        <v>85</v>
      </c>
      <c r="J3786" s="435">
        <v>85</v>
      </c>
      <c r="K3786" s="435">
        <v>0</v>
      </c>
      <c r="L3786" s="472">
        <v>40792</v>
      </c>
      <c r="N3786" s="474">
        <v>2</v>
      </c>
      <c r="O3786" s="435">
        <v>85</v>
      </c>
      <c r="P3786" s="435">
        <v>85</v>
      </c>
      <c r="Q3786" s="435">
        <v>0</v>
      </c>
      <c r="R3786" s="435">
        <v>85</v>
      </c>
      <c r="S3786" s="438">
        <v>0</v>
      </c>
      <c r="T3786" s="438">
        <v>0</v>
      </c>
      <c r="U3786" s="472">
        <v>40792</v>
      </c>
      <c r="X3786" s="437" t="str">
        <f t="shared" si="394"/>
        <v>KO</v>
      </c>
      <c r="Y3786" s="536" t="str">
        <f t="shared" si="391"/>
        <v/>
      </c>
      <c r="Z3786" s="466" t="s">
        <v>176</v>
      </c>
      <c r="AC3786" s="148">
        <f t="shared" si="392"/>
        <v>-40205</v>
      </c>
      <c r="AD3786" s="435" t="str">
        <f t="shared" si="393"/>
        <v>Pendente</v>
      </c>
    </row>
    <row r="3787" spans="1:39" x14ac:dyDescent="0.2">
      <c r="A3787" s="606" t="s">
        <v>115</v>
      </c>
      <c r="B3787" s="438">
        <v>3</v>
      </c>
      <c r="C3787" s="447">
        <v>1995</v>
      </c>
      <c r="D3787" s="438" t="s">
        <v>178</v>
      </c>
      <c r="E3787" s="472">
        <v>40791</v>
      </c>
      <c r="G3787" s="474">
        <v>3</v>
      </c>
      <c r="H3787" s="435">
        <v>1995</v>
      </c>
      <c r="I3787" s="435">
        <v>1995</v>
      </c>
      <c r="J3787" s="435">
        <v>1995</v>
      </c>
      <c r="K3787" s="435">
        <v>0</v>
      </c>
      <c r="L3787" s="472">
        <v>40792</v>
      </c>
      <c r="N3787" s="474">
        <v>3</v>
      </c>
      <c r="O3787" s="435">
        <v>1995</v>
      </c>
      <c r="P3787" s="435">
        <v>1995</v>
      </c>
      <c r="Q3787" s="435">
        <v>0</v>
      </c>
      <c r="R3787" s="435">
        <v>1995</v>
      </c>
      <c r="S3787" s="438">
        <v>0</v>
      </c>
      <c r="T3787" s="438">
        <v>0</v>
      </c>
      <c r="U3787" s="472">
        <v>40792</v>
      </c>
      <c r="X3787" s="437" t="str">
        <f t="shared" si="394"/>
        <v>KO</v>
      </c>
      <c r="Y3787" s="536" t="str">
        <f t="shared" si="391"/>
        <v/>
      </c>
      <c r="Z3787" s="438" t="s">
        <v>178</v>
      </c>
      <c r="AC3787" s="148">
        <f t="shared" si="392"/>
        <v>-40205</v>
      </c>
      <c r="AD3787" s="435" t="str">
        <f t="shared" si="393"/>
        <v>Pendente</v>
      </c>
    </row>
    <row r="3788" spans="1:39" x14ac:dyDescent="0.2">
      <c r="A3788" s="593" t="s">
        <v>115</v>
      </c>
      <c r="B3788" s="493">
        <v>4</v>
      </c>
      <c r="C3788" s="531">
        <v>90</v>
      </c>
      <c r="D3788" s="493" t="s">
        <v>178</v>
      </c>
      <c r="E3788" s="532">
        <v>40791</v>
      </c>
      <c r="G3788" s="534">
        <v>4</v>
      </c>
      <c r="H3788" s="493">
        <v>90</v>
      </c>
      <c r="I3788" s="493">
        <v>90</v>
      </c>
      <c r="J3788" s="493">
        <v>90</v>
      </c>
      <c r="K3788" s="493">
        <v>0</v>
      </c>
      <c r="L3788" s="532">
        <v>40792</v>
      </c>
      <c r="N3788" s="534">
        <v>4</v>
      </c>
      <c r="O3788" s="493">
        <v>90</v>
      </c>
      <c r="P3788" s="493">
        <v>90</v>
      </c>
      <c r="Q3788" s="493">
        <v>0</v>
      </c>
      <c r="R3788" s="493">
        <v>90</v>
      </c>
      <c r="S3788" s="493">
        <v>0</v>
      </c>
      <c r="T3788" s="493">
        <v>0</v>
      </c>
      <c r="U3788" s="532">
        <v>40792</v>
      </c>
      <c r="V3788" s="535"/>
      <c r="W3788" s="493"/>
      <c r="X3788" s="536" t="str">
        <f t="shared" si="394"/>
        <v>KO</v>
      </c>
      <c r="Y3788" s="536" t="str">
        <f t="shared" si="391"/>
        <v/>
      </c>
      <c r="Z3788" s="493" t="s">
        <v>178</v>
      </c>
      <c r="AA3788" s="537"/>
      <c r="AB3788" s="538"/>
      <c r="AC3788" s="538">
        <f t="shared" si="392"/>
        <v>-40205</v>
      </c>
      <c r="AD3788" s="493" t="str">
        <f t="shared" si="393"/>
        <v>Pendente</v>
      </c>
      <c r="AE3788" s="493"/>
      <c r="AF3788" s="493"/>
      <c r="AG3788" s="493"/>
      <c r="AH3788" s="539"/>
      <c r="AI3788" s="533"/>
      <c r="AJ3788" s="533"/>
      <c r="AK3788" s="533"/>
      <c r="AL3788" s="533"/>
      <c r="AM3788" s="533"/>
    </row>
    <row r="3789" spans="1:39" x14ac:dyDescent="0.2">
      <c r="A3789" s="442" t="s">
        <v>115</v>
      </c>
      <c r="B3789" s="435">
        <v>1</v>
      </c>
      <c r="C3789" s="436">
        <v>44</v>
      </c>
      <c r="D3789" s="465" t="s">
        <v>182</v>
      </c>
      <c r="E3789" s="472">
        <v>40792</v>
      </c>
      <c r="G3789" s="474">
        <v>1</v>
      </c>
      <c r="H3789" s="436">
        <v>44</v>
      </c>
      <c r="I3789" s="436">
        <v>44</v>
      </c>
      <c r="J3789" s="436">
        <v>44</v>
      </c>
      <c r="K3789" s="435">
        <v>0</v>
      </c>
      <c r="L3789" s="472">
        <v>40793</v>
      </c>
      <c r="N3789" s="474">
        <v>1</v>
      </c>
      <c r="O3789" s="436">
        <v>44</v>
      </c>
      <c r="P3789" s="436">
        <v>44</v>
      </c>
      <c r="Q3789" s="435">
        <v>0</v>
      </c>
      <c r="R3789" s="436">
        <v>44</v>
      </c>
      <c r="S3789" s="438">
        <v>0</v>
      </c>
      <c r="T3789" s="438">
        <v>0</v>
      </c>
      <c r="U3789" s="472">
        <v>40793</v>
      </c>
      <c r="X3789" s="437" t="str">
        <f t="shared" si="394"/>
        <v>KO</v>
      </c>
      <c r="Y3789" s="536" t="str">
        <f t="shared" si="391"/>
        <v/>
      </c>
      <c r="Z3789" s="465" t="s">
        <v>182</v>
      </c>
      <c r="AC3789" s="148">
        <f t="shared" si="392"/>
        <v>-40206</v>
      </c>
      <c r="AD3789" s="435" t="str">
        <f t="shared" si="393"/>
        <v>Pendente</v>
      </c>
    </row>
    <row r="3790" spans="1:39" x14ac:dyDescent="0.2">
      <c r="A3790" s="442" t="s">
        <v>115</v>
      </c>
      <c r="B3790" s="435">
        <v>2</v>
      </c>
      <c r="C3790" s="436">
        <v>10</v>
      </c>
      <c r="D3790" s="435" t="s">
        <v>190</v>
      </c>
      <c r="E3790" s="472">
        <v>40792</v>
      </c>
      <c r="G3790" s="474">
        <v>2</v>
      </c>
      <c r="H3790" s="436">
        <v>10</v>
      </c>
      <c r="I3790" s="436">
        <v>10</v>
      </c>
      <c r="J3790" s="436">
        <v>10</v>
      </c>
      <c r="K3790" s="435">
        <v>0</v>
      </c>
      <c r="L3790" s="472">
        <v>40793</v>
      </c>
      <c r="N3790" s="474">
        <v>2</v>
      </c>
      <c r="O3790" s="436">
        <v>10</v>
      </c>
      <c r="P3790" s="436">
        <v>10</v>
      </c>
      <c r="Q3790" s="435">
        <v>0</v>
      </c>
      <c r="R3790" s="436">
        <v>10</v>
      </c>
      <c r="S3790" s="438">
        <v>0</v>
      </c>
      <c r="T3790" s="438">
        <v>0</v>
      </c>
      <c r="U3790" s="472">
        <v>40793</v>
      </c>
      <c r="X3790" s="437" t="str">
        <f t="shared" si="394"/>
        <v>KO</v>
      </c>
      <c r="Y3790" s="536" t="str">
        <f t="shared" si="391"/>
        <v/>
      </c>
      <c r="Z3790" s="435" t="s">
        <v>190</v>
      </c>
      <c r="AC3790" s="148">
        <f t="shared" si="392"/>
        <v>-40206</v>
      </c>
      <c r="AD3790" s="435" t="str">
        <f t="shared" si="393"/>
        <v>Pendente</v>
      </c>
    </row>
    <row r="3791" spans="1:39" x14ac:dyDescent="0.2">
      <c r="A3791" s="442" t="s">
        <v>115</v>
      </c>
      <c r="B3791" s="435">
        <v>3</v>
      </c>
      <c r="C3791" s="436">
        <v>30</v>
      </c>
      <c r="D3791" s="465" t="s">
        <v>183</v>
      </c>
      <c r="E3791" s="472">
        <v>40792</v>
      </c>
      <c r="G3791" s="474">
        <v>3</v>
      </c>
      <c r="H3791" s="436">
        <v>30</v>
      </c>
      <c r="I3791" s="436">
        <v>30</v>
      </c>
      <c r="J3791" s="436">
        <v>30</v>
      </c>
      <c r="K3791" s="435">
        <v>0</v>
      </c>
      <c r="L3791" s="472">
        <v>40793</v>
      </c>
      <c r="N3791" s="474">
        <v>3</v>
      </c>
      <c r="O3791" s="436">
        <v>30</v>
      </c>
      <c r="P3791" s="436">
        <v>30</v>
      </c>
      <c r="Q3791" s="435">
        <v>0</v>
      </c>
      <c r="R3791" s="436">
        <v>30</v>
      </c>
      <c r="S3791" s="438">
        <v>0</v>
      </c>
      <c r="T3791" s="438">
        <v>0</v>
      </c>
      <c r="U3791" s="472">
        <v>40793</v>
      </c>
      <c r="X3791" s="437" t="str">
        <f t="shared" si="394"/>
        <v>KO</v>
      </c>
      <c r="Y3791" s="536" t="str">
        <f t="shared" si="391"/>
        <v/>
      </c>
      <c r="Z3791" s="465" t="s">
        <v>183</v>
      </c>
      <c r="AC3791" s="148">
        <f t="shared" si="392"/>
        <v>-40206</v>
      </c>
      <c r="AD3791" s="435" t="str">
        <f t="shared" si="393"/>
        <v>Pendente</v>
      </c>
      <c r="AJ3791" s="533"/>
    </row>
    <row r="3792" spans="1:39" x14ac:dyDescent="0.2">
      <c r="A3792" s="442" t="s">
        <v>115</v>
      </c>
      <c r="B3792" s="435">
        <v>4</v>
      </c>
      <c r="C3792" s="436">
        <v>38</v>
      </c>
      <c r="D3792" s="465" t="s">
        <v>67</v>
      </c>
      <c r="E3792" s="472">
        <v>40792</v>
      </c>
      <c r="G3792" s="474">
        <v>4</v>
      </c>
      <c r="H3792" s="436">
        <v>38</v>
      </c>
      <c r="I3792" s="436">
        <v>38</v>
      </c>
      <c r="J3792" s="436">
        <v>38</v>
      </c>
      <c r="K3792" s="435">
        <v>0</v>
      </c>
      <c r="L3792" s="472">
        <v>40793</v>
      </c>
      <c r="N3792" s="474">
        <v>4</v>
      </c>
      <c r="O3792" s="436">
        <v>38</v>
      </c>
      <c r="P3792" s="436">
        <v>38</v>
      </c>
      <c r="Q3792" s="435">
        <v>0</v>
      </c>
      <c r="R3792" s="436">
        <v>38</v>
      </c>
      <c r="S3792" s="438">
        <v>0</v>
      </c>
      <c r="T3792" s="438">
        <v>0</v>
      </c>
      <c r="U3792" s="472">
        <v>40793</v>
      </c>
      <c r="X3792" s="437" t="str">
        <f t="shared" si="394"/>
        <v>KO</v>
      </c>
      <c r="Y3792" s="536" t="str">
        <f t="shared" si="391"/>
        <v/>
      </c>
      <c r="Z3792" s="465" t="s">
        <v>67</v>
      </c>
      <c r="AC3792" s="148">
        <f t="shared" si="392"/>
        <v>-40206</v>
      </c>
      <c r="AD3792" s="435" t="str">
        <f t="shared" si="393"/>
        <v>Pendente</v>
      </c>
    </row>
    <row r="3793" spans="1:36" x14ac:dyDescent="0.2">
      <c r="A3793" s="442" t="s">
        <v>115</v>
      </c>
      <c r="B3793" s="435">
        <v>5</v>
      </c>
      <c r="C3793" s="436">
        <v>5</v>
      </c>
      <c r="D3793" s="465" t="s">
        <v>68</v>
      </c>
      <c r="E3793" s="472">
        <v>40792</v>
      </c>
      <c r="G3793" s="474">
        <v>5</v>
      </c>
      <c r="H3793" s="436">
        <v>5</v>
      </c>
      <c r="I3793" s="436">
        <v>5</v>
      </c>
      <c r="J3793" s="436">
        <v>5</v>
      </c>
      <c r="K3793" s="435">
        <v>0</v>
      </c>
      <c r="L3793" s="472">
        <v>40793</v>
      </c>
      <c r="N3793" s="474">
        <v>5</v>
      </c>
      <c r="O3793" s="436">
        <v>5</v>
      </c>
      <c r="P3793" s="436">
        <v>5</v>
      </c>
      <c r="Q3793" s="435">
        <v>0</v>
      </c>
      <c r="R3793" s="436">
        <v>5</v>
      </c>
      <c r="S3793" s="438">
        <v>0</v>
      </c>
      <c r="T3793" s="438">
        <v>0</v>
      </c>
      <c r="U3793" s="472">
        <v>40793</v>
      </c>
      <c r="X3793" s="437" t="str">
        <f t="shared" si="394"/>
        <v>KO</v>
      </c>
      <c r="Y3793" s="536" t="str">
        <f t="shared" si="391"/>
        <v/>
      </c>
      <c r="Z3793" s="465" t="s">
        <v>68</v>
      </c>
      <c r="AC3793" s="148">
        <f t="shared" si="392"/>
        <v>-40206</v>
      </c>
      <c r="AD3793" s="435" t="str">
        <f t="shared" si="393"/>
        <v>Pendente</v>
      </c>
    </row>
    <row r="3794" spans="1:36" x14ac:dyDescent="0.2">
      <c r="A3794" s="442" t="s">
        <v>115</v>
      </c>
      <c r="B3794" s="435">
        <v>6</v>
      </c>
      <c r="C3794" s="436">
        <v>19</v>
      </c>
      <c r="D3794" s="465" t="s">
        <v>69</v>
      </c>
      <c r="E3794" s="472">
        <v>40792</v>
      </c>
      <c r="G3794" s="474">
        <v>6</v>
      </c>
      <c r="H3794" s="436">
        <v>19</v>
      </c>
      <c r="I3794" s="436">
        <v>19</v>
      </c>
      <c r="J3794" s="436">
        <v>19</v>
      </c>
      <c r="K3794" s="435">
        <v>0</v>
      </c>
      <c r="L3794" s="472">
        <v>40793</v>
      </c>
      <c r="N3794" s="474">
        <v>6</v>
      </c>
      <c r="O3794" s="436">
        <v>19</v>
      </c>
      <c r="P3794" s="436">
        <v>19</v>
      </c>
      <c r="Q3794" s="435">
        <v>0</v>
      </c>
      <c r="R3794" s="436">
        <v>19</v>
      </c>
      <c r="S3794" s="438">
        <v>0</v>
      </c>
      <c r="T3794" s="438">
        <v>0</v>
      </c>
      <c r="U3794" s="472">
        <v>40793</v>
      </c>
      <c r="X3794" s="437" t="str">
        <f t="shared" si="394"/>
        <v>KO</v>
      </c>
      <c r="Y3794" s="536" t="str">
        <f t="shared" si="391"/>
        <v/>
      </c>
      <c r="Z3794" s="465" t="s">
        <v>69</v>
      </c>
      <c r="AC3794" s="148">
        <f t="shared" si="392"/>
        <v>-40206</v>
      </c>
      <c r="AD3794" s="435" t="str">
        <f t="shared" si="393"/>
        <v>Pendente</v>
      </c>
    </row>
    <row r="3795" spans="1:36" x14ac:dyDescent="0.2">
      <c r="A3795" s="442" t="s">
        <v>115</v>
      </c>
      <c r="B3795" s="435">
        <v>7</v>
      </c>
      <c r="C3795" s="436">
        <v>30</v>
      </c>
      <c r="D3795" s="465" t="s">
        <v>72</v>
      </c>
      <c r="E3795" s="472">
        <v>40792</v>
      </c>
      <c r="G3795" s="474">
        <v>7</v>
      </c>
      <c r="H3795" s="436">
        <v>30</v>
      </c>
      <c r="I3795" s="436">
        <v>30</v>
      </c>
      <c r="J3795" s="436">
        <v>30</v>
      </c>
      <c r="K3795" s="435">
        <v>0</v>
      </c>
      <c r="L3795" s="472">
        <v>40793</v>
      </c>
      <c r="N3795" s="474">
        <v>7</v>
      </c>
      <c r="O3795" s="436">
        <v>30</v>
      </c>
      <c r="P3795" s="436">
        <v>30</v>
      </c>
      <c r="Q3795" s="435">
        <v>0</v>
      </c>
      <c r="R3795" s="436">
        <v>30</v>
      </c>
      <c r="S3795" s="438">
        <v>0</v>
      </c>
      <c r="T3795" s="438">
        <v>0</v>
      </c>
      <c r="U3795" s="472">
        <v>40793</v>
      </c>
      <c r="X3795" s="437" t="str">
        <f t="shared" si="394"/>
        <v>KO</v>
      </c>
      <c r="Y3795" s="536" t="str">
        <f t="shared" si="391"/>
        <v/>
      </c>
      <c r="Z3795" s="465" t="s">
        <v>72</v>
      </c>
      <c r="AC3795" s="148">
        <f t="shared" si="392"/>
        <v>-40206</v>
      </c>
      <c r="AD3795" s="435" t="str">
        <f t="shared" si="393"/>
        <v>Pendente</v>
      </c>
      <c r="AJ3795" s="533"/>
    </row>
    <row r="3796" spans="1:36" x14ac:dyDescent="0.2">
      <c r="A3796" s="442" t="s">
        <v>115</v>
      </c>
      <c r="B3796" s="435">
        <v>8</v>
      </c>
      <c r="C3796" s="436">
        <v>324</v>
      </c>
      <c r="D3796" s="465" t="s">
        <v>73</v>
      </c>
      <c r="E3796" s="472">
        <v>40792</v>
      </c>
      <c r="G3796" s="474">
        <v>8</v>
      </c>
      <c r="H3796" s="436">
        <v>324</v>
      </c>
      <c r="I3796" s="436">
        <v>324</v>
      </c>
      <c r="J3796" s="436">
        <v>324</v>
      </c>
      <c r="K3796" s="435">
        <v>0</v>
      </c>
      <c r="L3796" s="472">
        <v>40793</v>
      </c>
      <c r="N3796" s="474">
        <v>8</v>
      </c>
      <c r="O3796" s="436">
        <v>324</v>
      </c>
      <c r="P3796" s="436">
        <v>324</v>
      </c>
      <c r="Q3796" s="435">
        <v>0</v>
      </c>
      <c r="R3796" s="436">
        <v>324</v>
      </c>
      <c r="S3796" s="438">
        <v>0</v>
      </c>
      <c r="T3796" s="438">
        <v>0</v>
      </c>
      <c r="U3796" s="472">
        <v>40793</v>
      </c>
      <c r="X3796" s="437" t="str">
        <f t="shared" si="394"/>
        <v>KO</v>
      </c>
      <c r="Y3796" s="536" t="str">
        <f>IF(W3796="","",+C3796-W3796)</f>
        <v/>
      </c>
      <c r="Z3796" s="465" t="s">
        <v>73</v>
      </c>
      <c r="AC3796" s="148">
        <f t="shared" si="392"/>
        <v>-40206</v>
      </c>
      <c r="AD3796" s="435" t="str">
        <f t="shared" si="393"/>
        <v>Pendente</v>
      </c>
    </row>
    <row r="3797" spans="1:36" x14ac:dyDescent="0.2">
      <c r="A3797" s="442" t="s">
        <v>115</v>
      </c>
      <c r="B3797" s="435">
        <v>9</v>
      </c>
      <c r="C3797" s="436">
        <v>99</v>
      </c>
      <c r="D3797" s="465" t="s">
        <v>79</v>
      </c>
      <c r="E3797" s="472">
        <v>40792</v>
      </c>
      <c r="G3797" s="474">
        <v>9</v>
      </c>
      <c r="H3797" s="436">
        <v>99</v>
      </c>
      <c r="I3797" s="436">
        <v>99</v>
      </c>
      <c r="J3797" s="436">
        <v>99</v>
      </c>
      <c r="K3797" s="435">
        <v>0</v>
      </c>
      <c r="L3797" s="472">
        <v>40793</v>
      </c>
      <c r="N3797" s="474">
        <v>9</v>
      </c>
      <c r="O3797" s="436">
        <v>99</v>
      </c>
      <c r="P3797" s="436">
        <v>99</v>
      </c>
      <c r="Q3797" s="435">
        <v>0</v>
      </c>
      <c r="R3797" s="436">
        <v>99</v>
      </c>
      <c r="S3797" s="438">
        <v>0</v>
      </c>
      <c r="T3797" s="438">
        <v>0</v>
      </c>
      <c r="U3797" s="472">
        <v>40793</v>
      </c>
      <c r="X3797" s="437" t="str">
        <f t="shared" si="394"/>
        <v>KO</v>
      </c>
      <c r="Y3797" s="536" t="str">
        <f>IF(W3797="","",+C3797-W3797)</f>
        <v/>
      </c>
      <c r="Z3797" s="465" t="s">
        <v>79</v>
      </c>
      <c r="AC3797" s="148">
        <f t="shared" si="392"/>
        <v>-40206</v>
      </c>
      <c r="AD3797" s="435" t="str">
        <f t="shared" si="393"/>
        <v>Pendente</v>
      </c>
    </row>
    <row r="3798" spans="1:36" x14ac:dyDescent="0.2">
      <c r="A3798" s="442" t="s">
        <v>115</v>
      </c>
      <c r="B3798" s="435">
        <v>10</v>
      </c>
      <c r="C3798" s="436">
        <v>105</v>
      </c>
      <c r="D3798" s="465" t="s">
        <v>74</v>
      </c>
      <c r="E3798" s="472">
        <v>40792</v>
      </c>
      <c r="G3798" s="474">
        <v>10</v>
      </c>
      <c r="H3798" s="436">
        <v>105</v>
      </c>
      <c r="I3798" s="436">
        <v>105</v>
      </c>
      <c r="J3798" s="436">
        <v>105</v>
      </c>
      <c r="K3798" s="435">
        <v>0</v>
      </c>
      <c r="L3798" s="472">
        <v>40793</v>
      </c>
      <c r="N3798" s="474">
        <v>10</v>
      </c>
      <c r="O3798" s="436">
        <v>105</v>
      </c>
      <c r="P3798" s="436">
        <v>105</v>
      </c>
      <c r="Q3798" s="435">
        <v>0</v>
      </c>
      <c r="R3798" s="436">
        <v>105</v>
      </c>
      <c r="S3798" s="438">
        <v>0</v>
      </c>
      <c r="T3798" s="438">
        <v>0</v>
      </c>
      <c r="U3798" s="472">
        <v>40793</v>
      </c>
      <c r="X3798" s="437" t="str">
        <f t="shared" si="394"/>
        <v>KO</v>
      </c>
      <c r="Y3798" s="536" t="str">
        <f>IF(W3798="","",+C3798-W3798)</f>
        <v/>
      </c>
      <c r="Z3798" s="465" t="s">
        <v>74</v>
      </c>
      <c r="AC3798" s="148">
        <f t="shared" si="392"/>
        <v>-40206</v>
      </c>
      <c r="AD3798" s="435" t="str">
        <f t="shared" si="393"/>
        <v>Pendente</v>
      </c>
    </row>
    <row r="3799" spans="1:36" x14ac:dyDescent="0.2">
      <c r="A3799" s="442" t="s">
        <v>115</v>
      </c>
      <c r="B3799" s="435">
        <v>11</v>
      </c>
      <c r="C3799" s="436">
        <v>6</v>
      </c>
      <c r="D3799" s="465" t="s">
        <v>75</v>
      </c>
      <c r="E3799" s="472">
        <v>40792</v>
      </c>
      <c r="G3799" s="474">
        <v>11</v>
      </c>
      <c r="H3799" s="436">
        <v>6</v>
      </c>
      <c r="I3799" s="436">
        <v>6</v>
      </c>
      <c r="J3799" s="436">
        <v>6</v>
      </c>
      <c r="K3799" s="435">
        <v>0</v>
      </c>
      <c r="L3799" s="472">
        <v>40793</v>
      </c>
      <c r="N3799" s="474">
        <v>11</v>
      </c>
      <c r="O3799" s="436">
        <v>6</v>
      </c>
      <c r="P3799" s="436">
        <v>6</v>
      </c>
      <c r="Q3799" s="435">
        <v>0</v>
      </c>
      <c r="R3799" s="436">
        <v>6</v>
      </c>
      <c r="S3799" s="438">
        <v>0</v>
      </c>
      <c r="T3799" s="438">
        <v>0</v>
      </c>
      <c r="U3799" s="472">
        <v>40793</v>
      </c>
      <c r="X3799" s="437" t="str">
        <f t="shared" si="394"/>
        <v>KO</v>
      </c>
      <c r="Y3799" s="536" t="str">
        <f>IF(W3799="","",+C3799-W3799)</f>
        <v/>
      </c>
      <c r="Z3799" s="465" t="s">
        <v>75</v>
      </c>
      <c r="AC3799" s="148">
        <f t="shared" si="392"/>
        <v>-40206</v>
      </c>
      <c r="AD3799" s="435" t="str">
        <f t="shared" si="393"/>
        <v>Pendente</v>
      </c>
    </row>
    <row r="3800" spans="1:36" x14ac:dyDescent="0.2">
      <c r="A3800" s="442" t="s">
        <v>115</v>
      </c>
      <c r="B3800" s="435">
        <v>12</v>
      </c>
      <c r="C3800" s="436">
        <v>5</v>
      </c>
      <c r="D3800" s="465" t="s">
        <v>76</v>
      </c>
      <c r="E3800" s="472">
        <v>40792</v>
      </c>
      <c r="G3800" s="474">
        <v>12</v>
      </c>
      <c r="H3800" s="436">
        <v>5</v>
      </c>
      <c r="I3800" s="436">
        <v>5</v>
      </c>
      <c r="J3800" s="436">
        <v>5</v>
      </c>
      <c r="K3800" s="435">
        <v>0</v>
      </c>
      <c r="L3800" s="472">
        <v>40793</v>
      </c>
      <c r="N3800" s="474">
        <v>12</v>
      </c>
      <c r="O3800" s="436">
        <v>5</v>
      </c>
      <c r="P3800" s="436">
        <v>5</v>
      </c>
      <c r="Q3800" s="435">
        <v>0</v>
      </c>
      <c r="R3800" s="436">
        <v>5</v>
      </c>
      <c r="S3800" s="438">
        <v>0</v>
      </c>
      <c r="T3800" s="438">
        <v>0</v>
      </c>
      <c r="U3800" s="472">
        <v>40793</v>
      </c>
      <c r="X3800" s="437" t="str">
        <f t="shared" si="394"/>
        <v>KO</v>
      </c>
      <c r="Y3800" s="536" t="str">
        <f>IF(W3800="","",+C3800-W3800)</f>
        <v/>
      </c>
      <c r="Z3800" s="465" t="s">
        <v>76</v>
      </c>
      <c r="AC3800" s="148">
        <f t="shared" si="392"/>
        <v>-40206</v>
      </c>
      <c r="AD3800" s="435" t="str">
        <f t="shared" si="393"/>
        <v>Pendente</v>
      </c>
    </row>
    <row r="3801" spans="1:36" x14ac:dyDescent="0.2">
      <c r="A3801" s="442" t="s">
        <v>115</v>
      </c>
      <c r="B3801" s="435">
        <v>13</v>
      </c>
      <c r="C3801" s="436">
        <v>2</v>
      </c>
      <c r="D3801" s="465" t="s">
        <v>77</v>
      </c>
      <c r="E3801" s="472">
        <v>40792</v>
      </c>
      <c r="G3801" s="474">
        <v>13</v>
      </c>
      <c r="H3801" s="436">
        <v>2</v>
      </c>
      <c r="I3801" s="436">
        <v>2</v>
      </c>
      <c r="J3801" s="436">
        <v>2</v>
      </c>
      <c r="K3801" s="435">
        <v>0</v>
      </c>
      <c r="L3801" s="472">
        <v>40793</v>
      </c>
      <c r="N3801" s="474">
        <v>13</v>
      </c>
      <c r="O3801" s="436">
        <v>2</v>
      </c>
      <c r="P3801" s="436">
        <v>2</v>
      </c>
      <c r="Q3801" s="435">
        <v>0</v>
      </c>
      <c r="R3801" s="436">
        <v>2</v>
      </c>
      <c r="S3801" s="438">
        <v>0</v>
      </c>
      <c r="T3801" s="438">
        <v>0</v>
      </c>
      <c r="U3801" s="472">
        <v>40793</v>
      </c>
      <c r="Y3801" s="536"/>
      <c r="Z3801" s="465" t="s">
        <v>77</v>
      </c>
    </row>
    <row r="3802" spans="1:36" x14ac:dyDescent="0.2">
      <c r="A3802" s="442" t="s">
        <v>115</v>
      </c>
      <c r="B3802" s="435">
        <v>14</v>
      </c>
      <c r="C3802" s="436">
        <v>2</v>
      </c>
      <c r="D3802" s="465" t="s">
        <v>78</v>
      </c>
      <c r="E3802" s="472">
        <v>40792</v>
      </c>
      <c r="G3802" s="474">
        <v>14</v>
      </c>
      <c r="H3802" s="436">
        <v>2</v>
      </c>
      <c r="I3802" s="436">
        <v>2</v>
      </c>
      <c r="J3802" s="436">
        <v>2</v>
      </c>
      <c r="K3802" s="435">
        <v>0</v>
      </c>
      <c r="L3802" s="472">
        <v>40793</v>
      </c>
      <c r="N3802" s="474">
        <v>14</v>
      </c>
      <c r="O3802" s="436">
        <v>2</v>
      </c>
      <c r="P3802" s="436">
        <v>2</v>
      </c>
      <c r="Q3802" s="435">
        <v>0</v>
      </c>
      <c r="R3802" s="436">
        <v>2</v>
      </c>
      <c r="S3802" s="438">
        <v>0</v>
      </c>
      <c r="T3802" s="438">
        <v>0</v>
      </c>
      <c r="U3802" s="472">
        <v>40793</v>
      </c>
      <c r="X3802" s="437" t="str">
        <f t="shared" si="394"/>
        <v>KO</v>
      </c>
      <c r="Y3802" s="536" t="str">
        <f t="shared" ref="Y3802:Y3809" si="395">IF(W3802="","",+C3802-W3802)</f>
        <v/>
      </c>
      <c r="Z3802" s="465" t="s">
        <v>78</v>
      </c>
      <c r="AC3802" s="148">
        <f t="shared" si="392"/>
        <v>-40206</v>
      </c>
      <c r="AD3802" s="435" t="str">
        <f t="shared" si="393"/>
        <v>Pendente</v>
      </c>
    </row>
    <row r="3803" spans="1:36" x14ac:dyDescent="0.2">
      <c r="A3803" s="442" t="s">
        <v>115</v>
      </c>
      <c r="B3803" s="435">
        <v>15</v>
      </c>
      <c r="C3803" s="436">
        <v>114</v>
      </c>
      <c r="D3803" s="466" t="s">
        <v>187</v>
      </c>
      <c r="E3803" s="472">
        <v>40792</v>
      </c>
      <c r="G3803" s="474">
        <v>15</v>
      </c>
      <c r="H3803" s="436">
        <v>114</v>
      </c>
      <c r="I3803" s="436">
        <v>114</v>
      </c>
      <c r="J3803" s="436">
        <v>114</v>
      </c>
      <c r="K3803" s="435">
        <v>0</v>
      </c>
      <c r="L3803" s="472">
        <v>40793</v>
      </c>
      <c r="N3803" s="474">
        <v>15</v>
      </c>
      <c r="O3803" s="436">
        <v>114</v>
      </c>
      <c r="P3803" s="436">
        <v>114</v>
      </c>
      <c r="Q3803" s="435">
        <v>0</v>
      </c>
      <c r="R3803" s="436">
        <v>114</v>
      </c>
      <c r="S3803" s="438">
        <v>0</v>
      </c>
      <c r="T3803" s="438">
        <v>0</v>
      </c>
      <c r="U3803" s="472">
        <v>40793</v>
      </c>
      <c r="X3803" s="437" t="str">
        <f t="shared" si="394"/>
        <v>KO</v>
      </c>
      <c r="Y3803" s="536" t="str">
        <f t="shared" si="395"/>
        <v/>
      </c>
      <c r="Z3803" s="466" t="s">
        <v>187</v>
      </c>
      <c r="AC3803" s="148">
        <f t="shared" si="392"/>
        <v>-40206</v>
      </c>
      <c r="AD3803" s="435" t="str">
        <f t="shared" si="393"/>
        <v>Pendente</v>
      </c>
    </row>
    <row r="3804" spans="1:36" x14ac:dyDescent="0.2">
      <c r="A3804" s="442" t="s">
        <v>115</v>
      </c>
      <c r="B3804" s="435">
        <v>16</v>
      </c>
      <c r="C3804" s="436">
        <v>209</v>
      </c>
      <c r="D3804" s="465" t="s">
        <v>189</v>
      </c>
      <c r="E3804" s="472">
        <v>40792</v>
      </c>
      <c r="G3804" s="474">
        <v>16</v>
      </c>
      <c r="H3804" s="436">
        <v>209</v>
      </c>
      <c r="I3804" s="436">
        <v>209</v>
      </c>
      <c r="J3804" s="436">
        <v>209</v>
      </c>
      <c r="K3804" s="435">
        <v>0</v>
      </c>
      <c r="L3804" s="472">
        <v>40793</v>
      </c>
      <c r="N3804" s="474">
        <v>16</v>
      </c>
      <c r="O3804" s="436">
        <v>209</v>
      </c>
      <c r="P3804" s="436">
        <v>209</v>
      </c>
      <c r="Q3804" s="435">
        <v>0</v>
      </c>
      <c r="R3804" s="436">
        <v>209</v>
      </c>
      <c r="S3804" s="438">
        <v>0</v>
      </c>
      <c r="T3804" s="438">
        <v>0</v>
      </c>
      <c r="U3804" s="472">
        <v>40793</v>
      </c>
      <c r="X3804" s="437" t="str">
        <f t="shared" si="394"/>
        <v>KO</v>
      </c>
      <c r="Y3804" s="536" t="str">
        <f t="shared" si="395"/>
        <v/>
      </c>
      <c r="Z3804" s="465" t="s">
        <v>189</v>
      </c>
      <c r="AC3804" s="148">
        <f t="shared" si="392"/>
        <v>-40206</v>
      </c>
      <c r="AD3804" s="435" t="str">
        <f t="shared" si="393"/>
        <v>Pendente</v>
      </c>
    </row>
    <row r="3805" spans="1:36" x14ac:dyDescent="0.2">
      <c r="A3805" s="442" t="s">
        <v>115</v>
      </c>
      <c r="B3805" s="435">
        <v>17</v>
      </c>
      <c r="C3805" s="436">
        <v>75</v>
      </c>
      <c r="D3805" s="466" t="s">
        <v>176</v>
      </c>
      <c r="E3805" s="472">
        <v>40792</v>
      </c>
      <c r="G3805" s="474">
        <v>17</v>
      </c>
      <c r="H3805" s="436">
        <v>75</v>
      </c>
      <c r="I3805" s="436">
        <v>75</v>
      </c>
      <c r="J3805" s="436">
        <v>75</v>
      </c>
      <c r="K3805" s="435">
        <v>0</v>
      </c>
      <c r="L3805" s="472">
        <v>40793</v>
      </c>
      <c r="N3805" s="474">
        <v>17</v>
      </c>
      <c r="O3805" s="436">
        <v>75</v>
      </c>
      <c r="P3805" s="436">
        <v>75</v>
      </c>
      <c r="Q3805" s="435">
        <v>0</v>
      </c>
      <c r="R3805" s="436">
        <v>75</v>
      </c>
      <c r="S3805" s="438">
        <v>0</v>
      </c>
      <c r="T3805" s="438">
        <v>0</v>
      </c>
      <c r="U3805" s="472">
        <v>40793</v>
      </c>
      <c r="X3805" s="437" t="str">
        <f t="shared" si="394"/>
        <v>KO</v>
      </c>
      <c r="Y3805" s="536" t="str">
        <f t="shared" si="395"/>
        <v/>
      </c>
      <c r="Z3805" s="466" t="s">
        <v>176</v>
      </c>
      <c r="AC3805" s="148">
        <f t="shared" si="392"/>
        <v>-40206</v>
      </c>
      <c r="AD3805" s="435" t="str">
        <f t="shared" si="393"/>
        <v>Pendente</v>
      </c>
    </row>
    <row r="3806" spans="1:36" x14ac:dyDescent="0.2">
      <c r="A3806" s="442" t="s">
        <v>115</v>
      </c>
      <c r="B3806" s="435">
        <v>18</v>
      </c>
      <c r="C3806" s="436">
        <v>155</v>
      </c>
      <c r="D3806" s="438" t="s">
        <v>178</v>
      </c>
      <c r="E3806" s="472">
        <v>40792</v>
      </c>
      <c r="G3806" s="474">
        <v>18</v>
      </c>
      <c r="H3806" s="436">
        <v>155</v>
      </c>
      <c r="I3806" s="436">
        <v>155</v>
      </c>
      <c r="J3806" s="436">
        <v>155</v>
      </c>
      <c r="K3806" s="435">
        <v>0</v>
      </c>
      <c r="L3806" s="472">
        <v>40793</v>
      </c>
      <c r="N3806" s="474">
        <v>18</v>
      </c>
      <c r="O3806" s="436">
        <v>155</v>
      </c>
      <c r="P3806" s="436">
        <v>155</v>
      </c>
      <c r="Q3806" s="435">
        <v>0</v>
      </c>
      <c r="R3806" s="436">
        <v>155</v>
      </c>
      <c r="S3806" s="438">
        <v>0</v>
      </c>
      <c r="T3806" s="438">
        <v>0</v>
      </c>
      <c r="U3806" s="472">
        <v>40793</v>
      </c>
      <c r="X3806" s="437" t="str">
        <f t="shared" si="394"/>
        <v>KO</v>
      </c>
      <c r="Y3806" s="536" t="str">
        <f t="shared" si="395"/>
        <v/>
      </c>
      <c r="Z3806" s="438" t="s">
        <v>178</v>
      </c>
      <c r="AC3806" s="148">
        <f t="shared" si="392"/>
        <v>-40206</v>
      </c>
      <c r="AD3806" s="435" t="str">
        <f t="shared" si="393"/>
        <v>Pendente</v>
      </c>
    </row>
    <row r="3807" spans="1:36" x14ac:dyDescent="0.2">
      <c r="A3807" s="442" t="s">
        <v>115</v>
      </c>
      <c r="B3807" s="435">
        <v>19</v>
      </c>
      <c r="C3807" s="436">
        <v>1995</v>
      </c>
      <c r="D3807" s="466" t="s">
        <v>184</v>
      </c>
      <c r="E3807" s="472">
        <v>40792</v>
      </c>
      <c r="G3807" s="474">
        <v>19</v>
      </c>
      <c r="H3807" s="436">
        <v>1995</v>
      </c>
      <c r="I3807" s="436">
        <v>1995</v>
      </c>
      <c r="J3807" s="436">
        <v>1995</v>
      </c>
      <c r="K3807" s="435">
        <v>0</v>
      </c>
      <c r="L3807" s="472">
        <v>40793</v>
      </c>
      <c r="N3807" s="474">
        <v>19</v>
      </c>
      <c r="O3807" s="436">
        <v>1995</v>
      </c>
      <c r="P3807" s="436">
        <v>1995</v>
      </c>
      <c r="Q3807" s="435">
        <v>0</v>
      </c>
      <c r="R3807" s="436">
        <v>1995</v>
      </c>
      <c r="S3807" s="438">
        <v>0</v>
      </c>
      <c r="T3807" s="438">
        <v>0</v>
      </c>
      <c r="U3807" s="472">
        <v>40793</v>
      </c>
      <c r="X3807" s="437" t="str">
        <f t="shared" si="394"/>
        <v>KO</v>
      </c>
      <c r="Y3807" s="536" t="str">
        <f t="shared" si="395"/>
        <v/>
      </c>
      <c r="Z3807" s="466" t="s">
        <v>184</v>
      </c>
      <c r="AC3807" s="148">
        <f t="shared" si="392"/>
        <v>-40206</v>
      </c>
      <c r="AD3807" s="435" t="str">
        <f t="shared" si="393"/>
        <v>Pendente</v>
      </c>
    </row>
    <row r="3808" spans="1:36" x14ac:dyDescent="0.2">
      <c r="A3808" s="606" t="s">
        <v>115</v>
      </c>
      <c r="B3808" s="438">
        <v>20</v>
      </c>
      <c r="C3808" s="447">
        <v>358</v>
      </c>
      <c r="D3808" s="466" t="s">
        <v>184</v>
      </c>
      <c r="E3808" s="472">
        <v>40792</v>
      </c>
      <c r="G3808" s="474">
        <v>20</v>
      </c>
      <c r="H3808" s="447">
        <v>358</v>
      </c>
      <c r="I3808" s="447">
        <v>358</v>
      </c>
      <c r="J3808" s="447">
        <v>358</v>
      </c>
      <c r="K3808" s="435">
        <v>0</v>
      </c>
      <c r="L3808" s="472">
        <v>40793</v>
      </c>
      <c r="N3808" s="474">
        <v>20</v>
      </c>
      <c r="O3808" s="447">
        <v>358</v>
      </c>
      <c r="P3808" s="447">
        <v>358</v>
      </c>
      <c r="Q3808" s="435">
        <v>0</v>
      </c>
      <c r="R3808" s="447">
        <v>358</v>
      </c>
      <c r="S3808" s="438">
        <v>0</v>
      </c>
      <c r="T3808" s="438">
        <v>0</v>
      </c>
      <c r="U3808" s="472">
        <v>40793</v>
      </c>
      <c r="X3808" s="437" t="str">
        <f t="shared" si="394"/>
        <v>KO</v>
      </c>
      <c r="Y3808" s="536" t="str">
        <f t="shared" si="395"/>
        <v/>
      </c>
      <c r="Z3808" s="466" t="s">
        <v>184</v>
      </c>
      <c r="AC3808" s="148">
        <f t="shared" si="392"/>
        <v>-40206</v>
      </c>
      <c r="AD3808" s="435" t="str">
        <f t="shared" si="393"/>
        <v>Pendente</v>
      </c>
    </row>
    <row r="3809" spans="1:39" x14ac:dyDescent="0.2">
      <c r="A3809" s="593" t="s">
        <v>115</v>
      </c>
      <c r="B3809" s="493">
        <v>21</v>
      </c>
      <c r="C3809" s="531">
        <v>70</v>
      </c>
      <c r="D3809" s="600" t="s">
        <v>185</v>
      </c>
      <c r="E3809" s="532">
        <v>40792</v>
      </c>
      <c r="G3809" s="534">
        <v>21</v>
      </c>
      <c r="H3809" s="531">
        <v>70</v>
      </c>
      <c r="I3809" s="531">
        <v>70</v>
      </c>
      <c r="J3809" s="531">
        <v>70</v>
      </c>
      <c r="K3809" s="493">
        <v>0</v>
      </c>
      <c r="L3809" s="532">
        <v>40793</v>
      </c>
      <c r="N3809" s="534">
        <v>21</v>
      </c>
      <c r="O3809" s="531">
        <v>70</v>
      </c>
      <c r="P3809" s="531">
        <v>70</v>
      </c>
      <c r="Q3809" s="493">
        <v>0</v>
      </c>
      <c r="R3809" s="531">
        <v>70</v>
      </c>
      <c r="S3809" s="493">
        <v>0</v>
      </c>
      <c r="T3809" s="493">
        <v>0</v>
      </c>
      <c r="U3809" s="472">
        <v>40793</v>
      </c>
      <c r="V3809" s="535"/>
      <c r="W3809" s="493"/>
      <c r="X3809" s="536" t="str">
        <f t="shared" si="394"/>
        <v>KO</v>
      </c>
      <c r="Y3809" s="536" t="str">
        <f t="shared" si="395"/>
        <v/>
      </c>
      <c r="Z3809" s="600" t="s">
        <v>185</v>
      </c>
      <c r="AA3809" s="537"/>
      <c r="AB3809" s="538"/>
      <c r="AC3809" s="538">
        <f>DAYS360(E3809,AA3809)</f>
        <v>-40206</v>
      </c>
      <c r="AD3809" s="493" t="str">
        <f t="shared" si="393"/>
        <v>Pendente</v>
      </c>
      <c r="AE3809" s="493"/>
      <c r="AF3809" s="493"/>
      <c r="AG3809" s="493"/>
      <c r="AH3809" s="539"/>
      <c r="AI3809" s="533"/>
      <c r="AK3809" s="533"/>
      <c r="AL3809" s="533"/>
      <c r="AM3809" s="533"/>
    </row>
    <row r="3810" spans="1:39" x14ac:dyDescent="0.2">
      <c r="A3810" s="442" t="s">
        <v>115</v>
      </c>
      <c r="B3810" s="435">
        <v>1</v>
      </c>
      <c r="C3810" s="436">
        <v>20</v>
      </c>
      <c r="D3810" s="435" t="s">
        <v>190</v>
      </c>
      <c r="E3810" s="472">
        <v>40793</v>
      </c>
      <c r="G3810" s="474">
        <v>1</v>
      </c>
      <c r="H3810" s="436">
        <v>20</v>
      </c>
      <c r="I3810" s="436">
        <v>20</v>
      </c>
      <c r="J3810" s="435">
        <v>20</v>
      </c>
      <c r="K3810" s="435">
        <v>0</v>
      </c>
      <c r="L3810" s="472">
        <v>40794</v>
      </c>
      <c r="N3810" s="474">
        <v>1</v>
      </c>
      <c r="O3810" s="436">
        <v>20</v>
      </c>
      <c r="P3810" s="436">
        <v>20</v>
      </c>
      <c r="Q3810" s="435">
        <v>0</v>
      </c>
      <c r="R3810" s="436">
        <v>20</v>
      </c>
      <c r="S3810" s="438">
        <v>0</v>
      </c>
      <c r="T3810" s="438">
        <v>0</v>
      </c>
      <c r="U3810" s="472">
        <v>40794</v>
      </c>
      <c r="X3810" s="437" t="str">
        <f t="shared" si="394"/>
        <v>KO</v>
      </c>
      <c r="Y3810" s="536"/>
      <c r="Z3810" s="435" t="s">
        <v>190</v>
      </c>
    </row>
    <row r="3811" spans="1:39" x14ac:dyDescent="0.2">
      <c r="A3811" s="442" t="s">
        <v>115</v>
      </c>
      <c r="B3811" s="435">
        <v>2</v>
      </c>
      <c r="C3811" s="436">
        <v>50</v>
      </c>
      <c r="D3811" s="466" t="s">
        <v>176</v>
      </c>
      <c r="E3811" s="472">
        <v>40793</v>
      </c>
      <c r="G3811" s="474">
        <v>2</v>
      </c>
      <c r="H3811" s="436">
        <v>50</v>
      </c>
      <c r="I3811" s="436">
        <v>50</v>
      </c>
      <c r="J3811" s="435">
        <v>50</v>
      </c>
      <c r="K3811" s="435">
        <v>0</v>
      </c>
      <c r="L3811" s="472">
        <v>40794</v>
      </c>
      <c r="N3811" s="474">
        <v>2</v>
      </c>
      <c r="O3811" s="436">
        <v>50</v>
      </c>
      <c r="P3811" s="436">
        <v>50</v>
      </c>
      <c r="Q3811" s="435">
        <v>0</v>
      </c>
      <c r="R3811" s="436">
        <v>50</v>
      </c>
      <c r="S3811" s="438">
        <v>0</v>
      </c>
      <c r="T3811" s="438">
        <v>0</v>
      </c>
      <c r="U3811" s="472">
        <v>40794</v>
      </c>
      <c r="X3811" s="437" t="str">
        <f t="shared" si="394"/>
        <v>KO</v>
      </c>
      <c r="Y3811" s="536"/>
      <c r="Z3811" s="466" t="s">
        <v>176</v>
      </c>
    </row>
    <row r="3812" spans="1:39" x14ac:dyDescent="0.2">
      <c r="A3812" s="442" t="s">
        <v>115</v>
      </c>
      <c r="B3812" s="435">
        <v>3</v>
      </c>
      <c r="C3812" s="436">
        <v>240</v>
      </c>
      <c r="D3812" s="438" t="s">
        <v>178</v>
      </c>
      <c r="E3812" s="472">
        <v>40793</v>
      </c>
      <c r="G3812" s="474">
        <v>3</v>
      </c>
      <c r="H3812" s="436">
        <v>240</v>
      </c>
      <c r="I3812" s="436">
        <v>240</v>
      </c>
      <c r="J3812" s="435">
        <v>240</v>
      </c>
      <c r="K3812" s="435">
        <v>0</v>
      </c>
      <c r="L3812" s="472">
        <v>40794</v>
      </c>
      <c r="N3812" s="474">
        <v>3</v>
      </c>
      <c r="O3812" s="436">
        <v>240</v>
      </c>
      <c r="P3812" s="436">
        <v>240</v>
      </c>
      <c r="Q3812" s="435">
        <v>0</v>
      </c>
      <c r="R3812" s="436">
        <v>240</v>
      </c>
      <c r="S3812" s="438">
        <v>0</v>
      </c>
      <c r="T3812" s="438">
        <v>0</v>
      </c>
      <c r="U3812" s="472">
        <v>40794</v>
      </c>
      <c r="X3812" s="437" t="str">
        <f t="shared" si="394"/>
        <v>KO</v>
      </c>
      <c r="Y3812" s="536"/>
      <c r="Z3812" s="438" t="s">
        <v>178</v>
      </c>
    </row>
    <row r="3813" spans="1:39" x14ac:dyDescent="0.2">
      <c r="A3813" s="442" t="s">
        <v>116</v>
      </c>
      <c r="B3813" s="435">
        <v>4</v>
      </c>
      <c r="C3813" s="436">
        <v>1039</v>
      </c>
      <c r="D3813" s="465" t="s">
        <v>67</v>
      </c>
      <c r="E3813" s="472">
        <v>40793</v>
      </c>
      <c r="G3813" s="474">
        <v>4</v>
      </c>
      <c r="H3813" s="436">
        <v>1039</v>
      </c>
      <c r="I3813" s="436">
        <v>1039</v>
      </c>
      <c r="J3813" s="435">
        <v>867</v>
      </c>
      <c r="K3813" s="435">
        <v>172</v>
      </c>
      <c r="L3813" s="472">
        <v>40794</v>
      </c>
      <c r="N3813" s="474">
        <v>4</v>
      </c>
      <c r="O3813" s="436">
        <v>1039</v>
      </c>
      <c r="P3813" s="436">
        <v>1039</v>
      </c>
      <c r="Q3813" s="435">
        <v>0</v>
      </c>
      <c r="R3813" s="436">
        <v>1039</v>
      </c>
      <c r="S3813" s="438">
        <v>0</v>
      </c>
      <c r="T3813" s="438">
        <v>0</v>
      </c>
      <c r="U3813" s="472">
        <v>40794</v>
      </c>
      <c r="X3813" s="437" t="str">
        <f t="shared" si="394"/>
        <v>KO</v>
      </c>
      <c r="Y3813" s="536"/>
      <c r="Z3813" s="465" t="s">
        <v>67</v>
      </c>
    </row>
    <row r="3814" spans="1:39" x14ac:dyDescent="0.2">
      <c r="A3814" s="442" t="s">
        <v>116</v>
      </c>
      <c r="B3814" s="435">
        <v>5</v>
      </c>
      <c r="C3814" s="436">
        <v>50</v>
      </c>
      <c r="D3814" s="465" t="s">
        <v>68</v>
      </c>
      <c r="E3814" s="472">
        <v>40793</v>
      </c>
      <c r="G3814" s="474">
        <v>5</v>
      </c>
      <c r="H3814" s="436">
        <v>50</v>
      </c>
      <c r="I3814" s="436">
        <v>50</v>
      </c>
      <c r="J3814" s="435">
        <v>47</v>
      </c>
      <c r="K3814" s="435">
        <v>3</v>
      </c>
      <c r="L3814" s="472">
        <v>40794</v>
      </c>
      <c r="N3814" s="474">
        <v>5</v>
      </c>
      <c r="O3814" s="436">
        <v>50</v>
      </c>
      <c r="P3814" s="436">
        <v>50</v>
      </c>
      <c r="Q3814" s="435">
        <v>0</v>
      </c>
      <c r="R3814" s="436">
        <v>50</v>
      </c>
      <c r="S3814" s="438">
        <v>0</v>
      </c>
      <c r="T3814" s="438">
        <v>0</v>
      </c>
      <c r="U3814" s="472">
        <v>40794</v>
      </c>
      <c r="X3814" s="437" t="str">
        <f t="shared" si="394"/>
        <v>KO</v>
      </c>
      <c r="Y3814" s="536"/>
      <c r="Z3814" s="465" t="s">
        <v>68</v>
      </c>
    </row>
    <row r="3815" spans="1:39" x14ac:dyDescent="0.2">
      <c r="A3815" s="442" t="s">
        <v>116</v>
      </c>
      <c r="B3815" s="435">
        <v>6</v>
      </c>
      <c r="C3815" s="436">
        <v>101</v>
      </c>
      <c r="D3815" s="465" t="s">
        <v>69</v>
      </c>
      <c r="E3815" s="472">
        <v>40793</v>
      </c>
      <c r="G3815" s="474">
        <v>6</v>
      </c>
      <c r="H3815" s="436">
        <v>101</v>
      </c>
      <c r="I3815" s="436">
        <v>101</v>
      </c>
      <c r="J3815" s="435">
        <v>98</v>
      </c>
      <c r="K3815" s="435">
        <v>3</v>
      </c>
      <c r="L3815" s="472">
        <v>40794</v>
      </c>
      <c r="N3815" s="474">
        <v>6</v>
      </c>
      <c r="O3815" s="436">
        <v>101</v>
      </c>
      <c r="P3815" s="436">
        <v>101</v>
      </c>
      <c r="Q3815" s="435">
        <v>0</v>
      </c>
      <c r="R3815" s="436">
        <v>101</v>
      </c>
      <c r="S3815" s="438">
        <v>0</v>
      </c>
      <c r="T3815" s="438">
        <v>0</v>
      </c>
      <c r="U3815" s="472">
        <v>40794</v>
      </c>
      <c r="X3815" s="437" t="str">
        <f t="shared" si="394"/>
        <v>KO</v>
      </c>
      <c r="Y3815" s="536"/>
      <c r="Z3815" s="465" t="s">
        <v>69</v>
      </c>
    </row>
    <row r="3816" spans="1:39" x14ac:dyDescent="0.2">
      <c r="A3816" s="442" t="s">
        <v>116</v>
      </c>
      <c r="B3816" s="435">
        <v>7</v>
      </c>
      <c r="C3816" s="436">
        <v>1</v>
      </c>
      <c r="D3816" s="465" t="s">
        <v>71</v>
      </c>
      <c r="E3816" s="472">
        <v>40793</v>
      </c>
      <c r="G3816" s="474">
        <v>7</v>
      </c>
      <c r="H3816" s="436">
        <v>1</v>
      </c>
      <c r="I3816" s="436">
        <v>1</v>
      </c>
      <c r="J3816" s="435">
        <v>0</v>
      </c>
      <c r="K3816" s="435">
        <v>1</v>
      </c>
      <c r="L3816" s="472">
        <v>40794</v>
      </c>
      <c r="N3816" s="474">
        <v>7</v>
      </c>
      <c r="O3816" s="436">
        <v>1</v>
      </c>
      <c r="P3816" s="436">
        <v>1</v>
      </c>
      <c r="Q3816" s="435">
        <v>0</v>
      </c>
      <c r="R3816" s="436">
        <v>1</v>
      </c>
      <c r="S3816" s="438">
        <v>0</v>
      </c>
      <c r="T3816" s="438">
        <v>0</v>
      </c>
      <c r="U3816" s="472">
        <v>40794</v>
      </c>
      <c r="X3816" s="437" t="str">
        <f t="shared" si="394"/>
        <v>KO</v>
      </c>
      <c r="Y3816" s="536"/>
      <c r="Z3816" s="465" t="s">
        <v>71</v>
      </c>
      <c r="AJ3816" s="533"/>
    </row>
    <row r="3817" spans="1:39" x14ac:dyDescent="0.2">
      <c r="A3817" s="442" t="s">
        <v>116</v>
      </c>
      <c r="B3817" s="435">
        <v>8</v>
      </c>
      <c r="C3817" s="436">
        <v>295</v>
      </c>
      <c r="D3817" s="465" t="s">
        <v>72</v>
      </c>
      <c r="E3817" s="472">
        <v>40793</v>
      </c>
      <c r="G3817" s="474">
        <v>8</v>
      </c>
      <c r="H3817" s="436">
        <v>295</v>
      </c>
      <c r="I3817" s="436">
        <v>295</v>
      </c>
      <c r="J3817" s="435">
        <v>236</v>
      </c>
      <c r="K3817" s="435">
        <v>59</v>
      </c>
      <c r="L3817" s="472">
        <v>40794</v>
      </c>
      <c r="N3817" s="474">
        <v>8</v>
      </c>
      <c r="O3817" s="436">
        <v>295</v>
      </c>
      <c r="P3817" s="436">
        <v>295</v>
      </c>
      <c r="Q3817" s="435">
        <v>0</v>
      </c>
      <c r="R3817" s="436">
        <v>295</v>
      </c>
      <c r="S3817" s="438">
        <v>0</v>
      </c>
      <c r="T3817" s="438">
        <v>0</v>
      </c>
      <c r="U3817" s="472">
        <v>40794</v>
      </c>
      <c r="X3817" s="437" t="str">
        <f t="shared" si="394"/>
        <v>KO</v>
      </c>
      <c r="Y3817" s="536"/>
      <c r="Z3817" s="465" t="s">
        <v>72</v>
      </c>
    </row>
    <row r="3818" spans="1:39" x14ac:dyDescent="0.2">
      <c r="A3818" s="442" t="s">
        <v>116</v>
      </c>
      <c r="B3818" s="435">
        <v>9</v>
      </c>
      <c r="C3818" s="436">
        <v>1049</v>
      </c>
      <c r="D3818" s="465" t="s">
        <v>73</v>
      </c>
      <c r="E3818" s="472">
        <v>40793</v>
      </c>
      <c r="G3818" s="474">
        <v>9</v>
      </c>
      <c r="H3818" s="436">
        <v>1049</v>
      </c>
      <c r="I3818" s="436">
        <v>1049</v>
      </c>
      <c r="J3818" s="435">
        <v>980</v>
      </c>
      <c r="K3818" s="435">
        <v>69</v>
      </c>
      <c r="L3818" s="472">
        <v>40794</v>
      </c>
      <c r="N3818" s="474">
        <v>9</v>
      </c>
      <c r="O3818" s="436">
        <v>1049</v>
      </c>
      <c r="P3818" s="436">
        <v>1049</v>
      </c>
      <c r="Q3818" s="435">
        <v>0</v>
      </c>
      <c r="R3818" s="436">
        <v>1049</v>
      </c>
      <c r="S3818" s="438">
        <v>0</v>
      </c>
      <c r="T3818" s="438">
        <v>0</v>
      </c>
      <c r="U3818" s="472">
        <v>40794</v>
      </c>
      <c r="X3818" s="437" t="str">
        <f t="shared" si="394"/>
        <v>KO</v>
      </c>
      <c r="Y3818" s="536"/>
      <c r="Z3818" s="465" t="s">
        <v>73</v>
      </c>
    </row>
    <row r="3819" spans="1:39" x14ac:dyDescent="0.2">
      <c r="A3819" s="442" t="s">
        <v>116</v>
      </c>
      <c r="B3819" s="435">
        <v>10</v>
      </c>
      <c r="C3819" s="436">
        <v>262</v>
      </c>
      <c r="D3819" s="465" t="s">
        <v>79</v>
      </c>
      <c r="E3819" s="472">
        <v>40793</v>
      </c>
      <c r="G3819" s="474">
        <v>10</v>
      </c>
      <c r="H3819" s="436">
        <v>262</v>
      </c>
      <c r="I3819" s="436">
        <v>262</v>
      </c>
      <c r="J3819" s="435">
        <v>226</v>
      </c>
      <c r="K3819" s="435">
        <v>36</v>
      </c>
      <c r="L3819" s="472">
        <v>40794</v>
      </c>
      <c r="N3819" s="474">
        <v>10</v>
      </c>
      <c r="O3819" s="436">
        <v>262</v>
      </c>
      <c r="P3819" s="436">
        <v>262</v>
      </c>
      <c r="Q3819" s="435">
        <v>0</v>
      </c>
      <c r="R3819" s="436">
        <v>262</v>
      </c>
      <c r="S3819" s="438">
        <v>0</v>
      </c>
      <c r="T3819" s="438">
        <v>0</v>
      </c>
      <c r="U3819" s="472">
        <v>40794</v>
      </c>
      <c r="X3819" s="437" t="str">
        <f t="shared" si="394"/>
        <v>KO</v>
      </c>
      <c r="Y3819" s="536"/>
      <c r="Z3819" s="465" t="s">
        <v>79</v>
      </c>
    </row>
    <row r="3820" spans="1:39" x14ac:dyDescent="0.2">
      <c r="A3820" s="442" t="s">
        <v>116</v>
      </c>
      <c r="B3820" s="435">
        <v>11</v>
      </c>
      <c r="C3820" s="436">
        <v>700</v>
      </c>
      <c r="D3820" s="465" t="s">
        <v>74</v>
      </c>
      <c r="E3820" s="472">
        <v>40793</v>
      </c>
      <c r="G3820" s="474">
        <v>11</v>
      </c>
      <c r="H3820" s="436">
        <v>700</v>
      </c>
      <c r="I3820" s="436">
        <v>700</v>
      </c>
      <c r="J3820" s="435">
        <v>660</v>
      </c>
      <c r="K3820" s="435">
        <v>40</v>
      </c>
      <c r="L3820" s="472">
        <v>40794</v>
      </c>
      <c r="N3820" s="474">
        <v>11</v>
      </c>
      <c r="O3820" s="436">
        <v>700</v>
      </c>
      <c r="P3820" s="436">
        <v>700</v>
      </c>
      <c r="Q3820" s="435">
        <v>0</v>
      </c>
      <c r="R3820" s="436">
        <v>700</v>
      </c>
      <c r="S3820" s="438">
        <v>0</v>
      </c>
      <c r="T3820" s="438">
        <v>0</v>
      </c>
      <c r="U3820" s="472">
        <v>40794</v>
      </c>
      <c r="X3820" s="437" t="str">
        <f t="shared" si="394"/>
        <v>KO</v>
      </c>
      <c r="Y3820" s="536"/>
      <c r="Z3820" s="465" t="s">
        <v>74</v>
      </c>
    </row>
    <row r="3821" spans="1:39" x14ac:dyDescent="0.2">
      <c r="A3821" s="442" t="s">
        <v>116</v>
      </c>
      <c r="B3821" s="435">
        <v>12</v>
      </c>
      <c r="C3821" s="436">
        <v>39</v>
      </c>
      <c r="D3821" s="465" t="s">
        <v>75</v>
      </c>
      <c r="E3821" s="472">
        <v>40793</v>
      </c>
      <c r="G3821" s="474">
        <v>12</v>
      </c>
      <c r="H3821" s="436">
        <v>39</v>
      </c>
      <c r="I3821" s="436">
        <v>39</v>
      </c>
      <c r="J3821" s="435">
        <v>39</v>
      </c>
      <c r="K3821" s="435">
        <v>0</v>
      </c>
      <c r="L3821" s="472">
        <v>40794</v>
      </c>
      <c r="N3821" s="474">
        <v>12</v>
      </c>
      <c r="O3821" s="436">
        <v>39</v>
      </c>
      <c r="P3821" s="436">
        <v>39</v>
      </c>
      <c r="Q3821" s="435">
        <v>0</v>
      </c>
      <c r="R3821" s="436">
        <v>39</v>
      </c>
      <c r="S3821" s="438">
        <v>0</v>
      </c>
      <c r="T3821" s="438">
        <v>0</v>
      </c>
      <c r="U3821" s="472">
        <v>40794</v>
      </c>
      <c r="X3821" s="437" t="str">
        <f t="shared" si="394"/>
        <v>KO</v>
      </c>
      <c r="Y3821" s="536"/>
      <c r="Z3821" s="465" t="s">
        <v>75</v>
      </c>
    </row>
    <row r="3822" spans="1:39" x14ac:dyDescent="0.2">
      <c r="A3822" s="442" t="s">
        <v>116</v>
      </c>
      <c r="B3822" s="435">
        <v>13</v>
      </c>
      <c r="C3822" s="436">
        <v>29</v>
      </c>
      <c r="D3822" s="465" t="s">
        <v>76</v>
      </c>
      <c r="E3822" s="472">
        <v>40793</v>
      </c>
      <c r="G3822" s="474">
        <v>13</v>
      </c>
      <c r="H3822" s="436">
        <v>29</v>
      </c>
      <c r="I3822" s="436">
        <v>29</v>
      </c>
      <c r="J3822" s="435">
        <v>26</v>
      </c>
      <c r="K3822" s="435">
        <v>3</v>
      </c>
      <c r="L3822" s="472">
        <v>40794</v>
      </c>
      <c r="N3822" s="474">
        <v>13</v>
      </c>
      <c r="O3822" s="436">
        <v>29</v>
      </c>
      <c r="P3822" s="436">
        <v>29</v>
      </c>
      <c r="Q3822" s="435">
        <v>0</v>
      </c>
      <c r="R3822" s="436">
        <v>29</v>
      </c>
      <c r="S3822" s="438">
        <v>0</v>
      </c>
      <c r="T3822" s="438">
        <v>0</v>
      </c>
      <c r="U3822" s="472">
        <v>40794</v>
      </c>
      <c r="X3822" s="437" t="str">
        <f t="shared" si="394"/>
        <v>KO</v>
      </c>
      <c r="Y3822" s="536"/>
      <c r="Z3822" s="465" t="s">
        <v>76</v>
      </c>
    </row>
    <row r="3823" spans="1:39" x14ac:dyDescent="0.2">
      <c r="A3823" s="442" t="s">
        <v>116</v>
      </c>
      <c r="B3823" s="435">
        <v>14</v>
      </c>
      <c r="C3823" s="436">
        <v>28</v>
      </c>
      <c r="D3823" s="465" t="s">
        <v>77</v>
      </c>
      <c r="E3823" s="472">
        <v>40793</v>
      </c>
      <c r="G3823" s="474">
        <v>14</v>
      </c>
      <c r="H3823" s="436">
        <v>28</v>
      </c>
      <c r="I3823" s="436">
        <v>28</v>
      </c>
      <c r="J3823" s="435">
        <v>27</v>
      </c>
      <c r="K3823" s="435">
        <v>1</v>
      </c>
      <c r="L3823" s="472">
        <v>40794</v>
      </c>
      <c r="N3823" s="474">
        <v>14</v>
      </c>
      <c r="O3823" s="436">
        <v>28</v>
      </c>
      <c r="P3823" s="436">
        <v>28</v>
      </c>
      <c r="Q3823" s="435">
        <v>0</v>
      </c>
      <c r="R3823" s="436">
        <v>28</v>
      </c>
      <c r="S3823" s="438">
        <v>0</v>
      </c>
      <c r="T3823" s="438">
        <v>0</v>
      </c>
      <c r="U3823" s="472">
        <v>40794</v>
      </c>
      <c r="X3823" s="437" t="str">
        <f t="shared" si="394"/>
        <v>KO</v>
      </c>
      <c r="Y3823" s="536"/>
      <c r="Z3823" s="465" t="s">
        <v>77</v>
      </c>
    </row>
    <row r="3824" spans="1:39" x14ac:dyDescent="0.2">
      <c r="A3824" s="442" t="s">
        <v>116</v>
      </c>
      <c r="B3824" s="435">
        <v>15</v>
      </c>
      <c r="C3824" s="436">
        <v>4</v>
      </c>
      <c r="D3824" s="438" t="s">
        <v>78</v>
      </c>
      <c r="E3824" s="472">
        <v>40793</v>
      </c>
      <c r="G3824" s="474">
        <v>15</v>
      </c>
      <c r="H3824" s="436">
        <v>4</v>
      </c>
      <c r="I3824" s="436">
        <v>4</v>
      </c>
      <c r="J3824" s="435">
        <v>4</v>
      </c>
      <c r="K3824" s="435">
        <v>0</v>
      </c>
      <c r="L3824" s="472">
        <v>40794</v>
      </c>
      <c r="N3824" s="474">
        <v>15</v>
      </c>
      <c r="O3824" s="436">
        <v>4</v>
      </c>
      <c r="P3824" s="436">
        <v>4</v>
      </c>
      <c r="Q3824" s="435">
        <v>0</v>
      </c>
      <c r="R3824" s="436">
        <v>4</v>
      </c>
      <c r="S3824" s="438">
        <v>0</v>
      </c>
      <c r="T3824" s="438">
        <v>0</v>
      </c>
      <c r="U3824" s="472">
        <v>40794</v>
      </c>
      <c r="X3824" s="437" t="str">
        <f t="shared" si="394"/>
        <v>KO</v>
      </c>
      <c r="Y3824" s="536"/>
      <c r="Z3824" s="438" t="s">
        <v>78</v>
      </c>
    </row>
    <row r="3825" spans="1:39" x14ac:dyDescent="0.2">
      <c r="A3825" s="593" t="s">
        <v>116</v>
      </c>
      <c r="B3825" s="493">
        <v>16</v>
      </c>
      <c r="C3825" s="531">
        <v>2</v>
      </c>
      <c r="D3825" s="493" t="s">
        <v>112</v>
      </c>
      <c r="E3825" s="532">
        <v>40793</v>
      </c>
      <c r="G3825" s="534">
        <v>16</v>
      </c>
      <c r="H3825" s="531">
        <v>2</v>
      </c>
      <c r="I3825" s="531">
        <v>2</v>
      </c>
      <c r="J3825" s="493">
        <v>0</v>
      </c>
      <c r="K3825" s="493">
        <v>2</v>
      </c>
      <c r="L3825" s="532">
        <v>40794</v>
      </c>
      <c r="N3825" s="534">
        <v>16</v>
      </c>
      <c r="O3825" s="531">
        <v>2</v>
      </c>
      <c r="P3825" s="531">
        <v>2</v>
      </c>
      <c r="Q3825" s="493">
        <v>0</v>
      </c>
      <c r="R3825" s="531">
        <v>2</v>
      </c>
      <c r="S3825" s="493">
        <v>0</v>
      </c>
      <c r="T3825" s="493">
        <v>0</v>
      </c>
      <c r="U3825" s="532">
        <v>40794</v>
      </c>
      <c r="V3825" s="535"/>
      <c r="W3825" s="493"/>
      <c r="X3825" s="437" t="str">
        <f t="shared" si="394"/>
        <v>KO</v>
      </c>
      <c r="Y3825" s="536"/>
      <c r="Z3825" s="493" t="s">
        <v>112</v>
      </c>
      <c r="AA3825" s="537"/>
      <c r="AB3825" s="538"/>
      <c r="AC3825" s="538"/>
      <c r="AD3825" s="493"/>
      <c r="AE3825" s="493"/>
      <c r="AF3825" s="493"/>
      <c r="AG3825" s="493"/>
      <c r="AH3825" s="539"/>
      <c r="AI3825" s="533"/>
      <c r="AK3825" s="533"/>
      <c r="AL3825" s="533"/>
      <c r="AM3825" s="533"/>
    </row>
    <row r="3826" spans="1:39" x14ac:dyDescent="0.2">
      <c r="A3826" s="442" t="s">
        <v>115</v>
      </c>
      <c r="B3826" s="435">
        <v>1</v>
      </c>
      <c r="C3826" s="436">
        <v>19</v>
      </c>
      <c r="D3826" s="465" t="s">
        <v>182</v>
      </c>
      <c r="E3826" s="472">
        <v>40795</v>
      </c>
      <c r="G3826" s="474">
        <v>1</v>
      </c>
      <c r="H3826" s="435">
        <v>19</v>
      </c>
      <c r="I3826" s="435">
        <v>19</v>
      </c>
      <c r="J3826" s="435">
        <v>19</v>
      </c>
      <c r="K3826" s="435">
        <v>0</v>
      </c>
      <c r="L3826" s="472">
        <v>40795</v>
      </c>
      <c r="N3826" s="474">
        <v>1</v>
      </c>
      <c r="O3826" s="435">
        <v>19</v>
      </c>
      <c r="P3826" s="435">
        <v>19</v>
      </c>
      <c r="Q3826" s="435">
        <v>0</v>
      </c>
      <c r="R3826" s="435">
        <v>19</v>
      </c>
      <c r="S3826" s="438">
        <v>0</v>
      </c>
      <c r="T3826" s="438">
        <v>0</v>
      </c>
      <c r="U3826" s="472">
        <v>40795</v>
      </c>
      <c r="X3826" s="437" t="str">
        <f t="shared" si="394"/>
        <v>KO</v>
      </c>
      <c r="Y3826" s="536"/>
      <c r="Z3826" s="465" t="s">
        <v>182</v>
      </c>
    </row>
    <row r="3827" spans="1:39" x14ac:dyDescent="0.2">
      <c r="A3827" s="442" t="s">
        <v>115</v>
      </c>
      <c r="B3827" s="435">
        <v>2</v>
      </c>
      <c r="C3827" s="436">
        <v>10</v>
      </c>
      <c r="D3827" s="435" t="s">
        <v>190</v>
      </c>
      <c r="E3827" s="472">
        <v>40795</v>
      </c>
      <c r="G3827" s="474">
        <v>2</v>
      </c>
      <c r="H3827" s="435">
        <v>10</v>
      </c>
      <c r="I3827" s="435">
        <v>10</v>
      </c>
      <c r="J3827" s="435">
        <v>10</v>
      </c>
      <c r="K3827" s="435">
        <v>0</v>
      </c>
      <c r="L3827" s="472">
        <v>40795</v>
      </c>
      <c r="N3827" s="474">
        <v>2</v>
      </c>
      <c r="O3827" s="435">
        <v>10</v>
      </c>
      <c r="P3827" s="435">
        <v>10</v>
      </c>
      <c r="Q3827" s="435">
        <v>0</v>
      </c>
      <c r="R3827" s="435">
        <v>10</v>
      </c>
      <c r="S3827" s="438">
        <v>0</v>
      </c>
      <c r="T3827" s="438">
        <v>0</v>
      </c>
      <c r="U3827" s="472">
        <v>40795</v>
      </c>
      <c r="X3827" s="437" t="str">
        <f t="shared" si="394"/>
        <v>KO</v>
      </c>
      <c r="Y3827" s="536"/>
      <c r="Z3827" s="435" t="s">
        <v>190</v>
      </c>
    </row>
    <row r="3828" spans="1:39" x14ac:dyDescent="0.2">
      <c r="A3828" s="442" t="s">
        <v>115</v>
      </c>
      <c r="B3828" s="435">
        <v>3</v>
      </c>
      <c r="C3828" s="436">
        <v>19</v>
      </c>
      <c r="D3828" s="465" t="s">
        <v>183</v>
      </c>
      <c r="E3828" s="472">
        <v>40795</v>
      </c>
      <c r="G3828" s="474">
        <v>3</v>
      </c>
      <c r="H3828" s="435">
        <v>19</v>
      </c>
      <c r="I3828" s="435">
        <v>19</v>
      </c>
      <c r="J3828" s="435">
        <v>19</v>
      </c>
      <c r="K3828" s="435">
        <v>0</v>
      </c>
      <c r="L3828" s="472">
        <v>40795</v>
      </c>
      <c r="N3828" s="474">
        <v>3</v>
      </c>
      <c r="O3828" s="435">
        <v>19</v>
      </c>
      <c r="P3828" s="435">
        <v>19</v>
      </c>
      <c r="Q3828" s="435">
        <v>0</v>
      </c>
      <c r="R3828" s="435">
        <v>19</v>
      </c>
      <c r="S3828" s="438">
        <v>0</v>
      </c>
      <c r="T3828" s="438">
        <v>0</v>
      </c>
      <c r="U3828" s="472">
        <v>40795</v>
      </c>
      <c r="X3828" s="437" t="str">
        <f t="shared" si="394"/>
        <v>KO</v>
      </c>
      <c r="Y3828" s="536"/>
      <c r="Z3828" s="465" t="s">
        <v>183</v>
      </c>
    </row>
    <row r="3829" spans="1:39" x14ac:dyDescent="0.2">
      <c r="A3829" s="442" t="s">
        <v>115</v>
      </c>
      <c r="B3829" s="435">
        <v>4</v>
      </c>
      <c r="C3829" s="436">
        <v>23</v>
      </c>
      <c r="D3829" s="465" t="s">
        <v>67</v>
      </c>
      <c r="E3829" s="472">
        <v>40795</v>
      </c>
      <c r="G3829" s="474">
        <v>4</v>
      </c>
      <c r="H3829" s="435">
        <v>23</v>
      </c>
      <c r="I3829" s="435">
        <v>23</v>
      </c>
      <c r="J3829" s="435">
        <v>23</v>
      </c>
      <c r="K3829" s="435">
        <v>0</v>
      </c>
      <c r="L3829" s="472">
        <v>40795</v>
      </c>
      <c r="N3829" s="474">
        <v>4</v>
      </c>
      <c r="O3829" s="435">
        <v>23</v>
      </c>
      <c r="P3829" s="435">
        <v>23</v>
      </c>
      <c r="Q3829" s="435">
        <v>0</v>
      </c>
      <c r="R3829" s="435">
        <v>23</v>
      </c>
      <c r="S3829" s="438">
        <v>0</v>
      </c>
      <c r="T3829" s="438">
        <v>0</v>
      </c>
      <c r="U3829" s="472">
        <v>40795</v>
      </c>
      <c r="X3829" s="437" t="str">
        <f t="shared" si="394"/>
        <v>KO</v>
      </c>
      <c r="Y3829" s="536"/>
      <c r="Z3829" s="465" t="s">
        <v>67</v>
      </c>
    </row>
    <row r="3830" spans="1:39" x14ac:dyDescent="0.2">
      <c r="A3830" s="442" t="s">
        <v>115</v>
      </c>
      <c r="B3830" s="435">
        <v>5</v>
      </c>
      <c r="C3830" s="436">
        <v>1</v>
      </c>
      <c r="D3830" s="465" t="s">
        <v>68</v>
      </c>
      <c r="E3830" s="472">
        <v>40795</v>
      </c>
      <c r="G3830" s="474">
        <v>5</v>
      </c>
      <c r="H3830" s="435">
        <v>1</v>
      </c>
      <c r="I3830" s="435">
        <v>1</v>
      </c>
      <c r="J3830" s="435">
        <v>1</v>
      </c>
      <c r="K3830" s="435">
        <v>0</v>
      </c>
      <c r="L3830" s="472">
        <v>40795</v>
      </c>
      <c r="N3830" s="474">
        <v>5</v>
      </c>
      <c r="O3830" s="435">
        <v>1</v>
      </c>
      <c r="P3830" s="435">
        <v>1</v>
      </c>
      <c r="Q3830" s="435">
        <v>0</v>
      </c>
      <c r="R3830" s="435">
        <v>1</v>
      </c>
      <c r="S3830" s="438">
        <v>0</v>
      </c>
      <c r="T3830" s="438">
        <v>0</v>
      </c>
      <c r="U3830" s="472">
        <v>40795</v>
      </c>
      <c r="X3830" s="437" t="str">
        <f t="shared" si="394"/>
        <v>KO</v>
      </c>
      <c r="Y3830" s="536"/>
      <c r="Z3830" s="465" t="s">
        <v>68</v>
      </c>
    </row>
    <row r="3831" spans="1:39" x14ac:dyDescent="0.2">
      <c r="A3831" s="442" t="s">
        <v>115</v>
      </c>
      <c r="B3831" s="435">
        <v>6</v>
      </c>
      <c r="C3831" s="436">
        <v>5</v>
      </c>
      <c r="D3831" s="465" t="s">
        <v>69</v>
      </c>
      <c r="E3831" s="472">
        <v>40795</v>
      </c>
      <c r="G3831" s="474">
        <v>6</v>
      </c>
      <c r="H3831" s="435">
        <v>5</v>
      </c>
      <c r="I3831" s="435">
        <v>5</v>
      </c>
      <c r="J3831" s="435">
        <v>5</v>
      </c>
      <c r="K3831" s="435">
        <v>0</v>
      </c>
      <c r="L3831" s="472">
        <v>40795</v>
      </c>
      <c r="N3831" s="474">
        <v>6</v>
      </c>
      <c r="O3831" s="435">
        <v>5</v>
      </c>
      <c r="P3831" s="435">
        <v>5</v>
      </c>
      <c r="Q3831" s="435">
        <v>0</v>
      </c>
      <c r="R3831" s="435">
        <v>5</v>
      </c>
      <c r="S3831" s="438">
        <v>0</v>
      </c>
      <c r="T3831" s="438">
        <v>0</v>
      </c>
      <c r="U3831" s="472">
        <v>40795</v>
      </c>
      <c r="X3831" s="437" t="str">
        <f t="shared" si="394"/>
        <v>KO</v>
      </c>
      <c r="Y3831" s="536"/>
      <c r="Z3831" s="465" t="s">
        <v>69</v>
      </c>
    </row>
    <row r="3832" spans="1:39" x14ac:dyDescent="0.2">
      <c r="A3832" s="442" t="s">
        <v>115</v>
      </c>
      <c r="B3832" s="435">
        <v>7</v>
      </c>
      <c r="C3832" s="436">
        <v>13</v>
      </c>
      <c r="D3832" s="465" t="s">
        <v>72</v>
      </c>
      <c r="E3832" s="472">
        <v>40795</v>
      </c>
      <c r="G3832" s="474">
        <v>7</v>
      </c>
      <c r="H3832" s="435">
        <v>13</v>
      </c>
      <c r="I3832" s="435">
        <v>13</v>
      </c>
      <c r="J3832" s="435">
        <v>13</v>
      </c>
      <c r="K3832" s="435">
        <v>0</v>
      </c>
      <c r="L3832" s="472">
        <v>40795</v>
      </c>
      <c r="N3832" s="474">
        <v>7</v>
      </c>
      <c r="O3832" s="435">
        <v>13</v>
      </c>
      <c r="P3832" s="435">
        <v>13</v>
      </c>
      <c r="Q3832" s="435">
        <v>0</v>
      </c>
      <c r="R3832" s="435">
        <v>13</v>
      </c>
      <c r="S3832" s="438">
        <v>0</v>
      </c>
      <c r="T3832" s="438">
        <v>0</v>
      </c>
      <c r="U3832" s="472">
        <v>40795</v>
      </c>
      <c r="X3832" s="437" t="str">
        <f t="shared" si="394"/>
        <v>KO</v>
      </c>
      <c r="Y3832" s="536"/>
      <c r="Z3832" s="465" t="s">
        <v>72</v>
      </c>
      <c r="AJ3832" s="533"/>
    </row>
    <row r="3833" spans="1:39" x14ac:dyDescent="0.2">
      <c r="A3833" s="442" t="s">
        <v>115</v>
      </c>
      <c r="B3833" s="435">
        <v>8</v>
      </c>
      <c r="C3833" s="436">
        <v>154</v>
      </c>
      <c r="D3833" s="465" t="s">
        <v>73</v>
      </c>
      <c r="E3833" s="472">
        <v>40795</v>
      </c>
      <c r="G3833" s="474">
        <v>8</v>
      </c>
      <c r="H3833" s="435">
        <v>154</v>
      </c>
      <c r="I3833" s="435">
        <v>154</v>
      </c>
      <c r="J3833" s="435">
        <v>154</v>
      </c>
      <c r="K3833" s="435">
        <v>0</v>
      </c>
      <c r="L3833" s="472">
        <v>40795</v>
      </c>
      <c r="N3833" s="474">
        <v>8</v>
      </c>
      <c r="O3833" s="435">
        <v>154</v>
      </c>
      <c r="P3833" s="435">
        <v>154</v>
      </c>
      <c r="Q3833" s="435">
        <v>0</v>
      </c>
      <c r="R3833" s="435">
        <v>154</v>
      </c>
      <c r="S3833" s="438">
        <v>0</v>
      </c>
      <c r="T3833" s="438">
        <v>0</v>
      </c>
      <c r="U3833" s="472">
        <v>40795</v>
      </c>
      <c r="X3833" s="437" t="str">
        <f t="shared" si="394"/>
        <v>KO</v>
      </c>
      <c r="Y3833" s="536"/>
      <c r="Z3833" s="465" t="s">
        <v>73</v>
      </c>
    </row>
    <row r="3834" spans="1:39" x14ac:dyDescent="0.2">
      <c r="A3834" s="442" t="s">
        <v>115</v>
      </c>
      <c r="B3834" s="435">
        <v>9</v>
      </c>
      <c r="C3834" s="436">
        <v>45</v>
      </c>
      <c r="D3834" s="465" t="s">
        <v>79</v>
      </c>
      <c r="E3834" s="472">
        <v>40795</v>
      </c>
      <c r="G3834" s="474">
        <v>9</v>
      </c>
      <c r="H3834" s="435">
        <v>45</v>
      </c>
      <c r="I3834" s="435">
        <v>45</v>
      </c>
      <c r="J3834" s="435">
        <v>45</v>
      </c>
      <c r="K3834" s="435">
        <v>0</v>
      </c>
      <c r="L3834" s="472">
        <v>40795</v>
      </c>
      <c r="N3834" s="474">
        <v>9</v>
      </c>
      <c r="O3834" s="435">
        <v>45</v>
      </c>
      <c r="P3834" s="435">
        <v>45</v>
      </c>
      <c r="Q3834" s="435">
        <v>0</v>
      </c>
      <c r="R3834" s="435">
        <v>45</v>
      </c>
      <c r="S3834" s="438">
        <v>0</v>
      </c>
      <c r="T3834" s="438">
        <v>0</v>
      </c>
      <c r="U3834" s="472">
        <v>40795</v>
      </c>
      <c r="X3834" s="437" t="str">
        <f t="shared" si="394"/>
        <v>KO</v>
      </c>
      <c r="Y3834" s="536" t="str">
        <f t="shared" ref="Y3834:Y3841" si="396">IF(W3834="","",+C3834-W3834)</f>
        <v/>
      </c>
      <c r="Z3834" s="465" t="s">
        <v>79</v>
      </c>
      <c r="AC3834" s="148">
        <f t="shared" ref="AC3834:AC3841" si="397">DAYS360(E3834,AA3834)</f>
        <v>-40209</v>
      </c>
      <c r="AD3834" s="435" t="str">
        <f t="shared" si="393"/>
        <v>Pendente</v>
      </c>
    </row>
    <row r="3835" spans="1:39" x14ac:dyDescent="0.2">
      <c r="A3835" s="442" t="s">
        <v>115</v>
      </c>
      <c r="B3835" s="435">
        <v>10</v>
      </c>
      <c r="C3835" s="436">
        <v>137</v>
      </c>
      <c r="D3835" s="465" t="s">
        <v>74</v>
      </c>
      <c r="E3835" s="472">
        <v>40795</v>
      </c>
      <c r="G3835" s="474">
        <v>10</v>
      </c>
      <c r="H3835" s="435">
        <v>137</v>
      </c>
      <c r="I3835" s="435">
        <v>137</v>
      </c>
      <c r="J3835" s="435">
        <v>137</v>
      </c>
      <c r="K3835" s="435">
        <v>0</v>
      </c>
      <c r="L3835" s="472">
        <v>40795</v>
      </c>
      <c r="N3835" s="474">
        <v>10</v>
      </c>
      <c r="O3835" s="435">
        <v>137</v>
      </c>
      <c r="P3835" s="435">
        <v>137</v>
      </c>
      <c r="Q3835" s="435">
        <v>0</v>
      </c>
      <c r="R3835" s="435">
        <v>137</v>
      </c>
      <c r="S3835" s="438">
        <v>0</v>
      </c>
      <c r="T3835" s="438">
        <v>0</v>
      </c>
      <c r="U3835" s="472">
        <v>40795</v>
      </c>
      <c r="X3835" s="437" t="str">
        <f t="shared" si="394"/>
        <v>KO</v>
      </c>
      <c r="Y3835" s="536" t="str">
        <f t="shared" si="396"/>
        <v/>
      </c>
      <c r="Z3835" s="465" t="s">
        <v>74</v>
      </c>
      <c r="AC3835" s="148">
        <f t="shared" si="397"/>
        <v>-40209</v>
      </c>
      <c r="AD3835" s="435" t="str">
        <f t="shared" si="393"/>
        <v>Pendente</v>
      </c>
    </row>
    <row r="3836" spans="1:39" x14ac:dyDescent="0.2">
      <c r="A3836" s="442" t="s">
        <v>115</v>
      </c>
      <c r="B3836" s="435">
        <v>11</v>
      </c>
      <c r="C3836" s="436">
        <v>4</v>
      </c>
      <c r="D3836" s="465" t="s">
        <v>75</v>
      </c>
      <c r="E3836" s="472">
        <v>40795</v>
      </c>
      <c r="G3836" s="474">
        <v>11</v>
      </c>
      <c r="H3836" s="435">
        <v>4</v>
      </c>
      <c r="I3836" s="435">
        <v>4</v>
      </c>
      <c r="J3836" s="435">
        <v>4</v>
      </c>
      <c r="K3836" s="435">
        <v>0</v>
      </c>
      <c r="L3836" s="472">
        <v>40795</v>
      </c>
      <c r="N3836" s="474">
        <v>11</v>
      </c>
      <c r="O3836" s="435">
        <v>4</v>
      </c>
      <c r="P3836" s="435">
        <v>4</v>
      </c>
      <c r="Q3836" s="435">
        <v>0</v>
      </c>
      <c r="R3836" s="435">
        <v>4</v>
      </c>
      <c r="S3836" s="438">
        <v>0</v>
      </c>
      <c r="T3836" s="438">
        <v>0</v>
      </c>
      <c r="U3836" s="472">
        <v>40795</v>
      </c>
      <c r="X3836" s="437" t="str">
        <f t="shared" ref="X3836:X3899" si="398">IF(C3836=W3836,"OK",IF(W3836=R3836,"ERRO",IF(W3836="","KO",IF(W3836=J3836,"ERRO"))))</f>
        <v>KO</v>
      </c>
      <c r="Y3836" s="536" t="str">
        <f t="shared" si="396"/>
        <v/>
      </c>
      <c r="Z3836" s="465" t="s">
        <v>75</v>
      </c>
      <c r="AC3836" s="148">
        <f t="shared" si="397"/>
        <v>-40209</v>
      </c>
      <c r="AD3836" s="435" t="str">
        <f t="shared" si="393"/>
        <v>Pendente</v>
      </c>
    </row>
    <row r="3837" spans="1:39" x14ac:dyDescent="0.2">
      <c r="A3837" s="442" t="s">
        <v>115</v>
      </c>
      <c r="B3837" s="435">
        <v>12</v>
      </c>
      <c r="C3837" s="436">
        <v>2</v>
      </c>
      <c r="D3837" s="465" t="s">
        <v>76</v>
      </c>
      <c r="E3837" s="472">
        <v>40795</v>
      </c>
      <c r="G3837" s="474">
        <v>12</v>
      </c>
      <c r="H3837" s="435">
        <v>2</v>
      </c>
      <c r="I3837" s="435">
        <v>2</v>
      </c>
      <c r="J3837" s="435">
        <v>2</v>
      </c>
      <c r="K3837" s="435">
        <v>0</v>
      </c>
      <c r="L3837" s="472">
        <v>40795</v>
      </c>
      <c r="N3837" s="474">
        <v>12</v>
      </c>
      <c r="O3837" s="435">
        <v>2</v>
      </c>
      <c r="P3837" s="435">
        <v>2</v>
      </c>
      <c r="Q3837" s="435">
        <v>0</v>
      </c>
      <c r="R3837" s="435">
        <v>2</v>
      </c>
      <c r="S3837" s="438">
        <v>0</v>
      </c>
      <c r="T3837" s="438">
        <v>0</v>
      </c>
      <c r="U3837" s="472">
        <v>40795</v>
      </c>
      <c r="X3837" s="437" t="str">
        <f t="shared" si="398"/>
        <v>KO</v>
      </c>
      <c r="Y3837" s="536" t="str">
        <f t="shared" si="396"/>
        <v/>
      </c>
      <c r="Z3837" s="465" t="s">
        <v>76</v>
      </c>
      <c r="AC3837" s="148">
        <f t="shared" si="397"/>
        <v>-40209</v>
      </c>
      <c r="AD3837" s="435" t="str">
        <f t="shared" si="393"/>
        <v>Pendente</v>
      </c>
    </row>
    <row r="3838" spans="1:39" x14ac:dyDescent="0.2">
      <c r="A3838" s="442" t="s">
        <v>115</v>
      </c>
      <c r="B3838" s="435">
        <v>13</v>
      </c>
      <c r="C3838" s="436">
        <v>28</v>
      </c>
      <c r="D3838" s="466" t="s">
        <v>187</v>
      </c>
      <c r="E3838" s="472">
        <v>40795</v>
      </c>
      <c r="G3838" s="474">
        <v>13</v>
      </c>
      <c r="H3838" s="435">
        <v>28</v>
      </c>
      <c r="I3838" s="435">
        <v>28</v>
      </c>
      <c r="J3838" s="435">
        <v>28</v>
      </c>
      <c r="K3838" s="435">
        <v>0</v>
      </c>
      <c r="L3838" s="472">
        <v>40795</v>
      </c>
      <c r="N3838" s="474">
        <v>13</v>
      </c>
      <c r="O3838" s="435">
        <v>28</v>
      </c>
      <c r="P3838" s="435">
        <v>28</v>
      </c>
      <c r="Q3838" s="435">
        <v>0</v>
      </c>
      <c r="R3838" s="435">
        <v>28</v>
      </c>
      <c r="S3838" s="438">
        <v>0</v>
      </c>
      <c r="T3838" s="438">
        <v>0</v>
      </c>
      <c r="U3838" s="472">
        <v>40795</v>
      </c>
      <c r="X3838" s="437" t="str">
        <f t="shared" si="398"/>
        <v>KO</v>
      </c>
      <c r="Y3838" s="536" t="str">
        <f t="shared" si="396"/>
        <v/>
      </c>
      <c r="Z3838" s="466" t="s">
        <v>187</v>
      </c>
      <c r="AC3838" s="148">
        <f t="shared" si="397"/>
        <v>-40209</v>
      </c>
      <c r="AD3838" s="435" t="str">
        <f t="shared" si="393"/>
        <v>Pendente</v>
      </c>
    </row>
    <row r="3839" spans="1:39" x14ac:dyDescent="0.2">
      <c r="A3839" s="442" t="s">
        <v>115</v>
      </c>
      <c r="B3839" s="435">
        <v>14</v>
      </c>
      <c r="C3839" s="436">
        <v>57</v>
      </c>
      <c r="D3839" s="465" t="s">
        <v>189</v>
      </c>
      <c r="E3839" s="472">
        <v>40795</v>
      </c>
      <c r="G3839" s="474">
        <v>14</v>
      </c>
      <c r="H3839" s="435">
        <v>57</v>
      </c>
      <c r="I3839" s="435">
        <v>57</v>
      </c>
      <c r="J3839" s="435">
        <v>57</v>
      </c>
      <c r="K3839" s="435">
        <v>0</v>
      </c>
      <c r="L3839" s="472">
        <v>40795</v>
      </c>
      <c r="N3839" s="474">
        <v>14</v>
      </c>
      <c r="O3839" s="435">
        <v>57</v>
      </c>
      <c r="P3839" s="435">
        <v>57</v>
      </c>
      <c r="Q3839" s="435">
        <v>0</v>
      </c>
      <c r="R3839" s="435">
        <v>57</v>
      </c>
      <c r="S3839" s="438">
        <v>0</v>
      </c>
      <c r="T3839" s="438">
        <v>0</v>
      </c>
      <c r="U3839" s="472">
        <v>40795</v>
      </c>
      <c r="X3839" s="437" t="str">
        <f>IF(C3839=W3839,"OK",IF(W3839=R3839,"ERRO",IF(W3839="","KO",IF(W3839=J3839,"ERRO"))))</f>
        <v>KO</v>
      </c>
      <c r="Y3839" s="536" t="str">
        <f t="shared" si="396"/>
        <v/>
      </c>
      <c r="Z3839" s="465" t="s">
        <v>189</v>
      </c>
      <c r="AC3839" s="148">
        <f t="shared" si="397"/>
        <v>-40209</v>
      </c>
      <c r="AD3839" s="435" t="str">
        <f t="shared" si="393"/>
        <v>Pendente</v>
      </c>
    </row>
    <row r="3840" spans="1:39" x14ac:dyDescent="0.2">
      <c r="A3840" s="442" t="s">
        <v>115</v>
      </c>
      <c r="B3840" s="435">
        <v>15</v>
      </c>
      <c r="C3840" s="436">
        <v>250</v>
      </c>
      <c r="D3840" s="438" t="s">
        <v>178</v>
      </c>
      <c r="E3840" s="472">
        <v>40795</v>
      </c>
      <c r="G3840" s="474">
        <v>15</v>
      </c>
      <c r="H3840" s="435">
        <v>250</v>
      </c>
      <c r="I3840" s="435">
        <v>250</v>
      </c>
      <c r="J3840" s="435">
        <v>250</v>
      </c>
      <c r="K3840" s="435">
        <v>0</v>
      </c>
      <c r="L3840" s="472">
        <v>40795</v>
      </c>
      <c r="N3840" s="474">
        <v>15</v>
      </c>
      <c r="O3840" s="435">
        <v>250</v>
      </c>
      <c r="P3840" s="435">
        <v>250</v>
      </c>
      <c r="Q3840" s="435">
        <v>0</v>
      </c>
      <c r="R3840" s="435">
        <v>250</v>
      </c>
      <c r="S3840" s="438">
        <v>0</v>
      </c>
      <c r="T3840" s="438">
        <v>0</v>
      </c>
      <c r="U3840" s="472">
        <v>40795</v>
      </c>
      <c r="X3840" s="437" t="str">
        <f t="shared" si="398"/>
        <v>KO</v>
      </c>
      <c r="Y3840" s="536" t="str">
        <f t="shared" si="396"/>
        <v/>
      </c>
      <c r="Z3840" s="438" t="s">
        <v>178</v>
      </c>
      <c r="AC3840" s="148">
        <f t="shared" si="397"/>
        <v>-40209</v>
      </c>
      <c r="AD3840" s="435" t="str">
        <f t="shared" si="393"/>
        <v>Pendente</v>
      </c>
    </row>
    <row r="3841" spans="1:30" x14ac:dyDescent="0.2">
      <c r="A3841" s="442" t="s">
        <v>115</v>
      </c>
      <c r="B3841" s="435">
        <v>16</v>
      </c>
      <c r="C3841" s="436">
        <v>925</v>
      </c>
      <c r="D3841" s="466" t="s">
        <v>184</v>
      </c>
      <c r="E3841" s="472">
        <v>40795</v>
      </c>
      <c r="G3841" s="474">
        <v>16</v>
      </c>
      <c r="H3841" s="435">
        <v>925</v>
      </c>
      <c r="I3841" s="435">
        <v>925</v>
      </c>
      <c r="J3841" s="435">
        <v>925</v>
      </c>
      <c r="K3841" s="435">
        <v>0</v>
      </c>
      <c r="L3841" s="472">
        <v>40795</v>
      </c>
      <c r="N3841" s="474">
        <v>16</v>
      </c>
      <c r="O3841" s="435">
        <v>925</v>
      </c>
      <c r="P3841" s="435">
        <v>925</v>
      </c>
      <c r="Q3841" s="435">
        <v>0</v>
      </c>
      <c r="R3841" s="435">
        <v>925</v>
      </c>
      <c r="S3841" s="438">
        <v>0</v>
      </c>
      <c r="T3841" s="438">
        <v>0</v>
      </c>
      <c r="U3841" s="472">
        <v>40795</v>
      </c>
      <c r="X3841" s="437" t="str">
        <f t="shared" si="398"/>
        <v>KO</v>
      </c>
      <c r="Y3841" s="536" t="str">
        <f t="shared" si="396"/>
        <v/>
      </c>
      <c r="Z3841" s="466" t="s">
        <v>184</v>
      </c>
      <c r="AC3841" s="148">
        <f t="shared" si="397"/>
        <v>-40209</v>
      </c>
      <c r="AD3841" s="435" t="str">
        <f t="shared" si="393"/>
        <v>Pendente</v>
      </c>
    </row>
    <row r="3842" spans="1:30" x14ac:dyDescent="0.2">
      <c r="A3842" s="593" t="s">
        <v>115</v>
      </c>
      <c r="B3842" s="493">
        <v>17</v>
      </c>
      <c r="C3842" s="531">
        <v>22</v>
      </c>
      <c r="D3842" s="600" t="s">
        <v>185</v>
      </c>
      <c r="E3842" s="532">
        <v>40795</v>
      </c>
      <c r="G3842" s="534">
        <v>17</v>
      </c>
      <c r="H3842" s="493">
        <v>22</v>
      </c>
      <c r="I3842" s="493">
        <v>22</v>
      </c>
      <c r="J3842" s="493">
        <v>22</v>
      </c>
      <c r="K3842" s="493">
        <v>0</v>
      </c>
      <c r="L3842" s="532">
        <v>40795</v>
      </c>
      <c r="N3842" s="534">
        <v>17</v>
      </c>
      <c r="O3842" s="493">
        <v>22</v>
      </c>
      <c r="P3842" s="493">
        <v>22</v>
      </c>
      <c r="Q3842" s="493">
        <v>0</v>
      </c>
      <c r="R3842" s="493">
        <v>22</v>
      </c>
      <c r="S3842" s="493">
        <v>0</v>
      </c>
      <c r="T3842" s="493">
        <v>0</v>
      </c>
      <c r="U3842" s="532">
        <v>40795</v>
      </c>
      <c r="X3842" s="437" t="str">
        <f t="shared" si="398"/>
        <v>KO</v>
      </c>
      <c r="Y3842" s="536"/>
      <c r="Z3842" s="600" t="s">
        <v>185</v>
      </c>
    </row>
    <row r="3843" spans="1:30" x14ac:dyDescent="0.2">
      <c r="A3843" s="442" t="s">
        <v>115</v>
      </c>
      <c r="B3843" s="435">
        <v>1</v>
      </c>
      <c r="C3843" s="436">
        <v>20</v>
      </c>
      <c r="D3843" s="435" t="s">
        <v>190</v>
      </c>
      <c r="E3843" s="472">
        <v>40798</v>
      </c>
      <c r="G3843" s="474">
        <v>1</v>
      </c>
      <c r="H3843" s="435">
        <v>20</v>
      </c>
      <c r="I3843" s="435">
        <v>20</v>
      </c>
      <c r="J3843" s="435">
        <v>20</v>
      </c>
      <c r="K3843" s="435">
        <v>0</v>
      </c>
      <c r="L3843" s="472">
        <v>40798</v>
      </c>
      <c r="N3843" s="474">
        <v>1</v>
      </c>
      <c r="O3843" s="435">
        <v>20</v>
      </c>
      <c r="P3843" s="435">
        <v>20</v>
      </c>
      <c r="Q3843" s="435">
        <v>0</v>
      </c>
      <c r="R3843" s="435">
        <v>20</v>
      </c>
      <c r="S3843" s="438">
        <v>0</v>
      </c>
      <c r="T3843" s="438">
        <v>0</v>
      </c>
      <c r="U3843" s="472">
        <v>40798</v>
      </c>
      <c r="X3843" s="437" t="str">
        <f t="shared" si="398"/>
        <v>KO</v>
      </c>
      <c r="Y3843" s="536" t="str">
        <f>IF(W3843="","",+C3843-W3843)</f>
        <v/>
      </c>
      <c r="Z3843" s="435" t="s">
        <v>190</v>
      </c>
      <c r="AC3843" s="148">
        <f>DAYS360(E3843,AA3843)</f>
        <v>-40212</v>
      </c>
      <c r="AD3843" s="435" t="str">
        <f t="shared" si="393"/>
        <v>Pendente</v>
      </c>
    </row>
    <row r="3844" spans="1:30" x14ac:dyDescent="0.2">
      <c r="A3844" s="442" t="s">
        <v>115</v>
      </c>
      <c r="B3844" s="435">
        <v>2</v>
      </c>
      <c r="C3844" s="436">
        <v>100</v>
      </c>
      <c r="D3844" s="466" t="s">
        <v>176</v>
      </c>
      <c r="E3844" s="472">
        <v>40798</v>
      </c>
      <c r="G3844" s="474">
        <v>2</v>
      </c>
      <c r="H3844" s="435">
        <v>100</v>
      </c>
      <c r="I3844" s="435">
        <v>100</v>
      </c>
      <c r="J3844" s="435">
        <v>100</v>
      </c>
      <c r="K3844" s="435">
        <v>0</v>
      </c>
      <c r="L3844" s="472">
        <v>40798</v>
      </c>
      <c r="N3844" s="474">
        <v>2</v>
      </c>
      <c r="O3844" s="435">
        <v>100</v>
      </c>
      <c r="P3844" s="435">
        <v>100</v>
      </c>
      <c r="Q3844" s="435">
        <v>0</v>
      </c>
      <c r="R3844" s="435">
        <v>100</v>
      </c>
      <c r="S3844" s="438">
        <v>0</v>
      </c>
      <c r="T3844" s="438">
        <v>0</v>
      </c>
      <c r="U3844" s="472">
        <v>40798</v>
      </c>
      <c r="X3844" s="437" t="str">
        <f t="shared" si="398"/>
        <v>KO</v>
      </c>
      <c r="Y3844" s="536" t="str">
        <f>IF(W3844="","",+C3844-W3844)</f>
        <v/>
      </c>
      <c r="Z3844" s="466" t="s">
        <v>176</v>
      </c>
      <c r="AC3844" s="148">
        <f>DAYS360(E3844,AA3844)</f>
        <v>-40212</v>
      </c>
      <c r="AD3844" s="435" t="str">
        <f t="shared" si="393"/>
        <v>Pendente</v>
      </c>
    </row>
    <row r="3845" spans="1:30" x14ac:dyDescent="0.2">
      <c r="A3845" s="606" t="s">
        <v>115</v>
      </c>
      <c r="B3845" s="438">
        <v>3</v>
      </c>
      <c r="C3845" s="447">
        <v>1075</v>
      </c>
      <c r="D3845" s="438" t="s">
        <v>178</v>
      </c>
      <c r="E3845" s="472">
        <v>40798</v>
      </c>
      <c r="G3845" s="474">
        <v>3</v>
      </c>
      <c r="H3845" s="435">
        <v>1075</v>
      </c>
      <c r="I3845" s="435">
        <v>1075</v>
      </c>
      <c r="J3845" s="435">
        <v>1075</v>
      </c>
      <c r="K3845" s="435">
        <v>0</v>
      </c>
      <c r="L3845" s="472">
        <v>40798</v>
      </c>
      <c r="N3845" s="474">
        <v>3</v>
      </c>
      <c r="O3845" s="435">
        <v>1075</v>
      </c>
      <c r="P3845" s="435">
        <v>1075</v>
      </c>
      <c r="Q3845" s="435">
        <v>0</v>
      </c>
      <c r="R3845" s="435">
        <v>1075</v>
      </c>
      <c r="S3845" s="438">
        <v>0</v>
      </c>
      <c r="T3845" s="438">
        <v>0</v>
      </c>
      <c r="U3845" s="472">
        <v>40798</v>
      </c>
      <c r="X3845" s="437" t="str">
        <f t="shared" si="398"/>
        <v>KO</v>
      </c>
      <c r="Y3845" s="536" t="str">
        <f>IF(W3845="","",+C3845-W3845)</f>
        <v/>
      </c>
      <c r="Z3845" s="438" t="s">
        <v>178</v>
      </c>
      <c r="AC3845" s="148">
        <f>DAYS360(E3845,AA3845)</f>
        <v>-40212</v>
      </c>
      <c r="AD3845" s="435" t="str">
        <f t="shared" si="393"/>
        <v>Pendente</v>
      </c>
    </row>
    <row r="3846" spans="1:30" x14ac:dyDescent="0.2">
      <c r="A3846" s="593" t="s">
        <v>115</v>
      </c>
      <c r="B3846" s="493">
        <v>4</v>
      </c>
      <c r="C3846" s="531">
        <v>50</v>
      </c>
      <c r="D3846" s="600" t="s">
        <v>188</v>
      </c>
      <c r="E3846" s="532">
        <v>40798</v>
      </c>
      <c r="G3846" s="534">
        <v>4</v>
      </c>
      <c r="H3846" s="493">
        <v>50</v>
      </c>
      <c r="I3846" s="493">
        <v>50</v>
      </c>
      <c r="J3846" s="493">
        <v>50</v>
      </c>
      <c r="K3846" s="493">
        <v>0</v>
      </c>
      <c r="L3846" s="532">
        <v>40798</v>
      </c>
      <c r="N3846" s="534">
        <v>4</v>
      </c>
      <c r="O3846" s="493">
        <v>50</v>
      </c>
      <c r="P3846" s="493">
        <v>50</v>
      </c>
      <c r="Q3846" s="493">
        <v>0</v>
      </c>
      <c r="R3846" s="493">
        <v>50</v>
      </c>
      <c r="S3846" s="493">
        <v>0</v>
      </c>
      <c r="T3846" s="493">
        <v>0</v>
      </c>
      <c r="U3846" s="532">
        <v>40798</v>
      </c>
      <c r="X3846" s="437" t="str">
        <f t="shared" si="398"/>
        <v>KO</v>
      </c>
      <c r="Y3846" s="536" t="str">
        <f>IF(W3846="","",+C3846-W3846)</f>
        <v/>
      </c>
      <c r="Z3846" s="600" t="s">
        <v>188</v>
      </c>
      <c r="AC3846" s="148">
        <f>DAYS360(E3846,AA3846)</f>
        <v>-40212</v>
      </c>
      <c r="AD3846" s="435" t="str">
        <f t="shared" si="393"/>
        <v>Pendente</v>
      </c>
    </row>
    <row r="3847" spans="1:30" x14ac:dyDescent="0.2">
      <c r="A3847" s="593" t="s">
        <v>115</v>
      </c>
      <c r="B3847" s="493">
        <v>1</v>
      </c>
      <c r="C3847" s="531">
        <v>80</v>
      </c>
      <c r="D3847" s="493" t="s">
        <v>178</v>
      </c>
      <c r="E3847" s="532">
        <v>40799</v>
      </c>
      <c r="G3847" s="534">
        <v>1</v>
      </c>
      <c r="H3847" s="493">
        <v>80</v>
      </c>
      <c r="I3847" s="493">
        <v>80</v>
      </c>
      <c r="J3847" s="493">
        <v>80</v>
      </c>
      <c r="K3847" s="493">
        <v>0</v>
      </c>
      <c r="L3847" s="532">
        <v>40799</v>
      </c>
      <c r="N3847" s="534">
        <v>1</v>
      </c>
      <c r="O3847" s="493">
        <v>80</v>
      </c>
      <c r="P3847" s="493">
        <v>80</v>
      </c>
      <c r="Q3847" s="493">
        <v>0</v>
      </c>
      <c r="R3847" s="493">
        <v>80</v>
      </c>
      <c r="S3847" s="493">
        <v>0</v>
      </c>
      <c r="T3847" s="493">
        <v>0</v>
      </c>
      <c r="U3847" s="532">
        <v>40799</v>
      </c>
      <c r="X3847" s="437" t="str">
        <f t="shared" si="398"/>
        <v>KO</v>
      </c>
      <c r="Y3847" s="536"/>
      <c r="Z3847" s="493" t="s">
        <v>178</v>
      </c>
      <c r="AD3847" s="435" t="str">
        <f t="shared" ref="AD3847:AD3910" si="399">IF(AA3847&gt;0,"OK","Pendente")</f>
        <v>Pendente</v>
      </c>
    </row>
    <row r="3848" spans="1:30" x14ac:dyDescent="0.2">
      <c r="A3848" s="442" t="s">
        <v>115</v>
      </c>
      <c r="B3848" s="435">
        <v>1</v>
      </c>
      <c r="C3848" s="436">
        <v>20</v>
      </c>
      <c r="D3848" s="435" t="s">
        <v>190</v>
      </c>
      <c r="E3848" s="472">
        <v>40800</v>
      </c>
      <c r="G3848" s="474">
        <v>1</v>
      </c>
      <c r="H3848" s="435">
        <v>20</v>
      </c>
      <c r="I3848" s="435">
        <v>20</v>
      </c>
      <c r="J3848" s="435">
        <v>20</v>
      </c>
      <c r="K3848" s="435">
        <v>0</v>
      </c>
      <c r="L3848" s="472">
        <v>40800</v>
      </c>
      <c r="X3848" s="437" t="str">
        <f t="shared" si="398"/>
        <v>ERRO</v>
      </c>
      <c r="Y3848" s="536"/>
      <c r="Z3848" s="435" t="s">
        <v>190</v>
      </c>
      <c r="AD3848" s="435" t="str">
        <f t="shared" si="399"/>
        <v>Pendente</v>
      </c>
    </row>
    <row r="3849" spans="1:30" x14ac:dyDescent="0.2">
      <c r="A3849" s="593" t="s">
        <v>115</v>
      </c>
      <c r="B3849" s="493">
        <v>2</v>
      </c>
      <c r="C3849" s="531">
        <v>50</v>
      </c>
      <c r="D3849" s="493" t="s">
        <v>178</v>
      </c>
      <c r="E3849" s="532">
        <v>40800</v>
      </c>
      <c r="G3849" s="534">
        <v>2</v>
      </c>
      <c r="H3849" s="493">
        <v>50</v>
      </c>
      <c r="I3849" s="493">
        <v>50</v>
      </c>
      <c r="J3849" s="493">
        <v>50</v>
      </c>
      <c r="K3849" s="493">
        <v>0</v>
      </c>
      <c r="L3849" s="532">
        <v>40800</v>
      </c>
      <c r="N3849" s="534"/>
      <c r="O3849" s="493"/>
      <c r="P3849" s="493"/>
      <c r="Q3849" s="493"/>
      <c r="R3849" s="493"/>
      <c r="S3849" s="533"/>
      <c r="T3849" s="533"/>
      <c r="U3849" s="532"/>
      <c r="X3849" s="437" t="str">
        <f t="shared" si="398"/>
        <v>ERRO</v>
      </c>
      <c r="Y3849" s="536"/>
      <c r="Z3849" s="493" t="s">
        <v>178</v>
      </c>
      <c r="AD3849" s="435" t="str">
        <f t="shared" si="399"/>
        <v>Pendente</v>
      </c>
    </row>
    <row r="3850" spans="1:30" x14ac:dyDescent="0.2">
      <c r="A3850" s="593" t="s">
        <v>115</v>
      </c>
      <c r="B3850" s="493">
        <v>1</v>
      </c>
      <c r="C3850" s="531">
        <v>80</v>
      </c>
      <c r="D3850" s="493" t="s">
        <v>178</v>
      </c>
      <c r="E3850" s="532">
        <v>40801</v>
      </c>
      <c r="G3850" s="534">
        <v>1</v>
      </c>
      <c r="H3850" s="493">
        <v>80</v>
      </c>
      <c r="I3850" s="493">
        <v>80</v>
      </c>
      <c r="J3850" s="493">
        <v>80</v>
      </c>
      <c r="K3850" s="493">
        <v>0</v>
      </c>
      <c r="L3850" s="532">
        <v>40801</v>
      </c>
      <c r="N3850" s="534"/>
      <c r="O3850" s="493"/>
      <c r="P3850" s="493"/>
      <c r="Q3850" s="493"/>
      <c r="R3850" s="493"/>
      <c r="S3850" s="533"/>
      <c r="T3850" s="533"/>
      <c r="U3850" s="532"/>
      <c r="X3850" s="437" t="str">
        <f t="shared" si="398"/>
        <v>ERRO</v>
      </c>
      <c r="Y3850" s="536"/>
      <c r="Z3850" s="493" t="s">
        <v>178</v>
      </c>
      <c r="AD3850" s="435" t="str">
        <f t="shared" si="399"/>
        <v>Pendente</v>
      </c>
    </row>
    <row r="3851" spans="1:30" x14ac:dyDescent="0.2">
      <c r="A3851" s="442" t="s">
        <v>115</v>
      </c>
      <c r="B3851" s="435">
        <v>1</v>
      </c>
      <c r="C3851" s="436">
        <v>45</v>
      </c>
      <c r="D3851" s="465" t="s">
        <v>182</v>
      </c>
      <c r="E3851" s="472">
        <v>40802</v>
      </c>
      <c r="G3851" s="474">
        <v>1</v>
      </c>
      <c r="H3851" s="436">
        <v>45</v>
      </c>
      <c r="I3851" s="436">
        <v>45</v>
      </c>
      <c r="J3851" s="436">
        <v>45</v>
      </c>
      <c r="K3851" s="435">
        <v>0</v>
      </c>
      <c r="L3851" s="472">
        <v>40802</v>
      </c>
      <c r="X3851" s="437" t="str">
        <f t="shared" si="398"/>
        <v>ERRO</v>
      </c>
      <c r="Y3851" s="536"/>
      <c r="Z3851" s="465" t="s">
        <v>182</v>
      </c>
      <c r="AD3851" s="435" t="str">
        <f t="shared" si="399"/>
        <v>Pendente</v>
      </c>
    </row>
    <row r="3852" spans="1:30" x14ac:dyDescent="0.2">
      <c r="A3852" s="442" t="s">
        <v>115</v>
      </c>
      <c r="B3852" s="435">
        <v>2</v>
      </c>
      <c r="C3852" s="436">
        <v>31</v>
      </c>
      <c r="D3852" s="465" t="s">
        <v>183</v>
      </c>
      <c r="E3852" s="472">
        <v>40802</v>
      </c>
      <c r="G3852" s="474">
        <v>2</v>
      </c>
      <c r="H3852" s="436">
        <v>31</v>
      </c>
      <c r="I3852" s="436">
        <v>31</v>
      </c>
      <c r="J3852" s="436">
        <v>31</v>
      </c>
      <c r="K3852" s="435">
        <v>0</v>
      </c>
      <c r="L3852" s="472">
        <v>40802</v>
      </c>
      <c r="X3852" s="437" t="str">
        <f t="shared" si="398"/>
        <v>ERRO</v>
      </c>
      <c r="Y3852" s="536"/>
      <c r="Z3852" s="465" t="s">
        <v>183</v>
      </c>
      <c r="AD3852" s="435" t="str">
        <f t="shared" si="399"/>
        <v>Pendente</v>
      </c>
    </row>
    <row r="3853" spans="1:30" x14ac:dyDescent="0.2">
      <c r="A3853" s="442" t="s">
        <v>115</v>
      </c>
      <c r="B3853" s="435">
        <v>3</v>
      </c>
      <c r="C3853" s="436">
        <v>17</v>
      </c>
      <c r="D3853" s="465" t="s">
        <v>67</v>
      </c>
      <c r="E3853" s="472">
        <v>40802</v>
      </c>
      <c r="G3853" s="474">
        <v>3</v>
      </c>
      <c r="H3853" s="436">
        <v>17</v>
      </c>
      <c r="I3853" s="436">
        <v>17</v>
      </c>
      <c r="J3853" s="436">
        <v>17</v>
      </c>
      <c r="K3853" s="435">
        <v>0</v>
      </c>
      <c r="L3853" s="472">
        <v>40802</v>
      </c>
      <c r="X3853" s="437" t="str">
        <f t="shared" si="398"/>
        <v>ERRO</v>
      </c>
      <c r="Y3853" s="536"/>
      <c r="Z3853" s="465" t="s">
        <v>67</v>
      </c>
      <c r="AD3853" s="435" t="str">
        <f t="shared" si="399"/>
        <v>Pendente</v>
      </c>
    </row>
    <row r="3854" spans="1:30" x14ac:dyDescent="0.2">
      <c r="A3854" s="442" t="s">
        <v>115</v>
      </c>
      <c r="B3854" s="435">
        <v>4</v>
      </c>
      <c r="C3854" s="436">
        <v>5</v>
      </c>
      <c r="D3854" s="465" t="s">
        <v>68</v>
      </c>
      <c r="E3854" s="472">
        <v>40802</v>
      </c>
      <c r="G3854" s="474">
        <v>4</v>
      </c>
      <c r="H3854" s="436">
        <v>5</v>
      </c>
      <c r="I3854" s="436">
        <v>5</v>
      </c>
      <c r="J3854" s="436">
        <v>5</v>
      </c>
      <c r="K3854" s="435">
        <v>0</v>
      </c>
      <c r="L3854" s="472">
        <v>40802</v>
      </c>
      <c r="X3854" s="437" t="str">
        <f t="shared" si="398"/>
        <v>ERRO</v>
      </c>
      <c r="Y3854" s="536"/>
      <c r="Z3854" s="465" t="s">
        <v>68</v>
      </c>
      <c r="AD3854" s="435" t="str">
        <f t="shared" si="399"/>
        <v>Pendente</v>
      </c>
    </row>
    <row r="3855" spans="1:30" x14ac:dyDescent="0.2">
      <c r="A3855" s="442" t="s">
        <v>115</v>
      </c>
      <c r="B3855" s="435">
        <v>5</v>
      </c>
      <c r="C3855" s="436">
        <v>15</v>
      </c>
      <c r="D3855" s="465" t="s">
        <v>69</v>
      </c>
      <c r="E3855" s="472">
        <v>40802</v>
      </c>
      <c r="G3855" s="474">
        <v>5</v>
      </c>
      <c r="H3855" s="436">
        <v>15</v>
      </c>
      <c r="I3855" s="436">
        <v>15</v>
      </c>
      <c r="J3855" s="436">
        <v>15</v>
      </c>
      <c r="K3855" s="435">
        <v>0</v>
      </c>
      <c r="L3855" s="472">
        <v>40802</v>
      </c>
      <c r="X3855" s="437" t="str">
        <f t="shared" si="398"/>
        <v>ERRO</v>
      </c>
      <c r="Y3855" s="536"/>
      <c r="Z3855" s="465" t="s">
        <v>69</v>
      </c>
      <c r="AD3855" s="435" t="str">
        <f t="shared" si="399"/>
        <v>Pendente</v>
      </c>
    </row>
    <row r="3856" spans="1:30" x14ac:dyDescent="0.2">
      <c r="A3856" s="442" t="s">
        <v>115</v>
      </c>
      <c r="B3856" s="435">
        <v>6</v>
      </c>
      <c r="C3856" s="436">
        <v>16</v>
      </c>
      <c r="D3856" s="465" t="s">
        <v>72</v>
      </c>
      <c r="E3856" s="472">
        <v>40802</v>
      </c>
      <c r="G3856" s="474">
        <v>6</v>
      </c>
      <c r="H3856" s="436">
        <v>16</v>
      </c>
      <c r="I3856" s="436">
        <v>16</v>
      </c>
      <c r="J3856" s="436">
        <v>16</v>
      </c>
      <c r="K3856" s="435">
        <v>0</v>
      </c>
      <c r="L3856" s="472">
        <v>40802</v>
      </c>
      <c r="X3856" s="437" t="str">
        <f t="shared" si="398"/>
        <v>ERRO</v>
      </c>
      <c r="Y3856" s="536"/>
      <c r="Z3856" s="465" t="s">
        <v>72</v>
      </c>
      <c r="AD3856" s="435" t="str">
        <f t="shared" si="399"/>
        <v>Pendente</v>
      </c>
    </row>
    <row r="3857" spans="1:30" x14ac:dyDescent="0.2">
      <c r="A3857" s="442" t="s">
        <v>115</v>
      </c>
      <c r="B3857" s="435">
        <v>7</v>
      </c>
      <c r="C3857" s="436">
        <v>265</v>
      </c>
      <c r="D3857" s="465" t="s">
        <v>73</v>
      </c>
      <c r="E3857" s="472">
        <v>40802</v>
      </c>
      <c r="G3857" s="474">
        <v>7</v>
      </c>
      <c r="H3857" s="436">
        <v>265</v>
      </c>
      <c r="I3857" s="436">
        <v>265</v>
      </c>
      <c r="J3857" s="436">
        <v>265</v>
      </c>
      <c r="K3857" s="435">
        <v>0</v>
      </c>
      <c r="L3857" s="472">
        <v>40802</v>
      </c>
      <c r="X3857" s="437" t="str">
        <f t="shared" si="398"/>
        <v>ERRO</v>
      </c>
      <c r="Y3857" s="536"/>
      <c r="Z3857" s="465" t="s">
        <v>73</v>
      </c>
      <c r="AD3857" s="435" t="str">
        <f t="shared" si="399"/>
        <v>Pendente</v>
      </c>
    </row>
    <row r="3858" spans="1:30" x14ac:dyDescent="0.2">
      <c r="A3858" s="442" t="s">
        <v>115</v>
      </c>
      <c r="B3858" s="435">
        <v>8</v>
      </c>
      <c r="C3858" s="436">
        <v>96</v>
      </c>
      <c r="D3858" s="465" t="s">
        <v>79</v>
      </c>
      <c r="E3858" s="472">
        <v>40802</v>
      </c>
      <c r="G3858" s="474">
        <v>8</v>
      </c>
      <c r="H3858" s="436">
        <v>96</v>
      </c>
      <c r="I3858" s="436">
        <v>96</v>
      </c>
      <c r="J3858" s="436">
        <v>96</v>
      </c>
      <c r="K3858" s="435">
        <v>0</v>
      </c>
      <c r="L3858" s="472">
        <v>40802</v>
      </c>
      <c r="X3858" s="437" t="str">
        <f t="shared" si="398"/>
        <v>ERRO</v>
      </c>
      <c r="Y3858" s="536"/>
      <c r="Z3858" s="465" t="s">
        <v>79</v>
      </c>
      <c r="AD3858" s="435" t="str">
        <f t="shared" si="399"/>
        <v>Pendente</v>
      </c>
    </row>
    <row r="3859" spans="1:30" x14ac:dyDescent="0.2">
      <c r="A3859" s="442" t="s">
        <v>115</v>
      </c>
      <c r="B3859" s="435">
        <v>9</v>
      </c>
      <c r="C3859" s="436">
        <v>90</v>
      </c>
      <c r="D3859" s="465" t="s">
        <v>74</v>
      </c>
      <c r="E3859" s="472">
        <v>40802</v>
      </c>
      <c r="G3859" s="474">
        <v>9</v>
      </c>
      <c r="H3859" s="436">
        <v>90</v>
      </c>
      <c r="I3859" s="436">
        <v>90</v>
      </c>
      <c r="J3859" s="436">
        <v>90</v>
      </c>
      <c r="K3859" s="435">
        <v>0</v>
      </c>
      <c r="L3859" s="472">
        <v>40802</v>
      </c>
      <c r="X3859" s="437" t="str">
        <f t="shared" si="398"/>
        <v>ERRO</v>
      </c>
      <c r="Y3859" s="536"/>
      <c r="Z3859" s="465" t="s">
        <v>74</v>
      </c>
      <c r="AD3859" s="435" t="str">
        <f t="shared" si="399"/>
        <v>Pendente</v>
      </c>
    </row>
    <row r="3860" spans="1:30" x14ac:dyDescent="0.2">
      <c r="A3860" s="442" t="s">
        <v>115</v>
      </c>
      <c r="B3860" s="435">
        <v>10</v>
      </c>
      <c r="C3860" s="436">
        <v>10</v>
      </c>
      <c r="D3860" s="465" t="s">
        <v>75</v>
      </c>
      <c r="E3860" s="472">
        <v>40802</v>
      </c>
      <c r="G3860" s="474">
        <v>10</v>
      </c>
      <c r="H3860" s="436">
        <v>10</v>
      </c>
      <c r="I3860" s="436">
        <v>10</v>
      </c>
      <c r="J3860" s="436">
        <v>10</v>
      </c>
      <c r="K3860" s="435">
        <v>0</v>
      </c>
      <c r="L3860" s="472">
        <v>40802</v>
      </c>
      <c r="X3860" s="437" t="str">
        <f t="shared" si="398"/>
        <v>ERRO</v>
      </c>
      <c r="Y3860" s="536"/>
      <c r="Z3860" s="465" t="s">
        <v>75</v>
      </c>
      <c r="AD3860" s="435" t="str">
        <f t="shared" si="399"/>
        <v>Pendente</v>
      </c>
    </row>
    <row r="3861" spans="1:30" x14ac:dyDescent="0.2">
      <c r="A3861" s="442" t="s">
        <v>115</v>
      </c>
      <c r="B3861" s="435">
        <v>11</v>
      </c>
      <c r="C3861" s="436">
        <v>3</v>
      </c>
      <c r="D3861" s="465" t="s">
        <v>76</v>
      </c>
      <c r="E3861" s="472">
        <v>40802</v>
      </c>
      <c r="G3861" s="474">
        <v>11</v>
      </c>
      <c r="H3861" s="436">
        <v>3</v>
      </c>
      <c r="I3861" s="436">
        <v>3</v>
      </c>
      <c r="J3861" s="436">
        <v>3</v>
      </c>
      <c r="K3861" s="435">
        <v>0</v>
      </c>
      <c r="L3861" s="472">
        <v>40802</v>
      </c>
      <c r="X3861" s="437" t="str">
        <f t="shared" si="398"/>
        <v>ERRO</v>
      </c>
      <c r="Y3861" s="536"/>
      <c r="Z3861" s="465" t="s">
        <v>76</v>
      </c>
      <c r="AD3861" s="435" t="str">
        <f t="shared" si="399"/>
        <v>Pendente</v>
      </c>
    </row>
    <row r="3862" spans="1:30" x14ac:dyDescent="0.2">
      <c r="A3862" s="442" t="s">
        <v>115</v>
      </c>
      <c r="B3862" s="435">
        <v>12</v>
      </c>
      <c r="C3862" s="436">
        <v>1</v>
      </c>
      <c r="D3862" s="465" t="s">
        <v>77</v>
      </c>
      <c r="E3862" s="472">
        <v>40802</v>
      </c>
      <c r="G3862" s="474">
        <v>12</v>
      </c>
      <c r="H3862" s="436">
        <v>1</v>
      </c>
      <c r="I3862" s="436">
        <v>1</v>
      </c>
      <c r="J3862" s="436">
        <v>1</v>
      </c>
      <c r="K3862" s="435">
        <v>0</v>
      </c>
      <c r="L3862" s="472">
        <v>40802</v>
      </c>
      <c r="X3862" s="437" t="str">
        <f t="shared" si="398"/>
        <v>ERRO</v>
      </c>
      <c r="Y3862" s="536"/>
      <c r="Z3862" s="465" t="s">
        <v>77</v>
      </c>
      <c r="AD3862" s="435" t="str">
        <f t="shared" si="399"/>
        <v>Pendente</v>
      </c>
    </row>
    <row r="3863" spans="1:30" x14ac:dyDescent="0.2">
      <c r="A3863" s="442" t="s">
        <v>115</v>
      </c>
      <c r="B3863" s="435">
        <v>13</v>
      </c>
      <c r="C3863" s="436">
        <v>96</v>
      </c>
      <c r="D3863" s="466" t="s">
        <v>187</v>
      </c>
      <c r="E3863" s="472">
        <v>40802</v>
      </c>
      <c r="G3863" s="474">
        <v>13</v>
      </c>
      <c r="H3863" s="436">
        <v>96</v>
      </c>
      <c r="I3863" s="436">
        <v>96</v>
      </c>
      <c r="J3863" s="436">
        <v>96</v>
      </c>
      <c r="K3863" s="435">
        <v>0</v>
      </c>
      <c r="L3863" s="472">
        <v>40802</v>
      </c>
      <c r="X3863" s="437" t="str">
        <f t="shared" si="398"/>
        <v>ERRO</v>
      </c>
      <c r="Y3863" s="536"/>
      <c r="Z3863" s="466" t="s">
        <v>187</v>
      </c>
      <c r="AD3863" s="435" t="str">
        <f t="shared" si="399"/>
        <v>Pendente</v>
      </c>
    </row>
    <row r="3864" spans="1:30" x14ac:dyDescent="0.2">
      <c r="A3864" s="442" t="s">
        <v>115</v>
      </c>
      <c r="B3864" s="435">
        <v>14</v>
      </c>
      <c r="C3864" s="436">
        <v>173</v>
      </c>
      <c r="D3864" s="465" t="s">
        <v>189</v>
      </c>
      <c r="E3864" s="472">
        <v>40802</v>
      </c>
      <c r="G3864" s="474">
        <v>14</v>
      </c>
      <c r="H3864" s="436">
        <v>173</v>
      </c>
      <c r="I3864" s="436">
        <v>173</v>
      </c>
      <c r="J3864" s="436">
        <v>173</v>
      </c>
      <c r="K3864" s="435">
        <v>0</v>
      </c>
      <c r="L3864" s="472">
        <v>40802</v>
      </c>
      <c r="X3864" s="437" t="str">
        <f t="shared" si="398"/>
        <v>ERRO</v>
      </c>
      <c r="Y3864" s="536"/>
      <c r="Z3864" s="465" t="s">
        <v>189</v>
      </c>
      <c r="AD3864" s="435" t="str">
        <f t="shared" si="399"/>
        <v>Pendente</v>
      </c>
    </row>
    <row r="3865" spans="1:30" x14ac:dyDescent="0.2">
      <c r="A3865" s="442" t="s">
        <v>115</v>
      </c>
      <c r="B3865" s="435">
        <v>15</v>
      </c>
      <c r="C3865" s="436">
        <v>125</v>
      </c>
      <c r="D3865" s="438" t="s">
        <v>178</v>
      </c>
      <c r="E3865" s="472">
        <v>40802</v>
      </c>
      <c r="G3865" s="474">
        <v>15</v>
      </c>
      <c r="H3865" s="436">
        <v>125</v>
      </c>
      <c r="I3865" s="436">
        <v>125</v>
      </c>
      <c r="J3865" s="436">
        <v>125</v>
      </c>
      <c r="K3865" s="435">
        <v>0</v>
      </c>
      <c r="L3865" s="472">
        <v>40802</v>
      </c>
      <c r="X3865" s="437" t="str">
        <f t="shared" si="398"/>
        <v>ERRO</v>
      </c>
      <c r="Y3865" s="536"/>
      <c r="Z3865" s="438" t="s">
        <v>178</v>
      </c>
      <c r="AD3865" s="435" t="str">
        <f t="shared" si="399"/>
        <v>Pendente</v>
      </c>
    </row>
    <row r="3866" spans="1:30" x14ac:dyDescent="0.2">
      <c r="A3866" s="442" t="s">
        <v>115</v>
      </c>
      <c r="B3866" s="435">
        <v>16</v>
      </c>
      <c r="C3866" s="436">
        <v>1995</v>
      </c>
      <c r="D3866" s="466" t="s">
        <v>184</v>
      </c>
      <c r="E3866" s="472">
        <v>40802</v>
      </c>
      <c r="G3866" s="474">
        <v>16</v>
      </c>
      <c r="H3866" s="436">
        <v>1995</v>
      </c>
      <c r="I3866" s="436">
        <v>1995</v>
      </c>
      <c r="J3866" s="436">
        <v>1995</v>
      </c>
      <c r="K3866" s="435">
        <v>0</v>
      </c>
      <c r="L3866" s="472">
        <v>40802</v>
      </c>
      <c r="X3866" s="437" t="str">
        <f t="shared" si="398"/>
        <v>ERRO</v>
      </c>
      <c r="Y3866" s="536"/>
      <c r="Z3866" s="466" t="s">
        <v>184</v>
      </c>
      <c r="AD3866" s="435" t="str">
        <f t="shared" si="399"/>
        <v>Pendente</v>
      </c>
    </row>
    <row r="3867" spans="1:30" x14ac:dyDescent="0.2">
      <c r="A3867" s="442" t="s">
        <v>115</v>
      </c>
      <c r="B3867" s="435">
        <v>17</v>
      </c>
      <c r="C3867" s="436">
        <v>244</v>
      </c>
      <c r="D3867" s="466" t="s">
        <v>184</v>
      </c>
      <c r="E3867" s="472">
        <v>40802</v>
      </c>
      <c r="G3867" s="474">
        <v>17</v>
      </c>
      <c r="H3867" s="436">
        <v>244</v>
      </c>
      <c r="I3867" s="436">
        <v>244</v>
      </c>
      <c r="J3867" s="436">
        <v>244</v>
      </c>
      <c r="K3867" s="435">
        <v>0</v>
      </c>
      <c r="L3867" s="472">
        <v>40802</v>
      </c>
      <c r="X3867" s="437" t="str">
        <f t="shared" si="398"/>
        <v>ERRO</v>
      </c>
      <c r="Y3867" s="536"/>
      <c r="Z3867" s="466" t="s">
        <v>184</v>
      </c>
      <c r="AD3867" s="435" t="str">
        <f t="shared" si="399"/>
        <v>Pendente</v>
      </c>
    </row>
    <row r="3868" spans="1:30" x14ac:dyDescent="0.2">
      <c r="A3868" s="593" t="s">
        <v>115</v>
      </c>
      <c r="B3868" s="493">
        <v>18</v>
      </c>
      <c r="C3868" s="531">
        <v>54</v>
      </c>
      <c r="D3868" s="600" t="s">
        <v>185</v>
      </c>
      <c r="E3868" s="532">
        <v>40802</v>
      </c>
      <c r="G3868" s="534">
        <v>18</v>
      </c>
      <c r="H3868" s="531">
        <v>54</v>
      </c>
      <c r="I3868" s="531">
        <v>54</v>
      </c>
      <c r="J3868" s="531">
        <v>54</v>
      </c>
      <c r="K3868" s="493">
        <v>0</v>
      </c>
      <c r="L3868" s="532">
        <v>40802</v>
      </c>
      <c r="X3868" s="437" t="str">
        <f t="shared" si="398"/>
        <v>ERRO</v>
      </c>
      <c r="Y3868" s="536"/>
      <c r="Z3868" s="600" t="s">
        <v>185</v>
      </c>
      <c r="AD3868" s="435" t="str">
        <f t="shared" si="399"/>
        <v>Pendente</v>
      </c>
    </row>
    <row r="3869" spans="1:30" x14ac:dyDescent="0.2">
      <c r="A3869" s="442" t="s">
        <v>115</v>
      </c>
      <c r="B3869" s="435">
        <v>1</v>
      </c>
      <c r="C3869" s="436">
        <v>10</v>
      </c>
      <c r="D3869" s="435" t="s">
        <v>190</v>
      </c>
      <c r="E3869" s="472">
        <v>40805</v>
      </c>
      <c r="X3869" s="437" t="str">
        <f t="shared" si="398"/>
        <v>ERRO</v>
      </c>
      <c r="Y3869" s="536"/>
      <c r="Z3869" s="435" t="s">
        <v>190</v>
      </c>
      <c r="AD3869" s="435" t="str">
        <f t="shared" si="399"/>
        <v>Pendente</v>
      </c>
    </row>
    <row r="3870" spans="1:30" x14ac:dyDescent="0.2">
      <c r="A3870" s="606" t="s">
        <v>115</v>
      </c>
      <c r="B3870" s="438">
        <v>2</v>
      </c>
      <c r="C3870" s="447">
        <v>15</v>
      </c>
      <c r="D3870" s="466" t="s">
        <v>176</v>
      </c>
      <c r="E3870" s="472">
        <v>40805</v>
      </c>
      <c r="X3870" s="437" t="str">
        <f t="shared" si="398"/>
        <v>ERRO</v>
      </c>
      <c r="Y3870" s="536"/>
      <c r="Z3870" s="466" t="s">
        <v>176</v>
      </c>
      <c r="AD3870" s="435" t="str">
        <f t="shared" si="399"/>
        <v>Pendente</v>
      </c>
    </row>
    <row r="3871" spans="1:30" x14ac:dyDescent="0.2">
      <c r="A3871" s="593" t="s">
        <v>115</v>
      </c>
      <c r="B3871" s="493">
        <v>3</v>
      </c>
      <c r="C3871" s="531">
        <v>985</v>
      </c>
      <c r="D3871" s="493" t="s">
        <v>178</v>
      </c>
      <c r="E3871" s="532">
        <v>40805</v>
      </c>
      <c r="X3871" s="437" t="str">
        <f t="shared" si="398"/>
        <v>ERRO</v>
      </c>
      <c r="Y3871" s="536"/>
      <c r="Z3871" s="493" t="s">
        <v>178</v>
      </c>
      <c r="AD3871" s="435" t="str">
        <f t="shared" si="399"/>
        <v>Pendente</v>
      </c>
    </row>
    <row r="3872" spans="1:30" x14ac:dyDescent="0.2">
      <c r="A3872" s="442" t="s">
        <v>115</v>
      </c>
      <c r="B3872" s="435">
        <v>1</v>
      </c>
      <c r="C3872" s="436">
        <v>10</v>
      </c>
      <c r="D3872" s="435" t="s">
        <v>190</v>
      </c>
      <c r="E3872" s="472">
        <v>40806</v>
      </c>
      <c r="X3872" s="437" t="str">
        <f t="shared" si="398"/>
        <v>ERRO</v>
      </c>
      <c r="Y3872" s="536"/>
      <c r="Z3872" s="435" t="s">
        <v>190</v>
      </c>
      <c r="AD3872" s="435" t="str">
        <f t="shared" si="399"/>
        <v>Pendente</v>
      </c>
    </row>
    <row r="3873" spans="1:30" x14ac:dyDescent="0.2">
      <c r="A3873" s="606" t="s">
        <v>115</v>
      </c>
      <c r="B3873" s="438">
        <v>2</v>
      </c>
      <c r="C3873" s="447">
        <v>15</v>
      </c>
      <c r="D3873" s="466" t="s">
        <v>176</v>
      </c>
      <c r="E3873" s="472">
        <v>40806</v>
      </c>
      <c r="X3873" s="437" t="str">
        <f t="shared" si="398"/>
        <v>ERRO</v>
      </c>
      <c r="Y3873" s="536"/>
      <c r="Z3873" s="466" t="s">
        <v>176</v>
      </c>
      <c r="AD3873" s="435" t="str">
        <f t="shared" si="399"/>
        <v>Pendente</v>
      </c>
    </row>
    <row r="3874" spans="1:30" x14ac:dyDescent="0.2">
      <c r="A3874" s="593" t="s">
        <v>115</v>
      </c>
      <c r="B3874" s="493">
        <v>3</v>
      </c>
      <c r="C3874" s="531">
        <v>75</v>
      </c>
      <c r="D3874" s="493" t="s">
        <v>178</v>
      </c>
      <c r="E3874" s="532">
        <v>40806</v>
      </c>
      <c r="X3874" s="437" t="str">
        <f t="shared" si="398"/>
        <v>ERRO</v>
      </c>
      <c r="Y3874" s="536"/>
      <c r="Z3874" s="493" t="s">
        <v>178</v>
      </c>
      <c r="AD3874" s="435" t="str">
        <f t="shared" si="399"/>
        <v>Pendente</v>
      </c>
    </row>
    <row r="3875" spans="1:30" x14ac:dyDescent="0.2">
      <c r="A3875" s="593" t="s">
        <v>115</v>
      </c>
      <c r="B3875" s="493">
        <v>1</v>
      </c>
      <c r="C3875" s="531">
        <v>255</v>
      </c>
      <c r="D3875" s="493" t="s">
        <v>178</v>
      </c>
      <c r="E3875" s="532">
        <v>40807</v>
      </c>
      <c r="X3875" s="437" t="str">
        <f t="shared" si="398"/>
        <v>ERRO</v>
      </c>
      <c r="Y3875" s="536"/>
      <c r="Z3875" s="493" t="s">
        <v>178</v>
      </c>
      <c r="AD3875" s="435" t="str">
        <f t="shared" si="399"/>
        <v>Pendente</v>
      </c>
    </row>
    <row r="3876" spans="1:30" x14ac:dyDescent="0.2">
      <c r="A3876" s="442" t="s">
        <v>115</v>
      </c>
      <c r="B3876" s="435">
        <v>1</v>
      </c>
      <c r="C3876" s="436">
        <v>10</v>
      </c>
      <c r="D3876" s="435" t="s">
        <v>190</v>
      </c>
      <c r="E3876" s="472">
        <v>40808</v>
      </c>
      <c r="X3876" s="437" t="str">
        <f t="shared" si="398"/>
        <v>ERRO</v>
      </c>
      <c r="Y3876" s="536"/>
      <c r="Z3876" s="435" t="s">
        <v>190</v>
      </c>
      <c r="AD3876" s="435" t="str">
        <f t="shared" si="399"/>
        <v>Pendente</v>
      </c>
    </row>
    <row r="3877" spans="1:30" x14ac:dyDescent="0.2">
      <c r="A3877" s="606" t="s">
        <v>115</v>
      </c>
      <c r="B3877" s="438">
        <v>2</v>
      </c>
      <c r="C3877" s="447">
        <v>50</v>
      </c>
      <c r="D3877" s="466" t="s">
        <v>176</v>
      </c>
      <c r="E3877" s="472">
        <v>40808</v>
      </c>
      <c r="X3877" s="437" t="str">
        <f t="shared" si="398"/>
        <v>ERRO</v>
      </c>
      <c r="Y3877" s="536"/>
      <c r="Z3877" s="466" t="s">
        <v>176</v>
      </c>
      <c r="AD3877" s="435" t="str">
        <f t="shared" si="399"/>
        <v>Pendente</v>
      </c>
    </row>
    <row r="3878" spans="1:30" x14ac:dyDescent="0.2">
      <c r="A3878" s="593" t="s">
        <v>115</v>
      </c>
      <c r="B3878" s="493">
        <v>3</v>
      </c>
      <c r="C3878" s="531">
        <v>230</v>
      </c>
      <c r="D3878" s="493" t="s">
        <v>178</v>
      </c>
      <c r="E3878" s="532">
        <v>40808</v>
      </c>
      <c r="X3878" s="437" t="str">
        <f t="shared" si="398"/>
        <v>ERRO</v>
      </c>
      <c r="Y3878" s="536"/>
      <c r="Z3878" s="493" t="s">
        <v>178</v>
      </c>
      <c r="AD3878" s="435" t="str">
        <f t="shared" si="399"/>
        <v>Pendente</v>
      </c>
    </row>
    <row r="3879" spans="1:30" x14ac:dyDescent="0.2">
      <c r="A3879" s="442" t="s">
        <v>115</v>
      </c>
      <c r="B3879" s="435">
        <v>1</v>
      </c>
      <c r="C3879" s="436">
        <v>45</v>
      </c>
      <c r="D3879" s="465" t="s">
        <v>182</v>
      </c>
      <c r="E3879" s="472">
        <v>40792</v>
      </c>
      <c r="X3879" s="437" t="str">
        <f t="shared" si="398"/>
        <v>ERRO</v>
      </c>
      <c r="Y3879" s="536"/>
      <c r="Z3879" s="465" t="s">
        <v>182</v>
      </c>
      <c r="AD3879" s="435" t="str">
        <f t="shared" si="399"/>
        <v>Pendente</v>
      </c>
    </row>
    <row r="3880" spans="1:30" x14ac:dyDescent="0.2">
      <c r="A3880" s="442" t="s">
        <v>115</v>
      </c>
      <c r="B3880" s="435">
        <v>2</v>
      </c>
      <c r="C3880" s="436">
        <v>23</v>
      </c>
      <c r="D3880" s="465" t="s">
        <v>183</v>
      </c>
      <c r="E3880" s="472">
        <v>40792</v>
      </c>
      <c r="X3880" s="437" t="str">
        <f t="shared" si="398"/>
        <v>ERRO</v>
      </c>
      <c r="Y3880" s="536"/>
      <c r="Z3880" s="465" t="s">
        <v>183</v>
      </c>
      <c r="AD3880" s="435" t="str">
        <f t="shared" si="399"/>
        <v>Pendente</v>
      </c>
    </row>
    <row r="3881" spans="1:30" x14ac:dyDescent="0.2">
      <c r="A3881" s="442" t="s">
        <v>115</v>
      </c>
      <c r="B3881" s="435">
        <v>3</v>
      </c>
      <c r="C3881" s="436">
        <v>13</v>
      </c>
      <c r="D3881" s="465" t="s">
        <v>67</v>
      </c>
      <c r="E3881" s="472">
        <v>40792</v>
      </c>
      <c r="X3881" s="437" t="str">
        <f t="shared" si="398"/>
        <v>ERRO</v>
      </c>
      <c r="Y3881" s="536"/>
      <c r="Z3881" s="465" t="s">
        <v>67</v>
      </c>
      <c r="AD3881" s="435" t="str">
        <f t="shared" si="399"/>
        <v>Pendente</v>
      </c>
    </row>
    <row r="3882" spans="1:30" x14ac:dyDescent="0.2">
      <c r="A3882" s="442" t="s">
        <v>115</v>
      </c>
      <c r="B3882" s="435">
        <v>4</v>
      </c>
      <c r="C3882" s="436">
        <v>9</v>
      </c>
      <c r="D3882" s="465" t="s">
        <v>69</v>
      </c>
      <c r="E3882" s="472">
        <v>40792</v>
      </c>
      <c r="X3882" s="437" t="str">
        <f t="shared" si="398"/>
        <v>ERRO</v>
      </c>
      <c r="Y3882" s="536"/>
      <c r="Z3882" s="465" t="s">
        <v>69</v>
      </c>
      <c r="AD3882" s="435" t="str">
        <f t="shared" si="399"/>
        <v>Pendente</v>
      </c>
    </row>
    <row r="3883" spans="1:30" x14ac:dyDescent="0.2">
      <c r="A3883" s="442" t="s">
        <v>115</v>
      </c>
      <c r="B3883" s="435">
        <v>5</v>
      </c>
      <c r="C3883" s="436">
        <v>16</v>
      </c>
      <c r="D3883" s="465" t="s">
        <v>72</v>
      </c>
      <c r="E3883" s="472">
        <v>40792</v>
      </c>
      <c r="X3883" s="437" t="str">
        <f t="shared" si="398"/>
        <v>ERRO</v>
      </c>
      <c r="Y3883" s="536"/>
      <c r="Z3883" s="465" t="s">
        <v>72</v>
      </c>
      <c r="AD3883" s="435" t="str">
        <f t="shared" si="399"/>
        <v>Pendente</v>
      </c>
    </row>
    <row r="3884" spans="1:30" x14ac:dyDescent="0.2">
      <c r="A3884" s="442" t="s">
        <v>115</v>
      </c>
      <c r="B3884" s="435">
        <v>6</v>
      </c>
      <c r="C3884" s="436">
        <v>235</v>
      </c>
      <c r="D3884" s="465" t="s">
        <v>73</v>
      </c>
      <c r="E3884" s="472">
        <v>40792</v>
      </c>
      <c r="X3884" s="437" t="str">
        <f t="shared" si="398"/>
        <v>ERRO</v>
      </c>
      <c r="Y3884" s="536"/>
      <c r="Z3884" s="465" t="s">
        <v>73</v>
      </c>
      <c r="AD3884" s="435" t="str">
        <f t="shared" si="399"/>
        <v>Pendente</v>
      </c>
    </row>
    <row r="3885" spans="1:30" x14ac:dyDescent="0.2">
      <c r="A3885" s="442" t="s">
        <v>115</v>
      </c>
      <c r="B3885" s="435">
        <v>7</v>
      </c>
      <c r="C3885" s="436">
        <v>66</v>
      </c>
      <c r="D3885" s="465" t="s">
        <v>79</v>
      </c>
      <c r="E3885" s="472">
        <v>40792</v>
      </c>
      <c r="X3885" s="437" t="str">
        <f t="shared" si="398"/>
        <v>ERRO</v>
      </c>
      <c r="Y3885" s="536"/>
      <c r="Z3885" s="465" t="s">
        <v>79</v>
      </c>
      <c r="AD3885" s="435" t="str">
        <f t="shared" si="399"/>
        <v>Pendente</v>
      </c>
    </row>
    <row r="3886" spans="1:30" x14ac:dyDescent="0.2">
      <c r="A3886" s="442" t="s">
        <v>115</v>
      </c>
      <c r="B3886" s="435">
        <v>8</v>
      </c>
      <c r="C3886" s="436">
        <v>157</v>
      </c>
      <c r="D3886" s="465" t="s">
        <v>74</v>
      </c>
      <c r="E3886" s="472">
        <v>40792</v>
      </c>
      <c r="X3886" s="437" t="str">
        <f t="shared" si="398"/>
        <v>ERRO</v>
      </c>
      <c r="Y3886" s="536"/>
      <c r="Z3886" s="465" t="s">
        <v>74</v>
      </c>
      <c r="AD3886" s="435" t="str">
        <f t="shared" si="399"/>
        <v>Pendente</v>
      </c>
    </row>
    <row r="3887" spans="1:30" x14ac:dyDescent="0.2">
      <c r="A3887" s="442" t="s">
        <v>115</v>
      </c>
      <c r="B3887" s="435">
        <v>9</v>
      </c>
      <c r="C3887" s="436">
        <v>4</v>
      </c>
      <c r="D3887" s="465" t="s">
        <v>75</v>
      </c>
      <c r="E3887" s="472">
        <v>40792</v>
      </c>
      <c r="X3887" s="437" t="str">
        <f t="shared" si="398"/>
        <v>ERRO</v>
      </c>
      <c r="Y3887" s="536"/>
      <c r="Z3887" s="465" t="s">
        <v>75</v>
      </c>
      <c r="AD3887" s="435" t="str">
        <f t="shared" si="399"/>
        <v>Pendente</v>
      </c>
    </row>
    <row r="3888" spans="1:30" x14ac:dyDescent="0.2">
      <c r="A3888" s="442" t="s">
        <v>115</v>
      </c>
      <c r="B3888" s="435">
        <v>10</v>
      </c>
      <c r="C3888" s="436">
        <v>1</v>
      </c>
      <c r="D3888" s="465" t="s">
        <v>76</v>
      </c>
      <c r="E3888" s="472">
        <v>40792</v>
      </c>
      <c r="X3888" s="437" t="str">
        <f t="shared" si="398"/>
        <v>ERRO</v>
      </c>
      <c r="Y3888" s="536"/>
      <c r="Z3888" s="465" t="s">
        <v>76</v>
      </c>
      <c r="AD3888" s="435" t="str">
        <f t="shared" si="399"/>
        <v>Pendente</v>
      </c>
    </row>
    <row r="3889" spans="1:30" x14ac:dyDescent="0.2">
      <c r="A3889" s="442" t="s">
        <v>115</v>
      </c>
      <c r="B3889" s="435">
        <v>11</v>
      </c>
      <c r="C3889" s="436">
        <v>4</v>
      </c>
      <c r="D3889" s="465" t="s">
        <v>77</v>
      </c>
      <c r="E3889" s="472">
        <v>40792</v>
      </c>
      <c r="X3889" s="437" t="str">
        <f t="shared" si="398"/>
        <v>ERRO</v>
      </c>
      <c r="Y3889" s="536" t="str">
        <f t="shared" ref="Y3889:Y3895" si="400">IF(W3889="","",+C3889-W3889)</f>
        <v/>
      </c>
      <c r="Z3889" s="465" t="s">
        <v>77</v>
      </c>
      <c r="AC3889" s="148">
        <f t="shared" ref="AC3889:AC3924" si="401">DAYS360(E3889,AA3889)</f>
        <v>-40206</v>
      </c>
      <c r="AD3889" s="435" t="str">
        <f t="shared" si="399"/>
        <v>Pendente</v>
      </c>
    </row>
    <row r="3890" spans="1:30" x14ac:dyDescent="0.2">
      <c r="A3890" s="442" t="s">
        <v>115</v>
      </c>
      <c r="B3890" s="435">
        <v>12</v>
      </c>
      <c r="C3890" s="436">
        <v>80</v>
      </c>
      <c r="D3890" s="466" t="s">
        <v>187</v>
      </c>
      <c r="E3890" s="472">
        <v>40792</v>
      </c>
      <c r="X3890" s="437" t="str">
        <f t="shared" si="398"/>
        <v>ERRO</v>
      </c>
      <c r="Y3890" s="536" t="str">
        <f t="shared" si="400"/>
        <v/>
      </c>
      <c r="Z3890" s="466" t="s">
        <v>187</v>
      </c>
      <c r="AC3890" s="148">
        <f t="shared" si="401"/>
        <v>-40206</v>
      </c>
      <c r="AD3890" s="435" t="str">
        <f t="shared" si="399"/>
        <v>Pendente</v>
      </c>
    </row>
    <row r="3891" spans="1:30" x14ac:dyDescent="0.2">
      <c r="A3891" s="442" t="s">
        <v>115</v>
      </c>
      <c r="B3891" s="435">
        <v>13</v>
      </c>
      <c r="C3891" s="436">
        <v>90</v>
      </c>
      <c r="D3891" s="465" t="s">
        <v>189</v>
      </c>
      <c r="E3891" s="472">
        <v>40792</v>
      </c>
      <c r="X3891" s="437" t="str">
        <f t="shared" si="398"/>
        <v>ERRO</v>
      </c>
      <c r="Y3891" s="536" t="str">
        <f t="shared" si="400"/>
        <v/>
      </c>
      <c r="Z3891" s="465" t="s">
        <v>189</v>
      </c>
      <c r="AC3891" s="148">
        <f t="shared" si="401"/>
        <v>-40206</v>
      </c>
      <c r="AD3891" s="435" t="str">
        <f t="shared" si="399"/>
        <v>Pendente</v>
      </c>
    </row>
    <row r="3892" spans="1:30" x14ac:dyDescent="0.2">
      <c r="A3892" s="442" t="s">
        <v>115</v>
      </c>
      <c r="B3892" s="435">
        <v>14</v>
      </c>
      <c r="C3892" s="436">
        <v>50</v>
      </c>
      <c r="D3892" s="438" t="s">
        <v>178</v>
      </c>
      <c r="E3892" s="472">
        <v>40792</v>
      </c>
      <c r="X3892" s="437" t="str">
        <f t="shared" si="398"/>
        <v>ERRO</v>
      </c>
      <c r="Y3892" s="536" t="str">
        <f t="shared" si="400"/>
        <v/>
      </c>
      <c r="Z3892" s="438" t="s">
        <v>178</v>
      </c>
      <c r="AC3892" s="148">
        <f t="shared" si="401"/>
        <v>-40206</v>
      </c>
      <c r="AD3892" s="435" t="str">
        <f t="shared" si="399"/>
        <v>Pendente</v>
      </c>
    </row>
    <row r="3893" spans="1:30" x14ac:dyDescent="0.2">
      <c r="A3893" s="442" t="s">
        <v>115</v>
      </c>
      <c r="B3893" s="435">
        <v>15</v>
      </c>
      <c r="C3893" s="436">
        <v>1995</v>
      </c>
      <c r="D3893" s="466" t="s">
        <v>184</v>
      </c>
      <c r="E3893" s="472">
        <v>40792</v>
      </c>
      <c r="X3893" s="437" t="str">
        <f t="shared" si="398"/>
        <v>ERRO</v>
      </c>
      <c r="Y3893" s="536" t="str">
        <f t="shared" si="400"/>
        <v/>
      </c>
      <c r="Z3893" s="466" t="s">
        <v>184</v>
      </c>
      <c r="AC3893" s="148">
        <f t="shared" si="401"/>
        <v>-40206</v>
      </c>
      <c r="AD3893" s="435" t="str">
        <f t="shared" si="399"/>
        <v>Pendente</v>
      </c>
    </row>
    <row r="3894" spans="1:30" x14ac:dyDescent="0.2">
      <c r="A3894" s="606" t="s">
        <v>115</v>
      </c>
      <c r="B3894" s="438">
        <v>16</v>
      </c>
      <c r="C3894" s="447">
        <v>1029</v>
      </c>
      <c r="D3894" s="466" t="s">
        <v>184</v>
      </c>
      <c r="E3894" s="472">
        <v>40792</v>
      </c>
      <c r="X3894" s="437" t="str">
        <f t="shared" si="398"/>
        <v>ERRO</v>
      </c>
      <c r="Y3894" s="536" t="str">
        <f t="shared" si="400"/>
        <v/>
      </c>
      <c r="Z3894" s="466" t="s">
        <v>184</v>
      </c>
      <c r="AC3894" s="148">
        <f t="shared" si="401"/>
        <v>-40206</v>
      </c>
      <c r="AD3894" s="435" t="str">
        <f t="shared" si="399"/>
        <v>Pendente</v>
      </c>
    </row>
    <row r="3895" spans="1:30" x14ac:dyDescent="0.2">
      <c r="A3895" s="593" t="s">
        <v>115</v>
      </c>
      <c r="B3895" s="493">
        <v>17</v>
      </c>
      <c r="C3895" s="531">
        <v>57</v>
      </c>
      <c r="D3895" s="600" t="s">
        <v>185</v>
      </c>
      <c r="E3895" s="532">
        <v>40792</v>
      </c>
      <c r="X3895" s="437" t="str">
        <f t="shared" si="398"/>
        <v>ERRO</v>
      </c>
      <c r="Y3895" s="536" t="str">
        <f t="shared" si="400"/>
        <v/>
      </c>
      <c r="Z3895" s="600" t="s">
        <v>185</v>
      </c>
      <c r="AC3895" s="148">
        <f t="shared" si="401"/>
        <v>-40206</v>
      </c>
      <c r="AD3895" s="435" t="str">
        <f t="shared" si="399"/>
        <v>Pendente</v>
      </c>
    </row>
    <row r="3896" spans="1:30" x14ac:dyDescent="0.2">
      <c r="A3896" s="442" t="s">
        <v>115</v>
      </c>
      <c r="B3896" s="435">
        <v>1</v>
      </c>
      <c r="C3896" s="436">
        <v>15</v>
      </c>
      <c r="D3896" s="435" t="s">
        <v>177</v>
      </c>
      <c r="E3896" s="472">
        <v>40812</v>
      </c>
      <c r="X3896" s="437" t="str">
        <f t="shared" si="398"/>
        <v>ERRO</v>
      </c>
      <c r="Y3896" s="536" t="str">
        <f t="shared" ref="Y3896:Y3912" si="402">IF(W3896="","",+C3896-W3896)</f>
        <v/>
      </c>
      <c r="Z3896" s="435" t="s">
        <v>177</v>
      </c>
      <c r="AC3896" s="148">
        <f t="shared" si="401"/>
        <v>-40226</v>
      </c>
      <c r="AD3896" s="435" t="str">
        <f t="shared" si="399"/>
        <v>Pendente</v>
      </c>
    </row>
    <row r="3897" spans="1:30" x14ac:dyDescent="0.2">
      <c r="A3897" s="606" t="s">
        <v>115</v>
      </c>
      <c r="B3897" s="438">
        <v>2</v>
      </c>
      <c r="C3897" s="447">
        <v>75</v>
      </c>
      <c r="D3897" s="466" t="s">
        <v>176</v>
      </c>
      <c r="E3897" s="472">
        <v>40812</v>
      </c>
      <c r="X3897" s="437" t="str">
        <f t="shared" si="398"/>
        <v>ERRO</v>
      </c>
      <c r="Y3897" s="536" t="str">
        <f t="shared" si="402"/>
        <v/>
      </c>
      <c r="Z3897" s="466" t="s">
        <v>176</v>
      </c>
      <c r="AC3897" s="148">
        <f t="shared" si="401"/>
        <v>-40226</v>
      </c>
      <c r="AD3897" s="435" t="str">
        <f t="shared" si="399"/>
        <v>Pendente</v>
      </c>
    </row>
    <row r="3898" spans="1:30" x14ac:dyDescent="0.2">
      <c r="A3898" s="593" t="s">
        <v>115</v>
      </c>
      <c r="B3898" s="493">
        <v>3</v>
      </c>
      <c r="C3898" s="531">
        <v>920</v>
      </c>
      <c r="D3898" s="493" t="s">
        <v>178</v>
      </c>
      <c r="E3898" s="532">
        <v>40812</v>
      </c>
      <c r="X3898" s="437" t="str">
        <f t="shared" si="398"/>
        <v>ERRO</v>
      </c>
      <c r="Y3898" s="536" t="str">
        <f t="shared" si="402"/>
        <v/>
      </c>
      <c r="Z3898" s="493" t="s">
        <v>178</v>
      </c>
      <c r="AC3898" s="148">
        <f t="shared" si="401"/>
        <v>-40226</v>
      </c>
      <c r="AD3898" s="435" t="str">
        <f t="shared" si="399"/>
        <v>Pendente</v>
      </c>
    </row>
    <row r="3899" spans="1:30" x14ac:dyDescent="0.2">
      <c r="A3899" s="442" t="s">
        <v>115</v>
      </c>
      <c r="B3899" s="435">
        <v>1</v>
      </c>
      <c r="C3899" s="436">
        <v>10</v>
      </c>
      <c r="D3899" s="435" t="s">
        <v>190</v>
      </c>
      <c r="E3899" s="472">
        <v>40813</v>
      </c>
      <c r="X3899" s="437" t="str">
        <f t="shared" si="398"/>
        <v>ERRO</v>
      </c>
      <c r="Y3899" s="536" t="str">
        <f t="shared" si="402"/>
        <v/>
      </c>
      <c r="AC3899" s="148">
        <f t="shared" si="401"/>
        <v>-40227</v>
      </c>
      <c r="AD3899" s="435" t="str">
        <f t="shared" si="399"/>
        <v>Pendente</v>
      </c>
    </row>
    <row r="3900" spans="1:30" x14ac:dyDescent="0.2">
      <c r="A3900" s="593" t="s">
        <v>115</v>
      </c>
      <c r="B3900" s="493">
        <v>2</v>
      </c>
      <c r="C3900" s="531">
        <v>15</v>
      </c>
      <c r="D3900" s="600" t="s">
        <v>176</v>
      </c>
      <c r="E3900" s="532">
        <v>40813</v>
      </c>
      <c r="X3900" s="437" t="str">
        <f t="shared" ref="X3900:X3963" si="403">IF(C3900=W3900,"OK",IF(W3900=R3900,"ERRO",IF(W3900="","KO",IF(W3900=J3900,"ERRO"))))</f>
        <v>ERRO</v>
      </c>
      <c r="Y3900" s="536" t="str">
        <f t="shared" si="402"/>
        <v/>
      </c>
      <c r="AC3900" s="148">
        <f t="shared" si="401"/>
        <v>-40227</v>
      </c>
      <c r="AD3900" s="435" t="str">
        <f t="shared" si="399"/>
        <v>Pendente</v>
      </c>
    </row>
    <row r="3901" spans="1:30" x14ac:dyDescent="0.2">
      <c r="A3901" s="442" t="s">
        <v>115</v>
      </c>
      <c r="B3901" s="435">
        <v>1</v>
      </c>
      <c r="C3901" s="436">
        <v>20</v>
      </c>
      <c r="D3901" s="466" t="s">
        <v>176</v>
      </c>
      <c r="E3901" s="472">
        <v>40814</v>
      </c>
      <c r="X3901" s="437" t="str">
        <f t="shared" si="403"/>
        <v>ERRO</v>
      </c>
      <c r="Y3901" s="536" t="str">
        <f t="shared" si="402"/>
        <v/>
      </c>
      <c r="AC3901" s="148">
        <f t="shared" si="401"/>
        <v>-40228</v>
      </c>
      <c r="AD3901" s="435" t="str">
        <f t="shared" si="399"/>
        <v>Pendente</v>
      </c>
    </row>
    <row r="3902" spans="1:30" x14ac:dyDescent="0.2">
      <c r="A3902" s="593" t="s">
        <v>115</v>
      </c>
      <c r="B3902" s="493">
        <v>2</v>
      </c>
      <c r="C3902" s="531">
        <v>30</v>
      </c>
      <c r="D3902" s="493" t="s">
        <v>178</v>
      </c>
      <c r="E3902" s="532">
        <v>40814</v>
      </c>
      <c r="X3902" s="437" t="str">
        <f t="shared" si="403"/>
        <v>ERRO</v>
      </c>
      <c r="Y3902" s="536" t="str">
        <f t="shared" si="402"/>
        <v/>
      </c>
      <c r="AC3902" s="148">
        <f t="shared" si="401"/>
        <v>-40228</v>
      </c>
      <c r="AD3902" s="435" t="str">
        <f t="shared" si="399"/>
        <v>Pendente</v>
      </c>
    </row>
    <row r="3903" spans="1:30" x14ac:dyDescent="0.2">
      <c r="A3903" s="442" t="s">
        <v>115</v>
      </c>
      <c r="B3903" s="435">
        <v>1</v>
      </c>
      <c r="C3903" s="436">
        <v>15</v>
      </c>
      <c r="D3903" s="466" t="s">
        <v>176</v>
      </c>
      <c r="E3903" s="472">
        <v>40815</v>
      </c>
      <c r="X3903" s="437" t="str">
        <f t="shared" si="403"/>
        <v>ERRO</v>
      </c>
      <c r="Y3903" s="536" t="str">
        <f t="shared" si="402"/>
        <v/>
      </c>
      <c r="AC3903" s="148">
        <f t="shared" si="401"/>
        <v>-40229</v>
      </c>
      <c r="AD3903" s="435" t="str">
        <f t="shared" si="399"/>
        <v>Pendente</v>
      </c>
    </row>
    <row r="3904" spans="1:30" x14ac:dyDescent="0.2">
      <c r="A3904" s="593" t="s">
        <v>115</v>
      </c>
      <c r="B3904" s="493">
        <v>2</v>
      </c>
      <c r="C3904" s="531">
        <v>50</v>
      </c>
      <c r="D3904" s="493" t="s">
        <v>178</v>
      </c>
      <c r="E3904" s="532">
        <v>40815</v>
      </c>
      <c r="X3904" s="437" t="str">
        <f t="shared" si="403"/>
        <v>ERRO</v>
      </c>
      <c r="Y3904" s="536" t="str">
        <f t="shared" si="402"/>
        <v/>
      </c>
      <c r="AC3904" s="148">
        <f t="shared" si="401"/>
        <v>-40229</v>
      </c>
      <c r="AD3904" s="435" t="str">
        <f t="shared" si="399"/>
        <v>Pendente</v>
      </c>
    </row>
    <row r="3905" spans="1:30" x14ac:dyDescent="0.2">
      <c r="A3905" s="442" t="s">
        <v>115</v>
      </c>
      <c r="B3905" s="435">
        <v>1</v>
      </c>
      <c r="C3905" s="436">
        <v>39</v>
      </c>
      <c r="D3905" s="465" t="s">
        <v>182</v>
      </c>
      <c r="E3905" s="472">
        <v>40819</v>
      </c>
      <c r="X3905" s="437" t="str">
        <f t="shared" si="403"/>
        <v>ERRO</v>
      </c>
      <c r="Y3905" s="536" t="str">
        <f t="shared" si="402"/>
        <v/>
      </c>
      <c r="AC3905" s="148">
        <f t="shared" si="401"/>
        <v>-40233</v>
      </c>
      <c r="AD3905" s="435" t="str">
        <f t="shared" si="399"/>
        <v>Pendente</v>
      </c>
    </row>
    <row r="3906" spans="1:30" x14ac:dyDescent="0.2">
      <c r="A3906" s="442" t="s">
        <v>115</v>
      </c>
      <c r="B3906" s="435">
        <v>2</v>
      </c>
      <c r="C3906" s="436">
        <v>10</v>
      </c>
      <c r="D3906" s="435" t="s">
        <v>190</v>
      </c>
      <c r="E3906" s="472">
        <v>40819</v>
      </c>
      <c r="X3906" s="437" t="str">
        <f t="shared" si="403"/>
        <v>ERRO</v>
      </c>
      <c r="Y3906" s="536" t="str">
        <f t="shared" si="402"/>
        <v/>
      </c>
      <c r="AC3906" s="148">
        <f t="shared" si="401"/>
        <v>-40233</v>
      </c>
      <c r="AD3906" s="435" t="str">
        <f t="shared" si="399"/>
        <v>Pendente</v>
      </c>
    </row>
    <row r="3907" spans="1:30" x14ac:dyDescent="0.2">
      <c r="A3907" s="442" t="s">
        <v>115</v>
      </c>
      <c r="B3907" s="435">
        <v>3</v>
      </c>
      <c r="C3907" s="436">
        <v>30</v>
      </c>
      <c r="D3907" s="465" t="s">
        <v>183</v>
      </c>
      <c r="E3907" s="472">
        <v>40819</v>
      </c>
      <c r="X3907" s="437" t="str">
        <f t="shared" si="403"/>
        <v>ERRO</v>
      </c>
      <c r="Y3907" s="536" t="str">
        <f t="shared" si="402"/>
        <v/>
      </c>
      <c r="AC3907" s="148">
        <f t="shared" si="401"/>
        <v>-40233</v>
      </c>
      <c r="AD3907" s="435" t="str">
        <f t="shared" si="399"/>
        <v>Pendente</v>
      </c>
    </row>
    <row r="3908" spans="1:30" x14ac:dyDescent="0.2">
      <c r="A3908" s="442" t="s">
        <v>115</v>
      </c>
      <c r="B3908" s="435">
        <v>4</v>
      </c>
      <c r="C3908" s="436">
        <v>39</v>
      </c>
      <c r="D3908" s="465" t="s">
        <v>67</v>
      </c>
      <c r="E3908" s="472">
        <v>40819</v>
      </c>
      <c r="X3908" s="437" t="str">
        <f t="shared" si="403"/>
        <v>ERRO</v>
      </c>
      <c r="Y3908" s="536" t="str">
        <f t="shared" si="402"/>
        <v/>
      </c>
      <c r="AC3908" s="148">
        <f t="shared" si="401"/>
        <v>-40233</v>
      </c>
      <c r="AD3908" s="435" t="str">
        <f t="shared" si="399"/>
        <v>Pendente</v>
      </c>
    </row>
    <row r="3909" spans="1:30" x14ac:dyDescent="0.2">
      <c r="A3909" s="442" t="s">
        <v>115</v>
      </c>
      <c r="B3909" s="435">
        <v>5</v>
      </c>
      <c r="C3909" s="436">
        <v>3</v>
      </c>
      <c r="D3909" s="465" t="s">
        <v>68</v>
      </c>
      <c r="E3909" s="472">
        <v>40819</v>
      </c>
      <c r="X3909" s="437" t="str">
        <f t="shared" si="403"/>
        <v>ERRO</v>
      </c>
      <c r="Y3909" s="536" t="str">
        <f t="shared" si="402"/>
        <v/>
      </c>
      <c r="AC3909" s="148">
        <f t="shared" si="401"/>
        <v>-40233</v>
      </c>
      <c r="AD3909" s="435" t="str">
        <f t="shared" si="399"/>
        <v>Pendente</v>
      </c>
    </row>
    <row r="3910" spans="1:30" x14ac:dyDescent="0.2">
      <c r="A3910" s="442" t="s">
        <v>115</v>
      </c>
      <c r="B3910" s="435">
        <v>6</v>
      </c>
      <c r="C3910" s="436">
        <v>18</v>
      </c>
      <c r="D3910" s="465" t="s">
        <v>69</v>
      </c>
      <c r="E3910" s="472">
        <v>40819</v>
      </c>
      <c r="X3910" s="437" t="str">
        <f t="shared" si="403"/>
        <v>ERRO</v>
      </c>
      <c r="Y3910" s="536" t="str">
        <f t="shared" si="402"/>
        <v/>
      </c>
      <c r="AC3910" s="148">
        <f t="shared" si="401"/>
        <v>-40233</v>
      </c>
      <c r="AD3910" s="435" t="str">
        <f t="shared" si="399"/>
        <v>Pendente</v>
      </c>
    </row>
    <row r="3911" spans="1:30" x14ac:dyDescent="0.2">
      <c r="A3911" s="442" t="s">
        <v>115</v>
      </c>
      <c r="B3911" s="435">
        <v>7</v>
      </c>
      <c r="C3911" s="436">
        <v>1</v>
      </c>
      <c r="D3911" s="465" t="s">
        <v>71</v>
      </c>
      <c r="E3911" s="472">
        <v>40819</v>
      </c>
      <c r="X3911" s="437" t="str">
        <f t="shared" si="403"/>
        <v>ERRO</v>
      </c>
      <c r="Y3911" s="536" t="str">
        <f t="shared" si="402"/>
        <v/>
      </c>
      <c r="AC3911" s="148">
        <f t="shared" si="401"/>
        <v>-40233</v>
      </c>
      <c r="AD3911" s="435" t="str">
        <f t="shared" ref="AD3911:AD3974" si="404">IF(AA3911&gt;0,"OK","Pendente")</f>
        <v>Pendente</v>
      </c>
    </row>
    <row r="3912" spans="1:30" x14ac:dyDescent="0.2">
      <c r="A3912" s="442" t="s">
        <v>115</v>
      </c>
      <c r="B3912" s="435">
        <v>8</v>
      </c>
      <c r="C3912" s="436">
        <v>27</v>
      </c>
      <c r="D3912" s="465" t="s">
        <v>72</v>
      </c>
      <c r="E3912" s="472">
        <v>40819</v>
      </c>
      <c r="X3912" s="437" t="str">
        <f t="shared" si="403"/>
        <v>ERRO</v>
      </c>
      <c r="Y3912" s="536" t="str">
        <f t="shared" si="402"/>
        <v/>
      </c>
      <c r="AC3912" s="148">
        <f t="shared" si="401"/>
        <v>-40233</v>
      </c>
      <c r="AD3912" s="435" t="str">
        <f t="shared" si="404"/>
        <v>Pendente</v>
      </c>
    </row>
    <row r="3913" spans="1:30" x14ac:dyDescent="0.2">
      <c r="A3913" s="442" t="s">
        <v>115</v>
      </c>
      <c r="B3913" s="435">
        <v>9</v>
      </c>
      <c r="C3913" s="436">
        <v>308</v>
      </c>
      <c r="D3913" s="465" t="s">
        <v>73</v>
      </c>
      <c r="E3913" s="472">
        <v>40819</v>
      </c>
      <c r="X3913" s="437" t="str">
        <f t="shared" si="403"/>
        <v>ERRO</v>
      </c>
      <c r="Y3913" s="536" t="str">
        <f t="shared" ref="Y3913:Y3991" si="405">IF(W3913="","",+C3913-W3913)</f>
        <v/>
      </c>
      <c r="AC3913" s="148">
        <f t="shared" si="401"/>
        <v>-40233</v>
      </c>
      <c r="AD3913" s="435" t="str">
        <f t="shared" si="404"/>
        <v>Pendente</v>
      </c>
    </row>
    <row r="3914" spans="1:30" x14ac:dyDescent="0.2">
      <c r="A3914" s="442" t="s">
        <v>115</v>
      </c>
      <c r="B3914" s="435">
        <v>10</v>
      </c>
      <c r="C3914" s="436">
        <v>83</v>
      </c>
      <c r="D3914" s="465" t="s">
        <v>79</v>
      </c>
      <c r="E3914" s="472">
        <v>40819</v>
      </c>
      <c r="X3914" s="437" t="str">
        <f t="shared" si="403"/>
        <v>ERRO</v>
      </c>
      <c r="Y3914" s="536" t="str">
        <f t="shared" si="405"/>
        <v/>
      </c>
      <c r="AC3914" s="148">
        <f t="shared" si="401"/>
        <v>-40233</v>
      </c>
      <c r="AD3914" s="435" t="str">
        <f t="shared" si="404"/>
        <v>Pendente</v>
      </c>
    </row>
    <row r="3915" spans="1:30" x14ac:dyDescent="0.2">
      <c r="A3915" s="442" t="s">
        <v>115</v>
      </c>
      <c r="B3915" s="435">
        <v>11</v>
      </c>
      <c r="C3915" s="436">
        <v>160</v>
      </c>
      <c r="D3915" s="465" t="s">
        <v>74</v>
      </c>
      <c r="E3915" s="472">
        <v>40819</v>
      </c>
      <c r="X3915" s="437" t="str">
        <f t="shared" si="403"/>
        <v>ERRO</v>
      </c>
      <c r="Y3915" s="536" t="str">
        <f t="shared" si="405"/>
        <v/>
      </c>
      <c r="AC3915" s="148">
        <f t="shared" si="401"/>
        <v>-40233</v>
      </c>
      <c r="AD3915" s="435" t="str">
        <f t="shared" si="404"/>
        <v>Pendente</v>
      </c>
    </row>
    <row r="3916" spans="1:30" x14ac:dyDescent="0.2">
      <c r="A3916" s="442" t="s">
        <v>115</v>
      </c>
      <c r="B3916" s="435">
        <v>12</v>
      </c>
      <c r="C3916" s="436">
        <v>9</v>
      </c>
      <c r="D3916" s="465" t="s">
        <v>75</v>
      </c>
      <c r="E3916" s="472">
        <v>40819</v>
      </c>
      <c r="X3916" s="437" t="str">
        <f t="shared" si="403"/>
        <v>ERRO</v>
      </c>
      <c r="Y3916" s="536" t="str">
        <f t="shared" si="405"/>
        <v/>
      </c>
      <c r="AC3916" s="148">
        <f t="shared" si="401"/>
        <v>-40233</v>
      </c>
      <c r="AD3916" s="435" t="str">
        <f t="shared" si="404"/>
        <v>Pendente</v>
      </c>
    </row>
    <row r="3917" spans="1:30" x14ac:dyDescent="0.2">
      <c r="A3917" s="442" t="s">
        <v>115</v>
      </c>
      <c r="B3917" s="435">
        <v>13</v>
      </c>
      <c r="C3917" s="436">
        <v>3</v>
      </c>
      <c r="D3917" s="465" t="s">
        <v>76</v>
      </c>
      <c r="E3917" s="472">
        <v>40819</v>
      </c>
      <c r="X3917" s="437" t="str">
        <f t="shared" si="403"/>
        <v>ERRO</v>
      </c>
      <c r="Y3917" s="536" t="str">
        <f t="shared" si="405"/>
        <v/>
      </c>
      <c r="AC3917" s="148">
        <f t="shared" si="401"/>
        <v>-40233</v>
      </c>
      <c r="AD3917" s="435" t="str">
        <f t="shared" si="404"/>
        <v>Pendente</v>
      </c>
    </row>
    <row r="3918" spans="1:30" x14ac:dyDescent="0.2">
      <c r="A3918" s="442" t="s">
        <v>115</v>
      </c>
      <c r="B3918" s="435">
        <v>14</v>
      </c>
      <c r="C3918" s="436">
        <v>4</v>
      </c>
      <c r="D3918" s="465" t="s">
        <v>77</v>
      </c>
      <c r="E3918" s="472">
        <v>40819</v>
      </c>
      <c r="X3918" s="437" t="str">
        <f t="shared" si="403"/>
        <v>ERRO</v>
      </c>
      <c r="Y3918" s="536" t="str">
        <f t="shared" si="405"/>
        <v/>
      </c>
      <c r="AC3918" s="148">
        <f t="shared" si="401"/>
        <v>-40233</v>
      </c>
      <c r="AD3918" s="435" t="str">
        <f t="shared" si="404"/>
        <v>Pendente</v>
      </c>
    </row>
    <row r="3919" spans="1:30" x14ac:dyDescent="0.2">
      <c r="A3919" s="442" t="s">
        <v>115</v>
      </c>
      <c r="B3919" s="435">
        <v>15</v>
      </c>
      <c r="C3919" s="436">
        <v>128</v>
      </c>
      <c r="D3919" s="466" t="s">
        <v>187</v>
      </c>
      <c r="E3919" s="472">
        <v>40819</v>
      </c>
      <c r="X3919" s="437" t="str">
        <f t="shared" si="403"/>
        <v>ERRO</v>
      </c>
      <c r="Y3919" s="536" t="str">
        <f t="shared" si="405"/>
        <v/>
      </c>
      <c r="AC3919" s="148">
        <f t="shared" si="401"/>
        <v>-40233</v>
      </c>
      <c r="AD3919" s="435" t="str">
        <f t="shared" si="404"/>
        <v>Pendente</v>
      </c>
    </row>
    <row r="3920" spans="1:30" x14ac:dyDescent="0.2">
      <c r="A3920" s="606" t="s">
        <v>115</v>
      </c>
      <c r="B3920" s="438">
        <v>16</v>
      </c>
      <c r="C3920" s="447">
        <v>183</v>
      </c>
      <c r="D3920" s="465" t="s">
        <v>189</v>
      </c>
      <c r="E3920" s="472">
        <v>40819</v>
      </c>
      <c r="X3920" s="437" t="str">
        <f t="shared" si="403"/>
        <v>ERRO</v>
      </c>
      <c r="Y3920" s="536" t="str">
        <f t="shared" si="405"/>
        <v/>
      </c>
      <c r="AC3920" s="148">
        <f t="shared" si="401"/>
        <v>-40233</v>
      </c>
      <c r="AD3920" s="435" t="str">
        <f t="shared" si="404"/>
        <v>Pendente</v>
      </c>
    </row>
    <row r="3921" spans="1:30" x14ac:dyDescent="0.2">
      <c r="A3921" s="606" t="s">
        <v>115</v>
      </c>
      <c r="B3921" s="438">
        <v>17</v>
      </c>
      <c r="C3921" s="447">
        <v>30</v>
      </c>
      <c r="D3921" s="466" t="s">
        <v>176</v>
      </c>
      <c r="E3921" s="472">
        <v>40819</v>
      </c>
      <c r="X3921" s="437" t="str">
        <f t="shared" si="403"/>
        <v>ERRO</v>
      </c>
      <c r="Y3921" s="536" t="str">
        <f t="shared" si="405"/>
        <v/>
      </c>
      <c r="AC3921" s="148">
        <f t="shared" si="401"/>
        <v>-40233</v>
      </c>
      <c r="AD3921" s="435" t="str">
        <f t="shared" si="404"/>
        <v>Pendente</v>
      </c>
    </row>
    <row r="3922" spans="1:30" x14ac:dyDescent="0.2">
      <c r="A3922" s="606" t="s">
        <v>115</v>
      </c>
      <c r="B3922" s="435">
        <v>18</v>
      </c>
      <c r="C3922" s="436">
        <v>1995</v>
      </c>
      <c r="D3922" s="466" t="s">
        <v>184</v>
      </c>
      <c r="E3922" s="472">
        <v>40819</v>
      </c>
      <c r="X3922" s="437" t="str">
        <f t="shared" si="403"/>
        <v>ERRO</v>
      </c>
      <c r="Y3922" s="536" t="str">
        <f t="shared" si="405"/>
        <v/>
      </c>
      <c r="AC3922" s="148">
        <f t="shared" si="401"/>
        <v>-40233</v>
      </c>
      <c r="AD3922" s="435" t="str">
        <f t="shared" si="404"/>
        <v>Pendente</v>
      </c>
    </row>
    <row r="3923" spans="1:30" x14ac:dyDescent="0.2">
      <c r="A3923" s="606" t="s">
        <v>115</v>
      </c>
      <c r="B3923" s="435">
        <v>19</v>
      </c>
      <c r="C3923" s="436">
        <v>855</v>
      </c>
      <c r="D3923" s="466" t="s">
        <v>184</v>
      </c>
      <c r="E3923" s="472">
        <v>40819</v>
      </c>
      <c r="X3923" s="437" t="str">
        <f t="shared" si="403"/>
        <v>ERRO</v>
      </c>
      <c r="Y3923" s="536" t="str">
        <f t="shared" si="405"/>
        <v/>
      </c>
      <c r="AC3923" s="148">
        <f t="shared" si="401"/>
        <v>-40233</v>
      </c>
      <c r="AD3923" s="435" t="str">
        <f t="shared" si="404"/>
        <v>Pendente</v>
      </c>
    </row>
    <row r="3924" spans="1:30" x14ac:dyDescent="0.2">
      <c r="A3924" s="593" t="s">
        <v>115</v>
      </c>
      <c r="B3924" s="493">
        <v>20</v>
      </c>
      <c r="C3924" s="531">
        <v>43</v>
      </c>
      <c r="D3924" s="600" t="s">
        <v>185</v>
      </c>
      <c r="E3924" s="532">
        <v>40819</v>
      </c>
      <c r="X3924" s="437" t="str">
        <f t="shared" si="403"/>
        <v>ERRO</v>
      </c>
      <c r="Y3924" s="536" t="str">
        <f t="shared" si="405"/>
        <v/>
      </c>
      <c r="AC3924" s="148">
        <f t="shared" si="401"/>
        <v>-40233</v>
      </c>
      <c r="AD3924" s="435" t="str">
        <f t="shared" si="404"/>
        <v>Pendente</v>
      </c>
    </row>
    <row r="3925" spans="1:30" x14ac:dyDescent="0.2">
      <c r="A3925" s="442" t="s">
        <v>115</v>
      </c>
      <c r="B3925" s="435">
        <v>1</v>
      </c>
      <c r="C3925" s="436">
        <v>10</v>
      </c>
      <c r="D3925" s="435" t="s">
        <v>190</v>
      </c>
      <c r="E3925" s="472">
        <v>40819</v>
      </c>
      <c r="X3925" s="437" t="str">
        <f t="shared" si="403"/>
        <v>ERRO</v>
      </c>
      <c r="Y3925" s="536" t="str">
        <f t="shared" si="405"/>
        <v/>
      </c>
      <c r="AC3925" s="148">
        <f t="shared" ref="AC3925:AC4003" si="406">DAYS360(E3925,AA3925)</f>
        <v>-40233</v>
      </c>
      <c r="AD3925" s="435" t="str">
        <f t="shared" si="404"/>
        <v>Pendente</v>
      </c>
    </row>
    <row r="3926" spans="1:30" x14ac:dyDescent="0.2">
      <c r="A3926" s="442" t="s">
        <v>115</v>
      </c>
      <c r="B3926" s="435">
        <v>2</v>
      </c>
      <c r="C3926" s="436">
        <v>165</v>
      </c>
      <c r="D3926" s="466" t="s">
        <v>176</v>
      </c>
      <c r="E3926" s="472">
        <v>40819</v>
      </c>
      <c r="X3926" s="437" t="str">
        <f t="shared" si="403"/>
        <v>ERRO</v>
      </c>
      <c r="Y3926" s="536"/>
      <c r="AD3926" s="435" t="str">
        <f t="shared" si="404"/>
        <v>Pendente</v>
      </c>
    </row>
    <row r="3927" spans="1:30" x14ac:dyDescent="0.2">
      <c r="A3927" s="606" t="s">
        <v>115</v>
      </c>
      <c r="B3927" s="438">
        <v>3</v>
      </c>
      <c r="C3927" s="447">
        <v>790</v>
      </c>
      <c r="D3927" s="438" t="s">
        <v>178</v>
      </c>
      <c r="E3927" s="472">
        <v>40819</v>
      </c>
      <c r="X3927" s="437" t="str">
        <f t="shared" si="403"/>
        <v>ERRO</v>
      </c>
      <c r="Y3927" s="536" t="str">
        <f t="shared" si="405"/>
        <v/>
      </c>
      <c r="AC3927" s="148">
        <f t="shared" si="406"/>
        <v>-40233</v>
      </c>
      <c r="AD3927" s="435" t="str">
        <f t="shared" si="404"/>
        <v>Pendente</v>
      </c>
    </row>
    <row r="3928" spans="1:30" x14ac:dyDescent="0.2">
      <c r="A3928" s="593" t="s">
        <v>115</v>
      </c>
      <c r="B3928" s="493">
        <v>4</v>
      </c>
      <c r="C3928" s="531">
        <v>80</v>
      </c>
      <c r="D3928" s="600" t="s">
        <v>188</v>
      </c>
      <c r="E3928" s="532">
        <v>40819</v>
      </c>
      <c r="X3928" s="437" t="str">
        <f t="shared" si="403"/>
        <v>ERRO</v>
      </c>
      <c r="Y3928" s="536" t="str">
        <f t="shared" si="405"/>
        <v/>
      </c>
      <c r="AC3928" s="148">
        <f t="shared" si="406"/>
        <v>-40233</v>
      </c>
      <c r="AD3928" s="435" t="str">
        <f t="shared" si="404"/>
        <v>Pendente</v>
      </c>
    </row>
    <row r="3929" spans="1:30" x14ac:dyDescent="0.2">
      <c r="A3929" s="593" t="s">
        <v>115</v>
      </c>
      <c r="B3929" s="493">
        <v>1</v>
      </c>
      <c r="C3929" s="531">
        <v>1400</v>
      </c>
      <c r="D3929" s="600" t="s">
        <v>186</v>
      </c>
      <c r="E3929" s="532">
        <v>40820</v>
      </c>
      <c r="X3929" s="437" t="str">
        <f t="shared" si="403"/>
        <v>ERRO</v>
      </c>
      <c r="Y3929" s="536" t="str">
        <f t="shared" si="405"/>
        <v/>
      </c>
      <c r="AC3929" s="148">
        <f t="shared" si="406"/>
        <v>-40234</v>
      </c>
      <c r="AD3929" s="435" t="str">
        <f t="shared" si="404"/>
        <v>Pendente</v>
      </c>
    </row>
    <row r="3930" spans="1:30" x14ac:dyDescent="0.2">
      <c r="A3930" s="442" t="s">
        <v>115</v>
      </c>
      <c r="B3930" s="435">
        <v>1</v>
      </c>
      <c r="C3930" s="436">
        <v>20</v>
      </c>
      <c r="D3930" s="435" t="s">
        <v>190</v>
      </c>
      <c r="E3930" s="472">
        <v>40822</v>
      </c>
      <c r="X3930" s="437" t="str">
        <f t="shared" si="403"/>
        <v>ERRO</v>
      </c>
      <c r="Y3930" s="536" t="str">
        <f t="shared" si="405"/>
        <v/>
      </c>
      <c r="AD3930" s="435" t="str">
        <f t="shared" si="404"/>
        <v>Pendente</v>
      </c>
    </row>
    <row r="3931" spans="1:30" x14ac:dyDescent="0.2">
      <c r="A3931" s="442" t="s">
        <v>115</v>
      </c>
      <c r="B3931" s="435">
        <v>2</v>
      </c>
      <c r="C3931" s="436">
        <v>210</v>
      </c>
      <c r="D3931" s="466" t="s">
        <v>176</v>
      </c>
      <c r="E3931" s="472">
        <v>40822</v>
      </c>
      <c r="X3931" s="437" t="str">
        <f t="shared" si="403"/>
        <v>ERRO</v>
      </c>
      <c r="Y3931" s="536" t="str">
        <f t="shared" si="405"/>
        <v/>
      </c>
      <c r="AC3931" s="148">
        <f t="shared" si="406"/>
        <v>-40236</v>
      </c>
      <c r="AD3931" s="435" t="str">
        <f t="shared" si="404"/>
        <v>Pendente</v>
      </c>
    </row>
    <row r="3932" spans="1:30" x14ac:dyDescent="0.2">
      <c r="A3932" s="442" t="s">
        <v>115</v>
      </c>
      <c r="B3932" s="435">
        <v>3</v>
      </c>
      <c r="C3932" s="436">
        <v>1255</v>
      </c>
      <c r="D3932" s="438" t="s">
        <v>178</v>
      </c>
      <c r="E3932" s="472">
        <v>40822</v>
      </c>
      <c r="X3932" s="437" t="str">
        <f t="shared" si="403"/>
        <v>ERRO</v>
      </c>
      <c r="Y3932" s="536" t="str">
        <f t="shared" si="405"/>
        <v/>
      </c>
      <c r="AC3932" s="148">
        <f t="shared" si="406"/>
        <v>-40236</v>
      </c>
      <c r="AD3932" s="435" t="str">
        <f t="shared" si="404"/>
        <v>Pendente</v>
      </c>
    </row>
    <row r="3933" spans="1:30" x14ac:dyDescent="0.2">
      <c r="A3933" s="442" t="s">
        <v>115</v>
      </c>
      <c r="B3933" s="435">
        <v>4</v>
      </c>
      <c r="C3933" s="436">
        <v>30</v>
      </c>
      <c r="D3933" s="466" t="s">
        <v>188</v>
      </c>
      <c r="E3933" s="472">
        <v>40822</v>
      </c>
      <c r="X3933" s="437" t="str">
        <f t="shared" si="403"/>
        <v>ERRO</v>
      </c>
      <c r="Y3933" s="536" t="str">
        <f t="shared" si="405"/>
        <v/>
      </c>
      <c r="AC3933" s="148">
        <f t="shared" si="406"/>
        <v>-40236</v>
      </c>
      <c r="AD3933" s="435" t="str">
        <f t="shared" si="404"/>
        <v>Pendente</v>
      </c>
    </row>
    <row r="3934" spans="1:30" x14ac:dyDescent="0.2">
      <c r="A3934" s="442" t="s">
        <v>116</v>
      </c>
      <c r="B3934" s="435">
        <v>5</v>
      </c>
      <c r="C3934" s="436">
        <v>442</v>
      </c>
      <c r="D3934" s="465" t="s">
        <v>67</v>
      </c>
      <c r="E3934" s="472">
        <v>40822</v>
      </c>
      <c r="X3934" s="437" t="str">
        <f t="shared" si="403"/>
        <v>ERRO</v>
      </c>
      <c r="Y3934" s="536" t="str">
        <f t="shared" si="405"/>
        <v/>
      </c>
      <c r="AC3934" s="148">
        <f t="shared" si="406"/>
        <v>-40236</v>
      </c>
      <c r="AD3934" s="435" t="str">
        <f t="shared" si="404"/>
        <v>Pendente</v>
      </c>
    </row>
    <row r="3935" spans="1:30" x14ac:dyDescent="0.2">
      <c r="A3935" s="442" t="s">
        <v>116</v>
      </c>
      <c r="B3935" s="435">
        <v>6</v>
      </c>
      <c r="C3935" s="436">
        <v>60</v>
      </c>
      <c r="D3935" s="465" t="s">
        <v>68</v>
      </c>
      <c r="E3935" s="472">
        <v>40822</v>
      </c>
      <c r="X3935" s="437" t="str">
        <f t="shared" si="403"/>
        <v>ERRO</v>
      </c>
      <c r="Y3935" s="536" t="str">
        <f t="shared" si="405"/>
        <v/>
      </c>
      <c r="AC3935" s="148">
        <f t="shared" si="406"/>
        <v>-40236</v>
      </c>
      <c r="AD3935" s="435" t="str">
        <f t="shared" si="404"/>
        <v>Pendente</v>
      </c>
    </row>
    <row r="3936" spans="1:30" x14ac:dyDescent="0.2">
      <c r="A3936" s="442" t="s">
        <v>116</v>
      </c>
      <c r="B3936" s="435">
        <v>7</v>
      </c>
      <c r="C3936" s="436">
        <v>76</v>
      </c>
      <c r="D3936" s="465" t="s">
        <v>69</v>
      </c>
      <c r="E3936" s="472">
        <v>40822</v>
      </c>
      <c r="X3936" s="437" t="str">
        <f t="shared" si="403"/>
        <v>ERRO</v>
      </c>
      <c r="Y3936" s="536" t="str">
        <f t="shared" si="405"/>
        <v/>
      </c>
      <c r="AC3936" s="148">
        <f t="shared" si="406"/>
        <v>-40236</v>
      </c>
      <c r="AD3936" s="435" t="str">
        <f t="shared" si="404"/>
        <v>Pendente</v>
      </c>
    </row>
    <row r="3937" spans="1:30" x14ac:dyDescent="0.2">
      <c r="A3937" s="442" t="s">
        <v>116</v>
      </c>
      <c r="B3937" s="435">
        <v>8</v>
      </c>
      <c r="C3937" s="436">
        <v>1</v>
      </c>
      <c r="D3937" s="465" t="s">
        <v>71</v>
      </c>
      <c r="E3937" s="472">
        <v>40822</v>
      </c>
      <c r="X3937" s="437" t="str">
        <f t="shared" si="403"/>
        <v>ERRO</v>
      </c>
      <c r="Y3937" s="536" t="str">
        <f t="shared" si="405"/>
        <v/>
      </c>
      <c r="AC3937" s="148">
        <f t="shared" si="406"/>
        <v>-40236</v>
      </c>
      <c r="AD3937" s="435" t="str">
        <f t="shared" si="404"/>
        <v>Pendente</v>
      </c>
    </row>
    <row r="3938" spans="1:30" x14ac:dyDescent="0.2">
      <c r="A3938" s="442" t="s">
        <v>116</v>
      </c>
      <c r="B3938" s="435">
        <v>9</v>
      </c>
      <c r="C3938" s="436">
        <v>132</v>
      </c>
      <c r="D3938" s="465" t="s">
        <v>72</v>
      </c>
      <c r="E3938" s="472">
        <v>40822</v>
      </c>
      <c r="X3938" s="437" t="str">
        <f t="shared" si="403"/>
        <v>ERRO</v>
      </c>
      <c r="Y3938" s="536" t="str">
        <f t="shared" si="405"/>
        <v/>
      </c>
      <c r="AC3938" s="148">
        <f t="shared" si="406"/>
        <v>-40236</v>
      </c>
      <c r="AD3938" s="435" t="str">
        <f t="shared" si="404"/>
        <v>Pendente</v>
      </c>
    </row>
    <row r="3939" spans="1:30" x14ac:dyDescent="0.2">
      <c r="A3939" s="442" t="s">
        <v>116</v>
      </c>
      <c r="B3939" s="435">
        <v>10</v>
      </c>
      <c r="C3939" s="436">
        <v>709</v>
      </c>
      <c r="D3939" s="465" t="s">
        <v>73</v>
      </c>
      <c r="E3939" s="472">
        <v>40822</v>
      </c>
      <c r="X3939" s="437" t="str">
        <f t="shared" si="403"/>
        <v>ERRO</v>
      </c>
      <c r="Y3939" s="536" t="str">
        <f t="shared" si="405"/>
        <v/>
      </c>
      <c r="AC3939" s="148">
        <f t="shared" si="406"/>
        <v>-40236</v>
      </c>
      <c r="AD3939" s="435" t="str">
        <f t="shared" si="404"/>
        <v>Pendente</v>
      </c>
    </row>
    <row r="3940" spans="1:30" x14ac:dyDescent="0.2">
      <c r="A3940" s="442" t="s">
        <v>116</v>
      </c>
      <c r="B3940" s="435">
        <v>11</v>
      </c>
      <c r="C3940" s="436">
        <v>78</v>
      </c>
      <c r="D3940" s="465" t="s">
        <v>79</v>
      </c>
      <c r="E3940" s="472">
        <v>40822</v>
      </c>
      <c r="X3940" s="437" t="str">
        <f t="shared" si="403"/>
        <v>ERRO</v>
      </c>
      <c r="Y3940" s="536" t="str">
        <f t="shared" si="405"/>
        <v/>
      </c>
      <c r="AC3940" s="148">
        <f t="shared" si="406"/>
        <v>-40236</v>
      </c>
      <c r="AD3940" s="435" t="str">
        <f t="shared" si="404"/>
        <v>Pendente</v>
      </c>
    </row>
    <row r="3941" spans="1:30" x14ac:dyDescent="0.2">
      <c r="A3941" s="442" t="s">
        <v>116</v>
      </c>
      <c r="B3941" s="435">
        <v>12</v>
      </c>
      <c r="C3941" s="436">
        <v>294</v>
      </c>
      <c r="D3941" s="465" t="s">
        <v>74</v>
      </c>
      <c r="E3941" s="472">
        <v>40822</v>
      </c>
      <c r="X3941" s="437" t="str">
        <f t="shared" si="403"/>
        <v>ERRO</v>
      </c>
      <c r="Y3941" s="536" t="str">
        <f t="shared" si="405"/>
        <v/>
      </c>
      <c r="AC3941" s="148">
        <f t="shared" si="406"/>
        <v>-40236</v>
      </c>
      <c r="AD3941" s="435" t="str">
        <f t="shared" si="404"/>
        <v>Pendente</v>
      </c>
    </row>
    <row r="3942" spans="1:30" x14ac:dyDescent="0.2">
      <c r="A3942" s="442" t="s">
        <v>116</v>
      </c>
      <c r="B3942" s="435">
        <v>13</v>
      </c>
      <c r="C3942" s="436">
        <v>18</v>
      </c>
      <c r="D3942" s="465" t="s">
        <v>75</v>
      </c>
      <c r="E3942" s="472">
        <v>40822</v>
      </c>
      <c r="X3942" s="437" t="str">
        <f t="shared" si="403"/>
        <v>ERRO</v>
      </c>
      <c r="Y3942" s="536" t="str">
        <f t="shared" si="405"/>
        <v/>
      </c>
      <c r="AC3942" s="148">
        <f t="shared" si="406"/>
        <v>-40236</v>
      </c>
      <c r="AD3942" s="435" t="str">
        <f t="shared" si="404"/>
        <v>Pendente</v>
      </c>
    </row>
    <row r="3943" spans="1:30" x14ac:dyDescent="0.2">
      <c r="A3943" s="442" t="s">
        <v>116</v>
      </c>
      <c r="B3943" s="435">
        <v>14</v>
      </c>
      <c r="C3943" s="436">
        <v>13</v>
      </c>
      <c r="D3943" s="465" t="s">
        <v>76</v>
      </c>
      <c r="E3943" s="472">
        <v>40822</v>
      </c>
      <c r="X3943" s="437" t="str">
        <f t="shared" si="403"/>
        <v>ERRO</v>
      </c>
      <c r="Y3943" s="536" t="str">
        <f t="shared" si="405"/>
        <v/>
      </c>
      <c r="AC3943" s="148">
        <f t="shared" si="406"/>
        <v>-40236</v>
      </c>
      <c r="AD3943" s="435" t="str">
        <f t="shared" si="404"/>
        <v>Pendente</v>
      </c>
    </row>
    <row r="3944" spans="1:30" x14ac:dyDescent="0.2">
      <c r="A3944" s="593" t="s">
        <v>116</v>
      </c>
      <c r="B3944" s="493">
        <v>15</v>
      </c>
      <c r="C3944" s="531">
        <v>8</v>
      </c>
      <c r="D3944" s="600" t="s">
        <v>77</v>
      </c>
      <c r="E3944" s="532">
        <v>40822</v>
      </c>
      <c r="G3944" s="534"/>
      <c r="H3944" s="493"/>
      <c r="I3944" s="493"/>
      <c r="J3944" s="493"/>
      <c r="K3944" s="493"/>
      <c r="L3944" s="532"/>
      <c r="X3944" s="437" t="str">
        <f t="shared" si="403"/>
        <v>ERRO</v>
      </c>
      <c r="Y3944" s="536" t="str">
        <f t="shared" si="405"/>
        <v/>
      </c>
      <c r="AC3944" s="148">
        <f t="shared" si="406"/>
        <v>-40236</v>
      </c>
      <c r="AD3944" s="435" t="str">
        <f t="shared" si="404"/>
        <v>Pendente</v>
      </c>
    </row>
    <row r="3945" spans="1:30" x14ac:dyDescent="0.2">
      <c r="A3945" s="442" t="s">
        <v>115</v>
      </c>
      <c r="B3945" s="435">
        <v>1</v>
      </c>
      <c r="C3945" s="447">
        <v>31</v>
      </c>
      <c r="D3945" s="465" t="s">
        <v>182</v>
      </c>
      <c r="E3945" s="472">
        <v>40823</v>
      </c>
      <c r="G3945" s="474">
        <v>1</v>
      </c>
      <c r="H3945" s="447">
        <v>31</v>
      </c>
      <c r="I3945" s="447">
        <v>31</v>
      </c>
      <c r="J3945" s="447">
        <v>31</v>
      </c>
      <c r="K3945" s="435">
        <v>0</v>
      </c>
      <c r="L3945" s="472">
        <v>40826</v>
      </c>
      <c r="X3945" s="437" t="str">
        <f t="shared" si="403"/>
        <v>ERRO</v>
      </c>
      <c r="Y3945" s="536" t="str">
        <f t="shared" si="405"/>
        <v/>
      </c>
      <c r="AD3945" s="435" t="str">
        <f t="shared" si="404"/>
        <v>Pendente</v>
      </c>
    </row>
    <row r="3946" spans="1:30" x14ac:dyDescent="0.2">
      <c r="A3946" s="442" t="s">
        <v>115</v>
      </c>
      <c r="B3946" s="435">
        <v>2</v>
      </c>
      <c r="C3946" s="447">
        <v>20</v>
      </c>
      <c r="D3946" s="435" t="s">
        <v>190</v>
      </c>
      <c r="E3946" s="472">
        <v>40823</v>
      </c>
      <c r="G3946" s="474">
        <v>2</v>
      </c>
      <c r="H3946" s="447">
        <v>20</v>
      </c>
      <c r="I3946" s="447">
        <v>20</v>
      </c>
      <c r="J3946" s="447">
        <v>20</v>
      </c>
      <c r="K3946" s="435">
        <v>0</v>
      </c>
      <c r="L3946" s="472">
        <v>40826</v>
      </c>
      <c r="X3946" s="437" t="str">
        <f t="shared" si="403"/>
        <v>ERRO</v>
      </c>
      <c r="Y3946" s="536" t="str">
        <f t="shared" si="405"/>
        <v/>
      </c>
      <c r="AD3946" s="435" t="str">
        <f t="shared" si="404"/>
        <v>Pendente</v>
      </c>
    </row>
    <row r="3947" spans="1:30" x14ac:dyDescent="0.2">
      <c r="A3947" s="442" t="s">
        <v>115</v>
      </c>
      <c r="B3947" s="435">
        <v>3</v>
      </c>
      <c r="C3947" s="447">
        <v>22</v>
      </c>
      <c r="D3947" s="465" t="s">
        <v>183</v>
      </c>
      <c r="E3947" s="472">
        <v>40823</v>
      </c>
      <c r="G3947" s="474">
        <v>3</v>
      </c>
      <c r="H3947" s="447">
        <v>22</v>
      </c>
      <c r="I3947" s="447">
        <v>22</v>
      </c>
      <c r="J3947" s="447">
        <v>22</v>
      </c>
      <c r="K3947" s="435">
        <v>0</v>
      </c>
      <c r="L3947" s="472">
        <v>40826</v>
      </c>
      <c r="X3947" s="437" t="str">
        <f t="shared" si="403"/>
        <v>ERRO</v>
      </c>
      <c r="Y3947" s="536" t="str">
        <f t="shared" si="405"/>
        <v/>
      </c>
      <c r="AD3947" s="435" t="str">
        <f t="shared" si="404"/>
        <v>Pendente</v>
      </c>
    </row>
    <row r="3948" spans="1:30" x14ac:dyDescent="0.2">
      <c r="A3948" s="442" t="s">
        <v>115</v>
      </c>
      <c r="B3948" s="435">
        <v>4</v>
      </c>
      <c r="C3948" s="447">
        <v>17</v>
      </c>
      <c r="D3948" s="465" t="s">
        <v>67</v>
      </c>
      <c r="E3948" s="472">
        <v>40823</v>
      </c>
      <c r="G3948" s="474">
        <v>4</v>
      </c>
      <c r="H3948" s="447">
        <v>17</v>
      </c>
      <c r="I3948" s="447">
        <v>17</v>
      </c>
      <c r="J3948" s="447">
        <v>17</v>
      </c>
      <c r="K3948" s="435">
        <v>0</v>
      </c>
      <c r="L3948" s="472">
        <v>40826</v>
      </c>
      <c r="X3948" s="437" t="str">
        <f t="shared" si="403"/>
        <v>ERRO</v>
      </c>
      <c r="Y3948" s="536" t="str">
        <f t="shared" si="405"/>
        <v/>
      </c>
      <c r="AD3948" s="435" t="str">
        <f t="shared" si="404"/>
        <v>Pendente</v>
      </c>
    </row>
    <row r="3949" spans="1:30" x14ac:dyDescent="0.2">
      <c r="A3949" s="442" t="s">
        <v>115</v>
      </c>
      <c r="B3949" s="435">
        <v>5</v>
      </c>
      <c r="C3949" s="447">
        <v>1</v>
      </c>
      <c r="D3949" s="465" t="s">
        <v>68</v>
      </c>
      <c r="E3949" s="472">
        <v>40823</v>
      </c>
      <c r="G3949" s="474">
        <v>5</v>
      </c>
      <c r="H3949" s="435">
        <v>1</v>
      </c>
      <c r="I3949" s="435">
        <v>1</v>
      </c>
      <c r="J3949" s="435">
        <v>1</v>
      </c>
      <c r="K3949" s="435">
        <v>0</v>
      </c>
      <c r="L3949" s="472">
        <v>40826</v>
      </c>
      <c r="X3949" s="437" t="str">
        <f t="shared" si="403"/>
        <v>ERRO</v>
      </c>
      <c r="Y3949" s="536" t="str">
        <f t="shared" si="405"/>
        <v/>
      </c>
      <c r="AD3949" s="435" t="str">
        <f t="shared" si="404"/>
        <v>Pendente</v>
      </c>
    </row>
    <row r="3950" spans="1:30" x14ac:dyDescent="0.2">
      <c r="A3950" s="442" t="s">
        <v>115</v>
      </c>
      <c r="B3950" s="435">
        <v>6</v>
      </c>
      <c r="C3950" s="447">
        <v>9</v>
      </c>
      <c r="D3950" s="465" t="s">
        <v>69</v>
      </c>
      <c r="E3950" s="472">
        <v>40823</v>
      </c>
      <c r="G3950" s="474">
        <v>6</v>
      </c>
      <c r="H3950" s="435">
        <v>9</v>
      </c>
      <c r="I3950" s="435">
        <v>9</v>
      </c>
      <c r="J3950" s="435">
        <v>9</v>
      </c>
      <c r="K3950" s="435">
        <v>0</v>
      </c>
      <c r="L3950" s="472">
        <v>40826</v>
      </c>
      <c r="X3950" s="437" t="str">
        <f t="shared" si="403"/>
        <v>ERRO</v>
      </c>
      <c r="Y3950" s="536" t="str">
        <f t="shared" si="405"/>
        <v/>
      </c>
      <c r="AD3950" s="435" t="str">
        <f t="shared" si="404"/>
        <v>Pendente</v>
      </c>
    </row>
    <row r="3951" spans="1:30" x14ac:dyDescent="0.2">
      <c r="A3951" s="442" t="s">
        <v>115</v>
      </c>
      <c r="B3951" s="435">
        <v>7</v>
      </c>
      <c r="C3951" s="447">
        <v>6</v>
      </c>
      <c r="D3951" s="465" t="s">
        <v>72</v>
      </c>
      <c r="E3951" s="472">
        <v>40823</v>
      </c>
      <c r="G3951" s="474">
        <v>7</v>
      </c>
      <c r="H3951" s="435">
        <v>6</v>
      </c>
      <c r="I3951" s="435">
        <v>6</v>
      </c>
      <c r="J3951" s="435">
        <v>6</v>
      </c>
      <c r="K3951" s="435">
        <v>0</v>
      </c>
      <c r="L3951" s="472">
        <v>40826</v>
      </c>
      <c r="X3951" s="437" t="str">
        <f t="shared" si="403"/>
        <v>ERRO</v>
      </c>
      <c r="Y3951" s="536" t="str">
        <f t="shared" si="405"/>
        <v/>
      </c>
      <c r="AD3951" s="435" t="str">
        <f t="shared" si="404"/>
        <v>Pendente</v>
      </c>
    </row>
    <row r="3952" spans="1:30" x14ac:dyDescent="0.2">
      <c r="A3952" s="442" t="s">
        <v>115</v>
      </c>
      <c r="B3952" s="435">
        <v>8</v>
      </c>
      <c r="C3952" s="447">
        <v>167</v>
      </c>
      <c r="D3952" s="465" t="s">
        <v>73</v>
      </c>
      <c r="E3952" s="472">
        <v>40823</v>
      </c>
      <c r="G3952" s="474">
        <v>8</v>
      </c>
      <c r="H3952" s="447">
        <v>167</v>
      </c>
      <c r="I3952" s="447">
        <v>167</v>
      </c>
      <c r="J3952" s="447">
        <v>167</v>
      </c>
      <c r="K3952" s="435">
        <v>0</v>
      </c>
      <c r="L3952" s="472">
        <v>40826</v>
      </c>
      <c r="X3952" s="437" t="str">
        <f t="shared" si="403"/>
        <v>ERRO</v>
      </c>
      <c r="Y3952" s="536" t="str">
        <f t="shared" si="405"/>
        <v/>
      </c>
      <c r="AD3952" s="435" t="str">
        <f t="shared" si="404"/>
        <v>Pendente</v>
      </c>
    </row>
    <row r="3953" spans="1:30" x14ac:dyDescent="0.2">
      <c r="A3953" s="442" t="s">
        <v>115</v>
      </c>
      <c r="B3953" s="435">
        <v>9</v>
      </c>
      <c r="C3953" s="447">
        <v>76</v>
      </c>
      <c r="D3953" s="465" t="s">
        <v>79</v>
      </c>
      <c r="E3953" s="472">
        <v>40823</v>
      </c>
      <c r="G3953" s="474">
        <v>9</v>
      </c>
      <c r="H3953" s="435">
        <v>76</v>
      </c>
      <c r="I3953" s="435">
        <v>76</v>
      </c>
      <c r="J3953" s="435">
        <v>76</v>
      </c>
      <c r="K3953" s="435">
        <v>0</v>
      </c>
      <c r="L3953" s="472">
        <v>40826</v>
      </c>
      <c r="X3953" s="437" t="str">
        <f t="shared" si="403"/>
        <v>ERRO</v>
      </c>
      <c r="Y3953" s="536" t="str">
        <f t="shared" si="405"/>
        <v/>
      </c>
      <c r="AD3953" s="435" t="str">
        <f t="shared" si="404"/>
        <v>Pendente</v>
      </c>
    </row>
    <row r="3954" spans="1:30" x14ac:dyDescent="0.2">
      <c r="A3954" s="442" t="s">
        <v>115</v>
      </c>
      <c r="B3954" s="435">
        <v>10</v>
      </c>
      <c r="C3954" s="447">
        <v>57</v>
      </c>
      <c r="D3954" s="465" t="s">
        <v>74</v>
      </c>
      <c r="E3954" s="472">
        <v>40823</v>
      </c>
      <c r="G3954" s="474">
        <v>10</v>
      </c>
      <c r="H3954" s="447">
        <v>57</v>
      </c>
      <c r="I3954" s="447">
        <v>57</v>
      </c>
      <c r="J3954" s="447">
        <v>57</v>
      </c>
      <c r="K3954" s="435">
        <v>0</v>
      </c>
      <c r="L3954" s="472">
        <v>40826</v>
      </c>
      <c r="X3954" s="437" t="str">
        <f t="shared" si="403"/>
        <v>ERRO</v>
      </c>
      <c r="Y3954" s="536" t="str">
        <f t="shared" si="405"/>
        <v/>
      </c>
      <c r="AD3954" s="435" t="str">
        <f t="shared" si="404"/>
        <v>Pendente</v>
      </c>
    </row>
    <row r="3955" spans="1:30" x14ac:dyDescent="0.2">
      <c r="A3955" s="442" t="s">
        <v>115</v>
      </c>
      <c r="B3955" s="435">
        <v>11</v>
      </c>
      <c r="C3955" s="447">
        <v>10</v>
      </c>
      <c r="D3955" s="465" t="s">
        <v>75</v>
      </c>
      <c r="E3955" s="472">
        <v>40823</v>
      </c>
      <c r="G3955" s="474">
        <v>11</v>
      </c>
      <c r="H3955" s="447">
        <v>10</v>
      </c>
      <c r="I3955" s="447">
        <v>10</v>
      </c>
      <c r="J3955" s="447">
        <v>10</v>
      </c>
      <c r="K3955" s="435">
        <v>0</v>
      </c>
      <c r="L3955" s="472">
        <v>40826</v>
      </c>
      <c r="X3955" s="437" t="str">
        <f t="shared" si="403"/>
        <v>ERRO</v>
      </c>
      <c r="Y3955" s="536" t="str">
        <f t="shared" si="405"/>
        <v/>
      </c>
      <c r="AD3955" s="435" t="str">
        <f t="shared" si="404"/>
        <v>Pendente</v>
      </c>
    </row>
    <row r="3956" spans="1:30" x14ac:dyDescent="0.2">
      <c r="A3956" s="442" t="s">
        <v>115</v>
      </c>
      <c r="B3956" s="435">
        <v>12</v>
      </c>
      <c r="C3956" s="447">
        <v>3</v>
      </c>
      <c r="D3956" s="465" t="s">
        <v>76</v>
      </c>
      <c r="E3956" s="472">
        <v>40823</v>
      </c>
      <c r="G3956" s="474">
        <v>12</v>
      </c>
      <c r="H3956" s="447">
        <v>3</v>
      </c>
      <c r="I3956" s="447">
        <v>3</v>
      </c>
      <c r="J3956" s="447">
        <v>3</v>
      </c>
      <c r="K3956" s="435">
        <v>0</v>
      </c>
      <c r="L3956" s="472">
        <v>40826</v>
      </c>
      <c r="X3956" s="437" t="str">
        <f t="shared" si="403"/>
        <v>ERRO</v>
      </c>
      <c r="Y3956" s="536" t="str">
        <f t="shared" si="405"/>
        <v/>
      </c>
      <c r="AD3956" s="435" t="str">
        <f t="shared" si="404"/>
        <v>Pendente</v>
      </c>
    </row>
    <row r="3957" spans="1:30" x14ac:dyDescent="0.2">
      <c r="A3957" s="442" t="s">
        <v>115</v>
      </c>
      <c r="B3957" s="435">
        <v>13</v>
      </c>
      <c r="C3957" s="447">
        <v>1</v>
      </c>
      <c r="D3957" s="465" t="s">
        <v>77</v>
      </c>
      <c r="E3957" s="472">
        <v>40823</v>
      </c>
      <c r="G3957" s="474">
        <v>13</v>
      </c>
      <c r="H3957" s="447">
        <v>1</v>
      </c>
      <c r="I3957" s="447">
        <v>1</v>
      </c>
      <c r="J3957" s="447">
        <v>1</v>
      </c>
      <c r="K3957" s="435">
        <v>0</v>
      </c>
      <c r="L3957" s="472">
        <v>40826</v>
      </c>
      <c r="X3957" s="437" t="str">
        <f t="shared" si="403"/>
        <v>ERRO</v>
      </c>
      <c r="Y3957" s="536" t="str">
        <f t="shared" si="405"/>
        <v/>
      </c>
      <c r="AD3957" s="435" t="str">
        <f t="shared" si="404"/>
        <v>Pendente</v>
      </c>
    </row>
    <row r="3958" spans="1:30" x14ac:dyDescent="0.2">
      <c r="A3958" s="442" t="s">
        <v>115</v>
      </c>
      <c r="B3958" s="435">
        <v>14</v>
      </c>
      <c r="C3958" s="447">
        <v>67</v>
      </c>
      <c r="D3958" s="466" t="s">
        <v>187</v>
      </c>
      <c r="E3958" s="472">
        <v>40823</v>
      </c>
      <c r="G3958" s="474">
        <v>14</v>
      </c>
      <c r="H3958" s="447">
        <v>67</v>
      </c>
      <c r="I3958" s="447">
        <v>67</v>
      </c>
      <c r="J3958" s="447">
        <v>67</v>
      </c>
      <c r="K3958" s="435">
        <v>0</v>
      </c>
      <c r="L3958" s="472">
        <v>40826</v>
      </c>
      <c r="X3958" s="437" t="str">
        <f t="shared" si="403"/>
        <v>ERRO</v>
      </c>
      <c r="Y3958" s="536" t="str">
        <f t="shared" si="405"/>
        <v/>
      </c>
      <c r="AD3958" s="435" t="str">
        <f t="shared" si="404"/>
        <v>Pendente</v>
      </c>
    </row>
    <row r="3959" spans="1:30" x14ac:dyDescent="0.2">
      <c r="A3959" s="442" t="s">
        <v>115</v>
      </c>
      <c r="B3959" s="435">
        <v>15</v>
      </c>
      <c r="C3959" s="436">
        <v>245</v>
      </c>
      <c r="D3959" s="465" t="s">
        <v>189</v>
      </c>
      <c r="E3959" s="472">
        <v>40823</v>
      </c>
      <c r="G3959" s="474">
        <v>15</v>
      </c>
      <c r="H3959" s="436">
        <v>245</v>
      </c>
      <c r="I3959" s="436">
        <v>245</v>
      </c>
      <c r="J3959" s="436">
        <v>245</v>
      </c>
      <c r="K3959" s="435">
        <v>0</v>
      </c>
      <c r="L3959" s="472">
        <v>40826</v>
      </c>
      <c r="X3959" s="437" t="str">
        <f t="shared" si="403"/>
        <v>ERRO</v>
      </c>
      <c r="Y3959" s="536" t="str">
        <f t="shared" si="405"/>
        <v/>
      </c>
      <c r="AC3959" s="148">
        <f t="shared" si="406"/>
        <v>-40237</v>
      </c>
      <c r="AD3959" s="435" t="str">
        <f t="shared" si="404"/>
        <v>Pendente</v>
      </c>
    </row>
    <row r="3960" spans="1:30" x14ac:dyDescent="0.2">
      <c r="A3960" s="442" t="s">
        <v>115</v>
      </c>
      <c r="B3960" s="438">
        <v>16</v>
      </c>
      <c r="C3960" s="447">
        <v>30</v>
      </c>
      <c r="D3960" s="466" t="s">
        <v>176</v>
      </c>
      <c r="E3960" s="472">
        <v>40823</v>
      </c>
      <c r="G3960" s="474">
        <v>16</v>
      </c>
      <c r="H3960" s="447">
        <v>30</v>
      </c>
      <c r="I3960" s="447">
        <v>30</v>
      </c>
      <c r="J3960" s="447">
        <v>30</v>
      </c>
      <c r="K3960" s="435">
        <v>0</v>
      </c>
      <c r="L3960" s="472">
        <v>40826</v>
      </c>
      <c r="X3960" s="437" t="str">
        <f t="shared" si="403"/>
        <v>ERRO</v>
      </c>
      <c r="Y3960" s="536" t="str">
        <f t="shared" si="405"/>
        <v/>
      </c>
      <c r="AC3960" s="148">
        <f t="shared" si="406"/>
        <v>-40237</v>
      </c>
      <c r="AD3960" s="435" t="str">
        <f t="shared" si="404"/>
        <v>Pendente</v>
      </c>
    </row>
    <row r="3961" spans="1:30" x14ac:dyDescent="0.2">
      <c r="A3961" s="442" t="s">
        <v>115</v>
      </c>
      <c r="B3961" s="438">
        <v>17</v>
      </c>
      <c r="C3961" s="447">
        <v>355</v>
      </c>
      <c r="D3961" s="438" t="s">
        <v>178</v>
      </c>
      <c r="E3961" s="472">
        <v>40823</v>
      </c>
      <c r="G3961" s="474">
        <v>17</v>
      </c>
      <c r="H3961" s="447">
        <v>355</v>
      </c>
      <c r="I3961" s="447">
        <v>355</v>
      </c>
      <c r="J3961" s="447">
        <v>355</v>
      </c>
      <c r="K3961" s="435">
        <v>0</v>
      </c>
      <c r="L3961" s="472">
        <v>40826</v>
      </c>
      <c r="X3961" s="437" t="str">
        <f t="shared" si="403"/>
        <v>ERRO</v>
      </c>
      <c r="Y3961" s="536" t="str">
        <f t="shared" si="405"/>
        <v/>
      </c>
      <c r="AC3961" s="148">
        <f t="shared" si="406"/>
        <v>-40237</v>
      </c>
      <c r="AD3961" s="435" t="str">
        <f t="shared" si="404"/>
        <v>Pendente</v>
      </c>
    </row>
    <row r="3962" spans="1:30" x14ac:dyDescent="0.2">
      <c r="A3962" s="442" t="s">
        <v>115</v>
      </c>
      <c r="B3962" s="435">
        <v>18</v>
      </c>
      <c r="C3962" s="436">
        <v>1995</v>
      </c>
      <c r="D3962" s="466" t="s">
        <v>184</v>
      </c>
      <c r="E3962" s="472">
        <v>40823</v>
      </c>
      <c r="G3962" s="474">
        <v>18</v>
      </c>
      <c r="H3962" s="436">
        <v>1995</v>
      </c>
      <c r="I3962" s="436">
        <v>1995</v>
      </c>
      <c r="J3962" s="436">
        <v>1995</v>
      </c>
      <c r="K3962" s="435">
        <v>0</v>
      </c>
      <c r="L3962" s="472">
        <v>40826</v>
      </c>
      <c r="X3962" s="437" t="str">
        <f t="shared" si="403"/>
        <v>ERRO</v>
      </c>
      <c r="Y3962" s="536" t="str">
        <f t="shared" si="405"/>
        <v/>
      </c>
      <c r="AC3962" s="148">
        <f t="shared" si="406"/>
        <v>-40237</v>
      </c>
      <c r="AD3962" s="435" t="str">
        <f t="shared" si="404"/>
        <v>Pendente</v>
      </c>
    </row>
    <row r="3963" spans="1:30" x14ac:dyDescent="0.2">
      <c r="A3963" s="442" t="s">
        <v>115</v>
      </c>
      <c r="B3963" s="435">
        <v>19</v>
      </c>
      <c r="C3963" s="436">
        <v>1045</v>
      </c>
      <c r="D3963" s="466" t="s">
        <v>184</v>
      </c>
      <c r="E3963" s="472">
        <v>40823</v>
      </c>
      <c r="G3963" s="474">
        <v>19</v>
      </c>
      <c r="H3963" s="436">
        <v>1045</v>
      </c>
      <c r="I3963" s="436">
        <v>1045</v>
      </c>
      <c r="J3963" s="436">
        <v>1045</v>
      </c>
      <c r="K3963" s="435">
        <v>0</v>
      </c>
      <c r="L3963" s="472">
        <v>40826</v>
      </c>
      <c r="X3963" s="437" t="str">
        <f t="shared" si="403"/>
        <v>ERRO</v>
      </c>
      <c r="Y3963" s="536" t="str">
        <f t="shared" si="405"/>
        <v/>
      </c>
      <c r="AC3963" s="148">
        <f t="shared" si="406"/>
        <v>-40237</v>
      </c>
      <c r="AD3963" s="435" t="str">
        <f t="shared" si="404"/>
        <v>Pendente</v>
      </c>
    </row>
    <row r="3964" spans="1:30" x14ac:dyDescent="0.2">
      <c r="A3964" s="593" t="s">
        <v>115</v>
      </c>
      <c r="B3964" s="493">
        <v>20</v>
      </c>
      <c r="C3964" s="531">
        <v>51</v>
      </c>
      <c r="D3964" s="600" t="s">
        <v>185</v>
      </c>
      <c r="E3964" s="532">
        <v>40823</v>
      </c>
      <c r="G3964" s="534">
        <v>20</v>
      </c>
      <c r="H3964" s="531">
        <v>51</v>
      </c>
      <c r="I3964" s="531">
        <v>51</v>
      </c>
      <c r="J3964" s="531">
        <v>51</v>
      </c>
      <c r="K3964" s="493">
        <v>0</v>
      </c>
      <c r="L3964" s="532">
        <v>40826</v>
      </c>
      <c r="X3964" s="437" t="str">
        <f t="shared" ref="X3964:X4027" si="407">IF(C3964=W3964,"OK",IF(W3964=R3964,"ERRO",IF(W3964="","KO",IF(W3964=J3964,"ERRO"))))</f>
        <v>ERRO</v>
      </c>
      <c r="Y3964" s="536" t="str">
        <f t="shared" si="405"/>
        <v/>
      </c>
      <c r="AC3964" s="148">
        <f t="shared" si="406"/>
        <v>-40237</v>
      </c>
      <c r="AD3964" s="435" t="str">
        <f t="shared" si="404"/>
        <v>Pendente</v>
      </c>
    </row>
    <row r="3965" spans="1:30" x14ac:dyDescent="0.2">
      <c r="A3965" s="442" t="s">
        <v>115</v>
      </c>
      <c r="B3965" s="435">
        <v>1</v>
      </c>
      <c r="C3965" s="436">
        <v>20</v>
      </c>
      <c r="D3965" s="435" t="s">
        <v>177</v>
      </c>
      <c r="E3965" s="472">
        <v>40826</v>
      </c>
      <c r="G3965" s="474">
        <v>1</v>
      </c>
      <c r="H3965" s="436">
        <v>20</v>
      </c>
      <c r="I3965" s="436">
        <v>20</v>
      </c>
      <c r="J3965" s="436">
        <v>20</v>
      </c>
      <c r="K3965" s="435">
        <v>0</v>
      </c>
      <c r="L3965" s="472">
        <v>40827</v>
      </c>
      <c r="X3965" s="437" t="str">
        <f t="shared" si="407"/>
        <v>ERRO</v>
      </c>
      <c r="Y3965" s="536" t="str">
        <f t="shared" si="405"/>
        <v/>
      </c>
      <c r="AC3965" s="148">
        <f t="shared" si="406"/>
        <v>-40240</v>
      </c>
      <c r="AD3965" s="435" t="str">
        <f t="shared" si="404"/>
        <v>Pendente</v>
      </c>
    </row>
    <row r="3966" spans="1:30" x14ac:dyDescent="0.2">
      <c r="A3966" s="442" t="s">
        <v>115</v>
      </c>
      <c r="B3966" s="435">
        <v>2</v>
      </c>
      <c r="C3966" s="436">
        <v>20</v>
      </c>
      <c r="D3966" s="435" t="s">
        <v>190</v>
      </c>
      <c r="E3966" s="472">
        <v>40826</v>
      </c>
      <c r="G3966" s="474">
        <v>2</v>
      </c>
      <c r="H3966" s="436">
        <v>20</v>
      </c>
      <c r="I3966" s="436">
        <v>20</v>
      </c>
      <c r="J3966" s="436">
        <v>20</v>
      </c>
      <c r="K3966" s="435">
        <v>0</v>
      </c>
      <c r="L3966" s="472">
        <v>40827</v>
      </c>
      <c r="X3966" s="437" t="str">
        <f t="shared" si="407"/>
        <v>ERRO</v>
      </c>
      <c r="Y3966" s="536" t="str">
        <f t="shared" si="405"/>
        <v/>
      </c>
      <c r="AC3966" s="148">
        <f t="shared" si="406"/>
        <v>-40240</v>
      </c>
      <c r="AD3966" s="435" t="str">
        <f t="shared" si="404"/>
        <v>Pendente</v>
      </c>
    </row>
    <row r="3967" spans="1:30" x14ac:dyDescent="0.2">
      <c r="A3967" s="606" t="s">
        <v>115</v>
      </c>
      <c r="B3967" s="438">
        <v>3</v>
      </c>
      <c r="C3967" s="447">
        <v>30</v>
      </c>
      <c r="D3967" s="466" t="s">
        <v>176</v>
      </c>
      <c r="E3967" s="472">
        <v>40826</v>
      </c>
      <c r="G3967" s="474">
        <v>3</v>
      </c>
      <c r="H3967" s="447">
        <v>30</v>
      </c>
      <c r="I3967" s="447">
        <v>30</v>
      </c>
      <c r="J3967" s="447">
        <v>30</v>
      </c>
      <c r="K3967" s="435">
        <v>0</v>
      </c>
      <c r="L3967" s="472">
        <v>40827</v>
      </c>
      <c r="X3967" s="437" t="str">
        <f t="shared" si="407"/>
        <v>ERRO</v>
      </c>
      <c r="Y3967" s="536" t="str">
        <f t="shared" si="405"/>
        <v/>
      </c>
      <c r="AC3967" s="148">
        <f t="shared" si="406"/>
        <v>-40240</v>
      </c>
      <c r="AD3967" s="435" t="str">
        <f t="shared" si="404"/>
        <v>Pendente</v>
      </c>
    </row>
    <row r="3968" spans="1:30" x14ac:dyDescent="0.2">
      <c r="A3968" s="593" t="s">
        <v>115</v>
      </c>
      <c r="B3968" s="493">
        <v>4</v>
      </c>
      <c r="C3968" s="531">
        <v>750</v>
      </c>
      <c r="D3968" s="493" t="s">
        <v>178</v>
      </c>
      <c r="E3968" s="532">
        <v>40826</v>
      </c>
      <c r="G3968" s="534">
        <v>4</v>
      </c>
      <c r="H3968" s="531">
        <v>750</v>
      </c>
      <c r="I3968" s="531">
        <v>750</v>
      </c>
      <c r="J3968" s="531">
        <v>750</v>
      </c>
      <c r="K3968" s="493">
        <v>0</v>
      </c>
      <c r="L3968" s="532">
        <v>40827</v>
      </c>
      <c r="X3968" s="437" t="str">
        <f t="shared" si="407"/>
        <v>ERRO</v>
      </c>
      <c r="Y3968" s="536" t="str">
        <f t="shared" si="405"/>
        <v/>
      </c>
      <c r="AC3968" s="148">
        <f t="shared" si="406"/>
        <v>-40240</v>
      </c>
      <c r="AD3968" s="435" t="str">
        <f t="shared" si="404"/>
        <v>Pendente</v>
      </c>
    </row>
    <row r="3969" spans="1:30" x14ac:dyDescent="0.2">
      <c r="A3969" s="442" t="s">
        <v>115</v>
      </c>
      <c r="B3969" s="435">
        <v>1</v>
      </c>
      <c r="C3969" s="436">
        <v>65</v>
      </c>
      <c r="D3969" s="466" t="s">
        <v>176</v>
      </c>
      <c r="E3969" s="472">
        <v>40827</v>
      </c>
      <c r="G3969" s="474">
        <v>1</v>
      </c>
      <c r="H3969" s="435">
        <v>65</v>
      </c>
      <c r="I3969" s="435">
        <v>65</v>
      </c>
      <c r="J3969" s="435">
        <v>65</v>
      </c>
      <c r="K3969" s="435">
        <v>0</v>
      </c>
      <c r="L3969" s="472">
        <v>40828</v>
      </c>
      <c r="X3969" s="437" t="str">
        <f t="shared" si="407"/>
        <v>ERRO</v>
      </c>
      <c r="Y3969" s="536" t="str">
        <f t="shared" si="405"/>
        <v/>
      </c>
      <c r="AC3969" s="148">
        <f t="shared" si="406"/>
        <v>-40241</v>
      </c>
      <c r="AD3969" s="435" t="str">
        <f t="shared" si="404"/>
        <v>Pendente</v>
      </c>
    </row>
    <row r="3970" spans="1:30" x14ac:dyDescent="0.2">
      <c r="A3970" s="593" t="s">
        <v>115</v>
      </c>
      <c r="B3970" s="493">
        <v>2</v>
      </c>
      <c r="C3970" s="531">
        <v>535</v>
      </c>
      <c r="D3970" s="493" t="s">
        <v>178</v>
      </c>
      <c r="E3970" s="532">
        <v>40827</v>
      </c>
      <c r="G3970" s="534">
        <v>2</v>
      </c>
      <c r="H3970" s="493">
        <v>535</v>
      </c>
      <c r="I3970" s="493">
        <v>535</v>
      </c>
      <c r="J3970" s="493">
        <v>535</v>
      </c>
      <c r="K3970" s="493">
        <v>0</v>
      </c>
      <c r="L3970" s="532">
        <v>40828</v>
      </c>
      <c r="X3970" s="437" t="str">
        <f t="shared" si="407"/>
        <v>ERRO</v>
      </c>
      <c r="Y3970" s="536" t="str">
        <f t="shared" si="405"/>
        <v/>
      </c>
      <c r="AC3970" s="148">
        <f t="shared" si="406"/>
        <v>-40241</v>
      </c>
      <c r="AD3970" s="435" t="str">
        <f t="shared" si="404"/>
        <v>Pendente</v>
      </c>
    </row>
    <row r="3971" spans="1:30" x14ac:dyDescent="0.2">
      <c r="A3971" s="442" t="s">
        <v>115</v>
      </c>
      <c r="B3971" s="435">
        <v>1</v>
      </c>
      <c r="C3971" s="436">
        <v>40</v>
      </c>
      <c r="D3971" s="435" t="s">
        <v>190</v>
      </c>
      <c r="E3971" s="472">
        <v>40828</v>
      </c>
      <c r="G3971" s="474">
        <v>1</v>
      </c>
      <c r="H3971" s="435">
        <v>40</v>
      </c>
      <c r="I3971" s="435">
        <v>40</v>
      </c>
      <c r="J3971" s="435">
        <v>40</v>
      </c>
      <c r="K3971" s="435">
        <v>0</v>
      </c>
      <c r="L3971" s="472">
        <v>40829</v>
      </c>
      <c r="X3971" s="437" t="str">
        <f t="shared" si="407"/>
        <v>ERRO</v>
      </c>
      <c r="Y3971" s="536" t="str">
        <f t="shared" si="405"/>
        <v/>
      </c>
      <c r="AC3971" s="148">
        <f t="shared" si="406"/>
        <v>-40242</v>
      </c>
      <c r="AD3971" s="435" t="str">
        <f t="shared" si="404"/>
        <v>Pendente</v>
      </c>
    </row>
    <row r="3972" spans="1:30" x14ac:dyDescent="0.2">
      <c r="A3972" s="593" t="s">
        <v>115</v>
      </c>
      <c r="B3972" s="493">
        <v>2</v>
      </c>
      <c r="C3972" s="531">
        <v>830</v>
      </c>
      <c r="D3972" s="493" t="s">
        <v>178</v>
      </c>
      <c r="E3972" s="532">
        <v>40828</v>
      </c>
      <c r="G3972" s="534">
        <v>2</v>
      </c>
      <c r="H3972" s="493">
        <v>830</v>
      </c>
      <c r="I3972" s="493">
        <v>830</v>
      </c>
      <c r="J3972" s="493">
        <v>830</v>
      </c>
      <c r="K3972" s="493">
        <v>0</v>
      </c>
      <c r="L3972" s="532">
        <v>40829</v>
      </c>
      <c r="X3972" s="437" t="str">
        <f t="shared" si="407"/>
        <v>ERRO</v>
      </c>
      <c r="Y3972" s="536" t="str">
        <f t="shared" si="405"/>
        <v/>
      </c>
      <c r="AC3972" s="148">
        <f t="shared" si="406"/>
        <v>-40242</v>
      </c>
      <c r="AD3972" s="435" t="str">
        <f t="shared" si="404"/>
        <v>Pendente</v>
      </c>
    </row>
    <row r="3973" spans="1:30" x14ac:dyDescent="0.2">
      <c r="A3973" s="593" t="s">
        <v>115</v>
      </c>
      <c r="B3973" s="493">
        <v>1</v>
      </c>
      <c r="C3973" s="531">
        <v>75</v>
      </c>
      <c r="D3973" s="493" t="s">
        <v>178</v>
      </c>
      <c r="E3973" s="532">
        <v>40829</v>
      </c>
      <c r="G3973" s="534">
        <v>1</v>
      </c>
      <c r="H3973" s="493">
        <v>75</v>
      </c>
      <c r="I3973" s="493">
        <v>75</v>
      </c>
      <c r="J3973" s="493">
        <v>72</v>
      </c>
      <c r="K3973" s="493">
        <v>0</v>
      </c>
      <c r="L3973" s="532">
        <v>40830</v>
      </c>
      <c r="X3973" s="437" t="str">
        <f t="shared" si="407"/>
        <v>ERRO</v>
      </c>
      <c r="Y3973" s="536" t="str">
        <f t="shared" si="405"/>
        <v/>
      </c>
      <c r="AC3973" s="148">
        <f t="shared" si="406"/>
        <v>-40243</v>
      </c>
      <c r="AD3973" s="435" t="str">
        <f t="shared" si="404"/>
        <v>Pendente</v>
      </c>
    </row>
    <row r="3974" spans="1:30" x14ac:dyDescent="0.2">
      <c r="A3974" s="442" t="s">
        <v>115</v>
      </c>
      <c r="B3974" s="435">
        <v>1</v>
      </c>
      <c r="C3974" s="447">
        <v>15</v>
      </c>
      <c r="D3974" s="435" t="s">
        <v>177</v>
      </c>
      <c r="E3974" s="472">
        <v>40830</v>
      </c>
      <c r="X3974" s="437" t="str">
        <f t="shared" si="407"/>
        <v>ERRO</v>
      </c>
      <c r="Y3974" s="536" t="str">
        <f t="shared" si="405"/>
        <v/>
      </c>
      <c r="AC3974" s="148">
        <f t="shared" si="406"/>
        <v>-40244</v>
      </c>
      <c r="AD3974" s="435" t="str">
        <f t="shared" si="404"/>
        <v>Pendente</v>
      </c>
    </row>
    <row r="3975" spans="1:30" x14ac:dyDescent="0.2">
      <c r="A3975" s="442" t="s">
        <v>115</v>
      </c>
      <c r="B3975" s="435">
        <v>2</v>
      </c>
      <c r="C3975" s="447">
        <v>49</v>
      </c>
      <c r="D3975" s="465" t="s">
        <v>182</v>
      </c>
      <c r="E3975" s="472">
        <v>40830</v>
      </c>
      <c r="X3975" s="437" t="str">
        <f t="shared" si="407"/>
        <v>ERRO</v>
      </c>
      <c r="Y3975" s="536" t="str">
        <f t="shared" si="405"/>
        <v/>
      </c>
      <c r="AC3975" s="148">
        <f t="shared" si="406"/>
        <v>-40244</v>
      </c>
      <c r="AD3975" s="435" t="str">
        <f t="shared" ref="AD3975:AD4038" si="408">IF(AA3975&gt;0,"OK","Pendente")</f>
        <v>Pendente</v>
      </c>
    </row>
    <row r="3976" spans="1:30" x14ac:dyDescent="0.2">
      <c r="A3976" s="442" t="s">
        <v>115</v>
      </c>
      <c r="B3976" s="435">
        <v>3</v>
      </c>
      <c r="C3976" s="447">
        <v>30</v>
      </c>
      <c r="D3976" s="465" t="s">
        <v>183</v>
      </c>
      <c r="E3976" s="472">
        <v>40830</v>
      </c>
      <c r="X3976" s="437" t="str">
        <f t="shared" si="407"/>
        <v>ERRO</v>
      </c>
      <c r="Y3976" s="536" t="str">
        <f t="shared" si="405"/>
        <v/>
      </c>
      <c r="AC3976" s="148">
        <f t="shared" si="406"/>
        <v>-40244</v>
      </c>
      <c r="AD3976" s="435" t="str">
        <f t="shared" si="408"/>
        <v>Pendente</v>
      </c>
    </row>
    <row r="3977" spans="1:30" x14ac:dyDescent="0.2">
      <c r="A3977" s="442" t="s">
        <v>115</v>
      </c>
      <c r="B3977" s="435">
        <v>4</v>
      </c>
      <c r="C3977" s="447">
        <v>33</v>
      </c>
      <c r="D3977" s="465" t="s">
        <v>67</v>
      </c>
      <c r="E3977" s="472">
        <v>40830</v>
      </c>
      <c r="X3977" s="437" t="str">
        <f t="shared" si="407"/>
        <v>ERRO</v>
      </c>
      <c r="Y3977" s="536" t="str">
        <f t="shared" si="405"/>
        <v/>
      </c>
      <c r="AC3977" s="148">
        <f t="shared" si="406"/>
        <v>-40244</v>
      </c>
      <c r="AD3977" s="435" t="str">
        <f t="shared" si="408"/>
        <v>Pendente</v>
      </c>
    </row>
    <row r="3978" spans="1:30" x14ac:dyDescent="0.2">
      <c r="A3978" s="442" t="s">
        <v>115</v>
      </c>
      <c r="B3978" s="435">
        <v>5</v>
      </c>
      <c r="C3978" s="447">
        <v>2</v>
      </c>
      <c r="D3978" s="465" t="s">
        <v>68</v>
      </c>
      <c r="E3978" s="472">
        <v>40830</v>
      </c>
      <c r="X3978" s="437" t="str">
        <f t="shared" si="407"/>
        <v>ERRO</v>
      </c>
      <c r="Y3978" s="536" t="str">
        <f t="shared" si="405"/>
        <v/>
      </c>
      <c r="AC3978" s="148">
        <f t="shared" si="406"/>
        <v>-40244</v>
      </c>
      <c r="AD3978" s="435" t="str">
        <f t="shared" si="408"/>
        <v>Pendente</v>
      </c>
    </row>
    <row r="3979" spans="1:30" x14ac:dyDescent="0.2">
      <c r="A3979" s="442" t="s">
        <v>115</v>
      </c>
      <c r="B3979" s="435">
        <v>6</v>
      </c>
      <c r="C3979" s="447">
        <v>12</v>
      </c>
      <c r="D3979" s="465" t="s">
        <v>69</v>
      </c>
      <c r="E3979" s="472">
        <v>40830</v>
      </c>
      <c r="X3979" s="437" t="str">
        <f t="shared" si="407"/>
        <v>ERRO</v>
      </c>
      <c r="Y3979" s="536" t="str">
        <f t="shared" si="405"/>
        <v/>
      </c>
      <c r="AC3979" s="148">
        <f t="shared" si="406"/>
        <v>-40244</v>
      </c>
      <c r="AD3979" s="435" t="str">
        <f t="shared" si="408"/>
        <v>Pendente</v>
      </c>
    </row>
    <row r="3980" spans="1:30" x14ac:dyDescent="0.2">
      <c r="A3980" s="442" t="s">
        <v>115</v>
      </c>
      <c r="B3980" s="435">
        <v>7</v>
      </c>
      <c r="C3980" s="447">
        <v>20</v>
      </c>
      <c r="D3980" s="465" t="s">
        <v>72</v>
      </c>
      <c r="E3980" s="472">
        <v>40830</v>
      </c>
      <c r="X3980" s="437" t="str">
        <f t="shared" si="407"/>
        <v>ERRO</v>
      </c>
      <c r="Y3980" s="536" t="str">
        <f t="shared" si="405"/>
        <v/>
      </c>
      <c r="AC3980" s="148">
        <f t="shared" si="406"/>
        <v>-40244</v>
      </c>
      <c r="AD3980" s="435" t="str">
        <f t="shared" si="408"/>
        <v>Pendente</v>
      </c>
    </row>
    <row r="3981" spans="1:30" x14ac:dyDescent="0.2">
      <c r="A3981" s="442" t="s">
        <v>115</v>
      </c>
      <c r="B3981" s="435">
        <v>8</v>
      </c>
      <c r="C3981" s="447">
        <v>280</v>
      </c>
      <c r="D3981" s="465" t="s">
        <v>73</v>
      </c>
      <c r="E3981" s="472">
        <v>40830</v>
      </c>
      <c r="X3981" s="437" t="str">
        <f t="shared" si="407"/>
        <v>ERRO</v>
      </c>
      <c r="Y3981" s="536" t="str">
        <f t="shared" si="405"/>
        <v/>
      </c>
      <c r="AC3981" s="148">
        <f t="shared" si="406"/>
        <v>-40244</v>
      </c>
      <c r="AD3981" s="435" t="str">
        <f t="shared" si="408"/>
        <v>Pendente</v>
      </c>
    </row>
    <row r="3982" spans="1:30" x14ac:dyDescent="0.2">
      <c r="A3982" s="442" t="s">
        <v>115</v>
      </c>
      <c r="B3982" s="435">
        <v>9</v>
      </c>
      <c r="C3982" s="447">
        <v>72</v>
      </c>
      <c r="D3982" s="465" t="s">
        <v>79</v>
      </c>
      <c r="E3982" s="472">
        <v>40830</v>
      </c>
      <c r="X3982" s="437" t="str">
        <f t="shared" si="407"/>
        <v>ERRO</v>
      </c>
      <c r="Y3982" s="536" t="str">
        <f t="shared" si="405"/>
        <v/>
      </c>
      <c r="AC3982" s="148">
        <f t="shared" si="406"/>
        <v>-40244</v>
      </c>
      <c r="AD3982" s="435" t="str">
        <f t="shared" si="408"/>
        <v>Pendente</v>
      </c>
    </row>
    <row r="3983" spans="1:30" x14ac:dyDescent="0.2">
      <c r="A3983" s="442" t="s">
        <v>115</v>
      </c>
      <c r="B3983" s="435">
        <v>10</v>
      </c>
      <c r="C3983" s="447">
        <v>168</v>
      </c>
      <c r="D3983" s="465" t="s">
        <v>74</v>
      </c>
      <c r="E3983" s="472">
        <v>40830</v>
      </c>
      <c r="X3983" s="437" t="str">
        <f t="shared" si="407"/>
        <v>ERRO</v>
      </c>
      <c r="Y3983" s="536" t="str">
        <f t="shared" si="405"/>
        <v/>
      </c>
      <c r="AC3983" s="148">
        <f t="shared" si="406"/>
        <v>-40244</v>
      </c>
      <c r="AD3983" s="435" t="str">
        <f t="shared" si="408"/>
        <v>Pendente</v>
      </c>
    </row>
    <row r="3984" spans="1:30" x14ac:dyDescent="0.2">
      <c r="A3984" s="442" t="s">
        <v>115</v>
      </c>
      <c r="B3984" s="435">
        <v>11</v>
      </c>
      <c r="C3984" s="447">
        <v>3</v>
      </c>
      <c r="D3984" s="465" t="s">
        <v>75</v>
      </c>
      <c r="E3984" s="472">
        <v>40830</v>
      </c>
      <c r="X3984" s="437" t="str">
        <f t="shared" si="407"/>
        <v>ERRO</v>
      </c>
      <c r="Y3984" s="536" t="str">
        <f t="shared" si="405"/>
        <v/>
      </c>
      <c r="AC3984" s="148">
        <f t="shared" si="406"/>
        <v>-40244</v>
      </c>
      <c r="AD3984" s="435" t="str">
        <f t="shared" si="408"/>
        <v>Pendente</v>
      </c>
    </row>
    <row r="3985" spans="1:38" x14ac:dyDescent="0.2">
      <c r="A3985" s="442" t="s">
        <v>115</v>
      </c>
      <c r="B3985" s="435">
        <v>12</v>
      </c>
      <c r="C3985" s="447">
        <v>3</v>
      </c>
      <c r="D3985" s="465" t="s">
        <v>76</v>
      </c>
      <c r="E3985" s="472">
        <v>40830</v>
      </c>
      <c r="X3985" s="437" t="str">
        <f t="shared" si="407"/>
        <v>ERRO</v>
      </c>
      <c r="Y3985" s="536" t="str">
        <f t="shared" si="405"/>
        <v/>
      </c>
      <c r="AC3985" s="148">
        <f t="shared" si="406"/>
        <v>-40244</v>
      </c>
      <c r="AD3985" s="435" t="str">
        <f t="shared" si="408"/>
        <v>Pendente</v>
      </c>
    </row>
    <row r="3986" spans="1:38" x14ac:dyDescent="0.2">
      <c r="A3986" s="442" t="s">
        <v>115</v>
      </c>
      <c r="B3986" s="435">
        <v>13</v>
      </c>
      <c r="C3986" s="447">
        <v>1</v>
      </c>
      <c r="D3986" s="465" t="s">
        <v>77</v>
      </c>
      <c r="E3986" s="472">
        <v>40830</v>
      </c>
      <c r="X3986" s="437" t="str">
        <f t="shared" si="407"/>
        <v>ERRO</v>
      </c>
      <c r="Y3986" s="536" t="str">
        <f t="shared" si="405"/>
        <v/>
      </c>
      <c r="AC3986" s="148">
        <f t="shared" si="406"/>
        <v>-40244</v>
      </c>
      <c r="AD3986" s="435" t="str">
        <f t="shared" si="408"/>
        <v>Pendente</v>
      </c>
    </row>
    <row r="3987" spans="1:38" x14ac:dyDescent="0.2">
      <c r="A3987" s="442" t="s">
        <v>115</v>
      </c>
      <c r="B3987" s="435">
        <v>14</v>
      </c>
      <c r="C3987" s="447">
        <v>1</v>
      </c>
      <c r="D3987" s="465" t="s">
        <v>78</v>
      </c>
      <c r="E3987" s="472">
        <v>40830</v>
      </c>
      <c r="X3987" s="437" t="str">
        <f t="shared" si="407"/>
        <v>ERRO</v>
      </c>
      <c r="Y3987" s="536"/>
      <c r="AD3987" s="435" t="str">
        <f t="shared" si="408"/>
        <v>Pendente</v>
      </c>
    </row>
    <row r="3988" spans="1:38" x14ac:dyDescent="0.2">
      <c r="A3988" s="442" t="s">
        <v>115</v>
      </c>
      <c r="B3988" s="435">
        <v>15</v>
      </c>
      <c r="C3988" s="447">
        <v>80</v>
      </c>
      <c r="D3988" s="466" t="s">
        <v>187</v>
      </c>
      <c r="E3988" s="472">
        <v>40830</v>
      </c>
      <c r="X3988" s="437" t="str">
        <f t="shared" si="407"/>
        <v>ERRO</v>
      </c>
      <c r="Y3988" s="536" t="str">
        <f t="shared" si="405"/>
        <v/>
      </c>
      <c r="AC3988" s="148">
        <f t="shared" si="406"/>
        <v>-40244</v>
      </c>
      <c r="AD3988" s="435" t="str">
        <f t="shared" si="408"/>
        <v>Pendente</v>
      </c>
    </row>
    <row r="3989" spans="1:38" x14ac:dyDescent="0.2">
      <c r="A3989" s="442" t="s">
        <v>115</v>
      </c>
      <c r="B3989" s="435">
        <v>16</v>
      </c>
      <c r="C3989" s="436">
        <v>3</v>
      </c>
      <c r="D3989" s="465" t="s">
        <v>192</v>
      </c>
      <c r="E3989" s="472">
        <v>40830</v>
      </c>
      <c r="X3989" s="437" t="str">
        <f t="shared" si="407"/>
        <v>ERRO</v>
      </c>
      <c r="Y3989" s="536" t="str">
        <f t="shared" si="405"/>
        <v/>
      </c>
      <c r="AC3989" s="148">
        <f t="shared" si="406"/>
        <v>-40244</v>
      </c>
      <c r="AD3989" s="435" t="str">
        <f t="shared" si="408"/>
        <v>Pendente</v>
      </c>
    </row>
    <row r="3990" spans="1:38" x14ac:dyDescent="0.2">
      <c r="A3990" s="442" t="s">
        <v>115</v>
      </c>
      <c r="B3990" s="438">
        <v>17</v>
      </c>
      <c r="C3990" s="447">
        <v>128</v>
      </c>
      <c r="D3990" s="465" t="s">
        <v>189</v>
      </c>
      <c r="E3990" s="472">
        <v>40830</v>
      </c>
      <c r="X3990" s="437" t="str">
        <f t="shared" si="407"/>
        <v>ERRO</v>
      </c>
      <c r="Y3990" s="536" t="str">
        <f t="shared" si="405"/>
        <v/>
      </c>
      <c r="AC3990" s="148">
        <f t="shared" si="406"/>
        <v>-40244</v>
      </c>
      <c r="AD3990" s="435" t="str">
        <f t="shared" si="408"/>
        <v>Pendente</v>
      </c>
    </row>
    <row r="3991" spans="1:38" x14ac:dyDescent="0.2">
      <c r="A3991" s="442" t="s">
        <v>115</v>
      </c>
      <c r="B3991" s="438">
        <v>18</v>
      </c>
      <c r="C3991" s="447">
        <v>75</v>
      </c>
      <c r="D3991" s="438" t="s">
        <v>178</v>
      </c>
      <c r="E3991" s="472">
        <v>40830</v>
      </c>
      <c r="X3991" s="437" t="str">
        <f t="shared" si="407"/>
        <v>ERRO</v>
      </c>
      <c r="Y3991" s="536" t="str">
        <f t="shared" si="405"/>
        <v/>
      </c>
      <c r="AC3991" s="148">
        <f t="shared" si="406"/>
        <v>-40244</v>
      </c>
      <c r="AD3991" s="435" t="str">
        <f t="shared" si="408"/>
        <v>Pendente</v>
      </c>
    </row>
    <row r="3992" spans="1:38" x14ac:dyDescent="0.2">
      <c r="A3992" s="442" t="s">
        <v>115</v>
      </c>
      <c r="B3992" s="435">
        <v>19</v>
      </c>
      <c r="C3992" s="436">
        <v>1995</v>
      </c>
      <c r="D3992" s="466" t="s">
        <v>184</v>
      </c>
      <c r="E3992" s="472">
        <v>40830</v>
      </c>
      <c r="X3992" s="437" t="str">
        <f t="shared" si="407"/>
        <v>ERRO</v>
      </c>
      <c r="Y3992" s="536" t="str">
        <f t="shared" ref="Y3992:Y4055" si="409">IF(W3992="","",+C3992-W3992)</f>
        <v/>
      </c>
      <c r="AC3992" s="148">
        <f t="shared" si="406"/>
        <v>-40244</v>
      </c>
      <c r="AD3992" s="435" t="str">
        <f t="shared" si="408"/>
        <v>Pendente</v>
      </c>
    </row>
    <row r="3993" spans="1:38" x14ac:dyDescent="0.2">
      <c r="A3993" s="606" t="s">
        <v>115</v>
      </c>
      <c r="B3993" s="438">
        <v>20</v>
      </c>
      <c r="C3993" s="447">
        <v>701</v>
      </c>
      <c r="D3993" s="466" t="s">
        <v>184</v>
      </c>
      <c r="E3993" s="472">
        <v>40830</v>
      </c>
      <c r="X3993" s="437" t="str">
        <f t="shared" si="407"/>
        <v>ERRO</v>
      </c>
      <c r="Y3993" s="536" t="str">
        <f t="shared" si="409"/>
        <v/>
      </c>
      <c r="AC3993" s="148">
        <f t="shared" si="406"/>
        <v>-40244</v>
      </c>
      <c r="AD3993" s="435" t="str">
        <f t="shared" si="408"/>
        <v>Pendente</v>
      </c>
    </row>
    <row r="3994" spans="1:38" x14ac:dyDescent="0.2">
      <c r="A3994" s="593" t="s">
        <v>115</v>
      </c>
      <c r="B3994" s="493">
        <v>21</v>
      </c>
      <c r="C3994" s="531">
        <v>48</v>
      </c>
      <c r="D3994" s="600" t="s">
        <v>185</v>
      </c>
      <c r="E3994" s="532">
        <v>40830</v>
      </c>
      <c r="X3994" s="437" t="str">
        <f t="shared" si="407"/>
        <v>ERRO</v>
      </c>
      <c r="Y3994" s="536" t="str">
        <f t="shared" si="409"/>
        <v/>
      </c>
      <c r="AC3994" s="148">
        <f t="shared" si="406"/>
        <v>-40244</v>
      </c>
      <c r="AD3994" s="435" t="str">
        <f t="shared" si="408"/>
        <v>Pendente</v>
      </c>
    </row>
    <row r="3995" spans="1:38" x14ac:dyDescent="0.2">
      <c r="A3995" s="442" t="s">
        <v>115</v>
      </c>
      <c r="B3995" s="435">
        <v>1</v>
      </c>
      <c r="C3995" s="447">
        <v>30</v>
      </c>
      <c r="D3995" s="435" t="s">
        <v>190</v>
      </c>
      <c r="E3995" s="472">
        <v>40833</v>
      </c>
      <c r="V3995" s="480">
        <v>1</v>
      </c>
      <c r="X3995" s="437" t="str">
        <f t="shared" si="407"/>
        <v>ERRO</v>
      </c>
      <c r="Y3995" s="536" t="str">
        <f t="shared" si="409"/>
        <v/>
      </c>
      <c r="Z3995" s="435" t="s">
        <v>190</v>
      </c>
      <c r="AC3995" s="148">
        <f t="shared" si="406"/>
        <v>-40247</v>
      </c>
      <c r="AD3995" s="435" t="str">
        <f t="shared" si="408"/>
        <v>Pendente</v>
      </c>
    </row>
    <row r="3996" spans="1:38" x14ac:dyDescent="0.2">
      <c r="A3996" s="442" t="s">
        <v>115</v>
      </c>
      <c r="B3996" s="435">
        <v>2</v>
      </c>
      <c r="C3996" s="447">
        <v>1100</v>
      </c>
      <c r="D3996" s="465" t="s">
        <v>186</v>
      </c>
      <c r="E3996" s="472">
        <v>40833</v>
      </c>
      <c r="V3996" s="480">
        <v>2</v>
      </c>
      <c r="X3996" s="437" t="str">
        <f t="shared" si="407"/>
        <v>ERRO</v>
      </c>
      <c r="Y3996" s="536" t="str">
        <f t="shared" si="409"/>
        <v/>
      </c>
      <c r="Z3996" s="465" t="s">
        <v>186</v>
      </c>
      <c r="AC3996" s="148">
        <f t="shared" si="406"/>
        <v>-40247</v>
      </c>
      <c r="AD3996" s="435" t="str">
        <f t="shared" si="408"/>
        <v>Pendente</v>
      </c>
    </row>
    <row r="3997" spans="1:38" x14ac:dyDescent="0.2">
      <c r="A3997" s="442" t="s">
        <v>115</v>
      </c>
      <c r="B3997" s="435">
        <v>3</v>
      </c>
      <c r="C3997" s="447">
        <v>40</v>
      </c>
      <c r="D3997" s="466" t="s">
        <v>176</v>
      </c>
      <c r="E3997" s="472">
        <v>40833</v>
      </c>
      <c r="V3997" s="480">
        <v>3</v>
      </c>
      <c r="W3997" s="435">
        <v>40</v>
      </c>
      <c r="X3997" s="437" t="str">
        <f t="shared" si="407"/>
        <v>OK</v>
      </c>
      <c r="Y3997" s="536"/>
      <c r="Z3997" s="466" t="s">
        <v>176</v>
      </c>
      <c r="AA3997" s="481">
        <v>40837</v>
      </c>
      <c r="AC3997" s="148">
        <f t="shared" si="406"/>
        <v>4</v>
      </c>
      <c r="AD3997" s="435" t="str">
        <f t="shared" si="408"/>
        <v>OK</v>
      </c>
    </row>
    <row r="3998" spans="1:38" x14ac:dyDescent="0.2">
      <c r="A3998" s="442" t="s">
        <v>115</v>
      </c>
      <c r="B3998" s="435">
        <v>4</v>
      </c>
      <c r="C3998" s="447">
        <v>1465</v>
      </c>
      <c r="D3998" s="438" t="s">
        <v>178</v>
      </c>
      <c r="E3998" s="472">
        <v>40833</v>
      </c>
      <c r="V3998" s="480">
        <v>4</v>
      </c>
      <c r="W3998" s="435">
        <v>1465</v>
      </c>
      <c r="X3998" s="437" t="str">
        <f t="shared" si="407"/>
        <v>OK</v>
      </c>
      <c r="Y3998" s="536">
        <f t="shared" si="409"/>
        <v>0</v>
      </c>
      <c r="Z3998" s="438" t="s">
        <v>178</v>
      </c>
      <c r="AA3998" s="481">
        <v>40837</v>
      </c>
      <c r="AC3998" s="148">
        <f t="shared" si="406"/>
        <v>4</v>
      </c>
      <c r="AD3998" s="435" t="str">
        <f t="shared" si="408"/>
        <v>OK</v>
      </c>
    </row>
    <row r="3999" spans="1:38" x14ac:dyDescent="0.2">
      <c r="A3999" s="593" t="s">
        <v>115</v>
      </c>
      <c r="B3999" s="493">
        <v>5</v>
      </c>
      <c r="C3999" s="531">
        <v>50</v>
      </c>
      <c r="D3999" s="600" t="s">
        <v>188</v>
      </c>
      <c r="E3999" s="532">
        <v>40833</v>
      </c>
      <c r="V3999" s="535">
        <v>5</v>
      </c>
      <c r="W3999" s="493">
        <v>50</v>
      </c>
      <c r="X3999" s="536" t="str">
        <f t="shared" si="407"/>
        <v>OK</v>
      </c>
      <c r="Y3999" s="536">
        <f t="shared" si="409"/>
        <v>0</v>
      </c>
      <c r="Z3999" s="600" t="s">
        <v>188</v>
      </c>
      <c r="AA3999" s="537">
        <v>40837</v>
      </c>
      <c r="AB3999" s="538"/>
      <c r="AC3999" s="538">
        <f t="shared" si="406"/>
        <v>4</v>
      </c>
      <c r="AD3999" s="435" t="str">
        <f t="shared" si="408"/>
        <v>OK</v>
      </c>
      <c r="AE3999" s="493"/>
      <c r="AF3999" s="493"/>
      <c r="AG3999" s="493"/>
      <c r="AH3999" s="539"/>
      <c r="AI3999" s="533"/>
      <c r="AK3999" s="533"/>
      <c r="AL3999" s="533"/>
    </row>
    <row r="4000" spans="1:38" x14ac:dyDescent="0.2">
      <c r="A4000" s="593" t="s">
        <v>115</v>
      </c>
      <c r="B4000" s="493">
        <v>1</v>
      </c>
      <c r="C4000" s="531">
        <v>75</v>
      </c>
      <c r="D4000" s="493" t="s">
        <v>178</v>
      </c>
      <c r="E4000" s="532">
        <v>40834</v>
      </c>
      <c r="X4000" s="437" t="str">
        <f t="shared" si="407"/>
        <v>ERRO</v>
      </c>
      <c r="Y4000" s="536" t="str">
        <f t="shared" si="409"/>
        <v/>
      </c>
      <c r="AC4000" s="148">
        <f t="shared" si="406"/>
        <v>-40248</v>
      </c>
      <c r="AD4000" s="435" t="str">
        <f t="shared" si="408"/>
        <v>Pendente</v>
      </c>
    </row>
    <row r="4001" spans="1:38" x14ac:dyDescent="0.2">
      <c r="A4001" s="442" t="s">
        <v>115</v>
      </c>
      <c r="B4001" s="435">
        <v>1</v>
      </c>
      <c r="C4001" s="436">
        <v>10</v>
      </c>
      <c r="D4001" s="435" t="s">
        <v>190</v>
      </c>
      <c r="E4001" s="472">
        <v>40835</v>
      </c>
      <c r="X4001" s="437" t="str">
        <f t="shared" si="407"/>
        <v>ERRO</v>
      </c>
      <c r="Y4001" s="536" t="str">
        <f t="shared" si="409"/>
        <v/>
      </c>
      <c r="AC4001" s="148">
        <f t="shared" si="406"/>
        <v>-40249</v>
      </c>
      <c r="AD4001" s="435" t="str">
        <f t="shared" si="408"/>
        <v>Pendente</v>
      </c>
    </row>
    <row r="4002" spans="1:38" x14ac:dyDescent="0.2">
      <c r="A4002" s="442" t="s">
        <v>115</v>
      </c>
      <c r="B4002" s="435">
        <v>2</v>
      </c>
      <c r="C4002" s="436">
        <v>4</v>
      </c>
      <c r="D4002" s="435" t="s">
        <v>193</v>
      </c>
      <c r="E4002" s="472">
        <v>40835</v>
      </c>
      <c r="V4002" s="480">
        <v>2</v>
      </c>
      <c r="W4002" s="435">
        <v>4</v>
      </c>
      <c r="X4002" s="437" t="str">
        <f t="shared" si="407"/>
        <v>OK</v>
      </c>
      <c r="Y4002" s="536">
        <f t="shared" si="409"/>
        <v>0</v>
      </c>
      <c r="Z4002" s="435" t="s">
        <v>193</v>
      </c>
      <c r="AA4002" s="481">
        <v>40837</v>
      </c>
      <c r="AC4002" s="148">
        <f t="shared" si="406"/>
        <v>2</v>
      </c>
      <c r="AD4002" s="435" t="str">
        <f t="shared" si="408"/>
        <v>OK</v>
      </c>
    </row>
    <row r="4003" spans="1:38" x14ac:dyDescent="0.2">
      <c r="A4003" s="593" t="s">
        <v>115</v>
      </c>
      <c r="B4003" s="493">
        <v>3</v>
      </c>
      <c r="C4003" s="531">
        <v>350</v>
      </c>
      <c r="D4003" s="493" t="s">
        <v>178</v>
      </c>
      <c r="E4003" s="532">
        <v>40835</v>
      </c>
      <c r="G4003" s="534"/>
      <c r="H4003" s="493"/>
      <c r="I4003" s="493"/>
      <c r="J4003" s="493"/>
      <c r="K4003" s="493"/>
      <c r="L4003" s="532"/>
      <c r="X4003" s="437" t="str">
        <f t="shared" si="407"/>
        <v>ERRO</v>
      </c>
      <c r="Y4003" s="536" t="str">
        <f t="shared" si="409"/>
        <v/>
      </c>
      <c r="AC4003" s="148">
        <f t="shared" si="406"/>
        <v>-40249</v>
      </c>
      <c r="AD4003" s="435" t="str">
        <f t="shared" si="408"/>
        <v>Pendente</v>
      </c>
    </row>
    <row r="4004" spans="1:38" x14ac:dyDescent="0.2">
      <c r="A4004" s="442" t="s">
        <v>115</v>
      </c>
      <c r="B4004" s="435">
        <v>1</v>
      </c>
      <c r="C4004" s="436">
        <v>1995</v>
      </c>
      <c r="D4004" s="435" t="s">
        <v>193</v>
      </c>
      <c r="E4004" s="472">
        <v>40836</v>
      </c>
      <c r="G4004" s="474">
        <v>1</v>
      </c>
      <c r="H4004" s="436">
        <v>1995</v>
      </c>
      <c r="I4004" s="436">
        <v>1995</v>
      </c>
      <c r="J4004" s="436">
        <v>1995</v>
      </c>
      <c r="K4004" s="435">
        <v>0</v>
      </c>
      <c r="L4004" s="472">
        <v>40837</v>
      </c>
      <c r="V4004" s="480">
        <v>1</v>
      </c>
      <c r="W4004" s="435">
        <v>1995</v>
      </c>
      <c r="X4004" s="437" t="str">
        <f t="shared" si="407"/>
        <v>OK</v>
      </c>
      <c r="Y4004" s="536">
        <f t="shared" si="409"/>
        <v>0</v>
      </c>
      <c r="Z4004" s="435" t="s">
        <v>193</v>
      </c>
      <c r="AA4004" s="481">
        <v>40841</v>
      </c>
      <c r="AC4004" s="148">
        <f t="shared" ref="AC4004:AC4067" si="410">DAYS360(E4004,AA4004)</f>
        <v>5</v>
      </c>
      <c r="AD4004" s="435" t="str">
        <f t="shared" si="408"/>
        <v>OK</v>
      </c>
    </row>
    <row r="4005" spans="1:38" x14ac:dyDescent="0.2">
      <c r="A4005" s="442" t="s">
        <v>115</v>
      </c>
      <c r="B4005" s="435">
        <v>2</v>
      </c>
      <c r="C4005" s="436">
        <v>1995</v>
      </c>
      <c r="D4005" s="435" t="s">
        <v>193</v>
      </c>
      <c r="E4005" s="472">
        <v>40836</v>
      </c>
      <c r="G4005" s="474">
        <v>2</v>
      </c>
      <c r="H4005" s="436">
        <v>1995</v>
      </c>
      <c r="I4005" s="436">
        <v>1995</v>
      </c>
      <c r="J4005" s="436">
        <v>1995</v>
      </c>
      <c r="K4005" s="435">
        <v>0</v>
      </c>
      <c r="L4005" s="472">
        <v>40837</v>
      </c>
      <c r="V4005" s="480">
        <v>2</v>
      </c>
      <c r="W4005" s="435">
        <v>1995</v>
      </c>
      <c r="X4005" s="437" t="str">
        <f t="shared" si="407"/>
        <v>OK</v>
      </c>
      <c r="Y4005" s="536">
        <f t="shared" si="409"/>
        <v>0</v>
      </c>
      <c r="Z4005" s="435" t="s">
        <v>193</v>
      </c>
      <c r="AA4005" s="481">
        <v>40841</v>
      </c>
      <c r="AC4005" s="148">
        <f t="shared" si="410"/>
        <v>5</v>
      </c>
      <c r="AD4005" s="435" t="str">
        <f t="shared" si="408"/>
        <v>OK</v>
      </c>
    </row>
    <row r="4006" spans="1:38" x14ac:dyDescent="0.2">
      <c r="A4006" s="442" t="s">
        <v>115</v>
      </c>
      <c r="B4006" s="435">
        <v>3</v>
      </c>
      <c r="C4006" s="436">
        <v>1995</v>
      </c>
      <c r="D4006" s="435" t="s">
        <v>193</v>
      </c>
      <c r="E4006" s="472">
        <v>40836</v>
      </c>
      <c r="G4006" s="474">
        <v>3</v>
      </c>
      <c r="H4006" s="436">
        <v>1995</v>
      </c>
      <c r="I4006" s="436">
        <v>1995</v>
      </c>
      <c r="J4006" s="436">
        <v>1995</v>
      </c>
      <c r="K4006" s="435">
        <v>0</v>
      </c>
      <c r="L4006" s="472">
        <v>40837</v>
      </c>
      <c r="V4006" s="480">
        <v>3</v>
      </c>
      <c r="W4006" s="435">
        <v>1995</v>
      </c>
      <c r="X4006" s="437" t="str">
        <f t="shared" si="407"/>
        <v>OK</v>
      </c>
      <c r="Y4006" s="536">
        <f t="shared" si="409"/>
        <v>0</v>
      </c>
      <c r="Z4006" s="435" t="s">
        <v>193</v>
      </c>
      <c r="AA4006" s="481">
        <v>40841</v>
      </c>
      <c r="AC4006" s="148">
        <f t="shared" si="410"/>
        <v>5</v>
      </c>
      <c r="AD4006" s="435" t="str">
        <f t="shared" si="408"/>
        <v>OK</v>
      </c>
      <c r="AJ4006" s="533"/>
    </row>
    <row r="4007" spans="1:38" x14ac:dyDescent="0.2">
      <c r="A4007" s="442" t="s">
        <v>115</v>
      </c>
      <c r="B4007" s="435">
        <v>4</v>
      </c>
      <c r="C4007" s="436">
        <v>1995</v>
      </c>
      <c r="D4007" s="435" t="s">
        <v>193</v>
      </c>
      <c r="E4007" s="472">
        <v>40836</v>
      </c>
      <c r="G4007" s="474">
        <v>4</v>
      </c>
      <c r="H4007" s="436">
        <v>1995</v>
      </c>
      <c r="I4007" s="436">
        <v>1995</v>
      </c>
      <c r="J4007" s="436">
        <v>1995</v>
      </c>
      <c r="K4007" s="435">
        <v>0</v>
      </c>
      <c r="L4007" s="472">
        <v>40837</v>
      </c>
      <c r="V4007" s="480">
        <v>4</v>
      </c>
      <c r="W4007" s="435">
        <v>1995</v>
      </c>
      <c r="X4007" s="437" t="str">
        <f t="shared" si="407"/>
        <v>OK</v>
      </c>
      <c r="Y4007" s="536">
        <f t="shared" si="409"/>
        <v>0</v>
      </c>
      <c r="Z4007" s="435" t="s">
        <v>193</v>
      </c>
      <c r="AA4007" s="481">
        <v>40841</v>
      </c>
      <c r="AC4007" s="148">
        <f t="shared" si="410"/>
        <v>5</v>
      </c>
      <c r="AD4007" s="435" t="str">
        <f t="shared" si="408"/>
        <v>OK</v>
      </c>
    </row>
    <row r="4008" spans="1:38" x14ac:dyDescent="0.2">
      <c r="A4008" s="442" t="s">
        <v>115</v>
      </c>
      <c r="B4008" s="435">
        <v>5</v>
      </c>
      <c r="C4008" s="436">
        <v>1970</v>
      </c>
      <c r="D4008" s="435" t="s">
        <v>193</v>
      </c>
      <c r="E4008" s="472">
        <v>40836</v>
      </c>
      <c r="G4008" s="474">
        <v>5</v>
      </c>
      <c r="H4008" s="436">
        <v>1970</v>
      </c>
      <c r="I4008" s="436">
        <v>1970</v>
      </c>
      <c r="J4008" s="436">
        <v>1970</v>
      </c>
      <c r="K4008" s="435">
        <v>0</v>
      </c>
      <c r="L4008" s="472">
        <v>40837</v>
      </c>
      <c r="V4008" s="480">
        <v>5</v>
      </c>
      <c r="W4008" s="435">
        <v>1970</v>
      </c>
      <c r="X4008" s="437" t="str">
        <f t="shared" si="407"/>
        <v>OK</v>
      </c>
      <c r="Y4008" s="536">
        <f t="shared" si="409"/>
        <v>0</v>
      </c>
      <c r="Z4008" s="435" t="s">
        <v>193</v>
      </c>
      <c r="AA4008" s="481">
        <v>40841</v>
      </c>
      <c r="AC4008" s="148">
        <f t="shared" si="410"/>
        <v>5</v>
      </c>
      <c r="AD4008" s="435" t="str">
        <f t="shared" si="408"/>
        <v>OK</v>
      </c>
    </row>
    <row r="4009" spans="1:38" x14ac:dyDescent="0.2">
      <c r="A4009" s="593" t="s">
        <v>115</v>
      </c>
      <c r="B4009" s="493">
        <v>6</v>
      </c>
      <c r="C4009" s="531">
        <v>130</v>
      </c>
      <c r="D4009" s="493" t="s">
        <v>193</v>
      </c>
      <c r="E4009" s="532">
        <v>40836</v>
      </c>
      <c r="G4009" s="534">
        <v>6</v>
      </c>
      <c r="H4009" s="531">
        <v>130</v>
      </c>
      <c r="I4009" s="531">
        <v>130</v>
      </c>
      <c r="J4009" s="531">
        <v>130</v>
      </c>
      <c r="K4009" s="493">
        <v>0</v>
      </c>
      <c r="L4009" s="532">
        <v>40837</v>
      </c>
      <c r="V4009" s="535">
        <v>6</v>
      </c>
      <c r="W4009" s="493"/>
      <c r="X4009" s="536" t="str">
        <f t="shared" si="407"/>
        <v>ERRO</v>
      </c>
      <c r="Y4009" s="536" t="str">
        <f t="shared" si="409"/>
        <v/>
      </c>
      <c r="Z4009" s="493" t="s">
        <v>193</v>
      </c>
      <c r="AA4009" s="537"/>
      <c r="AB4009" s="538"/>
      <c r="AC4009" s="538">
        <f t="shared" si="410"/>
        <v>-40250</v>
      </c>
      <c r="AD4009" s="435" t="str">
        <f t="shared" si="408"/>
        <v>Pendente</v>
      </c>
      <c r="AE4009" s="493"/>
      <c r="AF4009" s="493"/>
      <c r="AG4009" s="493"/>
      <c r="AH4009" s="539"/>
      <c r="AI4009" s="533"/>
      <c r="AK4009" s="533"/>
      <c r="AL4009" s="533"/>
    </row>
    <row r="4010" spans="1:38" x14ac:dyDescent="0.2">
      <c r="A4010" s="442" t="s">
        <v>115</v>
      </c>
      <c r="B4010" s="435">
        <v>1</v>
      </c>
      <c r="C4010" s="436">
        <v>32</v>
      </c>
      <c r="D4010" s="465" t="s">
        <v>182</v>
      </c>
      <c r="E4010" s="472">
        <v>40837</v>
      </c>
      <c r="G4010" s="474">
        <v>1</v>
      </c>
      <c r="H4010" s="436">
        <v>32</v>
      </c>
      <c r="I4010" s="436">
        <v>32</v>
      </c>
      <c r="J4010" s="436">
        <v>32</v>
      </c>
      <c r="K4010" s="435">
        <v>0</v>
      </c>
      <c r="L4010" s="472">
        <v>40840</v>
      </c>
      <c r="X4010" s="437" t="str">
        <f t="shared" si="407"/>
        <v>ERRO</v>
      </c>
      <c r="Y4010" s="536" t="str">
        <f t="shared" si="409"/>
        <v/>
      </c>
      <c r="AC4010" s="148">
        <f t="shared" si="410"/>
        <v>-40251</v>
      </c>
      <c r="AD4010" s="435" t="str">
        <f t="shared" si="408"/>
        <v>Pendente</v>
      </c>
    </row>
    <row r="4011" spans="1:38" x14ac:dyDescent="0.2">
      <c r="A4011" s="442" t="s">
        <v>115</v>
      </c>
      <c r="B4011" s="435">
        <v>2</v>
      </c>
      <c r="C4011" s="436">
        <v>25</v>
      </c>
      <c r="D4011" s="465" t="s">
        <v>183</v>
      </c>
      <c r="E4011" s="472">
        <v>40837</v>
      </c>
      <c r="G4011" s="474">
        <v>2</v>
      </c>
      <c r="H4011" s="436">
        <v>25</v>
      </c>
      <c r="I4011" s="436">
        <v>25</v>
      </c>
      <c r="J4011" s="436">
        <v>25</v>
      </c>
      <c r="K4011" s="435">
        <v>0</v>
      </c>
      <c r="L4011" s="472">
        <v>40840</v>
      </c>
      <c r="X4011" s="437" t="str">
        <f t="shared" si="407"/>
        <v>ERRO</v>
      </c>
      <c r="Y4011" s="536" t="str">
        <f t="shared" si="409"/>
        <v/>
      </c>
      <c r="AC4011" s="148">
        <f t="shared" si="410"/>
        <v>-40251</v>
      </c>
      <c r="AD4011" s="435" t="str">
        <f t="shared" si="408"/>
        <v>Pendente</v>
      </c>
    </row>
    <row r="4012" spans="1:38" x14ac:dyDescent="0.2">
      <c r="A4012" s="442" t="s">
        <v>115</v>
      </c>
      <c r="B4012" s="435">
        <v>3</v>
      </c>
      <c r="C4012" s="436">
        <v>18</v>
      </c>
      <c r="D4012" s="465" t="s">
        <v>67</v>
      </c>
      <c r="E4012" s="472">
        <v>40837</v>
      </c>
      <c r="G4012" s="474">
        <v>3</v>
      </c>
      <c r="H4012" s="436">
        <v>18</v>
      </c>
      <c r="I4012" s="436">
        <v>18</v>
      </c>
      <c r="J4012" s="436">
        <v>18</v>
      </c>
      <c r="K4012" s="435">
        <v>0</v>
      </c>
      <c r="L4012" s="472">
        <v>40840</v>
      </c>
      <c r="X4012" s="437" t="str">
        <f t="shared" si="407"/>
        <v>ERRO</v>
      </c>
      <c r="Y4012" s="536" t="str">
        <f t="shared" si="409"/>
        <v/>
      </c>
      <c r="AC4012" s="148">
        <f t="shared" si="410"/>
        <v>-40251</v>
      </c>
      <c r="AD4012" s="435" t="str">
        <f t="shared" si="408"/>
        <v>Pendente</v>
      </c>
    </row>
    <row r="4013" spans="1:38" x14ac:dyDescent="0.2">
      <c r="A4013" s="442" t="s">
        <v>115</v>
      </c>
      <c r="B4013" s="435">
        <v>4</v>
      </c>
      <c r="C4013" s="436">
        <v>1</v>
      </c>
      <c r="D4013" s="465" t="s">
        <v>68</v>
      </c>
      <c r="E4013" s="472">
        <v>40837</v>
      </c>
      <c r="G4013" s="474">
        <v>4</v>
      </c>
      <c r="H4013" s="436">
        <v>1</v>
      </c>
      <c r="I4013" s="436">
        <v>1</v>
      </c>
      <c r="J4013" s="436">
        <v>1</v>
      </c>
      <c r="K4013" s="435">
        <v>0</v>
      </c>
      <c r="L4013" s="472">
        <v>40840</v>
      </c>
      <c r="X4013" s="437" t="str">
        <f t="shared" si="407"/>
        <v>ERRO</v>
      </c>
      <c r="Y4013" s="536" t="str">
        <f t="shared" si="409"/>
        <v/>
      </c>
      <c r="AC4013" s="148">
        <f t="shared" si="410"/>
        <v>-40251</v>
      </c>
      <c r="AD4013" s="435" t="str">
        <f t="shared" si="408"/>
        <v>Pendente</v>
      </c>
    </row>
    <row r="4014" spans="1:38" x14ac:dyDescent="0.2">
      <c r="A4014" s="442" t="s">
        <v>115</v>
      </c>
      <c r="B4014" s="435">
        <v>5</v>
      </c>
      <c r="C4014" s="436">
        <v>13</v>
      </c>
      <c r="D4014" s="465" t="s">
        <v>69</v>
      </c>
      <c r="E4014" s="472">
        <v>40837</v>
      </c>
      <c r="G4014" s="474">
        <v>5</v>
      </c>
      <c r="H4014" s="436">
        <v>13</v>
      </c>
      <c r="I4014" s="436">
        <v>13</v>
      </c>
      <c r="J4014" s="436">
        <v>13</v>
      </c>
      <c r="K4014" s="435">
        <v>0</v>
      </c>
      <c r="L4014" s="472">
        <v>40840</v>
      </c>
      <c r="X4014" s="437" t="str">
        <f t="shared" si="407"/>
        <v>ERRO</v>
      </c>
      <c r="Y4014" s="536" t="str">
        <f t="shared" si="409"/>
        <v/>
      </c>
      <c r="AC4014" s="148">
        <f t="shared" si="410"/>
        <v>-40251</v>
      </c>
      <c r="AD4014" s="435" t="str">
        <f t="shared" si="408"/>
        <v>Pendente</v>
      </c>
    </row>
    <row r="4015" spans="1:38" x14ac:dyDescent="0.2">
      <c r="A4015" s="442" t="s">
        <v>115</v>
      </c>
      <c r="B4015" s="435">
        <v>6</v>
      </c>
      <c r="C4015" s="436">
        <v>17</v>
      </c>
      <c r="D4015" s="465" t="s">
        <v>72</v>
      </c>
      <c r="E4015" s="472">
        <v>40837</v>
      </c>
      <c r="G4015" s="474">
        <v>6</v>
      </c>
      <c r="H4015" s="436">
        <v>17</v>
      </c>
      <c r="I4015" s="436">
        <v>17</v>
      </c>
      <c r="J4015" s="436">
        <v>17</v>
      </c>
      <c r="K4015" s="435">
        <v>0</v>
      </c>
      <c r="L4015" s="472">
        <v>40840</v>
      </c>
      <c r="X4015" s="437" t="str">
        <f t="shared" si="407"/>
        <v>ERRO</v>
      </c>
      <c r="Y4015" s="536" t="str">
        <f t="shared" si="409"/>
        <v/>
      </c>
      <c r="AC4015" s="148">
        <f t="shared" si="410"/>
        <v>-40251</v>
      </c>
      <c r="AD4015" s="435" t="str">
        <f t="shared" si="408"/>
        <v>Pendente</v>
      </c>
    </row>
    <row r="4016" spans="1:38" x14ac:dyDescent="0.2">
      <c r="A4016" s="442" t="s">
        <v>115</v>
      </c>
      <c r="B4016" s="435">
        <v>7</v>
      </c>
      <c r="C4016" s="436">
        <v>193</v>
      </c>
      <c r="D4016" s="465" t="s">
        <v>73</v>
      </c>
      <c r="E4016" s="472">
        <v>40837</v>
      </c>
      <c r="G4016" s="474">
        <v>7</v>
      </c>
      <c r="H4016" s="436">
        <v>193</v>
      </c>
      <c r="I4016" s="436">
        <v>193</v>
      </c>
      <c r="J4016" s="436">
        <v>193</v>
      </c>
      <c r="K4016" s="435">
        <v>0</v>
      </c>
      <c r="L4016" s="472">
        <v>40840</v>
      </c>
      <c r="X4016" s="437" t="str">
        <f t="shared" si="407"/>
        <v>ERRO</v>
      </c>
      <c r="Y4016" s="536" t="str">
        <f t="shared" si="409"/>
        <v/>
      </c>
      <c r="AC4016" s="148">
        <f t="shared" si="410"/>
        <v>-40251</v>
      </c>
      <c r="AD4016" s="435" t="str">
        <f t="shared" si="408"/>
        <v>Pendente</v>
      </c>
      <c r="AJ4016" s="533"/>
    </row>
    <row r="4017" spans="1:30" x14ac:dyDescent="0.2">
      <c r="A4017" s="442" t="s">
        <v>115</v>
      </c>
      <c r="B4017" s="435">
        <v>8</v>
      </c>
      <c r="C4017" s="436">
        <v>73</v>
      </c>
      <c r="D4017" s="465" t="s">
        <v>79</v>
      </c>
      <c r="E4017" s="472">
        <v>40837</v>
      </c>
      <c r="G4017" s="474">
        <v>8</v>
      </c>
      <c r="H4017" s="436">
        <v>73</v>
      </c>
      <c r="I4017" s="436">
        <v>73</v>
      </c>
      <c r="J4017" s="436">
        <v>73</v>
      </c>
      <c r="K4017" s="435">
        <v>0</v>
      </c>
      <c r="L4017" s="472">
        <v>40840</v>
      </c>
      <c r="X4017" s="437" t="str">
        <f t="shared" si="407"/>
        <v>ERRO</v>
      </c>
      <c r="Y4017" s="536" t="str">
        <f t="shared" si="409"/>
        <v/>
      </c>
      <c r="AC4017" s="148">
        <f t="shared" si="410"/>
        <v>-40251</v>
      </c>
      <c r="AD4017" s="435" t="str">
        <f t="shared" si="408"/>
        <v>Pendente</v>
      </c>
    </row>
    <row r="4018" spans="1:30" x14ac:dyDescent="0.2">
      <c r="A4018" s="442" t="s">
        <v>115</v>
      </c>
      <c r="B4018" s="435">
        <v>9</v>
      </c>
      <c r="C4018" s="436">
        <v>139</v>
      </c>
      <c r="D4018" s="465" t="s">
        <v>74</v>
      </c>
      <c r="E4018" s="472">
        <v>40837</v>
      </c>
      <c r="G4018" s="474">
        <v>9</v>
      </c>
      <c r="H4018" s="436">
        <v>139</v>
      </c>
      <c r="I4018" s="436">
        <v>139</v>
      </c>
      <c r="J4018" s="436">
        <v>139</v>
      </c>
      <c r="K4018" s="435">
        <v>0</v>
      </c>
      <c r="L4018" s="472">
        <v>40840</v>
      </c>
      <c r="X4018" s="437" t="str">
        <f t="shared" si="407"/>
        <v>ERRO</v>
      </c>
      <c r="Y4018" s="536" t="str">
        <f t="shared" si="409"/>
        <v/>
      </c>
      <c r="AC4018" s="148">
        <f t="shared" si="410"/>
        <v>-40251</v>
      </c>
      <c r="AD4018" s="435" t="str">
        <f t="shared" si="408"/>
        <v>Pendente</v>
      </c>
    </row>
    <row r="4019" spans="1:30" x14ac:dyDescent="0.2">
      <c r="A4019" s="442" t="s">
        <v>115</v>
      </c>
      <c r="B4019" s="435">
        <v>10</v>
      </c>
      <c r="C4019" s="436">
        <v>7</v>
      </c>
      <c r="D4019" s="465" t="s">
        <v>75</v>
      </c>
      <c r="E4019" s="472">
        <v>40837</v>
      </c>
      <c r="G4019" s="474">
        <v>10</v>
      </c>
      <c r="H4019" s="436">
        <v>7</v>
      </c>
      <c r="I4019" s="436">
        <v>7</v>
      </c>
      <c r="J4019" s="436">
        <v>7</v>
      </c>
      <c r="K4019" s="435">
        <v>0</v>
      </c>
      <c r="L4019" s="472">
        <v>40840</v>
      </c>
      <c r="X4019" s="437" t="str">
        <f t="shared" si="407"/>
        <v>ERRO</v>
      </c>
      <c r="Y4019" s="536" t="str">
        <f t="shared" si="409"/>
        <v/>
      </c>
      <c r="AC4019" s="148">
        <f t="shared" si="410"/>
        <v>-40251</v>
      </c>
      <c r="AD4019" s="435" t="str">
        <f t="shared" si="408"/>
        <v>Pendente</v>
      </c>
    </row>
    <row r="4020" spans="1:30" x14ac:dyDescent="0.2">
      <c r="A4020" s="442" t="s">
        <v>115</v>
      </c>
      <c r="B4020" s="435">
        <v>11</v>
      </c>
      <c r="C4020" s="436">
        <v>1</v>
      </c>
      <c r="D4020" s="465" t="s">
        <v>76</v>
      </c>
      <c r="E4020" s="472">
        <v>40837</v>
      </c>
      <c r="G4020" s="474">
        <v>11</v>
      </c>
      <c r="H4020" s="436">
        <v>1</v>
      </c>
      <c r="I4020" s="436">
        <v>1</v>
      </c>
      <c r="J4020" s="436">
        <v>1</v>
      </c>
      <c r="K4020" s="435">
        <v>0</v>
      </c>
      <c r="L4020" s="472">
        <v>40840</v>
      </c>
      <c r="X4020" s="437" t="str">
        <f t="shared" si="407"/>
        <v>ERRO</v>
      </c>
      <c r="Y4020" s="536" t="str">
        <f t="shared" si="409"/>
        <v/>
      </c>
      <c r="AC4020" s="148">
        <f t="shared" si="410"/>
        <v>-40251</v>
      </c>
      <c r="AD4020" s="435" t="str">
        <f t="shared" si="408"/>
        <v>Pendente</v>
      </c>
    </row>
    <row r="4021" spans="1:30" x14ac:dyDescent="0.2">
      <c r="A4021" s="442" t="s">
        <v>115</v>
      </c>
      <c r="B4021" s="435">
        <v>12</v>
      </c>
      <c r="C4021" s="436">
        <v>136</v>
      </c>
      <c r="D4021" s="466" t="s">
        <v>187</v>
      </c>
      <c r="E4021" s="472">
        <v>40837</v>
      </c>
      <c r="G4021" s="474">
        <v>12</v>
      </c>
      <c r="H4021" s="436">
        <v>136</v>
      </c>
      <c r="I4021" s="436">
        <v>136</v>
      </c>
      <c r="J4021" s="436">
        <v>136</v>
      </c>
      <c r="K4021" s="435">
        <v>0</v>
      </c>
      <c r="L4021" s="472">
        <v>40840</v>
      </c>
      <c r="X4021" s="437" t="str">
        <f t="shared" si="407"/>
        <v>ERRO</v>
      </c>
      <c r="Y4021" s="536" t="str">
        <f t="shared" si="409"/>
        <v/>
      </c>
      <c r="AC4021" s="148">
        <f t="shared" si="410"/>
        <v>-40251</v>
      </c>
      <c r="AD4021" s="435" t="str">
        <f t="shared" si="408"/>
        <v>Pendente</v>
      </c>
    </row>
    <row r="4022" spans="1:30" x14ac:dyDescent="0.2">
      <c r="A4022" s="442" t="s">
        <v>115</v>
      </c>
      <c r="B4022" s="435">
        <v>13</v>
      </c>
      <c r="C4022" s="436">
        <v>18</v>
      </c>
      <c r="D4022" s="465" t="s">
        <v>192</v>
      </c>
      <c r="E4022" s="472">
        <v>40837</v>
      </c>
      <c r="G4022" s="474">
        <v>13</v>
      </c>
      <c r="H4022" s="436">
        <v>18</v>
      </c>
      <c r="I4022" s="436">
        <v>18</v>
      </c>
      <c r="J4022" s="436">
        <v>18</v>
      </c>
      <c r="K4022" s="435">
        <v>0</v>
      </c>
      <c r="L4022" s="472">
        <v>40840</v>
      </c>
      <c r="X4022" s="437" t="str">
        <f t="shared" si="407"/>
        <v>ERRO</v>
      </c>
      <c r="Y4022" s="536" t="str">
        <f t="shared" si="409"/>
        <v/>
      </c>
      <c r="AC4022" s="148">
        <f t="shared" si="410"/>
        <v>-40251</v>
      </c>
      <c r="AD4022" s="435" t="str">
        <f t="shared" si="408"/>
        <v>Pendente</v>
      </c>
    </row>
    <row r="4023" spans="1:30" x14ac:dyDescent="0.2">
      <c r="A4023" s="442" t="s">
        <v>115</v>
      </c>
      <c r="B4023" s="435">
        <v>14</v>
      </c>
      <c r="C4023" s="436">
        <v>62</v>
      </c>
      <c r="D4023" s="465" t="s">
        <v>189</v>
      </c>
      <c r="E4023" s="472">
        <v>40837</v>
      </c>
      <c r="G4023" s="474">
        <v>14</v>
      </c>
      <c r="H4023" s="436">
        <v>62</v>
      </c>
      <c r="I4023" s="436">
        <v>62</v>
      </c>
      <c r="J4023" s="436">
        <v>62</v>
      </c>
      <c r="K4023" s="435">
        <v>0</v>
      </c>
      <c r="L4023" s="472">
        <v>40840</v>
      </c>
      <c r="X4023" s="437" t="str">
        <f t="shared" si="407"/>
        <v>ERRO</v>
      </c>
      <c r="Y4023" s="536" t="str">
        <f t="shared" si="409"/>
        <v/>
      </c>
      <c r="AC4023" s="148">
        <f t="shared" si="410"/>
        <v>-40251</v>
      </c>
      <c r="AD4023" s="435" t="str">
        <f t="shared" si="408"/>
        <v>Pendente</v>
      </c>
    </row>
    <row r="4024" spans="1:30" x14ac:dyDescent="0.2">
      <c r="A4024" s="442" t="s">
        <v>115</v>
      </c>
      <c r="B4024" s="435">
        <v>15</v>
      </c>
      <c r="C4024" s="436">
        <v>100</v>
      </c>
      <c r="D4024" s="438" t="s">
        <v>178</v>
      </c>
      <c r="E4024" s="472">
        <v>40837</v>
      </c>
      <c r="G4024" s="474">
        <v>15</v>
      </c>
      <c r="H4024" s="436">
        <v>100</v>
      </c>
      <c r="I4024" s="436">
        <v>100</v>
      </c>
      <c r="J4024" s="436">
        <v>100</v>
      </c>
      <c r="K4024" s="435">
        <v>0</v>
      </c>
      <c r="L4024" s="472">
        <v>40840</v>
      </c>
      <c r="X4024" s="437" t="str">
        <f t="shared" si="407"/>
        <v>ERRO</v>
      </c>
      <c r="Y4024" s="536" t="str">
        <f t="shared" si="409"/>
        <v/>
      </c>
      <c r="AC4024" s="148">
        <f t="shared" si="410"/>
        <v>-40251</v>
      </c>
      <c r="AD4024" s="435" t="str">
        <f t="shared" si="408"/>
        <v>Pendente</v>
      </c>
    </row>
    <row r="4025" spans="1:30" x14ac:dyDescent="0.2">
      <c r="A4025" s="442" t="s">
        <v>115</v>
      </c>
      <c r="B4025" s="435">
        <v>16</v>
      </c>
      <c r="C4025" s="436">
        <v>1995</v>
      </c>
      <c r="D4025" s="466" t="s">
        <v>184</v>
      </c>
      <c r="E4025" s="472">
        <v>40837</v>
      </c>
      <c r="G4025" s="474">
        <v>16</v>
      </c>
      <c r="H4025" s="436">
        <v>1995</v>
      </c>
      <c r="I4025" s="436">
        <v>1995</v>
      </c>
      <c r="J4025" s="436">
        <v>1995</v>
      </c>
      <c r="K4025" s="435">
        <v>0</v>
      </c>
      <c r="L4025" s="472">
        <v>40840</v>
      </c>
      <c r="X4025" s="437" t="str">
        <f t="shared" si="407"/>
        <v>ERRO</v>
      </c>
      <c r="Y4025" s="536" t="str">
        <f t="shared" si="409"/>
        <v/>
      </c>
      <c r="AC4025" s="148">
        <f t="shared" si="410"/>
        <v>-40251</v>
      </c>
      <c r="AD4025" s="435" t="str">
        <f t="shared" si="408"/>
        <v>Pendente</v>
      </c>
    </row>
    <row r="4026" spans="1:30" x14ac:dyDescent="0.2">
      <c r="A4026" s="442" t="s">
        <v>115</v>
      </c>
      <c r="B4026" s="438">
        <v>17</v>
      </c>
      <c r="C4026" s="436">
        <v>249</v>
      </c>
      <c r="D4026" s="466" t="s">
        <v>184</v>
      </c>
      <c r="E4026" s="472">
        <v>40837</v>
      </c>
      <c r="G4026" s="474">
        <v>17</v>
      </c>
      <c r="H4026" s="436">
        <v>249</v>
      </c>
      <c r="I4026" s="436">
        <v>249</v>
      </c>
      <c r="J4026" s="436">
        <v>249</v>
      </c>
      <c r="K4026" s="435">
        <v>0</v>
      </c>
      <c r="L4026" s="472">
        <v>40840</v>
      </c>
      <c r="X4026" s="437" t="str">
        <f t="shared" si="407"/>
        <v>ERRO</v>
      </c>
      <c r="Y4026" s="536" t="str">
        <f t="shared" si="409"/>
        <v/>
      </c>
      <c r="AC4026" s="148">
        <f t="shared" si="410"/>
        <v>-40251</v>
      </c>
      <c r="AD4026" s="435" t="str">
        <f t="shared" si="408"/>
        <v>Pendente</v>
      </c>
    </row>
    <row r="4027" spans="1:30" x14ac:dyDescent="0.2">
      <c r="A4027" s="593" t="s">
        <v>115</v>
      </c>
      <c r="B4027" s="493">
        <v>18</v>
      </c>
      <c r="C4027" s="531">
        <v>50</v>
      </c>
      <c r="D4027" s="600" t="s">
        <v>185</v>
      </c>
      <c r="E4027" s="532">
        <v>40837</v>
      </c>
      <c r="G4027" s="534">
        <v>18</v>
      </c>
      <c r="H4027" s="531">
        <v>50</v>
      </c>
      <c r="I4027" s="531">
        <v>50</v>
      </c>
      <c r="J4027" s="531">
        <v>50</v>
      </c>
      <c r="K4027" s="493">
        <v>0</v>
      </c>
      <c r="L4027" s="532">
        <v>40840</v>
      </c>
      <c r="X4027" s="437" t="str">
        <f t="shared" si="407"/>
        <v>ERRO</v>
      </c>
      <c r="Y4027" s="536" t="str">
        <f t="shared" si="409"/>
        <v/>
      </c>
      <c r="AC4027" s="148">
        <f t="shared" si="410"/>
        <v>-40251</v>
      </c>
      <c r="AD4027" s="435" t="str">
        <f t="shared" si="408"/>
        <v>Pendente</v>
      </c>
    </row>
    <row r="4028" spans="1:30" x14ac:dyDescent="0.2">
      <c r="A4028" s="442" t="s">
        <v>115</v>
      </c>
      <c r="B4028" s="435">
        <v>1</v>
      </c>
      <c r="C4028" s="436">
        <v>10</v>
      </c>
      <c r="D4028" s="435" t="s">
        <v>190</v>
      </c>
      <c r="E4028" s="472">
        <v>40840</v>
      </c>
      <c r="G4028" s="474">
        <v>1</v>
      </c>
      <c r="H4028" s="435">
        <v>10</v>
      </c>
      <c r="I4028" s="435">
        <v>10</v>
      </c>
      <c r="J4028" s="435">
        <v>10</v>
      </c>
      <c r="K4028" s="435">
        <v>0</v>
      </c>
      <c r="L4028" s="472">
        <v>40841</v>
      </c>
      <c r="X4028" s="437" t="str">
        <f t="shared" ref="X4028:X4073" si="411">IF(C4028=W4028,"OK",IF(W4028=R4028,"ERRO",IF(W4028="","KO",IF(W4028=J4028,"ERRO"))))</f>
        <v>ERRO</v>
      </c>
      <c r="Y4028" s="536" t="str">
        <f t="shared" si="409"/>
        <v/>
      </c>
      <c r="AC4028" s="148">
        <f t="shared" si="410"/>
        <v>-40254</v>
      </c>
      <c r="AD4028" s="435" t="str">
        <f t="shared" si="408"/>
        <v>Pendente</v>
      </c>
    </row>
    <row r="4029" spans="1:30" x14ac:dyDescent="0.2">
      <c r="A4029" s="593" t="s">
        <v>115</v>
      </c>
      <c r="B4029" s="493">
        <v>2</v>
      </c>
      <c r="C4029" s="531">
        <v>100</v>
      </c>
      <c r="D4029" s="493" t="s">
        <v>178</v>
      </c>
      <c r="E4029" s="532">
        <v>40840</v>
      </c>
      <c r="G4029" s="534">
        <v>2</v>
      </c>
      <c r="H4029" s="493">
        <v>100</v>
      </c>
      <c r="I4029" s="493">
        <v>100</v>
      </c>
      <c r="J4029" s="493">
        <v>100</v>
      </c>
      <c r="K4029" s="493">
        <v>0</v>
      </c>
      <c r="L4029" s="532">
        <v>40841</v>
      </c>
      <c r="X4029" s="437" t="str">
        <f t="shared" si="411"/>
        <v>ERRO</v>
      </c>
      <c r="Y4029" s="536" t="str">
        <f t="shared" si="409"/>
        <v/>
      </c>
      <c r="AC4029" s="148">
        <f t="shared" si="410"/>
        <v>-40254</v>
      </c>
      <c r="AD4029" s="435" t="str">
        <f t="shared" si="408"/>
        <v>Pendente</v>
      </c>
    </row>
    <row r="4030" spans="1:30" x14ac:dyDescent="0.2">
      <c r="A4030" s="442" t="s">
        <v>115</v>
      </c>
      <c r="B4030" s="435">
        <v>1</v>
      </c>
      <c r="C4030" s="436">
        <v>15</v>
      </c>
      <c r="D4030" s="435" t="s">
        <v>177</v>
      </c>
      <c r="E4030" s="472">
        <v>40841</v>
      </c>
      <c r="G4030" s="474">
        <v>1</v>
      </c>
      <c r="H4030" s="436">
        <v>15</v>
      </c>
      <c r="I4030" s="436">
        <v>15</v>
      </c>
      <c r="J4030" s="436">
        <v>15</v>
      </c>
      <c r="K4030" s="435">
        <v>0</v>
      </c>
      <c r="L4030" s="472">
        <v>40842</v>
      </c>
      <c r="X4030" s="437" t="str">
        <f t="shared" si="411"/>
        <v>ERRO</v>
      </c>
      <c r="Y4030" s="536" t="str">
        <f t="shared" si="409"/>
        <v/>
      </c>
      <c r="AC4030" s="148">
        <f>DAYS360(E4031,AA4030)</f>
        <v>-40255</v>
      </c>
      <c r="AD4030" s="435" t="str">
        <f t="shared" si="408"/>
        <v>Pendente</v>
      </c>
    </row>
    <row r="4031" spans="1:30" x14ac:dyDescent="0.2">
      <c r="A4031" s="442" t="s">
        <v>115</v>
      </c>
      <c r="B4031" s="435">
        <v>2</v>
      </c>
      <c r="C4031" s="436">
        <v>10</v>
      </c>
      <c r="D4031" s="435" t="s">
        <v>190</v>
      </c>
      <c r="E4031" s="472">
        <v>40841</v>
      </c>
      <c r="G4031" s="474">
        <v>2</v>
      </c>
      <c r="H4031" s="436">
        <v>10</v>
      </c>
      <c r="I4031" s="436">
        <v>10</v>
      </c>
      <c r="J4031" s="436">
        <v>10</v>
      </c>
      <c r="K4031" s="435">
        <v>0</v>
      </c>
      <c r="L4031" s="472">
        <v>40842</v>
      </c>
      <c r="X4031" s="437" t="str">
        <f t="shared" si="411"/>
        <v>ERRO</v>
      </c>
      <c r="Y4031" s="536" t="str">
        <f t="shared" si="409"/>
        <v/>
      </c>
      <c r="AC4031" s="148" t="e">
        <f>DAYS360(#REF!,AA4031)</f>
        <v>#REF!</v>
      </c>
      <c r="AD4031" s="435" t="str">
        <f t="shared" si="408"/>
        <v>Pendente</v>
      </c>
    </row>
    <row r="4032" spans="1:30" x14ac:dyDescent="0.2">
      <c r="A4032" s="442" t="s">
        <v>115</v>
      </c>
      <c r="B4032" s="435">
        <v>3</v>
      </c>
      <c r="C4032" s="436">
        <v>15</v>
      </c>
      <c r="D4032" s="466" t="s">
        <v>176</v>
      </c>
      <c r="E4032" s="472">
        <v>40841</v>
      </c>
      <c r="G4032" s="474">
        <v>3</v>
      </c>
      <c r="H4032" s="436">
        <v>15</v>
      </c>
      <c r="I4032" s="436">
        <v>15</v>
      </c>
      <c r="J4032" s="436">
        <v>15</v>
      </c>
      <c r="K4032" s="435">
        <v>0</v>
      </c>
      <c r="L4032" s="472">
        <v>40842</v>
      </c>
      <c r="X4032" s="437" t="str">
        <f t="shared" si="411"/>
        <v>ERRO</v>
      </c>
      <c r="Y4032" s="536" t="str">
        <f t="shared" si="409"/>
        <v/>
      </c>
      <c r="AC4032" s="148">
        <f t="shared" si="410"/>
        <v>-40255</v>
      </c>
      <c r="AD4032" s="435" t="str">
        <f t="shared" si="408"/>
        <v>Pendente</v>
      </c>
    </row>
    <row r="4033" spans="1:30" x14ac:dyDescent="0.2">
      <c r="A4033" s="593" t="s">
        <v>115</v>
      </c>
      <c r="B4033" s="493">
        <v>4</v>
      </c>
      <c r="C4033" s="531">
        <v>750</v>
      </c>
      <c r="D4033" s="493" t="s">
        <v>178</v>
      </c>
      <c r="E4033" s="532">
        <v>40841</v>
      </c>
      <c r="G4033" s="534">
        <v>4</v>
      </c>
      <c r="H4033" s="531">
        <v>750</v>
      </c>
      <c r="I4033" s="531">
        <v>750</v>
      </c>
      <c r="J4033" s="531">
        <v>750</v>
      </c>
      <c r="K4033" s="493">
        <v>0</v>
      </c>
      <c r="L4033" s="532">
        <v>40842</v>
      </c>
      <c r="X4033" s="437" t="str">
        <f t="shared" si="411"/>
        <v>ERRO</v>
      </c>
      <c r="Y4033" s="536" t="str">
        <f t="shared" si="409"/>
        <v/>
      </c>
      <c r="AC4033" s="148">
        <f t="shared" si="410"/>
        <v>-40255</v>
      </c>
      <c r="AD4033" s="435" t="str">
        <f t="shared" si="408"/>
        <v>Pendente</v>
      </c>
    </row>
    <row r="4034" spans="1:30" x14ac:dyDescent="0.2">
      <c r="A4034" s="593" t="s">
        <v>115</v>
      </c>
      <c r="B4034" s="493">
        <v>1</v>
      </c>
      <c r="C4034" s="531">
        <v>15</v>
      </c>
      <c r="D4034" s="600" t="s">
        <v>176</v>
      </c>
      <c r="E4034" s="532">
        <v>40842</v>
      </c>
      <c r="G4034" s="534">
        <v>1</v>
      </c>
      <c r="H4034" s="493">
        <v>15</v>
      </c>
      <c r="I4034" s="493">
        <v>15</v>
      </c>
      <c r="J4034" s="493">
        <v>15</v>
      </c>
      <c r="K4034" s="493">
        <v>0</v>
      </c>
      <c r="L4034" s="532">
        <v>40843</v>
      </c>
      <c r="X4034" s="437" t="str">
        <f t="shared" si="411"/>
        <v>ERRO</v>
      </c>
      <c r="Y4034" s="536" t="str">
        <f t="shared" si="409"/>
        <v/>
      </c>
      <c r="AC4034" s="148">
        <f t="shared" si="410"/>
        <v>-40256</v>
      </c>
      <c r="AD4034" s="435" t="str">
        <f t="shared" si="408"/>
        <v>Pendente</v>
      </c>
    </row>
    <row r="4035" spans="1:30" x14ac:dyDescent="0.2">
      <c r="A4035" s="442" t="s">
        <v>115</v>
      </c>
      <c r="B4035" s="435">
        <v>1</v>
      </c>
      <c r="C4035" s="436">
        <v>42</v>
      </c>
      <c r="D4035" s="465" t="s">
        <v>182</v>
      </c>
      <c r="E4035" s="472">
        <v>40844</v>
      </c>
      <c r="G4035" s="474">
        <v>1</v>
      </c>
      <c r="H4035" s="436">
        <v>42</v>
      </c>
      <c r="I4035" s="436">
        <v>42</v>
      </c>
      <c r="J4035" s="436">
        <v>42</v>
      </c>
      <c r="K4035" s="435">
        <v>0</v>
      </c>
      <c r="L4035" s="472">
        <v>40847</v>
      </c>
      <c r="X4035" s="437" t="str">
        <f t="shared" si="411"/>
        <v>ERRO</v>
      </c>
      <c r="Y4035" s="536" t="str">
        <f t="shared" si="409"/>
        <v/>
      </c>
      <c r="AC4035" s="148">
        <f t="shared" si="410"/>
        <v>-40258</v>
      </c>
      <c r="AD4035" s="435" t="str">
        <f t="shared" si="408"/>
        <v>Pendente</v>
      </c>
    </row>
    <row r="4036" spans="1:30" x14ac:dyDescent="0.2">
      <c r="A4036" s="442" t="s">
        <v>115</v>
      </c>
      <c r="B4036" s="435">
        <v>2</v>
      </c>
      <c r="C4036" s="436">
        <v>24</v>
      </c>
      <c r="D4036" s="465" t="s">
        <v>183</v>
      </c>
      <c r="E4036" s="472">
        <v>40844</v>
      </c>
      <c r="G4036" s="474">
        <v>2</v>
      </c>
      <c r="H4036" s="436">
        <v>24</v>
      </c>
      <c r="I4036" s="436">
        <v>24</v>
      </c>
      <c r="J4036" s="436">
        <v>24</v>
      </c>
      <c r="K4036" s="435">
        <v>0</v>
      </c>
      <c r="L4036" s="472">
        <v>40847</v>
      </c>
      <c r="X4036" s="437" t="str">
        <f t="shared" si="411"/>
        <v>ERRO</v>
      </c>
      <c r="Y4036" s="536" t="str">
        <f t="shared" si="409"/>
        <v/>
      </c>
      <c r="AC4036" s="148">
        <f t="shared" si="410"/>
        <v>-40258</v>
      </c>
      <c r="AD4036" s="435" t="str">
        <f t="shared" si="408"/>
        <v>Pendente</v>
      </c>
    </row>
    <row r="4037" spans="1:30" x14ac:dyDescent="0.2">
      <c r="A4037" s="442" t="s">
        <v>115</v>
      </c>
      <c r="B4037" s="435">
        <v>3</v>
      </c>
      <c r="C4037" s="436">
        <v>15</v>
      </c>
      <c r="D4037" s="465" t="s">
        <v>67</v>
      </c>
      <c r="E4037" s="472">
        <v>40844</v>
      </c>
      <c r="G4037" s="474">
        <v>3</v>
      </c>
      <c r="H4037" s="436">
        <v>15</v>
      </c>
      <c r="I4037" s="436">
        <v>15</v>
      </c>
      <c r="J4037" s="436">
        <v>15</v>
      </c>
      <c r="K4037" s="435">
        <v>0</v>
      </c>
      <c r="L4037" s="472">
        <v>40847</v>
      </c>
      <c r="X4037" s="437" t="str">
        <f t="shared" si="411"/>
        <v>ERRO</v>
      </c>
      <c r="Y4037" s="536" t="str">
        <f t="shared" si="409"/>
        <v/>
      </c>
      <c r="AC4037" s="148">
        <f t="shared" si="410"/>
        <v>-40258</v>
      </c>
      <c r="AD4037" s="435" t="str">
        <f t="shared" si="408"/>
        <v>Pendente</v>
      </c>
    </row>
    <row r="4038" spans="1:30" x14ac:dyDescent="0.2">
      <c r="A4038" s="442" t="s">
        <v>115</v>
      </c>
      <c r="B4038" s="435">
        <v>4</v>
      </c>
      <c r="C4038" s="436">
        <v>3</v>
      </c>
      <c r="D4038" s="465" t="s">
        <v>68</v>
      </c>
      <c r="E4038" s="472">
        <v>40844</v>
      </c>
      <c r="G4038" s="474">
        <v>4</v>
      </c>
      <c r="H4038" s="436">
        <v>3</v>
      </c>
      <c r="I4038" s="436">
        <v>3</v>
      </c>
      <c r="J4038" s="436">
        <v>3</v>
      </c>
      <c r="K4038" s="435">
        <v>0</v>
      </c>
      <c r="L4038" s="472">
        <v>40847</v>
      </c>
      <c r="X4038" s="437" t="str">
        <f t="shared" si="411"/>
        <v>ERRO</v>
      </c>
      <c r="Y4038" s="536" t="str">
        <f t="shared" si="409"/>
        <v/>
      </c>
      <c r="AC4038" s="148">
        <f t="shared" si="410"/>
        <v>-40258</v>
      </c>
      <c r="AD4038" s="435" t="str">
        <f t="shared" si="408"/>
        <v>Pendente</v>
      </c>
    </row>
    <row r="4039" spans="1:30" x14ac:dyDescent="0.2">
      <c r="A4039" s="442" t="s">
        <v>115</v>
      </c>
      <c r="B4039" s="435">
        <v>5</v>
      </c>
      <c r="C4039" s="436">
        <v>18</v>
      </c>
      <c r="D4039" s="465" t="s">
        <v>69</v>
      </c>
      <c r="E4039" s="472">
        <v>40844</v>
      </c>
      <c r="G4039" s="474">
        <v>5</v>
      </c>
      <c r="H4039" s="436">
        <v>18</v>
      </c>
      <c r="I4039" s="436">
        <v>18</v>
      </c>
      <c r="J4039" s="436">
        <v>18</v>
      </c>
      <c r="K4039" s="435">
        <v>0</v>
      </c>
      <c r="L4039" s="472">
        <v>40847</v>
      </c>
      <c r="X4039" s="437" t="str">
        <f t="shared" si="411"/>
        <v>ERRO</v>
      </c>
      <c r="Y4039" s="536" t="str">
        <f t="shared" si="409"/>
        <v/>
      </c>
      <c r="AC4039" s="148">
        <f t="shared" si="410"/>
        <v>-40258</v>
      </c>
      <c r="AD4039" s="435" t="str">
        <f t="shared" ref="AD4039:AD4102" si="412">IF(AA4039&gt;0,"OK","Pendente")</f>
        <v>Pendente</v>
      </c>
    </row>
    <row r="4040" spans="1:30" x14ac:dyDescent="0.2">
      <c r="A4040" s="442" t="s">
        <v>115</v>
      </c>
      <c r="B4040" s="435">
        <v>6</v>
      </c>
      <c r="C4040" s="436">
        <v>26</v>
      </c>
      <c r="D4040" s="465" t="s">
        <v>72</v>
      </c>
      <c r="E4040" s="472">
        <v>40844</v>
      </c>
      <c r="G4040" s="474">
        <v>6</v>
      </c>
      <c r="H4040" s="436">
        <v>26</v>
      </c>
      <c r="I4040" s="436">
        <v>26</v>
      </c>
      <c r="J4040" s="436">
        <v>26</v>
      </c>
      <c r="K4040" s="435">
        <v>0</v>
      </c>
      <c r="L4040" s="472">
        <v>40847</v>
      </c>
      <c r="X4040" s="437" t="str">
        <f t="shared" si="411"/>
        <v>ERRO</v>
      </c>
      <c r="Y4040" s="536" t="str">
        <f t="shared" si="409"/>
        <v/>
      </c>
      <c r="AC4040" s="148">
        <f t="shared" si="410"/>
        <v>-40258</v>
      </c>
      <c r="AD4040" s="435" t="str">
        <f t="shared" si="412"/>
        <v>Pendente</v>
      </c>
    </row>
    <row r="4041" spans="1:30" x14ac:dyDescent="0.2">
      <c r="A4041" s="442" t="s">
        <v>115</v>
      </c>
      <c r="B4041" s="435">
        <v>7</v>
      </c>
      <c r="C4041" s="436">
        <v>192</v>
      </c>
      <c r="D4041" s="465" t="s">
        <v>73</v>
      </c>
      <c r="E4041" s="472">
        <v>40844</v>
      </c>
      <c r="G4041" s="474">
        <v>7</v>
      </c>
      <c r="H4041" s="436">
        <v>192</v>
      </c>
      <c r="I4041" s="436">
        <v>192</v>
      </c>
      <c r="J4041" s="436">
        <v>192</v>
      </c>
      <c r="K4041" s="435">
        <v>0</v>
      </c>
      <c r="L4041" s="472">
        <v>40847</v>
      </c>
      <c r="X4041" s="437" t="str">
        <f t="shared" si="411"/>
        <v>ERRO</v>
      </c>
      <c r="Y4041" s="536" t="str">
        <f t="shared" si="409"/>
        <v/>
      </c>
      <c r="AC4041" s="148">
        <f t="shared" si="410"/>
        <v>-40258</v>
      </c>
      <c r="AD4041" s="435" t="str">
        <f t="shared" si="412"/>
        <v>Pendente</v>
      </c>
    </row>
    <row r="4042" spans="1:30" x14ac:dyDescent="0.2">
      <c r="A4042" s="442" t="s">
        <v>115</v>
      </c>
      <c r="B4042" s="435">
        <v>8</v>
      </c>
      <c r="C4042" s="436">
        <v>177</v>
      </c>
      <c r="D4042" s="465" t="s">
        <v>79</v>
      </c>
      <c r="E4042" s="472">
        <v>40844</v>
      </c>
      <c r="G4042" s="474">
        <v>8</v>
      </c>
      <c r="H4042" s="436">
        <v>177</v>
      </c>
      <c r="I4042" s="436">
        <v>177</v>
      </c>
      <c r="J4042" s="436">
        <v>177</v>
      </c>
      <c r="K4042" s="435">
        <v>0</v>
      </c>
      <c r="L4042" s="472">
        <v>40847</v>
      </c>
      <c r="X4042" s="437" t="str">
        <f t="shared" si="411"/>
        <v>ERRO</v>
      </c>
      <c r="Y4042" s="536" t="str">
        <f t="shared" si="409"/>
        <v/>
      </c>
      <c r="AC4042" s="148">
        <f t="shared" si="410"/>
        <v>-40258</v>
      </c>
      <c r="AD4042" s="435" t="str">
        <f t="shared" si="412"/>
        <v>Pendente</v>
      </c>
    </row>
    <row r="4043" spans="1:30" x14ac:dyDescent="0.2">
      <c r="A4043" s="442" t="s">
        <v>115</v>
      </c>
      <c r="B4043" s="435">
        <v>9</v>
      </c>
      <c r="C4043" s="436">
        <v>118</v>
      </c>
      <c r="D4043" s="465" t="s">
        <v>74</v>
      </c>
      <c r="E4043" s="472">
        <v>40844</v>
      </c>
      <c r="G4043" s="474">
        <v>9</v>
      </c>
      <c r="H4043" s="436">
        <v>118</v>
      </c>
      <c r="I4043" s="436">
        <v>118</v>
      </c>
      <c r="J4043" s="436">
        <v>118</v>
      </c>
      <c r="K4043" s="435">
        <v>0</v>
      </c>
      <c r="L4043" s="472">
        <v>40847</v>
      </c>
      <c r="X4043" s="437" t="str">
        <f t="shared" si="411"/>
        <v>ERRO</v>
      </c>
      <c r="Y4043" s="536" t="str">
        <f t="shared" si="409"/>
        <v/>
      </c>
      <c r="AC4043" s="148">
        <f t="shared" si="410"/>
        <v>-40258</v>
      </c>
      <c r="AD4043" s="435" t="str">
        <f t="shared" si="412"/>
        <v>Pendente</v>
      </c>
    </row>
    <row r="4044" spans="1:30" x14ac:dyDescent="0.2">
      <c r="A4044" s="442" t="s">
        <v>115</v>
      </c>
      <c r="B4044" s="435">
        <v>10</v>
      </c>
      <c r="C4044" s="436">
        <v>9</v>
      </c>
      <c r="D4044" s="465" t="s">
        <v>75</v>
      </c>
      <c r="E4044" s="472">
        <v>40844</v>
      </c>
      <c r="G4044" s="474">
        <v>10</v>
      </c>
      <c r="H4044" s="436">
        <v>9</v>
      </c>
      <c r="I4044" s="436">
        <v>9</v>
      </c>
      <c r="J4044" s="436">
        <v>9</v>
      </c>
      <c r="K4044" s="435">
        <v>0</v>
      </c>
      <c r="L4044" s="472">
        <v>40847</v>
      </c>
      <c r="X4044" s="437" t="str">
        <f t="shared" si="411"/>
        <v>ERRO</v>
      </c>
      <c r="Y4044" s="536" t="str">
        <f t="shared" si="409"/>
        <v/>
      </c>
      <c r="AC4044" s="148">
        <f t="shared" si="410"/>
        <v>-40258</v>
      </c>
      <c r="AD4044" s="435" t="str">
        <f t="shared" si="412"/>
        <v>Pendente</v>
      </c>
    </row>
    <row r="4045" spans="1:30" x14ac:dyDescent="0.2">
      <c r="A4045" s="442" t="s">
        <v>115</v>
      </c>
      <c r="B4045" s="435">
        <v>11</v>
      </c>
      <c r="C4045" s="436">
        <v>6</v>
      </c>
      <c r="D4045" s="465" t="s">
        <v>76</v>
      </c>
      <c r="E4045" s="472">
        <v>40844</v>
      </c>
      <c r="G4045" s="474">
        <v>11</v>
      </c>
      <c r="H4045" s="436">
        <v>6</v>
      </c>
      <c r="I4045" s="436">
        <v>6</v>
      </c>
      <c r="J4045" s="436">
        <v>6</v>
      </c>
      <c r="K4045" s="435">
        <v>0</v>
      </c>
      <c r="L4045" s="472">
        <v>40847</v>
      </c>
      <c r="X4045" s="437" t="str">
        <f t="shared" si="411"/>
        <v>ERRO</v>
      </c>
      <c r="Y4045" s="536" t="str">
        <f t="shared" si="409"/>
        <v/>
      </c>
      <c r="AC4045" s="148">
        <f t="shared" si="410"/>
        <v>-40258</v>
      </c>
      <c r="AD4045" s="435" t="str">
        <f t="shared" si="412"/>
        <v>Pendente</v>
      </c>
    </row>
    <row r="4046" spans="1:30" x14ac:dyDescent="0.2">
      <c r="A4046" s="442" t="s">
        <v>115</v>
      </c>
      <c r="B4046" s="435">
        <v>12</v>
      </c>
      <c r="C4046" s="436">
        <v>1</v>
      </c>
      <c r="D4046" s="465" t="s">
        <v>77</v>
      </c>
      <c r="E4046" s="472">
        <v>40844</v>
      </c>
      <c r="G4046" s="474">
        <v>12</v>
      </c>
      <c r="H4046" s="436">
        <v>1</v>
      </c>
      <c r="I4046" s="436">
        <v>1</v>
      </c>
      <c r="J4046" s="436">
        <v>1</v>
      </c>
      <c r="K4046" s="435">
        <v>0</v>
      </c>
      <c r="L4046" s="472">
        <v>40847</v>
      </c>
      <c r="X4046" s="437" t="str">
        <f t="shared" si="411"/>
        <v>ERRO</v>
      </c>
      <c r="Y4046" s="536" t="str">
        <f t="shared" si="409"/>
        <v/>
      </c>
      <c r="AC4046" s="148">
        <f t="shared" si="410"/>
        <v>-40258</v>
      </c>
      <c r="AD4046" s="435" t="str">
        <f t="shared" si="412"/>
        <v>Pendente</v>
      </c>
    </row>
    <row r="4047" spans="1:30" x14ac:dyDescent="0.2">
      <c r="A4047" s="442" t="s">
        <v>115</v>
      </c>
      <c r="B4047" s="435">
        <v>13</v>
      </c>
      <c r="C4047" s="436">
        <v>153</v>
      </c>
      <c r="D4047" s="466" t="s">
        <v>187</v>
      </c>
      <c r="E4047" s="472">
        <v>40844</v>
      </c>
      <c r="G4047" s="474">
        <v>13</v>
      </c>
      <c r="H4047" s="436">
        <v>153</v>
      </c>
      <c r="I4047" s="436">
        <v>153</v>
      </c>
      <c r="J4047" s="436">
        <v>153</v>
      </c>
      <c r="K4047" s="435">
        <v>0</v>
      </c>
      <c r="L4047" s="472">
        <v>40847</v>
      </c>
      <c r="X4047" s="437" t="str">
        <f t="shared" si="411"/>
        <v>ERRO</v>
      </c>
      <c r="Y4047" s="536" t="str">
        <f t="shared" si="409"/>
        <v/>
      </c>
      <c r="AC4047" s="148">
        <f t="shared" si="410"/>
        <v>-40258</v>
      </c>
      <c r="AD4047" s="435" t="str">
        <f t="shared" si="412"/>
        <v>Pendente</v>
      </c>
    </row>
    <row r="4048" spans="1:30" x14ac:dyDescent="0.2">
      <c r="A4048" s="442" t="s">
        <v>115</v>
      </c>
      <c r="B4048" s="435">
        <v>14</v>
      </c>
      <c r="C4048" s="436">
        <v>10</v>
      </c>
      <c r="D4048" s="465" t="s">
        <v>192</v>
      </c>
      <c r="E4048" s="472">
        <v>40844</v>
      </c>
      <c r="G4048" s="474">
        <v>14</v>
      </c>
      <c r="H4048" s="436">
        <v>10</v>
      </c>
      <c r="I4048" s="436">
        <v>10</v>
      </c>
      <c r="J4048" s="436">
        <v>10</v>
      </c>
      <c r="K4048" s="435">
        <v>0</v>
      </c>
      <c r="L4048" s="472">
        <v>40847</v>
      </c>
      <c r="X4048" s="437" t="str">
        <f t="shared" si="411"/>
        <v>ERRO</v>
      </c>
      <c r="Y4048" s="536" t="str">
        <f t="shared" si="409"/>
        <v/>
      </c>
      <c r="AC4048" s="148">
        <f t="shared" si="410"/>
        <v>-40258</v>
      </c>
      <c r="AD4048" s="435" t="str">
        <f t="shared" si="412"/>
        <v>Pendente</v>
      </c>
    </row>
    <row r="4049" spans="1:30" x14ac:dyDescent="0.2">
      <c r="A4049" s="442" t="s">
        <v>115</v>
      </c>
      <c r="B4049" s="435">
        <v>15</v>
      </c>
      <c r="C4049" s="436">
        <v>50</v>
      </c>
      <c r="D4049" s="465" t="s">
        <v>189</v>
      </c>
      <c r="E4049" s="472">
        <v>40844</v>
      </c>
      <c r="G4049" s="474">
        <v>15</v>
      </c>
      <c r="H4049" s="436">
        <v>50</v>
      </c>
      <c r="I4049" s="436">
        <v>50</v>
      </c>
      <c r="J4049" s="436">
        <v>50</v>
      </c>
      <c r="K4049" s="435">
        <v>0</v>
      </c>
      <c r="L4049" s="472">
        <v>40847</v>
      </c>
      <c r="X4049" s="437" t="str">
        <f t="shared" si="411"/>
        <v>ERRO</v>
      </c>
      <c r="Y4049" s="536" t="str">
        <f t="shared" si="409"/>
        <v/>
      </c>
      <c r="AC4049" s="148">
        <f t="shared" si="410"/>
        <v>-40258</v>
      </c>
      <c r="AD4049" s="435" t="str">
        <f t="shared" si="412"/>
        <v>Pendente</v>
      </c>
    </row>
    <row r="4050" spans="1:30" x14ac:dyDescent="0.2">
      <c r="A4050" s="442" t="s">
        <v>115</v>
      </c>
      <c r="B4050" s="435">
        <v>16</v>
      </c>
      <c r="C4050" s="436">
        <v>1935</v>
      </c>
      <c r="D4050" s="466" t="s">
        <v>184</v>
      </c>
      <c r="E4050" s="472">
        <v>40844</v>
      </c>
      <c r="G4050" s="474">
        <v>16</v>
      </c>
      <c r="H4050" s="436">
        <v>1935</v>
      </c>
      <c r="I4050" s="436">
        <v>1935</v>
      </c>
      <c r="J4050" s="436">
        <v>1935</v>
      </c>
      <c r="K4050" s="435">
        <v>0</v>
      </c>
      <c r="L4050" s="472">
        <v>40847</v>
      </c>
      <c r="V4050" s="480">
        <v>16</v>
      </c>
      <c r="W4050" s="435">
        <v>1935</v>
      </c>
      <c r="X4050" s="437" t="str">
        <f t="shared" si="411"/>
        <v>OK</v>
      </c>
      <c r="Y4050" s="536">
        <f t="shared" si="409"/>
        <v>0</v>
      </c>
      <c r="Z4050" s="466" t="s">
        <v>184</v>
      </c>
      <c r="AA4050" s="481">
        <v>40850</v>
      </c>
      <c r="AC4050" s="148">
        <f t="shared" si="410"/>
        <v>5</v>
      </c>
      <c r="AD4050" s="435" t="str">
        <f t="shared" si="412"/>
        <v>OK</v>
      </c>
    </row>
    <row r="4051" spans="1:30" x14ac:dyDescent="0.2">
      <c r="A4051" s="593" t="s">
        <v>115</v>
      </c>
      <c r="B4051" s="493">
        <v>17</v>
      </c>
      <c r="C4051" s="531">
        <v>36</v>
      </c>
      <c r="D4051" s="600" t="s">
        <v>185</v>
      </c>
      <c r="E4051" s="532">
        <v>40844</v>
      </c>
      <c r="G4051" s="534">
        <v>17</v>
      </c>
      <c r="H4051" s="531">
        <v>36</v>
      </c>
      <c r="I4051" s="531">
        <v>36</v>
      </c>
      <c r="J4051" s="531">
        <v>36</v>
      </c>
      <c r="K4051" s="493">
        <v>0</v>
      </c>
      <c r="L4051" s="532">
        <v>40847</v>
      </c>
      <c r="X4051" s="437" t="str">
        <f t="shared" si="411"/>
        <v>ERRO</v>
      </c>
      <c r="Y4051" s="536" t="str">
        <f t="shared" si="409"/>
        <v/>
      </c>
      <c r="AC4051" s="148">
        <f t="shared" si="410"/>
        <v>-40258</v>
      </c>
      <c r="AD4051" s="435" t="str">
        <f t="shared" si="412"/>
        <v>Pendente</v>
      </c>
    </row>
    <row r="4052" spans="1:30" x14ac:dyDescent="0.2">
      <c r="A4052" s="442" t="s">
        <v>115</v>
      </c>
      <c r="B4052" s="435">
        <v>1</v>
      </c>
      <c r="C4052" s="436">
        <v>20</v>
      </c>
      <c r="D4052" s="435" t="s">
        <v>190</v>
      </c>
      <c r="E4052" s="472">
        <v>40847</v>
      </c>
      <c r="G4052" s="474">
        <v>1</v>
      </c>
      <c r="H4052" s="435">
        <v>20</v>
      </c>
      <c r="I4052" s="435">
        <v>20</v>
      </c>
      <c r="J4052" s="435">
        <v>20</v>
      </c>
      <c r="K4052" s="435">
        <v>0</v>
      </c>
      <c r="L4052" s="472">
        <v>40849</v>
      </c>
      <c r="X4052" s="437" t="str">
        <f t="shared" si="411"/>
        <v>ERRO</v>
      </c>
      <c r="Y4052" s="536" t="str">
        <f t="shared" si="409"/>
        <v/>
      </c>
      <c r="AC4052" s="148">
        <f t="shared" si="410"/>
        <v>-40260</v>
      </c>
      <c r="AD4052" s="435" t="str">
        <f t="shared" si="412"/>
        <v>Pendente</v>
      </c>
    </row>
    <row r="4053" spans="1:30" x14ac:dyDescent="0.2">
      <c r="A4053" s="442" t="s">
        <v>115</v>
      </c>
      <c r="B4053" s="435">
        <v>2</v>
      </c>
      <c r="C4053" s="639">
        <v>150</v>
      </c>
      <c r="D4053" s="613" t="s">
        <v>193</v>
      </c>
      <c r="E4053" s="472">
        <v>40847</v>
      </c>
      <c r="G4053" s="474">
        <v>2</v>
      </c>
      <c r="H4053" s="435">
        <v>150</v>
      </c>
      <c r="I4053" s="435">
        <v>150</v>
      </c>
      <c r="J4053" s="435">
        <v>150</v>
      </c>
      <c r="K4053" s="435">
        <v>0</v>
      </c>
      <c r="L4053" s="472">
        <v>40849</v>
      </c>
      <c r="V4053" s="480">
        <v>2</v>
      </c>
      <c r="W4053" s="435">
        <v>150</v>
      </c>
      <c r="X4053" s="437" t="str">
        <f t="shared" si="411"/>
        <v>OK</v>
      </c>
      <c r="Y4053" s="536">
        <f t="shared" si="409"/>
        <v>0</v>
      </c>
      <c r="Z4053" s="435" t="s">
        <v>193</v>
      </c>
      <c r="AA4053" s="481">
        <v>40854</v>
      </c>
      <c r="AC4053" s="148">
        <f t="shared" si="410"/>
        <v>7</v>
      </c>
      <c r="AD4053" s="435" t="str">
        <f t="shared" si="412"/>
        <v>OK</v>
      </c>
    </row>
    <row r="4054" spans="1:30" x14ac:dyDescent="0.2">
      <c r="A4054" s="442" t="s">
        <v>115</v>
      </c>
      <c r="B4054" s="435">
        <v>3</v>
      </c>
      <c r="C4054" s="436">
        <v>15</v>
      </c>
      <c r="D4054" s="466" t="s">
        <v>176</v>
      </c>
      <c r="E4054" s="472">
        <v>40847</v>
      </c>
      <c r="G4054" s="474">
        <v>3</v>
      </c>
      <c r="H4054" s="435">
        <v>15</v>
      </c>
      <c r="I4054" s="435">
        <v>15</v>
      </c>
      <c r="J4054" s="435">
        <v>15</v>
      </c>
      <c r="K4054" s="435">
        <v>0</v>
      </c>
      <c r="L4054" s="472">
        <v>40849</v>
      </c>
      <c r="X4054" s="437" t="str">
        <f t="shared" si="411"/>
        <v>ERRO</v>
      </c>
      <c r="Y4054" s="536" t="str">
        <f t="shared" si="409"/>
        <v/>
      </c>
      <c r="AC4054" s="148">
        <f t="shared" si="410"/>
        <v>-40260</v>
      </c>
      <c r="AD4054" s="435" t="str">
        <f t="shared" si="412"/>
        <v>Pendente</v>
      </c>
    </row>
    <row r="4055" spans="1:30" x14ac:dyDescent="0.2">
      <c r="A4055" s="593" t="s">
        <v>115</v>
      </c>
      <c r="B4055" s="493">
        <v>4</v>
      </c>
      <c r="C4055" s="531">
        <v>920</v>
      </c>
      <c r="D4055" s="493" t="s">
        <v>178</v>
      </c>
      <c r="E4055" s="532">
        <v>40847</v>
      </c>
      <c r="G4055" s="534">
        <v>4</v>
      </c>
      <c r="H4055" s="493">
        <v>920</v>
      </c>
      <c r="I4055" s="493">
        <v>920</v>
      </c>
      <c r="J4055" s="493">
        <v>920</v>
      </c>
      <c r="K4055" s="493">
        <v>0</v>
      </c>
      <c r="L4055" s="532">
        <v>40849</v>
      </c>
      <c r="X4055" s="437" t="str">
        <f t="shared" si="411"/>
        <v>ERRO</v>
      </c>
      <c r="Y4055" s="536" t="str">
        <f t="shared" si="409"/>
        <v/>
      </c>
      <c r="AC4055" s="148">
        <f t="shared" si="410"/>
        <v>-40260</v>
      </c>
      <c r="AD4055" s="435" t="str">
        <f t="shared" si="412"/>
        <v>Pendente</v>
      </c>
    </row>
    <row r="4056" spans="1:30" x14ac:dyDescent="0.2">
      <c r="A4056" s="442" t="s">
        <v>115</v>
      </c>
      <c r="B4056" s="435">
        <v>1</v>
      </c>
      <c r="C4056" s="436">
        <v>10</v>
      </c>
      <c r="D4056" s="435" t="s">
        <v>190</v>
      </c>
      <c r="E4056" s="472">
        <v>40849</v>
      </c>
      <c r="G4056" s="474">
        <v>1</v>
      </c>
      <c r="H4056" s="435">
        <v>10</v>
      </c>
      <c r="I4056" s="435">
        <v>10</v>
      </c>
      <c r="J4056" s="435">
        <v>10</v>
      </c>
      <c r="K4056" s="435">
        <v>0</v>
      </c>
      <c r="L4056" s="472">
        <v>40851</v>
      </c>
      <c r="X4056" s="437" t="str">
        <f t="shared" si="411"/>
        <v>ERRO</v>
      </c>
      <c r="Y4056" s="536" t="str">
        <f t="shared" ref="Y4056:Y4145" si="413">IF(W4056="","",+C4056-W4056)</f>
        <v/>
      </c>
      <c r="AC4056" s="148">
        <f t="shared" si="410"/>
        <v>-40262</v>
      </c>
      <c r="AD4056" s="435" t="str">
        <f t="shared" si="412"/>
        <v>Pendente</v>
      </c>
    </row>
    <row r="4057" spans="1:30" x14ac:dyDescent="0.2">
      <c r="A4057" s="442" t="s">
        <v>115</v>
      </c>
      <c r="B4057" s="435">
        <v>2</v>
      </c>
      <c r="C4057" s="639">
        <v>1200</v>
      </c>
      <c r="D4057" s="613" t="s">
        <v>193</v>
      </c>
      <c r="E4057" s="472">
        <v>40849</v>
      </c>
      <c r="G4057" s="474">
        <v>2</v>
      </c>
      <c r="H4057" s="435">
        <v>1200</v>
      </c>
      <c r="I4057" s="435">
        <v>1200</v>
      </c>
      <c r="J4057" s="435">
        <v>1200</v>
      </c>
      <c r="K4057" s="435">
        <v>0</v>
      </c>
      <c r="L4057" s="472">
        <v>40851</v>
      </c>
      <c r="V4057" s="480">
        <v>2</v>
      </c>
      <c r="W4057" s="435">
        <v>1200</v>
      </c>
      <c r="X4057" s="437" t="str">
        <f t="shared" si="411"/>
        <v>OK</v>
      </c>
      <c r="Y4057" s="536">
        <f t="shared" si="413"/>
        <v>0</v>
      </c>
      <c r="Z4057" s="435" t="s">
        <v>193</v>
      </c>
      <c r="AA4057" s="481">
        <v>40854</v>
      </c>
      <c r="AC4057" s="148">
        <f t="shared" si="410"/>
        <v>5</v>
      </c>
      <c r="AD4057" s="435" t="str">
        <f t="shared" si="412"/>
        <v>OK</v>
      </c>
    </row>
    <row r="4058" spans="1:30" x14ac:dyDescent="0.2">
      <c r="A4058" s="442" t="s">
        <v>115</v>
      </c>
      <c r="B4058" s="435">
        <v>3</v>
      </c>
      <c r="C4058" s="436">
        <v>355</v>
      </c>
      <c r="D4058" s="438" t="s">
        <v>178</v>
      </c>
      <c r="E4058" s="472">
        <v>40849</v>
      </c>
      <c r="G4058" s="474">
        <v>3</v>
      </c>
      <c r="H4058" s="435">
        <v>355</v>
      </c>
      <c r="I4058" s="435">
        <v>355</v>
      </c>
      <c r="J4058" s="435">
        <v>355</v>
      </c>
      <c r="K4058" s="435">
        <v>0</v>
      </c>
      <c r="L4058" s="472">
        <v>40851</v>
      </c>
      <c r="X4058" s="437" t="str">
        <f t="shared" si="411"/>
        <v>ERRO</v>
      </c>
      <c r="Y4058" s="536" t="str">
        <f t="shared" si="413"/>
        <v/>
      </c>
      <c r="AC4058" s="148">
        <f t="shared" si="410"/>
        <v>-40262</v>
      </c>
      <c r="AD4058" s="435" t="str">
        <f t="shared" si="412"/>
        <v>Pendente</v>
      </c>
    </row>
    <row r="4059" spans="1:30" x14ac:dyDescent="0.2">
      <c r="A4059" s="593" t="s">
        <v>115</v>
      </c>
      <c r="B4059" s="493">
        <v>4</v>
      </c>
      <c r="C4059" s="531">
        <v>50</v>
      </c>
      <c r="D4059" s="600" t="s">
        <v>188</v>
      </c>
      <c r="E4059" s="532">
        <v>40849</v>
      </c>
      <c r="G4059" s="534">
        <v>4</v>
      </c>
      <c r="H4059" s="493">
        <v>50</v>
      </c>
      <c r="I4059" s="493">
        <v>50</v>
      </c>
      <c r="J4059" s="493">
        <v>50</v>
      </c>
      <c r="K4059" s="493">
        <v>0</v>
      </c>
      <c r="L4059" s="532">
        <v>40851</v>
      </c>
      <c r="X4059" s="437" t="str">
        <f t="shared" si="411"/>
        <v>ERRO</v>
      </c>
      <c r="Y4059" s="536" t="str">
        <f t="shared" si="413"/>
        <v/>
      </c>
      <c r="AC4059" s="148">
        <f t="shared" si="410"/>
        <v>-40262</v>
      </c>
      <c r="AD4059" s="435" t="str">
        <f t="shared" si="412"/>
        <v>Pendente</v>
      </c>
    </row>
    <row r="4060" spans="1:30" x14ac:dyDescent="0.2">
      <c r="A4060" s="442" t="s">
        <v>115</v>
      </c>
      <c r="B4060" s="435">
        <v>1</v>
      </c>
      <c r="C4060" s="436">
        <v>500</v>
      </c>
      <c r="D4060" s="435" t="s">
        <v>193</v>
      </c>
      <c r="E4060" s="472">
        <v>40850</v>
      </c>
      <c r="V4060" s="480">
        <v>1</v>
      </c>
      <c r="W4060" s="435">
        <v>500</v>
      </c>
      <c r="X4060" s="437" t="str">
        <f t="shared" si="411"/>
        <v>OK</v>
      </c>
      <c r="Y4060" s="536">
        <f t="shared" si="413"/>
        <v>0</v>
      </c>
      <c r="Z4060" s="435" t="s">
        <v>193</v>
      </c>
      <c r="AA4060" s="481">
        <v>40854</v>
      </c>
      <c r="AC4060" s="148">
        <f t="shared" si="410"/>
        <v>4</v>
      </c>
      <c r="AD4060" s="435" t="str">
        <f t="shared" si="412"/>
        <v>OK</v>
      </c>
    </row>
    <row r="4061" spans="1:30" x14ac:dyDescent="0.2">
      <c r="A4061" s="442" t="s">
        <v>115</v>
      </c>
      <c r="B4061" s="435">
        <v>2</v>
      </c>
      <c r="C4061" s="436">
        <v>20</v>
      </c>
      <c r="D4061" s="438" t="s">
        <v>178</v>
      </c>
      <c r="E4061" s="472">
        <v>40850</v>
      </c>
      <c r="X4061" s="437" t="str">
        <f t="shared" si="411"/>
        <v>ERRO</v>
      </c>
      <c r="Y4061" s="536" t="str">
        <f t="shared" si="413"/>
        <v/>
      </c>
      <c r="AC4061" s="148">
        <f t="shared" si="410"/>
        <v>-40263</v>
      </c>
      <c r="AD4061" s="435" t="str">
        <f t="shared" si="412"/>
        <v>Pendente</v>
      </c>
    </row>
    <row r="4062" spans="1:30" x14ac:dyDescent="0.2">
      <c r="A4062" s="442" t="s">
        <v>116</v>
      </c>
      <c r="B4062" s="435">
        <v>3</v>
      </c>
      <c r="C4062" s="436">
        <v>626</v>
      </c>
      <c r="D4062" s="465" t="s">
        <v>67</v>
      </c>
      <c r="E4062" s="472">
        <v>40850</v>
      </c>
      <c r="X4062" s="437" t="str">
        <f t="shared" si="411"/>
        <v>ERRO</v>
      </c>
      <c r="Y4062" s="536" t="str">
        <f t="shared" si="413"/>
        <v/>
      </c>
      <c r="AC4062" s="148">
        <f t="shared" si="410"/>
        <v>-40263</v>
      </c>
      <c r="AD4062" s="435" t="str">
        <f t="shared" si="412"/>
        <v>Pendente</v>
      </c>
    </row>
    <row r="4063" spans="1:30" x14ac:dyDescent="0.2">
      <c r="A4063" s="442" t="s">
        <v>116</v>
      </c>
      <c r="B4063" s="435">
        <v>4</v>
      </c>
      <c r="C4063" s="436">
        <v>33</v>
      </c>
      <c r="D4063" s="465" t="s">
        <v>68</v>
      </c>
      <c r="E4063" s="472">
        <v>40850</v>
      </c>
      <c r="X4063" s="437" t="str">
        <f t="shared" si="411"/>
        <v>ERRO</v>
      </c>
      <c r="Y4063" s="536" t="str">
        <f t="shared" si="413"/>
        <v/>
      </c>
      <c r="AC4063" s="148">
        <f t="shared" si="410"/>
        <v>-40263</v>
      </c>
      <c r="AD4063" s="435" t="str">
        <f t="shared" si="412"/>
        <v>Pendente</v>
      </c>
    </row>
    <row r="4064" spans="1:30" x14ac:dyDescent="0.2">
      <c r="A4064" s="442" t="s">
        <v>116</v>
      </c>
      <c r="B4064" s="435">
        <v>5</v>
      </c>
      <c r="C4064" s="436">
        <v>48</v>
      </c>
      <c r="D4064" s="465" t="s">
        <v>69</v>
      </c>
      <c r="E4064" s="472">
        <v>40850</v>
      </c>
      <c r="X4064" s="437" t="str">
        <f t="shared" si="411"/>
        <v>ERRO</v>
      </c>
      <c r="Y4064" s="536" t="str">
        <f t="shared" si="413"/>
        <v/>
      </c>
      <c r="AC4064" s="148">
        <f t="shared" si="410"/>
        <v>-40263</v>
      </c>
      <c r="AD4064" s="435" t="str">
        <f t="shared" si="412"/>
        <v>Pendente</v>
      </c>
    </row>
    <row r="4065" spans="1:30" x14ac:dyDescent="0.2">
      <c r="A4065" s="442" t="s">
        <v>116</v>
      </c>
      <c r="B4065" s="435">
        <v>6</v>
      </c>
      <c r="C4065" s="436">
        <v>150</v>
      </c>
      <c r="D4065" s="465" t="s">
        <v>72</v>
      </c>
      <c r="E4065" s="472">
        <v>40850</v>
      </c>
      <c r="X4065" s="437" t="str">
        <f t="shared" si="411"/>
        <v>ERRO</v>
      </c>
      <c r="Y4065" s="536" t="str">
        <f t="shared" si="413"/>
        <v/>
      </c>
      <c r="AC4065" s="148">
        <f t="shared" si="410"/>
        <v>-40263</v>
      </c>
      <c r="AD4065" s="435" t="str">
        <f t="shared" si="412"/>
        <v>Pendente</v>
      </c>
    </row>
    <row r="4066" spans="1:30" x14ac:dyDescent="0.2">
      <c r="A4066" s="442" t="s">
        <v>116</v>
      </c>
      <c r="B4066" s="435">
        <v>7</v>
      </c>
      <c r="C4066" s="436">
        <v>621</v>
      </c>
      <c r="D4066" s="465" t="s">
        <v>73</v>
      </c>
      <c r="E4066" s="472">
        <v>40850</v>
      </c>
      <c r="X4066" s="437" t="str">
        <f t="shared" si="411"/>
        <v>ERRO</v>
      </c>
      <c r="Y4066" s="536" t="str">
        <f t="shared" si="413"/>
        <v/>
      </c>
      <c r="AC4066" s="148">
        <f t="shared" si="410"/>
        <v>-40263</v>
      </c>
      <c r="AD4066" s="435" t="str">
        <f t="shared" si="412"/>
        <v>Pendente</v>
      </c>
    </row>
    <row r="4067" spans="1:30" x14ac:dyDescent="0.2">
      <c r="A4067" s="442" t="s">
        <v>116</v>
      </c>
      <c r="B4067" s="435">
        <v>8</v>
      </c>
      <c r="C4067" s="436">
        <v>137</v>
      </c>
      <c r="D4067" s="465" t="s">
        <v>79</v>
      </c>
      <c r="E4067" s="472">
        <v>40850</v>
      </c>
      <c r="X4067" s="437" t="str">
        <f t="shared" si="411"/>
        <v>ERRO</v>
      </c>
      <c r="Y4067" s="536" t="str">
        <f t="shared" si="413"/>
        <v/>
      </c>
      <c r="AC4067" s="148">
        <f t="shared" si="410"/>
        <v>-40263</v>
      </c>
      <c r="AD4067" s="435" t="str">
        <f t="shared" si="412"/>
        <v>Pendente</v>
      </c>
    </row>
    <row r="4068" spans="1:30" x14ac:dyDescent="0.2">
      <c r="A4068" s="442" t="s">
        <v>116</v>
      </c>
      <c r="B4068" s="435">
        <v>9</v>
      </c>
      <c r="C4068" s="436">
        <v>277</v>
      </c>
      <c r="D4068" s="465" t="s">
        <v>74</v>
      </c>
      <c r="E4068" s="472">
        <v>40850</v>
      </c>
      <c r="X4068" s="437" t="str">
        <f t="shared" si="411"/>
        <v>ERRO</v>
      </c>
      <c r="Y4068" s="536" t="str">
        <f t="shared" si="413"/>
        <v/>
      </c>
      <c r="AC4068" s="148">
        <f t="shared" ref="AC4068:AC4099" si="414">DAYS360(E4068,AA4068)</f>
        <v>-40263</v>
      </c>
      <c r="AD4068" s="435" t="str">
        <f t="shared" si="412"/>
        <v>Pendente</v>
      </c>
    </row>
    <row r="4069" spans="1:30" x14ac:dyDescent="0.2">
      <c r="A4069" s="442" t="s">
        <v>116</v>
      </c>
      <c r="B4069" s="435">
        <v>10</v>
      </c>
      <c r="C4069" s="436">
        <v>28</v>
      </c>
      <c r="D4069" s="465" t="s">
        <v>75</v>
      </c>
      <c r="E4069" s="472">
        <v>40850</v>
      </c>
      <c r="X4069" s="437" t="str">
        <f t="shared" si="411"/>
        <v>ERRO</v>
      </c>
      <c r="Y4069" s="536" t="str">
        <f t="shared" si="413"/>
        <v/>
      </c>
      <c r="AC4069" s="148">
        <f t="shared" si="414"/>
        <v>-40263</v>
      </c>
      <c r="AD4069" s="435" t="str">
        <f t="shared" si="412"/>
        <v>Pendente</v>
      </c>
    </row>
    <row r="4070" spans="1:30" x14ac:dyDescent="0.2">
      <c r="A4070" s="442" t="s">
        <v>116</v>
      </c>
      <c r="B4070" s="435">
        <v>11</v>
      </c>
      <c r="C4070" s="436">
        <v>22</v>
      </c>
      <c r="D4070" s="465" t="s">
        <v>76</v>
      </c>
      <c r="E4070" s="472">
        <v>40850</v>
      </c>
      <c r="X4070" s="437" t="str">
        <f t="shared" si="411"/>
        <v>ERRO</v>
      </c>
      <c r="Y4070" s="536" t="str">
        <f t="shared" si="413"/>
        <v/>
      </c>
      <c r="AC4070" s="148">
        <f t="shared" si="414"/>
        <v>-40263</v>
      </c>
      <c r="AD4070" s="435" t="str">
        <f t="shared" si="412"/>
        <v>Pendente</v>
      </c>
    </row>
    <row r="4071" spans="1:30" x14ac:dyDescent="0.2">
      <c r="A4071" s="442" t="s">
        <v>116</v>
      </c>
      <c r="B4071" s="435">
        <v>12</v>
      </c>
      <c r="C4071" s="436">
        <v>11</v>
      </c>
      <c r="D4071" s="465" t="s">
        <v>70</v>
      </c>
      <c r="E4071" s="472">
        <v>40850</v>
      </c>
      <c r="X4071" s="437" t="str">
        <f t="shared" si="411"/>
        <v>ERRO</v>
      </c>
      <c r="Y4071" s="536" t="str">
        <f t="shared" si="413"/>
        <v/>
      </c>
      <c r="AC4071" s="148">
        <f t="shared" si="414"/>
        <v>-40263</v>
      </c>
      <c r="AD4071" s="435" t="str">
        <f t="shared" si="412"/>
        <v>Pendente</v>
      </c>
    </row>
    <row r="4072" spans="1:30" x14ac:dyDescent="0.2">
      <c r="A4072" s="442" t="s">
        <v>116</v>
      </c>
      <c r="B4072" s="435">
        <v>13</v>
      </c>
      <c r="C4072" s="436">
        <v>1</v>
      </c>
      <c r="D4072" s="465" t="s">
        <v>78</v>
      </c>
      <c r="E4072" s="472">
        <v>40850</v>
      </c>
      <c r="X4072" s="437" t="str">
        <f t="shared" si="411"/>
        <v>ERRO</v>
      </c>
      <c r="Y4072" s="536" t="str">
        <f t="shared" si="413"/>
        <v/>
      </c>
      <c r="AC4072" s="148">
        <f t="shared" si="414"/>
        <v>-40263</v>
      </c>
      <c r="AD4072" s="435" t="str">
        <f t="shared" si="412"/>
        <v>Pendente</v>
      </c>
    </row>
    <row r="4073" spans="1:30" x14ac:dyDescent="0.2">
      <c r="A4073" s="593" t="s">
        <v>116</v>
      </c>
      <c r="B4073" s="493">
        <v>14</v>
      </c>
      <c r="C4073" s="531">
        <v>1</v>
      </c>
      <c r="D4073" s="600" t="s">
        <v>112</v>
      </c>
      <c r="E4073" s="532">
        <v>40850</v>
      </c>
      <c r="X4073" s="437" t="str">
        <f t="shared" si="411"/>
        <v>ERRO</v>
      </c>
      <c r="Y4073" s="536" t="str">
        <f t="shared" si="413"/>
        <v/>
      </c>
      <c r="AC4073" s="148">
        <f t="shared" si="414"/>
        <v>-40263</v>
      </c>
      <c r="AD4073" s="435" t="str">
        <f t="shared" si="412"/>
        <v>Pendente</v>
      </c>
    </row>
    <row r="4074" spans="1:30" x14ac:dyDescent="0.2">
      <c r="A4074" s="442" t="s">
        <v>115</v>
      </c>
      <c r="B4074" s="435">
        <v>1</v>
      </c>
      <c r="C4074" s="436">
        <v>38</v>
      </c>
      <c r="D4074" s="465" t="s">
        <v>182</v>
      </c>
      <c r="E4074" s="472">
        <v>40851</v>
      </c>
      <c r="X4074" s="437" t="e">
        <f>IF(#REF!=W4074,"OK",IF(W4074=R4074,"ERRO",IF(W4074="","KO",IF(W4074=J4074,"ERRO"))))</f>
        <v>#REF!</v>
      </c>
      <c r="Y4074" s="536" t="str">
        <f>IF(W4074="","",+#REF!-W4074)</f>
        <v/>
      </c>
      <c r="AC4074" s="148">
        <f t="shared" si="414"/>
        <v>-40264</v>
      </c>
      <c r="AD4074" s="435" t="str">
        <f t="shared" si="412"/>
        <v>Pendente</v>
      </c>
    </row>
    <row r="4075" spans="1:30" x14ac:dyDescent="0.2">
      <c r="A4075" s="442" t="s">
        <v>115</v>
      </c>
      <c r="B4075" s="435">
        <v>2</v>
      </c>
      <c r="C4075" s="436">
        <v>20</v>
      </c>
      <c r="D4075" s="465" t="s">
        <v>67</v>
      </c>
      <c r="E4075" s="472">
        <v>40851</v>
      </c>
      <c r="X4075" s="437" t="e">
        <f>IF(#REF!=W4075,"OK",IF(W4075=R4075,"ERRO",IF(W4075="","KO",IF(W4075=J4075,"ERRO"))))</f>
        <v>#REF!</v>
      </c>
      <c r="Y4075" s="536" t="str">
        <f>IF(W4075="","",+#REF!-W4075)</f>
        <v/>
      </c>
      <c r="AC4075" s="148">
        <f t="shared" si="414"/>
        <v>-40264</v>
      </c>
      <c r="AD4075" s="435" t="str">
        <f t="shared" si="412"/>
        <v>Pendente</v>
      </c>
    </row>
    <row r="4076" spans="1:30" x14ac:dyDescent="0.2">
      <c r="A4076" s="442" t="s">
        <v>115</v>
      </c>
      <c r="B4076" s="435">
        <v>3</v>
      </c>
      <c r="C4076" s="436">
        <v>15</v>
      </c>
      <c r="D4076" s="438" t="s">
        <v>68</v>
      </c>
      <c r="E4076" s="472">
        <v>40851</v>
      </c>
      <c r="X4076" s="437" t="e">
        <f>IF(#REF!=W4076,"OK",IF(W4076=R4076,"ERRO",IF(W4076="","KO",IF(W4076=J4076,"ERRO"))))</f>
        <v>#REF!</v>
      </c>
      <c r="Y4076" s="536" t="str">
        <f>IF(W4076="","",+#REF!-W4076)</f>
        <v/>
      </c>
      <c r="AC4076" s="148">
        <f t="shared" si="414"/>
        <v>-40264</v>
      </c>
      <c r="AD4076" s="435" t="str">
        <f t="shared" si="412"/>
        <v>Pendente</v>
      </c>
    </row>
    <row r="4077" spans="1:30" x14ac:dyDescent="0.2">
      <c r="A4077" s="442" t="s">
        <v>115</v>
      </c>
      <c r="B4077" s="435">
        <v>4</v>
      </c>
      <c r="C4077" s="436">
        <v>2</v>
      </c>
      <c r="D4077" s="438" t="s">
        <v>69</v>
      </c>
      <c r="E4077" s="472">
        <v>40851</v>
      </c>
      <c r="X4077" s="437" t="e">
        <f>IF(#REF!=W4077,"OK",IF(W4077=R4077,"ERRO",IF(W4077="","KO",IF(W4077=J4077,"ERRO"))))</f>
        <v>#REF!</v>
      </c>
      <c r="Y4077" s="536" t="str">
        <f>IF(W4077="","",+#REF!-W4077)</f>
        <v/>
      </c>
      <c r="AC4077" s="148">
        <f t="shared" si="414"/>
        <v>-40264</v>
      </c>
      <c r="AD4077" s="435" t="str">
        <f t="shared" si="412"/>
        <v>Pendente</v>
      </c>
    </row>
    <row r="4078" spans="1:30" x14ac:dyDescent="0.2">
      <c r="A4078" s="442" t="s">
        <v>115</v>
      </c>
      <c r="B4078" s="435">
        <v>5</v>
      </c>
      <c r="C4078" s="436">
        <v>12</v>
      </c>
      <c r="D4078" s="438" t="s">
        <v>72</v>
      </c>
      <c r="E4078" s="472">
        <v>40851</v>
      </c>
      <c r="X4078" s="437" t="e">
        <f>IF(#REF!=W4078,"OK",IF(W4078=R4078,"ERRO",IF(W4078="","KO",IF(W4078=J4078,"ERRO"))))</f>
        <v>#REF!</v>
      </c>
      <c r="Y4078" s="536" t="str">
        <f>IF(W4078="","",+#REF!-W4078)</f>
        <v/>
      </c>
      <c r="AC4078" s="148">
        <f t="shared" si="414"/>
        <v>-40264</v>
      </c>
      <c r="AD4078" s="435" t="str">
        <f t="shared" si="412"/>
        <v>Pendente</v>
      </c>
    </row>
    <row r="4079" spans="1:30" x14ac:dyDescent="0.2">
      <c r="A4079" s="442" t="s">
        <v>115</v>
      </c>
      <c r="B4079" s="435">
        <v>6</v>
      </c>
      <c r="C4079" s="436">
        <v>14</v>
      </c>
      <c r="D4079" s="438" t="s">
        <v>72</v>
      </c>
      <c r="E4079" s="472">
        <v>40851</v>
      </c>
      <c r="X4079" s="437" t="e">
        <f>IF(#REF!=W4079,"OK",IF(W4079=R4079,"ERRO",IF(W4079="","KO",IF(W4079=J4079,"ERRO"))))</f>
        <v>#REF!</v>
      </c>
      <c r="Y4079" s="536" t="str">
        <f>IF(W4079="","",+#REF!-W4079)</f>
        <v/>
      </c>
      <c r="AC4079" s="148">
        <f t="shared" si="414"/>
        <v>-40264</v>
      </c>
      <c r="AD4079" s="435" t="str">
        <f t="shared" si="412"/>
        <v>Pendente</v>
      </c>
    </row>
    <row r="4080" spans="1:30" x14ac:dyDescent="0.2">
      <c r="A4080" s="442" t="s">
        <v>115</v>
      </c>
      <c r="B4080" s="435">
        <v>7</v>
      </c>
      <c r="C4080" s="436">
        <v>267</v>
      </c>
      <c r="D4080" s="438" t="s">
        <v>73</v>
      </c>
      <c r="E4080" s="472">
        <v>40851</v>
      </c>
      <c r="X4080" s="437" t="e">
        <f>IF(#REF!=W4080,"OK",IF(W4080=R4080,"ERRO",IF(W4080="","KO",IF(W4080=J4080,"ERRO"))))</f>
        <v>#REF!</v>
      </c>
      <c r="Y4080" s="536" t="str">
        <f>IF(W4080="","",+#REF!-W4080)</f>
        <v/>
      </c>
      <c r="AC4080" s="148">
        <f t="shared" si="414"/>
        <v>-40264</v>
      </c>
      <c r="AD4080" s="435" t="str">
        <f t="shared" si="412"/>
        <v>Pendente</v>
      </c>
    </row>
    <row r="4081" spans="1:30" x14ac:dyDescent="0.2">
      <c r="A4081" s="442" t="s">
        <v>115</v>
      </c>
      <c r="B4081" s="435">
        <v>8</v>
      </c>
      <c r="C4081" s="436">
        <v>14</v>
      </c>
      <c r="D4081" s="438" t="s">
        <v>79</v>
      </c>
      <c r="E4081" s="472">
        <v>40851</v>
      </c>
      <c r="X4081" s="437" t="e">
        <f>IF(#REF!=W4081,"OK",IF(W4081=R4081,"ERRO",IF(W4081="","KO",IF(W4081=J4081,"ERRO"))))</f>
        <v>#REF!</v>
      </c>
      <c r="Y4081" s="536" t="str">
        <f>IF(W4081="","",+#REF!-W4081)</f>
        <v/>
      </c>
      <c r="AC4081" s="148">
        <f t="shared" si="414"/>
        <v>-40264</v>
      </c>
      <c r="AD4081" s="435" t="str">
        <f t="shared" si="412"/>
        <v>Pendente</v>
      </c>
    </row>
    <row r="4082" spans="1:30" x14ac:dyDescent="0.2">
      <c r="A4082" s="442" t="s">
        <v>115</v>
      </c>
      <c r="B4082" s="435">
        <v>9</v>
      </c>
      <c r="C4082" s="436">
        <v>130</v>
      </c>
      <c r="D4082" s="438" t="s">
        <v>74</v>
      </c>
      <c r="E4082" s="472">
        <v>40851</v>
      </c>
      <c r="X4082" s="437" t="e">
        <f>IF(#REF!=W4082,"OK",IF(W4082=R4082,"ERRO",IF(W4082="","KO",IF(W4082=J4082,"ERRO"))))</f>
        <v>#REF!</v>
      </c>
      <c r="Y4082" s="536" t="str">
        <f>IF(W4082="","",+#REF!-W4082)</f>
        <v/>
      </c>
      <c r="AC4082" s="148">
        <f t="shared" si="414"/>
        <v>-40264</v>
      </c>
      <c r="AD4082" s="435" t="str">
        <f t="shared" si="412"/>
        <v>Pendente</v>
      </c>
    </row>
    <row r="4083" spans="1:30" x14ac:dyDescent="0.2">
      <c r="A4083" s="442" t="s">
        <v>115</v>
      </c>
      <c r="B4083" s="435">
        <v>10</v>
      </c>
      <c r="C4083" s="436">
        <v>8</v>
      </c>
      <c r="D4083" s="438" t="s">
        <v>75</v>
      </c>
      <c r="E4083" s="472">
        <v>40851</v>
      </c>
      <c r="X4083" s="437" t="e">
        <f>IF(#REF!=W4083,"OK",IF(W4083=R4083,"ERRO",IF(W4083="","KO",IF(W4083=J4083,"ERRO"))))</f>
        <v>#REF!</v>
      </c>
      <c r="Y4083" s="536" t="str">
        <f>IF(W4083="","",+#REF!-W4083)</f>
        <v/>
      </c>
      <c r="AC4083" s="148">
        <f t="shared" si="414"/>
        <v>-40264</v>
      </c>
      <c r="AD4083" s="435" t="str">
        <f t="shared" si="412"/>
        <v>Pendente</v>
      </c>
    </row>
    <row r="4084" spans="1:30" x14ac:dyDescent="0.2">
      <c r="A4084" s="442" t="s">
        <v>115</v>
      </c>
      <c r="B4084" s="435">
        <v>11</v>
      </c>
      <c r="C4084" s="436">
        <v>2</v>
      </c>
      <c r="D4084" s="438" t="s">
        <v>76</v>
      </c>
      <c r="E4084" s="472">
        <v>40851</v>
      </c>
      <c r="X4084" s="437" t="e">
        <f>IF(#REF!=W4084,"OK",IF(W4084=R4084,"ERRO",IF(W4084="","KO",IF(W4084=J4084,"ERRO"))))</f>
        <v>#REF!</v>
      </c>
      <c r="Y4084" s="536" t="str">
        <f>IF(W4084="","",+#REF!-W4084)</f>
        <v/>
      </c>
      <c r="AC4084" s="148">
        <f t="shared" si="414"/>
        <v>-40264</v>
      </c>
      <c r="AD4084" s="435" t="str">
        <f t="shared" si="412"/>
        <v>Pendente</v>
      </c>
    </row>
    <row r="4085" spans="1:30" x14ac:dyDescent="0.2">
      <c r="A4085" s="442" t="s">
        <v>115</v>
      </c>
      <c r="B4085" s="435">
        <v>12</v>
      </c>
      <c r="C4085" s="436">
        <v>2</v>
      </c>
      <c r="D4085" s="438" t="s">
        <v>77</v>
      </c>
      <c r="E4085" s="472">
        <v>40851</v>
      </c>
      <c r="X4085" s="437" t="e">
        <f>IF(#REF!=W4085,"OK",IF(W4085=R4085,"ERRO",IF(W4085="","KO",IF(W4085=J4085,"ERRO"))))</f>
        <v>#REF!</v>
      </c>
      <c r="Y4085" s="536" t="str">
        <f>IF(W4085="","",+#REF!-W4085)</f>
        <v/>
      </c>
      <c r="AC4085" s="148">
        <f t="shared" si="414"/>
        <v>-40264</v>
      </c>
      <c r="AD4085" s="435" t="str">
        <f t="shared" si="412"/>
        <v>Pendente</v>
      </c>
    </row>
    <row r="4086" spans="1:30" x14ac:dyDescent="0.2">
      <c r="A4086" s="442" t="s">
        <v>115</v>
      </c>
      <c r="B4086" s="435">
        <v>13</v>
      </c>
      <c r="C4086" s="436">
        <v>88</v>
      </c>
      <c r="D4086" s="438" t="s">
        <v>187</v>
      </c>
      <c r="E4086" s="472">
        <v>40851</v>
      </c>
      <c r="X4086" s="437" t="e">
        <f>IF(#REF!=W4086,"OK",IF(W4086=R4086,"ERRO",IF(W4086="","KO",IF(W4086=J4086,"ERRO"))))</f>
        <v>#REF!</v>
      </c>
      <c r="Y4086" s="536" t="str">
        <f>IF(W4086="","",+#REF!-W4086)</f>
        <v/>
      </c>
      <c r="AC4086" s="148">
        <f t="shared" si="414"/>
        <v>-40264</v>
      </c>
      <c r="AD4086" s="435" t="str">
        <f t="shared" si="412"/>
        <v>Pendente</v>
      </c>
    </row>
    <row r="4087" spans="1:30" x14ac:dyDescent="0.2">
      <c r="A4087" s="442" t="s">
        <v>115</v>
      </c>
      <c r="B4087" s="435">
        <v>14</v>
      </c>
      <c r="C4087" s="436">
        <v>2</v>
      </c>
      <c r="D4087" s="465" t="s">
        <v>192</v>
      </c>
      <c r="E4087" s="472">
        <v>40851</v>
      </c>
      <c r="X4087" s="437" t="e">
        <f>IF(#REF!=W4087,"OK",IF(W4087=R4087,"ERRO",IF(W4087="","KO",IF(W4087=J4087,"ERRO"))))</f>
        <v>#REF!</v>
      </c>
      <c r="Y4087" s="536" t="str">
        <f>IF(W4087="","",+#REF!-W4087)</f>
        <v/>
      </c>
      <c r="AC4087" s="148">
        <f t="shared" si="414"/>
        <v>-40264</v>
      </c>
      <c r="AD4087" s="435" t="str">
        <f t="shared" si="412"/>
        <v>Pendente</v>
      </c>
    </row>
    <row r="4088" spans="1:30" x14ac:dyDescent="0.2">
      <c r="A4088" s="442" t="s">
        <v>115</v>
      </c>
      <c r="B4088" s="435">
        <v>15</v>
      </c>
      <c r="C4088" s="436">
        <v>1200</v>
      </c>
      <c r="D4088" s="438" t="s">
        <v>196</v>
      </c>
      <c r="E4088" s="472">
        <v>40851</v>
      </c>
      <c r="X4088" s="437" t="e">
        <f>IF(#REF!=W4088,"OK",IF(W4088=R4088,"ERRO",IF(W4088="","KO",IF(W4088=J4088,"ERRO"))))</f>
        <v>#REF!</v>
      </c>
      <c r="Y4088" s="536" t="str">
        <f>IF(W4088="","",+#REF!-W4088)</f>
        <v/>
      </c>
      <c r="AC4088" s="148">
        <f t="shared" si="414"/>
        <v>-40264</v>
      </c>
      <c r="AD4088" s="435" t="str">
        <f t="shared" si="412"/>
        <v>Pendente</v>
      </c>
    </row>
    <row r="4089" spans="1:30" x14ac:dyDescent="0.2">
      <c r="A4089" s="442" t="s">
        <v>115</v>
      </c>
      <c r="B4089" s="435">
        <v>16</v>
      </c>
      <c r="C4089" s="436">
        <v>66</v>
      </c>
      <c r="D4089" s="435" t="s">
        <v>189</v>
      </c>
      <c r="E4089" s="472">
        <v>40851</v>
      </c>
      <c r="X4089" s="437" t="e">
        <f>IF(#REF!=W4089,"OK",IF(W4089=R4089,"ERRO",IF(W4089="","KO",IF(W4089=J4089,"ERRO"))))</f>
        <v>#REF!</v>
      </c>
      <c r="Y4089" s="536" t="str">
        <f>IF(W4089="","",+#REF!-W4089)</f>
        <v/>
      </c>
      <c r="AC4089" s="148">
        <f t="shared" si="414"/>
        <v>-40264</v>
      </c>
      <c r="AD4089" s="435" t="str">
        <f t="shared" si="412"/>
        <v>Pendente</v>
      </c>
    </row>
    <row r="4090" spans="1:30" x14ac:dyDescent="0.2">
      <c r="A4090" s="442" t="s">
        <v>115</v>
      </c>
      <c r="B4090" s="435">
        <v>17</v>
      </c>
      <c r="C4090" s="436">
        <v>50</v>
      </c>
      <c r="D4090" s="435" t="s">
        <v>178</v>
      </c>
      <c r="E4090" s="472">
        <v>40851</v>
      </c>
      <c r="X4090" s="437" t="e">
        <f>IF(#REF!=W4090,"OK",IF(W4090=R4090,"ERRO",IF(W4090="","KO",IF(W4090=J4090,"ERRO"))))</f>
        <v>#REF!</v>
      </c>
      <c r="Y4090" s="536" t="str">
        <f>IF(W4090="","",+#REF!-W4090)</f>
        <v/>
      </c>
      <c r="AC4090" s="148">
        <f t="shared" si="414"/>
        <v>-40264</v>
      </c>
      <c r="AD4090" s="435" t="str">
        <f t="shared" si="412"/>
        <v>Pendente</v>
      </c>
    </row>
    <row r="4091" spans="1:30" x14ac:dyDescent="0.2">
      <c r="A4091" s="442" t="s">
        <v>115</v>
      </c>
      <c r="B4091" s="435">
        <v>18</v>
      </c>
      <c r="C4091" s="436">
        <v>1995</v>
      </c>
      <c r="D4091" s="438" t="s">
        <v>214</v>
      </c>
      <c r="E4091" s="472">
        <v>40851</v>
      </c>
      <c r="X4091" s="437" t="e">
        <f>IF(#REF!=W4091,"OK",IF(W4091=R4091,"ERRO",IF(W4091="","KO",IF(W4091=J4091,"ERRO"))))</f>
        <v>#REF!</v>
      </c>
      <c r="Y4091" s="536" t="str">
        <f>IF(W4091="","",+#REF!-W4091)</f>
        <v/>
      </c>
      <c r="AC4091" s="148">
        <f t="shared" si="414"/>
        <v>-40264</v>
      </c>
      <c r="AD4091" s="435" t="str">
        <f t="shared" si="412"/>
        <v>Pendente</v>
      </c>
    </row>
    <row r="4092" spans="1:30" x14ac:dyDescent="0.2">
      <c r="A4092" s="442" t="s">
        <v>115</v>
      </c>
      <c r="B4092" s="435">
        <v>19</v>
      </c>
      <c r="C4092" s="436">
        <v>121</v>
      </c>
      <c r="D4092" s="438" t="s">
        <v>214</v>
      </c>
      <c r="E4092" s="472">
        <v>40851</v>
      </c>
      <c r="X4092" s="437" t="e">
        <f>IF(#REF!=W4092,"OK",IF(W4092=R4092,"ERRO",IF(W4092="","KO",IF(W4092=J4092,"ERRO"))))</f>
        <v>#REF!</v>
      </c>
      <c r="Y4092" s="536" t="str">
        <f>IF(W4092="","",+#REF!-W4092)</f>
        <v/>
      </c>
      <c r="AC4092" s="148">
        <f t="shared" si="414"/>
        <v>-40264</v>
      </c>
      <c r="AD4092" s="435" t="str">
        <f t="shared" si="412"/>
        <v>Pendente</v>
      </c>
    </row>
    <row r="4093" spans="1:30" x14ac:dyDescent="0.2">
      <c r="A4093" s="593" t="s">
        <v>115</v>
      </c>
      <c r="B4093" s="493">
        <v>20</v>
      </c>
      <c r="C4093" s="531">
        <v>44</v>
      </c>
      <c r="D4093" s="600" t="s">
        <v>185</v>
      </c>
      <c r="E4093" s="532">
        <v>40851</v>
      </c>
      <c r="X4093" s="437" t="e">
        <f>IF(#REF!=W4093,"OK",IF(W4093=R4093,"ERRO",IF(W4093="","KO",IF(W4093=J4093,"ERRO"))))</f>
        <v>#REF!</v>
      </c>
      <c r="Y4093" s="536" t="str">
        <f>IF(W4093="","",+#REF!-W4093)</f>
        <v/>
      </c>
      <c r="AC4093" s="148">
        <f t="shared" si="414"/>
        <v>-40264</v>
      </c>
      <c r="AD4093" s="435" t="str">
        <f t="shared" si="412"/>
        <v>Pendente</v>
      </c>
    </row>
    <row r="4094" spans="1:30" x14ac:dyDescent="0.2">
      <c r="A4094" s="442" t="s">
        <v>115</v>
      </c>
      <c r="B4094" s="435">
        <v>1</v>
      </c>
      <c r="C4094" s="436">
        <v>19</v>
      </c>
      <c r="D4094" s="465" t="s">
        <v>182</v>
      </c>
      <c r="E4094" s="472">
        <v>40854</v>
      </c>
      <c r="X4094" s="437" t="str">
        <f t="shared" ref="X4094:X4172" si="415">IF(C4094=W4094,"OK",IF(W4094=R4094,"ERRO",IF(W4094="","KO",IF(W4094=J4094,"ERRO"))))</f>
        <v>ERRO</v>
      </c>
      <c r="Y4094" s="536" t="str">
        <f t="shared" si="413"/>
        <v/>
      </c>
      <c r="AC4094" s="148">
        <f t="shared" si="414"/>
        <v>-40267</v>
      </c>
      <c r="AD4094" s="435" t="str">
        <f t="shared" si="412"/>
        <v>Pendente</v>
      </c>
    </row>
    <row r="4095" spans="1:30" x14ac:dyDescent="0.2">
      <c r="A4095" s="442" t="s">
        <v>115</v>
      </c>
      <c r="B4095" s="435">
        <v>2</v>
      </c>
      <c r="C4095" s="436">
        <v>10</v>
      </c>
      <c r="D4095" s="435" t="s">
        <v>190</v>
      </c>
      <c r="E4095" s="472">
        <v>40854</v>
      </c>
      <c r="X4095" s="437" t="str">
        <f t="shared" si="415"/>
        <v>ERRO</v>
      </c>
      <c r="Y4095" s="536" t="str">
        <f t="shared" si="413"/>
        <v/>
      </c>
      <c r="AC4095" s="148">
        <f t="shared" si="414"/>
        <v>-40267</v>
      </c>
      <c r="AD4095" s="435" t="str">
        <f t="shared" si="412"/>
        <v>Pendente</v>
      </c>
    </row>
    <row r="4096" spans="1:30" x14ac:dyDescent="0.2">
      <c r="A4096" s="442" t="s">
        <v>115</v>
      </c>
      <c r="B4096" s="435">
        <v>3</v>
      </c>
      <c r="C4096" s="436">
        <v>14</v>
      </c>
      <c r="D4096" s="465" t="s">
        <v>183</v>
      </c>
      <c r="E4096" s="472">
        <v>40854</v>
      </c>
      <c r="X4096" s="437" t="str">
        <f t="shared" si="415"/>
        <v>ERRO</v>
      </c>
      <c r="Y4096" s="536" t="str">
        <f t="shared" si="413"/>
        <v/>
      </c>
      <c r="AC4096" s="148">
        <f t="shared" si="414"/>
        <v>-40267</v>
      </c>
      <c r="AD4096" s="435" t="str">
        <f t="shared" si="412"/>
        <v>Pendente</v>
      </c>
    </row>
    <row r="4097" spans="1:30" x14ac:dyDescent="0.2">
      <c r="A4097" s="442" t="s">
        <v>115</v>
      </c>
      <c r="B4097" s="435">
        <v>4</v>
      </c>
      <c r="C4097" s="436">
        <v>2</v>
      </c>
      <c r="D4097" s="465" t="s">
        <v>67</v>
      </c>
      <c r="E4097" s="472">
        <v>40854</v>
      </c>
      <c r="X4097" s="437" t="str">
        <f t="shared" si="415"/>
        <v>ERRO</v>
      </c>
      <c r="Y4097" s="536" t="str">
        <f t="shared" si="413"/>
        <v/>
      </c>
      <c r="AC4097" s="148">
        <f t="shared" si="414"/>
        <v>-40267</v>
      </c>
      <c r="AD4097" s="435" t="str">
        <f t="shared" si="412"/>
        <v>Pendente</v>
      </c>
    </row>
    <row r="4098" spans="1:30" x14ac:dyDescent="0.2">
      <c r="A4098" s="442" t="s">
        <v>115</v>
      </c>
      <c r="B4098" s="435">
        <v>5</v>
      </c>
      <c r="C4098" s="436">
        <v>1</v>
      </c>
      <c r="D4098" s="438" t="s">
        <v>68</v>
      </c>
      <c r="E4098" s="472">
        <v>40854</v>
      </c>
      <c r="X4098" s="437" t="str">
        <f t="shared" si="415"/>
        <v>ERRO</v>
      </c>
      <c r="Y4098" s="536" t="str">
        <f t="shared" si="413"/>
        <v/>
      </c>
      <c r="AC4098" s="148">
        <f t="shared" si="414"/>
        <v>-40267</v>
      </c>
      <c r="AD4098" s="435" t="str">
        <f t="shared" si="412"/>
        <v>Pendente</v>
      </c>
    </row>
    <row r="4099" spans="1:30" x14ac:dyDescent="0.2">
      <c r="A4099" s="442" t="s">
        <v>115</v>
      </c>
      <c r="B4099" s="435">
        <v>6</v>
      </c>
      <c r="C4099" s="436">
        <v>3</v>
      </c>
      <c r="D4099" s="438" t="s">
        <v>69</v>
      </c>
      <c r="E4099" s="472">
        <v>40854</v>
      </c>
      <c r="X4099" s="437" t="str">
        <f t="shared" si="415"/>
        <v>ERRO</v>
      </c>
      <c r="Y4099" s="536" t="str">
        <f t="shared" si="413"/>
        <v/>
      </c>
      <c r="AC4099" s="148">
        <f t="shared" si="414"/>
        <v>-40267</v>
      </c>
      <c r="AD4099" s="435" t="str">
        <f t="shared" si="412"/>
        <v>Pendente</v>
      </c>
    </row>
    <row r="4100" spans="1:30" x14ac:dyDescent="0.2">
      <c r="A4100" s="442" t="s">
        <v>115</v>
      </c>
      <c r="B4100" s="435">
        <v>7</v>
      </c>
      <c r="C4100" s="436">
        <v>6</v>
      </c>
      <c r="D4100" s="438" t="s">
        <v>72</v>
      </c>
      <c r="E4100" s="472">
        <v>40854</v>
      </c>
      <c r="X4100" s="437" t="str">
        <f t="shared" si="415"/>
        <v>ERRO</v>
      </c>
      <c r="Y4100" s="536" t="str">
        <f t="shared" si="413"/>
        <v/>
      </c>
      <c r="AC4100" s="148">
        <f t="shared" ref="AC4100:AC4119" si="416">DAYS360(E4100,AA4100)</f>
        <v>-40267</v>
      </c>
      <c r="AD4100" s="435" t="str">
        <f t="shared" si="412"/>
        <v>Pendente</v>
      </c>
    </row>
    <row r="4101" spans="1:30" x14ac:dyDescent="0.2">
      <c r="A4101" s="442" t="s">
        <v>115</v>
      </c>
      <c r="B4101" s="435">
        <v>8</v>
      </c>
      <c r="C4101" s="436">
        <v>82</v>
      </c>
      <c r="D4101" s="438" t="s">
        <v>73</v>
      </c>
      <c r="E4101" s="472">
        <v>40854</v>
      </c>
      <c r="X4101" s="437" t="str">
        <f t="shared" si="415"/>
        <v>ERRO</v>
      </c>
      <c r="Y4101" s="536" t="str">
        <f t="shared" si="413"/>
        <v/>
      </c>
      <c r="AC4101" s="148">
        <f t="shared" si="416"/>
        <v>-40267</v>
      </c>
      <c r="AD4101" s="435" t="str">
        <f t="shared" si="412"/>
        <v>Pendente</v>
      </c>
    </row>
    <row r="4102" spans="1:30" x14ac:dyDescent="0.2">
      <c r="A4102" s="442" t="s">
        <v>115</v>
      </c>
      <c r="B4102" s="435">
        <v>9</v>
      </c>
      <c r="C4102" s="436">
        <v>2</v>
      </c>
      <c r="D4102" s="438" t="s">
        <v>79</v>
      </c>
      <c r="E4102" s="472">
        <v>40854</v>
      </c>
      <c r="X4102" s="437" t="str">
        <f t="shared" si="415"/>
        <v>ERRO</v>
      </c>
      <c r="Y4102" s="536" t="str">
        <f t="shared" si="413"/>
        <v/>
      </c>
      <c r="AC4102" s="148">
        <f t="shared" si="416"/>
        <v>-40267</v>
      </c>
      <c r="AD4102" s="435" t="str">
        <f t="shared" si="412"/>
        <v>Pendente</v>
      </c>
    </row>
    <row r="4103" spans="1:30" x14ac:dyDescent="0.2">
      <c r="A4103" s="442" t="s">
        <v>115</v>
      </c>
      <c r="B4103" s="435">
        <v>10</v>
      </c>
      <c r="C4103" s="436">
        <v>2</v>
      </c>
      <c r="D4103" s="438" t="s">
        <v>79</v>
      </c>
      <c r="E4103" s="472">
        <v>40854</v>
      </c>
      <c r="X4103" s="437" t="str">
        <f t="shared" si="415"/>
        <v>ERRO</v>
      </c>
      <c r="Y4103" s="536" t="str">
        <f t="shared" si="413"/>
        <v/>
      </c>
      <c r="AC4103" s="148">
        <f t="shared" si="416"/>
        <v>-40267</v>
      </c>
      <c r="AD4103" s="435" t="str">
        <f t="shared" ref="AD4103:AD4229" si="417">IF(AA4103&gt;0,"OK","Pendente")</f>
        <v>Pendente</v>
      </c>
    </row>
    <row r="4104" spans="1:30" x14ac:dyDescent="0.2">
      <c r="A4104" s="442" t="s">
        <v>115</v>
      </c>
      <c r="B4104" s="435">
        <v>11</v>
      </c>
      <c r="C4104" s="436">
        <v>1</v>
      </c>
      <c r="D4104" s="438" t="s">
        <v>76</v>
      </c>
      <c r="E4104" s="472">
        <v>40854</v>
      </c>
      <c r="X4104" s="437" t="str">
        <f t="shared" si="415"/>
        <v>ERRO</v>
      </c>
      <c r="Y4104" s="536" t="str">
        <f t="shared" si="413"/>
        <v/>
      </c>
      <c r="AC4104" s="148">
        <f t="shared" si="416"/>
        <v>-40267</v>
      </c>
      <c r="AD4104" s="435" t="str">
        <f t="shared" si="417"/>
        <v>Pendente</v>
      </c>
    </row>
    <row r="4105" spans="1:30" x14ac:dyDescent="0.2">
      <c r="A4105" s="442" t="s">
        <v>115</v>
      </c>
      <c r="B4105" s="435">
        <v>12</v>
      </c>
      <c r="C4105" s="436">
        <v>1</v>
      </c>
      <c r="D4105" s="438" t="s">
        <v>77</v>
      </c>
      <c r="E4105" s="472">
        <v>40854</v>
      </c>
      <c r="X4105" s="437" t="str">
        <f t="shared" si="415"/>
        <v>ERRO</v>
      </c>
      <c r="Y4105" s="536" t="str">
        <f t="shared" si="413"/>
        <v/>
      </c>
      <c r="AC4105" s="148">
        <f t="shared" si="416"/>
        <v>-40267</v>
      </c>
      <c r="AD4105" s="435" t="str">
        <f t="shared" si="417"/>
        <v>Pendente</v>
      </c>
    </row>
    <row r="4106" spans="1:30" x14ac:dyDescent="0.2">
      <c r="A4106" s="442" t="s">
        <v>115</v>
      </c>
      <c r="B4106" s="435">
        <v>13</v>
      </c>
      <c r="C4106" s="436">
        <v>44</v>
      </c>
      <c r="D4106" s="438" t="s">
        <v>187</v>
      </c>
      <c r="E4106" s="472">
        <v>40854</v>
      </c>
      <c r="X4106" s="437" t="str">
        <f t="shared" si="415"/>
        <v>ERRO</v>
      </c>
      <c r="Y4106" s="536" t="str">
        <f t="shared" si="413"/>
        <v/>
      </c>
      <c r="AC4106" s="148">
        <f t="shared" si="416"/>
        <v>-40267</v>
      </c>
      <c r="AD4106" s="435" t="str">
        <f t="shared" si="417"/>
        <v>Pendente</v>
      </c>
    </row>
    <row r="4107" spans="1:30" x14ac:dyDescent="0.2">
      <c r="A4107" s="442" t="s">
        <v>115</v>
      </c>
      <c r="B4107" s="435">
        <v>14</v>
      </c>
      <c r="C4107" s="436">
        <v>1995</v>
      </c>
      <c r="D4107" s="438" t="s">
        <v>196</v>
      </c>
      <c r="E4107" s="472">
        <v>40854</v>
      </c>
      <c r="X4107" s="437" t="str">
        <f t="shared" si="415"/>
        <v>ERRO</v>
      </c>
      <c r="Y4107" s="536" t="str">
        <f t="shared" si="413"/>
        <v/>
      </c>
      <c r="AC4107" s="148">
        <f t="shared" si="416"/>
        <v>-40267</v>
      </c>
      <c r="AD4107" s="435" t="str">
        <f t="shared" si="417"/>
        <v>Pendente</v>
      </c>
    </row>
    <row r="4108" spans="1:30" x14ac:dyDescent="0.2">
      <c r="A4108" s="442" t="s">
        <v>115</v>
      </c>
      <c r="B4108" s="435">
        <v>15</v>
      </c>
      <c r="C4108" s="436">
        <v>1055</v>
      </c>
      <c r="D4108" s="438" t="s">
        <v>196</v>
      </c>
      <c r="E4108" s="472">
        <v>40854</v>
      </c>
      <c r="X4108" s="437" t="str">
        <f t="shared" si="415"/>
        <v>ERRO</v>
      </c>
      <c r="Y4108" s="536" t="str">
        <f t="shared" si="413"/>
        <v/>
      </c>
      <c r="AC4108" s="148">
        <f t="shared" si="416"/>
        <v>-40267</v>
      </c>
      <c r="AD4108" s="435" t="str">
        <f t="shared" si="417"/>
        <v>Pendente</v>
      </c>
    </row>
    <row r="4109" spans="1:30" x14ac:dyDescent="0.2">
      <c r="A4109" s="442" t="s">
        <v>115</v>
      </c>
      <c r="B4109" s="435">
        <v>16</v>
      </c>
      <c r="C4109" s="436">
        <v>29</v>
      </c>
      <c r="D4109" s="435" t="s">
        <v>189</v>
      </c>
      <c r="E4109" s="472">
        <v>40854</v>
      </c>
      <c r="X4109" s="437" t="str">
        <f t="shared" si="415"/>
        <v>ERRO</v>
      </c>
      <c r="Y4109" s="536" t="str">
        <f t="shared" si="413"/>
        <v/>
      </c>
      <c r="AC4109" s="148">
        <f t="shared" si="416"/>
        <v>-40267</v>
      </c>
      <c r="AD4109" s="435" t="str">
        <f t="shared" si="417"/>
        <v>Pendente</v>
      </c>
    </row>
    <row r="4110" spans="1:30" x14ac:dyDescent="0.2">
      <c r="A4110" s="442" t="s">
        <v>115</v>
      </c>
      <c r="B4110" s="435">
        <v>17</v>
      </c>
      <c r="C4110" s="436">
        <v>15</v>
      </c>
      <c r="D4110" s="435" t="s">
        <v>176</v>
      </c>
      <c r="E4110" s="472">
        <v>40854</v>
      </c>
      <c r="X4110" s="437" t="str">
        <f t="shared" si="415"/>
        <v>ERRO</v>
      </c>
      <c r="Y4110" s="536" t="str">
        <f t="shared" si="413"/>
        <v/>
      </c>
      <c r="AC4110" s="148">
        <f t="shared" si="416"/>
        <v>-40267</v>
      </c>
      <c r="AD4110" s="435" t="str">
        <f t="shared" si="417"/>
        <v>Pendente</v>
      </c>
    </row>
    <row r="4111" spans="1:30" x14ac:dyDescent="0.2">
      <c r="A4111" s="442" t="s">
        <v>115</v>
      </c>
      <c r="B4111" s="435">
        <v>18</v>
      </c>
      <c r="C4111" s="436">
        <v>135</v>
      </c>
      <c r="D4111" s="435" t="s">
        <v>178</v>
      </c>
      <c r="E4111" s="472">
        <v>40854</v>
      </c>
      <c r="X4111" s="437" t="str">
        <f t="shared" si="415"/>
        <v>ERRO</v>
      </c>
      <c r="Y4111" s="536" t="str">
        <f t="shared" si="413"/>
        <v/>
      </c>
      <c r="AC4111" s="148">
        <f t="shared" si="416"/>
        <v>-40267</v>
      </c>
      <c r="AD4111" s="435" t="str">
        <f t="shared" si="417"/>
        <v>Pendente</v>
      </c>
    </row>
    <row r="4112" spans="1:30" x14ac:dyDescent="0.2">
      <c r="A4112" s="442" t="s">
        <v>115</v>
      </c>
      <c r="B4112" s="435">
        <v>19</v>
      </c>
      <c r="C4112" s="436">
        <v>1067</v>
      </c>
      <c r="D4112" s="438" t="s">
        <v>214</v>
      </c>
      <c r="E4112" s="472">
        <v>40854</v>
      </c>
      <c r="X4112" s="437" t="str">
        <f t="shared" si="415"/>
        <v>ERRO</v>
      </c>
      <c r="Y4112" s="536" t="str">
        <f t="shared" si="413"/>
        <v/>
      </c>
      <c r="AC4112" s="148">
        <f t="shared" si="416"/>
        <v>-40267</v>
      </c>
      <c r="AD4112" s="435" t="str">
        <f t="shared" si="417"/>
        <v>Pendente</v>
      </c>
    </row>
    <row r="4113" spans="1:30" x14ac:dyDescent="0.2">
      <c r="A4113" s="593" t="s">
        <v>115</v>
      </c>
      <c r="B4113" s="493">
        <v>20</v>
      </c>
      <c r="C4113" s="531">
        <v>18</v>
      </c>
      <c r="D4113" s="600" t="s">
        <v>185</v>
      </c>
      <c r="E4113" s="532">
        <v>40854</v>
      </c>
      <c r="X4113" s="437" t="str">
        <f t="shared" si="415"/>
        <v>ERRO</v>
      </c>
      <c r="Y4113" s="536" t="str">
        <f t="shared" si="413"/>
        <v/>
      </c>
      <c r="AC4113" s="148">
        <f t="shared" si="416"/>
        <v>-40267</v>
      </c>
      <c r="AD4113" s="435" t="str">
        <f t="shared" si="417"/>
        <v>Pendente</v>
      </c>
    </row>
    <row r="4114" spans="1:30" x14ac:dyDescent="0.2">
      <c r="A4114" s="442" t="s">
        <v>115</v>
      </c>
      <c r="B4114" s="435">
        <v>1</v>
      </c>
      <c r="C4114" s="436">
        <v>10</v>
      </c>
      <c r="D4114" s="435" t="s">
        <v>190</v>
      </c>
      <c r="E4114" s="472">
        <v>40855</v>
      </c>
      <c r="X4114" s="437" t="str">
        <f t="shared" si="415"/>
        <v>ERRO</v>
      </c>
      <c r="Y4114" s="536" t="str">
        <f t="shared" si="413"/>
        <v/>
      </c>
      <c r="AC4114" s="148">
        <f t="shared" si="416"/>
        <v>-40268</v>
      </c>
      <c r="AD4114" s="435" t="str">
        <f t="shared" si="417"/>
        <v>Pendente</v>
      </c>
    </row>
    <row r="4115" spans="1:30" x14ac:dyDescent="0.2">
      <c r="A4115" s="442" t="s">
        <v>115</v>
      </c>
      <c r="B4115" s="435">
        <v>2</v>
      </c>
      <c r="C4115" s="436">
        <v>150</v>
      </c>
      <c r="D4115" s="438" t="s">
        <v>196</v>
      </c>
      <c r="E4115" s="472">
        <v>40855</v>
      </c>
      <c r="X4115" s="437" t="str">
        <f t="shared" si="415"/>
        <v>ERRO</v>
      </c>
      <c r="Y4115" s="536" t="str">
        <f t="shared" si="413"/>
        <v/>
      </c>
      <c r="AC4115" s="148">
        <f t="shared" si="416"/>
        <v>-40268</v>
      </c>
      <c r="AD4115" s="435" t="str">
        <f t="shared" si="417"/>
        <v>Pendente</v>
      </c>
    </row>
    <row r="4116" spans="1:30" x14ac:dyDescent="0.2">
      <c r="A4116" s="442" t="s">
        <v>115</v>
      </c>
      <c r="B4116" s="435">
        <v>3</v>
      </c>
      <c r="C4116" s="436">
        <v>35</v>
      </c>
      <c r="D4116" s="435" t="s">
        <v>176</v>
      </c>
      <c r="E4116" s="472">
        <v>40855</v>
      </c>
      <c r="X4116" s="437" t="str">
        <f t="shared" si="415"/>
        <v>ERRO</v>
      </c>
      <c r="Y4116" s="536" t="str">
        <f t="shared" si="413"/>
        <v/>
      </c>
      <c r="AC4116" s="148">
        <f t="shared" si="416"/>
        <v>-40268</v>
      </c>
      <c r="AD4116" s="435" t="str">
        <f t="shared" si="417"/>
        <v>Pendente</v>
      </c>
    </row>
    <row r="4117" spans="1:30" x14ac:dyDescent="0.2">
      <c r="A4117" s="593" t="s">
        <v>115</v>
      </c>
      <c r="B4117" s="493">
        <v>4</v>
      </c>
      <c r="C4117" s="531">
        <v>160</v>
      </c>
      <c r="D4117" s="493" t="s">
        <v>178</v>
      </c>
      <c r="E4117" s="532">
        <v>40855</v>
      </c>
      <c r="X4117" s="437" t="str">
        <f t="shared" si="415"/>
        <v>ERRO</v>
      </c>
      <c r="Y4117" s="536" t="str">
        <f t="shared" si="413"/>
        <v/>
      </c>
      <c r="AC4117" s="148">
        <f t="shared" si="416"/>
        <v>-40268</v>
      </c>
      <c r="AD4117" s="435" t="str">
        <f t="shared" si="417"/>
        <v>Pendente</v>
      </c>
    </row>
    <row r="4118" spans="1:30" x14ac:dyDescent="0.2">
      <c r="A4118" s="442" t="s">
        <v>115</v>
      </c>
      <c r="B4118" s="435">
        <v>1</v>
      </c>
      <c r="C4118" s="436">
        <v>10</v>
      </c>
      <c r="D4118" s="435" t="s">
        <v>177</v>
      </c>
      <c r="E4118" s="472">
        <v>40856</v>
      </c>
      <c r="X4118" s="437" t="str">
        <f t="shared" si="415"/>
        <v>ERRO</v>
      </c>
      <c r="Y4118" s="536" t="str">
        <f t="shared" si="413"/>
        <v/>
      </c>
      <c r="AC4118" s="148">
        <f t="shared" si="416"/>
        <v>-40269</v>
      </c>
      <c r="AD4118" s="435" t="str">
        <f t="shared" si="417"/>
        <v>Pendente</v>
      </c>
    </row>
    <row r="4119" spans="1:30" x14ac:dyDescent="0.2">
      <c r="A4119" s="442" t="s">
        <v>115</v>
      </c>
      <c r="B4119" s="435">
        <v>2</v>
      </c>
      <c r="C4119" s="436">
        <v>1000</v>
      </c>
      <c r="D4119" s="438" t="s">
        <v>196</v>
      </c>
      <c r="E4119" s="472">
        <v>40856</v>
      </c>
      <c r="X4119" s="437" t="str">
        <f t="shared" si="415"/>
        <v>ERRO</v>
      </c>
      <c r="Y4119" s="536" t="str">
        <f t="shared" si="413"/>
        <v/>
      </c>
      <c r="AC4119" s="148">
        <f t="shared" si="416"/>
        <v>-40269</v>
      </c>
      <c r="AD4119" s="435" t="str">
        <f t="shared" si="417"/>
        <v>Pendente</v>
      </c>
    </row>
    <row r="4120" spans="1:30" x14ac:dyDescent="0.2">
      <c r="A4120" s="593" t="s">
        <v>115</v>
      </c>
      <c r="B4120" s="493">
        <v>3</v>
      </c>
      <c r="C4120" s="531">
        <v>325</v>
      </c>
      <c r="D4120" s="493" t="s">
        <v>178</v>
      </c>
      <c r="E4120" s="532">
        <v>40856</v>
      </c>
      <c r="X4120" s="437" t="str">
        <f t="shared" si="415"/>
        <v>ERRO</v>
      </c>
      <c r="Y4120" s="536" t="str">
        <f t="shared" si="413"/>
        <v/>
      </c>
    </row>
    <row r="4121" spans="1:30" x14ac:dyDescent="0.2">
      <c r="A4121" s="442" t="s">
        <v>115</v>
      </c>
      <c r="B4121" s="435">
        <v>1</v>
      </c>
      <c r="C4121" s="436">
        <v>10</v>
      </c>
      <c r="D4121" s="435" t="s">
        <v>177</v>
      </c>
      <c r="E4121" s="472">
        <v>40858</v>
      </c>
      <c r="X4121" s="437" t="str">
        <f t="shared" si="415"/>
        <v>ERRO</v>
      </c>
      <c r="Y4121" s="536" t="str">
        <f t="shared" si="413"/>
        <v/>
      </c>
    </row>
    <row r="4122" spans="1:30" x14ac:dyDescent="0.2">
      <c r="A4122" s="593" t="s">
        <v>115</v>
      </c>
      <c r="B4122" s="493">
        <v>2</v>
      </c>
      <c r="C4122" s="531">
        <v>440</v>
      </c>
      <c r="D4122" s="493" t="s">
        <v>178</v>
      </c>
      <c r="E4122" s="532">
        <v>40858</v>
      </c>
      <c r="X4122" s="437" t="str">
        <f t="shared" si="415"/>
        <v>ERRO</v>
      </c>
      <c r="Y4122" s="536" t="str">
        <f t="shared" si="413"/>
        <v/>
      </c>
    </row>
    <row r="4123" spans="1:30" x14ac:dyDescent="0.2">
      <c r="A4123" s="593" t="s">
        <v>115</v>
      </c>
      <c r="B4123" s="493">
        <v>1</v>
      </c>
      <c r="C4123" s="531">
        <v>110</v>
      </c>
      <c r="D4123" s="493" t="s">
        <v>178</v>
      </c>
      <c r="E4123" s="532">
        <v>40859</v>
      </c>
      <c r="X4123" s="437" t="str">
        <f t="shared" si="415"/>
        <v>ERRO</v>
      </c>
      <c r="Y4123" s="536" t="str">
        <f t="shared" si="413"/>
        <v/>
      </c>
    </row>
    <row r="4124" spans="1:30" x14ac:dyDescent="0.2">
      <c r="A4124" s="442" t="s">
        <v>115</v>
      </c>
      <c r="B4124" s="435">
        <v>1</v>
      </c>
      <c r="C4124" s="436">
        <v>44</v>
      </c>
      <c r="D4124" s="465" t="s">
        <v>182</v>
      </c>
      <c r="E4124" s="472">
        <v>40861</v>
      </c>
      <c r="X4124" s="437" t="str">
        <f t="shared" si="415"/>
        <v>ERRO</v>
      </c>
      <c r="Y4124" s="536" t="str">
        <f t="shared" si="413"/>
        <v/>
      </c>
    </row>
    <row r="4125" spans="1:30" x14ac:dyDescent="0.2">
      <c r="A4125" s="442" t="s">
        <v>115</v>
      </c>
      <c r="B4125" s="435">
        <v>2</v>
      </c>
      <c r="C4125" s="436">
        <v>10</v>
      </c>
      <c r="D4125" s="435" t="s">
        <v>190</v>
      </c>
      <c r="E4125" s="472">
        <v>40861</v>
      </c>
      <c r="X4125" s="437" t="str">
        <f t="shared" si="415"/>
        <v>ERRO</v>
      </c>
      <c r="Y4125" s="536" t="str">
        <f t="shared" si="413"/>
        <v/>
      </c>
    </row>
    <row r="4126" spans="1:30" x14ac:dyDescent="0.2">
      <c r="A4126" s="442" t="s">
        <v>115</v>
      </c>
      <c r="B4126" s="435">
        <v>3</v>
      </c>
      <c r="C4126" s="436">
        <v>17</v>
      </c>
      <c r="D4126" s="465" t="s">
        <v>183</v>
      </c>
      <c r="E4126" s="472">
        <v>40861</v>
      </c>
      <c r="X4126" s="437" t="str">
        <f t="shared" si="415"/>
        <v>ERRO</v>
      </c>
      <c r="Y4126" s="536" t="str">
        <f t="shared" si="413"/>
        <v/>
      </c>
    </row>
    <row r="4127" spans="1:30" x14ac:dyDescent="0.2">
      <c r="A4127" s="442" t="s">
        <v>115</v>
      </c>
      <c r="B4127" s="435">
        <v>4</v>
      </c>
      <c r="C4127" s="436">
        <v>14</v>
      </c>
      <c r="D4127" s="465" t="s">
        <v>67</v>
      </c>
      <c r="E4127" s="472">
        <v>40861</v>
      </c>
      <c r="X4127" s="437" t="str">
        <f t="shared" si="415"/>
        <v>ERRO</v>
      </c>
      <c r="Y4127" s="536" t="str">
        <f t="shared" si="413"/>
        <v/>
      </c>
    </row>
    <row r="4128" spans="1:30" x14ac:dyDescent="0.2">
      <c r="A4128" s="442" t="s">
        <v>115</v>
      </c>
      <c r="B4128" s="435">
        <v>5</v>
      </c>
      <c r="C4128" s="436">
        <v>15</v>
      </c>
      <c r="D4128" s="438" t="s">
        <v>69</v>
      </c>
      <c r="E4128" s="472">
        <v>40861</v>
      </c>
      <c r="X4128" s="437" t="str">
        <f t="shared" si="415"/>
        <v>ERRO</v>
      </c>
      <c r="Y4128" s="536" t="str">
        <f t="shared" si="413"/>
        <v/>
      </c>
    </row>
    <row r="4129" spans="1:25" x14ac:dyDescent="0.2">
      <c r="A4129" s="442" t="s">
        <v>115</v>
      </c>
      <c r="B4129" s="435">
        <v>6</v>
      </c>
      <c r="C4129" s="436">
        <v>25</v>
      </c>
      <c r="D4129" s="438" t="s">
        <v>72</v>
      </c>
      <c r="E4129" s="472">
        <v>40861</v>
      </c>
      <c r="X4129" s="437" t="str">
        <f t="shared" si="415"/>
        <v>ERRO</v>
      </c>
      <c r="Y4129" s="536" t="str">
        <f t="shared" si="413"/>
        <v/>
      </c>
    </row>
    <row r="4130" spans="1:25" x14ac:dyDescent="0.2">
      <c r="A4130" s="442" t="s">
        <v>115</v>
      </c>
      <c r="B4130" s="435">
        <v>7</v>
      </c>
      <c r="C4130" s="436">
        <v>169</v>
      </c>
      <c r="D4130" s="438" t="s">
        <v>73</v>
      </c>
      <c r="E4130" s="472">
        <v>40861</v>
      </c>
      <c r="X4130" s="437" t="str">
        <f t="shared" si="415"/>
        <v>ERRO</v>
      </c>
      <c r="Y4130" s="536" t="str">
        <f t="shared" si="413"/>
        <v/>
      </c>
    </row>
    <row r="4131" spans="1:25" x14ac:dyDescent="0.2">
      <c r="A4131" s="442" t="s">
        <v>115</v>
      </c>
      <c r="B4131" s="435">
        <v>8</v>
      </c>
      <c r="C4131" s="436">
        <v>143</v>
      </c>
      <c r="D4131" s="438" t="s">
        <v>79</v>
      </c>
      <c r="E4131" s="472">
        <v>40861</v>
      </c>
      <c r="X4131" s="437" t="str">
        <f t="shared" si="415"/>
        <v>ERRO</v>
      </c>
      <c r="Y4131" s="536" t="str">
        <f t="shared" si="413"/>
        <v/>
      </c>
    </row>
    <row r="4132" spans="1:25" x14ac:dyDescent="0.2">
      <c r="A4132" s="442" t="s">
        <v>115</v>
      </c>
      <c r="B4132" s="435">
        <v>9</v>
      </c>
      <c r="C4132" s="436">
        <v>156</v>
      </c>
      <c r="D4132" s="438" t="s">
        <v>74</v>
      </c>
      <c r="E4132" s="472">
        <v>40861</v>
      </c>
      <c r="X4132" s="437" t="str">
        <f t="shared" si="415"/>
        <v>ERRO</v>
      </c>
      <c r="Y4132" s="536" t="str">
        <f t="shared" si="413"/>
        <v/>
      </c>
    </row>
    <row r="4133" spans="1:25" x14ac:dyDescent="0.2">
      <c r="A4133" s="442" t="s">
        <v>115</v>
      </c>
      <c r="B4133" s="435">
        <v>10</v>
      </c>
      <c r="C4133" s="436">
        <v>7</v>
      </c>
      <c r="D4133" s="438" t="s">
        <v>75</v>
      </c>
      <c r="E4133" s="472">
        <v>40861</v>
      </c>
      <c r="X4133" s="437" t="str">
        <f t="shared" si="415"/>
        <v>ERRO</v>
      </c>
      <c r="Y4133" s="536" t="str">
        <f t="shared" si="413"/>
        <v/>
      </c>
    </row>
    <row r="4134" spans="1:25" x14ac:dyDescent="0.2">
      <c r="A4134" s="442" t="s">
        <v>115</v>
      </c>
      <c r="B4134" s="435">
        <v>11</v>
      </c>
      <c r="C4134" s="436">
        <v>2</v>
      </c>
      <c r="D4134" s="438" t="s">
        <v>76</v>
      </c>
      <c r="E4134" s="472">
        <v>40861</v>
      </c>
      <c r="X4134" s="437" t="str">
        <f t="shared" si="415"/>
        <v>ERRO</v>
      </c>
      <c r="Y4134" s="536" t="str">
        <f t="shared" si="413"/>
        <v/>
      </c>
    </row>
    <row r="4135" spans="1:25" x14ac:dyDescent="0.2">
      <c r="A4135" s="442" t="s">
        <v>115</v>
      </c>
      <c r="B4135" s="435">
        <v>12</v>
      </c>
      <c r="C4135" s="436">
        <v>3</v>
      </c>
      <c r="D4135" s="438" t="s">
        <v>77</v>
      </c>
      <c r="E4135" s="472">
        <v>40861</v>
      </c>
      <c r="X4135" s="437" t="str">
        <f t="shared" si="415"/>
        <v>ERRO</v>
      </c>
      <c r="Y4135" s="536" t="str">
        <f t="shared" si="413"/>
        <v/>
      </c>
    </row>
    <row r="4136" spans="1:25" x14ac:dyDescent="0.2">
      <c r="A4136" s="442" t="s">
        <v>115</v>
      </c>
      <c r="B4136" s="435">
        <v>13</v>
      </c>
      <c r="C4136" s="436">
        <v>130</v>
      </c>
      <c r="D4136" s="438" t="s">
        <v>187</v>
      </c>
      <c r="E4136" s="472">
        <v>40861</v>
      </c>
      <c r="X4136" s="437" t="str">
        <f t="shared" si="415"/>
        <v>ERRO</v>
      </c>
      <c r="Y4136" s="536" t="str">
        <f t="shared" si="413"/>
        <v/>
      </c>
    </row>
    <row r="4137" spans="1:25" x14ac:dyDescent="0.2">
      <c r="A4137" s="442" t="s">
        <v>115</v>
      </c>
      <c r="B4137" s="435">
        <v>14</v>
      </c>
      <c r="C4137" s="436">
        <v>7</v>
      </c>
      <c r="D4137" s="465" t="s">
        <v>192</v>
      </c>
      <c r="E4137" s="472">
        <v>40861</v>
      </c>
      <c r="X4137" s="437" t="str">
        <f t="shared" si="415"/>
        <v>ERRO</v>
      </c>
      <c r="Y4137" s="536" t="str">
        <f t="shared" si="413"/>
        <v/>
      </c>
    </row>
    <row r="4138" spans="1:25" x14ac:dyDescent="0.2">
      <c r="A4138" s="442" t="s">
        <v>115</v>
      </c>
      <c r="B4138" s="435">
        <v>15</v>
      </c>
      <c r="C4138" s="436">
        <v>100</v>
      </c>
      <c r="D4138" s="438" t="s">
        <v>196</v>
      </c>
      <c r="E4138" s="472">
        <v>40861</v>
      </c>
      <c r="X4138" s="437" t="str">
        <f t="shared" si="415"/>
        <v>ERRO</v>
      </c>
      <c r="Y4138" s="536" t="str">
        <f t="shared" si="413"/>
        <v/>
      </c>
    </row>
    <row r="4139" spans="1:25" x14ac:dyDescent="0.2">
      <c r="A4139" s="442" t="s">
        <v>115</v>
      </c>
      <c r="B4139" s="435">
        <v>16</v>
      </c>
      <c r="C4139" s="436">
        <v>60</v>
      </c>
      <c r="D4139" s="435" t="s">
        <v>189</v>
      </c>
      <c r="E4139" s="472">
        <v>40861</v>
      </c>
      <c r="X4139" s="437" t="str">
        <f t="shared" si="415"/>
        <v>ERRO</v>
      </c>
      <c r="Y4139" s="536" t="str">
        <f t="shared" si="413"/>
        <v/>
      </c>
    </row>
    <row r="4140" spans="1:25" x14ac:dyDescent="0.2">
      <c r="A4140" s="442" t="s">
        <v>115</v>
      </c>
      <c r="B4140" s="435">
        <v>17</v>
      </c>
      <c r="C4140" s="436">
        <v>850</v>
      </c>
      <c r="D4140" s="435" t="s">
        <v>178</v>
      </c>
      <c r="E4140" s="472">
        <v>40861</v>
      </c>
      <c r="X4140" s="437" t="str">
        <f t="shared" si="415"/>
        <v>ERRO</v>
      </c>
      <c r="Y4140" s="536" t="str">
        <f t="shared" si="413"/>
        <v/>
      </c>
    </row>
    <row r="4141" spans="1:25" x14ac:dyDescent="0.2">
      <c r="A4141" s="442" t="s">
        <v>115</v>
      </c>
      <c r="B4141" s="435">
        <v>18</v>
      </c>
      <c r="C4141" s="436">
        <v>1995</v>
      </c>
      <c r="D4141" s="438" t="s">
        <v>214</v>
      </c>
      <c r="E4141" s="472">
        <v>40861</v>
      </c>
      <c r="X4141" s="437" t="str">
        <f t="shared" si="415"/>
        <v>ERRO</v>
      </c>
      <c r="Y4141" s="536" t="str">
        <f t="shared" si="413"/>
        <v/>
      </c>
    </row>
    <row r="4142" spans="1:25" x14ac:dyDescent="0.2">
      <c r="A4142" s="442" t="s">
        <v>115</v>
      </c>
      <c r="B4142" s="435">
        <v>19</v>
      </c>
      <c r="C4142" s="436">
        <v>220</v>
      </c>
      <c r="D4142" s="438" t="s">
        <v>214</v>
      </c>
      <c r="E4142" s="472">
        <v>40861</v>
      </c>
      <c r="X4142" s="437" t="str">
        <f t="shared" si="415"/>
        <v>ERRO</v>
      </c>
      <c r="Y4142" s="536" t="str">
        <f t="shared" si="413"/>
        <v/>
      </c>
    </row>
    <row r="4143" spans="1:25" x14ac:dyDescent="0.2">
      <c r="A4143" s="593" t="s">
        <v>115</v>
      </c>
      <c r="B4143" s="493">
        <v>20</v>
      </c>
      <c r="C4143" s="531">
        <v>44</v>
      </c>
      <c r="D4143" s="600" t="s">
        <v>185</v>
      </c>
      <c r="E4143" s="532">
        <v>40861</v>
      </c>
      <c r="X4143" s="437" t="str">
        <f t="shared" si="415"/>
        <v>ERRO</v>
      </c>
      <c r="Y4143" s="536" t="str">
        <f t="shared" si="413"/>
        <v/>
      </c>
    </row>
    <row r="4144" spans="1:25" x14ac:dyDescent="0.2">
      <c r="A4144" s="593" t="s">
        <v>115</v>
      </c>
      <c r="B4144" s="493">
        <v>1</v>
      </c>
      <c r="C4144" s="531">
        <v>100</v>
      </c>
      <c r="D4144" s="493" t="s">
        <v>178</v>
      </c>
      <c r="E4144" s="532">
        <v>40862</v>
      </c>
      <c r="X4144" s="437" t="str">
        <f t="shared" si="415"/>
        <v>ERRO</v>
      </c>
      <c r="Y4144" s="536" t="str">
        <f t="shared" si="413"/>
        <v/>
      </c>
    </row>
    <row r="4145" spans="1:30" x14ac:dyDescent="0.2">
      <c r="A4145" s="593" t="s">
        <v>115</v>
      </c>
      <c r="B4145" s="493">
        <v>1</v>
      </c>
      <c r="C4145" s="531">
        <v>375</v>
      </c>
      <c r="D4145" s="493" t="s">
        <v>178</v>
      </c>
      <c r="E4145" s="532">
        <v>40863</v>
      </c>
      <c r="X4145" s="437" t="str">
        <f t="shared" si="415"/>
        <v>ERRO</v>
      </c>
      <c r="Y4145" s="536" t="str">
        <f t="shared" si="413"/>
        <v/>
      </c>
    </row>
    <row r="4146" spans="1:30" x14ac:dyDescent="0.2">
      <c r="A4146" s="442" t="s">
        <v>115</v>
      </c>
      <c r="B4146" s="435">
        <v>1</v>
      </c>
      <c r="C4146" s="436">
        <v>10</v>
      </c>
      <c r="D4146" s="435" t="s">
        <v>177</v>
      </c>
      <c r="E4146" s="472">
        <v>40864</v>
      </c>
      <c r="X4146" s="437" t="str">
        <f t="shared" si="415"/>
        <v>ERRO</v>
      </c>
      <c r="Y4146" s="536" t="str">
        <f t="shared" ref="Y4146:Y4172" si="418">IF(W4146="","",+C4146-W4146)</f>
        <v/>
      </c>
      <c r="AC4146" s="148">
        <f>DAYS360(E4146,AA4146)</f>
        <v>-40277</v>
      </c>
      <c r="AD4146" s="435" t="str">
        <f t="shared" si="417"/>
        <v>Pendente</v>
      </c>
    </row>
    <row r="4147" spans="1:30" x14ac:dyDescent="0.2">
      <c r="A4147" s="593" t="s">
        <v>115</v>
      </c>
      <c r="B4147" s="493">
        <v>2</v>
      </c>
      <c r="C4147" s="531">
        <v>80</v>
      </c>
      <c r="D4147" s="493" t="s">
        <v>178</v>
      </c>
      <c r="E4147" s="532">
        <v>40864</v>
      </c>
      <c r="X4147" s="437" t="str">
        <f t="shared" si="415"/>
        <v>ERRO</v>
      </c>
      <c r="Y4147" s="536" t="str">
        <f t="shared" si="418"/>
        <v/>
      </c>
    </row>
    <row r="4148" spans="1:30" x14ac:dyDescent="0.2">
      <c r="A4148" s="442" t="s">
        <v>115</v>
      </c>
      <c r="B4148" s="435">
        <v>1</v>
      </c>
      <c r="C4148" s="436">
        <v>20</v>
      </c>
      <c r="D4148" s="435" t="s">
        <v>177</v>
      </c>
      <c r="E4148" s="472">
        <v>40865</v>
      </c>
      <c r="X4148" s="437" t="str">
        <f t="shared" si="415"/>
        <v>ERRO</v>
      </c>
      <c r="Y4148" s="536" t="str">
        <f t="shared" si="418"/>
        <v/>
      </c>
    </row>
    <row r="4149" spans="1:30" x14ac:dyDescent="0.2">
      <c r="A4149" s="593" t="s">
        <v>115</v>
      </c>
      <c r="B4149" s="493">
        <v>2</v>
      </c>
      <c r="C4149" s="531">
        <v>15</v>
      </c>
      <c r="D4149" s="493" t="s">
        <v>176</v>
      </c>
      <c r="E4149" s="532">
        <v>40865</v>
      </c>
      <c r="X4149" s="437" t="str">
        <f t="shared" si="415"/>
        <v>ERRO</v>
      </c>
      <c r="Y4149" s="536" t="str">
        <f t="shared" si="418"/>
        <v/>
      </c>
    </row>
    <row r="4150" spans="1:30" x14ac:dyDescent="0.2">
      <c r="A4150" s="442" t="s">
        <v>115</v>
      </c>
      <c r="B4150" s="435">
        <v>1</v>
      </c>
      <c r="C4150" s="436">
        <v>41</v>
      </c>
      <c r="D4150" s="465" t="s">
        <v>182</v>
      </c>
      <c r="E4150" s="472">
        <v>40868</v>
      </c>
      <c r="X4150" s="437" t="str">
        <f t="shared" si="415"/>
        <v>ERRO</v>
      </c>
      <c r="Y4150" s="536" t="str">
        <f t="shared" si="418"/>
        <v/>
      </c>
      <c r="AC4150" s="148">
        <f>DAYS360(E4150,AA4150)</f>
        <v>-40281</v>
      </c>
      <c r="AD4150" s="435" t="str">
        <f t="shared" si="417"/>
        <v>Pendente</v>
      </c>
    </row>
    <row r="4151" spans="1:30" x14ac:dyDescent="0.2">
      <c r="A4151" s="442" t="s">
        <v>115</v>
      </c>
      <c r="B4151" s="435">
        <v>2</v>
      </c>
      <c r="C4151" s="436">
        <v>26</v>
      </c>
      <c r="D4151" s="465" t="s">
        <v>183</v>
      </c>
      <c r="E4151" s="472">
        <v>40868</v>
      </c>
      <c r="X4151" s="437" t="str">
        <f t="shared" si="415"/>
        <v>ERRO</v>
      </c>
      <c r="Y4151" s="536" t="str">
        <f t="shared" si="418"/>
        <v/>
      </c>
    </row>
    <row r="4152" spans="1:30" x14ac:dyDescent="0.2">
      <c r="A4152" s="442" t="s">
        <v>115</v>
      </c>
      <c r="B4152" s="435">
        <v>3</v>
      </c>
      <c r="C4152" s="436">
        <v>21</v>
      </c>
      <c r="D4152" s="465" t="s">
        <v>67</v>
      </c>
      <c r="E4152" s="472">
        <v>40868</v>
      </c>
      <c r="X4152" s="437" t="str">
        <f t="shared" si="415"/>
        <v>ERRO</v>
      </c>
      <c r="Y4152" s="536" t="str">
        <f t="shared" si="418"/>
        <v/>
      </c>
    </row>
    <row r="4153" spans="1:30" x14ac:dyDescent="0.2">
      <c r="A4153" s="442" t="s">
        <v>115</v>
      </c>
      <c r="B4153" s="435">
        <v>4</v>
      </c>
      <c r="C4153" s="436">
        <v>1</v>
      </c>
      <c r="D4153" s="438" t="s">
        <v>68</v>
      </c>
      <c r="E4153" s="472">
        <v>40868</v>
      </c>
      <c r="X4153" s="437" t="str">
        <f t="shared" si="415"/>
        <v>ERRO</v>
      </c>
      <c r="Y4153" s="536" t="str">
        <f t="shared" si="418"/>
        <v/>
      </c>
    </row>
    <row r="4154" spans="1:30" x14ac:dyDescent="0.2">
      <c r="A4154" s="442" t="s">
        <v>115</v>
      </c>
      <c r="B4154" s="435">
        <v>5</v>
      </c>
      <c r="C4154" s="436">
        <v>13</v>
      </c>
      <c r="D4154" s="438" t="s">
        <v>69</v>
      </c>
      <c r="E4154" s="472">
        <v>40868</v>
      </c>
      <c r="X4154" s="437" t="str">
        <f t="shared" si="415"/>
        <v>ERRO</v>
      </c>
      <c r="Y4154" s="536" t="str">
        <f t="shared" si="418"/>
        <v/>
      </c>
    </row>
    <row r="4155" spans="1:30" x14ac:dyDescent="0.2">
      <c r="A4155" s="442" t="s">
        <v>115</v>
      </c>
      <c r="B4155" s="435">
        <v>6</v>
      </c>
      <c r="C4155" s="436">
        <v>27</v>
      </c>
      <c r="D4155" s="438" t="s">
        <v>72</v>
      </c>
      <c r="E4155" s="472">
        <v>40868</v>
      </c>
      <c r="X4155" s="437" t="str">
        <f t="shared" si="415"/>
        <v>ERRO</v>
      </c>
      <c r="Y4155" s="536" t="str">
        <f t="shared" si="418"/>
        <v/>
      </c>
    </row>
    <row r="4156" spans="1:30" x14ac:dyDescent="0.2">
      <c r="A4156" s="442" t="s">
        <v>115</v>
      </c>
      <c r="B4156" s="435">
        <v>7</v>
      </c>
      <c r="C4156" s="436">
        <v>274</v>
      </c>
      <c r="D4156" s="438" t="s">
        <v>73</v>
      </c>
      <c r="E4156" s="472">
        <v>40868</v>
      </c>
      <c r="X4156" s="437" t="str">
        <f t="shared" si="415"/>
        <v>ERRO</v>
      </c>
      <c r="Y4156" s="536" t="str">
        <f t="shared" si="418"/>
        <v/>
      </c>
    </row>
    <row r="4157" spans="1:30" x14ac:dyDescent="0.2">
      <c r="A4157" s="442" t="s">
        <v>115</v>
      </c>
      <c r="B4157" s="435">
        <v>8</v>
      </c>
      <c r="C4157" s="436">
        <v>341</v>
      </c>
      <c r="D4157" s="438" t="s">
        <v>79</v>
      </c>
      <c r="E4157" s="472">
        <v>40868</v>
      </c>
      <c r="X4157" s="437" t="str">
        <f t="shared" si="415"/>
        <v>ERRO</v>
      </c>
      <c r="Y4157" s="536" t="str">
        <f t="shared" si="418"/>
        <v/>
      </c>
    </row>
    <row r="4158" spans="1:30" x14ac:dyDescent="0.2">
      <c r="A4158" s="442" t="s">
        <v>115</v>
      </c>
      <c r="B4158" s="435">
        <v>9</v>
      </c>
      <c r="C4158" s="436">
        <v>86</v>
      </c>
      <c r="D4158" s="438" t="s">
        <v>74</v>
      </c>
      <c r="E4158" s="472">
        <v>40868</v>
      </c>
      <c r="X4158" s="437" t="str">
        <f t="shared" si="415"/>
        <v>ERRO</v>
      </c>
      <c r="Y4158" s="536" t="str">
        <f t="shared" si="418"/>
        <v/>
      </c>
    </row>
    <row r="4159" spans="1:30" x14ac:dyDescent="0.2">
      <c r="A4159" s="442" t="s">
        <v>115</v>
      </c>
      <c r="B4159" s="435">
        <v>10</v>
      </c>
      <c r="C4159" s="436">
        <v>7</v>
      </c>
      <c r="D4159" s="438" t="s">
        <v>75</v>
      </c>
      <c r="E4159" s="472">
        <v>40868</v>
      </c>
      <c r="X4159" s="437" t="str">
        <f t="shared" si="415"/>
        <v>ERRO</v>
      </c>
      <c r="Y4159" s="536" t="str">
        <f t="shared" si="418"/>
        <v/>
      </c>
    </row>
    <row r="4160" spans="1:30" x14ac:dyDescent="0.2">
      <c r="A4160" s="442" t="s">
        <v>115</v>
      </c>
      <c r="B4160" s="435">
        <v>11</v>
      </c>
      <c r="C4160" s="436">
        <v>3</v>
      </c>
      <c r="D4160" s="438" t="s">
        <v>76</v>
      </c>
      <c r="E4160" s="472">
        <v>40868</v>
      </c>
      <c r="X4160" s="437" t="str">
        <f t="shared" si="415"/>
        <v>ERRO</v>
      </c>
      <c r="Y4160" s="536" t="str">
        <f t="shared" si="418"/>
        <v/>
      </c>
    </row>
    <row r="4161" spans="1:25" x14ac:dyDescent="0.2">
      <c r="A4161" s="442" t="s">
        <v>115</v>
      </c>
      <c r="B4161" s="435">
        <v>12</v>
      </c>
      <c r="C4161" s="436">
        <v>2</v>
      </c>
      <c r="D4161" s="438" t="s">
        <v>77</v>
      </c>
      <c r="E4161" s="472">
        <v>40868</v>
      </c>
      <c r="X4161" s="437" t="str">
        <f t="shared" si="415"/>
        <v>ERRO</v>
      </c>
      <c r="Y4161" s="536" t="str">
        <f t="shared" si="418"/>
        <v/>
      </c>
    </row>
    <row r="4162" spans="1:25" x14ac:dyDescent="0.2">
      <c r="A4162" s="442" t="s">
        <v>115</v>
      </c>
      <c r="B4162" s="435">
        <v>13</v>
      </c>
      <c r="C4162" s="436">
        <v>1</v>
      </c>
      <c r="D4162" s="438" t="s">
        <v>78</v>
      </c>
      <c r="E4162" s="472">
        <v>40868</v>
      </c>
      <c r="X4162" s="437" t="str">
        <f t="shared" si="415"/>
        <v>ERRO</v>
      </c>
      <c r="Y4162" s="536" t="str">
        <f t="shared" si="418"/>
        <v/>
      </c>
    </row>
    <row r="4163" spans="1:25" x14ac:dyDescent="0.2">
      <c r="A4163" s="442" t="s">
        <v>115</v>
      </c>
      <c r="B4163" s="435">
        <v>14</v>
      </c>
      <c r="C4163" s="436">
        <v>171</v>
      </c>
      <c r="D4163" s="438" t="s">
        <v>187</v>
      </c>
      <c r="E4163" s="472">
        <v>40868</v>
      </c>
      <c r="X4163" s="437" t="str">
        <f t="shared" si="415"/>
        <v>ERRO</v>
      </c>
      <c r="Y4163" s="536" t="str">
        <f t="shared" si="418"/>
        <v/>
      </c>
    </row>
    <row r="4164" spans="1:25" x14ac:dyDescent="0.2">
      <c r="A4164" s="442" t="s">
        <v>115</v>
      </c>
      <c r="B4164" s="435">
        <v>15</v>
      </c>
      <c r="C4164" s="436">
        <v>6</v>
      </c>
      <c r="D4164" s="465" t="s">
        <v>192</v>
      </c>
      <c r="E4164" s="472">
        <v>40868</v>
      </c>
      <c r="X4164" s="437" t="str">
        <f t="shared" si="415"/>
        <v>ERRO</v>
      </c>
      <c r="Y4164" s="536" t="str">
        <f t="shared" si="418"/>
        <v/>
      </c>
    </row>
    <row r="4165" spans="1:25" x14ac:dyDescent="0.2">
      <c r="A4165" s="442" t="s">
        <v>115</v>
      </c>
      <c r="B4165" s="435">
        <v>16</v>
      </c>
      <c r="C4165" s="436">
        <v>250</v>
      </c>
      <c r="D4165" s="438" t="s">
        <v>196</v>
      </c>
      <c r="E4165" s="472">
        <v>40868</v>
      </c>
      <c r="X4165" s="437" t="str">
        <f t="shared" si="415"/>
        <v>ERRO</v>
      </c>
      <c r="Y4165" s="536" t="str">
        <f t="shared" si="418"/>
        <v/>
      </c>
    </row>
    <row r="4166" spans="1:25" x14ac:dyDescent="0.2">
      <c r="A4166" s="442" t="s">
        <v>115</v>
      </c>
      <c r="B4166" s="435">
        <v>17</v>
      </c>
      <c r="C4166" s="436">
        <v>54</v>
      </c>
      <c r="D4166" s="435" t="s">
        <v>189</v>
      </c>
      <c r="E4166" s="472">
        <v>40868</v>
      </c>
      <c r="X4166" s="437" t="str">
        <f t="shared" si="415"/>
        <v>ERRO</v>
      </c>
      <c r="Y4166" s="536" t="str">
        <f t="shared" si="418"/>
        <v/>
      </c>
    </row>
    <row r="4167" spans="1:25" x14ac:dyDescent="0.2">
      <c r="A4167" s="442" t="s">
        <v>115</v>
      </c>
      <c r="B4167" s="435">
        <v>18</v>
      </c>
      <c r="C4167" s="436">
        <v>45</v>
      </c>
      <c r="D4167" s="438" t="s">
        <v>176</v>
      </c>
      <c r="E4167" s="472">
        <v>40868</v>
      </c>
      <c r="X4167" s="437" t="str">
        <f t="shared" si="415"/>
        <v>ERRO</v>
      </c>
      <c r="Y4167" s="536" t="str">
        <f t="shared" si="418"/>
        <v/>
      </c>
    </row>
    <row r="4168" spans="1:25" x14ac:dyDescent="0.2">
      <c r="A4168" s="442" t="s">
        <v>115</v>
      </c>
      <c r="B4168" s="435">
        <v>19</v>
      </c>
      <c r="C4168" s="436">
        <v>1235</v>
      </c>
      <c r="D4168" s="438" t="s">
        <v>178</v>
      </c>
      <c r="E4168" s="472">
        <v>40868</v>
      </c>
      <c r="X4168" s="437" t="str">
        <f t="shared" si="415"/>
        <v>ERRO</v>
      </c>
      <c r="Y4168" s="536" t="str">
        <f t="shared" si="418"/>
        <v/>
      </c>
    </row>
    <row r="4169" spans="1:25" x14ac:dyDescent="0.2">
      <c r="A4169" s="442" t="s">
        <v>115</v>
      </c>
      <c r="B4169" s="435">
        <v>20</v>
      </c>
      <c r="C4169" s="436">
        <v>1995</v>
      </c>
      <c r="D4169" s="438" t="s">
        <v>214</v>
      </c>
      <c r="E4169" s="472">
        <v>40868</v>
      </c>
      <c r="X4169" s="437" t="str">
        <f t="shared" si="415"/>
        <v>ERRO</v>
      </c>
      <c r="Y4169" s="536" t="str">
        <f t="shared" si="418"/>
        <v/>
      </c>
    </row>
    <row r="4170" spans="1:25" x14ac:dyDescent="0.2">
      <c r="A4170" s="442" t="s">
        <v>115</v>
      </c>
      <c r="B4170" s="435">
        <v>21</v>
      </c>
      <c r="C4170" s="436">
        <v>499</v>
      </c>
      <c r="D4170" s="438" t="s">
        <v>214</v>
      </c>
      <c r="E4170" s="472">
        <v>40868</v>
      </c>
      <c r="X4170" s="437" t="str">
        <f t="shared" si="415"/>
        <v>ERRO</v>
      </c>
      <c r="Y4170" s="536" t="str">
        <f t="shared" si="418"/>
        <v/>
      </c>
    </row>
    <row r="4171" spans="1:25" x14ac:dyDescent="0.2">
      <c r="A4171" s="593" t="s">
        <v>115</v>
      </c>
      <c r="B4171" s="493">
        <v>22</v>
      </c>
      <c r="C4171" s="531">
        <v>49</v>
      </c>
      <c r="D4171" s="600" t="s">
        <v>185</v>
      </c>
      <c r="E4171" s="532">
        <v>40868</v>
      </c>
      <c r="X4171" s="437" t="str">
        <f t="shared" si="415"/>
        <v>ERRO</v>
      </c>
      <c r="Y4171" s="536" t="str">
        <f t="shared" si="418"/>
        <v/>
      </c>
    </row>
    <row r="4172" spans="1:25" x14ac:dyDescent="0.2">
      <c r="A4172" s="593" t="s">
        <v>115</v>
      </c>
      <c r="B4172" s="493">
        <v>1</v>
      </c>
      <c r="C4172" s="531">
        <v>300</v>
      </c>
      <c r="D4172" s="493" t="s">
        <v>178</v>
      </c>
      <c r="E4172" s="532">
        <v>40869</v>
      </c>
      <c r="X4172" s="437" t="str">
        <f t="shared" si="415"/>
        <v>ERRO</v>
      </c>
      <c r="Y4172" s="536" t="str">
        <f t="shared" si="418"/>
        <v/>
      </c>
    </row>
    <row r="4173" spans="1:25" x14ac:dyDescent="0.2">
      <c r="A4173" s="593" t="s">
        <v>115</v>
      </c>
      <c r="B4173" s="493">
        <v>1</v>
      </c>
      <c r="C4173" s="531">
        <v>125</v>
      </c>
      <c r="D4173" s="493" t="s">
        <v>178</v>
      </c>
      <c r="E4173" s="633" t="s">
        <v>194</v>
      </c>
      <c r="X4173" s="437" t="str">
        <f t="shared" ref="X4173:X4178" si="419">IF(C4226=W4173,"OK",IF(W4173=R4173,"ERRO",IF(W4173="","KO",IF(W4173=J4173,"ERRO"))))</f>
        <v>ERRO</v>
      </c>
      <c r="Y4173" s="536" t="str">
        <f t="shared" ref="Y4173:Y4178" si="420">IF(W4173="","",+C4226-W4173)</f>
        <v/>
      </c>
    </row>
    <row r="4174" spans="1:25" x14ac:dyDescent="0.2">
      <c r="A4174" s="442" t="s">
        <v>115</v>
      </c>
      <c r="B4174" s="435">
        <v>1</v>
      </c>
      <c r="C4174" s="436">
        <v>13</v>
      </c>
      <c r="D4174" s="465" t="s">
        <v>182</v>
      </c>
      <c r="E4174" s="472">
        <v>40871</v>
      </c>
      <c r="X4174" s="437" t="str">
        <f t="shared" si="419"/>
        <v>ERRO</v>
      </c>
      <c r="Y4174" s="536" t="str">
        <f t="shared" si="420"/>
        <v/>
      </c>
    </row>
    <row r="4175" spans="1:25" x14ac:dyDescent="0.2">
      <c r="A4175" s="442" t="s">
        <v>115</v>
      </c>
      <c r="B4175" s="435">
        <v>2</v>
      </c>
      <c r="C4175" s="436">
        <v>9</v>
      </c>
      <c r="D4175" s="465" t="s">
        <v>183</v>
      </c>
      <c r="E4175" s="472">
        <v>40871</v>
      </c>
      <c r="X4175" s="437" t="str">
        <f t="shared" si="419"/>
        <v>ERRO</v>
      </c>
      <c r="Y4175" s="536" t="str">
        <f t="shared" si="420"/>
        <v/>
      </c>
    </row>
    <row r="4176" spans="1:25" x14ac:dyDescent="0.2">
      <c r="A4176" s="442" t="s">
        <v>115</v>
      </c>
      <c r="B4176" s="435">
        <v>3</v>
      </c>
      <c r="C4176" s="436">
        <v>12</v>
      </c>
      <c r="D4176" s="465" t="s">
        <v>67</v>
      </c>
      <c r="E4176" s="472">
        <v>40871</v>
      </c>
      <c r="X4176" s="437" t="str">
        <f t="shared" si="419"/>
        <v>ERRO</v>
      </c>
      <c r="Y4176" s="536" t="str">
        <f t="shared" si="420"/>
        <v/>
      </c>
    </row>
    <row r="4177" spans="1:30" x14ac:dyDescent="0.2">
      <c r="A4177" s="442" t="s">
        <v>115</v>
      </c>
      <c r="B4177" s="435">
        <v>4</v>
      </c>
      <c r="C4177" s="436">
        <v>1</v>
      </c>
      <c r="D4177" s="438" t="s">
        <v>68</v>
      </c>
      <c r="E4177" s="472">
        <v>40871</v>
      </c>
      <c r="X4177" s="437" t="str">
        <f t="shared" si="419"/>
        <v>ERRO</v>
      </c>
      <c r="Y4177" s="536" t="str">
        <f t="shared" si="420"/>
        <v/>
      </c>
    </row>
    <row r="4178" spans="1:30" x14ac:dyDescent="0.2">
      <c r="A4178" s="442" t="s">
        <v>115</v>
      </c>
      <c r="B4178" s="435">
        <v>5</v>
      </c>
      <c r="C4178" s="436">
        <v>19</v>
      </c>
      <c r="D4178" s="438" t="s">
        <v>69</v>
      </c>
      <c r="E4178" s="472">
        <v>40871</v>
      </c>
      <c r="X4178" s="437" t="str">
        <f t="shared" si="419"/>
        <v>ERRO</v>
      </c>
      <c r="Y4178" s="536" t="str">
        <f t="shared" si="420"/>
        <v/>
      </c>
    </row>
    <row r="4179" spans="1:30" x14ac:dyDescent="0.2">
      <c r="A4179" s="442" t="s">
        <v>115</v>
      </c>
      <c r="B4179" s="435">
        <v>6</v>
      </c>
      <c r="C4179" s="436">
        <v>15</v>
      </c>
      <c r="D4179" s="438" t="s">
        <v>72</v>
      </c>
      <c r="E4179" s="472">
        <v>40871</v>
      </c>
      <c r="Y4179" s="536"/>
    </row>
    <row r="4180" spans="1:30" x14ac:dyDescent="0.2">
      <c r="A4180" s="442" t="s">
        <v>115</v>
      </c>
      <c r="B4180" s="435">
        <v>7</v>
      </c>
      <c r="C4180" s="436">
        <v>229</v>
      </c>
      <c r="D4180" s="438" t="s">
        <v>73</v>
      </c>
      <c r="E4180" s="472">
        <v>40871</v>
      </c>
      <c r="Y4180" s="536"/>
    </row>
    <row r="4181" spans="1:30" x14ac:dyDescent="0.2">
      <c r="A4181" s="442" t="s">
        <v>115</v>
      </c>
      <c r="B4181" s="435">
        <v>8</v>
      </c>
      <c r="C4181" s="436">
        <v>114</v>
      </c>
      <c r="D4181" s="438" t="s">
        <v>79</v>
      </c>
      <c r="E4181" s="472">
        <v>40871</v>
      </c>
      <c r="Y4181" s="536"/>
    </row>
    <row r="4182" spans="1:30" x14ac:dyDescent="0.2">
      <c r="A4182" s="442" t="s">
        <v>115</v>
      </c>
      <c r="B4182" s="435">
        <v>9</v>
      </c>
      <c r="C4182" s="436">
        <v>40</v>
      </c>
      <c r="D4182" s="438" t="s">
        <v>74</v>
      </c>
      <c r="E4182" s="472">
        <v>40871</v>
      </c>
      <c r="Y4182" s="536"/>
    </row>
    <row r="4183" spans="1:30" x14ac:dyDescent="0.2">
      <c r="A4183" s="442" t="s">
        <v>115</v>
      </c>
      <c r="B4183" s="435">
        <v>10</v>
      </c>
      <c r="C4183" s="436">
        <v>1</v>
      </c>
      <c r="D4183" s="438" t="s">
        <v>75</v>
      </c>
      <c r="E4183" s="472">
        <v>40871</v>
      </c>
      <c r="Y4183" s="536"/>
    </row>
    <row r="4184" spans="1:30" x14ac:dyDescent="0.2">
      <c r="A4184" s="442" t="s">
        <v>115</v>
      </c>
      <c r="B4184" s="435">
        <v>11</v>
      </c>
      <c r="C4184" s="436">
        <v>1</v>
      </c>
      <c r="D4184" s="438" t="s">
        <v>76</v>
      </c>
      <c r="E4184" s="472">
        <v>40871</v>
      </c>
      <c r="Y4184" s="536"/>
    </row>
    <row r="4185" spans="1:30" x14ac:dyDescent="0.2">
      <c r="A4185" s="442" t="s">
        <v>115</v>
      </c>
      <c r="B4185" s="435">
        <v>12</v>
      </c>
      <c r="C4185" s="436">
        <v>1</v>
      </c>
      <c r="D4185" s="438" t="s">
        <v>77</v>
      </c>
      <c r="E4185" s="472">
        <v>40871</v>
      </c>
      <c r="X4185" s="437" t="e">
        <f>IF(#REF!=W4185,"OK",IF(W4185=R4185,"ERRO",IF(W4185="","KO",IF(W4185=J4185,"ERRO"))))</f>
        <v>#REF!</v>
      </c>
      <c r="Y4185" s="536" t="str">
        <f>IF(W4185="","",+#REF!-W4185)</f>
        <v/>
      </c>
      <c r="AC4185" s="148" t="e">
        <f>DAYS360(#REF!,AA4185)</f>
        <v>#REF!</v>
      </c>
      <c r="AD4185" s="435" t="str">
        <f t="shared" si="417"/>
        <v>Pendente</v>
      </c>
    </row>
    <row r="4186" spans="1:30" x14ac:dyDescent="0.2">
      <c r="A4186" s="442" t="s">
        <v>115</v>
      </c>
      <c r="B4186" s="435">
        <v>13</v>
      </c>
      <c r="C4186" s="436">
        <v>104</v>
      </c>
      <c r="D4186" s="438" t="s">
        <v>187</v>
      </c>
      <c r="E4186" s="472">
        <v>40871</v>
      </c>
      <c r="X4186" s="437" t="e">
        <f>IF(#REF!=W4186,"OK",IF(W4186=R4186,"ERRO",IF(W4186="","KO",IF(W4186=J4186,"ERRO"))))</f>
        <v>#REF!</v>
      </c>
      <c r="Y4186" s="536" t="str">
        <f>IF(W4186="","",+#REF!-W4186)</f>
        <v/>
      </c>
      <c r="AC4186" s="148" t="e">
        <f>DAYS360(#REF!,AA4186)</f>
        <v>#REF!</v>
      </c>
      <c r="AD4186" s="435" t="str">
        <f t="shared" si="417"/>
        <v>Pendente</v>
      </c>
    </row>
    <row r="4187" spans="1:30" x14ac:dyDescent="0.2">
      <c r="A4187" s="442" t="s">
        <v>115</v>
      </c>
      <c r="B4187" s="435">
        <v>14</v>
      </c>
      <c r="C4187" s="436">
        <v>6</v>
      </c>
      <c r="D4187" s="465" t="s">
        <v>192</v>
      </c>
      <c r="E4187" s="472">
        <v>40871</v>
      </c>
      <c r="X4187" s="437" t="e">
        <f>IF(#REF!=W4187,"OK",IF(W4187=R4187,"ERRO",IF(W4187="","KO",IF(W4187=J4187,"ERRO"))))</f>
        <v>#REF!</v>
      </c>
      <c r="Y4187" s="536" t="str">
        <f>IF(W4187="","",+#REF!-W4187)</f>
        <v/>
      </c>
      <c r="AC4187" s="148" t="e">
        <f>DAYS360(#REF!,AA4187)</f>
        <v>#REF!</v>
      </c>
      <c r="AD4187" s="435" t="str">
        <f t="shared" si="417"/>
        <v>Pendente</v>
      </c>
    </row>
    <row r="4188" spans="1:30" x14ac:dyDescent="0.2">
      <c r="A4188" s="442" t="s">
        <v>115</v>
      </c>
      <c r="B4188" s="435">
        <v>15</v>
      </c>
      <c r="C4188" s="436">
        <v>1</v>
      </c>
      <c r="D4188" s="438" t="s">
        <v>199</v>
      </c>
      <c r="E4188" s="472">
        <v>40871</v>
      </c>
      <c r="X4188" s="437" t="e">
        <f>IF(#REF!=W4188,"OK",IF(W4188=R4188,"ERRO",IF(W4188="","KO",IF(W4188=J4188,"ERRO"))))</f>
        <v>#REF!</v>
      </c>
      <c r="Y4188" s="536" t="str">
        <f>IF(W4188="","",+#REF!-W4188)</f>
        <v/>
      </c>
      <c r="AC4188" s="148" t="e">
        <f>DAYS360(#REF!,AA4188)</f>
        <v>#REF!</v>
      </c>
      <c r="AD4188" s="435" t="str">
        <f t="shared" si="417"/>
        <v>Pendente</v>
      </c>
    </row>
    <row r="4189" spans="1:30" x14ac:dyDescent="0.2">
      <c r="A4189" s="442" t="s">
        <v>115</v>
      </c>
      <c r="B4189" s="435">
        <v>16</v>
      </c>
      <c r="C4189" s="436">
        <v>25</v>
      </c>
      <c r="D4189" s="435" t="s">
        <v>189</v>
      </c>
      <c r="E4189" s="472">
        <v>40871</v>
      </c>
      <c r="X4189" s="437" t="e">
        <f>IF(#REF!=W4189,"OK",IF(W4189=R4189,"ERRO",IF(W4189="","KO",IF(W4189=J4189,"ERRO"))))</f>
        <v>#REF!</v>
      </c>
      <c r="Y4189" s="536" t="str">
        <f>IF(W4189="","",+#REF!-W4189)</f>
        <v/>
      </c>
      <c r="AC4189" s="148" t="e">
        <f>DAYS360(#REF!,AA4189)</f>
        <v>#REF!</v>
      </c>
      <c r="AD4189" s="435" t="str">
        <f t="shared" si="417"/>
        <v>Pendente</v>
      </c>
    </row>
    <row r="4190" spans="1:30" x14ac:dyDescent="0.2">
      <c r="A4190" s="442" t="s">
        <v>115</v>
      </c>
      <c r="B4190" s="435">
        <v>17</v>
      </c>
      <c r="C4190" s="436">
        <v>150</v>
      </c>
      <c r="D4190" s="438" t="s">
        <v>178</v>
      </c>
      <c r="E4190" s="472">
        <v>40871</v>
      </c>
      <c r="X4190" s="437" t="e">
        <f>IF(#REF!=W4190,"OK",IF(W4190=R4190,"ERRO",IF(W4190="","KO",IF(W4190=J4190,"ERRO"))))</f>
        <v>#REF!</v>
      </c>
      <c r="Y4190" s="536" t="str">
        <f>IF(W4190="","",+#REF!-W4190)</f>
        <v/>
      </c>
      <c r="AC4190" s="148" t="e">
        <f>DAYS360(#REF!,AA4190)</f>
        <v>#REF!</v>
      </c>
      <c r="AD4190" s="435" t="str">
        <f t="shared" si="417"/>
        <v>Pendente</v>
      </c>
    </row>
    <row r="4191" spans="1:30" x14ac:dyDescent="0.2">
      <c r="A4191" s="442" t="s">
        <v>115</v>
      </c>
      <c r="B4191" s="435">
        <v>18</v>
      </c>
      <c r="C4191" s="436">
        <v>1135</v>
      </c>
      <c r="D4191" s="438" t="s">
        <v>214</v>
      </c>
      <c r="E4191" s="472">
        <v>40871</v>
      </c>
      <c r="X4191" s="437" t="e">
        <f>IF(#REF!=W4191,"OK",IF(W4191=R4191,"ERRO",IF(W4191="","KO",IF(W4191=J4191,"ERRO"))))</f>
        <v>#REF!</v>
      </c>
      <c r="Y4191" s="536" t="str">
        <f>IF(W4191="","",+#REF!-W4191)</f>
        <v/>
      </c>
      <c r="AC4191" s="148" t="e">
        <f>DAYS360(#REF!,AA4191)</f>
        <v>#REF!</v>
      </c>
      <c r="AD4191" s="435" t="str">
        <f t="shared" si="417"/>
        <v>Pendente</v>
      </c>
    </row>
    <row r="4192" spans="1:30" x14ac:dyDescent="0.2">
      <c r="A4192" s="593" t="s">
        <v>115</v>
      </c>
      <c r="B4192" s="493">
        <v>19</v>
      </c>
      <c r="C4192" s="531">
        <v>22</v>
      </c>
      <c r="D4192" s="600" t="s">
        <v>185</v>
      </c>
      <c r="E4192" s="633">
        <v>40871</v>
      </c>
      <c r="X4192" s="437" t="e">
        <f>IF(#REF!=W4192,"OK",IF(W4192=R4192,"ERRO",IF(W4192="","KO",IF(W4192=J4192,"ERRO"))))</f>
        <v>#REF!</v>
      </c>
      <c r="Y4192" s="536" t="str">
        <f>IF(W4192="","",+#REF!-W4192)</f>
        <v/>
      </c>
      <c r="AC4192" s="148" t="e">
        <f>DAYS360(#REF!,AA4192)</f>
        <v>#REF!</v>
      </c>
      <c r="AD4192" s="435" t="str">
        <f t="shared" si="417"/>
        <v>Pendente</v>
      </c>
    </row>
    <row r="4193" spans="1:30" x14ac:dyDescent="0.2">
      <c r="A4193" s="593" t="s">
        <v>115</v>
      </c>
      <c r="B4193" s="493">
        <v>1</v>
      </c>
      <c r="C4193" s="531">
        <v>225</v>
      </c>
      <c r="D4193" s="493" t="s">
        <v>178</v>
      </c>
      <c r="E4193" s="633" t="s">
        <v>195</v>
      </c>
      <c r="X4193" s="437" t="e">
        <f>IF(#REF!=W4193,"OK",IF(W4193=R4193,"ERRO",IF(W4193="","KO",IF(W4193=J4193,"ERRO"))))</f>
        <v>#REF!</v>
      </c>
      <c r="Y4193" s="536" t="str">
        <f>IF(W4193="","",+#REF!-W4193)</f>
        <v/>
      </c>
      <c r="AC4193" s="148" t="e">
        <f>DAYS360(#REF!,AA4193)</f>
        <v>#REF!</v>
      </c>
      <c r="AD4193" s="435" t="str">
        <f t="shared" si="417"/>
        <v>Pendente</v>
      </c>
    </row>
    <row r="4194" spans="1:30" x14ac:dyDescent="0.2">
      <c r="A4194" s="442" t="s">
        <v>115</v>
      </c>
      <c r="B4194" s="435">
        <v>1</v>
      </c>
      <c r="C4194" s="436">
        <v>25</v>
      </c>
      <c r="D4194" s="438" t="s">
        <v>178</v>
      </c>
      <c r="E4194" s="472">
        <v>40875</v>
      </c>
      <c r="X4194" s="437" t="str">
        <f t="shared" ref="X4194:X4220" si="421">IF(C4173=W4194,"OK",IF(W4194=R4194,"ERRO",IF(W4194="","KO",IF(W4194=J4194,"ERRO"))))</f>
        <v>ERRO</v>
      </c>
      <c r="Y4194" s="536" t="str">
        <f t="shared" ref="Y4194:Y4220" si="422">IF(W4194="","",+C4173-W4194)</f>
        <v/>
      </c>
      <c r="AC4194" s="148" t="e">
        <f t="shared" ref="AC4194:AC4220" si="423">DAYS360(E4173,AA4194)</f>
        <v>#VALUE!</v>
      </c>
      <c r="AD4194" s="435" t="str">
        <f t="shared" si="417"/>
        <v>Pendente</v>
      </c>
    </row>
    <row r="4195" spans="1:30" x14ac:dyDescent="0.2">
      <c r="A4195" s="442" t="s">
        <v>115</v>
      </c>
      <c r="B4195" s="435">
        <v>2</v>
      </c>
      <c r="C4195" s="436">
        <v>10</v>
      </c>
      <c r="D4195" s="438" t="s">
        <v>202</v>
      </c>
      <c r="E4195" s="472">
        <v>40875</v>
      </c>
      <c r="X4195" s="437" t="str">
        <f t="shared" si="421"/>
        <v>ERRO</v>
      </c>
      <c r="Y4195" s="536" t="str">
        <f t="shared" si="422"/>
        <v/>
      </c>
      <c r="AC4195" s="148">
        <f t="shared" si="423"/>
        <v>-40284</v>
      </c>
      <c r="AD4195" s="435" t="str">
        <f t="shared" si="417"/>
        <v>Pendente</v>
      </c>
    </row>
    <row r="4196" spans="1:30" x14ac:dyDescent="0.2">
      <c r="A4196" s="442" t="s">
        <v>115</v>
      </c>
      <c r="B4196" s="435">
        <v>3</v>
      </c>
      <c r="C4196" s="436">
        <v>650</v>
      </c>
      <c r="D4196" s="438" t="s">
        <v>214</v>
      </c>
      <c r="E4196" s="472">
        <v>40875</v>
      </c>
      <c r="X4196" s="437" t="str">
        <f t="shared" si="421"/>
        <v>ERRO</v>
      </c>
      <c r="Y4196" s="536" t="str">
        <f t="shared" si="422"/>
        <v/>
      </c>
      <c r="AC4196" s="148">
        <f t="shared" si="423"/>
        <v>-40284</v>
      </c>
      <c r="AD4196" s="435" t="str">
        <f t="shared" si="417"/>
        <v>Pendente</v>
      </c>
    </row>
    <row r="4197" spans="1:30" x14ac:dyDescent="0.2">
      <c r="A4197" s="442" t="s">
        <v>115</v>
      </c>
      <c r="B4197" s="435">
        <v>4</v>
      </c>
      <c r="C4197" s="436">
        <v>65</v>
      </c>
      <c r="D4197" s="438" t="s">
        <v>203</v>
      </c>
      <c r="E4197" s="472">
        <v>40875</v>
      </c>
      <c r="X4197" s="437" t="str">
        <f t="shared" si="421"/>
        <v>ERRO</v>
      </c>
      <c r="Y4197" s="536" t="str">
        <f t="shared" si="422"/>
        <v/>
      </c>
      <c r="AC4197" s="148">
        <f t="shared" si="423"/>
        <v>-40284</v>
      </c>
      <c r="AD4197" s="435" t="str">
        <f t="shared" si="417"/>
        <v>Pendente</v>
      </c>
    </row>
    <row r="4198" spans="1:30" x14ac:dyDescent="0.2">
      <c r="A4198" s="442" t="s">
        <v>115</v>
      </c>
      <c r="B4198" s="435">
        <v>5</v>
      </c>
      <c r="C4198" s="436">
        <v>1525</v>
      </c>
      <c r="D4198" s="438" t="s">
        <v>204</v>
      </c>
      <c r="E4198" s="472">
        <v>40875</v>
      </c>
      <c r="X4198" s="437" t="str">
        <f t="shared" si="421"/>
        <v>ERRO</v>
      </c>
      <c r="Y4198" s="536" t="str">
        <f t="shared" si="422"/>
        <v/>
      </c>
      <c r="AC4198" s="148">
        <f t="shared" si="423"/>
        <v>-40284</v>
      </c>
      <c r="AD4198" s="435" t="str">
        <f t="shared" si="417"/>
        <v>Pendente</v>
      </c>
    </row>
    <row r="4199" spans="1:30" x14ac:dyDescent="0.2">
      <c r="A4199" s="593" t="s">
        <v>115</v>
      </c>
      <c r="B4199" s="493">
        <v>6</v>
      </c>
      <c r="C4199" s="531">
        <v>80</v>
      </c>
      <c r="D4199" s="493" t="s">
        <v>205</v>
      </c>
      <c r="E4199" s="532">
        <v>40875</v>
      </c>
      <c r="X4199" s="437" t="str">
        <f t="shared" si="421"/>
        <v>ERRO</v>
      </c>
      <c r="Y4199" s="536" t="str">
        <f t="shared" si="422"/>
        <v/>
      </c>
      <c r="AC4199" s="148">
        <f t="shared" si="423"/>
        <v>-40284</v>
      </c>
      <c r="AD4199" s="435" t="str">
        <f t="shared" si="417"/>
        <v>Pendente</v>
      </c>
    </row>
    <row r="4200" spans="1:30" x14ac:dyDescent="0.2">
      <c r="A4200" s="606" t="s">
        <v>115</v>
      </c>
      <c r="B4200" s="438">
        <v>1</v>
      </c>
      <c r="C4200" s="447">
        <v>20</v>
      </c>
      <c r="D4200" s="435" t="s">
        <v>176</v>
      </c>
      <c r="E4200" s="472">
        <v>40876</v>
      </c>
      <c r="X4200" s="437" t="str">
        <f t="shared" si="421"/>
        <v>ERRO</v>
      </c>
      <c r="Y4200" s="536" t="str">
        <f t="shared" si="422"/>
        <v/>
      </c>
      <c r="AC4200" s="148">
        <f t="shared" si="423"/>
        <v>-40284</v>
      </c>
      <c r="AD4200" s="435" t="str">
        <f t="shared" si="417"/>
        <v>Pendente</v>
      </c>
    </row>
    <row r="4201" spans="1:30" x14ac:dyDescent="0.2">
      <c r="A4201" s="593" t="s">
        <v>115</v>
      </c>
      <c r="B4201" s="493">
        <v>2</v>
      </c>
      <c r="C4201" s="531">
        <v>325</v>
      </c>
      <c r="D4201" s="493" t="s">
        <v>178</v>
      </c>
      <c r="E4201" s="532">
        <v>40876</v>
      </c>
      <c r="X4201" s="437" t="str">
        <f t="shared" si="421"/>
        <v>ERRO</v>
      </c>
      <c r="Y4201" s="536" t="str">
        <f t="shared" si="422"/>
        <v/>
      </c>
      <c r="AC4201" s="148">
        <f t="shared" si="423"/>
        <v>-40284</v>
      </c>
      <c r="AD4201" s="435" t="str">
        <f t="shared" si="417"/>
        <v>Pendente</v>
      </c>
    </row>
    <row r="4202" spans="1:30" x14ac:dyDescent="0.2">
      <c r="A4202" s="606" t="s">
        <v>115</v>
      </c>
      <c r="B4202" s="438">
        <v>1</v>
      </c>
      <c r="C4202" s="447">
        <v>30</v>
      </c>
      <c r="D4202" s="435" t="s">
        <v>176</v>
      </c>
      <c r="E4202" s="472">
        <v>40877</v>
      </c>
      <c r="X4202" s="437" t="str">
        <f t="shared" si="421"/>
        <v>ERRO</v>
      </c>
      <c r="Y4202" s="536" t="str">
        <f t="shared" si="422"/>
        <v/>
      </c>
      <c r="AC4202" s="148">
        <f t="shared" si="423"/>
        <v>-40284</v>
      </c>
      <c r="AD4202" s="435" t="str">
        <f t="shared" si="417"/>
        <v>Pendente</v>
      </c>
    </row>
    <row r="4203" spans="1:30" x14ac:dyDescent="0.2">
      <c r="A4203" s="606" t="s">
        <v>115</v>
      </c>
      <c r="B4203" s="438">
        <v>2</v>
      </c>
      <c r="C4203" s="447">
        <v>75</v>
      </c>
      <c r="D4203" s="438" t="s">
        <v>178</v>
      </c>
      <c r="E4203" s="472">
        <v>40877</v>
      </c>
      <c r="X4203" s="437" t="str">
        <f t="shared" si="421"/>
        <v>ERRO</v>
      </c>
      <c r="Y4203" s="536" t="str">
        <f t="shared" si="422"/>
        <v/>
      </c>
      <c r="AC4203" s="148">
        <f t="shared" si="423"/>
        <v>-40284</v>
      </c>
      <c r="AD4203" s="435" t="str">
        <f t="shared" si="417"/>
        <v>Pendente</v>
      </c>
    </row>
    <row r="4204" spans="1:30" x14ac:dyDescent="0.2">
      <c r="A4204" s="593" t="s">
        <v>115</v>
      </c>
      <c r="B4204" s="493">
        <v>3</v>
      </c>
      <c r="C4204" s="531">
        <v>30</v>
      </c>
      <c r="D4204" s="493" t="s">
        <v>205</v>
      </c>
      <c r="E4204" s="532">
        <v>40877</v>
      </c>
      <c r="X4204" s="437" t="str">
        <f t="shared" si="421"/>
        <v>ERRO</v>
      </c>
      <c r="Y4204" s="536" t="str">
        <f t="shared" si="422"/>
        <v/>
      </c>
      <c r="AC4204" s="148">
        <f t="shared" si="423"/>
        <v>-40284</v>
      </c>
      <c r="AD4204" s="435" t="str">
        <f t="shared" si="417"/>
        <v>Pendente</v>
      </c>
    </row>
    <row r="4205" spans="1:30" x14ac:dyDescent="0.2">
      <c r="A4205" s="606" t="s">
        <v>115</v>
      </c>
      <c r="B4205" s="438">
        <v>1</v>
      </c>
      <c r="C4205" s="447">
        <v>54</v>
      </c>
      <c r="D4205" s="465" t="s">
        <v>182</v>
      </c>
      <c r="E4205" s="472">
        <v>40879</v>
      </c>
      <c r="X4205" s="437" t="str">
        <f t="shared" si="421"/>
        <v>ERRO</v>
      </c>
      <c r="Y4205" s="536" t="str">
        <f t="shared" si="422"/>
        <v/>
      </c>
      <c r="AC4205" s="148">
        <f t="shared" si="423"/>
        <v>-40284</v>
      </c>
      <c r="AD4205" s="435" t="str">
        <f t="shared" si="417"/>
        <v>Pendente</v>
      </c>
    </row>
    <row r="4206" spans="1:30" x14ac:dyDescent="0.2">
      <c r="A4206" s="606" t="s">
        <v>115</v>
      </c>
      <c r="B4206" s="438">
        <v>2</v>
      </c>
      <c r="C4206" s="447">
        <v>21</v>
      </c>
      <c r="D4206" s="465" t="s">
        <v>183</v>
      </c>
      <c r="E4206" s="472">
        <v>40879</v>
      </c>
      <c r="X4206" s="437" t="str">
        <f t="shared" si="421"/>
        <v>ERRO</v>
      </c>
      <c r="Y4206" s="536" t="str">
        <f t="shared" si="422"/>
        <v/>
      </c>
      <c r="AC4206" s="148">
        <f t="shared" si="423"/>
        <v>-40284</v>
      </c>
      <c r="AD4206" s="435" t="str">
        <f t="shared" si="417"/>
        <v>Pendente</v>
      </c>
    </row>
    <row r="4207" spans="1:30" x14ac:dyDescent="0.2">
      <c r="A4207" s="606" t="s">
        <v>115</v>
      </c>
      <c r="B4207" s="438">
        <v>3</v>
      </c>
      <c r="C4207" s="447">
        <v>20</v>
      </c>
      <c r="D4207" s="465" t="s">
        <v>67</v>
      </c>
      <c r="E4207" s="472">
        <v>40879</v>
      </c>
      <c r="X4207" s="437" t="str">
        <f t="shared" si="421"/>
        <v>ERRO</v>
      </c>
      <c r="Y4207" s="536" t="str">
        <f t="shared" si="422"/>
        <v/>
      </c>
      <c r="AC4207" s="148">
        <f t="shared" si="423"/>
        <v>-40284</v>
      </c>
      <c r="AD4207" s="435" t="str">
        <f t="shared" si="417"/>
        <v>Pendente</v>
      </c>
    </row>
    <row r="4208" spans="1:30" x14ac:dyDescent="0.2">
      <c r="A4208" s="606" t="s">
        <v>115</v>
      </c>
      <c r="B4208" s="438">
        <v>4</v>
      </c>
      <c r="C4208" s="447">
        <v>2</v>
      </c>
      <c r="D4208" s="438" t="s">
        <v>68</v>
      </c>
      <c r="E4208" s="472">
        <v>40879</v>
      </c>
      <c r="X4208" s="437" t="str">
        <f t="shared" si="421"/>
        <v>ERRO</v>
      </c>
      <c r="Y4208" s="536" t="str">
        <f t="shared" si="422"/>
        <v/>
      </c>
      <c r="AC4208" s="148">
        <f t="shared" si="423"/>
        <v>-40284</v>
      </c>
      <c r="AD4208" s="435" t="str">
        <f t="shared" si="417"/>
        <v>Pendente</v>
      </c>
    </row>
    <row r="4209" spans="1:30" x14ac:dyDescent="0.2">
      <c r="A4209" s="606" t="s">
        <v>115</v>
      </c>
      <c r="B4209" s="438">
        <v>5</v>
      </c>
      <c r="C4209" s="447">
        <v>25</v>
      </c>
      <c r="D4209" s="438" t="s">
        <v>69</v>
      </c>
      <c r="E4209" s="472">
        <v>40879</v>
      </c>
      <c r="X4209" s="437" t="str">
        <f t="shared" si="421"/>
        <v>ERRO</v>
      </c>
      <c r="Y4209" s="536" t="str">
        <f t="shared" si="422"/>
        <v/>
      </c>
      <c r="AC4209" s="148">
        <f t="shared" si="423"/>
        <v>-40284</v>
      </c>
      <c r="AD4209" s="435" t="str">
        <f t="shared" si="417"/>
        <v>Pendente</v>
      </c>
    </row>
    <row r="4210" spans="1:30" x14ac:dyDescent="0.2">
      <c r="A4210" s="606" t="s">
        <v>115</v>
      </c>
      <c r="B4210" s="438">
        <v>6</v>
      </c>
      <c r="C4210" s="447">
        <v>35</v>
      </c>
      <c r="D4210" s="438" t="s">
        <v>72</v>
      </c>
      <c r="E4210" s="472">
        <v>40879</v>
      </c>
      <c r="X4210" s="437" t="str">
        <f t="shared" si="421"/>
        <v>ERRO</v>
      </c>
      <c r="Y4210" s="536" t="str">
        <f t="shared" si="422"/>
        <v/>
      </c>
      <c r="AC4210" s="148">
        <f t="shared" si="423"/>
        <v>-40284</v>
      </c>
      <c r="AD4210" s="435" t="str">
        <f t="shared" si="417"/>
        <v>Pendente</v>
      </c>
    </row>
    <row r="4211" spans="1:30" x14ac:dyDescent="0.2">
      <c r="A4211" s="606" t="s">
        <v>115</v>
      </c>
      <c r="B4211" s="438">
        <v>7</v>
      </c>
      <c r="C4211" s="447">
        <v>222</v>
      </c>
      <c r="D4211" s="438" t="s">
        <v>73</v>
      </c>
      <c r="E4211" s="472">
        <v>40879</v>
      </c>
      <c r="X4211" s="437" t="str">
        <f t="shared" si="421"/>
        <v>ERRO</v>
      </c>
      <c r="Y4211" s="536" t="str">
        <f t="shared" si="422"/>
        <v/>
      </c>
      <c r="AC4211" s="148">
        <f t="shared" si="423"/>
        <v>-40284</v>
      </c>
      <c r="AD4211" s="435" t="str">
        <f t="shared" si="417"/>
        <v>Pendente</v>
      </c>
    </row>
    <row r="4212" spans="1:30" x14ac:dyDescent="0.2">
      <c r="A4212" s="606" t="s">
        <v>115</v>
      </c>
      <c r="B4212" s="438">
        <v>8</v>
      </c>
      <c r="C4212" s="447">
        <v>200</v>
      </c>
      <c r="D4212" s="438" t="s">
        <v>79</v>
      </c>
      <c r="E4212" s="472">
        <v>40879</v>
      </c>
      <c r="X4212" s="437" t="str">
        <f t="shared" si="421"/>
        <v>ERRO</v>
      </c>
      <c r="Y4212" s="536" t="str">
        <f t="shared" si="422"/>
        <v/>
      </c>
      <c r="AC4212" s="148">
        <f t="shared" si="423"/>
        <v>-40284</v>
      </c>
      <c r="AD4212" s="435" t="str">
        <f t="shared" si="417"/>
        <v>Pendente</v>
      </c>
    </row>
    <row r="4213" spans="1:30" x14ac:dyDescent="0.2">
      <c r="A4213" s="606" t="s">
        <v>115</v>
      </c>
      <c r="B4213" s="438">
        <v>9</v>
      </c>
      <c r="C4213" s="447">
        <v>204</v>
      </c>
      <c r="D4213" s="438" t="s">
        <v>74</v>
      </c>
      <c r="E4213" s="472">
        <v>40879</v>
      </c>
      <c r="X4213" s="437" t="str">
        <f t="shared" si="421"/>
        <v>ERRO</v>
      </c>
      <c r="Y4213" s="536" t="str">
        <f t="shared" si="422"/>
        <v/>
      </c>
      <c r="AC4213" s="148">
        <f t="shared" si="423"/>
        <v>-40284</v>
      </c>
      <c r="AD4213" s="435" t="str">
        <f t="shared" si="417"/>
        <v>Pendente</v>
      </c>
    </row>
    <row r="4214" spans="1:30" x14ac:dyDescent="0.2">
      <c r="A4214" s="606" t="s">
        <v>115</v>
      </c>
      <c r="B4214" s="438">
        <v>10</v>
      </c>
      <c r="C4214" s="447">
        <v>21</v>
      </c>
      <c r="D4214" s="438" t="s">
        <v>75</v>
      </c>
      <c r="E4214" s="472">
        <v>40879</v>
      </c>
      <c r="X4214" s="437" t="str">
        <f t="shared" si="421"/>
        <v>ERRO</v>
      </c>
      <c r="Y4214" s="536" t="str">
        <f t="shared" si="422"/>
        <v/>
      </c>
      <c r="AC4214" s="148" t="e">
        <f t="shared" si="423"/>
        <v>#VALUE!</v>
      </c>
      <c r="AD4214" s="435" t="str">
        <f t="shared" si="417"/>
        <v>Pendente</v>
      </c>
    </row>
    <row r="4215" spans="1:30" x14ac:dyDescent="0.2">
      <c r="A4215" s="606" t="s">
        <v>115</v>
      </c>
      <c r="B4215" s="438">
        <v>11</v>
      </c>
      <c r="C4215" s="447">
        <v>2</v>
      </c>
      <c r="D4215" s="438" t="s">
        <v>76</v>
      </c>
      <c r="E4215" s="472">
        <v>40879</v>
      </c>
      <c r="X4215" s="437" t="str">
        <f t="shared" si="421"/>
        <v>ERRO</v>
      </c>
      <c r="Y4215" s="536" t="str">
        <f t="shared" si="422"/>
        <v/>
      </c>
      <c r="AC4215" s="148">
        <f t="shared" si="423"/>
        <v>-40288</v>
      </c>
      <c r="AD4215" s="435" t="str">
        <f t="shared" si="417"/>
        <v>Pendente</v>
      </c>
    </row>
    <row r="4216" spans="1:30" x14ac:dyDescent="0.2">
      <c r="A4216" s="606" t="s">
        <v>115</v>
      </c>
      <c r="B4216" s="438">
        <v>12</v>
      </c>
      <c r="C4216" s="447">
        <v>2</v>
      </c>
      <c r="D4216" s="438" t="s">
        <v>77</v>
      </c>
      <c r="E4216" s="472">
        <v>40879</v>
      </c>
      <c r="X4216" s="437" t="str">
        <f t="shared" si="421"/>
        <v>ERRO</v>
      </c>
      <c r="Y4216" s="536" t="str">
        <f t="shared" si="422"/>
        <v/>
      </c>
      <c r="AC4216" s="148">
        <f t="shared" si="423"/>
        <v>-40288</v>
      </c>
      <c r="AD4216" s="435" t="str">
        <f t="shared" si="417"/>
        <v>Pendente</v>
      </c>
    </row>
    <row r="4217" spans="1:30" x14ac:dyDescent="0.2">
      <c r="A4217" s="606" t="s">
        <v>115</v>
      </c>
      <c r="B4217" s="438">
        <v>13</v>
      </c>
      <c r="C4217" s="447">
        <v>206</v>
      </c>
      <c r="D4217" s="438" t="s">
        <v>187</v>
      </c>
      <c r="E4217" s="472">
        <v>40879</v>
      </c>
      <c r="X4217" s="437" t="str">
        <f t="shared" si="421"/>
        <v>ERRO</v>
      </c>
      <c r="Y4217" s="536" t="str">
        <f t="shared" si="422"/>
        <v/>
      </c>
      <c r="AC4217" s="148">
        <f t="shared" si="423"/>
        <v>-40288</v>
      </c>
      <c r="AD4217" s="435" t="str">
        <f t="shared" si="417"/>
        <v>Pendente</v>
      </c>
    </row>
    <row r="4218" spans="1:30" x14ac:dyDescent="0.2">
      <c r="A4218" s="606" t="s">
        <v>115</v>
      </c>
      <c r="B4218" s="438">
        <v>14</v>
      </c>
      <c r="C4218" s="447">
        <v>1995</v>
      </c>
      <c r="D4218" s="438" t="s">
        <v>199</v>
      </c>
      <c r="E4218" s="472">
        <v>40879</v>
      </c>
      <c r="X4218" s="437" t="str">
        <f t="shared" si="421"/>
        <v>ERRO</v>
      </c>
      <c r="Y4218" s="536" t="str">
        <f t="shared" si="422"/>
        <v/>
      </c>
      <c r="AC4218" s="148">
        <f t="shared" si="423"/>
        <v>-40288</v>
      </c>
      <c r="AD4218" s="435" t="str">
        <f t="shared" si="417"/>
        <v>Pendente</v>
      </c>
    </row>
    <row r="4219" spans="1:30" x14ac:dyDescent="0.2">
      <c r="A4219" s="606" t="s">
        <v>115</v>
      </c>
      <c r="B4219" s="438">
        <v>15</v>
      </c>
      <c r="C4219" s="447">
        <v>1995</v>
      </c>
      <c r="D4219" s="438" t="s">
        <v>199</v>
      </c>
      <c r="E4219" s="472">
        <v>40879</v>
      </c>
      <c r="X4219" s="437" t="str">
        <f t="shared" si="421"/>
        <v>ERRO</v>
      </c>
      <c r="Y4219" s="536" t="str">
        <f t="shared" si="422"/>
        <v/>
      </c>
      <c r="AC4219" s="148">
        <f t="shared" si="423"/>
        <v>-40288</v>
      </c>
      <c r="AD4219" s="435" t="str">
        <f t="shared" si="417"/>
        <v>Pendente</v>
      </c>
    </row>
    <row r="4220" spans="1:30" x14ac:dyDescent="0.2">
      <c r="A4220" s="606" t="s">
        <v>115</v>
      </c>
      <c r="B4220" s="438">
        <v>16</v>
      </c>
      <c r="C4220" s="447">
        <v>1995</v>
      </c>
      <c r="D4220" s="438" t="s">
        <v>199</v>
      </c>
      <c r="E4220" s="472">
        <v>40879</v>
      </c>
      <c r="X4220" s="437" t="str">
        <f t="shared" si="421"/>
        <v>ERRO</v>
      </c>
      <c r="Y4220" s="536" t="str">
        <f t="shared" si="422"/>
        <v/>
      </c>
      <c r="AC4220" s="148">
        <f t="shared" si="423"/>
        <v>-40288</v>
      </c>
      <c r="AD4220" s="435" t="str">
        <f t="shared" si="417"/>
        <v>Pendente</v>
      </c>
    </row>
    <row r="4221" spans="1:30" x14ac:dyDescent="0.2">
      <c r="A4221" s="606" t="s">
        <v>115</v>
      </c>
      <c r="B4221" s="438">
        <v>17</v>
      </c>
      <c r="C4221" s="436">
        <v>321</v>
      </c>
      <c r="D4221" s="438" t="s">
        <v>199</v>
      </c>
      <c r="E4221" s="472">
        <v>40879</v>
      </c>
      <c r="X4221" s="437" t="str">
        <f t="shared" ref="X4221:X4240" si="424">IF(C4074=W4221,"OK",IF(W4221=R4221,"ERRO",IF(W4221="","KO",IF(W4221=J4221,"ERRO"))))</f>
        <v>ERRO</v>
      </c>
      <c r="Y4221" s="536" t="str">
        <f t="shared" ref="Y4221:Y4240" si="425">IF(W4221="","",+C4074-W4221)</f>
        <v/>
      </c>
      <c r="AC4221" s="148">
        <f>DAYS360(E4221,AA4221)</f>
        <v>-40292</v>
      </c>
      <c r="AD4221" s="435" t="str">
        <f t="shared" si="417"/>
        <v>Pendente</v>
      </c>
    </row>
    <row r="4222" spans="1:30" x14ac:dyDescent="0.2">
      <c r="A4222" s="606" t="s">
        <v>115</v>
      </c>
      <c r="B4222" s="438">
        <v>18</v>
      </c>
      <c r="C4222" s="436">
        <v>166</v>
      </c>
      <c r="D4222" s="438" t="s">
        <v>189</v>
      </c>
      <c r="E4222" s="472">
        <v>40879</v>
      </c>
      <c r="X4222" s="437" t="str">
        <f t="shared" si="424"/>
        <v>ERRO</v>
      </c>
      <c r="Y4222" s="536" t="str">
        <f t="shared" si="425"/>
        <v/>
      </c>
      <c r="AC4222" s="148">
        <f>DAYS360(E4222,AA4222)</f>
        <v>-40292</v>
      </c>
      <c r="AD4222" s="435" t="str">
        <f t="shared" si="417"/>
        <v>Pendente</v>
      </c>
    </row>
    <row r="4223" spans="1:30" x14ac:dyDescent="0.2">
      <c r="A4223" s="606" t="s">
        <v>115</v>
      </c>
      <c r="B4223" s="438">
        <v>19</v>
      </c>
      <c r="C4223" s="436">
        <v>35</v>
      </c>
      <c r="D4223" s="438" t="s">
        <v>176</v>
      </c>
      <c r="E4223" s="472">
        <v>40879</v>
      </c>
      <c r="X4223" s="437" t="str">
        <f t="shared" si="424"/>
        <v>ERRO</v>
      </c>
      <c r="Y4223" s="536" t="str">
        <f t="shared" si="425"/>
        <v/>
      </c>
      <c r="AC4223" s="148">
        <f>DAYS360(E4223,AA4223)</f>
        <v>-40292</v>
      </c>
      <c r="AD4223" s="435" t="str">
        <f t="shared" si="417"/>
        <v>Pendente</v>
      </c>
    </row>
    <row r="4224" spans="1:30" x14ac:dyDescent="0.2">
      <c r="A4224" s="606" t="s">
        <v>115</v>
      </c>
      <c r="B4224" s="438">
        <v>20</v>
      </c>
      <c r="C4224" s="436">
        <v>350</v>
      </c>
      <c r="D4224" s="438" t="s">
        <v>178</v>
      </c>
      <c r="E4224" s="472">
        <v>40879</v>
      </c>
      <c r="X4224" s="437" t="str">
        <f t="shared" si="424"/>
        <v>ERRO</v>
      </c>
      <c r="Y4224" s="536" t="str">
        <f t="shared" si="425"/>
        <v/>
      </c>
      <c r="AC4224" s="148">
        <f>DAYS360(E4224,AA4224)</f>
        <v>-40292</v>
      </c>
      <c r="AD4224" s="435" t="str">
        <f t="shared" si="417"/>
        <v>Pendente</v>
      </c>
    </row>
    <row r="4225" spans="1:30" x14ac:dyDescent="0.2">
      <c r="A4225" s="606" t="s">
        <v>115</v>
      </c>
      <c r="B4225" s="438">
        <v>21</v>
      </c>
      <c r="C4225" s="436">
        <v>1995</v>
      </c>
      <c r="D4225" s="438" t="s">
        <v>214</v>
      </c>
      <c r="E4225" s="472">
        <v>40879</v>
      </c>
      <c r="X4225" s="437" t="str">
        <f t="shared" si="424"/>
        <v>ERRO</v>
      </c>
      <c r="Y4225" s="536" t="str">
        <f t="shared" si="425"/>
        <v/>
      </c>
      <c r="AC4225" s="148">
        <f>DAYS360(E4225,AA4225)</f>
        <v>-40292</v>
      </c>
      <c r="AD4225" s="435" t="str">
        <f t="shared" si="417"/>
        <v>Pendente</v>
      </c>
    </row>
    <row r="4226" spans="1:30" x14ac:dyDescent="0.2">
      <c r="A4226" s="606" t="s">
        <v>115</v>
      </c>
      <c r="B4226" s="438">
        <v>22</v>
      </c>
      <c r="C4226" s="436">
        <v>1995</v>
      </c>
      <c r="D4226" s="438" t="s">
        <v>214</v>
      </c>
      <c r="E4226" s="472">
        <v>40879</v>
      </c>
      <c r="X4226" s="437" t="str">
        <f t="shared" si="424"/>
        <v>ERRO</v>
      </c>
      <c r="Y4226" s="536" t="str">
        <f t="shared" si="425"/>
        <v/>
      </c>
      <c r="AC4226" s="148" t="e">
        <f>DAYS360(#REF!,AA4226)</f>
        <v>#REF!</v>
      </c>
      <c r="AD4226" s="435" t="str">
        <f t="shared" si="417"/>
        <v>Pendente</v>
      </c>
    </row>
    <row r="4227" spans="1:30" x14ac:dyDescent="0.2">
      <c r="A4227" s="606" t="s">
        <v>115</v>
      </c>
      <c r="B4227" s="438">
        <v>23</v>
      </c>
      <c r="C4227" s="436">
        <v>786</v>
      </c>
      <c r="D4227" s="438" t="s">
        <v>214</v>
      </c>
      <c r="E4227" s="472">
        <v>40879</v>
      </c>
      <c r="X4227" s="437" t="str">
        <f t="shared" si="424"/>
        <v>ERRO</v>
      </c>
      <c r="Y4227" s="536" t="str">
        <f t="shared" si="425"/>
        <v/>
      </c>
      <c r="AC4227" s="148" t="e">
        <f>DAYS360(#REF!,AA4227)</f>
        <v>#REF!</v>
      </c>
      <c r="AD4227" s="435" t="str">
        <f t="shared" si="417"/>
        <v>Pendente</v>
      </c>
    </row>
    <row r="4228" spans="1:30" x14ac:dyDescent="0.2">
      <c r="A4228" s="606" t="s">
        <v>115</v>
      </c>
      <c r="B4228" s="438">
        <v>24</v>
      </c>
      <c r="C4228" s="436">
        <v>56</v>
      </c>
      <c r="D4228" s="438" t="s">
        <v>185</v>
      </c>
      <c r="E4228" s="472">
        <v>40879</v>
      </c>
      <c r="X4228" s="437" t="str">
        <f t="shared" si="424"/>
        <v>ERRO</v>
      </c>
      <c r="Y4228" s="536" t="str">
        <f t="shared" si="425"/>
        <v/>
      </c>
      <c r="AC4228" s="148" t="e">
        <f>DAYS360(#REF!,AA4228)</f>
        <v>#REF!</v>
      </c>
      <c r="AD4228" s="435" t="str">
        <f t="shared" si="417"/>
        <v>Pendente</v>
      </c>
    </row>
    <row r="4229" spans="1:30" x14ac:dyDescent="0.2">
      <c r="A4229" s="606" t="s">
        <v>115</v>
      </c>
      <c r="B4229" s="438">
        <v>25</v>
      </c>
      <c r="C4229" s="436">
        <v>459</v>
      </c>
      <c r="D4229" s="438" t="s">
        <v>67</v>
      </c>
      <c r="E4229" s="472">
        <v>40879</v>
      </c>
      <c r="X4229" s="437" t="str">
        <f t="shared" si="424"/>
        <v>ERRO</v>
      </c>
      <c r="Y4229" s="536" t="str">
        <f t="shared" si="425"/>
        <v/>
      </c>
      <c r="AC4229" s="148" t="e">
        <f>DAYS360(#REF!,AA4229)</f>
        <v>#REF!</v>
      </c>
      <c r="AD4229" s="435" t="str">
        <f t="shared" si="417"/>
        <v>Pendente</v>
      </c>
    </row>
    <row r="4230" spans="1:30" x14ac:dyDescent="0.2">
      <c r="A4230" s="606" t="s">
        <v>115</v>
      </c>
      <c r="B4230" s="438">
        <v>26</v>
      </c>
      <c r="C4230" s="436">
        <v>25</v>
      </c>
      <c r="D4230" s="438" t="s">
        <v>68</v>
      </c>
      <c r="E4230" s="472">
        <v>40879</v>
      </c>
      <c r="X4230" s="437" t="str">
        <f t="shared" si="424"/>
        <v>ERRO</v>
      </c>
      <c r="Y4230" s="536" t="str">
        <f t="shared" si="425"/>
        <v/>
      </c>
      <c r="AC4230" s="148" t="e">
        <f>DAYS360(#REF!,AA4230)</f>
        <v>#REF!</v>
      </c>
      <c r="AD4230" s="435" t="str">
        <f t="shared" ref="AD4230:AD4261" si="426">IF(AA4230&gt;0,"OK","Pendente")</f>
        <v>Pendente</v>
      </c>
    </row>
    <row r="4231" spans="1:30" x14ac:dyDescent="0.2">
      <c r="A4231" s="606" t="s">
        <v>115</v>
      </c>
      <c r="B4231" s="438">
        <v>27</v>
      </c>
      <c r="C4231" s="436">
        <v>48</v>
      </c>
      <c r="D4231" s="438" t="s">
        <v>69</v>
      </c>
      <c r="E4231" s="472">
        <v>40879</v>
      </c>
      <c r="X4231" s="437" t="str">
        <f t="shared" si="424"/>
        <v>ERRO</v>
      </c>
      <c r="Y4231" s="536" t="str">
        <f t="shared" si="425"/>
        <v/>
      </c>
      <c r="AC4231" s="148" t="e">
        <f>DAYS360(#REF!,AA4231)</f>
        <v>#REF!</v>
      </c>
      <c r="AD4231" s="435" t="str">
        <f t="shared" si="426"/>
        <v>Pendente</v>
      </c>
    </row>
    <row r="4232" spans="1:30" x14ac:dyDescent="0.2">
      <c r="A4232" s="606" t="s">
        <v>115</v>
      </c>
      <c r="B4232" s="438">
        <v>28</v>
      </c>
      <c r="C4232" s="436">
        <v>2</v>
      </c>
      <c r="D4232" s="438" t="s">
        <v>71</v>
      </c>
      <c r="E4232" s="472">
        <v>40879</v>
      </c>
      <c r="X4232" s="437" t="str">
        <f t="shared" si="424"/>
        <v>ERRO</v>
      </c>
      <c r="Y4232" s="536" t="str">
        <f t="shared" si="425"/>
        <v/>
      </c>
      <c r="AC4232" s="148" t="e">
        <f>DAYS360(#REF!,AA4232)</f>
        <v>#REF!</v>
      </c>
      <c r="AD4232" s="435" t="str">
        <f t="shared" si="426"/>
        <v>Pendente</v>
      </c>
    </row>
    <row r="4233" spans="1:30" x14ac:dyDescent="0.2">
      <c r="A4233" s="606" t="s">
        <v>115</v>
      </c>
      <c r="B4233" s="438">
        <v>29</v>
      </c>
      <c r="C4233" s="436">
        <v>157</v>
      </c>
      <c r="D4233" s="438" t="s">
        <v>72</v>
      </c>
      <c r="E4233" s="472">
        <v>40879</v>
      </c>
      <c r="X4233" s="437" t="str">
        <f t="shared" si="424"/>
        <v>ERRO</v>
      </c>
      <c r="Y4233" s="536" t="str">
        <f t="shared" si="425"/>
        <v/>
      </c>
      <c r="AC4233" s="148">
        <f t="shared" ref="AC4233:AC4258" si="427">DAYS360(E4233,AA4233)</f>
        <v>-40292</v>
      </c>
      <c r="AD4233" s="435" t="str">
        <f t="shared" si="426"/>
        <v>Pendente</v>
      </c>
    </row>
    <row r="4234" spans="1:30" x14ac:dyDescent="0.2">
      <c r="A4234" s="606" t="s">
        <v>115</v>
      </c>
      <c r="B4234" s="438">
        <v>30</v>
      </c>
      <c r="C4234" s="436">
        <v>1001</v>
      </c>
      <c r="D4234" s="438" t="s">
        <v>73</v>
      </c>
      <c r="E4234" s="472">
        <v>40879</v>
      </c>
      <c r="X4234" s="437" t="str">
        <f t="shared" si="424"/>
        <v>ERRO</v>
      </c>
      <c r="Y4234" s="536" t="str">
        <f t="shared" si="425"/>
        <v/>
      </c>
      <c r="AC4234" s="148">
        <f t="shared" si="427"/>
        <v>-40292</v>
      </c>
      <c r="AD4234" s="435" t="str">
        <f t="shared" si="426"/>
        <v>Pendente</v>
      </c>
    </row>
    <row r="4235" spans="1:30" x14ac:dyDescent="0.2">
      <c r="A4235" s="606" t="s">
        <v>115</v>
      </c>
      <c r="B4235" s="438">
        <v>31</v>
      </c>
      <c r="C4235" s="436">
        <v>99</v>
      </c>
      <c r="D4235" s="438" t="s">
        <v>79</v>
      </c>
      <c r="E4235" s="472">
        <v>40879</v>
      </c>
      <c r="X4235" s="437" t="str">
        <f t="shared" si="424"/>
        <v>ERRO</v>
      </c>
      <c r="Y4235" s="536" t="str">
        <f t="shared" si="425"/>
        <v/>
      </c>
      <c r="AC4235" s="148">
        <f t="shared" si="427"/>
        <v>-40292</v>
      </c>
      <c r="AD4235" s="435" t="str">
        <f t="shared" si="426"/>
        <v>Pendente</v>
      </c>
    </row>
    <row r="4236" spans="1:30" x14ac:dyDescent="0.2">
      <c r="A4236" s="606" t="s">
        <v>115</v>
      </c>
      <c r="B4236" s="438">
        <v>32</v>
      </c>
      <c r="C4236" s="436">
        <v>650</v>
      </c>
      <c r="D4236" s="438" t="s">
        <v>74</v>
      </c>
      <c r="E4236" s="472">
        <v>40879</v>
      </c>
      <c r="X4236" s="437" t="str">
        <f t="shared" si="424"/>
        <v>ERRO</v>
      </c>
      <c r="Y4236" s="536" t="str">
        <f t="shared" si="425"/>
        <v/>
      </c>
      <c r="AC4236" s="148">
        <f t="shared" si="427"/>
        <v>-40292</v>
      </c>
      <c r="AD4236" s="435" t="str">
        <f t="shared" si="426"/>
        <v>Pendente</v>
      </c>
    </row>
    <row r="4237" spans="1:30" x14ac:dyDescent="0.2">
      <c r="A4237" s="606" t="s">
        <v>115</v>
      </c>
      <c r="B4237" s="438">
        <v>33</v>
      </c>
      <c r="C4237" s="436">
        <v>55</v>
      </c>
      <c r="D4237" s="438" t="s">
        <v>75</v>
      </c>
      <c r="E4237" s="472">
        <v>40879</v>
      </c>
      <c r="X4237" s="437" t="str">
        <f t="shared" si="424"/>
        <v>ERRO</v>
      </c>
      <c r="Y4237" s="536" t="str">
        <f t="shared" si="425"/>
        <v/>
      </c>
      <c r="AC4237" s="148">
        <f t="shared" si="427"/>
        <v>-40292</v>
      </c>
      <c r="AD4237" s="435" t="str">
        <f t="shared" si="426"/>
        <v>Pendente</v>
      </c>
    </row>
    <row r="4238" spans="1:30" x14ac:dyDescent="0.2">
      <c r="A4238" s="606" t="s">
        <v>115</v>
      </c>
      <c r="B4238" s="438">
        <v>34</v>
      </c>
      <c r="C4238" s="436">
        <v>27</v>
      </c>
      <c r="D4238" s="438" t="s">
        <v>76</v>
      </c>
      <c r="E4238" s="472">
        <v>40879</v>
      </c>
      <c r="X4238" s="437" t="str">
        <f t="shared" si="424"/>
        <v>ERRO</v>
      </c>
      <c r="Y4238" s="536" t="str">
        <f t="shared" si="425"/>
        <v/>
      </c>
      <c r="AC4238" s="148">
        <f t="shared" si="427"/>
        <v>-40292</v>
      </c>
      <c r="AD4238" s="435" t="str">
        <f t="shared" si="426"/>
        <v>Pendente</v>
      </c>
    </row>
    <row r="4239" spans="1:30" x14ac:dyDescent="0.2">
      <c r="A4239" s="606" t="s">
        <v>115</v>
      </c>
      <c r="B4239" s="438">
        <v>35</v>
      </c>
      <c r="C4239" s="436">
        <v>26</v>
      </c>
      <c r="D4239" s="438" t="s">
        <v>77</v>
      </c>
      <c r="E4239" s="472">
        <v>40879</v>
      </c>
      <c r="X4239" s="437" t="str">
        <f t="shared" si="424"/>
        <v>ERRO</v>
      </c>
      <c r="Y4239" s="536" t="str">
        <f t="shared" si="425"/>
        <v/>
      </c>
      <c r="AC4239" s="148">
        <f t="shared" si="427"/>
        <v>-40292</v>
      </c>
      <c r="AD4239" s="435" t="str">
        <f t="shared" si="426"/>
        <v>Pendente</v>
      </c>
    </row>
    <row r="4240" spans="1:30" x14ac:dyDescent="0.2">
      <c r="A4240" s="593" t="s">
        <v>115</v>
      </c>
      <c r="B4240" s="493">
        <v>36</v>
      </c>
      <c r="C4240" s="531">
        <v>3</v>
      </c>
      <c r="D4240" s="493" t="s">
        <v>78</v>
      </c>
      <c r="E4240" s="532">
        <v>40879</v>
      </c>
      <c r="X4240" s="437" t="str">
        <f t="shared" si="424"/>
        <v>ERRO</v>
      </c>
      <c r="Y4240" s="536" t="str">
        <f t="shared" si="425"/>
        <v/>
      </c>
      <c r="AC4240" s="148">
        <f t="shared" si="427"/>
        <v>-40292</v>
      </c>
      <c r="AD4240" s="435" t="str">
        <f t="shared" si="426"/>
        <v>Pendente</v>
      </c>
    </row>
    <row r="4241" spans="1:30" x14ac:dyDescent="0.2">
      <c r="A4241" s="606" t="s">
        <v>115</v>
      </c>
      <c r="B4241" s="435">
        <v>1</v>
      </c>
      <c r="C4241" s="436">
        <v>20</v>
      </c>
      <c r="D4241" s="435" t="s">
        <v>190</v>
      </c>
      <c r="E4241" s="472">
        <v>40882</v>
      </c>
      <c r="X4241" s="437" t="str">
        <f t="shared" ref="X4241:X4282" si="428">IF(C4241=W4241,"OK",IF(W4241=R4241,"ERRO",IF(W4241="","KO",IF(W4241=J4241,"ERRO"))))</f>
        <v>ERRO</v>
      </c>
      <c r="Y4241" s="536" t="str">
        <f t="shared" ref="Y4241:Y4246" si="429">IF(W4241="","",+C4241-W4241)</f>
        <v/>
      </c>
      <c r="AC4241" s="148">
        <f t="shared" si="427"/>
        <v>-40295</v>
      </c>
      <c r="AD4241" s="435" t="str">
        <f t="shared" si="426"/>
        <v>Pendente</v>
      </c>
    </row>
    <row r="4242" spans="1:30" x14ac:dyDescent="0.2">
      <c r="A4242" s="606" t="s">
        <v>115</v>
      </c>
      <c r="B4242" s="435">
        <v>2</v>
      </c>
      <c r="C4242" s="436">
        <v>250</v>
      </c>
      <c r="D4242" s="438" t="s">
        <v>196</v>
      </c>
      <c r="E4242" s="472">
        <v>40882</v>
      </c>
      <c r="X4242" s="437" t="str">
        <f t="shared" si="428"/>
        <v>ERRO</v>
      </c>
      <c r="Y4242" s="536" t="str">
        <f t="shared" si="429"/>
        <v/>
      </c>
      <c r="AC4242" s="148">
        <f t="shared" si="427"/>
        <v>-40295</v>
      </c>
      <c r="AD4242" s="435" t="str">
        <f t="shared" si="426"/>
        <v>Pendente</v>
      </c>
    </row>
    <row r="4243" spans="1:30" x14ac:dyDescent="0.2">
      <c r="A4243" s="606" t="s">
        <v>115</v>
      </c>
      <c r="B4243" s="435">
        <v>3</v>
      </c>
      <c r="C4243" s="436">
        <v>130</v>
      </c>
      <c r="D4243" s="438" t="s">
        <v>176</v>
      </c>
      <c r="E4243" s="472">
        <v>40882</v>
      </c>
      <c r="X4243" s="437" t="str">
        <f t="shared" si="428"/>
        <v>ERRO</v>
      </c>
      <c r="Y4243" s="536" t="str">
        <f t="shared" si="429"/>
        <v/>
      </c>
      <c r="AC4243" s="148">
        <f t="shared" si="427"/>
        <v>-40295</v>
      </c>
      <c r="AD4243" s="435" t="str">
        <f t="shared" si="426"/>
        <v>Pendente</v>
      </c>
    </row>
    <row r="4244" spans="1:30" x14ac:dyDescent="0.2">
      <c r="A4244" s="593" t="s">
        <v>115</v>
      </c>
      <c r="B4244" s="493">
        <v>4</v>
      </c>
      <c r="C4244" s="531">
        <v>955</v>
      </c>
      <c r="D4244" s="493" t="s">
        <v>178</v>
      </c>
      <c r="E4244" s="532">
        <v>40882</v>
      </c>
      <c r="X4244" s="437" t="str">
        <f t="shared" si="428"/>
        <v>ERRO</v>
      </c>
      <c r="Y4244" s="536" t="str">
        <f t="shared" si="429"/>
        <v/>
      </c>
      <c r="AC4244" s="148">
        <f t="shared" si="427"/>
        <v>-40295</v>
      </c>
      <c r="AD4244" s="435" t="str">
        <f t="shared" si="426"/>
        <v>Pendente</v>
      </c>
    </row>
    <row r="4245" spans="1:30" x14ac:dyDescent="0.2">
      <c r="A4245" s="606" t="s">
        <v>115</v>
      </c>
      <c r="B4245" s="435">
        <v>1</v>
      </c>
      <c r="C4245" s="436">
        <v>22</v>
      </c>
      <c r="D4245" s="465" t="s">
        <v>182</v>
      </c>
      <c r="E4245" s="472">
        <v>40883</v>
      </c>
      <c r="X4245" s="437" t="str">
        <f t="shared" si="428"/>
        <v>ERRO</v>
      </c>
      <c r="Y4245" s="536" t="str">
        <f t="shared" si="429"/>
        <v/>
      </c>
      <c r="AC4245" s="148">
        <f t="shared" si="427"/>
        <v>-40296</v>
      </c>
      <c r="AD4245" s="435" t="str">
        <f t="shared" si="426"/>
        <v>Pendente</v>
      </c>
    </row>
    <row r="4246" spans="1:30" x14ac:dyDescent="0.2">
      <c r="A4246" s="606" t="s">
        <v>115</v>
      </c>
      <c r="B4246" s="435">
        <v>2</v>
      </c>
      <c r="C4246" s="436">
        <v>8</v>
      </c>
      <c r="D4246" s="465" t="s">
        <v>183</v>
      </c>
      <c r="E4246" s="472">
        <v>40883</v>
      </c>
      <c r="X4246" s="437" t="str">
        <f t="shared" si="428"/>
        <v>ERRO</v>
      </c>
      <c r="Y4246" s="536" t="str">
        <f t="shared" si="429"/>
        <v/>
      </c>
      <c r="AC4246" s="148">
        <f t="shared" si="427"/>
        <v>-40296</v>
      </c>
      <c r="AD4246" s="435" t="str">
        <f t="shared" si="426"/>
        <v>Pendente</v>
      </c>
    </row>
    <row r="4247" spans="1:30" x14ac:dyDescent="0.2">
      <c r="A4247" s="606" t="s">
        <v>115</v>
      </c>
      <c r="B4247" s="435">
        <v>3</v>
      </c>
      <c r="C4247" s="436">
        <v>12</v>
      </c>
      <c r="D4247" s="465" t="s">
        <v>67</v>
      </c>
      <c r="E4247" s="472">
        <v>40883</v>
      </c>
      <c r="X4247" s="437" t="str">
        <f t="shared" si="428"/>
        <v>ERRO</v>
      </c>
      <c r="Y4247" s="536" t="str">
        <f t="shared" ref="Y4247:Y4292" si="430">IF(W4247="","",+C4247-W4247)</f>
        <v/>
      </c>
      <c r="AC4247" s="148">
        <f t="shared" si="427"/>
        <v>-40296</v>
      </c>
      <c r="AD4247" s="435" t="str">
        <f t="shared" si="426"/>
        <v>Pendente</v>
      </c>
    </row>
    <row r="4248" spans="1:30" x14ac:dyDescent="0.2">
      <c r="A4248" s="606" t="s">
        <v>115</v>
      </c>
      <c r="B4248" s="435">
        <v>4</v>
      </c>
      <c r="C4248" s="436">
        <v>4</v>
      </c>
      <c r="D4248" s="438" t="s">
        <v>69</v>
      </c>
      <c r="E4248" s="472">
        <v>40883</v>
      </c>
      <c r="X4248" s="437" t="str">
        <f t="shared" si="428"/>
        <v>ERRO</v>
      </c>
      <c r="Y4248" s="536" t="str">
        <f t="shared" si="430"/>
        <v/>
      </c>
      <c r="AC4248" s="148">
        <f t="shared" si="427"/>
        <v>-40296</v>
      </c>
      <c r="AD4248" s="435" t="str">
        <f t="shared" si="426"/>
        <v>Pendente</v>
      </c>
    </row>
    <row r="4249" spans="1:30" x14ac:dyDescent="0.2">
      <c r="A4249" s="606" t="s">
        <v>115</v>
      </c>
      <c r="B4249" s="435">
        <v>5</v>
      </c>
      <c r="C4249" s="436">
        <v>8</v>
      </c>
      <c r="D4249" s="438" t="s">
        <v>72</v>
      </c>
      <c r="E4249" s="472">
        <v>40883</v>
      </c>
      <c r="X4249" s="437" t="str">
        <f t="shared" si="428"/>
        <v>ERRO</v>
      </c>
      <c r="Y4249" s="536" t="str">
        <f t="shared" si="430"/>
        <v/>
      </c>
      <c r="AC4249" s="148">
        <f t="shared" si="427"/>
        <v>-40296</v>
      </c>
      <c r="AD4249" s="435" t="str">
        <f t="shared" si="426"/>
        <v>Pendente</v>
      </c>
    </row>
    <row r="4250" spans="1:30" x14ac:dyDescent="0.2">
      <c r="A4250" s="606" t="s">
        <v>115</v>
      </c>
      <c r="B4250" s="435">
        <v>6</v>
      </c>
      <c r="C4250" s="436">
        <v>85</v>
      </c>
      <c r="D4250" s="438" t="s">
        <v>73</v>
      </c>
      <c r="E4250" s="472">
        <v>40883</v>
      </c>
      <c r="X4250" s="437" t="str">
        <f t="shared" si="428"/>
        <v>ERRO</v>
      </c>
      <c r="Y4250" s="536" t="str">
        <f t="shared" si="430"/>
        <v/>
      </c>
      <c r="AC4250" s="148">
        <f t="shared" si="427"/>
        <v>-40296</v>
      </c>
      <c r="AD4250" s="435" t="str">
        <f t="shared" si="426"/>
        <v>Pendente</v>
      </c>
    </row>
    <row r="4251" spans="1:30" x14ac:dyDescent="0.2">
      <c r="A4251" s="606" t="s">
        <v>115</v>
      </c>
      <c r="B4251" s="435">
        <v>7</v>
      </c>
      <c r="C4251" s="436">
        <v>124</v>
      </c>
      <c r="D4251" s="438" t="s">
        <v>79</v>
      </c>
      <c r="E4251" s="472">
        <v>40883</v>
      </c>
      <c r="X4251" s="437" t="str">
        <f t="shared" si="428"/>
        <v>ERRO</v>
      </c>
      <c r="Y4251" s="536" t="str">
        <f t="shared" si="430"/>
        <v/>
      </c>
      <c r="AC4251" s="148">
        <f t="shared" si="427"/>
        <v>-40296</v>
      </c>
      <c r="AD4251" s="435" t="str">
        <f t="shared" si="426"/>
        <v>Pendente</v>
      </c>
    </row>
    <row r="4252" spans="1:30" x14ac:dyDescent="0.2">
      <c r="A4252" s="606" t="s">
        <v>115</v>
      </c>
      <c r="B4252" s="435">
        <v>8</v>
      </c>
      <c r="C4252" s="436">
        <v>15</v>
      </c>
      <c r="D4252" s="438" t="s">
        <v>74</v>
      </c>
      <c r="E4252" s="472">
        <v>40883</v>
      </c>
      <c r="X4252" s="437" t="str">
        <f t="shared" si="428"/>
        <v>ERRO</v>
      </c>
      <c r="Y4252" s="536" t="str">
        <f t="shared" si="430"/>
        <v/>
      </c>
      <c r="AC4252" s="148">
        <f t="shared" si="427"/>
        <v>-40296</v>
      </c>
      <c r="AD4252" s="435" t="str">
        <f t="shared" si="426"/>
        <v>Pendente</v>
      </c>
    </row>
    <row r="4253" spans="1:30" x14ac:dyDescent="0.2">
      <c r="A4253" s="606" t="s">
        <v>115</v>
      </c>
      <c r="B4253" s="435">
        <v>9</v>
      </c>
      <c r="C4253" s="436">
        <v>11</v>
      </c>
      <c r="D4253" s="438" t="s">
        <v>75</v>
      </c>
      <c r="E4253" s="472">
        <v>40883</v>
      </c>
      <c r="X4253" s="437" t="str">
        <f t="shared" si="428"/>
        <v>ERRO</v>
      </c>
      <c r="Y4253" s="536" t="str">
        <f t="shared" si="430"/>
        <v/>
      </c>
      <c r="AC4253" s="148">
        <f t="shared" si="427"/>
        <v>-40296</v>
      </c>
      <c r="AD4253" s="435" t="str">
        <f t="shared" si="426"/>
        <v>Pendente</v>
      </c>
    </row>
    <row r="4254" spans="1:30" x14ac:dyDescent="0.2">
      <c r="A4254" s="606" t="s">
        <v>115</v>
      </c>
      <c r="B4254" s="435">
        <v>10</v>
      </c>
      <c r="C4254" s="436">
        <v>1</v>
      </c>
      <c r="D4254" s="438" t="s">
        <v>77</v>
      </c>
      <c r="E4254" s="472">
        <v>40883</v>
      </c>
      <c r="X4254" s="437" t="str">
        <f t="shared" si="428"/>
        <v>ERRO</v>
      </c>
      <c r="Y4254" s="536" t="str">
        <f t="shared" si="430"/>
        <v/>
      </c>
      <c r="AC4254" s="148">
        <f t="shared" si="427"/>
        <v>-40296</v>
      </c>
      <c r="AD4254" s="435" t="str">
        <f t="shared" si="426"/>
        <v>Pendente</v>
      </c>
    </row>
    <row r="4255" spans="1:30" x14ac:dyDescent="0.2">
      <c r="A4255" s="606" t="s">
        <v>115</v>
      </c>
      <c r="B4255" s="435">
        <v>11</v>
      </c>
      <c r="C4255" s="436">
        <v>160</v>
      </c>
      <c r="D4255" s="438" t="s">
        <v>187</v>
      </c>
      <c r="E4255" s="472">
        <v>40883</v>
      </c>
      <c r="X4255" s="437" t="str">
        <f t="shared" si="428"/>
        <v>ERRO</v>
      </c>
      <c r="Y4255" s="536" t="str">
        <f t="shared" si="430"/>
        <v/>
      </c>
      <c r="AC4255" s="148">
        <f t="shared" si="427"/>
        <v>-40296</v>
      </c>
      <c r="AD4255" s="435" t="str">
        <f t="shared" si="426"/>
        <v>Pendente</v>
      </c>
    </row>
    <row r="4256" spans="1:30" x14ac:dyDescent="0.2">
      <c r="A4256" s="606" t="s">
        <v>115</v>
      </c>
      <c r="B4256" s="435">
        <v>12</v>
      </c>
      <c r="C4256" s="436">
        <v>13</v>
      </c>
      <c r="D4256" s="465" t="s">
        <v>192</v>
      </c>
      <c r="E4256" s="472">
        <v>40883</v>
      </c>
      <c r="X4256" s="437" t="str">
        <f t="shared" si="428"/>
        <v>ERRO</v>
      </c>
      <c r="Y4256" s="536" t="str">
        <f t="shared" si="430"/>
        <v/>
      </c>
      <c r="AC4256" s="148">
        <f t="shared" si="427"/>
        <v>-40296</v>
      </c>
      <c r="AD4256" s="435" t="str">
        <f t="shared" si="426"/>
        <v>Pendente</v>
      </c>
    </row>
    <row r="4257" spans="1:30" x14ac:dyDescent="0.2">
      <c r="A4257" s="606" t="s">
        <v>115</v>
      </c>
      <c r="B4257" s="435">
        <v>13</v>
      </c>
      <c r="C4257" s="436">
        <v>184</v>
      </c>
      <c r="D4257" s="438" t="s">
        <v>199</v>
      </c>
      <c r="E4257" s="472">
        <v>40883</v>
      </c>
      <c r="X4257" s="437" t="str">
        <f t="shared" si="428"/>
        <v>ERRO</v>
      </c>
      <c r="Y4257" s="536" t="str">
        <f t="shared" si="430"/>
        <v/>
      </c>
      <c r="AC4257" s="148">
        <f t="shared" si="427"/>
        <v>-40296</v>
      </c>
      <c r="AD4257" s="435" t="str">
        <f t="shared" si="426"/>
        <v>Pendente</v>
      </c>
    </row>
    <row r="4258" spans="1:30" x14ac:dyDescent="0.2">
      <c r="A4258" s="606" t="s">
        <v>115</v>
      </c>
      <c r="B4258" s="435">
        <v>14</v>
      </c>
      <c r="C4258" s="436">
        <v>107</v>
      </c>
      <c r="D4258" s="438" t="s">
        <v>189</v>
      </c>
      <c r="E4258" s="472">
        <v>40883</v>
      </c>
      <c r="X4258" s="437" t="str">
        <f t="shared" si="428"/>
        <v>ERRO</v>
      </c>
      <c r="Y4258" s="536" t="str">
        <f t="shared" si="430"/>
        <v/>
      </c>
      <c r="AC4258" s="148">
        <f t="shared" si="427"/>
        <v>-40296</v>
      </c>
      <c r="AD4258" s="435" t="str">
        <f t="shared" si="426"/>
        <v>Pendente</v>
      </c>
    </row>
    <row r="4259" spans="1:30" x14ac:dyDescent="0.2">
      <c r="A4259" s="606" t="s">
        <v>115</v>
      </c>
      <c r="B4259" s="435">
        <v>15</v>
      </c>
      <c r="C4259" s="436">
        <v>150</v>
      </c>
      <c r="D4259" s="438" t="s">
        <v>178</v>
      </c>
      <c r="E4259" s="472">
        <v>40883</v>
      </c>
      <c r="X4259" s="437" t="str">
        <f t="shared" si="428"/>
        <v>ERRO</v>
      </c>
      <c r="Y4259" s="536" t="str">
        <f t="shared" si="430"/>
        <v/>
      </c>
      <c r="AC4259" s="148">
        <f t="shared" ref="AC4259:AC4290" si="431">DAYS360(E4259,AA4259)</f>
        <v>-40296</v>
      </c>
      <c r="AD4259" s="435" t="str">
        <f t="shared" si="426"/>
        <v>Pendente</v>
      </c>
    </row>
    <row r="4260" spans="1:30" x14ac:dyDescent="0.2">
      <c r="A4260" s="606" t="s">
        <v>115</v>
      </c>
      <c r="B4260" s="435">
        <v>16</v>
      </c>
      <c r="C4260" s="436">
        <v>1896</v>
      </c>
      <c r="D4260" s="438" t="s">
        <v>214</v>
      </c>
      <c r="E4260" s="472">
        <v>40883</v>
      </c>
      <c r="X4260" s="437" t="str">
        <f t="shared" si="428"/>
        <v>ERRO</v>
      </c>
      <c r="Y4260" s="536" t="str">
        <f t="shared" si="430"/>
        <v/>
      </c>
      <c r="AC4260" s="148">
        <f t="shared" si="431"/>
        <v>-40296</v>
      </c>
      <c r="AD4260" s="435" t="str">
        <f t="shared" si="426"/>
        <v>Pendente</v>
      </c>
    </row>
    <row r="4261" spans="1:30" x14ac:dyDescent="0.2">
      <c r="A4261" s="593" t="s">
        <v>115</v>
      </c>
      <c r="B4261" s="493">
        <v>17</v>
      </c>
      <c r="C4261" s="531">
        <v>35</v>
      </c>
      <c r="D4261" s="493" t="s">
        <v>185</v>
      </c>
      <c r="E4261" s="532">
        <v>40883</v>
      </c>
      <c r="X4261" s="437" t="str">
        <f t="shared" si="428"/>
        <v>ERRO</v>
      </c>
      <c r="Y4261" s="536" t="str">
        <f t="shared" si="430"/>
        <v/>
      </c>
      <c r="AC4261" s="148">
        <f t="shared" si="431"/>
        <v>-40296</v>
      </c>
      <c r="AD4261" s="435" t="str">
        <f t="shared" si="426"/>
        <v>Pendente</v>
      </c>
    </row>
    <row r="4262" spans="1:30" x14ac:dyDescent="0.2">
      <c r="A4262" s="606" t="s">
        <v>115</v>
      </c>
      <c r="B4262" s="435">
        <v>1</v>
      </c>
      <c r="C4262" s="436">
        <v>20</v>
      </c>
      <c r="D4262" s="435" t="s">
        <v>190</v>
      </c>
      <c r="E4262" s="472">
        <v>40884</v>
      </c>
      <c r="X4262" s="437" t="str">
        <f t="shared" si="428"/>
        <v>ERRO</v>
      </c>
      <c r="Y4262" s="536" t="str">
        <f t="shared" si="430"/>
        <v/>
      </c>
      <c r="AC4262" s="148">
        <f t="shared" si="431"/>
        <v>-40297</v>
      </c>
      <c r="AD4262" s="435" t="str">
        <f t="shared" ref="AD4262:AD4289" si="432">IF(AA4262&gt;0,"OK","Pendente")</f>
        <v>Pendente</v>
      </c>
    </row>
    <row r="4263" spans="1:30" x14ac:dyDescent="0.2">
      <c r="A4263" s="606" t="s">
        <v>115</v>
      </c>
      <c r="B4263" s="435">
        <v>2</v>
      </c>
      <c r="C4263" s="436">
        <v>200</v>
      </c>
      <c r="D4263" s="438" t="s">
        <v>196</v>
      </c>
      <c r="E4263" s="472">
        <v>40884</v>
      </c>
      <c r="X4263" s="437" t="str">
        <f t="shared" si="428"/>
        <v>ERRO</v>
      </c>
      <c r="Y4263" s="536" t="str">
        <f t="shared" si="430"/>
        <v/>
      </c>
      <c r="AC4263" s="148">
        <f t="shared" si="431"/>
        <v>-40297</v>
      </c>
      <c r="AD4263" s="435" t="str">
        <f t="shared" si="432"/>
        <v>Pendente</v>
      </c>
    </row>
    <row r="4264" spans="1:30" x14ac:dyDescent="0.2">
      <c r="A4264" s="593" t="s">
        <v>115</v>
      </c>
      <c r="B4264" s="493">
        <v>3</v>
      </c>
      <c r="C4264" s="531">
        <v>275</v>
      </c>
      <c r="D4264" s="493" t="s">
        <v>178</v>
      </c>
      <c r="E4264" s="532">
        <v>40884</v>
      </c>
      <c r="X4264" s="437" t="str">
        <f t="shared" si="428"/>
        <v>ERRO</v>
      </c>
      <c r="Y4264" s="536" t="str">
        <f t="shared" si="430"/>
        <v/>
      </c>
      <c r="AC4264" s="148">
        <f t="shared" si="431"/>
        <v>-40297</v>
      </c>
      <c r="AD4264" s="435" t="str">
        <f t="shared" si="432"/>
        <v>Pendente</v>
      </c>
    </row>
    <row r="4265" spans="1:30" x14ac:dyDescent="0.2">
      <c r="A4265" s="606" t="s">
        <v>115</v>
      </c>
      <c r="B4265" s="435">
        <v>1</v>
      </c>
      <c r="C4265" s="436">
        <v>20</v>
      </c>
      <c r="D4265" s="435" t="s">
        <v>177</v>
      </c>
      <c r="E4265" s="472">
        <v>40886</v>
      </c>
      <c r="G4265" s="474">
        <v>1</v>
      </c>
      <c r="H4265" s="436">
        <v>20</v>
      </c>
      <c r="I4265" s="436">
        <v>20</v>
      </c>
      <c r="J4265" s="436">
        <v>20</v>
      </c>
      <c r="K4265" s="435">
        <v>0</v>
      </c>
      <c r="L4265" s="472">
        <v>40886</v>
      </c>
      <c r="N4265" s="474">
        <v>1</v>
      </c>
      <c r="O4265" s="436">
        <v>20</v>
      </c>
      <c r="P4265" s="436">
        <v>20</v>
      </c>
      <c r="Q4265" s="435">
        <v>0</v>
      </c>
      <c r="R4265" s="436">
        <v>20</v>
      </c>
      <c r="S4265" s="447">
        <v>0</v>
      </c>
      <c r="T4265" s="447">
        <v>0</v>
      </c>
      <c r="U4265" s="472">
        <v>41257</v>
      </c>
      <c r="X4265" s="437" t="str">
        <f t="shared" si="428"/>
        <v>KO</v>
      </c>
      <c r="Y4265" s="536" t="str">
        <f t="shared" si="430"/>
        <v/>
      </c>
      <c r="AC4265" s="148">
        <f t="shared" si="431"/>
        <v>-40299</v>
      </c>
      <c r="AD4265" s="435" t="str">
        <f t="shared" si="432"/>
        <v>Pendente</v>
      </c>
    </row>
    <row r="4266" spans="1:30" x14ac:dyDescent="0.2">
      <c r="A4266" s="606" t="s">
        <v>115</v>
      </c>
      <c r="B4266" s="435">
        <v>2</v>
      </c>
      <c r="C4266" s="436">
        <v>12</v>
      </c>
      <c r="D4266" s="465" t="s">
        <v>182</v>
      </c>
      <c r="E4266" s="472">
        <v>40886</v>
      </c>
      <c r="G4266" s="474">
        <v>2</v>
      </c>
      <c r="H4266" s="436">
        <v>12</v>
      </c>
      <c r="I4266" s="436">
        <v>12</v>
      </c>
      <c r="J4266" s="436">
        <v>12</v>
      </c>
      <c r="K4266" s="435">
        <v>0</v>
      </c>
      <c r="L4266" s="472">
        <v>40886</v>
      </c>
      <c r="N4266" s="474">
        <v>2</v>
      </c>
      <c r="O4266" s="436">
        <v>12</v>
      </c>
      <c r="P4266" s="436">
        <v>12</v>
      </c>
      <c r="Q4266" s="435">
        <v>0</v>
      </c>
      <c r="R4266" s="436">
        <v>12</v>
      </c>
      <c r="S4266" s="447">
        <v>0</v>
      </c>
      <c r="T4266" s="447">
        <v>0</v>
      </c>
      <c r="X4266" s="437" t="str">
        <f t="shared" si="428"/>
        <v>KO</v>
      </c>
      <c r="Y4266" s="536" t="str">
        <f t="shared" si="430"/>
        <v/>
      </c>
      <c r="AC4266" s="148">
        <f t="shared" si="431"/>
        <v>-40299</v>
      </c>
      <c r="AD4266" s="435" t="str">
        <f t="shared" si="432"/>
        <v>Pendente</v>
      </c>
    </row>
    <row r="4267" spans="1:30" x14ac:dyDescent="0.2">
      <c r="A4267" s="606" t="s">
        <v>115</v>
      </c>
      <c r="B4267" s="435">
        <v>3</v>
      </c>
      <c r="C4267" s="436">
        <v>10</v>
      </c>
      <c r="D4267" s="435" t="s">
        <v>190</v>
      </c>
      <c r="E4267" s="472">
        <v>40886</v>
      </c>
      <c r="G4267" s="474">
        <v>3</v>
      </c>
      <c r="H4267" s="436">
        <v>10</v>
      </c>
      <c r="I4267" s="436">
        <v>10</v>
      </c>
      <c r="J4267" s="436">
        <v>10</v>
      </c>
      <c r="K4267" s="435">
        <v>0</v>
      </c>
      <c r="L4267" s="472">
        <v>40886</v>
      </c>
      <c r="N4267" s="474">
        <v>3</v>
      </c>
      <c r="O4267" s="436">
        <v>10</v>
      </c>
      <c r="P4267" s="436">
        <v>10</v>
      </c>
      <c r="Q4267" s="435">
        <v>0</v>
      </c>
      <c r="R4267" s="436">
        <v>10</v>
      </c>
      <c r="S4267" s="447">
        <v>0</v>
      </c>
      <c r="T4267" s="447">
        <v>0</v>
      </c>
      <c r="X4267" s="437" t="str">
        <f t="shared" si="428"/>
        <v>KO</v>
      </c>
      <c r="Y4267" s="536" t="str">
        <f t="shared" si="430"/>
        <v/>
      </c>
      <c r="AC4267" s="148">
        <f t="shared" si="431"/>
        <v>-40299</v>
      </c>
      <c r="AD4267" s="435" t="str">
        <f t="shared" si="432"/>
        <v>Pendente</v>
      </c>
    </row>
    <row r="4268" spans="1:30" x14ac:dyDescent="0.2">
      <c r="A4268" s="606" t="s">
        <v>115</v>
      </c>
      <c r="B4268" s="435">
        <v>4</v>
      </c>
      <c r="C4268" s="436">
        <v>9</v>
      </c>
      <c r="D4268" s="465" t="s">
        <v>183</v>
      </c>
      <c r="E4268" s="472">
        <v>40886</v>
      </c>
      <c r="G4268" s="474">
        <v>4</v>
      </c>
      <c r="H4268" s="436">
        <v>9</v>
      </c>
      <c r="I4268" s="436">
        <v>9</v>
      </c>
      <c r="J4268" s="436">
        <v>9</v>
      </c>
      <c r="K4268" s="435">
        <v>0</v>
      </c>
      <c r="L4268" s="472">
        <v>40886</v>
      </c>
      <c r="N4268" s="474">
        <v>4</v>
      </c>
      <c r="O4268" s="436">
        <v>9</v>
      </c>
      <c r="P4268" s="436">
        <v>9</v>
      </c>
      <c r="Q4268" s="435">
        <v>0</v>
      </c>
      <c r="R4268" s="436">
        <v>9</v>
      </c>
      <c r="S4268" s="447">
        <v>0</v>
      </c>
      <c r="T4268" s="447">
        <v>0</v>
      </c>
      <c r="X4268" s="437" t="str">
        <f t="shared" si="428"/>
        <v>KO</v>
      </c>
      <c r="Y4268" s="536" t="str">
        <f t="shared" si="430"/>
        <v/>
      </c>
      <c r="AC4268" s="148">
        <f t="shared" si="431"/>
        <v>-40299</v>
      </c>
      <c r="AD4268" s="435" t="str">
        <f t="shared" si="432"/>
        <v>Pendente</v>
      </c>
    </row>
    <row r="4269" spans="1:30" x14ac:dyDescent="0.2">
      <c r="A4269" s="606" t="s">
        <v>115</v>
      </c>
      <c r="B4269" s="435">
        <v>5</v>
      </c>
      <c r="C4269" s="436">
        <v>13</v>
      </c>
      <c r="D4269" s="465" t="s">
        <v>67</v>
      </c>
      <c r="E4269" s="472">
        <v>40886</v>
      </c>
      <c r="G4269" s="474">
        <v>5</v>
      </c>
      <c r="H4269" s="436">
        <v>13</v>
      </c>
      <c r="I4269" s="436">
        <v>13</v>
      </c>
      <c r="J4269" s="436">
        <v>13</v>
      </c>
      <c r="K4269" s="435">
        <v>0</v>
      </c>
      <c r="L4269" s="472">
        <v>40886</v>
      </c>
      <c r="N4269" s="474">
        <v>5</v>
      </c>
      <c r="O4269" s="436">
        <v>13</v>
      </c>
      <c r="P4269" s="436">
        <v>13</v>
      </c>
      <c r="Q4269" s="435">
        <v>0</v>
      </c>
      <c r="R4269" s="436">
        <v>13</v>
      </c>
      <c r="S4269" s="447">
        <v>0</v>
      </c>
      <c r="T4269" s="447">
        <v>0</v>
      </c>
      <c r="X4269" s="437" t="str">
        <f t="shared" si="428"/>
        <v>KO</v>
      </c>
      <c r="Y4269" s="536" t="str">
        <f t="shared" si="430"/>
        <v/>
      </c>
      <c r="AC4269" s="148">
        <f t="shared" si="431"/>
        <v>-40299</v>
      </c>
      <c r="AD4269" s="435" t="str">
        <f t="shared" si="432"/>
        <v>Pendente</v>
      </c>
    </row>
    <row r="4270" spans="1:30" x14ac:dyDescent="0.2">
      <c r="A4270" s="606" t="s">
        <v>115</v>
      </c>
      <c r="B4270" s="435">
        <v>6</v>
      </c>
      <c r="C4270" s="436">
        <v>9</v>
      </c>
      <c r="D4270" s="438" t="s">
        <v>69</v>
      </c>
      <c r="E4270" s="472">
        <v>40886</v>
      </c>
      <c r="G4270" s="474">
        <v>6</v>
      </c>
      <c r="H4270" s="436">
        <v>9</v>
      </c>
      <c r="I4270" s="436">
        <v>9</v>
      </c>
      <c r="J4270" s="436">
        <v>9</v>
      </c>
      <c r="K4270" s="435">
        <v>0</v>
      </c>
      <c r="L4270" s="472">
        <v>40886</v>
      </c>
      <c r="N4270" s="474">
        <v>6</v>
      </c>
      <c r="O4270" s="436">
        <v>9</v>
      </c>
      <c r="P4270" s="436">
        <v>9</v>
      </c>
      <c r="Q4270" s="435">
        <v>0</v>
      </c>
      <c r="R4270" s="436">
        <v>9</v>
      </c>
      <c r="S4270" s="447">
        <v>0</v>
      </c>
      <c r="T4270" s="447">
        <v>0</v>
      </c>
      <c r="X4270" s="437" t="str">
        <f t="shared" si="428"/>
        <v>KO</v>
      </c>
      <c r="Y4270" s="536" t="str">
        <f t="shared" si="430"/>
        <v/>
      </c>
      <c r="AC4270" s="148">
        <f t="shared" si="431"/>
        <v>-40299</v>
      </c>
      <c r="AD4270" s="435" t="str">
        <f t="shared" si="432"/>
        <v>Pendente</v>
      </c>
    </row>
    <row r="4271" spans="1:30" x14ac:dyDescent="0.2">
      <c r="A4271" s="606" t="s">
        <v>115</v>
      </c>
      <c r="B4271" s="435">
        <v>7</v>
      </c>
      <c r="C4271" s="436">
        <v>10</v>
      </c>
      <c r="D4271" s="438" t="s">
        <v>72</v>
      </c>
      <c r="E4271" s="472">
        <v>40886</v>
      </c>
      <c r="G4271" s="474">
        <v>7</v>
      </c>
      <c r="H4271" s="436">
        <v>10</v>
      </c>
      <c r="I4271" s="436">
        <v>10</v>
      </c>
      <c r="J4271" s="436">
        <v>10</v>
      </c>
      <c r="K4271" s="435">
        <v>0</v>
      </c>
      <c r="L4271" s="472">
        <v>40886</v>
      </c>
      <c r="N4271" s="474">
        <v>7</v>
      </c>
      <c r="O4271" s="436">
        <v>10</v>
      </c>
      <c r="P4271" s="436">
        <v>10</v>
      </c>
      <c r="Q4271" s="435">
        <v>0</v>
      </c>
      <c r="R4271" s="436">
        <v>10</v>
      </c>
      <c r="S4271" s="447">
        <v>0</v>
      </c>
      <c r="T4271" s="447">
        <v>0</v>
      </c>
      <c r="X4271" s="437" t="str">
        <f t="shared" si="428"/>
        <v>KO</v>
      </c>
      <c r="Y4271" s="536" t="str">
        <f t="shared" si="430"/>
        <v/>
      </c>
      <c r="AC4271" s="148">
        <f t="shared" si="431"/>
        <v>-40299</v>
      </c>
      <c r="AD4271" s="435" t="str">
        <f t="shared" si="432"/>
        <v>Pendente</v>
      </c>
    </row>
    <row r="4272" spans="1:30" x14ac:dyDescent="0.2">
      <c r="A4272" s="606" t="s">
        <v>115</v>
      </c>
      <c r="B4272" s="435">
        <v>8</v>
      </c>
      <c r="C4272" s="436">
        <v>220</v>
      </c>
      <c r="D4272" s="438" t="s">
        <v>73</v>
      </c>
      <c r="E4272" s="472">
        <v>40886</v>
      </c>
      <c r="G4272" s="474">
        <v>8</v>
      </c>
      <c r="H4272" s="436">
        <v>220</v>
      </c>
      <c r="I4272" s="436">
        <v>220</v>
      </c>
      <c r="J4272" s="436">
        <v>220</v>
      </c>
      <c r="K4272" s="435">
        <v>0</v>
      </c>
      <c r="L4272" s="472">
        <v>40886</v>
      </c>
      <c r="N4272" s="474">
        <v>8</v>
      </c>
      <c r="O4272" s="436">
        <v>220</v>
      </c>
      <c r="P4272" s="436">
        <v>220</v>
      </c>
      <c r="Q4272" s="435">
        <v>0</v>
      </c>
      <c r="R4272" s="436">
        <v>220</v>
      </c>
      <c r="S4272" s="447">
        <v>0</v>
      </c>
      <c r="T4272" s="447">
        <v>0</v>
      </c>
      <c r="X4272" s="437" t="str">
        <f t="shared" si="428"/>
        <v>KO</v>
      </c>
      <c r="Y4272" s="536" t="str">
        <f t="shared" si="430"/>
        <v/>
      </c>
      <c r="AC4272" s="148">
        <f t="shared" si="431"/>
        <v>-40299</v>
      </c>
      <c r="AD4272" s="435" t="str">
        <f t="shared" si="432"/>
        <v>Pendente</v>
      </c>
    </row>
    <row r="4273" spans="1:30" x14ac:dyDescent="0.2">
      <c r="A4273" s="606" t="s">
        <v>115</v>
      </c>
      <c r="B4273" s="435">
        <v>9</v>
      </c>
      <c r="C4273" s="436">
        <v>77</v>
      </c>
      <c r="D4273" s="438" t="s">
        <v>79</v>
      </c>
      <c r="E4273" s="472">
        <v>40886</v>
      </c>
      <c r="G4273" s="474">
        <v>9</v>
      </c>
      <c r="H4273" s="436">
        <v>77</v>
      </c>
      <c r="I4273" s="436">
        <v>77</v>
      </c>
      <c r="J4273" s="436">
        <v>77</v>
      </c>
      <c r="K4273" s="435">
        <v>0</v>
      </c>
      <c r="L4273" s="472">
        <v>40886</v>
      </c>
      <c r="N4273" s="474">
        <v>9</v>
      </c>
      <c r="O4273" s="436">
        <v>77</v>
      </c>
      <c r="P4273" s="436">
        <v>77</v>
      </c>
      <c r="Q4273" s="435">
        <v>0</v>
      </c>
      <c r="R4273" s="436">
        <v>77</v>
      </c>
      <c r="S4273" s="447">
        <v>0</v>
      </c>
      <c r="T4273" s="447">
        <v>0</v>
      </c>
      <c r="X4273" s="437" t="str">
        <f t="shared" si="428"/>
        <v>KO</v>
      </c>
      <c r="Y4273" s="536" t="str">
        <f t="shared" si="430"/>
        <v/>
      </c>
      <c r="AC4273" s="148">
        <f t="shared" si="431"/>
        <v>-40299</v>
      </c>
      <c r="AD4273" s="435" t="str">
        <f t="shared" si="432"/>
        <v>Pendente</v>
      </c>
    </row>
    <row r="4274" spans="1:30" x14ac:dyDescent="0.2">
      <c r="A4274" s="606" t="s">
        <v>115</v>
      </c>
      <c r="B4274" s="435">
        <v>10</v>
      </c>
      <c r="C4274" s="436">
        <v>90</v>
      </c>
      <c r="D4274" s="438" t="s">
        <v>74</v>
      </c>
      <c r="E4274" s="472">
        <v>40886</v>
      </c>
      <c r="G4274" s="474">
        <v>10</v>
      </c>
      <c r="H4274" s="436">
        <v>90</v>
      </c>
      <c r="I4274" s="436">
        <v>90</v>
      </c>
      <c r="J4274" s="436">
        <v>90</v>
      </c>
      <c r="K4274" s="435">
        <v>0</v>
      </c>
      <c r="L4274" s="472">
        <v>40886</v>
      </c>
      <c r="N4274" s="474">
        <v>10</v>
      </c>
      <c r="O4274" s="436">
        <v>90</v>
      </c>
      <c r="P4274" s="436">
        <v>90</v>
      </c>
      <c r="Q4274" s="435">
        <v>0</v>
      </c>
      <c r="R4274" s="436">
        <v>90</v>
      </c>
      <c r="S4274" s="447">
        <v>0</v>
      </c>
      <c r="T4274" s="447">
        <v>0</v>
      </c>
      <c r="X4274" s="437" t="str">
        <f t="shared" si="428"/>
        <v>KO</v>
      </c>
      <c r="Y4274" s="536" t="str">
        <f t="shared" si="430"/>
        <v/>
      </c>
      <c r="AC4274" s="148">
        <f t="shared" si="431"/>
        <v>-40299</v>
      </c>
      <c r="AD4274" s="435" t="str">
        <f t="shared" si="432"/>
        <v>Pendente</v>
      </c>
    </row>
    <row r="4275" spans="1:30" x14ac:dyDescent="0.2">
      <c r="A4275" s="606" t="s">
        <v>115</v>
      </c>
      <c r="B4275" s="435">
        <v>11</v>
      </c>
      <c r="C4275" s="436">
        <v>4</v>
      </c>
      <c r="D4275" s="438" t="s">
        <v>75</v>
      </c>
      <c r="E4275" s="472">
        <v>40886</v>
      </c>
      <c r="G4275" s="474">
        <v>11</v>
      </c>
      <c r="H4275" s="436">
        <v>4</v>
      </c>
      <c r="I4275" s="436">
        <v>4</v>
      </c>
      <c r="J4275" s="436">
        <v>4</v>
      </c>
      <c r="K4275" s="435">
        <v>0</v>
      </c>
      <c r="L4275" s="472">
        <v>40886</v>
      </c>
      <c r="N4275" s="474">
        <v>11</v>
      </c>
      <c r="O4275" s="436">
        <v>4</v>
      </c>
      <c r="P4275" s="436">
        <v>4</v>
      </c>
      <c r="Q4275" s="435">
        <v>0</v>
      </c>
      <c r="R4275" s="436">
        <v>4</v>
      </c>
      <c r="S4275" s="447">
        <v>0</v>
      </c>
      <c r="T4275" s="447">
        <v>0</v>
      </c>
      <c r="X4275" s="437" t="str">
        <f t="shared" si="428"/>
        <v>KO</v>
      </c>
      <c r="Y4275" s="536" t="str">
        <f t="shared" si="430"/>
        <v/>
      </c>
      <c r="AC4275" s="148">
        <f t="shared" si="431"/>
        <v>-40299</v>
      </c>
      <c r="AD4275" s="435" t="str">
        <f t="shared" si="432"/>
        <v>Pendente</v>
      </c>
    </row>
    <row r="4276" spans="1:30" x14ac:dyDescent="0.2">
      <c r="A4276" s="606" t="s">
        <v>115</v>
      </c>
      <c r="B4276" s="435">
        <v>12</v>
      </c>
      <c r="C4276" s="436">
        <v>3</v>
      </c>
      <c r="D4276" s="438" t="s">
        <v>76</v>
      </c>
      <c r="E4276" s="472">
        <v>40886</v>
      </c>
      <c r="G4276" s="474">
        <v>12</v>
      </c>
      <c r="H4276" s="436">
        <v>3</v>
      </c>
      <c r="I4276" s="436">
        <v>3</v>
      </c>
      <c r="J4276" s="436">
        <v>3</v>
      </c>
      <c r="K4276" s="435">
        <v>0</v>
      </c>
      <c r="L4276" s="472">
        <v>40886</v>
      </c>
      <c r="N4276" s="474">
        <v>12</v>
      </c>
      <c r="O4276" s="436">
        <v>3</v>
      </c>
      <c r="P4276" s="436">
        <v>3</v>
      </c>
      <c r="Q4276" s="435">
        <v>0</v>
      </c>
      <c r="R4276" s="436">
        <v>3</v>
      </c>
      <c r="S4276" s="447">
        <v>0</v>
      </c>
      <c r="T4276" s="447">
        <v>0</v>
      </c>
      <c r="X4276" s="437" t="str">
        <f t="shared" si="428"/>
        <v>KO</v>
      </c>
      <c r="Y4276" s="536" t="str">
        <f t="shared" si="430"/>
        <v/>
      </c>
      <c r="AC4276" s="148">
        <f t="shared" si="431"/>
        <v>-40299</v>
      </c>
      <c r="AD4276" s="435" t="str">
        <f t="shared" si="432"/>
        <v>Pendente</v>
      </c>
    </row>
    <row r="4277" spans="1:30" x14ac:dyDescent="0.2">
      <c r="A4277" s="606" t="s">
        <v>115</v>
      </c>
      <c r="B4277" s="435">
        <v>13</v>
      </c>
      <c r="C4277" s="436">
        <v>2</v>
      </c>
      <c r="D4277" s="438" t="s">
        <v>77</v>
      </c>
      <c r="E4277" s="472">
        <v>40886</v>
      </c>
      <c r="G4277" s="474">
        <v>13</v>
      </c>
      <c r="H4277" s="436">
        <v>2</v>
      </c>
      <c r="I4277" s="436">
        <v>2</v>
      </c>
      <c r="J4277" s="436">
        <v>2</v>
      </c>
      <c r="K4277" s="435">
        <v>0</v>
      </c>
      <c r="L4277" s="472">
        <v>40886</v>
      </c>
      <c r="N4277" s="474">
        <v>13</v>
      </c>
      <c r="O4277" s="436">
        <v>2</v>
      </c>
      <c r="P4277" s="436">
        <v>2</v>
      </c>
      <c r="Q4277" s="435">
        <v>0</v>
      </c>
      <c r="R4277" s="436">
        <v>2</v>
      </c>
      <c r="S4277" s="447">
        <v>0</v>
      </c>
      <c r="T4277" s="447">
        <v>0</v>
      </c>
      <c r="X4277" s="437" t="str">
        <f t="shared" si="428"/>
        <v>KO</v>
      </c>
      <c r="Y4277" s="536" t="str">
        <f t="shared" si="430"/>
        <v/>
      </c>
      <c r="AC4277" s="148">
        <f t="shared" si="431"/>
        <v>-40299</v>
      </c>
      <c r="AD4277" s="435" t="str">
        <f t="shared" si="432"/>
        <v>Pendente</v>
      </c>
    </row>
    <row r="4278" spans="1:30" x14ac:dyDescent="0.2">
      <c r="A4278" s="606" t="s">
        <v>115</v>
      </c>
      <c r="B4278" s="435">
        <v>14</v>
      </c>
      <c r="C4278" s="436">
        <v>79</v>
      </c>
      <c r="D4278" s="438" t="s">
        <v>187</v>
      </c>
      <c r="E4278" s="472">
        <v>40886</v>
      </c>
      <c r="G4278" s="474">
        <v>14</v>
      </c>
      <c r="H4278" s="436">
        <v>79</v>
      </c>
      <c r="I4278" s="436">
        <v>79</v>
      </c>
      <c r="J4278" s="436">
        <v>79</v>
      </c>
      <c r="K4278" s="435">
        <v>0</v>
      </c>
      <c r="L4278" s="472">
        <v>40886</v>
      </c>
      <c r="N4278" s="474">
        <v>14</v>
      </c>
      <c r="O4278" s="436">
        <v>79</v>
      </c>
      <c r="P4278" s="436">
        <v>79</v>
      </c>
      <c r="Q4278" s="435">
        <v>0</v>
      </c>
      <c r="R4278" s="436">
        <v>79</v>
      </c>
      <c r="S4278" s="447">
        <v>0</v>
      </c>
      <c r="T4278" s="447">
        <v>0</v>
      </c>
      <c r="X4278" s="437" t="str">
        <f t="shared" si="428"/>
        <v>KO</v>
      </c>
      <c r="Y4278" s="536" t="str">
        <f t="shared" si="430"/>
        <v/>
      </c>
      <c r="AC4278" s="148">
        <f t="shared" si="431"/>
        <v>-40299</v>
      </c>
      <c r="AD4278" s="435" t="str">
        <f t="shared" si="432"/>
        <v>Pendente</v>
      </c>
    </row>
    <row r="4279" spans="1:30" x14ac:dyDescent="0.2">
      <c r="A4279" s="606" t="s">
        <v>115</v>
      </c>
      <c r="B4279" s="435">
        <v>15</v>
      </c>
      <c r="C4279" s="436">
        <v>2</v>
      </c>
      <c r="D4279" s="465" t="s">
        <v>192</v>
      </c>
      <c r="E4279" s="472">
        <v>40886</v>
      </c>
      <c r="G4279" s="474">
        <v>15</v>
      </c>
      <c r="H4279" s="436">
        <v>2</v>
      </c>
      <c r="I4279" s="436">
        <v>2</v>
      </c>
      <c r="J4279" s="436">
        <v>2</v>
      </c>
      <c r="K4279" s="435">
        <v>0</v>
      </c>
      <c r="L4279" s="472">
        <v>40886</v>
      </c>
      <c r="N4279" s="474">
        <v>15</v>
      </c>
      <c r="O4279" s="436">
        <v>2</v>
      </c>
      <c r="P4279" s="436">
        <v>2</v>
      </c>
      <c r="Q4279" s="435">
        <v>0</v>
      </c>
      <c r="R4279" s="436">
        <v>2</v>
      </c>
      <c r="S4279" s="447">
        <v>0</v>
      </c>
      <c r="T4279" s="447">
        <v>0</v>
      </c>
      <c r="X4279" s="437" t="str">
        <f t="shared" si="428"/>
        <v>KO</v>
      </c>
      <c r="Y4279" s="536" t="str">
        <f t="shared" si="430"/>
        <v/>
      </c>
      <c r="AC4279" s="148">
        <f t="shared" si="431"/>
        <v>-40299</v>
      </c>
      <c r="AD4279" s="435" t="str">
        <f t="shared" si="432"/>
        <v>Pendente</v>
      </c>
    </row>
    <row r="4280" spans="1:30" x14ac:dyDescent="0.2">
      <c r="A4280" s="606" t="s">
        <v>115</v>
      </c>
      <c r="B4280" s="435">
        <v>16</v>
      </c>
      <c r="C4280" s="436">
        <v>250</v>
      </c>
      <c r="D4280" s="438" t="s">
        <v>196</v>
      </c>
      <c r="E4280" s="472">
        <v>40886</v>
      </c>
      <c r="G4280" s="474">
        <v>16</v>
      </c>
      <c r="H4280" s="436">
        <v>250</v>
      </c>
      <c r="I4280" s="436">
        <v>250</v>
      </c>
      <c r="J4280" s="436">
        <v>250</v>
      </c>
      <c r="K4280" s="435">
        <v>0</v>
      </c>
      <c r="L4280" s="472">
        <v>40886</v>
      </c>
      <c r="N4280" s="474">
        <v>16</v>
      </c>
      <c r="O4280" s="436">
        <v>250</v>
      </c>
      <c r="P4280" s="436">
        <v>250</v>
      </c>
      <c r="Q4280" s="435">
        <v>0</v>
      </c>
      <c r="R4280" s="436">
        <v>250</v>
      </c>
      <c r="S4280" s="447">
        <v>0</v>
      </c>
      <c r="T4280" s="447">
        <v>0</v>
      </c>
      <c r="X4280" s="437" t="str">
        <f t="shared" si="428"/>
        <v>KO</v>
      </c>
      <c r="Y4280" s="536" t="str">
        <f t="shared" si="430"/>
        <v/>
      </c>
      <c r="AC4280" s="148">
        <f t="shared" si="431"/>
        <v>-40299</v>
      </c>
      <c r="AD4280" s="435" t="str">
        <f t="shared" si="432"/>
        <v>Pendente</v>
      </c>
    </row>
    <row r="4281" spans="1:30" x14ac:dyDescent="0.2">
      <c r="A4281" s="606" t="s">
        <v>115</v>
      </c>
      <c r="B4281" s="435">
        <v>17</v>
      </c>
      <c r="C4281" s="436">
        <v>260</v>
      </c>
      <c r="D4281" s="438" t="s">
        <v>199</v>
      </c>
      <c r="E4281" s="472">
        <v>40886</v>
      </c>
      <c r="G4281" s="474">
        <v>17</v>
      </c>
      <c r="H4281" s="436">
        <v>260</v>
      </c>
      <c r="I4281" s="436">
        <v>260</v>
      </c>
      <c r="J4281" s="436">
        <v>260</v>
      </c>
      <c r="K4281" s="435">
        <v>0</v>
      </c>
      <c r="L4281" s="472">
        <v>40886</v>
      </c>
      <c r="N4281" s="474">
        <v>17</v>
      </c>
      <c r="O4281" s="436">
        <v>260</v>
      </c>
      <c r="P4281" s="436">
        <v>260</v>
      </c>
      <c r="Q4281" s="435">
        <v>0</v>
      </c>
      <c r="R4281" s="436">
        <v>260</v>
      </c>
      <c r="S4281" s="447">
        <v>0</v>
      </c>
      <c r="T4281" s="447">
        <v>0</v>
      </c>
      <c r="X4281" s="437" t="str">
        <f t="shared" si="428"/>
        <v>KO</v>
      </c>
      <c r="Y4281" s="536" t="str">
        <f t="shared" si="430"/>
        <v/>
      </c>
      <c r="AC4281" s="148">
        <f t="shared" si="431"/>
        <v>-40299</v>
      </c>
      <c r="AD4281" s="435" t="str">
        <f t="shared" si="432"/>
        <v>Pendente</v>
      </c>
    </row>
    <row r="4282" spans="1:30" x14ac:dyDescent="0.2">
      <c r="A4282" s="606" t="s">
        <v>115</v>
      </c>
      <c r="B4282" s="435">
        <v>18</v>
      </c>
      <c r="C4282" s="436">
        <v>76</v>
      </c>
      <c r="D4282" s="438" t="s">
        <v>189</v>
      </c>
      <c r="E4282" s="472">
        <v>40886</v>
      </c>
      <c r="G4282" s="474">
        <v>18</v>
      </c>
      <c r="H4282" s="436">
        <v>76</v>
      </c>
      <c r="I4282" s="436">
        <v>76</v>
      </c>
      <c r="J4282" s="436">
        <v>76</v>
      </c>
      <c r="K4282" s="435">
        <v>0</v>
      </c>
      <c r="L4282" s="472">
        <v>40886</v>
      </c>
      <c r="N4282" s="474">
        <v>18</v>
      </c>
      <c r="O4282" s="436">
        <v>76</v>
      </c>
      <c r="P4282" s="436">
        <v>76</v>
      </c>
      <c r="Q4282" s="435">
        <v>0</v>
      </c>
      <c r="R4282" s="436">
        <v>76</v>
      </c>
      <c r="S4282" s="447">
        <v>0</v>
      </c>
      <c r="T4282" s="447">
        <v>0</v>
      </c>
      <c r="X4282" s="437" t="str">
        <f t="shared" si="428"/>
        <v>KO</v>
      </c>
      <c r="Y4282" s="536" t="str">
        <f t="shared" si="430"/>
        <v/>
      </c>
      <c r="AC4282" s="148">
        <f t="shared" si="431"/>
        <v>-40299</v>
      </c>
      <c r="AD4282" s="435" t="str">
        <f t="shared" si="432"/>
        <v>Pendente</v>
      </c>
    </row>
    <row r="4283" spans="1:30" x14ac:dyDescent="0.2">
      <c r="A4283" s="606" t="s">
        <v>115</v>
      </c>
      <c r="B4283" s="435">
        <v>19</v>
      </c>
      <c r="C4283" s="436">
        <v>15</v>
      </c>
      <c r="D4283" s="438" t="s">
        <v>176</v>
      </c>
      <c r="E4283" s="472">
        <v>40886</v>
      </c>
      <c r="G4283" s="474">
        <v>19</v>
      </c>
      <c r="H4283" s="436">
        <v>15</v>
      </c>
      <c r="I4283" s="436">
        <v>15</v>
      </c>
      <c r="J4283" s="436">
        <v>15</v>
      </c>
      <c r="K4283" s="435">
        <v>0</v>
      </c>
      <c r="L4283" s="472">
        <v>40886</v>
      </c>
      <c r="N4283" s="474">
        <v>19</v>
      </c>
      <c r="O4283" s="436">
        <v>15</v>
      </c>
      <c r="P4283" s="436">
        <v>15</v>
      </c>
      <c r="Q4283" s="435">
        <v>0</v>
      </c>
      <c r="R4283" s="436">
        <v>15</v>
      </c>
      <c r="S4283" s="447">
        <v>0</v>
      </c>
      <c r="T4283" s="447">
        <v>0</v>
      </c>
      <c r="X4283" s="437" t="str">
        <f t="shared" ref="X4283:X4292" si="433">IF(C4283=W4283,"OK",IF(W4283=R4283,"ERRO",IF(W4283="","KO",IF(W4283=J4283,"ERRO"))))</f>
        <v>KO</v>
      </c>
      <c r="Y4283" s="536" t="str">
        <f t="shared" si="430"/>
        <v/>
      </c>
      <c r="AC4283" s="148">
        <f t="shared" si="431"/>
        <v>-40299</v>
      </c>
      <c r="AD4283" s="435" t="str">
        <f t="shared" si="432"/>
        <v>Pendente</v>
      </c>
    </row>
    <row r="4284" spans="1:30" x14ac:dyDescent="0.2">
      <c r="A4284" s="606" t="s">
        <v>115</v>
      </c>
      <c r="B4284" s="435">
        <v>20</v>
      </c>
      <c r="C4284" s="436">
        <v>1600</v>
      </c>
      <c r="D4284" s="438" t="s">
        <v>178</v>
      </c>
      <c r="E4284" s="472">
        <v>40886</v>
      </c>
      <c r="G4284" s="474">
        <v>20</v>
      </c>
      <c r="H4284" s="436">
        <v>1600</v>
      </c>
      <c r="I4284" s="436">
        <v>1600</v>
      </c>
      <c r="J4284" s="436">
        <v>1600</v>
      </c>
      <c r="K4284" s="435">
        <v>0</v>
      </c>
      <c r="L4284" s="472">
        <v>40886</v>
      </c>
      <c r="N4284" s="474">
        <v>20</v>
      </c>
      <c r="O4284" s="436">
        <v>1600</v>
      </c>
      <c r="P4284" s="436">
        <v>1600</v>
      </c>
      <c r="Q4284" s="435">
        <v>0</v>
      </c>
      <c r="R4284" s="436">
        <v>1600</v>
      </c>
      <c r="S4284" s="447">
        <v>0</v>
      </c>
      <c r="T4284" s="447">
        <v>0</v>
      </c>
      <c r="X4284" s="437" t="str">
        <f t="shared" si="433"/>
        <v>KO</v>
      </c>
      <c r="Y4284" s="536" t="str">
        <f t="shared" si="430"/>
        <v/>
      </c>
      <c r="AC4284" s="148">
        <f t="shared" si="431"/>
        <v>-40299</v>
      </c>
      <c r="AD4284" s="435" t="str">
        <f t="shared" si="432"/>
        <v>Pendente</v>
      </c>
    </row>
    <row r="4285" spans="1:30" x14ac:dyDescent="0.2">
      <c r="A4285" s="606" t="s">
        <v>115</v>
      </c>
      <c r="B4285" s="435">
        <v>21</v>
      </c>
      <c r="C4285" s="436">
        <v>1547</v>
      </c>
      <c r="D4285" s="438" t="s">
        <v>214</v>
      </c>
      <c r="E4285" s="472">
        <v>40886</v>
      </c>
      <c r="G4285" s="474">
        <v>21</v>
      </c>
      <c r="H4285" s="436">
        <v>1547</v>
      </c>
      <c r="I4285" s="436">
        <v>1547</v>
      </c>
      <c r="J4285" s="436">
        <v>1547</v>
      </c>
      <c r="K4285" s="435">
        <v>0</v>
      </c>
      <c r="L4285" s="472">
        <v>40886</v>
      </c>
      <c r="N4285" s="474">
        <v>21</v>
      </c>
      <c r="O4285" s="436">
        <v>1547</v>
      </c>
      <c r="P4285" s="436">
        <v>1547</v>
      </c>
      <c r="Q4285" s="435">
        <v>0</v>
      </c>
      <c r="R4285" s="436">
        <v>1547</v>
      </c>
      <c r="S4285" s="447">
        <v>0</v>
      </c>
      <c r="T4285" s="447">
        <v>0</v>
      </c>
      <c r="X4285" s="437" t="str">
        <f t="shared" si="433"/>
        <v>KO</v>
      </c>
      <c r="Y4285" s="536" t="str">
        <f t="shared" si="430"/>
        <v/>
      </c>
      <c r="AC4285" s="148">
        <f t="shared" si="431"/>
        <v>-40299</v>
      </c>
      <c r="AD4285" s="435" t="str">
        <f t="shared" si="432"/>
        <v>Pendente</v>
      </c>
    </row>
    <row r="4286" spans="1:30" x14ac:dyDescent="0.2">
      <c r="A4286" s="593" t="s">
        <v>115</v>
      </c>
      <c r="B4286" s="493">
        <v>22</v>
      </c>
      <c r="C4286" s="531">
        <v>25</v>
      </c>
      <c r="D4286" s="493" t="s">
        <v>185</v>
      </c>
      <c r="E4286" s="532">
        <v>40886</v>
      </c>
      <c r="G4286" s="534">
        <v>22</v>
      </c>
      <c r="H4286" s="531">
        <v>25</v>
      </c>
      <c r="I4286" s="531">
        <v>25</v>
      </c>
      <c r="J4286" s="531">
        <v>25</v>
      </c>
      <c r="K4286" s="493">
        <v>0</v>
      </c>
      <c r="L4286" s="532">
        <v>40886</v>
      </c>
      <c r="N4286" s="474">
        <v>22</v>
      </c>
      <c r="O4286" s="531">
        <v>25</v>
      </c>
      <c r="P4286" s="531">
        <v>25</v>
      </c>
      <c r="Q4286" s="435">
        <v>0</v>
      </c>
      <c r="R4286" s="531">
        <v>25</v>
      </c>
      <c r="S4286" s="447">
        <v>0</v>
      </c>
      <c r="T4286" s="447">
        <v>0</v>
      </c>
      <c r="X4286" s="437" t="str">
        <f t="shared" si="433"/>
        <v>KO</v>
      </c>
      <c r="Y4286" s="536" t="str">
        <f t="shared" si="430"/>
        <v/>
      </c>
      <c r="AC4286" s="148">
        <f t="shared" si="431"/>
        <v>-40299</v>
      </c>
      <c r="AD4286" s="435" t="str">
        <f t="shared" si="432"/>
        <v>Pendente</v>
      </c>
    </row>
    <row r="4287" spans="1:30" x14ac:dyDescent="0.2">
      <c r="A4287" s="606" t="s">
        <v>115</v>
      </c>
      <c r="B4287" s="435">
        <v>1</v>
      </c>
      <c r="C4287" s="436">
        <v>500</v>
      </c>
      <c r="D4287" s="438" t="s">
        <v>196</v>
      </c>
      <c r="E4287" s="472">
        <v>40889</v>
      </c>
      <c r="X4287" s="437" t="str">
        <f t="shared" si="433"/>
        <v>ERRO</v>
      </c>
      <c r="Y4287" s="536" t="str">
        <f t="shared" si="430"/>
        <v/>
      </c>
      <c r="AC4287" s="148">
        <f t="shared" si="431"/>
        <v>-40302</v>
      </c>
      <c r="AD4287" s="435" t="str">
        <f t="shared" si="432"/>
        <v>Pendente</v>
      </c>
    </row>
    <row r="4288" spans="1:30" x14ac:dyDescent="0.2">
      <c r="A4288" s="606" t="s">
        <v>115</v>
      </c>
      <c r="B4288" s="435">
        <v>2</v>
      </c>
      <c r="C4288" s="436">
        <v>15</v>
      </c>
      <c r="D4288" s="438" t="s">
        <v>176</v>
      </c>
      <c r="E4288" s="472">
        <v>40889</v>
      </c>
      <c r="X4288" s="437" t="str">
        <f t="shared" si="433"/>
        <v>ERRO</v>
      </c>
      <c r="Y4288" s="536" t="str">
        <f t="shared" si="430"/>
        <v/>
      </c>
      <c r="AC4288" s="148">
        <f t="shared" si="431"/>
        <v>-40302</v>
      </c>
      <c r="AD4288" s="435" t="str">
        <f t="shared" si="432"/>
        <v>Pendente</v>
      </c>
    </row>
    <row r="4289" spans="1:30" x14ac:dyDescent="0.2">
      <c r="A4289" s="593" t="s">
        <v>115</v>
      </c>
      <c r="B4289" s="493">
        <v>3</v>
      </c>
      <c r="C4289" s="531">
        <v>725</v>
      </c>
      <c r="D4289" s="493" t="s">
        <v>178</v>
      </c>
      <c r="E4289" s="532">
        <v>40889</v>
      </c>
      <c r="X4289" s="437" t="str">
        <f t="shared" si="433"/>
        <v>ERRO</v>
      </c>
      <c r="Y4289" s="536" t="str">
        <f t="shared" si="430"/>
        <v/>
      </c>
      <c r="AC4289" s="148">
        <f t="shared" si="431"/>
        <v>-40302</v>
      </c>
      <c r="AD4289" s="435" t="str">
        <f t="shared" si="432"/>
        <v>Pendente</v>
      </c>
    </row>
    <row r="4290" spans="1:30" x14ac:dyDescent="0.2">
      <c r="A4290" s="606" t="s">
        <v>115</v>
      </c>
      <c r="B4290" s="435">
        <v>1</v>
      </c>
      <c r="C4290" s="436">
        <v>10</v>
      </c>
      <c r="D4290" s="435" t="s">
        <v>190</v>
      </c>
      <c r="E4290" s="472">
        <v>40890</v>
      </c>
      <c r="X4290" s="437" t="str">
        <f t="shared" si="433"/>
        <v>ERRO</v>
      </c>
      <c r="Y4290" s="536" t="str">
        <f t="shared" si="430"/>
        <v/>
      </c>
      <c r="AC4290" s="148">
        <f t="shared" si="431"/>
        <v>-40303</v>
      </c>
    </row>
    <row r="4291" spans="1:30" x14ac:dyDescent="0.2">
      <c r="A4291" s="606" t="s">
        <v>115</v>
      </c>
      <c r="B4291" s="435">
        <v>2</v>
      </c>
      <c r="C4291" s="436">
        <v>45</v>
      </c>
      <c r="D4291" s="438" t="s">
        <v>176</v>
      </c>
      <c r="E4291" s="472">
        <v>40890</v>
      </c>
      <c r="X4291" s="437" t="str">
        <f t="shared" si="433"/>
        <v>ERRO</v>
      </c>
      <c r="Y4291" s="536" t="str">
        <f t="shared" si="430"/>
        <v/>
      </c>
    </row>
    <row r="4292" spans="1:30" x14ac:dyDescent="0.2">
      <c r="A4292" s="606" t="s">
        <v>115</v>
      </c>
      <c r="B4292" s="435">
        <v>3</v>
      </c>
      <c r="C4292" s="436">
        <v>1010</v>
      </c>
      <c r="D4292" s="438" t="s">
        <v>178</v>
      </c>
      <c r="E4292" s="472">
        <v>40890</v>
      </c>
      <c r="X4292" s="437" t="str">
        <f t="shared" si="433"/>
        <v>ERRO</v>
      </c>
      <c r="Y4292" s="536" t="str">
        <f t="shared" si="430"/>
        <v/>
      </c>
    </row>
    <row r="4293" spans="1:30" x14ac:dyDescent="0.2">
      <c r="A4293" s="606"/>
      <c r="D4293" s="438"/>
      <c r="Y4293" s="536"/>
    </row>
    <row r="4294" spans="1:30" x14ac:dyDescent="0.2">
      <c r="A4294" s="653" t="s">
        <v>207</v>
      </c>
      <c r="B4294" s="654"/>
      <c r="C4294" s="655"/>
      <c r="D4294" s="654"/>
      <c r="E4294" s="656"/>
      <c r="Y4294" s="536"/>
    </row>
    <row r="4295" spans="1:30" x14ac:dyDescent="0.2">
      <c r="A4295" s="653"/>
      <c r="B4295" s="654"/>
      <c r="C4295" s="655"/>
      <c r="D4295" s="654"/>
      <c r="E4295" s="656"/>
      <c r="Y4295" s="536"/>
    </row>
    <row r="4296" spans="1:30" x14ac:dyDescent="0.2">
      <c r="A4296" s="606"/>
      <c r="D4296" s="438"/>
      <c r="Y4296" s="536"/>
    </row>
    <row r="4297" spans="1:30" x14ac:dyDescent="0.2">
      <c r="A4297" s="606" t="s">
        <v>115</v>
      </c>
      <c r="B4297" s="435">
        <v>1</v>
      </c>
      <c r="C4297" s="436">
        <v>10</v>
      </c>
      <c r="D4297" s="435" t="s">
        <v>190</v>
      </c>
      <c r="E4297" s="472">
        <v>40910</v>
      </c>
      <c r="Y4297" s="536"/>
    </row>
    <row r="4298" spans="1:30" x14ac:dyDescent="0.2">
      <c r="A4298" s="606" t="s">
        <v>115</v>
      </c>
      <c r="B4298" s="435">
        <v>2</v>
      </c>
      <c r="C4298" s="436">
        <v>15</v>
      </c>
      <c r="D4298" s="438" t="s">
        <v>176</v>
      </c>
      <c r="E4298" s="472">
        <v>40910</v>
      </c>
      <c r="Y4298" s="536"/>
    </row>
    <row r="4299" spans="1:30" x14ac:dyDescent="0.2">
      <c r="A4299" s="606" t="s">
        <v>115</v>
      </c>
      <c r="B4299" s="435">
        <v>3</v>
      </c>
      <c r="C4299" s="436">
        <v>260</v>
      </c>
      <c r="D4299" s="438" t="s">
        <v>178</v>
      </c>
      <c r="E4299" s="472">
        <v>40910</v>
      </c>
      <c r="Y4299" s="536"/>
    </row>
    <row r="4300" spans="1:30" x14ac:dyDescent="0.2">
      <c r="A4300" s="649" t="s">
        <v>115</v>
      </c>
      <c r="B4300" s="650">
        <v>4</v>
      </c>
      <c r="C4300" s="651">
        <v>50</v>
      </c>
      <c r="D4300" s="650" t="s">
        <v>205</v>
      </c>
      <c r="E4300" s="652">
        <v>40910</v>
      </c>
      <c r="Y4300" s="536"/>
    </row>
    <row r="4301" spans="1:30" x14ac:dyDescent="0.2">
      <c r="A4301" s="649" t="s">
        <v>115</v>
      </c>
      <c r="B4301" s="650">
        <v>1</v>
      </c>
      <c r="C4301" s="651">
        <v>450</v>
      </c>
      <c r="D4301" s="650" t="s">
        <v>178</v>
      </c>
      <c r="E4301" s="652">
        <v>40912</v>
      </c>
      <c r="Y4301" s="536"/>
    </row>
    <row r="4302" spans="1:30" x14ac:dyDescent="0.2">
      <c r="A4302" s="606" t="s">
        <v>115</v>
      </c>
      <c r="B4302" s="435">
        <v>1</v>
      </c>
      <c r="C4302" s="436">
        <v>350</v>
      </c>
      <c r="D4302" s="438" t="s">
        <v>196</v>
      </c>
      <c r="E4302" s="472">
        <v>40913</v>
      </c>
      <c r="Y4302" s="536"/>
    </row>
    <row r="4303" spans="1:30" x14ac:dyDescent="0.2">
      <c r="A4303" s="649" t="s">
        <v>115</v>
      </c>
      <c r="B4303" s="650">
        <v>2</v>
      </c>
      <c r="C4303" s="651">
        <v>30</v>
      </c>
      <c r="D4303" s="650" t="s">
        <v>178</v>
      </c>
      <c r="E4303" s="652">
        <v>40913</v>
      </c>
      <c r="Y4303" s="536"/>
    </row>
    <row r="4304" spans="1:30" x14ac:dyDescent="0.2">
      <c r="A4304" s="606" t="s">
        <v>115</v>
      </c>
      <c r="B4304" s="435">
        <v>1</v>
      </c>
      <c r="C4304" s="436">
        <v>31</v>
      </c>
      <c r="D4304" s="465" t="s">
        <v>182</v>
      </c>
      <c r="E4304" s="472">
        <v>40914</v>
      </c>
      <c r="Y4304" s="536"/>
    </row>
    <row r="4305" spans="1:25" x14ac:dyDescent="0.2">
      <c r="A4305" s="606" t="s">
        <v>115</v>
      </c>
      <c r="B4305" s="435">
        <v>2</v>
      </c>
      <c r="C4305" s="436">
        <v>18</v>
      </c>
      <c r="D4305" s="465" t="s">
        <v>183</v>
      </c>
      <c r="E4305" s="472">
        <v>40914</v>
      </c>
      <c r="Y4305" s="536"/>
    </row>
    <row r="4306" spans="1:25" x14ac:dyDescent="0.2">
      <c r="A4306" s="606" t="s">
        <v>115</v>
      </c>
      <c r="B4306" s="435">
        <v>3</v>
      </c>
      <c r="C4306" s="436">
        <v>36</v>
      </c>
      <c r="D4306" s="465" t="s">
        <v>67</v>
      </c>
      <c r="E4306" s="472">
        <v>40914</v>
      </c>
      <c r="Y4306" s="536"/>
    </row>
    <row r="4307" spans="1:25" x14ac:dyDescent="0.2">
      <c r="A4307" s="606" t="s">
        <v>115</v>
      </c>
      <c r="B4307" s="435">
        <v>4</v>
      </c>
      <c r="C4307" s="436">
        <v>2</v>
      </c>
      <c r="D4307" s="438" t="s">
        <v>68</v>
      </c>
      <c r="E4307" s="472">
        <v>40914</v>
      </c>
      <c r="Y4307" s="536"/>
    </row>
    <row r="4308" spans="1:25" x14ac:dyDescent="0.2">
      <c r="A4308" s="606" t="s">
        <v>115</v>
      </c>
      <c r="B4308" s="435">
        <v>5</v>
      </c>
      <c r="C4308" s="436">
        <v>9</v>
      </c>
      <c r="D4308" s="438" t="s">
        <v>69</v>
      </c>
      <c r="E4308" s="472">
        <v>40914</v>
      </c>
      <c r="Y4308" s="536"/>
    </row>
    <row r="4309" spans="1:25" x14ac:dyDescent="0.2">
      <c r="A4309" s="606" t="s">
        <v>115</v>
      </c>
      <c r="B4309" s="435">
        <v>6</v>
      </c>
      <c r="C4309" s="436">
        <v>21</v>
      </c>
      <c r="D4309" s="438" t="s">
        <v>72</v>
      </c>
      <c r="E4309" s="472">
        <v>40914</v>
      </c>
      <c r="Y4309" s="536"/>
    </row>
    <row r="4310" spans="1:25" x14ac:dyDescent="0.2">
      <c r="A4310" s="606" t="s">
        <v>115</v>
      </c>
      <c r="B4310" s="435">
        <v>7</v>
      </c>
      <c r="C4310" s="436">
        <v>155</v>
      </c>
      <c r="D4310" s="438" t="s">
        <v>73</v>
      </c>
      <c r="E4310" s="472">
        <v>40914</v>
      </c>
      <c r="Y4310" s="536"/>
    </row>
    <row r="4311" spans="1:25" x14ac:dyDescent="0.2">
      <c r="A4311" s="606" t="s">
        <v>115</v>
      </c>
      <c r="B4311" s="435">
        <v>8</v>
      </c>
      <c r="C4311" s="436">
        <v>86</v>
      </c>
      <c r="D4311" s="438" t="s">
        <v>79</v>
      </c>
      <c r="E4311" s="472">
        <v>40914</v>
      </c>
      <c r="Y4311" s="536"/>
    </row>
    <row r="4312" spans="1:25" x14ac:dyDescent="0.2">
      <c r="A4312" s="606" t="s">
        <v>115</v>
      </c>
      <c r="B4312" s="435">
        <v>9</v>
      </c>
      <c r="C4312" s="436">
        <v>37</v>
      </c>
      <c r="D4312" s="438" t="s">
        <v>74</v>
      </c>
      <c r="E4312" s="472">
        <v>40914</v>
      </c>
      <c r="Y4312" s="536"/>
    </row>
    <row r="4313" spans="1:25" x14ac:dyDescent="0.2">
      <c r="A4313" s="606" t="s">
        <v>115</v>
      </c>
      <c r="B4313" s="435">
        <v>10</v>
      </c>
      <c r="C4313" s="436">
        <v>3</v>
      </c>
      <c r="D4313" s="438" t="s">
        <v>75</v>
      </c>
      <c r="E4313" s="472">
        <v>40914</v>
      </c>
      <c r="Y4313" s="536"/>
    </row>
    <row r="4314" spans="1:25" x14ac:dyDescent="0.2">
      <c r="A4314" s="606" t="s">
        <v>115</v>
      </c>
      <c r="B4314" s="435">
        <v>11</v>
      </c>
      <c r="C4314" s="436">
        <v>3</v>
      </c>
      <c r="D4314" s="438" t="s">
        <v>76</v>
      </c>
      <c r="E4314" s="472">
        <v>40914</v>
      </c>
      <c r="Y4314" s="536"/>
    </row>
    <row r="4315" spans="1:25" x14ac:dyDescent="0.2">
      <c r="A4315" s="606" t="s">
        <v>115</v>
      </c>
      <c r="B4315" s="435">
        <v>12</v>
      </c>
      <c r="C4315" s="436">
        <v>1</v>
      </c>
      <c r="D4315" s="438" t="s">
        <v>77</v>
      </c>
      <c r="E4315" s="472">
        <v>40914</v>
      </c>
      <c r="Y4315" s="536"/>
    </row>
    <row r="4316" spans="1:25" x14ac:dyDescent="0.2">
      <c r="A4316" s="606" t="s">
        <v>115</v>
      </c>
      <c r="B4316" s="435">
        <v>13</v>
      </c>
      <c r="C4316" s="436">
        <v>125</v>
      </c>
      <c r="D4316" s="438" t="s">
        <v>187</v>
      </c>
      <c r="E4316" s="472">
        <v>40914</v>
      </c>
      <c r="Y4316" s="536"/>
    </row>
    <row r="4317" spans="1:25" x14ac:dyDescent="0.2">
      <c r="A4317" s="606" t="s">
        <v>115</v>
      </c>
      <c r="B4317" s="435">
        <v>14</v>
      </c>
      <c r="C4317" s="436">
        <v>18</v>
      </c>
      <c r="D4317" s="465" t="s">
        <v>192</v>
      </c>
      <c r="E4317" s="472">
        <v>40914</v>
      </c>
      <c r="Y4317" s="536"/>
    </row>
    <row r="4318" spans="1:25" x14ac:dyDescent="0.2">
      <c r="A4318" s="606" t="s">
        <v>115</v>
      </c>
      <c r="B4318" s="435">
        <v>15</v>
      </c>
      <c r="C4318" s="436">
        <v>381</v>
      </c>
      <c r="D4318" s="438" t="s">
        <v>199</v>
      </c>
      <c r="E4318" s="472">
        <v>40914</v>
      </c>
      <c r="Y4318" s="536"/>
    </row>
    <row r="4319" spans="1:25" x14ac:dyDescent="0.2">
      <c r="A4319" s="606" t="s">
        <v>115</v>
      </c>
      <c r="B4319" s="435">
        <v>16</v>
      </c>
      <c r="C4319" s="436">
        <v>48</v>
      </c>
      <c r="D4319" s="438" t="s">
        <v>189</v>
      </c>
      <c r="E4319" s="472">
        <v>40914</v>
      </c>
      <c r="Y4319" s="536"/>
    </row>
    <row r="4320" spans="1:25" x14ac:dyDescent="0.2">
      <c r="A4320" s="606" t="s">
        <v>115</v>
      </c>
      <c r="B4320" s="435">
        <v>17</v>
      </c>
      <c r="C4320" s="436">
        <v>75</v>
      </c>
      <c r="D4320" s="438" t="s">
        <v>178</v>
      </c>
      <c r="E4320" s="472">
        <v>40914</v>
      </c>
      <c r="Y4320" s="536"/>
    </row>
    <row r="4321" spans="1:25" x14ac:dyDescent="0.2">
      <c r="A4321" s="606" t="s">
        <v>115</v>
      </c>
      <c r="B4321" s="435">
        <v>18</v>
      </c>
      <c r="C4321" s="436">
        <v>1976</v>
      </c>
      <c r="D4321" s="438" t="s">
        <v>214</v>
      </c>
      <c r="E4321" s="472">
        <v>40914</v>
      </c>
      <c r="Y4321" s="536"/>
    </row>
    <row r="4322" spans="1:25" x14ac:dyDescent="0.2">
      <c r="A4322" s="606" t="s">
        <v>115</v>
      </c>
      <c r="B4322" s="435">
        <v>19</v>
      </c>
      <c r="C4322" s="436">
        <v>43</v>
      </c>
      <c r="D4322" s="438" t="s">
        <v>185</v>
      </c>
      <c r="E4322" s="472">
        <v>40914</v>
      </c>
      <c r="Y4322" s="536"/>
    </row>
    <row r="4323" spans="1:25" x14ac:dyDescent="0.2">
      <c r="A4323" s="606" t="s">
        <v>116</v>
      </c>
      <c r="B4323" s="435">
        <v>20</v>
      </c>
      <c r="C4323" s="436">
        <v>1148</v>
      </c>
      <c r="D4323" s="438" t="s">
        <v>67</v>
      </c>
      <c r="E4323" s="472">
        <v>40914</v>
      </c>
      <c r="Y4323" s="536"/>
    </row>
    <row r="4324" spans="1:25" x14ac:dyDescent="0.2">
      <c r="A4324" s="606" t="s">
        <v>116</v>
      </c>
      <c r="B4324" s="435">
        <v>21</v>
      </c>
      <c r="C4324" s="436">
        <v>31</v>
      </c>
      <c r="D4324" s="438" t="s">
        <v>68</v>
      </c>
      <c r="E4324" s="472">
        <v>40914</v>
      </c>
      <c r="Y4324" s="536"/>
    </row>
    <row r="4325" spans="1:25" x14ac:dyDescent="0.2">
      <c r="A4325" s="606" t="s">
        <v>116</v>
      </c>
      <c r="B4325" s="435">
        <v>22</v>
      </c>
      <c r="C4325" s="436">
        <v>53</v>
      </c>
      <c r="D4325" s="438" t="s">
        <v>69</v>
      </c>
      <c r="E4325" s="472">
        <v>40914</v>
      </c>
      <c r="Y4325" s="536"/>
    </row>
    <row r="4326" spans="1:25" x14ac:dyDescent="0.2">
      <c r="A4326" s="606" t="s">
        <v>116</v>
      </c>
      <c r="B4326" s="435">
        <v>23</v>
      </c>
      <c r="C4326" s="436">
        <v>156</v>
      </c>
      <c r="D4326" s="438" t="s">
        <v>72</v>
      </c>
      <c r="E4326" s="472">
        <v>40914</v>
      </c>
      <c r="Y4326" s="536"/>
    </row>
    <row r="4327" spans="1:25" x14ac:dyDescent="0.2">
      <c r="A4327" s="606" t="s">
        <v>116</v>
      </c>
      <c r="B4327" s="435">
        <v>24</v>
      </c>
      <c r="C4327" s="436">
        <v>704</v>
      </c>
      <c r="D4327" s="438" t="s">
        <v>73</v>
      </c>
      <c r="E4327" s="472">
        <v>40914</v>
      </c>
      <c r="Y4327" s="536"/>
    </row>
    <row r="4328" spans="1:25" x14ac:dyDescent="0.2">
      <c r="A4328" s="606" t="s">
        <v>116</v>
      </c>
      <c r="B4328" s="435">
        <v>25</v>
      </c>
      <c r="C4328" s="436">
        <v>71</v>
      </c>
      <c r="D4328" s="438" t="s">
        <v>79</v>
      </c>
      <c r="E4328" s="472">
        <v>40914</v>
      </c>
      <c r="Y4328" s="536"/>
    </row>
    <row r="4329" spans="1:25" x14ac:dyDescent="0.2">
      <c r="A4329" s="606" t="s">
        <v>116</v>
      </c>
      <c r="B4329" s="435">
        <v>26</v>
      </c>
      <c r="C4329" s="436">
        <v>389</v>
      </c>
      <c r="D4329" s="438" t="s">
        <v>74</v>
      </c>
      <c r="E4329" s="472">
        <v>40914</v>
      </c>
      <c r="Y4329" s="536"/>
    </row>
    <row r="4330" spans="1:25" x14ac:dyDescent="0.2">
      <c r="A4330" s="606" t="s">
        <v>116</v>
      </c>
      <c r="B4330" s="435">
        <v>27</v>
      </c>
      <c r="C4330" s="436">
        <v>57</v>
      </c>
      <c r="D4330" s="438" t="s">
        <v>75</v>
      </c>
      <c r="E4330" s="472">
        <v>40914</v>
      </c>
      <c r="Y4330" s="536"/>
    </row>
    <row r="4331" spans="1:25" x14ac:dyDescent="0.2">
      <c r="A4331" s="606" t="s">
        <v>116</v>
      </c>
      <c r="B4331" s="435">
        <v>28</v>
      </c>
      <c r="C4331" s="436">
        <v>18</v>
      </c>
      <c r="D4331" s="438" t="s">
        <v>76</v>
      </c>
      <c r="E4331" s="472">
        <v>40914</v>
      </c>
      <c r="Y4331" s="536"/>
    </row>
    <row r="4332" spans="1:25" x14ac:dyDescent="0.2">
      <c r="A4332" s="606" t="s">
        <v>116</v>
      </c>
      <c r="B4332" s="435">
        <v>29</v>
      </c>
      <c r="C4332" s="436">
        <v>16</v>
      </c>
      <c r="D4332" s="438" t="s">
        <v>77</v>
      </c>
      <c r="E4332" s="472">
        <v>40914</v>
      </c>
      <c r="Y4332" s="536"/>
    </row>
    <row r="4333" spans="1:25" x14ac:dyDescent="0.2">
      <c r="A4333" s="606" t="s">
        <v>116</v>
      </c>
      <c r="B4333" s="435">
        <v>30</v>
      </c>
      <c r="C4333" s="436">
        <v>2</v>
      </c>
      <c r="D4333" s="438" t="s">
        <v>78</v>
      </c>
      <c r="E4333" s="472">
        <v>40914</v>
      </c>
      <c r="Y4333" s="536"/>
    </row>
    <row r="4334" spans="1:25" x14ac:dyDescent="0.2">
      <c r="A4334" s="644" t="s">
        <v>116</v>
      </c>
      <c r="B4334" s="645">
        <v>31</v>
      </c>
      <c r="C4334" s="646">
        <v>1</v>
      </c>
      <c r="D4334" s="645" t="s">
        <v>112</v>
      </c>
      <c r="E4334" s="647">
        <v>40914</v>
      </c>
      <c r="Y4334" s="536"/>
    </row>
    <row r="4335" spans="1:25" x14ac:dyDescent="0.2">
      <c r="A4335" s="606" t="s">
        <v>115</v>
      </c>
      <c r="B4335" s="435">
        <v>1</v>
      </c>
      <c r="C4335" s="436">
        <v>500</v>
      </c>
      <c r="D4335" s="438" t="s">
        <v>196</v>
      </c>
      <c r="E4335" s="472">
        <v>40917</v>
      </c>
      <c r="Y4335" s="536"/>
    </row>
    <row r="4336" spans="1:25" x14ac:dyDescent="0.2">
      <c r="A4336" s="606" t="s">
        <v>115</v>
      </c>
      <c r="B4336" s="435">
        <v>2</v>
      </c>
      <c r="C4336" s="436">
        <v>15</v>
      </c>
      <c r="D4336" s="438" t="s">
        <v>176</v>
      </c>
      <c r="E4336" s="472" t="s">
        <v>208</v>
      </c>
      <c r="Y4336" s="536"/>
    </row>
    <row r="4337" spans="1:25" x14ac:dyDescent="0.2">
      <c r="A4337" s="644" t="s">
        <v>115</v>
      </c>
      <c r="B4337" s="645">
        <v>3</v>
      </c>
      <c r="C4337" s="646">
        <v>645</v>
      </c>
      <c r="D4337" s="645" t="s">
        <v>178</v>
      </c>
      <c r="E4337" s="647">
        <v>40917</v>
      </c>
      <c r="Y4337" s="536"/>
    </row>
    <row r="4338" spans="1:25" x14ac:dyDescent="0.2">
      <c r="A4338" s="606" t="s">
        <v>115</v>
      </c>
      <c r="B4338" s="435">
        <v>1</v>
      </c>
      <c r="C4338" s="436">
        <v>10</v>
      </c>
      <c r="D4338" s="435" t="s">
        <v>190</v>
      </c>
      <c r="E4338" s="472">
        <v>40918</v>
      </c>
      <c r="Y4338" s="536"/>
    </row>
    <row r="4339" spans="1:25" x14ac:dyDescent="0.2">
      <c r="A4339" s="644" t="s">
        <v>115</v>
      </c>
      <c r="B4339" s="645">
        <v>2</v>
      </c>
      <c r="C4339" s="646">
        <v>30</v>
      </c>
      <c r="D4339" s="645" t="s">
        <v>178</v>
      </c>
      <c r="E4339" s="647">
        <v>40918</v>
      </c>
      <c r="Y4339" s="536"/>
    </row>
    <row r="4340" spans="1:25" x14ac:dyDescent="0.2">
      <c r="A4340" s="644" t="s">
        <v>115</v>
      </c>
      <c r="B4340" s="645">
        <v>1</v>
      </c>
      <c r="C4340" s="646">
        <v>60</v>
      </c>
      <c r="D4340" s="645" t="s">
        <v>178</v>
      </c>
      <c r="E4340" s="647">
        <v>40919</v>
      </c>
      <c r="Y4340" s="536"/>
    </row>
    <row r="4341" spans="1:25" x14ac:dyDescent="0.2">
      <c r="A4341" s="606"/>
      <c r="D4341" s="438"/>
      <c r="Y4341" s="536"/>
    </row>
    <row r="4342" spans="1:25" x14ac:dyDescent="0.2">
      <c r="A4342" s="606"/>
      <c r="D4342" s="438"/>
      <c r="Y4342" s="536"/>
    </row>
    <row r="4343" spans="1:25" x14ac:dyDescent="0.2">
      <c r="A4343" s="606"/>
      <c r="D4343" s="438"/>
      <c r="Y4343" s="536"/>
    </row>
    <row r="4344" spans="1:25" x14ac:dyDescent="0.2">
      <c r="A4344" s="606"/>
      <c r="D4344" s="438"/>
      <c r="Y4344" s="536"/>
    </row>
    <row r="4345" spans="1:25" x14ac:dyDescent="0.2">
      <c r="A4345" s="606"/>
      <c r="D4345" s="438"/>
      <c r="Y4345" s="536"/>
    </row>
    <row r="4346" spans="1:25" x14ac:dyDescent="0.2">
      <c r="A4346" s="606"/>
      <c r="D4346" s="438"/>
      <c r="Y4346" s="536"/>
    </row>
    <row r="4347" spans="1:25" x14ac:dyDescent="0.2">
      <c r="A4347" s="606"/>
      <c r="D4347" s="438"/>
      <c r="Y4347" s="536"/>
    </row>
    <row r="4348" spans="1:25" x14ac:dyDescent="0.2">
      <c r="A4348" s="606"/>
      <c r="D4348" s="438"/>
      <c r="Y4348" s="536"/>
    </row>
    <row r="4349" spans="1:25" x14ac:dyDescent="0.2">
      <c r="A4349" s="606"/>
      <c r="D4349" s="438"/>
      <c r="Y4349" s="536"/>
    </row>
    <row r="4350" spans="1:25" x14ac:dyDescent="0.2">
      <c r="A4350" s="606"/>
      <c r="D4350" s="438"/>
      <c r="Y4350" s="536"/>
    </row>
    <row r="4351" spans="1:25" x14ac:dyDescent="0.2">
      <c r="A4351" s="606"/>
      <c r="D4351" s="438"/>
      <c r="Y4351" s="536"/>
    </row>
    <row r="4352" spans="1:25" x14ac:dyDescent="0.2">
      <c r="A4352" s="606"/>
      <c r="D4352" s="438"/>
      <c r="Y4352" s="536"/>
    </row>
    <row r="4353" spans="1:25" x14ac:dyDescent="0.2">
      <c r="A4353" s="606"/>
      <c r="D4353" s="438"/>
      <c r="Y4353" s="536"/>
    </row>
    <row r="4354" spans="1:25" x14ac:dyDescent="0.2">
      <c r="A4354" s="606"/>
      <c r="D4354" s="438"/>
      <c r="Y4354" s="536"/>
    </row>
    <row r="4355" spans="1:25" x14ac:dyDescent="0.2">
      <c r="A4355" s="606"/>
      <c r="D4355" s="438"/>
      <c r="Y4355" s="536"/>
    </row>
    <row r="4356" spans="1:25" x14ac:dyDescent="0.2">
      <c r="A4356" s="606"/>
      <c r="D4356" s="438"/>
      <c r="Y4356" s="536"/>
    </row>
    <row r="4357" spans="1:25" x14ac:dyDescent="0.2">
      <c r="A4357" s="606"/>
      <c r="D4357" s="438"/>
      <c r="Y4357" s="536"/>
    </row>
    <row r="4358" spans="1:25" x14ac:dyDescent="0.2">
      <c r="A4358" s="606"/>
      <c r="D4358" s="438"/>
      <c r="Y4358" s="536"/>
    </row>
    <row r="4359" spans="1:25" x14ac:dyDescent="0.2">
      <c r="A4359" s="606"/>
      <c r="D4359" s="438"/>
      <c r="Y4359" s="536"/>
    </row>
    <row r="4360" spans="1:25" x14ac:dyDescent="0.2">
      <c r="A4360" s="606"/>
      <c r="D4360" s="438"/>
      <c r="Y4360" s="536"/>
    </row>
    <row r="4361" spans="1:25" x14ac:dyDescent="0.2">
      <c r="A4361" s="606"/>
      <c r="D4361" s="438"/>
      <c r="Y4361" s="536"/>
    </row>
    <row r="4362" spans="1:25" x14ac:dyDescent="0.2">
      <c r="A4362" s="606"/>
      <c r="D4362" s="438"/>
      <c r="Y4362" s="536"/>
    </row>
    <row r="4363" spans="1:25" x14ac:dyDescent="0.2">
      <c r="A4363" s="606"/>
      <c r="D4363" s="438"/>
      <c r="Y4363" s="536"/>
    </row>
    <row r="4364" spans="1:25" x14ac:dyDescent="0.2">
      <c r="A4364" s="606"/>
      <c r="D4364" s="438"/>
      <c r="Y4364" s="536"/>
    </row>
    <row r="4365" spans="1:25" x14ac:dyDescent="0.2">
      <c r="A4365" s="606"/>
      <c r="D4365" s="438"/>
      <c r="Y4365" s="536"/>
    </row>
    <row r="4366" spans="1:25" x14ac:dyDescent="0.2">
      <c r="A4366" s="606"/>
      <c r="D4366" s="438"/>
      <c r="Y4366" s="536"/>
    </row>
    <row r="4367" spans="1:25" x14ac:dyDescent="0.2">
      <c r="A4367" s="606"/>
      <c r="D4367" s="438"/>
      <c r="Y4367" s="536"/>
    </row>
    <row r="4368" spans="1:25" x14ac:dyDescent="0.2">
      <c r="A4368" s="606"/>
      <c r="D4368" s="438"/>
      <c r="Y4368" s="536"/>
    </row>
    <row r="4369" spans="1:33" x14ac:dyDescent="0.2">
      <c r="A4369" s="606"/>
      <c r="D4369" s="438"/>
      <c r="Y4369" s="536"/>
    </row>
    <row r="4370" spans="1:33" x14ac:dyDescent="0.2">
      <c r="A4370" s="606"/>
      <c r="D4370" s="438"/>
      <c r="Y4370" s="536"/>
    </row>
    <row r="4371" spans="1:33" x14ac:dyDescent="0.2">
      <c r="A4371" s="606"/>
      <c r="D4371" s="438"/>
      <c r="Y4371" s="536"/>
    </row>
    <row r="4372" spans="1:33" x14ac:dyDescent="0.2">
      <c r="A4372" s="606"/>
      <c r="D4372" s="438"/>
      <c r="Y4372" s="536"/>
    </row>
    <row r="4373" spans="1:33" x14ac:dyDescent="0.2">
      <c r="A4373" s="606" t="s">
        <v>115</v>
      </c>
      <c r="D4373" s="438"/>
      <c r="Y4373" s="536"/>
    </row>
    <row r="4374" spans="1:33" x14ac:dyDescent="0.2">
      <c r="A4374" s="606" t="s">
        <v>115</v>
      </c>
      <c r="Y4374" s="536"/>
    </row>
    <row r="4375" spans="1:33" x14ac:dyDescent="0.2">
      <c r="A4375" s="606" t="s">
        <v>115</v>
      </c>
      <c r="Y4375" s="536"/>
    </row>
    <row r="4376" spans="1:33" x14ac:dyDescent="0.2">
      <c r="A4376" s="606" t="s">
        <v>115</v>
      </c>
      <c r="B4376" s="435">
        <v>1</v>
      </c>
      <c r="C4376" s="436">
        <v>45</v>
      </c>
      <c r="D4376" s="435" t="s">
        <v>201</v>
      </c>
      <c r="E4376" s="472">
        <v>40934</v>
      </c>
      <c r="G4376" s="474">
        <v>1</v>
      </c>
      <c r="H4376" s="435">
        <v>45</v>
      </c>
      <c r="I4376" s="435">
        <v>45</v>
      </c>
      <c r="J4376" s="435">
        <v>45</v>
      </c>
      <c r="K4376" s="435">
        <v>0</v>
      </c>
      <c r="L4376" s="472">
        <v>40935</v>
      </c>
      <c r="N4376" s="474">
        <v>1</v>
      </c>
      <c r="O4376" s="435">
        <v>45</v>
      </c>
      <c r="P4376" s="435">
        <v>45</v>
      </c>
      <c r="Q4376" s="435">
        <v>0</v>
      </c>
      <c r="R4376" s="435">
        <v>45</v>
      </c>
      <c r="S4376" s="438">
        <v>0</v>
      </c>
      <c r="T4376" s="438">
        <v>0</v>
      </c>
      <c r="U4376" s="472">
        <v>40935</v>
      </c>
      <c r="V4376" s="480">
        <v>1</v>
      </c>
      <c r="W4376" s="435">
        <v>45</v>
      </c>
      <c r="X4376" s="437" t="str">
        <f>IF(C4376=W4376,"OK",IF(W4376=R4376,"ERRO",IF(W4376="","KO",IF(W4376=J4376,"ERRO"))))</f>
        <v>OK</v>
      </c>
      <c r="Y4376" s="536">
        <f>IF(W4376="","",+C4376-W4376)</f>
        <v>0</v>
      </c>
      <c r="Z4376" s="435" t="s">
        <v>201</v>
      </c>
      <c r="AA4376" s="481">
        <v>40938</v>
      </c>
      <c r="AB4376" s="412">
        <f>+SUM(W4376:W4377)</f>
        <v>385</v>
      </c>
      <c r="AC4376" s="148">
        <f>DAYS360(E4376,AA4376)</f>
        <v>4</v>
      </c>
      <c r="AD4376" s="435" t="str">
        <f>IF(AA4376&gt;0,"OK","Pendente")</f>
        <v>OK</v>
      </c>
    </row>
    <row r="4377" spans="1:33" x14ac:dyDescent="0.2">
      <c r="A4377" s="593" t="s">
        <v>115</v>
      </c>
      <c r="B4377" s="493">
        <v>2</v>
      </c>
      <c r="C4377" s="531">
        <v>340</v>
      </c>
      <c r="D4377" s="493" t="s">
        <v>178</v>
      </c>
      <c r="E4377" s="532">
        <v>40934</v>
      </c>
      <c r="G4377" s="534">
        <v>2</v>
      </c>
      <c r="H4377" s="493">
        <v>340</v>
      </c>
      <c r="I4377" s="493">
        <v>340</v>
      </c>
      <c r="J4377" s="493">
        <v>340</v>
      </c>
      <c r="K4377" s="493">
        <v>0</v>
      </c>
      <c r="L4377" s="532">
        <v>40935</v>
      </c>
      <c r="N4377" s="534">
        <v>2</v>
      </c>
      <c r="O4377" s="493">
        <v>340</v>
      </c>
      <c r="P4377" s="493">
        <v>340</v>
      </c>
      <c r="Q4377" s="493">
        <v>0</v>
      </c>
      <c r="R4377" s="493">
        <v>340</v>
      </c>
      <c r="S4377" s="493">
        <v>0</v>
      </c>
      <c r="T4377" s="493">
        <v>0</v>
      </c>
      <c r="U4377" s="532">
        <v>40935</v>
      </c>
      <c r="V4377" s="535">
        <v>2</v>
      </c>
      <c r="W4377" s="493">
        <v>340</v>
      </c>
      <c r="X4377" s="536" t="str">
        <f>IF(C4377=W4377,"OK",IF(W4377=R4377,"ERRO",IF(W4377="","KO",IF(W4377=J4377,"ERRO"))))</f>
        <v>OK</v>
      </c>
      <c r="Y4377" s="536">
        <f>IF(W4377="","",+C4377-W4377)</f>
        <v>0</v>
      </c>
      <c r="Z4377" s="493" t="s">
        <v>178</v>
      </c>
      <c r="AA4377" s="537">
        <v>40938</v>
      </c>
      <c r="AB4377" s="538"/>
      <c r="AC4377" s="538">
        <f>DAYS360(E4377,AA4377)</f>
        <v>4</v>
      </c>
      <c r="AD4377" s="493" t="str">
        <f>IF(AA4377&gt;0,"OK","Pendente")</f>
        <v>OK</v>
      </c>
      <c r="AE4377" s="493"/>
      <c r="AF4377" s="493"/>
      <c r="AG4377" s="493"/>
    </row>
    <row r="4378" spans="1:33" x14ac:dyDescent="0.2">
      <c r="A4378" s="606" t="s">
        <v>115</v>
      </c>
      <c r="Y4378" s="536"/>
    </row>
    <row r="4379" spans="1:33" x14ac:dyDescent="0.2">
      <c r="A4379" s="606" t="s">
        <v>115</v>
      </c>
      <c r="B4379" s="435">
        <v>1</v>
      </c>
      <c r="C4379" s="436">
        <v>10</v>
      </c>
      <c r="D4379" s="435" t="s">
        <v>177</v>
      </c>
      <c r="E4379" s="472">
        <v>40968</v>
      </c>
      <c r="G4379" s="474">
        <v>1</v>
      </c>
      <c r="H4379" s="435">
        <v>10</v>
      </c>
      <c r="I4379" s="435">
        <v>10</v>
      </c>
      <c r="J4379" s="435">
        <v>10</v>
      </c>
      <c r="K4379" s="435">
        <v>0</v>
      </c>
      <c r="L4379" s="472">
        <v>40969</v>
      </c>
      <c r="N4379" s="474">
        <v>1</v>
      </c>
      <c r="O4379" s="435">
        <v>10</v>
      </c>
      <c r="P4379" s="435">
        <v>10</v>
      </c>
      <c r="Q4379" s="435">
        <v>0</v>
      </c>
      <c r="R4379" s="435">
        <v>10</v>
      </c>
      <c r="S4379" s="438">
        <v>0</v>
      </c>
      <c r="T4379" s="438">
        <v>0</v>
      </c>
      <c r="U4379" s="472">
        <v>406211</v>
      </c>
      <c r="Y4379" s="536"/>
    </row>
    <row r="4380" spans="1:33" x14ac:dyDescent="0.2">
      <c r="A4380" s="606" t="s">
        <v>115</v>
      </c>
      <c r="B4380" s="435">
        <v>2</v>
      </c>
      <c r="C4380" s="436">
        <v>40</v>
      </c>
      <c r="D4380" s="438" t="s">
        <v>176</v>
      </c>
      <c r="E4380" s="472" t="s">
        <v>206</v>
      </c>
      <c r="G4380" s="474">
        <v>2</v>
      </c>
      <c r="H4380" s="435">
        <v>40</v>
      </c>
      <c r="I4380" s="435">
        <v>40</v>
      </c>
      <c r="J4380" s="435">
        <v>40</v>
      </c>
      <c r="K4380" s="435">
        <v>0</v>
      </c>
      <c r="L4380" s="472">
        <v>40969</v>
      </c>
      <c r="N4380" s="474">
        <v>2</v>
      </c>
      <c r="O4380" s="435">
        <v>40</v>
      </c>
      <c r="P4380" s="435">
        <v>40</v>
      </c>
      <c r="Q4380" s="435">
        <v>0</v>
      </c>
      <c r="R4380" s="435">
        <v>40</v>
      </c>
      <c r="S4380" s="438">
        <v>0</v>
      </c>
      <c r="T4380" s="438">
        <v>0</v>
      </c>
      <c r="U4380" s="472">
        <v>406211</v>
      </c>
      <c r="Y4380" s="536"/>
    </row>
    <row r="4381" spans="1:33" x14ac:dyDescent="0.2">
      <c r="A4381" s="593" t="s">
        <v>115</v>
      </c>
      <c r="B4381" s="493">
        <v>3</v>
      </c>
      <c r="C4381" s="531">
        <v>475</v>
      </c>
      <c r="D4381" s="493" t="s">
        <v>178</v>
      </c>
      <c r="E4381" s="532">
        <v>40968</v>
      </c>
      <c r="G4381" s="534">
        <v>3</v>
      </c>
      <c r="H4381" s="493">
        <v>475</v>
      </c>
      <c r="I4381" s="493">
        <v>475</v>
      </c>
      <c r="J4381" s="493">
        <v>475</v>
      </c>
      <c r="K4381" s="493">
        <v>0</v>
      </c>
      <c r="L4381" s="532">
        <v>40969</v>
      </c>
      <c r="N4381" s="474">
        <v>3</v>
      </c>
      <c r="O4381" s="435">
        <v>475</v>
      </c>
      <c r="P4381" s="435">
        <v>475</v>
      </c>
      <c r="Q4381" s="435">
        <v>0</v>
      </c>
      <c r="R4381" s="435">
        <v>475</v>
      </c>
      <c r="S4381" s="438">
        <v>0</v>
      </c>
      <c r="T4381" s="438">
        <v>0</v>
      </c>
      <c r="U4381" s="472">
        <v>406211</v>
      </c>
      <c r="Y4381" s="536"/>
    </row>
    <row r="4382" spans="1:33" x14ac:dyDescent="0.2">
      <c r="A4382" s="606" t="s">
        <v>115</v>
      </c>
      <c r="B4382" s="435">
        <v>1</v>
      </c>
      <c r="C4382" s="436">
        <v>10</v>
      </c>
      <c r="E4382" s="472">
        <v>40969</v>
      </c>
      <c r="G4382" s="474">
        <v>1</v>
      </c>
      <c r="H4382" s="435">
        <v>10</v>
      </c>
      <c r="I4382" s="435">
        <v>10</v>
      </c>
      <c r="J4382" s="435">
        <v>10</v>
      </c>
      <c r="K4382" s="435">
        <v>0</v>
      </c>
      <c r="L4382" s="472">
        <v>40970</v>
      </c>
      <c r="Y4382" s="536"/>
    </row>
    <row r="4383" spans="1:33" x14ac:dyDescent="0.2">
      <c r="A4383" s="606" t="s">
        <v>115</v>
      </c>
      <c r="B4383" s="435">
        <v>2</v>
      </c>
      <c r="C4383" s="436">
        <v>100</v>
      </c>
      <c r="D4383" s="438" t="s">
        <v>178</v>
      </c>
      <c r="E4383" s="472">
        <v>40969</v>
      </c>
      <c r="G4383" s="474">
        <v>2</v>
      </c>
      <c r="H4383" s="435">
        <v>100</v>
      </c>
      <c r="I4383" s="435">
        <v>100</v>
      </c>
      <c r="J4383" s="435">
        <v>100</v>
      </c>
      <c r="K4383" s="435">
        <v>0</v>
      </c>
      <c r="L4383" s="472">
        <v>40970</v>
      </c>
      <c r="Y4383" s="536"/>
    </row>
    <row r="4384" spans="1:33" x14ac:dyDescent="0.2">
      <c r="A4384" s="593" t="s">
        <v>115</v>
      </c>
      <c r="B4384" s="493">
        <v>3</v>
      </c>
      <c r="C4384" s="531">
        <v>50</v>
      </c>
      <c r="D4384" s="493" t="s">
        <v>205</v>
      </c>
      <c r="E4384" s="532">
        <v>40969</v>
      </c>
      <c r="G4384" s="534">
        <v>3</v>
      </c>
      <c r="H4384" s="493">
        <v>50</v>
      </c>
      <c r="I4384" s="493">
        <v>50</v>
      </c>
      <c r="J4384" s="493">
        <v>50</v>
      </c>
      <c r="K4384" s="493">
        <v>0</v>
      </c>
      <c r="L4384" s="532">
        <v>40970</v>
      </c>
      <c r="Y4384" s="536"/>
    </row>
    <row r="4385" spans="1:30" x14ac:dyDescent="0.2">
      <c r="A4385" s="606" t="s">
        <v>115</v>
      </c>
      <c r="B4385" s="435">
        <v>1</v>
      </c>
      <c r="C4385" s="436">
        <v>19</v>
      </c>
      <c r="D4385" s="465" t="s">
        <v>182</v>
      </c>
      <c r="E4385" s="472">
        <v>40970</v>
      </c>
      <c r="G4385" s="474">
        <v>1</v>
      </c>
      <c r="H4385" s="435">
        <v>19</v>
      </c>
      <c r="I4385" s="435">
        <v>19</v>
      </c>
      <c r="J4385" s="435">
        <v>19</v>
      </c>
      <c r="K4385" s="435">
        <v>0</v>
      </c>
      <c r="L4385" s="472">
        <v>40973</v>
      </c>
      <c r="Y4385" s="536"/>
    </row>
    <row r="4386" spans="1:30" x14ac:dyDescent="0.2">
      <c r="A4386" s="606" t="s">
        <v>115</v>
      </c>
      <c r="B4386" s="435">
        <v>2</v>
      </c>
      <c r="C4386" s="436">
        <v>33</v>
      </c>
      <c r="D4386" s="465" t="s">
        <v>183</v>
      </c>
      <c r="E4386" s="472">
        <v>40970</v>
      </c>
      <c r="G4386" s="474">
        <v>2</v>
      </c>
      <c r="H4386" s="435">
        <v>33</v>
      </c>
      <c r="I4386" s="435">
        <v>33</v>
      </c>
      <c r="J4386" s="435">
        <v>33</v>
      </c>
      <c r="K4386" s="435">
        <v>0</v>
      </c>
      <c r="L4386" s="472">
        <v>40973</v>
      </c>
      <c r="Y4386" s="536"/>
    </row>
    <row r="4387" spans="1:30" x14ac:dyDescent="0.2">
      <c r="A4387" s="606" t="s">
        <v>115</v>
      </c>
      <c r="B4387" s="435">
        <v>3</v>
      </c>
      <c r="C4387" s="436">
        <v>24</v>
      </c>
      <c r="D4387" s="465" t="s">
        <v>67</v>
      </c>
      <c r="E4387" s="472">
        <v>40970</v>
      </c>
      <c r="G4387" s="474">
        <v>3</v>
      </c>
      <c r="H4387" s="435">
        <v>24</v>
      </c>
      <c r="I4387" s="435">
        <v>24</v>
      </c>
      <c r="J4387" s="435">
        <v>24</v>
      </c>
      <c r="K4387" s="435">
        <v>0</v>
      </c>
      <c r="L4387" s="472">
        <v>40973</v>
      </c>
      <c r="Y4387" s="536"/>
    </row>
    <row r="4388" spans="1:30" x14ac:dyDescent="0.2">
      <c r="A4388" s="606" t="s">
        <v>115</v>
      </c>
      <c r="B4388" s="435">
        <v>4</v>
      </c>
      <c r="C4388" s="436">
        <v>1</v>
      </c>
      <c r="D4388" s="438" t="s">
        <v>68</v>
      </c>
      <c r="E4388" s="472">
        <v>40970</v>
      </c>
      <c r="G4388" s="474">
        <v>4</v>
      </c>
      <c r="H4388" s="435">
        <v>1</v>
      </c>
      <c r="I4388" s="435">
        <v>1</v>
      </c>
      <c r="J4388" s="435">
        <v>1</v>
      </c>
      <c r="K4388" s="435">
        <v>0</v>
      </c>
      <c r="L4388" s="472">
        <v>40973</v>
      </c>
      <c r="Y4388" s="536"/>
    </row>
    <row r="4389" spans="1:30" x14ac:dyDescent="0.2">
      <c r="A4389" s="606" t="s">
        <v>115</v>
      </c>
      <c r="B4389" s="435">
        <v>5</v>
      </c>
      <c r="C4389" s="436">
        <v>13</v>
      </c>
      <c r="D4389" s="438" t="s">
        <v>69</v>
      </c>
      <c r="E4389" s="472">
        <v>40970</v>
      </c>
      <c r="G4389" s="474">
        <v>5</v>
      </c>
      <c r="H4389" s="435">
        <v>13</v>
      </c>
      <c r="I4389" s="435">
        <v>13</v>
      </c>
      <c r="J4389" s="435">
        <v>13</v>
      </c>
      <c r="K4389" s="435">
        <v>0</v>
      </c>
      <c r="L4389" s="472">
        <v>40973</v>
      </c>
      <c r="Y4389" s="536"/>
    </row>
    <row r="4390" spans="1:30" x14ac:dyDescent="0.2">
      <c r="A4390" s="606" t="s">
        <v>115</v>
      </c>
      <c r="B4390" s="435">
        <v>6</v>
      </c>
      <c r="C4390" s="436">
        <v>48</v>
      </c>
      <c r="D4390" s="438" t="s">
        <v>72</v>
      </c>
      <c r="E4390" s="472">
        <v>40970</v>
      </c>
      <c r="G4390" s="474">
        <v>6</v>
      </c>
      <c r="H4390" s="435">
        <v>48</v>
      </c>
      <c r="I4390" s="435">
        <v>48</v>
      </c>
      <c r="J4390" s="435">
        <v>48</v>
      </c>
      <c r="K4390" s="435">
        <v>0</v>
      </c>
      <c r="L4390" s="472">
        <v>40973</v>
      </c>
      <c r="Y4390" s="536"/>
    </row>
    <row r="4391" spans="1:30" x14ac:dyDescent="0.2">
      <c r="A4391" s="606" t="s">
        <v>115</v>
      </c>
      <c r="B4391" s="435">
        <v>7</v>
      </c>
      <c r="C4391" s="436">
        <v>194</v>
      </c>
      <c r="D4391" s="438" t="s">
        <v>73</v>
      </c>
      <c r="E4391" s="472">
        <v>40970</v>
      </c>
      <c r="G4391" s="474">
        <v>7</v>
      </c>
      <c r="H4391" s="435">
        <v>194</v>
      </c>
      <c r="I4391" s="435">
        <v>194</v>
      </c>
      <c r="J4391" s="435">
        <v>194</v>
      </c>
      <c r="K4391" s="435">
        <v>0</v>
      </c>
      <c r="L4391" s="472">
        <v>40973</v>
      </c>
      <c r="Y4391" s="536"/>
    </row>
    <row r="4392" spans="1:30" x14ac:dyDescent="0.2">
      <c r="A4392" s="606" t="s">
        <v>115</v>
      </c>
      <c r="B4392" s="435">
        <v>8</v>
      </c>
      <c r="C4392" s="436">
        <v>399</v>
      </c>
      <c r="D4392" s="438" t="s">
        <v>79</v>
      </c>
      <c r="E4392" s="472">
        <v>40970</v>
      </c>
      <c r="G4392" s="474">
        <v>8</v>
      </c>
      <c r="H4392" s="435">
        <v>399</v>
      </c>
      <c r="I4392" s="435">
        <v>399</v>
      </c>
      <c r="J4392" s="435">
        <v>399</v>
      </c>
      <c r="K4392" s="435">
        <v>0</v>
      </c>
      <c r="L4392" s="472">
        <v>40973</v>
      </c>
      <c r="Y4392" s="536"/>
    </row>
    <row r="4393" spans="1:30" x14ac:dyDescent="0.2">
      <c r="A4393" s="606" t="s">
        <v>115</v>
      </c>
      <c r="B4393" s="435">
        <v>9</v>
      </c>
      <c r="C4393" s="436">
        <v>136</v>
      </c>
      <c r="D4393" s="438" t="s">
        <v>74</v>
      </c>
      <c r="E4393" s="472">
        <v>40970</v>
      </c>
      <c r="G4393" s="474">
        <v>9</v>
      </c>
      <c r="H4393" s="435">
        <v>136</v>
      </c>
      <c r="I4393" s="435">
        <v>136</v>
      </c>
      <c r="J4393" s="435">
        <v>136</v>
      </c>
      <c r="K4393" s="435">
        <v>0</v>
      </c>
      <c r="L4393" s="472">
        <v>40973</v>
      </c>
      <c r="Y4393" s="536"/>
    </row>
    <row r="4394" spans="1:30" x14ac:dyDescent="0.2">
      <c r="A4394" s="606" t="s">
        <v>115</v>
      </c>
      <c r="B4394" s="435">
        <v>10</v>
      </c>
      <c r="C4394" s="436">
        <v>6</v>
      </c>
      <c r="D4394" s="438" t="s">
        <v>75</v>
      </c>
      <c r="E4394" s="472">
        <v>40970</v>
      </c>
      <c r="G4394" s="474">
        <v>10</v>
      </c>
      <c r="H4394" s="435">
        <v>6</v>
      </c>
      <c r="I4394" s="435">
        <v>6</v>
      </c>
      <c r="J4394" s="435">
        <v>6</v>
      </c>
      <c r="K4394" s="435">
        <v>0</v>
      </c>
      <c r="L4394" s="472">
        <v>40973</v>
      </c>
      <c r="Y4394" s="536"/>
    </row>
    <row r="4395" spans="1:30" x14ac:dyDescent="0.2">
      <c r="A4395" s="606" t="s">
        <v>115</v>
      </c>
      <c r="B4395" s="435">
        <v>11</v>
      </c>
      <c r="C4395" s="436">
        <v>2</v>
      </c>
      <c r="D4395" s="438" t="s">
        <v>77</v>
      </c>
      <c r="E4395" s="472">
        <v>40970</v>
      </c>
      <c r="G4395" s="474">
        <v>11</v>
      </c>
      <c r="H4395" s="435">
        <v>2</v>
      </c>
      <c r="I4395" s="435">
        <v>2</v>
      </c>
      <c r="J4395" s="435">
        <v>2</v>
      </c>
      <c r="K4395" s="435">
        <v>0</v>
      </c>
      <c r="L4395" s="472">
        <v>40973</v>
      </c>
      <c r="Y4395" s="536"/>
    </row>
    <row r="4396" spans="1:30" x14ac:dyDescent="0.2">
      <c r="A4396" s="606" t="s">
        <v>115</v>
      </c>
      <c r="B4396" s="435">
        <v>12</v>
      </c>
      <c r="C4396" s="436">
        <v>208</v>
      </c>
      <c r="D4396" s="438" t="s">
        <v>187</v>
      </c>
      <c r="E4396" s="472">
        <v>40970</v>
      </c>
      <c r="G4396" s="474">
        <v>12</v>
      </c>
      <c r="H4396" s="435">
        <v>208</v>
      </c>
      <c r="I4396" s="435">
        <v>208</v>
      </c>
      <c r="J4396" s="435">
        <v>208</v>
      </c>
      <c r="K4396" s="435">
        <v>0</v>
      </c>
      <c r="L4396" s="472">
        <v>40973</v>
      </c>
      <c r="Y4396" s="536"/>
    </row>
    <row r="4397" spans="1:30" x14ac:dyDescent="0.2">
      <c r="A4397" s="606" t="s">
        <v>115</v>
      </c>
      <c r="B4397" s="435">
        <v>13</v>
      </c>
      <c r="C4397" s="436">
        <v>150</v>
      </c>
      <c r="D4397" s="438" t="s">
        <v>196</v>
      </c>
      <c r="E4397" s="472">
        <v>40970</v>
      </c>
      <c r="G4397" s="474">
        <v>13</v>
      </c>
      <c r="H4397" s="435">
        <v>150</v>
      </c>
      <c r="I4397" s="435">
        <v>50</v>
      </c>
      <c r="J4397" s="435">
        <v>50</v>
      </c>
      <c r="K4397" s="435">
        <v>0</v>
      </c>
      <c r="L4397" s="472">
        <v>40973</v>
      </c>
      <c r="Y4397" s="536"/>
    </row>
    <row r="4398" spans="1:30" x14ac:dyDescent="0.2">
      <c r="A4398" s="606" t="s">
        <v>115</v>
      </c>
      <c r="B4398" s="435">
        <v>14</v>
      </c>
      <c r="C4398" s="436">
        <v>582</v>
      </c>
      <c r="D4398" s="438" t="s">
        <v>199</v>
      </c>
      <c r="E4398" s="472">
        <v>40970</v>
      </c>
      <c r="G4398" s="474">
        <v>14</v>
      </c>
      <c r="H4398" s="435">
        <v>582</v>
      </c>
      <c r="I4398" s="435">
        <v>582</v>
      </c>
      <c r="J4398" s="435">
        <v>582</v>
      </c>
      <c r="K4398" s="435">
        <v>0</v>
      </c>
      <c r="L4398" s="472">
        <v>40973</v>
      </c>
      <c r="Y4398" s="536"/>
    </row>
    <row r="4399" spans="1:30" x14ac:dyDescent="0.2">
      <c r="A4399" s="606" t="s">
        <v>115</v>
      </c>
      <c r="B4399" s="435">
        <v>15</v>
      </c>
      <c r="C4399" s="436">
        <v>116</v>
      </c>
      <c r="D4399" s="438" t="s">
        <v>189</v>
      </c>
      <c r="E4399" s="472">
        <v>40970</v>
      </c>
      <c r="G4399" s="474">
        <v>15</v>
      </c>
      <c r="H4399" s="435">
        <v>116</v>
      </c>
      <c r="I4399" s="435">
        <v>116</v>
      </c>
      <c r="J4399" s="435">
        <v>116</v>
      </c>
      <c r="K4399" s="435">
        <v>0</v>
      </c>
      <c r="L4399" s="472">
        <v>40973</v>
      </c>
      <c r="Y4399" s="536"/>
    </row>
    <row r="4400" spans="1:30" x14ac:dyDescent="0.2">
      <c r="A4400" s="606" t="s">
        <v>115</v>
      </c>
      <c r="B4400" s="435">
        <v>16</v>
      </c>
      <c r="C4400" s="436">
        <v>15</v>
      </c>
      <c r="D4400" s="438" t="s">
        <v>176</v>
      </c>
      <c r="E4400" s="472">
        <v>40970</v>
      </c>
      <c r="G4400" s="474">
        <v>16</v>
      </c>
      <c r="H4400" s="435">
        <v>15</v>
      </c>
      <c r="I4400" s="435">
        <v>15</v>
      </c>
      <c r="J4400" s="435">
        <v>15</v>
      </c>
      <c r="K4400" s="435">
        <v>0</v>
      </c>
      <c r="L4400" s="472">
        <v>40973</v>
      </c>
      <c r="X4400" s="437" t="str">
        <f>IF(C4403=W4400,"OK",IF(W4400=R4400,"ERRO",IF(W4400="","KO",IF(W4400=J4400,"ERRO"))))</f>
        <v>ERRO</v>
      </c>
      <c r="Y4400" s="536" t="str">
        <f>IF(W4400="","",+C4403-W4400)</f>
        <v/>
      </c>
      <c r="AC4400" s="148">
        <f>DAYS360(E4400,AA4400)</f>
        <v>-40382</v>
      </c>
      <c r="AD4400" s="435" t="str">
        <f>IF(AA4400&gt;0,"OK","Pendente")</f>
        <v>Pendente</v>
      </c>
    </row>
    <row r="4401" spans="1:30" x14ac:dyDescent="0.2">
      <c r="A4401" s="606" t="s">
        <v>115</v>
      </c>
      <c r="B4401" s="435">
        <v>17</v>
      </c>
      <c r="C4401" s="436">
        <v>150</v>
      </c>
      <c r="D4401" s="438" t="s">
        <v>178</v>
      </c>
      <c r="E4401" s="472">
        <v>40970</v>
      </c>
      <c r="G4401" s="474">
        <v>17</v>
      </c>
      <c r="H4401" s="435">
        <v>150</v>
      </c>
      <c r="I4401" s="435">
        <v>150</v>
      </c>
      <c r="J4401" s="435">
        <v>150</v>
      </c>
      <c r="K4401" s="435">
        <v>0</v>
      </c>
      <c r="L4401" s="472">
        <v>40973</v>
      </c>
      <c r="Y4401" s="536"/>
    </row>
    <row r="4402" spans="1:30" x14ac:dyDescent="0.2">
      <c r="A4402" s="606" t="s">
        <v>115</v>
      </c>
      <c r="B4402" s="435">
        <v>18</v>
      </c>
      <c r="C4402" s="436">
        <v>1995</v>
      </c>
      <c r="D4402" s="438" t="s">
        <v>214</v>
      </c>
      <c r="E4402" s="472">
        <v>40970</v>
      </c>
      <c r="G4402" s="474">
        <v>18</v>
      </c>
      <c r="H4402" s="435">
        <v>1995</v>
      </c>
      <c r="I4402" s="435">
        <v>1995</v>
      </c>
      <c r="J4402" s="435">
        <v>1995</v>
      </c>
      <c r="K4402" s="435">
        <v>0</v>
      </c>
      <c r="L4402" s="472">
        <v>40973</v>
      </c>
      <c r="Y4402" s="536"/>
    </row>
    <row r="4403" spans="1:30" x14ac:dyDescent="0.2">
      <c r="A4403" s="606" t="s">
        <v>116</v>
      </c>
      <c r="B4403" s="435">
        <v>19</v>
      </c>
      <c r="C4403" s="436">
        <v>177</v>
      </c>
      <c r="D4403" s="438" t="s">
        <v>214</v>
      </c>
      <c r="E4403" s="472">
        <v>40970</v>
      </c>
      <c r="G4403" s="474">
        <v>19</v>
      </c>
      <c r="H4403" s="435">
        <v>177</v>
      </c>
      <c r="I4403" s="435">
        <v>177</v>
      </c>
      <c r="J4403" s="435">
        <v>177</v>
      </c>
      <c r="K4403" s="435">
        <v>0</v>
      </c>
      <c r="L4403" s="472">
        <v>40973</v>
      </c>
      <c r="Y4403" s="536"/>
    </row>
    <row r="4404" spans="1:30" x14ac:dyDescent="0.2">
      <c r="A4404" s="606" t="s">
        <v>116</v>
      </c>
      <c r="B4404" s="435">
        <v>20</v>
      </c>
      <c r="C4404" s="436">
        <v>54</v>
      </c>
      <c r="D4404" s="438" t="s">
        <v>185</v>
      </c>
      <c r="E4404" s="472">
        <v>40970</v>
      </c>
      <c r="G4404" s="474">
        <v>20</v>
      </c>
      <c r="H4404" s="435">
        <v>54</v>
      </c>
      <c r="I4404" s="435">
        <v>54</v>
      </c>
      <c r="J4404" s="435">
        <v>54</v>
      </c>
      <c r="K4404" s="435">
        <v>0</v>
      </c>
      <c r="L4404" s="472">
        <v>40973</v>
      </c>
      <c r="Y4404" s="536"/>
    </row>
    <row r="4405" spans="1:30" x14ac:dyDescent="0.2">
      <c r="A4405" s="606" t="s">
        <v>116</v>
      </c>
      <c r="B4405" s="435">
        <v>21</v>
      </c>
      <c r="C4405" s="436">
        <v>311</v>
      </c>
      <c r="D4405" s="438" t="s">
        <v>67</v>
      </c>
      <c r="E4405" s="472">
        <v>40970</v>
      </c>
      <c r="G4405" s="474">
        <v>21</v>
      </c>
      <c r="H4405" s="435">
        <v>311</v>
      </c>
      <c r="I4405" s="435">
        <v>311</v>
      </c>
      <c r="J4405" s="435">
        <v>210</v>
      </c>
      <c r="K4405" s="435">
        <v>101</v>
      </c>
      <c r="L4405" s="472">
        <v>40973</v>
      </c>
      <c r="Y4405" s="536"/>
    </row>
    <row r="4406" spans="1:30" x14ac:dyDescent="0.2">
      <c r="A4406" s="606" t="s">
        <v>116</v>
      </c>
      <c r="B4406" s="435">
        <v>22</v>
      </c>
      <c r="C4406" s="436">
        <v>24</v>
      </c>
      <c r="D4406" s="438" t="s">
        <v>68</v>
      </c>
      <c r="E4406" s="472">
        <v>40970</v>
      </c>
      <c r="G4406" s="474">
        <v>22</v>
      </c>
      <c r="H4406" s="435">
        <v>24</v>
      </c>
      <c r="I4406" s="435">
        <v>24</v>
      </c>
      <c r="J4406" s="435">
        <v>23</v>
      </c>
      <c r="K4406" s="435">
        <v>1</v>
      </c>
      <c r="L4406" s="472">
        <v>40973</v>
      </c>
      <c r="Y4406" s="536"/>
    </row>
    <row r="4407" spans="1:30" x14ac:dyDescent="0.2">
      <c r="A4407" s="606" t="s">
        <v>116</v>
      </c>
      <c r="B4407" s="435">
        <v>23</v>
      </c>
      <c r="C4407" s="436">
        <v>67</v>
      </c>
      <c r="D4407" s="438" t="s">
        <v>69</v>
      </c>
      <c r="E4407" s="472">
        <v>40970</v>
      </c>
      <c r="G4407" s="474">
        <v>23</v>
      </c>
      <c r="H4407" s="435">
        <v>67</v>
      </c>
      <c r="I4407" s="435">
        <v>67</v>
      </c>
      <c r="J4407" s="435">
        <v>63</v>
      </c>
      <c r="K4407" s="435">
        <v>4</v>
      </c>
      <c r="L4407" s="472">
        <v>40973</v>
      </c>
      <c r="Y4407" s="536"/>
    </row>
    <row r="4408" spans="1:30" x14ac:dyDescent="0.2">
      <c r="A4408" s="606" t="s">
        <v>116</v>
      </c>
      <c r="B4408" s="435">
        <v>24</v>
      </c>
      <c r="C4408" s="436">
        <v>97</v>
      </c>
      <c r="D4408" s="438" t="s">
        <v>72</v>
      </c>
      <c r="E4408" s="472">
        <v>40970</v>
      </c>
      <c r="G4408" s="474">
        <v>24</v>
      </c>
      <c r="H4408" s="435">
        <v>97</v>
      </c>
      <c r="I4408" s="435">
        <v>97</v>
      </c>
      <c r="J4408" s="435">
        <v>71</v>
      </c>
      <c r="K4408" s="435">
        <v>26</v>
      </c>
      <c r="L4408" s="472">
        <v>40973</v>
      </c>
      <c r="X4408" s="437" t="str">
        <f>IF(C4411=W4408,"OK",IF(W4408=R4408,"ERRO",IF(W4408="","KO",IF(W4408=J4408,"ERRO"))))</f>
        <v>ERRO</v>
      </c>
      <c r="Y4408" s="536" t="str">
        <f>IF(W4408="","",+C4411-W4408)</f>
        <v/>
      </c>
      <c r="AC4408" s="148">
        <f t="shared" ref="AC4408:AC4415" si="434">DAYS360(E4408,AA4408)</f>
        <v>-40382</v>
      </c>
      <c r="AD4408" s="435" t="str">
        <f>IF(AA4408&gt;0,"OK","Pendente")</f>
        <v>Pendente</v>
      </c>
    </row>
    <row r="4409" spans="1:30" x14ac:dyDescent="0.2">
      <c r="A4409" s="606" t="s">
        <v>116</v>
      </c>
      <c r="B4409" s="435">
        <v>25</v>
      </c>
      <c r="C4409" s="436">
        <v>608</v>
      </c>
      <c r="D4409" s="438" t="s">
        <v>73</v>
      </c>
      <c r="E4409" s="472">
        <v>40970</v>
      </c>
      <c r="G4409" s="474">
        <v>25</v>
      </c>
      <c r="H4409" s="435">
        <v>608</v>
      </c>
      <c r="I4409" s="435">
        <v>608</v>
      </c>
      <c r="J4409" s="435">
        <v>536</v>
      </c>
      <c r="K4409" s="435">
        <v>72</v>
      </c>
      <c r="L4409" s="472">
        <v>40973</v>
      </c>
      <c r="X4409" s="437" t="str">
        <f>IF(C4412=W4409,"OK",IF(W4409=R4409,"ERRO",IF(W4409="","KO",IF(W4409=J4409,"ERRO"))))</f>
        <v>ERRO</v>
      </c>
      <c r="Y4409" s="536" t="str">
        <f>IF(W4409="","",+C4412-W4409)</f>
        <v/>
      </c>
      <c r="AC4409" s="148">
        <f t="shared" si="434"/>
        <v>-40382</v>
      </c>
      <c r="AD4409" s="435" t="str">
        <f>IF(AA4409&gt;0,"OK","Pendente")</f>
        <v>Pendente</v>
      </c>
    </row>
    <row r="4410" spans="1:30" x14ac:dyDescent="0.2">
      <c r="A4410" s="606" t="s">
        <v>116</v>
      </c>
      <c r="B4410" s="435">
        <v>26</v>
      </c>
      <c r="C4410" s="436">
        <v>69</v>
      </c>
      <c r="D4410" s="438" t="s">
        <v>79</v>
      </c>
      <c r="E4410" s="472">
        <v>40970</v>
      </c>
      <c r="G4410" s="474">
        <v>26</v>
      </c>
      <c r="H4410" s="435">
        <v>69</v>
      </c>
      <c r="I4410" s="435">
        <v>69</v>
      </c>
      <c r="J4410" s="435">
        <v>56</v>
      </c>
      <c r="K4410" s="435">
        <v>13</v>
      </c>
      <c r="L4410" s="472">
        <v>40973</v>
      </c>
      <c r="X4410" s="437" t="str">
        <f>IF(C4413=W4410,"OK",IF(W4410=R4410,"ERRO",IF(W4410="","KO",IF(W4410=J4410,"ERRO"))))</f>
        <v>ERRO</v>
      </c>
      <c r="Y4410" s="536" t="str">
        <f>IF(W4410="","",+C4413-W4410)</f>
        <v/>
      </c>
      <c r="AC4410" s="148">
        <f t="shared" si="434"/>
        <v>-40382</v>
      </c>
      <c r="AD4410" s="435" t="str">
        <f>IF(AA4410&gt;0,"OK","Pendente")</f>
        <v>Pendente</v>
      </c>
    </row>
    <row r="4411" spans="1:30" x14ac:dyDescent="0.2">
      <c r="A4411" s="606" t="s">
        <v>116</v>
      </c>
      <c r="B4411" s="435">
        <v>27</v>
      </c>
      <c r="C4411" s="436">
        <v>319</v>
      </c>
      <c r="D4411" s="438" t="s">
        <v>74</v>
      </c>
      <c r="E4411" s="472">
        <v>40970</v>
      </c>
      <c r="G4411" s="474">
        <v>27</v>
      </c>
      <c r="H4411" s="435">
        <v>319</v>
      </c>
      <c r="I4411" s="435">
        <v>319</v>
      </c>
      <c r="J4411" s="435">
        <v>268</v>
      </c>
      <c r="K4411" s="435">
        <v>51</v>
      </c>
      <c r="L4411" s="472">
        <v>40973</v>
      </c>
      <c r="X4411" s="437" t="str">
        <f>IF(C4414=W4411,"OK",IF(W4411=R4411,"ERRO",IF(W4411="","KO",IF(W4411=J4411,"ERRO"))))</f>
        <v>ERRO</v>
      </c>
      <c r="Y4411" s="536" t="str">
        <f>IF(W4411="","",+C4414-W4411)</f>
        <v/>
      </c>
      <c r="AC4411" s="148">
        <f t="shared" si="434"/>
        <v>-40382</v>
      </c>
      <c r="AD4411" s="435" t="str">
        <f t="shared" ref="AD4411:AD4472" si="435">IF(AA4411&gt;0,"OK","Pendente")</f>
        <v>Pendente</v>
      </c>
    </row>
    <row r="4412" spans="1:30" x14ac:dyDescent="0.2">
      <c r="A4412" s="606" t="s">
        <v>116</v>
      </c>
      <c r="B4412" s="435">
        <v>28</v>
      </c>
      <c r="C4412" s="436">
        <v>25</v>
      </c>
      <c r="D4412" s="438" t="s">
        <v>75</v>
      </c>
      <c r="E4412" s="472">
        <v>40970</v>
      </c>
      <c r="G4412" s="474">
        <v>28</v>
      </c>
      <c r="H4412" s="435">
        <v>25</v>
      </c>
      <c r="I4412" s="435">
        <v>25</v>
      </c>
      <c r="J4412" s="435">
        <v>22</v>
      </c>
      <c r="K4412" s="435">
        <v>3</v>
      </c>
      <c r="L4412" s="472">
        <v>40973</v>
      </c>
      <c r="X4412" s="437" t="str">
        <f>IF(C4415=W4412,"OK",IF(W4412=R4412,"ERRO",IF(W4412="","KO",IF(W4412=J4412,"ERRO"))))</f>
        <v>ERRO</v>
      </c>
      <c r="Y4412" s="536" t="str">
        <f>IF(W4412="","",+C4415-W4412)</f>
        <v/>
      </c>
      <c r="AC4412" s="148">
        <f t="shared" si="434"/>
        <v>-40382</v>
      </c>
      <c r="AD4412" s="435" t="str">
        <f t="shared" si="435"/>
        <v>Pendente</v>
      </c>
    </row>
    <row r="4413" spans="1:30" x14ac:dyDescent="0.2">
      <c r="A4413" s="606" t="s">
        <v>116</v>
      </c>
      <c r="B4413" s="435">
        <v>29</v>
      </c>
      <c r="C4413" s="436">
        <v>9</v>
      </c>
      <c r="D4413" s="438" t="s">
        <v>76</v>
      </c>
      <c r="E4413" s="472">
        <v>40970</v>
      </c>
      <c r="G4413" s="474">
        <v>29</v>
      </c>
      <c r="H4413" s="435">
        <v>9</v>
      </c>
      <c r="I4413" s="435">
        <v>9</v>
      </c>
      <c r="J4413" s="435">
        <v>9</v>
      </c>
      <c r="K4413" s="435">
        <v>0</v>
      </c>
      <c r="L4413" s="472">
        <v>40973</v>
      </c>
      <c r="X4413" s="437" t="e">
        <f>IF(#REF!=W4413,"OK",IF(W4413=R4413,"ERRO",IF(W4413="","KO",IF(W4413=J4413,"ERRO"))))</f>
        <v>#REF!</v>
      </c>
      <c r="Y4413" s="536" t="str">
        <f>IF(W4413="","",+#REF!-W4413)</f>
        <v/>
      </c>
      <c r="AC4413" s="148">
        <f t="shared" si="434"/>
        <v>-40382</v>
      </c>
      <c r="AD4413" s="435" t="str">
        <f t="shared" si="435"/>
        <v>Pendente</v>
      </c>
    </row>
    <row r="4414" spans="1:30" ht="15" customHeight="1" x14ac:dyDescent="0.2">
      <c r="A4414" s="641" t="s">
        <v>116</v>
      </c>
      <c r="B4414" s="439">
        <v>30</v>
      </c>
      <c r="C4414" s="642">
        <v>9</v>
      </c>
      <c r="D4414" s="438" t="s">
        <v>77</v>
      </c>
      <c r="E4414" s="472">
        <v>40970</v>
      </c>
      <c r="G4414" s="474">
        <v>30</v>
      </c>
      <c r="H4414" s="435">
        <v>9</v>
      </c>
      <c r="I4414" s="435">
        <v>9</v>
      </c>
      <c r="J4414" s="435">
        <v>9</v>
      </c>
      <c r="K4414" s="435">
        <v>0</v>
      </c>
      <c r="L4414" s="472">
        <v>40973</v>
      </c>
      <c r="X4414" s="437" t="e">
        <f>IF(#REF!=W4414,"OK",IF(W4414=R4414,"ERRO",IF(W4414="","KO",IF(W4414=J4414,"ERRO"))))</f>
        <v>#REF!</v>
      </c>
      <c r="Y4414" s="536" t="str">
        <f>IF(W4414="","",+#REF!-W4414)</f>
        <v/>
      </c>
      <c r="AC4414" s="148">
        <f t="shared" si="434"/>
        <v>-40382</v>
      </c>
      <c r="AD4414" s="435" t="str">
        <f t="shared" si="435"/>
        <v>Pendente</v>
      </c>
    </row>
    <row r="4415" spans="1:30" x14ac:dyDescent="0.2">
      <c r="A4415" s="593" t="s">
        <v>116</v>
      </c>
      <c r="B4415" s="493">
        <v>31</v>
      </c>
      <c r="C4415" s="531">
        <v>1</v>
      </c>
      <c r="D4415" s="493" t="s">
        <v>112</v>
      </c>
      <c r="E4415" s="532">
        <v>40970</v>
      </c>
      <c r="G4415" s="534">
        <v>31</v>
      </c>
      <c r="H4415" s="493">
        <v>1</v>
      </c>
      <c r="I4415" s="493">
        <v>1</v>
      </c>
      <c r="J4415" s="493">
        <v>0</v>
      </c>
      <c r="K4415" s="493">
        <v>1</v>
      </c>
      <c r="L4415" s="532">
        <v>40973</v>
      </c>
      <c r="X4415" s="437" t="e">
        <f>IF(#REF!=W4415,"OK",IF(W4415=R4415,"ERRO",IF(W4415="","KO",IF(W4415=J4415,"ERRO"))))</f>
        <v>#REF!</v>
      </c>
      <c r="Y4415" s="536" t="str">
        <f>IF(W4415="","",+#REF!-W4415)</f>
        <v/>
      </c>
      <c r="AC4415" s="148">
        <f t="shared" si="434"/>
        <v>-40382</v>
      </c>
      <c r="AD4415" s="435" t="str">
        <f t="shared" si="435"/>
        <v>Pendente</v>
      </c>
    </row>
    <row r="4416" spans="1:30" x14ac:dyDescent="0.2">
      <c r="A4416" s="641" t="s">
        <v>115</v>
      </c>
      <c r="B4416" s="439">
        <v>1</v>
      </c>
      <c r="C4416" s="642">
        <v>250</v>
      </c>
      <c r="D4416" s="439" t="s">
        <v>196</v>
      </c>
      <c r="E4416" s="478">
        <v>40973</v>
      </c>
      <c r="L4416" s="472">
        <v>40974</v>
      </c>
      <c r="X4416" s="437" t="str">
        <f t="shared" ref="X4416:X4461" si="436">IF(C4416=W4416,"OK",IF(W4416=R4416,"ERRO",IF(W4416="","KO",IF(W4416=J4416,"ERRO"))))</f>
        <v>ERRO</v>
      </c>
      <c r="Y4416" s="536" t="str">
        <f t="shared" ref="Y4416:Y4425" si="437">IF(W4416="","",+C4416-W4416)</f>
        <v/>
      </c>
      <c r="AC4416" s="148">
        <f>DAYS360(E4417,AA4416)</f>
        <v>-40385</v>
      </c>
      <c r="AD4416" s="435" t="str">
        <f t="shared" si="435"/>
        <v>Pendente</v>
      </c>
    </row>
    <row r="4417" spans="1:30" x14ac:dyDescent="0.2">
      <c r="A4417" s="606" t="s">
        <v>115</v>
      </c>
      <c r="B4417" s="435">
        <v>2</v>
      </c>
      <c r="C4417" s="436">
        <v>45</v>
      </c>
      <c r="D4417" s="438" t="s">
        <v>176</v>
      </c>
      <c r="E4417" s="478">
        <v>40973</v>
      </c>
      <c r="X4417" s="437" t="str">
        <f t="shared" si="436"/>
        <v>ERRO</v>
      </c>
      <c r="Y4417" s="536" t="str">
        <f t="shared" si="437"/>
        <v/>
      </c>
      <c r="AC4417" s="148" t="e">
        <f>DAYS360(#REF!,AA4417)</f>
        <v>#REF!</v>
      </c>
      <c r="AD4417" s="435" t="str">
        <f t="shared" si="435"/>
        <v>Pendente</v>
      </c>
    </row>
    <row r="4418" spans="1:30" x14ac:dyDescent="0.2">
      <c r="A4418" s="593" t="s">
        <v>115</v>
      </c>
      <c r="B4418" s="493">
        <v>3</v>
      </c>
      <c r="C4418" s="531">
        <v>685</v>
      </c>
      <c r="D4418" s="493" t="s">
        <v>178</v>
      </c>
      <c r="E4418" s="532">
        <v>40973</v>
      </c>
      <c r="X4418" s="437" t="str">
        <f t="shared" si="436"/>
        <v>ERRO</v>
      </c>
      <c r="Y4418" s="536" t="str">
        <f t="shared" si="437"/>
        <v/>
      </c>
      <c r="AC4418" s="148">
        <f t="shared" ref="AC4418:AC4437" si="438">DAYS360(E4418,AA4418)</f>
        <v>-40385</v>
      </c>
      <c r="AD4418" s="435" t="str">
        <f t="shared" si="435"/>
        <v>Pendente</v>
      </c>
    </row>
    <row r="4419" spans="1:30" x14ac:dyDescent="0.2">
      <c r="A4419" s="593" t="s">
        <v>115</v>
      </c>
      <c r="B4419" s="493">
        <v>1</v>
      </c>
      <c r="C4419" s="531">
        <v>100</v>
      </c>
      <c r="D4419" s="493" t="s">
        <v>178</v>
      </c>
      <c r="E4419" s="532">
        <v>40974</v>
      </c>
      <c r="X4419" s="437" t="str">
        <f t="shared" si="436"/>
        <v>ERRO</v>
      </c>
      <c r="Y4419" s="536" t="str">
        <f t="shared" si="437"/>
        <v/>
      </c>
      <c r="AC4419" s="148">
        <f t="shared" si="438"/>
        <v>-40386</v>
      </c>
      <c r="AD4419" s="435" t="str">
        <f t="shared" si="435"/>
        <v>Pendente</v>
      </c>
    </row>
    <row r="4420" spans="1:30" x14ac:dyDescent="0.2">
      <c r="A4420" s="593" t="s">
        <v>115</v>
      </c>
      <c r="B4420" s="493">
        <v>1</v>
      </c>
      <c r="C4420" s="531">
        <v>100</v>
      </c>
      <c r="D4420" s="493" t="s">
        <v>178</v>
      </c>
      <c r="E4420" s="532">
        <v>40975</v>
      </c>
      <c r="X4420" s="437" t="str">
        <f t="shared" si="436"/>
        <v>ERRO</v>
      </c>
      <c r="Y4420" s="536" t="str">
        <f t="shared" si="437"/>
        <v/>
      </c>
      <c r="AC4420" s="148">
        <f t="shared" si="438"/>
        <v>-40387</v>
      </c>
      <c r="AD4420" s="435" t="str">
        <f t="shared" si="435"/>
        <v>Pendente</v>
      </c>
    </row>
    <row r="4421" spans="1:30" x14ac:dyDescent="0.2">
      <c r="A4421" s="641" t="s">
        <v>115</v>
      </c>
      <c r="B4421" s="439">
        <v>1</v>
      </c>
      <c r="C4421" s="642">
        <v>10</v>
      </c>
      <c r="D4421" s="439" t="s">
        <v>190</v>
      </c>
      <c r="E4421" s="478">
        <v>40976</v>
      </c>
      <c r="X4421" s="437" t="str">
        <f t="shared" si="436"/>
        <v>ERRO</v>
      </c>
      <c r="Y4421" s="536" t="str">
        <f t="shared" si="437"/>
        <v/>
      </c>
      <c r="AC4421" s="148">
        <f t="shared" si="438"/>
        <v>-40388</v>
      </c>
      <c r="AD4421" s="435" t="str">
        <f t="shared" si="435"/>
        <v>Pendente</v>
      </c>
    </row>
    <row r="4422" spans="1:30" x14ac:dyDescent="0.2">
      <c r="A4422" s="606" t="s">
        <v>115</v>
      </c>
      <c r="B4422" s="435">
        <v>2</v>
      </c>
      <c r="C4422" s="436">
        <v>20</v>
      </c>
      <c r="D4422" s="438" t="s">
        <v>176</v>
      </c>
      <c r="E4422" s="472">
        <v>40976</v>
      </c>
      <c r="X4422" s="437" t="str">
        <f t="shared" si="436"/>
        <v>ERRO</v>
      </c>
      <c r="Y4422" s="536" t="str">
        <f t="shared" si="437"/>
        <v/>
      </c>
      <c r="AC4422" s="148">
        <f t="shared" si="438"/>
        <v>-40388</v>
      </c>
      <c r="AD4422" s="435" t="str">
        <f t="shared" si="435"/>
        <v>Pendente</v>
      </c>
    </row>
    <row r="4423" spans="1:30" x14ac:dyDescent="0.2">
      <c r="A4423" s="593" t="s">
        <v>115</v>
      </c>
      <c r="B4423" s="493">
        <v>3</v>
      </c>
      <c r="C4423" s="531">
        <v>325</v>
      </c>
      <c r="D4423" s="493" t="s">
        <v>178</v>
      </c>
      <c r="E4423" s="532">
        <v>40976</v>
      </c>
      <c r="X4423" s="437" t="str">
        <f t="shared" si="436"/>
        <v>ERRO</v>
      </c>
      <c r="Y4423" s="536" t="str">
        <f t="shared" si="437"/>
        <v/>
      </c>
      <c r="AC4423" s="148">
        <f t="shared" si="438"/>
        <v>-40388</v>
      </c>
      <c r="AD4423" s="435" t="str">
        <f t="shared" si="435"/>
        <v>Pendente</v>
      </c>
    </row>
    <row r="4424" spans="1:30" x14ac:dyDescent="0.2">
      <c r="A4424" s="641" t="s">
        <v>115</v>
      </c>
      <c r="B4424" s="439">
        <v>1</v>
      </c>
      <c r="C4424" s="642">
        <v>25</v>
      </c>
      <c r="D4424" s="643" t="s">
        <v>182</v>
      </c>
      <c r="E4424" s="478">
        <v>40977</v>
      </c>
      <c r="X4424" s="437" t="str">
        <f t="shared" si="436"/>
        <v>ERRO</v>
      </c>
      <c r="Y4424" s="536" t="str">
        <f t="shared" si="437"/>
        <v/>
      </c>
      <c r="AC4424" s="148">
        <f t="shared" si="438"/>
        <v>-40389</v>
      </c>
      <c r="AD4424" s="435" t="str">
        <f t="shared" si="435"/>
        <v>Pendente</v>
      </c>
    </row>
    <row r="4425" spans="1:30" x14ac:dyDescent="0.2">
      <c r="A4425" s="606" t="s">
        <v>115</v>
      </c>
      <c r="B4425" s="435">
        <v>2</v>
      </c>
      <c r="C4425" s="436">
        <v>30</v>
      </c>
      <c r="D4425" s="465" t="s">
        <v>183</v>
      </c>
      <c r="E4425" s="478">
        <v>40977</v>
      </c>
      <c r="X4425" s="437" t="str">
        <f t="shared" si="436"/>
        <v>ERRO</v>
      </c>
      <c r="Y4425" s="536" t="str">
        <f t="shared" si="437"/>
        <v/>
      </c>
      <c r="AC4425" s="148">
        <f t="shared" si="438"/>
        <v>-40389</v>
      </c>
      <c r="AD4425" s="435" t="str">
        <f t="shared" si="435"/>
        <v>Pendente</v>
      </c>
    </row>
    <row r="4426" spans="1:30" x14ac:dyDescent="0.2">
      <c r="A4426" s="606" t="s">
        <v>115</v>
      </c>
      <c r="B4426" s="435">
        <v>3</v>
      </c>
      <c r="C4426" s="436">
        <v>13</v>
      </c>
      <c r="D4426" s="465" t="s">
        <v>67</v>
      </c>
      <c r="E4426" s="478">
        <v>40977</v>
      </c>
      <c r="X4426" s="437" t="str">
        <f t="shared" si="436"/>
        <v>ERRO</v>
      </c>
      <c r="Y4426" s="536" t="str">
        <f t="shared" ref="Y4426:Y4489" si="439">IF(W4426="","",+C4426-W4426)</f>
        <v/>
      </c>
      <c r="AC4426" s="148">
        <f t="shared" si="438"/>
        <v>-40389</v>
      </c>
      <c r="AD4426" s="435" t="str">
        <f t="shared" si="435"/>
        <v>Pendente</v>
      </c>
    </row>
    <row r="4427" spans="1:30" x14ac:dyDescent="0.2">
      <c r="A4427" s="606" t="s">
        <v>115</v>
      </c>
      <c r="B4427" s="435">
        <v>4</v>
      </c>
      <c r="C4427" s="436">
        <v>12</v>
      </c>
      <c r="D4427" s="438" t="s">
        <v>69</v>
      </c>
      <c r="E4427" s="478">
        <v>40977</v>
      </c>
      <c r="X4427" s="437" t="str">
        <f t="shared" si="436"/>
        <v>ERRO</v>
      </c>
      <c r="Y4427" s="536" t="str">
        <f t="shared" si="439"/>
        <v/>
      </c>
      <c r="AC4427" s="148">
        <f t="shared" si="438"/>
        <v>-40389</v>
      </c>
      <c r="AD4427" s="435" t="str">
        <f t="shared" si="435"/>
        <v>Pendente</v>
      </c>
    </row>
    <row r="4428" spans="1:30" x14ac:dyDescent="0.2">
      <c r="A4428" s="606" t="s">
        <v>115</v>
      </c>
      <c r="B4428" s="435">
        <v>5</v>
      </c>
      <c r="C4428" s="436">
        <v>36</v>
      </c>
      <c r="D4428" s="438" t="s">
        <v>72</v>
      </c>
      <c r="E4428" s="478">
        <v>40977</v>
      </c>
      <c r="X4428" s="437" t="str">
        <f t="shared" si="436"/>
        <v>ERRO</v>
      </c>
      <c r="Y4428" s="536" t="str">
        <f t="shared" si="439"/>
        <v/>
      </c>
      <c r="AC4428" s="148">
        <f t="shared" si="438"/>
        <v>-40389</v>
      </c>
      <c r="AD4428" s="435" t="str">
        <f t="shared" si="435"/>
        <v>Pendente</v>
      </c>
    </row>
    <row r="4429" spans="1:30" x14ac:dyDescent="0.2">
      <c r="A4429" s="606" t="s">
        <v>115</v>
      </c>
      <c r="B4429" s="435">
        <v>6</v>
      </c>
      <c r="C4429" s="436">
        <v>177</v>
      </c>
      <c r="D4429" s="438" t="s">
        <v>73</v>
      </c>
      <c r="E4429" s="478">
        <v>40977</v>
      </c>
      <c r="X4429" s="437" t="str">
        <f t="shared" si="436"/>
        <v>ERRO</v>
      </c>
      <c r="Y4429" s="536" t="str">
        <f t="shared" si="439"/>
        <v/>
      </c>
      <c r="AC4429" s="148">
        <f t="shared" si="438"/>
        <v>-40389</v>
      </c>
      <c r="AD4429" s="435" t="str">
        <f t="shared" si="435"/>
        <v>Pendente</v>
      </c>
    </row>
    <row r="4430" spans="1:30" x14ac:dyDescent="0.2">
      <c r="A4430" s="606" t="s">
        <v>115</v>
      </c>
      <c r="B4430" s="435">
        <v>7</v>
      </c>
      <c r="C4430" s="436">
        <v>73</v>
      </c>
      <c r="D4430" s="438" t="s">
        <v>79</v>
      </c>
      <c r="E4430" s="478">
        <v>40977</v>
      </c>
      <c r="X4430" s="437" t="str">
        <f t="shared" si="436"/>
        <v>ERRO</v>
      </c>
      <c r="Y4430" s="536" t="str">
        <f t="shared" si="439"/>
        <v/>
      </c>
      <c r="AC4430" s="148">
        <f t="shared" si="438"/>
        <v>-40389</v>
      </c>
      <c r="AD4430" s="435" t="str">
        <f t="shared" si="435"/>
        <v>Pendente</v>
      </c>
    </row>
    <row r="4431" spans="1:30" x14ac:dyDescent="0.2">
      <c r="A4431" s="606" t="s">
        <v>115</v>
      </c>
      <c r="B4431" s="435">
        <v>8</v>
      </c>
      <c r="C4431" s="436">
        <v>97</v>
      </c>
      <c r="D4431" s="438" t="s">
        <v>74</v>
      </c>
      <c r="E4431" s="478">
        <v>40977</v>
      </c>
      <c r="X4431" s="437" t="str">
        <f t="shared" si="436"/>
        <v>ERRO</v>
      </c>
      <c r="Y4431" s="536" t="str">
        <f t="shared" si="439"/>
        <v/>
      </c>
      <c r="AC4431" s="148">
        <f t="shared" si="438"/>
        <v>-40389</v>
      </c>
      <c r="AD4431" s="435" t="str">
        <f t="shared" si="435"/>
        <v>Pendente</v>
      </c>
    </row>
    <row r="4432" spans="1:30" x14ac:dyDescent="0.2">
      <c r="A4432" s="606" t="s">
        <v>115</v>
      </c>
      <c r="B4432" s="435">
        <v>9</v>
      </c>
      <c r="C4432" s="436">
        <v>5</v>
      </c>
      <c r="D4432" s="438" t="s">
        <v>75</v>
      </c>
      <c r="E4432" s="478">
        <v>40977</v>
      </c>
      <c r="X4432" s="437" t="str">
        <f t="shared" si="436"/>
        <v>ERRO</v>
      </c>
      <c r="Y4432" s="536" t="str">
        <f t="shared" si="439"/>
        <v/>
      </c>
      <c r="AC4432" s="148">
        <f t="shared" si="438"/>
        <v>-40389</v>
      </c>
      <c r="AD4432" s="435" t="str">
        <f t="shared" si="435"/>
        <v>Pendente</v>
      </c>
    </row>
    <row r="4433" spans="1:30" x14ac:dyDescent="0.2">
      <c r="A4433" s="606" t="s">
        <v>115</v>
      </c>
      <c r="B4433" s="435">
        <v>10</v>
      </c>
      <c r="C4433" s="436">
        <v>2</v>
      </c>
      <c r="D4433" s="438" t="s">
        <v>76</v>
      </c>
      <c r="E4433" s="478">
        <v>40977</v>
      </c>
      <c r="X4433" s="437" t="str">
        <f t="shared" si="436"/>
        <v>ERRO</v>
      </c>
      <c r="Y4433" s="536" t="str">
        <f t="shared" si="439"/>
        <v/>
      </c>
      <c r="AC4433" s="148">
        <f t="shared" si="438"/>
        <v>-40389</v>
      </c>
      <c r="AD4433" s="435" t="str">
        <f t="shared" si="435"/>
        <v>Pendente</v>
      </c>
    </row>
    <row r="4434" spans="1:30" x14ac:dyDescent="0.2">
      <c r="A4434" s="606" t="s">
        <v>115</v>
      </c>
      <c r="B4434" s="435">
        <v>11</v>
      </c>
      <c r="C4434" s="436">
        <v>220</v>
      </c>
      <c r="D4434" s="438" t="s">
        <v>187</v>
      </c>
      <c r="E4434" s="478">
        <v>40977</v>
      </c>
      <c r="X4434" s="437" t="str">
        <f t="shared" si="436"/>
        <v>ERRO</v>
      </c>
      <c r="Y4434" s="536" t="str">
        <f t="shared" si="439"/>
        <v/>
      </c>
      <c r="AC4434" s="148">
        <f t="shared" si="438"/>
        <v>-40389</v>
      </c>
      <c r="AD4434" s="435" t="str">
        <f t="shared" si="435"/>
        <v>Pendente</v>
      </c>
    </row>
    <row r="4435" spans="1:30" x14ac:dyDescent="0.2">
      <c r="A4435" s="606" t="s">
        <v>115</v>
      </c>
      <c r="B4435" s="435">
        <v>12</v>
      </c>
      <c r="C4435" s="436">
        <v>300</v>
      </c>
      <c r="D4435" s="438" t="s">
        <v>196</v>
      </c>
      <c r="E4435" s="478">
        <v>40977</v>
      </c>
      <c r="X4435" s="437" t="str">
        <f t="shared" si="436"/>
        <v>ERRO</v>
      </c>
      <c r="Y4435" s="536" t="str">
        <f t="shared" si="439"/>
        <v/>
      </c>
      <c r="AC4435" s="148">
        <f t="shared" si="438"/>
        <v>-40389</v>
      </c>
      <c r="AD4435" s="435" t="str">
        <f t="shared" si="435"/>
        <v>Pendente</v>
      </c>
    </row>
    <row r="4436" spans="1:30" x14ac:dyDescent="0.2">
      <c r="A4436" s="606" t="s">
        <v>115</v>
      </c>
      <c r="B4436" s="435">
        <v>13</v>
      </c>
      <c r="C4436" s="436">
        <v>603</v>
      </c>
      <c r="D4436" s="438" t="s">
        <v>199</v>
      </c>
      <c r="E4436" s="478">
        <v>40977</v>
      </c>
      <c r="X4436" s="437" t="str">
        <f t="shared" si="436"/>
        <v>ERRO</v>
      </c>
      <c r="Y4436" s="536" t="str">
        <f t="shared" si="439"/>
        <v/>
      </c>
      <c r="AC4436" s="148">
        <f t="shared" si="438"/>
        <v>-40389</v>
      </c>
      <c r="AD4436" s="435" t="str">
        <f t="shared" si="435"/>
        <v>Pendente</v>
      </c>
    </row>
    <row r="4437" spans="1:30" x14ac:dyDescent="0.2">
      <c r="A4437" s="606" t="s">
        <v>115</v>
      </c>
      <c r="B4437" s="435">
        <v>14</v>
      </c>
      <c r="C4437" s="436">
        <v>173</v>
      </c>
      <c r="D4437" s="438" t="s">
        <v>189</v>
      </c>
      <c r="E4437" s="478">
        <v>40977</v>
      </c>
      <c r="X4437" s="437" t="str">
        <f t="shared" si="436"/>
        <v>ERRO</v>
      </c>
      <c r="Y4437" s="536" t="str">
        <f t="shared" si="439"/>
        <v/>
      </c>
      <c r="AC4437" s="148">
        <f t="shared" si="438"/>
        <v>-40389</v>
      </c>
      <c r="AD4437" s="435" t="str">
        <f t="shared" si="435"/>
        <v>Pendente</v>
      </c>
    </row>
    <row r="4438" spans="1:30" x14ac:dyDescent="0.2">
      <c r="A4438" s="606" t="s">
        <v>115</v>
      </c>
      <c r="B4438" s="435">
        <v>15</v>
      </c>
      <c r="C4438" s="436">
        <v>15</v>
      </c>
      <c r="D4438" s="438" t="s">
        <v>176</v>
      </c>
      <c r="E4438" s="478">
        <v>40977</v>
      </c>
      <c r="X4438" s="437" t="str">
        <f t="shared" si="436"/>
        <v>ERRO</v>
      </c>
      <c r="Y4438" s="536" t="str">
        <f t="shared" si="439"/>
        <v/>
      </c>
      <c r="AC4438" s="148">
        <f t="shared" ref="AC4438:AC4501" si="440">DAYS360(E4438,AA4438)</f>
        <v>-40389</v>
      </c>
      <c r="AD4438" s="435" t="str">
        <f t="shared" si="435"/>
        <v>Pendente</v>
      </c>
    </row>
    <row r="4439" spans="1:30" x14ac:dyDescent="0.2">
      <c r="A4439" s="606" t="s">
        <v>115</v>
      </c>
      <c r="B4439" s="435">
        <v>16</v>
      </c>
      <c r="C4439" s="436">
        <v>30</v>
      </c>
      <c r="D4439" s="438" t="s">
        <v>178</v>
      </c>
      <c r="E4439" s="478">
        <v>40977</v>
      </c>
      <c r="X4439" s="437" t="str">
        <f t="shared" si="436"/>
        <v>ERRO</v>
      </c>
      <c r="Y4439" s="536" t="str">
        <f t="shared" si="439"/>
        <v/>
      </c>
      <c r="AC4439" s="148">
        <f t="shared" si="440"/>
        <v>-40389</v>
      </c>
      <c r="AD4439" s="435" t="str">
        <f t="shared" si="435"/>
        <v>Pendente</v>
      </c>
    </row>
    <row r="4440" spans="1:30" x14ac:dyDescent="0.2">
      <c r="A4440" s="606" t="s">
        <v>115</v>
      </c>
      <c r="B4440" s="435">
        <v>17</v>
      </c>
      <c r="C4440" s="436">
        <v>1865</v>
      </c>
      <c r="D4440" s="438" t="s">
        <v>214</v>
      </c>
      <c r="E4440" s="478">
        <v>40977</v>
      </c>
      <c r="X4440" s="437" t="str">
        <f t="shared" si="436"/>
        <v>ERRO</v>
      </c>
      <c r="Y4440" s="536" t="str">
        <f t="shared" si="439"/>
        <v/>
      </c>
      <c r="AC4440" s="148">
        <f t="shared" si="440"/>
        <v>-40389</v>
      </c>
      <c r="AD4440" s="435" t="str">
        <f t="shared" si="435"/>
        <v>Pendente</v>
      </c>
    </row>
    <row r="4441" spans="1:30" x14ac:dyDescent="0.2">
      <c r="A4441" s="606" t="s">
        <v>115</v>
      </c>
      <c r="B4441" s="435">
        <v>18</v>
      </c>
      <c r="C4441" s="436">
        <v>30</v>
      </c>
      <c r="D4441" s="439" t="s">
        <v>205</v>
      </c>
      <c r="E4441" s="478">
        <v>40977</v>
      </c>
      <c r="X4441" s="437" t="str">
        <f t="shared" si="436"/>
        <v>ERRO</v>
      </c>
      <c r="Y4441" s="536" t="str">
        <f t="shared" si="439"/>
        <v/>
      </c>
      <c r="AC4441" s="148">
        <f t="shared" si="440"/>
        <v>-40389</v>
      </c>
      <c r="AD4441" s="435" t="str">
        <f t="shared" si="435"/>
        <v>Pendente</v>
      </c>
    </row>
    <row r="4442" spans="1:30" x14ac:dyDescent="0.2">
      <c r="A4442" s="593" t="s">
        <v>115</v>
      </c>
      <c r="B4442" s="493">
        <v>19</v>
      </c>
      <c r="C4442" s="531">
        <v>33</v>
      </c>
      <c r="D4442" s="493" t="s">
        <v>185</v>
      </c>
      <c r="E4442" s="532">
        <v>40977</v>
      </c>
      <c r="X4442" s="437" t="str">
        <f t="shared" si="436"/>
        <v>ERRO</v>
      </c>
      <c r="Y4442" s="536" t="str">
        <f t="shared" si="439"/>
        <v/>
      </c>
      <c r="AC4442" s="148">
        <f t="shared" si="440"/>
        <v>-40389</v>
      </c>
      <c r="AD4442" s="435" t="str">
        <f t="shared" si="435"/>
        <v>Pendente</v>
      </c>
    </row>
    <row r="4443" spans="1:30" x14ac:dyDescent="0.2">
      <c r="A4443" s="641" t="s">
        <v>115</v>
      </c>
      <c r="B4443" s="439">
        <v>1</v>
      </c>
      <c r="C4443" s="642">
        <v>10</v>
      </c>
      <c r="D4443" s="439" t="s">
        <v>177</v>
      </c>
      <c r="E4443" s="478">
        <v>40980</v>
      </c>
      <c r="F4443" s="572"/>
      <c r="X4443" s="437" t="str">
        <f t="shared" si="436"/>
        <v>ERRO</v>
      </c>
      <c r="Y4443" s="536" t="str">
        <f t="shared" si="439"/>
        <v/>
      </c>
      <c r="AC4443" s="148">
        <f t="shared" si="440"/>
        <v>-40392</v>
      </c>
      <c r="AD4443" s="435" t="str">
        <f t="shared" si="435"/>
        <v>Pendente</v>
      </c>
    </row>
    <row r="4444" spans="1:30" x14ac:dyDescent="0.2">
      <c r="A4444" s="606" t="s">
        <v>115</v>
      </c>
      <c r="B4444" s="435">
        <v>2</v>
      </c>
      <c r="C4444" s="436">
        <v>110</v>
      </c>
      <c r="D4444" s="438" t="s">
        <v>176</v>
      </c>
      <c r="E4444" s="478">
        <v>40980</v>
      </c>
      <c r="X4444" s="437" t="str">
        <f t="shared" si="436"/>
        <v>ERRO</v>
      </c>
      <c r="Y4444" s="536" t="str">
        <f t="shared" si="439"/>
        <v/>
      </c>
      <c r="AC4444" s="148">
        <f t="shared" si="440"/>
        <v>-40392</v>
      </c>
      <c r="AD4444" s="435" t="str">
        <f t="shared" si="435"/>
        <v>Pendente</v>
      </c>
    </row>
    <row r="4445" spans="1:30" x14ac:dyDescent="0.2">
      <c r="A4445" s="593" t="s">
        <v>115</v>
      </c>
      <c r="B4445" s="493">
        <v>3</v>
      </c>
      <c r="C4445" s="531">
        <v>210</v>
      </c>
      <c r="D4445" s="493" t="s">
        <v>178</v>
      </c>
      <c r="E4445" s="532">
        <v>40980</v>
      </c>
      <c r="X4445" s="437" t="str">
        <f t="shared" si="436"/>
        <v>ERRO</v>
      </c>
      <c r="Y4445" s="536" t="str">
        <f t="shared" si="439"/>
        <v/>
      </c>
      <c r="AC4445" s="148">
        <f t="shared" si="440"/>
        <v>-40392</v>
      </c>
      <c r="AD4445" s="435" t="str">
        <f t="shared" si="435"/>
        <v>Pendente</v>
      </c>
    </row>
    <row r="4446" spans="1:30" x14ac:dyDescent="0.2">
      <c r="A4446" s="641" t="s">
        <v>115</v>
      </c>
      <c r="B4446" s="439">
        <v>1</v>
      </c>
      <c r="C4446" s="642">
        <v>20</v>
      </c>
      <c r="D4446" s="439" t="s">
        <v>190</v>
      </c>
      <c r="E4446" s="478">
        <v>40981</v>
      </c>
      <c r="X4446" s="437" t="str">
        <f t="shared" si="436"/>
        <v>ERRO</v>
      </c>
      <c r="Y4446" s="536" t="str">
        <f t="shared" si="439"/>
        <v/>
      </c>
      <c r="AC4446" s="148">
        <f t="shared" si="440"/>
        <v>-40393</v>
      </c>
      <c r="AD4446" s="435" t="str">
        <f t="shared" si="435"/>
        <v>Pendente</v>
      </c>
    </row>
    <row r="4447" spans="1:30" x14ac:dyDescent="0.2">
      <c r="A4447" s="606" t="s">
        <v>115</v>
      </c>
      <c r="B4447" s="435">
        <v>2</v>
      </c>
      <c r="C4447" s="436">
        <v>85</v>
      </c>
      <c r="D4447" s="438" t="s">
        <v>176</v>
      </c>
      <c r="E4447" s="478">
        <v>40981</v>
      </c>
      <c r="X4447" s="437" t="str">
        <f t="shared" si="436"/>
        <v>ERRO</v>
      </c>
      <c r="Y4447" s="536" t="str">
        <f t="shared" si="439"/>
        <v/>
      </c>
      <c r="AC4447" s="148">
        <f t="shared" si="440"/>
        <v>-40393</v>
      </c>
      <c r="AD4447" s="435" t="str">
        <f t="shared" si="435"/>
        <v>Pendente</v>
      </c>
    </row>
    <row r="4448" spans="1:30" x14ac:dyDescent="0.2">
      <c r="A4448" s="593" t="s">
        <v>115</v>
      </c>
      <c r="B4448" s="493">
        <v>3</v>
      </c>
      <c r="C4448" s="531">
        <v>480</v>
      </c>
      <c r="D4448" s="493" t="s">
        <v>178</v>
      </c>
      <c r="E4448" s="532">
        <v>40981</v>
      </c>
      <c r="X4448" s="437" t="str">
        <f t="shared" si="436"/>
        <v>ERRO</v>
      </c>
      <c r="Y4448" s="536" t="str">
        <f t="shared" si="439"/>
        <v/>
      </c>
      <c r="AC4448" s="148">
        <f t="shared" si="440"/>
        <v>-40393</v>
      </c>
      <c r="AD4448" s="435" t="str">
        <f t="shared" si="435"/>
        <v>Pendente</v>
      </c>
    </row>
    <row r="4449" spans="1:30" x14ac:dyDescent="0.2">
      <c r="A4449" s="641" t="s">
        <v>115</v>
      </c>
      <c r="B4449" s="439">
        <v>1</v>
      </c>
      <c r="C4449" s="642">
        <v>250</v>
      </c>
      <c r="D4449" s="439" t="s">
        <v>196</v>
      </c>
      <c r="E4449" s="478">
        <v>40982</v>
      </c>
      <c r="X4449" s="437" t="str">
        <f t="shared" si="436"/>
        <v>ERRO</v>
      </c>
      <c r="Y4449" s="536" t="str">
        <f t="shared" si="439"/>
        <v/>
      </c>
      <c r="AC4449" s="148">
        <f t="shared" si="440"/>
        <v>-40394</v>
      </c>
      <c r="AD4449" s="435" t="str">
        <f t="shared" si="435"/>
        <v>Pendente</v>
      </c>
    </row>
    <row r="4450" spans="1:30" x14ac:dyDescent="0.2">
      <c r="A4450" s="606" t="s">
        <v>115</v>
      </c>
      <c r="B4450" s="435">
        <v>2</v>
      </c>
      <c r="C4450" s="436">
        <v>15</v>
      </c>
      <c r="D4450" s="438" t="s">
        <v>176</v>
      </c>
      <c r="E4450" s="478">
        <v>40982</v>
      </c>
      <c r="X4450" s="437" t="str">
        <f t="shared" si="436"/>
        <v>ERRO</v>
      </c>
      <c r="Y4450" s="536" t="str">
        <f t="shared" si="439"/>
        <v/>
      </c>
      <c r="AC4450" s="148">
        <f t="shared" si="440"/>
        <v>-40394</v>
      </c>
      <c r="AD4450" s="435" t="str">
        <f t="shared" si="435"/>
        <v>Pendente</v>
      </c>
    </row>
    <row r="4451" spans="1:30" x14ac:dyDescent="0.2">
      <c r="A4451" s="593" t="s">
        <v>115</v>
      </c>
      <c r="B4451" s="493">
        <v>3</v>
      </c>
      <c r="C4451" s="531">
        <v>50</v>
      </c>
      <c r="D4451" s="493" t="s">
        <v>178</v>
      </c>
      <c r="E4451" s="532">
        <v>40982</v>
      </c>
      <c r="X4451" s="437" t="str">
        <f t="shared" si="436"/>
        <v>ERRO</v>
      </c>
      <c r="Y4451" s="536" t="str">
        <f t="shared" si="439"/>
        <v/>
      </c>
      <c r="AC4451" s="148">
        <f t="shared" si="440"/>
        <v>-40394</v>
      </c>
      <c r="AD4451" s="435" t="str">
        <f t="shared" si="435"/>
        <v>Pendente</v>
      </c>
    </row>
    <row r="4452" spans="1:30" x14ac:dyDescent="0.2">
      <c r="A4452" s="641" t="s">
        <v>115</v>
      </c>
      <c r="B4452" s="439">
        <v>1</v>
      </c>
      <c r="C4452" s="642">
        <v>10</v>
      </c>
      <c r="D4452" s="439" t="s">
        <v>177</v>
      </c>
      <c r="E4452" s="478">
        <v>40983</v>
      </c>
      <c r="X4452" s="437" t="str">
        <f t="shared" si="436"/>
        <v>ERRO</v>
      </c>
      <c r="Y4452" s="536" t="str">
        <f t="shared" si="439"/>
        <v/>
      </c>
      <c r="AC4452" s="148">
        <f t="shared" si="440"/>
        <v>-40395</v>
      </c>
      <c r="AD4452" s="435" t="str">
        <f t="shared" si="435"/>
        <v>Pendente</v>
      </c>
    </row>
    <row r="4453" spans="1:30" x14ac:dyDescent="0.2">
      <c r="A4453" s="606" t="s">
        <v>115</v>
      </c>
      <c r="B4453" s="435">
        <v>2</v>
      </c>
      <c r="C4453" s="436">
        <v>15</v>
      </c>
      <c r="D4453" s="438" t="s">
        <v>176</v>
      </c>
      <c r="E4453" s="478">
        <v>40983</v>
      </c>
      <c r="X4453" s="437" t="str">
        <f t="shared" si="436"/>
        <v>ERRO</v>
      </c>
      <c r="Y4453" s="536" t="str">
        <f t="shared" si="439"/>
        <v/>
      </c>
      <c r="AC4453" s="148">
        <f t="shared" si="440"/>
        <v>-40395</v>
      </c>
      <c r="AD4453" s="435" t="str">
        <f t="shared" si="435"/>
        <v>Pendente</v>
      </c>
    </row>
    <row r="4454" spans="1:30" x14ac:dyDescent="0.2">
      <c r="A4454" s="593" t="s">
        <v>115</v>
      </c>
      <c r="B4454" s="493">
        <v>3</v>
      </c>
      <c r="C4454" s="531">
        <v>325</v>
      </c>
      <c r="D4454" s="493" t="s">
        <v>178</v>
      </c>
      <c r="E4454" s="532">
        <v>40983</v>
      </c>
      <c r="X4454" s="437" t="str">
        <f t="shared" si="436"/>
        <v>ERRO</v>
      </c>
      <c r="Y4454" s="536" t="str">
        <f t="shared" si="439"/>
        <v/>
      </c>
      <c r="AC4454" s="148">
        <f t="shared" si="440"/>
        <v>-40395</v>
      </c>
      <c r="AD4454" s="435" t="str">
        <f t="shared" si="435"/>
        <v>Pendente</v>
      </c>
    </row>
    <row r="4455" spans="1:30" x14ac:dyDescent="0.2">
      <c r="A4455" s="641" t="s">
        <v>115</v>
      </c>
      <c r="B4455" s="439">
        <v>1</v>
      </c>
      <c r="C4455" s="642">
        <v>48</v>
      </c>
      <c r="D4455" s="643" t="s">
        <v>182</v>
      </c>
      <c r="E4455" s="478">
        <v>40984</v>
      </c>
      <c r="X4455" s="437" t="str">
        <f t="shared" si="436"/>
        <v>ERRO</v>
      </c>
      <c r="Y4455" s="536" t="str">
        <f t="shared" si="439"/>
        <v/>
      </c>
      <c r="AC4455" s="148">
        <f t="shared" si="440"/>
        <v>-40396</v>
      </c>
      <c r="AD4455" s="435" t="str">
        <f t="shared" si="435"/>
        <v>Pendente</v>
      </c>
    </row>
    <row r="4456" spans="1:30" x14ac:dyDescent="0.2">
      <c r="A4456" s="606" t="s">
        <v>115</v>
      </c>
      <c r="B4456" s="435">
        <v>2</v>
      </c>
      <c r="C4456" s="436">
        <v>42</v>
      </c>
      <c r="D4456" s="465" t="s">
        <v>183</v>
      </c>
      <c r="E4456" s="478">
        <v>40984</v>
      </c>
      <c r="X4456" s="437" t="str">
        <f t="shared" si="436"/>
        <v>ERRO</v>
      </c>
      <c r="Y4456" s="536" t="str">
        <f t="shared" si="439"/>
        <v/>
      </c>
      <c r="AC4456" s="148">
        <f t="shared" si="440"/>
        <v>-40396</v>
      </c>
      <c r="AD4456" s="435" t="str">
        <f t="shared" si="435"/>
        <v>Pendente</v>
      </c>
    </row>
    <row r="4457" spans="1:30" x14ac:dyDescent="0.2">
      <c r="A4457" s="606" t="s">
        <v>115</v>
      </c>
      <c r="B4457" s="435">
        <v>3</v>
      </c>
      <c r="C4457" s="436">
        <v>21</v>
      </c>
      <c r="D4457" s="465" t="s">
        <v>67</v>
      </c>
      <c r="E4457" s="478">
        <v>40984</v>
      </c>
      <c r="X4457" s="437" t="str">
        <f t="shared" si="436"/>
        <v>ERRO</v>
      </c>
      <c r="Y4457" s="536" t="str">
        <f t="shared" si="439"/>
        <v/>
      </c>
      <c r="AC4457" s="148">
        <f t="shared" si="440"/>
        <v>-40396</v>
      </c>
      <c r="AD4457" s="435" t="str">
        <f t="shared" si="435"/>
        <v>Pendente</v>
      </c>
    </row>
    <row r="4458" spans="1:30" x14ac:dyDescent="0.2">
      <c r="A4458" s="606" t="s">
        <v>115</v>
      </c>
      <c r="B4458" s="435">
        <v>4</v>
      </c>
      <c r="C4458" s="436">
        <v>1</v>
      </c>
      <c r="D4458" s="438" t="s">
        <v>68</v>
      </c>
      <c r="E4458" s="478">
        <v>40984</v>
      </c>
      <c r="X4458" s="437" t="str">
        <f t="shared" si="436"/>
        <v>ERRO</v>
      </c>
      <c r="Y4458" s="536" t="str">
        <f t="shared" si="439"/>
        <v/>
      </c>
      <c r="AC4458" s="148">
        <f t="shared" si="440"/>
        <v>-40396</v>
      </c>
      <c r="AD4458" s="435" t="str">
        <f t="shared" si="435"/>
        <v>Pendente</v>
      </c>
    </row>
    <row r="4459" spans="1:30" x14ac:dyDescent="0.2">
      <c r="A4459" s="606" t="s">
        <v>115</v>
      </c>
      <c r="B4459" s="435">
        <v>5</v>
      </c>
      <c r="C4459" s="436">
        <v>12</v>
      </c>
      <c r="D4459" s="438" t="s">
        <v>69</v>
      </c>
      <c r="E4459" s="478">
        <v>40984</v>
      </c>
      <c r="X4459" s="437" t="str">
        <f t="shared" si="436"/>
        <v>ERRO</v>
      </c>
      <c r="Y4459" s="536" t="str">
        <f t="shared" si="439"/>
        <v/>
      </c>
      <c r="AC4459" s="148">
        <f t="shared" si="440"/>
        <v>-40396</v>
      </c>
      <c r="AD4459" s="435" t="str">
        <f t="shared" si="435"/>
        <v>Pendente</v>
      </c>
    </row>
    <row r="4460" spans="1:30" x14ac:dyDescent="0.2">
      <c r="A4460" s="606" t="s">
        <v>115</v>
      </c>
      <c r="B4460" s="435">
        <v>6</v>
      </c>
      <c r="C4460" s="436">
        <v>32</v>
      </c>
      <c r="D4460" s="438" t="s">
        <v>72</v>
      </c>
      <c r="E4460" s="478">
        <v>40984</v>
      </c>
      <c r="X4460" s="437" t="str">
        <f t="shared" si="436"/>
        <v>ERRO</v>
      </c>
      <c r="Y4460" s="536" t="str">
        <f t="shared" si="439"/>
        <v/>
      </c>
      <c r="AC4460" s="148">
        <f t="shared" si="440"/>
        <v>-40396</v>
      </c>
      <c r="AD4460" s="435" t="str">
        <f t="shared" si="435"/>
        <v>Pendente</v>
      </c>
    </row>
    <row r="4461" spans="1:30" x14ac:dyDescent="0.2">
      <c r="A4461" s="606" t="s">
        <v>115</v>
      </c>
      <c r="B4461" s="435">
        <v>7</v>
      </c>
      <c r="C4461" s="436">
        <v>216</v>
      </c>
      <c r="D4461" s="438" t="s">
        <v>73</v>
      </c>
      <c r="E4461" s="478">
        <v>40984</v>
      </c>
      <c r="X4461" s="437" t="str">
        <f t="shared" si="436"/>
        <v>ERRO</v>
      </c>
      <c r="Y4461" s="536" t="str">
        <f t="shared" si="439"/>
        <v/>
      </c>
      <c r="AC4461" s="148">
        <f t="shared" si="440"/>
        <v>-40396</v>
      </c>
      <c r="AD4461" s="435" t="str">
        <f t="shared" si="435"/>
        <v>Pendente</v>
      </c>
    </row>
    <row r="4462" spans="1:30" x14ac:dyDescent="0.2">
      <c r="A4462" s="606" t="s">
        <v>115</v>
      </c>
      <c r="B4462" s="435">
        <v>8</v>
      </c>
      <c r="C4462" s="436">
        <v>201</v>
      </c>
      <c r="D4462" s="438" t="s">
        <v>79</v>
      </c>
      <c r="E4462" s="478">
        <v>40984</v>
      </c>
      <c r="X4462" s="437" t="str">
        <f t="shared" ref="X4462:X4716" si="441">IF(C4462=W4462,"OK",IF(W4462=R4462,"ERRO",IF(W4462="","KO",IF(W4462=J4462,"ERRO"))))</f>
        <v>ERRO</v>
      </c>
      <c r="Y4462" s="536" t="str">
        <f t="shared" si="439"/>
        <v/>
      </c>
      <c r="AC4462" s="148">
        <f t="shared" si="440"/>
        <v>-40396</v>
      </c>
      <c r="AD4462" s="435" t="str">
        <f t="shared" si="435"/>
        <v>Pendente</v>
      </c>
    </row>
    <row r="4463" spans="1:30" x14ac:dyDescent="0.2">
      <c r="A4463" s="606" t="s">
        <v>115</v>
      </c>
      <c r="B4463" s="435">
        <v>9</v>
      </c>
      <c r="C4463" s="436">
        <v>113</v>
      </c>
      <c r="D4463" s="438" t="s">
        <v>74</v>
      </c>
      <c r="E4463" s="478">
        <v>40984</v>
      </c>
      <c r="X4463" s="437" t="str">
        <f t="shared" si="441"/>
        <v>ERRO</v>
      </c>
      <c r="Y4463" s="536" t="str">
        <f t="shared" si="439"/>
        <v/>
      </c>
      <c r="AC4463" s="148">
        <f t="shared" si="440"/>
        <v>-40396</v>
      </c>
      <c r="AD4463" s="435" t="str">
        <f t="shared" si="435"/>
        <v>Pendente</v>
      </c>
    </row>
    <row r="4464" spans="1:30" x14ac:dyDescent="0.2">
      <c r="A4464" s="606" t="s">
        <v>115</v>
      </c>
      <c r="B4464" s="435">
        <v>10</v>
      </c>
      <c r="C4464" s="436">
        <v>6</v>
      </c>
      <c r="D4464" s="438" t="s">
        <v>75</v>
      </c>
      <c r="E4464" s="478">
        <v>40984</v>
      </c>
      <c r="X4464" s="437" t="str">
        <f t="shared" si="441"/>
        <v>ERRO</v>
      </c>
      <c r="Y4464" s="536" t="str">
        <f t="shared" si="439"/>
        <v/>
      </c>
      <c r="AC4464" s="148">
        <f t="shared" si="440"/>
        <v>-40396</v>
      </c>
      <c r="AD4464" s="435" t="str">
        <f t="shared" si="435"/>
        <v>Pendente</v>
      </c>
    </row>
    <row r="4465" spans="1:30" x14ac:dyDescent="0.2">
      <c r="A4465" s="606" t="s">
        <v>115</v>
      </c>
      <c r="B4465" s="435">
        <v>11</v>
      </c>
      <c r="C4465" s="436">
        <v>3</v>
      </c>
      <c r="D4465" s="438" t="s">
        <v>76</v>
      </c>
      <c r="E4465" s="478">
        <v>40984</v>
      </c>
      <c r="X4465" s="437" t="str">
        <f t="shared" si="441"/>
        <v>ERRO</v>
      </c>
      <c r="Y4465" s="536" t="str">
        <f t="shared" si="439"/>
        <v/>
      </c>
      <c r="AC4465" s="148">
        <f t="shared" si="440"/>
        <v>-40396</v>
      </c>
      <c r="AD4465" s="435" t="str">
        <f t="shared" si="435"/>
        <v>Pendente</v>
      </c>
    </row>
    <row r="4466" spans="1:30" x14ac:dyDescent="0.2">
      <c r="A4466" s="606" t="s">
        <v>115</v>
      </c>
      <c r="B4466" s="435">
        <v>12</v>
      </c>
      <c r="C4466" s="436">
        <v>1</v>
      </c>
      <c r="D4466" s="438" t="s">
        <v>77</v>
      </c>
      <c r="E4466" s="478">
        <v>40984</v>
      </c>
      <c r="X4466" s="437" t="str">
        <f t="shared" si="441"/>
        <v>ERRO</v>
      </c>
      <c r="Y4466" s="536" t="str">
        <f t="shared" si="439"/>
        <v/>
      </c>
      <c r="AC4466" s="148">
        <f t="shared" si="440"/>
        <v>-40396</v>
      </c>
      <c r="AD4466" s="435" t="str">
        <f t="shared" si="435"/>
        <v>Pendente</v>
      </c>
    </row>
    <row r="4467" spans="1:30" x14ac:dyDescent="0.2">
      <c r="A4467" s="606" t="s">
        <v>115</v>
      </c>
      <c r="B4467" s="435">
        <v>13</v>
      </c>
      <c r="C4467" s="436">
        <v>1</v>
      </c>
      <c r="D4467" s="439" t="s">
        <v>112</v>
      </c>
      <c r="E4467" s="478">
        <v>40984</v>
      </c>
      <c r="X4467" s="437" t="str">
        <f t="shared" si="441"/>
        <v>ERRO</v>
      </c>
      <c r="Y4467" s="536" t="str">
        <f t="shared" si="439"/>
        <v/>
      </c>
      <c r="AC4467" s="148">
        <f t="shared" si="440"/>
        <v>-40396</v>
      </c>
      <c r="AD4467" s="435" t="str">
        <f t="shared" si="435"/>
        <v>Pendente</v>
      </c>
    </row>
    <row r="4468" spans="1:30" x14ac:dyDescent="0.2">
      <c r="A4468" s="606" t="s">
        <v>115</v>
      </c>
      <c r="B4468" s="435">
        <v>14</v>
      </c>
      <c r="C4468" s="436">
        <v>182</v>
      </c>
      <c r="D4468" s="438" t="s">
        <v>187</v>
      </c>
      <c r="E4468" s="478">
        <v>40984</v>
      </c>
      <c r="X4468" s="437" t="str">
        <f t="shared" si="441"/>
        <v>ERRO</v>
      </c>
      <c r="Y4468" s="536" t="str">
        <f t="shared" si="439"/>
        <v/>
      </c>
      <c r="AC4468" s="148">
        <f t="shared" si="440"/>
        <v>-40396</v>
      </c>
      <c r="AD4468" s="435" t="str">
        <f t="shared" si="435"/>
        <v>Pendente</v>
      </c>
    </row>
    <row r="4469" spans="1:30" x14ac:dyDescent="0.2">
      <c r="A4469" s="606" t="s">
        <v>115</v>
      </c>
      <c r="B4469" s="435">
        <v>15</v>
      </c>
      <c r="C4469" s="436">
        <v>504</v>
      </c>
      <c r="D4469" s="438" t="s">
        <v>199</v>
      </c>
      <c r="E4469" s="478">
        <v>40984</v>
      </c>
      <c r="X4469" s="437" t="str">
        <f t="shared" si="441"/>
        <v>ERRO</v>
      </c>
      <c r="Y4469" s="536" t="str">
        <f t="shared" si="439"/>
        <v/>
      </c>
      <c r="AC4469" s="148">
        <f t="shared" si="440"/>
        <v>-40396</v>
      </c>
      <c r="AD4469" s="435" t="str">
        <f t="shared" si="435"/>
        <v>Pendente</v>
      </c>
    </row>
    <row r="4470" spans="1:30" x14ac:dyDescent="0.2">
      <c r="A4470" s="606" t="s">
        <v>115</v>
      </c>
      <c r="B4470" s="435">
        <v>16</v>
      </c>
      <c r="C4470" s="436">
        <v>190</v>
      </c>
      <c r="D4470" s="438" t="s">
        <v>189</v>
      </c>
      <c r="E4470" s="478">
        <v>40984</v>
      </c>
      <c r="X4470" s="437" t="str">
        <f t="shared" si="441"/>
        <v>ERRO</v>
      </c>
      <c r="Y4470" s="536" t="str">
        <f t="shared" si="439"/>
        <v/>
      </c>
      <c r="AC4470" s="148">
        <f t="shared" si="440"/>
        <v>-40396</v>
      </c>
      <c r="AD4470" s="435" t="str">
        <f t="shared" si="435"/>
        <v>Pendente</v>
      </c>
    </row>
    <row r="4471" spans="1:30" x14ac:dyDescent="0.2">
      <c r="A4471" s="606" t="s">
        <v>115</v>
      </c>
      <c r="B4471" s="435">
        <v>17</v>
      </c>
      <c r="C4471" s="436">
        <v>255</v>
      </c>
      <c r="D4471" s="438" t="s">
        <v>178</v>
      </c>
      <c r="E4471" s="478">
        <v>40984</v>
      </c>
      <c r="X4471" s="437" t="str">
        <f t="shared" si="441"/>
        <v>ERRO</v>
      </c>
      <c r="Y4471" s="536" t="str">
        <f t="shared" si="439"/>
        <v/>
      </c>
      <c r="AC4471" s="148">
        <f t="shared" si="440"/>
        <v>-40396</v>
      </c>
      <c r="AD4471" s="435" t="str">
        <f t="shared" si="435"/>
        <v>Pendente</v>
      </c>
    </row>
    <row r="4472" spans="1:30" x14ac:dyDescent="0.2">
      <c r="A4472" s="606" t="s">
        <v>115</v>
      </c>
      <c r="B4472" s="435">
        <v>18</v>
      </c>
      <c r="C4472" s="436">
        <v>1887</v>
      </c>
      <c r="D4472" s="438" t="s">
        <v>214</v>
      </c>
      <c r="E4472" s="478">
        <v>40984</v>
      </c>
      <c r="X4472" s="437" t="str">
        <f t="shared" si="441"/>
        <v>ERRO</v>
      </c>
      <c r="Y4472" s="536" t="str">
        <f t="shared" si="439"/>
        <v/>
      </c>
      <c r="AC4472" s="148">
        <f t="shared" si="440"/>
        <v>-40396</v>
      </c>
      <c r="AD4472" s="435" t="str">
        <f t="shared" si="435"/>
        <v>Pendente</v>
      </c>
    </row>
    <row r="4473" spans="1:30" x14ac:dyDescent="0.2">
      <c r="A4473" s="593" t="s">
        <v>115</v>
      </c>
      <c r="B4473" s="493">
        <v>19</v>
      </c>
      <c r="C4473" s="531">
        <v>51</v>
      </c>
      <c r="D4473" s="493" t="s">
        <v>185</v>
      </c>
      <c r="E4473" s="532">
        <v>40984</v>
      </c>
      <c r="X4473" s="437" t="str">
        <f t="shared" si="441"/>
        <v>ERRO</v>
      </c>
      <c r="Y4473" s="536" t="str">
        <f t="shared" si="439"/>
        <v/>
      </c>
      <c r="AC4473" s="148">
        <f t="shared" si="440"/>
        <v>-40396</v>
      </c>
      <c r="AD4473" s="435" t="str">
        <f t="shared" ref="AD4473:AD4536" si="442">IF(AA4473&gt;0,"OK","Pendente")</f>
        <v>Pendente</v>
      </c>
    </row>
    <row r="4474" spans="1:30" x14ac:dyDescent="0.2">
      <c r="A4474" s="606" t="s">
        <v>115</v>
      </c>
      <c r="B4474" s="435">
        <v>1</v>
      </c>
      <c r="C4474" s="436">
        <v>10</v>
      </c>
      <c r="D4474" s="439" t="s">
        <v>177</v>
      </c>
      <c r="E4474" s="472">
        <v>40987</v>
      </c>
      <c r="X4474" s="437" t="str">
        <f t="shared" si="441"/>
        <v>ERRO</v>
      </c>
      <c r="Y4474" s="536" t="str">
        <f t="shared" si="439"/>
        <v/>
      </c>
      <c r="AC4474" s="148">
        <f t="shared" si="440"/>
        <v>-40399</v>
      </c>
      <c r="AD4474" s="435" t="str">
        <f t="shared" si="442"/>
        <v>Pendente</v>
      </c>
    </row>
    <row r="4475" spans="1:30" x14ac:dyDescent="0.2">
      <c r="A4475" s="606" t="s">
        <v>115</v>
      </c>
      <c r="B4475" s="435">
        <v>2</v>
      </c>
      <c r="C4475" s="436">
        <v>10</v>
      </c>
      <c r="D4475" s="439" t="s">
        <v>190</v>
      </c>
      <c r="E4475" s="472">
        <v>40987</v>
      </c>
      <c r="X4475" s="437" t="str">
        <f t="shared" si="441"/>
        <v>ERRO</v>
      </c>
      <c r="Y4475" s="536" t="str">
        <f t="shared" si="439"/>
        <v/>
      </c>
      <c r="AC4475" s="148">
        <f t="shared" si="440"/>
        <v>-40399</v>
      </c>
      <c r="AD4475" s="435" t="str">
        <f t="shared" si="442"/>
        <v>Pendente</v>
      </c>
    </row>
    <row r="4476" spans="1:30" x14ac:dyDescent="0.2">
      <c r="A4476" s="606" t="s">
        <v>115</v>
      </c>
      <c r="B4476" s="435">
        <v>3</v>
      </c>
      <c r="C4476" s="436">
        <v>1400</v>
      </c>
      <c r="D4476" s="465" t="s">
        <v>186</v>
      </c>
      <c r="E4476" s="472">
        <v>40987</v>
      </c>
      <c r="X4476" s="437" t="str">
        <f t="shared" si="441"/>
        <v>ERRO</v>
      </c>
      <c r="Y4476" s="536" t="str">
        <f t="shared" si="439"/>
        <v/>
      </c>
      <c r="AC4476" s="148">
        <f t="shared" si="440"/>
        <v>-40399</v>
      </c>
      <c r="AD4476" s="435" t="str">
        <f t="shared" si="442"/>
        <v>Pendente</v>
      </c>
    </row>
    <row r="4477" spans="1:30" x14ac:dyDescent="0.2">
      <c r="A4477" s="606" t="s">
        <v>115</v>
      </c>
      <c r="B4477" s="435">
        <v>4</v>
      </c>
      <c r="C4477" s="436">
        <v>200</v>
      </c>
      <c r="D4477" s="439" t="s">
        <v>196</v>
      </c>
      <c r="E4477" s="472">
        <v>40987</v>
      </c>
      <c r="X4477" s="437" t="str">
        <f t="shared" si="441"/>
        <v>ERRO</v>
      </c>
      <c r="Y4477" s="536" t="str">
        <f t="shared" si="439"/>
        <v/>
      </c>
      <c r="AC4477" s="148">
        <f t="shared" si="440"/>
        <v>-40399</v>
      </c>
      <c r="AD4477" s="435" t="str">
        <f t="shared" si="442"/>
        <v>Pendente</v>
      </c>
    </row>
    <row r="4478" spans="1:30" x14ac:dyDescent="0.2">
      <c r="A4478" s="606" t="s">
        <v>115</v>
      </c>
      <c r="B4478" s="435">
        <v>5</v>
      </c>
      <c r="C4478" s="436">
        <v>90</v>
      </c>
      <c r="D4478" s="438" t="s">
        <v>176</v>
      </c>
      <c r="E4478" s="472">
        <v>40987</v>
      </c>
      <c r="X4478" s="437" t="str">
        <f t="shared" si="441"/>
        <v>ERRO</v>
      </c>
      <c r="Y4478" s="536" t="str">
        <f t="shared" si="439"/>
        <v/>
      </c>
      <c r="AC4478" s="148">
        <f t="shared" si="440"/>
        <v>-40399</v>
      </c>
      <c r="AD4478" s="435" t="str">
        <f t="shared" si="442"/>
        <v>Pendente</v>
      </c>
    </row>
    <row r="4479" spans="1:30" x14ac:dyDescent="0.2">
      <c r="A4479" s="593" t="s">
        <v>115</v>
      </c>
      <c r="B4479" s="493">
        <v>6</v>
      </c>
      <c r="C4479" s="531">
        <v>525</v>
      </c>
      <c r="D4479" s="493" t="s">
        <v>178</v>
      </c>
      <c r="E4479" s="532">
        <v>40987</v>
      </c>
      <c r="X4479" s="437" t="str">
        <f t="shared" si="441"/>
        <v>ERRO</v>
      </c>
      <c r="Y4479" s="536" t="str">
        <f t="shared" si="439"/>
        <v/>
      </c>
      <c r="AC4479" s="148">
        <f t="shared" si="440"/>
        <v>-40399</v>
      </c>
      <c r="AD4479" s="435" t="str">
        <f t="shared" si="442"/>
        <v>Pendente</v>
      </c>
    </row>
    <row r="4480" spans="1:30" x14ac:dyDescent="0.2">
      <c r="A4480" s="606" t="s">
        <v>115</v>
      </c>
      <c r="B4480" s="435">
        <v>1</v>
      </c>
      <c r="C4480" s="436">
        <v>30</v>
      </c>
      <c r="D4480" s="439" t="s">
        <v>190</v>
      </c>
      <c r="E4480" s="472">
        <v>40988</v>
      </c>
      <c r="X4480" s="437" t="str">
        <f t="shared" si="441"/>
        <v>ERRO</v>
      </c>
      <c r="Y4480" s="536" t="str">
        <f t="shared" si="439"/>
        <v/>
      </c>
      <c r="AC4480" s="148">
        <f t="shared" si="440"/>
        <v>-40400</v>
      </c>
      <c r="AD4480" s="435" t="str">
        <f t="shared" si="442"/>
        <v>Pendente</v>
      </c>
    </row>
    <row r="4481" spans="1:30" x14ac:dyDescent="0.2">
      <c r="A4481" s="593" t="s">
        <v>115</v>
      </c>
      <c r="B4481" s="493">
        <v>2</v>
      </c>
      <c r="C4481" s="531">
        <v>75</v>
      </c>
      <c r="D4481" s="493" t="s">
        <v>178</v>
      </c>
      <c r="E4481" s="532">
        <v>40988</v>
      </c>
      <c r="X4481" s="437" t="str">
        <f t="shared" si="441"/>
        <v>ERRO</v>
      </c>
      <c r="Y4481" s="536" t="str">
        <f t="shared" si="439"/>
        <v/>
      </c>
      <c r="AC4481" s="148">
        <f t="shared" si="440"/>
        <v>-40400</v>
      </c>
      <c r="AD4481" s="435" t="str">
        <f t="shared" si="442"/>
        <v>Pendente</v>
      </c>
    </row>
    <row r="4482" spans="1:30" x14ac:dyDescent="0.2">
      <c r="A4482" s="606" t="s">
        <v>115</v>
      </c>
      <c r="B4482" s="435">
        <v>1</v>
      </c>
      <c r="C4482" s="436">
        <v>1100</v>
      </c>
      <c r="D4482" s="465" t="s">
        <v>186</v>
      </c>
      <c r="E4482" s="472">
        <v>40989</v>
      </c>
      <c r="X4482" s="437" t="str">
        <f t="shared" si="441"/>
        <v>ERRO</v>
      </c>
      <c r="Y4482" s="536" t="str">
        <f t="shared" si="439"/>
        <v/>
      </c>
      <c r="AC4482" s="148">
        <f t="shared" si="440"/>
        <v>-40401</v>
      </c>
      <c r="AD4482" s="435" t="str">
        <f t="shared" si="442"/>
        <v>Pendente</v>
      </c>
    </row>
    <row r="4483" spans="1:30" x14ac:dyDescent="0.2">
      <c r="A4483" s="606" t="s">
        <v>115</v>
      </c>
      <c r="B4483" s="435">
        <v>2</v>
      </c>
      <c r="C4483" s="436">
        <v>150</v>
      </c>
      <c r="D4483" s="439" t="s">
        <v>196</v>
      </c>
      <c r="E4483" s="472">
        <v>40989</v>
      </c>
      <c r="X4483" s="437" t="str">
        <f t="shared" si="441"/>
        <v>ERRO</v>
      </c>
      <c r="Y4483" s="536" t="str">
        <f t="shared" si="439"/>
        <v/>
      </c>
      <c r="AC4483" s="148">
        <f t="shared" si="440"/>
        <v>-40401</v>
      </c>
      <c r="AD4483" s="435" t="str">
        <f t="shared" si="442"/>
        <v>Pendente</v>
      </c>
    </row>
    <row r="4484" spans="1:30" x14ac:dyDescent="0.2">
      <c r="A4484" s="593" t="s">
        <v>115</v>
      </c>
      <c r="B4484" s="493">
        <v>3</v>
      </c>
      <c r="C4484" s="531">
        <v>375</v>
      </c>
      <c r="D4484" s="493" t="s">
        <v>178</v>
      </c>
      <c r="E4484" s="532">
        <v>40989</v>
      </c>
      <c r="X4484" s="437" t="str">
        <f t="shared" si="441"/>
        <v>ERRO</v>
      </c>
      <c r="Y4484" s="536" t="str">
        <f t="shared" si="439"/>
        <v/>
      </c>
      <c r="AC4484" s="148">
        <f t="shared" si="440"/>
        <v>-40401</v>
      </c>
      <c r="AD4484" s="435" t="str">
        <f t="shared" si="442"/>
        <v>Pendente</v>
      </c>
    </row>
    <row r="4485" spans="1:30" x14ac:dyDescent="0.2">
      <c r="A4485" s="606" t="s">
        <v>115</v>
      </c>
      <c r="B4485" s="435">
        <v>1</v>
      </c>
      <c r="C4485" s="436">
        <v>34</v>
      </c>
      <c r="D4485" s="643" t="s">
        <v>182</v>
      </c>
      <c r="E4485" s="472">
        <v>40991</v>
      </c>
      <c r="X4485" s="437" t="str">
        <f t="shared" si="441"/>
        <v>ERRO</v>
      </c>
      <c r="Y4485" s="536" t="str">
        <f t="shared" si="439"/>
        <v/>
      </c>
      <c r="AC4485" s="148">
        <f t="shared" si="440"/>
        <v>-40403</v>
      </c>
      <c r="AD4485" s="435" t="str">
        <f t="shared" si="442"/>
        <v>Pendente</v>
      </c>
    </row>
    <row r="4486" spans="1:30" x14ac:dyDescent="0.2">
      <c r="A4486" s="606" t="s">
        <v>115</v>
      </c>
      <c r="B4486" s="435">
        <v>2</v>
      </c>
      <c r="C4486" s="436">
        <v>30</v>
      </c>
      <c r="D4486" s="465" t="s">
        <v>183</v>
      </c>
      <c r="E4486" s="472">
        <v>40991</v>
      </c>
      <c r="X4486" s="437" t="str">
        <f t="shared" si="441"/>
        <v>ERRO</v>
      </c>
      <c r="Y4486" s="536" t="str">
        <f t="shared" si="439"/>
        <v/>
      </c>
      <c r="AC4486" s="148">
        <f t="shared" si="440"/>
        <v>-40403</v>
      </c>
      <c r="AD4486" s="435" t="str">
        <f t="shared" si="442"/>
        <v>Pendente</v>
      </c>
    </row>
    <row r="4487" spans="1:30" x14ac:dyDescent="0.2">
      <c r="A4487" s="606" t="s">
        <v>115</v>
      </c>
      <c r="B4487" s="435">
        <v>3</v>
      </c>
      <c r="C4487" s="436">
        <v>11</v>
      </c>
      <c r="D4487" s="465" t="s">
        <v>67</v>
      </c>
      <c r="E4487" s="472">
        <v>40991</v>
      </c>
      <c r="X4487" s="437" t="str">
        <f t="shared" si="441"/>
        <v>ERRO</v>
      </c>
      <c r="Y4487" s="536" t="str">
        <f t="shared" si="439"/>
        <v/>
      </c>
      <c r="AC4487" s="148">
        <f t="shared" si="440"/>
        <v>-40403</v>
      </c>
      <c r="AD4487" s="435" t="str">
        <f t="shared" si="442"/>
        <v>Pendente</v>
      </c>
    </row>
    <row r="4488" spans="1:30" x14ac:dyDescent="0.2">
      <c r="A4488" s="606" t="s">
        <v>115</v>
      </c>
      <c r="B4488" s="435">
        <v>4</v>
      </c>
      <c r="C4488" s="436">
        <v>11</v>
      </c>
      <c r="D4488" s="438" t="s">
        <v>69</v>
      </c>
      <c r="E4488" s="472">
        <v>40991</v>
      </c>
      <c r="X4488" s="437" t="str">
        <f t="shared" si="441"/>
        <v>ERRO</v>
      </c>
      <c r="Y4488" s="536" t="str">
        <f t="shared" si="439"/>
        <v/>
      </c>
      <c r="AC4488" s="148">
        <f t="shared" si="440"/>
        <v>-40403</v>
      </c>
      <c r="AD4488" s="435" t="str">
        <f t="shared" si="442"/>
        <v>Pendente</v>
      </c>
    </row>
    <row r="4489" spans="1:30" x14ac:dyDescent="0.2">
      <c r="A4489" s="606" t="s">
        <v>115</v>
      </c>
      <c r="B4489" s="435">
        <v>5</v>
      </c>
      <c r="C4489" s="436">
        <v>31</v>
      </c>
      <c r="D4489" s="438" t="s">
        <v>72</v>
      </c>
      <c r="E4489" s="472">
        <v>40991</v>
      </c>
      <c r="X4489" s="437" t="str">
        <f t="shared" si="441"/>
        <v>ERRO</v>
      </c>
      <c r="Y4489" s="536" t="str">
        <f t="shared" si="439"/>
        <v/>
      </c>
      <c r="AC4489" s="148">
        <f t="shared" si="440"/>
        <v>-40403</v>
      </c>
      <c r="AD4489" s="435" t="str">
        <f t="shared" si="442"/>
        <v>Pendente</v>
      </c>
    </row>
    <row r="4490" spans="1:30" x14ac:dyDescent="0.2">
      <c r="A4490" s="606" t="s">
        <v>115</v>
      </c>
      <c r="B4490" s="435">
        <v>6</v>
      </c>
      <c r="C4490" s="436">
        <v>199</v>
      </c>
      <c r="D4490" s="438" t="s">
        <v>73</v>
      </c>
      <c r="E4490" s="472">
        <v>40991</v>
      </c>
      <c r="X4490" s="437" t="str">
        <f t="shared" si="441"/>
        <v>ERRO</v>
      </c>
      <c r="Y4490" s="536" t="str">
        <f t="shared" ref="Y4490:Y4553" si="443">IF(W4490="","",+C4490-W4490)</f>
        <v/>
      </c>
      <c r="AC4490" s="148">
        <f t="shared" si="440"/>
        <v>-40403</v>
      </c>
      <c r="AD4490" s="435" t="str">
        <f t="shared" si="442"/>
        <v>Pendente</v>
      </c>
    </row>
    <row r="4491" spans="1:30" x14ac:dyDescent="0.2">
      <c r="A4491" s="606" t="s">
        <v>115</v>
      </c>
      <c r="B4491" s="435">
        <v>7</v>
      </c>
      <c r="C4491" s="436">
        <v>446</v>
      </c>
      <c r="D4491" s="438" t="s">
        <v>79</v>
      </c>
      <c r="E4491" s="472">
        <v>40991</v>
      </c>
      <c r="X4491" s="437" t="str">
        <f t="shared" si="441"/>
        <v>ERRO</v>
      </c>
      <c r="Y4491" s="536" t="str">
        <f t="shared" si="443"/>
        <v/>
      </c>
      <c r="AC4491" s="148">
        <f t="shared" si="440"/>
        <v>-40403</v>
      </c>
      <c r="AD4491" s="435" t="str">
        <f t="shared" si="442"/>
        <v>Pendente</v>
      </c>
    </row>
    <row r="4492" spans="1:30" x14ac:dyDescent="0.2">
      <c r="A4492" s="606" t="s">
        <v>115</v>
      </c>
      <c r="B4492" s="435">
        <v>8</v>
      </c>
      <c r="C4492" s="436">
        <v>103</v>
      </c>
      <c r="D4492" s="438" t="s">
        <v>74</v>
      </c>
      <c r="E4492" s="472">
        <v>40991</v>
      </c>
      <c r="X4492" s="437" t="str">
        <f t="shared" si="441"/>
        <v>ERRO</v>
      </c>
      <c r="Y4492" s="536" t="str">
        <f t="shared" si="443"/>
        <v/>
      </c>
      <c r="AC4492" s="148">
        <f t="shared" si="440"/>
        <v>-40403</v>
      </c>
      <c r="AD4492" s="435" t="str">
        <f t="shared" si="442"/>
        <v>Pendente</v>
      </c>
    </row>
    <row r="4493" spans="1:30" x14ac:dyDescent="0.2">
      <c r="A4493" s="606" t="s">
        <v>115</v>
      </c>
      <c r="B4493" s="435">
        <v>9</v>
      </c>
      <c r="C4493" s="436">
        <v>4</v>
      </c>
      <c r="D4493" s="438" t="s">
        <v>75</v>
      </c>
      <c r="E4493" s="472">
        <v>40991</v>
      </c>
      <c r="X4493" s="437" t="str">
        <f t="shared" si="441"/>
        <v>ERRO</v>
      </c>
      <c r="Y4493" s="536" t="str">
        <f t="shared" si="443"/>
        <v/>
      </c>
      <c r="AC4493" s="148">
        <f t="shared" si="440"/>
        <v>-40403</v>
      </c>
      <c r="AD4493" s="435" t="str">
        <f t="shared" si="442"/>
        <v>Pendente</v>
      </c>
    </row>
    <row r="4494" spans="1:30" x14ac:dyDescent="0.2">
      <c r="A4494" s="606" t="s">
        <v>115</v>
      </c>
      <c r="B4494" s="435">
        <v>10</v>
      </c>
      <c r="C4494" s="436">
        <v>1</v>
      </c>
      <c r="D4494" s="438" t="s">
        <v>76</v>
      </c>
      <c r="E4494" s="472">
        <v>40991</v>
      </c>
      <c r="X4494" s="437" t="str">
        <f t="shared" si="441"/>
        <v>ERRO</v>
      </c>
      <c r="Y4494" s="536" t="str">
        <f t="shared" si="443"/>
        <v/>
      </c>
      <c r="AC4494" s="148">
        <f t="shared" si="440"/>
        <v>-40403</v>
      </c>
      <c r="AD4494" s="435" t="str">
        <f t="shared" si="442"/>
        <v>Pendente</v>
      </c>
    </row>
    <row r="4495" spans="1:30" x14ac:dyDescent="0.2">
      <c r="A4495" s="606" t="s">
        <v>115</v>
      </c>
      <c r="B4495" s="435">
        <v>11</v>
      </c>
      <c r="C4495" s="436">
        <v>187</v>
      </c>
      <c r="D4495" s="438" t="s">
        <v>187</v>
      </c>
      <c r="E4495" s="472">
        <v>40991</v>
      </c>
      <c r="X4495" s="437" t="str">
        <f t="shared" si="441"/>
        <v>ERRO</v>
      </c>
      <c r="Y4495" s="536" t="str">
        <f t="shared" si="443"/>
        <v/>
      </c>
      <c r="AC4495" s="148">
        <f t="shared" si="440"/>
        <v>-40403</v>
      </c>
      <c r="AD4495" s="435" t="str">
        <f t="shared" si="442"/>
        <v>Pendente</v>
      </c>
    </row>
    <row r="4496" spans="1:30" x14ac:dyDescent="0.2">
      <c r="A4496" s="606" t="s">
        <v>115</v>
      </c>
      <c r="B4496" s="435">
        <v>12</v>
      </c>
      <c r="C4496" s="436">
        <v>1</v>
      </c>
      <c r="D4496" s="465" t="s">
        <v>192</v>
      </c>
      <c r="E4496" s="472">
        <v>40991</v>
      </c>
      <c r="X4496" s="437" t="str">
        <f t="shared" si="441"/>
        <v>ERRO</v>
      </c>
      <c r="Y4496" s="536" t="str">
        <f t="shared" si="443"/>
        <v/>
      </c>
      <c r="AC4496" s="148">
        <f t="shared" si="440"/>
        <v>-40403</v>
      </c>
      <c r="AD4496" s="435" t="str">
        <f t="shared" si="442"/>
        <v>Pendente</v>
      </c>
    </row>
    <row r="4497" spans="1:30" x14ac:dyDescent="0.2">
      <c r="A4497" s="606" t="s">
        <v>115</v>
      </c>
      <c r="B4497" s="435">
        <v>13</v>
      </c>
      <c r="C4497" s="436">
        <v>388</v>
      </c>
      <c r="D4497" s="438" t="s">
        <v>199</v>
      </c>
      <c r="E4497" s="472">
        <v>40991</v>
      </c>
      <c r="X4497" s="437" t="str">
        <f t="shared" si="441"/>
        <v>ERRO</v>
      </c>
      <c r="Y4497" s="536" t="str">
        <f t="shared" si="443"/>
        <v/>
      </c>
      <c r="AC4497" s="148">
        <f t="shared" si="440"/>
        <v>-40403</v>
      </c>
      <c r="AD4497" s="435" t="str">
        <f t="shared" si="442"/>
        <v>Pendente</v>
      </c>
    </row>
    <row r="4498" spans="1:30" x14ac:dyDescent="0.2">
      <c r="A4498" s="606" t="s">
        <v>115</v>
      </c>
      <c r="B4498" s="435">
        <v>14</v>
      </c>
      <c r="C4498" s="436">
        <v>117</v>
      </c>
      <c r="D4498" s="438" t="s">
        <v>189</v>
      </c>
      <c r="E4498" s="472">
        <v>40991</v>
      </c>
      <c r="X4498" s="437" t="str">
        <f t="shared" si="441"/>
        <v>ERRO</v>
      </c>
      <c r="Y4498" s="536" t="str">
        <f t="shared" si="443"/>
        <v/>
      </c>
      <c r="AC4498" s="148">
        <f t="shared" si="440"/>
        <v>-40403</v>
      </c>
      <c r="AD4498" s="435" t="str">
        <f t="shared" si="442"/>
        <v>Pendente</v>
      </c>
    </row>
    <row r="4499" spans="1:30" x14ac:dyDescent="0.2">
      <c r="A4499" s="606" t="s">
        <v>115</v>
      </c>
      <c r="B4499" s="435">
        <v>15</v>
      </c>
      <c r="C4499" s="436">
        <v>20</v>
      </c>
      <c r="D4499" s="438" t="s">
        <v>176</v>
      </c>
      <c r="E4499" s="472">
        <v>40991</v>
      </c>
      <c r="X4499" s="437" t="str">
        <f t="shared" si="441"/>
        <v>ERRO</v>
      </c>
      <c r="Y4499" s="536" t="str">
        <f t="shared" si="443"/>
        <v/>
      </c>
      <c r="AC4499" s="148">
        <f t="shared" si="440"/>
        <v>-40403</v>
      </c>
      <c r="AD4499" s="435" t="str">
        <f t="shared" si="442"/>
        <v>Pendente</v>
      </c>
    </row>
    <row r="4500" spans="1:30" x14ac:dyDescent="0.2">
      <c r="A4500" s="606" t="s">
        <v>115</v>
      </c>
      <c r="B4500" s="435">
        <v>16</v>
      </c>
      <c r="C4500" s="436">
        <v>205</v>
      </c>
      <c r="D4500" s="439" t="s">
        <v>178</v>
      </c>
      <c r="E4500" s="472">
        <v>40991</v>
      </c>
      <c r="X4500" s="437" t="str">
        <f t="shared" si="441"/>
        <v>ERRO</v>
      </c>
      <c r="Y4500" s="536" t="str">
        <f t="shared" si="443"/>
        <v/>
      </c>
      <c r="AC4500" s="148">
        <f t="shared" si="440"/>
        <v>-40403</v>
      </c>
      <c r="AD4500" s="435" t="str">
        <f t="shared" si="442"/>
        <v>Pendente</v>
      </c>
    </row>
    <row r="4501" spans="1:30" x14ac:dyDescent="0.2">
      <c r="A4501" s="606" t="s">
        <v>115</v>
      </c>
      <c r="B4501" s="435">
        <v>17</v>
      </c>
      <c r="C4501" s="436">
        <v>1889</v>
      </c>
      <c r="D4501" s="438" t="s">
        <v>214</v>
      </c>
      <c r="E4501" s="472">
        <v>40991</v>
      </c>
      <c r="X4501" s="437" t="str">
        <f t="shared" si="441"/>
        <v>ERRO</v>
      </c>
      <c r="Y4501" s="536" t="str">
        <f t="shared" si="443"/>
        <v/>
      </c>
      <c r="AC4501" s="148">
        <f t="shared" si="440"/>
        <v>-40403</v>
      </c>
      <c r="AD4501" s="435" t="str">
        <f t="shared" si="442"/>
        <v>Pendente</v>
      </c>
    </row>
    <row r="4502" spans="1:30" x14ac:dyDescent="0.2">
      <c r="A4502" s="593" t="s">
        <v>115</v>
      </c>
      <c r="B4502" s="493">
        <v>18</v>
      </c>
      <c r="C4502" s="531">
        <v>34</v>
      </c>
      <c r="D4502" s="493" t="s">
        <v>185</v>
      </c>
      <c r="E4502" s="532">
        <v>40991</v>
      </c>
      <c r="X4502" s="437" t="str">
        <f t="shared" si="441"/>
        <v>ERRO</v>
      </c>
      <c r="Y4502" s="536" t="str">
        <f t="shared" si="443"/>
        <v/>
      </c>
      <c r="AC4502" s="148">
        <f t="shared" ref="AC4502:AC4565" si="444">DAYS360(E4502,AA4502)</f>
        <v>-40403</v>
      </c>
      <c r="AD4502" s="435" t="str">
        <f t="shared" si="442"/>
        <v>Pendente</v>
      </c>
    </row>
    <row r="4503" spans="1:30" x14ac:dyDescent="0.2">
      <c r="A4503" s="606" t="s">
        <v>115</v>
      </c>
      <c r="B4503" s="435">
        <v>1</v>
      </c>
      <c r="C4503" s="436">
        <v>150</v>
      </c>
      <c r="D4503" s="439" t="s">
        <v>196</v>
      </c>
      <c r="E4503" s="472">
        <v>40994</v>
      </c>
      <c r="X4503" s="437" t="str">
        <f t="shared" si="441"/>
        <v>ERRO</v>
      </c>
      <c r="Y4503" s="536" t="str">
        <f t="shared" si="443"/>
        <v/>
      </c>
      <c r="AC4503" s="148">
        <f t="shared" si="444"/>
        <v>-40406</v>
      </c>
      <c r="AD4503" s="435" t="str">
        <f t="shared" si="442"/>
        <v>Pendente</v>
      </c>
    </row>
    <row r="4504" spans="1:30" x14ac:dyDescent="0.2">
      <c r="A4504" s="593" t="s">
        <v>115</v>
      </c>
      <c r="B4504" s="493">
        <v>2</v>
      </c>
      <c r="C4504" s="531">
        <v>50</v>
      </c>
      <c r="D4504" s="493" t="s">
        <v>178</v>
      </c>
      <c r="E4504" s="532">
        <v>40994</v>
      </c>
      <c r="X4504" s="437" t="str">
        <f t="shared" si="441"/>
        <v>ERRO</v>
      </c>
      <c r="Y4504" s="536" t="str">
        <f t="shared" si="443"/>
        <v/>
      </c>
      <c r="AC4504" s="148">
        <f t="shared" si="444"/>
        <v>-40406</v>
      </c>
      <c r="AD4504" s="435" t="str">
        <f t="shared" si="442"/>
        <v>Pendente</v>
      </c>
    </row>
    <row r="4505" spans="1:30" x14ac:dyDescent="0.2">
      <c r="A4505" s="606" t="s">
        <v>115</v>
      </c>
      <c r="B4505" s="435">
        <v>1</v>
      </c>
      <c r="C4505" s="436">
        <v>20</v>
      </c>
      <c r="D4505" s="439" t="s">
        <v>190</v>
      </c>
      <c r="E4505" s="472">
        <v>40995</v>
      </c>
      <c r="X4505" s="437" t="str">
        <f t="shared" si="441"/>
        <v>ERRO</v>
      </c>
      <c r="Y4505" s="536" t="str">
        <f t="shared" si="443"/>
        <v/>
      </c>
      <c r="AC4505" s="148">
        <f t="shared" si="444"/>
        <v>-40407</v>
      </c>
      <c r="AD4505" s="435" t="str">
        <f t="shared" si="442"/>
        <v>Pendente</v>
      </c>
    </row>
    <row r="4506" spans="1:30" x14ac:dyDescent="0.2">
      <c r="A4506" s="606" t="s">
        <v>115</v>
      </c>
      <c r="B4506" s="435">
        <v>2</v>
      </c>
      <c r="C4506" s="436">
        <v>110</v>
      </c>
      <c r="D4506" s="438" t="s">
        <v>176</v>
      </c>
      <c r="E4506" s="472">
        <v>40995</v>
      </c>
      <c r="X4506" s="437" t="str">
        <f t="shared" si="441"/>
        <v>ERRO</v>
      </c>
      <c r="Y4506" s="536" t="str">
        <f t="shared" si="443"/>
        <v/>
      </c>
      <c r="AC4506" s="148">
        <f t="shared" si="444"/>
        <v>-40407</v>
      </c>
      <c r="AD4506" s="435" t="str">
        <f t="shared" si="442"/>
        <v>Pendente</v>
      </c>
    </row>
    <row r="4507" spans="1:30" x14ac:dyDescent="0.2">
      <c r="A4507" s="593" t="s">
        <v>115</v>
      </c>
      <c r="B4507" s="493">
        <v>3</v>
      </c>
      <c r="C4507" s="531">
        <v>575</v>
      </c>
      <c r="D4507" s="493" t="s">
        <v>178</v>
      </c>
      <c r="E4507" s="532">
        <v>40995</v>
      </c>
      <c r="X4507" s="437" t="str">
        <f t="shared" si="441"/>
        <v>ERRO</v>
      </c>
      <c r="Y4507" s="536" t="str">
        <f t="shared" si="443"/>
        <v/>
      </c>
      <c r="AC4507" s="148">
        <f t="shared" si="444"/>
        <v>-40407</v>
      </c>
      <c r="AD4507" s="435" t="str">
        <f t="shared" si="442"/>
        <v>Pendente</v>
      </c>
    </row>
    <row r="4508" spans="1:30" x14ac:dyDescent="0.2">
      <c r="A4508" s="606" t="s">
        <v>115</v>
      </c>
      <c r="B4508" s="435">
        <v>1</v>
      </c>
      <c r="C4508" s="436">
        <v>10</v>
      </c>
      <c r="D4508" s="439" t="s">
        <v>177</v>
      </c>
      <c r="E4508" s="472">
        <v>40996</v>
      </c>
      <c r="X4508" s="437" t="str">
        <f t="shared" si="441"/>
        <v>ERRO</v>
      </c>
      <c r="Y4508" s="536" t="str">
        <f t="shared" si="443"/>
        <v/>
      </c>
      <c r="AC4508" s="148">
        <f t="shared" si="444"/>
        <v>-40408</v>
      </c>
      <c r="AD4508" s="435" t="str">
        <f t="shared" si="442"/>
        <v>Pendente</v>
      </c>
    </row>
    <row r="4509" spans="1:30" x14ac:dyDescent="0.2">
      <c r="A4509" s="593" t="s">
        <v>115</v>
      </c>
      <c r="B4509" s="493">
        <v>2</v>
      </c>
      <c r="C4509" s="531">
        <v>200</v>
      </c>
      <c r="D4509" s="493" t="s">
        <v>196</v>
      </c>
      <c r="E4509" s="532">
        <v>40996</v>
      </c>
      <c r="X4509" s="437" t="str">
        <f t="shared" si="441"/>
        <v>ERRO</v>
      </c>
      <c r="Y4509" s="536" t="str">
        <f t="shared" si="443"/>
        <v/>
      </c>
      <c r="AC4509" s="148">
        <f t="shared" si="444"/>
        <v>-40408</v>
      </c>
      <c r="AD4509" s="435" t="str">
        <f t="shared" si="442"/>
        <v>Pendente</v>
      </c>
    </row>
    <row r="4510" spans="1:30" x14ac:dyDescent="0.2">
      <c r="A4510" s="606" t="s">
        <v>115</v>
      </c>
      <c r="B4510" s="435">
        <v>1</v>
      </c>
      <c r="C4510" s="436">
        <v>29</v>
      </c>
      <c r="D4510" s="643" t="s">
        <v>182</v>
      </c>
      <c r="E4510" s="472">
        <v>40998</v>
      </c>
      <c r="X4510" s="437" t="str">
        <f t="shared" si="441"/>
        <v>ERRO</v>
      </c>
      <c r="Y4510" s="536" t="str">
        <f t="shared" si="443"/>
        <v/>
      </c>
      <c r="AC4510" s="148">
        <f t="shared" si="444"/>
        <v>-40410</v>
      </c>
      <c r="AD4510" s="435" t="str">
        <f t="shared" si="442"/>
        <v>Pendente</v>
      </c>
    </row>
    <row r="4511" spans="1:30" x14ac:dyDescent="0.2">
      <c r="A4511" s="606" t="s">
        <v>115</v>
      </c>
      <c r="B4511" s="435">
        <v>2</v>
      </c>
      <c r="C4511" s="436">
        <v>33</v>
      </c>
      <c r="D4511" s="465" t="s">
        <v>183</v>
      </c>
      <c r="E4511" s="472">
        <v>40998</v>
      </c>
      <c r="X4511" s="437" t="str">
        <f t="shared" si="441"/>
        <v>ERRO</v>
      </c>
      <c r="Y4511" s="536" t="str">
        <f t="shared" si="443"/>
        <v/>
      </c>
      <c r="AC4511" s="148">
        <f t="shared" si="444"/>
        <v>-40410</v>
      </c>
      <c r="AD4511" s="435" t="str">
        <f t="shared" si="442"/>
        <v>Pendente</v>
      </c>
    </row>
    <row r="4512" spans="1:30" x14ac:dyDescent="0.2">
      <c r="A4512" s="606" t="s">
        <v>115</v>
      </c>
      <c r="B4512" s="435">
        <v>3</v>
      </c>
      <c r="C4512" s="436">
        <v>30</v>
      </c>
      <c r="D4512" s="465" t="s">
        <v>67</v>
      </c>
      <c r="E4512" s="472">
        <v>40998</v>
      </c>
      <c r="X4512" s="437" t="str">
        <f t="shared" si="441"/>
        <v>ERRO</v>
      </c>
      <c r="Y4512" s="536" t="str">
        <f t="shared" si="443"/>
        <v/>
      </c>
      <c r="AC4512" s="148">
        <f t="shared" si="444"/>
        <v>-40410</v>
      </c>
      <c r="AD4512" s="435" t="str">
        <f t="shared" si="442"/>
        <v>Pendente</v>
      </c>
    </row>
    <row r="4513" spans="1:30" x14ac:dyDescent="0.2">
      <c r="A4513" s="606" t="s">
        <v>115</v>
      </c>
      <c r="B4513" s="435">
        <v>4</v>
      </c>
      <c r="C4513" s="436">
        <v>1</v>
      </c>
      <c r="D4513" s="438" t="s">
        <v>68</v>
      </c>
      <c r="E4513" s="472">
        <v>40998</v>
      </c>
      <c r="X4513" s="437" t="str">
        <f t="shared" si="441"/>
        <v>ERRO</v>
      </c>
      <c r="Y4513" s="536" t="str">
        <f t="shared" si="443"/>
        <v/>
      </c>
      <c r="AC4513" s="148">
        <f t="shared" si="444"/>
        <v>-40410</v>
      </c>
      <c r="AD4513" s="435" t="str">
        <f t="shared" si="442"/>
        <v>Pendente</v>
      </c>
    </row>
    <row r="4514" spans="1:30" x14ac:dyDescent="0.2">
      <c r="A4514" s="606" t="s">
        <v>115</v>
      </c>
      <c r="B4514" s="435">
        <v>5</v>
      </c>
      <c r="C4514" s="436">
        <v>20</v>
      </c>
      <c r="D4514" s="438" t="s">
        <v>69</v>
      </c>
      <c r="E4514" s="472">
        <v>40998</v>
      </c>
      <c r="X4514" s="437" t="str">
        <f t="shared" si="441"/>
        <v>ERRO</v>
      </c>
      <c r="Y4514" s="536" t="str">
        <f t="shared" si="443"/>
        <v/>
      </c>
      <c r="AC4514" s="148">
        <f t="shared" si="444"/>
        <v>-40410</v>
      </c>
      <c r="AD4514" s="435" t="str">
        <f t="shared" si="442"/>
        <v>Pendente</v>
      </c>
    </row>
    <row r="4515" spans="1:30" x14ac:dyDescent="0.2">
      <c r="A4515" s="606" t="s">
        <v>115</v>
      </c>
      <c r="B4515" s="435">
        <v>6</v>
      </c>
      <c r="C4515" s="436">
        <v>36</v>
      </c>
      <c r="D4515" s="438" t="s">
        <v>72</v>
      </c>
      <c r="E4515" s="472">
        <v>40998</v>
      </c>
      <c r="X4515" s="437" t="str">
        <f t="shared" si="441"/>
        <v>ERRO</v>
      </c>
      <c r="Y4515" s="536" t="str">
        <f t="shared" si="443"/>
        <v/>
      </c>
      <c r="AC4515" s="148">
        <f t="shared" si="444"/>
        <v>-40410</v>
      </c>
      <c r="AD4515" s="435" t="str">
        <f t="shared" si="442"/>
        <v>Pendente</v>
      </c>
    </row>
    <row r="4516" spans="1:30" x14ac:dyDescent="0.2">
      <c r="A4516" s="606" t="s">
        <v>115</v>
      </c>
      <c r="B4516" s="435">
        <v>7</v>
      </c>
      <c r="C4516" s="436">
        <v>264</v>
      </c>
      <c r="D4516" s="438" t="s">
        <v>73</v>
      </c>
      <c r="E4516" s="472">
        <v>40998</v>
      </c>
      <c r="X4516" s="437" t="str">
        <f t="shared" si="441"/>
        <v>ERRO</v>
      </c>
      <c r="Y4516" s="536" t="str">
        <f t="shared" si="443"/>
        <v/>
      </c>
      <c r="AC4516" s="148">
        <f t="shared" si="444"/>
        <v>-40410</v>
      </c>
      <c r="AD4516" s="435" t="str">
        <f t="shared" si="442"/>
        <v>Pendente</v>
      </c>
    </row>
    <row r="4517" spans="1:30" x14ac:dyDescent="0.2">
      <c r="A4517" s="606" t="s">
        <v>115</v>
      </c>
      <c r="B4517" s="435">
        <v>8</v>
      </c>
      <c r="C4517" s="436">
        <v>208</v>
      </c>
      <c r="D4517" s="438" t="s">
        <v>79</v>
      </c>
      <c r="E4517" s="472">
        <v>40998</v>
      </c>
      <c r="X4517" s="437" t="str">
        <f t="shared" si="441"/>
        <v>ERRO</v>
      </c>
      <c r="Y4517" s="536" t="str">
        <f t="shared" si="443"/>
        <v/>
      </c>
      <c r="AC4517" s="148">
        <f t="shared" si="444"/>
        <v>-40410</v>
      </c>
      <c r="AD4517" s="435" t="str">
        <f t="shared" si="442"/>
        <v>Pendente</v>
      </c>
    </row>
    <row r="4518" spans="1:30" x14ac:dyDescent="0.2">
      <c r="A4518" s="606" t="s">
        <v>115</v>
      </c>
      <c r="B4518" s="435">
        <v>9</v>
      </c>
      <c r="C4518" s="436">
        <v>93</v>
      </c>
      <c r="D4518" s="438" t="s">
        <v>74</v>
      </c>
      <c r="E4518" s="472">
        <v>40998</v>
      </c>
      <c r="X4518" s="437" t="str">
        <f t="shared" si="441"/>
        <v>ERRO</v>
      </c>
      <c r="Y4518" s="536" t="str">
        <f t="shared" si="443"/>
        <v/>
      </c>
      <c r="AC4518" s="148">
        <f t="shared" si="444"/>
        <v>-40410</v>
      </c>
      <c r="AD4518" s="435" t="str">
        <f t="shared" si="442"/>
        <v>Pendente</v>
      </c>
    </row>
    <row r="4519" spans="1:30" x14ac:dyDescent="0.2">
      <c r="A4519" s="606" t="s">
        <v>115</v>
      </c>
      <c r="B4519" s="435">
        <v>10</v>
      </c>
      <c r="C4519" s="436">
        <v>7</v>
      </c>
      <c r="D4519" s="438" t="s">
        <v>75</v>
      </c>
      <c r="E4519" s="472">
        <v>40998</v>
      </c>
      <c r="X4519" s="437" t="str">
        <f t="shared" si="441"/>
        <v>ERRO</v>
      </c>
      <c r="Y4519" s="536" t="str">
        <f t="shared" si="443"/>
        <v/>
      </c>
      <c r="AC4519" s="148">
        <f t="shared" si="444"/>
        <v>-40410</v>
      </c>
      <c r="AD4519" s="435" t="str">
        <f t="shared" si="442"/>
        <v>Pendente</v>
      </c>
    </row>
    <row r="4520" spans="1:30" x14ac:dyDescent="0.2">
      <c r="A4520" s="606" t="s">
        <v>115</v>
      </c>
      <c r="B4520" s="435">
        <v>11</v>
      </c>
      <c r="C4520" s="436">
        <v>5</v>
      </c>
      <c r="D4520" s="438" t="s">
        <v>76</v>
      </c>
      <c r="E4520" s="472">
        <v>40998</v>
      </c>
      <c r="X4520" s="437" t="str">
        <f t="shared" si="441"/>
        <v>ERRO</v>
      </c>
      <c r="Y4520" s="536" t="str">
        <f t="shared" si="443"/>
        <v/>
      </c>
      <c r="AC4520" s="148">
        <f t="shared" si="444"/>
        <v>-40410</v>
      </c>
      <c r="AD4520" s="435" t="str">
        <f t="shared" si="442"/>
        <v>Pendente</v>
      </c>
    </row>
    <row r="4521" spans="1:30" x14ac:dyDescent="0.2">
      <c r="A4521" s="606" t="s">
        <v>115</v>
      </c>
      <c r="B4521" s="435">
        <v>12</v>
      </c>
      <c r="C4521" s="436">
        <v>2</v>
      </c>
      <c r="D4521" s="438" t="s">
        <v>77</v>
      </c>
      <c r="E4521" s="472">
        <v>40998</v>
      </c>
      <c r="X4521" s="437" t="str">
        <f t="shared" si="441"/>
        <v>ERRO</v>
      </c>
      <c r="Y4521" s="536" t="str">
        <f t="shared" si="443"/>
        <v/>
      </c>
      <c r="AC4521" s="148">
        <f t="shared" si="444"/>
        <v>-40410</v>
      </c>
      <c r="AD4521" s="435" t="str">
        <f t="shared" si="442"/>
        <v>Pendente</v>
      </c>
    </row>
    <row r="4522" spans="1:30" x14ac:dyDescent="0.2">
      <c r="A4522" s="606" t="s">
        <v>115</v>
      </c>
      <c r="B4522" s="435">
        <v>13</v>
      </c>
      <c r="C4522" s="436">
        <v>202</v>
      </c>
      <c r="D4522" s="438" t="s">
        <v>187</v>
      </c>
      <c r="E4522" s="472">
        <v>40998</v>
      </c>
      <c r="X4522" s="437" t="str">
        <f t="shared" si="441"/>
        <v>ERRO</v>
      </c>
      <c r="Y4522" s="536" t="str">
        <f t="shared" si="443"/>
        <v/>
      </c>
      <c r="AC4522" s="148">
        <f t="shared" si="444"/>
        <v>-40410</v>
      </c>
      <c r="AD4522" s="435" t="str">
        <f t="shared" si="442"/>
        <v>Pendente</v>
      </c>
    </row>
    <row r="4523" spans="1:30" x14ac:dyDescent="0.2">
      <c r="A4523" s="606" t="s">
        <v>115</v>
      </c>
      <c r="B4523" s="435">
        <v>14</v>
      </c>
      <c r="C4523" s="436">
        <v>3</v>
      </c>
      <c r="D4523" s="465" t="s">
        <v>192</v>
      </c>
      <c r="E4523" s="472">
        <v>40998</v>
      </c>
      <c r="X4523" s="437" t="str">
        <f t="shared" si="441"/>
        <v>ERRO</v>
      </c>
      <c r="Y4523" s="536" t="str">
        <f t="shared" si="443"/>
        <v/>
      </c>
      <c r="AC4523" s="148">
        <f t="shared" si="444"/>
        <v>-40410</v>
      </c>
      <c r="AD4523" s="435" t="str">
        <f t="shared" si="442"/>
        <v>Pendente</v>
      </c>
    </row>
    <row r="4524" spans="1:30" x14ac:dyDescent="0.2">
      <c r="A4524" s="606" t="s">
        <v>115</v>
      </c>
      <c r="B4524" s="435">
        <v>15</v>
      </c>
      <c r="C4524" s="436">
        <v>659</v>
      </c>
      <c r="D4524" s="438" t="s">
        <v>199</v>
      </c>
      <c r="E4524" s="472">
        <v>40998</v>
      </c>
      <c r="X4524" s="437" t="str">
        <f t="shared" si="441"/>
        <v>ERRO</v>
      </c>
      <c r="Y4524" s="536" t="str">
        <f t="shared" si="443"/>
        <v/>
      </c>
      <c r="AC4524" s="148">
        <f t="shared" si="444"/>
        <v>-40410</v>
      </c>
      <c r="AD4524" s="435" t="str">
        <f t="shared" si="442"/>
        <v>Pendente</v>
      </c>
    </row>
    <row r="4525" spans="1:30" x14ac:dyDescent="0.2">
      <c r="A4525" s="606" t="s">
        <v>115</v>
      </c>
      <c r="B4525" s="435">
        <v>16</v>
      </c>
      <c r="C4525" s="436">
        <v>83</v>
      </c>
      <c r="D4525" s="438" t="s">
        <v>189</v>
      </c>
      <c r="E4525" s="472">
        <v>40998</v>
      </c>
      <c r="X4525" s="437" t="str">
        <f t="shared" si="441"/>
        <v>ERRO</v>
      </c>
      <c r="Y4525" s="536" t="str">
        <f t="shared" si="443"/>
        <v/>
      </c>
      <c r="AC4525" s="148">
        <f t="shared" si="444"/>
        <v>-40410</v>
      </c>
      <c r="AD4525" s="435" t="str">
        <f t="shared" si="442"/>
        <v>Pendente</v>
      </c>
    </row>
    <row r="4526" spans="1:30" x14ac:dyDescent="0.2">
      <c r="A4526" s="606" t="s">
        <v>115</v>
      </c>
      <c r="B4526" s="435">
        <v>17</v>
      </c>
      <c r="C4526" s="436">
        <v>15</v>
      </c>
      <c r="D4526" s="438" t="s">
        <v>176</v>
      </c>
      <c r="E4526" s="472">
        <v>40998</v>
      </c>
      <c r="X4526" s="437" t="str">
        <f t="shared" si="441"/>
        <v>ERRO</v>
      </c>
      <c r="Y4526" s="536" t="str">
        <f t="shared" si="443"/>
        <v/>
      </c>
      <c r="AC4526" s="148">
        <f t="shared" si="444"/>
        <v>-40410</v>
      </c>
      <c r="AD4526" s="435" t="str">
        <f t="shared" si="442"/>
        <v>Pendente</v>
      </c>
    </row>
    <row r="4527" spans="1:30" x14ac:dyDescent="0.2">
      <c r="A4527" s="606" t="s">
        <v>115</v>
      </c>
      <c r="B4527" s="435">
        <v>18</v>
      </c>
      <c r="C4527" s="436">
        <v>30</v>
      </c>
      <c r="D4527" s="439" t="s">
        <v>178</v>
      </c>
      <c r="E4527" s="472">
        <v>40998</v>
      </c>
      <c r="X4527" s="437" t="str">
        <f t="shared" si="441"/>
        <v>ERRO</v>
      </c>
      <c r="Y4527" s="536" t="str">
        <f t="shared" si="443"/>
        <v/>
      </c>
      <c r="AC4527" s="148">
        <f t="shared" si="444"/>
        <v>-40410</v>
      </c>
      <c r="AD4527" s="435" t="str">
        <f t="shared" si="442"/>
        <v>Pendente</v>
      </c>
    </row>
    <row r="4528" spans="1:30" x14ac:dyDescent="0.2">
      <c r="A4528" s="606" t="s">
        <v>115</v>
      </c>
      <c r="B4528" s="435">
        <v>19</v>
      </c>
      <c r="C4528" s="436">
        <v>1643</v>
      </c>
      <c r="D4528" s="438" t="s">
        <v>214</v>
      </c>
      <c r="E4528" s="472">
        <v>40998</v>
      </c>
      <c r="X4528" s="437" t="str">
        <f t="shared" si="441"/>
        <v>ERRO</v>
      </c>
      <c r="Y4528" s="536" t="str">
        <f t="shared" si="443"/>
        <v/>
      </c>
      <c r="AC4528" s="148">
        <f t="shared" si="444"/>
        <v>-40410</v>
      </c>
      <c r="AD4528" s="435" t="str">
        <f t="shared" si="442"/>
        <v>Pendente</v>
      </c>
    </row>
    <row r="4529" spans="1:30" x14ac:dyDescent="0.2">
      <c r="A4529" s="593" t="s">
        <v>115</v>
      </c>
      <c r="B4529" s="493">
        <v>20</v>
      </c>
      <c r="C4529" s="531">
        <v>56</v>
      </c>
      <c r="D4529" s="493" t="s">
        <v>185</v>
      </c>
      <c r="E4529" s="532">
        <v>40998</v>
      </c>
      <c r="X4529" s="437" t="str">
        <f t="shared" si="441"/>
        <v>ERRO</v>
      </c>
      <c r="Y4529" s="536" t="str">
        <f t="shared" si="443"/>
        <v/>
      </c>
      <c r="AC4529" s="148">
        <f t="shared" si="444"/>
        <v>-40410</v>
      </c>
      <c r="AD4529" s="435" t="str">
        <f t="shared" si="442"/>
        <v>Pendente</v>
      </c>
    </row>
    <row r="4530" spans="1:30" x14ac:dyDescent="0.2">
      <c r="A4530" s="606" t="s">
        <v>115</v>
      </c>
      <c r="B4530" s="435">
        <v>1</v>
      </c>
      <c r="C4530" s="436">
        <v>20</v>
      </c>
      <c r="D4530" s="439" t="s">
        <v>190</v>
      </c>
      <c r="E4530" s="472">
        <v>41001</v>
      </c>
      <c r="X4530" s="437" t="str">
        <f t="shared" si="441"/>
        <v>ERRO</v>
      </c>
      <c r="Y4530" s="536" t="str">
        <f t="shared" si="443"/>
        <v/>
      </c>
      <c r="AC4530" s="148">
        <f t="shared" si="444"/>
        <v>-40412</v>
      </c>
      <c r="AD4530" s="435" t="str">
        <f t="shared" si="442"/>
        <v>Pendente</v>
      </c>
    </row>
    <row r="4531" spans="1:30" x14ac:dyDescent="0.2">
      <c r="A4531" s="606" t="s">
        <v>115</v>
      </c>
      <c r="B4531" s="435">
        <v>2</v>
      </c>
      <c r="C4531" s="436">
        <v>630</v>
      </c>
      <c r="D4531" s="438" t="s">
        <v>178</v>
      </c>
      <c r="E4531" s="472">
        <v>41001</v>
      </c>
      <c r="X4531" s="437" t="str">
        <f t="shared" si="441"/>
        <v>ERRO</v>
      </c>
      <c r="Y4531" s="536" t="str">
        <f t="shared" si="443"/>
        <v/>
      </c>
      <c r="AC4531" s="148">
        <f t="shared" si="444"/>
        <v>-40412</v>
      </c>
      <c r="AD4531" s="435" t="str">
        <f t="shared" si="442"/>
        <v>Pendente</v>
      </c>
    </row>
    <row r="4532" spans="1:30" x14ac:dyDescent="0.2">
      <c r="A4532" s="593" t="s">
        <v>115</v>
      </c>
      <c r="B4532" s="493">
        <v>3</v>
      </c>
      <c r="C4532" s="531">
        <v>30</v>
      </c>
      <c r="D4532" s="493" t="s">
        <v>205</v>
      </c>
      <c r="E4532" s="532">
        <v>41001</v>
      </c>
      <c r="X4532" s="437" t="str">
        <f t="shared" si="441"/>
        <v>ERRO</v>
      </c>
      <c r="Y4532" s="536" t="str">
        <f t="shared" si="443"/>
        <v/>
      </c>
      <c r="AC4532" s="148">
        <f t="shared" si="444"/>
        <v>-40412</v>
      </c>
      <c r="AD4532" s="435" t="str">
        <f t="shared" si="442"/>
        <v>Pendente</v>
      </c>
    </row>
    <row r="4533" spans="1:30" x14ac:dyDescent="0.2">
      <c r="A4533" s="606" t="s">
        <v>115</v>
      </c>
      <c r="B4533" s="435">
        <v>1</v>
      </c>
      <c r="C4533" s="436">
        <v>200</v>
      </c>
      <c r="D4533" s="439" t="s">
        <v>196</v>
      </c>
      <c r="E4533" s="472">
        <v>41002</v>
      </c>
      <c r="X4533" s="437" t="str">
        <f t="shared" si="441"/>
        <v>ERRO</v>
      </c>
      <c r="Y4533" s="536" t="str">
        <f t="shared" si="443"/>
        <v/>
      </c>
      <c r="AC4533" s="148">
        <f t="shared" si="444"/>
        <v>-40413</v>
      </c>
      <c r="AD4533" s="435" t="str">
        <f t="shared" si="442"/>
        <v>Pendente</v>
      </c>
    </row>
    <row r="4534" spans="1:30" x14ac:dyDescent="0.2">
      <c r="A4534" s="606" t="s">
        <v>115</v>
      </c>
      <c r="B4534" s="435">
        <v>2</v>
      </c>
      <c r="C4534" s="436">
        <v>30</v>
      </c>
      <c r="D4534" s="438" t="s">
        <v>176</v>
      </c>
      <c r="E4534" s="472">
        <v>41002</v>
      </c>
      <c r="X4534" s="437" t="str">
        <f t="shared" si="441"/>
        <v>ERRO</v>
      </c>
      <c r="Y4534" s="536" t="str">
        <f t="shared" si="443"/>
        <v/>
      </c>
      <c r="AC4534" s="148">
        <f t="shared" si="444"/>
        <v>-40413</v>
      </c>
      <c r="AD4534" s="435" t="str">
        <f t="shared" si="442"/>
        <v>Pendente</v>
      </c>
    </row>
    <row r="4535" spans="1:30" x14ac:dyDescent="0.2">
      <c r="A4535" s="593" t="s">
        <v>115</v>
      </c>
      <c r="B4535" s="493">
        <v>3</v>
      </c>
      <c r="C4535" s="531">
        <v>60</v>
      </c>
      <c r="D4535" s="493" t="s">
        <v>178</v>
      </c>
      <c r="E4535" s="532">
        <v>41002</v>
      </c>
      <c r="X4535" s="437" t="str">
        <f t="shared" si="441"/>
        <v>ERRO</v>
      </c>
      <c r="Y4535" s="536" t="str">
        <f t="shared" si="443"/>
        <v/>
      </c>
      <c r="AC4535" s="148">
        <f t="shared" si="444"/>
        <v>-40413</v>
      </c>
      <c r="AD4535" s="435" t="str">
        <f t="shared" si="442"/>
        <v>Pendente</v>
      </c>
    </row>
    <row r="4536" spans="1:30" x14ac:dyDescent="0.2">
      <c r="A4536" s="606" t="s">
        <v>115</v>
      </c>
      <c r="B4536" s="435">
        <v>1</v>
      </c>
      <c r="C4536" s="436">
        <v>250</v>
      </c>
      <c r="D4536" s="439" t="s">
        <v>196</v>
      </c>
      <c r="E4536" s="472">
        <v>41004</v>
      </c>
      <c r="X4536" s="437" t="str">
        <f t="shared" si="441"/>
        <v>ERRO</v>
      </c>
      <c r="Y4536" s="536" t="str">
        <f t="shared" si="443"/>
        <v/>
      </c>
      <c r="AC4536" s="148">
        <f t="shared" si="444"/>
        <v>-40415</v>
      </c>
      <c r="AD4536" s="435" t="str">
        <f t="shared" si="442"/>
        <v>Pendente</v>
      </c>
    </row>
    <row r="4537" spans="1:30" x14ac:dyDescent="0.2">
      <c r="A4537" s="606" t="s">
        <v>115</v>
      </c>
      <c r="B4537" s="435">
        <v>2</v>
      </c>
      <c r="C4537" s="436">
        <v>15</v>
      </c>
      <c r="D4537" s="438" t="s">
        <v>176</v>
      </c>
      <c r="E4537" s="472">
        <v>41004</v>
      </c>
      <c r="X4537" s="437" t="str">
        <f t="shared" si="441"/>
        <v>ERRO</v>
      </c>
      <c r="Y4537" s="536" t="str">
        <f t="shared" si="443"/>
        <v/>
      </c>
      <c r="AC4537" s="148">
        <f t="shared" si="444"/>
        <v>-40415</v>
      </c>
      <c r="AD4537" s="435" t="str">
        <f t="shared" ref="AD4537:AD4600" si="445">IF(AA4537&gt;0,"OK","Pendente")</f>
        <v>Pendente</v>
      </c>
    </row>
    <row r="4538" spans="1:30" x14ac:dyDescent="0.2">
      <c r="A4538" s="593" t="s">
        <v>115</v>
      </c>
      <c r="B4538" s="493">
        <v>3</v>
      </c>
      <c r="C4538" s="531">
        <v>75</v>
      </c>
      <c r="D4538" s="493" t="s">
        <v>178</v>
      </c>
      <c r="E4538" s="532">
        <v>41004</v>
      </c>
      <c r="X4538" s="437" t="str">
        <f t="shared" si="441"/>
        <v>ERRO</v>
      </c>
      <c r="Y4538" s="536" t="str">
        <f t="shared" si="443"/>
        <v/>
      </c>
      <c r="AC4538" s="148">
        <f t="shared" si="444"/>
        <v>-40415</v>
      </c>
      <c r="AD4538" s="435" t="str">
        <f t="shared" si="445"/>
        <v>Pendente</v>
      </c>
    </row>
    <row r="4539" spans="1:30" x14ac:dyDescent="0.2">
      <c r="A4539" s="606" t="s">
        <v>115</v>
      </c>
      <c r="B4539" s="435">
        <v>1</v>
      </c>
      <c r="C4539" s="436">
        <v>20</v>
      </c>
      <c r="D4539" s="439" t="s">
        <v>177</v>
      </c>
      <c r="E4539" s="472">
        <v>41008</v>
      </c>
      <c r="X4539" s="437" t="str">
        <f t="shared" si="441"/>
        <v>ERRO</v>
      </c>
      <c r="Y4539" s="536" t="str">
        <f t="shared" si="443"/>
        <v/>
      </c>
      <c r="AC4539" s="148">
        <f t="shared" si="444"/>
        <v>-40419</v>
      </c>
      <c r="AD4539" s="435" t="str">
        <f t="shared" si="445"/>
        <v>Pendente</v>
      </c>
    </row>
    <row r="4540" spans="1:30" x14ac:dyDescent="0.2">
      <c r="A4540" s="606" t="s">
        <v>115</v>
      </c>
      <c r="B4540" s="435">
        <v>2</v>
      </c>
      <c r="C4540" s="436">
        <v>44</v>
      </c>
      <c r="D4540" s="643" t="s">
        <v>182</v>
      </c>
      <c r="E4540" s="472">
        <v>41008</v>
      </c>
      <c r="X4540" s="437" t="str">
        <f t="shared" si="441"/>
        <v>ERRO</v>
      </c>
      <c r="Y4540" s="536" t="str">
        <f t="shared" si="443"/>
        <v/>
      </c>
      <c r="AC4540" s="148">
        <f t="shared" si="444"/>
        <v>-40419</v>
      </c>
      <c r="AD4540" s="435" t="str">
        <f t="shared" si="445"/>
        <v>Pendente</v>
      </c>
    </row>
    <row r="4541" spans="1:30" x14ac:dyDescent="0.2">
      <c r="A4541" s="606" t="s">
        <v>115</v>
      </c>
      <c r="B4541" s="435">
        <v>3</v>
      </c>
      <c r="C4541" s="436">
        <v>40</v>
      </c>
      <c r="D4541" s="439" t="s">
        <v>190</v>
      </c>
      <c r="E4541" s="472">
        <v>41008</v>
      </c>
      <c r="X4541" s="437" t="str">
        <f t="shared" si="441"/>
        <v>ERRO</v>
      </c>
      <c r="Y4541" s="536" t="str">
        <f t="shared" si="443"/>
        <v/>
      </c>
      <c r="AC4541" s="148">
        <f t="shared" si="444"/>
        <v>-40419</v>
      </c>
      <c r="AD4541" s="435" t="str">
        <f t="shared" si="445"/>
        <v>Pendente</v>
      </c>
    </row>
    <row r="4542" spans="1:30" x14ac:dyDescent="0.2">
      <c r="A4542" s="606" t="s">
        <v>115</v>
      </c>
      <c r="B4542" s="435">
        <v>4</v>
      </c>
      <c r="C4542" s="436">
        <v>37</v>
      </c>
      <c r="D4542" s="465" t="s">
        <v>183</v>
      </c>
      <c r="E4542" s="472">
        <v>41008</v>
      </c>
      <c r="X4542" s="437" t="str">
        <f t="shared" si="441"/>
        <v>ERRO</v>
      </c>
      <c r="Y4542" s="536" t="str">
        <f t="shared" si="443"/>
        <v/>
      </c>
      <c r="AC4542" s="148">
        <f t="shared" si="444"/>
        <v>-40419</v>
      </c>
      <c r="AD4542" s="435" t="str">
        <f t="shared" si="445"/>
        <v>Pendente</v>
      </c>
    </row>
    <row r="4543" spans="1:30" x14ac:dyDescent="0.2">
      <c r="A4543" s="606" t="s">
        <v>115</v>
      </c>
      <c r="B4543" s="435">
        <v>5</v>
      </c>
      <c r="C4543" s="436">
        <v>18</v>
      </c>
      <c r="D4543" s="465" t="s">
        <v>67</v>
      </c>
      <c r="E4543" s="472">
        <v>41008</v>
      </c>
      <c r="X4543" s="437" t="str">
        <f t="shared" si="441"/>
        <v>ERRO</v>
      </c>
      <c r="Y4543" s="536" t="str">
        <f t="shared" si="443"/>
        <v/>
      </c>
      <c r="AC4543" s="148">
        <f t="shared" si="444"/>
        <v>-40419</v>
      </c>
      <c r="AD4543" s="435" t="str">
        <f t="shared" si="445"/>
        <v>Pendente</v>
      </c>
    </row>
    <row r="4544" spans="1:30" x14ac:dyDescent="0.2">
      <c r="A4544" s="606" t="s">
        <v>115</v>
      </c>
      <c r="B4544" s="435">
        <v>6</v>
      </c>
      <c r="C4544" s="436">
        <v>9</v>
      </c>
      <c r="D4544" s="438" t="s">
        <v>69</v>
      </c>
      <c r="E4544" s="472">
        <v>41008</v>
      </c>
      <c r="X4544" s="437" t="str">
        <f t="shared" si="441"/>
        <v>ERRO</v>
      </c>
      <c r="Y4544" s="536" t="str">
        <f t="shared" si="443"/>
        <v/>
      </c>
      <c r="AC4544" s="148">
        <f t="shared" si="444"/>
        <v>-40419</v>
      </c>
      <c r="AD4544" s="435" t="str">
        <f t="shared" si="445"/>
        <v>Pendente</v>
      </c>
    </row>
    <row r="4545" spans="1:30" x14ac:dyDescent="0.2">
      <c r="A4545" s="606" t="s">
        <v>115</v>
      </c>
      <c r="B4545" s="435">
        <v>7</v>
      </c>
      <c r="C4545" s="436">
        <v>22</v>
      </c>
      <c r="D4545" s="438" t="s">
        <v>72</v>
      </c>
      <c r="E4545" s="472">
        <v>41008</v>
      </c>
      <c r="X4545" s="437" t="str">
        <f t="shared" si="441"/>
        <v>ERRO</v>
      </c>
      <c r="Y4545" s="536" t="str">
        <f t="shared" si="443"/>
        <v/>
      </c>
      <c r="AC4545" s="148">
        <f t="shared" si="444"/>
        <v>-40419</v>
      </c>
      <c r="AD4545" s="435" t="str">
        <f t="shared" si="445"/>
        <v>Pendente</v>
      </c>
    </row>
    <row r="4546" spans="1:30" x14ac:dyDescent="0.2">
      <c r="A4546" s="606" t="s">
        <v>115</v>
      </c>
      <c r="B4546" s="435">
        <v>8</v>
      </c>
      <c r="C4546" s="436">
        <v>241</v>
      </c>
      <c r="D4546" s="438" t="s">
        <v>73</v>
      </c>
      <c r="E4546" s="472">
        <v>41008</v>
      </c>
      <c r="X4546" s="437" t="str">
        <f t="shared" si="441"/>
        <v>ERRO</v>
      </c>
      <c r="Y4546" s="536" t="str">
        <f t="shared" si="443"/>
        <v/>
      </c>
      <c r="AC4546" s="148">
        <f t="shared" si="444"/>
        <v>-40419</v>
      </c>
      <c r="AD4546" s="435" t="str">
        <f t="shared" si="445"/>
        <v>Pendente</v>
      </c>
    </row>
    <row r="4547" spans="1:30" x14ac:dyDescent="0.2">
      <c r="A4547" s="606" t="s">
        <v>115</v>
      </c>
      <c r="B4547" s="435">
        <v>9</v>
      </c>
      <c r="C4547" s="436">
        <v>248</v>
      </c>
      <c r="D4547" s="438" t="s">
        <v>79</v>
      </c>
      <c r="E4547" s="472">
        <v>41008</v>
      </c>
      <c r="X4547" s="437" t="str">
        <f t="shared" si="441"/>
        <v>ERRO</v>
      </c>
      <c r="Y4547" s="536" t="str">
        <f t="shared" si="443"/>
        <v/>
      </c>
      <c r="AC4547" s="148">
        <f t="shared" si="444"/>
        <v>-40419</v>
      </c>
      <c r="AD4547" s="435" t="str">
        <f t="shared" si="445"/>
        <v>Pendente</v>
      </c>
    </row>
    <row r="4548" spans="1:30" x14ac:dyDescent="0.2">
      <c r="A4548" s="606" t="s">
        <v>115</v>
      </c>
      <c r="B4548" s="435">
        <v>10</v>
      </c>
      <c r="C4548" s="436">
        <v>55</v>
      </c>
      <c r="D4548" s="438" t="s">
        <v>74</v>
      </c>
      <c r="E4548" s="472">
        <v>41008</v>
      </c>
      <c r="X4548" s="437" t="str">
        <f t="shared" si="441"/>
        <v>ERRO</v>
      </c>
      <c r="Y4548" s="536" t="str">
        <f t="shared" si="443"/>
        <v/>
      </c>
      <c r="AC4548" s="148">
        <f t="shared" si="444"/>
        <v>-40419</v>
      </c>
      <c r="AD4548" s="435" t="str">
        <f t="shared" si="445"/>
        <v>Pendente</v>
      </c>
    </row>
    <row r="4549" spans="1:30" x14ac:dyDescent="0.2">
      <c r="A4549" s="606" t="s">
        <v>115</v>
      </c>
      <c r="B4549" s="435">
        <v>11</v>
      </c>
      <c r="C4549" s="436">
        <v>3</v>
      </c>
      <c r="D4549" s="438" t="s">
        <v>75</v>
      </c>
      <c r="E4549" s="472">
        <v>41008</v>
      </c>
      <c r="X4549" s="437" t="str">
        <f t="shared" si="441"/>
        <v>ERRO</v>
      </c>
      <c r="Y4549" s="536" t="str">
        <f t="shared" si="443"/>
        <v/>
      </c>
      <c r="AC4549" s="148">
        <f t="shared" si="444"/>
        <v>-40419</v>
      </c>
      <c r="AD4549" s="435" t="str">
        <f t="shared" si="445"/>
        <v>Pendente</v>
      </c>
    </row>
    <row r="4550" spans="1:30" x14ac:dyDescent="0.2">
      <c r="A4550" s="606" t="s">
        <v>115</v>
      </c>
      <c r="B4550" s="435">
        <v>12</v>
      </c>
      <c r="C4550" s="436">
        <v>3</v>
      </c>
      <c r="D4550" s="438" t="s">
        <v>76</v>
      </c>
      <c r="E4550" s="472">
        <v>41008</v>
      </c>
      <c r="X4550" s="437" t="str">
        <f t="shared" si="441"/>
        <v>ERRO</v>
      </c>
      <c r="Y4550" s="536" t="str">
        <f t="shared" si="443"/>
        <v/>
      </c>
      <c r="AC4550" s="148">
        <f t="shared" si="444"/>
        <v>-40419</v>
      </c>
      <c r="AD4550" s="435" t="str">
        <f t="shared" si="445"/>
        <v>Pendente</v>
      </c>
    </row>
    <row r="4551" spans="1:30" x14ac:dyDescent="0.2">
      <c r="A4551" s="606" t="s">
        <v>115</v>
      </c>
      <c r="B4551" s="435">
        <v>13</v>
      </c>
      <c r="C4551" s="436">
        <v>148</v>
      </c>
      <c r="D4551" s="438" t="s">
        <v>187</v>
      </c>
      <c r="E4551" s="472">
        <v>41008</v>
      </c>
      <c r="X4551" s="437" t="str">
        <f t="shared" si="441"/>
        <v>ERRO</v>
      </c>
      <c r="Y4551" s="536" t="str">
        <f t="shared" si="443"/>
        <v/>
      </c>
      <c r="AC4551" s="148">
        <f t="shared" si="444"/>
        <v>-40419</v>
      </c>
      <c r="AD4551" s="435" t="str">
        <f t="shared" si="445"/>
        <v>Pendente</v>
      </c>
    </row>
    <row r="4552" spans="1:30" x14ac:dyDescent="0.2">
      <c r="A4552" s="606" t="s">
        <v>115</v>
      </c>
      <c r="B4552" s="435">
        <v>14</v>
      </c>
      <c r="C4552" s="436">
        <v>8</v>
      </c>
      <c r="D4552" s="465" t="s">
        <v>192</v>
      </c>
      <c r="E4552" s="472">
        <v>41008</v>
      </c>
      <c r="X4552" s="437" t="str">
        <f t="shared" si="441"/>
        <v>ERRO</v>
      </c>
      <c r="Y4552" s="536" t="str">
        <f t="shared" si="443"/>
        <v/>
      </c>
      <c r="AC4552" s="148">
        <f t="shared" si="444"/>
        <v>-40419</v>
      </c>
      <c r="AD4552" s="435" t="str">
        <f t="shared" si="445"/>
        <v>Pendente</v>
      </c>
    </row>
    <row r="4553" spans="1:30" x14ac:dyDescent="0.2">
      <c r="A4553" s="606" t="s">
        <v>115</v>
      </c>
      <c r="B4553" s="435">
        <v>15</v>
      </c>
      <c r="C4553" s="436">
        <v>600</v>
      </c>
      <c r="D4553" s="439" t="s">
        <v>196</v>
      </c>
      <c r="E4553" s="472">
        <v>41008</v>
      </c>
      <c r="X4553" s="437" t="str">
        <f t="shared" si="441"/>
        <v>ERRO</v>
      </c>
      <c r="Y4553" s="536" t="str">
        <f t="shared" si="443"/>
        <v/>
      </c>
      <c r="AC4553" s="148">
        <f t="shared" si="444"/>
        <v>-40419</v>
      </c>
      <c r="AD4553" s="435" t="str">
        <f t="shared" si="445"/>
        <v>Pendente</v>
      </c>
    </row>
    <row r="4554" spans="1:30" x14ac:dyDescent="0.2">
      <c r="A4554" s="606" t="s">
        <v>115</v>
      </c>
      <c r="B4554" s="435">
        <v>16</v>
      </c>
      <c r="C4554" s="436">
        <v>464</v>
      </c>
      <c r="D4554" s="438" t="s">
        <v>199</v>
      </c>
      <c r="E4554" s="472">
        <v>41008</v>
      </c>
      <c r="X4554" s="437" t="str">
        <f t="shared" si="441"/>
        <v>ERRO</v>
      </c>
      <c r="Y4554" s="536" t="str">
        <f t="shared" ref="Y4554:Y4617" si="446">IF(W4554="","",+C4554-W4554)</f>
        <v/>
      </c>
      <c r="AC4554" s="148">
        <f t="shared" si="444"/>
        <v>-40419</v>
      </c>
      <c r="AD4554" s="435" t="str">
        <f t="shared" si="445"/>
        <v>Pendente</v>
      </c>
    </row>
    <row r="4555" spans="1:30" x14ac:dyDescent="0.2">
      <c r="A4555" s="606" t="s">
        <v>115</v>
      </c>
      <c r="B4555" s="435">
        <v>17</v>
      </c>
      <c r="C4555" s="436">
        <v>125</v>
      </c>
      <c r="D4555" s="438" t="s">
        <v>189</v>
      </c>
      <c r="E4555" s="472">
        <v>41008</v>
      </c>
      <c r="X4555" s="437" t="str">
        <f t="shared" si="441"/>
        <v>ERRO</v>
      </c>
      <c r="Y4555" s="536" t="str">
        <f t="shared" si="446"/>
        <v/>
      </c>
      <c r="AC4555" s="148">
        <f t="shared" si="444"/>
        <v>-40419</v>
      </c>
      <c r="AD4555" s="435" t="str">
        <f t="shared" si="445"/>
        <v>Pendente</v>
      </c>
    </row>
    <row r="4556" spans="1:30" x14ac:dyDescent="0.2">
      <c r="A4556" s="606" t="s">
        <v>115</v>
      </c>
      <c r="B4556" s="435">
        <v>18</v>
      </c>
      <c r="C4556" s="436">
        <v>50</v>
      </c>
      <c r="D4556" s="438" t="s">
        <v>176</v>
      </c>
      <c r="E4556" s="472">
        <v>41008</v>
      </c>
      <c r="X4556" s="437" t="str">
        <f t="shared" si="441"/>
        <v>ERRO</v>
      </c>
      <c r="Y4556" s="536" t="str">
        <f t="shared" si="446"/>
        <v/>
      </c>
      <c r="AC4556" s="148">
        <f t="shared" si="444"/>
        <v>-40419</v>
      </c>
      <c r="AD4556" s="435" t="str">
        <f t="shared" si="445"/>
        <v>Pendente</v>
      </c>
    </row>
    <row r="4557" spans="1:30" x14ac:dyDescent="0.2">
      <c r="A4557" s="606" t="s">
        <v>115</v>
      </c>
      <c r="B4557" s="435">
        <v>19</v>
      </c>
      <c r="C4557" s="436">
        <v>1195</v>
      </c>
      <c r="D4557" s="439" t="s">
        <v>178</v>
      </c>
      <c r="E4557" s="472">
        <v>41008</v>
      </c>
      <c r="X4557" s="437" t="str">
        <f t="shared" si="441"/>
        <v>ERRO</v>
      </c>
      <c r="Y4557" s="536" t="str">
        <f t="shared" si="446"/>
        <v/>
      </c>
      <c r="AC4557" s="148">
        <f t="shared" si="444"/>
        <v>-40419</v>
      </c>
      <c r="AD4557" s="435" t="str">
        <f t="shared" si="445"/>
        <v>Pendente</v>
      </c>
    </row>
    <row r="4558" spans="1:30" x14ac:dyDescent="0.2">
      <c r="A4558" s="606" t="s">
        <v>115</v>
      </c>
      <c r="B4558" s="435">
        <v>20</v>
      </c>
      <c r="C4558" s="436">
        <v>1995</v>
      </c>
      <c r="D4558" s="438" t="s">
        <v>214</v>
      </c>
      <c r="E4558" s="472">
        <v>41008</v>
      </c>
      <c r="X4558" s="437" t="str">
        <f t="shared" si="441"/>
        <v>ERRO</v>
      </c>
      <c r="Y4558" s="536" t="str">
        <f t="shared" si="446"/>
        <v/>
      </c>
      <c r="AC4558" s="148">
        <f t="shared" si="444"/>
        <v>-40419</v>
      </c>
      <c r="AD4558" s="435" t="str">
        <f t="shared" si="445"/>
        <v>Pendente</v>
      </c>
    </row>
    <row r="4559" spans="1:30" x14ac:dyDescent="0.2">
      <c r="A4559" s="606" t="s">
        <v>115</v>
      </c>
      <c r="B4559" s="435">
        <v>21</v>
      </c>
      <c r="C4559" s="436">
        <v>772</v>
      </c>
      <c r="D4559" s="438" t="s">
        <v>214</v>
      </c>
      <c r="E4559" s="472">
        <v>41008</v>
      </c>
      <c r="X4559" s="437" t="str">
        <f t="shared" si="441"/>
        <v>ERRO</v>
      </c>
      <c r="Y4559" s="536" t="str">
        <f t="shared" si="446"/>
        <v/>
      </c>
      <c r="AC4559" s="148">
        <f t="shared" si="444"/>
        <v>-40419</v>
      </c>
      <c r="AD4559" s="435" t="str">
        <f t="shared" si="445"/>
        <v>Pendente</v>
      </c>
    </row>
    <row r="4560" spans="1:30" x14ac:dyDescent="0.2">
      <c r="A4560" s="606" t="s">
        <v>115</v>
      </c>
      <c r="B4560" s="435">
        <v>22</v>
      </c>
      <c r="C4560" s="436">
        <v>60</v>
      </c>
      <c r="D4560" s="438" t="s">
        <v>185</v>
      </c>
      <c r="E4560" s="472">
        <v>41008</v>
      </c>
      <c r="X4560" s="437" t="str">
        <f t="shared" si="441"/>
        <v>ERRO</v>
      </c>
      <c r="Y4560" s="536" t="str">
        <f t="shared" si="446"/>
        <v/>
      </c>
      <c r="AC4560" s="148">
        <f t="shared" si="444"/>
        <v>-40419</v>
      </c>
      <c r="AD4560" s="435" t="str">
        <f t="shared" si="445"/>
        <v>Pendente</v>
      </c>
    </row>
    <row r="4561" spans="1:30" x14ac:dyDescent="0.2">
      <c r="A4561" s="606" t="s">
        <v>115</v>
      </c>
      <c r="B4561" s="435">
        <v>23</v>
      </c>
      <c r="C4561" s="436">
        <v>251</v>
      </c>
      <c r="D4561" s="465" t="s">
        <v>67</v>
      </c>
      <c r="E4561" s="472">
        <v>41008</v>
      </c>
      <c r="X4561" s="437" t="str">
        <f t="shared" si="441"/>
        <v>ERRO</v>
      </c>
      <c r="Y4561" s="536" t="str">
        <f t="shared" si="446"/>
        <v/>
      </c>
      <c r="AC4561" s="148">
        <f t="shared" si="444"/>
        <v>-40419</v>
      </c>
      <c r="AD4561" s="435" t="str">
        <f t="shared" si="445"/>
        <v>Pendente</v>
      </c>
    </row>
    <row r="4562" spans="1:30" x14ac:dyDescent="0.2">
      <c r="A4562" s="606" t="s">
        <v>115</v>
      </c>
      <c r="B4562" s="435">
        <v>24</v>
      </c>
      <c r="C4562" s="436">
        <v>12</v>
      </c>
      <c r="D4562" s="438" t="s">
        <v>68</v>
      </c>
      <c r="E4562" s="472">
        <v>41008</v>
      </c>
      <c r="X4562" s="437" t="str">
        <f t="shared" si="441"/>
        <v>ERRO</v>
      </c>
      <c r="Y4562" s="536" t="str">
        <f t="shared" si="446"/>
        <v/>
      </c>
      <c r="AC4562" s="148">
        <f t="shared" si="444"/>
        <v>-40419</v>
      </c>
      <c r="AD4562" s="435" t="str">
        <f t="shared" si="445"/>
        <v>Pendente</v>
      </c>
    </row>
    <row r="4563" spans="1:30" x14ac:dyDescent="0.2">
      <c r="A4563" s="606" t="s">
        <v>115</v>
      </c>
      <c r="B4563" s="435">
        <v>25</v>
      </c>
      <c r="C4563" s="436">
        <v>30</v>
      </c>
      <c r="D4563" s="438" t="s">
        <v>69</v>
      </c>
      <c r="E4563" s="472">
        <v>41008</v>
      </c>
      <c r="X4563" s="437" t="str">
        <f t="shared" si="441"/>
        <v>ERRO</v>
      </c>
      <c r="Y4563" s="536" t="str">
        <f t="shared" si="446"/>
        <v/>
      </c>
      <c r="AC4563" s="148">
        <f t="shared" si="444"/>
        <v>-40419</v>
      </c>
      <c r="AD4563" s="435" t="str">
        <f t="shared" si="445"/>
        <v>Pendente</v>
      </c>
    </row>
    <row r="4564" spans="1:30" x14ac:dyDescent="0.2">
      <c r="A4564" s="606" t="s">
        <v>115</v>
      </c>
      <c r="B4564" s="435">
        <v>26</v>
      </c>
      <c r="C4564" s="436">
        <v>89</v>
      </c>
      <c r="D4564" s="438" t="s">
        <v>72</v>
      </c>
      <c r="E4564" s="472">
        <v>41008</v>
      </c>
      <c r="X4564" s="437" t="str">
        <f t="shared" si="441"/>
        <v>ERRO</v>
      </c>
      <c r="Y4564" s="536" t="str">
        <f t="shared" si="446"/>
        <v/>
      </c>
      <c r="AC4564" s="148">
        <f t="shared" si="444"/>
        <v>-40419</v>
      </c>
      <c r="AD4564" s="435" t="str">
        <f t="shared" si="445"/>
        <v>Pendente</v>
      </c>
    </row>
    <row r="4565" spans="1:30" x14ac:dyDescent="0.2">
      <c r="A4565" s="606" t="s">
        <v>115</v>
      </c>
      <c r="B4565" s="435">
        <v>27</v>
      </c>
      <c r="C4565" s="436">
        <v>604</v>
      </c>
      <c r="D4565" s="438" t="s">
        <v>73</v>
      </c>
      <c r="E4565" s="472">
        <v>41008</v>
      </c>
      <c r="X4565" s="437" t="str">
        <f t="shared" si="441"/>
        <v>ERRO</v>
      </c>
      <c r="Y4565" s="536" t="str">
        <f t="shared" si="446"/>
        <v/>
      </c>
      <c r="AC4565" s="148">
        <f t="shared" si="444"/>
        <v>-40419</v>
      </c>
      <c r="AD4565" s="435" t="str">
        <f t="shared" si="445"/>
        <v>Pendente</v>
      </c>
    </row>
    <row r="4566" spans="1:30" x14ac:dyDescent="0.2">
      <c r="A4566" s="606" t="s">
        <v>115</v>
      </c>
      <c r="B4566" s="435">
        <v>28</v>
      </c>
      <c r="C4566" s="436">
        <v>51</v>
      </c>
      <c r="D4566" s="438" t="s">
        <v>79</v>
      </c>
      <c r="E4566" s="472">
        <v>41008</v>
      </c>
      <c r="X4566" s="437" t="str">
        <f t="shared" si="441"/>
        <v>ERRO</v>
      </c>
      <c r="Y4566" s="536" t="str">
        <f t="shared" si="446"/>
        <v/>
      </c>
      <c r="AC4566" s="148">
        <f t="shared" ref="AC4566:AC4629" si="447">DAYS360(E4566,AA4566)</f>
        <v>-40419</v>
      </c>
      <c r="AD4566" s="435" t="str">
        <f t="shared" si="445"/>
        <v>Pendente</v>
      </c>
    </row>
    <row r="4567" spans="1:30" x14ac:dyDescent="0.2">
      <c r="A4567" s="606" t="s">
        <v>115</v>
      </c>
      <c r="B4567" s="435">
        <v>29</v>
      </c>
      <c r="C4567" s="436">
        <v>276</v>
      </c>
      <c r="D4567" s="438" t="s">
        <v>74</v>
      </c>
      <c r="E4567" s="472">
        <v>41008</v>
      </c>
      <c r="X4567" s="437" t="str">
        <f t="shared" si="441"/>
        <v>ERRO</v>
      </c>
      <c r="Y4567" s="536" t="str">
        <f t="shared" si="446"/>
        <v/>
      </c>
      <c r="AC4567" s="148">
        <f t="shared" si="447"/>
        <v>-40419</v>
      </c>
      <c r="AD4567" s="435" t="str">
        <f t="shared" si="445"/>
        <v>Pendente</v>
      </c>
    </row>
    <row r="4568" spans="1:30" x14ac:dyDescent="0.2">
      <c r="A4568" s="606" t="s">
        <v>115</v>
      </c>
      <c r="B4568" s="435">
        <v>30</v>
      </c>
      <c r="C4568" s="436">
        <v>11</v>
      </c>
      <c r="D4568" s="438" t="s">
        <v>75</v>
      </c>
      <c r="E4568" s="472">
        <v>41008</v>
      </c>
      <c r="X4568" s="437" t="str">
        <f t="shared" si="441"/>
        <v>ERRO</v>
      </c>
      <c r="Y4568" s="536" t="str">
        <f t="shared" si="446"/>
        <v/>
      </c>
      <c r="AC4568" s="148">
        <f t="shared" si="447"/>
        <v>-40419</v>
      </c>
      <c r="AD4568" s="435" t="str">
        <f t="shared" si="445"/>
        <v>Pendente</v>
      </c>
    </row>
    <row r="4569" spans="1:30" x14ac:dyDescent="0.2">
      <c r="A4569" s="606" t="s">
        <v>115</v>
      </c>
      <c r="B4569" s="435">
        <v>31</v>
      </c>
      <c r="C4569" s="436">
        <v>6</v>
      </c>
      <c r="D4569" s="438" t="s">
        <v>76</v>
      </c>
      <c r="E4569" s="472">
        <v>41008</v>
      </c>
      <c r="X4569" s="437" t="str">
        <f t="shared" si="441"/>
        <v>ERRO</v>
      </c>
      <c r="Y4569" s="536" t="str">
        <f t="shared" si="446"/>
        <v/>
      </c>
      <c r="AC4569" s="148">
        <f t="shared" si="447"/>
        <v>-40419</v>
      </c>
      <c r="AD4569" s="435" t="str">
        <f t="shared" si="445"/>
        <v>Pendente</v>
      </c>
    </row>
    <row r="4570" spans="1:30" x14ac:dyDescent="0.2">
      <c r="A4570" s="606" t="s">
        <v>115</v>
      </c>
      <c r="B4570" s="435">
        <v>32</v>
      </c>
      <c r="C4570" s="436">
        <v>10</v>
      </c>
      <c r="D4570" s="438" t="s">
        <v>77</v>
      </c>
      <c r="E4570" s="472">
        <v>41008</v>
      </c>
      <c r="X4570" s="437" t="str">
        <f t="shared" si="441"/>
        <v>ERRO</v>
      </c>
      <c r="Y4570" s="536" t="str">
        <f t="shared" si="446"/>
        <v/>
      </c>
      <c r="AC4570" s="148">
        <f t="shared" si="447"/>
        <v>-40419</v>
      </c>
      <c r="AD4570" s="435" t="str">
        <f t="shared" si="445"/>
        <v>Pendente</v>
      </c>
    </row>
    <row r="4571" spans="1:30" x14ac:dyDescent="0.2">
      <c r="A4571" s="606" t="s">
        <v>115</v>
      </c>
      <c r="B4571" s="435">
        <v>33</v>
      </c>
      <c r="C4571" s="436">
        <v>1</v>
      </c>
      <c r="D4571" s="438" t="s">
        <v>78</v>
      </c>
      <c r="E4571" s="472">
        <v>41008</v>
      </c>
      <c r="X4571" s="437" t="str">
        <f t="shared" si="441"/>
        <v>ERRO</v>
      </c>
      <c r="Y4571" s="536" t="str">
        <f t="shared" si="446"/>
        <v/>
      </c>
      <c r="AC4571" s="148">
        <f t="shared" si="447"/>
        <v>-40419</v>
      </c>
      <c r="AD4571" s="435" t="str">
        <f t="shared" si="445"/>
        <v>Pendente</v>
      </c>
    </row>
    <row r="4572" spans="1:30" x14ac:dyDescent="0.2">
      <c r="A4572" s="593" t="s">
        <v>115</v>
      </c>
      <c r="B4572" s="493">
        <v>34</v>
      </c>
      <c r="C4572" s="531">
        <v>1</v>
      </c>
      <c r="D4572" s="493" t="s">
        <v>112</v>
      </c>
      <c r="E4572" s="532">
        <v>41008</v>
      </c>
      <c r="X4572" s="437" t="str">
        <f t="shared" si="441"/>
        <v>ERRO</v>
      </c>
      <c r="Y4572" s="536" t="str">
        <f t="shared" si="446"/>
        <v/>
      </c>
      <c r="AC4572" s="148">
        <f t="shared" si="447"/>
        <v>-40419</v>
      </c>
      <c r="AD4572" s="435" t="str">
        <f t="shared" si="445"/>
        <v>Pendente</v>
      </c>
    </row>
    <row r="4573" spans="1:30" x14ac:dyDescent="0.2">
      <c r="A4573" s="593" t="s">
        <v>115</v>
      </c>
      <c r="B4573" s="493">
        <v>1</v>
      </c>
      <c r="C4573" s="531">
        <v>350</v>
      </c>
      <c r="D4573" s="493" t="s">
        <v>178</v>
      </c>
      <c r="E4573" s="532">
        <v>41009</v>
      </c>
      <c r="X4573" s="437" t="str">
        <f t="shared" si="441"/>
        <v>ERRO</v>
      </c>
      <c r="Y4573" s="536" t="str">
        <f t="shared" si="446"/>
        <v/>
      </c>
      <c r="AC4573" s="148">
        <f t="shared" si="447"/>
        <v>-40420</v>
      </c>
      <c r="AD4573" s="435" t="str">
        <f t="shared" si="445"/>
        <v>Pendente</v>
      </c>
    </row>
    <row r="4574" spans="1:30" x14ac:dyDescent="0.2">
      <c r="A4574" s="606" t="s">
        <v>115</v>
      </c>
      <c r="B4574" s="435">
        <v>1</v>
      </c>
      <c r="C4574" s="436">
        <v>11</v>
      </c>
      <c r="D4574" s="643" t="s">
        <v>182</v>
      </c>
      <c r="E4574" s="472">
        <v>41010</v>
      </c>
      <c r="X4574" s="437" t="str">
        <f t="shared" si="441"/>
        <v>ERRO</v>
      </c>
      <c r="Y4574" s="536" t="str">
        <f t="shared" si="446"/>
        <v/>
      </c>
      <c r="AC4574" s="148">
        <f t="shared" si="447"/>
        <v>-40421</v>
      </c>
      <c r="AD4574" s="435" t="str">
        <f t="shared" si="445"/>
        <v>Pendente</v>
      </c>
    </row>
    <row r="4575" spans="1:30" x14ac:dyDescent="0.2">
      <c r="A4575" s="606" t="s">
        <v>115</v>
      </c>
      <c r="B4575" s="435">
        <v>2</v>
      </c>
      <c r="C4575" s="436">
        <v>8</v>
      </c>
      <c r="D4575" s="465" t="s">
        <v>183</v>
      </c>
      <c r="E4575" s="472">
        <v>41010</v>
      </c>
      <c r="X4575" s="437" t="str">
        <f t="shared" si="441"/>
        <v>ERRO</v>
      </c>
      <c r="Y4575" s="536" t="str">
        <f t="shared" si="446"/>
        <v/>
      </c>
      <c r="AC4575" s="148">
        <f t="shared" si="447"/>
        <v>-40421</v>
      </c>
      <c r="AD4575" s="435" t="str">
        <f t="shared" si="445"/>
        <v>Pendente</v>
      </c>
    </row>
    <row r="4576" spans="1:30" x14ac:dyDescent="0.2">
      <c r="A4576" s="606" t="s">
        <v>115</v>
      </c>
      <c r="B4576" s="435">
        <v>3</v>
      </c>
      <c r="C4576" s="436">
        <v>14</v>
      </c>
      <c r="D4576" s="465" t="s">
        <v>67</v>
      </c>
      <c r="E4576" s="472">
        <v>41010</v>
      </c>
      <c r="X4576" s="437" t="str">
        <f t="shared" si="441"/>
        <v>ERRO</v>
      </c>
      <c r="Y4576" s="536" t="str">
        <f t="shared" si="446"/>
        <v/>
      </c>
      <c r="AC4576" s="148">
        <f t="shared" si="447"/>
        <v>-40421</v>
      </c>
      <c r="AD4576" s="435" t="str">
        <f t="shared" si="445"/>
        <v>Pendente</v>
      </c>
    </row>
    <row r="4577" spans="1:30" x14ac:dyDescent="0.2">
      <c r="A4577" s="606" t="s">
        <v>115</v>
      </c>
      <c r="B4577" s="435">
        <v>4</v>
      </c>
      <c r="C4577" s="436">
        <v>3</v>
      </c>
      <c r="D4577" s="438" t="s">
        <v>69</v>
      </c>
      <c r="E4577" s="472">
        <v>41010</v>
      </c>
      <c r="X4577" s="437" t="str">
        <f t="shared" si="441"/>
        <v>ERRO</v>
      </c>
      <c r="Y4577" s="536" t="str">
        <f t="shared" si="446"/>
        <v/>
      </c>
      <c r="AC4577" s="148">
        <f t="shared" si="447"/>
        <v>-40421</v>
      </c>
      <c r="AD4577" s="435" t="str">
        <f t="shared" si="445"/>
        <v>Pendente</v>
      </c>
    </row>
    <row r="4578" spans="1:30" x14ac:dyDescent="0.2">
      <c r="A4578" s="606" t="s">
        <v>115</v>
      </c>
      <c r="B4578" s="435">
        <v>5</v>
      </c>
      <c r="C4578" s="436">
        <v>10</v>
      </c>
      <c r="D4578" s="438" t="s">
        <v>72</v>
      </c>
      <c r="E4578" s="472">
        <v>41010</v>
      </c>
      <c r="X4578" s="437" t="str">
        <f t="shared" si="441"/>
        <v>ERRO</v>
      </c>
      <c r="Y4578" s="536" t="str">
        <f t="shared" si="446"/>
        <v/>
      </c>
      <c r="AC4578" s="148">
        <f t="shared" si="447"/>
        <v>-40421</v>
      </c>
      <c r="AD4578" s="435" t="str">
        <f t="shared" si="445"/>
        <v>Pendente</v>
      </c>
    </row>
    <row r="4579" spans="1:30" x14ac:dyDescent="0.2">
      <c r="A4579" s="606" t="s">
        <v>115</v>
      </c>
      <c r="B4579" s="435">
        <v>6</v>
      </c>
      <c r="C4579" s="436">
        <v>124</v>
      </c>
      <c r="D4579" s="438" t="s">
        <v>73</v>
      </c>
      <c r="E4579" s="472">
        <v>41010</v>
      </c>
      <c r="X4579" s="437" t="str">
        <f t="shared" si="441"/>
        <v>ERRO</v>
      </c>
      <c r="Y4579" s="536" t="str">
        <f t="shared" si="446"/>
        <v/>
      </c>
      <c r="AC4579" s="148">
        <f t="shared" si="447"/>
        <v>-40421</v>
      </c>
      <c r="AD4579" s="435" t="str">
        <f t="shared" si="445"/>
        <v>Pendente</v>
      </c>
    </row>
    <row r="4580" spans="1:30" x14ac:dyDescent="0.2">
      <c r="A4580" s="606" t="s">
        <v>115</v>
      </c>
      <c r="B4580" s="435">
        <v>7</v>
      </c>
      <c r="C4580" s="436">
        <v>103</v>
      </c>
      <c r="D4580" s="438" t="s">
        <v>79</v>
      </c>
      <c r="E4580" s="472">
        <v>41010</v>
      </c>
      <c r="X4580" s="437" t="str">
        <f t="shared" si="441"/>
        <v>ERRO</v>
      </c>
      <c r="Y4580" s="536" t="str">
        <f t="shared" si="446"/>
        <v/>
      </c>
      <c r="AC4580" s="148">
        <f t="shared" si="447"/>
        <v>-40421</v>
      </c>
      <c r="AD4580" s="435" t="str">
        <f t="shared" si="445"/>
        <v>Pendente</v>
      </c>
    </row>
    <row r="4581" spans="1:30" x14ac:dyDescent="0.2">
      <c r="A4581" s="606" t="s">
        <v>115</v>
      </c>
      <c r="B4581" s="435">
        <v>8</v>
      </c>
      <c r="C4581" s="436">
        <v>55</v>
      </c>
      <c r="D4581" s="438" t="s">
        <v>74</v>
      </c>
      <c r="E4581" s="472">
        <v>41010</v>
      </c>
      <c r="X4581" s="437" t="str">
        <f t="shared" si="441"/>
        <v>ERRO</v>
      </c>
      <c r="Y4581" s="536" t="str">
        <f t="shared" si="446"/>
        <v/>
      </c>
      <c r="AC4581" s="148">
        <f t="shared" si="447"/>
        <v>-40421</v>
      </c>
      <c r="AD4581" s="435" t="str">
        <f t="shared" si="445"/>
        <v>Pendente</v>
      </c>
    </row>
    <row r="4582" spans="1:30" x14ac:dyDescent="0.2">
      <c r="A4582" s="606" t="s">
        <v>115</v>
      </c>
      <c r="B4582" s="435">
        <v>9</v>
      </c>
      <c r="C4582" s="436">
        <v>4</v>
      </c>
      <c r="D4582" s="438" t="s">
        <v>75</v>
      </c>
      <c r="E4582" s="472">
        <v>41010</v>
      </c>
      <c r="X4582" s="437" t="str">
        <f t="shared" si="441"/>
        <v>ERRO</v>
      </c>
      <c r="Y4582" s="536" t="str">
        <f t="shared" si="446"/>
        <v/>
      </c>
      <c r="AC4582" s="148">
        <f t="shared" si="447"/>
        <v>-40421</v>
      </c>
      <c r="AD4582" s="435" t="str">
        <f t="shared" si="445"/>
        <v>Pendente</v>
      </c>
    </row>
    <row r="4583" spans="1:30" x14ac:dyDescent="0.2">
      <c r="A4583" s="606" t="s">
        <v>115</v>
      </c>
      <c r="B4583" s="435">
        <v>10</v>
      </c>
      <c r="C4583" s="436">
        <v>1</v>
      </c>
      <c r="D4583" s="438" t="s">
        <v>76</v>
      </c>
      <c r="E4583" s="472">
        <v>41010</v>
      </c>
      <c r="X4583" s="437" t="str">
        <f t="shared" si="441"/>
        <v>ERRO</v>
      </c>
      <c r="Y4583" s="536" t="str">
        <f t="shared" si="446"/>
        <v/>
      </c>
      <c r="AC4583" s="148">
        <f t="shared" si="447"/>
        <v>-40421</v>
      </c>
      <c r="AD4583" s="435" t="str">
        <f t="shared" si="445"/>
        <v>Pendente</v>
      </c>
    </row>
    <row r="4584" spans="1:30" x14ac:dyDescent="0.2">
      <c r="A4584" s="606" t="s">
        <v>115</v>
      </c>
      <c r="B4584" s="435">
        <v>11</v>
      </c>
      <c r="C4584" s="436">
        <v>33</v>
      </c>
      <c r="D4584" s="438" t="s">
        <v>187</v>
      </c>
      <c r="E4584" s="472">
        <v>41010</v>
      </c>
      <c r="X4584" s="437" t="str">
        <f t="shared" si="441"/>
        <v>ERRO</v>
      </c>
      <c r="Y4584" s="536" t="str">
        <f t="shared" si="446"/>
        <v/>
      </c>
      <c r="AC4584" s="148">
        <f t="shared" si="447"/>
        <v>-40421</v>
      </c>
      <c r="AD4584" s="435" t="str">
        <f t="shared" si="445"/>
        <v>Pendente</v>
      </c>
    </row>
    <row r="4585" spans="1:30" x14ac:dyDescent="0.2">
      <c r="A4585" s="606" t="s">
        <v>115</v>
      </c>
      <c r="B4585" s="435">
        <v>12</v>
      </c>
      <c r="C4585" s="436">
        <v>1</v>
      </c>
      <c r="D4585" s="465" t="s">
        <v>192</v>
      </c>
      <c r="E4585" s="472">
        <v>41010</v>
      </c>
      <c r="X4585" s="437" t="str">
        <f t="shared" si="441"/>
        <v>ERRO</v>
      </c>
      <c r="Y4585" s="536" t="str">
        <f t="shared" si="446"/>
        <v/>
      </c>
      <c r="AC4585" s="148">
        <f t="shared" si="447"/>
        <v>-40421</v>
      </c>
      <c r="AD4585" s="435" t="str">
        <f t="shared" si="445"/>
        <v>Pendente</v>
      </c>
    </row>
    <row r="4586" spans="1:30" x14ac:dyDescent="0.2">
      <c r="A4586" s="606" t="s">
        <v>115</v>
      </c>
      <c r="B4586" s="435">
        <v>13</v>
      </c>
      <c r="C4586" s="436">
        <v>212</v>
      </c>
      <c r="D4586" s="438" t="s">
        <v>199</v>
      </c>
      <c r="E4586" s="472">
        <v>41010</v>
      </c>
      <c r="X4586" s="437" t="str">
        <f t="shared" si="441"/>
        <v>ERRO</v>
      </c>
      <c r="Y4586" s="536" t="str">
        <f t="shared" si="446"/>
        <v/>
      </c>
      <c r="AC4586" s="148">
        <f t="shared" si="447"/>
        <v>-40421</v>
      </c>
      <c r="AD4586" s="435" t="str">
        <f t="shared" si="445"/>
        <v>Pendente</v>
      </c>
    </row>
    <row r="4587" spans="1:30" x14ac:dyDescent="0.2">
      <c r="A4587" s="606" t="s">
        <v>115</v>
      </c>
      <c r="B4587" s="435">
        <v>14</v>
      </c>
      <c r="C4587" s="436">
        <v>30</v>
      </c>
      <c r="D4587" s="438" t="s">
        <v>189</v>
      </c>
      <c r="E4587" s="472">
        <v>41010</v>
      </c>
      <c r="X4587" s="437" t="str">
        <f t="shared" si="441"/>
        <v>ERRO</v>
      </c>
      <c r="Y4587" s="536" t="str">
        <f t="shared" si="446"/>
        <v/>
      </c>
      <c r="AC4587" s="148">
        <f t="shared" si="447"/>
        <v>-40421</v>
      </c>
      <c r="AD4587" s="435" t="str">
        <f t="shared" si="445"/>
        <v>Pendente</v>
      </c>
    </row>
    <row r="4588" spans="1:30" x14ac:dyDescent="0.2">
      <c r="A4588" s="606" t="s">
        <v>115</v>
      </c>
      <c r="B4588" s="435">
        <v>15</v>
      </c>
      <c r="C4588" s="436">
        <v>50</v>
      </c>
      <c r="D4588" s="439" t="s">
        <v>178</v>
      </c>
      <c r="E4588" s="472">
        <v>41010</v>
      </c>
      <c r="X4588" s="437" t="str">
        <f t="shared" si="441"/>
        <v>ERRO</v>
      </c>
      <c r="Y4588" s="536" t="str">
        <f t="shared" si="446"/>
        <v/>
      </c>
      <c r="AC4588" s="148">
        <f t="shared" si="447"/>
        <v>-40421</v>
      </c>
      <c r="AD4588" s="435" t="str">
        <f t="shared" si="445"/>
        <v>Pendente</v>
      </c>
    </row>
    <row r="4589" spans="1:30" x14ac:dyDescent="0.2">
      <c r="A4589" s="606" t="s">
        <v>115</v>
      </c>
      <c r="B4589" s="435">
        <v>16</v>
      </c>
      <c r="C4589" s="436">
        <v>520</v>
      </c>
      <c r="D4589" s="438" t="s">
        <v>214</v>
      </c>
      <c r="E4589" s="472">
        <v>41010</v>
      </c>
      <c r="X4589" s="437" t="str">
        <f t="shared" si="441"/>
        <v>ERRO</v>
      </c>
      <c r="Y4589" s="536" t="str">
        <f t="shared" si="446"/>
        <v/>
      </c>
      <c r="AC4589" s="148">
        <f t="shared" si="447"/>
        <v>-40421</v>
      </c>
      <c r="AD4589" s="435" t="str">
        <f t="shared" si="445"/>
        <v>Pendente</v>
      </c>
    </row>
    <row r="4590" spans="1:30" x14ac:dyDescent="0.2">
      <c r="A4590" s="593" t="s">
        <v>115</v>
      </c>
      <c r="B4590" s="493">
        <v>17</v>
      </c>
      <c r="C4590" s="531">
        <v>13</v>
      </c>
      <c r="D4590" s="493" t="s">
        <v>185</v>
      </c>
      <c r="E4590" s="532">
        <v>41010</v>
      </c>
      <c r="X4590" s="437" t="str">
        <f t="shared" si="441"/>
        <v>ERRO</v>
      </c>
      <c r="Y4590" s="536" t="str">
        <f t="shared" si="446"/>
        <v/>
      </c>
      <c r="AC4590" s="148">
        <f t="shared" si="447"/>
        <v>-40421</v>
      </c>
      <c r="AD4590" s="435" t="str">
        <f t="shared" si="445"/>
        <v>Pendente</v>
      </c>
    </row>
    <row r="4591" spans="1:30" x14ac:dyDescent="0.2">
      <c r="A4591" s="606" t="s">
        <v>115</v>
      </c>
      <c r="B4591" s="435">
        <v>1</v>
      </c>
      <c r="C4591" s="436">
        <v>150</v>
      </c>
      <c r="D4591" s="439" t="s">
        <v>196</v>
      </c>
      <c r="E4591" s="472">
        <v>41011</v>
      </c>
      <c r="X4591" s="437" t="str">
        <f t="shared" si="441"/>
        <v>ERRO</v>
      </c>
      <c r="Y4591" s="536" t="str">
        <f t="shared" si="446"/>
        <v/>
      </c>
      <c r="AC4591" s="148">
        <f t="shared" si="447"/>
        <v>-40422</v>
      </c>
      <c r="AD4591" s="435" t="str">
        <f t="shared" si="445"/>
        <v>Pendente</v>
      </c>
    </row>
    <row r="4592" spans="1:30" x14ac:dyDescent="0.2">
      <c r="A4592" s="606" t="s">
        <v>115</v>
      </c>
      <c r="B4592" s="435">
        <v>2</v>
      </c>
      <c r="C4592" s="436">
        <v>60</v>
      </c>
      <c r="D4592" s="438" t="s">
        <v>176</v>
      </c>
      <c r="E4592" s="472">
        <v>41011</v>
      </c>
      <c r="X4592" s="437" t="str">
        <f t="shared" si="441"/>
        <v>ERRO</v>
      </c>
      <c r="Y4592" s="536" t="str">
        <f t="shared" si="446"/>
        <v/>
      </c>
      <c r="AC4592" s="148">
        <f t="shared" si="447"/>
        <v>-40422</v>
      </c>
      <c r="AD4592" s="435" t="str">
        <f t="shared" si="445"/>
        <v>Pendente</v>
      </c>
    </row>
    <row r="4593" spans="1:30" x14ac:dyDescent="0.2">
      <c r="A4593" s="593" t="s">
        <v>115</v>
      </c>
      <c r="B4593" s="493">
        <v>3</v>
      </c>
      <c r="C4593" s="531">
        <v>75</v>
      </c>
      <c r="D4593" s="493" t="s">
        <v>178</v>
      </c>
      <c r="E4593" s="532">
        <v>41011</v>
      </c>
      <c r="X4593" s="437" t="str">
        <f t="shared" si="441"/>
        <v>ERRO</v>
      </c>
      <c r="Y4593" s="536" t="str">
        <f t="shared" si="446"/>
        <v/>
      </c>
      <c r="AC4593" s="148">
        <f t="shared" si="447"/>
        <v>-40422</v>
      </c>
      <c r="AD4593" s="435" t="str">
        <f t="shared" si="445"/>
        <v>Pendente</v>
      </c>
    </row>
    <row r="4594" spans="1:30" x14ac:dyDescent="0.2">
      <c r="A4594" s="606" t="s">
        <v>115</v>
      </c>
      <c r="B4594" s="435">
        <v>1</v>
      </c>
      <c r="C4594" s="436">
        <v>15</v>
      </c>
      <c r="D4594" s="439" t="s">
        <v>177</v>
      </c>
      <c r="E4594" s="472">
        <v>41012</v>
      </c>
      <c r="X4594" s="437" t="str">
        <f t="shared" si="441"/>
        <v>ERRO</v>
      </c>
      <c r="Y4594" s="536" t="str">
        <f t="shared" si="446"/>
        <v/>
      </c>
      <c r="AC4594" s="148">
        <f t="shared" si="447"/>
        <v>-40423</v>
      </c>
      <c r="AD4594" s="435" t="str">
        <f t="shared" si="445"/>
        <v>Pendente</v>
      </c>
    </row>
    <row r="4595" spans="1:30" x14ac:dyDescent="0.2">
      <c r="A4595" s="606" t="s">
        <v>115</v>
      </c>
      <c r="B4595" s="435">
        <v>2</v>
      </c>
      <c r="C4595" s="436">
        <v>11</v>
      </c>
      <c r="D4595" s="643" t="s">
        <v>182</v>
      </c>
      <c r="E4595" s="472">
        <v>41012</v>
      </c>
      <c r="X4595" s="437" t="str">
        <f t="shared" si="441"/>
        <v>ERRO</v>
      </c>
      <c r="Y4595" s="536" t="str">
        <f t="shared" si="446"/>
        <v/>
      </c>
      <c r="AC4595" s="148">
        <f t="shared" si="447"/>
        <v>-40423</v>
      </c>
      <c r="AD4595" s="435" t="str">
        <f t="shared" si="445"/>
        <v>Pendente</v>
      </c>
    </row>
    <row r="4596" spans="1:30" x14ac:dyDescent="0.2">
      <c r="A4596" s="606" t="s">
        <v>115</v>
      </c>
      <c r="B4596" s="435">
        <v>3</v>
      </c>
      <c r="C4596" s="436">
        <v>7</v>
      </c>
      <c r="D4596" s="465" t="s">
        <v>183</v>
      </c>
      <c r="E4596" s="472">
        <v>41012</v>
      </c>
      <c r="X4596" s="437" t="str">
        <f t="shared" si="441"/>
        <v>ERRO</v>
      </c>
      <c r="Y4596" s="536" t="str">
        <f t="shared" si="446"/>
        <v/>
      </c>
      <c r="AC4596" s="148">
        <f t="shared" si="447"/>
        <v>-40423</v>
      </c>
      <c r="AD4596" s="435" t="str">
        <f t="shared" si="445"/>
        <v>Pendente</v>
      </c>
    </row>
    <row r="4597" spans="1:30" x14ac:dyDescent="0.2">
      <c r="A4597" s="606" t="s">
        <v>115</v>
      </c>
      <c r="B4597" s="435">
        <v>4</v>
      </c>
      <c r="C4597" s="436">
        <v>7</v>
      </c>
      <c r="D4597" s="465" t="s">
        <v>67</v>
      </c>
      <c r="E4597" s="472">
        <v>41012</v>
      </c>
      <c r="X4597" s="437" t="str">
        <f t="shared" si="441"/>
        <v>ERRO</v>
      </c>
      <c r="Y4597" s="536" t="str">
        <f t="shared" si="446"/>
        <v/>
      </c>
      <c r="AC4597" s="148">
        <f t="shared" si="447"/>
        <v>-40423</v>
      </c>
      <c r="AD4597" s="435" t="str">
        <f t="shared" si="445"/>
        <v>Pendente</v>
      </c>
    </row>
    <row r="4598" spans="1:30" x14ac:dyDescent="0.2">
      <c r="A4598" s="606" t="s">
        <v>115</v>
      </c>
      <c r="B4598" s="435">
        <v>5</v>
      </c>
      <c r="C4598" s="436">
        <v>1</v>
      </c>
      <c r="D4598" s="438" t="s">
        <v>68</v>
      </c>
      <c r="E4598" s="472">
        <v>41012</v>
      </c>
      <c r="X4598" s="437" t="str">
        <f t="shared" si="441"/>
        <v>ERRO</v>
      </c>
      <c r="Y4598" s="536" t="str">
        <f t="shared" si="446"/>
        <v/>
      </c>
      <c r="AC4598" s="148">
        <f t="shared" si="447"/>
        <v>-40423</v>
      </c>
      <c r="AD4598" s="435" t="str">
        <f t="shared" si="445"/>
        <v>Pendente</v>
      </c>
    </row>
    <row r="4599" spans="1:30" x14ac:dyDescent="0.2">
      <c r="A4599" s="606" t="s">
        <v>115</v>
      </c>
      <c r="B4599" s="435">
        <v>6</v>
      </c>
      <c r="C4599" s="436">
        <v>2</v>
      </c>
      <c r="D4599" s="438" t="s">
        <v>69</v>
      </c>
      <c r="E4599" s="472">
        <v>41012</v>
      </c>
      <c r="X4599" s="437" t="str">
        <f t="shared" si="441"/>
        <v>ERRO</v>
      </c>
      <c r="Y4599" s="536" t="str">
        <f t="shared" si="446"/>
        <v/>
      </c>
      <c r="AC4599" s="148">
        <f t="shared" si="447"/>
        <v>-40423</v>
      </c>
      <c r="AD4599" s="435" t="str">
        <f t="shared" si="445"/>
        <v>Pendente</v>
      </c>
    </row>
    <row r="4600" spans="1:30" x14ac:dyDescent="0.2">
      <c r="A4600" s="606" t="s">
        <v>115</v>
      </c>
      <c r="B4600" s="435">
        <v>7</v>
      </c>
      <c r="C4600" s="436">
        <v>11</v>
      </c>
      <c r="D4600" s="438" t="s">
        <v>72</v>
      </c>
      <c r="E4600" s="472">
        <v>41012</v>
      </c>
      <c r="X4600" s="437" t="str">
        <f t="shared" si="441"/>
        <v>ERRO</v>
      </c>
      <c r="Y4600" s="536" t="str">
        <f t="shared" si="446"/>
        <v/>
      </c>
      <c r="AC4600" s="148">
        <f t="shared" si="447"/>
        <v>-40423</v>
      </c>
      <c r="AD4600" s="435" t="str">
        <f t="shared" si="445"/>
        <v>Pendente</v>
      </c>
    </row>
    <row r="4601" spans="1:30" x14ac:dyDescent="0.2">
      <c r="A4601" s="606" t="s">
        <v>115</v>
      </c>
      <c r="B4601" s="435">
        <v>8</v>
      </c>
      <c r="C4601" s="436">
        <v>73</v>
      </c>
      <c r="D4601" s="438" t="s">
        <v>73</v>
      </c>
      <c r="E4601" s="472">
        <v>41012</v>
      </c>
      <c r="X4601" s="437" t="str">
        <f t="shared" si="441"/>
        <v>ERRO</v>
      </c>
      <c r="Y4601" s="536" t="str">
        <f t="shared" si="446"/>
        <v/>
      </c>
      <c r="AC4601" s="148">
        <f t="shared" si="447"/>
        <v>-40423</v>
      </c>
      <c r="AD4601" s="435" t="str">
        <f t="shared" ref="AD4601:AD4664" si="448">IF(AA4601&gt;0,"OK","Pendente")</f>
        <v>Pendente</v>
      </c>
    </row>
    <row r="4602" spans="1:30" x14ac:dyDescent="0.2">
      <c r="A4602" s="606" t="s">
        <v>115</v>
      </c>
      <c r="B4602" s="435">
        <v>9</v>
      </c>
      <c r="C4602" s="436">
        <v>26</v>
      </c>
      <c r="D4602" s="438" t="s">
        <v>79</v>
      </c>
      <c r="E4602" s="472">
        <v>41012</v>
      </c>
      <c r="X4602" s="437" t="str">
        <f t="shared" si="441"/>
        <v>ERRO</v>
      </c>
      <c r="Y4602" s="536" t="str">
        <f t="shared" si="446"/>
        <v/>
      </c>
      <c r="AC4602" s="148">
        <f t="shared" si="447"/>
        <v>-40423</v>
      </c>
      <c r="AD4602" s="435" t="str">
        <f t="shared" si="448"/>
        <v>Pendente</v>
      </c>
    </row>
    <row r="4603" spans="1:30" x14ac:dyDescent="0.2">
      <c r="A4603" s="606" t="s">
        <v>115</v>
      </c>
      <c r="B4603" s="435">
        <v>10</v>
      </c>
      <c r="C4603" s="436">
        <v>28</v>
      </c>
      <c r="D4603" s="438" t="s">
        <v>74</v>
      </c>
      <c r="E4603" s="472">
        <v>41012</v>
      </c>
      <c r="X4603" s="437" t="str">
        <f t="shared" si="441"/>
        <v>ERRO</v>
      </c>
      <c r="Y4603" s="536" t="str">
        <f t="shared" si="446"/>
        <v/>
      </c>
      <c r="AC4603" s="148">
        <f t="shared" si="447"/>
        <v>-40423</v>
      </c>
      <c r="AD4603" s="435" t="str">
        <f t="shared" si="448"/>
        <v>Pendente</v>
      </c>
    </row>
    <row r="4604" spans="1:30" x14ac:dyDescent="0.2">
      <c r="A4604" s="606" t="s">
        <v>115</v>
      </c>
      <c r="B4604" s="435">
        <v>11</v>
      </c>
      <c r="C4604" s="436">
        <v>1</v>
      </c>
      <c r="D4604" s="438" t="s">
        <v>75</v>
      </c>
      <c r="E4604" s="472">
        <v>41012</v>
      </c>
      <c r="X4604" s="437" t="str">
        <f t="shared" si="441"/>
        <v>ERRO</v>
      </c>
      <c r="Y4604" s="536" t="str">
        <f t="shared" si="446"/>
        <v/>
      </c>
      <c r="AC4604" s="148">
        <f t="shared" si="447"/>
        <v>-40423</v>
      </c>
      <c r="AD4604" s="435" t="str">
        <f t="shared" si="448"/>
        <v>Pendente</v>
      </c>
    </row>
    <row r="4605" spans="1:30" x14ac:dyDescent="0.2">
      <c r="A4605" s="606" t="s">
        <v>115</v>
      </c>
      <c r="B4605" s="435">
        <v>12</v>
      </c>
      <c r="C4605" s="436">
        <v>1</v>
      </c>
      <c r="D4605" s="438" t="s">
        <v>77</v>
      </c>
      <c r="E4605" s="472">
        <v>41012</v>
      </c>
      <c r="X4605" s="437" t="str">
        <f t="shared" si="441"/>
        <v>ERRO</v>
      </c>
      <c r="Y4605" s="536" t="str">
        <f t="shared" si="446"/>
        <v/>
      </c>
      <c r="AC4605" s="148">
        <f t="shared" si="447"/>
        <v>-40423</v>
      </c>
      <c r="AD4605" s="435" t="str">
        <f t="shared" si="448"/>
        <v>Pendente</v>
      </c>
    </row>
    <row r="4606" spans="1:30" x14ac:dyDescent="0.2">
      <c r="A4606" s="606" t="s">
        <v>115</v>
      </c>
      <c r="B4606" s="435">
        <v>13</v>
      </c>
      <c r="C4606" s="436">
        <v>113</v>
      </c>
      <c r="D4606" s="438" t="s">
        <v>187</v>
      </c>
      <c r="E4606" s="472">
        <v>41012</v>
      </c>
      <c r="X4606" s="437" t="str">
        <f t="shared" si="441"/>
        <v>ERRO</v>
      </c>
      <c r="Y4606" s="536" t="str">
        <f t="shared" si="446"/>
        <v/>
      </c>
      <c r="AC4606" s="148">
        <f t="shared" si="447"/>
        <v>-40423</v>
      </c>
      <c r="AD4606" s="435" t="str">
        <f t="shared" si="448"/>
        <v>Pendente</v>
      </c>
    </row>
    <row r="4607" spans="1:30" x14ac:dyDescent="0.2">
      <c r="A4607" s="606" t="s">
        <v>115</v>
      </c>
      <c r="B4607" s="435">
        <v>14</v>
      </c>
      <c r="C4607" s="436">
        <v>3</v>
      </c>
      <c r="D4607" s="465" t="s">
        <v>192</v>
      </c>
      <c r="E4607" s="472">
        <v>41012</v>
      </c>
      <c r="X4607" s="437" t="str">
        <f t="shared" si="441"/>
        <v>ERRO</v>
      </c>
      <c r="Y4607" s="536" t="str">
        <f t="shared" si="446"/>
        <v/>
      </c>
      <c r="AC4607" s="148">
        <f t="shared" si="447"/>
        <v>-40423</v>
      </c>
      <c r="AD4607" s="435" t="str">
        <f t="shared" si="448"/>
        <v>Pendente</v>
      </c>
    </row>
    <row r="4608" spans="1:30" x14ac:dyDescent="0.2">
      <c r="A4608" s="606" t="s">
        <v>115</v>
      </c>
      <c r="B4608" s="435">
        <v>15</v>
      </c>
      <c r="C4608" s="436">
        <v>150</v>
      </c>
      <c r="D4608" s="439" t="s">
        <v>196</v>
      </c>
      <c r="E4608" s="472">
        <v>41012</v>
      </c>
      <c r="X4608" s="437" t="str">
        <f t="shared" si="441"/>
        <v>ERRO</v>
      </c>
      <c r="Y4608" s="536" t="str">
        <f t="shared" si="446"/>
        <v/>
      </c>
      <c r="AC4608" s="148">
        <f t="shared" si="447"/>
        <v>-40423</v>
      </c>
      <c r="AD4608" s="435" t="str">
        <f t="shared" si="448"/>
        <v>Pendente</v>
      </c>
    </row>
    <row r="4609" spans="1:30" x14ac:dyDescent="0.2">
      <c r="A4609" s="606" t="s">
        <v>115</v>
      </c>
      <c r="B4609" s="435">
        <v>16</v>
      </c>
      <c r="C4609" s="436">
        <v>238</v>
      </c>
      <c r="D4609" s="438" t="s">
        <v>199</v>
      </c>
      <c r="E4609" s="472">
        <v>41012</v>
      </c>
      <c r="X4609" s="437" t="str">
        <f t="shared" si="441"/>
        <v>ERRO</v>
      </c>
      <c r="Y4609" s="536" t="str">
        <f t="shared" si="446"/>
        <v/>
      </c>
      <c r="AC4609" s="148">
        <f t="shared" si="447"/>
        <v>-40423</v>
      </c>
      <c r="AD4609" s="435" t="str">
        <f t="shared" si="448"/>
        <v>Pendente</v>
      </c>
    </row>
    <row r="4610" spans="1:30" x14ac:dyDescent="0.2">
      <c r="A4610" s="606" t="s">
        <v>115</v>
      </c>
      <c r="B4610" s="435">
        <v>17</v>
      </c>
      <c r="C4610" s="436">
        <v>27</v>
      </c>
      <c r="D4610" s="438" t="s">
        <v>189</v>
      </c>
      <c r="E4610" s="472">
        <v>41012</v>
      </c>
      <c r="X4610" s="437" t="str">
        <f t="shared" si="441"/>
        <v>ERRO</v>
      </c>
      <c r="Y4610" s="536" t="str">
        <f t="shared" si="446"/>
        <v/>
      </c>
      <c r="AC4610" s="148">
        <f t="shared" si="447"/>
        <v>-40423</v>
      </c>
      <c r="AD4610" s="435" t="str">
        <f t="shared" si="448"/>
        <v>Pendente</v>
      </c>
    </row>
    <row r="4611" spans="1:30" x14ac:dyDescent="0.2">
      <c r="A4611" s="606" t="s">
        <v>115</v>
      </c>
      <c r="B4611" s="435">
        <v>18</v>
      </c>
      <c r="C4611" s="436">
        <v>505</v>
      </c>
      <c r="D4611" s="438" t="s">
        <v>214</v>
      </c>
      <c r="E4611" s="472">
        <v>41012</v>
      </c>
      <c r="X4611" s="437" t="str">
        <f t="shared" si="441"/>
        <v>ERRO</v>
      </c>
      <c r="Y4611" s="536" t="str">
        <f t="shared" si="446"/>
        <v/>
      </c>
      <c r="AC4611" s="148">
        <f t="shared" si="447"/>
        <v>-40423</v>
      </c>
      <c r="AD4611" s="435" t="str">
        <f t="shared" si="448"/>
        <v>Pendente</v>
      </c>
    </row>
    <row r="4612" spans="1:30" x14ac:dyDescent="0.2">
      <c r="A4612" s="593" t="s">
        <v>115</v>
      </c>
      <c r="B4612" s="493">
        <v>19</v>
      </c>
      <c r="C4612" s="531">
        <v>16</v>
      </c>
      <c r="D4612" s="493" t="s">
        <v>185</v>
      </c>
      <c r="E4612" s="532">
        <v>41012</v>
      </c>
      <c r="X4612" s="437" t="str">
        <f t="shared" si="441"/>
        <v>ERRO</v>
      </c>
      <c r="Y4612" s="536" t="str">
        <f t="shared" si="446"/>
        <v/>
      </c>
      <c r="AC4612" s="148">
        <f t="shared" si="447"/>
        <v>-40423</v>
      </c>
      <c r="AD4612" s="435" t="str">
        <f t="shared" si="448"/>
        <v>Pendente</v>
      </c>
    </row>
    <row r="4613" spans="1:30" x14ac:dyDescent="0.2">
      <c r="A4613" s="606" t="s">
        <v>115</v>
      </c>
      <c r="B4613" s="435">
        <v>1</v>
      </c>
      <c r="C4613" s="436">
        <v>10</v>
      </c>
      <c r="D4613" s="439" t="s">
        <v>190</v>
      </c>
      <c r="E4613" s="472">
        <v>41015</v>
      </c>
      <c r="X4613" s="437" t="str">
        <f t="shared" si="441"/>
        <v>ERRO</v>
      </c>
      <c r="Y4613" s="536" t="str">
        <f t="shared" si="446"/>
        <v/>
      </c>
      <c r="AC4613" s="148">
        <f t="shared" si="447"/>
        <v>-40426</v>
      </c>
      <c r="AD4613" s="435" t="str">
        <f t="shared" si="448"/>
        <v>Pendente</v>
      </c>
    </row>
    <row r="4614" spans="1:30" x14ac:dyDescent="0.2">
      <c r="A4614" s="606" t="s">
        <v>115</v>
      </c>
      <c r="B4614" s="435">
        <v>2</v>
      </c>
      <c r="C4614" s="436">
        <v>200</v>
      </c>
      <c r="D4614" s="439" t="s">
        <v>196</v>
      </c>
      <c r="E4614" s="472">
        <v>41015</v>
      </c>
      <c r="X4614" s="437" t="str">
        <f t="shared" si="441"/>
        <v>ERRO</v>
      </c>
      <c r="Y4614" s="536" t="str">
        <f t="shared" si="446"/>
        <v/>
      </c>
      <c r="AC4614" s="148">
        <f t="shared" si="447"/>
        <v>-40426</v>
      </c>
      <c r="AD4614" s="435" t="str">
        <f t="shared" si="448"/>
        <v>Pendente</v>
      </c>
    </row>
    <row r="4615" spans="1:30" x14ac:dyDescent="0.2">
      <c r="A4615" s="606" t="s">
        <v>115</v>
      </c>
      <c r="B4615" s="435">
        <v>3</v>
      </c>
      <c r="C4615" s="436">
        <v>60</v>
      </c>
      <c r="D4615" s="438" t="s">
        <v>176</v>
      </c>
      <c r="E4615" s="472">
        <v>41015</v>
      </c>
      <c r="X4615" s="437" t="str">
        <f t="shared" si="441"/>
        <v>ERRO</v>
      </c>
      <c r="Y4615" s="536" t="str">
        <f t="shared" si="446"/>
        <v/>
      </c>
      <c r="AC4615" s="148">
        <f t="shared" si="447"/>
        <v>-40426</v>
      </c>
      <c r="AD4615" s="435" t="str">
        <f t="shared" si="448"/>
        <v>Pendente</v>
      </c>
    </row>
    <row r="4616" spans="1:30" x14ac:dyDescent="0.2">
      <c r="A4616" s="593" t="s">
        <v>115</v>
      </c>
      <c r="B4616" s="493">
        <v>4</v>
      </c>
      <c r="C4616" s="531">
        <v>935</v>
      </c>
      <c r="D4616" s="493" t="s">
        <v>178</v>
      </c>
      <c r="E4616" s="532">
        <v>41015</v>
      </c>
      <c r="X4616" s="437" t="str">
        <f t="shared" si="441"/>
        <v>ERRO</v>
      </c>
      <c r="Y4616" s="536" t="str">
        <f t="shared" si="446"/>
        <v/>
      </c>
      <c r="AC4616" s="148">
        <f t="shared" si="447"/>
        <v>-40426</v>
      </c>
      <c r="AD4616" s="435" t="str">
        <f t="shared" si="448"/>
        <v>Pendente</v>
      </c>
    </row>
    <row r="4617" spans="1:30" x14ac:dyDescent="0.2">
      <c r="A4617" s="593" t="s">
        <v>115</v>
      </c>
      <c r="B4617" s="493">
        <v>1</v>
      </c>
      <c r="C4617" s="531">
        <v>350</v>
      </c>
      <c r="D4617" s="493" t="s">
        <v>178</v>
      </c>
      <c r="E4617" s="532">
        <v>41016</v>
      </c>
      <c r="X4617" s="437" t="str">
        <f t="shared" si="441"/>
        <v>ERRO</v>
      </c>
      <c r="Y4617" s="536" t="str">
        <f t="shared" si="446"/>
        <v/>
      </c>
      <c r="AC4617" s="148">
        <f t="shared" si="447"/>
        <v>-40427</v>
      </c>
      <c r="AD4617" s="435" t="str">
        <f t="shared" si="448"/>
        <v>Pendente</v>
      </c>
    </row>
    <row r="4618" spans="1:30" x14ac:dyDescent="0.2">
      <c r="A4618" s="606" t="s">
        <v>115</v>
      </c>
      <c r="B4618" s="435">
        <v>1</v>
      </c>
      <c r="C4618" s="436">
        <v>20</v>
      </c>
      <c r="D4618" s="438" t="s">
        <v>176</v>
      </c>
      <c r="E4618" s="472">
        <v>41017</v>
      </c>
      <c r="X4618" s="437" t="str">
        <f t="shared" si="441"/>
        <v>ERRO</v>
      </c>
      <c r="Y4618" s="536" t="str">
        <f t="shared" ref="Y4618:Y4681" si="449">IF(W4618="","",+C4618-W4618)</f>
        <v/>
      </c>
      <c r="AC4618" s="148">
        <f t="shared" si="447"/>
        <v>-40428</v>
      </c>
      <c r="AD4618" s="435" t="str">
        <f t="shared" si="448"/>
        <v>Pendente</v>
      </c>
    </row>
    <row r="4619" spans="1:30" x14ac:dyDescent="0.2">
      <c r="A4619" s="593" t="s">
        <v>115</v>
      </c>
      <c r="B4619" s="493">
        <v>2</v>
      </c>
      <c r="C4619" s="531">
        <v>50</v>
      </c>
      <c r="D4619" s="493" t="s">
        <v>178</v>
      </c>
      <c r="E4619" s="532">
        <v>41017</v>
      </c>
      <c r="X4619" s="437" t="str">
        <f t="shared" si="441"/>
        <v>ERRO</v>
      </c>
      <c r="Y4619" s="536" t="str">
        <f t="shared" si="449"/>
        <v/>
      </c>
      <c r="AC4619" s="148">
        <f t="shared" si="447"/>
        <v>-40428</v>
      </c>
      <c r="AD4619" s="435" t="str">
        <f t="shared" si="448"/>
        <v>Pendente</v>
      </c>
    </row>
    <row r="4620" spans="1:30" x14ac:dyDescent="0.2">
      <c r="A4620" s="593" t="s">
        <v>115</v>
      </c>
      <c r="B4620" s="493">
        <v>1</v>
      </c>
      <c r="C4620" s="531">
        <v>225</v>
      </c>
      <c r="D4620" s="493" t="s">
        <v>178</v>
      </c>
      <c r="E4620" s="532">
        <v>41018</v>
      </c>
      <c r="X4620" s="437" t="str">
        <f t="shared" si="441"/>
        <v>ERRO</v>
      </c>
      <c r="Y4620" s="536" t="str">
        <f t="shared" si="449"/>
        <v/>
      </c>
      <c r="AC4620" s="148">
        <f t="shared" si="447"/>
        <v>-40429</v>
      </c>
      <c r="AD4620" s="435" t="str">
        <f t="shared" si="448"/>
        <v>Pendente</v>
      </c>
    </row>
    <row r="4621" spans="1:30" x14ac:dyDescent="0.2">
      <c r="A4621" s="606" t="s">
        <v>115</v>
      </c>
      <c r="B4621" s="435">
        <v>1</v>
      </c>
      <c r="C4621" s="436">
        <v>32</v>
      </c>
      <c r="D4621" s="643" t="s">
        <v>182</v>
      </c>
      <c r="E4621" s="472">
        <v>41019</v>
      </c>
      <c r="G4621" s="474">
        <v>1</v>
      </c>
      <c r="H4621" s="436">
        <v>32</v>
      </c>
      <c r="I4621" s="436">
        <v>32</v>
      </c>
      <c r="J4621" s="436">
        <v>32</v>
      </c>
      <c r="K4621" s="435">
        <v>0</v>
      </c>
      <c r="L4621" s="472">
        <v>41020</v>
      </c>
      <c r="N4621" s="474">
        <v>1</v>
      </c>
      <c r="O4621" s="436">
        <v>32</v>
      </c>
      <c r="P4621" s="436">
        <v>32</v>
      </c>
      <c r="Q4621" s="435">
        <v>0</v>
      </c>
      <c r="R4621" s="436">
        <v>32</v>
      </c>
      <c r="S4621" s="438">
        <v>0</v>
      </c>
      <c r="T4621" s="438">
        <v>0</v>
      </c>
      <c r="U4621" s="472">
        <v>41023</v>
      </c>
      <c r="X4621" s="437" t="str">
        <f t="shared" si="441"/>
        <v>KO</v>
      </c>
      <c r="Y4621" s="536" t="str">
        <f t="shared" si="449"/>
        <v/>
      </c>
      <c r="AC4621" s="148">
        <f t="shared" si="447"/>
        <v>-40430</v>
      </c>
      <c r="AD4621" s="435" t="str">
        <f t="shared" si="448"/>
        <v>Pendente</v>
      </c>
    </row>
    <row r="4622" spans="1:30" x14ac:dyDescent="0.2">
      <c r="A4622" s="606" t="s">
        <v>115</v>
      </c>
      <c r="B4622" s="435">
        <v>2</v>
      </c>
      <c r="C4622" s="436">
        <v>26</v>
      </c>
      <c r="D4622" s="465" t="s">
        <v>183</v>
      </c>
      <c r="E4622" s="472">
        <v>41019</v>
      </c>
      <c r="G4622" s="474">
        <v>2</v>
      </c>
      <c r="H4622" s="436">
        <v>26</v>
      </c>
      <c r="I4622" s="436">
        <v>26</v>
      </c>
      <c r="J4622" s="436">
        <v>26</v>
      </c>
      <c r="K4622" s="435">
        <v>0</v>
      </c>
      <c r="L4622" s="472">
        <v>41020</v>
      </c>
      <c r="N4622" s="474">
        <v>2</v>
      </c>
      <c r="O4622" s="436">
        <v>26</v>
      </c>
      <c r="P4622" s="436">
        <v>26</v>
      </c>
      <c r="Q4622" s="435">
        <v>0</v>
      </c>
      <c r="R4622" s="436">
        <v>26</v>
      </c>
      <c r="S4622" s="438">
        <v>0</v>
      </c>
      <c r="T4622" s="438">
        <v>0</v>
      </c>
      <c r="U4622" s="472">
        <v>41023</v>
      </c>
      <c r="X4622" s="437" t="str">
        <f t="shared" si="441"/>
        <v>KO</v>
      </c>
      <c r="Y4622" s="536" t="str">
        <f t="shared" si="449"/>
        <v/>
      </c>
      <c r="AC4622" s="148">
        <f t="shared" si="447"/>
        <v>-40430</v>
      </c>
      <c r="AD4622" s="435" t="str">
        <f t="shared" si="448"/>
        <v>Pendente</v>
      </c>
    </row>
    <row r="4623" spans="1:30" x14ac:dyDescent="0.2">
      <c r="A4623" s="606" t="s">
        <v>115</v>
      </c>
      <c r="B4623" s="435">
        <v>3</v>
      </c>
      <c r="C4623" s="436">
        <v>28</v>
      </c>
      <c r="D4623" s="465" t="s">
        <v>67</v>
      </c>
      <c r="E4623" s="472">
        <v>41019</v>
      </c>
      <c r="G4623" s="474">
        <v>3</v>
      </c>
      <c r="H4623" s="436">
        <v>28</v>
      </c>
      <c r="I4623" s="436">
        <v>28</v>
      </c>
      <c r="J4623" s="436">
        <v>28</v>
      </c>
      <c r="K4623" s="435">
        <v>0</v>
      </c>
      <c r="L4623" s="472">
        <v>41020</v>
      </c>
      <c r="N4623" s="474">
        <v>3</v>
      </c>
      <c r="O4623" s="436">
        <v>28</v>
      </c>
      <c r="P4623" s="436">
        <v>28</v>
      </c>
      <c r="Q4623" s="435">
        <v>0</v>
      </c>
      <c r="R4623" s="436">
        <v>28</v>
      </c>
      <c r="S4623" s="438">
        <v>0</v>
      </c>
      <c r="T4623" s="438">
        <v>0</v>
      </c>
      <c r="U4623" s="472">
        <v>41023</v>
      </c>
      <c r="X4623" s="437" t="str">
        <f t="shared" si="441"/>
        <v>KO</v>
      </c>
      <c r="Y4623" s="536" t="str">
        <f t="shared" si="449"/>
        <v/>
      </c>
      <c r="AC4623" s="148">
        <f t="shared" si="447"/>
        <v>-40430</v>
      </c>
      <c r="AD4623" s="435" t="str">
        <f t="shared" si="448"/>
        <v>Pendente</v>
      </c>
    </row>
    <row r="4624" spans="1:30" x14ac:dyDescent="0.2">
      <c r="A4624" s="606" t="s">
        <v>115</v>
      </c>
      <c r="B4624" s="435">
        <v>4</v>
      </c>
      <c r="C4624" s="436">
        <v>2</v>
      </c>
      <c r="D4624" s="438" t="s">
        <v>68</v>
      </c>
      <c r="E4624" s="472">
        <v>41019</v>
      </c>
      <c r="G4624" s="474">
        <v>4</v>
      </c>
      <c r="H4624" s="436">
        <v>2</v>
      </c>
      <c r="I4624" s="436">
        <v>2</v>
      </c>
      <c r="J4624" s="436">
        <v>2</v>
      </c>
      <c r="K4624" s="435">
        <v>0</v>
      </c>
      <c r="L4624" s="472">
        <v>41020</v>
      </c>
      <c r="N4624" s="474">
        <v>4</v>
      </c>
      <c r="O4624" s="436">
        <v>2</v>
      </c>
      <c r="P4624" s="436">
        <v>2</v>
      </c>
      <c r="Q4624" s="435">
        <v>0</v>
      </c>
      <c r="R4624" s="436">
        <v>2</v>
      </c>
      <c r="S4624" s="438">
        <v>0</v>
      </c>
      <c r="T4624" s="438">
        <v>0</v>
      </c>
      <c r="U4624" s="472">
        <v>41023</v>
      </c>
      <c r="X4624" s="437" t="str">
        <f t="shared" si="441"/>
        <v>KO</v>
      </c>
      <c r="Y4624" s="536" t="str">
        <f t="shared" si="449"/>
        <v/>
      </c>
      <c r="AC4624" s="148">
        <f t="shared" si="447"/>
        <v>-40430</v>
      </c>
      <c r="AD4624" s="435" t="str">
        <f t="shared" si="448"/>
        <v>Pendente</v>
      </c>
    </row>
    <row r="4625" spans="1:30" x14ac:dyDescent="0.2">
      <c r="A4625" s="606" t="s">
        <v>115</v>
      </c>
      <c r="B4625" s="435">
        <v>5</v>
      </c>
      <c r="C4625" s="436">
        <v>10</v>
      </c>
      <c r="D4625" s="438" t="s">
        <v>69</v>
      </c>
      <c r="E4625" s="472">
        <v>41019</v>
      </c>
      <c r="G4625" s="474">
        <v>5</v>
      </c>
      <c r="H4625" s="436">
        <v>10</v>
      </c>
      <c r="I4625" s="436">
        <v>10</v>
      </c>
      <c r="J4625" s="436">
        <v>10</v>
      </c>
      <c r="K4625" s="435">
        <v>0</v>
      </c>
      <c r="L4625" s="472">
        <v>41020</v>
      </c>
      <c r="N4625" s="474">
        <v>5</v>
      </c>
      <c r="O4625" s="436">
        <v>10</v>
      </c>
      <c r="P4625" s="436">
        <v>10</v>
      </c>
      <c r="Q4625" s="435">
        <v>0</v>
      </c>
      <c r="R4625" s="436">
        <v>10</v>
      </c>
      <c r="S4625" s="438">
        <v>0</v>
      </c>
      <c r="T4625" s="438">
        <v>0</v>
      </c>
      <c r="U4625" s="472">
        <v>41023</v>
      </c>
      <c r="X4625" s="437" t="str">
        <f t="shared" si="441"/>
        <v>KO</v>
      </c>
      <c r="Y4625" s="536" t="str">
        <f t="shared" si="449"/>
        <v/>
      </c>
      <c r="AC4625" s="148">
        <f t="shared" si="447"/>
        <v>-40430</v>
      </c>
      <c r="AD4625" s="435" t="str">
        <f t="shared" si="448"/>
        <v>Pendente</v>
      </c>
    </row>
    <row r="4626" spans="1:30" x14ac:dyDescent="0.2">
      <c r="A4626" s="606" t="s">
        <v>115</v>
      </c>
      <c r="B4626" s="435">
        <v>6</v>
      </c>
      <c r="C4626" s="436">
        <v>43</v>
      </c>
      <c r="D4626" s="438" t="s">
        <v>72</v>
      </c>
      <c r="E4626" s="472">
        <v>41019</v>
      </c>
      <c r="G4626" s="474">
        <v>6</v>
      </c>
      <c r="H4626" s="436">
        <v>43</v>
      </c>
      <c r="I4626" s="436">
        <v>43</v>
      </c>
      <c r="J4626" s="436">
        <v>43</v>
      </c>
      <c r="K4626" s="435">
        <v>0</v>
      </c>
      <c r="L4626" s="472">
        <v>41020</v>
      </c>
      <c r="N4626" s="474">
        <v>6</v>
      </c>
      <c r="O4626" s="436">
        <v>43</v>
      </c>
      <c r="P4626" s="436">
        <v>43</v>
      </c>
      <c r="Q4626" s="435">
        <v>0</v>
      </c>
      <c r="R4626" s="436">
        <v>43</v>
      </c>
      <c r="S4626" s="438">
        <v>0</v>
      </c>
      <c r="T4626" s="438">
        <v>0</v>
      </c>
      <c r="U4626" s="472">
        <v>41023</v>
      </c>
      <c r="X4626" s="437" t="str">
        <f t="shared" si="441"/>
        <v>KO</v>
      </c>
      <c r="Y4626" s="536" t="str">
        <f t="shared" si="449"/>
        <v/>
      </c>
      <c r="AC4626" s="148">
        <f t="shared" si="447"/>
        <v>-40430</v>
      </c>
      <c r="AD4626" s="435" t="str">
        <f t="shared" si="448"/>
        <v>Pendente</v>
      </c>
    </row>
    <row r="4627" spans="1:30" x14ac:dyDescent="0.2">
      <c r="A4627" s="606" t="s">
        <v>115</v>
      </c>
      <c r="B4627" s="435">
        <v>7</v>
      </c>
      <c r="C4627" s="436">
        <v>248</v>
      </c>
      <c r="D4627" s="438" t="s">
        <v>73</v>
      </c>
      <c r="E4627" s="472">
        <v>41019</v>
      </c>
      <c r="G4627" s="474">
        <v>7</v>
      </c>
      <c r="H4627" s="436">
        <v>248</v>
      </c>
      <c r="I4627" s="436">
        <v>248</v>
      </c>
      <c r="J4627" s="436">
        <v>248</v>
      </c>
      <c r="K4627" s="435">
        <v>0</v>
      </c>
      <c r="L4627" s="472">
        <v>41020</v>
      </c>
      <c r="N4627" s="474">
        <v>7</v>
      </c>
      <c r="O4627" s="436">
        <v>248</v>
      </c>
      <c r="P4627" s="436">
        <v>248</v>
      </c>
      <c r="Q4627" s="435">
        <v>0</v>
      </c>
      <c r="R4627" s="436">
        <v>248</v>
      </c>
      <c r="S4627" s="438">
        <v>0</v>
      </c>
      <c r="T4627" s="438">
        <v>0</v>
      </c>
      <c r="U4627" s="472">
        <v>41023</v>
      </c>
      <c r="X4627" s="437" t="str">
        <f t="shared" si="441"/>
        <v>KO</v>
      </c>
      <c r="Y4627" s="536" t="str">
        <f t="shared" si="449"/>
        <v/>
      </c>
      <c r="AC4627" s="148">
        <f t="shared" si="447"/>
        <v>-40430</v>
      </c>
      <c r="AD4627" s="435" t="str">
        <f t="shared" si="448"/>
        <v>Pendente</v>
      </c>
    </row>
    <row r="4628" spans="1:30" x14ac:dyDescent="0.2">
      <c r="A4628" s="606" t="s">
        <v>115</v>
      </c>
      <c r="B4628" s="435">
        <v>8</v>
      </c>
      <c r="C4628" s="436">
        <v>219</v>
      </c>
      <c r="D4628" s="438" t="s">
        <v>79</v>
      </c>
      <c r="E4628" s="472">
        <v>41019</v>
      </c>
      <c r="G4628" s="474">
        <v>8</v>
      </c>
      <c r="H4628" s="436">
        <v>219</v>
      </c>
      <c r="I4628" s="436">
        <v>219</v>
      </c>
      <c r="J4628" s="436">
        <v>219</v>
      </c>
      <c r="K4628" s="435">
        <v>0</v>
      </c>
      <c r="L4628" s="472">
        <v>41020</v>
      </c>
      <c r="N4628" s="474">
        <v>8</v>
      </c>
      <c r="O4628" s="436">
        <v>219</v>
      </c>
      <c r="P4628" s="436">
        <v>219</v>
      </c>
      <c r="Q4628" s="435">
        <v>0</v>
      </c>
      <c r="R4628" s="436">
        <v>219</v>
      </c>
      <c r="S4628" s="438">
        <v>0</v>
      </c>
      <c r="T4628" s="438">
        <v>0</v>
      </c>
      <c r="U4628" s="472">
        <v>41023</v>
      </c>
      <c r="X4628" s="437" t="str">
        <f t="shared" si="441"/>
        <v>KO</v>
      </c>
      <c r="Y4628" s="536" t="str">
        <f t="shared" si="449"/>
        <v/>
      </c>
      <c r="AC4628" s="148">
        <f t="shared" si="447"/>
        <v>-40430</v>
      </c>
      <c r="AD4628" s="435" t="str">
        <f t="shared" si="448"/>
        <v>Pendente</v>
      </c>
    </row>
    <row r="4629" spans="1:30" x14ac:dyDescent="0.2">
      <c r="A4629" s="606" t="s">
        <v>115</v>
      </c>
      <c r="B4629" s="435">
        <v>9</v>
      </c>
      <c r="C4629" s="436">
        <v>130</v>
      </c>
      <c r="D4629" s="438" t="s">
        <v>74</v>
      </c>
      <c r="E4629" s="472">
        <v>41019</v>
      </c>
      <c r="G4629" s="474">
        <v>9</v>
      </c>
      <c r="H4629" s="436">
        <v>130</v>
      </c>
      <c r="I4629" s="436">
        <v>130</v>
      </c>
      <c r="J4629" s="436">
        <v>130</v>
      </c>
      <c r="K4629" s="435">
        <v>0</v>
      </c>
      <c r="L4629" s="472">
        <v>41020</v>
      </c>
      <c r="N4629" s="474">
        <v>9</v>
      </c>
      <c r="O4629" s="436">
        <v>130</v>
      </c>
      <c r="P4629" s="436">
        <v>130</v>
      </c>
      <c r="Q4629" s="435">
        <v>0</v>
      </c>
      <c r="R4629" s="436">
        <v>130</v>
      </c>
      <c r="S4629" s="438">
        <v>0</v>
      </c>
      <c r="T4629" s="438">
        <v>0</v>
      </c>
      <c r="U4629" s="472">
        <v>41023</v>
      </c>
      <c r="X4629" s="437" t="str">
        <f t="shared" si="441"/>
        <v>KO</v>
      </c>
      <c r="Y4629" s="536" t="str">
        <f t="shared" si="449"/>
        <v/>
      </c>
      <c r="AC4629" s="148">
        <f t="shared" si="447"/>
        <v>-40430</v>
      </c>
      <c r="AD4629" s="435" t="str">
        <f t="shared" si="448"/>
        <v>Pendente</v>
      </c>
    </row>
    <row r="4630" spans="1:30" x14ac:dyDescent="0.2">
      <c r="A4630" s="606" t="s">
        <v>115</v>
      </c>
      <c r="B4630" s="435">
        <v>10</v>
      </c>
      <c r="C4630" s="436">
        <v>2</v>
      </c>
      <c r="D4630" s="438" t="s">
        <v>75</v>
      </c>
      <c r="E4630" s="472">
        <v>41019</v>
      </c>
      <c r="G4630" s="474">
        <v>10</v>
      </c>
      <c r="H4630" s="436">
        <v>2</v>
      </c>
      <c r="I4630" s="436">
        <v>2</v>
      </c>
      <c r="J4630" s="436">
        <v>2</v>
      </c>
      <c r="K4630" s="435">
        <v>0</v>
      </c>
      <c r="L4630" s="472">
        <v>41020</v>
      </c>
      <c r="N4630" s="474">
        <v>10</v>
      </c>
      <c r="O4630" s="436">
        <v>2</v>
      </c>
      <c r="P4630" s="436">
        <v>2</v>
      </c>
      <c r="Q4630" s="435">
        <v>0</v>
      </c>
      <c r="R4630" s="436">
        <v>2</v>
      </c>
      <c r="S4630" s="438">
        <v>0</v>
      </c>
      <c r="T4630" s="438">
        <v>0</v>
      </c>
      <c r="U4630" s="472">
        <v>41023</v>
      </c>
      <c r="X4630" s="437" t="str">
        <f t="shared" si="441"/>
        <v>KO</v>
      </c>
      <c r="Y4630" s="536" t="str">
        <f t="shared" si="449"/>
        <v/>
      </c>
      <c r="AC4630" s="148">
        <f t="shared" ref="AC4630:AC4693" si="450">DAYS360(E4630,AA4630)</f>
        <v>-40430</v>
      </c>
      <c r="AD4630" s="435" t="str">
        <f t="shared" si="448"/>
        <v>Pendente</v>
      </c>
    </row>
    <row r="4631" spans="1:30" x14ac:dyDescent="0.2">
      <c r="A4631" s="606" t="s">
        <v>115</v>
      </c>
      <c r="B4631" s="435">
        <v>11</v>
      </c>
      <c r="C4631" s="436">
        <v>1</v>
      </c>
      <c r="D4631" s="438" t="s">
        <v>77</v>
      </c>
      <c r="E4631" s="472">
        <v>41019</v>
      </c>
      <c r="G4631" s="474">
        <v>11</v>
      </c>
      <c r="H4631" s="436">
        <v>1</v>
      </c>
      <c r="I4631" s="436">
        <v>1</v>
      </c>
      <c r="J4631" s="436">
        <v>1</v>
      </c>
      <c r="K4631" s="435">
        <v>0</v>
      </c>
      <c r="L4631" s="472">
        <v>41020</v>
      </c>
      <c r="N4631" s="474">
        <v>11</v>
      </c>
      <c r="O4631" s="436">
        <v>1</v>
      </c>
      <c r="P4631" s="436">
        <v>1</v>
      </c>
      <c r="Q4631" s="435">
        <v>0</v>
      </c>
      <c r="R4631" s="436">
        <v>1</v>
      </c>
      <c r="S4631" s="438">
        <v>0</v>
      </c>
      <c r="T4631" s="438">
        <v>0</v>
      </c>
      <c r="U4631" s="472">
        <v>41023</v>
      </c>
      <c r="X4631" s="437" t="str">
        <f t="shared" si="441"/>
        <v>KO</v>
      </c>
      <c r="Y4631" s="536" t="str">
        <f t="shared" si="449"/>
        <v/>
      </c>
      <c r="AC4631" s="148">
        <f t="shared" si="450"/>
        <v>-40430</v>
      </c>
      <c r="AD4631" s="435" t="str">
        <f t="shared" si="448"/>
        <v>Pendente</v>
      </c>
    </row>
    <row r="4632" spans="1:30" x14ac:dyDescent="0.2">
      <c r="A4632" s="606" t="s">
        <v>115</v>
      </c>
      <c r="B4632" s="435">
        <v>12</v>
      </c>
      <c r="C4632" s="436">
        <v>1</v>
      </c>
      <c r="D4632" s="465" t="s">
        <v>192</v>
      </c>
      <c r="E4632" s="472">
        <v>41019</v>
      </c>
      <c r="G4632" s="474">
        <v>12</v>
      </c>
      <c r="H4632" s="436">
        <v>1</v>
      </c>
      <c r="I4632" s="436">
        <v>1</v>
      </c>
      <c r="J4632" s="436">
        <v>1</v>
      </c>
      <c r="K4632" s="435">
        <v>0</v>
      </c>
      <c r="L4632" s="472">
        <v>41020</v>
      </c>
      <c r="N4632" s="474">
        <v>12</v>
      </c>
      <c r="O4632" s="436">
        <v>1</v>
      </c>
      <c r="P4632" s="436">
        <v>1</v>
      </c>
      <c r="Q4632" s="435">
        <v>0</v>
      </c>
      <c r="R4632" s="436">
        <v>1</v>
      </c>
      <c r="S4632" s="438">
        <v>0</v>
      </c>
      <c r="T4632" s="438">
        <v>0</v>
      </c>
      <c r="U4632" s="472">
        <v>41023</v>
      </c>
      <c r="X4632" s="437" t="str">
        <f t="shared" si="441"/>
        <v>KO</v>
      </c>
      <c r="Y4632" s="536" t="str">
        <f t="shared" si="449"/>
        <v/>
      </c>
      <c r="AC4632" s="148">
        <f t="shared" si="450"/>
        <v>-40430</v>
      </c>
      <c r="AD4632" s="435" t="str">
        <f t="shared" si="448"/>
        <v>Pendente</v>
      </c>
    </row>
    <row r="4633" spans="1:30" x14ac:dyDescent="0.2">
      <c r="A4633" s="606" t="s">
        <v>115</v>
      </c>
      <c r="B4633" s="435">
        <v>13</v>
      </c>
      <c r="C4633" s="436">
        <v>350</v>
      </c>
      <c r="D4633" s="439" t="s">
        <v>196</v>
      </c>
      <c r="E4633" s="472">
        <v>41019</v>
      </c>
      <c r="G4633" s="474">
        <v>13</v>
      </c>
      <c r="H4633" s="436">
        <v>350</v>
      </c>
      <c r="I4633" s="436">
        <v>350</v>
      </c>
      <c r="J4633" s="436">
        <v>350</v>
      </c>
      <c r="K4633" s="435">
        <v>0</v>
      </c>
      <c r="L4633" s="472">
        <v>41020</v>
      </c>
      <c r="N4633" s="474">
        <v>13</v>
      </c>
      <c r="O4633" s="436">
        <v>350</v>
      </c>
      <c r="P4633" s="436">
        <v>350</v>
      </c>
      <c r="Q4633" s="435">
        <v>0</v>
      </c>
      <c r="R4633" s="436">
        <v>350</v>
      </c>
      <c r="S4633" s="438">
        <v>0</v>
      </c>
      <c r="T4633" s="438">
        <v>0</v>
      </c>
      <c r="U4633" s="472">
        <v>41023</v>
      </c>
      <c r="X4633" s="437" t="str">
        <f t="shared" si="441"/>
        <v>KO</v>
      </c>
      <c r="Y4633" s="536" t="str">
        <f t="shared" si="449"/>
        <v/>
      </c>
      <c r="AC4633" s="148">
        <f t="shared" si="450"/>
        <v>-40430</v>
      </c>
      <c r="AD4633" s="435" t="str">
        <f t="shared" si="448"/>
        <v>Pendente</v>
      </c>
    </row>
    <row r="4634" spans="1:30" x14ac:dyDescent="0.2">
      <c r="A4634" s="606" t="s">
        <v>115</v>
      </c>
      <c r="B4634" s="435">
        <v>14</v>
      </c>
      <c r="C4634" s="436">
        <v>491</v>
      </c>
      <c r="D4634" s="438" t="s">
        <v>199</v>
      </c>
      <c r="E4634" s="472">
        <v>41019</v>
      </c>
      <c r="G4634" s="474">
        <v>14</v>
      </c>
      <c r="H4634" s="436">
        <v>491</v>
      </c>
      <c r="I4634" s="436">
        <v>491</v>
      </c>
      <c r="J4634" s="436">
        <v>491</v>
      </c>
      <c r="K4634" s="435">
        <v>0</v>
      </c>
      <c r="L4634" s="472">
        <v>41020</v>
      </c>
      <c r="N4634" s="474">
        <v>14</v>
      </c>
      <c r="O4634" s="436">
        <v>491</v>
      </c>
      <c r="P4634" s="436">
        <v>491</v>
      </c>
      <c r="Q4634" s="435">
        <v>0</v>
      </c>
      <c r="R4634" s="436">
        <v>491</v>
      </c>
      <c r="S4634" s="438">
        <v>0</v>
      </c>
      <c r="T4634" s="438">
        <v>0</v>
      </c>
      <c r="U4634" s="472">
        <v>41023</v>
      </c>
      <c r="X4634" s="437" t="str">
        <f t="shared" si="441"/>
        <v>KO</v>
      </c>
      <c r="Y4634" s="536" t="str">
        <f t="shared" si="449"/>
        <v/>
      </c>
      <c r="AC4634" s="148">
        <f t="shared" si="450"/>
        <v>-40430</v>
      </c>
      <c r="AD4634" s="435" t="str">
        <f t="shared" si="448"/>
        <v>Pendente</v>
      </c>
    </row>
    <row r="4635" spans="1:30" x14ac:dyDescent="0.2">
      <c r="A4635" s="606" t="s">
        <v>115</v>
      </c>
      <c r="B4635" s="435">
        <v>15</v>
      </c>
      <c r="C4635" s="436">
        <v>116</v>
      </c>
      <c r="D4635" s="438" t="s">
        <v>189</v>
      </c>
      <c r="E4635" s="472">
        <v>41019</v>
      </c>
      <c r="G4635" s="474">
        <v>15</v>
      </c>
      <c r="H4635" s="436">
        <v>116</v>
      </c>
      <c r="I4635" s="436">
        <v>116</v>
      </c>
      <c r="J4635" s="436">
        <v>116</v>
      </c>
      <c r="K4635" s="435">
        <v>0</v>
      </c>
      <c r="L4635" s="472">
        <v>41020</v>
      </c>
      <c r="N4635" s="474">
        <v>15</v>
      </c>
      <c r="O4635" s="436">
        <v>116</v>
      </c>
      <c r="P4635" s="436">
        <v>116</v>
      </c>
      <c r="Q4635" s="435">
        <v>0</v>
      </c>
      <c r="R4635" s="436">
        <v>116</v>
      </c>
      <c r="S4635" s="438">
        <v>0</v>
      </c>
      <c r="T4635" s="438">
        <v>0</v>
      </c>
      <c r="U4635" s="472">
        <v>41023</v>
      </c>
      <c r="X4635" s="437" t="str">
        <f t="shared" si="441"/>
        <v>KO</v>
      </c>
      <c r="Y4635" s="536" t="str">
        <f t="shared" si="449"/>
        <v/>
      </c>
      <c r="AC4635" s="148">
        <f t="shared" si="450"/>
        <v>-40430</v>
      </c>
      <c r="AD4635" s="435" t="str">
        <f t="shared" si="448"/>
        <v>Pendente</v>
      </c>
    </row>
    <row r="4636" spans="1:30" x14ac:dyDescent="0.2">
      <c r="A4636" s="606" t="s">
        <v>115</v>
      </c>
      <c r="B4636" s="435">
        <v>16</v>
      </c>
      <c r="C4636" s="436">
        <v>20</v>
      </c>
      <c r="D4636" s="438" t="s">
        <v>176</v>
      </c>
      <c r="E4636" s="472">
        <v>41019</v>
      </c>
      <c r="G4636" s="474">
        <v>16</v>
      </c>
      <c r="H4636" s="436">
        <v>20</v>
      </c>
      <c r="I4636" s="436">
        <v>20</v>
      </c>
      <c r="J4636" s="436">
        <v>20</v>
      </c>
      <c r="K4636" s="435">
        <v>0</v>
      </c>
      <c r="L4636" s="472">
        <v>41020</v>
      </c>
      <c r="N4636" s="474">
        <v>16</v>
      </c>
      <c r="O4636" s="436">
        <v>20</v>
      </c>
      <c r="P4636" s="436">
        <v>20</v>
      </c>
      <c r="Q4636" s="435">
        <v>0</v>
      </c>
      <c r="R4636" s="436">
        <v>20</v>
      </c>
      <c r="S4636" s="438">
        <v>0</v>
      </c>
      <c r="T4636" s="438">
        <v>0</v>
      </c>
      <c r="U4636" s="472">
        <v>41023</v>
      </c>
      <c r="X4636" s="437" t="str">
        <f t="shared" si="441"/>
        <v>KO</v>
      </c>
      <c r="Y4636" s="536" t="str">
        <f t="shared" si="449"/>
        <v/>
      </c>
      <c r="AC4636" s="148">
        <f t="shared" si="450"/>
        <v>-40430</v>
      </c>
      <c r="AD4636" s="435" t="str">
        <f t="shared" si="448"/>
        <v>Pendente</v>
      </c>
    </row>
    <row r="4637" spans="1:30" x14ac:dyDescent="0.2">
      <c r="A4637" s="606" t="s">
        <v>115</v>
      </c>
      <c r="B4637" s="435">
        <v>17</v>
      </c>
      <c r="C4637" s="436">
        <v>150</v>
      </c>
      <c r="D4637" s="438" t="s">
        <v>178</v>
      </c>
      <c r="E4637" s="472">
        <v>41019</v>
      </c>
      <c r="G4637" s="474">
        <v>17</v>
      </c>
      <c r="H4637" s="436">
        <v>150</v>
      </c>
      <c r="I4637" s="436">
        <v>150</v>
      </c>
      <c r="J4637" s="436">
        <v>150</v>
      </c>
      <c r="K4637" s="435">
        <v>0</v>
      </c>
      <c r="L4637" s="472">
        <v>41020</v>
      </c>
      <c r="N4637" s="474">
        <v>17</v>
      </c>
      <c r="O4637" s="436">
        <v>150</v>
      </c>
      <c r="P4637" s="436">
        <v>150</v>
      </c>
      <c r="Q4637" s="435">
        <v>0</v>
      </c>
      <c r="R4637" s="436">
        <v>150</v>
      </c>
      <c r="S4637" s="438">
        <v>0</v>
      </c>
      <c r="T4637" s="438">
        <v>0</v>
      </c>
      <c r="U4637" s="472">
        <v>41023</v>
      </c>
      <c r="X4637" s="437" t="str">
        <f t="shared" si="441"/>
        <v>KO</v>
      </c>
      <c r="Y4637" s="536" t="str">
        <f t="shared" si="449"/>
        <v/>
      </c>
      <c r="AC4637" s="148">
        <f t="shared" si="450"/>
        <v>-40430</v>
      </c>
      <c r="AD4637" s="435" t="str">
        <f t="shared" si="448"/>
        <v>Pendente</v>
      </c>
    </row>
    <row r="4638" spans="1:30" x14ac:dyDescent="0.2">
      <c r="A4638" s="606" t="s">
        <v>115</v>
      </c>
      <c r="B4638" s="435">
        <v>18</v>
      </c>
      <c r="C4638" s="436">
        <v>1855</v>
      </c>
      <c r="D4638" s="438" t="s">
        <v>214</v>
      </c>
      <c r="E4638" s="472">
        <v>41019</v>
      </c>
      <c r="G4638" s="474">
        <v>18</v>
      </c>
      <c r="H4638" s="436">
        <v>1855</v>
      </c>
      <c r="I4638" s="436">
        <v>1855</v>
      </c>
      <c r="J4638" s="436">
        <v>1855</v>
      </c>
      <c r="K4638" s="435">
        <v>0</v>
      </c>
      <c r="L4638" s="472">
        <v>41020</v>
      </c>
      <c r="N4638" s="474">
        <v>18</v>
      </c>
      <c r="O4638" s="436">
        <v>1855</v>
      </c>
      <c r="P4638" s="436">
        <v>1855</v>
      </c>
      <c r="Q4638" s="435">
        <v>0</v>
      </c>
      <c r="R4638" s="436">
        <v>1855</v>
      </c>
      <c r="S4638" s="438">
        <v>0</v>
      </c>
      <c r="T4638" s="438">
        <v>0</v>
      </c>
      <c r="U4638" s="472">
        <v>41023</v>
      </c>
      <c r="X4638" s="437" t="str">
        <f t="shared" si="441"/>
        <v>KO</v>
      </c>
      <c r="Y4638" s="536" t="str">
        <f t="shared" si="449"/>
        <v/>
      </c>
      <c r="AC4638" s="148">
        <f t="shared" si="450"/>
        <v>-40430</v>
      </c>
      <c r="AD4638" s="435" t="str">
        <f t="shared" si="448"/>
        <v>Pendente</v>
      </c>
    </row>
    <row r="4639" spans="1:30" x14ac:dyDescent="0.2">
      <c r="A4639" s="593" t="s">
        <v>115</v>
      </c>
      <c r="B4639" s="493">
        <v>19</v>
      </c>
      <c r="C4639" s="531">
        <v>33</v>
      </c>
      <c r="D4639" s="493" t="s">
        <v>185</v>
      </c>
      <c r="E4639" s="532">
        <v>41019</v>
      </c>
      <c r="G4639" s="648">
        <v>19</v>
      </c>
      <c r="H4639" s="646">
        <v>33</v>
      </c>
      <c r="I4639" s="646">
        <v>33</v>
      </c>
      <c r="J4639" s="646">
        <v>33</v>
      </c>
      <c r="K4639" s="645">
        <v>0</v>
      </c>
      <c r="L4639" s="647">
        <v>41020</v>
      </c>
      <c r="N4639" s="648">
        <v>19</v>
      </c>
      <c r="O4639" s="646">
        <v>33</v>
      </c>
      <c r="P4639" s="646">
        <v>33</v>
      </c>
      <c r="Q4639" s="645">
        <v>0</v>
      </c>
      <c r="R4639" s="646">
        <v>33</v>
      </c>
      <c r="S4639" s="645">
        <v>0</v>
      </c>
      <c r="T4639" s="645">
        <v>0</v>
      </c>
      <c r="U4639" s="647">
        <v>41023</v>
      </c>
      <c r="X4639" s="437" t="str">
        <f t="shared" si="441"/>
        <v>KO</v>
      </c>
      <c r="Y4639" s="536" t="str">
        <f t="shared" si="449"/>
        <v/>
      </c>
      <c r="AC4639" s="148">
        <f t="shared" si="450"/>
        <v>-40430</v>
      </c>
      <c r="AD4639" s="435" t="str">
        <f t="shared" si="448"/>
        <v>Pendente</v>
      </c>
    </row>
    <row r="4640" spans="1:30" x14ac:dyDescent="0.2">
      <c r="A4640" s="606" t="s">
        <v>115</v>
      </c>
      <c r="B4640" s="435">
        <v>1</v>
      </c>
      <c r="C4640" s="436">
        <v>20</v>
      </c>
      <c r="D4640" s="439" t="s">
        <v>177</v>
      </c>
      <c r="E4640" s="472">
        <v>41022</v>
      </c>
      <c r="G4640" s="474">
        <v>1</v>
      </c>
      <c r="H4640" s="435">
        <v>20</v>
      </c>
      <c r="I4640" s="435">
        <v>20</v>
      </c>
      <c r="J4640" s="435">
        <v>20</v>
      </c>
      <c r="K4640" s="435">
        <v>0</v>
      </c>
      <c r="L4640" s="472">
        <v>41023</v>
      </c>
      <c r="N4640" s="474">
        <v>1</v>
      </c>
      <c r="O4640" s="435">
        <v>20</v>
      </c>
      <c r="P4640" s="435">
        <v>20</v>
      </c>
      <c r="Q4640" s="435">
        <v>0</v>
      </c>
      <c r="R4640" s="435">
        <v>20</v>
      </c>
      <c r="S4640" s="438">
        <v>0</v>
      </c>
      <c r="T4640" s="438">
        <v>0</v>
      </c>
      <c r="U4640" s="472">
        <v>41026</v>
      </c>
      <c r="X4640" s="437" t="str">
        <f t="shared" si="441"/>
        <v>KO</v>
      </c>
      <c r="Y4640" s="536" t="str">
        <f t="shared" si="449"/>
        <v/>
      </c>
      <c r="AC4640" s="148">
        <f t="shared" si="450"/>
        <v>-40433</v>
      </c>
      <c r="AD4640" s="435" t="str">
        <f t="shared" si="448"/>
        <v>Pendente</v>
      </c>
    </row>
    <row r="4641" spans="1:30" x14ac:dyDescent="0.2">
      <c r="A4641" s="606" t="s">
        <v>115</v>
      </c>
      <c r="B4641" s="435">
        <v>2</v>
      </c>
      <c r="C4641" s="436">
        <v>300</v>
      </c>
      <c r="D4641" s="439" t="s">
        <v>196</v>
      </c>
      <c r="E4641" s="472">
        <v>41022</v>
      </c>
      <c r="G4641" s="474">
        <v>2</v>
      </c>
      <c r="H4641" s="435">
        <v>300</v>
      </c>
      <c r="I4641" s="435">
        <v>300</v>
      </c>
      <c r="J4641" s="435">
        <v>300</v>
      </c>
      <c r="K4641" s="435">
        <v>0</v>
      </c>
      <c r="L4641" s="472">
        <v>41023</v>
      </c>
      <c r="N4641" s="474">
        <v>2</v>
      </c>
      <c r="O4641" s="435">
        <v>300</v>
      </c>
      <c r="P4641" s="435">
        <v>300</v>
      </c>
      <c r="Q4641" s="435">
        <v>0</v>
      </c>
      <c r="R4641" s="435">
        <v>300</v>
      </c>
      <c r="S4641" s="438">
        <v>0</v>
      </c>
      <c r="T4641" s="438">
        <v>0</v>
      </c>
      <c r="U4641" s="472">
        <v>41026</v>
      </c>
      <c r="X4641" s="437" t="str">
        <f t="shared" si="441"/>
        <v>KO</v>
      </c>
      <c r="Y4641" s="536" t="str">
        <f t="shared" si="449"/>
        <v/>
      </c>
      <c r="AC4641" s="148">
        <f t="shared" si="450"/>
        <v>-40433</v>
      </c>
      <c r="AD4641" s="435" t="str">
        <f t="shared" si="448"/>
        <v>Pendente</v>
      </c>
    </row>
    <row r="4642" spans="1:30" x14ac:dyDescent="0.2">
      <c r="A4642" s="606" t="s">
        <v>115</v>
      </c>
      <c r="B4642" s="435">
        <v>3</v>
      </c>
      <c r="C4642" s="436">
        <v>40</v>
      </c>
      <c r="D4642" s="438" t="s">
        <v>176</v>
      </c>
      <c r="E4642" s="472">
        <v>41022</v>
      </c>
      <c r="G4642" s="474">
        <v>3</v>
      </c>
      <c r="H4642" s="435">
        <v>40</v>
      </c>
      <c r="I4642" s="435">
        <v>40</v>
      </c>
      <c r="J4642" s="435">
        <v>40</v>
      </c>
      <c r="K4642" s="435">
        <v>0</v>
      </c>
      <c r="L4642" s="472">
        <v>41023</v>
      </c>
      <c r="N4642" s="474">
        <v>3</v>
      </c>
      <c r="O4642" s="435">
        <v>40</v>
      </c>
      <c r="P4642" s="435">
        <v>40</v>
      </c>
      <c r="Q4642" s="435">
        <v>0</v>
      </c>
      <c r="R4642" s="435">
        <v>40</v>
      </c>
      <c r="S4642" s="438">
        <v>0</v>
      </c>
      <c r="T4642" s="438">
        <v>0</v>
      </c>
      <c r="U4642" s="472">
        <v>41026</v>
      </c>
      <c r="X4642" s="437" t="str">
        <f t="shared" si="441"/>
        <v>KO</v>
      </c>
      <c r="Y4642" s="536" t="str">
        <f t="shared" si="449"/>
        <v/>
      </c>
      <c r="AC4642" s="148">
        <f t="shared" si="450"/>
        <v>-40433</v>
      </c>
      <c r="AD4642" s="435" t="str">
        <f t="shared" si="448"/>
        <v>Pendente</v>
      </c>
    </row>
    <row r="4643" spans="1:30" x14ac:dyDescent="0.2">
      <c r="A4643" s="593" t="s">
        <v>115</v>
      </c>
      <c r="B4643" s="493">
        <v>4</v>
      </c>
      <c r="C4643" s="531">
        <v>400</v>
      </c>
      <c r="D4643" s="493" t="s">
        <v>178</v>
      </c>
      <c r="E4643" s="532">
        <v>41022</v>
      </c>
      <c r="G4643" s="648">
        <v>4</v>
      </c>
      <c r="H4643" s="645">
        <v>400</v>
      </c>
      <c r="I4643" s="645">
        <v>400</v>
      </c>
      <c r="J4643" s="645">
        <v>400</v>
      </c>
      <c r="K4643" s="645">
        <v>0</v>
      </c>
      <c r="L4643" s="647">
        <v>41023</v>
      </c>
      <c r="N4643" s="648">
        <v>4</v>
      </c>
      <c r="O4643" s="645">
        <v>400</v>
      </c>
      <c r="P4643" s="645">
        <v>400</v>
      </c>
      <c r="Q4643" s="645">
        <v>0</v>
      </c>
      <c r="R4643" s="645">
        <v>400</v>
      </c>
      <c r="S4643" s="645">
        <v>0</v>
      </c>
      <c r="T4643" s="645">
        <v>0</v>
      </c>
      <c r="U4643" s="647">
        <v>41026</v>
      </c>
      <c r="X4643" s="437" t="str">
        <f t="shared" si="441"/>
        <v>KO</v>
      </c>
      <c r="Y4643" s="536" t="str">
        <f t="shared" si="449"/>
        <v/>
      </c>
      <c r="AC4643" s="148">
        <f t="shared" si="450"/>
        <v>-40433</v>
      </c>
      <c r="AD4643" s="435" t="str">
        <f t="shared" si="448"/>
        <v>Pendente</v>
      </c>
    </row>
    <row r="4644" spans="1:30" x14ac:dyDescent="0.2">
      <c r="A4644" s="593" t="s">
        <v>115</v>
      </c>
      <c r="B4644" s="493">
        <v>1</v>
      </c>
      <c r="C4644" s="531">
        <v>20</v>
      </c>
      <c r="D4644" s="493" t="s">
        <v>178</v>
      </c>
      <c r="E4644" s="532">
        <v>41023</v>
      </c>
      <c r="G4644" s="648">
        <v>1</v>
      </c>
      <c r="H4644" s="645">
        <v>20</v>
      </c>
      <c r="I4644" s="645">
        <v>20</v>
      </c>
      <c r="J4644" s="645">
        <v>20</v>
      </c>
      <c r="K4644" s="645">
        <v>0</v>
      </c>
      <c r="L4644" s="647">
        <v>41024</v>
      </c>
      <c r="N4644" s="648">
        <v>1</v>
      </c>
      <c r="O4644" s="645">
        <v>20</v>
      </c>
      <c r="P4644" s="645">
        <v>20</v>
      </c>
      <c r="Q4644" s="645">
        <v>0</v>
      </c>
      <c r="R4644" s="645">
        <v>20</v>
      </c>
      <c r="S4644" s="645">
        <v>0</v>
      </c>
      <c r="T4644" s="645">
        <v>0</v>
      </c>
      <c r="U4644" s="647">
        <v>41027</v>
      </c>
      <c r="X4644" s="437" t="str">
        <f t="shared" si="441"/>
        <v>KO</v>
      </c>
      <c r="Y4644" s="536" t="str">
        <f t="shared" si="449"/>
        <v/>
      </c>
      <c r="AC4644" s="148">
        <f t="shared" si="450"/>
        <v>-40434</v>
      </c>
      <c r="AD4644" s="435" t="str">
        <f t="shared" si="448"/>
        <v>Pendente</v>
      </c>
    </row>
    <row r="4645" spans="1:30" x14ac:dyDescent="0.2">
      <c r="A4645" s="606" t="s">
        <v>115</v>
      </c>
      <c r="B4645" s="435">
        <v>1</v>
      </c>
      <c r="C4645" s="436">
        <v>650</v>
      </c>
      <c r="D4645" s="439" t="s">
        <v>196</v>
      </c>
      <c r="E4645" s="472">
        <v>41025</v>
      </c>
      <c r="G4645" s="474">
        <v>1</v>
      </c>
      <c r="H4645" s="435">
        <v>650</v>
      </c>
      <c r="I4645" s="435">
        <v>650</v>
      </c>
      <c r="J4645" s="435">
        <v>650</v>
      </c>
      <c r="K4645" s="435">
        <v>0</v>
      </c>
      <c r="L4645" s="472">
        <v>41026</v>
      </c>
      <c r="N4645" s="474">
        <v>1</v>
      </c>
      <c r="O4645" s="435">
        <v>650</v>
      </c>
      <c r="P4645" s="435">
        <v>650</v>
      </c>
      <c r="Q4645" s="435">
        <v>0</v>
      </c>
      <c r="R4645" s="435">
        <v>650</v>
      </c>
      <c r="S4645" s="438">
        <v>0</v>
      </c>
      <c r="T4645" s="438">
        <v>0</v>
      </c>
      <c r="U4645" s="472">
        <v>41029</v>
      </c>
      <c r="X4645" s="437" t="str">
        <f t="shared" si="441"/>
        <v>KO</v>
      </c>
      <c r="Y4645" s="536" t="str">
        <f t="shared" si="449"/>
        <v/>
      </c>
      <c r="AC4645" s="148">
        <f t="shared" si="450"/>
        <v>-40436</v>
      </c>
      <c r="AD4645" s="435" t="str">
        <f t="shared" si="448"/>
        <v>Pendente</v>
      </c>
    </row>
    <row r="4646" spans="1:30" x14ac:dyDescent="0.2">
      <c r="A4646" s="606" t="s">
        <v>115</v>
      </c>
      <c r="B4646" s="435">
        <v>2</v>
      </c>
      <c r="C4646" s="436">
        <v>50</v>
      </c>
      <c r="D4646" s="438" t="s">
        <v>176</v>
      </c>
      <c r="E4646" s="472">
        <v>41025</v>
      </c>
      <c r="G4646" s="474">
        <v>2</v>
      </c>
      <c r="H4646" s="435">
        <v>50</v>
      </c>
      <c r="I4646" s="435">
        <v>50</v>
      </c>
      <c r="J4646" s="435">
        <v>50</v>
      </c>
      <c r="K4646" s="435">
        <v>0</v>
      </c>
      <c r="L4646" s="472">
        <v>41026</v>
      </c>
      <c r="N4646" s="474">
        <v>2</v>
      </c>
      <c r="O4646" s="435">
        <v>50</v>
      </c>
      <c r="P4646" s="435">
        <v>50</v>
      </c>
      <c r="Q4646" s="435">
        <v>0</v>
      </c>
      <c r="R4646" s="435">
        <v>50</v>
      </c>
      <c r="S4646" s="438">
        <v>0</v>
      </c>
      <c r="T4646" s="438">
        <v>0</v>
      </c>
      <c r="U4646" s="472">
        <v>41029</v>
      </c>
      <c r="X4646" s="437" t="str">
        <f t="shared" si="441"/>
        <v>KO</v>
      </c>
      <c r="Y4646" s="536" t="str">
        <f t="shared" si="449"/>
        <v/>
      </c>
      <c r="AC4646" s="148">
        <f t="shared" si="450"/>
        <v>-40436</v>
      </c>
      <c r="AD4646" s="435" t="str">
        <f t="shared" si="448"/>
        <v>Pendente</v>
      </c>
    </row>
    <row r="4647" spans="1:30" x14ac:dyDescent="0.2">
      <c r="A4647" s="593" t="s">
        <v>115</v>
      </c>
      <c r="B4647" s="493">
        <v>3</v>
      </c>
      <c r="C4647" s="531">
        <v>575</v>
      </c>
      <c r="D4647" s="493" t="s">
        <v>178</v>
      </c>
      <c r="E4647" s="532">
        <v>41025</v>
      </c>
      <c r="G4647" s="648">
        <v>3</v>
      </c>
      <c r="H4647" s="645">
        <v>575</v>
      </c>
      <c r="I4647" s="645">
        <v>575</v>
      </c>
      <c r="J4647" s="645">
        <v>575</v>
      </c>
      <c r="K4647" s="645">
        <v>0</v>
      </c>
      <c r="L4647" s="647">
        <v>41026</v>
      </c>
      <c r="N4647" s="648">
        <v>3</v>
      </c>
      <c r="O4647" s="645">
        <v>575</v>
      </c>
      <c r="P4647" s="645">
        <v>575</v>
      </c>
      <c r="Q4647" s="645">
        <v>0</v>
      </c>
      <c r="R4647" s="645">
        <v>575</v>
      </c>
      <c r="S4647" s="645">
        <v>0</v>
      </c>
      <c r="T4647" s="645">
        <v>0</v>
      </c>
      <c r="U4647" s="647">
        <v>41029</v>
      </c>
      <c r="X4647" s="437" t="str">
        <f t="shared" si="441"/>
        <v>KO</v>
      </c>
      <c r="Y4647" s="536" t="str">
        <f t="shared" si="449"/>
        <v/>
      </c>
      <c r="AC4647" s="148">
        <f t="shared" si="450"/>
        <v>-40436</v>
      </c>
      <c r="AD4647" s="435" t="str">
        <f t="shared" si="448"/>
        <v>Pendente</v>
      </c>
    </row>
    <row r="4648" spans="1:30" x14ac:dyDescent="0.2">
      <c r="A4648" s="606" t="s">
        <v>115</v>
      </c>
      <c r="B4648" s="435">
        <v>1</v>
      </c>
      <c r="C4648" s="436">
        <v>27</v>
      </c>
      <c r="D4648" s="643" t="s">
        <v>182</v>
      </c>
      <c r="E4648" s="472">
        <v>41026</v>
      </c>
      <c r="G4648" s="474">
        <v>1</v>
      </c>
      <c r="H4648" s="435">
        <v>27</v>
      </c>
      <c r="I4648" s="435">
        <v>27</v>
      </c>
      <c r="J4648" s="435">
        <v>27</v>
      </c>
      <c r="K4648" s="435">
        <v>0</v>
      </c>
      <c r="L4648" s="472">
        <v>41027</v>
      </c>
      <c r="N4648" s="474">
        <v>1</v>
      </c>
      <c r="O4648" s="435">
        <v>27</v>
      </c>
      <c r="P4648" s="435">
        <v>27</v>
      </c>
      <c r="Q4648" s="435">
        <v>0</v>
      </c>
      <c r="R4648" s="435">
        <v>27</v>
      </c>
      <c r="S4648" s="657">
        <v>0</v>
      </c>
      <c r="T4648" s="657">
        <v>0</v>
      </c>
      <c r="U4648" s="472">
        <v>41031</v>
      </c>
      <c r="X4648" s="437" t="str">
        <f t="shared" si="441"/>
        <v>KO</v>
      </c>
      <c r="Y4648" s="536" t="str">
        <f t="shared" si="449"/>
        <v/>
      </c>
      <c r="AC4648" s="148">
        <f t="shared" si="450"/>
        <v>-40437</v>
      </c>
      <c r="AD4648" s="435" t="str">
        <f t="shared" si="448"/>
        <v>Pendente</v>
      </c>
    </row>
    <row r="4649" spans="1:30" x14ac:dyDescent="0.2">
      <c r="A4649" s="606" t="s">
        <v>115</v>
      </c>
      <c r="B4649" s="435">
        <v>2</v>
      </c>
      <c r="C4649" s="436">
        <v>21</v>
      </c>
      <c r="D4649" s="465" t="s">
        <v>183</v>
      </c>
      <c r="E4649" s="472">
        <v>41026</v>
      </c>
      <c r="G4649" s="474">
        <v>2</v>
      </c>
      <c r="H4649" s="435">
        <v>21</v>
      </c>
      <c r="I4649" s="435">
        <v>21</v>
      </c>
      <c r="J4649" s="435">
        <v>21</v>
      </c>
      <c r="K4649" s="435">
        <v>0</v>
      </c>
      <c r="L4649" s="472">
        <v>41027</v>
      </c>
      <c r="N4649" s="474">
        <v>2</v>
      </c>
      <c r="O4649" s="435">
        <v>21</v>
      </c>
      <c r="P4649" s="435">
        <v>21</v>
      </c>
      <c r="Q4649" s="435">
        <v>0</v>
      </c>
      <c r="R4649" s="435">
        <v>21</v>
      </c>
      <c r="S4649" s="657">
        <v>0</v>
      </c>
      <c r="T4649" s="657">
        <v>0</v>
      </c>
      <c r="U4649" s="472">
        <v>41031</v>
      </c>
      <c r="X4649" s="437" t="str">
        <f t="shared" si="441"/>
        <v>KO</v>
      </c>
      <c r="Y4649" s="536" t="str">
        <f t="shared" si="449"/>
        <v/>
      </c>
      <c r="AC4649" s="148">
        <f t="shared" si="450"/>
        <v>-40437</v>
      </c>
      <c r="AD4649" s="435" t="str">
        <f t="shared" si="448"/>
        <v>Pendente</v>
      </c>
    </row>
    <row r="4650" spans="1:30" x14ac:dyDescent="0.2">
      <c r="A4650" s="606" t="s">
        <v>115</v>
      </c>
      <c r="B4650" s="435">
        <v>3</v>
      </c>
      <c r="C4650" s="436">
        <v>15</v>
      </c>
      <c r="D4650" s="465" t="s">
        <v>67</v>
      </c>
      <c r="E4650" s="472">
        <v>41026</v>
      </c>
      <c r="G4650" s="474">
        <v>3</v>
      </c>
      <c r="H4650" s="435">
        <v>15</v>
      </c>
      <c r="I4650" s="435">
        <v>15</v>
      </c>
      <c r="J4650" s="435">
        <v>15</v>
      </c>
      <c r="K4650" s="435">
        <v>0</v>
      </c>
      <c r="L4650" s="472">
        <v>41027</v>
      </c>
      <c r="N4650" s="474">
        <v>3</v>
      </c>
      <c r="O4650" s="435">
        <v>15</v>
      </c>
      <c r="P4650" s="435">
        <v>15</v>
      </c>
      <c r="Q4650" s="435">
        <v>0</v>
      </c>
      <c r="R4650" s="435">
        <v>15</v>
      </c>
      <c r="S4650" s="657">
        <v>0</v>
      </c>
      <c r="T4650" s="657">
        <v>0</v>
      </c>
      <c r="U4650" s="472">
        <v>41031</v>
      </c>
      <c r="X4650" s="437" t="str">
        <f t="shared" si="441"/>
        <v>KO</v>
      </c>
      <c r="Y4650" s="536" t="str">
        <f t="shared" si="449"/>
        <v/>
      </c>
      <c r="AC4650" s="148">
        <f t="shared" si="450"/>
        <v>-40437</v>
      </c>
      <c r="AD4650" s="435" t="str">
        <f t="shared" si="448"/>
        <v>Pendente</v>
      </c>
    </row>
    <row r="4651" spans="1:30" x14ac:dyDescent="0.2">
      <c r="A4651" s="606" t="s">
        <v>115</v>
      </c>
      <c r="B4651" s="435">
        <v>4</v>
      </c>
      <c r="C4651" s="436">
        <v>12</v>
      </c>
      <c r="D4651" s="438" t="s">
        <v>69</v>
      </c>
      <c r="E4651" s="472">
        <v>41026</v>
      </c>
      <c r="G4651" s="474">
        <v>4</v>
      </c>
      <c r="H4651" s="435">
        <v>12</v>
      </c>
      <c r="I4651" s="435">
        <v>12</v>
      </c>
      <c r="J4651" s="435">
        <v>12</v>
      </c>
      <c r="K4651" s="435">
        <v>0</v>
      </c>
      <c r="L4651" s="472">
        <v>41027</v>
      </c>
      <c r="N4651" s="474">
        <v>4</v>
      </c>
      <c r="O4651" s="435">
        <v>12</v>
      </c>
      <c r="P4651" s="435">
        <v>12</v>
      </c>
      <c r="Q4651" s="435">
        <v>0</v>
      </c>
      <c r="R4651" s="435">
        <v>12</v>
      </c>
      <c r="S4651" s="657">
        <v>0</v>
      </c>
      <c r="T4651" s="657">
        <v>0</v>
      </c>
      <c r="U4651" s="472">
        <v>41031</v>
      </c>
      <c r="X4651" s="437" t="str">
        <f t="shared" si="441"/>
        <v>KO</v>
      </c>
      <c r="Y4651" s="536" t="str">
        <f t="shared" si="449"/>
        <v/>
      </c>
      <c r="AC4651" s="148">
        <f t="shared" si="450"/>
        <v>-40437</v>
      </c>
      <c r="AD4651" s="435" t="str">
        <f t="shared" si="448"/>
        <v>Pendente</v>
      </c>
    </row>
    <row r="4652" spans="1:30" x14ac:dyDescent="0.2">
      <c r="A4652" s="606" t="s">
        <v>115</v>
      </c>
      <c r="B4652" s="435">
        <v>5</v>
      </c>
      <c r="C4652" s="436">
        <v>41</v>
      </c>
      <c r="D4652" s="438" t="s">
        <v>72</v>
      </c>
      <c r="E4652" s="472">
        <v>41026</v>
      </c>
      <c r="G4652" s="474">
        <v>5</v>
      </c>
      <c r="H4652" s="435">
        <v>41</v>
      </c>
      <c r="I4652" s="435">
        <v>41</v>
      </c>
      <c r="J4652" s="435">
        <v>41</v>
      </c>
      <c r="K4652" s="435">
        <v>0</v>
      </c>
      <c r="L4652" s="472">
        <v>41027</v>
      </c>
      <c r="N4652" s="474">
        <v>5</v>
      </c>
      <c r="O4652" s="435">
        <v>41</v>
      </c>
      <c r="P4652" s="435">
        <v>41</v>
      </c>
      <c r="Q4652" s="435">
        <v>0</v>
      </c>
      <c r="R4652" s="435">
        <v>41</v>
      </c>
      <c r="S4652" s="657">
        <v>0</v>
      </c>
      <c r="T4652" s="657">
        <v>0</v>
      </c>
      <c r="U4652" s="472">
        <v>41031</v>
      </c>
      <c r="X4652" s="437" t="str">
        <f t="shared" si="441"/>
        <v>KO</v>
      </c>
      <c r="Y4652" s="536" t="str">
        <f t="shared" si="449"/>
        <v/>
      </c>
      <c r="AC4652" s="148">
        <f t="shared" si="450"/>
        <v>-40437</v>
      </c>
      <c r="AD4652" s="435" t="str">
        <f t="shared" si="448"/>
        <v>Pendente</v>
      </c>
    </row>
    <row r="4653" spans="1:30" x14ac:dyDescent="0.2">
      <c r="A4653" s="606" t="s">
        <v>115</v>
      </c>
      <c r="B4653" s="435">
        <v>6</v>
      </c>
      <c r="C4653" s="436">
        <v>288</v>
      </c>
      <c r="D4653" s="438" t="s">
        <v>73</v>
      </c>
      <c r="E4653" s="472">
        <v>41026</v>
      </c>
      <c r="G4653" s="474">
        <v>6</v>
      </c>
      <c r="H4653" s="435">
        <v>288</v>
      </c>
      <c r="I4653" s="435">
        <v>288</v>
      </c>
      <c r="J4653" s="435">
        <v>288</v>
      </c>
      <c r="K4653" s="435">
        <v>0</v>
      </c>
      <c r="L4653" s="472">
        <v>41027</v>
      </c>
      <c r="N4653" s="474">
        <v>6</v>
      </c>
      <c r="O4653" s="435">
        <v>288</v>
      </c>
      <c r="P4653" s="435">
        <v>288</v>
      </c>
      <c r="Q4653" s="435">
        <v>0</v>
      </c>
      <c r="R4653" s="435">
        <v>288</v>
      </c>
      <c r="S4653" s="657">
        <v>0</v>
      </c>
      <c r="T4653" s="657">
        <v>0</v>
      </c>
      <c r="U4653" s="472">
        <v>41031</v>
      </c>
      <c r="X4653" s="437" t="str">
        <f t="shared" si="441"/>
        <v>KO</v>
      </c>
      <c r="Y4653" s="536" t="str">
        <f t="shared" si="449"/>
        <v/>
      </c>
      <c r="AC4653" s="148">
        <f t="shared" si="450"/>
        <v>-40437</v>
      </c>
      <c r="AD4653" s="435" t="str">
        <f t="shared" si="448"/>
        <v>Pendente</v>
      </c>
    </row>
    <row r="4654" spans="1:30" x14ac:dyDescent="0.2">
      <c r="A4654" s="606" t="s">
        <v>115</v>
      </c>
      <c r="B4654" s="435">
        <v>7</v>
      </c>
      <c r="C4654" s="436">
        <v>209</v>
      </c>
      <c r="D4654" s="438" t="s">
        <v>79</v>
      </c>
      <c r="E4654" s="472">
        <v>41026</v>
      </c>
      <c r="G4654" s="474">
        <v>7</v>
      </c>
      <c r="H4654" s="435">
        <v>209</v>
      </c>
      <c r="I4654" s="435">
        <v>209</v>
      </c>
      <c r="J4654" s="435">
        <v>209</v>
      </c>
      <c r="K4654" s="435">
        <v>0</v>
      </c>
      <c r="L4654" s="472">
        <v>41027</v>
      </c>
      <c r="N4654" s="474">
        <v>7</v>
      </c>
      <c r="O4654" s="435">
        <v>209</v>
      </c>
      <c r="P4654" s="435">
        <v>209</v>
      </c>
      <c r="Q4654" s="435">
        <v>0</v>
      </c>
      <c r="R4654" s="435">
        <v>209</v>
      </c>
      <c r="S4654" s="657">
        <v>0</v>
      </c>
      <c r="T4654" s="657">
        <v>0</v>
      </c>
      <c r="U4654" s="472">
        <v>41031</v>
      </c>
      <c r="X4654" s="437" t="str">
        <f t="shared" si="441"/>
        <v>KO</v>
      </c>
      <c r="Y4654" s="536" t="str">
        <f t="shared" si="449"/>
        <v/>
      </c>
      <c r="AC4654" s="148">
        <f t="shared" si="450"/>
        <v>-40437</v>
      </c>
      <c r="AD4654" s="435" t="str">
        <f t="shared" si="448"/>
        <v>Pendente</v>
      </c>
    </row>
    <row r="4655" spans="1:30" x14ac:dyDescent="0.2">
      <c r="A4655" s="606" t="s">
        <v>115</v>
      </c>
      <c r="B4655" s="435">
        <v>8</v>
      </c>
      <c r="C4655" s="436">
        <v>59</v>
      </c>
      <c r="D4655" s="438" t="s">
        <v>74</v>
      </c>
      <c r="E4655" s="472">
        <v>41026</v>
      </c>
      <c r="G4655" s="474">
        <v>8</v>
      </c>
      <c r="H4655" s="435">
        <v>59</v>
      </c>
      <c r="I4655" s="435">
        <v>59</v>
      </c>
      <c r="J4655" s="435">
        <v>59</v>
      </c>
      <c r="K4655" s="435">
        <v>0</v>
      </c>
      <c r="L4655" s="472">
        <v>41027</v>
      </c>
      <c r="N4655" s="474">
        <v>8</v>
      </c>
      <c r="O4655" s="435">
        <v>59</v>
      </c>
      <c r="P4655" s="435">
        <v>59</v>
      </c>
      <c r="Q4655" s="435">
        <v>0</v>
      </c>
      <c r="R4655" s="435">
        <v>59</v>
      </c>
      <c r="S4655" s="657">
        <v>0</v>
      </c>
      <c r="T4655" s="657">
        <v>0</v>
      </c>
      <c r="U4655" s="472">
        <v>41031</v>
      </c>
      <c r="X4655" s="437" t="str">
        <f t="shared" si="441"/>
        <v>KO</v>
      </c>
      <c r="Y4655" s="536" t="str">
        <f t="shared" si="449"/>
        <v/>
      </c>
      <c r="AC4655" s="148">
        <f t="shared" si="450"/>
        <v>-40437</v>
      </c>
      <c r="AD4655" s="435" t="str">
        <f t="shared" si="448"/>
        <v>Pendente</v>
      </c>
    </row>
    <row r="4656" spans="1:30" x14ac:dyDescent="0.2">
      <c r="A4656" s="606" t="s">
        <v>115</v>
      </c>
      <c r="B4656" s="435">
        <v>9</v>
      </c>
      <c r="C4656" s="436">
        <v>1</v>
      </c>
      <c r="D4656" s="438" t="s">
        <v>75</v>
      </c>
      <c r="E4656" s="472">
        <v>41026</v>
      </c>
      <c r="G4656" s="474">
        <v>9</v>
      </c>
      <c r="H4656" s="435">
        <v>1</v>
      </c>
      <c r="I4656" s="435">
        <v>1</v>
      </c>
      <c r="J4656" s="435">
        <v>1</v>
      </c>
      <c r="K4656" s="435">
        <v>0</v>
      </c>
      <c r="L4656" s="472">
        <v>41027</v>
      </c>
      <c r="N4656" s="474">
        <v>9</v>
      </c>
      <c r="O4656" s="435">
        <v>1</v>
      </c>
      <c r="P4656" s="435">
        <v>1</v>
      </c>
      <c r="Q4656" s="435">
        <v>0</v>
      </c>
      <c r="R4656" s="435">
        <v>1</v>
      </c>
      <c r="S4656" s="657">
        <v>0</v>
      </c>
      <c r="T4656" s="657">
        <v>0</v>
      </c>
      <c r="U4656" s="472">
        <v>41031</v>
      </c>
      <c r="X4656" s="437" t="str">
        <f t="shared" si="441"/>
        <v>KO</v>
      </c>
      <c r="Y4656" s="536" t="str">
        <f t="shared" si="449"/>
        <v/>
      </c>
      <c r="AC4656" s="148">
        <f t="shared" si="450"/>
        <v>-40437</v>
      </c>
      <c r="AD4656" s="435" t="str">
        <f t="shared" si="448"/>
        <v>Pendente</v>
      </c>
    </row>
    <row r="4657" spans="1:30" x14ac:dyDescent="0.2">
      <c r="A4657" s="606" t="s">
        <v>115</v>
      </c>
      <c r="B4657" s="435">
        <v>10</v>
      </c>
      <c r="C4657" s="436">
        <v>6</v>
      </c>
      <c r="D4657" s="438" t="s">
        <v>76</v>
      </c>
      <c r="E4657" s="472">
        <v>41026</v>
      </c>
      <c r="G4657" s="474">
        <v>10</v>
      </c>
      <c r="H4657" s="435">
        <v>6</v>
      </c>
      <c r="I4657" s="435">
        <v>6</v>
      </c>
      <c r="J4657" s="435">
        <v>6</v>
      </c>
      <c r="K4657" s="435">
        <v>0</v>
      </c>
      <c r="L4657" s="472">
        <v>41027</v>
      </c>
      <c r="N4657" s="474">
        <v>10</v>
      </c>
      <c r="O4657" s="435">
        <v>6</v>
      </c>
      <c r="P4657" s="435">
        <v>6</v>
      </c>
      <c r="Q4657" s="435">
        <v>0</v>
      </c>
      <c r="R4657" s="435">
        <v>6</v>
      </c>
      <c r="S4657" s="657">
        <v>0</v>
      </c>
      <c r="T4657" s="657">
        <v>0</v>
      </c>
      <c r="U4657" s="472">
        <v>41031</v>
      </c>
      <c r="X4657" s="437" t="str">
        <f t="shared" si="441"/>
        <v>KO</v>
      </c>
      <c r="Y4657" s="536" t="str">
        <f t="shared" si="449"/>
        <v/>
      </c>
      <c r="AC4657" s="148">
        <f t="shared" si="450"/>
        <v>-40437</v>
      </c>
      <c r="AD4657" s="435" t="str">
        <f t="shared" si="448"/>
        <v>Pendente</v>
      </c>
    </row>
    <row r="4658" spans="1:30" x14ac:dyDescent="0.2">
      <c r="A4658" s="606" t="s">
        <v>115</v>
      </c>
      <c r="B4658" s="435">
        <v>11</v>
      </c>
      <c r="C4658" s="436">
        <v>1</v>
      </c>
      <c r="D4658" s="438" t="s">
        <v>77</v>
      </c>
      <c r="E4658" s="472">
        <v>41026</v>
      </c>
      <c r="G4658" s="474">
        <v>11</v>
      </c>
      <c r="H4658" s="435">
        <v>1</v>
      </c>
      <c r="I4658" s="435">
        <v>1</v>
      </c>
      <c r="J4658" s="435">
        <v>1</v>
      </c>
      <c r="K4658" s="435">
        <v>0</v>
      </c>
      <c r="L4658" s="472">
        <v>41027</v>
      </c>
      <c r="N4658" s="474">
        <v>11</v>
      </c>
      <c r="O4658" s="435">
        <v>1</v>
      </c>
      <c r="P4658" s="435">
        <v>1</v>
      </c>
      <c r="Q4658" s="435">
        <v>0</v>
      </c>
      <c r="R4658" s="435">
        <v>1</v>
      </c>
      <c r="S4658" s="657">
        <v>0</v>
      </c>
      <c r="T4658" s="657">
        <v>0</v>
      </c>
      <c r="U4658" s="472">
        <v>41031</v>
      </c>
      <c r="X4658" s="437" t="str">
        <f t="shared" si="441"/>
        <v>KO</v>
      </c>
      <c r="Y4658" s="536" t="str">
        <f t="shared" si="449"/>
        <v/>
      </c>
      <c r="AC4658" s="148">
        <f t="shared" si="450"/>
        <v>-40437</v>
      </c>
      <c r="AD4658" s="435" t="str">
        <f t="shared" si="448"/>
        <v>Pendente</v>
      </c>
    </row>
    <row r="4659" spans="1:30" x14ac:dyDescent="0.2">
      <c r="A4659" s="606" t="s">
        <v>115</v>
      </c>
      <c r="B4659" s="435">
        <v>12</v>
      </c>
      <c r="C4659" s="436">
        <v>1</v>
      </c>
      <c r="D4659" s="465" t="s">
        <v>192</v>
      </c>
      <c r="E4659" s="472">
        <v>41026</v>
      </c>
      <c r="G4659" s="474">
        <v>12</v>
      </c>
      <c r="K4659" s="435">
        <v>0</v>
      </c>
      <c r="L4659" s="472">
        <v>41027</v>
      </c>
      <c r="N4659" s="474">
        <v>12</v>
      </c>
      <c r="Q4659" s="435">
        <v>0</v>
      </c>
      <c r="S4659" s="657">
        <v>0</v>
      </c>
      <c r="T4659" s="657">
        <v>0</v>
      </c>
      <c r="U4659" s="472">
        <v>41031</v>
      </c>
      <c r="X4659" s="437" t="str">
        <f t="shared" si="441"/>
        <v>ERRO</v>
      </c>
      <c r="Y4659" s="536" t="str">
        <f t="shared" si="449"/>
        <v/>
      </c>
      <c r="AC4659" s="148">
        <f t="shared" si="450"/>
        <v>-40437</v>
      </c>
      <c r="AD4659" s="435" t="str">
        <f t="shared" si="448"/>
        <v>Pendente</v>
      </c>
    </row>
    <row r="4660" spans="1:30" x14ac:dyDescent="0.2">
      <c r="A4660" s="606" t="s">
        <v>115</v>
      </c>
      <c r="B4660" s="435">
        <v>13</v>
      </c>
      <c r="C4660" s="436">
        <v>519</v>
      </c>
      <c r="D4660" s="438" t="s">
        <v>199</v>
      </c>
      <c r="E4660" s="472">
        <v>41026</v>
      </c>
      <c r="G4660" s="474">
        <v>13</v>
      </c>
      <c r="H4660" s="435">
        <v>519</v>
      </c>
      <c r="I4660" s="435">
        <v>519</v>
      </c>
      <c r="J4660" s="435">
        <v>519</v>
      </c>
      <c r="K4660" s="435">
        <v>0</v>
      </c>
      <c r="L4660" s="472">
        <v>41027</v>
      </c>
      <c r="N4660" s="474">
        <v>13</v>
      </c>
      <c r="O4660" s="435">
        <v>519</v>
      </c>
      <c r="P4660" s="435">
        <v>519</v>
      </c>
      <c r="Q4660" s="435">
        <v>0</v>
      </c>
      <c r="R4660" s="435">
        <v>519</v>
      </c>
      <c r="S4660" s="657">
        <v>0</v>
      </c>
      <c r="T4660" s="657">
        <v>0</v>
      </c>
      <c r="U4660" s="472">
        <v>41031</v>
      </c>
      <c r="X4660" s="437" t="str">
        <f t="shared" si="441"/>
        <v>KO</v>
      </c>
      <c r="Y4660" s="536" t="str">
        <f t="shared" si="449"/>
        <v/>
      </c>
      <c r="AC4660" s="148">
        <f t="shared" si="450"/>
        <v>-40437</v>
      </c>
      <c r="AD4660" s="435" t="str">
        <f t="shared" si="448"/>
        <v>Pendente</v>
      </c>
    </row>
    <row r="4661" spans="1:30" x14ac:dyDescent="0.2">
      <c r="A4661" s="606" t="s">
        <v>115</v>
      </c>
      <c r="B4661" s="435">
        <v>14</v>
      </c>
      <c r="C4661" s="436">
        <v>131</v>
      </c>
      <c r="D4661" s="438" t="s">
        <v>189</v>
      </c>
      <c r="E4661" s="472">
        <v>41026</v>
      </c>
      <c r="G4661" s="474">
        <v>14</v>
      </c>
      <c r="H4661" s="435">
        <v>131</v>
      </c>
      <c r="I4661" s="435">
        <v>131</v>
      </c>
      <c r="J4661" s="435">
        <v>131</v>
      </c>
      <c r="K4661" s="435">
        <v>0</v>
      </c>
      <c r="L4661" s="472">
        <v>41027</v>
      </c>
      <c r="N4661" s="474">
        <v>14</v>
      </c>
      <c r="O4661" s="435">
        <v>131</v>
      </c>
      <c r="P4661" s="435">
        <v>131</v>
      </c>
      <c r="Q4661" s="435">
        <v>0</v>
      </c>
      <c r="R4661" s="435">
        <v>131</v>
      </c>
      <c r="S4661" s="657">
        <v>0</v>
      </c>
      <c r="T4661" s="657">
        <v>0</v>
      </c>
      <c r="U4661" s="472">
        <v>41031</v>
      </c>
      <c r="X4661" s="437" t="str">
        <f t="shared" si="441"/>
        <v>KO</v>
      </c>
      <c r="Y4661" s="536" t="str">
        <f t="shared" si="449"/>
        <v/>
      </c>
      <c r="AC4661" s="148">
        <f t="shared" si="450"/>
        <v>-40437</v>
      </c>
      <c r="AD4661" s="435" t="str">
        <f t="shared" si="448"/>
        <v>Pendente</v>
      </c>
    </row>
    <row r="4662" spans="1:30" x14ac:dyDescent="0.2">
      <c r="A4662" s="606" t="s">
        <v>115</v>
      </c>
      <c r="B4662" s="435">
        <v>15</v>
      </c>
      <c r="C4662" s="436">
        <v>75</v>
      </c>
      <c r="D4662" s="438" t="s">
        <v>176</v>
      </c>
      <c r="E4662" s="472">
        <v>41026</v>
      </c>
      <c r="G4662" s="474">
        <v>15</v>
      </c>
      <c r="H4662" s="435">
        <v>75</v>
      </c>
      <c r="I4662" s="435">
        <v>75</v>
      </c>
      <c r="J4662" s="435">
        <v>75</v>
      </c>
      <c r="K4662" s="435">
        <v>0</v>
      </c>
      <c r="L4662" s="472">
        <v>41027</v>
      </c>
      <c r="N4662" s="474">
        <v>15</v>
      </c>
      <c r="O4662" s="435">
        <v>75</v>
      </c>
      <c r="P4662" s="435">
        <v>75</v>
      </c>
      <c r="Q4662" s="435">
        <v>0</v>
      </c>
      <c r="R4662" s="435">
        <v>75</v>
      </c>
      <c r="S4662" s="657">
        <v>0</v>
      </c>
      <c r="T4662" s="657">
        <v>0</v>
      </c>
      <c r="U4662" s="472">
        <v>41031</v>
      </c>
      <c r="X4662" s="437" t="str">
        <f t="shared" si="441"/>
        <v>KO</v>
      </c>
      <c r="Y4662" s="536" t="str">
        <f t="shared" si="449"/>
        <v/>
      </c>
      <c r="AC4662" s="148">
        <f t="shared" si="450"/>
        <v>-40437</v>
      </c>
      <c r="AD4662" s="435" t="str">
        <f t="shared" si="448"/>
        <v>Pendente</v>
      </c>
    </row>
    <row r="4663" spans="1:30" x14ac:dyDescent="0.2">
      <c r="A4663" s="606" t="s">
        <v>115</v>
      </c>
      <c r="B4663" s="435">
        <v>16</v>
      </c>
      <c r="C4663" s="436">
        <v>300</v>
      </c>
      <c r="D4663" s="438" t="s">
        <v>178</v>
      </c>
      <c r="E4663" s="472">
        <v>41026</v>
      </c>
      <c r="G4663" s="474">
        <v>16</v>
      </c>
      <c r="H4663" s="435">
        <v>300</v>
      </c>
      <c r="I4663" s="435">
        <v>300</v>
      </c>
      <c r="J4663" s="435">
        <v>300</v>
      </c>
      <c r="K4663" s="435">
        <v>0</v>
      </c>
      <c r="L4663" s="472">
        <v>41027</v>
      </c>
      <c r="N4663" s="474">
        <v>16</v>
      </c>
      <c r="O4663" s="435">
        <v>300</v>
      </c>
      <c r="P4663" s="435">
        <v>300</v>
      </c>
      <c r="Q4663" s="435">
        <v>0</v>
      </c>
      <c r="R4663" s="435">
        <v>300</v>
      </c>
      <c r="S4663" s="657">
        <v>0</v>
      </c>
      <c r="T4663" s="657">
        <v>0</v>
      </c>
      <c r="U4663" s="472">
        <v>41031</v>
      </c>
      <c r="X4663" s="437" t="str">
        <f t="shared" si="441"/>
        <v>KO</v>
      </c>
      <c r="Y4663" s="536" t="str">
        <f t="shared" si="449"/>
        <v/>
      </c>
      <c r="AC4663" s="148">
        <f t="shared" si="450"/>
        <v>-40437</v>
      </c>
      <c r="AD4663" s="435" t="str">
        <f t="shared" si="448"/>
        <v>Pendente</v>
      </c>
    </row>
    <row r="4664" spans="1:30" x14ac:dyDescent="0.2">
      <c r="A4664" s="606" t="s">
        <v>115</v>
      </c>
      <c r="B4664" s="435">
        <v>17</v>
      </c>
      <c r="C4664" s="436">
        <v>1995</v>
      </c>
      <c r="D4664" s="438" t="s">
        <v>214</v>
      </c>
      <c r="E4664" s="472">
        <v>41026</v>
      </c>
      <c r="G4664" s="474">
        <v>17</v>
      </c>
      <c r="H4664" s="435">
        <v>1995</v>
      </c>
      <c r="I4664" s="435">
        <v>1995</v>
      </c>
      <c r="J4664" s="435">
        <v>1995</v>
      </c>
      <c r="K4664" s="435">
        <v>0</v>
      </c>
      <c r="L4664" s="472">
        <v>41027</v>
      </c>
      <c r="N4664" s="474">
        <v>17</v>
      </c>
      <c r="O4664" s="435">
        <v>1995</v>
      </c>
      <c r="P4664" s="435">
        <v>1995</v>
      </c>
      <c r="Q4664" s="435">
        <v>0</v>
      </c>
      <c r="R4664" s="435">
        <v>1995</v>
      </c>
      <c r="S4664" s="657">
        <v>0</v>
      </c>
      <c r="T4664" s="657">
        <v>0</v>
      </c>
      <c r="U4664" s="472">
        <v>41031</v>
      </c>
      <c r="X4664" s="437" t="str">
        <f t="shared" si="441"/>
        <v>KO</v>
      </c>
      <c r="Y4664" s="536" t="str">
        <f t="shared" si="449"/>
        <v/>
      </c>
      <c r="AC4664" s="148">
        <f t="shared" si="450"/>
        <v>-40437</v>
      </c>
      <c r="AD4664" s="435" t="str">
        <f t="shared" si="448"/>
        <v>Pendente</v>
      </c>
    </row>
    <row r="4665" spans="1:30" x14ac:dyDescent="0.2">
      <c r="A4665" s="606" t="s">
        <v>115</v>
      </c>
      <c r="B4665" s="435">
        <v>18</v>
      </c>
      <c r="C4665" s="436">
        <v>2</v>
      </c>
      <c r="D4665" s="438" t="s">
        <v>214</v>
      </c>
      <c r="E4665" s="472">
        <v>41026</v>
      </c>
      <c r="G4665" s="474">
        <v>18</v>
      </c>
      <c r="H4665" s="435">
        <v>2</v>
      </c>
      <c r="I4665" s="435">
        <v>2</v>
      </c>
      <c r="J4665" s="435">
        <v>2</v>
      </c>
      <c r="K4665" s="435">
        <v>0</v>
      </c>
      <c r="L4665" s="472">
        <v>41027</v>
      </c>
      <c r="N4665" s="474">
        <v>18</v>
      </c>
      <c r="O4665" s="435">
        <v>2</v>
      </c>
      <c r="P4665" s="435">
        <v>2</v>
      </c>
      <c r="Q4665" s="435">
        <v>0</v>
      </c>
      <c r="R4665" s="435">
        <v>2</v>
      </c>
      <c r="S4665" s="657">
        <v>0</v>
      </c>
      <c r="T4665" s="657">
        <v>0</v>
      </c>
      <c r="U4665" s="472">
        <v>41031</v>
      </c>
      <c r="X4665" s="437" t="str">
        <f t="shared" si="441"/>
        <v>KO</v>
      </c>
      <c r="Y4665" s="536" t="str">
        <f t="shared" si="449"/>
        <v/>
      </c>
      <c r="AC4665" s="148">
        <f t="shared" si="450"/>
        <v>-40437</v>
      </c>
      <c r="AD4665" s="435" t="str">
        <f t="shared" ref="AD4665:AD4728" si="451">IF(AA4665&gt;0,"OK","Pendente")</f>
        <v>Pendente</v>
      </c>
    </row>
    <row r="4666" spans="1:30" x14ac:dyDescent="0.2">
      <c r="A4666" s="593" t="s">
        <v>115</v>
      </c>
      <c r="B4666" s="493">
        <v>19</v>
      </c>
      <c r="C4666" s="531">
        <v>28</v>
      </c>
      <c r="D4666" s="493" t="s">
        <v>185</v>
      </c>
      <c r="E4666" s="532">
        <v>41026</v>
      </c>
      <c r="G4666" s="648">
        <v>19</v>
      </c>
      <c r="H4666" s="645">
        <v>28</v>
      </c>
      <c r="I4666" s="645">
        <v>28</v>
      </c>
      <c r="J4666" s="645">
        <v>28</v>
      </c>
      <c r="K4666" s="645">
        <v>0</v>
      </c>
      <c r="L4666" s="647">
        <v>41027</v>
      </c>
      <c r="N4666" s="648">
        <v>19</v>
      </c>
      <c r="O4666" s="645">
        <v>28</v>
      </c>
      <c r="P4666" s="645">
        <v>28</v>
      </c>
      <c r="Q4666" s="645">
        <v>0</v>
      </c>
      <c r="R4666" s="645">
        <v>28</v>
      </c>
      <c r="S4666" s="645">
        <v>0</v>
      </c>
      <c r="T4666" s="645">
        <v>0</v>
      </c>
      <c r="U4666" s="647">
        <v>41031</v>
      </c>
      <c r="X4666" s="437" t="str">
        <f t="shared" si="441"/>
        <v>KO</v>
      </c>
      <c r="Y4666" s="536" t="str">
        <f t="shared" si="449"/>
        <v/>
      </c>
      <c r="AC4666" s="148">
        <f t="shared" si="450"/>
        <v>-40437</v>
      </c>
      <c r="AD4666" s="435" t="str">
        <f t="shared" si="451"/>
        <v>Pendente</v>
      </c>
    </row>
    <row r="4667" spans="1:30" x14ac:dyDescent="0.2">
      <c r="A4667" s="606" t="s">
        <v>115</v>
      </c>
      <c r="B4667" s="435">
        <v>1</v>
      </c>
      <c r="C4667" s="436">
        <v>10</v>
      </c>
      <c r="D4667" s="439" t="s">
        <v>177</v>
      </c>
      <c r="E4667" s="472">
        <v>41029</v>
      </c>
      <c r="G4667" s="474">
        <v>1</v>
      </c>
      <c r="H4667" s="435">
        <v>10</v>
      </c>
      <c r="I4667" s="435">
        <v>10</v>
      </c>
      <c r="J4667" s="435">
        <v>10</v>
      </c>
      <c r="K4667" s="435">
        <v>0</v>
      </c>
      <c r="L4667" s="472">
        <v>41030</v>
      </c>
      <c r="N4667" s="474">
        <v>1</v>
      </c>
      <c r="O4667" s="435">
        <v>10</v>
      </c>
      <c r="P4667" s="435">
        <v>10</v>
      </c>
      <c r="Q4667" s="435">
        <v>0</v>
      </c>
      <c r="R4667" s="435">
        <v>10</v>
      </c>
      <c r="S4667" s="657">
        <v>0</v>
      </c>
      <c r="T4667" s="657">
        <v>0</v>
      </c>
      <c r="U4667" s="472">
        <v>41033</v>
      </c>
      <c r="X4667" s="437" t="str">
        <f t="shared" si="441"/>
        <v>KO</v>
      </c>
      <c r="Y4667" s="536" t="str">
        <f t="shared" si="449"/>
        <v/>
      </c>
      <c r="AC4667" s="148">
        <f t="shared" si="450"/>
        <v>-40440</v>
      </c>
      <c r="AD4667" s="435" t="str">
        <f t="shared" si="451"/>
        <v>Pendente</v>
      </c>
    </row>
    <row r="4668" spans="1:30" x14ac:dyDescent="0.2">
      <c r="A4668" s="606" t="s">
        <v>115</v>
      </c>
      <c r="B4668" s="435">
        <v>2</v>
      </c>
      <c r="C4668" s="436">
        <v>15</v>
      </c>
      <c r="D4668" s="643" t="s">
        <v>182</v>
      </c>
      <c r="E4668" s="472">
        <v>41029</v>
      </c>
      <c r="G4668" s="474">
        <v>2</v>
      </c>
      <c r="H4668" s="435">
        <v>15</v>
      </c>
      <c r="I4668" s="435">
        <v>15</v>
      </c>
      <c r="J4668" s="435">
        <v>15</v>
      </c>
      <c r="K4668" s="435">
        <v>0</v>
      </c>
      <c r="L4668" s="472">
        <v>41030</v>
      </c>
      <c r="N4668" s="474">
        <v>2</v>
      </c>
      <c r="O4668" s="435">
        <v>15</v>
      </c>
      <c r="P4668" s="435">
        <v>15</v>
      </c>
      <c r="Q4668" s="435">
        <v>0</v>
      </c>
      <c r="R4668" s="435">
        <v>15</v>
      </c>
      <c r="S4668" s="657">
        <v>0</v>
      </c>
      <c r="T4668" s="657">
        <v>0</v>
      </c>
      <c r="U4668" s="472">
        <v>41033</v>
      </c>
      <c r="X4668" s="437" t="str">
        <f t="shared" si="441"/>
        <v>KO</v>
      </c>
      <c r="Y4668" s="536" t="str">
        <f t="shared" si="449"/>
        <v/>
      </c>
      <c r="AC4668" s="148">
        <f t="shared" si="450"/>
        <v>-40440</v>
      </c>
      <c r="AD4668" s="435" t="str">
        <f t="shared" si="451"/>
        <v>Pendente</v>
      </c>
    </row>
    <row r="4669" spans="1:30" x14ac:dyDescent="0.2">
      <c r="A4669" s="606" t="s">
        <v>115</v>
      </c>
      <c r="B4669" s="435">
        <v>3</v>
      </c>
      <c r="C4669" s="436">
        <v>11</v>
      </c>
      <c r="D4669" s="465" t="s">
        <v>183</v>
      </c>
      <c r="E4669" s="472">
        <v>41029</v>
      </c>
      <c r="G4669" s="474">
        <v>3</v>
      </c>
      <c r="H4669" s="435">
        <v>11</v>
      </c>
      <c r="I4669" s="435">
        <v>11</v>
      </c>
      <c r="J4669" s="435">
        <v>11</v>
      </c>
      <c r="K4669" s="435">
        <v>0</v>
      </c>
      <c r="L4669" s="472">
        <v>41030</v>
      </c>
      <c r="N4669" s="474">
        <v>3</v>
      </c>
      <c r="O4669" s="435">
        <v>11</v>
      </c>
      <c r="P4669" s="435">
        <v>11</v>
      </c>
      <c r="Q4669" s="435">
        <v>0</v>
      </c>
      <c r="R4669" s="435">
        <v>11</v>
      </c>
      <c r="S4669" s="657">
        <v>0</v>
      </c>
      <c r="T4669" s="657">
        <v>0</v>
      </c>
      <c r="U4669" s="472">
        <v>41033</v>
      </c>
      <c r="X4669" s="437" t="str">
        <f t="shared" si="441"/>
        <v>KO</v>
      </c>
      <c r="Y4669" s="536" t="str">
        <f t="shared" si="449"/>
        <v/>
      </c>
      <c r="AC4669" s="148">
        <f t="shared" si="450"/>
        <v>-40440</v>
      </c>
      <c r="AD4669" s="435" t="str">
        <f t="shared" si="451"/>
        <v>Pendente</v>
      </c>
    </row>
    <row r="4670" spans="1:30" x14ac:dyDescent="0.2">
      <c r="A4670" s="606" t="s">
        <v>115</v>
      </c>
      <c r="B4670" s="435">
        <v>4</v>
      </c>
      <c r="C4670" s="436">
        <v>13</v>
      </c>
      <c r="D4670" s="465" t="s">
        <v>67</v>
      </c>
      <c r="E4670" s="472">
        <v>41029</v>
      </c>
      <c r="G4670" s="474">
        <v>4</v>
      </c>
      <c r="H4670" s="435">
        <v>13</v>
      </c>
      <c r="I4670" s="435">
        <v>13</v>
      </c>
      <c r="J4670" s="435">
        <v>13</v>
      </c>
      <c r="K4670" s="435">
        <v>0</v>
      </c>
      <c r="L4670" s="472">
        <v>41030</v>
      </c>
      <c r="N4670" s="474">
        <v>4</v>
      </c>
      <c r="O4670" s="435">
        <v>13</v>
      </c>
      <c r="P4670" s="435">
        <v>13</v>
      </c>
      <c r="Q4670" s="435">
        <v>0</v>
      </c>
      <c r="R4670" s="435">
        <v>13</v>
      </c>
      <c r="S4670" s="657">
        <v>0</v>
      </c>
      <c r="T4670" s="657">
        <v>0</v>
      </c>
      <c r="U4670" s="472">
        <v>41033</v>
      </c>
      <c r="X4670" s="437" t="str">
        <f t="shared" si="441"/>
        <v>KO</v>
      </c>
      <c r="Y4670" s="536" t="str">
        <f t="shared" si="449"/>
        <v/>
      </c>
      <c r="AC4670" s="148">
        <f t="shared" si="450"/>
        <v>-40440</v>
      </c>
      <c r="AD4670" s="435" t="str">
        <f t="shared" si="451"/>
        <v>Pendente</v>
      </c>
    </row>
    <row r="4671" spans="1:30" x14ac:dyDescent="0.2">
      <c r="A4671" s="606" t="s">
        <v>115</v>
      </c>
      <c r="B4671" s="435">
        <v>5</v>
      </c>
      <c r="C4671" s="436">
        <v>2</v>
      </c>
      <c r="D4671" s="438" t="s">
        <v>69</v>
      </c>
      <c r="E4671" s="472">
        <v>41029</v>
      </c>
      <c r="G4671" s="474">
        <v>5</v>
      </c>
      <c r="H4671" s="435">
        <v>2</v>
      </c>
      <c r="I4671" s="435">
        <v>2</v>
      </c>
      <c r="J4671" s="435">
        <v>2</v>
      </c>
      <c r="K4671" s="435">
        <v>0</v>
      </c>
      <c r="L4671" s="472">
        <v>41030</v>
      </c>
      <c r="N4671" s="474">
        <v>5</v>
      </c>
      <c r="O4671" s="435">
        <v>2</v>
      </c>
      <c r="P4671" s="435">
        <v>2</v>
      </c>
      <c r="Q4671" s="435">
        <v>0</v>
      </c>
      <c r="R4671" s="435">
        <v>2</v>
      </c>
      <c r="S4671" s="657">
        <v>0</v>
      </c>
      <c r="T4671" s="657">
        <v>0</v>
      </c>
      <c r="U4671" s="472">
        <v>41033</v>
      </c>
      <c r="X4671" s="437" t="str">
        <f t="shared" si="441"/>
        <v>KO</v>
      </c>
      <c r="Y4671" s="536" t="str">
        <f t="shared" si="449"/>
        <v/>
      </c>
      <c r="AC4671" s="148">
        <f t="shared" si="450"/>
        <v>-40440</v>
      </c>
      <c r="AD4671" s="435" t="str">
        <f t="shared" si="451"/>
        <v>Pendente</v>
      </c>
    </row>
    <row r="4672" spans="1:30" x14ac:dyDescent="0.2">
      <c r="A4672" s="606" t="s">
        <v>115</v>
      </c>
      <c r="B4672" s="435">
        <v>6</v>
      </c>
      <c r="C4672" s="436">
        <v>8</v>
      </c>
      <c r="D4672" s="438" t="s">
        <v>72</v>
      </c>
      <c r="E4672" s="472">
        <v>41029</v>
      </c>
      <c r="G4672" s="474">
        <v>6</v>
      </c>
      <c r="H4672" s="435">
        <v>8</v>
      </c>
      <c r="I4672" s="435">
        <v>8</v>
      </c>
      <c r="J4672" s="435">
        <v>8</v>
      </c>
      <c r="K4672" s="435">
        <v>0</v>
      </c>
      <c r="L4672" s="472">
        <v>41030</v>
      </c>
      <c r="N4672" s="474">
        <v>6</v>
      </c>
      <c r="O4672" s="435">
        <v>8</v>
      </c>
      <c r="P4672" s="435">
        <v>8</v>
      </c>
      <c r="Q4672" s="435">
        <v>0</v>
      </c>
      <c r="R4672" s="435">
        <v>8</v>
      </c>
      <c r="S4672" s="657">
        <v>0</v>
      </c>
      <c r="T4672" s="657">
        <v>0</v>
      </c>
      <c r="U4672" s="472">
        <v>41033</v>
      </c>
      <c r="X4672" s="437" t="str">
        <f t="shared" si="441"/>
        <v>KO</v>
      </c>
      <c r="Y4672" s="536" t="str">
        <f t="shared" si="449"/>
        <v/>
      </c>
      <c r="AC4672" s="148">
        <f t="shared" si="450"/>
        <v>-40440</v>
      </c>
      <c r="AD4672" s="435" t="str">
        <f t="shared" si="451"/>
        <v>Pendente</v>
      </c>
    </row>
    <row r="4673" spans="1:30" x14ac:dyDescent="0.2">
      <c r="A4673" s="606" t="s">
        <v>115</v>
      </c>
      <c r="B4673" s="435">
        <v>7</v>
      </c>
      <c r="C4673" s="436">
        <v>168</v>
      </c>
      <c r="D4673" s="438" t="s">
        <v>73</v>
      </c>
      <c r="E4673" s="472">
        <v>41029</v>
      </c>
      <c r="G4673" s="474">
        <v>7</v>
      </c>
      <c r="H4673" s="435">
        <v>168</v>
      </c>
      <c r="I4673" s="435">
        <v>168</v>
      </c>
      <c r="J4673" s="435">
        <v>168</v>
      </c>
      <c r="K4673" s="435">
        <v>0</v>
      </c>
      <c r="L4673" s="472">
        <v>41030</v>
      </c>
      <c r="N4673" s="474">
        <v>7</v>
      </c>
      <c r="O4673" s="435">
        <v>168</v>
      </c>
      <c r="P4673" s="435">
        <v>168</v>
      </c>
      <c r="Q4673" s="435">
        <v>0</v>
      </c>
      <c r="R4673" s="435">
        <v>168</v>
      </c>
      <c r="S4673" s="657">
        <v>0</v>
      </c>
      <c r="T4673" s="657">
        <v>0</v>
      </c>
      <c r="U4673" s="472">
        <v>41033</v>
      </c>
      <c r="X4673" s="437" t="str">
        <f t="shared" si="441"/>
        <v>KO</v>
      </c>
      <c r="Y4673" s="536" t="str">
        <f t="shared" si="449"/>
        <v/>
      </c>
      <c r="AC4673" s="148">
        <f t="shared" si="450"/>
        <v>-40440</v>
      </c>
      <c r="AD4673" s="435" t="str">
        <f t="shared" si="451"/>
        <v>Pendente</v>
      </c>
    </row>
    <row r="4674" spans="1:30" x14ac:dyDescent="0.2">
      <c r="A4674" s="606" t="s">
        <v>115</v>
      </c>
      <c r="B4674" s="435">
        <v>8</v>
      </c>
      <c r="C4674" s="436">
        <v>23</v>
      </c>
      <c r="D4674" s="438" t="s">
        <v>79</v>
      </c>
      <c r="E4674" s="472">
        <v>41029</v>
      </c>
      <c r="G4674" s="474">
        <v>8</v>
      </c>
      <c r="H4674" s="435">
        <v>23</v>
      </c>
      <c r="I4674" s="435">
        <v>23</v>
      </c>
      <c r="J4674" s="435">
        <v>23</v>
      </c>
      <c r="K4674" s="435">
        <v>0</v>
      </c>
      <c r="L4674" s="472">
        <v>41030</v>
      </c>
      <c r="N4674" s="474">
        <v>8</v>
      </c>
      <c r="O4674" s="435">
        <v>23</v>
      </c>
      <c r="P4674" s="435">
        <v>23</v>
      </c>
      <c r="Q4674" s="435">
        <v>0</v>
      </c>
      <c r="R4674" s="435">
        <v>23</v>
      </c>
      <c r="S4674" s="657">
        <v>0</v>
      </c>
      <c r="T4674" s="657">
        <v>0</v>
      </c>
      <c r="U4674" s="472">
        <v>41033</v>
      </c>
      <c r="X4674" s="437" t="str">
        <f t="shared" si="441"/>
        <v>KO</v>
      </c>
      <c r="Y4674" s="536" t="str">
        <f t="shared" si="449"/>
        <v/>
      </c>
      <c r="AC4674" s="148">
        <f t="shared" si="450"/>
        <v>-40440</v>
      </c>
      <c r="AD4674" s="435" t="str">
        <f t="shared" si="451"/>
        <v>Pendente</v>
      </c>
    </row>
    <row r="4675" spans="1:30" x14ac:dyDescent="0.2">
      <c r="A4675" s="606" t="s">
        <v>115</v>
      </c>
      <c r="B4675" s="435">
        <v>9</v>
      </c>
      <c r="C4675" s="436">
        <v>85</v>
      </c>
      <c r="D4675" s="438" t="s">
        <v>74</v>
      </c>
      <c r="E4675" s="472">
        <v>41029</v>
      </c>
      <c r="G4675" s="474">
        <v>9</v>
      </c>
      <c r="H4675" s="435">
        <v>85</v>
      </c>
      <c r="I4675" s="435">
        <v>85</v>
      </c>
      <c r="J4675" s="435">
        <v>85</v>
      </c>
      <c r="K4675" s="435">
        <v>0</v>
      </c>
      <c r="L4675" s="472">
        <v>41030</v>
      </c>
      <c r="N4675" s="474">
        <v>9</v>
      </c>
      <c r="O4675" s="435">
        <v>85</v>
      </c>
      <c r="P4675" s="435">
        <v>85</v>
      </c>
      <c r="Q4675" s="435">
        <v>0</v>
      </c>
      <c r="R4675" s="435">
        <v>85</v>
      </c>
      <c r="S4675" s="657">
        <v>0</v>
      </c>
      <c r="T4675" s="657">
        <v>0</v>
      </c>
      <c r="U4675" s="472">
        <v>41033</v>
      </c>
      <c r="X4675" s="437" t="str">
        <f t="shared" si="441"/>
        <v>KO</v>
      </c>
      <c r="Y4675" s="536" t="str">
        <f t="shared" si="449"/>
        <v/>
      </c>
      <c r="AC4675" s="148">
        <f t="shared" si="450"/>
        <v>-40440</v>
      </c>
      <c r="AD4675" s="435" t="str">
        <f t="shared" si="451"/>
        <v>Pendente</v>
      </c>
    </row>
    <row r="4676" spans="1:30" x14ac:dyDescent="0.2">
      <c r="A4676" s="606" t="s">
        <v>115</v>
      </c>
      <c r="B4676" s="435">
        <v>10</v>
      </c>
      <c r="C4676" s="436">
        <v>5</v>
      </c>
      <c r="D4676" s="435" t="s">
        <v>75</v>
      </c>
      <c r="E4676" s="472">
        <v>41029</v>
      </c>
      <c r="G4676" s="474">
        <v>10</v>
      </c>
      <c r="H4676" s="435">
        <v>5</v>
      </c>
      <c r="I4676" s="435">
        <v>5</v>
      </c>
      <c r="J4676" s="435">
        <v>5</v>
      </c>
      <c r="K4676" s="435">
        <v>0</v>
      </c>
      <c r="L4676" s="472">
        <v>41030</v>
      </c>
      <c r="N4676" s="474">
        <v>10</v>
      </c>
      <c r="O4676" s="435">
        <v>5</v>
      </c>
      <c r="P4676" s="435">
        <v>5</v>
      </c>
      <c r="Q4676" s="435">
        <v>0</v>
      </c>
      <c r="R4676" s="435">
        <v>5</v>
      </c>
      <c r="S4676" s="657">
        <v>0</v>
      </c>
      <c r="T4676" s="657">
        <v>0</v>
      </c>
      <c r="U4676" s="472">
        <v>41033</v>
      </c>
      <c r="X4676" s="437" t="str">
        <f t="shared" si="441"/>
        <v>KO</v>
      </c>
      <c r="Y4676" s="536" t="str">
        <f t="shared" si="449"/>
        <v/>
      </c>
      <c r="AC4676" s="148">
        <f t="shared" si="450"/>
        <v>-40440</v>
      </c>
      <c r="AD4676" s="435" t="str">
        <f t="shared" si="451"/>
        <v>Pendente</v>
      </c>
    </row>
    <row r="4677" spans="1:30" x14ac:dyDescent="0.2">
      <c r="A4677" s="606" t="s">
        <v>115</v>
      </c>
      <c r="B4677" s="435">
        <v>11</v>
      </c>
      <c r="C4677" s="436">
        <v>1</v>
      </c>
      <c r="D4677" s="438" t="s">
        <v>76</v>
      </c>
      <c r="E4677" s="472">
        <v>41029</v>
      </c>
      <c r="G4677" s="474">
        <v>11</v>
      </c>
      <c r="H4677" s="435">
        <v>1</v>
      </c>
      <c r="I4677" s="435">
        <v>1</v>
      </c>
      <c r="J4677" s="435">
        <v>1</v>
      </c>
      <c r="K4677" s="435">
        <v>0</v>
      </c>
      <c r="L4677" s="472">
        <v>41030</v>
      </c>
      <c r="N4677" s="474">
        <v>11</v>
      </c>
      <c r="O4677" s="435">
        <v>1</v>
      </c>
      <c r="P4677" s="435">
        <v>1</v>
      </c>
      <c r="Q4677" s="435">
        <v>0</v>
      </c>
      <c r="R4677" s="435">
        <v>1</v>
      </c>
      <c r="S4677" s="657">
        <v>0</v>
      </c>
      <c r="T4677" s="657">
        <v>0</v>
      </c>
      <c r="U4677" s="472">
        <v>41033</v>
      </c>
      <c r="X4677" s="437" t="str">
        <f t="shared" si="441"/>
        <v>KO</v>
      </c>
      <c r="Y4677" s="536" t="str">
        <f t="shared" si="449"/>
        <v/>
      </c>
      <c r="AC4677" s="148">
        <f t="shared" si="450"/>
        <v>-40440</v>
      </c>
      <c r="AD4677" s="435" t="str">
        <f t="shared" si="451"/>
        <v>Pendente</v>
      </c>
    </row>
    <row r="4678" spans="1:30" x14ac:dyDescent="0.2">
      <c r="A4678" s="606" t="s">
        <v>115</v>
      </c>
      <c r="B4678" s="435">
        <v>12</v>
      </c>
      <c r="C4678" s="436">
        <v>3</v>
      </c>
      <c r="D4678" s="435" t="s">
        <v>77</v>
      </c>
      <c r="E4678" s="472">
        <v>41029</v>
      </c>
      <c r="G4678" s="474">
        <v>12</v>
      </c>
      <c r="H4678" s="435">
        <v>3</v>
      </c>
      <c r="I4678" s="435">
        <v>3</v>
      </c>
      <c r="J4678" s="435">
        <v>3</v>
      </c>
      <c r="K4678" s="435">
        <v>0</v>
      </c>
      <c r="L4678" s="472">
        <v>41030</v>
      </c>
      <c r="N4678" s="474">
        <v>12</v>
      </c>
      <c r="O4678" s="435">
        <v>3</v>
      </c>
      <c r="P4678" s="435">
        <v>3</v>
      </c>
      <c r="Q4678" s="435">
        <v>0</v>
      </c>
      <c r="R4678" s="435">
        <v>3</v>
      </c>
      <c r="S4678" s="657">
        <v>0</v>
      </c>
      <c r="T4678" s="657">
        <v>0</v>
      </c>
      <c r="U4678" s="472">
        <v>41033</v>
      </c>
      <c r="X4678" s="437" t="str">
        <f t="shared" si="441"/>
        <v>KO</v>
      </c>
      <c r="Y4678" s="536" t="str">
        <f t="shared" si="449"/>
        <v/>
      </c>
      <c r="AC4678" s="148">
        <f t="shared" si="450"/>
        <v>-40440</v>
      </c>
      <c r="AD4678" s="435" t="str">
        <f t="shared" si="451"/>
        <v>Pendente</v>
      </c>
    </row>
    <row r="4679" spans="1:30" x14ac:dyDescent="0.2">
      <c r="A4679" s="606" t="s">
        <v>115</v>
      </c>
      <c r="B4679" s="435">
        <v>13</v>
      </c>
      <c r="C4679" s="436">
        <v>1</v>
      </c>
      <c r="D4679" s="435" t="s">
        <v>78</v>
      </c>
      <c r="E4679" s="472">
        <v>41029</v>
      </c>
      <c r="G4679" s="474">
        <v>13</v>
      </c>
      <c r="H4679" s="435">
        <v>1</v>
      </c>
      <c r="I4679" s="435">
        <v>1</v>
      </c>
      <c r="J4679" s="435">
        <v>1</v>
      </c>
      <c r="K4679" s="435">
        <v>0</v>
      </c>
      <c r="L4679" s="472">
        <v>41030</v>
      </c>
      <c r="N4679" s="474">
        <v>13</v>
      </c>
      <c r="O4679" s="435">
        <v>1</v>
      </c>
      <c r="P4679" s="435">
        <v>1</v>
      </c>
      <c r="Q4679" s="435">
        <v>0</v>
      </c>
      <c r="R4679" s="435">
        <v>1</v>
      </c>
      <c r="S4679" s="657">
        <v>0</v>
      </c>
      <c r="T4679" s="657">
        <v>0</v>
      </c>
      <c r="U4679" s="472">
        <v>41033</v>
      </c>
      <c r="X4679" s="437" t="str">
        <f t="shared" si="441"/>
        <v>KO</v>
      </c>
      <c r="Y4679" s="536" t="str">
        <f t="shared" si="449"/>
        <v/>
      </c>
      <c r="AC4679" s="148">
        <f t="shared" si="450"/>
        <v>-40440</v>
      </c>
      <c r="AD4679" s="435" t="str">
        <f t="shared" si="451"/>
        <v>Pendente</v>
      </c>
    </row>
    <row r="4680" spans="1:30" x14ac:dyDescent="0.2">
      <c r="A4680" s="606" t="s">
        <v>115</v>
      </c>
      <c r="B4680" s="435">
        <v>14</v>
      </c>
      <c r="C4680" s="436">
        <v>367</v>
      </c>
      <c r="D4680" s="438" t="s">
        <v>187</v>
      </c>
      <c r="E4680" s="472">
        <v>41029</v>
      </c>
      <c r="G4680" s="474">
        <v>14</v>
      </c>
      <c r="H4680" s="435">
        <v>367</v>
      </c>
      <c r="I4680" s="435">
        <v>367</v>
      </c>
      <c r="J4680" s="435">
        <v>367</v>
      </c>
      <c r="K4680" s="435">
        <v>0</v>
      </c>
      <c r="L4680" s="472">
        <v>41030</v>
      </c>
      <c r="N4680" s="474">
        <v>14</v>
      </c>
      <c r="O4680" s="435">
        <v>367</v>
      </c>
      <c r="P4680" s="435">
        <v>367</v>
      </c>
      <c r="Q4680" s="435">
        <v>0</v>
      </c>
      <c r="R4680" s="435">
        <v>367</v>
      </c>
      <c r="S4680" s="657">
        <v>0</v>
      </c>
      <c r="T4680" s="657">
        <v>0</v>
      </c>
      <c r="U4680" s="472">
        <v>41033</v>
      </c>
      <c r="X4680" s="437" t="str">
        <f t="shared" si="441"/>
        <v>KO</v>
      </c>
      <c r="Y4680" s="536" t="str">
        <f t="shared" si="449"/>
        <v/>
      </c>
      <c r="AC4680" s="148">
        <f t="shared" si="450"/>
        <v>-40440</v>
      </c>
      <c r="AD4680" s="435" t="str">
        <f t="shared" si="451"/>
        <v>Pendente</v>
      </c>
    </row>
    <row r="4681" spans="1:30" x14ac:dyDescent="0.2">
      <c r="A4681" s="606" t="s">
        <v>115</v>
      </c>
      <c r="B4681" s="435">
        <v>15</v>
      </c>
      <c r="C4681" s="436">
        <v>600</v>
      </c>
      <c r="D4681" s="439" t="s">
        <v>196</v>
      </c>
      <c r="E4681" s="472">
        <v>41029</v>
      </c>
      <c r="G4681" s="474">
        <v>15</v>
      </c>
      <c r="H4681" s="435">
        <v>600</v>
      </c>
      <c r="I4681" s="435">
        <v>600</v>
      </c>
      <c r="J4681" s="435">
        <v>600</v>
      </c>
      <c r="K4681" s="435">
        <v>0</v>
      </c>
      <c r="L4681" s="472">
        <v>41030</v>
      </c>
      <c r="N4681" s="474">
        <v>15</v>
      </c>
      <c r="O4681" s="435">
        <v>600</v>
      </c>
      <c r="P4681" s="435">
        <v>600</v>
      </c>
      <c r="Q4681" s="435">
        <v>0</v>
      </c>
      <c r="R4681" s="435">
        <v>600</v>
      </c>
      <c r="S4681" s="657">
        <v>0</v>
      </c>
      <c r="T4681" s="657">
        <v>0</v>
      </c>
      <c r="U4681" s="472">
        <v>41033</v>
      </c>
      <c r="X4681" s="437" t="str">
        <f t="shared" si="441"/>
        <v>KO</v>
      </c>
      <c r="Y4681" s="536" t="str">
        <f t="shared" si="449"/>
        <v/>
      </c>
      <c r="AC4681" s="148">
        <f t="shared" si="450"/>
        <v>-40440</v>
      </c>
      <c r="AD4681" s="435" t="str">
        <f t="shared" si="451"/>
        <v>Pendente</v>
      </c>
    </row>
    <row r="4682" spans="1:30" x14ac:dyDescent="0.2">
      <c r="A4682" s="606" t="s">
        <v>115</v>
      </c>
      <c r="B4682" s="435">
        <v>16</v>
      </c>
      <c r="C4682" s="436">
        <v>381</v>
      </c>
      <c r="D4682" s="438" t="s">
        <v>199</v>
      </c>
      <c r="E4682" s="472">
        <v>41029</v>
      </c>
      <c r="G4682" s="474">
        <v>16</v>
      </c>
      <c r="H4682" s="435">
        <v>381</v>
      </c>
      <c r="I4682" s="435">
        <v>381</v>
      </c>
      <c r="J4682" s="435">
        <v>381</v>
      </c>
      <c r="K4682" s="435">
        <v>0</v>
      </c>
      <c r="L4682" s="472">
        <v>41030</v>
      </c>
      <c r="N4682" s="474">
        <v>16</v>
      </c>
      <c r="O4682" s="435">
        <v>381</v>
      </c>
      <c r="P4682" s="435">
        <v>381</v>
      </c>
      <c r="Q4682" s="435">
        <v>0</v>
      </c>
      <c r="R4682" s="435">
        <v>381</v>
      </c>
      <c r="S4682" s="657">
        <v>0</v>
      </c>
      <c r="T4682" s="657">
        <v>0</v>
      </c>
      <c r="U4682" s="472">
        <v>41033</v>
      </c>
      <c r="X4682" s="437" t="str">
        <f t="shared" si="441"/>
        <v>KO</v>
      </c>
      <c r="Y4682" s="536" t="str">
        <f t="shared" ref="Y4682:Y4745" si="452">IF(W4682="","",+C4682-W4682)</f>
        <v/>
      </c>
      <c r="AC4682" s="148">
        <f t="shared" si="450"/>
        <v>-40440</v>
      </c>
      <c r="AD4682" s="435" t="str">
        <f t="shared" si="451"/>
        <v>Pendente</v>
      </c>
    </row>
    <row r="4683" spans="1:30" x14ac:dyDescent="0.2">
      <c r="A4683" s="606" t="s">
        <v>115</v>
      </c>
      <c r="B4683" s="435">
        <v>17</v>
      </c>
      <c r="C4683" s="436">
        <v>89</v>
      </c>
      <c r="D4683" s="438" t="s">
        <v>189</v>
      </c>
      <c r="E4683" s="472">
        <v>41029</v>
      </c>
      <c r="G4683" s="474">
        <v>17</v>
      </c>
      <c r="H4683" s="435">
        <v>89</v>
      </c>
      <c r="I4683" s="435">
        <v>89</v>
      </c>
      <c r="J4683" s="435">
        <v>89</v>
      </c>
      <c r="K4683" s="435">
        <v>0</v>
      </c>
      <c r="L4683" s="472">
        <v>41030</v>
      </c>
      <c r="N4683" s="474">
        <v>17</v>
      </c>
      <c r="O4683" s="435">
        <v>89</v>
      </c>
      <c r="P4683" s="435">
        <v>89</v>
      </c>
      <c r="Q4683" s="435">
        <v>0</v>
      </c>
      <c r="R4683" s="435">
        <v>89</v>
      </c>
      <c r="S4683" s="657">
        <v>0</v>
      </c>
      <c r="T4683" s="657">
        <v>0</v>
      </c>
      <c r="U4683" s="472">
        <v>41033</v>
      </c>
      <c r="X4683" s="437" t="str">
        <f t="shared" si="441"/>
        <v>KO</v>
      </c>
      <c r="Y4683" s="536" t="str">
        <f t="shared" si="452"/>
        <v/>
      </c>
      <c r="AC4683" s="148">
        <f t="shared" si="450"/>
        <v>-40440</v>
      </c>
      <c r="AD4683" s="435" t="str">
        <f t="shared" si="451"/>
        <v>Pendente</v>
      </c>
    </row>
    <row r="4684" spans="1:30" x14ac:dyDescent="0.2">
      <c r="A4684" s="606" t="s">
        <v>115</v>
      </c>
      <c r="B4684" s="435">
        <v>18</v>
      </c>
      <c r="C4684" s="436">
        <v>15</v>
      </c>
      <c r="D4684" s="438" t="s">
        <v>176</v>
      </c>
      <c r="E4684" s="472">
        <v>41029</v>
      </c>
      <c r="G4684" s="474">
        <v>18</v>
      </c>
      <c r="H4684" s="435">
        <v>15</v>
      </c>
      <c r="I4684" s="435">
        <v>15</v>
      </c>
      <c r="J4684" s="435">
        <v>15</v>
      </c>
      <c r="K4684" s="435">
        <v>0</v>
      </c>
      <c r="L4684" s="472">
        <v>41030</v>
      </c>
      <c r="N4684" s="474">
        <v>18</v>
      </c>
      <c r="O4684" s="435">
        <v>15</v>
      </c>
      <c r="P4684" s="435">
        <v>15</v>
      </c>
      <c r="Q4684" s="435">
        <v>0</v>
      </c>
      <c r="R4684" s="435">
        <v>15</v>
      </c>
      <c r="S4684" s="657">
        <v>0</v>
      </c>
      <c r="T4684" s="657">
        <v>0</v>
      </c>
      <c r="U4684" s="472">
        <v>41033</v>
      </c>
      <c r="X4684" s="437" t="str">
        <f t="shared" si="441"/>
        <v>KO</v>
      </c>
      <c r="Y4684" s="536" t="str">
        <f t="shared" si="452"/>
        <v/>
      </c>
      <c r="AC4684" s="148">
        <f t="shared" si="450"/>
        <v>-40440</v>
      </c>
      <c r="AD4684" s="435" t="str">
        <f t="shared" si="451"/>
        <v>Pendente</v>
      </c>
    </row>
    <row r="4685" spans="1:30" x14ac:dyDescent="0.2">
      <c r="A4685" s="606" t="s">
        <v>115</v>
      </c>
      <c r="B4685" s="435">
        <v>19</v>
      </c>
      <c r="C4685" s="436">
        <v>755</v>
      </c>
      <c r="D4685" s="438" t="s">
        <v>178</v>
      </c>
      <c r="E4685" s="472">
        <v>41029</v>
      </c>
      <c r="G4685" s="474">
        <v>19</v>
      </c>
      <c r="H4685" s="435">
        <v>755</v>
      </c>
      <c r="I4685" s="435">
        <v>755</v>
      </c>
      <c r="J4685" s="435">
        <v>755</v>
      </c>
      <c r="K4685" s="435">
        <v>0</v>
      </c>
      <c r="L4685" s="472">
        <v>41030</v>
      </c>
      <c r="N4685" s="474">
        <v>19</v>
      </c>
      <c r="O4685" s="435">
        <v>755</v>
      </c>
      <c r="P4685" s="435">
        <v>755</v>
      </c>
      <c r="Q4685" s="435">
        <v>0</v>
      </c>
      <c r="R4685" s="435">
        <v>755</v>
      </c>
      <c r="S4685" s="657">
        <v>0</v>
      </c>
      <c r="T4685" s="657">
        <v>0</v>
      </c>
      <c r="U4685" s="472">
        <v>41033</v>
      </c>
      <c r="X4685" s="437" t="str">
        <f t="shared" si="441"/>
        <v>KO</v>
      </c>
      <c r="Y4685" s="536" t="str">
        <f t="shared" si="452"/>
        <v/>
      </c>
      <c r="AC4685" s="148">
        <f t="shared" si="450"/>
        <v>-40440</v>
      </c>
      <c r="AD4685" s="435" t="str">
        <f t="shared" si="451"/>
        <v>Pendente</v>
      </c>
    </row>
    <row r="4686" spans="1:30" x14ac:dyDescent="0.2">
      <c r="A4686" s="606" t="s">
        <v>115</v>
      </c>
      <c r="B4686" s="435">
        <v>20</v>
      </c>
      <c r="C4686" s="436">
        <v>1008</v>
      </c>
      <c r="D4686" s="438" t="s">
        <v>214</v>
      </c>
      <c r="E4686" s="472">
        <v>41029</v>
      </c>
      <c r="G4686" s="474">
        <v>20</v>
      </c>
      <c r="H4686" s="435">
        <v>1008</v>
      </c>
      <c r="I4686" s="435">
        <v>1008</v>
      </c>
      <c r="J4686" s="435">
        <v>1008</v>
      </c>
      <c r="K4686" s="435">
        <v>0</v>
      </c>
      <c r="L4686" s="472">
        <v>41030</v>
      </c>
      <c r="N4686" s="474">
        <v>20</v>
      </c>
      <c r="O4686" s="435">
        <v>1008</v>
      </c>
      <c r="P4686" s="435">
        <v>1008</v>
      </c>
      <c r="Q4686" s="435">
        <v>0</v>
      </c>
      <c r="R4686" s="435">
        <v>1008</v>
      </c>
      <c r="S4686" s="657">
        <v>0</v>
      </c>
      <c r="T4686" s="657">
        <v>0</v>
      </c>
      <c r="U4686" s="472">
        <v>41033</v>
      </c>
      <c r="X4686" s="437" t="str">
        <f t="shared" si="441"/>
        <v>KO</v>
      </c>
      <c r="Y4686" s="536" t="str">
        <f t="shared" si="452"/>
        <v/>
      </c>
      <c r="AC4686" s="148">
        <f t="shared" si="450"/>
        <v>-40440</v>
      </c>
      <c r="AD4686" s="435" t="str">
        <f t="shared" si="451"/>
        <v>Pendente</v>
      </c>
    </row>
    <row r="4687" spans="1:30" x14ac:dyDescent="0.2">
      <c r="A4687" s="644" t="s">
        <v>115</v>
      </c>
      <c r="B4687" s="645">
        <v>21</v>
      </c>
      <c r="C4687" s="646">
        <v>17</v>
      </c>
      <c r="D4687" s="645" t="s">
        <v>185</v>
      </c>
      <c r="E4687" s="647">
        <v>41029</v>
      </c>
      <c r="G4687" s="648">
        <v>21</v>
      </c>
      <c r="H4687" s="645">
        <v>17</v>
      </c>
      <c r="I4687" s="645">
        <v>17</v>
      </c>
      <c r="J4687" s="645">
        <v>17</v>
      </c>
      <c r="K4687" s="645">
        <v>0</v>
      </c>
      <c r="L4687" s="647">
        <v>41030</v>
      </c>
      <c r="N4687" s="648">
        <v>21</v>
      </c>
      <c r="O4687" s="645">
        <v>17</v>
      </c>
      <c r="P4687" s="645">
        <v>17</v>
      </c>
      <c r="Q4687" s="645">
        <v>0</v>
      </c>
      <c r="R4687" s="645">
        <v>17</v>
      </c>
      <c r="S4687" s="645">
        <v>0</v>
      </c>
      <c r="T4687" s="645">
        <v>0</v>
      </c>
      <c r="U4687" s="647">
        <v>41033</v>
      </c>
      <c r="X4687" s="437" t="str">
        <f t="shared" si="441"/>
        <v>KO</v>
      </c>
      <c r="Y4687" s="536" t="str">
        <f t="shared" si="452"/>
        <v/>
      </c>
      <c r="AC4687" s="148">
        <f t="shared" si="450"/>
        <v>-40440</v>
      </c>
      <c r="AD4687" s="435" t="str">
        <f t="shared" si="451"/>
        <v>Pendente</v>
      </c>
    </row>
    <row r="4688" spans="1:30" x14ac:dyDescent="0.2">
      <c r="A4688" s="606" t="s">
        <v>115</v>
      </c>
      <c r="B4688" s="435">
        <v>1</v>
      </c>
      <c r="C4688" s="436">
        <v>10</v>
      </c>
      <c r="D4688" s="439" t="s">
        <v>190</v>
      </c>
      <c r="E4688" s="472">
        <v>41031</v>
      </c>
      <c r="G4688" s="474">
        <v>1</v>
      </c>
      <c r="H4688" s="435">
        <v>10</v>
      </c>
      <c r="I4688" s="435">
        <v>10</v>
      </c>
      <c r="J4688" s="435">
        <v>10</v>
      </c>
      <c r="K4688" s="435">
        <v>0</v>
      </c>
      <c r="L4688" s="472">
        <v>41032</v>
      </c>
      <c r="N4688" s="474">
        <v>1</v>
      </c>
      <c r="S4688" s="657"/>
      <c r="T4688" s="657"/>
      <c r="X4688" s="437" t="str">
        <f t="shared" si="441"/>
        <v>ERRO</v>
      </c>
      <c r="Y4688" s="536" t="str">
        <f t="shared" si="452"/>
        <v/>
      </c>
      <c r="AC4688" s="148">
        <f t="shared" si="450"/>
        <v>-40442</v>
      </c>
      <c r="AD4688" s="435" t="str">
        <f t="shared" si="451"/>
        <v>Pendente</v>
      </c>
    </row>
    <row r="4689" spans="1:30" x14ac:dyDescent="0.2">
      <c r="A4689" s="606" t="s">
        <v>115</v>
      </c>
      <c r="B4689" s="435">
        <v>2</v>
      </c>
      <c r="C4689" s="436">
        <v>400</v>
      </c>
      <c r="D4689" s="439" t="s">
        <v>196</v>
      </c>
      <c r="E4689" s="472">
        <v>41031</v>
      </c>
      <c r="G4689" s="474">
        <v>2</v>
      </c>
      <c r="H4689" s="435">
        <v>400</v>
      </c>
      <c r="I4689" s="435">
        <v>400</v>
      </c>
      <c r="J4689" s="435">
        <v>400</v>
      </c>
      <c r="K4689" s="435">
        <v>0</v>
      </c>
      <c r="L4689" s="472">
        <v>41032</v>
      </c>
      <c r="N4689" s="474">
        <v>2</v>
      </c>
      <c r="S4689" s="657"/>
      <c r="T4689" s="657"/>
      <c r="X4689" s="437" t="str">
        <f t="shared" si="441"/>
        <v>ERRO</v>
      </c>
      <c r="Y4689" s="536" t="str">
        <f t="shared" si="452"/>
        <v/>
      </c>
      <c r="AC4689" s="148">
        <f t="shared" si="450"/>
        <v>-40442</v>
      </c>
      <c r="AD4689" s="435" t="str">
        <f t="shared" si="451"/>
        <v>Pendente</v>
      </c>
    </row>
    <row r="4690" spans="1:30" x14ac:dyDescent="0.2">
      <c r="A4690" s="606" t="s">
        <v>115</v>
      </c>
      <c r="B4690" s="435">
        <v>3</v>
      </c>
      <c r="C4690" s="436">
        <v>155</v>
      </c>
      <c r="D4690" s="438" t="s">
        <v>176</v>
      </c>
      <c r="E4690" s="472">
        <v>41031</v>
      </c>
      <c r="G4690" s="474">
        <v>3</v>
      </c>
      <c r="H4690" s="435">
        <v>155</v>
      </c>
      <c r="I4690" s="435">
        <v>155</v>
      </c>
      <c r="J4690" s="435">
        <v>155</v>
      </c>
      <c r="K4690" s="435">
        <v>0</v>
      </c>
      <c r="L4690" s="472">
        <v>41032</v>
      </c>
      <c r="N4690" s="474">
        <v>3</v>
      </c>
      <c r="S4690" s="657"/>
      <c r="T4690" s="657"/>
      <c r="X4690" s="437" t="str">
        <f t="shared" si="441"/>
        <v>ERRO</v>
      </c>
      <c r="Y4690" s="536" t="str">
        <f t="shared" si="452"/>
        <v/>
      </c>
      <c r="AC4690" s="148">
        <f t="shared" si="450"/>
        <v>-40442</v>
      </c>
      <c r="AD4690" s="435" t="str">
        <f t="shared" si="451"/>
        <v>Pendente</v>
      </c>
    </row>
    <row r="4691" spans="1:30" x14ac:dyDescent="0.2">
      <c r="A4691" s="644" t="s">
        <v>115</v>
      </c>
      <c r="B4691" s="645">
        <v>4</v>
      </c>
      <c r="C4691" s="646">
        <v>610</v>
      </c>
      <c r="D4691" s="645" t="s">
        <v>178</v>
      </c>
      <c r="E4691" s="647">
        <v>41031</v>
      </c>
      <c r="G4691" s="648">
        <v>4</v>
      </c>
      <c r="H4691" s="645">
        <v>610</v>
      </c>
      <c r="I4691" s="645">
        <v>610</v>
      </c>
      <c r="J4691" s="645">
        <v>610</v>
      </c>
      <c r="K4691" s="645">
        <v>0</v>
      </c>
      <c r="L4691" s="647">
        <v>41032</v>
      </c>
      <c r="N4691" s="648">
        <v>4</v>
      </c>
      <c r="O4691" s="645"/>
      <c r="P4691" s="645"/>
      <c r="Q4691" s="645"/>
      <c r="R4691" s="645"/>
      <c r="S4691" s="645"/>
      <c r="T4691" s="645"/>
      <c r="U4691" s="647"/>
      <c r="X4691" s="437" t="str">
        <f t="shared" si="441"/>
        <v>ERRO</v>
      </c>
      <c r="Y4691" s="536" t="str">
        <f t="shared" si="452"/>
        <v/>
      </c>
      <c r="AC4691" s="148">
        <f t="shared" si="450"/>
        <v>-40442</v>
      </c>
      <c r="AD4691" s="435" t="str">
        <f t="shared" si="451"/>
        <v>Pendente</v>
      </c>
    </row>
    <row r="4692" spans="1:30" x14ac:dyDescent="0.2">
      <c r="A4692" s="606" t="s">
        <v>115</v>
      </c>
      <c r="B4692" s="435">
        <v>1</v>
      </c>
      <c r="C4692" s="436">
        <v>20</v>
      </c>
      <c r="D4692" s="438" t="s">
        <v>176</v>
      </c>
      <c r="E4692" s="472">
        <v>41032</v>
      </c>
      <c r="G4692" s="474">
        <v>1</v>
      </c>
      <c r="H4692" s="435">
        <v>20</v>
      </c>
      <c r="I4692" s="435">
        <v>20</v>
      </c>
      <c r="J4692" s="435">
        <v>20</v>
      </c>
      <c r="K4692" s="435">
        <v>0</v>
      </c>
      <c r="L4692" s="472">
        <v>41033</v>
      </c>
      <c r="X4692" s="437" t="str">
        <f t="shared" si="441"/>
        <v>ERRO</v>
      </c>
      <c r="Y4692" s="536" t="str">
        <f t="shared" si="452"/>
        <v/>
      </c>
      <c r="AC4692" s="148">
        <f t="shared" si="450"/>
        <v>-40443</v>
      </c>
      <c r="AD4692" s="435" t="str">
        <f t="shared" si="451"/>
        <v>Pendente</v>
      </c>
    </row>
    <row r="4693" spans="1:30" x14ac:dyDescent="0.2">
      <c r="A4693" s="644" t="s">
        <v>115</v>
      </c>
      <c r="B4693" s="645">
        <v>2</v>
      </c>
      <c r="C4693" s="646">
        <v>200</v>
      </c>
      <c r="D4693" s="645" t="s">
        <v>178</v>
      </c>
      <c r="E4693" s="647">
        <v>41032</v>
      </c>
      <c r="G4693" s="648">
        <v>2</v>
      </c>
      <c r="H4693" s="645">
        <v>200</v>
      </c>
      <c r="I4693" s="645">
        <v>200</v>
      </c>
      <c r="J4693" s="645">
        <v>200</v>
      </c>
      <c r="K4693" s="645">
        <v>0</v>
      </c>
      <c r="L4693" s="647">
        <v>41033</v>
      </c>
      <c r="X4693" s="437" t="str">
        <f t="shared" si="441"/>
        <v>ERRO</v>
      </c>
      <c r="Y4693" s="536" t="str">
        <f t="shared" si="452"/>
        <v/>
      </c>
      <c r="AC4693" s="148">
        <f t="shared" si="450"/>
        <v>-40443</v>
      </c>
      <c r="AD4693" s="435" t="str">
        <f t="shared" si="451"/>
        <v>Pendente</v>
      </c>
    </row>
    <row r="4694" spans="1:30" x14ac:dyDescent="0.2">
      <c r="A4694" s="606" t="s">
        <v>115</v>
      </c>
      <c r="B4694" s="435">
        <v>1</v>
      </c>
      <c r="C4694" s="436">
        <v>10</v>
      </c>
      <c r="D4694" s="439" t="s">
        <v>177</v>
      </c>
      <c r="E4694" s="472">
        <v>41033</v>
      </c>
      <c r="G4694" s="474">
        <v>1</v>
      </c>
      <c r="H4694" s="435">
        <v>10</v>
      </c>
      <c r="I4694" s="435">
        <v>10</v>
      </c>
      <c r="J4694" s="435">
        <v>10</v>
      </c>
      <c r="K4694" s="435">
        <v>0</v>
      </c>
      <c r="L4694" s="472">
        <v>41034</v>
      </c>
      <c r="N4694" s="474">
        <v>1</v>
      </c>
      <c r="O4694" s="435">
        <v>10</v>
      </c>
      <c r="P4694" s="435">
        <v>10</v>
      </c>
      <c r="Q4694" s="435">
        <v>0</v>
      </c>
      <c r="R4694" s="435">
        <v>10</v>
      </c>
      <c r="S4694" s="438">
        <v>0</v>
      </c>
      <c r="T4694" s="438">
        <v>0</v>
      </c>
      <c r="U4694" s="472">
        <v>41036</v>
      </c>
      <c r="X4694" s="437" t="str">
        <f t="shared" si="441"/>
        <v>KO</v>
      </c>
      <c r="Y4694" s="536" t="str">
        <f t="shared" si="452"/>
        <v/>
      </c>
      <c r="AC4694" s="148">
        <f t="shared" ref="AC4694:AC4757" si="453">DAYS360(E4694,AA4694)</f>
        <v>-40444</v>
      </c>
      <c r="AD4694" s="435" t="str">
        <f t="shared" si="451"/>
        <v>Pendente</v>
      </c>
    </row>
    <row r="4695" spans="1:30" x14ac:dyDescent="0.2">
      <c r="A4695" s="606" t="s">
        <v>115</v>
      </c>
      <c r="B4695" s="435">
        <v>2</v>
      </c>
      <c r="C4695" s="436">
        <v>30</v>
      </c>
      <c r="D4695" s="438" t="s">
        <v>176</v>
      </c>
      <c r="E4695" s="472">
        <v>41033</v>
      </c>
      <c r="G4695" s="474">
        <v>2</v>
      </c>
      <c r="H4695" s="435">
        <v>30</v>
      </c>
      <c r="I4695" s="435">
        <v>30</v>
      </c>
      <c r="J4695" s="435">
        <v>30</v>
      </c>
      <c r="K4695" s="435">
        <v>0</v>
      </c>
      <c r="L4695" s="472">
        <v>41034</v>
      </c>
      <c r="N4695" s="474">
        <v>2</v>
      </c>
      <c r="O4695" s="435">
        <v>30</v>
      </c>
      <c r="P4695" s="435">
        <v>30</v>
      </c>
      <c r="Q4695" s="435">
        <v>0</v>
      </c>
      <c r="R4695" s="435">
        <v>30</v>
      </c>
      <c r="S4695" s="438">
        <v>0</v>
      </c>
      <c r="T4695" s="438">
        <v>0</v>
      </c>
      <c r="U4695" s="472">
        <v>41036</v>
      </c>
      <c r="X4695" s="437" t="str">
        <f t="shared" si="441"/>
        <v>KO</v>
      </c>
      <c r="Y4695" s="536" t="str">
        <f t="shared" si="452"/>
        <v/>
      </c>
      <c r="AC4695" s="148">
        <f t="shared" si="453"/>
        <v>-40444</v>
      </c>
      <c r="AD4695" s="435" t="str">
        <f t="shared" si="451"/>
        <v>Pendente</v>
      </c>
    </row>
    <row r="4696" spans="1:30" x14ac:dyDescent="0.2">
      <c r="A4696" s="644" t="s">
        <v>115</v>
      </c>
      <c r="B4696" s="645">
        <v>3</v>
      </c>
      <c r="C4696" s="646">
        <v>75</v>
      </c>
      <c r="D4696" s="645" t="s">
        <v>178</v>
      </c>
      <c r="E4696" s="647">
        <v>41033</v>
      </c>
      <c r="G4696" s="648">
        <v>3</v>
      </c>
      <c r="H4696" s="645">
        <v>75</v>
      </c>
      <c r="I4696" s="645">
        <v>75</v>
      </c>
      <c r="J4696" s="645">
        <v>75</v>
      </c>
      <c r="K4696" s="645">
        <v>0</v>
      </c>
      <c r="L4696" s="647">
        <v>41034</v>
      </c>
      <c r="N4696" s="648">
        <v>3</v>
      </c>
      <c r="O4696" s="645">
        <v>75</v>
      </c>
      <c r="P4696" s="645">
        <v>75</v>
      </c>
      <c r="Q4696" s="645">
        <v>0</v>
      </c>
      <c r="R4696" s="645">
        <v>75</v>
      </c>
      <c r="S4696" s="645">
        <v>0</v>
      </c>
      <c r="T4696" s="645">
        <v>0</v>
      </c>
      <c r="U4696" s="647">
        <v>41036</v>
      </c>
      <c r="X4696" s="437" t="str">
        <f t="shared" si="441"/>
        <v>KO</v>
      </c>
      <c r="Y4696" s="536" t="str">
        <f t="shared" si="452"/>
        <v/>
      </c>
      <c r="AC4696" s="148">
        <f t="shared" si="453"/>
        <v>-40444</v>
      </c>
      <c r="AD4696" s="435" t="str">
        <f t="shared" si="451"/>
        <v>Pendente</v>
      </c>
    </row>
    <row r="4697" spans="1:30" x14ac:dyDescent="0.2">
      <c r="A4697" s="606" t="s">
        <v>115</v>
      </c>
      <c r="B4697" s="435">
        <v>1</v>
      </c>
      <c r="C4697" s="436">
        <v>29</v>
      </c>
      <c r="D4697" s="643" t="s">
        <v>182</v>
      </c>
      <c r="E4697" s="472">
        <v>41036</v>
      </c>
      <c r="G4697" s="474">
        <v>1</v>
      </c>
      <c r="H4697" s="436">
        <v>29</v>
      </c>
      <c r="I4697" s="436">
        <v>29</v>
      </c>
      <c r="J4697" s="436">
        <v>29</v>
      </c>
      <c r="K4697" s="435">
        <v>0</v>
      </c>
      <c r="L4697" s="472">
        <v>41037</v>
      </c>
      <c r="N4697" s="474">
        <v>1</v>
      </c>
      <c r="O4697" s="436">
        <v>29</v>
      </c>
      <c r="P4697" s="436">
        <v>29</v>
      </c>
      <c r="Q4697" s="435">
        <v>0</v>
      </c>
      <c r="R4697" s="436">
        <v>29</v>
      </c>
      <c r="S4697" s="447">
        <v>0</v>
      </c>
      <c r="T4697" s="447">
        <v>0</v>
      </c>
      <c r="U4697" s="472">
        <v>41037</v>
      </c>
      <c r="X4697" s="437" t="str">
        <f t="shared" si="441"/>
        <v>KO</v>
      </c>
      <c r="Y4697" s="536" t="str">
        <f t="shared" si="452"/>
        <v/>
      </c>
      <c r="AC4697" s="148">
        <f t="shared" si="453"/>
        <v>-40447</v>
      </c>
      <c r="AD4697" s="435" t="str">
        <f t="shared" si="451"/>
        <v>Pendente</v>
      </c>
    </row>
    <row r="4698" spans="1:30" x14ac:dyDescent="0.2">
      <c r="A4698" s="606" t="s">
        <v>115</v>
      </c>
      <c r="B4698" s="435">
        <v>2</v>
      </c>
      <c r="C4698" s="436">
        <v>23</v>
      </c>
      <c r="D4698" s="465" t="s">
        <v>183</v>
      </c>
      <c r="E4698" s="472">
        <v>41036</v>
      </c>
      <c r="G4698" s="474">
        <v>2</v>
      </c>
      <c r="H4698" s="436">
        <v>23</v>
      </c>
      <c r="I4698" s="436">
        <v>23</v>
      </c>
      <c r="J4698" s="436">
        <v>23</v>
      </c>
      <c r="K4698" s="435">
        <v>0</v>
      </c>
      <c r="L4698" s="472">
        <v>41037</v>
      </c>
      <c r="N4698" s="474">
        <v>2</v>
      </c>
      <c r="O4698" s="436">
        <v>23</v>
      </c>
      <c r="P4698" s="436">
        <v>23</v>
      </c>
      <c r="Q4698" s="435">
        <v>0</v>
      </c>
      <c r="R4698" s="436">
        <v>23</v>
      </c>
      <c r="S4698" s="447">
        <v>0</v>
      </c>
      <c r="T4698" s="447">
        <v>0</v>
      </c>
      <c r="U4698" s="472">
        <v>41037</v>
      </c>
      <c r="X4698" s="437" t="str">
        <f t="shared" si="441"/>
        <v>KO</v>
      </c>
      <c r="Y4698" s="536" t="str">
        <f t="shared" si="452"/>
        <v/>
      </c>
      <c r="AC4698" s="148">
        <f t="shared" si="453"/>
        <v>-40447</v>
      </c>
      <c r="AD4698" s="435" t="str">
        <f t="shared" si="451"/>
        <v>Pendente</v>
      </c>
    </row>
    <row r="4699" spans="1:30" x14ac:dyDescent="0.2">
      <c r="A4699" s="606" t="s">
        <v>115</v>
      </c>
      <c r="B4699" s="435">
        <v>3</v>
      </c>
      <c r="C4699" s="436">
        <v>16</v>
      </c>
      <c r="D4699" s="465" t="s">
        <v>67</v>
      </c>
      <c r="E4699" s="472">
        <v>41036</v>
      </c>
      <c r="G4699" s="474">
        <v>3</v>
      </c>
      <c r="H4699" s="436">
        <v>16</v>
      </c>
      <c r="I4699" s="436">
        <v>16</v>
      </c>
      <c r="J4699" s="436">
        <v>16</v>
      </c>
      <c r="K4699" s="435">
        <v>0</v>
      </c>
      <c r="L4699" s="472">
        <v>41037</v>
      </c>
      <c r="N4699" s="474">
        <v>3</v>
      </c>
      <c r="O4699" s="436">
        <v>16</v>
      </c>
      <c r="P4699" s="436">
        <v>16</v>
      </c>
      <c r="Q4699" s="435">
        <v>0</v>
      </c>
      <c r="R4699" s="436">
        <v>16</v>
      </c>
      <c r="S4699" s="447">
        <v>0</v>
      </c>
      <c r="T4699" s="447">
        <v>0</v>
      </c>
      <c r="U4699" s="472">
        <v>41037</v>
      </c>
      <c r="X4699" s="437" t="str">
        <f t="shared" si="441"/>
        <v>KO</v>
      </c>
      <c r="Y4699" s="536" t="str">
        <f t="shared" si="452"/>
        <v/>
      </c>
      <c r="AC4699" s="148">
        <f t="shared" si="453"/>
        <v>-40447</v>
      </c>
      <c r="AD4699" s="435" t="str">
        <f t="shared" si="451"/>
        <v>Pendente</v>
      </c>
    </row>
    <row r="4700" spans="1:30" x14ac:dyDescent="0.2">
      <c r="A4700" s="606" t="s">
        <v>115</v>
      </c>
      <c r="B4700" s="435">
        <v>4</v>
      </c>
      <c r="C4700" s="436">
        <v>10</v>
      </c>
      <c r="D4700" s="438" t="s">
        <v>69</v>
      </c>
      <c r="E4700" s="472">
        <v>41036</v>
      </c>
      <c r="G4700" s="474">
        <v>4</v>
      </c>
      <c r="H4700" s="436">
        <v>10</v>
      </c>
      <c r="I4700" s="436">
        <v>10</v>
      </c>
      <c r="J4700" s="436">
        <v>10</v>
      </c>
      <c r="K4700" s="435">
        <v>0</v>
      </c>
      <c r="L4700" s="472">
        <v>41037</v>
      </c>
      <c r="N4700" s="474">
        <v>4</v>
      </c>
      <c r="O4700" s="436">
        <v>10</v>
      </c>
      <c r="P4700" s="436">
        <v>10</v>
      </c>
      <c r="Q4700" s="435">
        <v>0</v>
      </c>
      <c r="R4700" s="436">
        <v>10</v>
      </c>
      <c r="S4700" s="447">
        <v>0</v>
      </c>
      <c r="T4700" s="447">
        <v>0</v>
      </c>
      <c r="U4700" s="472">
        <v>41037</v>
      </c>
      <c r="X4700" s="437" t="str">
        <f t="shared" si="441"/>
        <v>KO</v>
      </c>
      <c r="Y4700" s="536" t="str">
        <f t="shared" si="452"/>
        <v/>
      </c>
      <c r="AC4700" s="148">
        <f t="shared" si="453"/>
        <v>-40447</v>
      </c>
      <c r="AD4700" s="435" t="str">
        <f t="shared" si="451"/>
        <v>Pendente</v>
      </c>
    </row>
    <row r="4701" spans="1:30" x14ac:dyDescent="0.2">
      <c r="A4701" s="606" t="s">
        <v>115</v>
      </c>
      <c r="B4701" s="435">
        <v>5</v>
      </c>
      <c r="C4701" s="436">
        <v>11</v>
      </c>
      <c r="D4701" s="438" t="s">
        <v>72</v>
      </c>
      <c r="E4701" s="472">
        <v>41036</v>
      </c>
      <c r="G4701" s="474">
        <v>5</v>
      </c>
      <c r="H4701" s="436">
        <v>11</v>
      </c>
      <c r="I4701" s="436">
        <v>11</v>
      </c>
      <c r="J4701" s="436">
        <v>11</v>
      </c>
      <c r="K4701" s="435">
        <v>0</v>
      </c>
      <c r="L4701" s="472">
        <v>41037</v>
      </c>
      <c r="N4701" s="474">
        <v>5</v>
      </c>
      <c r="O4701" s="436">
        <v>11</v>
      </c>
      <c r="P4701" s="436">
        <v>11</v>
      </c>
      <c r="Q4701" s="435">
        <v>0</v>
      </c>
      <c r="R4701" s="436">
        <v>11</v>
      </c>
      <c r="S4701" s="447">
        <v>0</v>
      </c>
      <c r="T4701" s="447">
        <v>0</v>
      </c>
      <c r="U4701" s="472">
        <v>41037</v>
      </c>
      <c r="X4701" s="437" t="str">
        <f t="shared" si="441"/>
        <v>KO</v>
      </c>
      <c r="Y4701" s="536" t="str">
        <f t="shared" si="452"/>
        <v/>
      </c>
      <c r="AC4701" s="148">
        <f t="shared" si="453"/>
        <v>-40447</v>
      </c>
      <c r="AD4701" s="435" t="str">
        <f t="shared" si="451"/>
        <v>Pendente</v>
      </c>
    </row>
    <row r="4702" spans="1:30" x14ac:dyDescent="0.2">
      <c r="A4702" s="606" t="s">
        <v>115</v>
      </c>
      <c r="B4702" s="435">
        <v>6</v>
      </c>
      <c r="C4702" s="436">
        <v>137</v>
      </c>
      <c r="D4702" s="438" t="s">
        <v>73</v>
      </c>
      <c r="E4702" s="472">
        <v>41036</v>
      </c>
      <c r="G4702" s="474">
        <v>6</v>
      </c>
      <c r="H4702" s="436">
        <v>137</v>
      </c>
      <c r="I4702" s="436">
        <v>137</v>
      </c>
      <c r="J4702" s="436">
        <v>137</v>
      </c>
      <c r="K4702" s="435">
        <v>0</v>
      </c>
      <c r="L4702" s="472">
        <v>41037</v>
      </c>
      <c r="N4702" s="474">
        <v>6</v>
      </c>
      <c r="O4702" s="436">
        <v>137</v>
      </c>
      <c r="P4702" s="436">
        <v>137</v>
      </c>
      <c r="Q4702" s="435">
        <v>0</v>
      </c>
      <c r="R4702" s="436">
        <v>137</v>
      </c>
      <c r="S4702" s="447">
        <v>0</v>
      </c>
      <c r="T4702" s="447">
        <v>0</v>
      </c>
      <c r="U4702" s="472">
        <v>41037</v>
      </c>
      <c r="X4702" s="437" t="str">
        <f t="shared" si="441"/>
        <v>KO</v>
      </c>
      <c r="Y4702" s="536" t="str">
        <f t="shared" si="452"/>
        <v/>
      </c>
      <c r="AC4702" s="148">
        <f t="shared" si="453"/>
        <v>-40447</v>
      </c>
      <c r="AD4702" s="435" t="str">
        <f t="shared" si="451"/>
        <v>Pendente</v>
      </c>
    </row>
    <row r="4703" spans="1:30" x14ac:dyDescent="0.2">
      <c r="A4703" s="606" t="s">
        <v>115</v>
      </c>
      <c r="B4703" s="435">
        <v>7</v>
      </c>
      <c r="C4703" s="436">
        <v>267</v>
      </c>
      <c r="D4703" s="438" t="s">
        <v>79</v>
      </c>
      <c r="E4703" s="472">
        <v>41036</v>
      </c>
      <c r="G4703" s="474">
        <v>7</v>
      </c>
      <c r="H4703" s="436">
        <v>267</v>
      </c>
      <c r="I4703" s="436">
        <v>267</v>
      </c>
      <c r="J4703" s="436">
        <v>267</v>
      </c>
      <c r="K4703" s="435">
        <v>0</v>
      </c>
      <c r="L4703" s="472">
        <v>41037</v>
      </c>
      <c r="N4703" s="474">
        <v>7</v>
      </c>
      <c r="O4703" s="436">
        <v>267</v>
      </c>
      <c r="P4703" s="436">
        <v>267</v>
      </c>
      <c r="Q4703" s="435">
        <v>0</v>
      </c>
      <c r="R4703" s="436">
        <v>267</v>
      </c>
      <c r="S4703" s="447">
        <v>0</v>
      </c>
      <c r="T4703" s="447">
        <v>0</v>
      </c>
      <c r="U4703" s="472">
        <v>41037</v>
      </c>
      <c r="X4703" s="437" t="str">
        <f t="shared" si="441"/>
        <v>KO</v>
      </c>
      <c r="Y4703" s="536" t="str">
        <f t="shared" si="452"/>
        <v/>
      </c>
      <c r="AC4703" s="148">
        <f t="shared" si="453"/>
        <v>-40447</v>
      </c>
      <c r="AD4703" s="435" t="str">
        <f t="shared" si="451"/>
        <v>Pendente</v>
      </c>
    </row>
    <row r="4704" spans="1:30" x14ac:dyDescent="0.2">
      <c r="A4704" s="606" t="s">
        <v>115</v>
      </c>
      <c r="B4704" s="435">
        <v>8</v>
      </c>
      <c r="C4704" s="436">
        <v>69</v>
      </c>
      <c r="D4704" s="438" t="s">
        <v>74</v>
      </c>
      <c r="E4704" s="472">
        <v>41036</v>
      </c>
      <c r="G4704" s="474">
        <v>8</v>
      </c>
      <c r="H4704" s="436">
        <v>69</v>
      </c>
      <c r="I4704" s="436">
        <v>69</v>
      </c>
      <c r="J4704" s="436">
        <v>69</v>
      </c>
      <c r="K4704" s="435">
        <v>0</v>
      </c>
      <c r="L4704" s="472">
        <v>41037</v>
      </c>
      <c r="N4704" s="474">
        <v>8</v>
      </c>
      <c r="O4704" s="436">
        <v>69</v>
      </c>
      <c r="P4704" s="436">
        <v>69</v>
      </c>
      <c r="Q4704" s="435">
        <v>0</v>
      </c>
      <c r="R4704" s="436">
        <v>69</v>
      </c>
      <c r="S4704" s="447">
        <v>0</v>
      </c>
      <c r="T4704" s="447">
        <v>0</v>
      </c>
      <c r="U4704" s="472">
        <v>41037</v>
      </c>
      <c r="X4704" s="437" t="str">
        <f t="shared" si="441"/>
        <v>KO</v>
      </c>
      <c r="Y4704" s="536" t="str">
        <f t="shared" si="452"/>
        <v/>
      </c>
      <c r="AC4704" s="148">
        <f t="shared" si="453"/>
        <v>-40447</v>
      </c>
      <c r="AD4704" s="435" t="str">
        <f t="shared" si="451"/>
        <v>Pendente</v>
      </c>
    </row>
    <row r="4705" spans="1:30" x14ac:dyDescent="0.2">
      <c r="A4705" s="606" t="s">
        <v>115</v>
      </c>
      <c r="B4705" s="435">
        <v>9</v>
      </c>
      <c r="C4705" s="436">
        <v>6</v>
      </c>
      <c r="D4705" s="435" t="s">
        <v>75</v>
      </c>
      <c r="E4705" s="472">
        <v>41036</v>
      </c>
      <c r="G4705" s="474">
        <v>9</v>
      </c>
      <c r="H4705" s="436">
        <v>6</v>
      </c>
      <c r="I4705" s="436">
        <v>6</v>
      </c>
      <c r="J4705" s="436">
        <v>6</v>
      </c>
      <c r="K4705" s="435">
        <v>0</v>
      </c>
      <c r="L4705" s="472">
        <v>41037</v>
      </c>
      <c r="N4705" s="474">
        <v>9</v>
      </c>
      <c r="O4705" s="436">
        <v>6</v>
      </c>
      <c r="P4705" s="436">
        <v>6</v>
      </c>
      <c r="Q4705" s="435">
        <v>0</v>
      </c>
      <c r="R4705" s="436">
        <v>6</v>
      </c>
      <c r="S4705" s="447">
        <v>0</v>
      </c>
      <c r="T4705" s="447">
        <v>0</v>
      </c>
      <c r="U4705" s="472">
        <v>41037</v>
      </c>
      <c r="X4705" s="437" t="str">
        <f t="shared" si="441"/>
        <v>KO</v>
      </c>
      <c r="Y4705" s="536" t="str">
        <f t="shared" si="452"/>
        <v/>
      </c>
      <c r="AC4705" s="148">
        <f t="shared" si="453"/>
        <v>-40447</v>
      </c>
      <c r="AD4705" s="435" t="str">
        <f t="shared" si="451"/>
        <v>Pendente</v>
      </c>
    </row>
    <row r="4706" spans="1:30" x14ac:dyDescent="0.2">
      <c r="A4706" s="606" t="s">
        <v>115</v>
      </c>
      <c r="B4706" s="435">
        <v>10</v>
      </c>
      <c r="C4706" s="436">
        <v>2</v>
      </c>
      <c r="D4706" s="438" t="s">
        <v>76</v>
      </c>
      <c r="E4706" s="472">
        <v>41036</v>
      </c>
      <c r="G4706" s="474">
        <v>10</v>
      </c>
      <c r="H4706" s="436">
        <v>2</v>
      </c>
      <c r="I4706" s="436">
        <v>2</v>
      </c>
      <c r="J4706" s="436">
        <v>2</v>
      </c>
      <c r="K4706" s="435">
        <v>0</v>
      </c>
      <c r="L4706" s="472">
        <v>41037</v>
      </c>
      <c r="N4706" s="474">
        <v>10</v>
      </c>
      <c r="O4706" s="436">
        <v>2</v>
      </c>
      <c r="P4706" s="436">
        <v>2</v>
      </c>
      <c r="Q4706" s="435">
        <v>0</v>
      </c>
      <c r="R4706" s="436">
        <v>2</v>
      </c>
      <c r="S4706" s="447">
        <v>0</v>
      </c>
      <c r="T4706" s="447">
        <v>0</v>
      </c>
      <c r="U4706" s="472">
        <v>41037</v>
      </c>
      <c r="X4706" s="437" t="str">
        <f t="shared" si="441"/>
        <v>KO</v>
      </c>
      <c r="Y4706" s="536" t="str">
        <f t="shared" si="452"/>
        <v/>
      </c>
      <c r="AC4706" s="148">
        <f t="shared" si="453"/>
        <v>-40447</v>
      </c>
      <c r="AD4706" s="435" t="str">
        <f t="shared" si="451"/>
        <v>Pendente</v>
      </c>
    </row>
    <row r="4707" spans="1:30" x14ac:dyDescent="0.2">
      <c r="A4707" s="606" t="s">
        <v>115</v>
      </c>
      <c r="B4707" s="435">
        <v>11</v>
      </c>
      <c r="C4707" s="436">
        <v>1</v>
      </c>
      <c r="D4707" s="435" t="s">
        <v>77</v>
      </c>
      <c r="E4707" s="472">
        <v>41036</v>
      </c>
      <c r="G4707" s="474">
        <v>11</v>
      </c>
      <c r="H4707" s="436">
        <v>1</v>
      </c>
      <c r="I4707" s="436">
        <v>1</v>
      </c>
      <c r="J4707" s="436">
        <v>1</v>
      </c>
      <c r="K4707" s="435">
        <v>0</v>
      </c>
      <c r="L4707" s="472">
        <v>41037</v>
      </c>
      <c r="N4707" s="474">
        <v>11</v>
      </c>
      <c r="O4707" s="436">
        <v>1</v>
      </c>
      <c r="P4707" s="436">
        <v>1</v>
      </c>
      <c r="Q4707" s="435">
        <v>0</v>
      </c>
      <c r="R4707" s="436">
        <v>1</v>
      </c>
      <c r="S4707" s="447">
        <v>0</v>
      </c>
      <c r="T4707" s="447">
        <v>0</v>
      </c>
      <c r="U4707" s="472">
        <v>41037</v>
      </c>
      <c r="X4707" s="437" t="str">
        <f t="shared" si="441"/>
        <v>KO</v>
      </c>
      <c r="Y4707" s="536" t="str">
        <f t="shared" si="452"/>
        <v/>
      </c>
      <c r="AC4707" s="148">
        <f t="shared" si="453"/>
        <v>-40447</v>
      </c>
      <c r="AD4707" s="435" t="str">
        <f t="shared" si="451"/>
        <v>Pendente</v>
      </c>
    </row>
    <row r="4708" spans="1:30" x14ac:dyDescent="0.2">
      <c r="A4708" s="606" t="s">
        <v>115</v>
      </c>
      <c r="B4708" s="435">
        <v>12</v>
      </c>
      <c r="C4708" s="436">
        <v>189</v>
      </c>
      <c r="D4708" s="438" t="s">
        <v>187</v>
      </c>
      <c r="E4708" s="472">
        <v>41036</v>
      </c>
      <c r="G4708" s="474">
        <v>12</v>
      </c>
      <c r="H4708" s="436">
        <v>189</v>
      </c>
      <c r="I4708" s="436">
        <v>189</v>
      </c>
      <c r="J4708" s="436">
        <v>189</v>
      </c>
      <c r="K4708" s="435">
        <v>0</v>
      </c>
      <c r="L4708" s="472">
        <v>41037</v>
      </c>
      <c r="N4708" s="474">
        <v>12</v>
      </c>
      <c r="O4708" s="436">
        <v>189</v>
      </c>
      <c r="P4708" s="436">
        <v>189</v>
      </c>
      <c r="Q4708" s="435">
        <v>0</v>
      </c>
      <c r="R4708" s="436">
        <v>189</v>
      </c>
      <c r="S4708" s="447">
        <v>0</v>
      </c>
      <c r="T4708" s="447">
        <v>0</v>
      </c>
      <c r="U4708" s="472">
        <v>41037</v>
      </c>
      <c r="X4708" s="437" t="str">
        <f t="shared" si="441"/>
        <v>KO</v>
      </c>
      <c r="Y4708" s="536" t="str">
        <f t="shared" si="452"/>
        <v/>
      </c>
      <c r="AC4708" s="148">
        <f t="shared" si="453"/>
        <v>-40447</v>
      </c>
      <c r="AD4708" s="435" t="str">
        <f t="shared" si="451"/>
        <v>Pendente</v>
      </c>
    </row>
    <row r="4709" spans="1:30" x14ac:dyDescent="0.2">
      <c r="A4709" s="606" t="s">
        <v>115</v>
      </c>
      <c r="B4709" s="435">
        <v>13</v>
      </c>
      <c r="C4709" s="436">
        <v>5</v>
      </c>
      <c r="D4709" s="465" t="s">
        <v>192</v>
      </c>
      <c r="E4709" s="472">
        <v>41036</v>
      </c>
      <c r="G4709" s="474">
        <v>13</v>
      </c>
      <c r="H4709" s="436">
        <v>5</v>
      </c>
      <c r="I4709" s="436">
        <v>5</v>
      </c>
      <c r="J4709" s="436">
        <v>5</v>
      </c>
      <c r="K4709" s="435">
        <v>0</v>
      </c>
      <c r="L4709" s="472">
        <v>41037</v>
      </c>
      <c r="N4709" s="474">
        <v>13</v>
      </c>
      <c r="O4709" s="436">
        <v>5</v>
      </c>
      <c r="P4709" s="436">
        <v>5</v>
      </c>
      <c r="Q4709" s="435">
        <v>0</v>
      </c>
      <c r="R4709" s="436">
        <v>5</v>
      </c>
      <c r="S4709" s="447">
        <v>0</v>
      </c>
      <c r="T4709" s="447">
        <v>0</v>
      </c>
      <c r="U4709" s="472">
        <v>41037</v>
      </c>
      <c r="X4709" s="437" t="str">
        <f t="shared" si="441"/>
        <v>KO</v>
      </c>
      <c r="Y4709" s="536" t="str">
        <f t="shared" si="452"/>
        <v/>
      </c>
      <c r="AC4709" s="148">
        <f t="shared" si="453"/>
        <v>-40447</v>
      </c>
      <c r="AD4709" s="435" t="str">
        <f t="shared" si="451"/>
        <v>Pendente</v>
      </c>
    </row>
    <row r="4710" spans="1:30" x14ac:dyDescent="0.2">
      <c r="A4710" s="606" t="s">
        <v>115</v>
      </c>
      <c r="B4710" s="435">
        <v>14</v>
      </c>
      <c r="C4710" s="436">
        <v>379</v>
      </c>
      <c r="D4710" s="438" t="s">
        <v>199</v>
      </c>
      <c r="E4710" s="472">
        <v>41036</v>
      </c>
      <c r="G4710" s="474">
        <v>14</v>
      </c>
      <c r="H4710" s="436">
        <v>379</v>
      </c>
      <c r="I4710" s="436">
        <v>379</v>
      </c>
      <c r="J4710" s="436">
        <v>379</v>
      </c>
      <c r="K4710" s="435">
        <v>0</v>
      </c>
      <c r="L4710" s="472">
        <v>41037</v>
      </c>
      <c r="N4710" s="474">
        <v>14</v>
      </c>
      <c r="O4710" s="436">
        <v>379</v>
      </c>
      <c r="P4710" s="436">
        <v>379</v>
      </c>
      <c r="Q4710" s="435">
        <v>0</v>
      </c>
      <c r="R4710" s="436">
        <v>379</v>
      </c>
      <c r="S4710" s="447">
        <v>0</v>
      </c>
      <c r="T4710" s="447">
        <v>0</v>
      </c>
      <c r="U4710" s="472">
        <v>41037</v>
      </c>
      <c r="X4710" s="437" t="str">
        <f t="shared" si="441"/>
        <v>KO</v>
      </c>
      <c r="Y4710" s="536" t="str">
        <f t="shared" si="452"/>
        <v/>
      </c>
      <c r="AC4710" s="148">
        <f t="shared" si="453"/>
        <v>-40447</v>
      </c>
      <c r="AD4710" s="435" t="str">
        <f t="shared" si="451"/>
        <v>Pendente</v>
      </c>
    </row>
    <row r="4711" spans="1:30" x14ac:dyDescent="0.2">
      <c r="A4711" s="606" t="s">
        <v>115</v>
      </c>
      <c r="B4711" s="435">
        <v>15</v>
      </c>
      <c r="C4711" s="436">
        <v>106</v>
      </c>
      <c r="D4711" s="438" t="s">
        <v>189</v>
      </c>
      <c r="E4711" s="472">
        <v>41036</v>
      </c>
      <c r="G4711" s="474">
        <v>15</v>
      </c>
      <c r="H4711" s="436">
        <v>106</v>
      </c>
      <c r="I4711" s="436">
        <v>106</v>
      </c>
      <c r="J4711" s="436">
        <v>106</v>
      </c>
      <c r="K4711" s="435">
        <v>0</v>
      </c>
      <c r="L4711" s="472">
        <v>41037</v>
      </c>
      <c r="N4711" s="474">
        <v>15</v>
      </c>
      <c r="O4711" s="436">
        <v>106</v>
      </c>
      <c r="P4711" s="436">
        <v>106</v>
      </c>
      <c r="Q4711" s="435">
        <v>0</v>
      </c>
      <c r="R4711" s="436">
        <v>106</v>
      </c>
      <c r="S4711" s="447">
        <v>0</v>
      </c>
      <c r="T4711" s="447">
        <v>0</v>
      </c>
      <c r="U4711" s="472">
        <v>41037</v>
      </c>
      <c r="X4711" s="437" t="str">
        <f t="shared" si="441"/>
        <v>KO</v>
      </c>
      <c r="Y4711" s="536" t="str">
        <f t="shared" si="452"/>
        <v/>
      </c>
      <c r="AC4711" s="148">
        <f t="shared" si="453"/>
        <v>-40447</v>
      </c>
      <c r="AD4711" s="435" t="str">
        <f t="shared" si="451"/>
        <v>Pendente</v>
      </c>
    </row>
    <row r="4712" spans="1:30" x14ac:dyDescent="0.2">
      <c r="A4712" s="606" t="s">
        <v>115</v>
      </c>
      <c r="B4712" s="435">
        <v>16</v>
      </c>
      <c r="C4712" s="436">
        <v>15</v>
      </c>
      <c r="D4712" s="438" t="s">
        <v>176</v>
      </c>
      <c r="E4712" s="472">
        <v>41036</v>
      </c>
      <c r="G4712" s="474">
        <v>16</v>
      </c>
      <c r="H4712" s="436">
        <v>15</v>
      </c>
      <c r="I4712" s="436">
        <v>15</v>
      </c>
      <c r="J4712" s="436">
        <v>15</v>
      </c>
      <c r="K4712" s="435">
        <v>0</v>
      </c>
      <c r="L4712" s="472">
        <v>41037</v>
      </c>
      <c r="N4712" s="474">
        <v>16</v>
      </c>
      <c r="O4712" s="436">
        <v>15</v>
      </c>
      <c r="P4712" s="436">
        <v>15</v>
      </c>
      <c r="Q4712" s="435">
        <v>0</v>
      </c>
      <c r="R4712" s="436">
        <v>15</v>
      </c>
      <c r="S4712" s="447">
        <v>0</v>
      </c>
      <c r="T4712" s="447">
        <v>0</v>
      </c>
      <c r="U4712" s="472">
        <v>41037</v>
      </c>
      <c r="X4712" s="437" t="str">
        <f t="shared" si="441"/>
        <v>KO</v>
      </c>
      <c r="Y4712" s="536" t="str">
        <f t="shared" si="452"/>
        <v/>
      </c>
      <c r="AC4712" s="148">
        <f t="shared" si="453"/>
        <v>-40447</v>
      </c>
      <c r="AD4712" s="435" t="str">
        <f t="shared" si="451"/>
        <v>Pendente</v>
      </c>
    </row>
    <row r="4713" spans="1:30" x14ac:dyDescent="0.2">
      <c r="A4713" s="606" t="s">
        <v>115</v>
      </c>
      <c r="B4713" s="435">
        <v>17</v>
      </c>
      <c r="C4713" s="436">
        <v>700</v>
      </c>
      <c r="D4713" s="438" t="s">
        <v>178</v>
      </c>
      <c r="E4713" s="472">
        <v>41036</v>
      </c>
      <c r="G4713" s="474">
        <v>17</v>
      </c>
      <c r="H4713" s="436">
        <v>700</v>
      </c>
      <c r="I4713" s="436">
        <v>700</v>
      </c>
      <c r="J4713" s="436">
        <v>700</v>
      </c>
      <c r="K4713" s="435">
        <v>0</v>
      </c>
      <c r="L4713" s="472">
        <v>41037</v>
      </c>
      <c r="N4713" s="474">
        <v>17</v>
      </c>
      <c r="O4713" s="436">
        <v>700</v>
      </c>
      <c r="P4713" s="436">
        <v>700</v>
      </c>
      <c r="Q4713" s="435">
        <v>0</v>
      </c>
      <c r="R4713" s="436">
        <v>700</v>
      </c>
      <c r="S4713" s="447">
        <v>0</v>
      </c>
      <c r="T4713" s="447">
        <v>0</v>
      </c>
      <c r="U4713" s="472">
        <v>41037</v>
      </c>
      <c r="X4713" s="437" t="str">
        <f t="shared" si="441"/>
        <v>KO</v>
      </c>
      <c r="Y4713" s="536" t="str">
        <f t="shared" si="452"/>
        <v/>
      </c>
      <c r="AC4713" s="148">
        <f t="shared" si="453"/>
        <v>-40447</v>
      </c>
      <c r="AD4713" s="435" t="str">
        <f t="shared" si="451"/>
        <v>Pendente</v>
      </c>
    </row>
    <row r="4714" spans="1:30" x14ac:dyDescent="0.2">
      <c r="A4714" s="606" t="s">
        <v>115</v>
      </c>
      <c r="B4714" s="435">
        <v>18</v>
      </c>
      <c r="C4714" s="436">
        <v>1995</v>
      </c>
      <c r="D4714" s="438" t="s">
        <v>214</v>
      </c>
      <c r="E4714" s="472">
        <v>41036</v>
      </c>
      <c r="G4714" s="474">
        <v>18</v>
      </c>
      <c r="H4714" s="436">
        <v>1995</v>
      </c>
      <c r="I4714" s="436">
        <v>1995</v>
      </c>
      <c r="J4714" s="436">
        <v>1995</v>
      </c>
      <c r="K4714" s="435">
        <v>0</v>
      </c>
      <c r="L4714" s="472">
        <v>41037</v>
      </c>
      <c r="N4714" s="474">
        <v>18</v>
      </c>
      <c r="O4714" s="436">
        <v>1995</v>
      </c>
      <c r="P4714" s="436">
        <v>1995</v>
      </c>
      <c r="Q4714" s="435">
        <v>0</v>
      </c>
      <c r="R4714" s="436">
        <v>1995</v>
      </c>
      <c r="S4714" s="447">
        <v>0</v>
      </c>
      <c r="T4714" s="447">
        <v>0</v>
      </c>
      <c r="U4714" s="472">
        <v>41037</v>
      </c>
      <c r="X4714" s="437" t="str">
        <f t="shared" si="441"/>
        <v>KO</v>
      </c>
      <c r="Y4714" s="536" t="str">
        <f t="shared" si="452"/>
        <v/>
      </c>
      <c r="AC4714" s="148">
        <f t="shared" si="453"/>
        <v>-40447</v>
      </c>
      <c r="AD4714" s="435" t="str">
        <f t="shared" si="451"/>
        <v>Pendente</v>
      </c>
    </row>
    <row r="4715" spans="1:30" x14ac:dyDescent="0.2">
      <c r="A4715" s="606" t="s">
        <v>115</v>
      </c>
      <c r="B4715" s="435">
        <v>19</v>
      </c>
      <c r="C4715" s="436">
        <v>134</v>
      </c>
      <c r="D4715" s="438" t="s">
        <v>214</v>
      </c>
      <c r="E4715" s="472">
        <v>41036</v>
      </c>
      <c r="G4715" s="474">
        <v>19</v>
      </c>
      <c r="H4715" s="436">
        <v>134</v>
      </c>
      <c r="I4715" s="436">
        <v>134</v>
      </c>
      <c r="J4715" s="436">
        <v>134</v>
      </c>
      <c r="K4715" s="435">
        <v>0</v>
      </c>
      <c r="L4715" s="472">
        <v>41037</v>
      </c>
      <c r="N4715" s="474">
        <v>19</v>
      </c>
      <c r="O4715" s="436">
        <v>134</v>
      </c>
      <c r="P4715" s="436">
        <v>134</v>
      </c>
      <c r="Q4715" s="435">
        <v>0</v>
      </c>
      <c r="R4715" s="436">
        <v>134</v>
      </c>
      <c r="S4715" s="447">
        <v>0</v>
      </c>
      <c r="T4715" s="447">
        <v>0</v>
      </c>
      <c r="U4715" s="472">
        <v>41037</v>
      </c>
      <c r="X4715" s="437" t="str">
        <f t="shared" si="441"/>
        <v>KO</v>
      </c>
      <c r="Y4715" s="536" t="str">
        <f t="shared" si="452"/>
        <v/>
      </c>
      <c r="AC4715" s="148">
        <f t="shared" si="453"/>
        <v>-40447</v>
      </c>
      <c r="AD4715" s="435" t="str">
        <f t="shared" si="451"/>
        <v>Pendente</v>
      </c>
    </row>
    <row r="4716" spans="1:30" x14ac:dyDescent="0.2">
      <c r="A4716" s="606" t="s">
        <v>115</v>
      </c>
      <c r="B4716" s="435">
        <v>20</v>
      </c>
      <c r="C4716" s="436">
        <v>41</v>
      </c>
      <c r="D4716" s="438" t="s">
        <v>185</v>
      </c>
      <c r="E4716" s="472">
        <v>41036</v>
      </c>
      <c r="G4716" s="474">
        <v>20</v>
      </c>
      <c r="H4716" s="435">
        <v>41</v>
      </c>
      <c r="I4716" s="435">
        <v>41</v>
      </c>
      <c r="J4716" s="435">
        <v>41</v>
      </c>
      <c r="K4716" s="435">
        <v>0</v>
      </c>
      <c r="L4716" s="472">
        <v>41037</v>
      </c>
      <c r="N4716" s="474">
        <v>20</v>
      </c>
      <c r="O4716" s="435">
        <v>41</v>
      </c>
      <c r="P4716" s="435">
        <v>41</v>
      </c>
      <c r="Q4716" s="435">
        <v>0</v>
      </c>
      <c r="R4716" s="435">
        <v>41</v>
      </c>
      <c r="S4716" s="447">
        <v>0</v>
      </c>
      <c r="T4716" s="447">
        <v>0</v>
      </c>
      <c r="U4716" s="472">
        <v>41037</v>
      </c>
      <c r="X4716" s="437" t="str">
        <f t="shared" si="441"/>
        <v>KO</v>
      </c>
      <c r="Y4716" s="536" t="str">
        <f t="shared" si="452"/>
        <v/>
      </c>
      <c r="AC4716" s="148">
        <f t="shared" si="453"/>
        <v>-40447</v>
      </c>
      <c r="AD4716" s="435" t="str">
        <f t="shared" si="451"/>
        <v>Pendente</v>
      </c>
    </row>
    <row r="4717" spans="1:30" x14ac:dyDescent="0.2">
      <c r="A4717" s="606" t="s">
        <v>116</v>
      </c>
      <c r="B4717" s="435">
        <v>21</v>
      </c>
      <c r="C4717" s="436">
        <v>235</v>
      </c>
      <c r="D4717" s="438" t="s">
        <v>67</v>
      </c>
      <c r="E4717" s="472">
        <v>41036</v>
      </c>
      <c r="G4717" s="474">
        <v>21</v>
      </c>
      <c r="H4717" s="435">
        <v>235</v>
      </c>
      <c r="I4717" s="435">
        <v>235</v>
      </c>
      <c r="J4717" s="435">
        <v>148</v>
      </c>
      <c r="K4717" s="435">
        <v>27</v>
      </c>
      <c r="L4717" s="472">
        <v>41037</v>
      </c>
      <c r="N4717" s="474">
        <v>21</v>
      </c>
      <c r="O4717" s="435">
        <v>235</v>
      </c>
      <c r="P4717" s="435">
        <v>235</v>
      </c>
      <c r="Q4717" s="435">
        <v>0</v>
      </c>
      <c r="R4717" s="435">
        <v>235</v>
      </c>
      <c r="S4717" s="447">
        <v>0</v>
      </c>
      <c r="T4717" s="447">
        <v>0</v>
      </c>
      <c r="U4717" s="472">
        <v>41037</v>
      </c>
      <c r="X4717" s="437" t="str">
        <f t="shared" ref="X4717:X4754" si="454">IF(C4717=W4717,"OK",IF(W4717=R4717,"ERRO",IF(W4717="","KO",IF(W4717=J4717,"ERRO"))))</f>
        <v>KO</v>
      </c>
      <c r="Y4717" s="536" t="str">
        <f t="shared" si="452"/>
        <v/>
      </c>
      <c r="AC4717" s="148">
        <f t="shared" si="453"/>
        <v>-40447</v>
      </c>
      <c r="AD4717" s="435" t="str">
        <f t="shared" si="451"/>
        <v>Pendente</v>
      </c>
    </row>
    <row r="4718" spans="1:30" x14ac:dyDescent="0.2">
      <c r="A4718" s="606" t="s">
        <v>116</v>
      </c>
      <c r="B4718" s="435">
        <v>22</v>
      </c>
      <c r="C4718" s="436">
        <v>30</v>
      </c>
      <c r="D4718" s="435" t="s">
        <v>68</v>
      </c>
      <c r="E4718" s="472">
        <v>41036</v>
      </c>
      <c r="G4718" s="474">
        <v>22</v>
      </c>
      <c r="H4718" s="435">
        <v>30</v>
      </c>
      <c r="I4718" s="435">
        <v>30</v>
      </c>
      <c r="J4718" s="435">
        <v>23</v>
      </c>
      <c r="K4718" s="435">
        <v>7</v>
      </c>
      <c r="L4718" s="472">
        <v>41037</v>
      </c>
      <c r="N4718" s="474">
        <v>22</v>
      </c>
      <c r="O4718" s="435">
        <v>30</v>
      </c>
      <c r="P4718" s="435">
        <v>30</v>
      </c>
      <c r="Q4718" s="435">
        <v>0</v>
      </c>
      <c r="R4718" s="435">
        <v>30</v>
      </c>
      <c r="S4718" s="447">
        <v>0</v>
      </c>
      <c r="T4718" s="447">
        <v>0</v>
      </c>
      <c r="U4718" s="472">
        <v>41037</v>
      </c>
      <c r="X4718" s="437" t="str">
        <f t="shared" si="454"/>
        <v>KO</v>
      </c>
      <c r="Y4718" s="536" t="str">
        <f t="shared" si="452"/>
        <v/>
      </c>
      <c r="AC4718" s="148">
        <f t="shared" si="453"/>
        <v>-40447</v>
      </c>
      <c r="AD4718" s="435" t="str">
        <f t="shared" si="451"/>
        <v>Pendente</v>
      </c>
    </row>
    <row r="4719" spans="1:30" x14ac:dyDescent="0.2">
      <c r="A4719" s="606" t="s">
        <v>116</v>
      </c>
      <c r="B4719" s="435">
        <v>23</v>
      </c>
      <c r="C4719" s="436">
        <v>40</v>
      </c>
      <c r="D4719" s="438" t="s">
        <v>69</v>
      </c>
      <c r="E4719" s="472">
        <v>41036</v>
      </c>
      <c r="G4719" s="474">
        <v>23</v>
      </c>
      <c r="H4719" s="435">
        <v>40</v>
      </c>
      <c r="I4719" s="435">
        <v>40</v>
      </c>
      <c r="J4719" s="435">
        <v>35</v>
      </c>
      <c r="K4719" s="435">
        <v>5</v>
      </c>
      <c r="L4719" s="472">
        <v>41037</v>
      </c>
      <c r="N4719" s="474">
        <v>23</v>
      </c>
      <c r="O4719" s="435">
        <v>40</v>
      </c>
      <c r="P4719" s="435">
        <v>40</v>
      </c>
      <c r="Q4719" s="435">
        <v>0</v>
      </c>
      <c r="R4719" s="435">
        <v>40</v>
      </c>
      <c r="S4719" s="447">
        <v>0</v>
      </c>
      <c r="T4719" s="447">
        <v>0</v>
      </c>
      <c r="U4719" s="472">
        <v>41037</v>
      </c>
      <c r="X4719" s="437" t="str">
        <f t="shared" si="454"/>
        <v>KO</v>
      </c>
      <c r="Y4719" s="536" t="str">
        <f t="shared" si="452"/>
        <v/>
      </c>
      <c r="AC4719" s="148">
        <f t="shared" si="453"/>
        <v>-40447</v>
      </c>
      <c r="AD4719" s="435" t="str">
        <f t="shared" si="451"/>
        <v>Pendente</v>
      </c>
    </row>
    <row r="4720" spans="1:30" x14ac:dyDescent="0.2">
      <c r="A4720" s="606" t="s">
        <v>116</v>
      </c>
      <c r="B4720" s="435">
        <v>24</v>
      </c>
      <c r="C4720" s="436">
        <v>74</v>
      </c>
      <c r="D4720" s="438" t="s">
        <v>72</v>
      </c>
      <c r="E4720" s="472">
        <v>41036</v>
      </c>
      <c r="G4720" s="474">
        <v>24</v>
      </c>
      <c r="H4720" s="435">
        <v>74</v>
      </c>
      <c r="I4720" s="435">
        <v>74</v>
      </c>
      <c r="J4720" s="435">
        <v>50</v>
      </c>
      <c r="K4720" s="435">
        <v>24</v>
      </c>
      <c r="L4720" s="472">
        <v>41037</v>
      </c>
      <c r="N4720" s="474">
        <v>24</v>
      </c>
      <c r="O4720" s="435">
        <v>74</v>
      </c>
      <c r="P4720" s="435">
        <v>74</v>
      </c>
      <c r="Q4720" s="435">
        <v>0</v>
      </c>
      <c r="R4720" s="435">
        <v>74</v>
      </c>
      <c r="S4720" s="447">
        <v>0</v>
      </c>
      <c r="T4720" s="447">
        <v>0</v>
      </c>
      <c r="U4720" s="472">
        <v>41037</v>
      </c>
      <c r="X4720" s="437" t="str">
        <f t="shared" si="454"/>
        <v>KO</v>
      </c>
      <c r="Y4720" s="536" t="str">
        <f t="shared" si="452"/>
        <v/>
      </c>
      <c r="AC4720" s="148">
        <f t="shared" si="453"/>
        <v>-40447</v>
      </c>
      <c r="AD4720" s="435" t="str">
        <f t="shared" si="451"/>
        <v>Pendente</v>
      </c>
    </row>
    <row r="4721" spans="1:30" x14ac:dyDescent="0.2">
      <c r="A4721" s="606" t="s">
        <v>116</v>
      </c>
      <c r="B4721" s="435">
        <v>25</v>
      </c>
      <c r="C4721" s="436">
        <v>520</v>
      </c>
      <c r="D4721" s="438" t="s">
        <v>73</v>
      </c>
      <c r="E4721" s="472">
        <v>41036</v>
      </c>
      <c r="G4721" s="474">
        <v>25</v>
      </c>
      <c r="H4721" s="435">
        <v>520</v>
      </c>
      <c r="I4721" s="435">
        <v>520</v>
      </c>
      <c r="J4721" s="435">
        <v>440</v>
      </c>
      <c r="K4721" s="435">
        <v>80</v>
      </c>
      <c r="L4721" s="472">
        <v>41037</v>
      </c>
      <c r="N4721" s="474">
        <v>25</v>
      </c>
      <c r="O4721" s="435">
        <v>520</v>
      </c>
      <c r="P4721" s="435">
        <v>520</v>
      </c>
      <c r="Q4721" s="435">
        <v>0</v>
      </c>
      <c r="R4721" s="435">
        <v>520</v>
      </c>
      <c r="S4721" s="447">
        <v>0</v>
      </c>
      <c r="T4721" s="447">
        <v>0</v>
      </c>
      <c r="U4721" s="472">
        <v>41037</v>
      </c>
      <c r="X4721" s="437" t="str">
        <f t="shared" si="454"/>
        <v>KO</v>
      </c>
      <c r="Y4721" s="536" t="str">
        <f t="shared" si="452"/>
        <v/>
      </c>
      <c r="AC4721" s="148">
        <f t="shared" si="453"/>
        <v>-40447</v>
      </c>
      <c r="AD4721" s="435" t="str">
        <f t="shared" si="451"/>
        <v>Pendente</v>
      </c>
    </row>
    <row r="4722" spans="1:30" x14ac:dyDescent="0.2">
      <c r="A4722" s="606" t="s">
        <v>116</v>
      </c>
      <c r="B4722" s="435">
        <v>26</v>
      </c>
      <c r="C4722" s="436">
        <v>43</v>
      </c>
      <c r="D4722" s="438" t="s">
        <v>79</v>
      </c>
      <c r="E4722" s="472">
        <v>41036</v>
      </c>
      <c r="G4722" s="474">
        <v>26</v>
      </c>
      <c r="H4722" s="435">
        <v>43</v>
      </c>
      <c r="I4722" s="435">
        <v>43</v>
      </c>
      <c r="J4722" s="435">
        <v>26</v>
      </c>
      <c r="K4722" s="435">
        <v>17</v>
      </c>
      <c r="L4722" s="472">
        <v>41037</v>
      </c>
      <c r="N4722" s="474">
        <v>26</v>
      </c>
      <c r="O4722" s="435">
        <v>43</v>
      </c>
      <c r="P4722" s="435">
        <v>43</v>
      </c>
      <c r="Q4722" s="435">
        <v>0</v>
      </c>
      <c r="R4722" s="435">
        <v>43</v>
      </c>
      <c r="S4722" s="447">
        <v>0</v>
      </c>
      <c r="T4722" s="447">
        <v>0</v>
      </c>
      <c r="U4722" s="472">
        <v>41037</v>
      </c>
      <c r="X4722" s="437" t="str">
        <f t="shared" si="454"/>
        <v>KO</v>
      </c>
      <c r="Y4722" s="536" t="str">
        <f t="shared" si="452"/>
        <v/>
      </c>
      <c r="AC4722" s="148">
        <f t="shared" si="453"/>
        <v>-40447</v>
      </c>
      <c r="AD4722" s="435" t="str">
        <f t="shared" si="451"/>
        <v>Pendente</v>
      </c>
    </row>
    <row r="4723" spans="1:30" x14ac:dyDescent="0.2">
      <c r="A4723" s="606" t="s">
        <v>116</v>
      </c>
      <c r="B4723" s="435">
        <v>27</v>
      </c>
      <c r="C4723" s="436">
        <v>221</v>
      </c>
      <c r="D4723" s="438" t="s">
        <v>74</v>
      </c>
      <c r="E4723" s="472">
        <v>41036</v>
      </c>
      <c r="G4723" s="474">
        <v>27</v>
      </c>
      <c r="H4723" s="435">
        <v>221</v>
      </c>
      <c r="I4723" s="435">
        <v>221</v>
      </c>
      <c r="J4723" s="435">
        <v>179</v>
      </c>
      <c r="K4723" s="435">
        <v>42</v>
      </c>
      <c r="L4723" s="472">
        <v>41037</v>
      </c>
      <c r="N4723" s="474">
        <v>27</v>
      </c>
      <c r="O4723" s="435">
        <v>221</v>
      </c>
      <c r="P4723" s="435">
        <v>221</v>
      </c>
      <c r="Q4723" s="435">
        <v>0</v>
      </c>
      <c r="R4723" s="435">
        <v>221</v>
      </c>
      <c r="S4723" s="447">
        <v>0</v>
      </c>
      <c r="T4723" s="447">
        <v>0</v>
      </c>
      <c r="U4723" s="472">
        <v>41037</v>
      </c>
      <c r="X4723" s="437" t="str">
        <f t="shared" si="454"/>
        <v>KO</v>
      </c>
      <c r="Y4723" s="536" t="str">
        <f t="shared" si="452"/>
        <v/>
      </c>
      <c r="AC4723" s="148">
        <f t="shared" si="453"/>
        <v>-40447</v>
      </c>
      <c r="AD4723" s="435" t="str">
        <f t="shared" si="451"/>
        <v>Pendente</v>
      </c>
    </row>
    <row r="4724" spans="1:30" x14ac:dyDescent="0.2">
      <c r="A4724" s="606" t="s">
        <v>116</v>
      </c>
      <c r="B4724" s="435">
        <v>28</v>
      </c>
      <c r="C4724" s="436">
        <v>7</v>
      </c>
      <c r="D4724" s="435" t="s">
        <v>75</v>
      </c>
      <c r="E4724" s="472">
        <v>41036</v>
      </c>
      <c r="G4724" s="474">
        <v>28</v>
      </c>
      <c r="H4724" s="435">
        <v>7</v>
      </c>
      <c r="I4724" s="435">
        <v>7</v>
      </c>
      <c r="J4724" s="435">
        <v>7</v>
      </c>
      <c r="K4724" s="435">
        <v>0</v>
      </c>
      <c r="L4724" s="472">
        <v>41037</v>
      </c>
      <c r="N4724" s="474">
        <v>28</v>
      </c>
      <c r="O4724" s="435">
        <v>7</v>
      </c>
      <c r="P4724" s="435">
        <v>7</v>
      </c>
      <c r="Q4724" s="435">
        <v>0</v>
      </c>
      <c r="R4724" s="435">
        <v>7</v>
      </c>
      <c r="S4724" s="447">
        <v>0</v>
      </c>
      <c r="T4724" s="447">
        <v>0</v>
      </c>
      <c r="U4724" s="472">
        <v>41037</v>
      </c>
      <c r="X4724" s="437" t="str">
        <f t="shared" si="454"/>
        <v>KO</v>
      </c>
      <c r="Y4724" s="536" t="str">
        <f t="shared" si="452"/>
        <v/>
      </c>
      <c r="AC4724" s="148">
        <f t="shared" si="453"/>
        <v>-40447</v>
      </c>
      <c r="AD4724" s="435" t="str">
        <f t="shared" si="451"/>
        <v>Pendente</v>
      </c>
    </row>
    <row r="4725" spans="1:30" x14ac:dyDescent="0.2">
      <c r="A4725" s="606" t="s">
        <v>116</v>
      </c>
      <c r="B4725" s="435">
        <v>29</v>
      </c>
      <c r="C4725" s="436">
        <v>7</v>
      </c>
      <c r="D4725" s="438" t="s">
        <v>76</v>
      </c>
      <c r="E4725" s="472">
        <v>41036</v>
      </c>
      <c r="G4725" s="474">
        <v>29</v>
      </c>
      <c r="H4725" s="435">
        <v>7</v>
      </c>
      <c r="I4725" s="435">
        <v>7</v>
      </c>
      <c r="J4725" s="435">
        <v>6</v>
      </c>
      <c r="K4725" s="435">
        <v>1</v>
      </c>
      <c r="L4725" s="472">
        <v>41037</v>
      </c>
      <c r="N4725" s="474">
        <v>29</v>
      </c>
      <c r="O4725" s="435">
        <v>7</v>
      </c>
      <c r="P4725" s="435">
        <v>7</v>
      </c>
      <c r="Q4725" s="435">
        <v>0</v>
      </c>
      <c r="R4725" s="435">
        <v>7</v>
      </c>
      <c r="S4725" s="447">
        <v>0</v>
      </c>
      <c r="T4725" s="447">
        <v>0</v>
      </c>
      <c r="U4725" s="472">
        <v>41037</v>
      </c>
      <c r="X4725" s="437" t="str">
        <f t="shared" si="454"/>
        <v>KO</v>
      </c>
      <c r="Y4725" s="536" t="str">
        <f t="shared" si="452"/>
        <v/>
      </c>
      <c r="AC4725" s="148">
        <f t="shared" si="453"/>
        <v>-40447</v>
      </c>
      <c r="AD4725" s="435" t="str">
        <f t="shared" si="451"/>
        <v>Pendente</v>
      </c>
    </row>
    <row r="4726" spans="1:30" x14ac:dyDescent="0.2">
      <c r="A4726" s="644" t="s">
        <v>116</v>
      </c>
      <c r="B4726" s="645">
        <v>30</v>
      </c>
      <c r="C4726" s="646">
        <v>8</v>
      </c>
      <c r="D4726" s="645" t="s">
        <v>77</v>
      </c>
      <c r="E4726" s="647">
        <v>41036</v>
      </c>
      <c r="G4726" s="648">
        <v>30</v>
      </c>
      <c r="H4726" s="645">
        <v>8</v>
      </c>
      <c r="I4726" s="645">
        <v>8</v>
      </c>
      <c r="J4726" s="645">
        <v>8</v>
      </c>
      <c r="K4726" s="645">
        <v>0</v>
      </c>
      <c r="L4726" s="647">
        <v>41037</v>
      </c>
      <c r="N4726" s="648">
        <v>30</v>
      </c>
      <c r="O4726" s="645">
        <v>8</v>
      </c>
      <c r="P4726" s="645">
        <v>8</v>
      </c>
      <c r="Q4726" s="645">
        <v>0</v>
      </c>
      <c r="R4726" s="645">
        <v>8</v>
      </c>
      <c r="S4726" s="646">
        <v>0</v>
      </c>
      <c r="T4726" s="646">
        <v>0</v>
      </c>
      <c r="U4726" s="647">
        <v>41037</v>
      </c>
      <c r="X4726" s="437" t="str">
        <f t="shared" si="454"/>
        <v>KO</v>
      </c>
      <c r="Y4726" s="536" t="str">
        <f t="shared" si="452"/>
        <v/>
      </c>
      <c r="AC4726" s="148">
        <f t="shared" si="453"/>
        <v>-40447</v>
      </c>
      <c r="AD4726" s="435" t="str">
        <f t="shared" si="451"/>
        <v>Pendente</v>
      </c>
    </row>
    <row r="4727" spans="1:30" x14ac:dyDescent="0.2">
      <c r="A4727" s="644" t="s">
        <v>115</v>
      </c>
      <c r="B4727" s="645">
        <v>1</v>
      </c>
      <c r="C4727" s="646">
        <v>50</v>
      </c>
      <c r="D4727" s="645" t="s">
        <v>178</v>
      </c>
      <c r="E4727" s="647">
        <v>41037</v>
      </c>
      <c r="G4727" s="648">
        <v>1</v>
      </c>
      <c r="H4727" s="645">
        <v>50</v>
      </c>
      <c r="I4727" s="645">
        <v>50</v>
      </c>
      <c r="J4727" s="645">
        <v>50</v>
      </c>
      <c r="K4727" s="645">
        <v>0</v>
      </c>
      <c r="L4727" s="647">
        <v>41038</v>
      </c>
      <c r="N4727" s="648">
        <v>1</v>
      </c>
      <c r="O4727" s="645">
        <v>50</v>
      </c>
      <c r="P4727" s="645">
        <v>50</v>
      </c>
      <c r="Q4727" s="645">
        <v>0</v>
      </c>
      <c r="R4727" s="645">
        <v>50</v>
      </c>
      <c r="S4727" s="646">
        <v>0</v>
      </c>
      <c r="T4727" s="646">
        <v>0</v>
      </c>
      <c r="U4727" s="647">
        <v>41039</v>
      </c>
      <c r="X4727" s="437" t="str">
        <f t="shared" si="454"/>
        <v>KO</v>
      </c>
      <c r="Y4727" s="536" t="str">
        <f t="shared" si="452"/>
        <v/>
      </c>
      <c r="AC4727" s="148">
        <f t="shared" si="453"/>
        <v>-40448</v>
      </c>
      <c r="AD4727" s="435" t="str">
        <f t="shared" si="451"/>
        <v>Pendente</v>
      </c>
    </row>
    <row r="4728" spans="1:30" x14ac:dyDescent="0.2">
      <c r="A4728" s="442" t="s">
        <v>115</v>
      </c>
      <c r="B4728" s="435">
        <v>1</v>
      </c>
      <c r="C4728" s="436">
        <v>13</v>
      </c>
      <c r="D4728" s="643" t="s">
        <v>182</v>
      </c>
      <c r="E4728" s="472">
        <v>41038</v>
      </c>
      <c r="G4728" s="474">
        <v>1</v>
      </c>
      <c r="H4728" s="436">
        <v>13</v>
      </c>
      <c r="I4728" s="436">
        <v>13</v>
      </c>
      <c r="J4728" s="436">
        <v>13</v>
      </c>
      <c r="K4728" s="435">
        <v>0</v>
      </c>
      <c r="L4728" s="472">
        <v>41040</v>
      </c>
      <c r="N4728" s="474">
        <v>1</v>
      </c>
      <c r="O4728" s="436">
        <v>13</v>
      </c>
      <c r="P4728" s="436">
        <v>13</v>
      </c>
      <c r="Q4728" s="435">
        <v>0</v>
      </c>
      <c r="R4728" s="436">
        <v>13</v>
      </c>
      <c r="S4728" s="447">
        <v>0</v>
      </c>
      <c r="T4728" s="447">
        <v>0</v>
      </c>
      <c r="U4728" s="472">
        <v>41040</v>
      </c>
      <c r="X4728" s="437" t="str">
        <f t="shared" si="454"/>
        <v>KO</v>
      </c>
      <c r="Y4728" s="536" t="str">
        <f t="shared" si="452"/>
        <v/>
      </c>
      <c r="AC4728" s="148">
        <f t="shared" si="453"/>
        <v>-40449</v>
      </c>
      <c r="AD4728" s="435" t="str">
        <f t="shared" si="451"/>
        <v>Pendente</v>
      </c>
    </row>
    <row r="4729" spans="1:30" x14ac:dyDescent="0.2">
      <c r="A4729" s="442" t="s">
        <v>115</v>
      </c>
      <c r="B4729" s="435">
        <v>2</v>
      </c>
      <c r="C4729" s="436">
        <v>4</v>
      </c>
      <c r="D4729" s="465" t="s">
        <v>183</v>
      </c>
      <c r="E4729" s="472">
        <v>41038</v>
      </c>
      <c r="G4729" s="474">
        <v>2</v>
      </c>
      <c r="H4729" s="436">
        <v>4</v>
      </c>
      <c r="I4729" s="436">
        <v>4</v>
      </c>
      <c r="J4729" s="436">
        <v>4</v>
      </c>
      <c r="K4729" s="435">
        <v>0</v>
      </c>
      <c r="L4729" s="472">
        <v>41040</v>
      </c>
      <c r="N4729" s="474">
        <v>2</v>
      </c>
      <c r="O4729" s="436">
        <v>4</v>
      </c>
      <c r="P4729" s="436">
        <v>4</v>
      </c>
      <c r="Q4729" s="435">
        <v>0</v>
      </c>
      <c r="R4729" s="436">
        <v>4</v>
      </c>
      <c r="S4729" s="447">
        <v>0</v>
      </c>
      <c r="T4729" s="447">
        <v>0</v>
      </c>
      <c r="U4729" s="472">
        <v>41040</v>
      </c>
      <c r="X4729" s="437" t="str">
        <f t="shared" si="454"/>
        <v>KO</v>
      </c>
      <c r="Y4729" s="536" t="str">
        <f t="shared" si="452"/>
        <v/>
      </c>
      <c r="AC4729" s="148">
        <f t="shared" si="453"/>
        <v>-40449</v>
      </c>
      <c r="AD4729" s="435" t="str">
        <f t="shared" ref="AD4729:AD4792" si="455">IF(AA4729&gt;0,"OK","Pendente")</f>
        <v>Pendente</v>
      </c>
    </row>
    <row r="4730" spans="1:30" x14ac:dyDescent="0.2">
      <c r="A4730" s="442" t="s">
        <v>115</v>
      </c>
      <c r="B4730" s="435">
        <v>3</v>
      </c>
      <c r="C4730" s="436">
        <v>6</v>
      </c>
      <c r="D4730" s="465" t="s">
        <v>67</v>
      </c>
      <c r="E4730" s="472">
        <v>41038</v>
      </c>
      <c r="G4730" s="474">
        <v>3</v>
      </c>
      <c r="H4730" s="436">
        <v>6</v>
      </c>
      <c r="I4730" s="436">
        <v>6</v>
      </c>
      <c r="J4730" s="436">
        <v>6</v>
      </c>
      <c r="K4730" s="435">
        <v>0</v>
      </c>
      <c r="L4730" s="472">
        <v>41040</v>
      </c>
      <c r="N4730" s="474">
        <v>3</v>
      </c>
      <c r="O4730" s="436">
        <v>6</v>
      </c>
      <c r="P4730" s="436">
        <v>6</v>
      </c>
      <c r="Q4730" s="435">
        <v>0</v>
      </c>
      <c r="R4730" s="436">
        <v>6</v>
      </c>
      <c r="S4730" s="447">
        <v>0</v>
      </c>
      <c r="T4730" s="447">
        <v>0</v>
      </c>
      <c r="U4730" s="472">
        <v>41040</v>
      </c>
      <c r="X4730" s="437" t="str">
        <f t="shared" si="454"/>
        <v>KO</v>
      </c>
      <c r="Y4730" s="536" t="str">
        <f t="shared" si="452"/>
        <v/>
      </c>
      <c r="AC4730" s="148">
        <f t="shared" si="453"/>
        <v>-40449</v>
      </c>
      <c r="AD4730" s="435" t="str">
        <f t="shared" si="455"/>
        <v>Pendente</v>
      </c>
    </row>
    <row r="4731" spans="1:30" x14ac:dyDescent="0.2">
      <c r="A4731" s="442" t="s">
        <v>115</v>
      </c>
      <c r="B4731" s="435">
        <v>4</v>
      </c>
      <c r="C4731" s="436">
        <v>1</v>
      </c>
      <c r="D4731" s="435" t="s">
        <v>68</v>
      </c>
      <c r="E4731" s="472">
        <v>41038</v>
      </c>
      <c r="G4731" s="474">
        <v>4</v>
      </c>
      <c r="H4731" s="436">
        <v>1</v>
      </c>
      <c r="I4731" s="436">
        <v>1</v>
      </c>
      <c r="J4731" s="436">
        <v>1</v>
      </c>
      <c r="K4731" s="435">
        <v>0</v>
      </c>
      <c r="L4731" s="472">
        <v>41040</v>
      </c>
      <c r="N4731" s="474">
        <v>4</v>
      </c>
      <c r="O4731" s="436">
        <v>1</v>
      </c>
      <c r="P4731" s="436">
        <v>1</v>
      </c>
      <c r="Q4731" s="435">
        <v>0</v>
      </c>
      <c r="R4731" s="436">
        <v>1</v>
      </c>
      <c r="S4731" s="447">
        <v>0</v>
      </c>
      <c r="T4731" s="447">
        <v>0</v>
      </c>
      <c r="U4731" s="472">
        <v>41040</v>
      </c>
      <c r="X4731" s="437" t="str">
        <f t="shared" si="454"/>
        <v>KO</v>
      </c>
      <c r="Y4731" s="536" t="str">
        <f t="shared" si="452"/>
        <v/>
      </c>
      <c r="AC4731" s="148">
        <f t="shared" si="453"/>
        <v>-40449</v>
      </c>
      <c r="AD4731" s="435" t="str">
        <f t="shared" si="455"/>
        <v>Pendente</v>
      </c>
    </row>
    <row r="4732" spans="1:30" x14ac:dyDescent="0.2">
      <c r="A4732" s="442" t="s">
        <v>115</v>
      </c>
      <c r="B4732" s="435">
        <v>5</v>
      </c>
      <c r="C4732" s="436">
        <v>5</v>
      </c>
      <c r="D4732" s="438" t="s">
        <v>69</v>
      </c>
      <c r="E4732" s="472">
        <v>41038</v>
      </c>
      <c r="G4732" s="474">
        <v>5</v>
      </c>
      <c r="H4732" s="436">
        <v>5</v>
      </c>
      <c r="I4732" s="436">
        <v>5</v>
      </c>
      <c r="J4732" s="436">
        <v>5</v>
      </c>
      <c r="K4732" s="435">
        <v>0</v>
      </c>
      <c r="L4732" s="472">
        <v>41040</v>
      </c>
      <c r="N4732" s="474">
        <v>5</v>
      </c>
      <c r="O4732" s="436">
        <v>5</v>
      </c>
      <c r="P4732" s="436">
        <v>5</v>
      </c>
      <c r="Q4732" s="435">
        <v>0</v>
      </c>
      <c r="R4732" s="436">
        <v>5</v>
      </c>
      <c r="S4732" s="447">
        <v>0</v>
      </c>
      <c r="T4732" s="447">
        <v>0</v>
      </c>
      <c r="U4732" s="472">
        <v>41040</v>
      </c>
      <c r="X4732" s="437" t="str">
        <f t="shared" si="454"/>
        <v>KO</v>
      </c>
      <c r="Y4732" s="536" t="str">
        <f t="shared" si="452"/>
        <v/>
      </c>
      <c r="AC4732" s="148">
        <f t="shared" si="453"/>
        <v>-40449</v>
      </c>
      <c r="AD4732" s="435" t="str">
        <f t="shared" si="455"/>
        <v>Pendente</v>
      </c>
    </row>
    <row r="4733" spans="1:30" x14ac:dyDescent="0.2">
      <c r="A4733" s="442" t="s">
        <v>115</v>
      </c>
      <c r="B4733" s="435">
        <v>6</v>
      </c>
      <c r="C4733" s="436">
        <v>8</v>
      </c>
      <c r="D4733" s="438" t="s">
        <v>72</v>
      </c>
      <c r="E4733" s="472">
        <v>41038</v>
      </c>
      <c r="G4733" s="474">
        <v>6</v>
      </c>
      <c r="H4733" s="436">
        <v>8</v>
      </c>
      <c r="I4733" s="436">
        <v>8</v>
      </c>
      <c r="J4733" s="436">
        <v>8</v>
      </c>
      <c r="K4733" s="435">
        <v>0</v>
      </c>
      <c r="L4733" s="472">
        <v>41040</v>
      </c>
      <c r="N4733" s="474">
        <v>6</v>
      </c>
      <c r="O4733" s="436">
        <v>8</v>
      </c>
      <c r="P4733" s="436">
        <v>8</v>
      </c>
      <c r="Q4733" s="435">
        <v>0</v>
      </c>
      <c r="R4733" s="436">
        <v>8</v>
      </c>
      <c r="S4733" s="447">
        <v>0</v>
      </c>
      <c r="T4733" s="447">
        <v>0</v>
      </c>
      <c r="U4733" s="472">
        <v>41040</v>
      </c>
      <c r="X4733" s="437" t="str">
        <f t="shared" si="454"/>
        <v>KO</v>
      </c>
      <c r="Y4733" s="536" t="str">
        <f t="shared" si="452"/>
        <v/>
      </c>
      <c r="AC4733" s="148">
        <f t="shared" si="453"/>
        <v>-40449</v>
      </c>
      <c r="AD4733" s="435" t="str">
        <f t="shared" si="455"/>
        <v>Pendente</v>
      </c>
    </row>
    <row r="4734" spans="1:30" x14ac:dyDescent="0.2">
      <c r="A4734" s="442" t="s">
        <v>115</v>
      </c>
      <c r="B4734" s="435">
        <v>7</v>
      </c>
      <c r="C4734" s="436">
        <v>147</v>
      </c>
      <c r="D4734" s="438" t="s">
        <v>73</v>
      </c>
      <c r="E4734" s="472">
        <v>41038</v>
      </c>
      <c r="G4734" s="474">
        <v>7</v>
      </c>
      <c r="H4734" s="436">
        <v>147</v>
      </c>
      <c r="I4734" s="436">
        <v>147</v>
      </c>
      <c r="J4734" s="436">
        <v>147</v>
      </c>
      <c r="K4734" s="435">
        <v>0</v>
      </c>
      <c r="L4734" s="472">
        <v>41040</v>
      </c>
      <c r="N4734" s="474">
        <v>7</v>
      </c>
      <c r="O4734" s="436">
        <v>147</v>
      </c>
      <c r="P4734" s="436">
        <v>147</v>
      </c>
      <c r="Q4734" s="435">
        <v>0</v>
      </c>
      <c r="R4734" s="436">
        <v>147</v>
      </c>
      <c r="S4734" s="447">
        <v>0</v>
      </c>
      <c r="T4734" s="447">
        <v>0</v>
      </c>
      <c r="U4734" s="472">
        <v>41040</v>
      </c>
      <c r="X4734" s="437" t="str">
        <f t="shared" si="454"/>
        <v>KO</v>
      </c>
      <c r="Y4734" s="536" t="str">
        <f t="shared" si="452"/>
        <v/>
      </c>
      <c r="AC4734" s="148">
        <f t="shared" si="453"/>
        <v>-40449</v>
      </c>
      <c r="AD4734" s="435" t="str">
        <f t="shared" si="455"/>
        <v>Pendente</v>
      </c>
    </row>
    <row r="4735" spans="1:30" x14ac:dyDescent="0.2">
      <c r="A4735" s="442" t="s">
        <v>115</v>
      </c>
      <c r="B4735" s="435">
        <v>8</v>
      </c>
      <c r="C4735" s="436">
        <v>112</v>
      </c>
      <c r="D4735" s="438" t="s">
        <v>79</v>
      </c>
      <c r="E4735" s="472">
        <v>41038</v>
      </c>
      <c r="G4735" s="474">
        <v>8</v>
      </c>
      <c r="H4735" s="436">
        <v>112</v>
      </c>
      <c r="I4735" s="436">
        <v>112</v>
      </c>
      <c r="J4735" s="436">
        <v>112</v>
      </c>
      <c r="K4735" s="435">
        <v>0</v>
      </c>
      <c r="L4735" s="472">
        <v>41040</v>
      </c>
      <c r="N4735" s="474">
        <v>8</v>
      </c>
      <c r="O4735" s="436">
        <v>112</v>
      </c>
      <c r="P4735" s="436">
        <v>112</v>
      </c>
      <c r="Q4735" s="435">
        <v>0</v>
      </c>
      <c r="R4735" s="436">
        <v>112</v>
      </c>
      <c r="S4735" s="447">
        <v>0</v>
      </c>
      <c r="T4735" s="447">
        <v>0</v>
      </c>
      <c r="U4735" s="472">
        <v>41040</v>
      </c>
      <c r="X4735" s="437" t="str">
        <f t="shared" si="454"/>
        <v>KO</v>
      </c>
      <c r="Y4735" s="536" t="str">
        <f t="shared" si="452"/>
        <v/>
      </c>
      <c r="AC4735" s="148">
        <f t="shared" si="453"/>
        <v>-40449</v>
      </c>
      <c r="AD4735" s="435" t="str">
        <f t="shared" si="455"/>
        <v>Pendente</v>
      </c>
    </row>
    <row r="4736" spans="1:30" x14ac:dyDescent="0.2">
      <c r="A4736" s="442" t="s">
        <v>115</v>
      </c>
      <c r="B4736" s="435">
        <v>9</v>
      </c>
      <c r="C4736" s="436">
        <v>29</v>
      </c>
      <c r="D4736" s="438" t="s">
        <v>74</v>
      </c>
      <c r="E4736" s="472">
        <v>41038</v>
      </c>
      <c r="G4736" s="474">
        <v>9</v>
      </c>
      <c r="H4736" s="436">
        <v>29</v>
      </c>
      <c r="I4736" s="436">
        <v>29</v>
      </c>
      <c r="J4736" s="436">
        <v>29</v>
      </c>
      <c r="K4736" s="435">
        <v>0</v>
      </c>
      <c r="L4736" s="472">
        <v>41040</v>
      </c>
      <c r="N4736" s="474">
        <v>9</v>
      </c>
      <c r="O4736" s="436">
        <v>29</v>
      </c>
      <c r="P4736" s="436">
        <v>29</v>
      </c>
      <c r="Q4736" s="435">
        <v>0</v>
      </c>
      <c r="R4736" s="436">
        <v>29</v>
      </c>
      <c r="S4736" s="447">
        <v>0</v>
      </c>
      <c r="T4736" s="447">
        <v>0</v>
      </c>
      <c r="U4736" s="472">
        <v>41040</v>
      </c>
      <c r="X4736" s="437" t="str">
        <f t="shared" si="454"/>
        <v>KO</v>
      </c>
      <c r="Y4736" s="536" t="str">
        <f t="shared" si="452"/>
        <v/>
      </c>
      <c r="AC4736" s="148">
        <f t="shared" si="453"/>
        <v>-40449</v>
      </c>
      <c r="AD4736" s="435" t="str">
        <f t="shared" si="455"/>
        <v>Pendente</v>
      </c>
    </row>
    <row r="4737" spans="1:30" x14ac:dyDescent="0.2">
      <c r="A4737" s="442" t="s">
        <v>115</v>
      </c>
      <c r="B4737" s="435">
        <v>10</v>
      </c>
      <c r="C4737" s="436">
        <v>2</v>
      </c>
      <c r="D4737" s="435" t="s">
        <v>75</v>
      </c>
      <c r="E4737" s="472">
        <v>41038</v>
      </c>
      <c r="G4737" s="474">
        <v>10</v>
      </c>
      <c r="H4737" s="436">
        <v>2</v>
      </c>
      <c r="I4737" s="436">
        <v>2</v>
      </c>
      <c r="J4737" s="436">
        <v>2</v>
      </c>
      <c r="K4737" s="435">
        <v>0</v>
      </c>
      <c r="L4737" s="472">
        <v>41040</v>
      </c>
      <c r="N4737" s="474">
        <v>10</v>
      </c>
      <c r="O4737" s="436">
        <v>2</v>
      </c>
      <c r="P4737" s="436">
        <v>2</v>
      </c>
      <c r="Q4737" s="435">
        <v>0</v>
      </c>
      <c r="R4737" s="436">
        <v>2</v>
      </c>
      <c r="S4737" s="447">
        <v>0</v>
      </c>
      <c r="T4737" s="447">
        <v>0</v>
      </c>
      <c r="U4737" s="472">
        <v>41040</v>
      </c>
      <c r="X4737" s="437" t="str">
        <f t="shared" si="454"/>
        <v>KO</v>
      </c>
      <c r="Y4737" s="536" t="str">
        <f t="shared" si="452"/>
        <v/>
      </c>
      <c r="AC4737" s="148">
        <f t="shared" si="453"/>
        <v>-40449</v>
      </c>
      <c r="AD4737" s="435" t="str">
        <f t="shared" si="455"/>
        <v>Pendente</v>
      </c>
    </row>
    <row r="4738" spans="1:30" x14ac:dyDescent="0.2">
      <c r="A4738" s="442" t="s">
        <v>115</v>
      </c>
      <c r="B4738" s="435">
        <v>11</v>
      </c>
      <c r="C4738" s="436">
        <v>2</v>
      </c>
      <c r="D4738" s="438" t="s">
        <v>76</v>
      </c>
      <c r="E4738" s="472">
        <v>41038</v>
      </c>
      <c r="G4738" s="474">
        <v>11</v>
      </c>
      <c r="H4738" s="436">
        <v>2</v>
      </c>
      <c r="I4738" s="436">
        <v>2</v>
      </c>
      <c r="J4738" s="436">
        <v>2</v>
      </c>
      <c r="K4738" s="435">
        <v>0</v>
      </c>
      <c r="L4738" s="472">
        <v>41040</v>
      </c>
      <c r="N4738" s="474">
        <v>11</v>
      </c>
      <c r="O4738" s="436">
        <v>2</v>
      </c>
      <c r="P4738" s="436">
        <v>2</v>
      </c>
      <c r="Q4738" s="435">
        <v>0</v>
      </c>
      <c r="R4738" s="436">
        <v>2</v>
      </c>
      <c r="S4738" s="447">
        <v>0</v>
      </c>
      <c r="T4738" s="447">
        <v>0</v>
      </c>
      <c r="U4738" s="472">
        <v>41040</v>
      </c>
      <c r="X4738" s="437" t="str">
        <f t="shared" si="454"/>
        <v>KO</v>
      </c>
      <c r="Y4738" s="536" t="str">
        <f t="shared" si="452"/>
        <v/>
      </c>
      <c r="AC4738" s="148">
        <f t="shared" si="453"/>
        <v>-40449</v>
      </c>
      <c r="AD4738" s="435" t="str">
        <f t="shared" si="455"/>
        <v>Pendente</v>
      </c>
    </row>
    <row r="4739" spans="1:30" x14ac:dyDescent="0.2">
      <c r="A4739" s="442" t="s">
        <v>115</v>
      </c>
      <c r="B4739" s="435">
        <v>12</v>
      </c>
      <c r="C4739" s="436">
        <v>66</v>
      </c>
      <c r="D4739" s="438" t="s">
        <v>187</v>
      </c>
      <c r="E4739" s="472">
        <v>41038</v>
      </c>
      <c r="G4739" s="474">
        <v>12</v>
      </c>
      <c r="H4739" s="436">
        <v>66</v>
      </c>
      <c r="I4739" s="436">
        <v>66</v>
      </c>
      <c r="J4739" s="436">
        <v>66</v>
      </c>
      <c r="K4739" s="435">
        <v>0</v>
      </c>
      <c r="L4739" s="472">
        <v>41040</v>
      </c>
      <c r="N4739" s="474">
        <v>12</v>
      </c>
      <c r="O4739" s="436">
        <v>66</v>
      </c>
      <c r="P4739" s="436">
        <v>66</v>
      </c>
      <c r="Q4739" s="435">
        <v>0</v>
      </c>
      <c r="R4739" s="436">
        <v>66</v>
      </c>
      <c r="S4739" s="447">
        <v>0</v>
      </c>
      <c r="T4739" s="447">
        <v>0</v>
      </c>
      <c r="U4739" s="472">
        <v>41040</v>
      </c>
      <c r="X4739" s="437" t="str">
        <f t="shared" si="454"/>
        <v>KO</v>
      </c>
      <c r="Y4739" s="536" t="str">
        <f t="shared" si="452"/>
        <v/>
      </c>
      <c r="AC4739" s="148">
        <f t="shared" si="453"/>
        <v>-40449</v>
      </c>
      <c r="AD4739" s="435" t="str">
        <f t="shared" si="455"/>
        <v>Pendente</v>
      </c>
    </row>
    <row r="4740" spans="1:30" x14ac:dyDescent="0.2">
      <c r="A4740" s="442" t="s">
        <v>115</v>
      </c>
      <c r="B4740" s="435">
        <v>13</v>
      </c>
      <c r="C4740" s="436">
        <v>5</v>
      </c>
      <c r="D4740" s="465" t="s">
        <v>192</v>
      </c>
      <c r="E4740" s="472">
        <v>41038</v>
      </c>
      <c r="G4740" s="474">
        <v>13</v>
      </c>
      <c r="H4740" s="436">
        <v>5</v>
      </c>
      <c r="I4740" s="436">
        <v>5</v>
      </c>
      <c r="J4740" s="436">
        <v>5</v>
      </c>
      <c r="K4740" s="435">
        <v>0</v>
      </c>
      <c r="L4740" s="472">
        <v>41040</v>
      </c>
      <c r="N4740" s="474">
        <v>13</v>
      </c>
      <c r="O4740" s="436">
        <v>5</v>
      </c>
      <c r="P4740" s="436">
        <v>5</v>
      </c>
      <c r="Q4740" s="435">
        <v>0</v>
      </c>
      <c r="R4740" s="436">
        <v>5</v>
      </c>
      <c r="S4740" s="447">
        <v>0</v>
      </c>
      <c r="T4740" s="447">
        <v>0</v>
      </c>
      <c r="U4740" s="472">
        <v>41040</v>
      </c>
      <c r="X4740" s="437" t="str">
        <f t="shared" si="454"/>
        <v>KO</v>
      </c>
      <c r="Y4740" s="536" t="str">
        <f t="shared" si="452"/>
        <v/>
      </c>
      <c r="AC4740" s="148">
        <f t="shared" si="453"/>
        <v>-40449</v>
      </c>
      <c r="AD4740" s="435" t="str">
        <f t="shared" si="455"/>
        <v>Pendente</v>
      </c>
    </row>
    <row r="4741" spans="1:30" x14ac:dyDescent="0.2">
      <c r="A4741" s="442" t="s">
        <v>115</v>
      </c>
      <c r="B4741" s="435">
        <v>14</v>
      </c>
      <c r="C4741" s="436">
        <v>350</v>
      </c>
      <c r="D4741" s="439" t="s">
        <v>196</v>
      </c>
      <c r="E4741" s="472">
        <v>41038</v>
      </c>
      <c r="G4741" s="474">
        <v>14</v>
      </c>
      <c r="H4741" s="436">
        <v>350</v>
      </c>
      <c r="I4741" s="436">
        <v>350</v>
      </c>
      <c r="J4741" s="436">
        <v>350</v>
      </c>
      <c r="K4741" s="435">
        <v>0</v>
      </c>
      <c r="L4741" s="472">
        <v>41040</v>
      </c>
      <c r="N4741" s="474">
        <v>14</v>
      </c>
      <c r="O4741" s="436">
        <v>350</v>
      </c>
      <c r="P4741" s="436">
        <v>350</v>
      </c>
      <c r="Q4741" s="435">
        <v>0</v>
      </c>
      <c r="R4741" s="436">
        <v>350</v>
      </c>
      <c r="S4741" s="447">
        <v>0</v>
      </c>
      <c r="T4741" s="447">
        <v>0</v>
      </c>
      <c r="U4741" s="472">
        <v>41040</v>
      </c>
      <c r="X4741" s="437" t="str">
        <f t="shared" si="454"/>
        <v>KO</v>
      </c>
      <c r="Y4741" s="536" t="str">
        <f t="shared" si="452"/>
        <v/>
      </c>
      <c r="AC4741" s="148">
        <f t="shared" si="453"/>
        <v>-40449</v>
      </c>
      <c r="AD4741" s="435" t="str">
        <f t="shared" si="455"/>
        <v>Pendente</v>
      </c>
    </row>
    <row r="4742" spans="1:30" x14ac:dyDescent="0.2">
      <c r="A4742" s="442" t="s">
        <v>115</v>
      </c>
      <c r="B4742" s="435">
        <v>15</v>
      </c>
      <c r="C4742" s="436">
        <v>399</v>
      </c>
      <c r="D4742" s="438" t="s">
        <v>199</v>
      </c>
      <c r="E4742" s="472">
        <v>41038</v>
      </c>
      <c r="G4742" s="474">
        <v>15</v>
      </c>
      <c r="H4742" s="436">
        <v>399</v>
      </c>
      <c r="I4742" s="436">
        <v>399</v>
      </c>
      <c r="J4742" s="436">
        <v>399</v>
      </c>
      <c r="K4742" s="435">
        <v>0</v>
      </c>
      <c r="L4742" s="472">
        <v>41040</v>
      </c>
      <c r="N4742" s="474">
        <v>15</v>
      </c>
      <c r="O4742" s="436">
        <v>399</v>
      </c>
      <c r="P4742" s="436">
        <v>399</v>
      </c>
      <c r="Q4742" s="435">
        <v>0</v>
      </c>
      <c r="R4742" s="436">
        <v>399</v>
      </c>
      <c r="S4742" s="447">
        <v>0</v>
      </c>
      <c r="T4742" s="447">
        <v>0</v>
      </c>
      <c r="U4742" s="472">
        <v>41040</v>
      </c>
      <c r="X4742" s="437" t="str">
        <f t="shared" si="454"/>
        <v>KO</v>
      </c>
      <c r="Y4742" s="536" t="str">
        <f t="shared" si="452"/>
        <v/>
      </c>
      <c r="AC4742" s="148">
        <f t="shared" si="453"/>
        <v>-40449</v>
      </c>
      <c r="AD4742" s="435" t="str">
        <f t="shared" si="455"/>
        <v>Pendente</v>
      </c>
    </row>
    <row r="4743" spans="1:30" x14ac:dyDescent="0.2">
      <c r="A4743" s="442" t="s">
        <v>115</v>
      </c>
      <c r="B4743" s="435">
        <v>16</v>
      </c>
      <c r="C4743" s="436">
        <v>25</v>
      </c>
      <c r="D4743" s="438" t="s">
        <v>189</v>
      </c>
      <c r="E4743" s="472">
        <v>41038</v>
      </c>
      <c r="G4743" s="474">
        <v>16</v>
      </c>
      <c r="H4743" s="436">
        <v>25</v>
      </c>
      <c r="I4743" s="436">
        <v>25</v>
      </c>
      <c r="J4743" s="436">
        <v>25</v>
      </c>
      <c r="K4743" s="435">
        <v>0</v>
      </c>
      <c r="L4743" s="472">
        <v>41040</v>
      </c>
      <c r="N4743" s="474">
        <v>16</v>
      </c>
      <c r="O4743" s="436">
        <v>25</v>
      </c>
      <c r="P4743" s="436">
        <v>25</v>
      </c>
      <c r="Q4743" s="435">
        <v>0</v>
      </c>
      <c r="R4743" s="436">
        <v>25</v>
      </c>
      <c r="S4743" s="447">
        <v>0</v>
      </c>
      <c r="T4743" s="447">
        <v>0</v>
      </c>
      <c r="U4743" s="472">
        <v>41040</v>
      </c>
      <c r="X4743" s="437" t="str">
        <f t="shared" si="454"/>
        <v>KO</v>
      </c>
      <c r="Y4743" s="536" t="str">
        <f t="shared" si="452"/>
        <v/>
      </c>
      <c r="AC4743" s="148">
        <f t="shared" si="453"/>
        <v>-40449</v>
      </c>
      <c r="AD4743" s="435" t="str">
        <f t="shared" si="455"/>
        <v>Pendente</v>
      </c>
    </row>
    <row r="4744" spans="1:30" x14ac:dyDescent="0.2">
      <c r="A4744" s="442" t="s">
        <v>115</v>
      </c>
      <c r="B4744" s="435">
        <v>17</v>
      </c>
      <c r="C4744" s="436">
        <v>140</v>
      </c>
      <c r="D4744" s="438" t="s">
        <v>178</v>
      </c>
      <c r="E4744" s="472">
        <v>41038</v>
      </c>
      <c r="G4744" s="474">
        <v>17</v>
      </c>
      <c r="H4744" s="436">
        <v>140</v>
      </c>
      <c r="I4744" s="436">
        <v>140</v>
      </c>
      <c r="J4744" s="436">
        <v>140</v>
      </c>
      <c r="K4744" s="435">
        <v>0</v>
      </c>
      <c r="L4744" s="472">
        <v>41040</v>
      </c>
      <c r="N4744" s="474">
        <v>17</v>
      </c>
      <c r="O4744" s="436">
        <v>140</v>
      </c>
      <c r="P4744" s="436">
        <v>140</v>
      </c>
      <c r="Q4744" s="435">
        <v>0</v>
      </c>
      <c r="R4744" s="436">
        <v>140</v>
      </c>
      <c r="S4744" s="447">
        <v>0</v>
      </c>
      <c r="T4744" s="447">
        <v>0</v>
      </c>
      <c r="U4744" s="472">
        <v>41040</v>
      </c>
      <c r="X4744" s="437" t="str">
        <f t="shared" si="454"/>
        <v>KO</v>
      </c>
      <c r="Y4744" s="536" t="str">
        <f t="shared" si="452"/>
        <v/>
      </c>
      <c r="AC4744" s="148">
        <f t="shared" si="453"/>
        <v>-40449</v>
      </c>
      <c r="AD4744" s="435" t="str">
        <f t="shared" si="455"/>
        <v>Pendente</v>
      </c>
    </row>
    <row r="4745" spans="1:30" x14ac:dyDescent="0.2">
      <c r="A4745" s="442" t="s">
        <v>115</v>
      </c>
      <c r="B4745" s="435">
        <v>18</v>
      </c>
      <c r="C4745" s="436">
        <v>556</v>
      </c>
      <c r="D4745" s="438" t="s">
        <v>214</v>
      </c>
      <c r="E4745" s="472">
        <v>41038</v>
      </c>
      <c r="G4745" s="474">
        <v>18</v>
      </c>
      <c r="H4745" s="436">
        <v>556</v>
      </c>
      <c r="I4745" s="436">
        <v>556</v>
      </c>
      <c r="J4745" s="436">
        <v>556</v>
      </c>
      <c r="K4745" s="435">
        <v>0</v>
      </c>
      <c r="L4745" s="472">
        <v>41040</v>
      </c>
      <c r="N4745" s="474">
        <v>18</v>
      </c>
      <c r="O4745" s="436">
        <v>556</v>
      </c>
      <c r="P4745" s="436">
        <v>556</v>
      </c>
      <c r="Q4745" s="435">
        <v>0</v>
      </c>
      <c r="R4745" s="436">
        <v>556</v>
      </c>
      <c r="S4745" s="447">
        <v>0</v>
      </c>
      <c r="T4745" s="447">
        <v>0</v>
      </c>
      <c r="U4745" s="472">
        <v>41040</v>
      </c>
      <c r="X4745" s="437" t="str">
        <f t="shared" si="454"/>
        <v>KO</v>
      </c>
      <c r="Y4745" s="536" t="str">
        <f t="shared" si="452"/>
        <v/>
      </c>
      <c r="AC4745" s="148">
        <f t="shared" si="453"/>
        <v>-40449</v>
      </c>
      <c r="AD4745" s="435" t="str">
        <f t="shared" si="455"/>
        <v>Pendente</v>
      </c>
    </row>
    <row r="4746" spans="1:30" x14ac:dyDescent="0.2">
      <c r="A4746" s="442" t="s">
        <v>115</v>
      </c>
      <c r="B4746" s="435">
        <v>19</v>
      </c>
      <c r="C4746" s="436">
        <v>50</v>
      </c>
      <c r="D4746" s="438" t="s">
        <v>176</v>
      </c>
      <c r="E4746" s="472">
        <v>41038</v>
      </c>
      <c r="G4746" s="474">
        <v>19</v>
      </c>
      <c r="H4746" s="436">
        <v>50</v>
      </c>
      <c r="I4746" s="436">
        <v>50</v>
      </c>
      <c r="J4746" s="436">
        <v>50</v>
      </c>
      <c r="K4746" s="435">
        <v>0</v>
      </c>
      <c r="L4746" s="472">
        <v>41040</v>
      </c>
      <c r="N4746" s="474">
        <v>19</v>
      </c>
      <c r="O4746" s="436">
        <v>50</v>
      </c>
      <c r="P4746" s="436">
        <v>50</v>
      </c>
      <c r="Q4746" s="435">
        <v>0</v>
      </c>
      <c r="R4746" s="436">
        <v>50</v>
      </c>
      <c r="S4746" s="447">
        <v>0</v>
      </c>
      <c r="T4746" s="447">
        <v>0</v>
      </c>
      <c r="U4746" s="472">
        <v>41040</v>
      </c>
      <c r="X4746" s="437" t="str">
        <f t="shared" si="454"/>
        <v>KO</v>
      </c>
      <c r="Y4746" s="536" t="str">
        <f t="shared" ref="Y4746:Y4809" si="456">IF(W4746="","",+C4746-W4746)</f>
        <v/>
      </c>
      <c r="AC4746" s="148">
        <f t="shared" si="453"/>
        <v>-40449</v>
      </c>
      <c r="AD4746" s="435" t="str">
        <f t="shared" si="455"/>
        <v>Pendente</v>
      </c>
    </row>
    <row r="4747" spans="1:30" x14ac:dyDescent="0.2">
      <c r="A4747" s="644" t="s">
        <v>115</v>
      </c>
      <c r="B4747" s="645">
        <v>20</v>
      </c>
      <c r="C4747" s="646">
        <v>9</v>
      </c>
      <c r="D4747" s="645" t="s">
        <v>185</v>
      </c>
      <c r="E4747" s="647">
        <v>41038</v>
      </c>
      <c r="G4747" s="648">
        <v>20</v>
      </c>
      <c r="H4747" s="646">
        <v>9</v>
      </c>
      <c r="I4747" s="646">
        <v>9</v>
      </c>
      <c r="J4747" s="646">
        <v>9</v>
      </c>
      <c r="K4747" s="645">
        <v>0</v>
      </c>
      <c r="L4747" s="647">
        <v>41040</v>
      </c>
      <c r="N4747" s="648">
        <v>20</v>
      </c>
      <c r="O4747" s="646">
        <v>9</v>
      </c>
      <c r="P4747" s="646">
        <v>9</v>
      </c>
      <c r="Q4747" s="645">
        <v>0</v>
      </c>
      <c r="R4747" s="646">
        <v>9</v>
      </c>
      <c r="S4747" s="646">
        <v>0</v>
      </c>
      <c r="T4747" s="646">
        <v>0</v>
      </c>
      <c r="U4747" s="647">
        <v>41040</v>
      </c>
      <c r="X4747" s="437" t="str">
        <f t="shared" si="454"/>
        <v>KO</v>
      </c>
      <c r="Y4747" s="536" t="str">
        <f t="shared" si="456"/>
        <v/>
      </c>
      <c r="AC4747" s="148">
        <f t="shared" si="453"/>
        <v>-40449</v>
      </c>
      <c r="AD4747" s="435" t="str">
        <f t="shared" si="455"/>
        <v>Pendente</v>
      </c>
    </row>
    <row r="4748" spans="1:30" x14ac:dyDescent="0.2">
      <c r="A4748" s="442" t="s">
        <v>115</v>
      </c>
      <c r="B4748" s="435">
        <v>1</v>
      </c>
      <c r="C4748" s="436">
        <v>200</v>
      </c>
      <c r="D4748" s="439" t="s">
        <v>196</v>
      </c>
      <c r="E4748" s="472">
        <v>41039</v>
      </c>
      <c r="G4748" s="474">
        <v>1</v>
      </c>
      <c r="H4748" s="436">
        <v>200</v>
      </c>
      <c r="I4748" s="436">
        <v>200</v>
      </c>
      <c r="J4748" s="436">
        <v>200</v>
      </c>
      <c r="K4748" s="435">
        <v>0</v>
      </c>
      <c r="L4748" s="472">
        <v>41043</v>
      </c>
      <c r="N4748" s="474">
        <v>1</v>
      </c>
      <c r="O4748" s="436">
        <v>200</v>
      </c>
      <c r="P4748" s="436">
        <v>200</v>
      </c>
      <c r="Q4748" s="435">
        <v>0</v>
      </c>
      <c r="R4748" s="436">
        <v>200</v>
      </c>
      <c r="S4748" s="447">
        <v>0</v>
      </c>
      <c r="T4748" s="447">
        <v>0</v>
      </c>
      <c r="U4748" s="472">
        <v>41045</v>
      </c>
      <c r="X4748" s="437" t="str">
        <f t="shared" si="454"/>
        <v>KO</v>
      </c>
      <c r="Y4748" s="536" t="str">
        <f t="shared" si="456"/>
        <v/>
      </c>
      <c r="AC4748" s="148">
        <f t="shared" si="453"/>
        <v>-40450</v>
      </c>
      <c r="AD4748" s="435" t="str">
        <f t="shared" si="455"/>
        <v>Pendente</v>
      </c>
    </row>
    <row r="4749" spans="1:30" x14ac:dyDescent="0.2">
      <c r="A4749" s="644" t="s">
        <v>115</v>
      </c>
      <c r="B4749" s="645">
        <v>2</v>
      </c>
      <c r="C4749" s="646">
        <v>20</v>
      </c>
      <c r="D4749" s="645" t="s">
        <v>178</v>
      </c>
      <c r="E4749" s="647">
        <v>41039</v>
      </c>
      <c r="G4749" s="648">
        <v>2</v>
      </c>
      <c r="H4749" s="646">
        <v>20</v>
      </c>
      <c r="I4749" s="646">
        <v>20</v>
      </c>
      <c r="J4749" s="646">
        <v>20</v>
      </c>
      <c r="K4749" s="645">
        <v>0</v>
      </c>
      <c r="L4749" s="647">
        <v>41043</v>
      </c>
      <c r="N4749" s="648">
        <v>2</v>
      </c>
      <c r="O4749" s="646">
        <v>20</v>
      </c>
      <c r="P4749" s="646">
        <v>20</v>
      </c>
      <c r="Q4749" s="645">
        <v>0</v>
      </c>
      <c r="R4749" s="646">
        <v>20</v>
      </c>
      <c r="S4749" s="646">
        <v>0</v>
      </c>
      <c r="T4749" s="646">
        <v>0</v>
      </c>
      <c r="U4749" s="647">
        <v>41045</v>
      </c>
      <c r="X4749" s="437" t="str">
        <f t="shared" si="454"/>
        <v>KO</v>
      </c>
      <c r="Y4749" s="536" t="str">
        <f t="shared" si="456"/>
        <v/>
      </c>
      <c r="AC4749" s="148">
        <f t="shared" si="453"/>
        <v>-40450</v>
      </c>
      <c r="AD4749" s="435" t="str">
        <f t="shared" si="455"/>
        <v>Pendente</v>
      </c>
    </row>
    <row r="4750" spans="1:30" x14ac:dyDescent="0.2">
      <c r="A4750" s="644" t="s">
        <v>115</v>
      </c>
      <c r="B4750" s="645">
        <v>1</v>
      </c>
      <c r="C4750" s="646">
        <v>15</v>
      </c>
      <c r="D4750" s="645" t="s">
        <v>176</v>
      </c>
      <c r="E4750" s="647">
        <v>41040</v>
      </c>
      <c r="G4750" s="648">
        <v>1</v>
      </c>
      <c r="H4750" s="645">
        <v>15</v>
      </c>
      <c r="I4750" s="645">
        <v>15</v>
      </c>
      <c r="J4750" s="645">
        <v>15</v>
      </c>
      <c r="K4750" s="645">
        <v>0</v>
      </c>
      <c r="L4750" s="647">
        <v>41044</v>
      </c>
      <c r="N4750" s="648">
        <v>1</v>
      </c>
      <c r="O4750" s="645">
        <v>15</v>
      </c>
      <c r="P4750" s="645">
        <v>15</v>
      </c>
      <c r="Q4750" s="645">
        <v>0</v>
      </c>
      <c r="R4750" s="645">
        <v>15</v>
      </c>
      <c r="S4750" s="646">
        <v>0</v>
      </c>
      <c r="T4750" s="646">
        <v>0</v>
      </c>
      <c r="U4750" s="647">
        <v>41045</v>
      </c>
      <c r="X4750" s="437" t="str">
        <f t="shared" si="454"/>
        <v>KO</v>
      </c>
      <c r="Y4750" s="536" t="str">
        <f t="shared" si="456"/>
        <v/>
      </c>
      <c r="AC4750" s="148">
        <f t="shared" si="453"/>
        <v>-40451</v>
      </c>
      <c r="AD4750" s="435" t="str">
        <f t="shared" si="455"/>
        <v>Pendente</v>
      </c>
    </row>
    <row r="4751" spans="1:30" x14ac:dyDescent="0.2">
      <c r="A4751" s="442" t="s">
        <v>115</v>
      </c>
      <c r="B4751" s="435">
        <v>1</v>
      </c>
      <c r="C4751" s="436">
        <v>200</v>
      </c>
      <c r="D4751" s="439" t="s">
        <v>196</v>
      </c>
      <c r="E4751" s="472">
        <v>41043</v>
      </c>
      <c r="G4751" s="435">
        <v>1</v>
      </c>
      <c r="H4751" s="436">
        <v>200</v>
      </c>
      <c r="I4751" s="435">
        <v>1</v>
      </c>
      <c r="J4751" s="436">
        <v>200</v>
      </c>
      <c r="K4751" s="435">
        <v>0</v>
      </c>
      <c r="L4751" s="472">
        <v>41045</v>
      </c>
      <c r="N4751" s="435">
        <v>1</v>
      </c>
      <c r="O4751" s="436">
        <v>200</v>
      </c>
      <c r="P4751" s="436">
        <v>200</v>
      </c>
      <c r="Q4751" s="435">
        <v>0</v>
      </c>
      <c r="R4751" s="436">
        <v>200</v>
      </c>
      <c r="S4751" s="447">
        <v>0</v>
      </c>
      <c r="T4751" s="447">
        <v>0</v>
      </c>
      <c r="U4751" s="472">
        <v>41045</v>
      </c>
      <c r="X4751" s="437" t="str">
        <f t="shared" si="454"/>
        <v>KO</v>
      </c>
      <c r="Y4751" s="536" t="str">
        <f t="shared" si="456"/>
        <v/>
      </c>
      <c r="AC4751" s="148">
        <f t="shared" si="453"/>
        <v>-40454</v>
      </c>
      <c r="AD4751" s="435" t="str">
        <f t="shared" si="455"/>
        <v>Pendente</v>
      </c>
    </row>
    <row r="4752" spans="1:30" x14ac:dyDescent="0.2">
      <c r="A4752" s="442" t="s">
        <v>115</v>
      </c>
      <c r="B4752" s="435">
        <v>2</v>
      </c>
      <c r="C4752" s="436">
        <v>15</v>
      </c>
      <c r="D4752" s="657" t="s">
        <v>176</v>
      </c>
      <c r="E4752" s="472">
        <v>41043</v>
      </c>
      <c r="G4752" s="435">
        <v>2</v>
      </c>
      <c r="H4752" s="436">
        <v>15</v>
      </c>
      <c r="I4752" s="435">
        <v>2</v>
      </c>
      <c r="J4752" s="436">
        <v>15</v>
      </c>
      <c r="K4752" s="435">
        <v>0</v>
      </c>
      <c r="L4752" s="472">
        <v>41045</v>
      </c>
      <c r="N4752" s="435">
        <v>2</v>
      </c>
      <c r="O4752" s="436">
        <v>15</v>
      </c>
      <c r="P4752" s="436">
        <v>15</v>
      </c>
      <c r="Q4752" s="435">
        <v>0</v>
      </c>
      <c r="R4752" s="436">
        <v>15</v>
      </c>
      <c r="S4752" s="447">
        <v>0</v>
      </c>
      <c r="T4752" s="447">
        <v>0</v>
      </c>
      <c r="U4752" s="472">
        <v>41045</v>
      </c>
      <c r="X4752" s="437" t="str">
        <f t="shared" si="454"/>
        <v>KO</v>
      </c>
      <c r="Y4752" s="536" t="str">
        <f t="shared" si="456"/>
        <v/>
      </c>
      <c r="AC4752" s="148">
        <f t="shared" si="453"/>
        <v>-40454</v>
      </c>
      <c r="AD4752" s="435" t="str">
        <f t="shared" si="455"/>
        <v>Pendente</v>
      </c>
    </row>
    <row r="4753" spans="1:30" x14ac:dyDescent="0.2">
      <c r="A4753" s="644" t="s">
        <v>115</v>
      </c>
      <c r="B4753" s="645">
        <v>3</v>
      </c>
      <c r="C4753" s="646">
        <v>570</v>
      </c>
      <c r="D4753" s="645" t="s">
        <v>178</v>
      </c>
      <c r="E4753" s="647">
        <v>41043</v>
      </c>
      <c r="G4753" s="645">
        <v>3</v>
      </c>
      <c r="H4753" s="646">
        <v>570</v>
      </c>
      <c r="I4753" s="645">
        <v>3</v>
      </c>
      <c r="J4753" s="646">
        <v>570</v>
      </c>
      <c r="K4753" s="645">
        <v>0</v>
      </c>
      <c r="L4753" s="647">
        <v>41045</v>
      </c>
      <c r="N4753" s="645">
        <v>3</v>
      </c>
      <c r="O4753" s="646">
        <v>570</v>
      </c>
      <c r="P4753" s="646">
        <v>570</v>
      </c>
      <c r="Q4753" s="645">
        <v>0</v>
      </c>
      <c r="R4753" s="646">
        <v>570</v>
      </c>
      <c r="S4753" s="646">
        <v>0</v>
      </c>
      <c r="T4753" s="646">
        <v>0</v>
      </c>
      <c r="U4753" s="647">
        <v>41045</v>
      </c>
      <c r="V4753" s="480">
        <v>3</v>
      </c>
      <c r="W4753" s="435">
        <v>570</v>
      </c>
      <c r="X4753" s="437" t="str">
        <f t="shared" si="454"/>
        <v>OK</v>
      </c>
      <c r="Y4753" s="536">
        <f t="shared" si="456"/>
        <v>0</v>
      </c>
      <c r="Z4753" s="438" t="s">
        <v>178</v>
      </c>
      <c r="AA4753" s="481">
        <v>41050</v>
      </c>
      <c r="AC4753" s="148">
        <f t="shared" si="453"/>
        <v>7</v>
      </c>
      <c r="AD4753" s="435" t="str">
        <f t="shared" si="455"/>
        <v>OK</v>
      </c>
    </row>
    <row r="4754" spans="1:30" x14ac:dyDescent="0.2">
      <c r="A4754" s="644" t="s">
        <v>115</v>
      </c>
      <c r="B4754" s="645">
        <v>1</v>
      </c>
      <c r="C4754" s="646">
        <v>125</v>
      </c>
      <c r="D4754" s="645" t="s">
        <v>178</v>
      </c>
      <c r="E4754" s="647">
        <v>41044</v>
      </c>
      <c r="G4754" s="645">
        <v>1</v>
      </c>
      <c r="H4754" s="646">
        <v>125</v>
      </c>
      <c r="I4754" s="645">
        <v>1</v>
      </c>
      <c r="J4754" s="646">
        <v>125</v>
      </c>
      <c r="K4754" s="645">
        <v>0</v>
      </c>
      <c r="L4754" s="647">
        <v>41045</v>
      </c>
      <c r="N4754" s="645">
        <v>1</v>
      </c>
      <c r="O4754" s="646">
        <v>125</v>
      </c>
      <c r="P4754" s="646">
        <v>125</v>
      </c>
      <c r="Q4754" s="645">
        <v>0</v>
      </c>
      <c r="R4754" s="646">
        <v>125</v>
      </c>
      <c r="S4754" s="646">
        <v>0</v>
      </c>
      <c r="T4754" s="646">
        <v>0</v>
      </c>
      <c r="U4754" s="647">
        <v>41045</v>
      </c>
      <c r="V4754" s="480">
        <v>1</v>
      </c>
      <c r="W4754" s="435">
        <v>125</v>
      </c>
      <c r="X4754" s="437" t="str">
        <f t="shared" si="454"/>
        <v>OK</v>
      </c>
      <c r="Y4754" s="536">
        <f t="shared" si="456"/>
        <v>0</v>
      </c>
      <c r="Z4754" s="438" t="s">
        <v>178</v>
      </c>
      <c r="AA4754" s="481">
        <v>41050</v>
      </c>
      <c r="AC4754" s="148">
        <f t="shared" si="453"/>
        <v>6</v>
      </c>
      <c r="AD4754" s="435" t="str">
        <f t="shared" si="455"/>
        <v>OK</v>
      </c>
    </row>
    <row r="4755" spans="1:30" x14ac:dyDescent="0.2">
      <c r="A4755" s="442" t="s">
        <v>115</v>
      </c>
      <c r="B4755" s="435">
        <v>1</v>
      </c>
      <c r="C4755" s="436">
        <v>34</v>
      </c>
      <c r="D4755" s="643" t="s">
        <v>182</v>
      </c>
      <c r="E4755" s="472">
        <v>41045</v>
      </c>
      <c r="G4755" s="435">
        <v>1</v>
      </c>
      <c r="H4755" s="436">
        <v>34</v>
      </c>
      <c r="I4755" s="436">
        <v>34</v>
      </c>
      <c r="J4755" s="436">
        <v>34</v>
      </c>
      <c r="K4755" s="435">
        <v>0</v>
      </c>
      <c r="L4755" s="472">
        <v>41047</v>
      </c>
      <c r="N4755" s="435">
        <v>1</v>
      </c>
      <c r="O4755" s="436">
        <v>34</v>
      </c>
      <c r="P4755" s="436">
        <v>34</v>
      </c>
      <c r="Q4755" s="435">
        <v>0</v>
      </c>
      <c r="R4755" s="436">
        <v>34</v>
      </c>
      <c r="S4755" s="658">
        <v>0</v>
      </c>
      <c r="T4755" s="658">
        <v>0</v>
      </c>
      <c r="U4755" s="472">
        <v>41046</v>
      </c>
      <c r="Y4755" s="536" t="str">
        <f t="shared" si="456"/>
        <v/>
      </c>
      <c r="AC4755" s="148">
        <f t="shared" si="453"/>
        <v>-40456</v>
      </c>
      <c r="AD4755" s="435" t="str">
        <f t="shared" si="455"/>
        <v>Pendente</v>
      </c>
    </row>
    <row r="4756" spans="1:30" x14ac:dyDescent="0.2">
      <c r="A4756" s="442" t="s">
        <v>115</v>
      </c>
      <c r="B4756" s="435">
        <v>2</v>
      </c>
      <c r="C4756" s="436">
        <v>23</v>
      </c>
      <c r="D4756" s="465" t="s">
        <v>183</v>
      </c>
      <c r="E4756" s="472">
        <v>41045</v>
      </c>
      <c r="G4756" s="435">
        <v>2</v>
      </c>
      <c r="H4756" s="436">
        <v>23</v>
      </c>
      <c r="I4756" s="436">
        <v>23</v>
      </c>
      <c r="J4756" s="436">
        <v>23</v>
      </c>
      <c r="K4756" s="435">
        <v>0</v>
      </c>
      <c r="L4756" s="472">
        <v>41047</v>
      </c>
      <c r="N4756" s="435">
        <v>2</v>
      </c>
      <c r="O4756" s="436">
        <v>23</v>
      </c>
      <c r="P4756" s="436">
        <v>23</v>
      </c>
      <c r="Q4756" s="435">
        <v>0</v>
      </c>
      <c r="R4756" s="436">
        <v>23</v>
      </c>
      <c r="S4756" s="658">
        <v>0</v>
      </c>
      <c r="T4756" s="658">
        <v>0</v>
      </c>
      <c r="U4756" s="472">
        <v>41046</v>
      </c>
      <c r="Y4756" s="536" t="str">
        <f t="shared" si="456"/>
        <v/>
      </c>
      <c r="AC4756" s="148">
        <f t="shared" si="453"/>
        <v>-40456</v>
      </c>
      <c r="AD4756" s="435" t="str">
        <f t="shared" si="455"/>
        <v>Pendente</v>
      </c>
    </row>
    <row r="4757" spans="1:30" x14ac:dyDescent="0.2">
      <c r="A4757" s="442" t="s">
        <v>115</v>
      </c>
      <c r="B4757" s="435">
        <v>3</v>
      </c>
      <c r="C4757" s="436">
        <v>22</v>
      </c>
      <c r="D4757" s="465" t="s">
        <v>67</v>
      </c>
      <c r="E4757" s="472">
        <v>41045</v>
      </c>
      <c r="G4757" s="435">
        <v>3</v>
      </c>
      <c r="H4757" s="436">
        <v>22</v>
      </c>
      <c r="I4757" s="436">
        <v>22</v>
      </c>
      <c r="J4757" s="436">
        <v>22</v>
      </c>
      <c r="K4757" s="435">
        <v>0</v>
      </c>
      <c r="L4757" s="472">
        <v>41047</v>
      </c>
      <c r="N4757" s="435">
        <v>3</v>
      </c>
      <c r="O4757" s="436">
        <v>22</v>
      </c>
      <c r="P4757" s="436">
        <v>22</v>
      </c>
      <c r="Q4757" s="435">
        <v>0</v>
      </c>
      <c r="R4757" s="436">
        <v>22</v>
      </c>
      <c r="S4757" s="658">
        <v>0</v>
      </c>
      <c r="T4757" s="658">
        <v>0</v>
      </c>
      <c r="U4757" s="472">
        <v>41046</v>
      </c>
      <c r="Y4757" s="536" t="str">
        <f t="shared" si="456"/>
        <v/>
      </c>
      <c r="AC4757" s="148">
        <f t="shared" si="453"/>
        <v>-40456</v>
      </c>
      <c r="AD4757" s="435" t="str">
        <f t="shared" si="455"/>
        <v>Pendente</v>
      </c>
    </row>
    <row r="4758" spans="1:30" x14ac:dyDescent="0.2">
      <c r="A4758" s="442" t="s">
        <v>115</v>
      </c>
      <c r="B4758" s="435">
        <v>4</v>
      </c>
      <c r="C4758" s="436">
        <v>2</v>
      </c>
      <c r="D4758" s="435" t="s">
        <v>68</v>
      </c>
      <c r="E4758" s="472">
        <v>41045</v>
      </c>
      <c r="G4758" s="435">
        <v>4</v>
      </c>
      <c r="H4758" s="436">
        <v>2</v>
      </c>
      <c r="I4758" s="436">
        <v>2</v>
      </c>
      <c r="J4758" s="436">
        <v>2</v>
      </c>
      <c r="K4758" s="435">
        <v>0</v>
      </c>
      <c r="L4758" s="472">
        <v>41047</v>
      </c>
      <c r="N4758" s="435">
        <v>4</v>
      </c>
      <c r="O4758" s="436">
        <v>2</v>
      </c>
      <c r="P4758" s="436">
        <v>2</v>
      </c>
      <c r="Q4758" s="435">
        <v>0</v>
      </c>
      <c r="R4758" s="436">
        <v>2</v>
      </c>
      <c r="S4758" s="658">
        <v>0</v>
      </c>
      <c r="T4758" s="658">
        <v>0</v>
      </c>
      <c r="U4758" s="472">
        <v>41046</v>
      </c>
      <c r="Y4758" s="536" t="str">
        <f t="shared" si="456"/>
        <v/>
      </c>
      <c r="AC4758" s="148">
        <f t="shared" ref="AC4758:AC4845" si="457">DAYS360(E4758,AA4758)</f>
        <v>-40456</v>
      </c>
      <c r="AD4758" s="435" t="str">
        <f t="shared" si="455"/>
        <v>Pendente</v>
      </c>
    </row>
    <row r="4759" spans="1:30" x14ac:dyDescent="0.2">
      <c r="A4759" s="442" t="s">
        <v>115</v>
      </c>
      <c r="B4759" s="435">
        <v>5</v>
      </c>
      <c r="C4759" s="436">
        <v>10</v>
      </c>
      <c r="D4759" s="438" t="s">
        <v>69</v>
      </c>
      <c r="E4759" s="472">
        <v>41045</v>
      </c>
      <c r="G4759" s="435">
        <v>5</v>
      </c>
      <c r="H4759" s="436">
        <v>10</v>
      </c>
      <c r="I4759" s="436">
        <v>10</v>
      </c>
      <c r="J4759" s="436">
        <v>10</v>
      </c>
      <c r="K4759" s="435">
        <v>0</v>
      </c>
      <c r="L4759" s="472">
        <v>41047</v>
      </c>
      <c r="N4759" s="435">
        <v>5</v>
      </c>
      <c r="O4759" s="436">
        <v>10</v>
      </c>
      <c r="P4759" s="436">
        <v>10</v>
      </c>
      <c r="Q4759" s="435">
        <v>0</v>
      </c>
      <c r="R4759" s="436">
        <v>10</v>
      </c>
      <c r="S4759" s="658">
        <v>0</v>
      </c>
      <c r="T4759" s="658">
        <v>0</v>
      </c>
      <c r="U4759" s="472">
        <v>41046</v>
      </c>
      <c r="Y4759" s="536" t="str">
        <f t="shared" si="456"/>
        <v/>
      </c>
      <c r="AC4759" s="148">
        <f t="shared" si="457"/>
        <v>-40456</v>
      </c>
      <c r="AD4759" s="435" t="str">
        <f t="shared" si="455"/>
        <v>Pendente</v>
      </c>
    </row>
    <row r="4760" spans="1:30" x14ac:dyDescent="0.2">
      <c r="A4760" s="442" t="s">
        <v>115</v>
      </c>
      <c r="B4760" s="435">
        <v>6</v>
      </c>
      <c r="C4760" s="436">
        <v>22</v>
      </c>
      <c r="D4760" s="438" t="s">
        <v>72</v>
      </c>
      <c r="E4760" s="472">
        <v>41045</v>
      </c>
      <c r="G4760" s="435">
        <v>6</v>
      </c>
      <c r="H4760" s="436">
        <v>22</v>
      </c>
      <c r="I4760" s="436">
        <v>22</v>
      </c>
      <c r="J4760" s="436">
        <v>22</v>
      </c>
      <c r="K4760" s="435">
        <v>0</v>
      </c>
      <c r="L4760" s="472">
        <v>41047</v>
      </c>
      <c r="N4760" s="435">
        <v>6</v>
      </c>
      <c r="O4760" s="436">
        <v>22</v>
      </c>
      <c r="P4760" s="436">
        <v>22</v>
      </c>
      <c r="Q4760" s="435">
        <v>0</v>
      </c>
      <c r="R4760" s="436">
        <v>22</v>
      </c>
      <c r="S4760" s="658">
        <v>0</v>
      </c>
      <c r="T4760" s="658">
        <v>0</v>
      </c>
      <c r="U4760" s="472">
        <v>41046</v>
      </c>
      <c r="Y4760" s="536" t="str">
        <f t="shared" si="456"/>
        <v/>
      </c>
      <c r="AC4760" s="148">
        <f t="shared" si="457"/>
        <v>-40456</v>
      </c>
      <c r="AD4760" s="435" t="str">
        <f t="shared" si="455"/>
        <v>Pendente</v>
      </c>
    </row>
    <row r="4761" spans="1:30" x14ac:dyDescent="0.2">
      <c r="A4761" s="442" t="s">
        <v>115</v>
      </c>
      <c r="B4761" s="435">
        <v>7</v>
      </c>
      <c r="C4761" s="436">
        <v>345</v>
      </c>
      <c r="D4761" s="438" t="s">
        <v>73</v>
      </c>
      <c r="E4761" s="472">
        <v>41045</v>
      </c>
      <c r="G4761" s="435">
        <v>7</v>
      </c>
      <c r="H4761" s="436">
        <v>345</v>
      </c>
      <c r="I4761" s="436">
        <v>345</v>
      </c>
      <c r="J4761" s="436">
        <v>345</v>
      </c>
      <c r="K4761" s="435">
        <v>0</v>
      </c>
      <c r="L4761" s="472">
        <v>41047</v>
      </c>
      <c r="N4761" s="435">
        <v>7</v>
      </c>
      <c r="O4761" s="436">
        <v>345</v>
      </c>
      <c r="P4761" s="436">
        <v>345</v>
      </c>
      <c r="Q4761" s="435">
        <v>0</v>
      </c>
      <c r="R4761" s="436">
        <v>345</v>
      </c>
      <c r="S4761" s="658">
        <v>0</v>
      </c>
      <c r="T4761" s="658">
        <v>0</v>
      </c>
      <c r="U4761" s="472">
        <v>41046</v>
      </c>
      <c r="Y4761" s="536" t="str">
        <f t="shared" si="456"/>
        <v/>
      </c>
      <c r="AC4761" s="148">
        <f t="shared" si="457"/>
        <v>-40456</v>
      </c>
      <c r="AD4761" s="435" t="str">
        <f t="shared" si="455"/>
        <v>Pendente</v>
      </c>
    </row>
    <row r="4762" spans="1:30" x14ac:dyDescent="0.2">
      <c r="A4762" s="442" t="s">
        <v>115</v>
      </c>
      <c r="B4762" s="435">
        <v>8</v>
      </c>
      <c r="C4762" s="436">
        <v>190</v>
      </c>
      <c r="D4762" s="438" t="s">
        <v>79</v>
      </c>
      <c r="E4762" s="472">
        <v>41045</v>
      </c>
      <c r="G4762" s="435">
        <v>8</v>
      </c>
      <c r="H4762" s="435">
        <v>190</v>
      </c>
      <c r="I4762" s="435">
        <v>190</v>
      </c>
      <c r="J4762" s="435">
        <v>190</v>
      </c>
      <c r="K4762" s="435">
        <v>0</v>
      </c>
      <c r="L4762" s="472">
        <v>41047</v>
      </c>
      <c r="N4762" s="435">
        <v>8</v>
      </c>
      <c r="O4762" s="435">
        <v>190</v>
      </c>
      <c r="P4762" s="435">
        <v>190</v>
      </c>
      <c r="Q4762" s="435">
        <v>0</v>
      </c>
      <c r="R4762" s="435">
        <v>190</v>
      </c>
      <c r="S4762" s="658">
        <v>0</v>
      </c>
      <c r="T4762" s="658">
        <v>0</v>
      </c>
      <c r="U4762" s="472">
        <v>41046</v>
      </c>
      <c r="Y4762" s="536" t="str">
        <f t="shared" si="456"/>
        <v/>
      </c>
      <c r="AC4762" s="148">
        <f t="shared" si="457"/>
        <v>-40456</v>
      </c>
      <c r="AD4762" s="435" t="str">
        <f t="shared" si="455"/>
        <v>Pendente</v>
      </c>
    </row>
    <row r="4763" spans="1:30" x14ac:dyDescent="0.2">
      <c r="A4763" s="442" t="s">
        <v>115</v>
      </c>
      <c r="B4763" s="435">
        <v>9</v>
      </c>
      <c r="C4763" s="436">
        <v>83</v>
      </c>
      <c r="D4763" s="438" t="s">
        <v>74</v>
      </c>
      <c r="E4763" s="472">
        <v>41045</v>
      </c>
      <c r="G4763" s="435">
        <v>9</v>
      </c>
      <c r="H4763" s="435">
        <v>83</v>
      </c>
      <c r="I4763" s="435">
        <v>83</v>
      </c>
      <c r="J4763" s="435">
        <v>83</v>
      </c>
      <c r="K4763" s="435">
        <v>0</v>
      </c>
      <c r="L4763" s="472">
        <v>41047</v>
      </c>
      <c r="N4763" s="435">
        <v>9</v>
      </c>
      <c r="O4763" s="435">
        <v>83</v>
      </c>
      <c r="P4763" s="435">
        <v>83</v>
      </c>
      <c r="Q4763" s="435">
        <v>0</v>
      </c>
      <c r="R4763" s="435">
        <v>83</v>
      </c>
      <c r="S4763" s="658">
        <v>0</v>
      </c>
      <c r="T4763" s="658">
        <v>0</v>
      </c>
      <c r="U4763" s="472">
        <v>41046</v>
      </c>
      <c r="Y4763" s="536" t="str">
        <f t="shared" si="456"/>
        <v/>
      </c>
      <c r="AC4763" s="148">
        <f t="shared" si="457"/>
        <v>-40456</v>
      </c>
      <c r="AD4763" s="435" t="str">
        <f t="shared" si="455"/>
        <v>Pendente</v>
      </c>
    </row>
    <row r="4764" spans="1:30" x14ac:dyDescent="0.2">
      <c r="A4764" s="442" t="s">
        <v>115</v>
      </c>
      <c r="B4764" s="435">
        <v>10</v>
      </c>
      <c r="C4764" s="436">
        <v>3</v>
      </c>
      <c r="D4764" s="435" t="s">
        <v>75</v>
      </c>
      <c r="E4764" s="472">
        <v>41045</v>
      </c>
      <c r="G4764" s="435">
        <v>10</v>
      </c>
      <c r="H4764" s="435">
        <v>3</v>
      </c>
      <c r="I4764" s="435">
        <v>3</v>
      </c>
      <c r="J4764" s="435">
        <v>3</v>
      </c>
      <c r="K4764" s="435">
        <v>0</v>
      </c>
      <c r="L4764" s="472">
        <v>41047</v>
      </c>
      <c r="N4764" s="435">
        <v>10</v>
      </c>
      <c r="O4764" s="435">
        <v>3</v>
      </c>
      <c r="P4764" s="435">
        <v>3</v>
      </c>
      <c r="Q4764" s="435">
        <v>0</v>
      </c>
      <c r="R4764" s="435">
        <v>3</v>
      </c>
      <c r="S4764" s="658">
        <v>0</v>
      </c>
      <c r="T4764" s="658">
        <v>0</v>
      </c>
      <c r="U4764" s="472">
        <v>41046</v>
      </c>
      <c r="Y4764" s="536" t="str">
        <f t="shared" si="456"/>
        <v/>
      </c>
      <c r="AC4764" s="148">
        <f t="shared" si="457"/>
        <v>-40456</v>
      </c>
      <c r="AD4764" s="435" t="str">
        <f t="shared" si="455"/>
        <v>Pendente</v>
      </c>
    </row>
    <row r="4765" spans="1:30" x14ac:dyDescent="0.2">
      <c r="A4765" s="442" t="s">
        <v>115</v>
      </c>
      <c r="B4765" s="435">
        <v>11</v>
      </c>
      <c r="C4765" s="436">
        <v>4</v>
      </c>
      <c r="D4765" s="438" t="s">
        <v>76</v>
      </c>
      <c r="E4765" s="472">
        <v>41045</v>
      </c>
      <c r="G4765" s="435">
        <v>11</v>
      </c>
      <c r="H4765" s="436">
        <v>4</v>
      </c>
      <c r="I4765" s="436">
        <v>4</v>
      </c>
      <c r="J4765" s="436">
        <v>4</v>
      </c>
      <c r="K4765" s="435">
        <v>0</v>
      </c>
      <c r="L4765" s="472">
        <v>41047</v>
      </c>
      <c r="N4765" s="435">
        <v>11</v>
      </c>
      <c r="O4765" s="436">
        <v>4</v>
      </c>
      <c r="P4765" s="436">
        <v>4</v>
      </c>
      <c r="Q4765" s="435">
        <v>0</v>
      </c>
      <c r="R4765" s="436">
        <v>4</v>
      </c>
      <c r="S4765" s="658">
        <v>0</v>
      </c>
      <c r="T4765" s="658">
        <v>0</v>
      </c>
      <c r="U4765" s="472">
        <v>41046</v>
      </c>
      <c r="Y4765" s="536" t="str">
        <f t="shared" si="456"/>
        <v/>
      </c>
      <c r="AC4765" s="148">
        <f t="shared" si="457"/>
        <v>-40456</v>
      </c>
      <c r="AD4765" s="435" t="str">
        <f t="shared" si="455"/>
        <v>Pendente</v>
      </c>
    </row>
    <row r="4766" spans="1:30" x14ac:dyDescent="0.2">
      <c r="A4766" s="442" t="s">
        <v>115</v>
      </c>
      <c r="B4766" s="435">
        <v>12</v>
      </c>
      <c r="C4766" s="436">
        <v>3</v>
      </c>
      <c r="D4766" s="438" t="s">
        <v>77</v>
      </c>
      <c r="E4766" s="472">
        <v>41045</v>
      </c>
      <c r="G4766" s="435">
        <v>12</v>
      </c>
      <c r="H4766" s="436">
        <v>3</v>
      </c>
      <c r="I4766" s="436">
        <v>3</v>
      </c>
      <c r="J4766" s="436">
        <v>3</v>
      </c>
      <c r="K4766" s="435">
        <v>0</v>
      </c>
      <c r="L4766" s="472">
        <v>41047</v>
      </c>
      <c r="N4766" s="435">
        <v>12</v>
      </c>
      <c r="O4766" s="436">
        <v>3</v>
      </c>
      <c r="P4766" s="436">
        <v>3</v>
      </c>
      <c r="Q4766" s="435">
        <v>0</v>
      </c>
      <c r="R4766" s="436">
        <v>3</v>
      </c>
      <c r="S4766" s="658">
        <v>0</v>
      </c>
      <c r="T4766" s="658">
        <v>0</v>
      </c>
      <c r="U4766" s="472">
        <v>41046</v>
      </c>
      <c r="Y4766" s="536" t="str">
        <f t="shared" si="456"/>
        <v/>
      </c>
      <c r="AC4766" s="148">
        <f t="shared" si="457"/>
        <v>-40456</v>
      </c>
      <c r="AD4766" s="435" t="str">
        <f t="shared" si="455"/>
        <v>Pendente</v>
      </c>
    </row>
    <row r="4767" spans="1:30" x14ac:dyDescent="0.2">
      <c r="A4767" s="442" t="s">
        <v>115</v>
      </c>
      <c r="B4767" s="435">
        <v>13</v>
      </c>
      <c r="C4767" s="436">
        <v>184</v>
      </c>
      <c r="D4767" s="438" t="s">
        <v>187</v>
      </c>
      <c r="E4767" s="472">
        <v>41045</v>
      </c>
      <c r="G4767" s="435">
        <v>13</v>
      </c>
      <c r="H4767" s="435">
        <v>184</v>
      </c>
      <c r="I4767" s="435">
        <v>184</v>
      </c>
      <c r="J4767" s="435">
        <v>184</v>
      </c>
      <c r="K4767" s="435">
        <v>0</v>
      </c>
      <c r="L4767" s="472">
        <v>41047</v>
      </c>
      <c r="N4767" s="435">
        <v>13</v>
      </c>
      <c r="O4767" s="435">
        <v>184</v>
      </c>
      <c r="P4767" s="435">
        <v>184</v>
      </c>
      <c r="Q4767" s="435">
        <v>0</v>
      </c>
      <c r="R4767" s="435">
        <v>184</v>
      </c>
      <c r="S4767" s="658">
        <v>0</v>
      </c>
      <c r="T4767" s="658">
        <v>0</v>
      </c>
      <c r="U4767" s="472">
        <v>41046</v>
      </c>
      <c r="Y4767" s="536" t="str">
        <f t="shared" si="456"/>
        <v/>
      </c>
      <c r="AC4767" s="148">
        <f t="shared" si="457"/>
        <v>-40456</v>
      </c>
      <c r="AD4767" s="435" t="str">
        <f t="shared" si="455"/>
        <v>Pendente</v>
      </c>
    </row>
    <row r="4768" spans="1:30" x14ac:dyDescent="0.2">
      <c r="A4768" s="442" t="s">
        <v>115</v>
      </c>
      <c r="B4768" s="435">
        <v>14</v>
      </c>
      <c r="C4768" s="436">
        <v>5</v>
      </c>
      <c r="D4768" s="465" t="s">
        <v>192</v>
      </c>
      <c r="E4768" s="472">
        <v>41045</v>
      </c>
      <c r="G4768" s="435">
        <v>14</v>
      </c>
      <c r="H4768" s="435">
        <v>5</v>
      </c>
      <c r="I4768" s="435">
        <v>5</v>
      </c>
      <c r="J4768" s="435">
        <v>5</v>
      </c>
      <c r="K4768" s="435">
        <v>0</v>
      </c>
      <c r="L4768" s="472">
        <v>41047</v>
      </c>
      <c r="N4768" s="435">
        <v>14</v>
      </c>
      <c r="O4768" s="435">
        <v>5</v>
      </c>
      <c r="P4768" s="435">
        <v>5</v>
      </c>
      <c r="Q4768" s="435">
        <v>0</v>
      </c>
      <c r="R4768" s="435">
        <v>5</v>
      </c>
      <c r="S4768" s="658">
        <v>0</v>
      </c>
      <c r="T4768" s="658">
        <v>0</v>
      </c>
      <c r="U4768" s="472">
        <v>41046</v>
      </c>
      <c r="Y4768" s="536" t="str">
        <f t="shared" si="456"/>
        <v/>
      </c>
      <c r="AC4768" s="148">
        <f t="shared" si="457"/>
        <v>-40456</v>
      </c>
      <c r="AD4768" s="435" t="str">
        <f t="shared" si="455"/>
        <v>Pendente</v>
      </c>
    </row>
    <row r="4769" spans="1:30" x14ac:dyDescent="0.2">
      <c r="A4769" s="442" t="s">
        <v>115</v>
      </c>
      <c r="B4769" s="435">
        <v>15</v>
      </c>
      <c r="C4769" s="436">
        <v>427</v>
      </c>
      <c r="D4769" s="438" t="s">
        <v>199</v>
      </c>
      <c r="E4769" s="472">
        <v>41045</v>
      </c>
      <c r="G4769" s="435">
        <v>15</v>
      </c>
      <c r="H4769" s="435">
        <v>427</v>
      </c>
      <c r="I4769" s="435">
        <v>427</v>
      </c>
      <c r="J4769" s="435">
        <v>427</v>
      </c>
      <c r="K4769" s="435">
        <v>0</v>
      </c>
      <c r="L4769" s="472">
        <v>41047</v>
      </c>
      <c r="N4769" s="435">
        <v>15</v>
      </c>
      <c r="O4769" s="435">
        <v>427</v>
      </c>
      <c r="P4769" s="435">
        <v>427</v>
      </c>
      <c r="Q4769" s="435">
        <v>0</v>
      </c>
      <c r="R4769" s="435">
        <v>427</v>
      </c>
      <c r="S4769" s="658">
        <v>0</v>
      </c>
      <c r="T4769" s="658">
        <v>0</v>
      </c>
      <c r="U4769" s="472">
        <v>41046</v>
      </c>
      <c r="Y4769" s="536" t="str">
        <f t="shared" si="456"/>
        <v/>
      </c>
      <c r="AC4769" s="148">
        <f t="shared" si="457"/>
        <v>-40456</v>
      </c>
      <c r="AD4769" s="435" t="str">
        <f t="shared" si="455"/>
        <v>Pendente</v>
      </c>
    </row>
    <row r="4770" spans="1:30" x14ac:dyDescent="0.2">
      <c r="A4770" s="442" t="s">
        <v>115</v>
      </c>
      <c r="B4770" s="435">
        <v>16</v>
      </c>
      <c r="C4770" s="436">
        <v>59</v>
      </c>
      <c r="D4770" s="438" t="s">
        <v>189</v>
      </c>
      <c r="E4770" s="472">
        <v>41045</v>
      </c>
      <c r="G4770" s="435">
        <v>16</v>
      </c>
      <c r="H4770" s="436">
        <v>59</v>
      </c>
      <c r="I4770" s="436">
        <v>59</v>
      </c>
      <c r="J4770" s="436">
        <v>59</v>
      </c>
      <c r="K4770" s="435">
        <v>0</v>
      </c>
      <c r="L4770" s="472">
        <v>41047</v>
      </c>
      <c r="N4770" s="435">
        <v>16</v>
      </c>
      <c r="O4770" s="436">
        <v>59</v>
      </c>
      <c r="P4770" s="436">
        <v>59</v>
      </c>
      <c r="Q4770" s="435">
        <v>0</v>
      </c>
      <c r="R4770" s="436">
        <v>59</v>
      </c>
      <c r="S4770" s="658">
        <v>0</v>
      </c>
      <c r="T4770" s="658">
        <v>0</v>
      </c>
      <c r="U4770" s="472">
        <v>41046</v>
      </c>
      <c r="Y4770" s="536" t="str">
        <f t="shared" si="456"/>
        <v/>
      </c>
      <c r="AC4770" s="148">
        <f t="shared" si="457"/>
        <v>-40456</v>
      </c>
      <c r="AD4770" s="435" t="str">
        <f t="shared" si="455"/>
        <v>Pendente</v>
      </c>
    </row>
    <row r="4771" spans="1:30" x14ac:dyDescent="0.2">
      <c r="A4771" s="442" t="s">
        <v>115</v>
      </c>
      <c r="B4771" s="435">
        <v>17</v>
      </c>
      <c r="C4771" s="436">
        <v>220</v>
      </c>
      <c r="D4771" s="438" t="s">
        <v>178</v>
      </c>
      <c r="E4771" s="472">
        <v>41045</v>
      </c>
      <c r="G4771" s="435">
        <v>17</v>
      </c>
      <c r="H4771" s="436">
        <v>220</v>
      </c>
      <c r="I4771" s="436">
        <v>220</v>
      </c>
      <c r="J4771" s="436">
        <v>220</v>
      </c>
      <c r="K4771" s="435">
        <v>0</v>
      </c>
      <c r="L4771" s="472">
        <v>41047</v>
      </c>
      <c r="N4771" s="435">
        <v>17</v>
      </c>
      <c r="O4771" s="436">
        <v>220</v>
      </c>
      <c r="P4771" s="436">
        <v>220</v>
      </c>
      <c r="Q4771" s="435">
        <v>0</v>
      </c>
      <c r="R4771" s="436">
        <v>220</v>
      </c>
      <c r="S4771" s="658">
        <v>0</v>
      </c>
      <c r="T4771" s="658">
        <v>0</v>
      </c>
      <c r="U4771" s="472">
        <v>41046</v>
      </c>
      <c r="V4771" s="480">
        <v>17</v>
      </c>
      <c r="W4771" s="435">
        <v>220</v>
      </c>
      <c r="X4771" s="437" t="s">
        <v>80</v>
      </c>
      <c r="Y4771" s="536">
        <f t="shared" si="456"/>
        <v>0</v>
      </c>
      <c r="Z4771" s="438" t="s">
        <v>178</v>
      </c>
      <c r="AA4771" s="481">
        <v>41050</v>
      </c>
      <c r="AC4771" s="148">
        <f t="shared" si="457"/>
        <v>5</v>
      </c>
      <c r="AD4771" s="435" t="str">
        <f t="shared" si="455"/>
        <v>OK</v>
      </c>
    </row>
    <row r="4772" spans="1:30" x14ac:dyDescent="0.2">
      <c r="A4772" s="442" t="s">
        <v>115</v>
      </c>
      <c r="B4772" s="435">
        <v>18</v>
      </c>
      <c r="C4772" s="436">
        <v>1666</v>
      </c>
      <c r="D4772" s="438" t="s">
        <v>214</v>
      </c>
      <c r="E4772" s="472">
        <v>41045</v>
      </c>
      <c r="G4772" s="435">
        <v>18</v>
      </c>
      <c r="H4772" s="436">
        <v>1666</v>
      </c>
      <c r="I4772" s="436">
        <v>1666</v>
      </c>
      <c r="J4772" s="436">
        <v>1666</v>
      </c>
      <c r="K4772" s="435">
        <v>0</v>
      </c>
      <c r="L4772" s="472">
        <v>41047</v>
      </c>
      <c r="N4772" s="435">
        <v>18</v>
      </c>
      <c r="O4772" s="436">
        <v>1666</v>
      </c>
      <c r="P4772" s="436">
        <v>1666</v>
      </c>
      <c r="Q4772" s="435">
        <v>0</v>
      </c>
      <c r="R4772" s="436">
        <v>1666</v>
      </c>
      <c r="S4772" s="658">
        <v>0</v>
      </c>
      <c r="T4772" s="658">
        <v>0</v>
      </c>
      <c r="U4772" s="472">
        <v>41046</v>
      </c>
      <c r="V4772" s="480">
        <v>18</v>
      </c>
      <c r="W4772" s="435">
        <v>1666</v>
      </c>
      <c r="X4772" s="437" t="s">
        <v>209</v>
      </c>
      <c r="Y4772" s="536">
        <f t="shared" si="456"/>
        <v>0</v>
      </c>
      <c r="Z4772" s="438" t="s">
        <v>214</v>
      </c>
      <c r="AA4772" s="481">
        <v>41049</v>
      </c>
      <c r="AC4772" s="148">
        <f t="shared" si="457"/>
        <v>4</v>
      </c>
      <c r="AD4772" s="435" t="str">
        <f t="shared" si="455"/>
        <v>OK</v>
      </c>
    </row>
    <row r="4773" spans="1:30" x14ac:dyDescent="0.2">
      <c r="A4773" s="644" t="s">
        <v>115</v>
      </c>
      <c r="B4773" s="645">
        <v>19</v>
      </c>
      <c r="C4773" s="646">
        <v>42</v>
      </c>
      <c r="D4773" s="645" t="s">
        <v>185</v>
      </c>
      <c r="E4773" s="647">
        <v>41045</v>
      </c>
      <c r="G4773" s="645">
        <v>19</v>
      </c>
      <c r="H4773" s="646">
        <v>42</v>
      </c>
      <c r="I4773" s="646">
        <v>42</v>
      </c>
      <c r="J4773" s="646">
        <v>42</v>
      </c>
      <c r="K4773" s="645">
        <v>0</v>
      </c>
      <c r="L4773" s="647">
        <v>41047</v>
      </c>
      <c r="N4773" s="645">
        <v>19</v>
      </c>
      <c r="O4773" s="646">
        <v>42</v>
      </c>
      <c r="P4773" s="646">
        <v>42</v>
      </c>
      <c r="Q4773" s="645">
        <v>0</v>
      </c>
      <c r="R4773" s="646">
        <v>42</v>
      </c>
      <c r="S4773" s="646">
        <v>0</v>
      </c>
      <c r="T4773" s="646">
        <v>0</v>
      </c>
      <c r="U4773" s="647">
        <v>41046</v>
      </c>
      <c r="Y4773" s="536" t="str">
        <f t="shared" si="456"/>
        <v/>
      </c>
      <c r="AC4773" s="148">
        <f t="shared" si="457"/>
        <v>-40456</v>
      </c>
      <c r="AD4773" s="435" t="str">
        <f t="shared" si="455"/>
        <v>Pendente</v>
      </c>
    </row>
    <row r="4774" spans="1:30" x14ac:dyDescent="0.2">
      <c r="A4774" s="644" t="s">
        <v>115</v>
      </c>
      <c r="B4774" s="645">
        <v>1</v>
      </c>
      <c r="C4774" s="646">
        <v>150</v>
      </c>
      <c r="D4774" s="645" t="s">
        <v>196</v>
      </c>
      <c r="E4774" s="647">
        <v>41046</v>
      </c>
      <c r="G4774" s="648">
        <v>1</v>
      </c>
      <c r="H4774" s="645">
        <v>150</v>
      </c>
      <c r="I4774" s="645">
        <v>150</v>
      </c>
      <c r="J4774" s="645">
        <v>150</v>
      </c>
      <c r="K4774" s="645">
        <v>0</v>
      </c>
      <c r="L4774" s="647">
        <v>41050</v>
      </c>
      <c r="N4774" s="648">
        <v>1</v>
      </c>
      <c r="O4774" s="645">
        <v>150</v>
      </c>
      <c r="P4774" s="645">
        <v>150</v>
      </c>
      <c r="Q4774" s="645">
        <v>0</v>
      </c>
      <c r="R4774" s="645">
        <v>150</v>
      </c>
      <c r="S4774" s="646">
        <v>0</v>
      </c>
      <c r="T4774" s="646">
        <v>0</v>
      </c>
      <c r="U4774" s="647">
        <v>41047</v>
      </c>
      <c r="V4774" s="480">
        <v>1</v>
      </c>
      <c r="W4774" s="435">
        <v>150</v>
      </c>
      <c r="X4774" s="437" t="s">
        <v>209</v>
      </c>
      <c r="Y4774" s="536">
        <f t="shared" si="456"/>
        <v>0</v>
      </c>
      <c r="Z4774" s="435" t="s">
        <v>196</v>
      </c>
      <c r="AA4774" s="481">
        <v>41049</v>
      </c>
      <c r="AC4774" s="148">
        <f t="shared" si="457"/>
        <v>3</v>
      </c>
      <c r="AD4774" s="435" t="str">
        <f t="shared" si="455"/>
        <v>OK</v>
      </c>
    </row>
    <row r="4775" spans="1:30" x14ac:dyDescent="0.2">
      <c r="A4775" s="442" t="s">
        <v>115</v>
      </c>
      <c r="B4775" s="435">
        <v>1</v>
      </c>
      <c r="C4775" s="436">
        <v>9</v>
      </c>
      <c r="D4775" s="643" t="s">
        <v>182</v>
      </c>
      <c r="E4775" s="472">
        <v>41047</v>
      </c>
      <c r="G4775" s="435">
        <v>1</v>
      </c>
      <c r="H4775" s="436">
        <v>9</v>
      </c>
      <c r="I4775" s="436">
        <v>9</v>
      </c>
      <c r="J4775" s="436">
        <v>9</v>
      </c>
      <c r="K4775" s="435">
        <v>0</v>
      </c>
      <c r="L4775" s="472">
        <v>41048</v>
      </c>
      <c r="N4775" s="435">
        <v>1</v>
      </c>
      <c r="O4775" s="436">
        <v>9</v>
      </c>
      <c r="P4775" s="436">
        <v>9</v>
      </c>
      <c r="Q4775" s="435">
        <v>0</v>
      </c>
      <c r="R4775" s="436">
        <v>9</v>
      </c>
      <c r="S4775" s="658">
        <v>0</v>
      </c>
      <c r="T4775" s="658">
        <v>0</v>
      </c>
      <c r="U4775" s="472">
        <v>41051</v>
      </c>
      <c r="Y4775" s="536" t="str">
        <f t="shared" si="456"/>
        <v/>
      </c>
      <c r="AC4775" s="148">
        <f t="shared" si="457"/>
        <v>-40458</v>
      </c>
      <c r="AD4775" s="435" t="str">
        <f t="shared" si="455"/>
        <v>Pendente</v>
      </c>
    </row>
    <row r="4776" spans="1:30" x14ac:dyDescent="0.2">
      <c r="A4776" s="442" t="s">
        <v>115</v>
      </c>
      <c r="B4776" s="435">
        <v>2</v>
      </c>
      <c r="C4776" s="436">
        <v>10</v>
      </c>
      <c r="D4776" s="439" t="s">
        <v>190</v>
      </c>
      <c r="E4776" s="472">
        <v>41047</v>
      </c>
      <c r="G4776" s="435">
        <v>2</v>
      </c>
      <c r="H4776" s="436">
        <v>10</v>
      </c>
      <c r="I4776" s="436">
        <v>10</v>
      </c>
      <c r="J4776" s="436">
        <v>10</v>
      </c>
      <c r="K4776" s="435">
        <v>0</v>
      </c>
      <c r="L4776" s="472">
        <v>41048</v>
      </c>
      <c r="N4776" s="435">
        <v>2</v>
      </c>
      <c r="O4776" s="436">
        <v>10</v>
      </c>
      <c r="P4776" s="436">
        <v>10</v>
      </c>
      <c r="Q4776" s="435">
        <v>0</v>
      </c>
      <c r="R4776" s="436">
        <v>10</v>
      </c>
      <c r="S4776" s="658">
        <v>0</v>
      </c>
      <c r="T4776" s="658">
        <v>0</v>
      </c>
      <c r="U4776" s="472">
        <v>41051</v>
      </c>
      <c r="Y4776" s="536" t="str">
        <f t="shared" si="456"/>
        <v/>
      </c>
      <c r="AC4776" s="148">
        <f t="shared" si="457"/>
        <v>-40458</v>
      </c>
      <c r="AD4776" s="435" t="str">
        <f t="shared" si="455"/>
        <v>Pendente</v>
      </c>
    </row>
    <row r="4777" spans="1:30" x14ac:dyDescent="0.2">
      <c r="A4777" s="442" t="s">
        <v>115</v>
      </c>
      <c r="B4777" s="435">
        <v>3</v>
      </c>
      <c r="C4777" s="436">
        <v>7</v>
      </c>
      <c r="D4777" s="465" t="s">
        <v>183</v>
      </c>
      <c r="E4777" s="472">
        <v>41047</v>
      </c>
      <c r="G4777" s="435">
        <v>3</v>
      </c>
      <c r="H4777" s="436">
        <v>7</v>
      </c>
      <c r="I4777" s="436">
        <v>7</v>
      </c>
      <c r="J4777" s="436">
        <v>7</v>
      </c>
      <c r="K4777" s="435">
        <v>0</v>
      </c>
      <c r="L4777" s="472">
        <v>41048</v>
      </c>
      <c r="N4777" s="435">
        <v>3</v>
      </c>
      <c r="O4777" s="436">
        <v>7</v>
      </c>
      <c r="P4777" s="436">
        <v>7</v>
      </c>
      <c r="Q4777" s="435">
        <v>0</v>
      </c>
      <c r="R4777" s="436">
        <v>7</v>
      </c>
      <c r="S4777" s="658">
        <v>0</v>
      </c>
      <c r="T4777" s="658">
        <v>0</v>
      </c>
      <c r="U4777" s="472">
        <v>41051</v>
      </c>
      <c r="Y4777" s="536" t="str">
        <f t="shared" si="456"/>
        <v/>
      </c>
      <c r="AC4777" s="148">
        <f t="shared" si="457"/>
        <v>-40458</v>
      </c>
      <c r="AD4777" s="435" t="str">
        <f t="shared" si="455"/>
        <v>Pendente</v>
      </c>
    </row>
    <row r="4778" spans="1:30" x14ac:dyDescent="0.2">
      <c r="A4778" s="442" t="s">
        <v>115</v>
      </c>
      <c r="B4778" s="435">
        <v>4</v>
      </c>
      <c r="C4778" s="436">
        <v>3</v>
      </c>
      <c r="D4778" s="465" t="s">
        <v>67</v>
      </c>
      <c r="E4778" s="472">
        <v>41047</v>
      </c>
      <c r="G4778" s="435">
        <v>4</v>
      </c>
      <c r="H4778" s="436">
        <v>3</v>
      </c>
      <c r="I4778" s="436">
        <v>3</v>
      </c>
      <c r="J4778" s="436">
        <v>3</v>
      </c>
      <c r="K4778" s="435">
        <v>0</v>
      </c>
      <c r="L4778" s="472">
        <v>41048</v>
      </c>
      <c r="N4778" s="435">
        <v>4</v>
      </c>
      <c r="O4778" s="436">
        <v>3</v>
      </c>
      <c r="P4778" s="436">
        <v>3</v>
      </c>
      <c r="Q4778" s="435">
        <v>0</v>
      </c>
      <c r="R4778" s="436">
        <v>3</v>
      </c>
      <c r="S4778" s="658">
        <v>0</v>
      </c>
      <c r="T4778" s="658">
        <v>0</v>
      </c>
      <c r="U4778" s="472">
        <v>41051</v>
      </c>
      <c r="Y4778" s="536" t="str">
        <f t="shared" si="456"/>
        <v/>
      </c>
      <c r="AC4778" s="148">
        <f t="shared" si="457"/>
        <v>-40458</v>
      </c>
      <c r="AD4778" s="435" t="str">
        <f t="shared" si="455"/>
        <v>Pendente</v>
      </c>
    </row>
    <row r="4779" spans="1:30" x14ac:dyDescent="0.2">
      <c r="A4779" s="442" t="s">
        <v>115</v>
      </c>
      <c r="B4779" s="435">
        <v>5</v>
      </c>
      <c r="C4779" s="436">
        <v>1</v>
      </c>
      <c r="D4779" s="438" t="s">
        <v>69</v>
      </c>
      <c r="E4779" s="472">
        <v>41047</v>
      </c>
      <c r="G4779" s="435">
        <v>5</v>
      </c>
      <c r="H4779" s="436">
        <v>1</v>
      </c>
      <c r="I4779" s="436">
        <v>1</v>
      </c>
      <c r="J4779" s="436">
        <v>1</v>
      </c>
      <c r="K4779" s="435">
        <v>0</v>
      </c>
      <c r="L4779" s="472">
        <v>41048</v>
      </c>
      <c r="N4779" s="435">
        <v>5</v>
      </c>
      <c r="O4779" s="436">
        <v>1</v>
      </c>
      <c r="P4779" s="436">
        <v>1</v>
      </c>
      <c r="Q4779" s="435">
        <v>0</v>
      </c>
      <c r="R4779" s="436">
        <v>1</v>
      </c>
      <c r="S4779" s="658">
        <v>0</v>
      </c>
      <c r="T4779" s="658">
        <v>0</v>
      </c>
      <c r="U4779" s="472">
        <v>41051</v>
      </c>
      <c r="Y4779" s="536" t="str">
        <f t="shared" si="456"/>
        <v/>
      </c>
      <c r="AC4779" s="148">
        <f t="shared" si="457"/>
        <v>-40458</v>
      </c>
      <c r="AD4779" s="435" t="str">
        <f t="shared" si="455"/>
        <v>Pendente</v>
      </c>
    </row>
    <row r="4780" spans="1:30" x14ac:dyDescent="0.2">
      <c r="A4780" s="442" t="s">
        <v>115</v>
      </c>
      <c r="B4780" s="435">
        <v>6</v>
      </c>
      <c r="C4780" s="436">
        <v>13</v>
      </c>
      <c r="D4780" s="438" t="s">
        <v>72</v>
      </c>
      <c r="E4780" s="472">
        <v>41047</v>
      </c>
      <c r="G4780" s="435">
        <v>6</v>
      </c>
      <c r="H4780" s="436">
        <v>13</v>
      </c>
      <c r="I4780" s="436">
        <v>13</v>
      </c>
      <c r="J4780" s="436">
        <v>13</v>
      </c>
      <c r="K4780" s="435">
        <v>0</v>
      </c>
      <c r="L4780" s="472">
        <v>41048</v>
      </c>
      <c r="N4780" s="435">
        <v>6</v>
      </c>
      <c r="O4780" s="436">
        <v>13</v>
      </c>
      <c r="P4780" s="436">
        <v>13</v>
      </c>
      <c r="Q4780" s="435">
        <v>0</v>
      </c>
      <c r="R4780" s="436">
        <v>13</v>
      </c>
      <c r="S4780" s="658">
        <v>0</v>
      </c>
      <c r="T4780" s="658">
        <v>0</v>
      </c>
      <c r="U4780" s="472">
        <v>41051</v>
      </c>
      <c r="Y4780" s="536" t="str">
        <f t="shared" si="456"/>
        <v/>
      </c>
      <c r="AC4780" s="148">
        <f t="shared" si="457"/>
        <v>-40458</v>
      </c>
      <c r="AD4780" s="435" t="str">
        <f t="shared" si="455"/>
        <v>Pendente</v>
      </c>
    </row>
    <row r="4781" spans="1:30" x14ac:dyDescent="0.2">
      <c r="A4781" s="442" t="s">
        <v>115</v>
      </c>
      <c r="B4781" s="435">
        <v>7</v>
      </c>
      <c r="C4781" s="436">
        <v>59</v>
      </c>
      <c r="D4781" s="438" t="s">
        <v>73</v>
      </c>
      <c r="E4781" s="472">
        <v>41047</v>
      </c>
      <c r="G4781" s="435">
        <v>7</v>
      </c>
      <c r="H4781" s="436">
        <v>59</v>
      </c>
      <c r="I4781" s="436">
        <v>59</v>
      </c>
      <c r="J4781" s="436">
        <v>59</v>
      </c>
      <c r="K4781" s="435">
        <v>0</v>
      </c>
      <c r="L4781" s="472">
        <v>41048</v>
      </c>
      <c r="N4781" s="435">
        <v>7</v>
      </c>
      <c r="O4781" s="436">
        <v>59</v>
      </c>
      <c r="P4781" s="436">
        <v>59</v>
      </c>
      <c r="Q4781" s="435">
        <v>0</v>
      </c>
      <c r="R4781" s="436">
        <v>59</v>
      </c>
      <c r="S4781" s="658">
        <v>0</v>
      </c>
      <c r="T4781" s="658">
        <v>0</v>
      </c>
      <c r="U4781" s="472">
        <v>41051</v>
      </c>
      <c r="Y4781" s="536" t="str">
        <f t="shared" si="456"/>
        <v/>
      </c>
      <c r="AC4781" s="148">
        <f t="shared" si="457"/>
        <v>-40458</v>
      </c>
      <c r="AD4781" s="435" t="str">
        <f t="shared" si="455"/>
        <v>Pendente</v>
      </c>
    </row>
    <row r="4782" spans="1:30" x14ac:dyDescent="0.2">
      <c r="A4782" s="442" t="s">
        <v>115</v>
      </c>
      <c r="B4782" s="435">
        <v>8</v>
      </c>
      <c r="C4782" s="436">
        <v>46</v>
      </c>
      <c r="D4782" s="438" t="s">
        <v>79</v>
      </c>
      <c r="E4782" s="472">
        <v>41047</v>
      </c>
      <c r="G4782" s="435">
        <v>8</v>
      </c>
      <c r="H4782" s="436">
        <v>46</v>
      </c>
      <c r="I4782" s="436">
        <v>46</v>
      </c>
      <c r="J4782" s="436">
        <v>46</v>
      </c>
      <c r="K4782" s="435">
        <v>0</v>
      </c>
      <c r="L4782" s="472">
        <v>41048</v>
      </c>
      <c r="N4782" s="435">
        <v>8</v>
      </c>
      <c r="O4782" s="436">
        <v>46</v>
      </c>
      <c r="P4782" s="436">
        <v>46</v>
      </c>
      <c r="Q4782" s="435">
        <v>0</v>
      </c>
      <c r="R4782" s="436">
        <v>46</v>
      </c>
      <c r="S4782" s="658">
        <v>0</v>
      </c>
      <c r="T4782" s="658">
        <v>0</v>
      </c>
      <c r="U4782" s="472">
        <v>41051</v>
      </c>
      <c r="Y4782" s="536" t="str">
        <f t="shared" si="456"/>
        <v/>
      </c>
      <c r="AC4782" s="148">
        <f t="shared" si="457"/>
        <v>-40458</v>
      </c>
      <c r="AD4782" s="435" t="str">
        <f t="shared" si="455"/>
        <v>Pendente</v>
      </c>
    </row>
    <row r="4783" spans="1:30" x14ac:dyDescent="0.2">
      <c r="A4783" s="442" t="s">
        <v>115</v>
      </c>
      <c r="B4783" s="435">
        <v>9</v>
      </c>
      <c r="C4783" s="436">
        <v>54</v>
      </c>
      <c r="D4783" s="438" t="s">
        <v>74</v>
      </c>
      <c r="E4783" s="472">
        <v>41047</v>
      </c>
      <c r="G4783" s="435">
        <v>9</v>
      </c>
      <c r="H4783" s="436">
        <v>54</v>
      </c>
      <c r="I4783" s="436">
        <v>54</v>
      </c>
      <c r="J4783" s="436">
        <v>54</v>
      </c>
      <c r="K4783" s="435">
        <v>0</v>
      </c>
      <c r="L4783" s="472">
        <v>41048</v>
      </c>
      <c r="N4783" s="435">
        <v>9</v>
      </c>
      <c r="O4783" s="436">
        <v>54</v>
      </c>
      <c r="P4783" s="436">
        <v>54</v>
      </c>
      <c r="Q4783" s="435">
        <v>0</v>
      </c>
      <c r="R4783" s="436">
        <v>54</v>
      </c>
      <c r="S4783" s="658">
        <v>0</v>
      </c>
      <c r="T4783" s="658">
        <v>0</v>
      </c>
      <c r="U4783" s="472">
        <v>41051</v>
      </c>
      <c r="Y4783" s="536" t="str">
        <f t="shared" si="456"/>
        <v/>
      </c>
      <c r="AC4783" s="148">
        <f t="shared" si="457"/>
        <v>-40458</v>
      </c>
      <c r="AD4783" s="435" t="str">
        <f t="shared" si="455"/>
        <v>Pendente</v>
      </c>
    </row>
    <row r="4784" spans="1:30" x14ac:dyDescent="0.2">
      <c r="A4784" s="442" t="s">
        <v>115</v>
      </c>
      <c r="B4784" s="435">
        <v>10</v>
      </c>
      <c r="C4784" s="436">
        <v>2</v>
      </c>
      <c r="D4784" s="435" t="s">
        <v>75</v>
      </c>
      <c r="E4784" s="472">
        <v>41047</v>
      </c>
      <c r="G4784" s="435">
        <v>10</v>
      </c>
      <c r="H4784" s="436">
        <v>2</v>
      </c>
      <c r="I4784" s="436">
        <v>2</v>
      </c>
      <c r="J4784" s="436">
        <v>2</v>
      </c>
      <c r="K4784" s="435">
        <v>0</v>
      </c>
      <c r="L4784" s="472">
        <v>41048</v>
      </c>
      <c r="N4784" s="435">
        <v>10</v>
      </c>
      <c r="O4784" s="436">
        <v>2</v>
      </c>
      <c r="P4784" s="436">
        <v>2</v>
      </c>
      <c r="Q4784" s="435">
        <v>0</v>
      </c>
      <c r="R4784" s="436">
        <v>2</v>
      </c>
      <c r="S4784" s="658">
        <v>0</v>
      </c>
      <c r="T4784" s="658">
        <v>0</v>
      </c>
      <c r="U4784" s="472">
        <v>41051</v>
      </c>
      <c r="Y4784" s="536" t="str">
        <f t="shared" si="456"/>
        <v/>
      </c>
      <c r="AC4784" s="148">
        <f t="shared" si="457"/>
        <v>-40458</v>
      </c>
      <c r="AD4784" s="435" t="str">
        <f t="shared" si="455"/>
        <v>Pendente</v>
      </c>
    </row>
    <row r="4785" spans="1:30" x14ac:dyDescent="0.2">
      <c r="A4785" s="442" t="s">
        <v>115</v>
      </c>
      <c r="B4785" s="435">
        <v>11</v>
      </c>
      <c r="C4785" s="436">
        <v>1</v>
      </c>
      <c r="D4785" s="438" t="s">
        <v>77</v>
      </c>
      <c r="E4785" s="472">
        <v>41047</v>
      </c>
      <c r="G4785" s="435">
        <v>11</v>
      </c>
      <c r="H4785" s="436">
        <v>1</v>
      </c>
      <c r="I4785" s="436">
        <v>1</v>
      </c>
      <c r="J4785" s="436">
        <v>1</v>
      </c>
      <c r="K4785" s="435">
        <v>0</v>
      </c>
      <c r="L4785" s="472">
        <v>41048</v>
      </c>
      <c r="N4785" s="435">
        <v>11</v>
      </c>
      <c r="O4785" s="436">
        <v>1</v>
      </c>
      <c r="P4785" s="436">
        <v>1</v>
      </c>
      <c r="Q4785" s="435">
        <v>0</v>
      </c>
      <c r="R4785" s="436">
        <v>1</v>
      </c>
      <c r="S4785" s="658">
        <v>0</v>
      </c>
      <c r="T4785" s="658">
        <v>0</v>
      </c>
      <c r="U4785" s="472">
        <v>41051</v>
      </c>
      <c r="Y4785" s="536" t="str">
        <f t="shared" si="456"/>
        <v/>
      </c>
      <c r="AC4785" s="148">
        <f t="shared" si="457"/>
        <v>-40458</v>
      </c>
      <c r="AD4785" s="435" t="str">
        <f t="shared" si="455"/>
        <v>Pendente</v>
      </c>
    </row>
    <row r="4786" spans="1:30" x14ac:dyDescent="0.2">
      <c r="A4786" s="442" t="s">
        <v>115</v>
      </c>
      <c r="B4786" s="435">
        <v>12</v>
      </c>
      <c r="C4786" s="436">
        <v>83</v>
      </c>
      <c r="D4786" s="438" t="s">
        <v>187</v>
      </c>
      <c r="E4786" s="472">
        <v>41047</v>
      </c>
      <c r="G4786" s="435">
        <v>12</v>
      </c>
      <c r="H4786" s="436">
        <v>83</v>
      </c>
      <c r="I4786" s="436">
        <v>83</v>
      </c>
      <c r="J4786" s="436">
        <v>83</v>
      </c>
      <c r="K4786" s="435">
        <v>0</v>
      </c>
      <c r="L4786" s="472">
        <v>41048</v>
      </c>
      <c r="N4786" s="435">
        <v>12</v>
      </c>
      <c r="O4786" s="436">
        <v>83</v>
      </c>
      <c r="P4786" s="436">
        <v>83</v>
      </c>
      <c r="Q4786" s="435">
        <v>0</v>
      </c>
      <c r="R4786" s="436">
        <v>83</v>
      </c>
      <c r="S4786" s="658">
        <v>0</v>
      </c>
      <c r="T4786" s="658">
        <v>0</v>
      </c>
      <c r="U4786" s="472">
        <v>41051</v>
      </c>
      <c r="Y4786" s="536" t="str">
        <f t="shared" si="456"/>
        <v/>
      </c>
      <c r="AC4786" s="148">
        <f t="shared" si="457"/>
        <v>-40458</v>
      </c>
      <c r="AD4786" s="435" t="str">
        <f t="shared" si="455"/>
        <v>Pendente</v>
      </c>
    </row>
    <row r="4787" spans="1:30" x14ac:dyDescent="0.2">
      <c r="A4787" s="442" t="s">
        <v>115</v>
      </c>
      <c r="B4787" s="435">
        <v>13</v>
      </c>
      <c r="C4787" s="436">
        <v>100</v>
      </c>
      <c r="D4787" s="439" t="s">
        <v>196</v>
      </c>
      <c r="E4787" s="472">
        <v>41047</v>
      </c>
      <c r="G4787" s="435">
        <v>13</v>
      </c>
      <c r="H4787" s="436">
        <v>100</v>
      </c>
      <c r="I4787" s="436">
        <v>100</v>
      </c>
      <c r="J4787" s="436">
        <v>100</v>
      </c>
      <c r="K4787" s="435">
        <v>0</v>
      </c>
      <c r="L4787" s="472">
        <v>41048</v>
      </c>
      <c r="N4787" s="435">
        <v>13</v>
      </c>
      <c r="O4787" s="436">
        <v>100</v>
      </c>
      <c r="P4787" s="436">
        <v>100</v>
      </c>
      <c r="Q4787" s="435">
        <v>0</v>
      </c>
      <c r="R4787" s="436">
        <v>100</v>
      </c>
      <c r="S4787" s="658">
        <v>0</v>
      </c>
      <c r="T4787" s="658">
        <v>0</v>
      </c>
      <c r="U4787" s="472">
        <v>41051</v>
      </c>
      <c r="Y4787" s="536" t="str">
        <f t="shared" si="456"/>
        <v/>
      </c>
      <c r="AC4787" s="148">
        <f t="shared" si="457"/>
        <v>-40458</v>
      </c>
      <c r="AD4787" s="435" t="str">
        <f t="shared" si="455"/>
        <v>Pendente</v>
      </c>
    </row>
    <row r="4788" spans="1:30" x14ac:dyDescent="0.2">
      <c r="A4788" s="442" t="s">
        <v>115</v>
      </c>
      <c r="B4788" s="435">
        <v>14</v>
      </c>
      <c r="C4788" s="436">
        <v>167</v>
      </c>
      <c r="D4788" s="438" t="s">
        <v>199</v>
      </c>
      <c r="E4788" s="472">
        <v>41047</v>
      </c>
      <c r="G4788" s="435">
        <v>14</v>
      </c>
      <c r="H4788" s="436">
        <v>167</v>
      </c>
      <c r="I4788" s="436">
        <v>167</v>
      </c>
      <c r="J4788" s="436">
        <v>167</v>
      </c>
      <c r="K4788" s="435">
        <v>0</v>
      </c>
      <c r="L4788" s="472">
        <v>41048</v>
      </c>
      <c r="N4788" s="435">
        <v>14</v>
      </c>
      <c r="O4788" s="436">
        <v>167</v>
      </c>
      <c r="P4788" s="436">
        <v>167</v>
      </c>
      <c r="Q4788" s="435">
        <v>0</v>
      </c>
      <c r="R4788" s="436">
        <v>167</v>
      </c>
      <c r="S4788" s="658">
        <v>0</v>
      </c>
      <c r="T4788" s="658">
        <v>0</v>
      </c>
      <c r="U4788" s="472">
        <v>41051</v>
      </c>
      <c r="Y4788" s="536" t="str">
        <f t="shared" si="456"/>
        <v/>
      </c>
      <c r="AC4788" s="148">
        <f t="shared" si="457"/>
        <v>-40458</v>
      </c>
      <c r="AD4788" s="435" t="str">
        <f t="shared" si="455"/>
        <v>Pendente</v>
      </c>
    </row>
    <row r="4789" spans="1:30" x14ac:dyDescent="0.2">
      <c r="A4789" s="442" t="s">
        <v>115</v>
      </c>
      <c r="B4789" s="435">
        <v>15</v>
      </c>
      <c r="C4789" s="436">
        <v>25</v>
      </c>
      <c r="D4789" s="438" t="s">
        <v>189</v>
      </c>
      <c r="E4789" s="472">
        <v>41047</v>
      </c>
      <c r="G4789" s="435">
        <v>15</v>
      </c>
      <c r="H4789" s="436">
        <v>25</v>
      </c>
      <c r="I4789" s="436">
        <v>25</v>
      </c>
      <c r="J4789" s="436">
        <v>25</v>
      </c>
      <c r="K4789" s="435">
        <v>0</v>
      </c>
      <c r="L4789" s="472">
        <v>41048</v>
      </c>
      <c r="N4789" s="435">
        <v>15</v>
      </c>
      <c r="O4789" s="436">
        <v>25</v>
      </c>
      <c r="P4789" s="436">
        <v>25</v>
      </c>
      <c r="Q4789" s="435">
        <v>0</v>
      </c>
      <c r="R4789" s="436">
        <v>25</v>
      </c>
      <c r="S4789" s="658">
        <v>0</v>
      </c>
      <c r="T4789" s="658">
        <v>0</v>
      </c>
      <c r="U4789" s="472">
        <v>41051</v>
      </c>
      <c r="Y4789" s="536" t="str">
        <f t="shared" si="456"/>
        <v/>
      </c>
      <c r="AC4789" s="148">
        <f t="shared" si="457"/>
        <v>-40458</v>
      </c>
      <c r="AD4789" s="435" t="str">
        <f t="shared" si="455"/>
        <v>Pendente</v>
      </c>
    </row>
    <row r="4790" spans="1:30" x14ac:dyDescent="0.2">
      <c r="A4790" s="442" t="s">
        <v>115</v>
      </c>
      <c r="B4790" s="435">
        <v>16</v>
      </c>
      <c r="C4790" s="436">
        <v>30</v>
      </c>
      <c r="D4790" s="657" t="s">
        <v>176</v>
      </c>
      <c r="E4790" s="472">
        <v>41047</v>
      </c>
      <c r="G4790" s="435">
        <v>16</v>
      </c>
      <c r="H4790" s="436">
        <v>30</v>
      </c>
      <c r="I4790" s="436">
        <v>30</v>
      </c>
      <c r="J4790" s="436">
        <v>30</v>
      </c>
      <c r="K4790" s="435">
        <v>0</v>
      </c>
      <c r="L4790" s="472">
        <v>41048</v>
      </c>
      <c r="N4790" s="435">
        <v>16</v>
      </c>
      <c r="O4790" s="436">
        <v>30</v>
      </c>
      <c r="P4790" s="436">
        <v>30</v>
      </c>
      <c r="Q4790" s="435">
        <v>0</v>
      </c>
      <c r="R4790" s="436">
        <v>30</v>
      </c>
      <c r="S4790" s="658">
        <v>0</v>
      </c>
      <c r="T4790" s="658">
        <v>0</v>
      </c>
      <c r="U4790" s="472">
        <v>41051</v>
      </c>
      <c r="Y4790" s="536" t="str">
        <f t="shared" si="456"/>
        <v/>
      </c>
      <c r="AC4790" s="148">
        <f t="shared" si="457"/>
        <v>-40458</v>
      </c>
      <c r="AD4790" s="435" t="str">
        <f t="shared" si="455"/>
        <v>Pendente</v>
      </c>
    </row>
    <row r="4791" spans="1:30" x14ac:dyDescent="0.2">
      <c r="A4791" s="442" t="s">
        <v>115</v>
      </c>
      <c r="B4791" s="435">
        <v>17</v>
      </c>
      <c r="C4791" s="436">
        <v>50</v>
      </c>
      <c r="D4791" s="438" t="s">
        <v>178</v>
      </c>
      <c r="E4791" s="472">
        <v>41047</v>
      </c>
      <c r="G4791" s="435">
        <v>17</v>
      </c>
      <c r="H4791" s="436">
        <v>50</v>
      </c>
      <c r="I4791" s="436">
        <v>50</v>
      </c>
      <c r="J4791" s="436">
        <v>50</v>
      </c>
      <c r="K4791" s="435">
        <v>0</v>
      </c>
      <c r="L4791" s="472">
        <v>41048</v>
      </c>
      <c r="N4791" s="435">
        <v>17</v>
      </c>
      <c r="O4791" s="436">
        <v>50</v>
      </c>
      <c r="P4791" s="436">
        <v>50</v>
      </c>
      <c r="Q4791" s="435">
        <v>0</v>
      </c>
      <c r="R4791" s="436">
        <v>50</v>
      </c>
      <c r="S4791" s="658">
        <v>0</v>
      </c>
      <c r="T4791" s="658">
        <v>0</v>
      </c>
      <c r="U4791" s="472">
        <v>41051</v>
      </c>
      <c r="Y4791" s="536" t="str">
        <f t="shared" si="456"/>
        <v/>
      </c>
      <c r="AC4791" s="148">
        <f t="shared" si="457"/>
        <v>-40458</v>
      </c>
      <c r="AD4791" s="435" t="str">
        <f t="shared" si="455"/>
        <v>Pendente</v>
      </c>
    </row>
    <row r="4792" spans="1:30" x14ac:dyDescent="0.2">
      <c r="A4792" s="442" t="s">
        <v>115</v>
      </c>
      <c r="B4792" s="435">
        <v>18</v>
      </c>
      <c r="C4792" s="436">
        <v>497</v>
      </c>
      <c r="D4792" s="438" t="s">
        <v>214</v>
      </c>
      <c r="E4792" s="472">
        <v>41047</v>
      </c>
      <c r="G4792" s="435">
        <v>18</v>
      </c>
      <c r="H4792" s="436">
        <v>497</v>
      </c>
      <c r="I4792" s="436">
        <v>497</v>
      </c>
      <c r="J4792" s="436">
        <v>497</v>
      </c>
      <c r="K4792" s="435">
        <v>0</v>
      </c>
      <c r="L4792" s="472">
        <v>41048</v>
      </c>
      <c r="N4792" s="435">
        <v>18</v>
      </c>
      <c r="O4792" s="436">
        <v>497</v>
      </c>
      <c r="P4792" s="436">
        <v>497</v>
      </c>
      <c r="Q4792" s="435">
        <v>0</v>
      </c>
      <c r="R4792" s="436">
        <v>497</v>
      </c>
      <c r="S4792" s="658">
        <v>0</v>
      </c>
      <c r="T4792" s="658">
        <v>0</v>
      </c>
      <c r="U4792" s="472">
        <v>41051</v>
      </c>
      <c r="Y4792" s="536" t="str">
        <f t="shared" si="456"/>
        <v/>
      </c>
      <c r="AC4792" s="148">
        <f t="shared" si="457"/>
        <v>-40458</v>
      </c>
      <c r="AD4792" s="435" t="str">
        <f t="shared" si="455"/>
        <v>Pendente</v>
      </c>
    </row>
    <row r="4793" spans="1:30" x14ac:dyDescent="0.2">
      <c r="A4793" s="644" t="s">
        <v>115</v>
      </c>
      <c r="B4793" s="645">
        <v>19</v>
      </c>
      <c r="C4793" s="646">
        <v>7</v>
      </c>
      <c r="D4793" s="645" t="s">
        <v>185</v>
      </c>
      <c r="E4793" s="647">
        <v>41047</v>
      </c>
      <c r="G4793" s="645">
        <v>19</v>
      </c>
      <c r="H4793" s="646">
        <v>7</v>
      </c>
      <c r="I4793" s="646">
        <v>7</v>
      </c>
      <c r="J4793" s="646">
        <v>7</v>
      </c>
      <c r="K4793" s="645">
        <v>0</v>
      </c>
      <c r="L4793" s="647">
        <v>41048</v>
      </c>
      <c r="N4793" s="645">
        <v>19</v>
      </c>
      <c r="O4793" s="646">
        <v>7</v>
      </c>
      <c r="P4793" s="646">
        <v>7</v>
      </c>
      <c r="Q4793" s="645">
        <v>0</v>
      </c>
      <c r="R4793" s="646">
        <v>7</v>
      </c>
      <c r="S4793" s="646">
        <v>0</v>
      </c>
      <c r="T4793" s="646">
        <v>0</v>
      </c>
      <c r="U4793" s="647">
        <v>41051</v>
      </c>
      <c r="Y4793" s="536" t="str">
        <f t="shared" si="456"/>
        <v/>
      </c>
      <c r="AC4793" s="148">
        <f t="shared" si="457"/>
        <v>-40458</v>
      </c>
      <c r="AD4793" s="435" t="str">
        <f t="shared" ref="AD4793:AD4856" si="458">IF(AA4793&gt;0,"OK","Pendente")</f>
        <v>Pendente</v>
      </c>
    </row>
    <row r="4794" spans="1:30" x14ac:dyDescent="0.2">
      <c r="A4794" s="442" t="s">
        <v>115</v>
      </c>
      <c r="B4794" s="435">
        <v>1</v>
      </c>
      <c r="C4794" s="436">
        <v>10</v>
      </c>
      <c r="D4794" s="439" t="s">
        <v>177</v>
      </c>
      <c r="E4794" s="472">
        <v>41050</v>
      </c>
      <c r="G4794" s="435">
        <v>1</v>
      </c>
      <c r="H4794" s="436">
        <v>10</v>
      </c>
      <c r="I4794" s="436">
        <v>10</v>
      </c>
      <c r="J4794" s="436">
        <v>10</v>
      </c>
      <c r="K4794" s="435">
        <v>0</v>
      </c>
      <c r="L4794" s="472">
        <v>41051</v>
      </c>
      <c r="N4794" s="435">
        <v>1</v>
      </c>
      <c r="O4794" s="436">
        <v>10</v>
      </c>
      <c r="P4794" s="436">
        <v>10</v>
      </c>
      <c r="Q4794" s="435">
        <v>0</v>
      </c>
      <c r="R4794" s="436">
        <v>10</v>
      </c>
      <c r="S4794" s="658">
        <v>0</v>
      </c>
      <c r="T4794" s="658">
        <v>0</v>
      </c>
      <c r="U4794" s="472">
        <v>41051</v>
      </c>
      <c r="Y4794" s="536" t="str">
        <f t="shared" si="456"/>
        <v/>
      </c>
      <c r="AC4794" s="148">
        <f t="shared" si="457"/>
        <v>-40461</v>
      </c>
      <c r="AD4794" s="435" t="str">
        <f t="shared" si="458"/>
        <v>Pendente</v>
      </c>
    </row>
    <row r="4795" spans="1:30" x14ac:dyDescent="0.2">
      <c r="A4795" s="442" t="s">
        <v>115</v>
      </c>
      <c r="B4795" s="435">
        <v>2</v>
      </c>
      <c r="C4795" s="436">
        <v>300</v>
      </c>
      <c r="D4795" s="439" t="s">
        <v>196</v>
      </c>
      <c r="E4795" s="472">
        <v>41050</v>
      </c>
      <c r="G4795" s="435">
        <v>2</v>
      </c>
      <c r="H4795" s="436">
        <v>300</v>
      </c>
      <c r="I4795" s="436">
        <v>300</v>
      </c>
      <c r="J4795" s="436">
        <v>300</v>
      </c>
      <c r="K4795" s="435">
        <v>0</v>
      </c>
      <c r="L4795" s="472">
        <v>41051</v>
      </c>
      <c r="N4795" s="435">
        <v>2</v>
      </c>
      <c r="O4795" s="436">
        <v>300</v>
      </c>
      <c r="P4795" s="436">
        <v>300</v>
      </c>
      <c r="Q4795" s="435">
        <v>0</v>
      </c>
      <c r="R4795" s="436">
        <v>300</v>
      </c>
      <c r="S4795" s="658">
        <v>0</v>
      </c>
      <c r="T4795" s="658">
        <v>0</v>
      </c>
      <c r="U4795" s="472">
        <v>41051</v>
      </c>
      <c r="Y4795" s="536" t="str">
        <f t="shared" si="456"/>
        <v/>
      </c>
      <c r="AC4795" s="148">
        <f t="shared" si="457"/>
        <v>-40461</v>
      </c>
      <c r="AD4795" s="435" t="str">
        <f t="shared" si="458"/>
        <v>Pendente</v>
      </c>
    </row>
    <row r="4796" spans="1:30" x14ac:dyDescent="0.2">
      <c r="A4796" s="442" t="s">
        <v>115</v>
      </c>
      <c r="B4796" s="435">
        <v>3</v>
      </c>
      <c r="C4796" s="436">
        <v>20</v>
      </c>
      <c r="D4796" s="657" t="s">
        <v>176</v>
      </c>
      <c r="E4796" s="472">
        <v>41050</v>
      </c>
      <c r="G4796" s="435">
        <v>3</v>
      </c>
      <c r="H4796" s="436">
        <v>20</v>
      </c>
      <c r="I4796" s="436">
        <v>20</v>
      </c>
      <c r="J4796" s="436">
        <v>20</v>
      </c>
      <c r="K4796" s="435">
        <v>0</v>
      </c>
      <c r="L4796" s="472">
        <v>41051</v>
      </c>
      <c r="N4796" s="435">
        <v>3</v>
      </c>
      <c r="O4796" s="436">
        <v>20</v>
      </c>
      <c r="P4796" s="436">
        <v>20</v>
      </c>
      <c r="Q4796" s="435">
        <v>0</v>
      </c>
      <c r="R4796" s="436">
        <v>20</v>
      </c>
      <c r="S4796" s="658">
        <v>0</v>
      </c>
      <c r="T4796" s="658">
        <v>0</v>
      </c>
      <c r="U4796" s="472">
        <v>41051</v>
      </c>
      <c r="Y4796" s="536" t="str">
        <f t="shared" si="456"/>
        <v/>
      </c>
      <c r="AC4796" s="148">
        <f t="shared" si="457"/>
        <v>-40461</v>
      </c>
      <c r="AD4796" s="435" t="str">
        <f t="shared" si="458"/>
        <v>Pendente</v>
      </c>
    </row>
    <row r="4797" spans="1:30" x14ac:dyDescent="0.2">
      <c r="A4797" s="644" t="s">
        <v>115</v>
      </c>
      <c r="B4797" s="645">
        <v>4</v>
      </c>
      <c r="C4797" s="646">
        <v>725</v>
      </c>
      <c r="D4797" s="645" t="s">
        <v>178</v>
      </c>
      <c r="E4797" s="647">
        <v>41050</v>
      </c>
      <c r="G4797" s="645">
        <v>4</v>
      </c>
      <c r="H4797" s="646">
        <v>725</v>
      </c>
      <c r="I4797" s="646">
        <v>725</v>
      </c>
      <c r="J4797" s="646">
        <v>725</v>
      </c>
      <c r="K4797" s="645">
        <v>0</v>
      </c>
      <c r="L4797" s="647">
        <v>41051</v>
      </c>
      <c r="N4797" s="645">
        <v>4</v>
      </c>
      <c r="O4797" s="646">
        <v>725</v>
      </c>
      <c r="P4797" s="646">
        <v>725</v>
      </c>
      <c r="Q4797" s="645">
        <v>0</v>
      </c>
      <c r="R4797" s="646">
        <v>725</v>
      </c>
      <c r="S4797" s="646">
        <v>0</v>
      </c>
      <c r="T4797" s="646">
        <v>0</v>
      </c>
      <c r="U4797" s="647">
        <v>41051</v>
      </c>
      <c r="Y4797" s="536" t="str">
        <f t="shared" si="456"/>
        <v/>
      </c>
      <c r="AC4797" s="148">
        <f t="shared" si="457"/>
        <v>-40461</v>
      </c>
      <c r="AD4797" s="435" t="str">
        <f t="shared" si="458"/>
        <v>Pendente</v>
      </c>
    </row>
    <row r="4798" spans="1:30" x14ac:dyDescent="0.2">
      <c r="A4798" s="442" t="s">
        <v>115</v>
      </c>
      <c r="B4798" s="435">
        <v>1</v>
      </c>
      <c r="C4798" s="436">
        <v>1200</v>
      </c>
      <c r="D4798" s="465" t="s">
        <v>186</v>
      </c>
      <c r="E4798" s="472">
        <v>41051</v>
      </c>
      <c r="G4798" s="435">
        <v>1</v>
      </c>
      <c r="H4798" s="436">
        <v>1200</v>
      </c>
      <c r="I4798" s="436">
        <v>1200</v>
      </c>
      <c r="J4798" s="436">
        <v>1200</v>
      </c>
      <c r="K4798" s="435">
        <v>0</v>
      </c>
      <c r="L4798" s="472">
        <v>41052</v>
      </c>
      <c r="Y4798" s="536" t="str">
        <f t="shared" si="456"/>
        <v/>
      </c>
      <c r="AC4798" s="148">
        <f t="shared" si="457"/>
        <v>-40462</v>
      </c>
      <c r="AD4798" s="435" t="str">
        <f t="shared" si="458"/>
        <v>Pendente</v>
      </c>
    </row>
    <row r="4799" spans="1:30" x14ac:dyDescent="0.2">
      <c r="A4799" s="442" t="s">
        <v>115</v>
      </c>
      <c r="B4799" s="435">
        <v>2</v>
      </c>
      <c r="C4799" s="436">
        <v>150</v>
      </c>
      <c r="D4799" s="439" t="s">
        <v>196</v>
      </c>
      <c r="E4799" s="472">
        <v>41051</v>
      </c>
      <c r="G4799" s="435">
        <v>2</v>
      </c>
      <c r="H4799" s="436">
        <v>150</v>
      </c>
      <c r="I4799" s="436">
        <v>150</v>
      </c>
      <c r="J4799" s="436">
        <v>150</v>
      </c>
      <c r="K4799" s="435">
        <v>0</v>
      </c>
      <c r="L4799" s="472">
        <v>41052</v>
      </c>
      <c r="N4799" s="435">
        <v>2</v>
      </c>
      <c r="O4799" s="436">
        <v>150</v>
      </c>
      <c r="P4799" s="436">
        <v>150</v>
      </c>
      <c r="Q4799" s="435">
        <v>0</v>
      </c>
      <c r="R4799" s="436">
        <v>150</v>
      </c>
      <c r="S4799" s="658">
        <v>0</v>
      </c>
      <c r="T4799" s="658">
        <v>0</v>
      </c>
      <c r="U4799" s="472">
        <v>41052</v>
      </c>
      <c r="Y4799" s="536" t="str">
        <f t="shared" si="456"/>
        <v/>
      </c>
      <c r="AC4799" s="148">
        <f t="shared" si="457"/>
        <v>-40462</v>
      </c>
      <c r="AD4799" s="435" t="str">
        <f t="shared" si="458"/>
        <v>Pendente</v>
      </c>
    </row>
    <row r="4800" spans="1:30" x14ac:dyDescent="0.2">
      <c r="A4800" s="442" t="s">
        <v>115</v>
      </c>
      <c r="B4800" s="435">
        <v>3</v>
      </c>
      <c r="C4800" s="436">
        <v>80</v>
      </c>
      <c r="D4800" s="657" t="s">
        <v>176</v>
      </c>
      <c r="E4800" s="472">
        <v>41051</v>
      </c>
      <c r="G4800" s="435">
        <v>3</v>
      </c>
      <c r="H4800" s="436">
        <v>80</v>
      </c>
      <c r="I4800" s="436">
        <v>80</v>
      </c>
      <c r="J4800" s="436">
        <v>80</v>
      </c>
      <c r="K4800" s="435">
        <v>0</v>
      </c>
      <c r="L4800" s="472">
        <v>41052</v>
      </c>
      <c r="N4800" s="435">
        <v>3</v>
      </c>
      <c r="O4800" s="436">
        <v>80</v>
      </c>
      <c r="P4800" s="436">
        <v>80</v>
      </c>
      <c r="Q4800" s="435">
        <v>0</v>
      </c>
      <c r="R4800" s="436">
        <v>80</v>
      </c>
      <c r="S4800" s="658">
        <v>0</v>
      </c>
      <c r="T4800" s="658">
        <v>0</v>
      </c>
      <c r="U4800" s="472">
        <v>41052</v>
      </c>
      <c r="Y4800" s="536" t="str">
        <f t="shared" si="456"/>
        <v/>
      </c>
      <c r="AC4800" s="148">
        <f t="shared" si="457"/>
        <v>-40462</v>
      </c>
      <c r="AD4800" s="435" t="str">
        <f t="shared" si="458"/>
        <v>Pendente</v>
      </c>
    </row>
    <row r="4801" spans="1:30" x14ac:dyDescent="0.2">
      <c r="A4801" s="644" t="s">
        <v>115</v>
      </c>
      <c r="B4801" s="645">
        <v>4</v>
      </c>
      <c r="C4801" s="646">
        <v>475</v>
      </c>
      <c r="D4801" s="645" t="s">
        <v>178</v>
      </c>
      <c r="E4801" s="647">
        <v>41051</v>
      </c>
      <c r="G4801" s="645">
        <v>4</v>
      </c>
      <c r="H4801" s="646">
        <v>475</v>
      </c>
      <c r="I4801" s="646">
        <v>475</v>
      </c>
      <c r="J4801" s="646">
        <v>475</v>
      </c>
      <c r="K4801" s="645">
        <v>0</v>
      </c>
      <c r="L4801" s="647">
        <v>41052</v>
      </c>
      <c r="N4801" s="645">
        <v>4</v>
      </c>
      <c r="O4801" s="646">
        <v>475</v>
      </c>
      <c r="P4801" s="646">
        <v>475</v>
      </c>
      <c r="Q4801" s="645">
        <v>0</v>
      </c>
      <c r="R4801" s="646">
        <v>475</v>
      </c>
      <c r="S4801" s="646">
        <v>0</v>
      </c>
      <c r="T4801" s="646">
        <v>0</v>
      </c>
      <c r="U4801" s="647">
        <v>41052</v>
      </c>
      <c r="Y4801" s="536" t="str">
        <f t="shared" si="456"/>
        <v/>
      </c>
      <c r="AC4801" s="148">
        <f t="shared" si="457"/>
        <v>-40462</v>
      </c>
      <c r="AD4801" s="435" t="str">
        <f t="shared" si="458"/>
        <v>Pendente</v>
      </c>
    </row>
    <row r="4802" spans="1:30" x14ac:dyDescent="0.2">
      <c r="A4802" s="442" t="s">
        <v>115</v>
      </c>
      <c r="B4802" s="435">
        <v>1</v>
      </c>
      <c r="C4802" s="436">
        <v>1075</v>
      </c>
      <c r="D4802" s="657" t="s">
        <v>176</v>
      </c>
      <c r="E4802" s="472">
        <v>41052</v>
      </c>
      <c r="G4802" s="474">
        <v>1</v>
      </c>
      <c r="H4802" s="435">
        <v>1075</v>
      </c>
      <c r="I4802" s="435">
        <v>1075</v>
      </c>
      <c r="J4802" s="435">
        <v>1075</v>
      </c>
      <c r="K4802" s="435">
        <v>0</v>
      </c>
      <c r="L4802" s="472">
        <v>41053</v>
      </c>
      <c r="N4802" s="474">
        <v>1</v>
      </c>
      <c r="O4802" s="435">
        <v>1075</v>
      </c>
      <c r="P4802" s="435">
        <v>1075</v>
      </c>
      <c r="Q4802" s="435">
        <v>0</v>
      </c>
      <c r="R4802" s="435">
        <v>1075</v>
      </c>
      <c r="S4802" s="438">
        <v>0</v>
      </c>
      <c r="T4802" s="438">
        <v>0</v>
      </c>
      <c r="U4802" s="472">
        <v>41053</v>
      </c>
      <c r="Y4802" s="536" t="str">
        <f t="shared" si="456"/>
        <v/>
      </c>
      <c r="AC4802" s="148">
        <f t="shared" si="457"/>
        <v>-40463</v>
      </c>
      <c r="AD4802" s="435" t="str">
        <f t="shared" si="458"/>
        <v>Pendente</v>
      </c>
    </row>
    <row r="4803" spans="1:30" x14ac:dyDescent="0.2">
      <c r="A4803" s="644" t="s">
        <v>115</v>
      </c>
      <c r="B4803" s="645">
        <v>2</v>
      </c>
      <c r="C4803" s="646">
        <v>275</v>
      </c>
      <c r="D4803" s="645" t="s">
        <v>178</v>
      </c>
      <c r="E4803" s="647">
        <v>41052</v>
      </c>
      <c r="G4803" s="648">
        <v>2</v>
      </c>
      <c r="H4803" s="645">
        <v>275</v>
      </c>
      <c r="I4803" s="645">
        <v>275</v>
      </c>
      <c r="J4803" s="645">
        <v>275</v>
      </c>
      <c r="K4803" s="645">
        <v>0</v>
      </c>
      <c r="L4803" s="647">
        <v>41053</v>
      </c>
      <c r="N4803" s="648">
        <v>2</v>
      </c>
      <c r="O4803" s="645">
        <v>275</v>
      </c>
      <c r="P4803" s="645">
        <v>275</v>
      </c>
      <c r="Q4803" s="645">
        <v>0</v>
      </c>
      <c r="R4803" s="645">
        <v>275</v>
      </c>
      <c r="S4803" s="645">
        <v>0</v>
      </c>
      <c r="T4803" s="645">
        <v>0</v>
      </c>
      <c r="U4803" s="647">
        <v>41053</v>
      </c>
      <c r="Y4803" s="536" t="str">
        <f t="shared" si="456"/>
        <v/>
      </c>
      <c r="AC4803" s="148">
        <f t="shared" si="457"/>
        <v>-40463</v>
      </c>
      <c r="AD4803" s="435" t="str">
        <f t="shared" si="458"/>
        <v>Pendente</v>
      </c>
    </row>
    <row r="4804" spans="1:30" x14ac:dyDescent="0.2">
      <c r="A4804" s="442" t="s">
        <v>115</v>
      </c>
      <c r="B4804" s="435">
        <v>1</v>
      </c>
      <c r="C4804" s="436">
        <v>50</v>
      </c>
      <c r="D4804" s="657" t="s">
        <v>176</v>
      </c>
      <c r="E4804" s="472">
        <v>41053</v>
      </c>
      <c r="G4804" s="474">
        <v>1</v>
      </c>
      <c r="H4804" s="435">
        <v>50</v>
      </c>
      <c r="I4804" s="435">
        <v>50</v>
      </c>
      <c r="J4804" s="435">
        <v>50</v>
      </c>
      <c r="K4804" s="435">
        <v>0</v>
      </c>
      <c r="L4804" s="472">
        <v>41054</v>
      </c>
      <c r="N4804" s="474">
        <v>1</v>
      </c>
      <c r="O4804" s="435">
        <v>50</v>
      </c>
      <c r="P4804" s="435">
        <v>50</v>
      </c>
      <c r="Q4804" s="435">
        <v>0</v>
      </c>
      <c r="R4804" s="435">
        <v>50</v>
      </c>
      <c r="S4804" s="438">
        <v>0</v>
      </c>
      <c r="T4804" s="438">
        <v>0</v>
      </c>
      <c r="U4804" s="472">
        <v>41054</v>
      </c>
      <c r="V4804" s="480">
        <v>1</v>
      </c>
      <c r="W4804" s="435">
        <v>50</v>
      </c>
      <c r="X4804" s="437" t="s">
        <v>80</v>
      </c>
      <c r="Y4804" s="536">
        <f t="shared" si="456"/>
        <v>0</v>
      </c>
      <c r="Z4804" s="657" t="s">
        <v>176</v>
      </c>
      <c r="AA4804" s="481">
        <v>41059</v>
      </c>
      <c r="AB4804" s="412">
        <v>50</v>
      </c>
      <c r="AC4804" s="148">
        <f t="shared" si="457"/>
        <v>6</v>
      </c>
      <c r="AD4804" s="435" t="str">
        <f t="shared" si="458"/>
        <v>OK</v>
      </c>
    </row>
    <row r="4805" spans="1:30" x14ac:dyDescent="0.2">
      <c r="A4805" s="644" t="s">
        <v>115</v>
      </c>
      <c r="B4805" s="645">
        <v>2</v>
      </c>
      <c r="C4805" s="646">
        <v>80</v>
      </c>
      <c r="D4805" s="645" t="s">
        <v>178</v>
      </c>
      <c r="E4805" s="647">
        <v>41053</v>
      </c>
      <c r="G4805" s="648">
        <v>2</v>
      </c>
      <c r="H4805" s="645">
        <v>80</v>
      </c>
      <c r="I4805" s="645">
        <v>80</v>
      </c>
      <c r="J4805" s="645">
        <v>80</v>
      </c>
      <c r="K4805" s="645">
        <v>0</v>
      </c>
      <c r="L4805" s="647">
        <v>41054</v>
      </c>
      <c r="N4805" s="648">
        <v>2</v>
      </c>
      <c r="O4805" s="645">
        <v>80</v>
      </c>
      <c r="P4805" s="645">
        <v>80</v>
      </c>
      <c r="Q4805" s="645">
        <v>0</v>
      </c>
      <c r="R4805" s="645">
        <v>80</v>
      </c>
      <c r="S4805" s="645">
        <v>0</v>
      </c>
      <c r="T4805" s="645">
        <v>0</v>
      </c>
      <c r="U4805" s="647">
        <v>41268</v>
      </c>
      <c r="V4805" s="480">
        <v>2</v>
      </c>
      <c r="W4805" s="435">
        <v>80</v>
      </c>
      <c r="X4805" s="437" t="s">
        <v>80</v>
      </c>
      <c r="Y4805" s="536">
        <f t="shared" si="456"/>
        <v>0</v>
      </c>
      <c r="Z4805" s="657" t="s">
        <v>178</v>
      </c>
      <c r="AA4805" s="481">
        <v>41059</v>
      </c>
      <c r="AB4805" s="412">
        <v>80</v>
      </c>
      <c r="AC4805" s="148">
        <f t="shared" si="457"/>
        <v>6</v>
      </c>
      <c r="AD4805" s="435" t="str">
        <f t="shared" si="458"/>
        <v>OK</v>
      </c>
    </row>
    <row r="4806" spans="1:30" x14ac:dyDescent="0.2">
      <c r="A4806" s="442" t="s">
        <v>115</v>
      </c>
      <c r="B4806" s="435">
        <v>1</v>
      </c>
      <c r="C4806" s="436">
        <v>32</v>
      </c>
      <c r="D4806" s="643" t="s">
        <v>182</v>
      </c>
      <c r="E4806" s="472">
        <v>41054</v>
      </c>
      <c r="G4806" s="474">
        <v>1</v>
      </c>
      <c r="H4806" s="436">
        <v>32</v>
      </c>
      <c r="I4806" s="436">
        <v>32</v>
      </c>
      <c r="J4806" s="436">
        <v>32</v>
      </c>
      <c r="K4806" s="435">
        <v>0</v>
      </c>
      <c r="L4806" s="472">
        <v>41055</v>
      </c>
      <c r="N4806" s="435">
        <v>1</v>
      </c>
      <c r="O4806" s="436">
        <v>32</v>
      </c>
      <c r="P4806" s="436">
        <v>32</v>
      </c>
      <c r="Q4806" s="435">
        <v>0</v>
      </c>
      <c r="R4806" s="436">
        <v>32</v>
      </c>
      <c r="S4806" s="447">
        <v>0</v>
      </c>
      <c r="T4806" s="447">
        <v>0</v>
      </c>
      <c r="U4806" s="472">
        <v>41058</v>
      </c>
      <c r="V4806" s="480">
        <v>1</v>
      </c>
      <c r="W4806" s="435">
        <v>32</v>
      </c>
      <c r="X4806" s="437" t="s">
        <v>80</v>
      </c>
      <c r="Y4806" s="536">
        <f t="shared" si="456"/>
        <v>0</v>
      </c>
      <c r="Z4806" s="643" t="s">
        <v>182</v>
      </c>
      <c r="AA4806" s="481">
        <v>41059</v>
      </c>
      <c r="AB4806" s="412">
        <v>32</v>
      </c>
      <c r="AC4806" s="148">
        <f t="shared" si="457"/>
        <v>5</v>
      </c>
      <c r="AD4806" s="435" t="str">
        <f t="shared" si="458"/>
        <v>OK</v>
      </c>
    </row>
    <row r="4807" spans="1:30" x14ac:dyDescent="0.2">
      <c r="A4807" s="442" t="s">
        <v>115</v>
      </c>
      <c r="B4807" s="435">
        <v>2</v>
      </c>
      <c r="C4807" s="436">
        <v>24</v>
      </c>
      <c r="D4807" s="465" t="s">
        <v>183</v>
      </c>
      <c r="E4807" s="472">
        <v>41054</v>
      </c>
      <c r="G4807" s="474">
        <v>2</v>
      </c>
      <c r="H4807" s="436">
        <v>24</v>
      </c>
      <c r="I4807" s="436">
        <v>24</v>
      </c>
      <c r="J4807" s="436">
        <v>24</v>
      </c>
      <c r="K4807" s="435">
        <v>0</v>
      </c>
      <c r="L4807" s="472">
        <v>41055</v>
      </c>
      <c r="N4807" s="435">
        <v>2</v>
      </c>
      <c r="O4807" s="436">
        <v>24</v>
      </c>
      <c r="P4807" s="436">
        <v>24</v>
      </c>
      <c r="Q4807" s="435">
        <v>0</v>
      </c>
      <c r="R4807" s="436">
        <v>24</v>
      </c>
      <c r="S4807" s="447">
        <v>0</v>
      </c>
      <c r="T4807" s="447">
        <v>0</v>
      </c>
      <c r="U4807" s="472">
        <v>41058</v>
      </c>
      <c r="V4807" s="480">
        <v>2</v>
      </c>
      <c r="W4807" s="435">
        <v>24</v>
      </c>
      <c r="X4807" s="437" t="s">
        <v>80</v>
      </c>
      <c r="Y4807" s="536">
        <f t="shared" si="456"/>
        <v>0</v>
      </c>
      <c r="Z4807" s="465" t="s">
        <v>183</v>
      </c>
      <c r="AA4807" s="481">
        <v>41059</v>
      </c>
      <c r="AB4807" s="412">
        <v>24</v>
      </c>
      <c r="AC4807" s="148">
        <f t="shared" si="457"/>
        <v>5</v>
      </c>
      <c r="AD4807" s="435" t="str">
        <f t="shared" si="458"/>
        <v>OK</v>
      </c>
    </row>
    <row r="4808" spans="1:30" x14ac:dyDescent="0.2">
      <c r="A4808" s="442" t="s">
        <v>115</v>
      </c>
      <c r="B4808" s="435">
        <v>3</v>
      </c>
      <c r="C4808" s="436">
        <v>14</v>
      </c>
      <c r="D4808" s="465" t="s">
        <v>67</v>
      </c>
      <c r="E4808" s="472">
        <v>41054</v>
      </c>
      <c r="G4808" s="474">
        <v>3</v>
      </c>
      <c r="H4808" s="436">
        <v>14</v>
      </c>
      <c r="I4808" s="436">
        <v>14</v>
      </c>
      <c r="J4808" s="436">
        <v>14</v>
      </c>
      <c r="K4808" s="435">
        <v>0</v>
      </c>
      <c r="L4808" s="472">
        <v>41055</v>
      </c>
      <c r="N4808" s="435">
        <v>3</v>
      </c>
      <c r="O4808" s="436">
        <v>14</v>
      </c>
      <c r="P4808" s="436">
        <v>14</v>
      </c>
      <c r="Q4808" s="435">
        <v>0</v>
      </c>
      <c r="R4808" s="436">
        <v>14</v>
      </c>
      <c r="S4808" s="447">
        <v>0</v>
      </c>
      <c r="T4808" s="447">
        <v>0</v>
      </c>
      <c r="U4808" s="472">
        <v>41058</v>
      </c>
      <c r="Y4808" s="536" t="str">
        <f t="shared" si="456"/>
        <v/>
      </c>
      <c r="AC4808" s="148">
        <f t="shared" si="457"/>
        <v>-40465</v>
      </c>
      <c r="AD4808" s="435" t="str">
        <f t="shared" si="458"/>
        <v>Pendente</v>
      </c>
    </row>
    <row r="4809" spans="1:30" x14ac:dyDescent="0.2">
      <c r="A4809" s="442" t="s">
        <v>115</v>
      </c>
      <c r="B4809" s="435">
        <v>4</v>
      </c>
      <c r="C4809" s="436">
        <v>2</v>
      </c>
      <c r="D4809" s="435" t="s">
        <v>68</v>
      </c>
      <c r="E4809" s="472">
        <v>41054</v>
      </c>
      <c r="G4809" s="474">
        <v>4</v>
      </c>
      <c r="H4809" s="436">
        <v>2</v>
      </c>
      <c r="I4809" s="436">
        <v>2</v>
      </c>
      <c r="J4809" s="436">
        <v>2</v>
      </c>
      <c r="K4809" s="435">
        <v>0</v>
      </c>
      <c r="L4809" s="472">
        <v>41055</v>
      </c>
      <c r="N4809" s="435">
        <v>4</v>
      </c>
      <c r="O4809" s="436">
        <v>2</v>
      </c>
      <c r="P4809" s="436">
        <v>2</v>
      </c>
      <c r="Q4809" s="435">
        <v>0</v>
      </c>
      <c r="R4809" s="436">
        <v>2</v>
      </c>
      <c r="S4809" s="447">
        <v>0</v>
      </c>
      <c r="T4809" s="447">
        <v>0</v>
      </c>
      <c r="U4809" s="472">
        <v>41058</v>
      </c>
      <c r="Y4809" s="536" t="str">
        <f t="shared" si="456"/>
        <v/>
      </c>
      <c r="AC4809" s="148">
        <f t="shared" si="457"/>
        <v>-40465</v>
      </c>
      <c r="AD4809" s="435" t="str">
        <f t="shared" si="458"/>
        <v>Pendente</v>
      </c>
    </row>
    <row r="4810" spans="1:30" x14ac:dyDescent="0.2">
      <c r="A4810" s="442" t="s">
        <v>115</v>
      </c>
      <c r="B4810" s="435">
        <v>5</v>
      </c>
      <c r="C4810" s="436">
        <v>16</v>
      </c>
      <c r="D4810" s="438" t="s">
        <v>69</v>
      </c>
      <c r="E4810" s="472">
        <v>41054</v>
      </c>
      <c r="G4810" s="474">
        <v>5</v>
      </c>
      <c r="H4810" s="436">
        <v>16</v>
      </c>
      <c r="I4810" s="436">
        <v>16</v>
      </c>
      <c r="J4810" s="436">
        <v>16</v>
      </c>
      <c r="K4810" s="435">
        <v>0</v>
      </c>
      <c r="L4810" s="472">
        <v>41055</v>
      </c>
      <c r="N4810" s="435">
        <v>5</v>
      </c>
      <c r="O4810" s="436">
        <v>16</v>
      </c>
      <c r="P4810" s="436">
        <v>16</v>
      </c>
      <c r="Q4810" s="435">
        <v>0</v>
      </c>
      <c r="R4810" s="436">
        <v>16</v>
      </c>
      <c r="S4810" s="447">
        <v>0</v>
      </c>
      <c r="T4810" s="447">
        <v>0</v>
      </c>
      <c r="U4810" s="472">
        <v>41058</v>
      </c>
      <c r="Y4810" s="536" t="str">
        <f t="shared" ref="Y4810:Y4873" si="459">IF(W4810="","",+C4810-W4810)</f>
        <v/>
      </c>
      <c r="AC4810" s="148">
        <f t="shared" si="457"/>
        <v>-40465</v>
      </c>
      <c r="AD4810" s="435" t="str">
        <f t="shared" si="458"/>
        <v>Pendente</v>
      </c>
    </row>
    <row r="4811" spans="1:30" x14ac:dyDescent="0.2">
      <c r="A4811" s="442" t="s">
        <v>115</v>
      </c>
      <c r="B4811" s="435">
        <v>6</v>
      </c>
      <c r="C4811" s="436">
        <v>26</v>
      </c>
      <c r="D4811" s="438" t="s">
        <v>72</v>
      </c>
      <c r="E4811" s="472">
        <v>41054</v>
      </c>
      <c r="G4811" s="474">
        <v>6</v>
      </c>
      <c r="H4811" s="436">
        <v>26</v>
      </c>
      <c r="I4811" s="436">
        <v>26</v>
      </c>
      <c r="J4811" s="436">
        <v>26</v>
      </c>
      <c r="K4811" s="435">
        <v>0</v>
      </c>
      <c r="L4811" s="472">
        <v>41055</v>
      </c>
      <c r="N4811" s="435">
        <v>6</v>
      </c>
      <c r="O4811" s="436">
        <v>26</v>
      </c>
      <c r="P4811" s="436">
        <v>26</v>
      </c>
      <c r="Q4811" s="435">
        <v>0</v>
      </c>
      <c r="R4811" s="436">
        <v>26</v>
      </c>
      <c r="S4811" s="447">
        <v>0</v>
      </c>
      <c r="T4811" s="447">
        <v>0</v>
      </c>
      <c r="U4811" s="472">
        <v>41058</v>
      </c>
      <c r="Y4811" s="536" t="str">
        <f t="shared" si="459"/>
        <v/>
      </c>
      <c r="AC4811" s="148">
        <f t="shared" si="457"/>
        <v>-40465</v>
      </c>
      <c r="AD4811" s="435" t="str">
        <f t="shared" si="458"/>
        <v>Pendente</v>
      </c>
    </row>
    <row r="4812" spans="1:30" x14ac:dyDescent="0.2">
      <c r="A4812" s="442" t="s">
        <v>115</v>
      </c>
      <c r="B4812" s="435">
        <v>7</v>
      </c>
      <c r="C4812" s="436">
        <v>258</v>
      </c>
      <c r="D4812" s="438" t="s">
        <v>73</v>
      </c>
      <c r="E4812" s="472">
        <v>41054</v>
      </c>
      <c r="G4812" s="474">
        <v>7</v>
      </c>
      <c r="H4812" s="436">
        <v>258</v>
      </c>
      <c r="I4812" s="436">
        <v>258</v>
      </c>
      <c r="J4812" s="436">
        <v>258</v>
      </c>
      <c r="K4812" s="435">
        <v>0</v>
      </c>
      <c r="L4812" s="472">
        <v>41055</v>
      </c>
      <c r="N4812" s="435">
        <v>7</v>
      </c>
      <c r="O4812" s="436">
        <v>258</v>
      </c>
      <c r="P4812" s="436">
        <v>258</v>
      </c>
      <c r="Q4812" s="435">
        <v>0</v>
      </c>
      <c r="R4812" s="436">
        <v>258</v>
      </c>
      <c r="S4812" s="447">
        <v>0</v>
      </c>
      <c r="T4812" s="447">
        <v>0</v>
      </c>
      <c r="U4812" s="472">
        <v>41058</v>
      </c>
      <c r="Y4812" s="536" t="str">
        <f t="shared" si="459"/>
        <v/>
      </c>
      <c r="AC4812" s="148">
        <f t="shared" si="457"/>
        <v>-40465</v>
      </c>
      <c r="AD4812" s="435" t="str">
        <f t="shared" si="458"/>
        <v>Pendente</v>
      </c>
    </row>
    <row r="4813" spans="1:30" x14ac:dyDescent="0.2">
      <c r="A4813" s="442" t="s">
        <v>115</v>
      </c>
      <c r="B4813" s="435">
        <v>8</v>
      </c>
      <c r="C4813" s="436">
        <v>202</v>
      </c>
      <c r="D4813" s="438" t="s">
        <v>79</v>
      </c>
      <c r="E4813" s="472">
        <v>41054</v>
      </c>
      <c r="G4813" s="474">
        <v>8</v>
      </c>
      <c r="H4813" s="436">
        <v>202</v>
      </c>
      <c r="I4813" s="436">
        <v>202</v>
      </c>
      <c r="J4813" s="436">
        <v>202</v>
      </c>
      <c r="K4813" s="435">
        <v>0</v>
      </c>
      <c r="L4813" s="472">
        <v>41055</v>
      </c>
      <c r="N4813" s="435">
        <v>8</v>
      </c>
      <c r="O4813" s="436">
        <v>202</v>
      </c>
      <c r="P4813" s="436">
        <v>202</v>
      </c>
      <c r="Q4813" s="435">
        <v>0</v>
      </c>
      <c r="R4813" s="436">
        <v>202</v>
      </c>
      <c r="S4813" s="447">
        <v>0</v>
      </c>
      <c r="T4813" s="447">
        <v>0</v>
      </c>
      <c r="U4813" s="472">
        <v>41058</v>
      </c>
      <c r="Y4813" s="536" t="str">
        <f t="shared" si="459"/>
        <v/>
      </c>
      <c r="AC4813" s="148">
        <f t="shared" si="457"/>
        <v>-40465</v>
      </c>
      <c r="AD4813" s="435" t="str">
        <f t="shared" si="458"/>
        <v>Pendente</v>
      </c>
    </row>
    <row r="4814" spans="1:30" x14ac:dyDescent="0.2">
      <c r="A4814" s="442" t="s">
        <v>115</v>
      </c>
      <c r="B4814" s="435">
        <v>9</v>
      </c>
      <c r="C4814" s="436">
        <v>91</v>
      </c>
      <c r="D4814" s="438" t="s">
        <v>74</v>
      </c>
      <c r="E4814" s="472">
        <v>41054</v>
      </c>
      <c r="G4814" s="474">
        <v>9</v>
      </c>
      <c r="H4814" s="436">
        <v>91</v>
      </c>
      <c r="I4814" s="436">
        <v>91</v>
      </c>
      <c r="J4814" s="436">
        <v>91</v>
      </c>
      <c r="K4814" s="435">
        <v>0</v>
      </c>
      <c r="L4814" s="472">
        <v>41055</v>
      </c>
      <c r="N4814" s="435">
        <v>9</v>
      </c>
      <c r="O4814" s="436">
        <v>91</v>
      </c>
      <c r="P4814" s="436">
        <v>91</v>
      </c>
      <c r="Q4814" s="435">
        <v>0</v>
      </c>
      <c r="R4814" s="436">
        <v>91</v>
      </c>
      <c r="S4814" s="447">
        <v>0</v>
      </c>
      <c r="T4814" s="447">
        <v>0</v>
      </c>
      <c r="U4814" s="472">
        <v>41058</v>
      </c>
      <c r="Y4814" s="536" t="str">
        <f t="shared" si="459"/>
        <v/>
      </c>
      <c r="AC4814" s="148">
        <f t="shared" si="457"/>
        <v>-40465</v>
      </c>
      <c r="AD4814" s="435" t="str">
        <f t="shared" si="458"/>
        <v>Pendente</v>
      </c>
    </row>
    <row r="4815" spans="1:30" x14ac:dyDescent="0.2">
      <c r="A4815" s="442" t="s">
        <v>115</v>
      </c>
      <c r="B4815" s="435">
        <v>10</v>
      </c>
      <c r="C4815" s="436">
        <v>6</v>
      </c>
      <c r="D4815" s="435" t="s">
        <v>75</v>
      </c>
      <c r="E4815" s="472">
        <v>41054</v>
      </c>
      <c r="G4815" s="474">
        <v>10</v>
      </c>
      <c r="H4815" s="436">
        <v>6</v>
      </c>
      <c r="I4815" s="436">
        <v>6</v>
      </c>
      <c r="J4815" s="436">
        <v>6</v>
      </c>
      <c r="K4815" s="435">
        <v>0</v>
      </c>
      <c r="L4815" s="472">
        <v>41055</v>
      </c>
      <c r="N4815" s="435">
        <v>10</v>
      </c>
      <c r="O4815" s="436">
        <v>6</v>
      </c>
      <c r="P4815" s="436">
        <v>6</v>
      </c>
      <c r="Q4815" s="435">
        <v>0</v>
      </c>
      <c r="R4815" s="436">
        <v>6</v>
      </c>
      <c r="S4815" s="447">
        <v>0</v>
      </c>
      <c r="T4815" s="447">
        <v>0</v>
      </c>
      <c r="U4815" s="472">
        <v>41058</v>
      </c>
      <c r="Y4815" s="536" t="str">
        <f t="shared" si="459"/>
        <v/>
      </c>
      <c r="AC4815" s="148">
        <f t="shared" si="457"/>
        <v>-40465</v>
      </c>
      <c r="AD4815" s="435" t="str">
        <f t="shared" si="458"/>
        <v>Pendente</v>
      </c>
    </row>
    <row r="4816" spans="1:30" x14ac:dyDescent="0.2">
      <c r="A4816" s="442" t="s">
        <v>115</v>
      </c>
      <c r="B4816" s="435">
        <v>11</v>
      </c>
      <c r="C4816" s="436">
        <v>3</v>
      </c>
      <c r="D4816" s="438" t="s">
        <v>76</v>
      </c>
      <c r="E4816" s="472">
        <v>41054</v>
      </c>
      <c r="G4816" s="474">
        <v>11</v>
      </c>
      <c r="H4816" s="436">
        <v>3</v>
      </c>
      <c r="I4816" s="436">
        <v>3</v>
      </c>
      <c r="J4816" s="436">
        <v>3</v>
      </c>
      <c r="K4816" s="435">
        <v>0</v>
      </c>
      <c r="L4816" s="472">
        <v>41055</v>
      </c>
      <c r="N4816" s="435">
        <v>11</v>
      </c>
      <c r="O4816" s="436">
        <v>3</v>
      </c>
      <c r="P4816" s="436">
        <v>3</v>
      </c>
      <c r="Q4816" s="435">
        <v>0</v>
      </c>
      <c r="R4816" s="436">
        <v>3</v>
      </c>
      <c r="S4816" s="447">
        <v>0</v>
      </c>
      <c r="T4816" s="447">
        <v>0</v>
      </c>
      <c r="U4816" s="472">
        <v>41058</v>
      </c>
      <c r="Y4816" s="536" t="str">
        <f t="shared" si="459"/>
        <v/>
      </c>
      <c r="AC4816" s="148">
        <f t="shared" si="457"/>
        <v>-40465</v>
      </c>
      <c r="AD4816" s="435" t="str">
        <f t="shared" si="458"/>
        <v>Pendente</v>
      </c>
    </row>
    <row r="4817" spans="1:30" x14ac:dyDescent="0.2">
      <c r="A4817" s="442" t="s">
        <v>115</v>
      </c>
      <c r="B4817" s="435">
        <v>12</v>
      </c>
      <c r="C4817" s="436">
        <v>2</v>
      </c>
      <c r="D4817" s="438" t="s">
        <v>77</v>
      </c>
      <c r="E4817" s="472">
        <v>41054</v>
      </c>
      <c r="G4817" s="474">
        <v>12</v>
      </c>
      <c r="H4817" s="436">
        <v>2</v>
      </c>
      <c r="I4817" s="436">
        <v>2</v>
      </c>
      <c r="J4817" s="436">
        <v>2</v>
      </c>
      <c r="K4817" s="435">
        <v>0</v>
      </c>
      <c r="L4817" s="472">
        <v>41055</v>
      </c>
      <c r="N4817" s="435">
        <v>12</v>
      </c>
      <c r="O4817" s="436">
        <v>2</v>
      </c>
      <c r="P4817" s="436">
        <v>2</v>
      </c>
      <c r="Q4817" s="435">
        <v>0</v>
      </c>
      <c r="R4817" s="436">
        <v>2</v>
      </c>
      <c r="S4817" s="447">
        <v>0</v>
      </c>
      <c r="T4817" s="447">
        <v>0</v>
      </c>
      <c r="U4817" s="472">
        <v>41058</v>
      </c>
      <c r="Y4817" s="536" t="str">
        <f t="shared" si="459"/>
        <v/>
      </c>
      <c r="AC4817" s="148">
        <f t="shared" si="457"/>
        <v>-40465</v>
      </c>
      <c r="AD4817" s="435" t="str">
        <f t="shared" si="458"/>
        <v>Pendente</v>
      </c>
    </row>
    <row r="4818" spans="1:30" x14ac:dyDescent="0.2">
      <c r="A4818" s="442" t="s">
        <v>115</v>
      </c>
      <c r="B4818" s="435">
        <v>13</v>
      </c>
      <c r="C4818" s="436">
        <v>225</v>
      </c>
      <c r="D4818" s="438" t="s">
        <v>187</v>
      </c>
      <c r="E4818" s="472">
        <v>41054</v>
      </c>
      <c r="G4818" s="474">
        <v>13</v>
      </c>
      <c r="H4818" s="436">
        <v>225</v>
      </c>
      <c r="I4818" s="436">
        <v>225</v>
      </c>
      <c r="J4818" s="436">
        <v>225</v>
      </c>
      <c r="K4818" s="435">
        <v>0</v>
      </c>
      <c r="L4818" s="472">
        <v>41055</v>
      </c>
      <c r="N4818" s="435">
        <v>13</v>
      </c>
      <c r="O4818" s="436">
        <v>225</v>
      </c>
      <c r="P4818" s="436">
        <v>225</v>
      </c>
      <c r="Q4818" s="435">
        <v>0</v>
      </c>
      <c r="R4818" s="436">
        <v>225</v>
      </c>
      <c r="S4818" s="447">
        <v>0</v>
      </c>
      <c r="T4818" s="447">
        <v>0</v>
      </c>
      <c r="U4818" s="472">
        <v>41058</v>
      </c>
      <c r="Y4818" s="536" t="str">
        <f t="shared" si="459"/>
        <v/>
      </c>
      <c r="AC4818" s="148">
        <f t="shared" si="457"/>
        <v>-40465</v>
      </c>
      <c r="AD4818" s="435" t="str">
        <f t="shared" si="458"/>
        <v>Pendente</v>
      </c>
    </row>
    <row r="4819" spans="1:30" x14ac:dyDescent="0.2">
      <c r="A4819" s="442" t="s">
        <v>115</v>
      </c>
      <c r="B4819" s="435">
        <v>14</v>
      </c>
      <c r="C4819" s="436">
        <v>1</v>
      </c>
      <c r="D4819" s="465" t="s">
        <v>192</v>
      </c>
      <c r="E4819" s="472">
        <v>41054</v>
      </c>
      <c r="G4819" s="474">
        <v>14</v>
      </c>
      <c r="H4819" s="436">
        <v>1</v>
      </c>
      <c r="I4819" s="436">
        <v>1</v>
      </c>
      <c r="J4819" s="436">
        <v>1</v>
      </c>
      <c r="K4819" s="435">
        <v>0</v>
      </c>
      <c r="L4819" s="472">
        <v>41055</v>
      </c>
      <c r="N4819" s="435">
        <v>14</v>
      </c>
      <c r="O4819" s="436">
        <v>1</v>
      </c>
      <c r="P4819" s="436">
        <v>1</v>
      </c>
      <c r="Q4819" s="435">
        <v>0</v>
      </c>
      <c r="R4819" s="436">
        <v>1</v>
      </c>
      <c r="S4819" s="447">
        <v>0</v>
      </c>
      <c r="T4819" s="447">
        <v>0</v>
      </c>
      <c r="U4819" s="472">
        <v>41058</v>
      </c>
      <c r="Y4819" s="536" t="str">
        <f t="shared" si="459"/>
        <v/>
      </c>
      <c r="AC4819" s="148">
        <f t="shared" si="457"/>
        <v>-40465</v>
      </c>
      <c r="AD4819" s="435" t="str">
        <f t="shared" si="458"/>
        <v>Pendente</v>
      </c>
    </row>
    <row r="4820" spans="1:30" x14ac:dyDescent="0.2">
      <c r="A4820" s="442" t="s">
        <v>115</v>
      </c>
      <c r="B4820" s="435">
        <v>15</v>
      </c>
      <c r="C4820" s="436">
        <v>452</v>
      </c>
      <c r="D4820" s="438" t="s">
        <v>199</v>
      </c>
      <c r="E4820" s="472">
        <v>41054</v>
      </c>
      <c r="G4820" s="474">
        <v>15</v>
      </c>
      <c r="H4820" s="436">
        <v>452</v>
      </c>
      <c r="I4820" s="436">
        <v>452</v>
      </c>
      <c r="J4820" s="436">
        <v>452</v>
      </c>
      <c r="K4820" s="435">
        <v>0</v>
      </c>
      <c r="L4820" s="472">
        <v>41055</v>
      </c>
      <c r="N4820" s="435">
        <v>15</v>
      </c>
      <c r="O4820" s="436">
        <v>452</v>
      </c>
      <c r="P4820" s="436">
        <v>452</v>
      </c>
      <c r="Q4820" s="435">
        <v>0</v>
      </c>
      <c r="R4820" s="436">
        <v>452</v>
      </c>
      <c r="S4820" s="447">
        <v>0</v>
      </c>
      <c r="T4820" s="447">
        <v>0</v>
      </c>
      <c r="U4820" s="472">
        <v>41058</v>
      </c>
      <c r="Y4820" s="536" t="str">
        <f t="shared" si="459"/>
        <v/>
      </c>
      <c r="AC4820" s="148">
        <f t="shared" si="457"/>
        <v>-40465</v>
      </c>
      <c r="AD4820" s="435" t="str">
        <f t="shared" si="458"/>
        <v>Pendente</v>
      </c>
    </row>
    <row r="4821" spans="1:30" x14ac:dyDescent="0.2">
      <c r="A4821" s="442" t="s">
        <v>115</v>
      </c>
      <c r="B4821" s="435">
        <v>16</v>
      </c>
      <c r="C4821" s="436">
        <v>127</v>
      </c>
      <c r="D4821" s="438" t="s">
        <v>189</v>
      </c>
      <c r="E4821" s="472">
        <v>41054</v>
      </c>
      <c r="G4821" s="474">
        <v>16</v>
      </c>
      <c r="H4821" s="436">
        <v>127</v>
      </c>
      <c r="I4821" s="436">
        <v>127</v>
      </c>
      <c r="J4821" s="436">
        <v>127</v>
      </c>
      <c r="K4821" s="435">
        <v>0</v>
      </c>
      <c r="L4821" s="472">
        <v>41055</v>
      </c>
      <c r="N4821" s="435">
        <v>16</v>
      </c>
      <c r="O4821" s="436">
        <v>127</v>
      </c>
      <c r="P4821" s="436">
        <v>127</v>
      </c>
      <c r="Q4821" s="435">
        <v>0</v>
      </c>
      <c r="R4821" s="436">
        <v>127</v>
      </c>
      <c r="S4821" s="447">
        <v>0</v>
      </c>
      <c r="T4821" s="447">
        <v>0</v>
      </c>
      <c r="U4821" s="472">
        <v>41058</v>
      </c>
      <c r="Y4821" s="536" t="str">
        <f t="shared" si="459"/>
        <v/>
      </c>
      <c r="AC4821" s="148">
        <f t="shared" si="457"/>
        <v>-40465</v>
      </c>
      <c r="AD4821" s="435" t="str">
        <f t="shared" si="458"/>
        <v>Pendente</v>
      </c>
    </row>
    <row r="4822" spans="1:30" x14ac:dyDescent="0.2">
      <c r="A4822" s="442" t="s">
        <v>115</v>
      </c>
      <c r="B4822" s="435">
        <v>17</v>
      </c>
      <c r="C4822" s="436">
        <v>115</v>
      </c>
      <c r="D4822" s="438" t="s">
        <v>178</v>
      </c>
      <c r="E4822" s="472">
        <v>41054</v>
      </c>
      <c r="G4822" s="474">
        <v>17</v>
      </c>
      <c r="H4822" s="436">
        <v>115</v>
      </c>
      <c r="I4822" s="436">
        <v>115</v>
      </c>
      <c r="J4822" s="436">
        <v>115</v>
      </c>
      <c r="K4822" s="435">
        <v>0</v>
      </c>
      <c r="L4822" s="472">
        <v>41055</v>
      </c>
      <c r="N4822" s="435">
        <v>17</v>
      </c>
      <c r="O4822" s="436">
        <v>115</v>
      </c>
      <c r="P4822" s="436">
        <v>115</v>
      </c>
      <c r="Q4822" s="435">
        <v>0</v>
      </c>
      <c r="R4822" s="436">
        <v>115</v>
      </c>
      <c r="S4822" s="447">
        <v>0</v>
      </c>
      <c r="T4822" s="447">
        <v>0</v>
      </c>
      <c r="U4822" s="472">
        <v>41058</v>
      </c>
      <c r="V4822" s="480">
        <v>17</v>
      </c>
      <c r="W4822" s="435">
        <v>115</v>
      </c>
      <c r="X4822" s="437" t="s">
        <v>80</v>
      </c>
      <c r="Y4822" s="536">
        <f t="shared" si="459"/>
        <v>0</v>
      </c>
      <c r="Z4822" s="435" t="s">
        <v>178</v>
      </c>
      <c r="AA4822" s="481">
        <v>41059</v>
      </c>
      <c r="AB4822" s="412">
        <v>115</v>
      </c>
      <c r="AC4822" s="148">
        <f t="shared" si="457"/>
        <v>5</v>
      </c>
      <c r="AD4822" s="435" t="str">
        <f t="shared" si="458"/>
        <v>OK</v>
      </c>
    </row>
    <row r="4823" spans="1:30" x14ac:dyDescent="0.2">
      <c r="A4823" s="442" t="s">
        <v>115</v>
      </c>
      <c r="B4823" s="435">
        <v>18</v>
      </c>
      <c r="C4823" s="436">
        <v>1874</v>
      </c>
      <c r="D4823" s="438" t="s">
        <v>214</v>
      </c>
      <c r="E4823" s="472">
        <v>41054</v>
      </c>
      <c r="G4823" s="474">
        <v>18</v>
      </c>
      <c r="H4823" s="436">
        <v>1874</v>
      </c>
      <c r="I4823" s="436">
        <v>1874</v>
      </c>
      <c r="J4823" s="436">
        <v>1874</v>
      </c>
      <c r="K4823" s="435">
        <v>0</v>
      </c>
      <c r="L4823" s="472">
        <v>41055</v>
      </c>
      <c r="N4823" s="435">
        <v>18</v>
      </c>
      <c r="O4823" s="436">
        <v>1874</v>
      </c>
      <c r="P4823" s="436">
        <v>1874</v>
      </c>
      <c r="Q4823" s="435">
        <v>0</v>
      </c>
      <c r="R4823" s="436">
        <v>1874</v>
      </c>
      <c r="S4823" s="447">
        <v>0</v>
      </c>
      <c r="T4823" s="447">
        <v>0</v>
      </c>
      <c r="U4823" s="472">
        <v>41058</v>
      </c>
      <c r="V4823" s="480">
        <v>18</v>
      </c>
      <c r="W4823" s="435">
        <v>1874</v>
      </c>
      <c r="X4823" s="437" t="s">
        <v>80</v>
      </c>
      <c r="Y4823" s="536">
        <f t="shared" si="459"/>
        <v>0</v>
      </c>
      <c r="Z4823" s="438" t="s">
        <v>214</v>
      </c>
      <c r="AA4823" s="481">
        <v>41060</v>
      </c>
      <c r="AB4823" s="412">
        <v>1874</v>
      </c>
      <c r="AC4823" s="148">
        <f t="shared" si="457"/>
        <v>6</v>
      </c>
      <c r="AD4823" s="435" t="str">
        <f t="shared" si="458"/>
        <v>OK</v>
      </c>
    </row>
    <row r="4824" spans="1:30" x14ac:dyDescent="0.2">
      <c r="A4824" s="442" t="s">
        <v>115</v>
      </c>
      <c r="B4824" s="435">
        <v>19</v>
      </c>
      <c r="C4824" s="436">
        <v>30</v>
      </c>
      <c r="D4824" s="466" t="s">
        <v>188</v>
      </c>
      <c r="E4824" s="472">
        <v>41054</v>
      </c>
      <c r="G4824" s="474">
        <v>19</v>
      </c>
      <c r="H4824" s="436">
        <v>30</v>
      </c>
      <c r="I4824" s="436">
        <v>30</v>
      </c>
      <c r="J4824" s="436">
        <v>30</v>
      </c>
      <c r="K4824" s="435">
        <v>0</v>
      </c>
      <c r="L4824" s="472">
        <v>41055</v>
      </c>
      <c r="N4824" s="435">
        <v>19</v>
      </c>
      <c r="O4824" s="436">
        <v>30</v>
      </c>
      <c r="P4824" s="436">
        <v>30</v>
      </c>
      <c r="Q4824" s="435">
        <v>0</v>
      </c>
      <c r="R4824" s="436">
        <v>30</v>
      </c>
      <c r="S4824" s="447">
        <v>0</v>
      </c>
      <c r="T4824" s="447">
        <v>0</v>
      </c>
      <c r="U4824" s="472">
        <v>41058</v>
      </c>
      <c r="V4824" s="480">
        <v>19</v>
      </c>
      <c r="W4824" s="435">
        <v>30</v>
      </c>
      <c r="X4824" s="437" t="s">
        <v>80</v>
      </c>
      <c r="Y4824" s="536">
        <f t="shared" si="459"/>
        <v>0</v>
      </c>
      <c r="Z4824" s="466" t="s">
        <v>188</v>
      </c>
      <c r="AA4824" s="481">
        <v>41059</v>
      </c>
      <c r="AB4824" s="412">
        <v>30</v>
      </c>
      <c r="AC4824" s="148">
        <f t="shared" si="457"/>
        <v>5</v>
      </c>
      <c r="AD4824" s="435" t="str">
        <f t="shared" si="458"/>
        <v>OK</v>
      </c>
    </row>
    <row r="4825" spans="1:30" x14ac:dyDescent="0.2">
      <c r="A4825" s="644" t="s">
        <v>115</v>
      </c>
      <c r="B4825" s="645">
        <v>20</v>
      </c>
      <c r="C4825" s="646">
        <v>27</v>
      </c>
      <c r="D4825" s="659" t="s">
        <v>185</v>
      </c>
      <c r="E4825" s="647">
        <v>41054</v>
      </c>
      <c r="G4825" s="648">
        <v>20</v>
      </c>
      <c r="H4825" s="646">
        <v>27</v>
      </c>
      <c r="I4825" s="646">
        <v>27</v>
      </c>
      <c r="J4825" s="646">
        <v>27</v>
      </c>
      <c r="K4825" s="645">
        <v>0</v>
      </c>
      <c r="L4825" s="647">
        <v>41055</v>
      </c>
      <c r="N4825" s="645">
        <v>20</v>
      </c>
      <c r="O4825" s="646">
        <v>27</v>
      </c>
      <c r="P4825" s="646">
        <v>27</v>
      </c>
      <c r="Q4825" s="645">
        <v>0</v>
      </c>
      <c r="R4825" s="646">
        <v>27</v>
      </c>
      <c r="S4825" s="646">
        <v>0</v>
      </c>
      <c r="T4825" s="646">
        <v>0</v>
      </c>
      <c r="U4825" s="647">
        <v>41058</v>
      </c>
      <c r="Y4825" s="536" t="str">
        <f t="shared" si="459"/>
        <v/>
      </c>
      <c r="AC4825" s="148">
        <f t="shared" si="457"/>
        <v>-40465</v>
      </c>
      <c r="AD4825" s="435" t="str">
        <f t="shared" si="458"/>
        <v>Pendente</v>
      </c>
    </row>
    <row r="4826" spans="1:30" x14ac:dyDescent="0.2">
      <c r="A4826" s="442" t="s">
        <v>115</v>
      </c>
      <c r="B4826" s="435">
        <v>1</v>
      </c>
      <c r="C4826" s="436">
        <v>300</v>
      </c>
      <c r="D4826" s="439" t="s">
        <v>196</v>
      </c>
      <c r="E4826" s="472">
        <v>41057</v>
      </c>
      <c r="G4826" s="474">
        <v>1</v>
      </c>
      <c r="H4826" s="435">
        <v>300</v>
      </c>
      <c r="I4826" s="435">
        <v>300</v>
      </c>
      <c r="J4826" s="435">
        <v>300</v>
      </c>
      <c r="K4826" s="435">
        <v>0</v>
      </c>
      <c r="L4826" s="472">
        <v>41058</v>
      </c>
      <c r="N4826" s="435">
        <v>1</v>
      </c>
      <c r="O4826" s="436">
        <v>300</v>
      </c>
      <c r="P4826" s="436">
        <v>300</v>
      </c>
      <c r="Q4826" s="435">
        <v>0</v>
      </c>
      <c r="R4826" s="436">
        <v>300</v>
      </c>
      <c r="S4826" s="447">
        <v>0</v>
      </c>
      <c r="T4826" s="447">
        <v>0</v>
      </c>
      <c r="U4826" s="472">
        <v>41059</v>
      </c>
      <c r="V4826" s="480">
        <v>1</v>
      </c>
      <c r="W4826" s="435">
        <v>300</v>
      </c>
      <c r="X4826" s="437" t="s">
        <v>210</v>
      </c>
      <c r="Y4826" s="536">
        <f t="shared" si="459"/>
        <v>0</v>
      </c>
      <c r="Z4826" s="439" t="s">
        <v>196</v>
      </c>
      <c r="AA4826" s="481">
        <v>41059</v>
      </c>
      <c r="AB4826" s="412">
        <v>300</v>
      </c>
      <c r="AC4826" s="148">
        <f t="shared" si="457"/>
        <v>2</v>
      </c>
      <c r="AD4826" s="435" t="str">
        <f t="shared" si="458"/>
        <v>OK</v>
      </c>
    </row>
    <row r="4827" spans="1:30" x14ac:dyDescent="0.2">
      <c r="A4827" s="442" t="s">
        <v>115</v>
      </c>
      <c r="B4827" s="435">
        <v>2</v>
      </c>
      <c r="C4827" s="436">
        <v>315</v>
      </c>
      <c r="D4827" s="657" t="s">
        <v>176</v>
      </c>
      <c r="E4827" s="472">
        <v>41057</v>
      </c>
      <c r="G4827" s="474">
        <v>2</v>
      </c>
      <c r="H4827" s="435">
        <v>315</v>
      </c>
      <c r="I4827" s="435">
        <v>315</v>
      </c>
      <c r="J4827" s="435">
        <v>315</v>
      </c>
      <c r="K4827" s="435">
        <v>0</v>
      </c>
      <c r="L4827" s="472">
        <v>41058</v>
      </c>
      <c r="N4827" s="435">
        <v>2</v>
      </c>
      <c r="O4827" s="436">
        <v>315</v>
      </c>
      <c r="P4827" s="436">
        <v>315</v>
      </c>
      <c r="Q4827" s="435">
        <v>0</v>
      </c>
      <c r="R4827" s="436">
        <v>315</v>
      </c>
      <c r="S4827" s="447">
        <v>0</v>
      </c>
      <c r="T4827" s="447">
        <v>0</v>
      </c>
      <c r="U4827" s="472">
        <v>41059</v>
      </c>
      <c r="V4827" s="480">
        <v>2</v>
      </c>
      <c r="W4827" s="435">
        <v>315</v>
      </c>
      <c r="X4827" s="437" t="s">
        <v>80</v>
      </c>
      <c r="Y4827" s="536">
        <f t="shared" si="459"/>
        <v>0</v>
      </c>
      <c r="Z4827" s="657" t="s">
        <v>176</v>
      </c>
      <c r="AA4827" s="481">
        <v>41059</v>
      </c>
      <c r="AB4827" s="412">
        <v>315</v>
      </c>
      <c r="AC4827" s="148">
        <f t="shared" si="457"/>
        <v>2</v>
      </c>
      <c r="AD4827" s="435" t="str">
        <f t="shared" si="458"/>
        <v>OK</v>
      </c>
    </row>
    <row r="4828" spans="1:30" x14ac:dyDescent="0.2">
      <c r="A4828" s="644" t="s">
        <v>115</v>
      </c>
      <c r="B4828" s="645">
        <v>3</v>
      </c>
      <c r="C4828" s="646">
        <v>125</v>
      </c>
      <c r="D4828" s="645" t="s">
        <v>178</v>
      </c>
      <c r="E4828" s="647">
        <v>41057</v>
      </c>
      <c r="G4828" s="648">
        <v>3</v>
      </c>
      <c r="H4828" s="645">
        <v>125</v>
      </c>
      <c r="I4828" s="645">
        <v>125</v>
      </c>
      <c r="J4828" s="645">
        <v>125</v>
      </c>
      <c r="K4828" s="645">
        <v>0</v>
      </c>
      <c r="L4828" s="647">
        <v>41058</v>
      </c>
      <c r="N4828" s="645">
        <v>3</v>
      </c>
      <c r="O4828" s="646">
        <v>125</v>
      </c>
      <c r="P4828" s="646">
        <v>125</v>
      </c>
      <c r="Q4828" s="645">
        <v>0</v>
      </c>
      <c r="R4828" s="646">
        <v>125</v>
      </c>
      <c r="S4828" s="646">
        <v>0</v>
      </c>
      <c r="T4828" s="646">
        <v>0</v>
      </c>
      <c r="U4828" s="647">
        <v>41059</v>
      </c>
      <c r="V4828" s="480">
        <v>3</v>
      </c>
      <c r="W4828" s="435">
        <v>125</v>
      </c>
      <c r="X4828" s="437" t="s">
        <v>80</v>
      </c>
      <c r="Y4828" s="536">
        <f t="shared" si="459"/>
        <v>0</v>
      </c>
      <c r="Z4828" s="439" t="s">
        <v>178</v>
      </c>
      <c r="AA4828" s="481">
        <v>41059</v>
      </c>
      <c r="AB4828" s="412">
        <v>125</v>
      </c>
      <c r="AC4828" s="148">
        <f t="shared" si="457"/>
        <v>2</v>
      </c>
      <c r="AD4828" s="435" t="str">
        <f t="shared" si="458"/>
        <v>OK</v>
      </c>
    </row>
    <row r="4829" spans="1:30" x14ac:dyDescent="0.2">
      <c r="A4829" s="644" t="s">
        <v>115</v>
      </c>
      <c r="B4829" s="645">
        <v>1</v>
      </c>
      <c r="C4829" s="646">
        <v>75</v>
      </c>
      <c r="D4829" s="645" t="s">
        <v>178</v>
      </c>
      <c r="E4829" s="647">
        <v>41058</v>
      </c>
      <c r="G4829" s="648">
        <v>1</v>
      </c>
      <c r="H4829" s="645">
        <v>75</v>
      </c>
      <c r="I4829" s="645">
        <v>75</v>
      </c>
      <c r="J4829" s="645">
        <v>75</v>
      </c>
      <c r="K4829" s="645">
        <v>0</v>
      </c>
      <c r="L4829" s="647">
        <v>41059</v>
      </c>
      <c r="N4829" s="648">
        <v>1</v>
      </c>
      <c r="O4829" s="645">
        <v>75</v>
      </c>
      <c r="P4829" s="645">
        <v>75</v>
      </c>
      <c r="Q4829" s="645">
        <v>0</v>
      </c>
      <c r="R4829" s="645">
        <v>75</v>
      </c>
      <c r="S4829" s="646">
        <v>0</v>
      </c>
      <c r="T4829" s="646">
        <v>0</v>
      </c>
      <c r="U4829" s="647">
        <v>41059</v>
      </c>
      <c r="V4829" s="480">
        <v>1</v>
      </c>
      <c r="W4829" s="435">
        <v>75</v>
      </c>
      <c r="X4829" s="437" t="s">
        <v>80</v>
      </c>
      <c r="Y4829" s="536">
        <f t="shared" si="459"/>
        <v>0</v>
      </c>
      <c r="Z4829" s="439" t="s">
        <v>178</v>
      </c>
      <c r="AA4829" s="481">
        <v>41059</v>
      </c>
      <c r="AB4829" s="412">
        <v>75</v>
      </c>
      <c r="AC4829" s="148">
        <f t="shared" si="457"/>
        <v>1</v>
      </c>
      <c r="AD4829" s="435" t="str">
        <f t="shared" si="458"/>
        <v>OK</v>
      </c>
    </row>
    <row r="4830" spans="1:30" x14ac:dyDescent="0.2">
      <c r="A4830" s="442" t="s">
        <v>115</v>
      </c>
      <c r="B4830" s="435">
        <v>1</v>
      </c>
      <c r="C4830" s="436">
        <v>10</v>
      </c>
      <c r="D4830" s="439" t="s">
        <v>190</v>
      </c>
      <c r="E4830" s="472">
        <v>41059</v>
      </c>
      <c r="G4830" s="474">
        <v>1</v>
      </c>
      <c r="H4830" s="435">
        <v>10</v>
      </c>
      <c r="I4830" s="435">
        <v>10</v>
      </c>
      <c r="J4830" s="435">
        <v>10</v>
      </c>
      <c r="K4830" s="435">
        <v>0</v>
      </c>
      <c r="L4830" s="472">
        <v>41060</v>
      </c>
      <c r="N4830" s="474">
        <v>1</v>
      </c>
      <c r="O4830" s="435">
        <v>10</v>
      </c>
      <c r="P4830" s="435">
        <v>10</v>
      </c>
      <c r="Q4830" s="435">
        <v>0</v>
      </c>
      <c r="R4830" s="435">
        <v>10</v>
      </c>
      <c r="S4830" s="447">
        <v>0</v>
      </c>
      <c r="T4830" s="447">
        <v>0</v>
      </c>
      <c r="U4830" s="472">
        <v>41060</v>
      </c>
      <c r="V4830" s="480">
        <v>1</v>
      </c>
      <c r="W4830" s="435">
        <v>10</v>
      </c>
      <c r="X4830" s="660" t="s">
        <v>80</v>
      </c>
      <c r="Y4830" s="536">
        <f t="shared" si="459"/>
        <v>0</v>
      </c>
      <c r="Z4830" s="435" t="s">
        <v>190</v>
      </c>
      <c r="AA4830" s="481">
        <v>41061</v>
      </c>
      <c r="AB4830" s="412">
        <v>10</v>
      </c>
      <c r="AC4830" s="148">
        <f t="shared" si="457"/>
        <v>1</v>
      </c>
      <c r="AD4830" s="435" t="str">
        <f t="shared" si="458"/>
        <v>OK</v>
      </c>
    </row>
    <row r="4831" spans="1:30" x14ac:dyDescent="0.2">
      <c r="A4831" s="644" t="s">
        <v>115</v>
      </c>
      <c r="B4831" s="645">
        <v>2</v>
      </c>
      <c r="C4831" s="646">
        <v>105</v>
      </c>
      <c r="D4831" s="645" t="s">
        <v>178</v>
      </c>
      <c r="E4831" s="647">
        <v>41059</v>
      </c>
      <c r="G4831" s="648">
        <v>2</v>
      </c>
      <c r="H4831" s="645">
        <v>105</v>
      </c>
      <c r="I4831" s="645">
        <v>105</v>
      </c>
      <c r="J4831" s="645">
        <v>105</v>
      </c>
      <c r="K4831" s="645">
        <v>0</v>
      </c>
      <c r="L4831" s="647">
        <v>41060</v>
      </c>
      <c r="N4831" s="648">
        <v>2</v>
      </c>
      <c r="O4831" s="645">
        <v>105</v>
      </c>
      <c r="P4831" s="645">
        <v>105</v>
      </c>
      <c r="Q4831" s="645">
        <v>0</v>
      </c>
      <c r="R4831" s="645">
        <v>105</v>
      </c>
      <c r="S4831" s="646">
        <v>0</v>
      </c>
      <c r="T4831" s="646">
        <v>0</v>
      </c>
      <c r="U4831" s="647">
        <v>41060</v>
      </c>
      <c r="V4831" s="480">
        <v>2</v>
      </c>
      <c r="W4831" s="435">
        <v>105</v>
      </c>
      <c r="X4831" s="437" t="s">
        <v>80</v>
      </c>
      <c r="Y4831" s="536">
        <f t="shared" si="459"/>
        <v>0</v>
      </c>
      <c r="Z4831" s="435" t="s">
        <v>178</v>
      </c>
      <c r="AA4831" s="481">
        <v>41061</v>
      </c>
      <c r="AB4831" s="412">
        <v>105</v>
      </c>
      <c r="AC4831" s="148">
        <f t="shared" si="457"/>
        <v>1</v>
      </c>
      <c r="AD4831" s="435" t="str">
        <f t="shared" si="458"/>
        <v>OK</v>
      </c>
    </row>
    <row r="4832" spans="1:30" x14ac:dyDescent="0.2">
      <c r="A4832" s="442" t="s">
        <v>115</v>
      </c>
      <c r="B4832" s="435">
        <v>1</v>
      </c>
      <c r="C4832" s="436">
        <v>50</v>
      </c>
      <c r="D4832" s="657" t="s">
        <v>176</v>
      </c>
      <c r="E4832" s="472">
        <v>41060</v>
      </c>
      <c r="G4832" s="474">
        <v>1</v>
      </c>
      <c r="H4832" s="435">
        <v>50</v>
      </c>
      <c r="I4832" s="435">
        <v>50</v>
      </c>
      <c r="J4832" s="435">
        <v>50</v>
      </c>
      <c r="K4832" s="435">
        <v>0</v>
      </c>
      <c r="L4832" s="472">
        <v>41061</v>
      </c>
      <c r="N4832" s="474">
        <v>1</v>
      </c>
      <c r="O4832" s="435">
        <v>50</v>
      </c>
      <c r="P4832" s="435">
        <v>50</v>
      </c>
      <c r="Q4832" s="435">
        <v>0</v>
      </c>
      <c r="R4832" s="435">
        <v>50</v>
      </c>
      <c r="S4832" s="447">
        <v>0</v>
      </c>
      <c r="T4832" s="447">
        <v>0</v>
      </c>
      <c r="U4832" s="472">
        <v>41061</v>
      </c>
      <c r="Y4832" s="536" t="str">
        <f t="shared" si="459"/>
        <v/>
      </c>
      <c r="AC4832" s="148">
        <f t="shared" si="457"/>
        <v>-40470</v>
      </c>
      <c r="AD4832" s="435" t="str">
        <f t="shared" si="458"/>
        <v>Pendente</v>
      </c>
    </row>
    <row r="4833" spans="1:30" x14ac:dyDescent="0.2">
      <c r="A4833" s="644" t="s">
        <v>115</v>
      </c>
      <c r="B4833" s="645">
        <v>2</v>
      </c>
      <c r="C4833" s="646">
        <v>220</v>
      </c>
      <c r="D4833" s="645" t="s">
        <v>178</v>
      </c>
      <c r="E4833" s="647">
        <v>41060</v>
      </c>
      <c r="G4833" s="648">
        <v>2</v>
      </c>
      <c r="H4833" s="645">
        <v>220</v>
      </c>
      <c r="I4833" s="645">
        <v>220</v>
      </c>
      <c r="J4833" s="645">
        <v>220</v>
      </c>
      <c r="K4833" s="645">
        <v>0</v>
      </c>
      <c r="L4833" s="647">
        <v>41061</v>
      </c>
      <c r="N4833" s="648">
        <v>2</v>
      </c>
      <c r="O4833" s="645">
        <v>220</v>
      </c>
      <c r="P4833" s="645">
        <v>220</v>
      </c>
      <c r="Q4833" s="645">
        <v>0</v>
      </c>
      <c r="R4833" s="645">
        <v>220</v>
      </c>
      <c r="S4833" s="646">
        <v>0</v>
      </c>
      <c r="T4833" s="646">
        <v>0</v>
      </c>
      <c r="U4833" s="647">
        <v>41061</v>
      </c>
      <c r="V4833" s="480">
        <v>2</v>
      </c>
      <c r="W4833" s="435">
        <v>220</v>
      </c>
      <c r="X4833" s="437" t="s">
        <v>80</v>
      </c>
      <c r="Y4833" s="536">
        <f t="shared" si="459"/>
        <v>0</v>
      </c>
      <c r="Z4833" s="435" t="s">
        <v>178</v>
      </c>
      <c r="AA4833" s="481">
        <v>41061</v>
      </c>
      <c r="AB4833" s="412">
        <v>220</v>
      </c>
      <c r="AC4833" s="148">
        <f t="shared" si="457"/>
        <v>1</v>
      </c>
      <c r="AD4833" s="435" t="str">
        <f t="shared" si="458"/>
        <v>OK</v>
      </c>
    </row>
    <row r="4834" spans="1:30" x14ac:dyDescent="0.2">
      <c r="A4834" s="442" t="s">
        <v>115</v>
      </c>
      <c r="B4834" s="435">
        <v>1</v>
      </c>
      <c r="C4834" s="436">
        <v>31</v>
      </c>
      <c r="D4834" s="643" t="s">
        <v>182</v>
      </c>
      <c r="E4834" s="472">
        <v>41061</v>
      </c>
      <c r="G4834" s="474">
        <v>1</v>
      </c>
      <c r="H4834" s="436">
        <v>31</v>
      </c>
      <c r="I4834" s="436">
        <v>31</v>
      </c>
      <c r="J4834" s="436">
        <v>31</v>
      </c>
      <c r="K4834" s="435">
        <v>0</v>
      </c>
      <c r="L4834" s="472">
        <v>41062</v>
      </c>
      <c r="N4834" s="435">
        <v>1</v>
      </c>
      <c r="O4834" s="436">
        <v>31</v>
      </c>
      <c r="P4834" s="436">
        <v>31</v>
      </c>
      <c r="Q4834" s="435">
        <v>0</v>
      </c>
      <c r="R4834" s="436">
        <v>31</v>
      </c>
      <c r="S4834" s="447">
        <v>0</v>
      </c>
      <c r="T4834" s="447">
        <v>0</v>
      </c>
      <c r="U4834" s="472">
        <v>41062</v>
      </c>
      <c r="Y4834" s="536" t="str">
        <f t="shared" si="459"/>
        <v/>
      </c>
      <c r="AC4834" s="148">
        <f t="shared" si="457"/>
        <v>-40471</v>
      </c>
      <c r="AD4834" s="435" t="str">
        <f t="shared" si="458"/>
        <v>Pendente</v>
      </c>
    </row>
    <row r="4835" spans="1:30" x14ac:dyDescent="0.2">
      <c r="A4835" s="442" t="s">
        <v>115</v>
      </c>
      <c r="B4835" s="435">
        <v>2</v>
      </c>
      <c r="C4835" s="436">
        <v>30</v>
      </c>
      <c r="D4835" s="465" t="s">
        <v>183</v>
      </c>
      <c r="E4835" s="472">
        <v>41061</v>
      </c>
      <c r="G4835" s="474">
        <v>2</v>
      </c>
      <c r="H4835" s="436">
        <v>30</v>
      </c>
      <c r="I4835" s="436">
        <v>30</v>
      </c>
      <c r="J4835" s="436">
        <v>30</v>
      </c>
      <c r="K4835" s="435">
        <v>0</v>
      </c>
      <c r="L4835" s="472">
        <v>41062</v>
      </c>
      <c r="N4835" s="435">
        <v>2</v>
      </c>
      <c r="O4835" s="436">
        <v>30</v>
      </c>
      <c r="P4835" s="436">
        <v>30</v>
      </c>
      <c r="Q4835" s="435">
        <v>0</v>
      </c>
      <c r="R4835" s="436">
        <v>30</v>
      </c>
      <c r="S4835" s="447">
        <v>0</v>
      </c>
      <c r="T4835" s="447">
        <v>0</v>
      </c>
      <c r="U4835" s="472">
        <v>41062</v>
      </c>
      <c r="Y4835" s="536" t="str">
        <f t="shared" si="459"/>
        <v/>
      </c>
      <c r="AC4835" s="148">
        <f t="shared" si="457"/>
        <v>-40471</v>
      </c>
      <c r="AD4835" s="435" t="str">
        <f t="shared" si="458"/>
        <v>Pendente</v>
      </c>
    </row>
    <row r="4836" spans="1:30" x14ac:dyDescent="0.2">
      <c r="A4836" s="442" t="s">
        <v>115</v>
      </c>
      <c r="B4836" s="435">
        <v>3</v>
      </c>
      <c r="C4836" s="436">
        <v>25</v>
      </c>
      <c r="D4836" s="465" t="s">
        <v>67</v>
      </c>
      <c r="E4836" s="472">
        <v>41061</v>
      </c>
      <c r="G4836" s="474">
        <v>3</v>
      </c>
      <c r="H4836" s="436">
        <v>25</v>
      </c>
      <c r="I4836" s="436">
        <v>25</v>
      </c>
      <c r="J4836" s="436">
        <v>25</v>
      </c>
      <c r="K4836" s="435">
        <v>0</v>
      </c>
      <c r="L4836" s="472">
        <v>41062</v>
      </c>
      <c r="N4836" s="435">
        <v>3</v>
      </c>
      <c r="O4836" s="436">
        <v>25</v>
      </c>
      <c r="P4836" s="436">
        <v>25</v>
      </c>
      <c r="Q4836" s="435">
        <v>0</v>
      </c>
      <c r="R4836" s="436">
        <v>25</v>
      </c>
      <c r="S4836" s="447">
        <v>0</v>
      </c>
      <c r="T4836" s="447">
        <v>0</v>
      </c>
      <c r="U4836" s="472">
        <v>41062</v>
      </c>
      <c r="Y4836" s="536" t="str">
        <f t="shared" si="459"/>
        <v/>
      </c>
      <c r="AC4836" s="148">
        <f t="shared" si="457"/>
        <v>-40471</v>
      </c>
      <c r="AD4836" s="435" t="str">
        <f t="shared" si="458"/>
        <v>Pendente</v>
      </c>
    </row>
    <row r="4837" spans="1:30" x14ac:dyDescent="0.2">
      <c r="A4837" s="442" t="s">
        <v>115</v>
      </c>
      <c r="B4837" s="435">
        <v>4</v>
      </c>
      <c r="C4837" s="436">
        <v>1</v>
      </c>
      <c r="D4837" s="435" t="s">
        <v>68</v>
      </c>
      <c r="E4837" s="472">
        <v>41061</v>
      </c>
      <c r="G4837" s="474">
        <v>4</v>
      </c>
      <c r="H4837" s="436">
        <v>1</v>
      </c>
      <c r="I4837" s="436">
        <v>1</v>
      </c>
      <c r="J4837" s="436">
        <v>1</v>
      </c>
      <c r="K4837" s="435">
        <v>0</v>
      </c>
      <c r="L4837" s="472">
        <v>41062</v>
      </c>
      <c r="N4837" s="435">
        <v>4</v>
      </c>
      <c r="O4837" s="436">
        <v>1</v>
      </c>
      <c r="P4837" s="436">
        <v>1</v>
      </c>
      <c r="Q4837" s="435">
        <v>0</v>
      </c>
      <c r="R4837" s="436">
        <v>1</v>
      </c>
      <c r="S4837" s="447">
        <v>0</v>
      </c>
      <c r="T4837" s="447">
        <v>0</v>
      </c>
      <c r="U4837" s="472">
        <v>41062</v>
      </c>
      <c r="Y4837" s="536" t="str">
        <f t="shared" si="459"/>
        <v/>
      </c>
      <c r="AC4837" s="148">
        <f t="shared" si="457"/>
        <v>-40471</v>
      </c>
      <c r="AD4837" s="435" t="str">
        <f t="shared" si="458"/>
        <v>Pendente</v>
      </c>
    </row>
    <row r="4838" spans="1:30" x14ac:dyDescent="0.2">
      <c r="A4838" s="442" t="s">
        <v>115</v>
      </c>
      <c r="B4838" s="435">
        <v>5</v>
      </c>
      <c r="C4838" s="436">
        <v>9</v>
      </c>
      <c r="D4838" s="438" t="s">
        <v>69</v>
      </c>
      <c r="E4838" s="472">
        <v>41061</v>
      </c>
      <c r="G4838" s="474">
        <v>5</v>
      </c>
      <c r="H4838" s="436">
        <v>9</v>
      </c>
      <c r="I4838" s="436">
        <v>9</v>
      </c>
      <c r="J4838" s="436">
        <v>9</v>
      </c>
      <c r="K4838" s="435">
        <v>0</v>
      </c>
      <c r="L4838" s="472">
        <v>41062</v>
      </c>
      <c r="N4838" s="435">
        <v>5</v>
      </c>
      <c r="O4838" s="436">
        <v>9</v>
      </c>
      <c r="P4838" s="436">
        <v>9</v>
      </c>
      <c r="Q4838" s="435">
        <v>0</v>
      </c>
      <c r="R4838" s="436">
        <v>9</v>
      </c>
      <c r="S4838" s="447">
        <v>0</v>
      </c>
      <c r="T4838" s="447">
        <v>0</v>
      </c>
      <c r="U4838" s="472">
        <v>41062</v>
      </c>
      <c r="Y4838" s="536" t="str">
        <f t="shared" si="459"/>
        <v/>
      </c>
      <c r="AC4838" s="148">
        <f t="shared" si="457"/>
        <v>-40471</v>
      </c>
      <c r="AD4838" s="435" t="str">
        <f t="shared" si="458"/>
        <v>Pendente</v>
      </c>
    </row>
    <row r="4839" spans="1:30" x14ac:dyDescent="0.2">
      <c r="A4839" s="442" t="s">
        <v>115</v>
      </c>
      <c r="B4839" s="435">
        <v>6</v>
      </c>
      <c r="C4839" s="436">
        <v>33</v>
      </c>
      <c r="D4839" s="438" t="s">
        <v>72</v>
      </c>
      <c r="E4839" s="472">
        <v>41061</v>
      </c>
      <c r="G4839" s="474">
        <v>6</v>
      </c>
      <c r="H4839" s="436">
        <v>33</v>
      </c>
      <c r="I4839" s="436">
        <v>33</v>
      </c>
      <c r="J4839" s="436">
        <v>33</v>
      </c>
      <c r="K4839" s="435">
        <v>0</v>
      </c>
      <c r="L4839" s="472">
        <v>41062</v>
      </c>
      <c r="N4839" s="435">
        <v>6</v>
      </c>
      <c r="O4839" s="436">
        <v>33</v>
      </c>
      <c r="P4839" s="436">
        <v>33</v>
      </c>
      <c r="Q4839" s="435">
        <v>0</v>
      </c>
      <c r="R4839" s="436">
        <v>33</v>
      </c>
      <c r="S4839" s="447">
        <v>0</v>
      </c>
      <c r="T4839" s="447">
        <v>0</v>
      </c>
      <c r="U4839" s="472">
        <v>41062</v>
      </c>
      <c r="Y4839" s="536" t="str">
        <f t="shared" si="459"/>
        <v/>
      </c>
      <c r="AC4839" s="148">
        <f t="shared" si="457"/>
        <v>-40471</v>
      </c>
      <c r="AD4839" s="435" t="str">
        <f t="shared" si="458"/>
        <v>Pendente</v>
      </c>
    </row>
    <row r="4840" spans="1:30" x14ac:dyDescent="0.2">
      <c r="A4840" s="442" t="s">
        <v>115</v>
      </c>
      <c r="B4840" s="435">
        <v>7</v>
      </c>
      <c r="C4840" s="436">
        <v>238</v>
      </c>
      <c r="D4840" s="438" t="s">
        <v>73</v>
      </c>
      <c r="E4840" s="472">
        <v>41061</v>
      </c>
      <c r="G4840" s="474">
        <v>7</v>
      </c>
      <c r="H4840" s="436">
        <v>238</v>
      </c>
      <c r="I4840" s="436">
        <v>238</v>
      </c>
      <c r="J4840" s="436">
        <v>238</v>
      </c>
      <c r="K4840" s="435">
        <v>0</v>
      </c>
      <c r="L4840" s="472">
        <v>41062</v>
      </c>
      <c r="N4840" s="435">
        <v>7</v>
      </c>
      <c r="O4840" s="436">
        <v>238</v>
      </c>
      <c r="P4840" s="436">
        <v>238</v>
      </c>
      <c r="Q4840" s="435">
        <v>0</v>
      </c>
      <c r="R4840" s="436">
        <v>238</v>
      </c>
      <c r="S4840" s="447">
        <v>0</v>
      </c>
      <c r="T4840" s="447">
        <v>0</v>
      </c>
      <c r="U4840" s="472">
        <v>41062</v>
      </c>
      <c r="Y4840" s="536" t="str">
        <f t="shared" si="459"/>
        <v/>
      </c>
      <c r="AC4840" s="148">
        <f t="shared" si="457"/>
        <v>-40471</v>
      </c>
      <c r="AD4840" s="435" t="str">
        <f t="shared" si="458"/>
        <v>Pendente</v>
      </c>
    </row>
    <row r="4841" spans="1:30" x14ac:dyDescent="0.2">
      <c r="A4841" s="442" t="s">
        <v>115</v>
      </c>
      <c r="B4841" s="435">
        <v>8</v>
      </c>
      <c r="C4841" s="436">
        <v>219</v>
      </c>
      <c r="D4841" s="438" t="s">
        <v>79</v>
      </c>
      <c r="E4841" s="472">
        <v>41061</v>
      </c>
      <c r="G4841" s="474">
        <v>8</v>
      </c>
      <c r="H4841" s="436">
        <v>219</v>
      </c>
      <c r="I4841" s="436">
        <v>219</v>
      </c>
      <c r="J4841" s="436">
        <v>219</v>
      </c>
      <c r="K4841" s="435">
        <v>0</v>
      </c>
      <c r="L4841" s="472">
        <v>41062</v>
      </c>
      <c r="N4841" s="435">
        <v>8</v>
      </c>
      <c r="O4841" s="436">
        <v>219</v>
      </c>
      <c r="P4841" s="436">
        <v>219</v>
      </c>
      <c r="Q4841" s="435">
        <v>0</v>
      </c>
      <c r="R4841" s="436">
        <v>219</v>
      </c>
      <c r="S4841" s="447">
        <v>0</v>
      </c>
      <c r="T4841" s="447">
        <v>0</v>
      </c>
      <c r="U4841" s="472">
        <v>41062</v>
      </c>
      <c r="Y4841" s="536" t="str">
        <f t="shared" si="459"/>
        <v/>
      </c>
      <c r="AC4841" s="148">
        <f t="shared" si="457"/>
        <v>-40471</v>
      </c>
      <c r="AD4841" s="435" t="str">
        <f t="shared" si="458"/>
        <v>Pendente</v>
      </c>
    </row>
    <row r="4842" spans="1:30" x14ac:dyDescent="0.2">
      <c r="A4842" s="442" t="s">
        <v>115</v>
      </c>
      <c r="B4842" s="435">
        <v>9</v>
      </c>
      <c r="C4842" s="436">
        <v>101</v>
      </c>
      <c r="D4842" s="438" t="s">
        <v>74</v>
      </c>
      <c r="E4842" s="472">
        <v>41061</v>
      </c>
      <c r="G4842" s="474">
        <v>9</v>
      </c>
      <c r="H4842" s="436">
        <v>101</v>
      </c>
      <c r="I4842" s="436">
        <v>101</v>
      </c>
      <c r="J4842" s="436">
        <v>101</v>
      </c>
      <c r="K4842" s="435">
        <v>0</v>
      </c>
      <c r="L4842" s="472">
        <v>41062</v>
      </c>
      <c r="N4842" s="435">
        <v>9</v>
      </c>
      <c r="O4842" s="436">
        <v>101</v>
      </c>
      <c r="P4842" s="436">
        <v>101</v>
      </c>
      <c r="Q4842" s="435">
        <v>0</v>
      </c>
      <c r="R4842" s="436">
        <v>101</v>
      </c>
      <c r="S4842" s="447">
        <v>0</v>
      </c>
      <c r="T4842" s="447">
        <v>0</v>
      </c>
      <c r="U4842" s="472">
        <v>41062</v>
      </c>
      <c r="Y4842" s="536" t="str">
        <f t="shared" si="459"/>
        <v/>
      </c>
      <c r="AC4842" s="148">
        <f t="shared" si="457"/>
        <v>-40471</v>
      </c>
      <c r="AD4842" s="435" t="str">
        <f t="shared" si="458"/>
        <v>Pendente</v>
      </c>
    </row>
    <row r="4843" spans="1:30" x14ac:dyDescent="0.2">
      <c r="A4843" s="442" t="s">
        <v>115</v>
      </c>
      <c r="B4843" s="435">
        <v>10</v>
      </c>
      <c r="C4843" s="436">
        <v>2</v>
      </c>
      <c r="D4843" s="435" t="s">
        <v>75</v>
      </c>
      <c r="E4843" s="472">
        <v>41061</v>
      </c>
      <c r="G4843" s="474">
        <v>10</v>
      </c>
      <c r="H4843" s="436">
        <v>2</v>
      </c>
      <c r="I4843" s="436">
        <v>2</v>
      </c>
      <c r="J4843" s="436">
        <v>2</v>
      </c>
      <c r="K4843" s="435">
        <v>0</v>
      </c>
      <c r="L4843" s="472">
        <v>41062</v>
      </c>
      <c r="N4843" s="435">
        <v>10</v>
      </c>
      <c r="O4843" s="436">
        <v>2</v>
      </c>
      <c r="P4843" s="436">
        <v>2</v>
      </c>
      <c r="Q4843" s="435">
        <v>0</v>
      </c>
      <c r="R4843" s="436">
        <v>2</v>
      </c>
      <c r="S4843" s="447">
        <v>0</v>
      </c>
      <c r="T4843" s="447">
        <v>0</v>
      </c>
      <c r="U4843" s="472">
        <v>41062</v>
      </c>
      <c r="Y4843" s="536" t="str">
        <f t="shared" si="459"/>
        <v/>
      </c>
      <c r="AC4843" s="148">
        <f t="shared" si="457"/>
        <v>-40471</v>
      </c>
      <c r="AD4843" s="435" t="str">
        <f t="shared" si="458"/>
        <v>Pendente</v>
      </c>
    </row>
    <row r="4844" spans="1:30" x14ac:dyDescent="0.2">
      <c r="A4844" s="442" t="s">
        <v>115</v>
      </c>
      <c r="B4844" s="435">
        <v>11</v>
      </c>
      <c r="C4844" s="436">
        <v>3</v>
      </c>
      <c r="D4844" s="438" t="s">
        <v>76</v>
      </c>
      <c r="E4844" s="472">
        <v>41061</v>
      </c>
      <c r="G4844" s="474">
        <v>11</v>
      </c>
      <c r="H4844" s="436">
        <v>3</v>
      </c>
      <c r="I4844" s="436">
        <v>3</v>
      </c>
      <c r="J4844" s="436">
        <v>3</v>
      </c>
      <c r="K4844" s="435">
        <v>0</v>
      </c>
      <c r="L4844" s="472">
        <v>41062</v>
      </c>
      <c r="N4844" s="435">
        <v>11</v>
      </c>
      <c r="O4844" s="436">
        <v>3</v>
      </c>
      <c r="P4844" s="436">
        <v>3</v>
      </c>
      <c r="Q4844" s="435">
        <v>0</v>
      </c>
      <c r="R4844" s="436">
        <v>3</v>
      </c>
      <c r="S4844" s="447">
        <v>0</v>
      </c>
      <c r="T4844" s="447">
        <v>0</v>
      </c>
      <c r="U4844" s="472">
        <v>41062</v>
      </c>
      <c r="Y4844" s="536" t="str">
        <f t="shared" si="459"/>
        <v/>
      </c>
      <c r="AC4844" s="148">
        <f t="shared" si="457"/>
        <v>-40471</v>
      </c>
      <c r="AD4844" s="435" t="str">
        <f t="shared" si="458"/>
        <v>Pendente</v>
      </c>
    </row>
    <row r="4845" spans="1:30" x14ac:dyDescent="0.2">
      <c r="A4845" s="442" t="s">
        <v>115</v>
      </c>
      <c r="B4845" s="435">
        <v>12</v>
      </c>
      <c r="C4845" s="436">
        <v>2</v>
      </c>
      <c r="D4845" s="438" t="s">
        <v>77</v>
      </c>
      <c r="E4845" s="472">
        <v>41061</v>
      </c>
      <c r="G4845" s="474">
        <v>12</v>
      </c>
      <c r="H4845" s="436">
        <v>2</v>
      </c>
      <c r="I4845" s="436">
        <v>2</v>
      </c>
      <c r="J4845" s="436">
        <v>2</v>
      </c>
      <c r="K4845" s="435">
        <v>0</v>
      </c>
      <c r="L4845" s="472">
        <v>41062</v>
      </c>
      <c r="N4845" s="435">
        <v>12</v>
      </c>
      <c r="O4845" s="436">
        <v>2</v>
      </c>
      <c r="P4845" s="436">
        <v>2</v>
      </c>
      <c r="Q4845" s="435">
        <v>0</v>
      </c>
      <c r="R4845" s="436">
        <v>2</v>
      </c>
      <c r="S4845" s="447">
        <v>0</v>
      </c>
      <c r="T4845" s="447">
        <v>0</v>
      </c>
      <c r="U4845" s="472">
        <v>41062</v>
      </c>
      <c r="Y4845" s="536" t="str">
        <f t="shared" si="459"/>
        <v/>
      </c>
      <c r="AC4845" s="148">
        <f t="shared" si="457"/>
        <v>-40471</v>
      </c>
      <c r="AD4845" s="435" t="str">
        <f t="shared" si="458"/>
        <v>Pendente</v>
      </c>
    </row>
    <row r="4846" spans="1:30" x14ac:dyDescent="0.2">
      <c r="A4846" s="442" t="s">
        <v>115</v>
      </c>
      <c r="B4846" s="435">
        <v>13</v>
      </c>
      <c r="C4846" s="436">
        <v>235</v>
      </c>
      <c r="D4846" s="438" t="s">
        <v>187</v>
      </c>
      <c r="E4846" s="472">
        <v>41061</v>
      </c>
      <c r="G4846" s="474">
        <v>13</v>
      </c>
      <c r="H4846" s="436">
        <v>235</v>
      </c>
      <c r="I4846" s="436">
        <v>235</v>
      </c>
      <c r="J4846" s="436">
        <v>235</v>
      </c>
      <c r="K4846" s="435">
        <v>0</v>
      </c>
      <c r="L4846" s="472">
        <v>41062</v>
      </c>
      <c r="N4846" s="435">
        <v>13</v>
      </c>
      <c r="O4846" s="436">
        <v>235</v>
      </c>
      <c r="P4846" s="436">
        <v>235</v>
      </c>
      <c r="Q4846" s="435">
        <v>0</v>
      </c>
      <c r="R4846" s="436">
        <v>235</v>
      </c>
      <c r="S4846" s="447">
        <v>0</v>
      </c>
      <c r="T4846" s="447">
        <v>0</v>
      </c>
      <c r="U4846" s="472">
        <v>41062</v>
      </c>
      <c r="Y4846" s="536" t="str">
        <f t="shared" si="459"/>
        <v/>
      </c>
      <c r="AD4846" s="435" t="str">
        <f t="shared" si="458"/>
        <v>Pendente</v>
      </c>
    </row>
    <row r="4847" spans="1:30" x14ac:dyDescent="0.2">
      <c r="A4847" s="442" t="s">
        <v>115</v>
      </c>
      <c r="B4847" s="435">
        <v>14</v>
      </c>
      <c r="C4847" s="436">
        <v>3</v>
      </c>
      <c r="D4847" s="465" t="s">
        <v>192</v>
      </c>
      <c r="E4847" s="472">
        <v>41061</v>
      </c>
      <c r="G4847" s="474">
        <v>14</v>
      </c>
      <c r="H4847" s="436">
        <v>3</v>
      </c>
      <c r="I4847" s="436">
        <v>3</v>
      </c>
      <c r="J4847" s="436">
        <v>3</v>
      </c>
      <c r="K4847" s="435">
        <v>0</v>
      </c>
      <c r="L4847" s="472">
        <v>41062</v>
      </c>
      <c r="N4847" s="435">
        <v>14</v>
      </c>
      <c r="O4847" s="436">
        <v>3</v>
      </c>
      <c r="P4847" s="436">
        <v>3</v>
      </c>
      <c r="Q4847" s="435">
        <v>0</v>
      </c>
      <c r="R4847" s="436">
        <v>3</v>
      </c>
      <c r="S4847" s="447">
        <v>0</v>
      </c>
      <c r="T4847" s="447">
        <v>0</v>
      </c>
      <c r="U4847" s="472">
        <v>41062</v>
      </c>
      <c r="Y4847" s="536" t="str">
        <f t="shared" si="459"/>
        <v/>
      </c>
      <c r="AD4847" s="435" t="str">
        <f t="shared" si="458"/>
        <v>Pendente</v>
      </c>
    </row>
    <row r="4848" spans="1:30" x14ac:dyDescent="0.2">
      <c r="A4848" s="442" t="s">
        <v>115</v>
      </c>
      <c r="B4848" s="435">
        <v>15</v>
      </c>
      <c r="C4848" s="436">
        <v>449</v>
      </c>
      <c r="D4848" s="438" t="s">
        <v>199</v>
      </c>
      <c r="E4848" s="472">
        <v>41061</v>
      </c>
      <c r="G4848" s="474">
        <v>15</v>
      </c>
      <c r="H4848" s="436">
        <v>449</v>
      </c>
      <c r="I4848" s="436">
        <v>449</v>
      </c>
      <c r="J4848" s="436">
        <v>449</v>
      </c>
      <c r="K4848" s="435">
        <v>0</v>
      </c>
      <c r="L4848" s="472">
        <v>41062</v>
      </c>
      <c r="N4848" s="435">
        <v>15</v>
      </c>
      <c r="O4848" s="436">
        <v>449</v>
      </c>
      <c r="P4848" s="436">
        <v>449</v>
      </c>
      <c r="Q4848" s="435">
        <v>0</v>
      </c>
      <c r="R4848" s="436">
        <v>449</v>
      </c>
      <c r="S4848" s="447">
        <v>0</v>
      </c>
      <c r="T4848" s="447">
        <v>0</v>
      </c>
      <c r="U4848" s="472">
        <v>41062</v>
      </c>
      <c r="Y4848" s="536" t="str">
        <f t="shared" si="459"/>
        <v/>
      </c>
      <c r="AD4848" s="435" t="str">
        <f t="shared" si="458"/>
        <v>Pendente</v>
      </c>
    </row>
    <row r="4849" spans="1:30" x14ac:dyDescent="0.2">
      <c r="A4849" s="442" t="s">
        <v>115</v>
      </c>
      <c r="B4849" s="435">
        <v>16</v>
      </c>
      <c r="C4849" s="436">
        <v>175</v>
      </c>
      <c r="D4849" s="438" t="s">
        <v>189</v>
      </c>
      <c r="E4849" s="472">
        <v>41061</v>
      </c>
      <c r="G4849" s="474">
        <v>16</v>
      </c>
      <c r="H4849" s="436">
        <v>175</v>
      </c>
      <c r="I4849" s="436">
        <v>175</v>
      </c>
      <c r="J4849" s="436">
        <v>175</v>
      </c>
      <c r="K4849" s="435">
        <v>0</v>
      </c>
      <c r="L4849" s="472">
        <v>41062</v>
      </c>
      <c r="N4849" s="435">
        <v>16</v>
      </c>
      <c r="O4849" s="436">
        <v>175</v>
      </c>
      <c r="P4849" s="436">
        <v>175</v>
      </c>
      <c r="Q4849" s="435">
        <v>0</v>
      </c>
      <c r="R4849" s="436">
        <v>175</v>
      </c>
      <c r="S4849" s="447">
        <v>0</v>
      </c>
      <c r="T4849" s="447">
        <v>0</v>
      </c>
      <c r="U4849" s="472">
        <v>41062</v>
      </c>
      <c r="Y4849" s="536" t="str">
        <f t="shared" si="459"/>
        <v/>
      </c>
      <c r="AD4849" s="435" t="str">
        <f t="shared" si="458"/>
        <v>Pendente</v>
      </c>
    </row>
    <row r="4850" spans="1:30" x14ac:dyDescent="0.2">
      <c r="A4850" s="442" t="s">
        <v>115</v>
      </c>
      <c r="B4850" s="435">
        <v>17</v>
      </c>
      <c r="C4850" s="436">
        <v>100</v>
      </c>
      <c r="D4850" s="657" t="s">
        <v>176</v>
      </c>
      <c r="E4850" s="472">
        <v>41061</v>
      </c>
      <c r="G4850" s="474">
        <v>17</v>
      </c>
      <c r="H4850" s="436">
        <v>100</v>
      </c>
      <c r="I4850" s="436">
        <v>100</v>
      </c>
      <c r="J4850" s="436">
        <v>100</v>
      </c>
      <c r="K4850" s="435">
        <v>0</v>
      </c>
      <c r="L4850" s="472">
        <v>41062</v>
      </c>
      <c r="N4850" s="435">
        <v>17</v>
      </c>
      <c r="O4850" s="436">
        <v>100</v>
      </c>
      <c r="P4850" s="436">
        <v>100</v>
      </c>
      <c r="Q4850" s="435">
        <v>0</v>
      </c>
      <c r="R4850" s="436">
        <v>100</v>
      </c>
      <c r="S4850" s="447">
        <v>0</v>
      </c>
      <c r="T4850" s="447">
        <v>0</v>
      </c>
      <c r="U4850" s="472">
        <v>41062</v>
      </c>
      <c r="Y4850" s="536" t="str">
        <f t="shared" si="459"/>
        <v/>
      </c>
      <c r="AD4850" s="435" t="str">
        <f t="shared" si="458"/>
        <v>Pendente</v>
      </c>
    </row>
    <row r="4851" spans="1:30" x14ac:dyDescent="0.2">
      <c r="A4851" s="442" t="s">
        <v>115</v>
      </c>
      <c r="B4851" s="435">
        <v>18</v>
      </c>
      <c r="C4851" s="436">
        <v>325</v>
      </c>
      <c r="D4851" s="438" t="s">
        <v>178</v>
      </c>
      <c r="E4851" s="472">
        <v>41061</v>
      </c>
      <c r="G4851" s="474">
        <v>18</v>
      </c>
      <c r="H4851" s="436">
        <v>325</v>
      </c>
      <c r="I4851" s="436">
        <v>325</v>
      </c>
      <c r="J4851" s="436">
        <v>325</v>
      </c>
      <c r="K4851" s="435">
        <v>0</v>
      </c>
      <c r="L4851" s="472">
        <v>41062</v>
      </c>
      <c r="N4851" s="435">
        <v>18</v>
      </c>
      <c r="O4851" s="436">
        <v>325</v>
      </c>
      <c r="P4851" s="436">
        <v>325</v>
      </c>
      <c r="Q4851" s="435">
        <v>0</v>
      </c>
      <c r="R4851" s="436">
        <v>325</v>
      </c>
      <c r="S4851" s="447">
        <v>0</v>
      </c>
      <c r="T4851" s="447">
        <v>0</v>
      </c>
      <c r="U4851" s="472">
        <v>41062</v>
      </c>
      <c r="Y4851" s="536" t="str">
        <f t="shared" si="459"/>
        <v/>
      </c>
      <c r="AD4851" s="435" t="str">
        <f t="shared" si="458"/>
        <v>Pendente</v>
      </c>
    </row>
    <row r="4852" spans="1:30" x14ac:dyDescent="0.2">
      <c r="A4852" s="442" t="s">
        <v>115</v>
      </c>
      <c r="B4852" s="435">
        <v>19</v>
      </c>
      <c r="C4852" s="436">
        <v>1783</v>
      </c>
      <c r="D4852" s="438" t="s">
        <v>214</v>
      </c>
      <c r="E4852" s="472">
        <v>41061</v>
      </c>
      <c r="G4852" s="474">
        <v>19</v>
      </c>
      <c r="H4852" s="436">
        <v>1783</v>
      </c>
      <c r="I4852" s="436">
        <v>1783</v>
      </c>
      <c r="J4852" s="436">
        <v>1783</v>
      </c>
      <c r="K4852" s="435">
        <v>0</v>
      </c>
      <c r="L4852" s="472">
        <v>41062</v>
      </c>
      <c r="N4852" s="435">
        <v>19</v>
      </c>
      <c r="O4852" s="436">
        <v>1783</v>
      </c>
      <c r="P4852" s="436">
        <v>1783</v>
      </c>
      <c r="Q4852" s="435">
        <v>0</v>
      </c>
      <c r="R4852" s="436">
        <v>1783</v>
      </c>
      <c r="S4852" s="447">
        <v>0</v>
      </c>
      <c r="T4852" s="447">
        <v>0</v>
      </c>
      <c r="U4852" s="472">
        <v>41062</v>
      </c>
      <c r="Y4852" s="536" t="str">
        <f t="shared" si="459"/>
        <v/>
      </c>
      <c r="AD4852" s="435" t="str">
        <f t="shared" si="458"/>
        <v>Pendente</v>
      </c>
    </row>
    <row r="4853" spans="1:30" x14ac:dyDescent="0.2">
      <c r="A4853" s="644" t="s">
        <v>115</v>
      </c>
      <c r="B4853" s="645">
        <v>20</v>
      </c>
      <c r="C4853" s="646">
        <v>40</v>
      </c>
      <c r="D4853" s="659" t="s">
        <v>185</v>
      </c>
      <c r="E4853" s="647">
        <v>41061</v>
      </c>
      <c r="G4853" s="648">
        <v>20</v>
      </c>
      <c r="H4853" s="646">
        <v>40</v>
      </c>
      <c r="I4853" s="646">
        <v>40</v>
      </c>
      <c r="J4853" s="646">
        <v>40</v>
      </c>
      <c r="K4853" s="645">
        <v>0</v>
      </c>
      <c r="L4853" s="647">
        <v>41062</v>
      </c>
      <c r="N4853" s="645">
        <v>20</v>
      </c>
      <c r="O4853" s="646">
        <v>40</v>
      </c>
      <c r="P4853" s="646">
        <v>40</v>
      </c>
      <c r="Q4853" s="645">
        <v>0</v>
      </c>
      <c r="R4853" s="646">
        <v>40</v>
      </c>
      <c r="S4853" s="646">
        <v>0</v>
      </c>
      <c r="T4853" s="646">
        <v>0</v>
      </c>
      <c r="U4853" s="647">
        <v>41062</v>
      </c>
      <c r="Y4853" s="536" t="str">
        <f t="shared" si="459"/>
        <v/>
      </c>
      <c r="AD4853" s="435" t="str">
        <f t="shared" si="458"/>
        <v>Pendente</v>
      </c>
    </row>
    <row r="4854" spans="1:30" x14ac:dyDescent="0.2">
      <c r="A4854" s="442" t="s">
        <v>115</v>
      </c>
      <c r="B4854" s="435">
        <v>1</v>
      </c>
      <c r="C4854" s="436">
        <v>15</v>
      </c>
      <c r="D4854" s="439" t="s">
        <v>177</v>
      </c>
      <c r="E4854" s="472">
        <v>41064</v>
      </c>
      <c r="G4854" s="474">
        <v>1</v>
      </c>
      <c r="H4854" s="436">
        <v>15</v>
      </c>
      <c r="I4854" s="436">
        <v>15</v>
      </c>
      <c r="J4854" s="436">
        <v>15</v>
      </c>
      <c r="K4854" s="435">
        <v>0</v>
      </c>
      <c r="L4854" s="472">
        <v>41065</v>
      </c>
      <c r="N4854" s="435">
        <v>1</v>
      </c>
      <c r="O4854" s="436">
        <v>15</v>
      </c>
      <c r="P4854" s="436">
        <v>15</v>
      </c>
      <c r="Q4854" s="435">
        <v>0</v>
      </c>
      <c r="R4854" s="436">
        <v>15</v>
      </c>
      <c r="S4854" s="447">
        <v>0</v>
      </c>
      <c r="T4854" s="447">
        <v>0</v>
      </c>
      <c r="U4854" s="472">
        <v>41065</v>
      </c>
      <c r="Y4854" s="536" t="str">
        <f t="shared" si="459"/>
        <v/>
      </c>
      <c r="AD4854" s="435" t="str">
        <f t="shared" si="458"/>
        <v>Pendente</v>
      </c>
    </row>
    <row r="4855" spans="1:30" x14ac:dyDescent="0.2">
      <c r="A4855" s="442" t="s">
        <v>115</v>
      </c>
      <c r="B4855" s="435">
        <v>2</v>
      </c>
      <c r="C4855" s="436">
        <v>20</v>
      </c>
      <c r="D4855" s="439" t="s">
        <v>190</v>
      </c>
      <c r="E4855" s="472">
        <v>41064</v>
      </c>
      <c r="G4855" s="474">
        <v>2</v>
      </c>
      <c r="H4855" s="436">
        <v>20</v>
      </c>
      <c r="I4855" s="436">
        <v>20</v>
      </c>
      <c r="J4855" s="436">
        <v>20</v>
      </c>
      <c r="K4855" s="435">
        <v>0</v>
      </c>
      <c r="L4855" s="472">
        <v>41065</v>
      </c>
      <c r="N4855" s="435">
        <v>2</v>
      </c>
      <c r="O4855" s="436">
        <v>20</v>
      </c>
      <c r="P4855" s="436">
        <v>20</v>
      </c>
      <c r="Q4855" s="435">
        <v>0</v>
      </c>
      <c r="R4855" s="436">
        <v>20</v>
      </c>
      <c r="S4855" s="447">
        <v>0</v>
      </c>
      <c r="T4855" s="447">
        <v>0</v>
      </c>
      <c r="U4855" s="472">
        <v>41065</v>
      </c>
      <c r="Y4855" s="536" t="str">
        <f t="shared" si="459"/>
        <v/>
      </c>
      <c r="AD4855" s="435" t="str">
        <f t="shared" si="458"/>
        <v>Pendente</v>
      </c>
    </row>
    <row r="4856" spans="1:30" x14ac:dyDescent="0.2">
      <c r="A4856" s="442" t="s">
        <v>115</v>
      </c>
      <c r="B4856" s="435">
        <v>3</v>
      </c>
      <c r="C4856" s="436">
        <v>300</v>
      </c>
      <c r="D4856" s="439" t="s">
        <v>196</v>
      </c>
      <c r="E4856" s="472">
        <v>41064</v>
      </c>
      <c r="G4856" s="474">
        <v>3</v>
      </c>
      <c r="H4856" s="436">
        <v>300</v>
      </c>
      <c r="I4856" s="436">
        <v>300</v>
      </c>
      <c r="J4856" s="436">
        <v>300</v>
      </c>
      <c r="K4856" s="435">
        <v>0</v>
      </c>
      <c r="L4856" s="472">
        <v>41065</v>
      </c>
      <c r="N4856" s="435">
        <v>3</v>
      </c>
      <c r="O4856" s="436">
        <v>300</v>
      </c>
      <c r="P4856" s="436">
        <v>300</v>
      </c>
      <c r="Q4856" s="435">
        <v>0</v>
      </c>
      <c r="R4856" s="436">
        <v>300</v>
      </c>
      <c r="S4856" s="447">
        <v>0</v>
      </c>
      <c r="T4856" s="447">
        <v>0</v>
      </c>
      <c r="U4856" s="472">
        <v>41065</v>
      </c>
      <c r="Y4856" s="536" t="str">
        <f t="shared" si="459"/>
        <v/>
      </c>
      <c r="AD4856" s="435" t="str">
        <f t="shared" si="458"/>
        <v>Pendente</v>
      </c>
    </row>
    <row r="4857" spans="1:30" x14ac:dyDescent="0.2">
      <c r="A4857" s="442" t="s">
        <v>115</v>
      </c>
      <c r="B4857" s="435">
        <v>4</v>
      </c>
      <c r="C4857" s="436">
        <v>565</v>
      </c>
      <c r="D4857" s="657" t="s">
        <v>176</v>
      </c>
      <c r="E4857" s="472">
        <v>41064</v>
      </c>
      <c r="G4857" s="474">
        <v>4</v>
      </c>
      <c r="H4857" s="436">
        <v>565</v>
      </c>
      <c r="I4857" s="436">
        <v>565</v>
      </c>
      <c r="J4857" s="436">
        <v>565</v>
      </c>
      <c r="K4857" s="435">
        <v>0</v>
      </c>
      <c r="L4857" s="472">
        <v>41065</v>
      </c>
      <c r="N4857" s="435">
        <v>4</v>
      </c>
      <c r="O4857" s="436">
        <v>565</v>
      </c>
      <c r="P4857" s="436">
        <v>565</v>
      </c>
      <c r="Q4857" s="435">
        <v>0</v>
      </c>
      <c r="R4857" s="436">
        <v>565</v>
      </c>
      <c r="S4857" s="447">
        <v>0</v>
      </c>
      <c r="T4857" s="447">
        <v>0</v>
      </c>
      <c r="U4857" s="472">
        <v>41065</v>
      </c>
      <c r="Y4857" s="536" t="str">
        <f t="shared" si="459"/>
        <v/>
      </c>
      <c r="AD4857" s="435" t="str">
        <f t="shared" ref="AD4857:AD4920" si="460">IF(AA4857&gt;0,"OK","Pendente")</f>
        <v>Pendente</v>
      </c>
    </row>
    <row r="4858" spans="1:30" x14ac:dyDescent="0.2">
      <c r="A4858" s="442" t="s">
        <v>115</v>
      </c>
      <c r="B4858" s="435">
        <v>5</v>
      </c>
      <c r="C4858" s="436">
        <v>350</v>
      </c>
      <c r="D4858" s="438" t="s">
        <v>178</v>
      </c>
      <c r="E4858" s="472">
        <v>41064</v>
      </c>
      <c r="G4858" s="474">
        <v>5</v>
      </c>
      <c r="H4858" s="436">
        <v>350</v>
      </c>
      <c r="I4858" s="436">
        <v>350</v>
      </c>
      <c r="J4858" s="436">
        <v>350</v>
      </c>
      <c r="K4858" s="435">
        <v>0</v>
      </c>
      <c r="L4858" s="472">
        <v>41065</v>
      </c>
      <c r="N4858" s="435">
        <v>5</v>
      </c>
      <c r="O4858" s="436">
        <v>350</v>
      </c>
      <c r="P4858" s="436">
        <v>350</v>
      </c>
      <c r="Q4858" s="435">
        <v>0</v>
      </c>
      <c r="R4858" s="436">
        <v>350</v>
      </c>
      <c r="S4858" s="447">
        <v>0</v>
      </c>
      <c r="T4858" s="447">
        <v>0</v>
      </c>
      <c r="U4858" s="472">
        <v>41065</v>
      </c>
      <c r="Y4858" s="536" t="str">
        <f t="shared" si="459"/>
        <v/>
      </c>
      <c r="AD4858" s="435" t="str">
        <f t="shared" si="460"/>
        <v>Pendente</v>
      </c>
    </row>
    <row r="4859" spans="1:30" x14ac:dyDescent="0.2">
      <c r="A4859" s="442" t="s">
        <v>116</v>
      </c>
      <c r="B4859" s="435">
        <v>6</v>
      </c>
      <c r="C4859" s="436">
        <v>182</v>
      </c>
      <c r="D4859" s="465" t="s">
        <v>67</v>
      </c>
      <c r="E4859" s="472">
        <v>41064</v>
      </c>
      <c r="G4859" s="474">
        <v>6</v>
      </c>
      <c r="H4859" s="436">
        <v>182</v>
      </c>
      <c r="I4859" s="436">
        <v>182</v>
      </c>
      <c r="J4859" s="436">
        <v>182</v>
      </c>
      <c r="K4859" s="435">
        <v>0</v>
      </c>
      <c r="L4859" s="472">
        <v>41065</v>
      </c>
      <c r="N4859" s="435">
        <v>6</v>
      </c>
      <c r="O4859" s="436">
        <v>182</v>
      </c>
      <c r="P4859" s="436">
        <v>182</v>
      </c>
      <c r="Q4859" s="435">
        <v>0</v>
      </c>
      <c r="R4859" s="436">
        <v>182</v>
      </c>
      <c r="S4859" s="447">
        <v>0</v>
      </c>
      <c r="T4859" s="447">
        <v>0</v>
      </c>
      <c r="U4859" s="472">
        <v>41065</v>
      </c>
      <c r="Y4859" s="536" t="str">
        <f t="shared" si="459"/>
        <v/>
      </c>
      <c r="AD4859" s="435" t="str">
        <f t="shared" si="460"/>
        <v>Pendente</v>
      </c>
    </row>
    <row r="4860" spans="1:30" x14ac:dyDescent="0.2">
      <c r="A4860" s="442" t="s">
        <v>116</v>
      </c>
      <c r="B4860" s="435">
        <v>7</v>
      </c>
      <c r="C4860" s="436">
        <v>30</v>
      </c>
      <c r="D4860" s="435" t="s">
        <v>68</v>
      </c>
      <c r="E4860" s="472">
        <v>41064</v>
      </c>
      <c r="G4860" s="474">
        <v>7</v>
      </c>
      <c r="H4860" s="436">
        <v>30</v>
      </c>
      <c r="I4860" s="436">
        <v>30</v>
      </c>
      <c r="J4860" s="436">
        <v>30</v>
      </c>
      <c r="K4860" s="435">
        <v>0</v>
      </c>
      <c r="L4860" s="472">
        <v>41065</v>
      </c>
      <c r="N4860" s="435">
        <v>7</v>
      </c>
      <c r="O4860" s="436">
        <v>30</v>
      </c>
      <c r="P4860" s="436">
        <v>30</v>
      </c>
      <c r="Q4860" s="435">
        <v>0</v>
      </c>
      <c r="R4860" s="436">
        <v>30</v>
      </c>
      <c r="S4860" s="447">
        <v>0</v>
      </c>
      <c r="T4860" s="447">
        <v>0</v>
      </c>
      <c r="U4860" s="472">
        <v>41065</v>
      </c>
      <c r="Y4860" s="536" t="str">
        <f t="shared" si="459"/>
        <v/>
      </c>
      <c r="AD4860" s="435" t="str">
        <f t="shared" si="460"/>
        <v>Pendente</v>
      </c>
    </row>
    <row r="4861" spans="1:30" x14ac:dyDescent="0.2">
      <c r="A4861" s="442" t="s">
        <v>116</v>
      </c>
      <c r="B4861" s="435">
        <v>8</v>
      </c>
      <c r="C4861" s="436">
        <v>68</v>
      </c>
      <c r="D4861" s="438" t="s">
        <v>69</v>
      </c>
      <c r="E4861" s="472">
        <v>41064</v>
      </c>
      <c r="G4861" s="474">
        <v>8</v>
      </c>
      <c r="H4861" s="436">
        <v>68</v>
      </c>
      <c r="I4861" s="436">
        <v>68</v>
      </c>
      <c r="J4861" s="436">
        <v>68</v>
      </c>
      <c r="K4861" s="435">
        <v>0</v>
      </c>
      <c r="L4861" s="472">
        <v>41065</v>
      </c>
      <c r="N4861" s="435">
        <v>8</v>
      </c>
      <c r="O4861" s="436">
        <v>68</v>
      </c>
      <c r="P4861" s="436">
        <v>68</v>
      </c>
      <c r="Q4861" s="435">
        <v>0</v>
      </c>
      <c r="R4861" s="436">
        <v>68</v>
      </c>
      <c r="S4861" s="447">
        <v>0</v>
      </c>
      <c r="T4861" s="447">
        <v>0</v>
      </c>
      <c r="U4861" s="472">
        <v>41065</v>
      </c>
      <c r="Y4861" s="536" t="str">
        <f t="shared" si="459"/>
        <v/>
      </c>
      <c r="AD4861" s="435" t="str">
        <f t="shared" si="460"/>
        <v>Pendente</v>
      </c>
    </row>
    <row r="4862" spans="1:30" x14ac:dyDescent="0.2">
      <c r="A4862" s="442" t="s">
        <v>116</v>
      </c>
      <c r="B4862" s="435">
        <v>9</v>
      </c>
      <c r="C4862" s="436">
        <v>98</v>
      </c>
      <c r="D4862" s="438" t="s">
        <v>72</v>
      </c>
      <c r="E4862" s="472">
        <v>41064</v>
      </c>
      <c r="G4862" s="474">
        <v>9</v>
      </c>
      <c r="H4862" s="436">
        <v>98</v>
      </c>
      <c r="I4862" s="436">
        <v>98</v>
      </c>
      <c r="J4862" s="436">
        <v>98</v>
      </c>
      <c r="K4862" s="435">
        <v>0</v>
      </c>
      <c r="L4862" s="472">
        <v>41065</v>
      </c>
      <c r="N4862" s="435">
        <v>9</v>
      </c>
      <c r="O4862" s="436">
        <v>98</v>
      </c>
      <c r="P4862" s="436">
        <v>98</v>
      </c>
      <c r="Q4862" s="435">
        <v>0</v>
      </c>
      <c r="R4862" s="436">
        <v>98</v>
      </c>
      <c r="S4862" s="447">
        <v>0</v>
      </c>
      <c r="T4862" s="447">
        <v>0</v>
      </c>
      <c r="U4862" s="472">
        <v>41065</v>
      </c>
      <c r="Y4862" s="536" t="str">
        <f t="shared" si="459"/>
        <v/>
      </c>
      <c r="AD4862" s="435" t="str">
        <f t="shared" si="460"/>
        <v>Pendente</v>
      </c>
    </row>
    <row r="4863" spans="1:30" x14ac:dyDescent="0.2">
      <c r="A4863" s="442" t="s">
        <v>116</v>
      </c>
      <c r="B4863" s="435">
        <v>10</v>
      </c>
      <c r="C4863" s="436">
        <v>577</v>
      </c>
      <c r="D4863" s="438" t="s">
        <v>73</v>
      </c>
      <c r="E4863" s="472">
        <v>41064</v>
      </c>
      <c r="G4863" s="474">
        <v>10</v>
      </c>
      <c r="H4863" s="436">
        <v>577</v>
      </c>
      <c r="I4863" s="436">
        <v>577</v>
      </c>
      <c r="J4863" s="436">
        <v>577</v>
      </c>
      <c r="K4863" s="435">
        <v>0</v>
      </c>
      <c r="L4863" s="472">
        <v>41065</v>
      </c>
      <c r="N4863" s="435">
        <v>10</v>
      </c>
      <c r="O4863" s="436">
        <v>577</v>
      </c>
      <c r="P4863" s="436">
        <v>577</v>
      </c>
      <c r="Q4863" s="435">
        <v>0</v>
      </c>
      <c r="R4863" s="436">
        <v>577</v>
      </c>
      <c r="S4863" s="447">
        <v>0</v>
      </c>
      <c r="T4863" s="447">
        <v>0</v>
      </c>
      <c r="U4863" s="472">
        <v>41065</v>
      </c>
      <c r="Y4863" s="536" t="str">
        <f t="shared" si="459"/>
        <v/>
      </c>
      <c r="AD4863" s="435" t="str">
        <f t="shared" si="460"/>
        <v>Pendente</v>
      </c>
    </row>
    <row r="4864" spans="1:30" x14ac:dyDescent="0.2">
      <c r="A4864" s="442" t="s">
        <v>116</v>
      </c>
      <c r="B4864" s="435">
        <v>11</v>
      </c>
      <c r="C4864" s="436">
        <v>48</v>
      </c>
      <c r="D4864" s="438" t="s">
        <v>79</v>
      </c>
      <c r="E4864" s="472">
        <v>41064</v>
      </c>
      <c r="G4864" s="474">
        <v>11</v>
      </c>
      <c r="H4864" s="436">
        <v>48</v>
      </c>
      <c r="I4864" s="436">
        <v>48</v>
      </c>
      <c r="J4864" s="436">
        <v>48</v>
      </c>
      <c r="K4864" s="435">
        <v>0</v>
      </c>
      <c r="L4864" s="472">
        <v>41065</v>
      </c>
      <c r="N4864" s="435">
        <v>11</v>
      </c>
      <c r="O4864" s="436">
        <v>48</v>
      </c>
      <c r="P4864" s="436">
        <v>48</v>
      </c>
      <c r="Q4864" s="435">
        <v>0</v>
      </c>
      <c r="R4864" s="436">
        <v>48</v>
      </c>
      <c r="S4864" s="447">
        <v>0</v>
      </c>
      <c r="T4864" s="447">
        <v>0</v>
      </c>
      <c r="U4864" s="472">
        <v>41065</v>
      </c>
      <c r="Y4864" s="536" t="str">
        <f t="shared" si="459"/>
        <v/>
      </c>
      <c r="AD4864" s="435" t="str">
        <f t="shared" si="460"/>
        <v>Pendente</v>
      </c>
    </row>
    <row r="4865" spans="1:30" x14ac:dyDescent="0.2">
      <c r="A4865" s="442" t="s">
        <v>116</v>
      </c>
      <c r="B4865" s="435">
        <v>12</v>
      </c>
      <c r="C4865" s="436">
        <v>271</v>
      </c>
      <c r="D4865" s="438" t="s">
        <v>74</v>
      </c>
      <c r="E4865" s="472">
        <v>41064</v>
      </c>
      <c r="G4865" s="474">
        <v>12</v>
      </c>
      <c r="H4865" s="436">
        <v>271</v>
      </c>
      <c r="I4865" s="436">
        <v>271</v>
      </c>
      <c r="J4865" s="436">
        <v>271</v>
      </c>
      <c r="K4865" s="435">
        <v>0</v>
      </c>
      <c r="L4865" s="472">
        <v>41065</v>
      </c>
      <c r="N4865" s="435">
        <v>12</v>
      </c>
      <c r="O4865" s="436">
        <v>271</v>
      </c>
      <c r="P4865" s="436">
        <v>271</v>
      </c>
      <c r="Q4865" s="435">
        <v>0</v>
      </c>
      <c r="R4865" s="436">
        <v>271</v>
      </c>
      <c r="S4865" s="447">
        <v>0</v>
      </c>
      <c r="T4865" s="447">
        <v>0</v>
      </c>
      <c r="U4865" s="472">
        <v>41065</v>
      </c>
      <c r="Y4865" s="536" t="str">
        <f t="shared" si="459"/>
        <v/>
      </c>
      <c r="AD4865" s="435" t="str">
        <f t="shared" si="460"/>
        <v>Pendente</v>
      </c>
    </row>
    <row r="4866" spans="1:30" x14ac:dyDescent="0.2">
      <c r="A4866" s="442" t="s">
        <v>116</v>
      </c>
      <c r="B4866" s="435">
        <v>13</v>
      </c>
      <c r="C4866" s="436">
        <v>13</v>
      </c>
      <c r="D4866" s="435" t="s">
        <v>75</v>
      </c>
      <c r="E4866" s="472">
        <v>41064</v>
      </c>
      <c r="G4866" s="474">
        <v>13</v>
      </c>
      <c r="H4866" s="436">
        <v>13</v>
      </c>
      <c r="I4866" s="436">
        <v>13</v>
      </c>
      <c r="J4866" s="436">
        <v>13</v>
      </c>
      <c r="K4866" s="435">
        <v>0</v>
      </c>
      <c r="L4866" s="472">
        <v>41065</v>
      </c>
      <c r="N4866" s="435">
        <v>13</v>
      </c>
      <c r="O4866" s="436">
        <v>13</v>
      </c>
      <c r="P4866" s="436">
        <v>13</v>
      </c>
      <c r="Q4866" s="435">
        <v>0</v>
      </c>
      <c r="R4866" s="436">
        <v>13</v>
      </c>
      <c r="S4866" s="447">
        <v>0</v>
      </c>
      <c r="T4866" s="447">
        <v>0</v>
      </c>
      <c r="U4866" s="472">
        <v>41065</v>
      </c>
      <c r="Y4866" s="536" t="str">
        <f t="shared" si="459"/>
        <v/>
      </c>
      <c r="AD4866" s="435" t="str">
        <f t="shared" si="460"/>
        <v>Pendente</v>
      </c>
    </row>
    <row r="4867" spans="1:30" x14ac:dyDescent="0.2">
      <c r="A4867" s="442" t="s">
        <v>116</v>
      </c>
      <c r="B4867" s="435">
        <v>14</v>
      </c>
      <c r="C4867" s="436">
        <v>8</v>
      </c>
      <c r="D4867" s="438" t="s">
        <v>76</v>
      </c>
      <c r="E4867" s="472">
        <v>41064</v>
      </c>
      <c r="G4867" s="474">
        <v>14</v>
      </c>
      <c r="H4867" s="436">
        <v>8</v>
      </c>
      <c r="I4867" s="436">
        <v>8</v>
      </c>
      <c r="J4867" s="436">
        <v>8</v>
      </c>
      <c r="K4867" s="435">
        <v>0</v>
      </c>
      <c r="L4867" s="472">
        <v>41065</v>
      </c>
      <c r="N4867" s="435">
        <v>14</v>
      </c>
      <c r="O4867" s="436">
        <v>8</v>
      </c>
      <c r="P4867" s="436">
        <v>8</v>
      </c>
      <c r="Q4867" s="435">
        <v>0</v>
      </c>
      <c r="R4867" s="436">
        <v>8</v>
      </c>
      <c r="S4867" s="447">
        <v>0</v>
      </c>
      <c r="T4867" s="447">
        <v>0</v>
      </c>
      <c r="U4867" s="472">
        <v>41065</v>
      </c>
      <c r="Y4867" s="536" t="str">
        <f t="shared" si="459"/>
        <v/>
      </c>
      <c r="AD4867" s="435" t="str">
        <f t="shared" si="460"/>
        <v>Pendente</v>
      </c>
    </row>
    <row r="4868" spans="1:30" x14ac:dyDescent="0.2">
      <c r="A4868" s="442" t="s">
        <v>116</v>
      </c>
      <c r="B4868" s="435">
        <v>15</v>
      </c>
      <c r="C4868" s="436">
        <v>20</v>
      </c>
      <c r="D4868" s="438" t="s">
        <v>77</v>
      </c>
      <c r="E4868" s="472">
        <v>41064</v>
      </c>
      <c r="G4868" s="474">
        <v>15</v>
      </c>
      <c r="H4868" s="436">
        <v>20</v>
      </c>
      <c r="I4868" s="436">
        <v>20</v>
      </c>
      <c r="J4868" s="436">
        <v>20</v>
      </c>
      <c r="K4868" s="435">
        <v>0</v>
      </c>
      <c r="L4868" s="472">
        <v>41065</v>
      </c>
      <c r="N4868" s="435">
        <v>15</v>
      </c>
      <c r="O4868" s="436">
        <v>20</v>
      </c>
      <c r="P4868" s="436">
        <v>20</v>
      </c>
      <c r="Q4868" s="435">
        <v>0</v>
      </c>
      <c r="R4868" s="436">
        <v>20</v>
      </c>
      <c r="S4868" s="447">
        <v>0</v>
      </c>
      <c r="T4868" s="447">
        <v>0</v>
      </c>
      <c r="U4868" s="472">
        <v>41065</v>
      </c>
      <c r="Y4868" s="536" t="str">
        <f t="shared" si="459"/>
        <v/>
      </c>
      <c r="AD4868" s="435" t="str">
        <f t="shared" si="460"/>
        <v>Pendente</v>
      </c>
    </row>
    <row r="4869" spans="1:30" x14ac:dyDescent="0.2">
      <c r="A4869" s="644" t="s">
        <v>116</v>
      </c>
      <c r="B4869" s="645">
        <v>16</v>
      </c>
      <c r="C4869" s="646">
        <v>1</v>
      </c>
      <c r="D4869" s="645" t="s">
        <v>78</v>
      </c>
      <c r="E4869" s="647">
        <v>41064</v>
      </c>
      <c r="G4869" s="648">
        <v>16</v>
      </c>
      <c r="H4869" s="646">
        <v>1</v>
      </c>
      <c r="I4869" s="646">
        <v>1</v>
      </c>
      <c r="J4869" s="646">
        <v>1</v>
      </c>
      <c r="K4869" s="645">
        <v>0</v>
      </c>
      <c r="L4869" s="647">
        <v>41065</v>
      </c>
      <c r="N4869" s="645">
        <v>16</v>
      </c>
      <c r="O4869" s="646">
        <v>1</v>
      </c>
      <c r="P4869" s="646">
        <v>1</v>
      </c>
      <c r="Q4869" s="645">
        <v>0</v>
      </c>
      <c r="R4869" s="646">
        <v>1</v>
      </c>
      <c r="S4869" s="646">
        <v>0</v>
      </c>
      <c r="T4869" s="646">
        <v>0</v>
      </c>
      <c r="U4869" s="647">
        <v>41065</v>
      </c>
      <c r="Y4869" s="536" t="str">
        <f t="shared" si="459"/>
        <v/>
      </c>
      <c r="AD4869" s="435" t="str">
        <f t="shared" si="460"/>
        <v>Pendente</v>
      </c>
    </row>
    <row r="4870" spans="1:30" x14ac:dyDescent="0.2">
      <c r="A4870" s="644" t="s">
        <v>115</v>
      </c>
      <c r="B4870" s="645">
        <v>1</v>
      </c>
      <c r="C4870" s="646">
        <v>50</v>
      </c>
      <c r="D4870" s="645" t="s">
        <v>178</v>
      </c>
      <c r="E4870" s="647">
        <v>41065</v>
      </c>
      <c r="G4870" s="648">
        <v>1</v>
      </c>
      <c r="H4870" s="645">
        <v>50</v>
      </c>
      <c r="I4870" s="645">
        <v>50</v>
      </c>
      <c r="J4870" s="645">
        <v>50</v>
      </c>
      <c r="K4870" s="645">
        <v>0</v>
      </c>
      <c r="L4870" s="647">
        <v>41066</v>
      </c>
      <c r="N4870" s="645">
        <v>1</v>
      </c>
      <c r="O4870" s="646">
        <v>50</v>
      </c>
      <c r="P4870" s="646">
        <v>50</v>
      </c>
      <c r="Q4870" s="645">
        <v>0</v>
      </c>
      <c r="R4870" s="646">
        <v>50</v>
      </c>
      <c r="S4870" s="646">
        <v>0</v>
      </c>
      <c r="T4870" s="646">
        <v>0</v>
      </c>
      <c r="U4870" s="647">
        <v>41066</v>
      </c>
      <c r="Y4870" s="536" t="str">
        <f t="shared" si="459"/>
        <v/>
      </c>
      <c r="AD4870" s="435" t="str">
        <f t="shared" si="460"/>
        <v>Pendente</v>
      </c>
    </row>
    <row r="4871" spans="1:30" x14ac:dyDescent="0.2">
      <c r="A4871" s="442" t="s">
        <v>115</v>
      </c>
      <c r="B4871" s="435">
        <v>1</v>
      </c>
      <c r="C4871" s="436">
        <v>50</v>
      </c>
      <c r="D4871" s="657" t="s">
        <v>176</v>
      </c>
      <c r="E4871" s="472" t="s">
        <v>211</v>
      </c>
      <c r="N4871" s="435"/>
      <c r="O4871" s="436"/>
      <c r="P4871" s="436"/>
      <c r="Q4871" s="435">
        <v>0</v>
      </c>
      <c r="R4871" s="436"/>
      <c r="S4871" s="447">
        <v>0</v>
      </c>
      <c r="T4871" s="447">
        <v>0</v>
      </c>
      <c r="Y4871" s="536" t="str">
        <f t="shared" si="459"/>
        <v/>
      </c>
      <c r="AD4871" s="435" t="str">
        <f t="shared" si="460"/>
        <v>Pendente</v>
      </c>
    </row>
    <row r="4872" spans="1:30" x14ac:dyDescent="0.2">
      <c r="A4872" s="644" t="s">
        <v>115</v>
      </c>
      <c r="B4872" s="645">
        <v>2</v>
      </c>
      <c r="C4872" s="646">
        <v>50</v>
      </c>
      <c r="D4872" s="645" t="s">
        <v>178</v>
      </c>
      <c r="E4872" s="647">
        <v>41066</v>
      </c>
      <c r="N4872" s="645"/>
      <c r="O4872" s="646"/>
      <c r="P4872" s="646"/>
      <c r="Q4872" s="645"/>
      <c r="R4872" s="646"/>
      <c r="S4872" s="646"/>
      <c r="T4872" s="646"/>
      <c r="Y4872" s="536" t="str">
        <f t="shared" si="459"/>
        <v/>
      </c>
      <c r="AD4872" s="435" t="str">
        <f t="shared" si="460"/>
        <v>Pendente</v>
      </c>
    </row>
    <row r="4873" spans="1:30" x14ac:dyDescent="0.2">
      <c r="A4873" s="442" t="s">
        <v>115</v>
      </c>
      <c r="B4873" s="435">
        <v>1</v>
      </c>
      <c r="C4873" s="436">
        <v>75</v>
      </c>
      <c r="D4873" s="439" t="s">
        <v>177</v>
      </c>
      <c r="E4873" s="472">
        <v>41068</v>
      </c>
      <c r="G4873" s="435">
        <v>1</v>
      </c>
      <c r="H4873" s="436">
        <v>75</v>
      </c>
      <c r="I4873" s="436">
        <v>75</v>
      </c>
      <c r="J4873" s="436">
        <v>75</v>
      </c>
      <c r="K4873" s="435">
        <v>0</v>
      </c>
      <c r="L4873" s="472">
        <v>41069</v>
      </c>
      <c r="N4873" s="435">
        <v>1</v>
      </c>
      <c r="O4873" s="436">
        <v>75</v>
      </c>
      <c r="P4873" s="436">
        <v>75</v>
      </c>
      <c r="Q4873" s="435">
        <v>0</v>
      </c>
      <c r="R4873" s="436">
        <v>75</v>
      </c>
      <c r="S4873" s="447">
        <v>0</v>
      </c>
      <c r="T4873" s="447">
        <v>0</v>
      </c>
      <c r="U4873" s="472">
        <v>41069</v>
      </c>
      <c r="Y4873" s="536" t="str">
        <f t="shared" si="459"/>
        <v/>
      </c>
      <c r="AD4873" s="435" t="str">
        <f t="shared" si="460"/>
        <v>Pendente</v>
      </c>
    </row>
    <row r="4874" spans="1:30" x14ac:dyDescent="0.2">
      <c r="A4874" s="442" t="s">
        <v>115</v>
      </c>
      <c r="B4874" s="435">
        <v>2</v>
      </c>
      <c r="C4874" s="436">
        <v>41</v>
      </c>
      <c r="D4874" s="643" t="s">
        <v>182</v>
      </c>
      <c r="E4874" s="472">
        <v>41068</v>
      </c>
      <c r="G4874" s="435">
        <v>2</v>
      </c>
      <c r="H4874" s="436">
        <v>41</v>
      </c>
      <c r="I4874" s="436">
        <v>41</v>
      </c>
      <c r="J4874" s="436">
        <v>41</v>
      </c>
      <c r="K4874" s="435">
        <v>0</v>
      </c>
      <c r="L4874" s="472">
        <v>41069</v>
      </c>
      <c r="N4874" s="435">
        <v>2</v>
      </c>
      <c r="O4874" s="436">
        <v>41</v>
      </c>
      <c r="P4874" s="436">
        <v>41</v>
      </c>
      <c r="Q4874" s="435">
        <v>0</v>
      </c>
      <c r="R4874" s="436">
        <v>41</v>
      </c>
      <c r="S4874" s="447">
        <v>0</v>
      </c>
      <c r="T4874" s="447">
        <v>0</v>
      </c>
      <c r="U4874" s="472">
        <v>41069</v>
      </c>
      <c r="Y4874" s="536" t="str">
        <f t="shared" ref="Y4874:Y4937" si="461">IF(W4874="","",+C4874-W4874)</f>
        <v/>
      </c>
      <c r="AD4874" s="435" t="str">
        <f t="shared" si="460"/>
        <v>Pendente</v>
      </c>
    </row>
    <row r="4875" spans="1:30" x14ac:dyDescent="0.2">
      <c r="A4875" s="442" t="s">
        <v>115</v>
      </c>
      <c r="B4875" s="435">
        <v>3</v>
      </c>
      <c r="C4875" s="436">
        <v>10</v>
      </c>
      <c r="D4875" s="439" t="s">
        <v>190</v>
      </c>
      <c r="E4875" s="472">
        <v>41068</v>
      </c>
      <c r="G4875" s="435">
        <v>3</v>
      </c>
      <c r="H4875" s="436">
        <v>10</v>
      </c>
      <c r="I4875" s="436">
        <v>10</v>
      </c>
      <c r="J4875" s="436">
        <v>10</v>
      </c>
      <c r="K4875" s="435">
        <v>0</v>
      </c>
      <c r="L4875" s="472">
        <v>41069</v>
      </c>
      <c r="N4875" s="435">
        <v>3</v>
      </c>
      <c r="O4875" s="436">
        <v>10</v>
      </c>
      <c r="P4875" s="436">
        <v>10</v>
      </c>
      <c r="Q4875" s="435">
        <v>0</v>
      </c>
      <c r="R4875" s="436">
        <v>10</v>
      </c>
      <c r="S4875" s="447">
        <v>0</v>
      </c>
      <c r="T4875" s="447">
        <v>0</v>
      </c>
      <c r="U4875" s="472">
        <v>41069</v>
      </c>
      <c r="Y4875" s="536" t="str">
        <f t="shared" si="461"/>
        <v/>
      </c>
      <c r="AD4875" s="435" t="str">
        <f t="shared" si="460"/>
        <v>Pendente</v>
      </c>
    </row>
    <row r="4876" spans="1:30" x14ac:dyDescent="0.2">
      <c r="A4876" s="442" t="s">
        <v>115</v>
      </c>
      <c r="B4876" s="435">
        <v>4</v>
      </c>
      <c r="C4876" s="436">
        <v>20</v>
      </c>
      <c r="D4876" s="465" t="s">
        <v>183</v>
      </c>
      <c r="E4876" s="472">
        <v>41068</v>
      </c>
      <c r="G4876" s="435">
        <v>4</v>
      </c>
      <c r="H4876" s="436">
        <v>20</v>
      </c>
      <c r="I4876" s="436">
        <v>20</v>
      </c>
      <c r="J4876" s="436">
        <v>20</v>
      </c>
      <c r="K4876" s="435">
        <v>0</v>
      </c>
      <c r="L4876" s="472">
        <v>41069</v>
      </c>
      <c r="N4876" s="435">
        <v>4</v>
      </c>
      <c r="O4876" s="436">
        <v>20</v>
      </c>
      <c r="P4876" s="436">
        <v>20</v>
      </c>
      <c r="Q4876" s="435">
        <v>0</v>
      </c>
      <c r="R4876" s="436">
        <v>20</v>
      </c>
      <c r="S4876" s="447">
        <v>0</v>
      </c>
      <c r="T4876" s="447">
        <v>0</v>
      </c>
      <c r="U4876" s="472">
        <v>41069</v>
      </c>
      <c r="Y4876" s="536" t="str">
        <f t="shared" si="461"/>
        <v/>
      </c>
      <c r="AD4876" s="435" t="str">
        <f t="shared" si="460"/>
        <v>Pendente</v>
      </c>
    </row>
    <row r="4877" spans="1:30" x14ac:dyDescent="0.2">
      <c r="A4877" s="442" t="s">
        <v>115</v>
      </c>
      <c r="B4877" s="435">
        <v>5</v>
      </c>
      <c r="C4877" s="436">
        <v>16</v>
      </c>
      <c r="D4877" s="465" t="s">
        <v>67</v>
      </c>
      <c r="E4877" s="472">
        <v>41068</v>
      </c>
      <c r="G4877" s="435">
        <v>5</v>
      </c>
      <c r="H4877" s="436">
        <v>16</v>
      </c>
      <c r="I4877" s="436">
        <v>16</v>
      </c>
      <c r="J4877" s="436">
        <v>16</v>
      </c>
      <c r="K4877" s="435">
        <v>0</v>
      </c>
      <c r="L4877" s="472">
        <v>41069</v>
      </c>
      <c r="N4877" s="435">
        <v>5</v>
      </c>
      <c r="O4877" s="436">
        <v>16</v>
      </c>
      <c r="P4877" s="436">
        <v>16</v>
      </c>
      <c r="Q4877" s="435">
        <v>0</v>
      </c>
      <c r="R4877" s="436">
        <v>16</v>
      </c>
      <c r="S4877" s="447">
        <v>0</v>
      </c>
      <c r="T4877" s="447">
        <v>0</v>
      </c>
      <c r="U4877" s="472">
        <v>41069</v>
      </c>
      <c r="Y4877" s="536" t="str">
        <f t="shared" si="461"/>
        <v/>
      </c>
      <c r="AD4877" s="435" t="str">
        <f t="shared" si="460"/>
        <v>Pendente</v>
      </c>
    </row>
    <row r="4878" spans="1:30" x14ac:dyDescent="0.2">
      <c r="A4878" s="442" t="s">
        <v>115</v>
      </c>
      <c r="B4878" s="435">
        <v>6</v>
      </c>
      <c r="C4878" s="436">
        <v>4</v>
      </c>
      <c r="D4878" s="438" t="s">
        <v>69</v>
      </c>
      <c r="E4878" s="472">
        <v>41068</v>
      </c>
      <c r="G4878" s="435">
        <v>6</v>
      </c>
      <c r="H4878" s="436">
        <v>4</v>
      </c>
      <c r="I4878" s="436">
        <v>4</v>
      </c>
      <c r="J4878" s="436">
        <v>4</v>
      </c>
      <c r="K4878" s="435">
        <v>0</v>
      </c>
      <c r="L4878" s="472">
        <v>41069</v>
      </c>
      <c r="N4878" s="435">
        <v>6</v>
      </c>
      <c r="O4878" s="436">
        <v>4</v>
      </c>
      <c r="P4878" s="436">
        <v>4</v>
      </c>
      <c r="Q4878" s="435">
        <v>0</v>
      </c>
      <c r="R4878" s="436">
        <v>4</v>
      </c>
      <c r="S4878" s="447">
        <v>0</v>
      </c>
      <c r="T4878" s="447">
        <v>0</v>
      </c>
      <c r="U4878" s="472">
        <v>41069</v>
      </c>
      <c r="Y4878" s="536" t="str">
        <f t="shared" si="461"/>
        <v/>
      </c>
      <c r="AD4878" s="435" t="str">
        <f t="shared" si="460"/>
        <v>Pendente</v>
      </c>
    </row>
    <row r="4879" spans="1:30" x14ac:dyDescent="0.2">
      <c r="A4879" s="442" t="s">
        <v>115</v>
      </c>
      <c r="B4879" s="435">
        <v>7</v>
      </c>
      <c r="C4879" s="436">
        <v>7</v>
      </c>
      <c r="D4879" s="438" t="s">
        <v>72</v>
      </c>
      <c r="E4879" s="472">
        <v>41068</v>
      </c>
      <c r="G4879" s="435">
        <v>7</v>
      </c>
      <c r="H4879" s="436">
        <v>7</v>
      </c>
      <c r="I4879" s="436">
        <v>7</v>
      </c>
      <c r="J4879" s="436">
        <v>7</v>
      </c>
      <c r="K4879" s="435">
        <v>0</v>
      </c>
      <c r="L4879" s="472">
        <v>41069</v>
      </c>
      <c r="N4879" s="435">
        <v>7</v>
      </c>
      <c r="O4879" s="436">
        <v>7</v>
      </c>
      <c r="P4879" s="436">
        <v>7</v>
      </c>
      <c r="Q4879" s="435">
        <v>0</v>
      </c>
      <c r="R4879" s="436">
        <v>7</v>
      </c>
      <c r="S4879" s="447">
        <v>0</v>
      </c>
      <c r="T4879" s="447">
        <v>0</v>
      </c>
      <c r="U4879" s="472">
        <v>41069</v>
      </c>
      <c r="Y4879" s="536" t="str">
        <f t="shared" si="461"/>
        <v/>
      </c>
      <c r="AD4879" s="435" t="str">
        <f t="shared" si="460"/>
        <v>Pendente</v>
      </c>
    </row>
    <row r="4880" spans="1:30" x14ac:dyDescent="0.2">
      <c r="A4880" s="442" t="s">
        <v>115</v>
      </c>
      <c r="B4880" s="435">
        <v>8</v>
      </c>
      <c r="C4880" s="436">
        <v>190</v>
      </c>
      <c r="D4880" s="438" t="s">
        <v>73</v>
      </c>
      <c r="E4880" s="472">
        <v>41068</v>
      </c>
      <c r="G4880" s="435">
        <v>8</v>
      </c>
      <c r="H4880" s="436">
        <v>190</v>
      </c>
      <c r="I4880" s="436">
        <v>190</v>
      </c>
      <c r="J4880" s="436">
        <v>190</v>
      </c>
      <c r="K4880" s="435">
        <v>0</v>
      </c>
      <c r="L4880" s="472">
        <v>41069</v>
      </c>
      <c r="N4880" s="435">
        <v>8</v>
      </c>
      <c r="O4880" s="436">
        <v>190</v>
      </c>
      <c r="P4880" s="436">
        <v>190</v>
      </c>
      <c r="Q4880" s="435">
        <v>0</v>
      </c>
      <c r="R4880" s="436">
        <v>190</v>
      </c>
      <c r="S4880" s="447">
        <v>0</v>
      </c>
      <c r="T4880" s="447">
        <v>0</v>
      </c>
      <c r="U4880" s="472">
        <v>41069</v>
      </c>
      <c r="Y4880" s="536" t="str">
        <f t="shared" si="461"/>
        <v/>
      </c>
      <c r="AD4880" s="435" t="str">
        <f t="shared" si="460"/>
        <v>Pendente</v>
      </c>
    </row>
    <row r="4881" spans="1:30" x14ac:dyDescent="0.2">
      <c r="A4881" s="442" t="s">
        <v>115</v>
      </c>
      <c r="B4881" s="435">
        <v>9</v>
      </c>
      <c r="C4881" s="436">
        <v>127</v>
      </c>
      <c r="D4881" s="438" t="s">
        <v>79</v>
      </c>
      <c r="E4881" s="472">
        <v>41068</v>
      </c>
      <c r="G4881" s="435">
        <v>9</v>
      </c>
      <c r="H4881" s="436">
        <v>127</v>
      </c>
      <c r="I4881" s="436">
        <v>127</v>
      </c>
      <c r="J4881" s="436">
        <v>127</v>
      </c>
      <c r="K4881" s="435">
        <v>0</v>
      </c>
      <c r="L4881" s="472">
        <v>41069</v>
      </c>
      <c r="N4881" s="435">
        <v>9</v>
      </c>
      <c r="O4881" s="436">
        <v>127</v>
      </c>
      <c r="P4881" s="436">
        <v>127</v>
      </c>
      <c r="Q4881" s="435">
        <v>0</v>
      </c>
      <c r="R4881" s="436">
        <v>127</v>
      </c>
      <c r="S4881" s="447">
        <v>0</v>
      </c>
      <c r="T4881" s="447">
        <v>0</v>
      </c>
      <c r="U4881" s="472">
        <v>41069</v>
      </c>
      <c r="Y4881" s="536" t="str">
        <f t="shared" si="461"/>
        <v/>
      </c>
      <c r="AD4881" s="435" t="str">
        <f t="shared" si="460"/>
        <v>Pendente</v>
      </c>
    </row>
    <row r="4882" spans="1:30" x14ac:dyDescent="0.2">
      <c r="A4882" s="442" t="s">
        <v>115</v>
      </c>
      <c r="B4882" s="435">
        <v>10</v>
      </c>
      <c r="C4882" s="436">
        <v>71</v>
      </c>
      <c r="D4882" s="438" t="s">
        <v>74</v>
      </c>
      <c r="E4882" s="472">
        <v>41068</v>
      </c>
      <c r="G4882" s="435">
        <v>10</v>
      </c>
      <c r="H4882" s="436">
        <v>71</v>
      </c>
      <c r="I4882" s="436">
        <v>71</v>
      </c>
      <c r="J4882" s="436">
        <v>71</v>
      </c>
      <c r="K4882" s="435">
        <v>0</v>
      </c>
      <c r="L4882" s="472">
        <v>41069</v>
      </c>
      <c r="N4882" s="435">
        <v>10</v>
      </c>
      <c r="O4882" s="436">
        <v>71</v>
      </c>
      <c r="P4882" s="436">
        <v>71</v>
      </c>
      <c r="Q4882" s="435">
        <v>0</v>
      </c>
      <c r="R4882" s="436">
        <v>71</v>
      </c>
      <c r="S4882" s="447">
        <v>0</v>
      </c>
      <c r="T4882" s="447">
        <v>0</v>
      </c>
      <c r="U4882" s="472">
        <v>41069</v>
      </c>
      <c r="Y4882" s="536" t="str">
        <f t="shared" si="461"/>
        <v/>
      </c>
      <c r="AD4882" s="435" t="str">
        <f t="shared" si="460"/>
        <v>Pendente</v>
      </c>
    </row>
    <row r="4883" spans="1:30" x14ac:dyDescent="0.2">
      <c r="A4883" s="442" t="s">
        <v>115</v>
      </c>
      <c r="B4883" s="435">
        <v>11</v>
      </c>
      <c r="C4883" s="436">
        <v>5</v>
      </c>
      <c r="D4883" s="435" t="s">
        <v>75</v>
      </c>
      <c r="E4883" s="472">
        <v>41068</v>
      </c>
      <c r="G4883" s="435">
        <v>11</v>
      </c>
      <c r="H4883" s="436">
        <v>5</v>
      </c>
      <c r="I4883" s="436">
        <v>5</v>
      </c>
      <c r="J4883" s="436">
        <v>5</v>
      </c>
      <c r="K4883" s="435">
        <v>0</v>
      </c>
      <c r="L4883" s="472">
        <v>41069</v>
      </c>
      <c r="N4883" s="435">
        <v>11</v>
      </c>
      <c r="O4883" s="436">
        <v>5</v>
      </c>
      <c r="P4883" s="436">
        <v>5</v>
      </c>
      <c r="Q4883" s="435">
        <v>0</v>
      </c>
      <c r="R4883" s="436">
        <v>5</v>
      </c>
      <c r="S4883" s="447">
        <v>0</v>
      </c>
      <c r="T4883" s="447">
        <v>0</v>
      </c>
      <c r="U4883" s="472">
        <v>41069</v>
      </c>
      <c r="Y4883" s="536" t="str">
        <f t="shared" si="461"/>
        <v/>
      </c>
      <c r="AD4883" s="435" t="str">
        <f t="shared" si="460"/>
        <v>Pendente</v>
      </c>
    </row>
    <row r="4884" spans="1:30" x14ac:dyDescent="0.2">
      <c r="A4884" s="442" t="s">
        <v>115</v>
      </c>
      <c r="B4884" s="435">
        <v>12</v>
      </c>
      <c r="C4884" s="436">
        <v>1</v>
      </c>
      <c r="D4884" s="438" t="s">
        <v>76</v>
      </c>
      <c r="E4884" s="472">
        <v>41068</v>
      </c>
      <c r="G4884" s="435">
        <v>12</v>
      </c>
      <c r="H4884" s="436">
        <v>1</v>
      </c>
      <c r="I4884" s="436">
        <v>1</v>
      </c>
      <c r="J4884" s="436">
        <v>1</v>
      </c>
      <c r="K4884" s="435">
        <v>0</v>
      </c>
      <c r="L4884" s="472">
        <v>41069</v>
      </c>
      <c r="N4884" s="435">
        <v>12</v>
      </c>
      <c r="O4884" s="436">
        <v>1</v>
      </c>
      <c r="P4884" s="436">
        <v>1</v>
      </c>
      <c r="Q4884" s="435">
        <v>0</v>
      </c>
      <c r="R4884" s="436">
        <v>1</v>
      </c>
      <c r="S4884" s="447">
        <v>0</v>
      </c>
      <c r="T4884" s="447">
        <v>0</v>
      </c>
      <c r="U4884" s="472">
        <v>41069</v>
      </c>
      <c r="Y4884" s="536" t="str">
        <f t="shared" si="461"/>
        <v/>
      </c>
      <c r="AD4884" s="435" t="str">
        <f t="shared" si="460"/>
        <v>Pendente</v>
      </c>
    </row>
    <row r="4885" spans="1:30" x14ac:dyDescent="0.2">
      <c r="A4885" s="442" t="s">
        <v>115</v>
      </c>
      <c r="B4885" s="435">
        <v>13</v>
      </c>
      <c r="C4885" s="436">
        <v>163</v>
      </c>
      <c r="D4885" s="438" t="s">
        <v>187</v>
      </c>
      <c r="E4885" s="472">
        <v>41068</v>
      </c>
      <c r="G4885" s="435">
        <v>13</v>
      </c>
      <c r="H4885" s="436">
        <v>163</v>
      </c>
      <c r="I4885" s="436">
        <v>163</v>
      </c>
      <c r="J4885" s="436">
        <v>163</v>
      </c>
      <c r="K4885" s="435">
        <v>0</v>
      </c>
      <c r="L4885" s="472">
        <v>41069</v>
      </c>
      <c r="N4885" s="435">
        <v>13</v>
      </c>
      <c r="O4885" s="436">
        <v>163</v>
      </c>
      <c r="P4885" s="436">
        <v>163</v>
      </c>
      <c r="Q4885" s="435">
        <v>0</v>
      </c>
      <c r="R4885" s="436">
        <v>163</v>
      </c>
      <c r="S4885" s="447">
        <v>0</v>
      </c>
      <c r="T4885" s="447">
        <v>0</v>
      </c>
      <c r="U4885" s="472">
        <v>41069</v>
      </c>
      <c r="Y4885" s="536" t="str">
        <f t="shared" si="461"/>
        <v/>
      </c>
      <c r="AD4885" s="435" t="str">
        <f t="shared" si="460"/>
        <v>Pendente</v>
      </c>
    </row>
    <row r="4886" spans="1:30" x14ac:dyDescent="0.2">
      <c r="A4886" s="442" t="s">
        <v>115</v>
      </c>
      <c r="B4886" s="435">
        <v>14</v>
      </c>
      <c r="C4886" s="436">
        <v>3</v>
      </c>
      <c r="D4886" s="465" t="s">
        <v>192</v>
      </c>
      <c r="E4886" s="472">
        <v>41068</v>
      </c>
      <c r="G4886" s="435">
        <v>14</v>
      </c>
      <c r="H4886" s="436">
        <v>3</v>
      </c>
      <c r="I4886" s="436">
        <v>3</v>
      </c>
      <c r="J4886" s="436">
        <v>3</v>
      </c>
      <c r="K4886" s="435">
        <v>0</v>
      </c>
      <c r="L4886" s="472">
        <v>41069</v>
      </c>
      <c r="N4886" s="435">
        <v>14</v>
      </c>
      <c r="O4886" s="436">
        <v>3</v>
      </c>
      <c r="P4886" s="436">
        <v>3</v>
      </c>
      <c r="Q4886" s="435">
        <v>0</v>
      </c>
      <c r="R4886" s="436">
        <v>3</v>
      </c>
      <c r="S4886" s="447">
        <v>0</v>
      </c>
      <c r="T4886" s="447">
        <v>0</v>
      </c>
      <c r="U4886" s="472">
        <v>41069</v>
      </c>
      <c r="Y4886" s="536" t="str">
        <f t="shared" si="461"/>
        <v/>
      </c>
      <c r="AD4886" s="435" t="str">
        <f t="shared" si="460"/>
        <v>Pendente</v>
      </c>
    </row>
    <row r="4887" spans="1:30" x14ac:dyDescent="0.2">
      <c r="A4887" s="442" t="s">
        <v>115</v>
      </c>
      <c r="B4887" s="435">
        <v>15</v>
      </c>
      <c r="C4887" s="436">
        <v>450</v>
      </c>
      <c r="D4887" s="439" t="s">
        <v>196</v>
      </c>
      <c r="E4887" s="472">
        <v>41068</v>
      </c>
      <c r="G4887" s="435">
        <v>15</v>
      </c>
      <c r="H4887" s="436">
        <v>450</v>
      </c>
      <c r="I4887" s="436">
        <v>450</v>
      </c>
      <c r="J4887" s="436">
        <v>450</v>
      </c>
      <c r="K4887" s="435">
        <v>0</v>
      </c>
      <c r="L4887" s="472">
        <v>41069</v>
      </c>
      <c r="N4887" s="435">
        <v>15</v>
      </c>
      <c r="O4887" s="436">
        <v>450</v>
      </c>
      <c r="P4887" s="436">
        <v>450</v>
      </c>
      <c r="Q4887" s="435">
        <v>0</v>
      </c>
      <c r="R4887" s="436">
        <v>450</v>
      </c>
      <c r="S4887" s="447">
        <v>0</v>
      </c>
      <c r="T4887" s="447">
        <v>0</v>
      </c>
      <c r="U4887" s="472">
        <v>41069</v>
      </c>
      <c r="Y4887" s="536" t="str">
        <f t="shared" si="461"/>
        <v/>
      </c>
      <c r="AD4887" s="435" t="str">
        <f t="shared" si="460"/>
        <v>Pendente</v>
      </c>
    </row>
    <row r="4888" spans="1:30" x14ac:dyDescent="0.2">
      <c r="A4888" s="442" t="s">
        <v>115</v>
      </c>
      <c r="B4888" s="435">
        <v>16</v>
      </c>
      <c r="C4888" s="436">
        <v>339</v>
      </c>
      <c r="D4888" s="438" t="s">
        <v>199</v>
      </c>
      <c r="E4888" s="472">
        <v>41068</v>
      </c>
      <c r="G4888" s="435">
        <v>16</v>
      </c>
      <c r="H4888" s="436">
        <v>339</v>
      </c>
      <c r="I4888" s="436">
        <v>339</v>
      </c>
      <c r="J4888" s="436">
        <v>339</v>
      </c>
      <c r="K4888" s="435">
        <v>0</v>
      </c>
      <c r="L4888" s="472">
        <v>41069</v>
      </c>
      <c r="N4888" s="435">
        <v>16</v>
      </c>
      <c r="O4888" s="436">
        <v>339</v>
      </c>
      <c r="P4888" s="436">
        <v>339</v>
      </c>
      <c r="Q4888" s="435">
        <v>0</v>
      </c>
      <c r="R4888" s="436">
        <v>339</v>
      </c>
      <c r="S4888" s="447">
        <v>0</v>
      </c>
      <c r="T4888" s="447">
        <v>0</v>
      </c>
      <c r="U4888" s="472">
        <v>41069</v>
      </c>
      <c r="Y4888" s="536" t="str">
        <f t="shared" si="461"/>
        <v/>
      </c>
      <c r="AD4888" s="435" t="str">
        <f t="shared" si="460"/>
        <v>Pendente</v>
      </c>
    </row>
    <row r="4889" spans="1:30" x14ac:dyDescent="0.2">
      <c r="A4889" s="442" t="s">
        <v>115</v>
      </c>
      <c r="B4889" s="435">
        <v>17</v>
      </c>
      <c r="C4889" s="436">
        <v>263</v>
      </c>
      <c r="D4889" s="438" t="s">
        <v>189</v>
      </c>
      <c r="E4889" s="472">
        <v>41068</v>
      </c>
      <c r="G4889" s="435">
        <v>17</v>
      </c>
      <c r="H4889" s="436">
        <v>263</v>
      </c>
      <c r="I4889" s="436">
        <v>263</v>
      </c>
      <c r="J4889" s="436">
        <v>263</v>
      </c>
      <c r="K4889" s="435">
        <v>0</v>
      </c>
      <c r="L4889" s="472">
        <v>41069</v>
      </c>
      <c r="N4889" s="435">
        <v>17</v>
      </c>
      <c r="O4889" s="436">
        <v>263</v>
      </c>
      <c r="P4889" s="436">
        <v>263</v>
      </c>
      <c r="Q4889" s="435">
        <v>0</v>
      </c>
      <c r="R4889" s="436">
        <v>263</v>
      </c>
      <c r="S4889" s="447">
        <v>0</v>
      </c>
      <c r="T4889" s="447">
        <v>0</v>
      </c>
      <c r="U4889" s="472">
        <v>41069</v>
      </c>
      <c r="Y4889" s="536" t="str">
        <f t="shared" si="461"/>
        <v/>
      </c>
      <c r="AD4889" s="435" t="str">
        <f t="shared" si="460"/>
        <v>Pendente</v>
      </c>
    </row>
    <row r="4890" spans="1:30" x14ac:dyDescent="0.2">
      <c r="A4890" s="442" t="s">
        <v>115</v>
      </c>
      <c r="B4890" s="435">
        <v>18</v>
      </c>
      <c r="C4890" s="436">
        <v>150</v>
      </c>
      <c r="D4890" s="657" t="s">
        <v>176</v>
      </c>
      <c r="E4890" s="472">
        <v>41068</v>
      </c>
      <c r="G4890" s="435">
        <v>18</v>
      </c>
      <c r="H4890" s="436">
        <v>150</v>
      </c>
      <c r="I4890" s="436">
        <v>150</v>
      </c>
      <c r="J4890" s="436">
        <v>150</v>
      </c>
      <c r="K4890" s="435">
        <v>0</v>
      </c>
      <c r="L4890" s="472">
        <v>41069</v>
      </c>
      <c r="N4890" s="435">
        <v>18</v>
      </c>
      <c r="O4890" s="436">
        <v>150</v>
      </c>
      <c r="P4890" s="436">
        <v>150</v>
      </c>
      <c r="Q4890" s="435">
        <v>0</v>
      </c>
      <c r="R4890" s="436">
        <v>150</v>
      </c>
      <c r="S4890" s="447">
        <v>0</v>
      </c>
      <c r="T4890" s="447">
        <v>0</v>
      </c>
      <c r="U4890" s="472">
        <v>41069</v>
      </c>
      <c r="Y4890" s="536" t="str">
        <f t="shared" si="461"/>
        <v/>
      </c>
      <c r="AD4890" s="435" t="str">
        <f t="shared" si="460"/>
        <v>Pendente</v>
      </c>
    </row>
    <row r="4891" spans="1:30" x14ac:dyDescent="0.2">
      <c r="A4891" s="442" t="s">
        <v>115</v>
      </c>
      <c r="B4891" s="435">
        <v>19</v>
      </c>
      <c r="C4891" s="436">
        <v>625</v>
      </c>
      <c r="D4891" s="438" t="s">
        <v>178</v>
      </c>
      <c r="E4891" s="472">
        <v>41068</v>
      </c>
      <c r="G4891" s="435">
        <v>19</v>
      </c>
      <c r="H4891" s="436">
        <v>625</v>
      </c>
      <c r="I4891" s="436">
        <v>625</v>
      </c>
      <c r="J4891" s="436">
        <v>625</v>
      </c>
      <c r="K4891" s="435">
        <v>0</v>
      </c>
      <c r="L4891" s="472">
        <v>41069</v>
      </c>
      <c r="N4891" s="435">
        <v>19</v>
      </c>
      <c r="O4891" s="436">
        <v>625</v>
      </c>
      <c r="P4891" s="436">
        <v>625</v>
      </c>
      <c r="Q4891" s="435">
        <v>0</v>
      </c>
      <c r="R4891" s="436">
        <v>625</v>
      </c>
      <c r="S4891" s="447">
        <v>0</v>
      </c>
      <c r="T4891" s="447">
        <v>0</v>
      </c>
      <c r="U4891" s="472">
        <v>41069</v>
      </c>
      <c r="Y4891" s="536" t="str">
        <f t="shared" si="461"/>
        <v/>
      </c>
      <c r="AD4891" s="435" t="str">
        <f t="shared" si="460"/>
        <v>Pendente</v>
      </c>
    </row>
    <row r="4892" spans="1:30" x14ac:dyDescent="0.2">
      <c r="A4892" s="442" t="s">
        <v>115</v>
      </c>
      <c r="B4892" s="435">
        <v>20</v>
      </c>
      <c r="C4892" s="436">
        <v>1777</v>
      </c>
      <c r="D4892" s="438" t="s">
        <v>214</v>
      </c>
      <c r="E4892" s="472">
        <v>41068</v>
      </c>
      <c r="G4892" s="435">
        <v>20</v>
      </c>
      <c r="H4892" s="436">
        <v>1777</v>
      </c>
      <c r="I4892" s="436">
        <v>1777</v>
      </c>
      <c r="J4892" s="436">
        <v>1777</v>
      </c>
      <c r="K4892" s="435">
        <v>0</v>
      </c>
      <c r="L4892" s="472">
        <v>41069</v>
      </c>
      <c r="N4892" s="435">
        <v>20</v>
      </c>
      <c r="O4892" s="436">
        <v>1777</v>
      </c>
      <c r="P4892" s="436">
        <v>1777</v>
      </c>
      <c r="Q4892" s="435">
        <v>0</v>
      </c>
      <c r="R4892" s="436">
        <v>1777</v>
      </c>
      <c r="S4892" s="447">
        <v>0</v>
      </c>
      <c r="T4892" s="447">
        <v>0</v>
      </c>
      <c r="U4892" s="472">
        <v>41069</v>
      </c>
      <c r="Y4892" s="536" t="str">
        <f t="shared" si="461"/>
        <v/>
      </c>
      <c r="AD4892" s="435" t="str">
        <f t="shared" si="460"/>
        <v>Pendente</v>
      </c>
    </row>
    <row r="4893" spans="1:30" x14ac:dyDescent="0.2">
      <c r="A4893" s="442" t="s">
        <v>115</v>
      </c>
      <c r="B4893" s="435">
        <v>21</v>
      </c>
      <c r="C4893" s="436">
        <v>50</v>
      </c>
      <c r="D4893" s="466" t="s">
        <v>188</v>
      </c>
      <c r="E4893" s="472">
        <v>41068</v>
      </c>
      <c r="G4893" s="435">
        <v>21</v>
      </c>
      <c r="H4893" s="436">
        <v>50</v>
      </c>
      <c r="I4893" s="436">
        <v>50</v>
      </c>
      <c r="J4893" s="436">
        <v>50</v>
      </c>
      <c r="K4893" s="435">
        <v>0</v>
      </c>
      <c r="L4893" s="472">
        <v>41069</v>
      </c>
      <c r="N4893" s="435">
        <v>21</v>
      </c>
      <c r="O4893" s="436">
        <v>50</v>
      </c>
      <c r="P4893" s="436">
        <v>50</v>
      </c>
      <c r="Q4893" s="435">
        <v>0</v>
      </c>
      <c r="R4893" s="436">
        <v>50</v>
      </c>
      <c r="S4893" s="447">
        <v>0</v>
      </c>
      <c r="T4893" s="447">
        <v>0</v>
      </c>
      <c r="U4893" s="472">
        <v>41069</v>
      </c>
      <c r="Y4893" s="536" t="str">
        <f t="shared" si="461"/>
        <v/>
      </c>
      <c r="AD4893" s="435" t="str">
        <f t="shared" si="460"/>
        <v>Pendente</v>
      </c>
    </row>
    <row r="4894" spans="1:30" x14ac:dyDescent="0.2">
      <c r="A4894" s="644" t="s">
        <v>115</v>
      </c>
      <c r="B4894" s="645">
        <v>22</v>
      </c>
      <c r="C4894" s="646">
        <v>26</v>
      </c>
      <c r="D4894" s="659" t="s">
        <v>185</v>
      </c>
      <c r="E4894" s="647">
        <v>41068</v>
      </c>
      <c r="G4894" s="645">
        <v>22</v>
      </c>
      <c r="H4894" s="646">
        <v>26</v>
      </c>
      <c r="I4894" s="646">
        <v>26</v>
      </c>
      <c r="J4894" s="646">
        <v>26</v>
      </c>
      <c r="K4894" s="645">
        <v>0</v>
      </c>
      <c r="L4894" s="647">
        <v>41069</v>
      </c>
      <c r="N4894" s="645">
        <v>22</v>
      </c>
      <c r="O4894" s="646">
        <v>26</v>
      </c>
      <c r="P4894" s="646">
        <v>26</v>
      </c>
      <c r="Q4894" s="645">
        <v>0</v>
      </c>
      <c r="R4894" s="646">
        <v>26</v>
      </c>
      <c r="S4894" s="646">
        <v>0</v>
      </c>
      <c r="T4894" s="646">
        <v>0</v>
      </c>
      <c r="U4894" s="647">
        <v>41069</v>
      </c>
      <c r="Y4894" s="536" t="str">
        <f t="shared" si="461"/>
        <v/>
      </c>
      <c r="AD4894" s="435" t="str">
        <f t="shared" si="460"/>
        <v>Pendente</v>
      </c>
    </row>
    <row r="4895" spans="1:30" x14ac:dyDescent="0.2">
      <c r="A4895" s="442" t="s">
        <v>115</v>
      </c>
      <c r="B4895" s="435">
        <v>1</v>
      </c>
      <c r="C4895" s="436">
        <v>10</v>
      </c>
      <c r="D4895" s="439" t="s">
        <v>190</v>
      </c>
      <c r="E4895" s="472">
        <v>41071</v>
      </c>
      <c r="G4895" s="435">
        <v>1</v>
      </c>
      <c r="H4895" s="436">
        <v>10</v>
      </c>
      <c r="I4895" s="436">
        <v>10</v>
      </c>
      <c r="J4895" s="436">
        <v>10</v>
      </c>
      <c r="K4895" s="435">
        <v>0</v>
      </c>
      <c r="L4895" s="472">
        <v>41072</v>
      </c>
      <c r="N4895" s="435">
        <v>1</v>
      </c>
      <c r="O4895" s="436">
        <v>10</v>
      </c>
      <c r="P4895" s="436">
        <v>10</v>
      </c>
      <c r="Q4895" s="435">
        <v>0</v>
      </c>
      <c r="R4895" s="436">
        <v>10</v>
      </c>
      <c r="S4895" s="447">
        <v>0</v>
      </c>
      <c r="T4895" s="447">
        <v>0</v>
      </c>
      <c r="U4895" s="472">
        <v>41072</v>
      </c>
      <c r="Y4895" s="536" t="str">
        <f t="shared" si="461"/>
        <v/>
      </c>
      <c r="AD4895" s="435" t="str">
        <f t="shared" si="460"/>
        <v>Pendente</v>
      </c>
    </row>
    <row r="4896" spans="1:30" x14ac:dyDescent="0.2">
      <c r="A4896" s="442" t="s">
        <v>115</v>
      </c>
      <c r="B4896" s="435">
        <v>2</v>
      </c>
      <c r="C4896" s="436">
        <v>400</v>
      </c>
      <c r="D4896" s="439" t="s">
        <v>196</v>
      </c>
      <c r="E4896" s="472">
        <v>41071</v>
      </c>
      <c r="G4896" s="435">
        <v>2</v>
      </c>
      <c r="H4896" s="436">
        <v>400</v>
      </c>
      <c r="I4896" s="436">
        <v>400</v>
      </c>
      <c r="J4896" s="436">
        <v>400</v>
      </c>
      <c r="K4896" s="435">
        <v>0</v>
      </c>
      <c r="L4896" s="472">
        <v>41072</v>
      </c>
      <c r="N4896" s="435">
        <v>2</v>
      </c>
      <c r="O4896" s="436">
        <v>400</v>
      </c>
      <c r="P4896" s="436">
        <v>400</v>
      </c>
      <c r="Q4896" s="435">
        <v>0</v>
      </c>
      <c r="R4896" s="436">
        <v>400</v>
      </c>
      <c r="S4896" s="447">
        <v>0</v>
      </c>
      <c r="T4896" s="447">
        <v>0</v>
      </c>
      <c r="U4896" s="472">
        <v>41072</v>
      </c>
      <c r="Y4896" s="536" t="str">
        <f t="shared" si="461"/>
        <v/>
      </c>
      <c r="AD4896" s="435" t="str">
        <f t="shared" si="460"/>
        <v>Pendente</v>
      </c>
    </row>
    <row r="4897" spans="1:30" x14ac:dyDescent="0.2">
      <c r="A4897" s="442" t="s">
        <v>115</v>
      </c>
      <c r="B4897" s="435">
        <v>3</v>
      </c>
      <c r="C4897" s="436">
        <v>150</v>
      </c>
      <c r="D4897" s="657" t="s">
        <v>176</v>
      </c>
      <c r="E4897" s="472">
        <v>41071</v>
      </c>
      <c r="G4897" s="435">
        <v>3</v>
      </c>
      <c r="H4897" s="436">
        <v>150</v>
      </c>
      <c r="I4897" s="436">
        <v>150</v>
      </c>
      <c r="J4897" s="436">
        <v>150</v>
      </c>
      <c r="K4897" s="435">
        <v>0</v>
      </c>
      <c r="L4897" s="472">
        <v>41072</v>
      </c>
      <c r="N4897" s="435">
        <v>3</v>
      </c>
      <c r="O4897" s="436">
        <v>150</v>
      </c>
      <c r="P4897" s="436">
        <v>150</v>
      </c>
      <c r="Q4897" s="435">
        <v>0</v>
      </c>
      <c r="R4897" s="436">
        <v>150</v>
      </c>
      <c r="S4897" s="447">
        <v>0</v>
      </c>
      <c r="T4897" s="447">
        <v>0</v>
      </c>
      <c r="U4897" s="472">
        <v>41072</v>
      </c>
      <c r="Y4897" s="536" t="str">
        <f t="shared" si="461"/>
        <v/>
      </c>
      <c r="AD4897" s="435" t="str">
        <f t="shared" si="460"/>
        <v>Pendente</v>
      </c>
    </row>
    <row r="4898" spans="1:30" x14ac:dyDescent="0.2">
      <c r="A4898" s="644" t="s">
        <v>115</v>
      </c>
      <c r="B4898" s="645">
        <v>4</v>
      </c>
      <c r="C4898" s="646">
        <v>560</v>
      </c>
      <c r="D4898" s="645" t="s">
        <v>178</v>
      </c>
      <c r="E4898" s="647">
        <v>41071</v>
      </c>
      <c r="G4898" s="645">
        <v>4</v>
      </c>
      <c r="H4898" s="646">
        <v>560</v>
      </c>
      <c r="I4898" s="646">
        <v>560</v>
      </c>
      <c r="J4898" s="646">
        <v>560</v>
      </c>
      <c r="K4898" s="645">
        <v>0</v>
      </c>
      <c r="L4898" s="647">
        <v>41072</v>
      </c>
      <c r="N4898" s="645">
        <v>4</v>
      </c>
      <c r="O4898" s="646">
        <v>560</v>
      </c>
      <c r="P4898" s="646">
        <v>560</v>
      </c>
      <c r="Q4898" s="645">
        <v>0</v>
      </c>
      <c r="R4898" s="646">
        <v>560</v>
      </c>
      <c r="S4898" s="646">
        <v>0</v>
      </c>
      <c r="T4898" s="646">
        <v>0</v>
      </c>
      <c r="U4898" s="647">
        <v>41072</v>
      </c>
      <c r="Y4898" s="536" t="str">
        <f t="shared" si="461"/>
        <v/>
      </c>
      <c r="AD4898" s="435" t="str">
        <f t="shared" si="460"/>
        <v>Pendente</v>
      </c>
    </row>
    <row r="4899" spans="1:30" x14ac:dyDescent="0.2">
      <c r="A4899" s="442" t="s">
        <v>115</v>
      </c>
      <c r="B4899" s="435">
        <v>1</v>
      </c>
      <c r="C4899" s="436">
        <v>20</v>
      </c>
      <c r="D4899" s="439" t="s">
        <v>177</v>
      </c>
      <c r="E4899" s="472">
        <v>41072</v>
      </c>
      <c r="G4899" s="474">
        <v>1</v>
      </c>
      <c r="H4899" s="435">
        <v>20</v>
      </c>
      <c r="I4899" s="435">
        <v>20</v>
      </c>
      <c r="J4899" s="435">
        <v>20</v>
      </c>
      <c r="K4899" s="435">
        <v>0</v>
      </c>
      <c r="L4899" s="472">
        <v>41075</v>
      </c>
      <c r="N4899" s="435">
        <v>1</v>
      </c>
      <c r="O4899" s="436">
        <v>20</v>
      </c>
      <c r="P4899" s="436">
        <v>20</v>
      </c>
      <c r="Q4899" s="435">
        <v>0</v>
      </c>
      <c r="R4899" s="436">
        <v>20</v>
      </c>
      <c r="S4899" s="447">
        <v>0</v>
      </c>
      <c r="T4899" s="447">
        <v>0</v>
      </c>
      <c r="U4899" s="472">
        <v>41075</v>
      </c>
      <c r="Y4899" s="536" t="str">
        <f t="shared" si="461"/>
        <v/>
      </c>
      <c r="AD4899" s="435" t="str">
        <f t="shared" si="460"/>
        <v>Pendente</v>
      </c>
    </row>
    <row r="4900" spans="1:30" x14ac:dyDescent="0.2">
      <c r="A4900" s="644" t="s">
        <v>115</v>
      </c>
      <c r="B4900" s="645">
        <v>2</v>
      </c>
      <c r="C4900" s="646">
        <v>80</v>
      </c>
      <c r="D4900" s="645" t="s">
        <v>178</v>
      </c>
      <c r="E4900" s="647">
        <v>41072</v>
      </c>
      <c r="G4900" s="648">
        <v>2</v>
      </c>
      <c r="H4900" s="645">
        <v>80</v>
      </c>
      <c r="I4900" s="645">
        <v>80</v>
      </c>
      <c r="J4900" s="645">
        <v>80</v>
      </c>
      <c r="K4900" s="645">
        <v>0</v>
      </c>
      <c r="L4900" s="647">
        <v>41075</v>
      </c>
      <c r="N4900" s="645">
        <v>2</v>
      </c>
      <c r="O4900" s="646">
        <v>80</v>
      </c>
      <c r="P4900" s="646">
        <v>80</v>
      </c>
      <c r="Q4900" s="645">
        <v>0</v>
      </c>
      <c r="R4900" s="646">
        <v>80</v>
      </c>
      <c r="S4900" s="646">
        <v>0</v>
      </c>
      <c r="T4900" s="646">
        <v>0</v>
      </c>
      <c r="U4900" s="647">
        <v>41075</v>
      </c>
      <c r="Y4900" s="536" t="str">
        <f t="shared" si="461"/>
        <v/>
      </c>
      <c r="AD4900" s="435" t="str">
        <f t="shared" si="460"/>
        <v>Pendente</v>
      </c>
    </row>
    <row r="4901" spans="1:30" x14ac:dyDescent="0.2">
      <c r="A4901" s="442" t="s">
        <v>115</v>
      </c>
      <c r="B4901" s="435">
        <v>1</v>
      </c>
      <c r="C4901" s="436">
        <v>50</v>
      </c>
      <c r="D4901" s="657" t="s">
        <v>176</v>
      </c>
      <c r="E4901" s="472">
        <v>41074</v>
      </c>
      <c r="G4901" s="474">
        <v>1</v>
      </c>
      <c r="H4901" s="435">
        <v>50</v>
      </c>
      <c r="I4901" s="435">
        <v>50</v>
      </c>
      <c r="J4901" s="435">
        <v>50</v>
      </c>
      <c r="K4901" s="435">
        <v>0</v>
      </c>
      <c r="L4901" s="472">
        <v>41075</v>
      </c>
      <c r="N4901" s="435">
        <v>1</v>
      </c>
      <c r="O4901" s="436">
        <v>50</v>
      </c>
      <c r="P4901" s="436">
        <v>50</v>
      </c>
      <c r="Q4901" s="435">
        <v>0</v>
      </c>
      <c r="R4901" s="436">
        <v>50</v>
      </c>
      <c r="S4901" s="447">
        <v>0</v>
      </c>
      <c r="T4901" s="447">
        <v>0</v>
      </c>
      <c r="U4901" s="472">
        <v>41075</v>
      </c>
      <c r="Y4901" s="536" t="str">
        <f t="shared" si="461"/>
        <v/>
      </c>
      <c r="AD4901" s="435" t="str">
        <f t="shared" si="460"/>
        <v>Pendente</v>
      </c>
    </row>
    <row r="4902" spans="1:30" x14ac:dyDescent="0.2">
      <c r="A4902" s="644" t="s">
        <v>115</v>
      </c>
      <c r="B4902" s="645">
        <v>2</v>
      </c>
      <c r="C4902" s="646">
        <v>530</v>
      </c>
      <c r="D4902" s="645" t="s">
        <v>178</v>
      </c>
      <c r="E4902" s="647">
        <v>41074</v>
      </c>
      <c r="G4902" s="648">
        <v>2</v>
      </c>
      <c r="H4902" s="645">
        <v>530</v>
      </c>
      <c r="I4902" s="645">
        <v>530</v>
      </c>
      <c r="J4902" s="645">
        <v>530</v>
      </c>
      <c r="K4902" s="645">
        <v>0</v>
      </c>
      <c r="L4902" s="647">
        <v>41075</v>
      </c>
      <c r="N4902" s="645">
        <v>2</v>
      </c>
      <c r="O4902" s="646">
        <v>530</v>
      </c>
      <c r="P4902" s="646">
        <v>530</v>
      </c>
      <c r="Q4902" s="645">
        <v>0</v>
      </c>
      <c r="R4902" s="646">
        <v>530</v>
      </c>
      <c r="S4902" s="646">
        <v>0</v>
      </c>
      <c r="T4902" s="646">
        <v>0</v>
      </c>
      <c r="U4902" s="647">
        <v>41075</v>
      </c>
      <c r="Y4902" s="536" t="str">
        <f t="shared" si="461"/>
        <v/>
      </c>
      <c r="AD4902" s="435" t="str">
        <f t="shared" si="460"/>
        <v>Pendente</v>
      </c>
    </row>
    <row r="4903" spans="1:30" x14ac:dyDescent="0.2">
      <c r="A4903" s="442" t="s">
        <v>115</v>
      </c>
      <c r="B4903" s="435">
        <v>1</v>
      </c>
      <c r="C4903" s="436">
        <v>33</v>
      </c>
      <c r="D4903" s="643" t="s">
        <v>182</v>
      </c>
      <c r="E4903" s="472">
        <v>41075</v>
      </c>
      <c r="G4903" s="435">
        <v>1</v>
      </c>
      <c r="H4903" s="436">
        <v>33</v>
      </c>
      <c r="I4903" s="436">
        <v>33</v>
      </c>
      <c r="J4903" s="436">
        <v>33</v>
      </c>
      <c r="K4903" s="435">
        <v>0</v>
      </c>
      <c r="L4903" s="472">
        <v>41076</v>
      </c>
      <c r="N4903" s="435">
        <v>1</v>
      </c>
      <c r="O4903" s="436">
        <v>33</v>
      </c>
      <c r="P4903" s="436">
        <v>33</v>
      </c>
      <c r="Q4903" s="435">
        <v>0</v>
      </c>
      <c r="R4903" s="436">
        <v>33</v>
      </c>
      <c r="S4903" s="447">
        <v>0</v>
      </c>
      <c r="T4903" s="447">
        <v>0</v>
      </c>
      <c r="U4903" s="472">
        <v>41076</v>
      </c>
      <c r="Y4903" s="536" t="str">
        <f t="shared" si="461"/>
        <v/>
      </c>
      <c r="AD4903" s="435" t="str">
        <f t="shared" si="460"/>
        <v>Pendente</v>
      </c>
    </row>
    <row r="4904" spans="1:30" x14ac:dyDescent="0.2">
      <c r="A4904" s="442" t="s">
        <v>115</v>
      </c>
      <c r="B4904" s="435">
        <v>2</v>
      </c>
      <c r="C4904" s="436">
        <v>23</v>
      </c>
      <c r="D4904" s="465" t="s">
        <v>183</v>
      </c>
      <c r="E4904" s="472">
        <v>41075</v>
      </c>
      <c r="G4904" s="435">
        <v>2</v>
      </c>
      <c r="H4904" s="436">
        <v>23</v>
      </c>
      <c r="I4904" s="436">
        <v>23</v>
      </c>
      <c r="J4904" s="436">
        <v>23</v>
      </c>
      <c r="K4904" s="435">
        <v>0</v>
      </c>
      <c r="L4904" s="472">
        <v>41076</v>
      </c>
      <c r="N4904" s="435">
        <v>2</v>
      </c>
      <c r="O4904" s="436">
        <v>23</v>
      </c>
      <c r="P4904" s="436">
        <v>23</v>
      </c>
      <c r="Q4904" s="435">
        <v>0</v>
      </c>
      <c r="R4904" s="436">
        <v>23</v>
      </c>
      <c r="S4904" s="447">
        <v>0</v>
      </c>
      <c r="T4904" s="447">
        <v>0</v>
      </c>
      <c r="U4904" s="472">
        <v>41076</v>
      </c>
      <c r="Y4904" s="536" t="str">
        <f t="shared" si="461"/>
        <v/>
      </c>
      <c r="AD4904" s="435" t="str">
        <f t="shared" si="460"/>
        <v>Pendente</v>
      </c>
    </row>
    <row r="4905" spans="1:30" x14ac:dyDescent="0.2">
      <c r="A4905" s="442" t="s">
        <v>115</v>
      </c>
      <c r="B4905" s="435">
        <v>3</v>
      </c>
      <c r="C4905" s="436">
        <v>22</v>
      </c>
      <c r="D4905" s="465" t="s">
        <v>67</v>
      </c>
      <c r="E4905" s="472">
        <v>41075</v>
      </c>
      <c r="G4905" s="435">
        <v>3</v>
      </c>
      <c r="H4905" s="436">
        <v>22</v>
      </c>
      <c r="I4905" s="436">
        <v>22</v>
      </c>
      <c r="J4905" s="436">
        <v>22</v>
      </c>
      <c r="K4905" s="435">
        <v>0</v>
      </c>
      <c r="L4905" s="472">
        <v>41076</v>
      </c>
      <c r="N4905" s="435">
        <v>3</v>
      </c>
      <c r="O4905" s="436">
        <v>22</v>
      </c>
      <c r="P4905" s="436">
        <v>22</v>
      </c>
      <c r="Q4905" s="435">
        <v>0</v>
      </c>
      <c r="R4905" s="436">
        <v>22</v>
      </c>
      <c r="S4905" s="447">
        <v>0</v>
      </c>
      <c r="T4905" s="447">
        <v>0</v>
      </c>
      <c r="U4905" s="472">
        <v>41076</v>
      </c>
      <c r="Y4905" s="536" t="str">
        <f t="shared" si="461"/>
        <v/>
      </c>
      <c r="AD4905" s="435" t="str">
        <f t="shared" si="460"/>
        <v>Pendente</v>
      </c>
    </row>
    <row r="4906" spans="1:30" x14ac:dyDescent="0.2">
      <c r="A4906" s="442" t="s">
        <v>115</v>
      </c>
      <c r="B4906" s="435">
        <v>4</v>
      </c>
      <c r="C4906" s="436">
        <v>2</v>
      </c>
      <c r="D4906" s="435" t="s">
        <v>68</v>
      </c>
      <c r="E4906" s="472">
        <v>41075</v>
      </c>
      <c r="G4906" s="435">
        <v>4</v>
      </c>
      <c r="H4906" s="436">
        <v>2</v>
      </c>
      <c r="I4906" s="436">
        <v>2</v>
      </c>
      <c r="J4906" s="436">
        <v>2</v>
      </c>
      <c r="K4906" s="435">
        <v>0</v>
      </c>
      <c r="L4906" s="472">
        <v>41076</v>
      </c>
      <c r="N4906" s="435">
        <v>4</v>
      </c>
      <c r="O4906" s="436">
        <v>2</v>
      </c>
      <c r="P4906" s="436">
        <v>2</v>
      </c>
      <c r="Q4906" s="435">
        <v>0</v>
      </c>
      <c r="R4906" s="436">
        <v>2</v>
      </c>
      <c r="S4906" s="447">
        <v>0</v>
      </c>
      <c r="T4906" s="447">
        <v>0</v>
      </c>
      <c r="U4906" s="472">
        <v>41076</v>
      </c>
      <c r="Y4906" s="536" t="str">
        <f t="shared" si="461"/>
        <v/>
      </c>
      <c r="AD4906" s="435" t="str">
        <f t="shared" si="460"/>
        <v>Pendente</v>
      </c>
    </row>
    <row r="4907" spans="1:30" x14ac:dyDescent="0.2">
      <c r="A4907" s="442" t="s">
        <v>115</v>
      </c>
      <c r="B4907" s="435">
        <v>5</v>
      </c>
      <c r="C4907" s="436">
        <v>7</v>
      </c>
      <c r="D4907" s="438" t="s">
        <v>69</v>
      </c>
      <c r="E4907" s="472">
        <v>41075</v>
      </c>
      <c r="G4907" s="435">
        <v>5</v>
      </c>
      <c r="H4907" s="436">
        <v>7</v>
      </c>
      <c r="I4907" s="436">
        <v>7</v>
      </c>
      <c r="J4907" s="436">
        <v>7</v>
      </c>
      <c r="K4907" s="435">
        <v>0</v>
      </c>
      <c r="L4907" s="472">
        <v>41076</v>
      </c>
      <c r="N4907" s="435">
        <v>5</v>
      </c>
      <c r="O4907" s="436">
        <v>7</v>
      </c>
      <c r="P4907" s="436">
        <v>7</v>
      </c>
      <c r="Q4907" s="435">
        <v>0</v>
      </c>
      <c r="R4907" s="436">
        <v>7</v>
      </c>
      <c r="S4907" s="447">
        <v>0</v>
      </c>
      <c r="T4907" s="447">
        <v>0</v>
      </c>
      <c r="U4907" s="472">
        <v>41076</v>
      </c>
      <c r="Y4907" s="536" t="str">
        <f t="shared" si="461"/>
        <v/>
      </c>
      <c r="AD4907" s="435" t="str">
        <f t="shared" si="460"/>
        <v>Pendente</v>
      </c>
    </row>
    <row r="4908" spans="1:30" x14ac:dyDescent="0.2">
      <c r="A4908" s="442" t="s">
        <v>115</v>
      </c>
      <c r="B4908" s="435">
        <v>6</v>
      </c>
      <c r="C4908" s="436">
        <v>21</v>
      </c>
      <c r="D4908" s="438" t="s">
        <v>72</v>
      </c>
      <c r="E4908" s="472">
        <v>41075</v>
      </c>
      <c r="G4908" s="435">
        <v>6</v>
      </c>
      <c r="H4908" s="436">
        <v>21</v>
      </c>
      <c r="I4908" s="436">
        <v>21</v>
      </c>
      <c r="J4908" s="436">
        <v>21</v>
      </c>
      <c r="K4908" s="435">
        <v>0</v>
      </c>
      <c r="L4908" s="472">
        <v>41076</v>
      </c>
      <c r="N4908" s="435">
        <v>6</v>
      </c>
      <c r="O4908" s="436">
        <v>21</v>
      </c>
      <c r="P4908" s="436">
        <v>21</v>
      </c>
      <c r="Q4908" s="435">
        <v>0</v>
      </c>
      <c r="R4908" s="436">
        <v>21</v>
      </c>
      <c r="S4908" s="447">
        <v>0</v>
      </c>
      <c r="T4908" s="447">
        <v>0</v>
      </c>
      <c r="U4908" s="472">
        <v>41076</v>
      </c>
      <c r="Y4908" s="536" t="str">
        <f t="shared" si="461"/>
        <v/>
      </c>
      <c r="AD4908" s="435" t="str">
        <f t="shared" si="460"/>
        <v>Pendente</v>
      </c>
    </row>
    <row r="4909" spans="1:30" x14ac:dyDescent="0.2">
      <c r="A4909" s="442" t="s">
        <v>115</v>
      </c>
      <c r="B4909" s="435">
        <v>7</v>
      </c>
      <c r="C4909" s="436">
        <v>205</v>
      </c>
      <c r="D4909" s="438" t="s">
        <v>73</v>
      </c>
      <c r="E4909" s="472">
        <v>41075</v>
      </c>
      <c r="G4909" s="435">
        <v>7</v>
      </c>
      <c r="H4909" s="436">
        <v>205</v>
      </c>
      <c r="I4909" s="436">
        <v>205</v>
      </c>
      <c r="J4909" s="436">
        <v>205</v>
      </c>
      <c r="K4909" s="435">
        <v>0</v>
      </c>
      <c r="L4909" s="472">
        <v>41076</v>
      </c>
      <c r="N4909" s="435">
        <v>7</v>
      </c>
      <c r="O4909" s="436">
        <v>205</v>
      </c>
      <c r="P4909" s="436">
        <v>205</v>
      </c>
      <c r="Q4909" s="435">
        <v>0</v>
      </c>
      <c r="R4909" s="436">
        <v>205</v>
      </c>
      <c r="S4909" s="447">
        <v>0</v>
      </c>
      <c r="T4909" s="447">
        <v>0</v>
      </c>
      <c r="U4909" s="472">
        <v>41076</v>
      </c>
      <c r="Y4909" s="536" t="str">
        <f t="shared" si="461"/>
        <v/>
      </c>
      <c r="AD4909" s="435" t="str">
        <f t="shared" si="460"/>
        <v>Pendente</v>
      </c>
    </row>
    <row r="4910" spans="1:30" x14ac:dyDescent="0.2">
      <c r="A4910" s="442" t="s">
        <v>115</v>
      </c>
      <c r="B4910" s="435">
        <v>8</v>
      </c>
      <c r="C4910" s="436">
        <v>190</v>
      </c>
      <c r="D4910" s="438" t="s">
        <v>79</v>
      </c>
      <c r="E4910" s="472">
        <v>41075</v>
      </c>
      <c r="G4910" s="435">
        <v>8</v>
      </c>
      <c r="H4910" s="436">
        <v>190</v>
      </c>
      <c r="I4910" s="436">
        <v>190</v>
      </c>
      <c r="J4910" s="436">
        <v>190</v>
      </c>
      <c r="K4910" s="435">
        <v>0</v>
      </c>
      <c r="L4910" s="472">
        <v>41076</v>
      </c>
      <c r="N4910" s="435">
        <v>8</v>
      </c>
      <c r="O4910" s="436">
        <v>190</v>
      </c>
      <c r="P4910" s="436">
        <v>190</v>
      </c>
      <c r="Q4910" s="435">
        <v>0</v>
      </c>
      <c r="R4910" s="436">
        <v>190</v>
      </c>
      <c r="S4910" s="447">
        <v>0</v>
      </c>
      <c r="T4910" s="447">
        <v>0</v>
      </c>
      <c r="U4910" s="472">
        <v>41076</v>
      </c>
      <c r="Y4910" s="536" t="str">
        <f t="shared" si="461"/>
        <v/>
      </c>
      <c r="AD4910" s="435" t="str">
        <f t="shared" si="460"/>
        <v>Pendente</v>
      </c>
    </row>
    <row r="4911" spans="1:30" x14ac:dyDescent="0.2">
      <c r="A4911" s="442" t="s">
        <v>115</v>
      </c>
      <c r="B4911" s="435">
        <v>9</v>
      </c>
      <c r="C4911" s="436">
        <v>25</v>
      </c>
      <c r="D4911" s="438" t="s">
        <v>74</v>
      </c>
      <c r="E4911" s="472">
        <v>41075</v>
      </c>
      <c r="G4911" s="435">
        <v>9</v>
      </c>
      <c r="H4911" s="436">
        <v>25</v>
      </c>
      <c r="I4911" s="436">
        <v>25</v>
      </c>
      <c r="J4911" s="436">
        <v>25</v>
      </c>
      <c r="K4911" s="435">
        <v>0</v>
      </c>
      <c r="L4911" s="472">
        <v>41076</v>
      </c>
      <c r="N4911" s="435">
        <v>9</v>
      </c>
      <c r="O4911" s="436">
        <v>25</v>
      </c>
      <c r="P4911" s="436">
        <v>25</v>
      </c>
      <c r="Q4911" s="435">
        <v>0</v>
      </c>
      <c r="R4911" s="436">
        <v>25</v>
      </c>
      <c r="S4911" s="447">
        <v>0</v>
      </c>
      <c r="T4911" s="447">
        <v>0</v>
      </c>
      <c r="U4911" s="472">
        <v>41076</v>
      </c>
      <c r="Y4911" s="536" t="str">
        <f t="shared" si="461"/>
        <v/>
      </c>
      <c r="AD4911" s="435" t="str">
        <f t="shared" si="460"/>
        <v>Pendente</v>
      </c>
    </row>
    <row r="4912" spans="1:30" x14ac:dyDescent="0.2">
      <c r="A4912" s="442" t="s">
        <v>115</v>
      </c>
      <c r="B4912" s="435">
        <v>10</v>
      </c>
      <c r="C4912" s="436">
        <v>5</v>
      </c>
      <c r="D4912" s="435" t="s">
        <v>75</v>
      </c>
      <c r="E4912" s="472">
        <v>41075</v>
      </c>
      <c r="G4912" s="435">
        <v>10</v>
      </c>
      <c r="H4912" s="436">
        <v>5</v>
      </c>
      <c r="I4912" s="436">
        <v>5</v>
      </c>
      <c r="J4912" s="436">
        <v>5</v>
      </c>
      <c r="K4912" s="435">
        <v>0</v>
      </c>
      <c r="L4912" s="472">
        <v>41076</v>
      </c>
      <c r="N4912" s="435">
        <v>10</v>
      </c>
      <c r="O4912" s="436">
        <v>5</v>
      </c>
      <c r="P4912" s="436">
        <v>5</v>
      </c>
      <c r="Q4912" s="435">
        <v>0</v>
      </c>
      <c r="R4912" s="436">
        <v>5</v>
      </c>
      <c r="S4912" s="447">
        <v>0</v>
      </c>
      <c r="T4912" s="447">
        <v>0</v>
      </c>
      <c r="U4912" s="472">
        <v>41076</v>
      </c>
      <c r="Y4912" s="536" t="str">
        <f t="shared" si="461"/>
        <v/>
      </c>
      <c r="AD4912" s="435" t="str">
        <f t="shared" si="460"/>
        <v>Pendente</v>
      </c>
    </row>
    <row r="4913" spans="1:30" x14ac:dyDescent="0.2">
      <c r="A4913" s="442" t="s">
        <v>115</v>
      </c>
      <c r="B4913" s="435">
        <v>11</v>
      </c>
      <c r="C4913" s="436">
        <v>4</v>
      </c>
      <c r="D4913" s="438" t="s">
        <v>76</v>
      </c>
      <c r="E4913" s="472">
        <v>41075</v>
      </c>
      <c r="G4913" s="435">
        <v>11</v>
      </c>
      <c r="H4913" s="436">
        <v>4</v>
      </c>
      <c r="I4913" s="436">
        <v>4</v>
      </c>
      <c r="J4913" s="436">
        <v>4</v>
      </c>
      <c r="K4913" s="435">
        <v>0</v>
      </c>
      <c r="L4913" s="472">
        <v>41076</v>
      </c>
      <c r="N4913" s="435">
        <v>11</v>
      </c>
      <c r="O4913" s="436">
        <v>4</v>
      </c>
      <c r="P4913" s="436">
        <v>4</v>
      </c>
      <c r="Q4913" s="435">
        <v>0</v>
      </c>
      <c r="R4913" s="436">
        <v>4</v>
      </c>
      <c r="S4913" s="447">
        <v>0</v>
      </c>
      <c r="T4913" s="447">
        <v>0</v>
      </c>
      <c r="U4913" s="472">
        <v>41076</v>
      </c>
      <c r="Y4913" s="536" t="str">
        <f t="shared" si="461"/>
        <v/>
      </c>
      <c r="AD4913" s="435" t="str">
        <f t="shared" si="460"/>
        <v>Pendente</v>
      </c>
    </row>
    <row r="4914" spans="1:30" x14ac:dyDescent="0.2">
      <c r="A4914" s="442" t="s">
        <v>115</v>
      </c>
      <c r="B4914" s="435">
        <v>12</v>
      </c>
      <c r="C4914" s="436">
        <v>2</v>
      </c>
      <c r="D4914" s="438" t="s">
        <v>77</v>
      </c>
      <c r="E4914" s="472">
        <v>41075</v>
      </c>
      <c r="G4914" s="435">
        <v>12</v>
      </c>
      <c r="H4914" s="436">
        <v>2</v>
      </c>
      <c r="I4914" s="436">
        <v>2</v>
      </c>
      <c r="J4914" s="436">
        <v>2</v>
      </c>
      <c r="K4914" s="435">
        <v>0</v>
      </c>
      <c r="L4914" s="472">
        <v>41076</v>
      </c>
      <c r="N4914" s="435">
        <v>12</v>
      </c>
      <c r="O4914" s="436">
        <v>2</v>
      </c>
      <c r="P4914" s="436">
        <v>2</v>
      </c>
      <c r="Q4914" s="435">
        <v>0</v>
      </c>
      <c r="R4914" s="436">
        <v>2</v>
      </c>
      <c r="S4914" s="447">
        <v>0</v>
      </c>
      <c r="T4914" s="447">
        <v>0</v>
      </c>
      <c r="U4914" s="472">
        <v>41076</v>
      </c>
      <c r="Y4914" s="536" t="str">
        <f t="shared" si="461"/>
        <v/>
      </c>
      <c r="AD4914" s="435" t="str">
        <f t="shared" si="460"/>
        <v>Pendente</v>
      </c>
    </row>
    <row r="4915" spans="1:30" x14ac:dyDescent="0.2">
      <c r="A4915" s="442" t="s">
        <v>115</v>
      </c>
      <c r="B4915" s="435">
        <v>13</v>
      </c>
      <c r="C4915" s="436">
        <v>178</v>
      </c>
      <c r="D4915" s="438" t="s">
        <v>187</v>
      </c>
      <c r="E4915" s="472">
        <v>41075</v>
      </c>
      <c r="G4915" s="435">
        <v>13</v>
      </c>
      <c r="H4915" s="436">
        <v>178</v>
      </c>
      <c r="I4915" s="436">
        <v>178</v>
      </c>
      <c r="J4915" s="436">
        <v>178</v>
      </c>
      <c r="K4915" s="435">
        <v>0</v>
      </c>
      <c r="L4915" s="472">
        <v>41076</v>
      </c>
      <c r="N4915" s="435">
        <v>13</v>
      </c>
      <c r="O4915" s="436">
        <v>178</v>
      </c>
      <c r="P4915" s="436">
        <v>178</v>
      </c>
      <c r="Q4915" s="435">
        <v>0</v>
      </c>
      <c r="R4915" s="436">
        <v>178</v>
      </c>
      <c r="S4915" s="447">
        <v>0</v>
      </c>
      <c r="T4915" s="447">
        <v>0</v>
      </c>
      <c r="U4915" s="472">
        <v>41076</v>
      </c>
      <c r="Y4915" s="536" t="str">
        <f t="shared" si="461"/>
        <v/>
      </c>
      <c r="AD4915" s="435" t="str">
        <f t="shared" si="460"/>
        <v>Pendente</v>
      </c>
    </row>
    <row r="4916" spans="1:30" x14ac:dyDescent="0.2">
      <c r="A4916" s="442" t="s">
        <v>115</v>
      </c>
      <c r="B4916" s="435">
        <v>14</v>
      </c>
      <c r="C4916" s="436">
        <v>5</v>
      </c>
      <c r="D4916" s="465" t="s">
        <v>192</v>
      </c>
      <c r="E4916" s="472">
        <v>41075</v>
      </c>
      <c r="G4916" s="435">
        <v>14</v>
      </c>
      <c r="H4916" s="436">
        <v>5</v>
      </c>
      <c r="I4916" s="436">
        <v>5</v>
      </c>
      <c r="J4916" s="436">
        <v>5</v>
      </c>
      <c r="K4916" s="435">
        <v>0</v>
      </c>
      <c r="L4916" s="472">
        <v>41076</v>
      </c>
      <c r="N4916" s="435">
        <v>14</v>
      </c>
      <c r="O4916" s="436">
        <v>5</v>
      </c>
      <c r="P4916" s="436">
        <v>5</v>
      </c>
      <c r="Q4916" s="435">
        <v>0</v>
      </c>
      <c r="R4916" s="436">
        <v>5</v>
      </c>
      <c r="S4916" s="447">
        <v>0</v>
      </c>
      <c r="T4916" s="447">
        <v>0</v>
      </c>
      <c r="U4916" s="472">
        <v>41076</v>
      </c>
      <c r="Y4916" s="536" t="str">
        <f t="shared" si="461"/>
        <v/>
      </c>
      <c r="AD4916" s="435" t="str">
        <f t="shared" si="460"/>
        <v>Pendente</v>
      </c>
    </row>
    <row r="4917" spans="1:30" x14ac:dyDescent="0.2">
      <c r="A4917" s="442" t="s">
        <v>115</v>
      </c>
      <c r="B4917" s="435">
        <v>15</v>
      </c>
      <c r="C4917" s="436">
        <v>494</v>
      </c>
      <c r="D4917" s="438" t="s">
        <v>199</v>
      </c>
      <c r="E4917" s="472">
        <v>41075</v>
      </c>
      <c r="G4917" s="435">
        <v>15</v>
      </c>
      <c r="H4917" s="436">
        <v>494</v>
      </c>
      <c r="I4917" s="436">
        <v>494</v>
      </c>
      <c r="J4917" s="436">
        <v>494</v>
      </c>
      <c r="K4917" s="435">
        <v>0</v>
      </c>
      <c r="L4917" s="472">
        <v>41076</v>
      </c>
      <c r="N4917" s="435">
        <v>15</v>
      </c>
      <c r="O4917" s="436">
        <v>494</v>
      </c>
      <c r="P4917" s="436">
        <v>494</v>
      </c>
      <c r="Q4917" s="435">
        <v>0</v>
      </c>
      <c r="R4917" s="436">
        <v>494</v>
      </c>
      <c r="S4917" s="447">
        <v>0</v>
      </c>
      <c r="T4917" s="447">
        <v>0</v>
      </c>
      <c r="U4917" s="472">
        <v>41076</v>
      </c>
      <c r="Y4917" s="536" t="str">
        <f t="shared" si="461"/>
        <v/>
      </c>
      <c r="AD4917" s="435" t="str">
        <f t="shared" si="460"/>
        <v>Pendente</v>
      </c>
    </row>
    <row r="4918" spans="1:30" x14ac:dyDescent="0.2">
      <c r="A4918" s="442" t="s">
        <v>115</v>
      </c>
      <c r="B4918" s="435">
        <v>16</v>
      </c>
      <c r="C4918" s="436">
        <v>154</v>
      </c>
      <c r="D4918" s="438" t="s">
        <v>189</v>
      </c>
      <c r="E4918" s="472">
        <v>41075</v>
      </c>
      <c r="G4918" s="435">
        <v>16</v>
      </c>
      <c r="H4918" s="436">
        <v>154</v>
      </c>
      <c r="I4918" s="436">
        <v>154</v>
      </c>
      <c r="J4918" s="436">
        <v>154</v>
      </c>
      <c r="K4918" s="435">
        <v>0</v>
      </c>
      <c r="L4918" s="472">
        <v>41076</v>
      </c>
      <c r="N4918" s="435">
        <v>16</v>
      </c>
      <c r="O4918" s="436">
        <v>154</v>
      </c>
      <c r="P4918" s="436">
        <v>154</v>
      </c>
      <c r="Q4918" s="435">
        <v>0</v>
      </c>
      <c r="R4918" s="436">
        <v>154</v>
      </c>
      <c r="S4918" s="447">
        <v>0</v>
      </c>
      <c r="T4918" s="447">
        <v>0</v>
      </c>
      <c r="U4918" s="472">
        <v>41076</v>
      </c>
      <c r="Y4918" s="536" t="str">
        <f t="shared" si="461"/>
        <v/>
      </c>
      <c r="AD4918" s="435" t="str">
        <f t="shared" si="460"/>
        <v>Pendente</v>
      </c>
    </row>
    <row r="4919" spans="1:30" x14ac:dyDescent="0.2">
      <c r="A4919" s="442" t="s">
        <v>115</v>
      </c>
      <c r="B4919" s="435">
        <v>17</v>
      </c>
      <c r="C4919" s="436">
        <v>90</v>
      </c>
      <c r="D4919" s="438" t="s">
        <v>178</v>
      </c>
      <c r="E4919" s="472">
        <v>41075</v>
      </c>
      <c r="G4919" s="435">
        <v>17</v>
      </c>
      <c r="H4919" s="436">
        <v>90</v>
      </c>
      <c r="I4919" s="436">
        <v>90</v>
      </c>
      <c r="J4919" s="436">
        <v>90</v>
      </c>
      <c r="K4919" s="435">
        <v>0</v>
      </c>
      <c r="L4919" s="472">
        <v>41076</v>
      </c>
      <c r="N4919" s="435">
        <v>17</v>
      </c>
      <c r="O4919" s="436">
        <v>90</v>
      </c>
      <c r="P4919" s="436">
        <v>90</v>
      </c>
      <c r="Q4919" s="435">
        <v>0</v>
      </c>
      <c r="R4919" s="436">
        <v>90</v>
      </c>
      <c r="S4919" s="447">
        <v>0</v>
      </c>
      <c r="T4919" s="447">
        <v>0</v>
      </c>
      <c r="U4919" s="472">
        <v>41076</v>
      </c>
      <c r="Y4919" s="536" t="str">
        <f t="shared" si="461"/>
        <v/>
      </c>
      <c r="AD4919" s="435" t="str">
        <f t="shared" si="460"/>
        <v>Pendente</v>
      </c>
    </row>
    <row r="4920" spans="1:30" x14ac:dyDescent="0.2">
      <c r="A4920" s="442" t="s">
        <v>115</v>
      </c>
      <c r="B4920" s="435">
        <v>18</v>
      </c>
      <c r="C4920" s="436">
        <v>1734</v>
      </c>
      <c r="D4920" s="438" t="s">
        <v>214</v>
      </c>
      <c r="E4920" s="472">
        <v>41075</v>
      </c>
      <c r="G4920" s="435">
        <v>18</v>
      </c>
      <c r="H4920" s="436">
        <v>1734</v>
      </c>
      <c r="I4920" s="436">
        <v>1734</v>
      </c>
      <c r="J4920" s="436">
        <v>1734</v>
      </c>
      <c r="K4920" s="435">
        <v>0</v>
      </c>
      <c r="L4920" s="472">
        <v>41076</v>
      </c>
      <c r="N4920" s="435">
        <v>18</v>
      </c>
      <c r="O4920" s="436">
        <v>1734</v>
      </c>
      <c r="P4920" s="436">
        <v>1734</v>
      </c>
      <c r="Q4920" s="435">
        <v>0</v>
      </c>
      <c r="R4920" s="436">
        <v>1734</v>
      </c>
      <c r="S4920" s="447">
        <v>0</v>
      </c>
      <c r="T4920" s="447">
        <v>0</v>
      </c>
      <c r="U4920" s="472">
        <v>41076</v>
      </c>
      <c r="Y4920" s="536" t="str">
        <f t="shared" si="461"/>
        <v/>
      </c>
      <c r="AD4920" s="435" t="str">
        <f t="shared" si="460"/>
        <v>Pendente</v>
      </c>
    </row>
    <row r="4921" spans="1:30" x14ac:dyDescent="0.2">
      <c r="A4921" s="644" t="s">
        <v>115</v>
      </c>
      <c r="B4921" s="645">
        <v>19</v>
      </c>
      <c r="C4921" s="646">
        <v>24</v>
      </c>
      <c r="D4921" s="659" t="s">
        <v>185</v>
      </c>
      <c r="E4921" s="647">
        <v>41075</v>
      </c>
      <c r="G4921" s="645">
        <v>19</v>
      </c>
      <c r="H4921" s="646">
        <v>24</v>
      </c>
      <c r="I4921" s="646">
        <v>24</v>
      </c>
      <c r="J4921" s="646">
        <v>24</v>
      </c>
      <c r="K4921" s="645">
        <v>0</v>
      </c>
      <c r="L4921" s="647">
        <v>41076</v>
      </c>
      <c r="N4921" s="645">
        <v>19</v>
      </c>
      <c r="O4921" s="646">
        <v>24</v>
      </c>
      <c r="P4921" s="646">
        <v>24</v>
      </c>
      <c r="Q4921" s="645">
        <v>0</v>
      </c>
      <c r="R4921" s="646">
        <v>24</v>
      </c>
      <c r="S4921" s="646">
        <v>0</v>
      </c>
      <c r="T4921" s="646">
        <v>0</v>
      </c>
      <c r="U4921" s="647">
        <v>41076</v>
      </c>
      <c r="Y4921" s="536" t="str">
        <f t="shared" si="461"/>
        <v/>
      </c>
      <c r="AD4921" s="435" t="str">
        <f t="shared" ref="AD4921:AD4984" si="462">IF(AA4921&gt;0,"OK","Pendente")</f>
        <v>Pendente</v>
      </c>
    </row>
    <row r="4922" spans="1:30" x14ac:dyDescent="0.2">
      <c r="A4922" s="442" t="s">
        <v>115</v>
      </c>
      <c r="B4922" s="435">
        <v>1</v>
      </c>
      <c r="C4922" s="436">
        <v>10</v>
      </c>
      <c r="D4922" s="439" t="s">
        <v>177</v>
      </c>
      <c r="E4922" s="472">
        <v>41078</v>
      </c>
      <c r="G4922" s="435">
        <v>1</v>
      </c>
      <c r="H4922" s="436">
        <v>10</v>
      </c>
      <c r="I4922" s="436">
        <v>10</v>
      </c>
      <c r="J4922" s="622">
        <v>10</v>
      </c>
      <c r="K4922" s="435">
        <v>0</v>
      </c>
      <c r="L4922" s="472">
        <v>41079</v>
      </c>
      <c r="N4922" s="435">
        <v>1</v>
      </c>
      <c r="O4922" s="436">
        <v>10</v>
      </c>
      <c r="P4922" s="436">
        <v>10</v>
      </c>
      <c r="Q4922" s="435">
        <v>0</v>
      </c>
      <c r="R4922" s="436">
        <v>10</v>
      </c>
      <c r="S4922" s="447">
        <v>0</v>
      </c>
      <c r="T4922" s="447">
        <v>0</v>
      </c>
      <c r="U4922" s="472">
        <v>41079</v>
      </c>
      <c r="Y4922" s="536" t="str">
        <f t="shared" si="461"/>
        <v/>
      </c>
      <c r="AD4922" s="435" t="str">
        <f t="shared" si="462"/>
        <v>Pendente</v>
      </c>
    </row>
    <row r="4923" spans="1:30" x14ac:dyDescent="0.2">
      <c r="A4923" s="442" t="s">
        <v>115</v>
      </c>
      <c r="B4923" s="435">
        <v>2</v>
      </c>
      <c r="C4923" s="436">
        <v>50</v>
      </c>
      <c r="D4923" s="657" t="s">
        <v>176</v>
      </c>
      <c r="E4923" s="472">
        <v>41078</v>
      </c>
      <c r="G4923" s="435">
        <v>2</v>
      </c>
      <c r="H4923" s="436">
        <v>50</v>
      </c>
      <c r="I4923" s="436">
        <v>50</v>
      </c>
      <c r="J4923" s="622">
        <v>50</v>
      </c>
      <c r="K4923" s="435">
        <v>0</v>
      </c>
      <c r="L4923" s="472">
        <v>41079</v>
      </c>
      <c r="N4923" s="435">
        <v>2</v>
      </c>
      <c r="O4923" s="436">
        <v>50</v>
      </c>
      <c r="P4923" s="436">
        <v>50</v>
      </c>
      <c r="Q4923" s="435">
        <v>0</v>
      </c>
      <c r="R4923" s="436">
        <v>50</v>
      </c>
      <c r="S4923" s="447">
        <v>0</v>
      </c>
      <c r="T4923" s="447">
        <v>0</v>
      </c>
      <c r="U4923" s="472">
        <v>41079</v>
      </c>
      <c r="Y4923" s="536" t="str">
        <f t="shared" si="461"/>
        <v/>
      </c>
      <c r="AD4923" s="435" t="str">
        <f t="shared" si="462"/>
        <v>Pendente</v>
      </c>
    </row>
    <row r="4924" spans="1:30" x14ac:dyDescent="0.2">
      <c r="A4924" s="442" t="s">
        <v>115</v>
      </c>
      <c r="B4924" s="435">
        <v>3</v>
      </c>
      <c r="C4924" s="436">
        <v>410</v>
      </c>
      <c r="D4924" s="438" t="s">
        <v>178</v>
      </c>
      <c r="E4924" s="472">
        <v>41078</v>
      </c>
      <c r="G4924" s="435">
        <v>3</v>
      </c>
      <c r="H4924" s="436">
        <v>410</v>
      </c>
      <c r="I4924" s="436">
        <v>410</v>
      </c>
      <c r="J4924" s="622">
        <v>410</v>
      </c>
      <c r="K4924" s="435">
        <v>0</v>
      </c>
      <c r="L4924" s="472">
        <v>41079</v>
      </c>
      <c r="N4924" s="435">
        <v>3</v>
      </c>
      <c r="O4924" s="436">
        <v>410</v>
      </c>
      <c r="P4924" s="436">
        <v>410</v>
      </c>
      <c r="Q4924" s="435">
        <v>0</v>
      </c>
      <c r="R4924" s="436">
        <v>410</v>
      </c>
      <c r="S4924" s="447">
        <v>0</v>
      </c>
      <c r="T4924" s="447">
        <v>0</v>
      </c>
      <c r="U4924" s="472">
        <v>41079</v>
      </c>
      <c r="Y4924" s="536" t="str">
        <f t="shared" si="461"/>
        <v/>
      </c>
      <c r="AD4924" s="435" t="str">
        <f t="shared" si="462"/>
        <v>Pendente</v>
      </c>
    </row>
    <row r="4925" spans="1:30" x14ac:dyDescent="0.2">
      <c r="A4925" s="644" t="s">
        <v>115</v>
      </c>
      <c r="B4925" s="645">
        <v>4</v>
      </c>
      <c r="C4925" s="646">
        <v>30</v>
      </c>
      <c r="D4925" s="659" t="s">
        <v>188</v>
      </c>
      <c r="E4925" s="647">
        <v>41078</v>
      </c>
      <c r="G4925" s="645">
        <v>4</v>
      </c>
      <c r="H4925" s="646">
        <v>30</v>
      </c>
      <c r="I4925" s="646">
        <v>30</v>
      </c>
      <c r="J4925" s="661">
        <v>30</v>
      </c>
      <c r="K4925" s="645">
        <v>0</v>
      </c>
      <c r="L4925" s="647">
        <v>41079</v>
      </c>
      <c r="N4925" s="645">
        <v>4</v>
      </c>
      <c r="O4925" s="646">
        <v>30</v>
      </c>
      <c r="P4925" s="646">
        <v>30</v>
      </c>
      <c r="Q4925" s="645">
        <v>0</v>
      </c>
      <c r="R4925" s="646">
        <v>30</v>
      </c>
      <c r="S4925" s="646">
        <v>0</v>
      </c>
      <c r="T4925" s="646">
        <v>0</v>
      </c>
      <c r="U4925" s="647">
        <v>41079</v>
      </c>
      <c r="Y4925" s="536" t="str">
        <f t="shared" si="461"/>
        <v/>
      </c>
      <c r="AD4925" s="435" t="str">
        <f t="shared" si="462"/>
        <v>Pendente</v>
      </c>
    </row>
    <row r="4926" spans="1:30" x14ac:dyDescent="0.2">
      <c r="A4926" s="644" t="s">
        <v>115</v>
      </c>
      <c r="B4926" s="645">
        <v>1</v>
      </c>
      <c r="C4926" s="646">
        <v>120</v>
      </c>
      <c r="D4926" s="645" t="s">
        <v>178</v>
      </c>
      <c r="E4926" s="647">
        <v>41079</v>
      </c>
      <c r="G4926" s="648">
        <v>1</v>
      </c>
      <c r="H4926" s="645">
        <v>120</v>
      </c>
      <c r="I4926" s="645">
        <v>120</v>
      </c>
      <c r="J4926" s="645">
        <v>120</v>
      </c>
      <c r="K4926" s="645">
        <v>0</v>
      </c>
      <c r="L4926" s="647">
        <v>41080</v>
      </c>
      <c r="N4926" s="645">
        <v>1</v>
      </c>
      <c r="O4926" s="646">
        <v>120</v>
      </c>
      <c r="P4926" s="646">
        <v>120</v>
      </c>
      <c r="Q4926" s="645">
        <v>0</v>
      </c>
      <c r="R4926" s="646">
        <v>120</v>
      </c>
      <c r="S4926" s="646">
        <v>0</v>
      </c>
      <c r="T4926" s="646">
        <v>0</v>
      </c>
      <c r="U4926" s="647">
        <v>41080</v>
      </c>
      <c r="Y4926" s="536" t="str">
        <f t="shared" si="461"/>
        <v/>
      </c>
      <c r="AD4926" s="435" t="str">
        <f t="shared" si="462"/>
        <v>Pendente</v>
      </c>
    </row>
    <row r="4927" spans="1:30" x14ac:dyDescent="0.2">
      <c r="A4927" s="442" t="s">
        <v>115</v>
      </c>
      <c r="B4927" s="435">
        <v>1</v>
      </c>
      <c r="C4927" s="436">
        <v>10</v>
      </c>
      <c r="D4927" s="439" t="s">
        <v>177</v>
      </c>
      <c r="E4927" s="472">
        <v>41080</v>
      </c>
      <c r="G4927" s="474">
        <v>1</v>
      </c>
      <c r="H4927" s="435">
        <v>10</v>
      </c>
      <c r="I4927" s="435">
        <v>10</v>
      </c>
      <c r="J4927" s="435">
        <v>200</v>
      </c>
      <c r="K4927" s="435">
        <v>0</v>
      </c>
      <c r="L4927" s="472">
        <v>41081</v>
      </c>
      <c r="N4927" s="435">
        <v>1</v>
      </c>
      <c r="O4927" s="436">
        <v>10</v>
      </c>
      <c r="P4927" s="436">
        <v>10</v>
      </c>
      <c r="Q4927" s="435">
        <v>0</v>
      </c>
      <c r="R4927" s="436">
        <v>10</v>
      </c>
      <c r="S4927" s="447">
        <v>0</v>
      </c>
      <c r="T4927" s="447">
        <v>0</v>
      </c>
      <c r="U4927" s="472">
        <v>41081</v>
      </c>
      <c r="Y4927" s="536" t="str">
        <f t="shared" si="461"/>
        <v/>
      </c>
      <c r="AD4927" s="435" t="str">
        <f t="shared" si="462"/>
        <v>Pendente</v>
      </c>
    </row>
    <row r="4928" spans="1:30" x14ac:dyDescent="0.2">
      <c r="A4928" s="644" t="s">
        <v>115</v>
      </c>
      <c r="B4928" s="645">
        <v>2</v>
      </c>
      <c r="C4928" s="646">
        <v>200</v>
      </c>
      <c r="D4928" s="645" t="s">
        <v>178</v>
      </c>
      <c r="E4928" s="647">
        <v>41080</v>
      </c>
      <c r="G4928" s="648">
        <v>2</v>
      </c>
      <c r="H4928" s="645">
        <v>200</v>
      </c>
      <c r="I4928" s="645">
        <v>200</v>
      </c>
      <c r="J4928" s="645">
        <v>200</v>
      </c>
      <c r="K4928" s="645">
        <v>0</v>
      </c>
      <c r="L4928" s="647">
        <v>41081</v>
      </c>
      <c r="N4928" s="645">
        <v>2</v>
      </c>
      <c r="O4928" s="646">
        <v>200</v>
      </c>
      <c r="P4928" s="646">
        <v>200</v>
      </c>
      <c r="Q4928" s="645">
        <v>0</v>
      </c>
      <c r="R4928" s="646">
        <v>200</v>
      </c>
      <c r="S4928" s="646">
        <v>0</v>
      </c>
      <c r="T4928" s="646">
        <v>0</v>
      </c>
      <c r="U4928" s="647">
        <v>41081</v>
      </c>
      <c r="Y4928" s="536" t="str">
        <f t="shared" si="461"/>
        <v/>
      </c>
      <c r="AD4928" s="435" t="str">
        <f t="shared" si="462"/>
        <v>Pendente</v>
      </c>
    </row>
    <row r="4929" spans="1:30" x14ac:dyDescent="0.2">
      <c r="A4929" s="644" t="s">
        <v>115</v>
      </c>
      <c r="B4929" s="645">
        <v>1</v>
      </c>
      <c r="C4929" s="646">
        <v>395</v>
      </c>
      <c r="D4929" s="645" t="s">
        <v>178</v>
      </c>
      <c r="E4929" s="647">
        <v>41081</v>
      </c>
      <c r="G4929" s="645">
        <v>1</v>
      </c>
      <c r="H4929" s="646">
        <v>395</v>
      </c>
      <c r="I4929" s="646">
        <v>395</v>
      </c>
      <c r="J4929" s="646">
        <v>395</v>
      </c>
      <c r="K4929" s="645">
        <v>0</v>
      </c>
      <c r="L4929" s="647">
        <v>41082</v>
      </c>
      <c r="N4929" s="645">
        <v>1</v>
      </c>
      <c r="O4929" s="646">
        <v>395</v>
      </c>
      <c r="P4929" s="646">
        <v>395</v>
      </c>
      <c r="Q4929" s="645">
        <v>0</v>
      </c>
      <c r="R4929" s="646">
        <v>395</v>
      </c>
      <c r="S4929" s="646">
        <v>0</v>
      </c>
      <c r="T4929" s="646">
        <v>0</v>
      </c>
      <c r="U4929" s="647">
        <v>41082</v>
      </c>
      <c r="Y4929" s="536" t="str">
        <f t="shared" si="461"/>
        <v/>
      </c>
      <c r="AD4929" s="435" t="str">
        <f t="shared" si="462"/>
        <v>Pendente</v>
      </c>
    </row>
    <row r="4930" spans="1:30" x14ac:dyDescent="0.2">
      <c r="A4930" s="442" t="s">
        <v>115</v>
      </c>
      <c r="B4930" s="435">
        <v>1</v>
      </c>
      <c r="C4930" s="436">
        <v>33</v>
      </c>
      <c r="D4930" s="643" t="s">
        <v>182</v>
      </c>
      <c r="E4930" s="472">
        <v>41082</v>
      </c>
      <c r="G4930" s="435">
        <v>1</v>
      </c>
      <c r="H4930" s="436">
        <v>33</v>
      </c>
      <c r="I4930" s="436">
        <v>33</v>
      </c>
      <c r="J4930" s="436">
        <v>33</v>
      </c>
      <c r="K4930" s="435">
        <v>0</v>
      </c>
      <c r="L4930" s="472">
        <v>41083</v>
      </c>
      <c r="N4930" s="435">
        <v>1</v>
      </c>
      <c r="O4930" s="436">
        <v>33</v>
      </c>
      <c r="P4930" s="436">
        <v>33</v>
      </c>
      <c r="Q4930" s="435">
        <v>0</v>
      </c>
      <c r="R4930" s="436">
        <v>33</v>
      </c>
      <c r="S4930" s="447">
        <v>0</v>
      </c>
      <c r="T4930" s="447">
        <v>0</v>
      </c>
      <c r="U4930" s="472">
        <v>41083</v>
      </c>
      <c r="Y4930" s="536" t="str">
        <f t="shared" si="461"/>
        <v/>
      </c>
      <c r="AD4930" s="435" t="str">
        <f t="shared" si="462"/>
        <v>Pendente</v>
      </c>
    </row>
    <row r="4931" spans="1:30" x14ac:dyDescent="0.2">
      <c r="A4931" s="442" t="s">
        <v>115</v>
      </c>
      <c r="B4931" s="435">
        <v>2</v>
      </c>
      <c r="C4931" s="436">
        <v>23</v>
      </c>
      <c r="D4931" s="465" t="s">
        <v>183</v>
      </c>
      <c r="E4931" s="472">
        <v>41082</v>
      </c>
      <c r="G4931" s="435">
        <v>2</v>
      </c>
      <c r="H4931" s="436">
        <v>23</v>
      </c>
      <c r="I4931" s="436">
        <v>23</v>
      </c>
      <c r="J4931" s="436">
        <v>23</v>
      </c>
      <c r="K4931" s="435">
        <v>0</v>
      </c>
      <c r="L4931" s="472">
        <v>41083</v>
      </c>
      <c r="N4931" s="435">
        <v>2</v>
      </c>
      <c r="O4931" s="436">
        <v>23</v>
      </c>
      <c r="P4931" s="436">
        <v>23</v>
      </c>
      <c r="Q4931" s="435">
        <v>0</v>
      </c>
      <c r="R4931" s="436">
        <v>23</v>
      </c>
      <c r="S4931" s="447">
        <v>0</v>
      </c>
      <c r="T4931" s="447">
        <v>0</v>
      </c>
      <c r="U4931" s="472">
        <v>41083</v>
      </c>
      <c r="Y4931" s="536" t="str">
        <f t="shared" si="461"/>
        <v/>
      </c>
      <c r="AD4931" s="435" t="str">
        <f t="shared" si="462"/>
        <v>Pendente</v>
      </c>
    </row>
    <row r="4932" spans="1:30" x14ac:dyDescent="0.2">
      <c r="A4932" s="442" t="s">
        <v>115</v>
      </c>
      <c r="B4932" s="435">
        <v>3</v>
      </c>
      <c r="C4932" s="436">
        <v>10</v>
      </c>
      <c r="D4932" s="465" t="s">
        <v>67</v>
      </c>
      <c r="E4932" s="472">
        <v>41082</v>
      </c>
      <c r="G4932" s="435">
        <v>3</v>
      </c>
      <c r="H4932" s="436">
        <v>10</v>
      </c>
      <c r="I4932" s="436">
        <v>10</v>
      </c>
      <c r="J4932" s="436">
        <v>10</v>
      </c>
      <c r="K4932" s="435">
        <v>0</v>
      </c>
      <c r="L4932" s="472">
        <v>41083</v>
      </c>
      <c r="N4932" s="435">
        <v>3</v>
      </c>
      <c r="O4932" s="436">
        <v>10</v>
      </c>
      <c r="P4932" s="436">
        <v>10</v>
      </c>
      <c r="Q4932" s="435">
        <v>0</v>
      </c>
      <c r="R4932" s="436">
        <v>10</v>
      </c>
      <c r="S4932" s="447">
        <v>0</v>
      </c>
      <c r="T4932" s="447">
        <v>0</v>
      </c>
      <c r="U4932" s="472">
        <v>41083</v>
      </c>
      <c r="Y4932" s="536" t="str">
        <f t="shared" si="461"/>
        <v/>
      </c>
      <c r="AD4932" s="435" t="str">
        <f t="shared" si="462"/>
        <v>Pendente</v>
      </c>
    </row>
    <row r="4933" spans="1:30" x14ac:dyDescent="0.2">
      <c r="A4933" s="442" t="s">
        <v>115</v>
      </c>
      <c r="B4933" s="435">
        <v>4</v>
      </c>
      <c r="C4933" s="436">
        <v>1</v>
      </c>
      <c r="D4933" s="435" t="s">
        <v>68</v>
      </c>
      <c r="E4933" s="472">
        <v>41082</v>
      </c>
      <c r="G4933" s="435">
        <v>4</v>
      </c>
      <c r="H4933" s="436">
        <v>1</v>
      </c>
      <c r="I4933" s="436">
        <v>1</v>
      </c>
      <c r="J4933" s="436">
        <v>1</v>
      </c>
      <c r="K4933" s="435">
        <v>0</v>
      </c>
      <c r="L4933" s="472">
        <v>41083</v>
      </c>
      <c r="N4933" s="435">
        <v>4</v>
      </c>
      <c r="O4933" s="436">
        <v>1</v>
      </c>
      <c r="P4933" s="436">
        <v>1</v>
      </c>
      <c r="Q4933" s="435">
        <v>0</v>
      </c>
      <c r="R4933" s="436">
        <v>1</v>
      </c>
      <c r="S4933" s="447">
        <v>0</v>
      </c>
      <c r="T4933" s="447">
        <v>0</v>
      </c>
      <c r="U4933" s="472">
        <v>41083</v>
      </c>
      <c r="Y4933" s="536" t="str">
        <f t="shared" si="461"/>
        <v/>
      </c>
      <c r="AD4933" s="435" t="str">
        <f t="shared" si="462"/>
        <v>Pendente</v>
      </c>
    </row>
    <row r="4934" spans="1:30" x14ac:dyDescent="0.2">
      <c r="A4934" s="442" t="s">
        <v>115</v>
      </c>
      <c r="B4934" s="435">
        <v>5</v>
      </c>
      <c r="C4934" s="436">
        <v>10</v>
      </c>
      <c r="D4934" s="438" t="s">
        <v>69</v>
      </c>
      <c r="E4934" s="472">
        <v>41082</v>
      </c>
      <c r="G4934" s="435">
        <v>5</v>
      </c>
      <c r="H4934" s="436">
        <v>10</v>
      </c>
      <c r="I4934" s="436">
        <v>10</v>
      </c>
      <c r="J4934" s="436">
        <v>10</v>
      </c>
      <c r="K4934" s="435">
        <v>0</v>
      </c>
      <c r="L4934" s="472">
        <v>41083</v>
      </c>
      <c r="N4934" s="435">
        <v>5</v>
      </c>
      <c r="O4934" s="436">
        <v>10</v>
      </c>
      <c r="P4934" s="436">
        <v>10</v>
      </c>
      <c r="Q4934" s="435">
        <v>0</v>
      </c>
      <c r="R4934" s="436">
        <v>10</v>
      </c>
      <c r="S4934" s="447">
        <v>0</v>
      </c>
      <c r="T4934" s="447">
        <v>0</v>
      </c>
      <c r="U4934" s="472">
        <v>41083</v>
      </c>
      <c r="Y4934" s="536" t="str">
        <f t="shared" si="461"/>
        <v/>
      </c>
      <c r="AD4934" s="435" t="str">
        <f t="shared" si="462"/>
        <v>Pendente</v>
      </c>
    </row>
    <row r="4935" spans="1:30" x14ac:dyDescent="0.2">
      <c r="A4935" s="442" t="s">
        <v>115</v>
      </c>
      <c r="B4935" s="435">
        <v>6</v>
      </c>
      <c r="C4935" s="436">
        <v>23</v>
      </c>
      <c r="D4935" s="438" t="s">
        <v>72</v>
      </c>
      <c r="E4935" s="472">
        <v>41082</v>
      </c>
      <c r="G4935" s="435">
        <v>6</v>
      </c>
      <c r="H4935" s="436">
        <v>23</v>
      </c>
      <c r="I4935" s="436">
        <v>23</v>
      </c>
      <c r="J4935" s="436">
        <v>23</v>
      </c>
      <c r="K4935" s="435">
        <v>0</v>
      </c>
      <c r="L4935" s="472">
        <v>41083</v>
      </c>
      <c r="N4935" s="435">
        <v>6</v>
      </c>
      <c r="O4935" s="436">
        <v>23</v>
      </c>
      <c r="P4935" s="436">
        <v>23</v>
      </c>
      <c r="Q4935" s="435">
        <v>0</v>
      </c>
      <c r="R4935" s="436">
        <v>23</v>
      </c>
      <c r="S4935" s="447">
        <v>0</v>
      </c>
      <c r="T4935" s="447">
        <v>0</v>
      </c>
      <c r="U4935" s="472">
        <v>41083</v>
      </c>
      <c r="Y4935" s="536" t="str">
        <f t="shared" si="461"/>
        <v/>
      </c>
      <c r="AD4935" s="435" t="str">
        <f t="shared" si="462"/>
        <v>Pendente</v>
      </c>
    </row>
    <row r="4936" spans="1:30" x14ac:dyDescent="0.2">
      <c r="A4936" s="442" t="s">
        <v>115</v>
      </c>
      <c r="B4936" s="435">
        <v>7</v>
      </c>
      <c r="C4936" s="436">
        <v>184</v>
      </c>
      <c r="D4936" s="438" t="s">
        <v>73</v>
      </c>
      <c r="E4936" s="472">
        <v>41082</v>
      </c>
      <c r="G4936" s="435">
        <v>7</v>
      </c>
      <c r="H4936" s="436">
        <v>184</v>
      </c>
      <c r="I4936" s="436">
        <v>184</v>
      </c>
      <c r="J4936" s="436">
        <v>184</v>
      </c>
      <c r="K4936" s="435">
        <v>0</v>
      </c>
      <c r="L4936" s="472">
        <v>41083</v>
      </c>
      <c r="N4936" s="435">
        <v>7</v>
      </c>
      <c r="O4936" s="436">
        <v>184</v>
      </c>
      <c r="P4936" s="436">
        <v>184</v>
      </c>
      <c r="Q4936" s="435">
        <v>0</v>
      </c>
      <c r="R4936" s="436">
        <v>184</v>
      </c>
      <c r="S4936" s="447">
        <v>0</v>
      </c>
      <c r="T4936" s="447">
        <v>0</v>
      </c>
      <c r="U4936" s="472">
        <v>41083</v>
      </c>
      <c r="Y4936" s="536" t="str">
        <f t="shared" si="461"/>
        <v/>
      </c>
      <c r="AD4936" s="435" t="str">
        <f t="shared" si="462"/>
        <v>Pendente</v>
      </c>
    </row>
    <row r="4937" spans="1:30" x14ac:dyDescent="0.2">
      <c r="A4937" s="442" t="s">
        <v>115</v>
      </c>
      <c r="B4937" s="435">
        <v>8</v>
      </c>
      <c r="C4937" s="436">
        <v>195</v>
      </c>
      <c r="D4937" s="438" t="s">
        <v>79</v>
      </c>
      <c r="E4937" s="472">
        <v>41082</v>
      </c>
      <c r="G4937" s="435">
        <v>8</v>
      </c>
      <c r="H4937" s="436">
        <v>195</v>
      </c>
      <c r="I4937" s="436">
        <v>195</v>
      </c>
      <c r="J4937" s="436">
        <v>195</v>
      </c>
      <c r="K4937" s="435">
        <v>0</v>
      </c>
      <c r="L4937" s="472">
        <v>41083</v>
      </c>
      <c r="N4937" s="435">
        <v>8</v>
      </c>
      <c r="O4937" s="436">
        <v>195</v>
      </c>
      <c r="P4937" s="436">
        <v>195</v>
      </c>
      <c r="Q4937" s="435">
        <v>0</v>
      </c>
      <c r="R4937" s="436">
        <v>195</v>
      </c>
      <c r="S4937" s="447">
        <v>0</v>
      </c>
      <c r="T4937" s="447">
        <v>0</v>
      </c>
      <c r="U4937" s="472">
        <v>41083</v>
      </c>
      <c r="Y4937" s="536" t="str">
        <f t="shared" si="461"/>
        <v/>
      </c>
      <c r="AD4937" s="435" t="str">
        <f t="shared" si="462"/>
        <v>Pendente</v>
      </c>
    </row>
    <row r="4938" spans="1:30" x14ac:dyDescent="0.2">
      <c r="A4938" s="442" t="s">
        <v>115</v>
      </c>
      <c r="B4938" s="435">
        <v>9</v>
      </c>
      <c r="C4938" s="436">
        <v>167</v>
      </c>
      <c r="D4938" s="438" t="s">
        <v>74</v>
      </c>
      <c r="E4938" s="472">
        <v>41082</v>
      </c>
      <c r="G4938" s="435">
        <v>9</v>
      </c>
      <c r="H4938" s="436">
        <v>167</v>
      </c>
      <c r="I4938" s="436">
        <v>167</v>
      </c>
      <c r="J4938" s="436">
        <v>167</v>
      </c>
      <c r="K4938" s="435">
        <v>0</v>
      </c>
      <c r="L4938" s="472">
        <v>41083</v>
      </c>
      <c r="N4938" s="435">
        <v>9</v>
      </c>
      <c r="O4938" s="436">
        <v>167</v>
      </c>
      <c r="P4938" s="436">
        <v>167</v>
      </c>
      <c r="Q4938" s="435">
        <v>0</v>
      </c>
      <c r="R4938" s="436">
        <v>167</v>
      </c>
      <c r="S4938" s="447">
        <v>0</v>
      </c>
      <c r="T4938" s="447">
        <v>0</v>
      </c>
      <c r="U4938" s="472">
        <v>41083</v>
      </c>
      <c r="Y4938" s="536" t="str">
        <f t="shared" ref="Y4938:Y5001" si="463">IF(W4938="","",+C4938-W4938)</f>
        <v/>
      </c>
      <c r="AD4938" s="435" t="str">
        <f t="shared" si="462"/>
        <v>Pendente</v>
      </c>
    </row>
    <row r="4939" spans="1:30" x14ac:dyDescent="0.2">
      <c r="A4939" s="442" t="s">
        <v>115</v>
      </c>
      <c r="B4939" s="435">
        <v>10</v>
      </c>
      <c r="C4939" s="436">
        <v>6</v>
      </c>
      <c r="D4939" s="435" t="s">
        <v>75</v>
      </c>
      <c r="E4939" s="472">
        <v>41082</v>
      </c>
      <c r="G4939" s="435">
        <v>10</v>
      </c>
      <c r="H4939" s="436">
        <v>6</v>
      </c>
      <c r="I4939" s="436">
        <v>6</v>
      </c>
      <c r="J4939" s="436">
        <v>6</v>
      </c>
      <c r="K4939" s="435">
        <v>0</v>
      </c>
      <c r="L4939" s="472">
        <v>41083</v>
      </c>
      <c r="N4939" s="435">
        <v>10</v>
      </c>
      <c r="O4939" s="436">
        <v>6</v>
      </c>
      <c r="P4939" s="436">
        <v>6</v>
      </c>
      <c r="Q4939" s="435">
        <v>0</v>
      </c>
      <c r="R4939" s="436">
        <v>6</v>
      </c>
      <c r="S4939" s="447">
        <v>0</v>
      </c>
      <c r="T4939" s="447">
        <v>0</v>
      </c>
      <c r="U4939" s="472">
        <v>41083</v>
      </c>
      <c r="Y4939" s="536" t="str">
        <f t="shared" si="463"/>
        <v/>
      </c>
      <c r="AD4939" s="435" t="str">
        <f t="shared" si="462"/>
        <v>Pendente</v>
      </c>
    </row>
    <row r="4940" spans="1:30" x14ac:dyDescent="0.2">
      <c r="A4940" s="442" t="s">
        <v>115</v>
      </c>
      <c r="B4940" s="435">
        <v>11</v>
      </c>
      <c r="C4940" s="436">
        <v>2</v>
      </c>
      <c r="D4940" s="438" t="s">
        <v>76</v>
      </c>
      <c r="E4940" s="472">
        <v>41082</v>
      </c>
      <c r="G4940" s="435">
        <v>11</v>
      </c>
      <c r="H4940" s="436">
        <v>2</v>
      </c>
      <c r="I4940" s="436">
        <v>2</v>
      </c>
      <c r="J4940" s="436">
        <v>2</v>
      </c>
      <c r="K4940" s="435">
        <v>0</v>
      </c>
      <c r="L4940" s="472">
        <v>41083</v>
      </c>
      <c r="N4940" s="435">
        <v>11</v>
      </c>
      <c r="O4940" s="436">
        <v>2</v>
      </c>
      <c r="P4940" s="436">
        <v>2</v>
      </c>
      <c r="Q4940" s="435">
        <v>0</v>
      </c>
      <c r="R4940" s="436">
        <v>2</v>
      </c>
      <c r="S4940" s="447">
        <v>0</v>
      </c>
      <c r="T4940" s="447">
        <v>0</v>
      </c>
      <c r="U4940" s="472">
        <v>41083</v>
      </c>
      <c r="Y4940" s="536" t="str">
        <f t="shared" si="463"/>
        <v/>
      </c>
      <c r="AD4940" s="435" t="str">
        <f t="shared" si="462"/>
        <v>Pendente</v>
      </c>
    </row>
    <row r="4941" spans="1:30" x14ac:dyDescent="0.2">
      <c r="A4941" s="442" t="s">
        <v>115</v>
      </c>
      <c r="B4941" s="435">
        <v>12</v>
      </c>
      <c r="C4941" s="436">
        <v>2</v>
      </c>
      <c r="D4941" s="438" t="s">
        <v>77</v>
      </c>
      <c r="E4941" s="472">
        <v>41082</v>
      </c>
      <c r="G4941" s="435">
        <v>12</v>
      </c>
      <c r="H4941" s="436">
        <v>2</v>
      </c>
      <c r="I4941" s="436">
        <v>2</v>
      </c>
      <c r="J4941" s="436">
        <v>2</v>
      </c>
      <c r="K4941" s="435">
        <v>0</v>
      </c>
      <c r="L4941" s="472">
        <v>41083</v>
      </c>
      <c r="N4941" s="435">
        <v>12</v>
      </c>
      <c r="O4941" s="436">
        <v>2</v>
      </c>
      <c r="P4941" s="436">
        <v>2</v>
      </c>
      <c r="Q4941" s="435">
        <v>0</v>
      </c>
      <c r="R4941" s="436">
        <v>2</v>
      </c>
      <c r="S4941" s="447">
        <v>0</v>
      </c>
      <c r="T4941" s="447">
        <v>0</v>
      </c>
      <c r="U4941" s="472">
        <v>41083</v>
      </c>
      <c r="Y4941" s="536" t="str">
        <f t="shared" si="463"/>
        <v/>
      </c>
      <c r="AD4941" s="435" t="str">
        <f t="shared" si="462"/>
        <v>Pendente</v>
      </c>
    </row>
    <row r="4942" spans="1:30" x14ac:dyDescent="0.2">
      <c r="A4942" s="442" t="s">
        <v>115</v>
      </c>
      <c r="B4942" s="435">
        <v>13</v>
      </c>
      <c r="C4942" s="436">
        <v>213</v>
      </c>
      <c r="D4942" s="438" t="s">
        <v>187</v>
      </c>
      <c r="E4942" s="472">
        <v>41082</v>
      </c>
      <c r="G4942" s="435">
        <v>13</v>
      </c>
      <c r="H4942" s="436">
        <v>213</v>
      </c>
      <c r="I4942" s="436">
        <v>213</v>
      </c>
      <c r="J4942" s="436">
        <v>213</v>
      </c>
      <c r="K4942" s="435">
        <v>0</v>
      </c>
      <c r="L4942" s="472">
        <v>41083</v>
      </c>
      <c r="N4942" s="435">
        <v>13</v>
      </c>
      <c r="O4942" s="436">
        <v>213</v>
      </c>
      <c r="P4942" s="436">
        <v>213</v>
      </c>
      <c r="Q4942" s="435">
        <v>0</v>
      </c>
      <c r="R4942" s="436">
        <v>213</v>
      </c>
      <c r="S4942" s="447">
        <v>0</v>
      </c>
      <c r="T4942" s="447">
        <v>0</v>
      </c>
      <c r="U4942" s="472">
        <v>41083</v>
      </c>
      <c r="Y4942" s="536" t="str">
        <f t="shared" si="463"/>
        <v/>
      </c>
      <c r="AD4942" s="435" t="str">
        <f t="shared" si="462"/>
        <v>Pendente</v>
      </c>
    </row>
    <row r="4943" spans="1:30" x14ac:dyDescent="0.2">
      <c r="A4943" s="442" t="s">
        <v>115</v>
      </c>
      <c r="B4943" s="435">
        <v>14</v>
      </c>
      <c r="C4943" s="436">
        <v>2</v>
      </c>
      <c r="D4943" s="465" t="s">
        <v>192</v>
      </c>
      <c r="E4943" s="472">
        <v>41082</v>
      </c>
      <c r="G4943" s="435">
        <v>14</v>
      </c>
      <c r="H4943" s="436">
        <v>2</v>
      </c>
      <c r="I4943" s="436">
        <v>2</v>
      </c>
      <c r="J4943" s="436">
        <v>2</v>
      </c>
      <c r="K4943" s="435">
        <v>0</v>
      </c>
      <c r="L4943" s="472">
        <v>41083</v>
      </c>
      <c r="N4943" s="435">
        <v>14</v>
      </c>
      <c r="O4943" s="436">
        <v>2</v>
      </c>
      <c r="P4943" s="436">
        <v>2</v>
      </c>
      <c r="Q4943" s="435">
        <v>0</v>
      </c>
      <c r="R4943" s="436">
        <v>2</v>
      </c>
      <c r="S4943" s="447">
        <v>0</v>
      </c>
      <c r="T4943" s="447">
        <v>0</v>
      </c>
      <c r="U4943" s="472">
        <v>41083</v>
      </c>
      <c r="Y4943" s="536" t="str">
        <f t="shared" si="463"/>
        <v/>
      </c>
      <c r="AD4943" s="435" t="str">
        <f t="shared" si="462"/>
        <v>Pendente</v>
      </c>
    </row>
    <row r="4944" spans="1:30" x14ac:dyDescent="0.2">
      <c r="A4944" s="442" t="s">
        <v>115</v>
      </c>
      <c r="B4944" s="435">
        <v>15</v>
      </c>
      <c r="C4944" s="436">
        <v>250</v>
      </c>
      <c r="D4944" s="439" t="s">
        <v>196</v>
      </c>
      <c r="E4944" s="472">
        <v>41082</v>
      </c>
      <c r="G4944" s="435">
        <v>15</v>
      </c>
      <c r="H4944" s="436">
        <v>250</v>
      </c>
      <c r="I4944" s="436">
        <v>250</v>
      </c>
      <c r="J4944" s="436">
        <v>250</v>
      </c>
      <c r="K4944" s="435">
        <v>0</v>
      </c>
      <c r="L4944" s="472">
        <v>41083</v>
      </c>
      <c r="N4944" s="435">
        <v>15</v>
      </c>
      <c r="O4944" s="436">
        <v>250</v>
      </c>
      <c r="P4944" s="436">
        <v>250</v>
      </c>
      <c r="Q4944" s="435">
        <v>0</v>
      </c>
      <c r="R4944" s="436">
        <v>250</v>
      </c>
      <c r="S4944" s="447">
        <v>0</v>
      </c>
      <c r="T4944" s="447">
        <v>0</v>
      </c>
      <c r="U4944" s="472">
        <v>41083</v>
      </c>
      <c r="Y4944" s="536" t="str">
        <f t="shared" si="463"/>
        <v/>
      </c>
      <c r="AD4944" s="435" t="str">
        <f t="shared" si="462"/>
        <v>Pendente</v>
      </c>
    </row>
    <row r="4945" spans="1:30" x14ac:dyDescent="0.2">
      <c r="A4945" s="442" t="s">
        <v>115</v>
      </c>
      <c r="B4945" s="435">
        <v>16</v>
      </c>
      <c r="C4945" s="436">
        <v>427</v>
      </c>
      <c r="D4945" s="438" t="s">
        <v>199</v>
      </c>
      <c r="E4945" s="472">
        <v>41082</v>
      </c>
      <c r="G4945" s="435">
        <v>16</v>
      </c>
      <c r="H4945" s="436">
        <v>427</v>
      </c>
      <c r="I4945" s="436">
        <v>427</v>
      </c>
      <c r="J4945" s="436">
        <v>427</v>
      </c>
      <c r="K4945" s="435">
        <v>0</v>
      </c>
      <c r="L4945" s="472">
        <v>41083</v>
      </c>
      <c r="N4945" s="435">
        <v>16</v>
      </c>
      <c r="O4945" s="436">
        <v>427</v>
      </c>
      <c r="P4945" s="436">
        <v>427</v>
      </c>
      <c r="Q4945" s="435">
        <v>0</v>
      </c>
      <c r="R4945" s="436">
        <v>427</v>
      </c>
      <c r="S4945" s="447">
        <v>0</v>
      </c>
      <c r="T4945" s="447">
        <v>0</v>
      </c>
      <c r="U4945" s="472">
        <v>41083</v>
      </c>
      <c r="Y4945" s="536" t="str">
        <f t="shared" si="463"/>
        <v/>
      </c>
      <c r="AD4945" s="435" t="str">
        <f t="shared" si="462"/>
        <v>Pendente</v>
      </c>
    </row>
    <row r="4946" spans="1:30" x14ac:dyDescent="0.2">
      <c r="A4946" s="442" t="s">
        <v>115</v>
      </c>
      <c r="B4946" s="435">
        <v>17</v>
      </c>
      <c r="C4946" s="436">
        <v>156</v>
      </c>
      <c r="D4946" s="438" t="s">
        <v>189</v>
      </c>
      <c r="E4946" s="472">
        <v>41082</v>
      </c>
      <c r="G4946" s="435">
        <v>17</v>
      </c>
      <c r="H4946" s="436">
        <v>156</v>
      </c>
      <c r="I4946" s="436">
        <v>156</v>
      </c>
      <c r="J4946" s="436">
        <v>156</v>
      </c>
      <c r="K4946" s="435">
        <v>0</v>
      </c>
      <c r="L4946" s="472">
        <v>41083</v>
      </c>
      <c r="N4946" s="435">
        <v>17</v>
      </c>
      <c r="O4946" s="436">
        <v>156</v>
      </c>
      <c r="P4946" s="436">
        <v>156</v>
      </c>
      <c r="Q4946" s="435">
        <v>0</v>
      </c>
      <c r="R4946" s="436">
        <v>156</v>
      </c>
      <c r="S4946" s="447">
        <v>0</v>
      </c>
      <c r="T4946" s="447">
        <v>0</v>
      </c>
      <c r="U4946" s="472">
        <v>41083</v>
      </c>
      <c r="Y4946" s="536" t="str">
        <f t="shared" si="463"/>
        <v/>
      </c>
      <c r="AD4946" s="435" t="str">
        <f t="shared" si="462"/>
        <v>Pendente</v>
      </c>
    </row>
    <row r="4947" spans="1:30" x14ac:dyDescent="0.2">
      <c r="A4947" s="442" t="s">
        <v>115</v>
      </c>
      <c r="B4947" s="435">
        <v>18</v>
      </c>
      <c r="C4947" s="436">
        <v>115</v>
      </c>
      <c r="D4947" s="438" t="s">
        <v>178</v>
      </c>
      <c r="E4947" s="472">
        <v>41082</v>
      </c>
      <c r="G4947" s="435">
        <v>18</v>
      </c>
      <c r="H4947" s="436">
        <v>115</v>
      </c>
      <c r="I4947" s="436">
        <v>115</v>
      </c>
      <c r="J4947" s="436">
        <v>115</v>
      </c>
      <c r="K4947" s="435">
        <v>0</v>
      </c>
      <c r="L4947" s="472">
        <v>41083</v>
      </c>
      <c r="N4947" s="435">
        <v>18</v>
      </c>
      <c r="O4947" s="436">
        <v>115</v>
      </c>
      <c r="P4947" s="436">
        <v>115</v>
      </c>
      <c r="Q4947" s="435">
        <v>0</v>
      </c>
      <c r="R4947" s="436">
        <v>115</v>
      </c>
      <c r="S4947" s="447">
        <v>0</v>
      </c>
      <c r="T4947" s="447">
        <v>0</v>
      </c>
      <c r="U4947" s="472">
        <v>41083</v>
      </c>
      <c r="Y4947" s="536" t="str">
        <f t="shared" si="463"/>
        <v/>
      </c>
      <c r="AD4947" s="435" t="str">
        <f t="shared" si="462"/>
        <v>Pendente</v>
      </c>
    </row>
    <row r="4948" spans="1:30" x14ac:dyDescent="0.2">
      <c r="A4948" s="442" t="s">
        <v>115</v>
      </c>
      <c r="B4948" s="435">
        <v>19</v>
      </c>
      <c r="C4948" s="436">
        <v>1995</v>
      </c>
      <c r="D4948" s="438" t="s">
        <v>214</v>
      </c>
      <c r="E4948" s="472">
        <v>41082</v>
      </c>
      <c r="G4948" s="435">
        <v>19</v>
      </c>
      <c r="H4948" s="436">
        <v>1995</v>
      </c>
      <c r="I4948" s="436">
        <v>1995</v>
      </c>
      <c r="J4948" s="436">
        <v>1995</v>
      </c>
      <c r="K4948" s="435">
        <v>0</v>
      </c>
      <c r="L4948" s="472">
        <v>41083</v>
      </c>
      <c r="N4948" s="435">
        <v>19</v>
      </c>
      <c r="O4948" s="436">
        <v>1995</v>
      </c>
      <c r="P4948" s="436">
        <v>1995</v>
      </c>
      <c r="Q4948" s="435">
        <v>0</v>
      </c>
      <c r="R4948" s="436">
        <v>1995</v>
      </c>
      <c r="S4948" s="447">
        <v>0</v>
      </c>
      <c r="T4948" s="447">
        <v>0</v>
      </c>
      <c r="U4948" s="472">
        <v>41083</v>
      </c>
      <c r="Y4948" s="536" t="str">
        <f t="shared" si="463"/>
        <v/>
      </c>
      <c r="AD4948" s="435" t="str">
        <f t="shared" si="462"/>
        <v>Pendente</v>
      </c>
    </row>
    <row r="4949" spans="1:30" x14ac:dyDescent="0.2">
      <c r="A4949" s="442" t="s">
        <v>115</v>
      </c>
      <c r="B4949" s="435">
        <v>20</v>
      </c>
      <c r="C4949" s="436">
        <v>192</v>
      </c>
      <c r="D4949" s="438" t="s">
        <v>214</v>
      </c>
      <c r="E4949" s="472">
        <v>41082</v>
      </c>
      <c r="G4949" s="435">
        <v>20</v>
      </c>
      <c r="H4949" s="436">
        <v>192</v>
      </c>
      <c r="I4949" s="436">
        <v>192</v>
      </c>
      <c r="J4949" s="436">
        <v>192</v>
      </c>
      <c r="K4949" s="435">
        <v>0</v>
      </c>
      <c r="L4949" s="472">
        <v>41083</v>
      </c>
      <c r="N4949" s="435">
        <v>20</v>
      </c>
      <c r="O4949" s="436">
        <v>192</v>
      </c>
      <c r="P4949" s="436">
        <v>192</v>
      </c>
      <c r="Q4949" s="435">
        <v>0</v>
      </c>
      <c r="R4949" s="436">
        <v>192</v>
      </c>
      <c r="S4949" s="447">
        <v>0</v>
      </c>
      <c r="T4949" s="447">
        <v>0</v>
      </c>
      <c r="U4949" s="472">
        <v>41083</v>
      </c>
      <c r="Y4949" s="536" t="str">
        <f t="shared" si="463"/>
        <v/>
      </c>
      <c r="AD4949" s="435" t="str">
        <f t="shared" si="462"/>
        <v>Pendente</v>
      </c>
    </row>
    <row r="4950" spans="1:30" x14ac:dyDescent="0.2">
      <c r="A4950" s="644" t="s">
        <v>115</v>
      </c>
      <c r="B4950" s="645">
        <v>21</v>
      </c>
      <c r="C4950" s="646">
        <v>42</v>
      </c>
      <c r="D4950" s="659" t="s">
        <v>185</v>
      </c>
      <c r="E4950" s="647">
        <v>41082</v>
      </c>
      <c r="G4950" s="645">
        <v>21</v>
      </c>
      <c r="H4950" s="646">
        <v>42</v>
      </c>
      <c r="I4950" s="646">
        <v>42</v>
      </c>
      <c r="J4950" s="646">
        <v>42</v>
      </c>
      <c r="K4950" s="645">
        <v>0</v>
      </c>
      <c r="L4950" s="647">
        <v>41083</v>
      </c>
      <c r="N4950" s="645">
        <v>21</v>
      </c>
      <c r="O4950" s="646">
        <v>42</v>
      </c>
      <c r="P4950" s="646">
        <v>42</v>
      </c>
      <c r="Q4950" s="645">
        <v>0</v>
      </c>
      <c r="R4950" s="646">
        <v>42</v>
      </c>
      <c r="S4950" s="646">
        <v>0</v>
      </c>
      <c r="T4950" s="646">
        <v>0</v>
      </c>
      <c r="U4950" s="647">
        <v>41083</v>
      </c>
      <c r="Y4950" s="536" t="str">
        <f t="shared" si="463"/>
        <v/>
      </c>
      <c r="AD4950" s="435" t="str">
        <f t="shared" si="462"/>
        <v>Pendente</v>
      </c>
    </row>
    <row r="4951" spans="1:30" x14ac:dyDescent="0.2">
      <c r="A4951" s="442" t="s">
        <v>115</v>
      </c>
      <c r="B4951" s="435">
        <v>1</v>
      </c>
      <c r="C4951" s="436">
        <v>50</v>
      </c>
      <c r="D4951" s="657" t="s">
        <v>176</v>
      </c>
      <c r="E4951" s="472">
        <v>41085</v>
      </c>
      <c r="G4951" s="474">
        <v>1</v>
      </c>
      <c r="H4951" s="435">
        <v>50</v>
      </c>
      <c r="I4951" s="435">
        <v>50</v>
      </c>
      <c r="J4951" s="435">
        <v>50</v>
      </c>
      <c r="K4951" s="435">
        <v>0</v>
      </c>
      <c r="L4951" s="472">
        <v>41086</v>
      </c>
      <c r="N4951" s="435">
        <v>1</v>
      </c>
      <c r="O4951" s="436">
        <v>50</v>
      </c>
      <c r="P4951" s="436">
        <v>50</v>
      </c>
      <c r="Q4951" s="435">
        <v>0</v>
      </c>
      <c r="R4951" s="436">
        <v>50</v>
      </c>
      <c r="S4951" s="447">
        <v>0</v>
      </c>
      <c r="T4951" s="447">
        <v>0</v>
      </c>
      <c r="U4951" s="472">
        <v>41086</v>
      </c>
      <c r="Y4951" s="536" t="str">
        <f t="shared" si="463"/>
        <v/>
      </c>
      <c r="AD4951" s="435" t="str">
        <f t="shared" si="462"/>
        <v>Pendente</v>
      </c>
    </row>
    <row r="4952" spans="1:30" x14ac:dyDescent="0.2">
      <c r="A4952" s="644" t="s">
        <v>115</v>
      </c>
      <c r="B4952" s="645">
        <v>2</v>
      </c>
      <c r="C4952" s="646">
        <v>300</v>
      </c>
      <c r="D4952" s="645" t="s">
        <v>178</v>
      </c>
      <c r="E4952" s="647">
        <v>41085</v>
      </c>
      <c r="G4952" s="648">
        <v>2</v>
      </c>
      <c r="H4952" s="645">
        <v>300</v>
      </c>
      <c r="I4952" s="645">
        <v>300</v>
      </c>
      <c r="J4952" s="645">
        <v>300</v>
      </c>
      <c r="K4952" s="645">
        <v>0</v>
      </c>
      <c r="L4952" s="647">
        <v>41086</v>
      </c>
      <c r="N4952" s="645">
        <v>2</v>
      </c>
      <c r="O4952" s="646">
        <v>300</v>
      </c>
      <c r="P4952" s="646">
        <v>300</v>
      </c>
      <c r="Q4952" s="645">
        <v>0</v>
      </c>
      <c r="R4952" s="646">
        <v>300</v>
      </c>
      <c r="S4952" s="646">
        <v>0</v>
      </c>
      <c r="T4952" s="646">
        <v>0</v>
      </c>
      <c r="U4952" s="647">
        <v>41086</v>
      </c>
      <c r="Y4952" s="536" t="str">
        <f t="shared" si="463"/>
        <v/>
      </c>
      <c r="AD4952" s="435" t="str">
        <f t="shared" si="462"/>
        <v>Pendente</v>
      </c>
    </row>
    <row r="4953" spans="1:30" x14ac:dyDescent="0.2">
      <c r="A4953" s="442" t="s">
        <v>115</v>
      </c>
      <c r="B4953" s="435">
        <v>1</v>
      </c>
      <c r="C4953" s="436">
        <v>20</v>
      </c>
      <c r="D4953" s="439" t="s">
        <v>177</v>
      </c>
      <c r="E4953" s="472">
        <v>41086</v>
      </c>
      <c r="G4953" s="474">
        <v>1</v>
      </c>
      <c r="H4953" s="436">
        <v>20</v>
      </c>
      <c r="I4953" s="436">
        <v>20</v>
      </c>
      <c r="J4953" s="436">
        <v>20</v>
      </c>
      <c r="K4953" s="435">
        <v>0</v>
      </c>
      <c r="L4953" s="472">
        <v>41087</v>
      </c>
      <c r="N4953" s="435">
        <v>1</v>
      </c>
      <c r="O4953" s="436">
        <v>20</v>
      </c>
      <c r="P4953" s="436">
        <v>20</v>
      </c>
      <c r="Q4953" s="435">
        <v>0</v>
      </c>
      <c r="R4953" s="436">
        <v>20</v>
      </c>
      <c r="S4953" s="447">
        <v>0</v>
      </c>
      <c r="T4953" s="447">
        <v>0</v>
      </c>
      <c r="U4953" s="472">
        <v>41087</v>
      </c>
      <c r="Y4953" s="536" t="str">
        <f t="shared" si="463"/>
        <v/>
      </c>
      <c r="AD4953" s="435" t="str">
        <f t="shared" si="462"/>
        <v>Pendente</v>
      </c>
    </row>
    <row r="4954" spans="1:30" x14ac:dyDescent="0.2">
      <c r="A4954" s="442" t="s">
        <v>115</v>
      </c>
      <c r="B4954" s="435">
        <v>2</v>
      </c>
      <c r="C4954" s="436">
        <v>50</v>
      </c>
      <c r="D4954" s="657" t="s">
        <v>176</v>
      </c>
      <c r="E4954" s="472">
        <v>41086</v>
      </c>
      <c r="G4954" s="474">
        <v>2</v>
      </c>
      <c r="H4954" s="436">
        <v>50</v>
      </c>
      <c r="I4954" s="436">
        <v>50</v>
      </c>
      <c r="J4954" s="436">
        <v>50</v>
      </c>
      <c r="K4954" s="435">
        <v>0</v>
      </c>
      <c r="L4954" s="472">
        <v>41087</v>
      </c>
      <c r="N4954" s="435">
        <v>2</v>
      </c>
      <c r="O4954" s="436">
        <v>50</v>
      </c>
      <c r="P4954" s="436">
        <v>50</v>
      </c>
      <c r="Q4954" s="435">
        <v>0</v>
      </c>
      <c r="R4954" s="436">
        <v>50</v>
      </c>
      <c r="S4954" s="447">
        <v>0</v>
      </c>
      <c r="T4954" s="447">
        <v>0</v>
      </c>
      <c r="U4954" s="472">
        <v>41087</v>
      </c>
      <c r="Y4954" s="536" t="str">
        <f t="shared" si="463"/>
        <v/>
      </c>
      <c r="AD4954" s="435" t="str">
        <f t="shared" si="462"/>
        <v>Pendente</v>
      </c>
    </row>
    <row r="4955" spans="1:30" x14ac:dyDescent="0.2">
      <c r="A4955" s="644" t="s">
        <v>115</v>
      </c>
      <c r="B4955" s="645">
        <v>3</v>
      </c>
      <c r="C4955" s="646">
        <v>340</v>
      </c>
      <c r="D4955" s="645" t="s">
        <v>178</v>
      </c>
      <c r="E4955" s="647">
        <v>41086</v>
      </c>
      <c r="G4955" s="648">
        <v>3</v>
      </c>
      <c r="H4955" s="646">
        <v>340</v>
      </c>
      <c r="I4955" s="646">
        <v>340</v>
      </c>
      <c r="J4955" s="646">
        <v>340</v>
      </c>
      <c r="K4955" s="645">
        <v>0</v>
      </c>
      <c r="L4955" s="647">
        <v>41087</v>
      </c>
      <c r="N4955" s="645">
        <v>3</v>
      </c>
      <c r="O4955" s="646">
        <v>340</v>
      </c>
      <c r="P4955" s="646">
        <v>340</v>
      </c>
      <c r="Q4955" s="645">
        <v>0</v>
      </c>
      <c r="R4955" s="646">
        <v>340</v>
      </c>
      <c r="S4955" s="646">
        <v>0</v>
      </c>
      <c r="T4955" s="646">
        <v>0</v>
      </c>
      <c r="U4955" s="647">
        <v>41087</v>
      </c>
      <c r="Y4955" s="536" t="str">
        <f t="shared" si="463"/>
        <v/>
      </c>
      <c r="AD4955" s="435" t="str">
        <f t="shared" si="462"/>
        <v>Pendente</v>
      </c>
    </row>
    <row r="4956" spans="1:30" x14ac:dyDescent="0.2">
      <c r="A4956" s="644" t="s">
        <v>115</v>
      </c>
      <c r="B4956" s="645">
        <v>1</v>
      </c>
      <c r="C4956" s="646">
        <v>285</v>
      </c>
      <c r="D4956" s="645" t="s">
        <v>178</v>
      </c>
      <c r="E4956" s="647">
        <v>41087</v>
      </c>
      <c r="G4956" s="645">
        <v>1</v>
      </c>
      <c r="H4956" s="646">
        <v>285</v>
      </c>
      <c r="I4956" s="646">
        <v>285</v>
      </c>
      <c r="J4956" s="646">
        <v>285</v>
      </c>
      <c r="K4956" s="645">
        <v>0</v>
      </c>
      <c r="L4956" s="647">
        <v>41118</v>
      </c>
      <c r="N4956" s="645">
        <v>1</v>
      </c>
      <c r="O4956" s="646">
        <v>285</v>
      </c>
      <c r="P4956" s="646">
        <v>285</v>
      </c>
      <c r="Q4956" s="645">
        <v>0</v>
      </c>
      <c r="R4956" s="646">
        <v>285</v>
      </c>
      <c r="S4956" s="646">
        <v>0</v>
      </c>
      <c r="T4956" s="646">
        <v>0</v>
      </c>
      <c r="U4956" s="647">
        <v>41118</v>
      </c>
      <c r="Y4956" s="536" t="str">
        <f t="shared" si="463"/>
        <v/>
      </c>
      <c r="AD4956" s="435" t="str">
        <f t="shared" si="462"/>
        <v>Pendente</v>
      </c>
    </row>
    <row r="4957" spans="1:30" x14ac:dyDescent="0.2">
      <c r="A4957" s="442" t="s">
        <v>115</v>
      </c>
      <c r="B4957" s="435">
        <v>1</v>
      </c>
      <c r="C4957" s="436">
        <v>10</v>
      </c>
      <c r="D4957" s="439" t="s">
        <v>177</v>
      </c>
      <c r="E4957" s="472">
        <v>41088</v>
      </c>
      <c r="G4957" s="435">
        <v>1</v>
      </c>
      <c r="H4957" s="436">
        <v>10</v>
      </c>
      <c r="I4957" s="436">
        <v>10</v>
      </c>
      <c r="J4957" s="436">
        <v>10</v>
      </c>
      <c r="K4957" s="435">
        <v>0</v>
      </c>
      <c r="L4957" s="472">
        <v>41089</v>
      </c>
      <c r="N4957" s="435">
        <v>1</v>
      </c>
      <c r="O4957" s="436">
        <v>10</v>
      </c>
      <c r="P4957" s="436">
        <v>10</v>
      </c>
      <c r="Q4957" s="435">
        <v>0</v>
      </c>
      <c r="R4957" s="436">
        <v>10</v>
      </c>
      <c r="S4957" s="447">
        <v>0</v>
      </c>
      <c r="T4957" s="447">
        <v>0</v>
      </c>
      <c r="U4957" s="472">
        <v>41089</v>
      </c>
      <c r="Y4957" s="536" t="str">
        <f t="shared" si="463"/>
        <v/>
      </c>
      <c r="AD4957" s="435" t="str">
        <f t="shared" si="462"/>
        <v>Pendente</v>
      </c>
    </row>
    <row r="4958" spans="1:30" x14ac:dyDescent="0.2">
      <c r="A4958" s="644" t="s">
        <v>115</v>
      </c>
      <c r="B4958" s="645">
        <v>2</v>
      </c>
      <c r="C4958" s="646">
        <v>130</v>
      </c>
      <c r="D4958" s="645" t="s">
        <v>178</v>
      </c>
      <c r="E4958" s="647">
        <v>41088</v>
      </c>
      <c r="G4958" s="645">
        <v>2</v>
      </c>
      <c r="H4958" s="646">
        <v>130</v>
      </c>
      <c r="I4958" s="646">
        <v>130</v>
      </c>
      <c r="J4958" s="646">
        <v>130</v>
      </c>
      <c r="K4958" s="645">
        <v>0</v>
      </c>
      <c r="L4958" s="647">
        <v>41089</v>
      </c>
      <c r="N4958" s="645">
        <v>2</v>
      </c>
      <c r="O4958" s="646">
        <v>130</v>
      </c>
      <c r="P4958" s="646">
        <v>130</v>
      </c>
      <c r="Q4958" s="645">
        <v>0</v>
      </c>
      <c r="R4958" s="646">
        <v>130</v>
      </c>
      <c r="S4958" s="646">
        <v>0</v>
      </c>
      <c r="T4958" s="646">
        <v>0</v>
      </c>
      <c r="U4958" s="647">
        <v>41089</v>
      </c>
      <c r="Y4958" s="536" t="str">
        <f t="shared" si="463"/>
        <v/>
      </c>
      <c r="AD4958" s="435" t="str">
        <f t="shared" si="462"/>
        <v>Pendente</v>
      </c>
    </row>
    <row r="4959" spans="1:30" x14ac:dyDescent="0.2">
      <c r="A4959" s="442" t="s">
        <v>115</v>
      </c>
      <c r="B4959" s="435">
        <v>1</v>
      </c>
      <c r="C4959" s="436">
        <v>10</v>
      </c>
      <c r="D4959" s="439" t="s">
        <v>177</v>
      </c>
      <c r="E4959" s="472">
        <v>41089</v>
      </c>
      <c r="G4959" s="435">
        <v>1</v>
      </c>
      <c r="H4959" s="436">
        <v>10</v>
      </c>
      <c r="I4959" s="436">
        <v>10</v>
      </c>
      <c r="J4959" s="436">
        <v>10</v>
      </c>
      <c r="K4959" s="435">
        <v>0</v>
      </c>
      <c r="L4959" s="472">
        <v>41090</v>
      </c>
      <c r="N4959" s="435">
        <v>1</v>
      </c>
      <c r="O4959" s="436">
        <v>10</v>
      </c>
      <c r="P4959" s="436">
        <v>10</v>
      </c>
      <c r="Q4959" s="435">
        <v>0</v>
      </c>
      <c r="R4959" s="436">
        <v>10</v>
      </c>
      <c r="S4959" s="447">
        <v>0</v>
      </c>
      <c r="T4959" s="447">
        <v>0</v>
      </c>
      <c r="U4959" s="472">
        <v>41090</v>
      </c>
      <c r="Y4959" s="536" t="str">
        <f t="shared" si="463"/>
        <v/>
      </c>
      <c r="AD4959" s="435" t="str">
        <f t="shared" si="462"/>
        <v>Pendente</v>
      </c>
    </row>
    <row r="4960" spans="1:30" x14ac:dyDescent="0.2">
      <c r="A4960" s="442" t="s">
        <v>115</v>
      </c>
      <c r="B4960" s="435">
        <v>2</v>
      </c>
      <c r="C4960" s="436">
        <v>25</v>
      </c>
      <c r="D4960" s="643" t="s">
        <v>182</v>
      </c>
      <c r="E4960" s="472">
        <v>41089</v>
      </c>
      <c r="G4960" s="435">
        <v>2</v>
      </c>
      <c r="H4960" s="436">
        <v>25</v>
      </c>
      <c r="I4960" s="436">
        <v>25</v>
      </c>
      <c r="J4960" s="436">
        <v>25</v>
      </c>
      <c r="K4960" s="435">
        <v>0</v>
      </c>
      <c r="L4960" s="472">
        <v>41090</v>
      </c>
      <c r="N4960" s="435">
        <v>2</v>
      </c>
      <c r="O4960" s="436">
        <v>25</v>
      </c>
      <c r="P4960" s="436">
        <v>25</v>
      </c>
      <c r="Q4960" s="435">
        <v>0</v>
      </c>
      <c r="R4960" s="436">
        <v>25</v>
      </c>
      <c r="S4960" s="447">
        <v>0</v>
      </c>
      <c r="T4960" s="447">
        <v>0</v>
      </c>
      <c r="U4960" s="472">
        <v>41090</v>
      </c>
      <c r="Y4960" s="536" t="str">
        <f t="shared" si="463"/>
        <v/>
      </c>
      <c r="AD4960" s="435" t="str">
        <f t="shared" si="462"/>
        <v>Pendente</v>
      </c>
    </row>
    <row r="4961" spans="1:30" x14ac:dyDescent="0.2">
      <c r="A4961" s="442" t="s">
        <v>115</v>
      </c>
      <c r="B4961" s="435">
        <v>3</v>
      </c>
      <c r="C4961" s="436">
        <v>31</v>
      </c>
      <c r="D4961" s="465" t="s">
        <v>183</v>
      </c>
      <c r="E4961" s="472">
        <v>41089</v>
      </c>
      <c r="G4961" s="435">
        <v>3</v>
      </c>
      <c r="H4961" s="436">
        <v>31</v>
      </c>
      <c r="I4961" s="436">
        <v>31</v>
      </c>
      <c r="J4961" s="436">
        <v>31</v>
      </c>
      <c r="K4961" s="435">
        <v>0</v>
      </c>
      <c r="L4961" s="472">
        <v>41090</v>
      </c>
      <c r="N4961" s="435">
        <v>3</v>
      </c>
      <c r="O4961" s="436">
        <v>31</v>
      </c>
      <c r="P4961" s="436">
        <v>31</v>
      </c>
      <c r="Q4961" s="435">
        <v>0</v>
      </c>
      <c r="R4961" s="436">
        <v>31</v>
      </c>
      <c r="S4961" s="447">
        <v>0</v>
      </c>
      <c r="T4961" s="447">
        <v>0</v>
      </c>
      <c r="U4961" s="472">
        <v>41090</v>
      </c>
      <c r="Y4961" s="536" t="str">
        <f t="shared" si="463"/>
        <v/>
      </c>
      <c r="AD4961" s="435" t="str">
        <f t="shared" si="462"/>
        <v>Pendente</v>
      </c>
    </row>
    <row r="4962" spans="1:30" x14ac:dyDescent="0.2">
      <c r="A4962" s="442" t="s">
        <v>115</v>
      </c>
      <c r="B4962" s="435">
        <v>4</v>
      </c>
      <c r="C4962" s="436">
        <v>10</v>
      </c>
      <c r="D4962" s="465" t="s">
        <v>67</v>
      </c>
      <c r="E4962" s="472">
        <v>41089</v>
      </c>
      <c r="G4962" s="435">
        <v>4</v>
      </c>
      <c r="H4962" s="436">
        <v>10</v>
      </c>
      <c r="I4962" s="436">
        <v>10</v>
      </c>
      <c r="J4962" s="436">
        <v>10</v>
      </c>
      <c r="K4962" s="435">
        <v>0</v>
      </c>
      <c r="L4962" s="472">
        <v>41090</v>
      </c>
      <c r="N4962" s="435">
        <v>4</v>
      </c>
      <c r="O4962" s="436">
        <v>10</v>
      </c>
      <c r="P4962" s="436">
        <v>10</v>
      </c>
      <c r="Q4962" s="435">
        <v>0</v>
      </c>
      <c r="R4962" s="436">
        <v>10</v>
      </c>
      <c r="S4962" s="447">
        <v>0</v>
      </c>
      <c r="T4962" s="447">
        <v>0</v>
      </c>
      <c r="U4962" s="472">
        <v>41090</v>
      </c>
      <c r="Y4962" s="536" t="str">
        <f t="shared" si="463"/>
        <v/>
      </c>
      <c r="AD4962" s="435" t="str">
        <f t="shared" si="462"/>
        <v>Pendente</v>
      </c>
    </row>
    <row r="4963" spans="1:30" x14ac:dyDescent="0.2">
      <c r="A4963" s="442" t="s">
        <v>115</v>
      </c>
      <c r="B4963" s="435">
        <v>5</v>
      </c>
      <c r="C4963" s="436">
        <v>8</v>
      </c>
      <c r="D4963" s="438" t="s">
        <v>69</v>
      </c>
      <c r="E4963" s="472">
        <v>41089</v>
      </c>
      <c r="G4963" s="435">
        <v>5</v>
      </c>
      <c r="H4963" s="436">
        <v>8</v>
      </c>
      <c r="I4963" s="436">
        <v>8</v>
      </c>
      <c r="J4963" s="436">
        <v>8</v>
      </c>
      <c r="K4963" s="435">
        <v>0</v>
      </c>
      <c r="L4963" s="472">
        <v>41090</v>
      </c>
      <c r="N4963" s="435">
        <v>5</v>
      </c>
      <c r="O4963" s="436">
        <v>8</v>
      </c>
      <c r="P4963" s="436">
        <v>8</v>
      </c>
      <c r="Q4963" s="435">
        <v>0</v>
      </c>
      <c r="R4963" s="436">
        <v>8</v>
      </c>
      <c r="S4963" s="447">
        <v>0</v>
      </c>
      <c r="T4963" s="447">
        <v>0</v>
      </c>
      <c r="U4963" s="472">
        <v>41090</v>
      </c>
      <c r="Y4963" s="536" t="str">
        <f t="shared" si="463"/>
        <v/>
      </c>
      <c r="AD4963" s="435" t="str">
        <f t="shared" si="462"/>
        <v>Pendente</v>
      </c>
    </row>
    <row r="4964" spans="1:30" x14ac:dyDescent="0.2">
      <c r="A4964" s="442" t="s">
        <v>115</v>
      </c>
      <c r="B4964" s="435">
        <v>6</v>
      </c>
      <c r="C4964" s="436">
        <v>19</v>
      </c>
      <c r="D4964" s="438" t="s">
        <v>72</v>
      </c>
      <c r="E4964" s="472">
        <v>41089</v>
      </c>
      <c r="G4964" s="435">
        <v>6</v>
      </c>
      <c r="H4964" s="436">
        <v>19</v>
      </c>
      <c r="I4964" s="436">
        <v>19</v>
      </c>
      <c r="J4964" s="436">
        <v>19</v>
      </c>
      <c r="K4964" s="435">
        <v>0</v>
      </c>
      <c r="L4964" s="472">
        <v>41090</v>
      </c>
      <c r="N4964" s="435">
        <v>6</v>
      </c>
      <c r="O4964" s="436">
        <v>19</v>
      </c>
      <c r="P4964" s="436">
        <v>19</v>
      </c>
      <c r="Q4964" s="435">
        <v>0</v>
      </c>
      <c r="R4964" s="436">
        <v>19</v>
      </c>
      <c r="S4964" s="447">
        <v>0</v>
      </c>
      <c r="T4964" s="447">
        <v>0</v>
      </c>
      <c r="U4964" s="472">
        <v>41090</v>
      </c>
      <c r="Y4964" s="536" t="str">
        <f t="shared" si="463"/>
        <v/>
      </c>
      <c r="AD4964" s="435" t="str">
        <f t="shared" si="462"/>
        <v>Pendente</v>
      </c>
    </row>
    <row r="4965" spans="1:30" x14ac:dyDescent="0.2">
      <c r="A4965" s="442" t="s">
        <v>115</v>
      </c>
      <c r="B4965" s="435">
        <v>7</v>
      </c>
      <c r="C4965" s="436">
        <v>231</v>
      </c>
      <c r="D4965" s="438" t="s">
        <v>73</v>
      </c>
      <c r="E4965" s="472">
        <v>41089</v>
      </c>
      <c r="G4965" s="435">
        <v>7</v>
      </c>
      <c r="H4965" s="436">
        <v>231</v>
      </c>
      <c r="I4965" s="436">
        <v>231</v>
      </c>
      <c r="J4965" s="436">
        <v>231</v>
      </c>
      <c r="K4965" s="435">
        <v>0</v>
      </c>
      <c r="L4965" s="472">
        <v>41090</v>
      </c>
      <c r="N4965" s="435">
        <v>7</v>
      </c>
      <c r="O4965" s="436">
        <v>231</v>
      </c>
      <c r="P4965" s="436">
        <v>231</v>
      </c>
      <c r="Q4965" s="435">
        <v>0</v>
      </c>
      <c r="R4965" s="436">
        <v>231</v>
      </c>
      <c r="S4965" s="447">
        <v>0</v>
      </c>
      <c r="T4965" s="447">
        <v>0</v>
      </c>
      <c r="U4965" s="472">
        <v>41090</v>
      </c>
      <c r="Y4965" s="536" t="str">
        <f t="shared" si="463"/>
        <v/>
      </c>
      <c r="AD4965" s="435" t="str">
        <f t="shared" si="462"/>
        <v>Pendente</v>
      </c>
    </row>
    <row r="4966" spans="1:30" x14ac:dyDescent="0.2">
      <c r="A4966" s="442" t="s">
        <v>115</v>
      </c>
      <c r="B4966" s="435">
        <v>8</v>
      </c>
      <c r="C4966" s="436">
        <v>174</v>
      </c>
      <c r="D4966" s="438" t="s">
        <v>79</v>
      </c>
      <c r="E4966" s="472">
        <v>41089</v>
      </c>
      <c r="G4966" s="435">
        <v>8</v>
      </c>
      <c r="H4966" s="436">
        <v>174</v>
      </c>
      <c r="I4966" s="436">
        <v>174</v>
      </c>
      <c r="J4966" s="436">
        <v>174</v>
      </c>
      <c r="K4966" s="435">
        <v>0</v>
      </c>
      <c r="L4966" s="472">
        <v>41090</v>
      </c>
      <c r="N4966" s="435">
        <v>8</v>
      </c>
      <c r="O4966" s="436">
        <v>174</v>
      </c>
      <c r="P4966" s="436">
        <v>174</v>
      </c>
      <c r="Q4966" s="435">
        <v>0</v>
      </c>
      <c r="R4966" s="436">
        <v>174</v>
      </c>
      <c r="S4966" s="447">
        <v>0</v>
      </c>
      <c r="T4966" s="447">
        <v>0</v>
      </c>
      <c r="U4966" s="472">
        <v>41090</v>
      </c>
      <c r="Y4966" s="536" t="str">
        <f t="shared" si="463"/>
        <v/>
      </c>
      <c r="AD4966" s="435" t="str">
        <f t="shared" si="462"/>
        <v>Pendente</v>
      </c>
    </row>
    <row r="4967" spans="1:30" x14ac:dyDescent="0.2">
      <c r="A4967" s="442" t="s">
        <v>115</v>
      </c>
      <c r="B4967" s="435">
        <v>9</v>
      </c>
      <c r="C4967" s="436">
        <v>106</v>
      </c>
      <c r="D4967" s="438" t="s">
        <v>74</v>
      </c>
      <c r="E4967" s="472">
        <v>41089</v>
      </c>
      <c r="G4967" s="435">
        <v>9</v>
      </c>
      <c r="H4967" s="436">
        <v>106</v>
      </c>
      <c r="I4967" s="436">
        <v>106</v>
      </c>
      <c r="J4967" s="436">
        <v>106</v>
      </c>
      <c r="K4967" s="435">
        <v>0</v>
      </c>
      <c r="L4967" s="472">
        <v>41090</v>
      </c>
      <c r="N4967" s="435">
        <v>9</v>
      </c>
      <c r="O4967" s="436">
        <v>106</v>
      </c>
      <c r="P4967" s="436">
        <v>106</v>
      </c>
      <c r="Q4967" s="435">
        <v>0</v>
      </c>
      <c r="R4967" s="436">
        <v>106</v>
      </c>
      <c r="S4967" s="447">
        <v>0</v>
      </c>
      <c r="T4967" s="447">
        <v>0</v>
      </c>
      <c r="U4967" s="472">
        <v>41090</v>
      </c>
      <c r="Y4967" s="536" t="str">
        <f t="shared" si="463"/>
        <v/>
      </c>
      <c r="AD4967" s="435" t="str">
        <f t="shared" si="462"/>
        <v>Pendente</v>
      </c>
    </row>
    <row r="4968" spans="1:30" x14ac:dyDescent="0.2">
      <c r="A4968" s="442" t="s">
        <v>115</v>
      </c>
      <c r="B4968" s="435">
        <v>10</v>
      </c>
      <c r="C4968" s="436">
        <v>5</v>
      </c>
      <c r="D4968" s="435" t="s">
        <v>75</v>
      </c>
      <c r="E4968" s="472">
        <v>41089</v>
      </c>
      <c r="G4968" s="435">
        <v>10</v>
      </c>
      <c r="H4968" s="436">
        <v>5</v>
      </c>
      <c r="I4968" s="436">
        <v>5</v>
      </c>
      <c r="J4968" s="436">
        <v>5</v>
      </c>
      <c r="K4968" s="435">
        <v>0</v>
      </c>
      <c r="L4968" s="472">
        <v>41090</v>
      </c>
      <c r="N4968" s="435">
        <v>10</v>
      </c>
      <c r="O4968" s="436">
        <v>5</v>
      </c>
      <c r="P4968" s="436">
        <v>5</v>
      </c>
      <c r="Q4968" s="435">
        <v>0</v>
      </c>
      <c r="R4968" s="436">
        <v>5</v>
      </c>
      <c r="S4968" s="447">
        <v>0</v>
      </c>
      <c r="T4968" s="447">
        <v>0</v>
      </c>
      <c r="U4968" s="472">
        <v>41090</v>
      </c>
      <c r="Y4968" s="536" t="str">
        <f t="shared" si="463"/>
        <v/>
      </c>
      <c r="AD4968" s="435" t="str">
        <f t="shared" si="462"/>
        <v>Pendente</v>
      </c>
    </row>
    <row r="4969" spans="1:30" x14ac:dyDescent="0.2">
      <c r="A4969" s="442" t="s">
        <v>115</v>
      </c>
      <c r="B4969" s="435">
        <v>11</v>
      </c>
      <c r="C4969" s="436">
        <v>7</v>
      </c>
      <c r="D4969" s="438" t="s">
        <v>76</v>
      </c>
      <c r="E4969" s="472">
        <v>41089</v>
      </c>
      <c r="G4969" s="435">
        <v>11</v>
      </c>
      <c r="H4969" s="436">
        <v>7</v>
      </c>
      <c r="I4969" s="436">
        <v>7</v>
      </c>
      <c r="J4969" s="436">
        <v>7</v>
      </c>
      <c r="K4969" s="435">
        <v>0</v>
      </c>
      <c r="L4969" s="472">
        <v>41090</v>
      </c>
      <c r="N4969" s="435">
        <v>11</v>
      </c>
      <c r="O4969" s="436">
        <v>7</v>
      </c>
      <c r="P4969" s="436">
        <v>7</v>
      </c>
      <c r="Q4969" s="435">
        <v>0</v>
      </c>
      <c r="R4969" s="436">
        <v>7</v>
      </c>
      <c r="S4969" s="447">
        <v>0</v>
      </c>
      <c r="T4969" s="447">
        <v>0</v>
      </c>
      <c r="U4969" s="472">
        <v>41090</v>
      </c>
      <c r="Y4969" s="536" t="str">
        <f t="shared" si="463"/>
        <v/>
      </c>
      <c r="AD4969" s="435" t="str">
        <f t="shared" si="462"/>
        <v>Pendente</v>
      </c>
    </row>
    <row r="4970" spans="1:30" x14ac:dyDescent="0.2">
      <c r="A4970" s="442" t="s">
        <v>115</v>
      </c>
      <c r="B4970" s="435">
        <v>12</v>
      </c>
      <c r="C4970" s="436">
        <v>3</v>
      </c>
      <c r="D4970" s="438" t="s">
        <v>77</v>
      </c>
      <c r="E4970" s="472">
        <v>41089</v>
      </c>
      <c r="G4970" s="435">
        <v>12</v>
      </c>
      <c r="H4970" s="436">
        <v>3</v>
      </c>
      <c r="I4970" s="436">
        <v>3</v>
      </c>
      <c r="J4970" s="436">
        <v>3</v>
      </c>
      <c r="K4970" s="435">
        <v>0</v>
      </c>
      <c r="L4970" s="472">
        <v>41090</v>
      </c>
      <c r="N4970" s="435">
        <v>12</v>
      </c>
      <c r="O4970" s="436">
        <v>3</v>
      </c>
      <c r="P4970" s="436">
        <v>3</v>
      </c>
      <c r="Q4970" s="435">
        <v>0</v>
      </c>
      <c r="R4970" s="436">
        <v>3</v>
      </c>
      <c r="S4970" s="447">
        <v>0</v>
      </c>
      <c r="T4970" s="447">
        <v>0</v>
      </c>
      <c r="U4970" s="472">
        <v>41090</v>
      </c>
      <c r="Y4970" s="536" t="str">
        <f t="shared" si="463"/>
        <v/>
      </c>
      <c r="AD4970" s="435" t="str">
        <f t="shared" si="462"/>
        <v>Pendente</v>
      </c>
    </row>
    <row r="4971" spans="1:30" x14ac:dyDescent="0.2">
      <c r="A4971" s="442" t="s">
        <v>115</v>
      </c>
      <c r="B4971" s="435">
        <v>13</v>
      </c>
      <c r="C4971" s="436">
        <v>202</v>
      </c>
      <c r="D4971" s="438" t="s">
        <v>187</v>
      </c>
      <c r="E4971" s="472">
        <v>41089</v>
      </c>
      <c r="G4971" s="435">
        <v>13</v>
      </c>
      <c r="H4971" s="436">
        <v>202</v>
      </c>
      <c r="I4971" s="436">
        <v>202</v>
      </c>
      <c r="J4971" s="436">
        <v>202</v>
      </c>
      <c r="K4971" s="435">
        <v>0</v>
      </c>
      <c r="L4971" s="472">
        <v>41090</v>
      </c>
      <c r="N4971" s="435">
        <v>13</v>
      </c>
      <c r="O4971" s="436">
        <v>202</v>
      </c>
      <c r="P4971" s="436">
        <v>202</v>
      </c>
      <c r="Q4971" s="435">
        <v>0</v>
      </c>
      <c r="R4971" s="436">
        <v>202</v>
      </c>
      <c r="S4971" s="447">
        <v>0</v>
      </c>
      <c r="T4971" s="447">
        <v>0</v>
      </c>
      <c r="U4971" s="472">
        <v>41090</v>
      </c>
      <c r="Y4971" s="536" t="str">
        <f t="shared" si="463"/>
        <v/>
      </c>
      <c r="AD4971" s="435" t="str">
        <f t="shared" si="462"/>
        <v>Pendente</v>
      </c>
    </row>
    <row r="4972" spans="1:30" x14ac:dyDescent="0.2">
      <c r="A4972" s="442" t="s">
        <v>115</v>
      </c>
      <c r="B4972" s="435">
        <v>14</v>
      </c>
      <c r="C4972" s="436">
        <v>2</v>
      </c>
      <c r="D4972" s="465" t="s">
        <v>192</v>
      </c>
      <c r="E4972" s="472">
        <v>41089</v>
      </c>
      <c r="G4972" s="435">
        <v>14</v>
      </c>
      <c r="H4972" s="436">
        <v>2</v>
      </c>
      <c r="I4972" s="436">
        <v>2</v>
      </c>
      <c r="J4972" s="436">
        <v>2</v>
      </c>
      <c r="K4972" s="435">
        <v>0</v>
      </c>
      <c r="L4972" s="472">
        <v>41090</v>
      </c>
      <c r="N4972" s="435">
        <v>14</v>
      </c>
      <c r="O4972" s="436">
        <v>2</v>
      </c>
      <c r="P4972" s="436">
        <v>2</v>
      </c>
      <c r="Q4972" s="435">
        <v>0</v>
      </c>
      <c r="R4972" s="436">
        <v>2</v>
      </c>
      <c r="S4972" s="447">
        <v>0</v>
      </c>
      <c r="T4972" s="447">
        <v>0</v>
      </c>
      <c r="U4972" s="472">
        <v>41090</v>
      </c>
      <c r="Y4972" s="536" t="str">
        <f t="shared" si="463"/>
        <v/>
      </c>
      <c r="AD4972" s="435" t="str">
        <f t="shared" si="462"/>
        <v>Pendente</v>
      </c>
    </row>
    <row r="4973" spans="1:30" x14ac:dyDescent="0.2">
      <c r="A4973" s="442" t="s">
        <v>115</v>
      </c>
      <c r="B4973" s="435">
        <v>15</v>
      </c>
      <c r="C4973" s="436">
        <v>150</v>
      </c>
      <c r="D4973" s="439" t="s">
        <v>196</v>
      </c>
      <c r="E4973" s="472">
        <v>41089</v>
      </c>
      <c r="G4973" s="435">
        <v>15</v>
      </c>
      <c r="H4973" s="436">
        <v>150</v>
      </c>
      <c r="I4973" s="436">
        <v>150</v>
      </c>
      <c r="J4973" s="436">
        <v>150</v>
      </c>
      <c r="K4973" s="435">
        <v>0</v>
      </c>
      <c r="L4973" s="472">
        <v>41090</v>
      </c>
      <c r="N4973" s="435">
        <v>15</v>
      </c>
      <c r="O4973" s="436">
        <v>150</v>
      </c>
      <c r="P4973" s="436">
        <v>150</v>
      </c>
      <c r="Q4973" s="435">
        <v>0</v>
      </c>
      <c r="R4973" s="436">
        <v>150</v>
      </c>
      <c r="S4973" s="447">
        <v>0</v>
      </c>
      <c r="T4973" s="447">
        <v>0</v>
      </c>
      <c r="U4973" s="472">
        <v>41090</v>
      </c>
      <c r="Y4973" s="536" t="str">
        <f t="shared" si="463"/>
        <v/>
      </c>
      <c r="AD4973" s="435" t="str">
        <f t="shared" si="462"/>
        <v>Pendente</v>
      </c>
    </row>
    <row r="4974" spans="1:30" x14ac:dyDescent="0.2">
      <c r="A4974" s="442" t="s">
        <v>115</v>
      </c>
      <c r="B4974" s="435">
        <v>16</v>
      </c>
      <c r="C4974" s="436">
        <v>586</v>
      </c>
      <c r="D4974" s="438" t="s">
        <v>199</v>
      </c>
      <c r="E4974" s="472">
        <v>41089</v>
      </c>
      <c r="G4974" s="435">
        <v>16</v>
      </c>
      <c r="H4974" s="436">
        <v>586</v>
      </c>
      <c r="I4974" s="436">
        <v>586</v>
      </c>
      <c r="J4974" s="436">
        <v>586</v>
      </c>
      <c r="K4974" s="435">
        <v>0</v>
      </c>
      <c r="L4974" s="472">
        <v>41090</v>
      </c>
      <c r="N4974" s="435">
        <v>16</v>
      </c>
      <c r="O4974" s="436">
        <v>586</v>
      </c>
      <c r="P4974" s="436">
        <v>586</v>
      </c>
      <c r="Q4974" s="435">
        <v>0</v>
      </c>
      <c r="R4974" s="436">
        <v>586</v>
      </c>
      <c r="S4974" s="447">
        <v>0</v>
      </c>
      <c r="T4974" s="447">
        <v>0</v>
      </c>
      <c r="U4974" s="472">
        <v>41090</v>
      </c>
      <c r="Y4974" s="536" t="str">
        <f t="shared" si="463"/>
        <v/>
      </c>
      <c r="AD4974" s="435" t="str">
        <f t="shared" si="462"/>
        <v>Pendente</v>
      </c>
    </row>
    <row r="4975" spans="1:30" x14ac:dyDescent="0.2">
      <c r="A4975" s="442" t="s">
        <v>115</v>
      </c>
      <c r="B4975" s="435">
        <v>17</v>
      </c>
      <c r="C4975" s="436">
        <v>160</v>
      </c>
      <c r="D4975" s="438" t="s">
        <v>189</v>
      </c>
      <c r="E4975" s="472">
        <v>41089</v>
      </c>
      <c r="G4975" s="435">
        <v>17</v>
      </c>
      <c r="H4975" s="436">
        <v>160</v>
      </c>
      <c r="I4975" s="436">
        <v>160</v>
      </c>
      <c r="J4975" s="436">
        <v>160</v>
      </c>
      <c r="K4975" s="435">
        <v>0</v>
      </c>
      <c r="L4975" s="472">
        <v>41090</v>
      </c>
      <c r="N4975" s="435">
        <v>17</v>
      </c>
      <c r="O4975" s="436">
        <v>160</v>
      </c>
      <c r="P4975" s="436">
        <v>160</v>
      </c>
      <c r="Q4975" s="435">
        <v>0</v>
      </c>
      <c r="R4975" s="436">
        <v>160</v>
      </c>
      <c r="S4975" s="447">
        <v>0</v>
      </c>
      <c r="T4975" s="447">
        <v>0</v>
      </c>
      <c r="U4975" s="472">
        <v>41090</v>
      </c>
      <c r="Y4975" s="536" t="str">
        <f t="shared" si="463"/>
        <v/>
      </c>
      <c r="AD4975" s="435" t="str">
        <f t="shared" si="462"/>
        <v>Pendente</v>
      </c>
    </row>
    <row r="4976" spans="1:30" x14ac:dyDescent="0.2">
      <c r="A4976" s="442" t="s">
        <v>115</v>
      </c>
      <c r="B4976" s="435">
        <v>18</v>
      </c>
      <c r="C4976" s="436">
        <v>50</v>
      </c>
      <c r="D4976" s="657" t="s">
        <v>176</v>
      </c>
      <c r="E4976" s="472">
        <v>41089</v>
      </c>
      <c r="G4976" s="435">
        <v>18</v>
      </c>
      <c r="H4976" s="436">
        <v>50</v>
      </c>
      <c r="I4976" s="436">
        <v>50</v>
      </c>
      <c r="J4976" s="436">
        <v>50</v>
      </c>
      <c r="K4976" s="435">
        <v>0</v>
      </c>
      <c r="L4976" s="472">
        <v>41090</v>
      </c>
      <c r="N4976" s="435">
        <v>18</v>
      </c>
      <c r="O4976" s="436">
        <v>50</v>
      </c>
      <c r="P4976" s="436">
        <v>50</v>
      </c>
      <c r="Q4976" s="435">
        <v>0</v>
      </c>
      <c r="R4976" s="436">
        <v>50</v>
      </c>
      <c r="S4976" s="447">
        <v>0</v>
      </c>
      <c r="T4976" s="447">
        <v>0</v>
      </c>
      <c r="U4976" s="472">
        <v>41090</v>
      </c>
      <c r="Y4976" s="536" t="str">
        <f t="shared" si="463"/>
        <v/>
      </c>
      <c r="AD4976" s="435" t="str">
        <f t="shared" si="462"/>
        <v>Pendente</v>
      </c>
    </row>
    <row r="4977" spans="1:30" x14ac:dyDescent="0.2">
      <c r="A4977" s="442" t="s">
        <v>115</v>
      </c>
      <c r="B4977" s="435">
        <v>19</v>
      </c>
      <c r="C4977" s="436">
        <v>230</v>
      </c>
      <c r="D4977" s="438" t="s">
        <v>178</v>
      </c>
      <c r="E4977" s="472">
        <v>41089</v>
      </c>
      <c r="G4977" s="435">
        <v>19</v>
      </c>
      <c r="H4977" s="436">
        <v>230</v>
      </c>
      <c r="I4977" s="436">
        <v>230</v>
      </c>
      <c r="J4977" s="436">
        <v>230</v>
      </c>
      <c r="K4977" s="435">
        <v>0</v>
      </c>
      <c r="L4977" s="472">
        <v>41090</v>
      </c>
      <c r="N4977" s="435">
        <v>19</v>
      </c>
      <c r="O4977" s="436">
        <v>230</v>
      </c>
      <c r="P4977" s="436">
        <v>230</v>
      </c>
      <c r="Q4977" s="435">
        <v>0</v>
      </c>
      <c r="R4977" s="436">
        <v>230</v>
      </c>
      <c r="S4977" s="447">
        <v>0</v>
      </c>
      <c r="T4977" s="447">
        <v>0</v>
      </c>
      <c r="U4977" s="472">
        <v>41090</v>
      </c>
      <c r="Y4977" s="536" t="str">
        <f t="shared" si="463"/>
        <v/>
      </c>
      <c r="AD4977" s="435" t="str">
        <f t="shared" si="462"/>
        <v>Pendente</v>
      </c>
    </row>
    <row r="4978" spans="1:30" x14ac:dyDescent="0.2">
      <c r="A4978" s="442" t="s">
        <v>115</v>
      </c>
      <c r="B4978" s="435">
        <v>20</v>
      </c>
      <c r="C4978" s="436">
        <v>1757</v>
      </c>
      <c r="D4978" s="438" t="s">
        <v>214</v>
      </c>
      <c r="E4978" s="472">
        <v>41089</v>
      </c>
      <c r="G4978" s="435">
        <v>20</v>
      </c>
      <c r="H4978" s="436">
        <v>1757</v>
      </c>
      <c r="I4978" s="436">
        <v>1757</v>
      </c>
      <c r="J4978" s="436">
        <v>1757</v>
      </c>
      <c r="K4978" s="435">
        <v>0</v>
      </c>
      <c r="L4978" s="472">
        <v>41090</v>
      </c>
      <c r="N4978" s="435">
        <v>20</v>
      </c>
      <c r="O4978" s="436">
        <v>1757</v>
      </c>
      <c r="P4978" s="436">
        <v>1757</v>
      </c>
      <c r="Q4978" s="435">
        <v>0</v>
      </c>
      <c r="R4978" s="436">
        <v>1757</v>
      </c>
      <c r="S4978" s="447">
        <v>0</v>
      </c>
      <c r="T4978" s="447">
        <v>0</v>
      </c>
      <c r="U4978" s="472">
        <v>41090</v>
      </c>
      <c r="Y4978" s="536" t="str">
        <f t="shared" si="463"/>
        <v/>
      </c>
      <c r="AD4978" s="435" t="str">
        <f t="shared" si="462"/>
        <v>Pendente</v>
      </c>
    </row>
    <row r="4979" spans="1:30" x14ac:dyDescent="0.2">
      <c r="A4979" s="644" t="s">
        <v>115</v>
      </c>
      <c r="B4979" s="645">
        <v>21</v>
      </c>
      <c r="C4979" s="646">
        <v>32</v>
      </c>
      <c r="D4979" s="659" t="s">
        <v>185</v>
      </c>
      <c r="E4979" s="647">
        <v>41089</v>
      </c>
      <c r="G4979" s="645">
        <v>21</v>
      </c>
      <c r="H4979" s="646">
        <v>32</v>
      </c>
      <c r="I4979" s="646">
        <v>32</v>
      </c>
      <c r="J4979" s="646">
        <v>32</v>
      </c>
      <c r="K4979" s="645">
        <v>0</v>
      </c>
      <c r="L4979" s="647">
        <v>41090</v>
      </c>
      <c r="N4979" s="645">
        <v>21</v>
      </c>
      <c r="O4979" s="646">
        <v>32</v>
      </c>
      <c r="P4979" s="646">
        <v>32</v>
      </c>
      <c r="Q4979" s="645">
        <v>0</v>
      </c>
      <c r="R4979" s="646">
        <v>32</v>
      </c>
      <c r="S4979" s="646">
        <v>0</v>
      </c>
      <c r="T4979" s="646">
        <v>0</v>
      </c>
      <c r="U4979" s="647">
        <v>41090</v>
      </c>
      <c r="Y4979" s="536" t="str">
        <f t="shared" si="463"/>
        <v/>
      </c>
      <c r="AD4979" s="435" t="str">
        <f t="shared" si="462"/>
        <v>Pendente</v>
      </c>
    </row>
    <row r="4980" spans="1:30" x14ac:dyDescent="0.2">
      <c r="A4980" s="442" t="s">
        <v>115</v>
      </c>
      <c r="B4980" s="435">
        <v>1</v>
      </c>
      <c r="C4980" s="436">
        <v>10</v>
      </c>
      <c r="D4980" s="439" t="s">
        <v>177</v>
      </c>
      <c r="E4980" s="472">
        <v>41092</v>
      </c>
      <c r="G4980" s="435">
        <v>1</v>
      </c>
      <c r="H4980" s="436">
        <v>10</v>
      </c>
      <c r="I4980" s="436">
        <v>10</v>
      </c>
      <c r="J4980" s="436">
        <v>10</v>
      </c>
      <c r="K4980" s="435">
        <v>0</v>
      </c>
      <c r="L4980" s="472">
        <v>41093</v>
      </c>
      <c r="N4980" s="435">
        <v>1</v>
      </c>
      <c r="O4980" s="436">
        <v>10</v>
      </c>
      <c r="P4980" s="436">
        <v>10</v>
      </c>
      <c r="Q4980" s="435">
        <v>0</v>
      </c>
      <c r="R4980" s="436">
        <v>10</v>
      </c>
      <c r="S4980" s="447">
        <v>0</v>
      </c>
      <c r="T4980" s="447">
        <v>0</v>
      </c>
      <c r="U4980" s="472">
        <v>41093</v>
      </c>
      <c r="Y4980" s="536" t="str">
        <f t="shared" si="463"/>
        <v/>
      </c>
      <c r="AD4980" s="435" t="str">
        <f t="shared" si="462"/>
        <v>Pendente</v>
      </c>
    </row>
    <row r="4981" spans="1:30" x14ac:dyDescent="0.2">
      <c r="A4981" s="442" t="s">
        <v>115</v>
      </c>
      <c r="B4981" s="435">
        <v>2</v>
      </c>
      <c r="C4981" s="436">
        <v>150</v>
      </c>
      <c r="D4981" s="439" t="s">
        <v>196</v>
      </c>
      <c r="E4981" s="472">
        <v>41092</v>
      </c>
      <c r="G4981" s="435">
        <v>2</v>
      </c>
      <c r="H4981" s="436">
        <v>150</v>
      </c>
      <c r="I4981" s="436">
        <v>150</v>
      </c>
      <c r="J4981" s="436">
        <v>150</v>
      </c>
      <c r="K4981" s="435">
        <v>0</v>
      </c>
      <c r="L4981" s="472">
        <v>41093</v>
      </c>
      <c r="N4981" s="435">
        <v>2</v>
      </c>
      <c r="O4981" s="436">
        <v>150</v>
      </c>
      <c r="P4981" s="436">
        <v>150</v>
      </c>
      <c r="Q4981" s="435">
        <v>0</v>
      </c>
      <c r="R4981" s="436">
        <v>150</v>
      </c>
      <c r="S4981" s="447">
        <v>0</v>
      </c>
      <c r="T4981" s="447">
        <v>0</v>
      </c>
      <c r="U4981" s="472">
        <v>41093</v>
      </c>
      <c r="Y4981" s="536" t="str">
        <f t="shared" si="463"/>
        <v/>
      </c>
      <c r="AD4981" s="435" t="str">
        <f t="shared" si="462"/>
        <v>Pendente</v>
      </c>
    </row>
    <row r="4982" spans="1:30" x14ac:dyDescent="0.2">
      <c r="A4982" s="442" t="s">
        <v>115</v>
      </c>
      <c r="B4982" s="435">
        <v>3</v>
      </c>
      <c r="C4982" s="436">
        <v>200</v>
      </c>
      <c r="D4982" s="657" t="s">
        <v>176</v>
      </c>
      <c r="E4982" s="472">
        <v>41092</v>
      </c>
      <c r="G4982" s="435">
        <v>3</v>
      </c>
      <c r="H4982" s="436">
        <v>200</v>
      </c>
      <c r="I4982" s="436">
        <v>200</v>
      </c>
      <c r="J4982" s="436">
        <v>200</v>
      </c>
      <c r="K4982" s="435">
        <v>0</v>
      </c>
      <c r="L4982" s="472">
        <v>41093</v>
      </c>
      <c r="N4982" s="435">
        <v>3</v>
      </c>
      <c r="O4982" s="436">
        <v>200</v>
      </c>
      <c r="P4982" s="436">
        <v>200</v>
      </c>
      <c r="Q4982" s="435">
        <v>0</v>
      </c>
      <c r="R4982" s="436">
        <v>200</v>
      </c>
      <c r="S4982" s="447">
        <v>0</v>
      </c>
      <c r="T4982" s="447">
        <v>0</v>
      </c>
      <c r="U4982" s="472">
        <v>41093</v>
      </c>
      <c r="Y4982" s="536" t="str">
        <f t="shared" si="463"/>
        <v/>
      </c>
      <c r="AD4982" s="435" t="str">
        <f t="shared" si="462"/>
        <v>Pendente</v>
      </c>
    </row>
    <row r="4983" spans="1:30" x14ac:dyDescent="0.2">
      <c r="A4983" s="442" t="s">
        <v>115</v>
      </c>
      <c r="B4983" s="435">
        <v>4</v>
      </c>
      <c r="C4983" s="436">
        <v>810</v>
      </c>
      <c r="D4983" s="438" t="s">
        <v>178</v>
      </c>
      <c r="E4983" s="472">
        <v>41092</v>
      </c>
      <c r="G4983" s="435">
        <v>4</v>
      </c>
      <c r="H4983" s="436">
        <v>810</v>
      </c>
      <c r="I4983" s="436">
        <v>810</v>
      </c>
      <c r="J4983" s="436">
        <v>810</v>
      </c>
      <c r="K4983" s="435">
        <v>0</v>
      </c>
      <c r="L4983" s="472">
        <v>41093</v>
      </c>
      <c r="N4983" s="435">
        <v>4</v>
      </c>
      <c r="O4983" s="436">
        <v>810</v>
      </c>
      <c r="P4983" s="436">
        <v>810</v>
      </c>
      <c r="Q4983" s="435">
        <v>0</v>
      </c>
      <c r="R4983" s="436">
        <v>810</v>
      </c>
      <c r="S4983" s="447">
        <v>0</v>
      </c>
      <c r="T4983" s="447">
        <v>0</v>
      </c>
      <c r="U4983" s="472">
        <v>41093</v>
      </c>
      <c r="Y4983" s="536" t="str">
        <f t="shared" si="463"/>
        <v/>
      </c>
      <c r="AD4983" s="435" t="str">
        <f t="shared" si="462"/>
        <v>Pendente</v>
      </c>
    </row>
    <row r="4984" spans="1:30" x14ac:dyDescent="0.2">
      <c r="A4984" s="442" t="s">
        <v>116</v>
      </c>
      <c r="B4984" s="435">
        <v>5</v>
      </c>
      <c r="C4984" s="436">
        <v>246</v>
      </c>
      <c r="D4984" s="465" t="s">
        <v>67</v>
      </c>
      <c r="E4984" s="472">
        <v>41092</v>
      </c>
      <c r="G4984" s="474">
        <v>5</v>
      </c>
      <c r="H4984" s="435">
        <v>246</v>
      </c>
      <c r="I4984" s="435">
        <v>246</v>
      </c>
      <c r="J4984" s="435">
        <v>177</v>
      </c>
      <c r="K4984" s="435">
        <v>69</v>
      </c>
      <c r="L4984" s="472">
        <v>41093</v>
      </c>
      <c r="N4984" s="435">
        <v>5</v>
      </c>
      <c r="O4984" s="436">
        <v>246</v>
      </c>
      <c r="P4984" s="436">
        <v>246</v>
      </c>
      <c r="Q4984" s="435">
        <v>0</v>
      </c>
      <c r="R4984" s="436">
        <v>246</v>
      </c>
      <c r="S4984" s="447">
        <v>0</v>
      </c>
      <c r="T4984" s="447">
        <v>0</v>
      </c>
      <c r="U4984" s="472">
        <v>41093</v>
      </c>
      <c r="Y4984" s="536" t="str">
        <f t="shared" si="463"/>
        <v/>
      </c>
      <c r="AD4984" s="435" t="str">
        <f t="shared" si="462"/>
        <v>Pendente</v>
      </c>
    </row>
    <row r="4985" spans="1:30" x14ac:dyDescent="0.2">
      <c r="A4985" s="442" t="s">
        <v>116</v>
      </c>
      <c r="B4985" s="435">
        <v>6</v>
      </c>
      <c r="C4985" s="436">
        <v>34</v>
      </c>
      <c r="D4985" s="435" t="s">
        <v>68</v>
      </c>
      <c r="E4985" s="472">
        <v>41092</v>
      </c>
      <c r="G4985" s="474">
        <v>6</v>
      </c>
      <c r="H4985" s="435">
        <v>34</v>
      </c>
      <c r="I4985" s="435">
        <v>34</v>
      </c>
      <c r="J4985" s="435">
        <v>30</v>
      </c>
      <c r="K4985" s="435">
        <v>4</v>
      </c>
      <c r="L4985" s="472">
        <v>41093</v>
      </c>
      <c r="N4985" s="435">
        <v>6</v>
      </c>
      <c r="O4985" s="436">
        <v>34</v>
      </c>
      <c r="P4985" s="436">
        <v>34</v>
      </c>
      <c r="Q4985" s="435">
        <v>0</v>
      </c>
      <c r="R4985" s="436">
        <v>34</v>
      </c>
      <c r="S4985" s="447">
        <v>0</v>
      </c>
      <c r="T4985" s="447">
        <v>0</v>
      </c>
      <c r="U4985" s="472">
        <v>41093</v>
      </c>
      <c r="Y4985" s="536" t="str">
        <f t="shared" si="463"/>
        <v/>
      </c>
      <c r="AD4985" s="435" t="str">
        <f t="shared" ref="AD4985:AD5048" si="464">IF(AA4985&gt;0,"OK","Pendente")</f>
        <v>Pendente</v>
      </c>
    </row>
    <row r="4986" spans="1:30" x14ac:dyDescent="0.2">
      <c r="A4986" s="442" t="s">
        <v>116</v>
      </c>
      <c r="B4986" s="435">
        <v>7</v>
      </c>
      <c r="C4986" s="436">
        <v>85</v>
      </c>
      <c r="D4986" s="435" t="s">
        <v>68</v>
      </c>
      <c r="E4986" s="472">
        <v>41092</v>
      </c>
      <c r="G4986" s="474">
        <v>7</v>
      </c>
      <c r="H4986" s="435">
        <v>85</v>
      </c>
      <c r="I4986" s="435">
        <v>85</v>
      </c>
      <c r="J4986" s="435">
        <v>77</v>
      </c>
      <c r="K4986" s="435">
        <v>8</v>
      </c>
      <c r="L4986" s="472">
        <v>41093</v>
      </c>
      <c r="N4986" s="435">
        <v>7</v>
      </c>
      <c r="O4986" s="436">
        <v>85</v>
      </c>
      <c r="P4986" s="436">
        <v>85</v>
      </c>
      <c r="Q4986" s="435">
        <v>0</v>
      </c>
      <c r="R4986" s="436">
        <v>85</v>
      </c>
      <c r="S4986" s="447">
        <v>0</v>
      </c>
      <c r="T4986" s="447">
        <v>0</v>
      </c>
      <c r="U4986" s="472">
        <v>41093</v>
      </c>
      <c r="Y4986" s="536" t="str">
        <f t="shared" si="463"/>
        <v/>
      </c>
      <c r="AD4986" s="435" t="str">
        <f t="shared" si="464"/>
        <v>Pendente</v>
      </c>
    </row>
    <row r="4987" spans="1:30" x14ac:dyDescent="0.2">
      <c r="A4987" s="442" t="s">
        <v>116</v>
      </c>
      <c r="B4987" s="435">
        <v>8</v>
      </c>
      <c r="C4987" s="436">
        <v>82</v>
      </c>
      <c r="D4987" s="438" t="s">
        <v>72</v>
      </c>
      <c r="E4987" s="472">
        <v>41092</v>
      </c>
      <c r="G4987" s="474">
        <v>8</v>
      </c>
      <c r="H4987" s="435">
        <v>82</v>
      </c>
      <c r="I4987" s="435">
        <v>82</v>
      </c>
      <c r="J4987" s="435">
        <v>60</v>
      </c>
      <c r="K4987" s="435">
        <v>22</v>
      </c>
      <c r="L4987" s="472">
        <v>41093</v>
      </c>
      <c r="N4987" s="435">
        <v>8</v>
      </c>
      <c r="O4987" s="436">
        <v>82</v>
      </c>
      <c r="P4987" s="436">
        <v>82</v>
      </c>
      <c r="Q4987" s="435">
        <v>0</v>
      </c>
      <c r="R4987" s="436">
        <v>82</v>
      </c>
      <c r="S4987" s="447">
        <v>0</v>
      </c>
      <c r="T4987" s="447">
        <v>0</v>
      </c>
      <c r="U4987" s="472">
        <v>41093</v>
      </c>
      <c r="Y4987" s="536" t="str">
        <f t="shared" si="463"/>
        <v/>
      </c>
      <c r="AD4987" s="435" t="str">
        <f t="shared" si="464"/>
        <v>Pendente</v>
      </c>
    </row>
    <row r="4988" spans="1:30" x14ac:dyDescent="0.2">
      <c r="A4988" s="442" t="s">
        <v>116</v>
      </c>
      <c r="B4988" s="435">
        <v>9</v>
      </c>
      <c r="C4988" s="436">
        <v>1170</v>
      </c>
      <c r="D4988" s="438" t="s">
        <v>73</v>
      </c>
      <c r="E4988" s="472">
        <v>41092</v>
      </c>
      <c r="G4988" s="474">
        <v>9</v>
      </c>
      <c r="H4988" s="435">
        <v>1170</v>
      </c>
      <c r="I4988" s="435">
        <v>1170</v>
      </c>
      <c r="J4988" s="435">
        <v>1088</v>
      </c>
      <c r="K4988" s="435">
        <v>82</v>
      </c>
      <c r="L4988" s="472">
        <v>41093</v>
      </c>
      <c r="N4988" s="435">
        <v>9</v>
      </c>
      <c r="O4988" s="436">
        <v>1170</v>
      </c>
      <c r="P4988" s="436">
        <v>1170</v>
      </c>
      <c r="Q4988" s="435">
        <v>0</v>
      </c>
      <c r="R4988" s="436">
        <v>1170</v>
      </c>
      <c r="S4988" s="447">
        <v>0</v>
      </c>
      <c r="T4988" s="447">
        <v>0</v>
      </c>
      <c r="U4988" s="472">
        <v>41093</v>
      </c>
      <c r="Y4988" s="536" t="str">
        <f t="shared" si="463"/>
        <v/>
      </c>
      <c r="AD4988" s="435" t="str">
        <f t="shared" si="464"/>
        <v>Pendente</v>
      </c>
    </row>
    <row r="4989" spans="1:30" x14ac:dyDescent="0.2">
      <c r="A4989" s="442" t="s">
        <v>116</v>
      </c>
      <c r="B4989" s="435">
        <v>10</v>
      </c>
      <c r="C4989" s="436">
        <v>55</v>
      </c>
      <c r="D4989" s="438" t="s">
        <v>79</v>
      </c>
      <c r="E4989" s="472">
        <v>41092</v>
      </c>
      <c r="G4989" s="474">
        <v>10</v>
      </c>
      <c r="H4989" s="435">
        <v>55</v>
      </c>
      <c r="I4989" s="435">
        <v>55</v>
      </c>
      <c r="J4989" s="435">
        <v>42</v>
      </c>
      <c r="K4989" s="435">
        <v>13</v>
      </c>
      <c r="L4989" s="472">
        <v>41093</v>
      </c>
      <c r="N4989" s="435">
        <v>10</v>
      </c>
      <c r="O4989" s="436">
        <v>55</v>
      </c>
      <c r="P4989" s="436">
        <v>55</v>
      </c>
      <c r="Q4989" s="435">
        <v>0</v>
      </c>
      <c r="R4989" s="436">
        <v>55</v>
      </c>
      <c r="S4989" s="447">
        <v>0</v>
      </c>
      <c r="T4989" s="447">
        <v>0</v>
      </c>
      <c r="U4989" s="472">
        <v>41093</v>
      </c>
      <c r="Y4989" s="536" t="str">
        <f t="shared" si="463"/>
        <v/>
      </c>
      <c r="AD4989" s="435" t="str">
        <f t="shared" si="464"/>
        <v>Pendente</v>
      </c>
    </row>
    <row r="4990" spans="1:30" x14ac:dyDescent="0.2">
      <c r="A4990" s="442" t="s">
        <v>116</v>
      </c>
      <c r="B4990" s="435">
        <v>11</v>
      </c>
      <c r="C4990" s="436">
        <v>478</v>
      </c>
      <c r="D4990" s="438" t="s">
        <v>74</v>
      </c>
      <c r="E4990" s="472">
        <v>41092</v>
      </c>
      <c r="G4990" s="474">
        <v>11</v>
      </c>
      <c r="H4990" s="435">
        <v>478</v>
      </c>
      <c r="I4990" s="435">
        <v>478</v>
      </c>
      <c r="J4990" s="435">
        <v>449</v>
      </c>
      <c r="K4990" s="435">
        <v>29</v>
      </c>
      <c r="L4990" s="472">
        <v>41093</v>
      </c>
      <c r="N4990" s="435">
        <v>11</v>
      </c>
      <c r="O4990" s="436">
        <v>478</v>
      </c>
      <c r="P4990" s="436">
        <v>478</v>
      </c>
      <c r="Q4990" s="435">
        <v>0</v>
      </c>
      <c r="R4990" s="436">
        <v>478</v>
      </c>
      <c r="S4990" s="447">
        <v>0</v>
      </c>
      <c r="T4990" s="447">
        <v>0</v>
      </c>
      <c r="U4990" s="472">
        <v>41093</v>
      </c>
      <c r="Y4990" s="536" t="str">
        <f t="shared" si="463"/>
        <v/>
      </c>
      <c r="AD4990" s="435" t="str">
        <f t="shared" si="464"/>
        <v>Pendente</v>
      </c>
    </row>
    <row r="4991" spans="1:30" x14ac:dyDescent="0.2">
      <c r="A4991" s="442" t="s">
        <v>116</v>
      </c>
      <c r="B4991" s="435">
        <v>12</v>
      </c>
      <c r="C4991" s="436">
        <v>25</v>
      </c>
      <c r="D4991" s="435" t="s">
        <v>75</v>
      </c>
      <c r="E4991" s="472">
        <v>41092</v>
      </c>
      <c r="G4991" s="474">
        <v>12</v>
      </c>
      <c r="H4991" s="435">
        <v>25</v>
      </c>
      <c r="I4991" s="435">
        <v>25</v>
      </c>
      <c r="J4991" s="435">
        <v>22</v>
      </c>
      <c r="K4991" s="435">
        <v>3</v>
      </c>
      <c r="L4991" s="472">
        <v>41093</v>
      </c>
      <c r="N4991" s="435">
        <v>12</v>
      </c>
      <c r="O4991" s="436">
        <v>25</v>
      </c>
      <c r="P4991" s="436">
        <v>25</v>
      </c>
      <c r="Q4991" s="435">
        <v>0</v>
      </c>
      <c r="R4991" s="436">
        <v>25</v>
      </c>
      <c r="S4991" s="447">
        <v>0</v>
      </c>
      <c r="T4991" s="447">
        <v>0</v>
      </c>
      <c r="U4991" s="472">
        <v>41093</v>
      </c>
      <c r="Y4991" s="536" t="str">
        <f t="shared" si="463"/>
        <v/>
      </c>
      <c r="AD4991" s="435" t="str">
        <f t="shared" si="464"/>
        <v>Pendente</v>
      </c>
    </row>
    <row r="4992" spans="1:30" x14ac:dyDescent="0.2">
      <c r="A4992" s="442" t="s">
        <v>116</v>
      </c>
      <c r="B4992" s="435">
        <v>13</v>
      </c>
      <c r="C4992" s="436">
        <v>20</v>
      </c>
      <c r="D4992" s="438" t="s">
        <v>76</v>
      </c>
      <c r="E4992" s="472">
        <v>41092</v>
      </c>
      <c r="G4992" s="474">
        <v>13</v>
      </c>
      <c r="H4992" s="435">
        <v>20</v>
      </c>
      <c r="I4992" s="435">
        <v>20</v>
      </c>
      <c r="J4992" s="435">
        <v>17</v>
      </c>
      <c r="K4992" s="435">
        <v>3</v>
      </c>
      <c r="L4992" s="472">
        <v>41093</v>
      </c>
      <c r="N4992" s="435">
        <v>13</v>
      </c>
      <c r="O4992" s="436">
        <v>20</v>
      </c>
      <c r="P4992" s="436">
        <v>20</v>
      </c>
      <c r="Q4992" s="435">
        <v>0</v>
      </c>
      <c r="R4992" s="436">
        <v>20</v>
      </c>
      <c r="S4992" s="447">
        <v>0</v>
      </c>
      <c r="T4992" s="447">
        <v>0</v>
      </c>
      <c r="U4992" s="472">
        <v>41093</v>
      </c>
      <c r="Y4992" s="536" t="str">
        <f t="shared" si="463"/>
        <v/>
      </c>
      <c r="AD4992" s="435" t="str">
        <f t="shared" si="464"/>
        <v>Pendente</v>
      </c>
    </row>
    <row r="4993" spans="1:30" x14ac:dyDescent="0.2">
      <c r="A4993" s="644" t="s">
        <v>116</v>
      </c>
      <c r="B4993" s="645">
        <v>14</v>
      </c>
      <c r="C4993" s="646">
        <v>10</v>
      </c>
      <c r="D4993" s="645" t="s">
        <v>77</v>
      </c>
      <c r="E4993" s="647">
        <v>41092</v>
      </c>
      <c r="G4993" s="648">
        <v>10</v>
      </c>
      <c r="H4993" s="645">
        <v>10</v>
      </c>
      <c r="I4993" s="645">
        <v>10</v>
      </c>
      <c r="J4993" s="645">
        <v>8</v>
      </c>
      <c r="K4993" s="645">
        <v>2</v>
      </c>
      <c r="L4993" s="647">
        <v>41093</v>
      </c>
      <c r="N4993" s="645">
        <v>14</v>
      </c>
      <c r="O4993" s="646">
        <v>10</v>
      </c>
      <c r="P4993" s="646">
        <v>10</v>
      </c>
      <c r="Q4993" s="645">
        <v>0</v>
      </c>
      <c r="R4993" s="646">
        <v>10</v>
      </c>
      <c r="S4993" s="646">
        <v>0</v>
      </c>
      <c r="T4993" s="646">
        <v>0</v>
      </c>
      <c r="U4993" s="647">
        <v>41093</v>
      </c>
      <c r="Y4993" s="536" t="str">
        <f t="shared" si="463"/>
        <v/>
      </c>
      <c r="AD4993" s="435" t="str">
        <f t="shared" si="464"/>
        <v>Pendente</v>
      </c>
    </row>
    <row r="4994" spans="1:30" x14ac:dyDescent="0.2">
      <c r="A4994" s="442" t="s">
        <v>115</v>
      </c>
      <c r="B4994" s="435">
        <v>1</v>
      </c>
      <c r="C4994" s="436">
        <v>19</v>
      </c>
      <c r="D4994" s="643" t="s">
        <v>182</v>
      </c>
      <c r="E4994" s="472">
        <v>41093</v>
      </c>
      <c r="G4994" s="435">
        <v>1</v>
      </c>
      <c r="H4994" s="436">
        <v>19</v>
      </c>
      <c r="I4994" s="436">
        <v>19</v>
      </c>
      <c r="J4994" s="622">
        <v>19</v>
      </c>
      <c r="K4994" s="435">
        <v>0</v>
      </c>
      <c r="L4994" s="472">
        <v>41094</v>
      </c>
      <c r="N4994" s="435">
        <v>1</v>
      </c>
      <c r="O4994" s="436">
        <v>19</v>
      </c>
      <c r="P4994" s="436">
        <v>19</v>
      </c>
      <c r="Q4994" s="435">
        <v>0</v>
      </c>
      <c r="R4994" s="436">
        <v>19</v>
      </c>
      <c r="S4994" s="447">
        <v>0</v>
      </c>
      <c r="T4994" s="447">
        <v>0</v>
      </c>
      <c r="U4994" s="472">
        <v>41094</v>
      </c>
      <c r="Y4994" s="536" t="str">
        <f t="shared" si="463"/>
        <v/>
      </c>
      <c r="AD4994" s="435" t="str">
        <f t="shared" si="464"/>
        <v>Pendente</v>
      </c>
    </row>
    <row r="4995" spans="1:30" x14ac:dyDescent="0.2">
      <c r="A4995" s="442" t="s">
        <v>115</v>
      </c>
      <c r="B4995" s="435">
        <v>2</v>
      </c>
      <c r="C4995" s="436">
        <v>15</v>
      </c>
      <c r="D4995" s="465" t="s">
        <v>183</v>
      </c>
      <c r="E4995" s="472">
        <v>41093</v>
      </c>
      <c r="G4995" s="435">
        <v>2</v>
      </c>
      <c r="H4995" s="436">
        <v>15</v>
      </c>
      <c r="I4995" s="436">
        <v>15</v>
      </c>
      <c r="J4995" s="622">
        <v>15</v>
      </c>
      <c r="K4995" s="435">
        <v>0</v>
      </c>
      <c r="L4995" s="472">
        <v>41094</v>
      </c>
      <c r="N4995" s="435">
        <v>2</v>
      </c>
      <c r="O4995" s="436">
        <v>15</v>
      </c>
      <c r="P4995" s="436">
        <v>15</v>
      </c>
      <c r="Q4995" s="435">
        <v>0</v>
      </c>
      <c r="R4995" s="436">
        <v>15</v>
      </c>
      <c r="S4995" s="447">
        <v>0</v>
      </c>
      <c r="T4995" s="447">
        <v>0</v>
      </c>
      <c r="U4995" s="472">
        <v>41094</v>
      </c>
      <c r="Y4995" s="536" t="str">
        <f t="shared" si="463"/>
        <v/>
      </c>
      <c r="AD4995" s="435" t="str">
        <f t="shared" si="464"/>
        <v>Pendente</v>
      </c>
    </row>
    <row r="4996" spans="1:30" x14ac:dyDescent="0.2">
      <c r="A4996" s="442" t="s">
        <v>115</v>
      </c>
      <c r="B4996" s="435">
        <v>3</v>
      </c>
      <c r="C4996" s="436">
        <v>8</v>
      </c>
      <c r="D4996" s="465" t="s">
        <v>67</v>
      </c>
      <c r="E4996" s="472">
        <v>41093</v>
      </c>
      <c r="G4996" s="435">
        <v>3</v>
      </c>
      <c r="H4996" s="436">
        <v>8</v>
      </c>
      <c r="I4996" s="436">
        <v>8</v>
      </c>
      <c r="J4996" s="622">
        <v>8</v>
      </c>
      <c r="K4996" s="435">
        <v>0</v>
      </c>
      <c r="L4996" s="472">
        <v>41094</v>
      </c>
      <c r="N4996" s="435">
        <v>3</v>
      </c>
      <c r="O4996" s="436">
        <v>8</v>
      </c>
      <c r="P4996" s="436">
        <v>8</v>
      </c>
      <c r="Q4996" s="435">
        <v>0</v>
      </c>
      <c r="R4996" s="436">
        <v>8</v>
      </c>
      <c r="S4996" s="447">
        <v>0</v>
      </c>
      <c r="T4996" s="447">
        <v>0</v>
      </c>
      <c r="U4996" s="472">
        <v>41094</v>
      </c>
      <c r="Y4996" s="536" t="str">
        <f t="shared" si="463"/>
        <v/>
      </c>
      <c r="AD4996" s="435" t="str">
        <f t="shared" si="464"/>
        <v>Pendente</v>
      </c>
    </row>
    <row r="4997" spans="1:30" x14ac:dyDescent="0.2">
      <c r="A4997" s="442" t="s">
        <v>115</v>
      </c>
      <c r="B4997" s="435">
        <v>4</v>
      </c>
      <c r="C4997" s="436">
        <v>5</v>
      </c>
      <c r="D4997" s="438" t="s">
        <v>69</v>
      </c>
      <c r="E4997" s="472">
        <v>41093</v>
      </c>
      <c r="G4997" s="435">
        <v>4</v>
      </c>
      <c r="H4997" s="436">
        <v>5</v>
      </c>
      <c r="I4997" s="436">
        <v>5</v>
      </c>
      <c r="J4997" s="622">
        <v>5</v>
      </c>
      <c r="K4997" s="435">
        <v>0</v>
      </c>
      <c r="L4997" s="472">
        <v>41094</v>
      </c>
      <c r="N4997" s="435">
        <v>4</v>
      </c>
      <c r="O4997" s="436">
        <v>5</v>
      </c>
      <c r="P4997" s="436">
        <v>5</v>
      </c>
      <c r="Q4997" s="435">
        <v>0</v>
      </c>
      <c r="R4997" s="436">
        <v>5</v>
      </c>
      <c r="S4997" s="447">
        <v>0</v>
      </c>
      <c r="T4997" s="447">
        <v>0</v>
      </c>
      <c r="U4997" s="472">
        <v>41094</v>
      </c>
      <c r="Y4997" s="536" t="str">
        <f t="shared" si="463"/>
        <v/>
      </c>
      <c r="AD4997" s="435" t="str">
        <f t="shared" si="464"/>
        <v>Pendente</v>
      </c>
    </row>
    <row r="4998" spans="1:30" x14ac:dyDescent="0.2">
      <c r="A4998" s="442" t="s">
        <v>115</v>
      </c>
      <c r="B4998" s="435">
        <v>5</v>
      </c>
      <c r="C4998" s="436">
        <v>7</v>
      </c>
      <c r="D4998" s="438" t="s">
        <v>72</v>
      </c>
      <c r="E4998" s="472">
        <v>41093</v>
      </c>
      <c r="G4998" s="435">
        <v>5</v>
      </c>
      <c r="H4998" s="436">
        <v>7</v>
      </c>
      <c r="I4998" s="436">
        <v>7</v>
      </c>
      <c r="J4998" s="622">
        <v>7</v>
      </c>
      <c r="K4998" s="435">
        <v>0</v>
      </c>
      <c r="L4998" s="472">
        <v>41094</v>
      </c>
      <c r="N4998" s="435">
        <v>5</v>
      </c>
      <c r="O4998" s="436">
        <v>7</v>
      </c>
      <c r="P4998" s="436">
        <v>7</v>
      </c>
      <c r="Q4998" s="435">
        <v>0</v>
      </c>
      <c r="R4998" s="436">
        <v>7</v>
      </c>
      <c r="S4998" s="447">
        <v>0</v>
      </c>
      <c r="T4998" s="447">
        <v>0</v>
      </c>
      <c r="U4998" s="472">
        <v>41094</v>
      </c>
      <c r="Y4998" s="536" t="str">
        <f t="shared" si="463"/>
        <v/>
      </c>
      <c r="AD4998" s="435" t="str">
        <f t="shared" si="464"/>
        <v>Pendente</v>
      </c>
    </row>
    <row r="4999" spans="1:30" x14ac:dyDescent="0.2">
      <c r="A4999" s="442" t="s">
        <v>115</v>
      </c>
      <c r="B4999" s="435">
        <v>6</v>
      </c>
      <c r="C4999" s="436">
        <v>75</v>
      </c>
      <c r="D4999" s="438" t="s">
        <v>73</v>
      </c>
      <c r="E4999" s="472">
        <v>41093</v>
      </c>
      <c r="G4999" s="435">
        <v>6</v>
      </c>
      <c r="H4999" s="436">
        <v>75</v>
      </c>
      <c r="I4999" s="436">
        <v>75</v>
      </c>
      <c r="J4999" s="622">
        <v>75</v>
      </c>
      <c r="K4999" s="435">
        <v>0</v>
      </c>
      <c r="L4999" s="472">
        <v>41094</v>
      </c>
      <c r="N4999" s="435">
        <v>6</v>
      </c>
      <c r="O4999" s="436">
        <v>75</v>
      </c>
      <c r="P4999" s="436">
        <v>75</v>
      </c>
      <c r="Q4999" s="435">
        <v>0</v>
      </c>
      <c r="R4999" s="436">
        <v>75</v>
      </c>
      <c r="S4999" s="447">
        <v>0</v>
      </c>
      <c r="T4999" s="447">
        <v>0</v>
      </c>
      <c r="U4999" s="472">
        <v>41094</v>
      </c>
      <c r="Y4999" s="536" t="str">
        <f t="shared" si="463"/>
        <v/>
      </c>
      <c r="AD4999" s="435" t="str">
        <f t="shared" si="464"/>
        <v>Pendente</v>
      </c>
    </row>
    <row r="5000" spans="1:30" x14ac:dyDescent="0.2">
      <c r="A5000" s="442" t="s">
        <v>115</v>
      </c>
      <c r="B5000" s="435">
        <v>7</v>
      </c>
      <c r="C5000" s="436">
        <v>108</v>
      </c>
      <c r="D5000" s="438" t="s">
        <v>79</v>
      </c>
      <c r="E5000" s="472">
        <v>41093</v>
      </c>
      <c r="G5000" s="435">
        <v>7</v>
      </c>
      <c r="H5000" s="436">
        <v>108</v>
      </c>
      <c r="I5000" s="436">
        <v>108</v>
      </c>
      <c r="J5000" s="622">
        <v>108</v>
      </c>
      <c r="K5000" s="435">
        <v>0</v>
      </c>
      <c r="L5000" s="472">
        <v>41094</v>
      </c>
      <c r="N5000" s="435">
        <v>7</v>
      </c>
      <c r="O5000" s="436">
        <v>108</v>
      </c>
      <c r="P5000" s="436">
        <v>108</v>
      </c>
      <c r="Q5000" s="435">
        <v>0</v>
      </c>
      <c r="R5000" s="436">
        <v>108</v>
      </c>
      <c r="S5000" s="447">
        <v>0</v>
      </c>
      <c r="T5000" s="447">
        <v>0</v>
      </c>
      <c r="U5000" s="472">
        <v>41094</v>
      </c>
      <c r="Y5000" s="536" t="str">
        <f t="shared" si="463"/>
        <v/>
      </c>
      <c r="AD5000" s="435" t="str">
        <f t="shared" si="464"/>
        <v>Pendente</v>
      </c>
    </row>
    <row r="5001" spans="1:30" x14ac:dyDescent="0.2">
      <c r="A5001" s="442" t="s">
        <v>115</v>
      </c>
      <c r="B5001" s="435">
        <v>8</v>
      </c>
      <c r="C5001" s="436">
        <v>11</v>
      </c>
      <c r="D5001" s="438" t="s">
        <v>74</v>
      </c>
      <c r="E5001" s="472">
        <v>41093</v>
      </c>
      <c r="G5001" s="435">
        <v>8</v>
      </c>
      <c r="H5001" s="436">
        <v>11</v>
      </c>
      <c r="I5001" s="436">
        <v>11</v>
      </c>
      <c r="J5001" s="622">
        <v>11</v>
      </c>
      <c r="K5001" s="435">
        <v>0</v>
      </c>
      <c r="L5001" s="472">
        <v>41094</v>
      </c>
      <c r="N5001" s="435">
        <v>8</v>
      </c>
      <c r="O5001" s="436">
        <v>11</v>
      </c>
      <c r="P5001" s="436">
        <v>11</v>
      </c>
      <c r="Q5001" s="435">
        <v>0</v>
      </c>
      <c r="R5001" s="436">
        <v>11</v>
      </c>
      <c r="S5001" s="447">
        <v>0</v>
      </c>
      <c r="T5001" s="447">
        <v>0</v>
      </c>
      <c r="U5001" s="472">
        <v>41094</v>
      </c>
      <c r="Y5001" s="536" t="str">
        <f t="shared" si="463"/>
        <v/>
      </c>
      <c r="AD5001" s="435" t="str">
        <f t="shared" si="464"/>
        <v>Pendente</v>
      </c>
    </row>
    <row r="5002" spans="1:30" x14ac:dyDescent="0.2">
      <c r="A5002" s="442" t="s">
        <v>115</v>
      </c>
      <c r="B5002" s="435">
        <v>9</v>
      </c>
      <c r="C5002" s="436">
        <v>1</v>
      </c>
      <c r="D5002" s="435" t="s">
        <v>75</v>
      </c>
      <c r="E5002" s="472">
        <v>41093</v>
      </c>
      <c r="G5002" s="435">
        <v>9</v>
      </c>
      <c r="H5002" s="436">
        <v>1</v>
      </c>
      <c r="I5002" s="436">
        <v>1</v>
      </c>
      <c r="J5002" s="622">
        <v>1</v>
      </c>
      <c r="K5002" s="435">
        <v>0</v>
      </c>
      <c r="L5002" s="472">
        <v>41094</v>
      </c>
      <c r="N5002" s="435">
        <v>9</v>
      </c>
      <c r="O5002" s="436">
        <v>1</v>
      </c>
      <c r="P5002" s="436">
        <v>1</v>
      </c>
      <c r="Q5002" s="435">
        <v>0</v>
      </c>
      <c r="R5002" s="436">
        <v>1</v>
      </c>
      <c r="S5002" s="447">
        <v>0</v>
      </c>
      <c r="T5002" s="447">
        <v>0</v>
      </c>
      <c r="U5002" s="472">
        <v>41094</v>
      </c>
      <c r="Y5002" s="536" t="str">
        <f t="shared" ref="Y5002:Y5065" si="465">IF(W5002="","",+C5002-W5002)</f>
        <v/>
      </c>
      <c r="AD5002" s="435" t="str">
        <f t="shared" si="464"/>
        <v>Pendente</v>
      </c>
    </row>
    <row r="5003" spans="1:30" x14ac:dyDescent="0.2">
      <c r="A5003" s="442" t="s">
        <v>115</v>
      </c>
      <c r="B5003" s="435">
        <v>10</v>
      </c>
      <c r="C5003" s="436">
        <v>1</v>
      </c>
      <c r="D5003" s="438" t="s">
        <v>77</v>
      </c>
      <c r="E5003" s="472">
        <v>41093</v>
      </c>
      <c r="G5003" s="435">
        <v>10</v>
      </c>
      <c r="H5003" s="436">
        <v>1</v>
      </c>
      <c r="I5003" s="436">
        <v>1</v>
      </c>
      <c r="J5003" s="622">
        <v>1</v>
      </c>
      <c r="K5003" s="435">
        <v>0</v>
      </c>
      <c r="L5003" s="472">
        <v>41094</v>
      </c>
      <c r="N5003" s="435">
        <v>10</v>
      </c>
      <c r="O5003" s="436">
        <v>1</v>
      </c>
      <c r="P5003" s="436">
        <v>1</v>
      </c>
      <c r="Q5003" s="435">
        <v>0</v>
      </c>
      <c r="R5003" s="436">
        <v>1</v>
      </c>
      <c r="S5003" s="447">
        <v>0</v>
      </c>
      <c r="T5003" s="447">
        <v>0</v>
      </c>
      <c r="U5003" s="472">
        <v>41094</v>
      </c>
      <c r="Y5003" s="536" t="str">
        <f t="shared" si="465"/>
        <v/>
      </c>
      <c r="AD5003" s="435" t="str">
        <f t="shared" si="464"/>
        <v>Pendente</v>
      </c>
    </row>
    <row r="5004" spans="1:30" x14ac:dyDescent="0.2">
      <c r="A5004" s="442" t="s">
        <v>115</v>
      </c>
      <c r="B5004" s="435">
        <v>11</v>
      </c>
      <c r="C5004" s="436">
        <v>51</v>
      </c>
      <c r="D5004" s="438" t="s">
        <v>187</v>
      </c>
      <c r="E5004" s="472">
        <v>41093</v>
      </c>
      <c r="G5004" s="435">
        <v>11</v>
      </c>
      <c r="H5004" s="436">
        <v>51</v>
      </c>
      <c r="I5004" s="436">
        <v>51</v>
      </c>
      <c r="J5004" s="622">
        <v>51</v>
      </c>
      <c r="K5004" s="435">
        <v>0</v>
      </c>
      <c r="L5004" s="472">
        <v>41094</v>
      </c>
      <c r="N5004" s="435">
        <v>11</v>
      </c>
      <c r="O5004" s="436">
        <v>51</v>
      </c>
      <c r="P5004" s="436">
        <v>51</v>
      </c>
      <c r="Q5004" s="435">
        <v>0</v>
      </c>
      <c r="R5004" s="436">
        <v>51</v>
      </c>
      <c r="S5004" s="447">
        <v>0</v>
      </c>
      <c r="T5004" s="447">
        <v>0</v>
      </c>
      <c r="U5004" s="472">
        <v>41094</v>
      </c>
      <c r="Y5004" s="536" t="str">
        <f t="shared" si="465"/>
        <v/>
      </c>
      <c r="AD5004" s="435" t="str">
        <f t="shared" si="464"/>
        <v>Pendente</v>
      </c>
    </row>
    <row r="5005" spans="1:30" x14ac:dyDescent="0.2">
      <c r="A5005" s="442" t="s">
        <v>115</v>
      </c>
      <c r="B5005" s="435">
        <v>12</v>
      </c>
      <c r="C5005" s="436">
        <v>250</v>
      </c>
      <c r="D5005" s="439" t="s">
        <v>196</v>
      </c>
      <c r="E5005" s="472">
        <v>41093</v>
      </c>
      <c r="G5005" s="435">
        <v>12</v>
      </c>
      <c r="H5005" s="436">
        <v>250</v>
      </c>
      <c r="I5005" s="436">
        <v>250</v>
      </c>
      <c r="J5005" s="622">
        <v>250</v>
      </c>
      <c r="K5005" s="435">
        <v>0</v>
      </c>
      <c r="L5005" s="472">
        <v>41094</v>
      </c>
      <c r="N5005" s="435">
        <v>12</v>
      </c>
      <c r="O5005" s="436">
        <v>250</v>
      </c>
      <c r="P5005" s="436">
        <v>250</v>
      </c>
      <c r="Q5005" s="435">
        <v>0</v>
      </c>
      <c r="R5005" s="436">
        <v>250</v>
      </c>
      <c r="S5005" s="447">
        <v>0</v>
      </c>
      <c r="T5005" s="447">
        <v>0</v>
      </c>
      <c r="U5005" s="472">
        <v>41094</v>
      </c>
      <c r="Y5005" s="536" t="str">
        <f t="shared" si="465"/>
        <v/>
      </c>
      <c r="AD5005" s="435" t="str">
        <f t="shared" si="464"/>
        <v>Pendente</v>
      </c>
    </row>
    <row r="5006" spans="1:30" x14ac:dyDescent="0.2">
      <c r="A5006" s="442" t="s">
        <v>115</v>
      </c>
      <c r="B5006" s="435">
        <v>13</v>
      </c>
      <c r="C5006" s="436">
        <v>165</v>
      </c>
      <c r="D5006" s="438" t="s">
        <v>199</v>
      </c>
      <c r="E5006" s="472">
        <v>41093</v>
      </c>
      <c r="G5006" s="435">
        <v>13</v>
      </c>
      <c r="H5006" s="436">
        <v>165</v>
      </c>
      <c r="I5006" s="436">
        <v>165</v>
      </c>
      <c r="J5006" s="622">
        <v>165</v>
      </c>
      <c r="K5006" s="435">
        <v>0</v>
      </c>
      <c r="L5006" s="472">
        <v>41094</v>
      </c>
      <c r="N5006" s="435">
        <v>13</v>
      </c>
      <c r="O5006" s="436">
        <v>165</v>
      </c>
      <c r="P5006" s="436">
        <v>165</v>
      </c>
      <c r="Q5006" s="435">
        <v>0</v>
      </c>
      <c r="R5006" s="436">
        <v>165</v>
      </c>
      <c r="S5006" s="447">
        <v>0</v>
      </c>
      <c r="T5006" s="447">
        <v>0</v>
      </c>
      <c r="U5006" s="472">
        <v>41094</v>
      </c>
      <c r="Y5006" s="536" t="str">
        <f t="shared" si="465"/>
        <v/>
      </c>
      <c r="AD5006" s="435" t="str">
        <f t="shared" si="464"/>
        <v>Pendente</v>
      </c>
    </row>
    <row r="5007" spans="1:30" x14ac:dyDescent="0.2">
      <c r="A5007" s="442" t="s">
        <v>115</v>
      </c>
      <c r="B5007" s="435">
        <v>14</v>
      </c>
      <c r="C5007" s="436">
        <v>85</v>
      </c>
      <c r="D5007" s="438" t="s">
        <v>189</v>
      </c>
      <c r="E5007" s="472">
        <v>41093</v>
      </c>
      <c r="G5007" s="435">
        <v>14</v>
      </c>
      <c r="H5007" s="436">
        <v>85</v>
      </c>
      <c r="I5007" s="436">
        <v>85</v>
      </c>
      <c r="J5007" s="622">
        <v>85</v>
      </c>
      <c r="K5007" s="435">
        <v>0</v>
      </c>
      <c r="L5007" s="472">
        <v>41094</v>
      </c>
      <c r="N5007" s="435">
        <v>14</v>
      </c>
      <c r="O5007" s="436">
        <v>85</v>
      </c>
      <c r="P5007" s="436">
        <v>85</v>
      </c>
      <c r="Q5007" s="435">
        <v>0</v>
      </c>
      <c r="R5007" s="436">
        <v>85</v>
      </c>
      <c r="S5007" s="447">
        <v>0</v>
      </c>
      <c r="T5007" s="447">
        <v>0</v>
      </c>
      <c r="U5007" s="472">
        <v>41094</v>
      </c>
      <c r="Y5007" s="536" t="str">
        <f t="shared" si="465"/>
        <v/>
      </c>
      <c r="AD5007" s="435" t="str">
        <f t="shared" si="464"/>
        <v>Pendente</v>
      </c>
    </row>
    <row r="5008" spans="1:30" x14ac:dyDescent="0.2">
      <c r="A5008" s="442" t="s">
        <v>115</v>
      </c>
      <c r="B5008" s="435">
        <v>15</v>
      </c>
      <c r="C5008" s="436">
        <v>100</v>
      </c>
      <c r="D5008" s="657" t="s">
        <v>176</v>
      </c>
      <c r="E5008" s="472">
        <v>41093</v>
      </c>
      <c r="G5008" s="435">
        <v>15</v>
      </c>
      <c r="H5008" s="436">
        <v>100</v>
      </c>
      <c r="I5008" s="436">
        <v>100</v>
      </c>
      <c r="J5008" s="622">
        <v>100</v>
      </c>
      <c r="K5008" s="435">
        <v>0</v>
      </c>
      <c r="L5008" s="472">
        <v>41094</v>
      </c>
      <c r="N5008" s="435">
        <v>15</v>
      </c>
      <c r="O5008" s="436">
        <v>100</v>
      </c>
      <c r="P5008" s="436">
        <v>100</v>
      </c>
      <c r="Q5008" s="435">
        <v>0</v>
      </c>
      <c r="R5008" s="436">
        <v>100</v>
      </c>
      <c r="S5008" s="447">
        <v>0</v>
      </c>
      <c r="T5008" s="447">
        <v>0</v>
      </c>
      <c r="U5008" s="472">
        <v>41094</v>
      </c>
      <c r="Y5008" s="536" t="str">
        <f t="shared" si="465"/>
        <v/>
      </c>
      <c r="AD5008" s="435" t="str">
        <f t="shared" si="464"/>
        <v>Pendente</v>
      </c>
    </row>
    <row r="5009" spans="1:30" x14ac:dyDescent="0.2">
      <c r="A5009" s="442" t="s">
        <v>115</v>
      </c>
      <c r="B5009" s="435">
        <v>16</v>
      </c>
      <c r="C5009" s="436">
        <v>335</v>
      </c>
      <c r="D5009" s="438" t="s">
        <v>178</v>
      </c>
      <c r="E5009" s="472">
        <v>41093</v>
      </c>
      <c r="G5009" s="435">
        <v>16</v>
      </c>
      <c r="H5009" s="436">
        <v>335</v>
      </c>
      <c r="I5009" s="436">
        <v>335</v>
      </c>
      <c r="J5009" s="622">
        <v>335</v>
      </c>
      <c r="K5009" s="435">
        <v>0</v>
      </c>
      <c r="L5009" s="472">
        <v>41094</v>
      </c>
      <c r="N5009" s="435">
        <v>16</v>
      </c>
      <c r="O5009" s="436">
        <v>335</v>
      </c>
      <c r="P5009" s="436">
        <v>335</v>
      </c>
      <c r="Q5009" s="435">
        <v>0</v>
      </c>
      <c r="R5009" s="436">
        <v>335</v>
      </c>
      <c r="S5009" s="447">
        <v>0</v>
      </c>
      <c r="T5009" s="447">
        <v>0</v>
      </c>
      <c r="U5009" s="472">
        <v>41094</v>
      </c>
      <c r="Y5009" s="536" t="str">
        <f t="shared" si="465"/>
        <v/>
      </c>
      <c r="AD5009" s="435" t="str">
        <f t="shared" si="464"/>
        <v>Pendente</v>
      </c>
    </row>
    <row r="5010" spans="1:30" x14ac:dyDescent="0.2">
      <c r="A5010" s="442" t="s">
        <v>115</v>
      </c>
      <c r="B5010" s="435">
        <v>17</v>
      </c>
      <c r="C5010" s="436">
        <v>1223</v>
      </c>
      <c r="D5010" s="438" t="s">
        <v>178</v>
      </c>
      <c r="E5010" s="472">
        <v>41093</v>
      </c>
      <c r="G5010" s="435">
        <v>17</v>
      </c>
      <c r="H5010" s="436">
        <v>1223</v>
      </c>
      <c r="I5010" s="436">
        <v>1223</v>
      </c>
      <c r="J5010" s="622">
        <v>1223</v>
      </c>
      <c r="K5010" s="435">
        <v>0</v>
      </c>
      <c r="L5010" s="472">
        <v>41094</v>
      </c>
      <c r="N5010" s="435">
        <v>17</v>
      </c>
      <c r="O5010" s="436">
        <v>1223</v>
      </c>
      <c r="P5010" s="436">
        <v>1223</v>
      </c>
      <c r="Q5010" s="435">
        <v>0</v>
      </c>
      <c r="R5010" s="436">
        <v>1223</v>
      </c>
      <c r="S5010" s="447">
        <v>0</v>
      </c>
      <c r="T5010" s="447">
        <v>0</v>
      </c>
      <c r="U5010" s="472">
        <v>41094</v>
      </c>
      <c r="Y5010" s="536" t="str">
        <f t="shared" si="465"/>
        <v/>
      </c>
      <c r="AD5010" s="435" t="str">
        <f t="shared" si="464"/>
        <v>Pendente</v>
      </c>
    </row>
    <row r="5011" spans="1:30" x14ac:dyDescent="0.2">
      <c r="A5011" s="644" t="s">
        <v>115</v>
      </c>
      <c r="B5011" s="645">
        <v>18</v>
      </c>
      <c r="C5011" s="646">
        <v>27</v>
      </c>
      <c r="D5011" s="659" t="s">
        <v>185</v>
      </c>
      <c r="E5011" s="647">
        <v>41093</v>
      </c>
      <c r="G5011" s="645">
        <v>18</v>
      </c>
      <c r="H5011" s="646">
        <v>27</v>
      </c>
      <c r="I5011" s="646">
        <v>27</v>
      </c>
      <c r="J5011" s="661">
        <v>27</v>
      </c>
      <c r="K5011" s="645">
        <v>0</v>
      </c>
      <c r="L5011" s="647">
        <v>41094</v>
      </c>
      <c r="N5011" s="645">
        <v>18</v>
      </c>
      <c r="O5011" s="646">
        <v>27</v>
      </c>
      <c r="P5011" s="646">
        <v>27</v>
      </c>
      <c r="Q5011" s="645">
        <v>0</v>
      </c>
      <c r="R5011" s="646">
        <v>27</v>
      </c>
      <c r="S5011" s="646">
        <v>0</v>
      </c>
      <c r="T5011" s="646">
        <v>0</v>
      </c>
      <c r="U5011" s="647">
        <v>41094</v>
      </c>
      <c r="Y5011" s="536" t="str">
        <f t="shared" si="465"/>
        <v/>
      </c>
      <c r="AD5011" s="435" t="str">
        <f t="shared" si="464"/>
        <v>Pendente</v>
      </c>
    </row>
    <row r="5012" spans="1:30" x14ac:dyDescent="0.2">
      <c r="A5012" s="442" t="s">
        <v>115</v>
      </c>
      <c r="B5012" s="435">
        <v>1</v>
      </c>
      <c r="C5012" s="436">
        <v>200</v>
      </c>
      <c r="D5012" s="439" t="s">
        <v>196</v>
      </c>
      <c r="E5012" s="472">
        <v>41094</v>
      </c>
      <c r="G5012" s="435">
        <v>1</v>
      </c>
      <c r="H5012" s="436">
        <v>200</v>
      </c>
      <c r="I5012" s="435">
        <v>200</v>
      </c>
      <c r="J5012" s="435">
        <v>200</v>
      </c>
      <c r="K5012" s="435">
        <v>0</v>
      </c>
      <c r="L5012" s="472">
        <v>41095</v>
      </c>
      <c r="N5012" s="435">
        <v>1</v>
      </c>
      <c r="O5012" s="436">
        <v>200</v>
      </c>
      <c r="P5012" s="436">
        <v>200</v>
      </c>
      <c r="Q5012" s="435">
        <v>0</v>
      </c>
      <c r="R5012" s="436">
        <v>200</v>
      </c>
      <c r="S5012" s="447">
        <v>0</v>
      </c>
      <c r="T5012" s="447">
        <v>0</v>
      </c>
      <c r="U5012" s="472">
        <v>41095</v>
      </c>
      <c r="Y5012" s="536" t="str">
        <f t="shared" si="465"/>
        <v/>
      </c>
      <c r="AD5012" s="435" t="str">
        <f t="shared" si="464"/>
        <v>Pendente</v>
      </c>
    </row>
    <row r="5013" spans="1:30" x14ac:dyDescent="0.2">
      <c r="A5013" s="644" t="s">
        <v>115</v>
      </c>
      <c r="B5013" s="645">
        <v>2</v>
      </c>
      <c r="C5013" s="646">
        <v>130</v>
      </c>
      <c r="D5013" s="645" t="s">
        <v>178</v>
      </c>
      <c r="E5013" s="647">
        <v>41094</v>
      </c>
      <c r="G5013" s="645">
        <v>2</v>
      </c>
      <c r="H5013" s="646">
        <v>130</v>
      </c>
      <c r="I5013" s="645">
        <v>130</v>
      </c>
      <c r="J5013" s="645">
        <v>130</v>
      </c>
      <c r="K5013" s="645">
        <v>0</v>
      </c>
      <c r="L5013" s="647">
        <v>41095</v>
      </c>
      <c r="N5013" s="645">
        <v>2</v>
      </c>
      <c r="O5013" s="646">
        <v>130</v>
      </c>
      <c r="P5013" s="646">
        <v>130</v>
      </c>
      <c r="Q5013" s="645">
        <v>0</v>
      </c>
      <c r="R5013" s="646">
        <v>130</v>
      </c>
      <c r="S5013" s="646">
        <v>0</v>
      </c>
      <c r="T5013" s="646">
        <v>0</v>
      </c>
      <c r="U5013" s="647">
        <v>41095</v>
      </c>
      <c r="Y5013" s="536" t="str">
        <f t="shared" si="465"/>
        <v/>
      </c>
      <c r="AD5013" s="435" t="str">
        <f t="shared" si="464"/>
        <v>Pendente</v>
      </c>
    </row>
    <row r="5014" spans="1:30" x14ac:dyDescent="0.2">
      <c r="A5014" s="644" t="s">
        <v>115</v>
      </c>
      <c r="B5014" s="645">
        <v>1</v>
      </c>
      <c r="C5014" s="646">
        <v>300</v>
      </c>
      <c r="D5014" s="645" t="s">
        <v>178</v>
      </c>
      <c r="E5014" s="647">
        <v>41095</v>
      </c>
      <c r="G5014" s="648">
        <v>1</v>
      </c>
      <c r="H5014" s="645">
        <v>300</v>
      </c>
      <c r="I5014" s="645">
        <v>300</v>
      </c>
      <c r="J5014" s="645">
        <v>300</v>
      </c>
      <c r="K5014" s="645">
        <v>0</v>
      </c>
      <c r="L5014" s="647">
        <v>41096</v>
      </c>
      <c r="N5014" s="645">
        <v>1</v>
      </c>
      <c r="O5014" s="646">
        <v>300</v>
      </c>
      <c r="P5014" s="646">
        <v>300</v>
      </c>
      <c r="Q5014" s="645">
        <v>0</v>
      </c>
      <c r="R5014" s="646">
        <v>300</v>
      </c>
      <c r="S5014" s="646">
        <v>0</v>
      </c>
      <c r="T5014" s="646">
        <v>0</v>
      </c>
      <c r="U5014" s="647">
        <v>41096</v>
      </c>
      <c r="Y5014" s="536" t="str">
        <f t="shared" si="465"/>
        <v/>
      </c>
      <c r="AD5014" s="435" t="str">
        <f t="shared" si="464"/>
        <v>Pendente</v>
      </c>
    </row>
    <row r="5015" spans="1:30" x14ac:dyDescent="0.2">
      <c r="A5015" s="442" t="s">
        <v>115</v>
      </c>
      <c r="B5015" s="435">
        <v>1</v>
      </c>
      <c r="C5015" s="436">
        <v>150</v>
      </c>
      <c r="D5015" s="439" t="s">
        <v>196</v>
      </c>
      <c r="E5015" s="472">
        <v>41096</v>
      </c>
      <c r="G5015" s="435">
        <v>1</v>
      </c>
      <c r="H5015" s="436">
        <v>150</v>
      </c>
      <c r="I5015" s="436">
        <v>150</v>
      </c>
      <c r="J5015" s="622">
        <v>150</v>
      </c>
      <c r="K5015" s="435">
        <v>0</v>
      </c>
      <c r="L5015" s="472">
        <v>41097</v>
      </c>
      <c r="N5015" s="435">
        <v>1</v>
      </c>
      <c r="O5015" s="436">
        <v>150</v>
      </c>
      <c r="P5015" s="436">
        <v>150</v>
      </c>
      <c r="Q5015" s="435">
        <v>0</v>
      </c>
      <c r="R5015" s="436">
        <v>150</v>
      </c>
      <c r="S5015" s="447">
        <v>0</v>
      </c>
      <c r="T5015" s="447">
        <v>0</v>
      </c>
      <c r="U5015" s="472">
        <v>41097</v>
      </c>
      <c r="Y5015" s="536" t="str">
        <f t="shared" si="465"/>
        <v/>
      </c>
      <c r="AD5015" s="435" t="str">
        <f t="shared" si="464"/>
        <v>Pendente</v>
      </c>
    </row>
    <row r="5016" spans="1:30" x14ac:dyDescent="0.2">
      <c r="A5016" s="644" t="s">
        <v>115</v>
      </c>
      <c r="B5016" s="645">
        <v>2</v>
      </c>
      <c r="C5016" s="646">
        <v>75</v>
      </c>
      <c r="D5016" s="645" t="s">
        <v>178</v>
      </c>
      <c r="E5016" s="647">
        <v>41096</v>
      </c>
      <c r="G5016" s="645">
        <v>2</v>
      </c>
      <c r="H5016" s="646">
        <v>75</v>
      </c>
      <c r="I5016" s="646">
        <v>75</v>
      </c>
      <c r="J5016" s="661">
        <v>75</v>
      </c>
      <c r="K5016" s="645">
        <v>0</v>
      </c>
      <c r="L5016" s="647">
        <v>41097</v>
      </c>
      <c r="N5016" s="645">
        <v>2</v>
      </c>
      <c r="O5016" s="646">
        <v>75</v>
      </c>
      <c r="P5016" s="646">
        <v>75</v>
      </c>
      <c r="Q5016" s="645">
        <v>0</v>
      </c>
      <c r="R5016" s="646">
        <v>75</v>
      </c>
      <c r="S5016" s="646">
        <v>0</v>
      </c>
      <c r="T5016" s="646">
        <v>0</v>
      </c>
      <c r="U5016" s="647">
        <v>41097</v>
      </c>
      <c r="Y5016" s="536" t="str">
        <f t="shared" si="465"/>
        <v/>
      </c>
      <c r="AD5016" s="435" t="str">
        <f t="shared" si="464"/>
        <v>Pendente</v>
      </c>
    </row>
    <row r="5017" spans="1:30" x14ac:dyDescent="0.2">
      <c r="A5017" s="442" t="s">
        <v>115</v>
      </c>
      <c r="B5017" s="435">
        <v>1</v>
      </c>
      <c r="C5017" s="436">
        <v>10</v>
      </c>
      <c r="D5017" s="439" t="s">
        <v>177</v>
      </c>
      <c r="E5017" s="472">
        <v>41099</v>
      </c>
      <c r="G5017" s="435">
        <v>1</v>
      </c>
      <c r="H5017" s="436">
        <v>10</v>
      </c>
      <c r="I5017" s="436">
        <v>10</v>
      </c>
      <c r="J5017" s="436">
        <v>10</v>
      </c>
      <c r="K5017" s="435">
        <v>0</v>
      </c>
      <c r="L5017" s="472">
        <v>41100</v>
      </c>
      <c r="N5017" s="435">
        <v>1</v>
      </c>
      <c r="O5017" s="436">
        <v>10</v>
      </c>
      <c r="P5017" s="436">
        <v>10</v>
      </c>
      <c r="Q5017" s="435">
        <v>0</v>
      </c>
      <c r="R5017" s="436">
        <v>10</v>
      </c>
      <c r="S5017" s="447">
        <v>0</v>
      </c>
      <c r="T5017" s="447">
        <v>0</v>
      </c>
      <c r="U5017" s="472">
        <v>41100</v>
      </c>
      <c r="Y5017" s="536" t="str">
        <f t="shared" si="465"/>
        <v/>
      </c>
      <c r="AD5017" s="435" t="str">
        <f t="shared" si="464"/>
        <v>Pendente</v>
      </c>
    </row>
    <row r="5018" spans="1:30" x14ac:dyDescent="0.2">
      <c r="A5018" s="442" t="s">
        <v>115</v>
      </c>
      <c r="B5018" s="435">
        <v>2</v>
      </c>
      <c r="C5018" s="436">
        <v>450</v>
      </c>
      <c r="D5018" s="439" t="s">
        <v>196</v>
      </c>
      <c r="E5018" s="472">
        <v>41099</v>
      </c>
      <c r="G5018" s="435">
        <v>2</v>
      </c>
      <c r="H5018" s="436">
        <v>450</v>
      </c>
      <c r="I5018" s="436">
        <v>450</v>
      </c>
      <c r="J5018" s="436">
        <v>450</v>
      </c>
      <c r="K5018" s="435">
        <v>0</v>
      </c>
      <c r="L5018" s="472">
        <v>41100</v>
      </c>
      <c r="N5018" s="435">
        <v>2</v>
      </c>
      <c r="O5018" s="436">
        <v>450</v>
      </c>
      <c r="P5018" s="436">
        <v>450</v>
      </c>
      <c r="Q5018" s="435">
        <v>0</v>
      </c>
      <c r="R5018" s="436">
        <v>450</v>
      </c>
      <c r="S5018" s="447">
        <v>0</v>
      </c>
      <c r="T5018" s="447">
        <v>0</v>
      </c>
      <c r="U5018" s="472">
        <v>41100</v>
      </c>
      <c r="Y5018" s="536" t="str">
        <f t="shared" si="465"/>
        <v/>
      </c>
      <c r="AD5018" s="435" t="str">
        <f t="shared" si="464"/>
        <v>Pendente</v>
      </c>
    </row>
    <row r="5019" spans="1:30" x14ac:dyDescent="0.2">
      <c r="A5019" s="442" t="s">
        <v>115</v>
      </c>
      <c r="B5019" s="435">
        <v>3</v>
      </c>
      <c r="C5019" s="436">
        <v>20</v>
      </c>
      <c r="D5019" s="657" t="s">
        <v>176</v>
      </c>
      <c r="E5019" s="472">
        <v>41099</v>
      </c>
      <c r="G5019" s="435">
        <v>3</v>
      </c>
      <c r="H5019" s="436">
        <v>20</v>
      </c>
      <c r="I5019" s="436">
        <v>20</v>
      </c>
      <c r="J5019" s="436">
        <v>20</v>
      </c>
      <c r="K5019" s="435">
        <v>0</v>
      </c>
      <c r="L5019" s="472">
        <v>41100</v>
      </c>
      <c r="N5019" s="435">
        <v>3</v>
      </c>
      <c r="O5019" s="436">
        <v>20</v>
      </c>
      <c r="P5019" s="436">
        <v>20</v>
      </c>
      <c r="Q5019" s="435">
        <v>0</v>
      </c>
      <c r="R5019" s="436">
        <v>20</v>
      </c>
      <c r="S5019" s="447">
        <v>0</v>
      </c>
      <c r="T5019" s="447">
        <v>0</v>
      </c>
      <c r="U5019" s="472">
        <v>41100</v>
      </c>
      <c r="Y5019" s="536" t="str">
        <f t="shared" si="465"/>
        <v/>
      </c>
      <c r="AD5019" s="435" t="str">
        <f t="shared" si="464"/>
        <v>Pendente</v>
      </c>
    </row>
    <row r="5020" spans="1:30" x14ac:dyDescent="0.2">
      <c r="A5020" s="644" t="s">
        <v>115</v>
      </c>
      <c r="B5020" s="645">
        <v>4</v>
      </c>
      <c r="C5020" s="646">
        <v>1085</v>
      </c>
      <c r="D5020" s="645" t="s">
        <v>178</v>
      </c>
      <c r="E5020" s="647">
        <v>41099</v>
      </c>
      <c r="G5020" s="645">
        <v>4</v>
      </c>
      <c r="H5020" s="646">
        <v>1085</v>
      </c>
      <c r="I5020" s="646">
        <v>1085</v>
      </c>
      <c r="J5020" s="646">
        <v>1085</v>
      </c>
      <c r="K5020" s="645">
        <v>0</v>
      </c>
      <c r="L5020" s="647">
        <v>41100</v>
      </c>
      <c r="N5020" s="645">
        <v>4</v>
      </c>
      <c r="O5020" s="646">
        <v>1085</v>
      </c>
      <c r="P5020" s="646">
        <v>1085</v>
      </c>
      <c r="Q5020" s="645">
        <v>0</v>
      </c>
      <c r="R5020" s="646">
        <v>1085</v>
      </c>
      <c r="S5020" s="646">
        <v>0</v>
      </c>
      <c r="T5020" s="646">
        <v>0</v>
      </c>
      <c r="U5020" s="647">
        <v>41100</v>
      </c>
      <c r="Y5020" s="536" t="str">
        <f t="shared" si="465"/>
        <v/>
      </c>
      <c r="AD5020" s="435" t="str">
        <f t="shared" si="464"/>
        <v>Pendente</v>
      </c>
    </row>
    <row r="5021" spans="1:30" x14ac:dyDescent="0.2">
      <c r="A5021" s="442" t="s">
        <v>115</v>
      </c>
      <c r="B5021" s="435">
        <v>1</v>
      </c>
      <c r="C5021" s="436">
        <v>25</v>
      </c>
      <c r="D5021" s="643" t="s">
        <v>182</v>
      </c>
      <c r="E5021" s="472">
        <v>41100</v>
      </c>
      <c r="G5021" s="435">
        <v>1</v>
      </c>
      <c r="H5021" s="436">
        <v>25</v>
      </c>
      <c r="I5021" s="436">
        <v>25</v>
      </c>
      <c r="J5021" s="436">
        <v>25</v>
      </c>
      <c r="K5021" s="435">
        <v>0</v>
      </c>
      <c r="L5021" s="472">
        <v>41101</v>
      </c>
      <c r="N5021" s="435">
        <v>1</v>
      </c>
      <c r="O5021" s="436">
        <v>25</v>
      </c>
      <c r="P5021" s="436">
        <v>25</v>
      </c>
      <c r="Q5021" s="435">
        <v>0</v>
      </c>
      <c r="R5021" s="436">
        <v>25</v>
      </c>
      <c r="S5021" s="447">
        <v>0</v>
      </c>
      <c r="T5021" s="447">
        <v>0</v>
      </c>
      <c r="U5021" s="472">
        <v>41101</v>
      </c>
      <c r="Y5021" s="536" t="str">
        <f t="shared" si="465"/>
        <v/>
      </c>
      <c r="AD5021" s="435" t="str">
        <f t="shared" si="464"/>
        <v>Pendente</v>
      </c>
    </row>
    <row r="5022" spans="1:30" x14ac:dyDescent="0.2">
      <c r="A5022" s="442" t="s">
        <v>115</v>
      </c>
      <c r="B5022" s="435">
        <v>2</v>
      </c>
      <c r="C5022" s="436">
        <v>29</v>
      </c>
      <c r="D5022" s="465" t="s">
        <v>183</v>
      </c>
      <c r="E5022" s="472">
        <v>41100</v>
      </c>
      <c r="G5022" s="435">
        <v>2</v>
      </c>
      <c r="H5022" s="436">
        <v>29</v>
      </c>
      <c r="I5022" s="436">
        <v>29</v>
      </c>
      <c r="J5022" s="436">
        <v>29</v>
      </c>
      <c r="K5022" s="435">
        <v>0</v>
      </c>
      <c r="L5022" s="472">
        <v>41101</v>
      </c>
      <c r="N5022" s="435">
        <v>2</v>
      </c>
      <c r="O5022" s="436">
        <v>29</v>
      </c>
      <c r="P5022" s="436">
        <v>29</v>
      </c>
      <c r="Q5022" s="435">
        <v>0</v>
      </c>
      <c r="R5022" s="436">
        <v>29</v>
      </c>
      <c r="S5022" s="447">
        <v>0</v>
      </c>
      <c r="T5022" s="447">
        <v>0</v>
      </c>
      <c r="U5022" s="472">
        <v>41101</v>
      </c>
      <c r="Y5022" s="536" t="str">
        <f t="shared" si="465"/>
        <v/>
      </c>
      <c r="AD5022" s="435" t="str">
        <f t="shared" si="464"/>
        <v>Pendente</v>
      </c>
    </row>
    <row r="5023" spans="1:30" x14ac:dyDescent="0.2">
      <c r="A5023" s="442" t="s">
        <v>115</v>
      </c>
      <c r="B5023" s="435">
        <v>3</v>
      </c>
      <c r="C5023" s="436">
        <v>9</v>
      </c>
      <c r="D5023" s="465" t="s">
        <v>67</v>
      </c>
      <c r="E5023" s="472">
        <v>41100</v>
      </c>
      <c r="G5023" s="435">
        <v>3</v>
      </c>
      <c r="H5023" s="436">
        <v>9</v>
      </c>
      <c r="I5023" s="436">
        <v>9</v>
      </c>
      <c r="J5023" s="436">
        <v>9</v>
      </c>
      <c r="K5023" s="435">
        <v>0</v>
      </c>
      <c r="L5023" s="472">
        <v>41101</v>
      </c>
      <c r="N5023" s="435">
        <v>3</v>
      </c>
      <c r="O5023" s="436">
        <v>9</v>
      </c>
      <c r="P5023" s="436">
        <v>9</v>
      </c>
      <c r="Q5023" s="435">
        <v>0</v>
      </c>
      <c r="R5023" s="436">
        <v>9</v>
      </c>
      <c r="S5023" s="447">
        <v>0</v>
      </c>
      <c r="T5023" s="447">
        <v>0</v>
      </c>
      <c r="U5023" s="472">
        <v>41101</v>
      </c>
      <c r="Y5023" s="536" t="str">
        <f t="shared" si="465"/>
        <v/>
      </c>
      <c r="AD5023" s="435" t="str">
        <f t="shared" si="464"/>
        <v>Pendente</v>
      </c>
    </row>
    <row r="5024" spans="1:30" x14ac:dyDescent="0.2">
      <c r="A5024" s="442" t="s">
        <v>115</v>
      </c>
      <c r="B5024" s="435">
        <v>4</v>
      </c>
      <c r="C5024" s="436">
        <v>6</v>
      </c>
      <c r="D5024" s="438" t="s">
        <v>69</v>
      </c>
      <c r="E5024" s="472">
        <v>41100</v>
      </c>
      <c r="G5024" s="435">
        <v>4</v>
      </c>
      <c r="H5024" s="436">
        <v>6</v>
      </c>
      <c r="I5024" s="436">
        <v>6</v>
      </c>
      <c r="J5024" s="436">
        <v>6</v>
      </c>
      <c r="K5024" s="435">
        <v>0</v>
      </c>
      <c r="L5024" s="472">
        <v>41101</v>
      </c>
      <c r="N5024" s="435">
        <v>4</v>
      </c>
      <c r="O5024" s="436">
        <v>6</v>
      </c>
      <c r="P5024" s="436">
        <v>6</v>
      </c>
      <c r="Q5024" s="435">
        <v>0</v>
      </c>
      <c r="R5024" s="436">
        <v>6</v>
      </c>
      <c r="S5024" s="447">
        <v>0</v>
      </c>
      <c r="T5024" s="447">
        <v>0</v>
      </c>
      <c r="U5024" s="472">
        <v>41101</v>
      </c>
      <c r="Y5024" s="536" t="str">
        <f t="shared" si="465"/>
        <v/>
      </c>
      <c r="AD5024" s="435" t="str">
        <f t="shared" si="464"/>
        <v>Pendente</v>
      </c>
    </row>
    <row r="5025" spans="1:30" x14ac:dyDescent="0.2">
      <c r="A5025" s="442" t="s">
        <v>115</v>
      </c>
      <c r="B5025" s="435">
        <v>5</v>
      </c>
      <c r="C5025" s="436">
        <v>20</v>
      </c>
      <c r="D5025" s="438" t="s">
        <v>72</v>
      </c>
      <c r="E5025" s="472">
        <v>41100</v>
      </c>
      <c r="G5025" s="435">
        <v>5</v>
      </c>
      <c r="H5025" s="436">
        <v>20</v>
      </c>
      <c r="I5025" s="436">
        <v>20</v>
      </c>
      <c r="J5025" s="436">
        <v>20</v>
      </c>
      <c r="K5025" s="435">
        <v>0</v>
      </c>
      <c r="L5025" s="472">
        <v>41101</v>
      </c>
      <c r="N5025" s="435">
        <v>5</v>
      </c>
      <c r="O5025" s="436">
        <v>20</v>
      </c>
      <c r="P5025" s="436">
        <v>20</v>
      </c>
      <c r="Q5025" s="435">
        <v>0</v>
      </c>
      <c r="R5025" s="436">
        <v>20</v>
      </c>
      <c r="S5025" s="447">
        <v>0</v>
      </c>
      <c r="T5025" s="447">
        <v>0</v>
      </c>
      <c r="U5025" s="472">
        <v>41101</v>
      </c>
      <c r="Y5025" s="536" t="str">
        <f t="shared" si="465"/>
        <v/>
      </c>
      <c r="AD5025" s="435" t="str">
        <f t="shared" si="464"/>
        <v>Pendente</v>
      </c>
    </row>
    <row r="5026" spans="1:30" x14ac:dyDescent="0.2">
      <c r="A5026" s="442" t="s">
        <v>115</v>
      </c>
      <c r="B5026" s="435">
        <v>6</v>
      </c>
      <c r="C5026" s="436">
        <v>216</v>
      </c>
      <c r="D5026" s="438" t="s">
        <v>73</v>
      </c>
      <c r="E5026" s="472">
        <v>41100</v>
      </c>
      <c r="G5026" s="435">
        <v>6</v>
      </c>
      <c r="H5026" s="436">
        <v>216</v>
      </c>
      <c r="I5026" s="436">
        <v>216</v>
      </c>
      <c r="J5026" s="436">
        <v>216</v>
      </c>
      <c r="K5026" s="435">
        <v>0</v>
      </c>
      <c r="L5026" s="472">
        <v>41101</v>
      </c>
      <c r="N5026" s="435">
        <v>6</v>
      </c>
      <c r="O5026" s="436">
        <v>216</v>
      </c>
      <c r="P5026" s="436">
        <v>216</v>
      </c>
      <c r="Q5026" s="435">
        <v>0</v>
      </c>
      <c r="R5026" s="436">
        <v>216</v>
      </c>
      <c r="S5026" s="447">
        <v>0</v>
      </c>
      <c r="T5026" s="447">
        <v>0</v>
      </c>
      <c r="U5026" s="472">
        <v>41101</v>
      </c>
      <c r="Y5026" s="536" t="str">
        <f t="shared" si="465"/>
        <v/>
      </c>
      <c r="AD5026" s="435" t="str">
        <f t="shared" si="464"/>
        <v>Pendente</v>
      </c>
    </row>
    <row r="5027" spans="1:30" x14ac:dyDescent="0.2">
      <c r="A5027" s="442" t="s">
        <v>115</v>
      </c>
      <c r="B5027" s="435">
        <v>7</v>
      </c>
      <c r="C5027" s="436">
        <v>201</v>
      </c>
      <c r="D5027" s="438" t="s">
        <v>79</v>
      </c>
      <c r="E5027" s="472">
        <v>41100</v>
      </c>
      <c r="G5027" s="435">
        <v>7</v>
      </c>
      <c r="H5027" s="436">
        <v>201</v>
      </c>
      <c r="I5027" s="436">
        <v>201</v>
      </c>
      <c r="J5027" s="436">
        <v>201</v>
      </c>
      <c r="K5027" s="435">
        <v>0</v>
      </c>
      <c r="L5027" s="472">
        <v>41101</v>
      </c>
      <c r="N5027" s="435">
        <v>7</v>
      </c>
      <c r="O5027" s="436">
        <v>201</v>
      </c>
      <c r="P5027" s="436">
        <v>201</v>
      </c>
      <c r="Q5027" s="435">
        <v>0</v>
      </c>
      <c r="R5027" s="436">
        <v>201</v>
      </c>
      <c r="S5027" s="447">
        <v>0</v>
      </c>
      <c r="T5027" s="447">
        <v>0</v>
      </c>
      <c r="U5027" s="472">
        <v>41101</v>
      </c>
      <c r="Y5027" s="536" t="str">
        <f t="shared" si="465"/>
        <v/>
      </c>
      <c r="AD5027" s="435" t="str">
        <f t="shared" si="464"/>
        <v>Pendente</v>
      </c>
    </row>
    <row r="5028" spans="1:30" x14ac:dyDescent="0.2">
      <c r="A5028" s="442" t="s">
        <v>115</v>
      </c>
      <c r="B5028" s="435">
        <v>8</v>
      </c>
      <c r="C5028" s="436">
        <v>80</v>
      </c>
      <c r="D5028" s="438" t="s">
        <v>74</v>
      </c>
      <c r="E5028" s="472">
        <v>41100</v>
      </c>
      <c r="G5028" s="435">
        <v>8</v>
      </c>
      <c r="H5028" s="436">
        <v>80</v>
      </c>
      <c r="I5028" s="436">
        <v>80</v>
      </c>
      <c r="J5028" s="436">
        <v>80</v>
      </c>
      <c r="K5028" s="435">
        <v>0</v>
      </c>
      <c r="L5028" s="472">
        <v>41101</v>
      </c>
      <c r="N5028" s="435">
        <v>8</v>
      </c>
      <c r="O5028" s="436">
        <v>80</v>
      </c>
      <c r="P5028" s="436">
        <v>80</v>
      </c>
      <c r="Q5028" s="435">
        <v>0</v>
      </c>
      <c r="R5028" s="436">
        <v>80</v>
      </c>
      <c r="S5028" s="447">
        <v>0</v>
      </c>
      <c r="T5028" s="447">
        <v>0</v>
      </c>
      <c r="U5028" s="472">
        <v>41101</v>
      </c>
      <c r="Y5028" s="536" t="str">
        <f t="shared" si="465"/>
        <v/>
      </c>
      <c r="AD5028" s="435" t="str">
        <f t="shared" si="464"/>
        <v>Pendente</v>
      </c>
    </row>
    <row r="5029" spans="1:30" x14ac:dyDescent="0.2">
      <c r="A5029" s="442" t="s">
        <v>115</v>
      </c>
      <c r="B5029" s="435">
        <v>9</v>
      </c>
      <c r="C5029" s="436">
        <v>5</v>
      </c>
      <c r="D5029" s="435" t="s">
        <v>75</v>
      </c>
      <c r="E5029" s="472">
        <v>41100</v>
      </c>
      <c r="G5029" s="435">
        <v>9</v>
      </c>
      <c r="H5029" s="436">
        <v>5</v>
      </c>
      <c r="I5029" s="436">
        <v>5</v>
      </c>
      <c r="J5029" s="436">
        <v>5</v>
      </c>
      <c r="K5029" s="435">
        <v>0</v>
      </c>
      <c r="L5029" s="472">
        <v>41101</v>
      </c>
      <c r="N5029" s="435">
        <v>9</v>
      </c>
      <c r="O5029" s="436">
        <v>5</v>
      </c>
      <c r="P5029" s="436">
        <v>5</v>
      </c>
      <c r="Q5029" s="435">
        <v>0</v>
      </c>
      <c r="R5029" s="436">
        <v>5</v>
      </c>
      <c r="S5029" s="447">
        <v>0</v>
      </c>
      <c r="T5029" s="447">
        <v>0</v>
      </c>
      <c r="U5029" s="472">
        <v>41101</v>
      </c>
      <c r="Y5029" s="536" t="str">
        <f t="shared" si="465"/>
        <v/>
      </c>
      <c r="AD5029" s="435" t="str">
        <f t="shared" si="464"/>
        <v>Pendente</v>
      </c>
    </row>
    <row r="5030" spans="1:30" x14ac:dyDescent="0.2">
      <c r="A5030" s="442" t="s">
        <v>115</v>
      </c>
      <c r="B5030" s="435">
        <v>10</v>
      </c>
      <c r="C5030" s="436">
        <v>1</v>
      </c>
      <c r="D5030" s="438" t="s">
        <v>76</v>
      </c>
      <c r="E5030" s="472">
        <v>41100</v>
      </c>
      <c r="G5030" s="435">
        <v>10</v>
      </c>
      <c r="H5030" s="436">
        <v>1</v>
      </c>
      <c r="I5030" s="436">
        <v>1</v>
      </c>
      <c r="J5030" s="436">
        <v>1</v>
      </c>
      <c r="K5030" s="435">
        <v>0</v>
      </c>
      <c r="L5030" s="472">
        <v>41101</v>
      </c>
      <c r="N5030" s="435">
        <v>10</v>
      </c>
      <c r="O5030" s="436">
        <v>1</v>
      </c>
      <c r="P5030" s="436">
        <v>1</v>
      </c>
      <c r="Q5030" s="435">
        <v>0</v>
      </c>
      <c r="R5030" s="436">
        <v>1</v>
      </c>
      <c r="S5030" s="447">
        <v>0</v>
      </c>
      <c r="T5030" s="447">
        <v>0</v>
      </c>
      <c r="U5030" s="472">
        <v>41101</v>
      </c>
      <c r="Y5030" s="536" t="str">
        <f t="shared" si="465"/>
        <v/>
      </c>
      <c r="AD5030" s="435" t="str">
        <f t="shared" si="464"/>
        <v>Pendente</v>
      </c>
    </row>
    <row r="5031" spans="1:30" x14ac:dyDescent="0.2">
      <c r="A5031" s="442" t="s">
        <v>115</v>
      </c>
      <c r="B5031" s="435">
        <v>11</v>
      </c>
      <c r="C5031" s="436">
        <v>2</v>
      </c>
      <c r="D5031" s="438" t="s">
        <v>77</v>
      </c>
      <c r="E5031" s="472">
        <v>41100</v>
      </c>
      <c r="G5031" s="435">
        <v>11</v>
      </c>
      <c r="H5031" s="436">
        <v>2</v>
      </c>
      <c r="I5031" s="436">
        <v>2</v>
      </c>
      <c r="J5031" s="436">
        <v>2</v>
      </c>
      <c r="K5031" s="435">
        <v>0</v>
      </c>
      <c r="L5031" s="472">
        <v>41101</v>
      </c>
      <c r="N5031" s="435">
        <v>11</v>
      </c>
      <c r="O5031" s="436">
        <v>2</v>
      </c>
      <c r="P5031" s="436">
        <v>2</v>
      </c>
      <c r="Q5031" s="435">
        <v>0</v>
      </c>
      <c r="R5031" s="436">
        <v>2</v>
      </c>
      <c r="S5031" s="447">
        <v>0</v>
      </c>
      <c r="T5031" s="447">
        <v>0</v>
      </c>
      <c r="U5031" s="472">
        <v>41101</v>
      </c>
      <c r="Y5031" s="536" t="str">
        <f t="shared" si="465"/>
        <v/>
      </c>
      <c r="AD5031" s="435" t="str">
        <f t="shared" si="464"/>
        <v>Pendente</v>
      </c>
    </row>
    <row r="5032" spans="1:30" x14ac:dyDescent="0.2">
      <c r="A5032" s="442" t="s">
        <v>115</v>
      </c>
      <c r="B5032" s="435">
        <v>12</v>
      </c>
      <c r="C5032" s="436">
        <v>20</v>
      </c>
      <c r="D5032" s="657" t="s">
        <v>212</v>
      </c>
      <c r="E5032" s="472">
        <v>41100</v>
      </c>
      <c r="G5032" s="435">
        <v>12</v>
      </c>
      <c r="H5032" s="436">
        <v>20</v>
      </c>
      <c r="I5032" s="436">
        <v>20</v>
      </c>
      <c r="J5032" s="436">
        <v>20</v>
      </c>
      <c r="K5032" s="435">
        <v>0</v>
      </c>
      <c r="L5032" s="472">
        <v>41101</v>
      </c>
      <c r="N5032" s="435">
        <v>12</v>
      </c>
      <c r="O5032" s="436">
        <v>20</v>
      </c>
      <c r="P5032" s="436">
        <v>20</v>
      </c>
      <c r="Q5032" s="435">
        <v>0</v>
      </c>
      <c r="R5032" s="436">
        <v>20</v>
      </c>
      <c r="S5032" s="447">
        <v>0</v>
      </c>
      <c r="T5032" s="447">
        <v>0</v>
      </c>
      <c r="U5032" s="472">
        <v>41101</v>
      </c>
      <c r="Y5032" s="536" t="str">
        <f t="shared" si="465"/>
        <v/>
      </c>
      <c r="AD5032" s="435" t="str">
        <f t="shared" si="464"/>
        <v>Pendente</v>
      </c>
    </row>
    <row r="5033" spans="1:30" x14ac:dyDescent="0.2">
      <c r="A5033" s="442" t="s">
        <v>115</v>
      </c>
      <c r="B5033" s="435">
        <v>13</v>
      </c>
      <c r="C5033" s="436">
        <v>196</v>
      </c>
      <c r="D5033" s="438" t="s">
        <v>187</v>
      </c>
      <c r="E5033" s="472">
        <v>41100</v>
      </c>
      <c r="G5033" s="435">
        <v>13</v>
      </c>
      <c r="H5033" s="436">
        <v>196</v>
      </c>
      <c r="I5033" s="436">
        <v>196</v>
      </c>
      <c r="J5033" s="436">
        <v>196</v>
      </c>
      <c r="K5033" s="435">
        <v>0</v>
      </c>
      <c r="L5033" s="472">
        <v>41101</v>
      </c>
      <c r="N5033" s="435">
        <v>13</v>
      </c>
      <c r="O5033" s="436">
        <v>196</v>
      </c>
      <c r="P5033" s="436">
        <v>196</v>
      </c>
      <c r="Q5033" s="435">
        <v>0</v>
      </c>
      <c r="R5033" s="436">
        <v>196</v>
      </c>
      <c r="S5033" s="447">
        <v>0</v>
      </c>
      <c r="T5033" s="447">
        <v>0</v>
      </c>
      <c r="U5033" s="472">
        <v>41101</v>
      </c>
      <c r="Y5033" s="536" t="str">
        <f t="shared" si="465"/>
        <v/>
      </c>
      <c r="AD5033" s="435" t="str">
        <f t="shared" si="464"/>
        <v>Pendente</v>
      </c>
    </row>
    <row r="5034" spans="1:30" x14ac:dyDescent="0.2">
      <c r="A5034" s="442" t="s">
        <v>115</v>
      </c>
      <c r="B5034" s="435">
        <v>14</v>
      </c>
      <c r="C5034" s="436">
        <v>2</v>
      </c>
      <c r="D5034" s="465" t="s">
        <v>192</v>
      </c>
      <c r="E5034" s="472">
        <v>41100</v>
      </c>
      <c r="G5034" s="435">
        <v>14</v>
      </c>
      <c r="H5034" s="436">
        <v>2</v>
      </c>
      <c r="I5034" s="436">
        <v>2</v>
      </c>
      <c r="J5034" s="436">
        <v>2</v>
      </c>
      <c r="K5034" s="435">
        <v>0</v>
      </c>
      <c r="L5034" s="472">
        <v>41101</v>
      </c>
      <c r="N5034" s="435">
        <v>14</v>
      </c>
      <c r="O5034" s="436">
        <v>2</v>
      </c>
      <c r="P5034" s="436">
        <v>2</v>
      </c>
      <c r="Q5034" s="435">
        <v>0</v>
      </c>
      <c r="R5034" s="436">
        <v>2</v>
      </c>
      <c r="S5034" s="447">
        <v>0</v>
      </c>
      <c r="T5034" s="447">
        <v>0</v>
      </c>
      <c r="U5034" s="472">
        <v>41101</v>
      </c>
      <c r="Y5034" s="536" t="str">
        <f t="shared" si="465"/>
        <v/>
      </c>
      <c r="AD5034" s="435" t="str">
        <f t="shared" si="464"/>
        <v>Pendente</v>
      </c>
    </row>
    <row r="5035" spans="1:30" x14ac:dyDescent="0.2">
      <c r="A5035" s="442" t="s">
        <v>115</v>
      </c>
      <c r="B5035" s="435">
        <v>15</v>
      </c>
      <c r="C5035" s="436">
        <v>534</v>
      </c>
      <c r="D5035" s="438" t="s">
        <v>199</v>
      </c>
      <c r="E5035" s="472">
        <v>41100</v>
      </c>
      <c r="G5035" s="435">
        <v>15</v>
      </c>
      <c r="H5035" s="436">
        <v>534</v>
      </c>
      <c r="I5035" s="436">
        <v>534</v>
      </c>
      <c r="J5035" s="436">
        <v>534</v>
      </c>
      <c r="K5035" s="435">
        <v>0</v>
      </c>
      <c r="L5035" s="472">
        <v>41101</v>
      </c>
      <c r="N5035" s="435">
        <v>15</v>
      </c>
      <c r="O5035" s="436">
        <v>534</v>
      </c>
      <c r="P5035" s="436">
        <v>534</v>
      </c>
      <c r="Q5035" s="435">
        <v>0</v>
      </c>
      <c r="R5035" s="436">
        <v>534</v>
      </c>
      <c r="S5035" s="447">
        <v>0</v>
      </c>
      <c r="T5035" s="447">
        <v>0</v>
      </c>
      <c r="U5035" s="472">
        <v>41101</v>
      </c>
      <c r="Y5035" s="536" t="str">
        <f t="shared" si="465"/>
        <v/>
      </c>
      <c r="AD5035" s="435" t="str">
        <f t="shared" si="464"/>
        <v>Pendente</v>
      </c>
    </row>
    <row r="5036" spans="1:30" x14ac:dyDescent="0.2">
      <c r="A5036" s="442" t="s">
        <v>115</v>
      </c>
      <c r="B5036" s="435">
        <v>16</v>
      </c>
      <c r="C5036" s="436">
        <v>89</v>
      </c>
      <c r="D5036" s="438" t="s">
        <v>189</v>
      </c>
      <c r="E5036" s="472">
        <v>41100</v>
      </c>
      <c r="G5036" s="435">
        <v>16</v>
      </c>
      <c r="H5036" s="436">
        <v>89</v>
      </c>
      <c r="I5036" s="436">
        <v>89</v>
      </c>
      <c r="J5036" s="436">
        <v>89</v>
      </c>
      <c r="K5036" s="435">
        <v>0</v>
      </c>
      <c r="L5036" s="472">
        <v>41101</v>
      </c>
      <c r="N5036" s="435">
        <v>16</v>
      </c>
      <c r="O5036" s="436">
        <v>89</v>
      </c>
      <c r="P5036" s="436">
        <v>89</v>
      </c>
      <c r="Q5036" s="435">
        <v>0</v>
      </c>
      <c r="R5036" s="436">
        <v>89</v>
      </c>
      <c r="S5036" s="447">
        <v>0</v>
      </c>
      <c r="T5036" s="447">
        <v>0</v>
      </c>
      <c r="U5036" s="472">
        <v>41101</v>
      </c>
      <c r="Y5036" s="536" t="str">
        <f t="shared" si="465"/>
        <v/>
      </c>
      <c r="AD5036" s="435" t="str">
        <f t="shared" si="464"/>
        <v>Pendente</v>
      </c>
    </row>
    <row r="5037" spans="1:30" x14ac:dyDescent="0.2">
      <c r="A5037" s="442" t="s">
        <v>115</v>
      </c>
      <c r="B5037" s="435">
        <v>17</v>
      </c>
      <c r="C5037" s="436">
        <v>50</v>
      </c>
      <c r="D5037" s="438" t="s">
        <v>178</v>
      </c>
      <c r="E5037" s="472">
        <v>41100</v>
      </c>
      <c r="G5037" s="435">
        <v>17</v>
      </c>
      <c r="H5037" s="436">
        <v>50</v>
      </c>
      <c r="I5037" s="436">
        <v>50</v>
      </c>
      <c r="J5037" s="436">
        <v>50</v>
      </c>
      <c r="K5037" s="435">
        <v>0</v>
      </c>
      <c r="L5037" s="472">
        <v>41101</v>
      </c>
      <c r="N5037" s="435">
        <v>17</v>
      </c>
      <c r="O5037" s="436">
        <v>50</v>
      </c>
      <c r="P5037" s="436">
        <v>50</v>
      </c>
      <c r="Q5037" s="435">
        <v>0</v>
      </c>
      <c r="R5037" s="436">
        <v>50</v>
      </c>
      <c r="S5037" s="447">
        <v>0</v>
      </c>
      <c r="T5037" s="447">
        <v>0</v>
      </c>
      <c r="U5037" s="472">
        <v>41101</v>
      </c>
      <c r="Y5037" s="536" t="str">
        <f t="shared" si="465"/>
        <v/>
      </c>
      <c r="AD5037" s="435" t="str">
        <f t="shared" si="464"/>
        <v>Pendente</v>
      </c>
    </row>
    <row r="5038" spans="1:30" x14ac:dyDescent="0.2">
      <c r="A5038" s="442" t="s">
        <v>115</v>
      </c>
      <c r="B5038" s="435">
        <v>18</v>
      </c>
      <c r="C5038" s="436">
        <v>1925</v>
      </c>
      <c r="D5038" s="438" t="s">
        <v>214</v>
      </c>
      <c r="E5038" s="472">
        <v>41100</v>
      </c>
      <c r="G5038" s="435">
        <v>18</v>
      </c>
      <c r="H5038" s="436">
        <v>1925</v>
      </c>
      <c r="I5038" s="436">
        <v>1925</v>
      </c>
      <c r="J5038" s="436">
        <v>1925</v>
      </c>
      <c r="K5038" s="435">
        <v>0</v>
      </c>
      <c r="L5038" s="472">
        <v>41101</v>
      </c>
      <c r="N5038" s="435">
        <v>18</v>
      </c>
      <c r="O5038" s="436">
        <v>1925</v>
      </c>
      <c r="P5038" s="436">
        <v>1925</v>
      </c>
      <c r="Q5038" s="435">
        <v>0</v>
      </c>
      <c r="R5038" s="436">
        <v>1925</v>
      </c>
      <c r="S5038" s="447">
        <v>0</v>
      </c>
      <c r="T5038" s="447">
        <v>0</v>
      </c>
      <c r="U5038" s="472">
        <v>41101</v>
      </c>
      <c r="Y5038" s="536" t="str">
        <f t="shared" si="465"/>
        <v/>
      </c>
      <c r="AD5038" s="435" t="str">
        <f t="shared" si="464"/>
        <v>Pendente</v>
      </c>
    </row>
    <row r="5039" spans="1:30" x14ac:dyDescent="0.2">
      <c r="A5039" s="644" t="s">
        <v>115</v>
      </c>
      <c r="B5039" s="645">
        <v>19</v>
      </c>
      <c r="C5039" s="646">
        <v>39</v>
      </c>
      <c r="D5039" s="659" t="s">
        <v>185</v>
      </c>
      <c r="E5039" s="647">
        <v>41100</v>
      </c>
      <c r="G5039" s="645">
        <v>19</v>
      </c>
      <c r="H5039" s="646">
        <v>39</v>
      </c>
      <c r="I5039" s="646">
        <v>39</v>
      </c>
      <c r="J5039" s="646">
        <v>39</v>
      </c>
      <c r="K5039" s="645">
        <v>0</v>
      </c>
      <c r="L5039" s="647">
        <v>41101</v>
      </c>
      <c r="N5039" s="645">
        <v>19</v>
      </c>
      <c r="O5039" s="646">
        <v>39</v>
      </c>
      <c r="P5039" s="646">
        <v>39</v>
      </c>
      <c r="Q5039" s="645">
        <v>0</v>
      </c>
      <c r="R5039" s="646">
        <v>39</v>
      </c>
      <c r="S5039" s="646">
        <v>0</v>
      </c>
      <c r="T5039" s="646">
        <v>0</v>
      </c>
      <c r="U5039" s="647">
        <v>41101</v>
      </c>
      <c r="Y5039" s="536" t="str">
        <f t="shared" si="465"/>
        <v/>
      </c>
      <c r="AD5039" s="435" t="str">
        <f t="shared" si="464"/>
        <v>Pendente</v>
      </c>
    </row>
    <row r="5040" spans="1:30" x14ac:dyDescent="0.2">
      <c r="A5040" s="442" t="s">
        <v>115</v>
      </c>
      <c r="B5040" s="435">
        <v>1</v>
      </c>
      <c r="C5040" s="436">
        <v>20</v>
      </c>
      <c r="D5040" s="439" t="s">
        <v>177</v>
      </c>
      <c r="E5040" s="472">
        <v>41101</v>
      </c>
      <c r="G5040" s="435">
        <v>1</v>
      </c>
      <c r="H5040" s="436">
        <v>20</v>
      </c>
      <c r="I5040" s="435">
        <v>20</v>
      </c>
      <c r="J5040" s="435">
        <v>20</v>
      </c>
      <c r="K5040" s="435">
        <v>0</v>
      </c>
      <c r="L5040" s="472">
        <v>41102</v>
      </c>
      <c r="N5040" s="435">
        <v>1</v>
      </c>
      <c r="O5040" s="436">
        <v>20</v>
      </c>
      <c r="P5040" s="436">
        <v>20</v>
      </c>
      <c r="Q5040" s="435">
        <v>0</v>
      </c>
      <c r="R5040" s="436">
        <v>20</v>
      </c>
      <c r="S5040" s="447">
        <v>0</v>
      </c>
      <c r="T5040" s="447">
        <v>0</v>
      </c>
      <c r="U5040" s="472">
        <v>41102</v>
      </c>
      <c r="Y5040" s="536" t="str">
        <f t="shared" si="465"/>
        <v/>
      </c>
      <c r="AD5040" s="435" t="str">
        <f t="shared" si="464"/>
        <v>Pendente</v>
      </c>
    </row>
    <row r="5041" spans="1:30" x14ac:dyDescent="0.2">
      <c r="A5041" s="644" t="s">
        <v>115</v>
      </c>
      <c r="B5041" s="645">
        <v>2</v>
      </c>
      <c r="C5041" s="646">
        <v>300</v>
      </c>
      <c r="D5041" s="645" t="s">
        <v>178</v>
      </c>
      <c r="E5041" s="647">
        <v>41101</v>
      </c>
      <c r="G5041" s="648">
        <v>2</v>
      </c>
      <c r="H5041" s="645">
        <v>300</v>
      </c>
      <c r="I5041" s="645">
        <v>300</v>
      </c>
      <c r="J5041" s="645">
        <v>300</v>
      </c>
      <c r="K5041" s="645">
        <v>0</v>
      </c>
      <c r="L5041" s="647">
        <v>41102</v>
      </c>
      <c r="N5041" s="645">
        <v>2</v>
      </c>
      <c r="O5041" s="646">
        <v>300</v>
      </c>
      <c r="P5041" s="646">
        <v>300</v>
      </c>
      <c r="Q5041" s="645">
        <v>0</v>
      </c>
      <c r="R5041" s="646">
        <v>300</v>
      </c>
      <c r="S5041" s="646">
        <v>0</v>
      </c>
      <c r="T5041" s="646">
        <v>0</v>
      </c>
      <c r="U5041" s="647">
        <v>41102</v>
      </c>
      <c r="Y5041" s="536" t="str">
        <f t="shared" si="465"/>
        <v/>
      </c>
      <c r="AD5041" s="435" t="str">
        <f t="shared" si="464"/>
        <v>Pendente</v>
      </c>
    </row>
    <row r="5042" spans="1:30" x14ac:dyDescent="0.2">
      <c r="A5042" s="644" t="s">
        <v>115</v>
      </c>
      <c r="B5042" s="645">
        <v>1</v>
      </c>
      <c r="C5042" s="646">
        <v>10</v>
      </c>
      <c r="D5042" s="645" t="s">
        <v>177</v>
      </c>
      <c r="E5042" s="647">
        <v>41102</v>
      </c>
      <c r="G5042" s="645">
        <v>1</v>
      </c>
      <c r="H5042" s="646">
        <v>10</v>
      </c>
      <c r="I5042" s="645">
        <v>10</v>
      </c>
      <c r="J5042" s="645">
        <v>10</v>
      </c>
      <c r="K5042" s="645">
        <v>0</v>
      </c>
      <c r="L5042" s="647">
        <v>41104</v>
      </c>
      <c r="N5042" s="645">
        <v>1</v>
      </c>
      <c r="O5042" s="646">
        <v>10</v>
      </c>
      <c r="P5042" s="646">
        <v>10</v>
      </c>
      <c r="Q5042" s="645">
        <v>0</v>
      </c>
      <c r="R5042" s="646">
        <v>10</v>
      </c>
      <c r="S5042" s="646">
        <v>0</v>
      </c>
      <c r="T5042" s="646">
        <v>0</v>
      </c>
      <c r="U5042" s="647">
        <v>41104</v>
      </c>
      <c r="Y5042" s="536" t="str">
        <f t="shared" si="465"/>
        <v/>
      </c>
      <c r="AD5042" s="435" t="str">
        <f t="shared" si="464"/>
        <v>Pendente</v>
      </c>
    </row>
    <row r="5043" spans="1:30" x14ac:dyDescent="0.2">
      <c r="A5043" s="644" t="s">
        <v>115</v>
      </c>
      <c r="B5043" s="645">
        <v>1</v>
      </c>
      <c r="C5043" s="646">
        <v>20</v>
      </c>
      <c r="D5043" s="645" t="s">
        <v>178</v>
      </c>
      <c r="E5043" s="647">
        <v>41103</v>
      </c>
      <c r="G5043" s="645">
        <v>1</v>
      </c>
      <c r="H5043" s="646">
        <v>20</v>
      </c>
      <c r="I5043" s="646">
        <v>20</v>
      </c>
      <c r="J5043" s="646">
        <v>20</v>
      </c>
      <c r="K5043" s="645">
        <v>0</v>
      </c>
      <c r="L5043" s="647">
        <v>41105</v>
      </c>
      <c r="N5043" s="645">
        <v>1</v>
      </c>
      <c r="O5043" s="646">
        <v>20</v>
      </c>
      <c r="P5043" s="646">
        <v>20</v>
      </c>
      <c r="Q5043" s="645">
        <v>0</v>
      </c>
      <c r="R5043" s="646">
        <v>20</v>
      </c>
      <c r="S5043" s="646">
        <v>0</v>
      </c>
      <c r="T5043" s="646">
        <v>0</v>
      </c>
      <c r="U5043" s="647">
        <v>41105</v>
      </c>
      <c r="Y5043" s="536" t="str">
        <f t="shared" si="465"/>
        <v/>
      </c>
      <c r="AD5043" s="435" t="str">
        <f t="shared" si="464"/>
        <v>Pendente</v>
      </c>
    </row>
    <row r="5044" spans="1:30" x14ac:dyDescent="0.2">
      <c r="A5044" s="442" t="s">
        <v>115</v>
      </c>
      <c r="B5044" s="435">
        <v>1</v>
      </c>
      <c r="C5044" s="436">
        <v>15</v>
      </c>
      <c r="D5044" s="439" t="s">
        <v>177</v>
      </c>
      <c r="E5044" s="472">
        <v>41106</v>
      </c>
      <c r="G5044" s="435">
        <v>1</v>
      </c>
      <c r="H5044" s="436">
        <v>15</v>
      </c>
      <c r="I5044" s="436">
        <v>15</v>
      </c>
      <c r="J5044" s="436">
        <v>15</v>
      </c>
      <c r="K5044" s="435">
        <v>0</v>
      </c>
      <c r="L5044" s="472">
        <v>41107</v>
      </c>
      <c r="N5044" s="435">
        <v>1</v>
      </c>
      <c r="O5044" s="436">
        <v>15</v>
      </c>
      <c r="P5044" s="436">
        <v>15</v>
      </c>
      <c r="Q5044" s="435">
        <v>0</v>
      </c>
      <c r="R5044" s="436">
        <v>15</v>
      </c>
      <c r="S5044" s="447">
        <v>0</v>
      </c>
      <c r="T5044" s="447">
        <v>0</v>
      </c>
      <c r="U5044" s="472">
        <v>41107</v>
      </c>
      <c r="Y5044" s="536" t="str">
        <f t="shared" si="465"/>
        <v/>
      </c>
      <c r="AD5044" s="435" t="str">
        <f t="shared" si="464"/>
        <v>Pendente</v>
      </c>
    </row>
    <row r="5045" spans="1:30" x14ac:dyDescent="0.2">
      <c r="A5045" s="442" t="s">
        <v>115</v>
      </c>
      <c r="B5045" s="435">
        <v>2</v>
      </c>
      <c r="C5045" s="436">
        <v>1100</v>
      </c>
      <c r="D5045" s="657" t="s">
        <v>212</v>
      </c>
      <c r="E5045" s="472">
        <v>41106</v>
      </c>
      <c r="G5045" s="435">
        <v>2</v>
      </c>
      <c r="H5045" s="436">
        <v>1100</v>
      </c>
      <c r="I5045" s="436">
        <v>1100</v>
      </c>
      <c r="J5045" s="436">
        <v>1100</v>
      </c>
      <c r="K5045" s="435">
        <v>0</v>
      </c>
      <c r="L5045" s="472">
        <v>41107</v>
      </c>
      <c r="N5045" s="435">
        <v>2</v>
      </c>
      <c r="O5045" s="436">
        <v>1100</v>
      </c>
      <c r="P5045" s="436">
        <v>1100</v>
      </c>
      <c r="Q5045" s="435">
        <v>0</v>
      </c>
      <c r="R5045" s="436">
        <v>1100</v>
      </c>
      <c r="S5045" s="447">
        <v>0</v>
      </c>
      <c r="T5045" s="447">
        <v>0</v>
      </c>
      <c r="U5045" s="472">
        <v>41107</v>
      </c>
      <c r="Y5045" s="536" t="str">
        <f t="shared" si="465"/>
        <v/>
      </c>
      <c r="AD5045" s="435" t="str">
        <f t="shared" si="464"/>
        <v>Pendente</v>
      </c>
    </row>
    <row r="5046" spans="1:30" x14ac:dyDescent="0.2">
      <c r="A5046" s="442" t="s">
        <v>115</v>
      </c>
      <c r="B5046" s="435">
        <v>3</v>
      </c>
      <c r="C5046" s="436">
        <v>50</v>
      </c>
      <c r="D5046" s="657" t="s">
        <v>176</v>
      </c>
      <c r="E5046" s="472">
        <v>41106</v>
      </c>
      <c r="G5046" s="435">
        <v>3</v>
      </c>
      <c r="H5046" s="436">
        <v>50</v>
      </c>
      <c r="I5046" s="436">
        <v>50</v>
      </c>
      <c r="J5046" s="436">
        <v>50</v>
      </c>
      <c r="K5046" s="435">
        <v>0</v>
      </c>
      <c r="L5046" s="472">
        <v>41107</v>
      </c>
      <c r="N5046" s="435">
        <v>3</v>
      </c>
      <c r="O5046" s="436">
        <v>50</v>
      </c>
      <c r="P5046" s="436">
        <v>50</v>
      </c>
      <c r="Q5046" s="435">
        <v>0</v>
      </c>
      <c r="R5046" s="436">
        <v>50</v>
      </c>
      <c r="S5046" s="447">
        <v>0</v>
      </c>
      <c r="T5046" s="447">
        <v>0</v>
      </c>
      <c r="U5046" s="472">
        <v>41107</v>
      </c>
      <c r="Y5046" s="536" t="str">
        <f t="shared" si="465"/>
        <v/>
      </c>
      <c r="AD5046" s="435" t="str">
        <f t="shared" si="464"/>
        <v>Pendente</v>
      </c>
    </row>
    <row r="5047" spans="1:30" x14ac:dyDescent="0.2">
      <c r="A5047" s="644" t="s">
        <v>115</v>
      </c>
      <c r="B5047" s="645">
        <v>4</v>
      </c>
      <c r="C5047" s="646">
        <v>1220</v>
      </c>
      <c r="D5047" s="645" t="s">
        <v>178</v>
      </c>
      <c r="E5047" s="647">
        <v>41106</v>
      </c>
      <c r="G5047" s="645">
        <v>4</v>
      </c>
      <c r="H5047" s="646">
        <v>1220</v>
      </c>
      <c r="I5047" s="646">
        <v>1220</v>
      </c>
      <c r="J5047" s="646">
        <v>1220</v>
      </c>
      <c r="K5047" s="645">
        <v>0</v>
      </c>
      <c r="L5047" s="647">
        <v>41107</v>
      </c>
      <c r="N5047" s="645">
        <v>4</v>
      </c>
      <c r="O5047" s="646">
        <v>1220</v>
      </c>
      <c r="P5047" s="646">
        <v>1220</v>
      </c>
      <c r="Q5047" s="645">
        <v>0</v>
      </c>
      <c r="R5047" s="646">
        <v>1220</v>
      </c>
      <c r="S5047" s="646">
        <v>0</v>
      </c>
      <c r="T5047" s="646">
        <v>0</v>
      </c>
      <c r="U5047" s="647">
        <v>41107</v>
      </c>
      <c r="Y5047" s="536" t="str">
        <f t="shared" si="465"/>
        <v/>
      </c>
      <c r="AD5047" s="435" t="str">
        <f t="shared" si="464"/>
        <v>Pendente</v>
      </c>
    </row>
    <row r="5048" spans="1:30" x14ac:dyDescent="0.2">
      <c r="A5048" s="634" t="s">
        <v>115</v>
      </c>
      <c r="B5048" s="435">
        <v>1</v>
      </c>
      <c r="C5048" s="436">
        <v>30</v>
      </c>
      <c r="D5048" s="643" t="s">
        <v>182</v>
      </c>
      <c r="E5048" s="472">
        <v>41107</v>
      </c>
      <c r="G5048" s="435">
        <v>1</v>
      </c>
      <c r="H5048" s="436">
        <v>30</v>
      </c>
      <c r="I5048" s="436">
        <v>30</v>
      </c>
      <c r="J5048" s="436">
        <v>30</v>
      </c>
      <c r="K5048" s="435">
        <v>0</v>
      </c>
      <c r="L5048" s="472">
        <v>41108</v>
      </c>
      <c r="N5048" s="435">
        <v>1</v>
      </c>
      <c r="O5048" s="436">
        <v>30</v>
      </c>
      <c r="P5048" s="436">
        <v>30</v>
      </c>
      <c r="Q5048" s="435">
        <v>0</v>
      </c>
      <c r="R5048" s="436">
        <v>30</v>
      </c>
      <c r="S5048" s="447">
        <v>0</v>
      </c>
      <c r="T5048" s="447">
        <v>0</v>
      </c>
      <c r="U5048" s="472">
        <v>41108</v>
      </c>
      <c r="Y5048" s="536" t="str">
        <f t="shared" si="465"/>
        <v/>
      </c>
      <c r="AD5048" s="435" t="str">
        <f t="shared" si="464"/>
        <v>Pendente</v>
      </c>
    </row>
    <row r="5049" spans="1:30" x14ac:dyDescent="0.2">
      <c r="A5049" s="634" t="s">
        <v>115</v>
      </c>
      <c r="B5049" s="435">
        <v>2</v>
      </c>
      <c r="C5049" s="436">
        <v>23</v>
      </c>
      <c r="D5049" s="465" t="s">
        <v>183</v>
      </c>
      <c r="E5049" s="472">
        <v>41107</v>
      </c>
      <c r="G5049" s="435">
        <v>2</v>
      </c>
      <c r="H5049" s="436">
        <v>23</v>
      </c>
      <c r="I5049" s="436">
        <v>23</v>
      </c>
      <c r="J5049" s="436">
        <v>23</v>
      </c>
      <c r="K5049" s="435">
        <v>0</v>
      </c>
      <c r="L5049" s="472">
        <v>41108</v>
      </c>
      <c r="N5049" s="435">
        <v>2</v>
      </c>
      <c r="O5049" s="436">
        <v>23</v>
      </c>
      <c r="P5049" s="436">
        <v>23</v>
      </c>
      <c r="Q5049" s="435">
        <v>0</v>
      </c>
      <c r="R5049" s="436">
        <v>23</v>
      </c>
      <c r="S5049" s="447">
        <v>0</v>
      </c>
      <c r="T5049" s="447">
        <v>0</v>
      </c>
      <c r="U5049" s="472">
        <v>41108</v>
      </c>
      <c r="Y5049" s="536" t="str">
        <f t="shared" si="465"/>
        <v/>
      </c>
      <c r="AD5049" s="435" t="str">
        <f t="shared" ref="AD5049:AD5112" si="466">IF(AA5049&gt;0,"OK","Pendente")</f>
        <v>Pendente</v>
      </c>
    </row>
    <row r="5050" spans="1:30" x14ac:dyDescent="0.2">
      <c r="A5050" s="634" t="s">
        <v>115</v>
      </c>
      <c r="B5050" s="435">
        <v>3</v>
      </c>
      <c r="C5050" s="436">
        <v>21</v>
      </c>
      <c r="D5050" s="465" t="s">
        <v>67</v>
      </c>
      <c r="E5050" s="472">
        <v>41107</v>
      </c>
      <c r="G5050" s="435">
        <v>3</v>
      </c>
      <c r="H5050" s="436">
        <v>21</v>
      </c>
      <c r="I5050" s="436">
        <v>21</v>
      </c>
      <c r="J5050" s="436">
        <v>21</v>
      </c>
      <c r="K5050" s="435">
        <v>0</v>
      </c>
      <c r="L5050" s="472">
        <v>41108</v>
      </c>
      <c r="N5050" s="435">
        <v>3</v>
      </c>
      <c r="O5050" s="436">
        <v>21</v>
      </c>
      <c r="P5050" s="436">
        <v>21</v>
      </c>
      <c r="Q5050" s="435">
        <v>0</v>
      </c>
      <c r="R5050" s="436">
        <v>21</v>
      </c>
      <c r="S5050" s="447">
        <v>0</v>
      </c>
      <c r="T5050" s="447">
        <v>0</v>
      </c>
      <c r="U5050" s="472">
        <v>41108</v>
      </c>
      <c r="Y5050" s="536" t="str">
        <f t="shared" si="465"/>
        <v/>
      </c>
      <c r="AD5050" s="435" t="str">
        <f t="shared" si="466"/>
        <v>Pendente</v>
      </c>
    </row>
    <row r="5051" spans="1:30" x14ac:dyDescent="0.2">
      <c r="A5051" s="634" t="s">
        <v>115</v>
      </c>
      <c r="B5051" s="435">
        <v>4</v>
      </c>
      <c r="C5051" s="436">
        <v>1</v>
      </c>
      <c r="D5051" s="435" t="s">
        <v>68</v>
      </c>
      <c r="E5051" s="472">
        <v>41107</v>
      </c>
      <c r="G5051" s="435">
        <v>4</v>
      </c>
      <c r="H5051" s="436">
        <v>1</v>
      </c>
      <c r="I5051" s="436">
        <v>1</v>
      </c>
      <c r="J5051" s="436">
        <v>1</v>
      </c>
      <c r="K5051" s="435">
        <v>0</v>
      </c>
      <c r="L5051" s="472">
        <v>41108</v>
      </c>
      <c r="N5051" s="435">
        <v>4</v>
      </c>
      <c r="O5051" s="436">
        <v>1</v>
      </c>
      <c r="P5051" s="436">
        <v>1</v>
      </c>
      <c r="Q5051" s="435">
        <v>0</v>
      </c>
      <c r="R5051" s="436">
        <v>1</v>
      </c>
      <c r="S5051" s="447">
        <v>0</v>
      </c>
      <c r="T5051" s="447">
        <v>0</v>
      </c>
      <c r="U5051" s="472">
        <v>41108</v>
      </c>
      <c r="Y5051" s="536" t="str">
        <f t="shared" si="465"/>
        <v/>
      </c>
      <c r="AD5051" s="435" t="str">
        <f t="shared" si="466"/>
        <v>Pendente</v>
      </c>
    </row>
    <row r="5052" spans="1:30" x14ac:dyDescent="0.2">
      <c r="A5052" s="634" t="s">
        <v>115</v>
      </c>
      <c r="B5052" s="435">
        <v>5</v>
      </c>
      <c r="C5052" s="436">
        <v>8</v>
      </c>
      <c r="D5052" s="438" t="s">
        <v>69</v>
      </c>
      <c r="E5052" s="472">
        <v>41107</v>
      </c>
      <c r="G5052" s="435">
        <v>5</v>
      </c>
      <c r="H5052" s="436">
        <v>8</v>
      </c>
      <c r="I5052" s="436">
        <v>8</v>
      </c>
      <c r="J5052" s="436">
        <v>8</v>
      </c>
      <c r="K5052" s="435">
        <v>0</v>
      </c>
      <c r="L5052" s="472">
        <v>41108</v>
      </c>
      <c r="N5052" s="435">
        <v>5</v>
      </c>
      <c r="O5052" s="436">
        <v>8</v>
      </c>
      <c r="P5052" s="436">
        <v>8</v>
      </c>
      <c r="Q5052" s="435">
        <v>0</v>
      </c>
      <c r="R5052" s="436">
        <v>8</v>
      </c>
      <c r="S5052" s="447">
        <v>0</v>
      </c>
      <c r="T5052" s="447">
        <v>0</v>
      </c>
      <c r="U5052" s="472">
        <v>41108</v>
      </c>
      <c r="Y5052" s="536" t="str">
        <f t="shared" si="465"/>
        <v/>
      </c>
      <c r="AD5052" s="435" t="str">
        <f t="shared" si="466"/>
        <v>Pendente</v>
      </c>
    </row>
    <row r="5053" spans="1:30" x14ac:dyDescent="0.2">
      <c r="A5053" s="634" t="s">
        <v>115</v>
      </c>
      <c r="B5053" s="435">
        <v>6</v>
      </c>
      <c r="C5053" s="436">
        <v>12</v>
      </c>
      <c r="D5053" s="438" t="s">
        <v>72</v>
      </c>
      <c r="E5053" s="472">
        <v>41107</v>
      </c>
      <c r="G5053" s="435">
        <v>6</v>
      </c>
      <c r="H5053" s="436">
        <v>12</v>
      </c>
      <c r="I5053" s="436">
        <v>12</v>
      </c>
      <c r="J5053" s="436">
        <v>12</v>
      </c>
      <c r="K5053" s="435">
        <v>0</v>
      </c>
      <c r="L5053" s="472">
        <v>41108</v>
      </c>
      <c r="N5053" s="435">
        <v>6</v>
      </c>
      <c r="O5053" s="436">
        <v>12</v>
      </c>
      <c r="P5053" s="436">
        <v>12</v>
      </c>
      <c r="Q5053" s="435">
        <v>0</v>
      </c>
      <c r="R5053" s="436">
        <v>12</v>
      </c>
      <c r="S5053" s="447">
        <v>0</v>
      </c>
      <c r="T5053" s="447">
        <v>0</v>
      </c>
      <c r="U5053" s="472">
        <v>41108</v>
      </c>
      <c r="Y5053" s="536" t="str">
        <f t="shared" si="465"/>
        <v/>
      </c>
      <c r="AD5053" s="435" t="str">
        <f t="shared" si="466"/>
        <v>Pendente</v>
      </c>
    </row>
    <row r="5054" spans="1:30" x14ac:dyDescent="0.2">
      <c r="A5054" s="634" t="s">
        <v>115</v>
      </c>
      <c r="B5054" s="435">
        <v>7</v>
      </c>
      <c r="C5054" s="436">
        <v>182</v>
      </c>
      <c r="D5054" s="438" t="s">
        <v>73</v>
      </c>
      <c r="E5054" s="472">
        <v>41107</v>
      </c>
      <c r="G5054" s="435">
        <v>7</v>
      </c>
      <c r="H5054" s="436">
        <v>182</v>
      </c>
      <c r="I5054" s="436">
        <v>182</v>
      </c>
      <c r="J5054" s="436">
        <v>182</v>
      </c>
      <c r="K5054" s="435">
        <v>0</v>
      </c>
      <c r="L5054" s="472">
        <v>41108</v>
      </c>
      <c r="N5054" s="435">
        <v>7</v>
      </c>
      <c r="O5054" s="436">
        <v>182</v>
      </c>
      <c r="P5054" s="436">
        <v>182</v>
      </c>
      <c r="Q5054" s="435">
        <v>0</v>
      </c>
      <c r="R5054" s="436">
        <v>182</v>
      </c>
      <c r="S5054" s="447">
        <v>0</v>
      </c>
      <c r="T5054" s="447">
        <v>0</v>
      </c>
      <c r="U5054" s="472">
        <v>41108</v>
      </c>
      <c r="Y5054" s="536" t="str">
        <f t="shared" si="465"/>
        <v/>
      </c>
      <c r="AD5054" s="435" t="str">
        <f t="shared" si="466"/>
        <v>Pendente</v>
      </c>
    </row>
    <row r="5055" spans="1:30" x14ac:dyDescent="0.2">
      <c r="A5055" s="634" t="s">
        <v>115</v>
      </c>
      <c r="B5055" s="435">
        <v>8</v>
      </c>
      <c r="C5055" s="436">
        <v>237</v>
      </c>
      <c r="D5055" s="438" t="s">
        <v>79</v>
      </c>
      <c r="E5055" s="472">
        <v>41107</v>
      </c>
      <c r="G5055" s="435">
        <v>8</v>
      </c>
      <c r="H5055" s="436">
        <v>237</v>
      </c>
      <c r="I5055" s="436">
        <v>237</v>
      </c>
      <c r="J5055" s="436">
        <v>237</v>
      </c>
      <c r="K5055" s="435">
        <v>0</v>
      </c>
      <c r="L5055" s="472">
        <v>41108</v>
      </c>
      <c r="N5055" s="435">
        <v>8</v>
      </c>
      <c r="O5055" s="436">
        <v>237</v>
      </c>
      <c r="P5055" s="436">
        <v>237</v>
      </c>
      <c r="Q5055" s="435">
        <v>0</v>
      </c>
      <c r="R5055" s="436">
        <v>237</v>
      </c>
      <c r="S5055" s="447">
        <v>0</v>
      </c>
      <c r="T5055" s="447">
        <v>0</v>
      </c>
      <c r="U5055" s="472">
        <v>41108</v>
      </c>
      <c r="Y5055" s="536" t="str">
        <f t="shared" si="465"/>
        <v/>
      </c>
      <c r="AD5055" s="435" t="str">
        <f t="shared" si="466"/>
        <v>Pendente</v>
      </c>
    </row>
    <row r="5056" spans="1:30" x14ac:dyDescent="0.2">
      <c r="A5056" s="634" t="s">
        <v>115</v>
      </c>
      <c r="B5056" s="435">
        <v>9</v>
      </c>
      <c r="C5056" s="436">
        <v>61</v>
      </c>
      <c r="D5056" s="438" t="s">
        <v>74</v>
      </c>
      <c r="E5056" s="472">
        <v>41107</v>
      </c>
      <c r="G5056" s="435">
        <v>9</v>
      </c>
      <c r="H5056" s="436">
        <v>61</v>
      </c>
      <c r="I5056" s="436">
        <v>61</v>
      </c>
      <c r="J5056" s="436">
        <v>61</v>
      </c>
      <c r="K5056" s="435">
        <v>0</v>
      </c>
      <c r="L5056" s="472">
        <v>41108</v>
      </c>
      <c r="N5056" s="435">
        <v>9</v>
      </c>
      <c r="O5056" s="436">
        <v>61</v>
      </c>
      <c r="P5056" s="436">
        <v>61</v>
      </c>
      <c r="Q5056" s="435">
        <v>0</v>
      </c>
      <c r="R5056" s="436">
        <v>61</v>
      </c>
      <c r="S5056" s="447">
        <v>0</v>
      </c>
      <c r="T5056" s="447">
        <v>0</v>
      </c>
      <c r="U5056" s="472">
        <v>41108</v>
      </c>
      <c r="Y5056" s="536" t="str">
        <f t="shared" si="465"/>
        <v/>
      </c>
      <c r="AD5056" s="435" t="str">
        <f t="shared" si="466"/>
        <v>Pendente</v>
      </c>
    </row>
    <row r="5057" spans="1:30" x14ac:dyDescent="0.2">
      <c r="A5057" s="634" t="s">
        <v>115</v>
      </c>
      <c r="B5057" s="435">
        <v>10</v>
      </c>
      <c r="C5057" s="436">
        <v>6</v>
      </c>
      <c r="D5057" s="435" t="s">
        <v>75</v>
      </c>
      <c r="E5057" s="472">
        <v>41107</v>
      </c>
      <c r="G5057" s="435">
        <v>10</v>
      </c>
      <c r="H5057" s="436">
        <v>6</v>
      </c>
      <c r="I5057" s="436">
        <v>6</v>
      </c>
      <c r="J5057" s="436">
        <v>6</v>
      </c>
      <c r="K5057" s="435">
        <v>0</v>
      </c>
      <c r="L5057" s="472">
        <v>41108</v>
      </c>
      <c r="N5057" s="435">
        <v>10</v>
      </c>
      <c r="O5057" s="436">
        <v>6</v>
      </c>
      <c r="P5057" s="436">
        <v>6</v>
      </c>
      <c r="Q5057" s="435">
        <v>0</v>
      </c>
      <c r="R5057" s="436">
        <v>6</v>
      </c>
      <c r="S5057" s="447">
        <v>0</v>
      </c>
      <c r="T5057" s="447">
        <v>0</v>
      </c>
      <c r="U5057" s="472">
        <v>41108</v>
      </c>
      <c r="Y5057" s="536" t="str">
        <f t="shared" si="465"/>
        <v/>
      </c>
      <c r="AD5057" s="435" t="str">
        <f t="shared" si="466"/>
        <v>Pendente</v>
      </c>
    </row>
    <row r="5058" spans="1:30" x14ac:dyDescent="0.2">
      <c r="A5058" s="634" t="s">
        <v>115</v>
      </c>
      <c r="B5058" s="435">
        <v>11</v>
      </c>
      <c r="C5058" s="436">
        <v>1</v>
      </c>
      <c r="D5058" s="438" t="s">
        <v>77</v>
      </c>
      <c r="E5058" s="472">
        <v>41107</v>
      </c>
      <c r="G5058" s="435">
        <v>11</v>
      </c>
      <c r="H5058" s="436">
        <v>1</v>
      </c>
      <c r="I5058" s="436">
        <v>1</v>
      </c>
      <c r="J5058" s="436">
        <v>1</v>
      </c>
      <c r="K5058" s="435">
        <v>0</v>
      </c>
      <c r="L5058" s="472">
        <v>41108</v>
      </c>
      <c r="N5058" s="435">
        <v>11</v>
      </c>
      <c r="O5058" s="436">
        <v>1</v>
      </c>
      <c r="P5058" s="436">
        <v>1</v>
      </c>
      <c r="Q5058" s="435">
        <v>0</v>
      </c>
      <c r="R5058" s="436">
        <v>1</v>
      </c>
      <c r="S5058" s="447">
        <v>0</v>
      </c>
      <c r="T5058" s="447">
        <v>0</v>
      </c>
      <c r="U5058" s="472">
        <v>41108</v>
      </c>
      <c r="Y5058" s="536" t="str">
        <f t="shared" si="465"/>
        <v/>
      </c>
      <c r="AD5058" s="435" t="str">
        <f t="shared" si="466"/>
        <v>Pendente</v>
      </c>
    </row>
    <row r="5059" spans="1:30" x14ac:dyDescent="0.2">
      <c r="A5059" s="634" t="s">
        <v>115</v>
      </c>
      <c r="B5059" s="435">
        <v>12</v>
      </c>
      <c r="C5059" s="436">
        <v>199</v>
      </c>
      <c r="D5059" s="438" t="s">
        <v>187</v>
      </c>
      <c r="E5059" s="472">
        <v>41107</v>
      </c>
      <c r="G5059" s="435">
        <v>12</v>
      </c>
      <c r="H5059" s="436">
        <v>199</v>
      </c>
      <c r="I5059" s="436">
        <v>199</v>
      </c>
      <c r="J5059" s="436">
        <v>199</v>
      </c>
      <c r="K5059" s="435">
        <v>0</v>
      </c>
      <c r="L5059" s="472">
        <v>41108</v>
      </c>
      <c r="N5059" s="435">
        <v>12</v>
      </c>
      <c r="O5059" s="436">
        <v>199</v>
      </c>
      <c r="P5059" s="436">
        <v>199</v>
      </c>
      <c r="Q5059" s="435">
        <v>0</v>
      </c>
      <c r="R5059" s="436">
        <v>199</v>
      </c>
      <c r="S5059" s="447">
        <v>0</v>
      </c>
      <c r="T5059" s="447">
        <v>0</v>
      </c>
      <c r="U5059" s="472">
        <v>41108</v>
      </c>
      <c r="Y5059" s="536" t="str">
        <f t="shared" si="465"/>
        <v/>
      </c>
      <c r="AD5059" s="435" t="str">
        <f t="shared" si="466"/>
        <v>Pendente</v>
      </c>
    </row>
    <row r="5060" spans="1:30" x14ac:dyDescent="0.2">
      <c r="A5060" s="634" t="s">
        <v>115</v>
      </c>
      <c r="B5060" s="435">
        <v>13</v>
      </c>
      <c r="C5060" s="436">
        <v>1</v>
      </c>
      <c r="D5060" s="465" t="s">
        <v>192</v>
      </c>
      <c r="E5060" s="472">
        <v>41107</v>
      </c>
      <c r="G5060" s="435">
        <v>13</v>
      </c>
      <c r="H5060" s="436">
        <v>1</v>
      </c>
      <c r="I5060" s="436">
        <v>1</v>
      </c>
      <c r="J5060" s="436">
        <v>1</v>
      </c>
      <c r="K5060" s="435">
        <v>0</v>
      </c>
      <c r="L5060" s="472">
        <v>41108</v>
      </c>
      <c r="N5060" s="435">
        <v>13</v>
      </c>
      <c r="O5060" s="436">
        <v>1</v>
      </c>
      <c r="P5060" s="436">
        <v>1</v>
      </c>
      <c r="Q5060" s="435">
        <v>0</v>
      </c>
      <c r="R5060" s="436">
        <v>1</v>
      </c>
      <c r="S5060" s="447">
        <v>0</v>
      </c>
      <c r="T5060" s="447">
        <v>0</v>
      </c>
      <c r="U5060" s="472">
        <v>41108</v>
      </c>
      <c r="Y5060" s="536" t="str">
        <f t="shared" si="465"/>
        <v/>
      </c>
      <c r="AD5060" s="435" t="str">
        <f t="shared" si="466"/>
        <v>Pendente</v>
      </c>
    </row>
    <row r="5061" spans="1:30" x14ac:dyDescent="0.2">
      <c r="A5061" s="634" t="s">
        <v>115</v>
      </c>
      <c r="B5061" s="435">
        <v>14</v>
      </c>
      <c r="C5061" s="436">
        <v>200</v>
      </c>
      <c r="D5061" s="439" t="s">
        <v>196</v>
      </c>
      <c r="E5061" s="472">
        <v>41107</v>
      </c>
      <c r="G5061" s="435">
        <v>14</v>
      </c>
      <c r="H5061" s="436">
        <v>200</v>
      </c>
      <c r="I5061" s="436">
        <v>200</v>
      </c>
      <c r="J5061" s="436">
        <v>200</v>
      </c>
      <c r="K5061" s="435">
        <v>0</v>
      </c>
      <c r="L5061" s="472">
        <v>41108</v>
      </c>
      <c r="N5061" s="435">
        <v>14</v>
      </c>
      <c r="O5061" s="436">
        <v>200</v>
      </c>
      <c r="P5061" s="436">
        <v>200</v>
      </c>
      <c r="Q5061" s="435">
        <v>0</v>
      </c>
      <c r="R5061" s="436">
        <v>200</v>
      </c>
      <c r="S5061" s="447">
        <v>0</v>
      </c>
      <c r="T5061" s="447">
        <v>0</v>
      </c>
      <c r="U5061" s="472">
        <v>41108</v>
      </c>
      <c r="Y5061" s="536" t="str">
        <f t="shared" si="465"/>
        <v/>
      </c>
      <c r="AD5061" s="435" t="str">
        <f t="shared" si="466"/>
        <v>Pendente</v>
      </c>
    </row>
    <row r="5062" spans="1:30" x14ac:dyDescent="0.2">
      <c r="A5062" s="634" t="s">
        <v>115</v>
      </c>
      <c r="B5062" s="435">
        <v>15</v>
      </c>
      <c r="C5062" s="436">
        <v>611</v>
      </c>
      <c r="D5062" s="438" t="s">
        <v>199</v>
      </c>
      <c r="E5062" s="472">
        <v>41107</v>
      </c>
      <c r="G5062" s="435">
        <v>15</v>
      </c>
      <c r="H5062" s="436">
        <v>611</v>
      </c>
      <c r="I5062" s="436">
        <v>611</v>
      </c>
      <c r="J5062" s="436">
        <v>611</v>
      </c>
      <c r="K5062" s="435">
        <v>0</v>
      </c>
      <c r="L5062" s="472">
        <v>41108</v>
      </c>
      <c r="N5062" s="435">
        <v>15</v>
      </c>
      <c r="O5062" s="436">
        <v>611</v>
      </c>
      <c r="P5062" s="436">
        <v>611</v>
      </c>
      <c r="Q5062" s="435">
        <v>0</v>
      </c>
      <c r="R5062" s="436">
        <v>611</v>
      </c>
      <c r="S5062" s="447">
        <v>0</v>
      </c>
      <c r="T5062" s="447">
        <v>0</v>
      </c>
      <c r="U5062" s="472">
        <v>41108</v>
      </c>
      <c r="Y5062" s="536" t="str">
        <f t="shared" si="465"/>
        <v/>
      </c>
      <c r="AD5062" s="435" t="str">
        <f t="shared" si="466"/>
        <v>Pendente</v>
      </c>
    </row>
    <row r="5063" spans="1:30" x14ac:dyDescent="0.2">
      <c r="A5063" s="634" t="s">
        <v>115</v>
      </c>
      <c r="B5063" s="435">
        <v>16</v>
      </c>
      <c r="C5063" s="436">
        <v>67</v>
      </c>
      <c r="D5063" s="438" t="s">
        <v>189</v>
      </c>
      <c r="E5063" s="472">
        <v>41107</v>
      </c>
      <c r="G5063" s="435">
        <v>16</v>
      </c>
      <c r="H5063" s="436">
        <v>67</v>
      </c>
      <c r="I5063" s="436">
        <v>67</v>
      </c>
      <c r="J5063" s="436">
        <v>67</v>
      </c>
      <c r="K5063" s="435">
        <v>0</v>
      </c>
      <c r="L5063" s="472">
        <v>41108</v>
      </c>
      <c r="N5063" s="435">
        <v>16</v>
      </c>
      <c r="O5063" s="436">
        <v>67</v>
      </c>
      <c r="P5063" s="436">
        <v>67</v>
      </c>
      <c r="Q5063" s="435">
        <v>0</v>
      </c>
      <c r="R5063" s="436">
        <v>67</v>
      </c>
      <c r="S5063" s="447">
        <v>0</v>
      </c>
      <c r="T5063" s="447">
        <v>0</v>
      </c>
      <c r="U5063" s="472">
        <v>41108</v>
      </c>
      <c r="Y5063" s="536" t="str">
        <f t="shared" si="465"/>
        <v/>
      </c>
      <c r="AD5063" s="435" t="str">
        <f t="shared" si="466"/>
        <v>Pendente</v>
      </c>
    </row>
    <row r="5064" spans="1:30" x14ac:dyDescent="0.2">
      <c r="A5064" s="634" t="s">
        <v>115</v>
      </c>
      <c r="B5064" s="435">
        <v>17</v>
      </c>
      <c r="C5064" s="436">
        <v>180</v>
      </c>
      <c r="D5064" s="438" t="s">
        <v>178</v>
      </c>
      <c r="E5064" s="472">
        <v>41107</v>
      </c>
      <c r="G5064" s="435">
        <v>17</v>
      </c>
      <c r="H5064" s="436">
        <v>180</v>
      </c>
      <c r="I5064" s="436">
        <v>180</v>
      </c>
      <c r="J5064" s="436">
        <v>180</v>
      </c>
      <c r="K5064" s="435">
        <v>0</v>
      </c>
      <c r="L5064" s="472">
        <v>41108</v>
      </c>
      <c r="N5064" s="435">
        <v>17</v>
      </c>
      <c r="O5064" s="436">
        <v>180</v>
      </c>
      <c r="P5064" s="436">
        <v>180</v>
      </c>
      <c r="Q5064" s="435">
        <v>0</v>
      </c>
      <c r="R5064" s="436">
        <v>180</v>
      </c>
      <c r="S5064" s="447">
        <v>0</v>
      </c>
      <c r="T5064" s="447">
        <v>0</v>
      </c>
      <c r="U5064" s="472">
        <v>41108</v>
      </c>
      <c r="Y5064" s="536" t="str">
        <f t="shared" si="465"/>
        <v/>
      </c>
      <c r="AD5064" s="435" t="str">
        <f t="shared" si="466"/>
        <v>Pendente</v>
      </c>
    </row>
    <row r="5065" spans="1:30" x14ac:dyDescent="0.2">
      <c r="A5065" s="634" t="s">
        <v>115</v>
      </c>
      <c r="B5065" s="435">
        <v>18</v>
      </c>
      <c r="C5065" s="436">
        <v>1995</v>
      </c>
      <c r="D5065" s="438" t="s">
        <v>214</v>
      </c>
      <c r="E5065" s="472">
        <v>41107</v>
      </c>
      <c r="G5065" s="435">
        <v>18</v>
      </c>
      <c r="H5065" s="436">
        <v>1995</v>
      </c>
      <c r="I5065" s="436">
        <v>1995</v>
      </c>
      <c r="J5065" s="436">
        <v>1995</v>
      </c>
      <c r="K5065" s="435">
        <v>0</v>
      </c>
      <c r="L5065" s="472">
        <v>41108</v>
      </c>
      <c r="N5065" s="435">
        <v>18</v>
      </c>
      <c r="O5065" s="436">
        <v>1995</v>
      </c>
      <c r="P5065" s="436">
        <v>1995</v>
      </c>
      <c r="Q5065" s="435">
        <v>0</v>
      </c>
      <c r="R5065" s="436">
        <v>1995</v>
      </c>
      <c r="S5065" s="447">
        <v>0</v>
      </c>
      <c r="T5065" s="447">
        <v>0</v>
      </c>
      <c r="U5065" s="472">
        <v>41108</v>
      </c>
      <c r="Y5065" s="536" t="str">
        <f t="shared" si="465"/>
        <v/>
      </c>
      <c r="AD5065" s="435" t="str">
        <f t="shared" si="466"/>
        <v>Pendente</v>
      </c>
    </row>
    <row r="5066" spans="1:30" x14ac:dyDescent="0.2">
      <c r="A5066" s="634" t="s">
        <v>115</v>
      </c>
      <c r="B5066" s="435">
        <v>19</v>
      </c>
      <c r="C5066" s="436">
        <v>203</v>
      </c>
      <c r="D5066" s="438" t="s">
        <v>214</v>
      </c>
      <c r="E5066" s="472">
        <v>41107</v>
      </c>
      <c r="G5066" s="435">
        <v>19</v>
      </c>
      <c r="H5066" s="436">
        <v>203</v>
      </c>
      <c r="I5066" s="436">
        <v>203</v>
      </c>
      <c r="J5066" s="436">
        <v>203</v>
      </c>
      <c r="K5066" s="435">
        <v>0</v>
      </c>
      <c r="L5066" s="472">
        <v>41108</v>
      </c>
      <c r="N5066" s="435">
        <v>19</v>
      </c>
      <c r="O5066" s="436">
        <v>203</v>
      </c>
      <c r="P5066" s="436">
        <v>203</v>
      </c>
      <c r="Q5066" s="435">
        <v>0</v>
      </c>
      <c r="R5066" s="436">
        <v>203</v>
      </c>
      <c r="S5066" s="447">
        <v>0</v>
      </c>
      <c r="T5066" s="447">
        <v>0</v>
      </c>
      <c r="U5066" s="472">
        <v>41108</v>
      </c>
      <c r="Y5066" s="536" t="str">
        <f t="shared" ref="Y5066:Y5129" si="467">IF(W5066="","",+C5066-W5066)</f>
        <v/>
      </c>
      <c r="AD5066" s="435" t="str">
        <f t="shared" si="466"/>
        <v>Pendente</v>
      </c>
    </row>
    <row r="5067" spans="1:30" x14ac:dyDescent="0.2">
      <c r="A5067" s="662" t="s">
        <v>115</v>
      </c>
      <c r="B5067" s="645">
        <v>20</v>
      </c>
      <c r="C5067" s="646">
        <v>10</v>
      </c>
      <c r="D5067" s="659" t="s">
        <v>185</v>
      </c>
      <c r="E5067" s="647">
        <v>41107</v>
      </c>
      <c r="G5067" s="645">
        <v>20</v>
      </c>
      <c r="H5067" s="646">
        <v>10</v>
      </c>
      <c r="I5067" s="646">
        <v>10</v>
      </c>
      <c r="J5067" s="646">
        <v>10</v>
      </c>
      <c r="K5067" s="645">
        <v>0</v>
      </c>
      <c r="L5067" s="647">
        <v>41108</v>
      </c>
      <c r="N5067" s="645">
        <v>20</v>
      </c>
      <c r="O5067" s="646">
        <v>10</v>
      </c>
      <c r="P5067" s="646">
        <v>10</v>
      </c>
      <c r="Q5067" s="645">
        <v>0</v>
      </c>
      <c r="R5067" s="646">
        <v>10</v>
      </c>
      <c r="S5067" s="646">
        <v>0</v>
      </c>
      <c r="T5067" s="646">
        <v>0</v>
      </c>
      <c r="U5067" s="647">
        <v>41108</v>
      </c>
      <c r="Y5067" s="536" t="str">
        <f t="shared" si="467"/>
        <v/>
      </c>
      <c r="AD5067" s="435" t="str">
        <f t="shared" si="466"/>
        <v>Pendente</v>
      </c>
    </row>
    <row r="5068" spans="1:30" x14ac:dyDescent="0.2">
      <c r="A5068" s="634" t="s">
        <v>115</v>
      </c>
      <c r="B5068" s="435">
        <v>1</v>
      </c>
      <c r="C5068" s="436">
        <v>1995</v>
      </c>
      <c r="D5068" s="657" t="s">
        <v>212</v>
      </c>
      <c r="E5068" s="472">
        <v>41108</v>
      </c>
      <c r="G5068" s="435">
        <v>1</v>
      </c>
      <c r="H5068" s="436">
        <v>1995</v>
      </c>
      <c r="I5068" s="436">
        <v>1995</v>
      </c>
      <c r="J5068" s="436">
        <v>1995</v>
      </c>
      <c r="K5068" s="435">
        <v>0</v>
      </c>
      <c r="L5068" s="472">
        <v>41109</v>
      </c>
      <c r="N5068" s="435">
        <v>1</v>
      </c>
      <c r="O5068" s="436">
        <v>1995</v>
      </c>
      <c r="P5068" s="436">
        <v>1995</v>
      </c>
      <c r="Q5068" s="435">
        <v>0</v>
      </c>
      <c r="R5068" s="436">
        <v>1995</v>
      </c>
      <c r="S5068" s="447">
        <v>0</v>
      </c>
      <c r="T5068" s="447">
        <v>0</v>
      </c>
      <c r="U5068" s="472">
        <v>41109</v>
      </c>
      <c r="Y5068" s="536" t="str">
        <f t="shared" si="467"/>
        <v/>
      </c>
      <c r="AD5068" s="435" t="str">
        <f t="shared" si="466"/>
        <v>Pendente</v>
      </c>
    </row>
    <row r="5069" spans="1:30" x14ac:dyDescent="0.2">
      <c r="A5069" s="634" t="s">
        <v>115</v>
      </c>
      <c r="B5069" s="435">
        <v>2</v>
      </c>
      <c r="C5069" s="436">
        <v>1995</v>
      </c>
      <c r="D5069" s="657" t="s">
        <v>212</v>
      </c>
      <c r="E5069" s="472">
        <v>41108</v>
      </c>
      <c r="G5069" s="435">
        <v>2</v>
      </c>
      <c r="H5069" s="436">
        <v>1995</v>
      </c>
      <c r="I5069" s="436">
        <v>1995</v>
      </c>
      <c r="J5069" s="436">
        <v>1995</v>
      </c>
      <c r="K5069" s="435">
        <v>0</v>
      </c>
      <c r="L5069" s="472">
        <v>41109</v>
      </c>
      <c r="N5069" s="435">
        <v>2</v>
      </c>
      <c r="O5069" s="436">
        <v>1995</v>
      </c>
      <c r="P5069" s="436">
        <v>1995</v>
      </c>
      <c r="Q5069" s="435">
        <v>0</v>
      </c>
      <c r="R5069" s="436">
        <v>1995</v>
      </c>
      <c r="S5069" s="447">
        <v>0</v>
      </c>
      <c r="T5069" s="447">
        <v>0</v>
      </c>
      <c r="U5069" s="472">
        <v>41109</v>
      </c>
      <c r="Y5069" s="536" t="str">
        <f t="shared" si="467"/>
        <v/>
      </c>
      <c r="AD5069" s="435" t="str">
        <f t="shared" si="466"/>
        <v>Pendente</v>
      </c>
    </row>
    <row r="5070" spans="1:30" x14ac:dyDescent="0.2">
      <c r="A5070" s="634" t="s">
        <v>115</v>
      </c>
      <c r="B5070" s="435">
        <v>3</v>
      </c>
      <c r="C5070" s="436">
        <v>1995</v>
      </c>
      <c r="D5070" s="657" t="s">
        <v>212</v>
      </c>
      <c r="E5070" s="472">
        <v>41108</v>
      </c>
      <c r="G5070" s="435">
        <v>3</v>
      </c>
      <c r="H5070" s="436">
        <v>1995</v>
      </c>
      <c r="I5070" s="436">
        <v>1995</v>
      </c>
      <c r="J5070" s="436">
        <v>1995</v>
      </c>
      <c r="K5070" s="435">
        <v>0</v>
      </c>
      <c r="L5070" s="472">
        <v>41109</v>
      </c>
      <c r="N5070" s="435">
        <v>3</v>
      </c>
      <c r="O5070" s="436">
        <v>1995</v>
      </c>
      <c r="P5070" s="436">
        <v>1995</v>
      </c>
      <c r="Q5070" s="435">
        <v>0</v>
      </c>
      <c r="R5070" s="436">
        <v>1995</v>
      </c>
      <c r="S5070" s="447">
        <v>0</v>
      </c>
      <c r="T5070" s="447">
        <v>0</v>
      </c>
      <c r="U5070" s="472">
        <v>41109</v>
      </c>
      <c r="Y5070" s="536" t="str">
        <f t="shared" si="467"/>
        <v/>
      </c>
      <c r="AD5070" s="435" t="str">
        <f t="shared" si="466"/>
        <v>Pendente</v>
      </c>
    </row>
    <row r="5071" spans="1:30" x14ac:dyDescent="0.2">
      <c r="A5071" s="634" t="s">
        <v>115</v>
      </c>
      <c r="B5071" s="435">
        <v>4</v>
      </c>
      <c r="C5071" s="436">
        <v>1995</v>
      </c>
      <c r="D5071" s="657" t="s">
        <v>212</v>
      </c>
      <c r="E5071" s="472">
        <v>41108</v>
      </c>
      <c r="G5071" s="435">
        <v>4</v>
      </c>
      <c r="H5071" s="436">
        <v>1995</v>
      </c>
      <c r="I5071" s="436">
        <v>1995</v>
      </c>
      <c r="J5071" s="436">
        <v>1995</v>
      </c>
      <c r="K5071" s="435">
        <v>0</v>
      </c>
      <c r="L5071" s="472">
        <v>41109</v>
      </c>
      <c r="N5071" s="435">
        <v>4</v>
      </c>
      <c r="O5071" s="436">
        <v>1995</v>
      </c>
      <c r="P5071" s="436">
        <v>1995</v>
      </c>
      <c r="Q5071" s="435">
        <v>0</v>
      </c>
      <c r="R5071" s="436">
        <v>1995</v>
      </c>
      <c r="S5071" s="447">
        <v>0</v>
      </c>
      <c r="T5071" s="447">
        <v>0</v>
      </c>
      <c r="U5071" s="472">
        <v>41109</v>
      </c>
      <c r="Y5071" s="536" t="str">
        <f t="shared" si="467"/>
        <v/>
      </c>
      <c r="AD5071" s="435" t="str">
        <f t="shared" si="466"/>
        <v>Pendente</v>
      </c>
    </row>
    <row r="5072" spans="1:30" x14ac:dyDescent="0.2">
      <c r="A5072" s="634" t="s">
        <v>115</v>
      </c>
      <c r="B5072" s="435">
        <v>5</v>
      </c>
      <c r="C5072" s="436">
        <v>1270</v>
      </c>
      <c r="D5072" s="657" t="s">
        <v>212</v>
      </c>
      <c r="E5072" s="472">
        <v>41108</v>
      </c>
      <c r="G5072" s="435">
        <v>5</v>
      </c>
      <c r="H5072" s="436">
        <v>1270</v>
      </c>
      <c r="I5072" s="436">
        <v>1270</v>
      </c>
      <c r="J5072" s="436">
        <v>1270</v>
      </c>
      <c r="K5072" s="435">
        <v>0</v>
      </c>
      <c r="L5072" s="472">
        <v>41109</v>
      </c>
      <c r="N5072" s="435">
        <v>5</v>
      </c>
      <c r="O5072" s="436">
        <v>1270</v>
      </c>
      <c r="P5072" s="436">
        <v>1270</v>
      </c>
      <c r="Q5072" s="435">
        <v>0</v>
      </c>
      <c r="R5072" s="436">
        <v>1270</v>
      </c>
      <c r="S5072" s="447">
        <v>0</v>
      </c>
      <c r="T5072" s="447">
        <v>0</v>
      </c>
      <c r="U5072" s="472">
        <v>41109</v>
      </c>
      <c r="Y5072" s="536" t="str">
        <f t="shared" si="467"/>
        <v/>
      </c>
      <c r="AD5072" s="435" t="str">
        <f t="shared" si="466"/>
        <v>Pendente</v>
      </c>
    </row>
    <row r="5073" spans="1:30" x14ac:dyDescent="0.2">
      <c r="A5073" s="662" t="s">
        <v>115</v>
      </c>
      <c r="B5073" s="645">
        <v>6</v>
      </c>
      <c r="C5073" s="646">
        <v>70</v>
      </c>
      <c r="D5073" s="645" t="s">
        <v>178</v>
      </c>
      <c r="E5073" s="647">
        <v>41108</v>
      </c>
      <c r="G5073" s="645">
        <v>6</v>
      </c>
      <c r="H5073" s="646">
        <v>70</v>
      </c>
      <c r="I5073" s="646">
        <v>70</v>
      </c>
      <c r="J5073" s="646">
        <v>70</v>
      </c>
      <c r="K5073" s="645">
        <v>0</v>
      </c>
      <c r="L5073" s="647">
        <v>41109</v>
      </c>
      <c r="N5073" s="645">
        <v>6</v>
      </c>
      <c r="O5073" s="646">
        <v>70</v>
      </c>
      <c r="P5073" s="646">
        <v>70</v>
      </c>
      <c r="Q5073" s="645">
        <v>0</v>
      </c>
      <c r="R5073" s="646">
        <v>70</v>
      </c>
      <c r="S5073" s="646">
        <v>0</v>
      </c>
      <c r="T5073" s="646">
        <v>0</v>
      </c>
      <c r="U5073" s="647">
        <v>41109</v>
      </c>
      <c r="Y5073" s="536" t="str">
        <f t="shared" si="467"/>
        <v/>
      </c>
      <c r="AD5073" s="435" t="str">
        <f t="shared" si="466"/>
        <v>Pendente</v>
      </c>
    </row>
    <row r="5074" spans="1:30" x14ac:dyDescent="0.2">
      <c r="A5074" s="634" t="s">
        <v>115</v>
      </c>
      <c r="B5074" s="435">
        <v>1</v>
      </c>
      <c r="C5074" s="436">
        <v>8</v>
      </c>
      <c r="D5074" s="643" t="s">
        <v>182</v>
      </c>
      <c r="E5074" s="472">
        <v>41109</v>
      </c>
      <c r="G5074" s="435">
        <v>1</v>
      </c>
      <c r="H5074" s="436">
        <v>8</v>
      </c>
      <c r="I5074" s="436">
        <v>8</v>
      </c>
      <c r="J5074" s="436">
        <v>8</v>
      </c>
      <c r="K5074" s="435">
        <v>0</v>
      </c>
      <c r="L5074" s="472">
        <v>41110</v>
      </c>
      <c r="N5074" s="435">
        <v>1</v>
      </c>
      <c r="O5074" s="436">
        <v>8</v>
      </c>
      <c r="P5074" s="436">
        <v>8</v>
      </c>
      <c r="Q5074" s="435">
        <v>0</v>
      </c>
      <c r="R5074" s="436">
        <v>8</v>
      </c>
      <c r="S5074" s="447">
        <v>0</v>
      </c>
      <c r="T5074" s="447">
        <v>0</v>
      </c>
      <c r="U5074" s="472">
        <v>41110</v>
      </c>
      <c r="Y5074" s="536" t="str">
        <f t="shared" si="467"/>
        <v/>
      </c>
      <c r="AD5074" s="435" t="str">
        <f t="shared" si="466"/>
        <v>Pendente</v>
      </c>
    </row>
    <row r="5075" spans="1:30" x14ac:dyDescent="0.2">
      <c r="A5075" s="634" t="s">
        <v>115</v>
      </c>
      <c r="B5075" s="435">
        <v>2</v>
      </c>
      <c r="C5075" s="436">
        <v>20</v>
      </c>
      <c r="D5075" s="439" t="s">
        <v>190</v>
      </c>
      <c r="E5075" s="472">
        <v>41109</v>
      </c>
      <c r="G5075" s="435">
        <v>2</v>
      </c>
      <c r="H5075" s="436">
        <v>20</v>
      </c>
      <c r="I5075" s="436">
        <v>20</v>
      </c>
      <c r="J5075" s="436">
        <v>20</v>
      </c>
      <c r="K5075" s="435">
        <v>0</v>
      </c>
      <c r="L5075" s="472">
        <v>41110</v>
      </c>
      <c r="N5075" s="435">
        <v>2</v>
      </c>
      <c r="O5075" s="436">
        <v>20</v>
      </c>
      <c r="P5075" s="436">
        <v>20</v>
      </c>
      <c r="Q5075" s="435">
        <v>0</v>
      </c>
      <c r="R5075" s="436">
        <v>20</v>
      </c>
      <c r="S5075" s="447">
        <v>0</v>
      </c>
      <c r="T5075" s="447">
        <v>0</v>
      </c>
      <c r="U5075" s="472">
        <v>41110</v>
      </c>
      <c r="Y5075" s="536" t="str">
        <f t="shared" si="467"/>
        <v/>
      </c>
      <c r="AD5075" s="435" t="str">
        <f t="shared" si="466"/>
        <v>Pendente</v>
      </c>
    </row>
    <row r="5076" spans="1:30" x14ac:dyDescent="0.2">
      <c r="A5076" s="634" t="s">
        <v>115</v>
      </c>
      <c r="B5076" s="435">
        <v>3</v>
      </c>
      <c r="C5076" s="436">
        <v>4</v>
      </c>
      <c r="D5076" s="465" t="s">
        <v>183</v>
      </c>
      <c r="E5076" s="472">
        <v>41109</v>
      </c>
      <c r="G5076" s="435">
        <v>3</v>
      </c>
      <c r="H5076" s="436">
        <v>4</v>
      </c>
      <c r="I5076" s="436">
        <v>4</v>
      </c>
      <c r="J5076" s="436">
        <v>4</v>
      </c>
      <c r="K5076" s="435">
        <v>0</v>
      </c>
      <c r="L5076" s="472">
        <v>41110</v>
      </c>
      <c r="N5076" s="435">
        <v>3</v>
      </c>
      <c r="O5076" s="436">
        <v>4</v>
      </c>
      <c r="P5076" s="436">
        <v>4</v>
      </c>
      <c r="Q5076" s="435">
        <v>0</v>
      </c>
      <c r="R5076" s="436">
        <v>4</v>
      </c>
      <c r="S5076" s="447">
        <v>0</v>
      </c>
      <c r="T5076" s="447">
        <v>0</v>
      </c>
      <c r="U5076" s="472">
        <v>41110</v>
      </c>
      <c r="Y5076" s="536" t="str">
        <f t="shared" si="467"/>
        <v/>
      </c>
      <c r="AD5076" s="435" t="str">
        <f t="shared" si="466"/>
        <v>Pendente</v>
      </c>
    </row>
    <row r="5077" spans="1:30" x14ac:dyDescent="0.2">
      <c r="A5077" s="634" t="s">
        <v>115</v>
      </c>
      <c r="B5077" s="435">
        <v>4</v>
      </c>
      <c r="C5077" s="436">
        <v>9</v>
      </c>
      <c r="D5077" s="465" t="s">
        <v>67</v>
      </c>
      <c r="E5077" s="472">
        <v>41109</v>
      </c>
      <c r="G5077" s="435">
        <v>4</v>
      </c>
      <c r="H5077" s="436">
        <v>9</v>
      </c>
      <c r="I5077" s="436">
        <v>9</v>
      </c>
      <c r="J5077" s="436">
        <v>9</v>
      </c>
      <c r="K5077" s="435">
        <v>0</v>
      </c>
      <c r="L5077" s="472">
        <v>41110</v>
      </c>
      <c r="N5077" s="435">
        <v>4</v>
      </c>
      <c r="O5077" s="436">
        <v>9</v>
      </c>
      <c r="P5077" s="436">
        <v>9</v>
      </c>
      <c r="Q5077" s="435">
        <v>0</v>
      </c>
      <c r="R5077" s="436">
        <v>9</v>
      </c>
      <c r="S5077" s="447">
        <v>0</v>
      </c>
      <c r="T5077" s="447">
        <v>0</v>
      </c>
      <c r="U5077" s="472">
        <v>41110</v>
      </c>
      <c r="Y5077" s="536" t="str">
        <f t="shared" si="467"/>
        <v/>
      </c>
      <c r="AD5077" s="435" t="str">
        <f t="shared" si="466"/>
        <v>Pendente</v>
      </c>
    </row>
    <row r="5078" spans="1:30" x14ac:dyDescent="0.2">
      <c r="A5078" s="634" t="s">
        <v>115</v>
      </c>
      <c r="B5078" s="435">
        <v>5</v>
      </c>
      <c r="C5078" s="436">
        <v>1</v>
      </c>
      <c r="D5078" s="438" t="s">
        <v>69</v>
      </c>
      <c r="E5078" s="472">
        <v>41109</v>
      </c>
      <c r="G5078" s="435">
        <v>5</v>
      </c>
      <c r="H5078" s="436">
        <v>1</v>
      </c>
      <c r="I5078" s="436">
        <v>1</v>
      </c>
      <c r="J5078" s="436">
        <v>1</v>
      </c>
      <c r="K5078" s="435">
        <v>0</v>
      </c>
      <c r="L5078" s="472">
        <v>41110</v>
      </c>
      <c r="N5078" s="435">
        <v>5</v>
      </c>
      <c r="O5078" s="436">
        <v>1</v>
      </c>
      <c r="P5078" s="436">
        <v>1</v>
      </c>
      <c r="Q5078" s="435">
        <v>0</v>
      </c>
      <c r="R5078" s="436">
        <v>1</v>
      </c>
      <c r="S5078" s="447">
        <v>0</v>
      </c>
      <c r="T5078" s="447">
        <v>0</v>
      </c>
      <c r="U5078" s="472">
        <v>41110</v>
      </c>
      <c r="Y5078" s="536" t="str">
        <f t="shared" si="467"/>
        <v/>
      </c>
      <c r="AD5078" s="435" t="str">
        <f t="shared" si="466"/>
        <v>Pendente</v>
      </c>
    </row>
    <row r="5079" spans="1:30" x14ac:dyDescent="0.2">
      <c r="A5079" s="634" t="s">
        <v>115</v>
      </c>
      <c r="B5079" s="435">
        <v>6</v>
      </c>
      <c r="C5079" s="436">
        <v>8</v>
      </c>
      <c r="D5079" s="438" t="s">
        <v>72</v>
      </c>
      <c r="E5079" s="472">
        <v>41109</v>
      </c>
      <c r="G5079" s="435">
        <v>6</v>
      </c>
      <c r="H5079" s="436">
        <v>8</v>
      </c>
      <c r="I5079" s="436">
        <v>8</v>
      </c>
      <c r="J5079" s="436">
        <v>8</v>
      </c>
      <c r="K5079" s="435">
        <v>0</v>
      </c>
      <c r="L5079" s="472">
        <v>41110</v>
      </c>
      <c r="N5079" s="435">
        <v>6</v>
      </c>
      <c r="O5079" s="436">
        <v>8</v>
      </c>
      <c r="P5079" s="436">
        <v>8</v>
      </c>
      <c r="Q5079" s="435">
        <v>0</v>
      </c>
      <c r="R5079" s="436">
        <v>8</v>
      </c>
      <c r="S5079" s="447">
        <v>0</v>
      </c>
      <c r="T5079" s="447">
        <v>0</v>
      </c>
      <c r="U5079" s="472">
        <v>41110</v>
      </c>
      <c r="Y5079" s="536" t="str">
        <f t="shared" si="467"/>
        <v/>
      </c>
      <c r="AD5079" s="435" t="str">
        <f t="shared" si="466"/>
        <v>Pendente</v>
      </c>
    </row>
    <row r="5080" spans="1:30" x14ac:dyDescent="0.2">
      <c r="A5080" s="634" t="s">
        <v>115</v>
      </c>
      <c r="B5080" s="435">
        <v>7</v>
      </c>
      <c r="C5080" s="436">
        <v>109</v>
      </c>
      <c r="D5080" s="438" t="s">
        <v>73</v>
      </c>
      <c r="E5080" s="472">
        <v>41109</v>
      </c>
      <c r="G5080" s="435">
        <v>7</v>
      </c>
      <c r="H5080" s="436">
        <v>109</v>
      </c>
      <c r="I5080" s="436">
        <v>109</v>
      </c>
      <c r="J5080" s="436">
        <v>109</v>
      </c>
      <c r="K5080" s="435">
        <v>0</v>
      </c>
      <c r="L5080" s="472">
        <v>41110</v>
      </c>
      <c r="N5080" s="435">
        <v>7</v>
      </c>
      <c r="O5080" s="436">
        <v>109</v>
      </c>
      <c r="P5080" s="436">
        <v>109</v>
      </c>
      <c r="Q5080" s="435">
        <v>0</v>
      </c>
      <c r="R5080" s="436">
        <v>109</v>
      </c>
      <c r="S5080" s="447">
        <v>0</v>
      </c>
      <c r="T5080" s="447">
        <v>0</v>
      </c>
      <c r="U5080" s="472">
        <v>41110</v>
      </c>
      <c r="Y5080" s="536" t="str">
        <f t="shared" si="467"/>
        <v/>
      </c>
      <c r="AD5080" s="435" t="str">
        <f t="shared" si="466"/>
        <v>Pendente</v>
      </c>
    </row>
    <row r="5081" spans="1:30" x14ac:dyDescent="0.2">
      <c r="A5081" s="634" t="s">
        <v>115</v>
      </c>
      <c r="B5081" s="435">
        <v>8</v>
      </c>
      <c r="C5081" s="436">
        <v>99</v>
      </c>
      <c r="D5081" s="438" t="s">
        <v>79</v>
      </c>
      <c r="E5081" s="472">
        <v>41109</v>
      </c>
      <c r="G5081" s="435">
        <v>8</v>
      </c>
      <c r="H5081" s="436">
        <v>99</v>
      </c>
      <c r="I5081" s="436">
        <v>99</v>
      </c>
      <c r="J5081" s="436">
        <v>99</v>
      </c>
      <c r="K5081" s="435">
        <v>0</v>
      </c>
      <c r="L5081" s="472">
        <v>41110</v>
      </c>
      <c r="N5081" s="435">
        <v>8</v>
      </c>
      <c r="O5081" s="436">
        <v>99</v>
      </c>
      <c r="P5081" s="436">
        <v>99</v>
      </c>
      <c r="Q5081" s="435">
        <v>0</v>
      </c>
      <c r="R5081" s="436">
        <v>99</v>
      </c>
      <c r="S5081" s="447">
        <v>0</v>
      </c>
      <c r="T5081" s="447">
        <v>0</v>
      </c>
      <c r="U5081" s="472">
        <v>41110</v>
      </c>
      <c r="Y5081" s="536" t="str">
        <f t="shared" si="467"/>
        <v/>
      </c>
      <c r="AD5081" s="435" t="str">
        <f t="shared" si="466"/>
        <v>Pendente</v>
      </c>
    </row>
    <row r="5082" spans="1:30" x14ac:dyDescent="0.2">
      <c r="A5082" s="634" t="s">
        <v>115</v>
      </c>
      <c r="B5082" s="435">
        <v>9</v>
      </c>
      <c r="C5082" s="436">
        <v>57</v>
      </c>
      <c r="D5082" s="438" t="s">
        <v>74</v>
      </c>
      <c r="E5082" s="472">
        <v>41109</v>
      </c>
      <c r="G5082" s="435">
        <v>9</v>
      </c>
      <c r="H5082" s="436">
        <v>57</v>
      </c>
      <c r="I5082" s="436">
        <v>57</v>
      </c>
      <c r="J5082" s="436">
        <v>57</v>
      </c>
      <c r="K5082" s="435">
        <v>0</v>
      </c>
      <c r="L5082" s="472">
        <v>41110</v>
      </c>
      <c r="N5082" s="435">
        <v>9</v>
      </c>
      <c r="O5082" s="436">
        <v>57</v>
      </c>
      <c r="P5082" s="436">
        <v>57</v>
      </c>
      <c r="Q5082" s="435">
        <v>0</v>
      </c>
      <c r="R5082" s="436">
        <v>57</v>
      </c>
      <c r="S5082" s="447">
        <v>0</v>
      </c>
      <c r="T5082" s="447">
        <v>0</v>
      </c>
      <c r="U5082" s="472">
        <v>41110</v>
      </c>
      <c r="Y5082" s="536" t="str">
        <f t="shared" si="467"/>
        <v/>
      </c>
      <c r="AD5082" s="435" t="str">
        <f t="shared" si="466"/>
        <v>Pendente</v>
      </c>
    </row>
    <row r="5083" spans="1:30" x14ac:dyDescent="0.2">
      <c r="A5083" s="634" t="s">
        <v>115</v>
      </c>
      <c r="B5083" s="435">
        <v>10</v>
      </c>
      <c r="C5083" s="436">
        <v>3</v>
      </c>
      <c r="D5083" s="435" t="s">
        <v>75</v>
      </c>
      <c r="E5083" s="472">
        <v>41109</v>
      </c>
      <c r="G5083" s="435">
        <v>10</v>
      </c>
      <c r="H5083" s="436">
        <v>3</v>
      </c>
      <c r="I5083" s="436">
        <v>3</v>
      </c>
      <c r="J5083" s="436">
        <v>3</v>
      </c>
      <c r="K5083" s="435">
        <v>0</v>
      </c>
      <c r="L5083" s="472">
        <v>41110</v>
      </c>
      <c r="N5083" s="435">
        <v>10</v>
      </c>
      <c r="O5083" s="436">
        <v>3</v>
      </c>
      <c r="P5083" s="436">
        <v>3</v>
      </c>
      <c r="Q5083" s="435">
        <v>0</v>
      </c>
      <c r="R5083" s="436">
        <v>3</v>
      </c>
      <c r="S5083" s="447">
        <v>0</v>
      </c>
      <c r="T5083" s="447">
        <v>0</v>
      </c>
      <c r="U5083" s="472">
        <v>41110</v>
      </c>
      <c r="Y5083" s="536" t="str">
        <f t="shared" si="467"/>
        <v/>
      </c>
      <c r="AD5083" s="435" t="str">
        <f t="shared" si="466"/>
        <v>Pendente</v>
      </c>
    </row>
    <row r="5084" spans="1:30" x14ac:dyDescent="0.2">
      <c r="A5084" s="634" t="s">
        <v>115</v>
      </c>
      <c r="B5084" s="435">
        <v>11</v>
      </c>
      <c r="C5084" s="436">
        <v>1</v>
      </c>
      <c r="D5084" s="438" t="s">
        <v>76</v>
      </c>
      <c r="E5084" s="472">
        <v>41109</v>
      </c>
      <c r="G5084" s="435">
        <v>11</v>
      </c>
      <c r="H5084" s="436">
        <v>1</v>
      </c>
      <c r="I5084" s="436">
        <v>1</v>
      </c>
      <c r="J5084" s="436">
        <v>1</v>
      </c>
      <c r="K5084" s="435">
        <v>0</v>
      </c>
      <c r="L5084" s="472">
        <v>41110</v>
      </c>
      <c r="N5084" s="435">
        <v>11</v>
      </c>
      <c r="O5084" s="436">
        <v>1</v>
      </c>
      <c r="P5084" s="436">
        <v>1</v>
      </c>
      <c r="Q5084" s="435">
        <v>0</v>
      </c>
      <c r="R5084" s="436">
        <v>1</v>
      </c>
      <c r="S5084" s="447">
        <v>0</v>
      </c>
      <c r="T5084" s="447">
        <v>0</v>
      </c>
      <c r="U5084" s="472">
        <v>41110</v>
      </c>
      <c r="Y5084" s="536" t="str">
        <f t="shared" si="467"/>
        <v/>
      </c>
      <c r="AD5084" s="435" t="str">
        <f t="shared" si="466"/>
        <v>Pendente</v>
      </c>
    </row>
    <row r="5085" spans="1:30" x14ac:dyDescent="0.2">
      <c r="A5085" s="634" t="s">
        <v>115</v>
      </c>
      <c r="B5085" s="435">
        <v>12</v>
      </c>
      <c r="C5085" s="436">
        <v>74</v>
      </c>
      <c r="D5085" s="438" t="s">
        <v>187</v>
      </c>
      <c r="E5085" s="472">
        <v>41109</v>
      </c>
      <c r="G5085" s="435">
        <v>12</v>
      </c>
      <c r="H5085" s="436">
        <v>74</v>
      </c>
      <c r="I5085" s="436">
        <v>74</v>
      </c>
      <c r="J5085" s="436">
        <v>74</v>
      </c>
      <c r="K5085" s="435">
        <v>0</v>
      </c>
      <c r="L5085" s="472">
        <v>41110</v>
      </c>
      <c r="N5085" s="435">
        <v>12</v>
      </c>
      <c r="O5085" s="436">
        <v>74</v>
      </c>
      <c r="P5085" s="436">
        <v>74</v>
      </c>
      <c r="Q5085" s="435">
        <v>0</v>
      </c>
      <c r="R5085" s="436">
        <v>74</v>
      </c>
      <c r="S5085" s="447">
        <v>0</v>
      </c>
      <c r="T5085" s="447">
        <v>0</v>
      </c>
      <c r="U5085" s="472">
        <v>41110</v>
      </c>
      <c r="Y5085" s="536" t="str">
        <f t="shared" si="467"/>
        <v/>
      </c>
      <c r="AD5085" s="435" t="str">
        <f t="shared" si="466"/>
        <v>Pendente</v>
      </c>
    </row>
    <row r="5086" spans="1:30" x14ac:dyDescent="0.2">
      <c r="A5086" s="634" t="s">
        <v>115</v>
      </c>
      <c r="B5086" s="435">
        <v>13</v>
      </c>
      <c r="C5086" s="436">
        <v>1</v>
      </c>
      <c r="D5086" s="465" t="s">
        <v>192</v>
      </c>
      <c r="E5086" s="472">
        <v>41109</v>
      </c>
      <c r="G5086" s="435">
        <v>13</v>
      </c>
      <c r="H5086" s="436">
        <v>1</v>
      </c>
      <c r="I5086" s="436">
        <v>1</v>
      </c>
      <c r="J5086" s="436">
        <v>1</v>
      </c>
      <c r="K5086" s="435">
        <v>0</v>
      </c>
      <c r="L5086" s="472">
        <v>41110</v>
      </c>
      <c r="N5086" s="435">
        <v>13</v>
      </c>
      <c r="O5086" s="436">
        <v>1</v>
      </c>
      <c r="P5086" s="436">
        <v>1</v>
      </c>
      <c r="Q5086" s="435">
        <v>0</v>
      </c>
      <c r="R5086" s="436">
        <v>1</v>
      </c>
      <c r="S5086" s="447">
        <v>0</v>
      </c>
      <c r="T5086" s="447">
        <v>0</v>
      </c>
      <c r="U5086" s="472">
        <v>41110</v>
      </c>
      <c r="Y5086" s="536" t="str">
        <f t="shared" si="467"/>
        <v/>
      </c>
      <c r="AD5086" s="435" t="str">
        <f t="shared" si="466"/>
        <v>Pendente</v>
      </c>
    </row>
    <row r="5087" spans="1:30" x14ac:dyDescent="0.2">
      <c r="A5087" s="634" t="s">
        <v>115</v>
      </c>
      <c r="B5087" s="435">
        <v>14</v>
      </c>
      <c r="C5087" s="436">
        <v>400</v>
      </c>
      <c r="D5087" s="439" t="s">
        <v>196</v>
      </c>
      <c r="E5087" s="472">
        <v>41109</v>
      </c>
      <c r="G5087" s="435">
        <v>14</v>
      </c>
      <c r="H5087" s="436">
        <v>400</v>
      </c>
      <c r="I5087" s="436">
        <v>400</v>
      </c>
      <c r="J5087" s="436">
        <v>400</v>
      </c>
      <c r="K5087" s="435">
        <v>0</v>
      </c>
      <c r="L5087" s="472">
        <v>41110</v>
      </c>
      <c r="N5087" s="435">
        <v>14</v>
      </c>
      <c r="O5087" s="436">
        <v>400</v>
      </c>
      <c r="P5087" s="436">
        <v>400</v>
      </c>
      <c r="Q5087" s="435">
        <v>0</v>
      </c>
      <c r="R5087" s="436">
        <v>400</v>
      </c>
      <c r="S5087" s="447">
        <v>0</v>
      </c>
      <c r="T5087" s="447">
        <v>0</v>
      </c>
      <c r="U5087" s="472">
        <v>41110</v>
      </c>
      <c r="Y5087" s="536" t="str">
        <f t="shared" si="467"/>
        <v/>
      </c>
      <c r="AD5087" s="435" t="str">
        <f t="shared" si="466"/>
        <v>Pendente</v>
      </c>
    </row>
    <row r="5088" spans="1:30" x14ac:dyDescent="0.2">
      <c r="A5088" s="634" t="s">
        <v>115</v>
      </c>
      <c r="B5088" s="435">
        <v>15</v>
      </c>
      <c r="C5088" s="436">
        <v>174</v>
      </c>
      <c r="D5088" s="438" t="s">
        <v>199</v>
      </c>
      <c r="E5088" s="472">
        <v>41109</v>
      </c>
      <c r="G5088" s="435">
        <v>15</v>
      </c>
      <c r="H5088" s="436">
        <v>174</v>
      </c>
      <c r="I5088" s="436">
        <v>174</v>
      </c>
      <c r="J5088" s="436">
        <v>174</v>
      </c>
      <c r="K5088" s="435">
        <v>0</v>
      </c>
      <c r="L5088" s="472">
        <v>41110</v>
      </c>
      <c r="N5088" s="435">
        <v>15</v>
      </c>
      <c r="O5088" s="436">
        <v>174</v>
      </c>
      <c r="P5088" s="436">
        <v>174</v>
      </c>
      <c r="Q5088" s="435">
        <v>0</v>
      </c>
      <c r="R5088" s="436">
        <v>174</v>
      </c>
      <c r="S5088" s="447">
        <v>0</v>
      </c>
      <c r="T5088" s="447">
        <v>0</v>
      </c>
      <c r="U5088" s="472">
        <v>41110</v>
      </c>
      <c r="Y5088" s="536" t="str">
        <f t="shared" si="467"/>
        <v/>
      </c>
      <c r="AD5088" s="435" t="str">
        <f t="shared" si="466"/>
        <v>Pendente</v>
      </c>
    </row>
    <row r="5089" spans="1:30" x14ac:dyDescent="0.2">
      <c r="A5089" s="634" t="s">
        <v>115</v>
      </c>
      <c r="B5089" s="435">
        <v>16</v>
      </c>
      <c r="C5089" s="436">
        <v>3</v>
      </c>
      <c r="D5089" s="438" t="s">
        <v>189</v>
      </c>
      <c r="E5089" s="472">
        <v>41109</v>
      </c>
      <c r="G5089" s="435">
        <v>16</v>
      </c>
      <c r="H5089" s="436">
        <v>3</v>
      </c>
      <c r="I5089" s="436">
        <v>3</v>
      </c>
      <c r="J5089" s="436">
        <v>3</v>
      </c>
      <c r="K5089" s="435">
        <v>0</v>
      </c>
      <c r="L5089" s="472">
        <v>41110</v>
      </c>
      <c r="N5089" s="435">
        <v>16</v>
      </c>
      <c r="O5089" s="436">
        <v>3</v>
      </c>
      <c r="P5089" s="436">
        <v>3</v>
      </c>
      <c r="Q5089" s="435">
        <v>0</v>
      </c>
      <c r="R5089" s="436">
        <v>3</v>
      </c>
      <c r="S5089" s="447">
        <v>0</v>
      </c>
      <c r="T5089" s="447">
        <v>0</v>
      </c>
      <c r="U5089" s="472">
        <v>41110</v>
      </c>
      <c r="Y5089" s="536" t="str">
        <f t="shared" si="467"/>
        <v/>
      </c>
      <c r="AD5089" s="435" t="str">
        <f t="shared" si="466"/>
        <v>Pendente</v>
      </c>
    </row>
    <row r="5090" spans="1:30" x14ac:dyDescent="0.2">
      <c r="A5090" s="634" t="s">
        <v>115</v>
      </c>
      <c r="B5090" s="435">
        <v>17</v>
      </c>
      <c r="C5090" s="436">
        <v>70</v>
      </c>
      <c r="D5090" s="438" t="s">
        <v>178</v>
      </c>
      <c r="E5090" s="472">
        <v>41109</v>
      </c>
      <c r="G5090" s="435">
        <v>17</v>
      </c>
      <c r="H5090" s="436">
        <v>70</v>
      </c>
      <c r="I5090" s="436">
        <v>70</v>
      </c>
      <c r="J5090" s="436">
        <v>70</v>
      </c>
      <c r="K5090" s="435">
        <v>0</v>
      </c>
      <c r="L5090" s="472">
        <v>41110</v>
      </c>
      <c r="N5090" s="435">
        <v>17</v>
      </c>
      <c r="O5090" s="436">
        <v>70</v>
      </c>
      <c r="P5090" s="436">
        <v>70</v>
      </c>
      <c r="Q5090" s="435">
        <v>0</v>
      </c>
      <c r="R5090" s="436">
        <v>70</v>
      </c>
      <c r="S5090" s="447">
        <v>0</v>
      </c>
      <c r="T5090" s="447">
        <v>0</v>
      </c>
      <c r="U5090" s="472">
        <v>41110</v>
      </c>
      <c r="Y5090" s="536" t="str">
        <f t="shared" si="467"/>
        <v/>
      </c>
      <c r="AD5090" s="435" t="str">
        <f t="shared" si="466"/>
        <v>Pendente</v>
      </c>
    </row>
    <row r="5091" spans="1:30" x14ac:dyDescent="0.2">
      <c r="A5091" s="634" t="s">
        <v>115</v>
      </c>
      <c r="B5091" s="435">
        <v>18</v>
      </c>
      <c r="C5091" s="436">
        <v>221</v>
      </c>
      <c r="D5091" s="438" t="s">
        <v>214</v>
      </c>
      <c r="E5091" s="472">
        <v>41109</v>
      </c>
      <c r="G5091" s="435">
        <v>18</v>
      </c>
      <c r="H5091" s="436">
        <v>221</v>
      </c>
      <c r="I5091" s="436">
        <v>221</v>
      </c>
      <c r="J5091" s="436">
        <v>221</v>
      </c>
      <c r="K5091" s="435">
        <v>0</v>
      </c>
      <c r="L5091" s="472">
        <v>41110</v>
      </c>
      <c r="N5091" s="435">
        <v>18</v>
      </c>
      <c r="O5091" s="436">
        <v>221</v>
      </c>
      <c r="P5091" s="436">
        <v>221</v>
      </c>
      <c r="Q5091" s="435">
        <v>0</v>
      </c>
      <c r="R5091" s="436">
        <v>221</v>
      </c>
      <c r="S5091" s="447">
        <v>0</v>
      </c>
      <c r="T5091" s="447">
        <v>0</v>
      </c>
      <c r="U5091" s="472">
        <v>41110</v>
      </c>
      <c r="Y5091" s="536" t="str">
        <f t="shared" si="467"/>
        <v/>
      </c>
      <c r="AD5091" s="435" t="str">
        <f t="shared" si="466"/>
        <v>Pendente</v>
      </c>
    </row>
    <row r="5092" spans="1:30" x14ac:dyDescent="0.2">
      <c r="A5092" s="662" t="s">
        <v>115</v>
      </c>
      <c r="B5092" s="645">
        <v>19</v>
      </c>
      <c r="C5092" s="646">
        <v>4</v>
      </c>
      <c r="D5092" s="659" t="s">
        <v>185</v>
      </c>
      <c r="E5092" s="647">
        <v>41109</v>
      </c>
      <c r="G5092" s="645">
        <v>19</v>
      </c>
      <c r="H5092" s="646">
        <v>4</v>
      </c>
      <c r="I5092" s="646">
        <v>4</v>
      </c>
      <c r="J5092" s="646">
        <v>4</v>
      </c>
      <c r="K5092" s="645">
        <v>0</v>
      </c>
      <c r="L5092" s="647">
        <v>41110</v>
      </c>
      <c r="N5092" s="645">
        <v>19</v>
      </c>
      <c r="O5092" s="646">
        <v>4</v>
      </c>
      <c r="P5092" s="646">
        <v>4</v>
      </c>
      <c r="Q5092" s="645">
        <v>0</v>
      </c>
      <c r="R5092" s="646">
        <v>4</v>
      </c>
      <c r="S5092" s="646">
        <v>0</v>
      </c>
      <c r="T5092" s="646">
        <v>0</v>
      </c>
      <c r="U5092" s="647">
        <v>41110</v>
      </c>
      <c r="Y5092" s="536" t="str">
        <f t="shared" si="467"/>
        <v/>
      </c>
      <c r="AD5092" s="435" t="str">
        <f t="shared" si="466"/>
        <v>Pendente</v>
      </c>
    </row>
    <row r="5093" spans="1:30" x14ac:dyDescent="0.2">
      <c r="A5093" s="662" t="s">
        <v>115</v>
      </c>
      <c r="B5093" s="645">
        <v>1</v>
      </c>
      <c r="C5093" s="646">
        <v>100</v>
      </c>
      <c r="D5093" s="645" t="s">
        <v>178</v>
      </c>
      <c r="E5093" s="647">
        <v>41110</v>
      </c>
      <c r="N5093" s="438"/>
      <c r="O5093" s="447"/>
      <c r="P5093" s="447"/>
      <c r="Q5093" s="438"/>
      <c r="R5093" s="447"/>
      <c r="S5093" s="447"/>
      <c r="T5093" s="447"/>
      <c r="Y5093" s="536" t="str">
        <f t="shared" si="467"/>
        <v/>
      </c>
      <c r="AD5093" s="435" t="str">
        <f t="shared" si="466"/>
        <v>Pendente</v>
      </c>
    </row>
    <row r="5094" spans="1:30" x14ac:dyDescent="0.2">
      <c r="A5094" s="662" t="s">
        <v>115</v>
      </c>
      <c r="B5094" s="645">
        <v>1</v>
      </c>
      <c r="C5094" s="646">
        <v>595</v>
      </c>
      <c r="D5094" s="645" t="s">
        <v>178</v>
      </c>
      <c r="E5094" s="647">
        <v>41113</v>
      </c>
      <c r="G5094" s="648">
        <v>1</v>
      </c>
      <c r="H5094" s="645">
        <v>595</v>
      </c>
      <c r="I5094" s="645">
        <v>595</v>
      </c>
      <c r="J5094" s="645">
        <v>595</v>
      </c>
      <c r="K5094" s="645">
        <v>0</v>
      </c>
      <c r="L5094" s="647">
        <v>41114</v>
      </c>
      <c r="N5094" s="645">
        <v>1</v>
      </c>
      <c r="O5094" s="646">
        <v>595</v>
      </c>
      <c r="P5094" s="646">
        <v>595</v>
      </c>
      <c r="Q5094" s="645">
        <v>0</v>
      </c>
      <c r="R5094" s="646">
        <v>595</v>
      </c>
      <c r="S5094" s="646">
        <v>0</v>
      </c>
      <c r="T5094" s="646">
        <v>0</v>
      </c>
      <c r="U5094" s="647">
        <v>41114</v>
      </c>
      <c r="Y5094" s="536" t="str">
        <f t="shared" si="467"/>
        <v/>
      </c>
      <c r="AD5094" s="435" t="str">
        <f t="shared" si="466"/>
        <v>Pendente</v>
      </c>
    </row>
    <row r="5095" spans="1:30" x14ac:dyDescent="0.2">
      <c r="A5095" s="662" t="s">
        <v>115</v>
      </c>
      <c r="B5095" s="645">
        <v>1</v>
      </c>
      <c r="C5095" s="646">
        <v>150</v>
      </c>
      <c r="D5095" s="645" t="s">
        <v>196</v>
      </c>
      <c r="E5095" s="647">
        <v>41114</v>
      </c>
      <c r="G5095" s="648">
        <v>1</v>
      </c>
      <c r="H5095" s="645">
        <v>150</v>
      </c>
      <c r="I5095" s="645">
        <v>150</v>
      </c>
      <c r="J5095" s="645">
        <v>150</v>
      </c>
      <c r="K5095" s="645">
        <v>0</v>
      </c>
      <c r="L5095" s="647">
        <v>41115</v>
      </c>
      <c r="N5095" s="645">
        <v>1</v>
      </c>
      <c r="O5095" s="646">
        <v>150</v>
      </c>
      <c r="P5095" s="646">
        <v>150</v>
      </c>
      <c r="Q5095" s="645">
        <v>0</v>
      </c>
      <c r="R5095" s="646">
        <v>150</v>
      </c>
      <c r="S5095" s="646">
        <v>0</v>
      </c>
      <c r="T5095" s="646">
        <v>0</v>
      </c>
      <c r="U5095" s="647">
        <v>41115</v>
      </c>
      <c r="Y5095" s="536" t="str">
        <f t="shared" si="467"/>
        <v/>
      </c>
      <c r="AD5095" s="435" t="str">
        <f t="shared" si="466"/>
        <v>Pendente</v>
      </c>
    </row>
    <row r="5096" spans="1:30" x14ac:dyDescent="0.2">
      <c r="A5096" s="662" t="s">
        <v>115</v>
      </c>
      <c r="B5096" s="645">
        <v>1</v>
      </c>
      <c r="C5096" s="646">
        <v>380</v>
      </c>
      <c r="D5096" s="645" t="s">
        <v>178</v>
      </c>
      <c r="E5096" s="647">
        <v>41115</v>
      </c>
      <c r="N5096" s="438"/>
      <c r="O5096" s="447"/>
      <c r="P5096" s="447"/>
      <c r="Q5096" s="438"/>
      <c r="R5096" s="447"/>
      <c r="S5096" s="447"/>
      <c r="T5096" s="447"/>
      <c r="Y5096" s="536" t="str">
        <f t="shared" si="467"/>
        <v/>
      </c>
      <c r="AD5096" s="435" t="str">
        <f t="shared" si="466"/>
        <v>Pendente</v>
      </c>
    </row>
    <row r="5097" spans="1:30" x14ac:dyDescent="0.2">
      <c r="A5097" s="634" t="s">
        <v>115</v>
      </c>
      <c r="B5097" s="435">
        <v>1</v>
      </c>
      <c r="C5097" s="436">
        <v>26</v>
      </c>
      <c r="D5097" s="643" t="s">
        <v>182</v>
      </c>
      <c r="E5097" s="472">
        <v>41116</v>
      </c>
      <c r="G5097" s="435">
        <v>1</v>
      </c>
      <c r="H5097" s="436">
        <v>26</v>
      </c>
      <c r="I5097" s="436">
        <v>26</v>
      </c>
      <c r="J5097" s="436">
        <v>26</v>
      </c>
      <c r="K5097" s="435">
        <v>0</v>
      </c>
      <c r="L5097" s="472">
        <v>41117</v>
      </c>
      <c r="N5097" s="435">
        <v>1</v>
      </c>
      <c r="O5097" s="436">
        <v>26</v>
      </c>
      <c r="P5097" s="436">
        <v>26</v>
      </c>
      <c r="Q5097" s="435">
        <v>0</v>
      </c>
      <c r="R5097" s="436">
        <v>26</v>
      </c>
      <c r="S5097" s="447">
        <v>0</v>
      </c>
      <c r="T5097" s="447">
        <v>0</v>
      </c>
      <c r="U5097" s="472">
        <v>41117</v>
      </c>
      <c r="Y5097" s="536" t="str">
        <f t="shared" si="467"/>
        <v/>
      </c>
      <c r="AD5097" s="435" t="str">
        <f t="shared" si="466"/>
        <v>Pendente</v>
      </c>
    </row>
    <row r="5098" spans="1:30" x14ac:dyDescent="0.2">
      <c r="A5098" s="634" t="s">
        <v>115</v>
      </c>
      <c r="B5098" s="435">
        <v>2</v>
      </c>
      <c r="C5098" s="436">
        <v>4</v>
      </c>
      <c r="D5098" s="465" t="s">
        <v>183</v>
      </c>
      <c r="E5098" s="472">
        <v>41116</v>
      </c>
      <c r="G5098" s="435">
        <v>2</v>
      </c>
      <c r="H5098" s="436">
        <v>4</v>
      </c>
      <c r="I5098" s="436">
        <v>4</v>
      </c>
      <c r="J5098" s="436">
        <v>4</v>
      </c>
      <c r="K5098" s="435">
        <v>0</v>
      </c>
      <c r="L5098" s="472">
        <v>41117</v>
      </c>
      <c r="N5098" s="435">
        <v>2</v>
      </c>
      <c r="O5098" s="436">
        <v>4</v>
      </c>
      <c r="P5098" s="436">
        <v>4</v>
      </c>
      <c r="Q5098" s="435">
        <v>0</v>
      </c>
      <c r="R5098" s="436">
        <v>4</v>
      </c>
      <c r="S5098" s="447">
        <v>0</v>
      </c>
      <c r="T5098" s="447">
        <v>0</v>
      </c>
      <c r="U5098" s="472">
        <v>41117</v>
      </c>
      <c r="Y5098" s="536" t="str">
        <f t="shared" si="467"/>
        <v/>
      </c>
      <c r="AD5098" s="435" t="str">
        <f t="shared" si="466"/>
        <v>Pendente</v>
      </c>
    </row>
    <row r="5099" spans="1:30" x14ac:dyDescent="0.2">
      <c r="A5099" s="634" t="s">
        <v>115</v>
      </c>
      <c r="B5099" s="435">
        <v>3</v>
      </c>
      <c r="C5099" s="436">
        <v>9</v>
      </c>
      <c r="D5099" s="465" t="s">
        <v>67</v>
      </c>
      <c r="E5099" s="472">
        <v>41116</v>
      </c>
      <c r="G5099" s="435">
        <v>3</v>
      </c>
      <c r="H5099" s="436">
        <v>9</v>
      </c>
      <c r="I5099" s="436">
        <v>9</v>
      </c>
      <c r="J5099" s="436">
        <v>9</v>
      </c>
      <c r="K5099" s="435">
        <v>0</v>
      </c>
      <c r="L5099" s="472">
        <v>41117</v>
      </c>
      <c r="N5099" s="435">
        <v>3</v>
      </c>
      <c r="O5099" s="436">
        <v>9</v>
      </c>
      <c r="P5099" s="436">
        <v>9</v>
      </c>
      <c r="Q5099" s="435">
        <v>0</v>
      </c>
      <c r="R5099" s="436">
        <v>9</v>
      </c>
      <c r="S5099" s="447">
        <v>0</v>
      </c>
      <c r="T5099" s="447">
        <v>0</v>
      </c>
      <c r="U5099" s="472">
        <v>41117</v>
      </c>
      <c r="Y5099" s="536" t="str">
        <f t="shared" si="467"/>
        <v/>
      </c>
      <c r="AD5099" s="435" t="str">
        <f t="shared" si="466"/>
        <v>Pendente</v>
      </c>
    </row>
    <row r="5100" spans="1:30" x14ac:dyDescent="0.2">
      <c r="A5100" s="634" t="s">
        <v>115</v>
      </c>
      <c r="B5100" s="435">
        <v>4</v>
      </c>
      <c r="C5100" s="436">
        <v>1</v>
      </c>
      <c r="D5100" s="435" t="s">
        <v>68</v>
      </c>
      <c r="E5100" s="472">
        <v>41116</v>
      </c>
      <c r="G5100" s="435">
        <v>4</v>
      </c>
      <c r="H5100" s="436">
        <v>1</v>
      </c>
      <c r="I5100" s="436">
        <v>1</v>
      </c>
      <c r="J5100" s="436">
        <v>1</v>
      </c>
      <c r="K5100" s="435">
        <v>0</v>
      </c>
      <c r="L5100" s="472">
        <v>41117</v>
      </c>
      <c r="N5100" s="435">
        <v>4</v>
      </c>
      <c r="O5100" s="436">
        <v>1</v>
      </c>
      <c r="P5100" s="436">
        <v>1</v>
      </c>
      <c r="Q5100" s="435">
        <v>0</v>
      </c>
      <c r="R5100" s="436">
        <v>1</v>
      </c>
      <c r="S5100" s="447">
        <v>0</v>
      </c>
      <c r="T5100" s="447">
        <v>0</v>
      </c>
      <c r="U5100" s="472">
        <v>41117</v>
      </c>
      <c r="Y5100" s="536" t="str">
        <f t="shared" si="467"/>
        <v/>
      </c>
      <c r="AD5100" s="435" t="str">
        <f t="shared" si="466"/>
        <v>Pendente</v>
      </c>
    </row>
    <row r="5101" spans="1:30" x14ac:dyDescent="0.2">
      <c r="A5101" s="634" t="s">
        <v>115</v>
      </c>
      <c r="B5101" s="435">
        <v>5</v>
      </c>
      <c r="C5101" s="436">
        <v>4</v>
      </c>
      <c r="D5101" s="438" t="s">
        <v>69</v>
      </c>
      <c r="E5101" s="472">
        <v>41116</v>
      </c>
      <c r="G5101" s="435">
        <v>5</v>
      </c>
      <c r="H5101" s="436">
        <v>4</v>
      </c>
      <c r="I5101" s="436">
        <v>4</v>
      </c>
      <c r="J5101" s="436">
        <v>4</v>
      </c>
      <c r="K5101" s="435">
        <v>0</v>
      </c>
      <c r="L5101" s="472">
        <v>41117</v>
      </c>
      <c r="N5101" s="435">
        <v>5</v>
      </c>
      <c r="O5101" s="436">
        <v>4</v>
      </c>
      <c r="P5101" s="436">
        <v>4</v>
      </c>
      <c r="Q5101" s="435">
        <v>0</v>
      </c>
      <c r="R5101" s="436">
        <v>4</v>
      </c>
      <c r="S5101" s="447">
        <v>0</v>
      </c>
      <c r="T5101" s="447">
        <v>0</v>
      </c>
      <c r="U5101" s="472">
        <v>41117</v>
      </c>
      <c r="Y5101" s="536" t="str">
        <f t="shared" si="467"/>
        <v/>
      </c>
      <c r="AD5101" s="435" t="str">
        <f t="shared" si="466"/>
        <v>Pendente</v>
      </c>
    </row>
    <row r="5102" spans="1:30" x14ac:dyDescent="0.2">
      <c r="A5102" s="634" t="s">
        <v>115</v>
      </c>
      <c r="B5102" s="435">
        <v>6</v>
      </c>
      <c r="C5102" s="436">
        <v>19</v>
      </c>
      <c r="D5102" s="438" t="s">
        <v>72</v>
      </c>
      <c r="E5102" s="472">
        <v>41116</v>
      </c>
      <c r="G5102" s="435">
        <v>6</v>
      </c>
      <c r="H5102" s="436">
        <v>19</v>
      </c>
      <c r="I5102" s="436">
        <v>19</v>
      </c>
      <c r="J5102" s="436">
        <v>19</v>
      </c>
      <c r="K5102" s="435">
        <v>0</v>
      </c>
      <c r="L5102" s="472">
        <v>41117</v>
      </c>
      <c r="N5102" s="435">
        <v>6</v>
      </c>
      <c r="O5102" s="436">
        <v>19</v>
      </c>
      <c r="P5102" s="436">
        <v>19</v>
      </c>
      <c r="Q5102" s="435">
        <v>0</v>
      </c>
      <c r="R5102" s="436">
        <v>19</v>
      </c>
      <c r="S5102" s="447">
        <v>0</v>
      </c>
      <c r="T5102" s="447">
        <v>0</v>
      </c>
      <c r="U5102" s="472">
        <v>41117</v>
      </c>
      <c r="Y5102" s="536" t="str">
        <f t="shared" si="467"/>
        <v/>
      </c>
      <c r="AD5102" s="435" t="str">
        <f t="shared" si="466"/>
        <v>Pendente</v>
      </c>
    </row>
    <row r="5103" spans="1:30" x14ac:dyDescent="0.2">
      <c r="A5103" s="634" t="s">
        <v>115</v>
      </c>
      <c r="B5103" s="435">
        <v>7</v>
      </c>
      <c r="C5103" s="436">
        <v>139</v>
      </c>
      <c r="D5103" s="438" t="s">
        <v>73</v>
      </c>
      <c r="E5103" s="472">
        <v>41116</v>
      </c>
      <c r="G5103" s="435">
        <v>7</v>
      </c>
      <c r="H5103" s="436">
        <v>139</v>
      </c>
      <c r="I5103" s="436">
        <v>139</v>
      </c>
      <c r="J5103" s="436">
        <v>139</v>
      </c>
      <c r="K5103" s="435">
        <v>0</v>
      </c>
      <c r="L5103" s="472">
        <v>41117</v>
      </c>
      <c r="N5103" s="435">
        <v>7</v>
      </c>
      <c r="O5103" s="436">
        <v>139</v>
      </c>
      <c r="P5103" s="436">
        <v>139</v>
      </c>
      <c r="Q5103" s="435">
        <v>0</v>
      </c>
      <c r="R5103" s="436">
        <v>139</v>
      </c>
      <c r="S5103" s="447">
        <v>0</v>
      </c>
      <c r="T5103" s="447">
        <v>0</v>
      </c>
      <c r="U5103" s="472">
        <v>41117</v>
      </c>
      <c r="Y5103" s="536" t="str">
        <f t="shared" si="467"/>
        <v/>
      </c>
      <c r="AD5103" s="435" t="str">
        <f t="shared" si="466"/>
        <v>Pendente</v>
      </c>
    </row>
    <row r="5104" spans="1:30" x14ac:dyDescent="0.2">
      <c r="A5104" s="634" t="s">
        <v>115</v>
      </c>
      <c r="B5104" s="435">
        <v>8</v>
      </c>
      <c r="C5104" s="436">
        <v>198</v>
      </c>
      <c r="D5104" s="438" t="s">
        <v>79</v>
      </c>
      <c r="E5104" s="472">
        <v>41116</v>
      </c>
      <c r="G5104" s="435">
        <v>8</v>
      </c>
      <c r="H5104" s="436">
        <v>198</v>
      </c>
      <c r="I5104" s="436">
        <v>198</v>
      </c>
      <c r="J5104" s="436">
        <v>198</v>
      </c>
      <c r="K5104" s="435">
        <v>0</v>
      </c>
      <c r="L5104" s="472">
        <v>41117</v>
      </c>
      <c r="N5104" s="435">
        <v>8</v>
      </c>
      <c r="O5104" s="436">
        <v>198</v>
      </c>
      <c r="P5104" s="436">
        <v>198</v>
      </c>
      <c r="Q5104" s="435">
        <v>0</v>
      </c>
      <c r="R5104" s="436">
        <v>198</v>
      </c>
      <c r="S5104" s="447">
        <v>0</v>
      </c>
      <c r="T5104" s="447">
        <v>0</v>
      </c>
      <c r="U5104" s="472">
        <v>41117</v>
      </c>
      <c r="Y5104" s="536" t="str">
        <f t="shared" si="467"/>
        <v/>
      </c>
      <c r="AD5104" s="435" t="str">
        <f t="shared" si="466"/>
        <v>Pendente</v>
      </c>
    </row>
    <row r="5105" spans="1:30" x14ac:dyDescent="0.2">
      <c r="A5105" s="634" t="s">
        <v>115</v>
      </c>
      <c r="B5105" s="435">
        <v>9</v>
      </c>
      <c r="C5105" s="436">
        <v>126</v>
      </c>
      <c r="D5105" s="438" t="s">
        <v>74</v>
      </c>
      <c r="E5105" s="472">
        <v>41116</v>
      </c>
      <c r="G5105" s="435">
        <v>9</v>
      </c>
      <c r="H5105" s="436">
        <v>126</v>
      </c>
      <c r="I5105" s="436">
        <v>126</v>
      </c>
      <c r="J5105" s="436">
        <v>126</v>
      </c>
      <c r="K5105" s="435">
        <v>0</v>
      </c>
      <c r="L5105" s="472">
        <v>41117</v>
      </c>
      <c r="N5105" s="435">
        <v>9</v>
      </c>
      <c r="O5105" s="436">
        <v>126</v>
      </c>
      <c r="P5105" s="436">
        <v>126</v>
      </c>
      <c r="Q5105" s="435">
        <v>0</v>
      </c>
      <c r="R5105" s="436">
        <v>126</v>
      </c>
      <c r="S5105" s="447">
        <v>0</v>
      </c>
      <c r="T5105" s="447">
        <v>0</v>
      </c>
      <c r="U5105" s="472">
        <v>41117</v>
      </c>
      <c r="Y5105" s="536" t="str">
        <f t="shared" si="467"/>
        <v/>
      </c>
      <c r="AD5105" s="435" t="str">
        <f t="shared" si="466"/>
        <v>Pendente</v>
      </c>
    </row>
    <row r="5106" spans="1:30" x14ac:dyDescent="0.2">
      <c r="A5106" s="634" t="s">
        <v>115</v>
      </c>
      <c r="B5106" s="435">
        <v>10</v>
      </c>
      <c r="C5106" s="436">
        <v>6</v>
      </c>
      <c r="D5106" s="435" t="s">
        <v>75</v>
      </c>
      <c r="E5106" s="472">
        <v>41116</v>
      </c>
      <c r="G5106" s="435">
        <v>10</v>
      </c>
      <c r="H5106" s="436">
        <v>6</v>
      </c>
      <c r="I5106" s="436">
        <v>6</v>
      </c>
      <c r="J5106" s="436">
        <v>6</v>
      </c>
      <c r="K5106" s="435">
        <v>0</v>
      </c>
      <c r="L5106" s="472">
        <v>41117</v>
      </c>
      <c r="N5106" s="435">
        <v>10</v>
      </c>
      <c r="O5106" s="436">
        <v>6</v>
      </c>
      <c r="P5106" s="436">
        <v>6</v>
      </c>
      <c r="Q5106" s="435">
        <v>0</v>
      </c>
      <c r="R5106" s="436">
        <v>6</v>
      </c>
      <c r="S5106" s="447">
        <v>0</v>
      </c>
      <c r="T5106" s="447">
        <v>0</v>
      </c>
      <c r="U5106" s="472">
        <v>41117</v>
      </c>
      <c r="Y5106" s="536" t="str">
        <f t="shared" si="467"/>
        <v/>
      </c>
      <c r="AD5106" s="435" t="str">
        <f t="shared" si="466"/>
        <v>Pendente</v>
      </c>
    </row>
    <row r="5107" spans="1:30" x14ac:dyDescent="0.2">
      <c r="A5107" s="634" t="s">
        <v>115</v>
      </c>
      <c r="B5107" s="435">
        <v>11</v>
      </c>
      <c r="C5107" s="436">
        <v>7</v>
      </c>
      <c r="D5107" s="438" t="s">
        <v>76</v>
      </c>
      <c r="E5107" s="472">
        <v>41116</v>
      </c>
      <c r="G5107" s="435">
        <v>11</v>
      </c>
      <c r="H5107" s="436">
        <v>7</v>
      </c>
      <c r="I5107" s="436">
        <v>7</v>
      </c>
      <c r="J5107" s="436">
        <v>7</v>
      </c>
      <c r="K5107" s="435">
        <v>0</v>
      </c>
      <c r="L5107" s="472">
        <v>41117</v>
      </c>
      <c r="N5107" s="435">
        <v>11</v>
      </c>
      <c r="O5107" s="436">
        <v>7</v>
      </c>
      <c r="P5107" s="436">
        <v>7</v>
      </c>
      <c r="Q5107" s="435">
        <v>0</v>
      </c>
      <c r="R5107" s="436">
        <v>7</v>
      </c>
      <c r="S5107" s="447">
        <v>0</v>
      </c>
      <c r="T5107" s="447">
        <v>0</v>
      </c>
      <c r="U5107" s="472">
        <v>41117</v>
      </c>
      <c r="Y5107" s="536" t="str">
        <f t="shared" si="467"/>
        <v/>
      </c>
      <c r="AD5107" s="435" t="str">
        <f t="shared" si="466"/>
        <v>Pendente</v>
      </c>
    </row>
    <row r="5108" spans="1:30" x14ac:dyDescent="0.2">
      <c r="A5108" s="634" t="s">
        <v>115</v>
      </c>
      <c r="B5108" s="435">
        <v>12</v>
      </c>
      <c r="C5108" s="436">
        <v>1</v>
      </c>
      <c r="D5108" s="438" t="s">
        <v>77</v>
      </c>
      <c r="E5108" s="472">
        <v>41116</v>
      </c>
      <c r="G5108" s="435">
        <v>12</v>
      </c>
      <c r="H5108" s="436">
        <v>1</v>
      </c>
      <c r="I5108" s="436">
        <v>1</v>
      </c>
      <c r="J5108" s="436">
        <v>1</v>
      </c>
      <c r="K5108" s="435">
        <v>0</v>
      </c>
      <c r="L5108" s="472">
        <v>41117</v>
      </c>
      <c r="N5108" s="435">
        <v>12</v>
      </c>
      <c r="O5108" s="436">
        <v>1</v>
      </c>
      <c r="P5108" s="436">
        <v>1</v>
      </c>
      <c r="Q5108" s="435">
        <v>0</v>
      </c>
      <c r="R5108" s="436">
        <v>1</v>
      </c>
      <c r="S5108" s="447">
        <v>0</v>
      </c>
      <c r="T5108" s="447">
        <v>0</v>
      </c>
      <c r="U5108" s="472">
        <v>41117</v>
      </c>
      <c r="Y5108" s="536" t="str">
        <f t="shared" si="467"/>
        <v/>
      </c>
      <c r="AD5108" s="435" t="str">
        <f t="shared" si="466"/>
        <v>Pendente</v>
      </c>
    </row>
    <row r="5109" spans="1:30" x14ac:dyDescent="0.2">
      <c r="A5109" s="634" t="s">
        <v>115</v>
      </c>
      <c r="B5109" s="435">
        <v>13</v>
      </c>
      <c r="C5109" s="436">
        <v>99</v>
      </c>
      <c r="D5109" s="438" t="s">
        <v>187</v>
      </c>
      <c r="E5109" s="472">
        <v>41116</v>
      </c>
      <c r="G5109" s="435">
        <v>13</v>
      </c>
      <c r="H5109" s="436">
        <v>99</v>
      </c>
      <c r="I5109" s="436">
        <v>99</v>
      </c>
      <c r="J5109" s="436">
        <v>99</v>
      </c>
      <c r="K5109" s="435">
        <v>0</v>
      </c>
      <c r="L5109" s="472">
        <v>41117</v>
      </c>
      <c r="N5109" s="435">
        <v>13</v>
      </c>
      <c r="O5109" s="436">
        <v>99</v>
      </c>
      <c r="P5109" s="436">
        <v>99</v>
      </c>
      <c r="Q5109" s="435">
        <v>0</v>
      </c>
      <c r="R5109" s="436">
        <v>99</v>
      </c>
      <c r="S5109" s="447">
        <v>0</v>
      </c>
      <c r="T5109" s="447">
        <v>0</v>
      </c>
      <c r="U5109" s="472">
        <v>41117</v>
      </c>
      <c r="Y5109" s="536" t="str">
        <f t="shared" si="467"/>
        <v/>
      </c>
      <c r="AD5109" s="435" t="str">
        <f t="shared" si="466"/>
        <v>Pendente</v>
      </c>
    </row>
    <row r="5110" spans="1:30" x14ac:dyDescent="0.2">
      <c r="A5110" s="634" t="s">
        <v>115</v>
      </c>
      <c r="B5110" s="435">
        <v>14</v>
      </c>
      <c r="C5110" s="436">
        <v>1</v>
      </c>
      <c r="D5110" s="465" t="s">
        <v>192</v>
      </c>
      <c r="E5110" s="472">
        <v>41116</v>
      </c>
      <c r="G5110" s="435">
        <v>14</v>
      </c>
      <c r="H5110" s="436">
        <v>1</v>
      </c>
      <c r="I5110" s="436">
        <v>1</v>
      </c>
      <c r="J5110" s="436">
        <v>1</v>
      </c>
      <c r="K5110" s="435">
        <v>0</v>
      </c>
      <c r="L5110" s="472">
        <v>41117</v>
      </c>
      <c r="N5110" s="435">
        <v>14</v>
      </c>
      <c r="O5110" s="436">
        <v>1</v>
      </c>
      <c r="P5110" s="436">
        <v>1</v>
      </c>
      <c r="Q5110" s="435">
        <v>0</v>
      </c>
      <c r="R5110" s="436">
        <v>1</v>
      </c>
      <c r="S5110" s="447">
        <v>0</v>
      </c>
      <c r="T5110" s="447">
        <v>0</v>
      </c>
      <c r="U5110" s="472">
        <v>41117</v>
      </c>
      <c r="Y5110" s="536" t="str">
        <f t="shared" si="467"/>
        <v/>
      </c>
      <c r="AD5110" s="435" t="str">
        <f t="shared" si="466"/>
        <v>Pendente</v>
      </c>
    </row>
    <row r="5111" spans="1:30" x14ac:dyDescent="0.2">
      <c r="A5111" s="634" t="s">
        <v>115</v>
      </c>
      <c r="B5111" s="435">
        <v>15</v>
      </c>
      <c r="C5111" s="436">
        <v>443</v>
      </c>
      <c r="D5111" s="438" t="s">
        <v>199</v>
      </c>
      <c r="E5111" s="472">
        <v>41116</v>
      </c>
      <c r="G5111" s="435">
        <v>15</v>
      </c>
      <c r="H5111" s="436">
        <v>443</v>
      </c>
      <c r="I5111" s="436">
        <v>443</v>
      </c>
      <c r="J5111" s="436">
        <v>443</v>
      </c>
      <c r="K5111" s="435">
        <v>0</v>
      </c>
      <c r="L5111" s="472">
        <v>41117</v>
      </c>
      <c r="N5111" s="435">
        <v>15</v>
      </c>
      <c r="O5111" s="436">
        <v>443</v>
      </c>
      <c r="P5111" s="436">
        <v>443</v>
      </c>
      <c r="Q5111" s="435">
        <v>0</v>
      </c>
      <c r="R5111" s="436">
        <v>443</v>
      </c>
      <c r="S5111" s="447">
        <v>0</v>
      </c>
      <c r="T5111" s="447">
        <v>0</v>
      </c>
      <c r="U5111" s="472">
        <v>41117</v>
      </c>
      <c r="Y5111" s="536" t="str">
        <f t="shared" si="467"/>
        <v/>
      </c>
      <c r="AD5111" s="435" t="str">
        <f t="shared" si="466"/>
        <v>Pendente</v>
      </c>
    </row>
    <row r="5112" spans="1:30" x14ac:dyDescent="0.2">
      <c r="A5112" s="634" t="s">
        <v>115</v>
      </c>
      <c r="B5112" s="435">
        <v>16</v>
      </c>
      <c r="C5112" s="436">
        <v>8</v>
      </c>
      <c r="D5112" s="438" t="s">
        <v>189</v>
      </c>
      <c r="E5112" s="472">
        <v>41116</v>
      </c>
      <c r="G5112" s="435">
        <v>16</v>
      </c>
      <c r="H5112" s="436">
        <v>8</v>
      </c>
      <c r="I5112" s="436">
        <v>8</v>
      </c>
      <c r="J5112" s="436">
        <v>8</v>
      </c>
      <c r="K5112" s="435">
        <v>0</v>
      </c>
      <c r="L5112" s="472">
        <v>41117</v>
      </c>
      <c r="N5112" s="435">
        <v>16</v>
      </c>
      <c r="O5112" s="436">
        <v>8</v>
      </c>
      <c r="P5112" s="436">
        <v>8</v>
      </c>
      <c r="Q5112" s="435">
        <v>0</v>
      </c>
      <c r="R5112" s="436">
        <v>8</v>
      </c>
      <c r="S5112" s="447">
        <v>0</v>
      </c>
      <c r="T5112" s="447">
        <v>0</v>
      </c>
      <c r="U5112" s="472">
        <v>41117</v>
      </c>
      <c r="Y5112" s="536" t="str">
        <f t="shared" si="467"/>
        <v/>
      </c>
      <c r="AD5112" s="435" t="str">
        <f t="shared" si="466"/>
        <v>Pendente</v>
      </c>
    </row>
    <row r="5113" spans="1:30" x14ac:dyDescent="0.2">
      <c r="A5113" s="634" t="s">
        <v>115</v>
      </c>
      <c r="B5113" s="435">
        <v>17</v>
      </c>
      <c r="C5113" s="436">
        <v>50</v>
      </c>
      <c r="D5113" s="438" t="s">
        <v>178</v>
      </c>
      <c r="E5113" s="472">
        <v>41116</v>
      </c>
      <c r="G5113" s="435">
        <v>17</v>
      </c>
      <c r="H5113" s="436">
        <v>50</v>
      </c>
      <c r="I5113" s="436">
        <v>50</v>
      </c>
      <c r="J5113" s="436">
        <v>50</v>
      </c>
      <c r="K5113" s="435">
        <v>0</v>
      </c>
      <c r="L5113" s="472">
        <v>41117</v>
      </c>
      <c r="N5113" s="435">
        <v>17</v>
      </c>
      <c r="O5113" s="436">
        <v>50</v>
      </c>
      <c r="P5113" s="436">
        <v>50</v>
      </c>
      <c r="Q5113" s="435">
        <v>0</v>
      </c>
      <c r="R5113" s="436">
        <v>50</v>
      </c>
      <c r="S5113" s="447">
        <v>0</v>
      </c>
      <c r="T5113" s="447">
        <v>0</v>
      </c>
      <c r="U5113" s="472">
        <v>41117</v>
      </c>
      <c r="Y5113" s="536" t="str">
        <f t="shared" si="467"/>
        <v/>
      </c>
      <c r="AD5113" s="435" t="str">
        <f t="shared" ref="AD5113:AD5176" si="468">IF(AA5113&gt;0,"OK","Pendente")</f>
        <v>Pendente</v>
      </c>
    </row>
    <row r="5114" spans="1:30" x14ac:dyDescent="0.2">
      <c r="A5114" s="634" t="s">
        <v>115</v>
      </c>
      <c r="B5114" s="435">
        <v>18</v>
      </c>
      <c r="C5114" s="436">
        <v>750</v>
      </c>
      <c r="D5114" s="438" t="s">
        <v>214</v>
      </c>
      <c r="E5114" s="472">
        <v>41116</v>
      </c>
      <c r="G5114" s="435">
        <v>18</v>
      </c>
      <c r="H5114" s="436">
        <v>750</v>
      </c>
      <c r="I5114" s="436">
        <v>750</v>
      </c>
      <c r="J5114" s="436">
        <v>750</v>
      </c>
      <c r="K5114" s="435">
        <v>0</v>
      </c>
      <c r="L5114" s="472">
        <v>41117</v>
      </c>
      <c r="N5114" s="435">
        <v>18</v>
      </c>
      <c r="O5114" s="436">
        <v>750</v>
      </c>
      <c r="P5114" s="436">
        <v>750</v>
      </c>
      <c r="Q5114" s="435">
        <v>0</v>
      </c>
      <c r="R5114" s="436">
        <v>750</v>
      </c>
      <c r="S5114" s="447">
        <v>0</v>
      </c>
      <c r="T5114" s="447">
        <v>0</v>
      </c>
      <c r="U5114" s="472">
        <v>41117</v>
      </c>
      <c r="Y5114" s="536" t="str">
        <f t="shared" si="467"/>
        <v/>
      </c>
      <c r="AD5114" s="435" t="str">
        <f t="shared" si="468"/>
        <v>Pendente</v>
      </c>
    </row>
    <row r="5115" spans="1:30" x14ac:dyDescent="0.2">
      <c r="A5115" s="662" t="s">
        <v>115</v>
      </c>
      <c r="B5115" s="645">
        <v>19</v>
      </c>
      <c r="C5115" s="646">
        <v>11</v>
      </c>
      <c r="D5115" s="659" t="s">
        <v>185</v>
      </c>
      <c r="E5115" s="647">
        <v>41116</v>
      </c>
      <c r="G5115" s="645">
        <v>19</v>
      </c>
      <c r="H5115" s="646">
        <v>11</v>
      </c>
      <c r="I5115" s="646">
        <v>11</v>
      </c>
      <c r="J5115" s="646">
        <v>11</v>
      </c>
      <c r="K5115" s="645">
        <v>0</v>
      </c>
      <c r="L5115" s="647">
        <v>41117</v>
      </c>
      <c r="N5115" s="645">
        <v>19</v>
      </c>
      <c r="O5115" s="646">
        <v>11</v>
      </c>
      <c r="P5115" s="646">
        <v>11</v>
      </c>
      <c r="Q5115" s="645">
        <v>0</v>
      </c>
      <c r="R5115" s="646">
        <v>11</v>
      </c>
      <c r="S5115" s="646">
        <v>0</v>
      </c>
      <c r="T5115" s="646">
        <v>0</v>
      </c>
      <c r="U5115" s="647">
        <v>41117</v>
      </c>
      <c r="Y5115" s="536" t="str">
        <f t="shared" si="467"/>
        <v/>
      </c>
      <c r="AD5115" s="435" t="str">
        <f t="shared" si="468"/>
        <v>Pendente</v>
      </c>
    </row>
    <row r="5116" spans="1:30" x14ac:dyDescent="0.2">
      <c r="A5116" s="662" t="s">
        <v>115</v>
      </c>
      <c r="B5116" s="645">
        <v>1</v>
      </c>
      <c r="C5116" s="646">
        <v>230</v>
      </c>
      <c r="D5116" s="645" t="s">
        <v>178</v>
      </c>
      <c r="E5116" s="647">
        <v>41117</v>
      </c>
      <c r="N5116" s="438"/>
      <c r="O5116" s="447"/>
      <c r="P5116" s="447"/>
      <c r="Q5116" s="438"/>
      <c r="R5116" s="447"/>
      <c r="S5116" s="447"/>
      <c r="T5116" s="447"/>
      <c r="Y5116" s="536" t="str">
        <f t="shared" si="467"/>
        <v/>
      </c>
      <c r="AD5116" s="435" t="str">
        <f t="shared" si="468"/>
        <v>Pendente</v>
      </c>
    </row>
    <row r="5117" spans="1:30" x14ac:dyDescent="0.2">
      <c r="A5117" s="634" t="s">
        <v>115</v>
      </c>
      <c r="B5117" s="435">
        <v>1</v>
      </c>
      <c r="C5117" s="436">
        <v>16</v>
      </c>
      <c r="D5117" s="643" t="s">
        <v>182</v>
      </c>
      <c r="E5117" s="472">
        <v>41120</v>
      </c>
      <c r="G5117" s="435">
        <v>1</v>
      </c>
      <c r="H5117" s="436">
        <v>16</v>
      </c>
      <c r="I5117" s="436">
        <v>16</v>
      </c>
      <c r="J5117" s="436">
        <v>16</v>
      </c>
      <c r="K5117" s="435">
        <v>0</v>
      </c>
      <c r="L5117" s="472">
        <v>41121</v>
      </c>
      <c r="N5117" s="435">
        <v>1</v>
      </c>
      <c r="O5117" s="436">
        <v>16</v>
      </c>
      <c r="P5117" s="436">
        <v>16</v>
      </c>
      <c r="Q5117" s="435">
        <v>0</v>
      </c>
      <c r="R5117" s="436">
        <v>16</v>
      </c>
      <c r="S5117" s="447">
        <v>0</v>
      </c>
      <c r="T5117" s="447">
        <v>0</v>
      </c>
      <c r="U5117" s="472">
        <v>41121</v>
      </c>
      <c r="Y5117" s="536" t="str">
        <f t="shared" si="467"/>
        <v/>
      </c>
      <c r="AD5117" s="435" t="str">
        <f t="shared" si="468"/>
        <v>Pendente</v>
      </c>
    </row>
    <row r="5118" spans="1:30" x14ac:dyDescent="0.2">
      <c r="A5118" s="634" t="s">
        <v>115</v>
      </c>
      <c r="B5118" s="435">
        <v>2</v>
      </c>
      <c r="C5118" s="436">
        <v>14</v>
      </c>
      <c r="D5118" s="465" t="s">
        <v>183</v>
      </c>
      <c r="E5118" s="472">
        <v>41120</v>
      </c>
      <c r="G5118" s="435">
        <v>2</v>
      </c>
      <c r="H5118" s="436">
        <v>14</v>
      </c>
      <c r="I5118" s="436">
        <v>14</v>
      </c>
      <c r="J5118" s="436">
        <v>14</v>
      </c>
      <c r="K5118" s="435">
        <v>0</v>
      </c>
      <c r="L5118" s="472">
        <v>41121</v>
      </c>
      <c r="N5118" s="435">
        <v>2</v>
      </c>
      <c r="O5118" s="436">
        <v>14</v>
      </c>
      <c r="P5118" s="436">
        <v>14</v>
      </c>
      <c r="Q5118" s="435">
        <v>0</v>
      </c>
      <c r="R5118" s="436">
        <v>14</v>
      </c>
      <c r="S5118" s="447">
        <v>0</v>
      </c>
      <c r="T5118" s="447">
        <v>0</v>
      </c>
      <c r="U5118" s="472">
        <v>41121</v>
      </c>
      <c r="Y5118" s="536" t="str">
        <f t="shared" si="467"/>
        <v/>
      </c>
      <c r="AD5118" s="435" t="str">
        <f t="shared" si="468"/>
        <v>Pendente</v>
      </c>
    </row>
    <row r="5119" spans="1:30" x14ac:dyDescent="0.2">
      <c r="A5119" s="634" t="s">
        <v>115</v>
      </c>
      <c r="B5119" s="435">
        <v>3</v>
      </c>
      <c r="C5119" s="436">
        <v>18</v>
      </c>
      <c r="D5119" s="465" t="s">
        <v>67</v>
      </c>
      <c r="E5119" s="472">
        <v>41120</v>
      </c>
      <c r="G5119" s="435">
        <v>3</v>
      </c>
      <c r="H5119" s="436">
        <v>18</v>
      </c>
      <c r="I5119" s="436">
        <v>18</v>
      </c>
      <c r="J5119" s="436">
        <v>18</v>
      </c>
      <c r="K5119" s="435">
        <v>0</v>
      </c>
      <c r="L5119" s="472">
        <v>41121</v>
      </c>
      <c r="N5119" s="435">
        <v>3</v>
      </c>
      <c r="O5119" s="436">
        <v>18</v>
      </c>
      <c r="P5119" s="436">
        <v>18</v>
      </c>
      <c r="Q5119" s="435">
        <v>0</v>
      </c>
      <c r="R5119" s="436">
        <v>18</v>
      </c>
      <c r="S5119" s="447">
        <v>0</v>
      </c>
      <c r="T5119" s="447">
        <v>0</v>
      </c>
      <c r="U5119" s="472">
        <v>41121</v>
      </c>
      <c r="Y5119" s="536" t="str">
        <f t="shared" si="467"/>
        <v/>
      </c>
      <c r="AD5119" s="435" t="str">
        <f t="shared" si="468"/>
        <v>Pendente</v>
      </c>
    </row>
    <row r="5120" spans="1:30" x14ac:dyDescent="0.2">
      <c r="A5120" s="634" t="s">
        <v>115</v>
      </c>
      <c r="B5120" s="435">
        <v>4</v>
      </c>
      <c r="C5120" s="436">
        <v>1</v>
      </c>
      <c r="D5120" s="435" t="s">
        <v>68</v>
      </c>
      <c r="E5120" s="472">
        <v>41120</v>
      </c>
      <c r="G5120" s="435">
        <v>4</v>
      </c>
      <c r="H5120" s="436">
        <v>1</v>
      </c>
      <c r="I5120" s="436">
        <v>1</v>
      </c>
      <c r="J5120" s="436">
        <v>1</v>
      </c>
      <c r="K5120" s="435">
        <v>0</v>
      </c>
      <c r="L5120" s="472">
        <v>41121</v>
      </c>
      <c r="N5120" s="435">
        <v>4</v>
      </c>
      <c r="O5120" s="436">
        <v>1</v>
      </c>
      <c r="P5120" s="436">
        <v>1</v>
      </c>
      <c r="Q5120" s="435">
        <v>0</v>
      </c>
      <c r="R5120" s="436">
        <v>1</v>
      </c>
      <c r="S5120" s="447">
        <v>0</v>
      </c>
      <c r="T5120" s="447">
        <v>0</v>
      </c>
      <c r="U5120" s="472">
        <v>41121</v>
      </c>
      <c r="Y5120" s="536" t="str">
        <f t="shared" si="467"/>
        <v/>
      </c>
      <c r="AD5120" s="435" t="str">
        <f t="shared" si="468"/>
        <v>Pendente</v>
      </c>
    </row>
    <row r="5121" spans="1:30" x14ac:dyDescent="0.2">
      <c r="A5121" s="634" t="s">
        <v>115</v>
      </c>
      <c r="B5121" s="435">
        <v>5</v>
      </c>
      <c r="C5121" s="436">
        <v>1</v>
      </c>
      <c r="D5121" s="438" t="s">
        <v>69</v>
      </c>
      <c r="E5121" s="472">
        <v>41120</v>
      </c>
      <c r="G5121" s="435">
        <v>5</v>
      </c>
      <c r="H5121" s="436">
        <v>1</v>
      </c>
      <c r="I5121" s="436">
        <v>1</v>
      </c>
      <c r="J5121" s="436">
        <v>1</v>
      </c>
      <c r="K5121" s="435">
        <v>0</v>
      </c>
      <c r="L5121" s="472">
        <v>41121</v>
      </c>
      <c r="N5121" s="435">
        <v>5</v>
      </c>
      <c r="O5121" s="436">
        <v>1</v>
      </c>
      <c r="P5121" s="436">
        <v>1</v>
      </c>
      <c r="Q5121" s="435">
        <v>0</v>
      </c>
      <c r="R5121" s="436">
        <v>1</v>
      </c>
      <c r="S5121" s="447">
        <v>0</v>
      </c>
      <c r="T5121" s="447">
        <v>0</v>
      </c>
      <c r="U5121" s="472">
        <v>41121</v>
      </c>
      <c r="Y5121" s="536" t="str">
        <f t="shared" si="467"/>
        <v/>
      </c>
      <c r="AD5121" s="435" t="str">
        <f t="shared" si="468"/>
        <v>Pendente</v>
      </c>
    </row>
    <row r="5122" spans="1:30" x14ac:dyDescent="0.2">
      <c r="A5122" s="634" t="s">
        <v>115</v>
      </c>
      <c r="B5122" s="435">
        <v>6</v>
      </c>
      <c r="C5122" s="436">
        <v>9</v>
      </c>
      <c r="D5122" s="438" t="s">
        <v>72</v>
      </c>
      <c r="E5122" s="472">
        <v>41120</v>
      </c>
      <c r="G5122" s="435">
        <v>6</v>
      </c>
      <c r="H5122" s="436">
        <v>9</v>
      </c>
      <c r="I5122" s="436">
        <v>9</v>
      </c>
      <c r="J5122" s="436">
        <v>9</v>
      </c>
      <c r="K5122" s="435">
        <v>0</v>
      </c>
      <c r="L5122" s="472">
        <v>41121</v>
      </c>
      <c r="N5122" s="435">
        <v>6</v>
      </c>
      <c r="O5122" s="436">
        <v>9</v>
      </c>
      <c r="P5122" s="436">
        <v>9</v>
      </c>
      <c r="Q5122" s="435">
        <v>0</v>
      </c>
      <c r="R5122" s="436">
        <v>9</v>
      </c>
      <c r="S5122" s="447">
        <v>0</v>
      </c>
      <c r="T5122" s="447">
        <v>0</v>
      </c>
      <c r="U5122" s="472">
        <v>41121</v>
      </c>
      <c r="Y5122" s="536" t="str">
        <f t="shared" si="467"/>
        <v/>
      </c>
      <c r="AD5122" s="435" t="str">
        <f t="shared" si="468"/>
        <v>Pendente</v>
      </c>
    </row>
    <row r="5123" spans="1:30" x14ac:dyDescent="0.2">
      <c r="A5123" s="634" t="s">
        <v>115</v>
      </c>
      <c r="B5123" s="435">
        <v>7</v>
      </c>
      <c r="C5123" s="436">
        <v>236</v>
      </c>
      <c r="D5123" s="438" t="s">
        <v>73</v>
      </c>
      <c r="E5123" s="472">
        <v>41120</v>
      </c>
      <c r="G5123" s="435">
        <v>7</v>
      </c>
      <c r="H5123" s="436">
        <v>236</v>
      </c>
      <c r="I5123" s="436">
        <v>236</v>
      </c>
      <c r="J5123" s="436">
        <v>236</v>
      </c>
      <c r="K5123" s="435">
        <v>0</v>
      </c>
      <c r="L5123" s="472">
        <v>41121</v>
      </c>
      <c r="N5123" s="435">
        <v>7</v>
      </c>
      <c r="O5123" s="436">
        <v>236</v>
      </c>
      <c r="P5123" s="436">
        <v>236</v>
      </c>
      <c r="Q5123" s="435">
        <v>0</v>
      </c>
      <c r="R5123" s="436">
        <v>236</v>
      </c>
      <c r="S5123" s="447">
        <v>0</v>
      </c>
      <c r="T5123" s="447">
        <v>0</v>
      </c>
      <c r="U5123" s="472">
        <v>41121</v>
      </c>
      <c r="Y5123" s="536" t="str">
        <f t="shared" si="467"/>
        <v/>
      </c>
      <c r="AD5123" s="435" t="str">
        <f t="shared" si="468"/>
        <v>Pendente</v>
      </c>
    </row>
    <row r="5124" spans="1:30" x14ac:dyDescent="0.2">
      <c r="A5124" s="634" t="s">
        <v>115</v>
      </c>
      <c r="B5124" s="435">
        <v>8</v>
      </c>
      <c r="C5124" s="436">
        <v>50</v>
      </c>
      <c r="D5124" s="438" t="s">
        <v>79</v>
      </c>
      <c r="E5124" s="472">
        <v>41120</v>
      </c>
      <c r="G5124" s="435">
        <v>8</v>
      </c>
      <c r="H5124" s="436">
        <v>50</v>
      </c>
      <c r="I5124" s="436">
        <v>50</v>
      </c>
      <c r="J5124" s="436">
        <v>50</v>
      </c>
      <c r="K5124" s="435">
        <v>0</v>
      </c>
      <c r="L5124" s="472">
        <v>41121</v>
      </c>
      <c r="N5124" s="435">
        <v>8</v>
      </c>
      <c r="O5124" s="436">
        <v>50</v>
      </c>
      <c r="P5124" s="436">
        <v>50</v>
      </c>
      <c r="Q5124" s="435">
        <v>0</v>
      </c>
      <c r="R5124" s="436">
        <v>50</v>
      </c>
      <c r="S5124" s="447">
        <v>0</v>
      </c>
      <c r="T5124" s="447">
        <v>0</v>
      </c>
      <c r="U5124" s="472">
        <v>41121</v>
      </c>
      <c r="Y5124" s="536" t="str">
        <f t="shared" si="467"/>
        <v/>
      </c>
      <c r="AD5124" s="435" t="str">
        <f t="shared" si="468"/>
        <v>Pendente</v>
      </c>
    </row>
    <row r="5125" spans="1:30" x14ac:dyDescent="0.2">
      <c r="A5125" s="634" t="s">
        <v>115</v>
      </c>
      <c r="B5125" s="435">
        <v>9</v>
      </c>
      <c r="C5125" s="436">
        <v>59</v>
      </c>
      <c r="D5125" s="438" t="s">
        <v>74</v>
      </c>
      <c r="E5125" s="472">
        <v>41120</v>
      </c>
      <c r="G5125" s="435">
        <v>9</v>
      </c>
      <c r="H5125" s="436">
        <v>59</v>
      </c>
      <c r="I5125" s="436">
        <v>59</v>
      </c>
      <c r="J5125" s="436">
        <v>59</v>
      </c>
      <c r="K5125" s="435">
        <v>0</v>
      </c>
      <c r="L5125" s="472">
        <v>41121</v>
      </c>
      <c r="N5125" s="435">
        <v>9</v>
      </c>
      <c r="O5125" s="436">
        <v>59</v>
      </c>
      <c r="P5125" s="436">
        <v>59</v>
      </c>
      <c r="Q5125" s="435">
        <v>0</v>
      </c>
      <c r="R5125" s="436">
        <v>59</v>
      </c>
      <c r="S5125" s="447">
        <v>0</v>
      </c>
      <c r="T5125" s="447">
        <v>0</v>
      </c>
      <c r="U5125" s="472">
        <v>41121</v>
      </c>
      <c r="Y5125" s="536" t="str">
        <f t="shared" si="467"/>
        <v/>
      </c>
      <c r="AD5125" s="435" t="str">
        <f t="shared" si="468"/>
        <v>Pendente</v>
      </c>
    </row>
    <row r="5126" spans="1:30" x14ac:dyDescent="0.2">
      <c r="A5126" s="634" t="s">
        <v>115</v>
      </c>
      <c r="B5126" s="435">
        <v>10</v>
      </c>
      <c r="C5126" s="436">
        <v>3</v>
      </c>
      <c r="D5126" s="435" t="s">
        <v>75</v>
      </c>
      <c r="E5126" s="472">
        <v>41120</v>
      </c>
      <c r="G5126" s="435">
        <v>10</v>
      </c>
      <c r="H5126" s="436">
        <v>3</v>
      </c>
      <c r="I5126" s="436">
        <v>3</v>
      </c>
      <c r="J5126" s="436">
        <v>3</v>
      </c>
      <c r="K5126" s="435">
        <v>0</v>
      </c>
      <c r="L5126" s="472">
        <v>41121</v>
      </c>
      <c r="N5126" s="435">
        <v>10</v>
      </c>
      <c r="O5126" s="436">
        <v>3</v>
      </c>
      <c r="P5126" s="436">
        <v>3</v>
      </c>
      <c r="Q5126" s="435">
        <v>0</v>
      </c>
      <c r="R5126" s="436">
        <v>3</v>
      </c>
      <c r="S5126" s="447">
        <v>0</v>
      </c>
      <c r="T5126" s="447">
        <v>0</v>
      </c>
      <c r="U5126" s="472">
        <v>41121</v>
      </c>
      <c r="Y5126" s="536" t="str">
        <f t="shared" si="467"/>
        <v/>
      </c>
      <c r="AD5126" s="435" t="str">
        <f t="shared" si="468"/>
        <v>Pendente</v>
      </c>
    </row>
    <row r="5127" spans="1:30" x14ac:dyDescent="0.2">
      <c r="A5127" s="634" t="s">
        <v>115</v>
      </c>
      <c r="B5127" s="435">
        <v>11</v>
      </c>
      <c r="C5127" s="436">
        <v>3</v>
      </c>
      <c r="D5127" s="438" t="s">
        <v>76</v>
      </c>
      <c r="E5127" s="472">
        <v>41120</v>
      </c>
      <c r="G5127" s="435">
        <v>11</v>
      </c>
      <c r="H5127" s="436">
        <v>3</v>
      </c>
      <c r="I5127" s="436">
        <v>3</v>
      </c>
      <c r="J5127" s="436">
        <v>3</v>
      </c>
      <c r="K5127" s="435">
        <v>0</v>
      </c>
      <c r="L5127" s="472">
        <v>41121</v>
      </c>
      <c r="N5127" s="435">
        <v>11</v>
      </c>
      <c r="O5127" s="436">
        <v>3</v>
      </c>
      <c r="P5127" s="436">
        <v>3</v>
      </c>
      <c r="Q5127" s="435">
        <v>0</v>
      </c>
      <c r="R5127" s="436">
        <v>3</v>
      </c>
      <c r="S5127" s="447">
        <v>0</v>
      </c>
      <c r="T5127" s="447">
        <v>0</v>
      </c>
      <c r="U5127" s="472">
        <v>41121</v>
      </c>
      <c r="Y5127" s="536" t="str">
        <f t="shared" si="467"/>
        <v/>
      </c>
      <c r="AD5127" s="435" t="str">
        <f t="shared" si="468"/>
        <v>Pendente</v>
      </c>
    </row>
    <row r="5128" spans="1:30" x14ac:dyDescent="0.2">
      <c r="A5128" s="634" t="s">
        <v>115</v>
      </c>
      <c r="B5128" s="435">
        <v>12</v>
      </c>
      <c r="C5128" s="436">
        <v>1</v>
      </c>
      <c r="D5128" s="438" t="s">
        <v>213</v>
      </c>
      <c r="E5128" s="472">
        <v>41120</v>
      </c>
      <c r="G5128" s="435">
        <v>12</v>
      </c>
      <c r="H5128" s="436">
        <v>1</v>
      </c>
      <c r="I5128" s="436">
        <v>1</v>
      </c>
      <c r="J5128" s="436">
        <v>1</v>
      </c>
      <c r="K5128" s="435">
        <v>0</v>
      </c>
      <c r="L5128" s="472">
        <v>41121</v>
      </c>
      <c r="N5128" s="435">
        <v>12</v>
      </c>
      <c r="O5128" s="436">
        <v>1</v>
      </c>
      <c r="P5128" s="436">
        <v>1</v>
      </c>
      <c r="Q5128" s="435">
        <v>0</v>
      </c>
      <c r="R5128" s="436">
        <v>1</v>
      </c>
      <c r="S5128" s="447">
        <v>0</v>
      </c>
      <c r="T5128" s="447">
        <v>0</v>
      </c>
      <c r="U5128" s="472">
        <v>41121</v>
      </c>
      <c r="Y5128" s="536" t="str">
        <f t="shared" si="467"/>
        <v/>
      </c>
      <c r="AD5128" s="435" t="str">
        <f t="shared" si="468"/>
        <v>Pendente</v>
      </c>
    </row>
    <row r="5129" spans="1:30" x14ac:dyDescent="0.2">
      <c r="A5129" s="634" t="s">
        <v>115</v>
      </c>
      <c r="B5129" s="435">
        <v>13</v>
      </c>
      <c r="C5129" s="436">
        <v>58</v>
      </c>
      <c r="D5129" s="438" t="s">
        <v>187</v>
      </c>
      <c r="E5129" s="472">
        <v>41120</v>
      </c>
      <c r="G5129" s="435">
        <v>13</v>
      </c>
      <c r="H5129" s="436">
        <v>58</v>
      </c>
      <c r="I5129" s="436">
        <v>58</v>
      </c>
      <c r="J5129" s="436">
        <v>58</v>
      </c>
      <c r="K5129" s="435">
        <v>0</v>
      </c>
      <c r="L5129" s="472">
        <v>41121</v>
      </c>
      <c r="N5129" s="435">
        <v>13</v>
      </c>
      <c r="O5129" s="436">
        <v>58</v>
      </c>
      <c r="P5129" s="436">
        <v>58</v>
      </c>
      <c r="Q5129" s="435">
        <v>0</v>
      </c>
      <c r="R5129" s="436">
        <v>58</v>
      </c>
      <c r="S5129" s="447">
        <v>0</v>
      </c>
      <c r="T5129" s="447">
        <v>0</v>
      </c>
      <c r="U5129" s="472">
        <v>41121</v>
      </c>
      <c r="Y5129" s="536" t="str">
        <f t="shared" si="467"/>
        <v/>
      </c>
      <c r="AD5129" s="435" t="str">
        <f t="shared" si="468"/>
        <v>Pendente</v>
      </c>
    </row>
    <row r="5130" spans="1:30" x14ac:dyDescent="0.2">
      <c r="A5130" s="634" t="s">
        <v>115</v>
      </c>
      <c r="B5130" s="435">
        <v>14</v>
      </c>
      <c r="C5130" s="436">
        <v>150</v>
      </c>
      <c r="D5130" s="439" t="s">
        <v>196</v>
      </c>
      <c r="E5130" s="472">
        <v>41120</v>
      </c>
      <c r="G5130" s="435">
        <v>14</v>
      </c>
      <c r="H5130" s="436">
        <v>150</v>
      </c>
      <c r="I5130" s="436">
        <v>150</v>
      </c>
      <c r="J5130" s="436">
        <v>150</v>
      </c>
      <c r="K5130" s="435">
        <v>0</v>
      </c>
      <c r="L5130" s="472">
        <v>41121</v>
      </c>
      <c r="N5130" s="435">
        <v>14</v>
      </c>
      <c r="O5130" s="436">
        <v>150</v>
      </c>
      <c r="P5130" s="436">
        <v>150</v>
      </c>
      <c r="Q5130" s="435">
        <v>0</v>
      </c>
      <c r="R5130" s="436">
        <v>150</v>
      </c>
      <c r="S5130" s="447">
        <v>0</v>
      </c>
      <c r="T5130" s="447">
        <v>0</v>
      </c>
      <c r="U5130" s="472">
        <v>41121</v>
      </c>
      <c r="Y5130" s="536" t="str">
        <f t="shared" ref="Y5130:Y5193" si="469">IF(W5130="","",+C5130-W5130)</f>
        <v/>
      </c>
      <c r="AD5130" s="435" t="str">
        <f t="shared" si="468"/>
        <v>Pendente</v>
      </c>
    </row>
    <row r="5131" spans="1:30" x14ac:dyDescent="0.2">
      <c r="A5131" s="634" t="s">
        <v>115</v>
      </c>
      <c r="B5131" s="435">
        <v>15</v>
      </c>
      <c r="C5131" s="436">
        <v>300</v>
      </c>
      <c r="D5131" s="438" t="s">
        <v>199</v>
      </c>
      <c r="E5131" s="472">
        <v>41120</v>
      </c>
      <c r="G5131" s="435">
        <v>15</v>
      </c>
      <c r="H5131" s="436">
        <v>300</v>
      </c>
      <c r="I5131" s="436">
        <v>300</v>
      </c>
      <c r="J5131" s="436">
        <v>300</v>
      </c>
      <c r="K5131" s="435">
        <v>0</v>
      </c>
      <c r="L5131" s="472">
        <v>41121</v>
      </c>
      <c r="N5131" s="435">
        <v>15</v>
      </c>
      <c r="O5131" s="436">
        <v>300</v>
      </c>
      <c r="P5131" s="436">
        <v>300</v>
      </c>
      <c r="Q5131" s="435">
        <v>0</v>
      </c>
      <c r="R5131" s="436">
        <v>300</v>
      </c>
      <c r="S5131" s="447">
        <v>0</v>
      </c>
      <c r="T5131" s="447">
        <v>0</v>
      </c>
      <c r="U5131" s="472">
        <v>41121</v>
      </c>
      <c r="Y5131" s="536" t="str">
        <f t="shared" si="469"/>
        <v/>
      </c>
      <c r="AD5131" s="435" t="str">
        <f t="shared" si="468"/>
        <v>Pendente</v>
      </c>
    </row>
    <row r="5132" spans="1:30" x14ac:dyDescent="0.2">
      <c r="A5132" s="634" t="s">
        <v>115</v>
      </c>
      <c r="B5132" s="435">
        <v>16</v>
      </c>
      <c r="C5132" s="436">
        <v>38</v>
      </c>
      <c r="D5132" s="438" t="s">
        <v>189</v>
      </c>
      <c r="E5132" s="472">
        <v>41120</v>
      </c>
      <c r="G5132" s="435">
        <v>16</v>
      </c>
      <c r="H5132" s="436">
        <v>38</v>
      </c>
      <c r="I5132" s="436">
        <v>38</v>
      </c>
      <c r="J5132" s="436">
        <v>38</v>
      </c>
      <c r="K5132" s="435">
        <v>0</v>
      </c>
      <c r="L5132" s="472">
        <v>41121</v>
      </c>
      <c r="N5132" s="435">
        <v>16</v>
      </c>
      <c r="O5132" s="436">
        <v>38</v>
      </c>
      <c r="P5132" s="436">
        <v>38</v>
      </c>
      <c r="Q5132" s="435">
        <v>0</v>
      </c>
      <c r="R5132" s="436">
        <v>38</v>
      </c>
      <c r="S5132" s="447">
        <v>0</v>
      </c>
      <c r="T5132" s="447">
        <v>0</v>
      </c>
      <c r="U5132" s="472">
        <v>41121</v>
      </c>
      <c r="Y5132" s="536" t="str">
        <f t="shared" si="469"/>
        <v/>
      </c>
      <c r="AD5132" s="435" t="str">
        <f t="shared" si="468"/>
        <v>Pendente</v>
      </c>
    </row>
    <row r="5133" spans="1:30" x14ac:dyDescent="0.2">
      <c r="A5133" s="634" t="s">
        <v>115</v>
      </c>
      <c r="B5133" s="435">
        <v>17</v>
      </c>
      <c r="C5133" s="436">
        <v>40</v>
      </c>
      <c r="D5133" s="438" t="s">
        <v>200</v>
      </c>
      <c r="E5133" s="472">
        <v>41120</v>
      </c>
      <c r="G5133" s="435">
        <v>17</v>
      </c>
      <c r="H5133" s="436">
        <v>40</v>
      </c>
      <c r="I5133" s="436">
        <v>40</v>
      </c>
      <c r="J5133" s="436">
        <v>40</v>
      </c>
      <c r="K5133" s="435">
        <v>0</v>
      </c>
      <c r="L5133" s="472">
        <v>41121</v>
      </c>
      <c r="N5133" s="435">
        <v>17</v>
      </c>
      <c r="O5133" s="436">
        <v>40</v>
      </c>
      <c r="P5133" s="436">
        <v>40</v>
      </c>
      <c r="Q5133" s="435">
        <v>0</v>
      </c>
      <c r="R5133" s="436">
        <v>40</v>
      </c>
      <c r="S5133" s="447">
        <v>0</v>
      </c>
      <c r="T5133" s="447">
        <v>0</v>
      </c>
      <c r="U5133" s="472">
        <v>41121</v>
      </c>
      <c r="Y5133" s="536" t="str">
        <f t="shared" si="469"/>
        <v/>
      </c>
      <c r="AD5133" s="435" t="str">
        <f t="shared" si="468"/>
        <v>Pendente</v>
      </c>
    </row>
    <row r="5134" spans="1:30" x14ac:dyDescent="0.2">
      <c r="A5134" s="634" t="s">
        <v>115</v>
      </c>
      <c r="B5134" s="435">
        <v>18</v>
      </c>
      <c r="C5134" s="436">
        <v>535</v>
      </c>
      <c r="D5134" s="438" t="s">
        <v>178</v>
      </c>
      <c r="E5134" s="472">
        <v>41120</v>
      </c>
      <c r="G5134" s="435">
        <v>18</v>
      </c>
      <c r="H5134" s="436">
        <v>535</v>
      </c>
      <c r="I5134" s="436">
        <v>535</v>
      </c>
      <c r="J5134" s="436">
        <v>535</v>
      </c>
      <c r="K5134" s="435">
        <v>0</v>
      </c>
      <c r="L5134" s="472">
        <v>41121</v>
      </c>
      <c r="N5134" s="435">
        <v>18</v>
      </c>
      <c r="O5134" s="436">
        <v>535</v>
      </c>
      <c r="P5134" s="436">
        <v>535</v>
      </c>
      <c r="Q5134" s="435">
        <v>0</v>
      </c>
      <c r="R5134" s="436">
        <v>535</v>
      </c>
      <c r="S5134" s="447">
        <v>0</v>
      </c>
      <c r="T5134" s="447">
        <v>0</v>
      </c>
      <c r="U5134" s="472">
        <v>41121</v>
      </c>
      <c r="Y5134" s="536" t="str">
        <f t="shared" si="469"/>
        <v/>
      </c>
      <c r="AD5134" s="435" t="str">
        <f t="shared" si="468"/>
        <v>Pendente</v>
      </c>
    </row>
    <row r="5135" spans="1:30" x14ac:dyDescent="0.2">
      <c r="A5135" s="634" t="s">
        <v>115</v>
      </c>
      <c r="B5135" s="435">
        <v>19</v>
      </c>
      <c r="C5135" s="436">
        <v>1048</v>
      </c>
      <c r="D5135" s="438" t="s">
        <v>214</v>
      </c>
      <c r="E5135" s="472">
        <v>41120</v>
      </c>
      <c r="G5135" s="435">
        <v>19</v>
      </c>
      <c r="H5135" s="436">
        <v>1048</v>
      </c>
      <c r="I5135" s="436">
        <v>1048</v>
      </c>
      <c r="J5135" s="436">
        <v>1048</v>
      </c>
      <c r="K5135" s="435">
        <v>0</v>
      </c>
      <c r="L5135" s="472">
        <v>41121</v>
      </c>
      <c r="N5135" s="435">
        <v>19</v>
      </c>
      <c r="O5135" s="436">
        <v>1048</v>
      </c>
      <c r="P5135" s="436">
        <v>1048</v>
      </c>
      <c r="Q5135" s="435">
        <v>0</v>
      </c>
      <c r="R5135" s="436">
        <v>1048</v>
      </c>
      <c r="S5135" s="447">
        <v>0</v>
      </c>
      <c r="T5135" s="447">
        <v>0</v>
      </c>
      <c r="U5135" s="472">
        <v>41121</v>
      </c>
      <c r="Y5135" s="536" t="str">
        <f t="shared" si="469"/>
        <v/>
      </c>
      <c r="AD5135" s="435" t="str">
        <f t="shared" si="468"/>
        <v>Pendente</v>
      </c>
    </row>
    <row r="5136" spans="1:30" x14ac:dyDescent="0.2">
      <c r="A5136" s="662" t="s">
        <v>115</v>
      </c>
      <c r="B5136" s="645">
        <v>20</v>
      </c>
      <c r="C5136" s="646">
        <v>7</v>
      </c>
      <c r="D5136" s="659" t="s">
        <v>185</v>
      </c>
      <c r="E5136" s="647">
        <v>41120</v>
      </c>
      <c r="G5136" s="645">
        <v>20</v>
      </c>
      <c r="H5136" s="646">
        <v>7</v>
      </c>
      <c r="I5136" s="646">
        <v>7</v>
      </c>
      <c r="J5136" s="646">
        <v>7</v>
      </c>
      <c r="K5136" s="645">
        <v>0</v>
      </c>
      <c r="L5136" s="647">
        <v>41121</v>
      </c>
      <c r="N5136" s="645">
        <v>20</v>
      </c>
      <c r="O5136" s="646">
        <v>7</v>
      </c>
      <c r="P5136" s="646">
        <v>7</v>
      </c>
      <c r="Q5136" s="645">
        <v>0</v>
      </c>
      <c r="R5136" s="646">
        <v>7</v>
      </c>
      <c r="S5136" s="646">
        <v>0</v>
      </c>
      <c r="T5136" s="646">
        <v>0</v>
      </c>
      <c r="U5136" s="647">
        <v>41121</v>
      </c>
      <c r="Y5136" s="536" t="str">
        <f t="shared" si="469"/>
        <v/>
      </c>
      <c r="AD5136" s="435" t="str">
        <f t="shared" si="468"/>
        <v>Pendente</v>
      </c>
    </row>
    <row r="5137" spans="1:30" x14ac:dyDescent="0.2">
      <c r="A5137" s="634" t="s">
        <v>115</v>
      </c>
      <c r="B5137" s="435">
        <v>1</v>
      </c>
      <c r="C5137" s="436">
        <v>15</v>
      </c>
      <c r="D5137" s="439" t="s">
        <v>177</v>
      </c>
      <c r="E5137" s="472">
        <v>41121</v>
      </c>
      <c r="G5137" s="435">
        <v>1</v>
      </c>
      <c r="H5137" s="436">
        <v>15</v>
      </c>
      <c r="I5137" s="436">
        <v>15</v>
      </c>
      <c r="J5137" s="436">
        <v>15</v>
      </c>
      <c r="K5137" s="435">
        <v>0</v>
      </c>
      <c r="L5137" s="472">
        <v>41123</v>
      </c>
      <c r="N5137" s="435">
        <v>1</v>
      </c>
      <c r="O5137" s="436">
        <v>15</v>
      </c>
      <c r="P5137" s="436">
        <v>15</v>
      </c>
      <c r="Q5137" s="435">
        <v>0</v>
      </c>
      <c r="R5137" s="436">
        <v>15</v>
      </c>
      <c r="S5137" s="447">
        <v>0</v>
      </c>
      <c r="T5137" s="447">
        <v>0</v>
      </c>
      <c r="U5137" s="472">
        <v>41123</v>
      </c>
      <c r="Y5137" s="536" t="str">
        <f t="shared" si="469"/>
        <v/>
      </c>
      <c r="AD5137" s="435" t="str">
        <f t="shared" si="468"/>
        <v>Pendente</v>
      </c>
    </row>
    <row r="5138" spans="1:30" x14ac:dyDescent="0.2">
      <c r="A5138" s="634" t="s">
        <v>115</v>
      </c>
      <c r="B5138" s="435">
        <v>2</v>
      </c>
      <c r="C5138" s="436">
        <v>150</v>
      </c>
      <c r="D5138" s="439" t="s">
        <v>196</v>
      </c>
      <c r="E5138" s="472">
        <v>41121</v>
      </c>
      <c r="G5138" s="435">
        <v>2</v>
      </c>
      <c r="H5138" s="436">
        <v>150</v>
      </c>
      <c r="I5138" s="436">
        <v>150</v>
      </c>
      <c r="J5138" s="436">
        <v>150</v>
      </c>
      <c r="K5138" s="435">
        <v>0</v>
      </c>
      <c r="L5138" s="472">
        <v>41123</v>
      </c>
      <c r="N5138" s="435">
        <v>2</v>
      </c>
      <c r="O5138" s="436">
        <v>150</v>
      </c>
      <c r="P5138" s="436">
        <v>150</v>
      </c>
      <c r="Q5138" s="435">
        <v>0</v>
      </c>
      <c r="R5138" s="436">
        <v>150</v>
      </c>
      <c r="S5138" s="447">
        <v>0</v>
      </c>
      <c r="T5138" s="447">
        <v>0</v>
      </c>
      <c r="U5138" s="472">
        <v>41123</v>
      </c>
      <c r="Y5138" s="536" t="str">
        <f t="shared" si="469"/>
        <v/>
      </c>
      <c r="AD5138" s="435" t="str">
        <f t="shared" si="468"/>
        <v>Pendente</v>
      </c>
    </row>
    <row r="5139" spans="1:30" x14ac:dyDescent="0.2">
      <c r="A5139" s="662" t="s">
        <v>115</v>
      </c>
      <c r="B5139" s="645">
        <v>3</v>
      </c>
      <c r="C5139" s="646">
        <v>300</v>
      </c>
      <c r="D5139" s="645" t="s">
        <v>178</v>
      </c>
      <c r="E5139" s="647">
        <v>41121</v>
      </c>
      <c r="G5139" s="645">
        <v>3</v>
      </c>
      <c r="H5139" s="646">
        <v>300</v>
      </c>
      <c r="I5139" s="646">
        <v>300</v>
      </c>
      <c r="J5139" s="646">
        <v>300</v>
      </c>
      <c r="K5139" s="645">
        <v>0</v>
      </c>
      <c r="L5139" s="647">
        <v>41123</v>
      </c>
      <c r="N5139" s="645">
        <v>3</v>
      </c>
      <c r="O5139" s="646">
        <v>300</v>
      </c>
      <c r="P5139" s="646">
        <v>300</v>
      </c>
      <c r="Q5139" s="645">
        <v>0</v>
      </c>
      <c r="R5139" s="646">
        <v>300</v>
      </c>
      <c r="S5139" s="646">
        <v>0</v>
      </c>
      <c r="T5139" s="646">
        <v>0</v>
      </c>
      <c r="U5139" s="647">
        <v>41123</v>
      </c>
      <c r="Y5139" s="536" t="str">
        <f t="shared" si="469"/>
        <v/>
      </c>
      <c r="AD5139" s="435" t="str">
        <f t="shared" si="468"/>
        <v>Pendente</v>
      </c>
    </row>
    <row r="5140" spans="1:30" x14ac:dyDescent="0.2">
      <c r="A5140" s="662" t="s">
        <v>115</v>
      </c>
      <c r="B5140" s="645">
        <v>1</v>
      </c>
      <c r="C5140" s="646">
        <v>150</v>
      </c>
      <c r="D5140" s="645" t="s">
        <v>196</v>
      </c>
      <c r="E5140" s="647">
        <v>41122</v>
      </c>
      <c r="G5140" s="645">
        <v>1</v>
      </c>
      <c r="H5140" s="646">
        <v>150</v>
      </c>
      <c r="I5140" s="646">
        <v>150</v>
      </c>
      <c r="J5140" s="646">
        <v>150</v>
      </c>
      <c r="K5140" s="645">
        <v>0</v>
      </c>
      <c r="L5140" s="647">
        <v>41124</v>
      </c>
      <c r="N5140" s="645">
        <v>1</v>
      </c>
      <c r="O5140" s="646">
        <v>150</v>
      </c>
      <c r="P5140" s="646">
        <v>150</v>
      </c>
      <c r="Q5140" s="645">
        <v>0</v>
      </c>
      <c r="R5140" s="646">
        <v>150</v>
      </c>
      <c r="S5140" s="646">
        <v>0</v>
      </c>
      <c r="T5140" s="646">
        <v>0</v>
      </c>
      <c r="U5140" s="647">
        <v>41124</v>
      </c>
      <c r="Y5140" s="536" t="str">
        <f t="shared" si="469"/>
        <v/>
      </c>
      <c r="AD5140" s="435" t="str">
        <f t="shared" si="468"/>
        <v>Pendente</v>
      </c>
    </row>
    <row r="5141" spans="1:30" x14ac:dyDescent="0.2">
      <c r="A5141" s="662" t="s">
        <v>115</v>
      </c>
      <c r="B5141" s="645">
        <v>1</v>
      </c>
      <c r="C5141" s="646">
        <v>340</v>
      </c>
      <c r="D5141" s="645" t="s">
        <v>178</v>
      </c>
      <c r="E5141" s="647">
        <v>41123</v>
      </c>
      <c r="G5141" s="645">
        <v>1</v>
      </c>
      <c r="H5141" s="646">
        <v>340</v>
      </c>
      <c r="I5141" s="646">
        <v>340</v>
      </c>
      <c r="J5141" s="646">
        <v>340</v>
      </c>
      <c r="K5141" s="645">
        <v>0</v>
      </c>
      <c r="L5141" s="647">
        <v>41125</v>
      </c>
      <c r="N5141" s="645">
        <v>1</v>
      </c>
      <c r="O5141" s="646">
        <v>340</v>
      </c>
      <c r="P5141" s="646">
        <v>340</v>
      </c>
      <c r="Q5141" s="645">
        <v>0</v>
      </c>
      <c r="R5141" s="646">
        <v>340</v>
      </c>
      <c r="S5141" s="646">
        <v>0</v>
      </c>
      <c r="T5141" s="646">
        <v>0</v>
      </c>
      <c r="U5141" s="647">
        <v>41125</v>
      </c>
      <c r="Y5141" s="536" t="str">
        <f t="shared" si="469"/>
        <v/>
      </c>
      <c r="AD5141" s="435" t="str">
        <f t="shared" si="468"/>
        <v>Pendente</v>
      </c>
    </row>
    <row r="5142" spans="1:30" x14ac:dyDescent="0.2">
      <c r="A5142" s="634" t="s">
        <v>115</v>
      </c>
      <c r="B5142" s="435">
        <v>1</v>
      </c>
      <c r="C5142" s="436">
        <v>15</v>
      </c>
      <c r="D5142" s="439" t="s">
        <v>177</v>
      </c>
      <c r="E5142" s="472">
        <v>41124</v>
      </c>
      <c r="G5142" s="435">
        <v>1</v>
      </c>
      <c r="H5142" s="436">
        <v>15</v>
      </c>
      <c r="I5142" s="436">
        <v>15</v>
      </c>
      <c r="J5142" s="436">
        <v>15</v>
      </c>
      <c r="K5142" s="435">
        <v>0</v>
      </c>
      <c r="L5142" s="472">
        <v>41128</v>
      </c>
      <c r="N5142" s="435">
        <v>1</v>
      </c>
      <c r="O5142" s="436">
        <v>15</v>
      </c>
      <c r="P5142" s="436">
        <v>15</v>
      </c>
      <c r="Q5142" s="435">
        <v>0</v>
      </c>
      <c r="R5142" s="436">
        <v>15</v>
      </c>
      <c r="S5142" s="447">
        <v>0</v>
      </c>
      <c r="T5142" s="447">
        <v>0</v>
      </c>
      <c r="U5142" s="472">
        <v>41128</v>
      </c>
      <c r="Y5142" s="536" t="str">
        <f t="shared" si="469"/>
        <v/>
      </c>
      <c r="AD5142" s="435" t="str">
        <f t="shared" si="468"/>
        <v>Pendente</v>
      </c>
    </row>
    <row r="5143" spans="1:30" x14ac:dyDescent="0.2">
      <c r="A5143" s="662" t="s">
        <v>115</v>
      </c>
      <c r="B5143" s="645">
        <v>2</v>
      </c>
      <c r="C5143" s="646">
        <v>275</v>
      </c>
      <c r="D5143" s="645" t="s">
        <v>178</v>
      </c>
      <c r="E5143" s="647">
        <v>41124</v>
      </c>
      <c r="G5143" s="645">
        <v>2</v>
      </c>
      <c r="H5143" s="646">
        <v>275</v>
      </c>
      <c r="I5143" s="646">
        <v>275</v>
      </c>
      <c r="J5143" s="646">
        <v>275</v>
      </c>
      <c r="K5143" s="645">
        <v>0</v>
      </c>
      <c r="L5143" s="647">
        <v>41128</v>
      </c>
      <c r="N5143" s="645">
        <v>2</v>
      </c>
      <c r="O5143" s="646">
        <v>275</v>
      </c>
      <c r="P5143" s="646">
        <v>275</v>
      </c>
      <c r="Q5143" s="645">
        <v>0</v>
      </c>
      <c r="R5143" s="646">
        <v>275</v>
      </c>
      <c r="S5143" s="646">
        <v>0</v>
      </c>
      <c r="T5143" s="646">
        <v>0</v>
      </c>
      <c r="U5143" s="647">
        <v>41128</v>
      </c>
      <c r="Y5143" s="536" t="str">
        <f t="shared" si="469"/>
        <v/>
      </c>
      <c r="AD5143" s="435" t="str">
        <f t="shared" si="468"/>
        <v>Pendente</v>
      </c>
    </row>
    <row r="5144" spans="1:30" x14ac:dyDescent="0.2">
      <c r="A5144" s="634" t="s">
        <v>115</v>
      </c>
      <c r="B5144" s="435">
        <v>1</v>
      </c>
      <c r="C5144" s="436">
        <v>10</v>
      </c>
      <c r="D5144" s="439" t="s">
        <v>177</v>
      </c>
      <c r="E5144" s="472">
        <v>41127</v>
      </c>
      <c r="G5144" s="435">
        <v>1</v>
      </c>
      <c r="H5144" s="436">
        <v>10</v>
      </c>
      <c r="I5144" s="436">
        <v>10</v>
      </c>
      <c r="J5144" s="436">
        <v>10</v>
      </c>
      <c r="K5144" s="435">
        <v>0</v>
      </c>
      <c r="L5144" s="472">
        <v>41129</v>
      </c>
      <c r="N5144" s="435">
        <v>1</v>
      </c>
      <c r="O5144" s="436">
        <v>10</v>
      </c>
      <c r="P5144" s="436">
        <v>10</v>
      </c>
      <c r="Q5144" s="435">
        <v>0</v>
      </c>
      <c r="R5144" s="436">
        <v>10</v>
      </c>
      <c r="S5144" s="447">
        <v>0</v>
      </c>
      <c r="T5144" s="447">
        <v>0</v>
      </c>
      <c r="U5144" s="472">
        <v>41129</v>
      </c>
      <c r="Y5144" s="536" t="str">
        <f t="shared" si="469"/>
        <v/>
      </c>
      <c r="AD5144" s="435" t="str">
        <f t="shared" si="468"/>
        <v>Pendente</v>
      </c>
    </row>
    <row r="5145" spans="1:30" x14ac:dyDescent="0.2">
      <c r="A5145" s="634" t="s">
        <v>115</v>
      </c>
      <c r="B5145" s="435">
        <v>2</v>
      </c>
      <c r="C5145" s="436">
        <v>21</v>
      </c>
      <c r="D5145" s="643" t="s">
        <v>182</v>
      </c>
      <c r="E5145" s="472">
        <v>41127</v>
      </c>
      <c r="G5145" s="435">
        <v>2</v>
      </c>
      <c r="H5145" s="436">
        <v>21</v>
      </c>
      <c r="I5145" s="436">
        <v>21</v>
      </c>
      <c r="J5145" s="436">
        <v>21</v>
      </c>
      <c r="K5145" s="435">
        <v>0</v>
      </c>
      <c r="L5145" s="472">
        <v>41129</v>
      </c>
      <c r="N5145" s="435">
        <v>2</v>
      </c>
      <c r="O5145" s="436">
        <v>21</v>
      </c>
      <c r="P5145" s="436">
        <v>21</v>
      </c>
      <c r="Q5145" s="435">
        <v>0</v>
      </c>
      <c r="R5145" s="436">
        <v>21</v>
      </c>
      <c r="S5145" s="447">
        <v>0</v>
      </c>
      <c r="T5145" s="447">
        <v>0</v>
      </c>
      <c r="U5145" s="472">
        <v>41129</v>
      </c>
      <c r="Y5145" s="536" t="str">
        <f t="shared" si="469"/>
        <v/>
      </c>
      <c r="AD5145" s="435" t="str">
        <f t="shared" si="468"/>
        <v>Pendente</v>
      </c>
    </row>
    <row r="5146" spans="1:30" x14ac:dyDescent="0.2">
      <c r="A5146" s="634" t="s">
        <v>115</v>
      </c>
      <c r="B5146" s="435">
        <v>3</v>
      </c>
      <c r="C5146" s="436">
        <v>14</v>
      </c>
      <c r="D5146" s="465" t="s">
        <v>183</v>
      </c>
      <c r="E5146" s="472">
        <v>41127</v>
      </c>
      <c r="G5146" s="435">
        <v>3</v>
      </c>
      <c r="H5146" s="436">
        <v>14</v>
      </c>
      <c r="I5146" s="436">
        <v>14</v>
      </c>
      <c r="J5146" s="436">
        <v>14</v>
      </c>
      <c r="K5146" s="435">
        <v>0</v>
      </c>
      <c r="L5146" s="472">
        <v>41129</v>
      </c>
      <c r="N5146" s="435">
        <v>3</v>
      </c>
      <c r="O5146" s="436">
        <v>14</v>
      </c>
      <c r="P5146" s="436">
        <v>14</v>
      </c>
      <c r="Q5146" s="435">
        <v>0</v>
      </c>
      <c r="R5146" s="436">
        <v>14</v>
      </c>
      <c r="S5146" s="447">
        <v>0</v>
      </c>
      <c r="T5146" s="447">
        <v>0</v>
      </c>
      <c r="U5146" s="472">
        <v>41129</v>
      </c>
      <c r="Y5146" s="536" t="str">
        <f t="shared" si="469"/>
        <v/>
      </c>
      <c r="AD5146" s="435" t="str">
        <f t="shared" si="468"/>
        <v>Pendente</v>
      </c>
    </row>
    <row r="5147" spans="1:30" x14ac:dyDescent="0.2">
      <c r="A5147" s="634" t="s">
        <v>115</v>
      </c>
      <c r="B5147" s="435">
        <v>4</v>
      </c>
      <c r="C5147" s="436">
        <v>15</v>
      </c>
      <c r="D5147" s="465" t="s">
        <v>67</v>
      </c>
      <c r="E5147" s="472">
        <v>41127</v>
      </c>
      <c r="G5147" s="435">
        <v>4</v>
      </c>
      <c r="H5147" s="436">
        <v>15</v>
      </c>
      <c r="I5147" s="436">
        <v>15</v>
      </c>
      <c r="J5147" s="436">
        <v>15</v>
      </c>
      <c r="K5147" s="435">
        <v>0</v>
      </c>
      <c r="L5147" s="472">
        <v>41129</v>
      </c>
      <c r="N5147" s="435">
        <v>4</v>
      </c>
      <c r="O5147" s="436">
        <v>15</v>
      </c>
      <c r="P5147" s="436">
        <v>15</v>
      </c>
      <c r="Q5147" s="435">
        <v>0</v>
      </c>
      <c r="R5147" s="436">
        <v>15</v>
      </c>
      <c r="S5147" s="447">
        <v>0</v>
      </c>
      <c r="T5147" s="447">
        <v>0</v>
      </c>
      <c r="U5147" s="472">
        <v>41129</v>
      </c>
      <c r="Y5147" s="536" t="str">
        <f t="shared" si="469"/>
        <v/>
      </c>
      <c r="AD5147" s="435" t="str">
        <f t="shared" si="468"/>
        <v>Pendente</v>
      </c>
    </row>
    <row r="5148" spans="1:30" x14ac:dyDescent="0.2">
      <c r="A5148" s="634" t="s">
        <v>115</v>
      </c>
      <c r="B5148" s="435">
        <v>5</v>
      </c>
      <c r="C5148" s="436">
        <v>1</v>
      </c>
      <c r="D5148" s="435" t="s">
        <v>68</v>
      </c>
      <c r="E5148" s="472">
        <v>41127</v>
      </c>
      <c r="G5148" s="435">
        <v>5</v>
      </c>
      <c r="H5148" s="436">
        <v>1</v>
      </c>
      <c r="I5148" s="436">
        <v>1</v>
      </c>
      <c r="J5148" s="436">
        <v>1</v>
      </c>
      <c r="K5148" s="435">
        <v>0</v>
      </c>
      <c r="L5148" s="472">
        <v>41129</v>
      </c>
      <c r="N5148" s="435">
        <v>5</v>
      </c>
      <c r="O5148" s="436">
        <v>1</v>
      </c>
      <c r="P5148" s="436">
        <v>1</v>
      </c>
      <c r="Q5148" s="435">
        <v>0</v>
      </c>
      <c r="R5148" s="436">
        <v>1</v>
      </c>
      <c r="S5148" s="447">
        <v>0</v>
      </c>
      <c r="T5148" s="447">
        <v>0</v>
      </c>
      <c r="U5148" s="472">
        <v>41129</v>
      </c>
      <c r="Y5148" s="536" t="str">
        <f t="shared" si="469"/>
        <v/>
      </c>
      <c r="AD5148" s="435" t="str">
        <f t="shared" si="468"/>
        <v>Pendente</v>
      </c>
    </row>
    <row r="5149" spans="1:30" x14ac:dyDescent="0.2">
      <c r="A5149" s="634" t="s">
        <v>115</v>
      </c>
      <c r="B5149" s="435">
        <v>6</v>
      </c>
      <c r="C5149" s="436">
        <v>10</v>
      </c>
      <c r="D5149" s="438" t="s">
        <v>69</v>
      </c>
      <c r="E5149" s="472">
        <v>41127</v>
      </c>
      <c r="G5149" s="435">
        <v>6</v>
      </c>
      <c r="H5149" s="436">
        <v>10</v>
      </c>
      <c r="I5149" s="436">
        <v>10</v>
      </c>
      <c r="J5149" s="436">
        <v>10</v>
      </c>
      <c r="K5149" s="435">
        <v>0</v>
      </c>
      <c r="L5149" s="472">
        <v>41129</v>
      </c>
      <c r="N5149" s="435">
        <v>6</v>
      </c>
      <c r="O5149" s="436">
        <v>10</v>
      </c>
      <c r="P5149" s="436">
        <v>10</v>
      </c>
      <c r="Q5149" s="435">
        <v>0</v>
      </c>
      <c r="R5149" s="436">
        <v>10</v>
      </c>
      <c r="S5149" s="447">
        <v>0</v>
      </c>
      <c r="T5149" s="447">
        <v>0</v>
      </c>
      <c r="U5149" s="472">
        <v>41129</v>
      </c>
      <c r="Y5149" s="536" t="str">
        <f t="shared" si="469"/>
        <v/>
      </c>
      <c r="AD5149" s="435" t="str">
        <f t="shared" si="468"/>
        <v>Pendente</v>
      </c>
    </row>
    <row r="5150" spans="1:30" x14ac:dyDescent="0.2">
      <c r="A5150" s="634" t="s">
        <v>115</v>
      </c>
      <c r="B5150" s="435">
        <v>7</v>
      </c>
      <c r="C5150" s="436">
        <v>19</v>
      </c>
      <c r="D5150" s="438" t="s">
        <v>72</v>
      </c>
      <c r="E5150" s="472">
        <v>41127</v>
      </c>
      <c r="G5150" s="435">
        <v>7</v>
      </c>
      <c r="H5150" s="436">
        <v>19</v>
      </c>
      <c r="I5150" s="436">
        <v>19</v>
      </c>
      <c r="J5150" s="436">
        <v>19</v>
      </c>
      <c r="K5150" s="435">
        <v>0</v>
      </c>
      <c r="L5150" s="472">
        <v>41129</v>
      </c>
      <c r="N5150" s="435">
        <v>7</v>
      </c>
      <c r="O5150" s="436">
        <v>19</v>
      </c>
      <c r="P5150" s="436">
        <v>19</v>
      </c>
      <c r="Q5150" s="435">
        <v>0</v>
      </c>
      <c r="R5150" s="436">
        <v>19</v>
      </c>
      <c r="S5150" s="447">
        <v>0</v>
      </c>
      <c r="T5150" s="447">
        <v>0</v>
      </c>
      <c r="U5150" s="472">
        <v>41129</v>
      </c>
      <c r="Y5150" s="536" t="str">
        <f t="shared" si="469"/>
        <v/>
      </c>
      <c r="AD5150" s="435" t="str">
        <f t="shared" si="468"/>
        <v>Pendente</v>
      </c>
    </row>
    <row r="5151" spans="1:30" x14ac:dyDescent="0.2">
      <c r="A5151" s="634" t="s">
        <v>115</v>
      </c>
      <c r="B5151" s="435">
        <v>8</v>
      </c>
      <c r="C5151" s="436">
        <v>227</v>
      </c>
      <c r="D5151" s="438" t="s">
        <v>73</v>
      </c>
      <c r="E5151" s="472">
        <v>41127</v>
      </c>
      <c r="G5151" s="435">
        <v>8</v>
      </c>
      <c r="H5151" s="436">
        <v>227</v>
      </c>
      <c r="I5151" s="436">
        <v>227</v>
      </c>
      <c r="J5151" s="436">
        <v>227</v>
      </c>
      <c r="K5151" s="435">
        <v>0</v>
      </c>
      <c r="L5151" s="472">
        <v>41129</v>
      </c>
      <c r="N5151" s="435">
        <v>8</v>
      </c>
      <c r="O5151" s="436">
        <v>227</v>
      </c>
      <c r="P5151" s="436">
        <v>227</v>
      </c>
      <c r="Q5151" s="435">
        <v>0</v>
      </c>
      <c r="R5151" s="436">
        <v>227</v>
      </c>
      <c r="S5151" s="447">
        <v>0</v>
      </c>
      <c r="T5151" s="447">
        <v>0</v>
      </c>
      <c r="U5151" s="472">
        <v>41129</v>
      </c>
      <c r="Y5151" s="536" t="str">
        <f t="shared" si="469"/>
        <v/>
      </c>
      <c r="AD5151" s="435" t="str">
        <f t="shared" si="468"/>
        <v>Pendente</v>
      </c>
    </row>
    <row r="5152" spans="1:30" x14ac:dyDescent="0.2">
      <c r="A5152" s="634" t="s">
        <v>115</v>
      </c>
      <c r="B5152" s="435">
        <v>9</v>
      </c>
      <c r="C5152" s="436">
        <v>220</v>
      </c>
      <c r="D5152" s="438" t="s">
        <v>79</v>
      </c>
      <c r="E5152" s="472">
        <v>41127</v>
      </c>
      <c r="G5152" s="435">
        <v>9</v>
      </c>
      <c r="H5152" s="436">
        <v>220</v>
      </c>
      <c r="I5152" s="436">
        <v>220</v>
      </c>
      <c r="J5152" s="436">
        <v>220</v>
      </c>
      <c r="K5152" s="435">
        <v>0</v>
      </c>
      <c r="L5152" s="472">
        <v>41129</v>
      </c>
      <c r="N5152" s="435">
        <v>9</v>
      </c>
      <c r="O5152" s="436">
        <v>220</v>
      </c>
      <c r="P5152" s="436">
        <v>220</v>
      </c>
      <c r="Q5152" s="435">
        <v>0</v>
      </c>
      <c r="R5152" s="436">
        <v>220</v>
      </c>
      <c r="S5152" s="447">
        <v>0</v>
      </c>
      <c r="T5152" s="447">
        <v>0</v>
      </c>
      <c r="U5152" s="472">
        <v>41129</v>
      </c>
      <c r="Y5152" s="536" t="str">
        <f t="shared" si="469"/>
        <v/>
      </c>
      <c r="AD5152" s="435" t="str">
        <f t="shared" si="468"/>
        <v>Pendente</v>
      </c>
    </row>
    <row r="5153" spans="1:30" x14ac:dyDescent="0.2">
      <c r="A5153" s="634" t="s">
        <v>115</v>
      </c>
      <c r="B5153" s="435">
        <v>10</v>
      </c>
      <c r="C5153" s="436">
        <v>83</v>
      </c>
      <c r="D5153" s="438" t="s">
        <v>74</v>
      </c>
      <c r="E5153" s="472">
        <v>41127</v>
      </c>
      <c r="G5153" s="435">
        <v>10</v>
      </c>
      <c r="H5153" s="436">
        <v>83</v>
      </c>
      <c r="I5153" s="436">
        <v>83</v>
      </c>
      <c r="J5153" s="436">
        <v>83</v>
      </c>
      <c r="K5153" s="435">
        <v>0</v>
      </c>
      <c r="L5153" s="472">
        <v>41129</v>
      </c>
      <c r="N5153" s="435">
        <v>10</v>
      </c>
      <c r="O5153" s="436">
        <v>83</v>
      </c>
      <c r="P5153" s="436">
        <v>83</v>
      </c>
      <c r="Q5153" s="435">
        <v>0</v>
      </c>
      <c r="R5153" s="436">
        <v>83</v>
      </c>
      <c r="S5153" s="447">
        <v>0</v>
      </c>
      <c r="T5153" s="447">
        <v>0</v>
      </c>
      <c r="U5153" s="472">
        <v>41129</v>
      </c>
      <c r="Y5153" s="536" t="str">
        <f t="shared" si="469"/>
        <v/>
      </c>
      <c r="AD5153" s="435" t="str">
        <f t="shared" si="468"/>
        <v>Pendente</v>
      </c>
    </row>
    <row r="5154" spans="1:30" x14ac:dyDescent="0.2">
      <c r="A5154" s="634" t="s">
        <v>115</v>
      </c>
      <c r="B5154" s="435">
        <v>11</v>
      </c>
      <c r="C5154" s="436">
        <v>4</v>
      </c>
      <c r="D5154" s="435" t="s">
        <v>75</v>
      </c>
      <c r="E5154" s="472">
        <v>41127</v>
      </c>
      <c r="G5154" s="435">
        <v>11</v>
      </c>
      <c r="H5154" s="436">
        <v>4</v>
      </c>
      <c r="I5154" s="436">
        <v>4</v>
      </c>
      <c r="J5154" s="436">
        <v>4</v>
      </c>
      <c r="K5154" s="435">
        <v>0</v>
      </c>
      <c r="L5154" s="472">
        <v>41129</v>
      </c>
      <c r="N5154" s="435">
        <v>11</v>
      </c>
      <c r="O5154" s="436">
        <v>4</v>
      </c>
      <c r="P5154" s="436">
        <v>4</v>
      </c>
      <c r="Q5154" s="435">
        <v>0</v>
      </c>
      <c r="R5154" s="436">
        <v>4</v>
      </c>
      <c r="S5154" s="447">
        <v>0</v>
      </c>
      <c r="T5154" s="447">
        <v>0</v>
      </c>
      <c r="U5154" s="472">
        <v>41129</v>
      </c>
      <c r="Y5154" s="536" t="str">
        <f t="shared" si="469"/>
        <v/>
      </c>
      <c r="AD5154" s="435" t="str">
        <f t="shared" si="468"/>
        <v>Pendente</v>
      </c>
    </row>
    <row r="5155" spans="1:30" x14ac:dyDescent="0.2">
      <c r="A5155" s="634" t="s">
        <v>115</v>
      </c>
      <c r="B5155" s="435">
        <v>12</v>
      </c>
      <c r="C5155" s="436">
        <v>1</v>
      </c>
      <c r="D5155" s="438" t="s">
        <v>76</v>
      </c>
      <c r="E5155" s="472">
        <v>41127</v>
      </c>
      <c r="G5155" s="435">
        <v>12</v>
      </c>
      <c r="H5155" s="436">
        <v>1</v>
      </c>
      <c r="I5155" s="436">
        <v>1</v>
      </c>
      <c r="J5155" s="436">
        <v>1</v>
      </c>
      <c r="K5155" s="435">
        <v>0</v>
      </c>
      <c r="L5155" s="472">
        <v>41129</v>
      </c>
      <c r="N5155" s="435">
        <v>12</v>
      </c>
      <c r="O5155" s="436">
        <v>1</v>
      </c>
      <c r="P5155" s="436">
        <v>1</v>
      </c>
      <c r="Q5155" s="435">
        <v>0</v>
      </c>
      <c r="R5155" s="436">
        <v>1</v>
      </c>
      <c r="S5155" s="447">
        <v>0</v>
      </c>
      <c r="T5155" s="447">
        <v>0</v>
      </c>
      <c r="U5155" s="472">
        <v>41129</v>
      </c>
      <c r="Y5155" s="536" t="str">
        <f t="shared" si="469"/>
        <v/>
      </c>
      <c r="AD5155" s="435" t="str">
        <f t="shared" si="468"/>
        <v>Pendente</v>
      </c>
    </row>
    <row r="5156" spans="1:30" x14ac:dyDescent="0.2">
      <c r="A5156" s="634" t="s">
        <v>115</v>
      </c>
      <c r="B5156" s="435">
        <v>13</v>
      </c>
      <c r="C5156" s="436">
        <v>115</v>
      </c>
      <c r="D5156" s="438" t="s">
        <v>187</v>
      </c>
      <c r="E5156" s="472">
        <v>41127</v>
      </c>
      <c r="G5156" s="435">
        <v>13</v>
      </c>
      <c r="H5156" s="436">
        <v>115</v>
      </c>
      <c r="I5156" s="436">
        <v>115</v>
      </c>
      <c r="J5156" s="436">
        <v>115</v>
      </c>
      <c r="K5156" s="435">
        <v>0</v>
      </c>
      <c r="L5156" s="472">
        <v>41129</v>
      </c>
      <c r="N5156" s="435">
        <v>13</v>
      </c>
      <c r="O5156" s="436">
        <v>115</v>
      </c>
      <c r="P5156" s="436">
        <v>115</v>
      </c>
      <c r="Q5156" s="435">
        <v>0</v>
      </c>
      <c r="R5156" s="436">
        <v>115</v>
      </c>
      <c r="S5156" s="447">
        <v>0</v>
      </c>
      <c r="T5156" s="447">
        <v>0</v>
      </c>
      <c r="U5156" s="472">
        <v>41129</v>
      </c>
      <c r="Y5156" s="536" t="str">
        <f t="shared" si="469"/>
        <v/>
      </c>
      <c r="AD5156" s="435" t="str">
        <f t="shared" si="468"/>
        <v>Pendente</v>
      </c>
    </row>
    <row r="5157" spans="1:30" x14ac:dyDescent="0.2">
      <c r="A5157" s="634" t="s">
        <v>115</v>
      </c>
      <c r="B5157" s="435">
        <v>14</v>
      </c>
      <c r="C5157" s="436">
        <v>429</v>
      </c>
      <c r="D5157" s="438" t="s">
        <v>199</v>
      </c>
      <c r="E5157" s="472">
        <v>41127</v>
      </c>
      <c r="G5157" s="435">
        <v>14</v>
      </c>
      <c r="H5157" s="436">
        <v>429</v>
      </c>
      <c r="I5157" s="436">
        <v>429</v>
      </c>
      <c r="J5157" s="436">
        <v>429</v>
      </c>
      <c r="K5157" s="435">
        <v>0</v>
      </c>
      <c r="L5157" s="472">
        <v>41129</v>
      </c>
      <c r="N5157" s="435">
        <v>14</v>
      </c>
      <c r="O5157" s="436">
        <v>429</v>
      </c>
      <c r="P5157" s="436">
        <v>429</v>
      </c>
      <c r="Q5157" s="435">
        <v>0</v>
      </c>
      <c r="R5157" s="436">
        <v>429</v>
      </c>
      <c r="S5157" s="447">
        <v>0</v>
      </c>
      <c r="T5157" s="447">
        <v>0</v>
      </c>
      <c r="U5157" s="472">
        <v>41129</v>
      </c>
      <c r="Y5157" s="536" t="str">
        <f t="shared" si="469"/>
        <v/>
      </c>
      <c r="AD5157" s="435" t="str">
        <f t="shared" si="468"/>
        <v>Pendente</v>
      </c>
    </row>
    <row r="5158" spans="1:30" x14ac:dyDescent="0.2">
      <c r="A5158" s="634" t="s">
        <v>115</v>
      </c>
      <c r="B5158" s="435">
        <v>15</v>
      </c>
      <c r="C5158" s="436">
        <v>33</v>
      </c>
      <c r="D5158" s="438" t="s">
        <v>189</v>
      </c>
      <c r="E5158" s="472">
        <v>41127</v>
      </c>
      <c r="G5158" s="435">
        <v>15</v>
      </c>
      <c r="H5158" s="436">
        <v>33</v>
      </c>
      <c r="I5158" s="436">
        <v>33</v>
      </c>
      <c r="J5158" s="436">
        <v>33</v>
      </c>
      <c r="K5158" s="435">
        <v>0</v>
      </c>
      <c r="L5158" s="472">
        <v>41129</v>
      </c>
      <c r="N5158" s="435">
        <v>15</v>
      </c>
      <c r="O5158" s="436">
        <v>33</v>
      </c>
      <c r="P5158" s="436">
        <v>33</v>
      </c>
      <c r="Q5158" s="435">
        <v>0</v>
      </c>
      <c r="R5158" s="436">
        <v>33</v>
      </c>
      <c r="S5158" s="447">
        <v>0</v>
      </c>
      <c r="T5158" s="447">
        <v>0</v>
      </c>
      <c r="U5158" s="472">
        <v>41129</v>
      </c>
      <c r="Y5158" s="536" t="str">
        <f t="shared" si="469"/>
        <v/>
      </c>
      <c r="AD5158" s="435" t="str">
        <f t="shared" si="468"/>
        <v>Pendente</v>
      </c>
    </row>
    <row r="5159" spans="1:30" x14ac:dyDescent="0.2">
      <c r="A5159" s="634" t="s">
        <v>115</v>
      </c>
      <c r="B5159" s="435">
        <v>16</v>
      </c>
      <c r="C5159" s="436">
        <v>50</v>
      </c>
      <c r="D5159" s="438" t="s">
        <v>200</v>
      </c>
      <c r="E5159" s="472">
        <v>41127</v>
      </c>
      <c r="G5159" s="435">
        <v>16</v>
      </c>
      <c r="H5159" s="436">
        <v>50</v>
      </c>
      <c r="I5159" s="436">
        <v>50</v>
      </c>
      <c r="J5159" s="436">
        <v>50</v>
      </c>
      <c r="K5159" s="435">
        <v>0</v>
      </c>
      <c r="L5159" s="472">
        <v>41129</v>
      </c>
      <c r="N5159" s="435">
        <v>16</v>
      </c>
      <c r="O5159" s="436">
        <v>50</v>
      </c>
      <c r="P5159" s="436">
        <v>50</v>
      </c>
      <c r="Q5159" s="435">
        <v>0</v>
      </c>
      <c r="R5159" s="436">
        <v>50</v>
      </c>
      <c r="S5159" s="447">
        <v>0</v>
      </c>
      <c r="T5159" s="447">
        <v>0</v>
      </c>
      <c r="U5159" s="472">
        <v>41129</v>
      </c>
      <c r="Y5159" s="536" t="str">
        <f t="shared" si="469"/>
        <v/>
      </c>
      <c r="AD5159" s="435" t="str">
        <f t="shared" si="468"/>
        <v>Pendente</v>
      </c>
    </row>
    <row r="5160" spans="1:30" x14ac:dyDescent="0.2">
      <c r="A5160" s="634" t="s">
        <v>115</v>
      </c>
      <c r="B5160" s="435">
        <v>17</v>
      </c>
      <c r="C5160" s="436">
        <v>1120</v>
      </c>
      <c r="D5160" s="438" t="s">
        <v>178</v>
      </c>
      <c r="E5160" s="472">
        <v>41127</v>
      </c>
      <c r="G5160" s="435">
        <v>17</v>
      </c>
      <c r="H5160" s="436">
        <v>1120</v>
      </c>
      <c r="I5160" s="436">
        <v>1120</v>
      </c>
      <c r="J5160" s="436">
        <v>1120</v>
      </c>
      <c r="K5160" s="435">
        <v>0</v>
      </c>
      <c r="L5160" s="472">
        <v>41129</v>
      </c>
      <c r="N5160" s="435">
        <v>17</v>
      </c>
      <c r="O5160" s="436">
        <v>1120</v>
      </c>
      <c r="P5160" s="436">
        <v>1120</v>
      </c>
      <c r="Q5160" s="435">
        <v>0</v>
      </c>
      <c r="R5160" s="436">
        <v>1120</v>
      </c>
      <c r="S5160" s="447">
        <v>0</v>
      </c>
      <c r="T5160" s="447">
        <v>0</v>
      </c>
      <c r="U5160" s="472">
        <v>41129</v>
      </c>
      <c r="Y5160" s="536" t="str">
        <f t="shared" si="469"/>
        <v/>
      </c>
      <c r="AD5160" s="435" t="str">
        <f t="shared" si="468"/>
        <v>Pendente</v>
      </c>
    </row>
    <row r="5161" spans="1:30" x14ac:dyDescent="0.2">
      <c r="A5161" s="634" t="s">
        <v>115</v>
      </c>
      <c r="B5161" s="435">
        <v>18</v>
      </c>
      <c r="C5161" s="436">
        <v>1237</v>
      </c>
      <c r="D5161" s="438" t="s">
        <v>214</v>
      </c>
      <c r="E5161" s="472">
        <v>41127</v>
      </c>
      <c r="G5161" s="435">
        <v>18</v>
      </c>
      <c r="H5161" s="436">
        <v>1237</v>
      </c>
      <c r="I5161" s="436">
        <v>1237</v>
      </c>
      <c r="J5161" s="436">
        <v>1237</v>
      </c>
      <c r="K5161" s="435">
        <v>0</v>
      </c>
      <c r="L5161" s="472">
        <v>41129</v>
      </c>
      <c r="N5161" s="435">
        <v>18</v>
      </c>
      <c r="O5161" s="436">
        <v>1237</v>
      </c>
      <c r="P5161" s="436">
        <v>1237</v>
      </c>
      <c r="Q5161" s="435">
        <v>0</v>
      </c>
      <c r="R5161" s="436">
        <v>1237</v>
      </c>
      <c r="S5161" s="447">
        <v>0</v>
      </c>
      <c r="T5161" s="447">
        <v>0</v>
      </c>
      <c r="U5161" s="472">
        <v>41129</v>
      </c>
      <c r="Y5161" s="536" t="str">
        <f t="shared" si="469"/>
        <v/>
      </c>
      <c r="AD5161" s="435" t="str">
        <f t="shared" si="468"/>
        <v>Pendente</v>
      </c>
    </row>
    <row r="5162" spans="1:30" x14ac:dyDescent="0.2">
      <c r="A5162" s="634" t="s">
        <v>115</v>
      </c>
      <c r="B5162" s="435">
        <v>19</v>
      </c>
      <c r="C5162" s="436">
        <v>27</v>
      </c>
      <c r="D5162" s="466" t="s">
        <v>185</v>
      </c>
      <c r="E5162" s="472">
        <v>41127</v>
      </c>
      <c r="G5162" s="435">
        <v>19</v>
      </c>
      <c r="H5162" s="436">
        <v>27</v>
      </c>
      <c r="I5162" s="436">
        <v>27</v>
      </c>
      <c r="J5162" s="436">
        <v>27</v>
      </c>
      <c r="K5162" s="435">
        <v>0</v>
      </c>
      <c r="L5162" s="472">
        <v>41129</v>
      </c>
      <c r="N5162" s="435">
        <v>19</v>
      </c>
      <c r="O5162" s="436">
        <v>27</v>
      </c>
      <c r="P5162" s="436">
        <v>27</v>
      </c>
      <c r="Q5162" s="435">
        <v>0</v>
      </c>
      <c r="R5162" s="436">
        <v>27</v>
      </c>
      <c r="S5162" s="447">
        <v>0</v>
      </c>
      <c r="T5162" s="447">
        <v>0</v>
      </c>
      <c r="U5162" s="472">
        <v>41129</v>
      </c>
      <c r="Y5162" s="536" t="str">
        <f t="shared" si="469"/>
        <v/>
      </c>
      <c r="AD5162" s="435" t="str">
        <f t="shared" si="468"/>
        <v>Pendente</v>
      </c>
    </row>
    <row r="5163" spans="1:30" x14ac:dyDescent="0.2">
      <c r="A5163" s="634" t="s">
        <v>116</v>
      </c>
      <c r="B5163" s="435">
        <v>20</v>
      </c>
      <c r="C5163" s="436">
        <v>77</v>
      </c>
      <c r="D5163" s="466" t="s">
        <v>67</v>
      </c>
      <c r="E5163" s="472">
        <v>41127</v>
      </c>
      <c r="G5163" s="474">
        <v>20</v>
      </c>
      <c r="H5163" s="435">
        <v>77</v>
      </c>
      <c r="I5163" s="435">
        <v>77</v>
      </c>
      <c r="J5163" s="435">
        <v>3</v>
      </c>
      <c r="K5163" s="435">
        <v>74</v>
      </c>
      <c r="L5163" s="472">
        <v>41129</v>
      </c>
      <c r="N5163" s="435">
        <v>20</v>
      </c>
      <c r="O5163" s="436">
        <v>77</v>
      </c>
      <c r="P5163" s="436">
        <v>77</v>
      </c>
      <c r="Q5163" s="435">
        <v>0</v>
      </c>
      <c r="R5163" s="436">
        <v>77</v>
      </c>
      <c r="S5163" s="447">
        <v>0</v>
      </c>
      <c r="T5163" s="447">
        <v>0</v>
      </c>
      <c r="U5163" s="472">
        <v>41129</v>
      </c>
      <c r="Y5163" s="536" t="str">
        <f t="shared" si="469"/>
        <v/>
      </c>
      <c r="AD5163" s="435" t="str">
        <f t="shared" si="468"/>
        <v>Pendente</v>
      </c>
    </row>
    <row r="5164" spans="1:30" x14ac:dyDescent="0.2">
      <c r="A5164" s="634" t="s">
        <v>116</v>
      </c>
      <c r="B5164" s="435">
        <v>21</v>
      </c>
      <c r="C5164" s="436">
        <v>2</v>
      </c>
      <c r="D5164" s="438" t="s">
        <v>68</v>
      </c>
      <c r="E5164" s="472">
        <v>41127</v>
      </c>
      <c r="G5164" s="435">
        <v>21</v>
      </c>
      <c r="H5164" s="436">
        <v>2</v>
      </c>
      <c r="I5164" s="435">
        <v>2</v>
      </c>
      <c r="J5164" s="435">
        <v>0</v>
      </c>
      <c r="K5164" s="435">
        <v>2</v>
      </c>
      <c r="L5164" s="472">
        <v>41129</v>
      </c>
      <c r="N5164" s="435">
        <v>21</v>
      </c>
      <c r="O5164" s="436">
        <v>2</v>
      </c>
      <c r="P5164" s="436">
        <v>2</v>
      </c>
      <c r="Q5164" s="435">
        <v>0</v>
      </c>
      <c r="R5164" s="436">
        <v>2</v>
      </c>
      <c r="S5164" s="447">
        <v>0</v>
      </c>
      <c r="T5164" s="447">
        <v>0</v>
      </c>
      <c r="U5164" s="472">
        <v>41129</v>
      </c>
      <c r="Y5164" s="536" t="str">
        <f t="shared" si="469"/>
        <v/>
      </c>
      <c r="AD5164" s="435" t="str">
        <f t="shared" si="468"/>
        <v>Pendente</v>
      </c>
    </row>
    <row r="5165" spans="1:30" x14ac:dyDescent="0.2">
      <c r="A5165" s="634" t="s">
        <v>116</v>
      </c>
      <c r="B5165" s="435">
        <v>22</v>
      </c>
      <c r="C5165" s="436">
        <v>3</v>
      </c>
      <c r="D5165" s="438" t="s">
        <v>69</v>
      </c>
      <c r="E5165" s="472">
        <v>41127</v>
      </c>
      <c r="G5165" s="474">
        <v>22</v>
      </c>
      <c r="H5165" s="435">
        <v>3</v>
      </c>
      <c r="I5165" s="435">
        <v>3</v>
      </c>
      <c r="J5165" s="435">
        <v>1</v>
      </c>
      <c r="K5165" s="435">
        <v>2</v>
      </c>
      <c r="L5165" s="472">
        <v>41129</v>
      </c>
      <c r="N5165" s="435">
        <v>22</v>
      </c>
      <c r="O5165" s="436">
        <v>3</v>
      </c>
      <c r="P5165" s="436">
        <v>3</v>
      </c>
      <c r="Q5165" s="435">
        <v>0</v>
      </c>
      <c r="R5165" s="436">
        <v>3</v>
      </c>
      <c r="S5165" s="447">
        <v>0</v>
      </c>
      <c r="T5165" s="447">
        <v>0</v>
      </c>
      <c r="U5165" s="472">
        <v>41129</v>
      </c>
      <c r="Y5165" s="536" t="str">
        <f t="shared" si="469"/>
        <v/>
      </c>
      <c r="AD5165" s="435" t="str">
        <f t="shared" si="468"/>
        <v>Pendente</v>
      </c>
    </row>
    <row r="5166" spans="1:30" x14ac:dyDescent="0.2">
      <c r="A5166" s="634" t="s">
        <v>116</v>
      </c>
      <c r="B5166" s="435">
        <v>23</v>
      </c>
      <c r="C5166" s="436">
        <v>26</v>
      </c>
      <c r="D5166" s="438" t="s">
        <v>72</v>
      </c>
      <c r="E5166" s="472">
        <v>41127</v>
      </c>
      <c r="G5166" s="474">
        <v>23</v>
      </c>
      <c r="H5166" s="435">
        <v>26</v>
      </c>
      <c r="I5166" s="435">
        <v>26</v>
      </c>
      <c r="J5166" s="435">
        <v>1</v>
      </c>
      <c r="K5166" s="435">
        <v>25</v>
      </c>
      <c r="L5166" s="472">
        <v>41129</v>
      </c>
      <c r="N5166" s="435">
        <v>23</v>
      </c>
      <c r="O5166" s="436">
        <v>26</v>
      </c>
      <c r="P5166" s="436">
        <v>26</v>
      </c>
      <c r="Q5166" s="435">
        <v>0</v>
      </c>
      <c r="R5166" s="436">
        <v>26</v>
      </c>
      <c r="S5166" s="447">
        <v>0</v>
      </c>
      <c r="T5166" s="447">
        <v>0</v>
      </c>
      <c r="U5166" s="472">
        <v>41129</v>
      </c>
      <c r="Y5166" s="536" t="str">
        <f t="shared" si="469"/>
        <v/>
      </c>
      <c r="AD5166" s="435" t="str">
        <f t="shared" si="468"/>
        <v>Pendente</v>
      </c>
    </row>
    <row r="5167" spans="1:30" x14ac:dyDescent="0.2">
      <c r="A5167" s="634" t="s">
        <v>116</v>
      </c>
      <c r="B5167" s="435">
        <v>24</v>
      </c>
      <c r="C5167" s="436">
        <v>160</v>
      </c>
      <c r="D5167" s="438" t="s">
        <v>73</v>
      </c>
      <c r="E5167" s="472">
        <v>41127</v>
      </c>
      <c r="G5167" s="474">
        <v>24</v>
      </c>
      <c r="H5167" s="435">
        <v>160</v>
      </c>
      <c r="I5167" s="435">
        <v>160</v>
      </c>
      <c r="J5167" s="435">
        <v>90</v>
      </c>
      <c r="K5167" s="435">
        <v>70</v>
      </c>
      <c r="L5167" s="472">
        <v>41129</v>
      </c>
      <c r="N5167" s="435">
        <v>24</v>
      </c>
      <c r="O5167" s="436">
        <v>160</v>
      </c>
      <c r="P5167" s="436">
        <v>160</v>
      </c>
      <c r="Q5167" s="435">
        <v>0</v>
      </c>
      <c r="R5167" s="436">
        <v>160</v>
      </c>
      <c r="S5167" s="447">
        <v>0</v>
      </c>
      <c r="T5167" s="447">
        <v>0</v>
      </c>
      <c r="U5167" s="472">
        <v>41129</v>
      </c>
      <c r="Y5167" s="536" t="str">
        <f t="shared" si="469"/>
        <v/>
      </c>
      <c r="AD5167" s="435" t="str">
        <f t="shared" si="468"/>
        <v>Pendente</v>
      </c>
    </row>
    <row r="5168" spans="1:30" x14ac:dyDescent="0.2">
      <c r="A5168" s="634" t="s">
        <v>116</v>
      </c>
      <c r="B5168" s="435">
        <v>25</v>
      </c>
      <c r="C5168" s="436">
        <v>15</v>
      </c>
      <c r="D5168" s="438" t="s">
        <v>79</v>
      </c>
      <c r="E5168" s="472">
        <v>41127</v>
      </c>
      <c r="G5168" s="474">
        <v>25</v>
      </c>
      <c r="H5168" s="435">
        <v>15</v>
      </c>
      <c r="I5168" s="435">
        <v>15</v>
      </c>
      <c r="J5168" s="435">
        <v>0</v>
      </c>
      <c r="K5168" s="435">
        <v>15</v>
      </c>
      <c r="L5168" s="472">
        <v>41129</v>
      </c>
      <c r="N5168" s="435">
        <v>25</v>
      </c>
      <c r="O5168" s="436">
        <v>15</v>
      </c>
      <c r="P5168" s="436">
        <v>15</v>
      </c>
      <c r="Q5168" s="435">
        <v>0</v>
      </c>
      <c r="R5168" s="436">
        <v>15</v>
      </c>
      <c r="S5168" s="447">
        <v>0</v>
      </c>
      <c r="T5168" s="447">
        <v>0</v>
      </c>
      <c r="U5168" s="472">
        <v>41129</v>
      </c>
      <c r="Y5168" s="536" t="str">
        <f t="shared" si="469"/>
        <v/>
      </c>
      <c r="AD5168" s="435" t="str">
        <f t="shared" si="468"/>
        <v>Pendente</v>
      </c>
    </row>
    <row r="5169" spans="1:30" x14ac:dyDescent="0.2">
      <c r="A5169" s="634" t="s">
        <v>116</v>
      </c>
      <c r="B5169" s="435">
        <v>26</v>
      </c>
      <c r="C5169" s="436">
        <v>92</v>
      </c>
      <c r="D5169" s="438" t="s">
        <v>74</v>
      </c>
      <c r="E5169" s="472">
        <v>41127</v>
      </c>
      <c r="G5169" s="474">
        <v>26</v>
      </c>
      <c r="H5169" s="435">
        <v>92</v>
      </c>
      <c r="I5169" s="435">
        <v>92</v>
      </c>
      <c r="J5169" s="435">
        <v>42</v>
      </c>
      <c r="K5169" s="435">
        <v>50</v>
      </c>
      <c r="L5169" s="472">
        <v>41129</v>
      </c>
      <c r="N5169" s="435">
        <v>26</v>
      </c>
      <c r="O5169" s="436">
        <v>92</v>
      </c>
      <c r="P5169" s="436">
        <v>92</v>
      </c>
      <c r="Q5169" s="435">
        <v>0</v>
      </c>
      <c r="R5169" s="436">
        <v>92</v>
      </c>
      <c r="S5169" s="447">
        <v>0</v>
      </c>
      <c r="T5169" s="447">
        <v>0</v>
      </c>
      <c r="U5169" s="472">
        <v>41129</v>
      </c>
      <c r="Y5169" s="536" t="str">
        <f t="shared" si="469"/>
        <v/>
      </c>
      <c r="AD5169" s="435" t="str">
        <f t="shared" si="468"/>
        <v>Pendente</v>
      </c>
    </row>
    <row r="5170" spans="1:30" x14ac:dyDescent="0.2">
      <c r="A5170" s="634" t="s">
        <v>116</v>
      </c>
      <c r="B5170" s="435">
        <v>27</v>
      </c>
      <c r="C5170" s="436">
        <v>1</v>
      </c>
      <c r="D5170" s="438" t="s">
        <v>75</v>
      </c>
      <c r="E5170" s="472">
        <v>41127</v>
      </c>
      <c r="G5170" s="474">
        <v>27</v>
      </c>
      <c r="H5170" s="435">
        <v>1</v>
      </c>
      <c r="I5170" s="435">
        <v>1</v>
      </c>
      <c r="J5170" s="435">
        <v>0</v>
      </c>
      <c r="K5170" s="435">
        <v>1</v>
      </c>
      <c r="L5170" s="472">
        <v>41129</v>
      </c>
      <c r="N5170" s="435">
        <v>27</v>
      </c>
      <c r="O5170" s="436">
        <v>1</v>
      </c>
      <c r="P5170" s="436">
        <v>1</v>
      </c>
      <c r="Q5170" s="435">
        <v>0</v>
      </c>
      <c r="R5170" s="436">
        <v>1</v>
      </c>
      <c r="S5170" s="447">
        <v>0</v>
      </c>
      <c r="T5170" s="447">
        <v>0</v>
      </c>
      <c r="U5170" s="472">
        <v>41129</v>
      </c>
      <c r="Y5170" s="536" t="str">
        <f t="shared" si="469"/>
        <v/>
      </c>
      <c r="AD5170" s="435" t="str">
        <f t="shared" si="468"/>
        <v>Pendente</v>
      </c>
    </row>
    <row r="5171" spans="1:30" x14ac:dyDescent="0.2">
      <c r="A5171" s="634" t="s">
        <v>116</v>
      </c>
      <c r="B5171" s="435">
        <v>28</v>
      </c>
      <c r="C5171" s="436">
        <v>6</v>
      </c>
      <c r="D5171" s="438" t="s">
        <v>76</v>
      </c>
      <c r="E5171" s="472">
        <v>41127</v>
      </c>
      <c r="G5171" s="474">
        <v>28</v>
      </c>
      <c r="H5171" s="435">
        <v>6</v>
      </c>
      <c r="I5171" s="435">
        <v>6</v>
      </c>
      <c r="J5171" s="435">
        <v>3</v>
      </c>
      <c r="K5171" s="435">
        <v>3</v>
      </c>
      <c r="L5171" s="472">
        <v>41129</v>
      </c>
      <c r="N5171" s="435">
        <v>28</v>
      </c>
      <c r="O5171" s="436">
        <v>6</v>
      </c>
      <c r="P5171" s="436">
        <v>6</v>
      </c>
      <c r="Q5171" s="435">
        <v>0</v>
      </c>
      <c r="R5171" s="436">
        <v>6</v>
      </c>
      <c r="S5171" s="447">
        <v>0</v>
      </c>
      <c r="T5171" s="447">
        <v>0</v>
      </c>
      <c r="U5171" s="472">
        <v>41129</v>
      </c>
      <c r="Y5171" s="536" t="str">
        <f t="shared" si="469"/>
        <v/>
      </c>
      <c r="AD5171" s="435" t="str">
        <f t="shared" si="468"/>
        <v>Pendente</v>
      </c>
    </row>
    <row r="5172" spans="1:30" x14ac:dyDescent="0.2">
      <c r="A5172" s="634" t="s">
        <v>116</v>
      </c>
      <c r="B5172" s="435">
        <v>29</v>
      </c>
      <c r="C5172" s="436">
        <v>2</v>
      </c>
      <c r="D5172" s="438" t="s">
        <v>77</v>
      </c>
      <c r="E5172" s="472">
        <v>41127</v>
      </c>
      <c r="G5172" s="474">
        <v>29</v>
      </c>
      <c r="H5172" s="435">
        <v>2</v>
      </c>
      <c r="I5172" s="435">
        <v>2</v>
      </c>
      <c r="J5172" s="435">
        <v>1</v>
      </c>
      <c r="K5172" s="435">
        <v>1</v>
      </c>
      <c r="L5172" s="472">
        <v>41129</v>
      </c>
      <c r="N5172" s="435">
        <v>29</v>
      </c>
      <c r="O5172" s="436">
        <v>2</v>
      </c>
      <c r="P5172" s="436">
        <v>2</v>
      </c>
      <c r="Q5172" s="435">
        <v>0</v>
      </c>
      <c r="R5172" s="436">
        <v>2</v>
      </c>
      <c r="S5172" s="447">
        <v>0</v>
      </c>
      <c r="T5172" s="447">
        <v>0</v>
      </c>
      <c r="U5172" s="472">
        <v>41129</v>
      </c>
      <c r="Y5172" s="536" t="str">
        <f t="shared" si="469"/>
        <v/>
      </c>
      <c r="AD5172" s="435" t="str">
        <f t="shared" si="468"/>
        <v>Pendente</v>
      </c>
    </row>
    <row r="5173" spans="1:30" x14ac:dyDescent="0.2">
      <c r="A5173" s="662" t="s">
        <v>116</v>
      </c>
      <c r="B5173" s="645">
        <v>30</v>
      </c>
      <c r="C5173" s="646">
        <v>1</v>
      </c>
      <c r="D5173" s="645" t="s">
        <v>78</v>
      </c>
      <c r="E5173" s="647">
        <v>41127</v>
      </c>
      <c r="G5173" s="645">
        <v>30</v>
      </c>
      <c r="H5173" s="646">
        <v>1</v>
      </c>
      <c r="I5173" s="645">
        <v>1</v>
      </c>
      <c r="J5173" s="645">
        <v>0</v>
      </c>
      <c r="K5173" s="645">
        <v>1</v>
      </c>
      <c r="L5173" s="647">
        <v>41129</v>
      </c>
      <c r="N5173" s="645">
        <v>30</v>
      </c>
      <c r="O5173" s="646">
        <v>1</v>
      </c>
      <c r="P5173" s="646">
        <v>1</v>
      </c>
      <c r="Q5173" s="645">
        <v>0</v>
      </c>
      <c r="R5173" s="646">
        <v>1</v>
      </c>
      <c r="S5173" s="646">
        <v>0</v>
      </c>
      <c r="T5173" s="646">
        <v>0</v>
      </c>
      <c r="U5173" s="647">
        <v>41129</v>
      </c>
      <c r="Y5173" s="536" t="str">
        <f t="shared" si="469"/>
        <v/>
      </c>
      <c r="AD5173" s="435" t="str">
        <f t="shared" si="468"/>
        <v>Pendente</v>
      </c>
    </row>
    <row r="5174" spans="1:30" x14ac:dyDescent="0.2">
      <c r="A5174" s="634" t="s">
        <v>115</v>
      </c>
      <c r="B5174" s="435">
        <v>1</v>
      </c>
      <c r="C5174" s="436">
        <v>150</v>
      </c>
      <c r="D5174" s="438" t="s">
        <v>196</v>
      </c>
      <c r="E5174" s="472">
        <v>41128</v>
      </c>
      <c r="G5174" s="435">
        <v>1</v>
      </c>
      <c r="H5174" s="436">
        <v>150</v>
      </c>
      <c r="I5174" s="436">
        <v>150</v>
      </c>
      <c r="J5174" s="436">
        <v>150</v>
      </c>
      <c r="K5174" s="435">
        <v>0</v>
      </c>
      <c r="L5174" s="472">
        <v>41129</v>
      </c>
      <c r="N5174" s="435">
        <v>1</v>
      </c>
      <c r="O5174" s="436">
        <v>150</v>
      </c>
      <c r="P5174" s="436">
        <v>150</v>
      </c>
      <c r="Q5174" s="435">
        <v>0</v>
      </c>
      <c r="R5174" s="436">
        <v>150</v>
      </c>
      <c r="S5174" s="447">
        <v>0</v>
      </c>
      <c r="T5174" s="447">
        <v>0</v>
      </c>
      <c r="U5174" s="472">
        <v>41129</v>
      </c>
      <c r="Y5174" s="536" t="str">
        <f t="shared" si="469"/>
        <v/>
      </c>
      <c r="AD5174" s="435" t="str">
        <f t="shared" si="468"/>
        <v>Pendente</v>
      </c>
    </row>
    <row r="5175" spans="1:30" x14ac:dyDescent="0.2">
      <c r="A5175" s="662" t="s">
        <v>115</v>
      </c>
      <c r="B5175" s="645">
        <v>2</v>
      </c>
      <c r="C5175" s="646">
        <v>50</v>
      </c>
      <c r="D5175" s="645" t="s">
        <v>178</v>
      </c>
      <c r="E5175" s="647">
        <v>41128</v>
      </c>
      <c r="G5175" s="645">
        <v>2</v>
      </c>
      <c r="H5175" s="646">
        <v>50</v>
      </c>
      <c r="I5175" s="646">
        <v>50</v>
      </c>
      <c r="J5175" s="646">
        <v>50</v>
      </c>
      <c r="K5175" s="645">
        <v>0</v>
      </c>
      <c r="L5175" s="647">
        <v>41129</v>
      </c>
      <c r="N5175" s="645">
        <v>2</v>
      </c>
      <c r="O5175" s="646">
        <v>50</v>
      </c>
      <c r="P5175" s="646">
        <v>50</v>
      </c>
      <c r="Q5175" s="645">
        <v>0</v>
      </c>
      <c r="R5175" s="646">
        <v>50</v>
      </c>
      <c r="S5175" s="646">
        <v>0</v>
      </c>
      <c r="T5175" s="646">
        <v>0</v>
      </c>
      <c r="U5175" s="647">
        <v>41129</v>
      </c>
      <c r="Y5175" s="536" t="str">
        <f t="shared" si="469"/>
        <v/>
      </c>
      <c r="AD5175" s="435" t="str">
        <f t="shared" si="468"/>
        <v>Pendente</v>
      </c>
    </row>
    <row r="5176" spans="1:30" x14ac:dyDescent="0.2">
      <c r="A5176" s="634" t="s">
        <v>115</v>
      </c>
      <c r="B5176" s="435">
        <v>1</v>
      </c>
      <c r="C5176" s="436">
        <v>10</v>
      </c>
      <c r="D5176" s="439" t="s">
        <v>190</v>
      </c>
      <c r="E5176" s="472">
        <v>41129</v>
      </c>
      <c r="G5176" s="435">
        <v>1</v>
      </c>
      <c r="H5176" s="436">
        <v>10</v>
      </c>
      <c r="I5176" s="436">
        <v>10</v>
      </c>
      <c r="J5176" s="436">
        <v>10</v>
      </c>
      <c r="K5176" s="435">
        <v>0</v>
      </c>
      <c r="L5176" s="472">
        <v>41130</v>
      </c>
      <c r="N5176" s="435">
        <v>1</v>
      </c>
      <c r="O5176" s="436">
        <v>10</v>
      </c>
      <c r="P5176" s="436">
        <v>10</v>
      </c>
      <c r="Q5176" s="435">
        <v>0</v>
      </c>
      <c r="R5176" s="436">
        <v>10</v>
      </c>
      <c r="S5176" s="447">
        <v>0</v>
      </c>
      <c r="T5176" s="447">
        <v>0</v>
      </c>
      <c r="U5176" s="472">
        <v>41130</v>
      </c>
      <c r="Y5176" s="536" t="str">
        <f t="shared" si="469"/>
        <v/>
      </c>
      <c r="AD5176" s="435" t="str">
        <f t="shared" si="468"/>
        <v>Pendente</v>
      </c>
    </row>
    <row r="5177" spans="1:30" x14ac:dyDescent="0.2">
      <c r="A5177" s="662" t="s">
        <v>115</v>
      </c>
      <c r="B5177" s="645">
        <v>2</v>
      </c>
      <c r="C5177" s="646">
        <v>360</v>
      </c>
      <c r="D5177" s="645" t="s">
        <v>178</v>
      </c>
      <c r="E5177" s="647">
        <v>41129</v>
      </c>
      <c r="G5177" s="645">
        <v>2</v>
      </c>
      <c r="H5177" s="646">
        <v>360</v>
      </c>
      <c r="I5177" s="646">
        <v>360</v>
      </c>
      <c r="J5177" s="646">
        <v>360</v>
      </c>
      <c r="K5177" s="645">
        <v>0</v>
      </c>
      <c r="L5177" s="647">
        <v>41130</v>
      </c>
      <c r="N5177" s="645">
        <v>2</v>
      </c>
      <c r="O5177" s="646">
        <v>360</v>
      </c>
      <c r="P5177" s="646">
        <v>360</v>
      </c>
      <c r="Q5177" s="645">
        <v>0</v>
      </c>
      <c r="R5177" s="646">
        <v>360</v>
      </c>
      <c r="S5177" s="646">
        <v>0</v>
      </c>
      <c r="T5177" s="646">
        <v>0</v>
      </c>
      <c r="U5177" s="647">
        <v>41130</v>
      </c>
      <c r="Y5177" s="536" t="str">
        <f t="shared" si="469"/>
        <v/>
      </c>
      <c r="AD5177" s="435" t="str">
        <f t="shared" ref="AD5177:AD5240" si="470">IF(AA5177&gt;0,"OK","Pendente")</f>
        <v>Pendente</v>
      </c>
    </row>
    <row r="5178" spans="1:30" x14ac:dyDescent="0.2">
      <c r="A5178" s="634" t="s">
        <v>115</v>
      </c>
      <c r="B5178" s="435">
        <v>1</v>
      </c>
      <c r="C5178" s="436">
        <v>10</v>
      </c>
      <c r="D5178" s="439" t="s">
        <v>177</v>
      </c>
      <c r="E5178" s="472">
        <v>41130</v>
      </c>
      <c r="G5178" s="435">
        <v>1</v>
      </c>
      <c r="H5178" s="436">
        <v>10</v>
      </c>
      <c r="I5178" s="435">
        <v>10</v>
      </c>
      <c r="J5178" s="435">
        <v>10</v>
      </c>
      <c r="K5178" s="435">
        <v>0</v>
      </c>
      <c r="L5178" s="472">
        <v>41135</v>
      </c>
      <c r="N5178" s="435">
        <v>1</v>
      </c>
      <c r="O5178" s="436">
        <v>10</v>
      </c>
      <c r="P5178" s="436">
        <v>10</v>
      </c>
      <c r="Q5178" s="435">
        <v>0</v>
      </c>
      <c r="R5178" s="436">
        <v>10</v>
      </c>
      <c r="S5178" s="447">
        <v>0</v>
      </c>
      <c r="T5178" s="447">
        <v>0</v>
      </c>
      <c r="U5178" s="472">
        <v>41135</v>
      </c>
      <c r="Y5178" s="536" t="str">
        <f t="shared" si="469"/>
        <v/>
      </c>
      <c r="AD5178" s="435" t="str">
        <f t="shared" si="470"/>
        <v>Pendente</v>
      </c>
    </row>
    <row r="5179" spans="1:30" x14ac:dyDescent="0.2">
      <c r="A5179" s="634" t="s">
        <v>115</v>
      </c>
      <c r="B5179" s="435">
        <v>2</v>
      </c>
      <c r="C5179" s="436">
        <v>20</v>
      </c>
      <c r="D5179" s="439" t="s">
        <v>190</v>
      </c>
      <c r="E5179" s="472">
        <v>41130</v>
      </c>
      <c r="G5179" s="435">
        <v>2</v>
      </c>
      <c r="H5179" s="436">
        <v>20</v>
      </c>
      <c r="I5179" s="435">
        <v>20</v>
      </c>
      <c r="J5179" s="435">
        <v>20</v>
      </c>
      <c r="K5179" s="435">
        <v>0</v>
      </c>
      <c r="L5179" s="472">
        <v>41135</v>
      </c>
      <c r="N5179" s="435">
        <v>2</v>
      </c>
      <c r="O5179" s="436">
        <v>20</v>
      </c>
      <c r="P5179" s="436">
        <v>20</v>
      </c>
      <c r="Q5179" s="435">
        <v>0</v>
      </c>
      <c r="R5179" s="436">
        <v>20</v>
      </c>
      <c r="S5179" s="447">
        <v>0</v>
      </c>
      <c r="T5179" s="447">
        <v>0</v>
      </c>
      <c r="U5179" s="472">
        <v>41135</v>
      </c>
      <c r="Y5179" s="536" t="str">
        <f t="shared" si="469"/>
        <v/>
      </c>
      <c r="AD5179" s="435" t="str">
        <f t="shared" si="470"/>
        <v>Pendente</v>
      </c>
    </row>
    <row r="5180" spans="1:30" x14ac:dyDescent="0.2">
      <c r="A5180" s="634" t="s">
        <v>115</v>
      </c>
      <c r="B5180" s="435">
        <v>3</v>
      </c>
      <c r="C5180" s="436">
        <v>1100</v>
      </c>
      <c r="D5180" s="465" t="s">
        <v>186</v>
      </c>
      <c r="E5180" s="472">
        <v>41130</v>
      </c>
      <c r="G5180" s="474">
        <v>3</v>
      </c>
      <c r="H5180" s="435">
        <v>1100</v>
      </c>
      <c r="I5180" s="435">
        <v>1100</v>
      </c>
      <c r="J5180" s="435">
        <v>1100</v>
      </c>
      <c r="K5180" s="435">
        <v>0</v>
      </c>
      <c r="L5180" s="472">
        <v>41134</v>
      </c>
      <c r="N5180" s="435">
        <v>3</v>
      </c>
      <c r="O5180" s="436">
        <v>1100</v>
      </c>
      <c r="P5180" s="436">
        <v>1100</v>
      </c>
      <c r="Q5180" s="435">
        <v>0</v>
      </c>
      <c r="R5180" s="436">
        <v>1100</v>
      </c>
      <c r="S5180" s="447">
        <v>0</v>
      </c>
      <c r="T5180" s="447">
        <v>0</v>
      </c>
      <c r="U5180" s="472">
        <v>41134</v>
      </c>
      <c r="Y5180" s="536" t="str">
        <f t="shared" si="469"/>
        <v/>
      </c>
      <c r="AD5180" s="435" t="str">
        <f t="shared" si="470"/>
        <v>Pendente</v>
      </c>
    </row>
    <row r="5181" spans="1:30" x14ac:dyDescent="0.2">
      <c r="A5181" s="662" t="s">
        <v>115</v>
      </c>
      <c r="B5181" s="645">
        <v>4</v>
      </c>
      <c r="C5181" s="646">
        <v>180</v>
      </c>
      <c r="D5181" s="645" t="s">
        <v>178</v>
      </c>
      <c r="E5181" s="647">
        <v>41130</v>
      </c>
      <c r="G5181" s="648">
        <v>4</v>
      </c>
      <c r="H5181" s="645">
        <v>180</v>
      </c>
      <c r="I5181" s="645">
        <v>180</v>
      </c>
      <c r="J5181" s="645">
        <v>180</v>
      </c>
      <c r="K5181" s="645">
        <v>0</v>
      </c>
      <c r="L5181" s="647">
        <v>41135</v>
      </c>
      <c r="N5181" s="645">
        <v>4</v>
      </c>
      <c r="O5181" s="646">
        <v>180</v>
      </c>
      <c r="P5181" s="646">
        <v>180</v>
      </c>
      <c r="Q5181" s="645">
        <v>0</v>
      </c>
      <c r="R5181" s="646">
        <v>180</v>
      </c>
      <c r="S5181" s="646">
        <v>0</v>
      </c>
      <c r="T5181" s="646">
        <v>0</v>
      </c>
      <c r="U5181" s="647">
        <v>41135</v>
      </c>
      <c r="Y5181" s="536" t="str">
        <f t="shared" si="469"/>
        <v/>
      </c>
      <c r="AD5181" s="435" t="str">
        <f t="shared" si="470"/>
        <v>Pendente</v>
      </c>
    </row>
    <row r="5182" spans="1:30" x14ac:dyDescent="0.2">
      <c r="A5182" s="644" t="s">
        <v>115</v>
      </c>
      <c r="B5182" s="645">
        <v>1</v>
      </c>
      <c r="C5182" s="646">
        <v>125</v>
      </c>
      <c r="D5182" s="645" t="s">
        <v>178</v>
      </c>
      <c r="E5182" s="647">
        <v>41131</v>
      </c>
      <c r="G5182" s="648">
        <v>1</v>
      </c>
      <c r="H5182" s="645">
        <v>125</v>
      </c>
      <c r="I5182" s="645">
        <v>125</v>
      </c>
      <c r="J5182" s="645">
        <v>125</v>
      </c>
      <c r="K5182" s="645">
        <v>0</v>
      </c>
      <c r="L5182" s="647">
        <v>41132</v>
      </c>
      <c r="N5182" s="645">
        <v>1</v>
      </c>
      <c r="O5182" s="646">
        <v>125</v>
      </c>
      <c r="P5182" s="646">
        <v>125</v>
      </c>
      <c r="Q5182" s="645">
        <v>0</v>
      </c>
      <c r="R5182" s="646">
        <v>125</v>
      </c>
      <c r="S5182" s="646">
        <v>0</v>
      </c>
      <c r="T5182" s="646">
        <v>0</v>
      </c>
      <c r="U5182" s="647">
        <v>41132</v>
      </c>
      <c r="Y5182" s="536" t="str">
        <f t="shared" si="469"/>
        <v/>
      </c>
      <c r="AD5182" s="435" t="str">
        <f t="shared" si="470"/>
        <v>Pendente</v>
      </c>
    </row>
    <row r="5183" spans="1:30" x14ac:dyDescent="0.2">
      <c r="A5183" s="442" t="s">
        <v>115</v>
      </c>
      <c r="B5183" s="435">
        <v>1</v>
      </c>
      <c r="C5183" s="436">
        <v>51</v>
      </c>
      <c r="D5183" s="643" t="s">
        <v>182</v>
      </c>
      <c r="E5183" s="472">
        <v>41134</v>
      </c>
      <c r="G5183" s="435">
        <v>1</v>
      </c>
      <c r="H5183" s="436">
        <v>51</v>
      </c>
      <c r="I5183" s="436">
        <v>51</v>
      </c>
      <c r="J5183" s="436">
        <v>51</v>
      </c>
      <c r="K5183" s="435">
        <v>0</v>
      </c>
      <c r="L5183" s="472">
        <v>41135</v>
      </c>
      <c r="N5183" s="435">
        <v>1</v>
      </c>
      <c r="O5183" s="436">
        <v>51</v>
      </c>
      <c r="P5183" s="436">
        <v>51</v>
      </c>
      <c r="Q5183" s="435">
        <v>0</v>
      </c>
      <c r="R5183" s="436">
        <v>51</v>
      </c>
      <c r="S5183" s="447">
        <v>0</v>
      </c>
      <c r="T5183" s="447">
        <v>0</v>
      </c>
      <c r="U5183" s="472">
        <v>41135</v>
      </c>
      <c r="Y5183" s="536" t="str">
        <f t="shared" si="469"/>
        <v/>
      </c>
      <c r="AD5183" s="435" t="str">
        <f t="shared" si="470"/>
        <v>Pendente</v>
      </c>
    </row>
    <row r="5184" spans="1:30" x14ac:dyDescent="0.2">
      <c r="A5184" s="442" t="s">
        <v>115</v>
      </c>
      <c r="B5184" s="435">
        <v>2</v>
      </c>
      <c r="C5184" s="436">
        <v>44</v>
      </c>
      <c r="D5184" s="465" t="s">
        <v>183</v>
      </c>
      <c r="E5184" s="472">
        <v>41134</v>
      </c>
      <c r="G5184" s="435">
        <v>2</v>
      </c>
      <c r="H5184" s="436">
        <v>44</v>
      </c>
      <c r="I5184" s="436">
        <v>44</v>
      </c>
      <c r="J5184" s="436">
        <v>44</v>
      </c>
      <c r="K5184" s="435">
        <v>0</v>
      </c>
      <c r="L5184" s="472">
        <v>41135</v>
      </c>
      <c r="N5184" s="435">
        <v>2</v>
      </c>
      <c r="O5184" s="436">
        <v>44</v>
      </c>
      <c r="P5184" s="436">
        <v>44</v>
      </c>
      <c r="Q5184" s="435">
        <v>0</v>
      </c>
      <c r="R5184" s="436">
        <v>44</v>
      </c>
      <c r="S5184" s="447">
        <v>0</v>
      </c>
      <c r="T5184" s="447">
        <v>0</v>
      </c>
      <c r="U5184" s="472">
        <v>41135</v>
      </c>
      <c r="Y5184" s="536" t="str">
        <f t="shared" si="469"/>
        <v/>
      </c>
      <c r="AD5184" s="435" t="str">
        <f t="shared" si="470"/>
        <v>Pendente</v>
      </c>
    </row>
    <row r="5185" spans="1:30" x14ac:dyDescent="0.2">
      <c r="A5185" s="442" t="s">
        <v>115</v>
      </c>
      <c r="B5185" s="435">
        <v>3</v>
      </c>
      <c r="C5185" s="436">
        <v>13</v>
      </c>
      <c r="D5185" s="465" t="s">
        <v>67</v>
      </c>
      <c r="E5185" s="472">
        <v>41134</v>
      </c>
      <c r="G5185" s="435">
        <v>3</v>
      </c>
      <c r="H5185" s="436">
        <v>13</v>
      </c>
      <c r="I5185" s="436">
        <v>13</v>
      </c>
      <c r="J5185" s="436">
        <v>13</v>
      </c>
      <c r="K5185" s="435">
        <v>0</v>
      </c>
      <c r="L5185" s="472">
        <v>41135</v>
      </c>
      <c r="N5185" s="435">
        <v>3</v>
      </c>
      <c r="O5185" s="436">
        <v>13</v>
      </c>
      <c r="P5185" s="436">
        <v>13</v>
      </c>
      <c r="Q5185" s="435">
        <v>0</v>
      </c>
      <c r="R5185" s="436">
        <v>13</v>
      </c>
      <c r="S5185" s="447">
        <v>0</v>
      </c>
      <c r="T5185" s="447">
        <v>0</v>
      </c>
      <c r="U5185" s="472">
        <v>41135</v>
      </c>
      <c r="Y5185" s="536" t="str">
        <f t="shared" si="469"/>
        <v/>
      </c>
      <c r="AD5185" s="435" t="str">
        <f t="shared" si="470"/>
        <v>Pendente</v>
      </c>
    </row>
    <row r="5186" spans="1:30" x14ac:dyDescent="0.2">
      <c r="A5186" s="442" t="s">
        <v>115</v>
      </c>
      <c r="B5186" s="435">
        <v>4</v>
      </c>
      <c r="C5186" s="436">
        <v>3</v>
      </c>
      <c r="D5186" s="438" t="s">
        <v>69</v>
      </c>
      <c r="E5186" s="472">
        <v>41134</v>
      </c>
      <c r="G5186" s="435">
        <v>4</v>
      </c>
      <c r="H5186" s="436">
        <v>3</v>
      </c>
      <c r="I5186" s="436">
        <v>3</v>
      </c>
      <c r="J5186" s="436">
        <v>3</v>
      </c>
      <c r="K5186" s="435">
        <v>0</v>
      </c>
      <c r="L5186" s="472">
        <v>41135</v>
      </c>
      <c r="N5186" s="435">
        <v>4</v>
      </c>
      <c r="O5186" s="436">
        <v>3</v>
      </c>
      <c r="P5186" s="436">
        <v>3</v>
      </c>
      <c r="Q5186" s="435">
        <v>0</v>
      </c>
      <c r="R5186" s="436">
        <v>3</v>
      </c>
      <c r="S5186" s="447">
        <v>0</v>
      </c>
      <c r="T5186" s="447">
        <v>0</v>
      </c>
      <c r="U5186" s="472">
        <v>41135</v>
      </c>
      <c r="Y5186" s="536" t="str">
        <f t="shared" si="469"/>
        <v/>
      </c>
      <c r="AD5186" s="435" t="str">
        <f t="shared" si="470"/>
        <v>Pendente</v>
      </c>
    </row>
    <row r="5187" spans="1:30" x14ac:dyDescent="0.2">
      <c r="A5187" s="442" t="s">
        <v>115</v>
      </c>
      <c r="B5187" s="435">
        <v>5</v>
      </c>
      <c r="C5187" s="436">
        <v>28</v>
      </c>
      <c r="D5187" s="438" t="s">
        <v>72</v>
      </c>
      <c r="E5187" s="472">
        <v>41134</v>
      </c>
      <c r="G5187" s="435">
        <v>5</v>
      </c>
      <c r="H5187" s="436">
        <v>28</v>
      </c>
      <c r="I5187" s="436">
        <v>28</v>
      </c>
      <c r="J5187" s="436">
        <v>28</v>
      </c>
      <c r="K5187" s="435">
        <v>0</v>
      </c>
      <c r="L5187" s="472">
        <v>41135</v>
      </c>
      <c r="N5187" s="435">
        <v>5</v>
      </c>
      <c r="O5187" s="436">
        <v>28</v>
      </c>
      <c r="P5187" s="436">
        <v>28</v>
      </c>
      <c r="Q5187" s="435">
        <v>0</v>
      </c>
      <c r="R5187" s="436">
        <v>28</v>
      </c>
      <c r="S5187" s="447">
        <v>0</v>
      </c>
      <c r="T5187" s="447">
        <v>0</v>
      </c>
      <c r="U5187" s="472">
        <v>41135</v>
      </c>
      <c r="Y5187" s="536" t="str">
        <f t="shared" si="469"/>
        <v/>
      </c>
      <c r="AD5187" s="435" t="str">
        <f t="shared" si="470"/>
        <v>Pendente</v>
      </c>
    </row>
    <row r="5188" spans="1:30" x14ac:dyDescent="0.2">
      <c r="A5188" s="442" t="s">
        <v>115</v>
      </c>
      <c r="B5188" s="435">
        <v>6</v>
      </c>
      <c r="C5188" s="436">
        <v>226</v>
      </c>
      <c r="D5188" s="438" t="s">
        <v>73</v>
      </c>
      <c r="E5188" s="472">
        <v>41134</v>
      </c>
      <c r="G5188" s="435">
        <v>6</v>
      </c>
      <c r="H5188" s="436">
        <v>226</v>
      </c>
      <c r="I5188" s="436">
        <v>226</v>
      </c>
      <c r="J5188" s="436">
        <v>226</v>
      </c>
      <c r="K5188" s="435">
        <v>0</v>
      </c>
      <c r="L5188" s="472">
        <v>41135</v>
      </c>
      <c r="N5188" s="435">
        <v>6</v>
      </c>
      <c r="O5188" s="436">
        <v>226</v>
      </c>
      <c r="P5188" s="436">
        <v>226</v>
      </c>
      <c r="Q5188" s="435">
        <v>0</v>
      </c>
      <c r="R5188" s="436">
        <v>226</v>
      </c>
      <c r="S5188" s="447">
        <v>0</v>
      </c>
      <c r="T5188" s="447">
        <v>0</v>
      </c>
      <c r="U5188" s="472">
        <v>41135</v>
      </c>
      <c r="Y5188" s="536" t="str">
        <f t="shared" si="469"/>
        <v/>
      </c>
      <c r="AD5188" s="435" t="str">
        <f t="shared" si="470"/>
        <v>Pendente</v>
      </c>
    </row>
    <row r="5189" spans="1:30" x14ac:dyDescent="0.2">
      <c r="A5189" s="442" t="s">
        <v>115</v>
      </c>
      <c r="B5189" s="435">
        <v>7</v>
      </c>
      <c r="C5189" s="436">
        <v>180</v>
      </c>
      <c r="D5189" s="438" t="s">
        <v>79</v>
      </c>
      <c r="E5189" s="472">
        <v>41134</v>
      </c>
      <c r="G5189" s="435">
        <v>7</v>
      </c>
      <c r="H5189" s="436">
        <v>180</v>
      </c>
      <c r="I5189" s="436">
        <v>180</v>
      </c>
      <c r="J5189" s="436">
        <v>180</v>
      </c>
      <c r="K5189" s="435">
        <v>0</v>
      </c>
      <c r="L5189" s="472">
        <v>41135</v>
      </c>
      <c r="N5189" s="435">
        <v>7</v>
      </c>
      <c r="O5189" s="436">
        <v>180</v>
      </c>
      <c r="P5189" s="436">
        <v>180</v>
      </c>
      <c r="Q5189" s="435">
        <v>0</v>
      </c>
      <c r="R5189" s="436">
        <v>180</v>
      </c>
      <c r="S5189" s="447">
        <v>0</v>
      </c>
      <c r="T5189" s="447">
        <v>0</v>
      </c>
      <c r="U5189" s="472">
        <v>41135</v>
      </c>
      <c r="Y5189" s="536" t="str">
        <f t="shared" si="469"/>
        <v/>
      </c>
      <c r="AD5189" s="435" t="str">
        <f t="shared" si="470"/>
        <v>Pendente</v>
      </c>
    </row>
    <row r="5190" spans="1:30" x14ac:dyDescent="0.2">
      <c r="A5190" s="442" t="s">
        <v>115</v>
      </c>
      <c r="B5190" s="435">
        <v>8</v>
      </c>
      <c r="C5190" s="436">
        <v>46</v>
      </c>
      <c r="D5190" s="438" t="s">
        <v>74</v>
      </c>
      <c r="E5190" s="472">
        <v>41134</v>
      </c>
      <c r="G5190" s="435">
        <v>8</v>
      </c>
      <c r="H5190" s="436">
        <v>46</v>
      </c>
      <c r="I5190" s="436">
        <v>46</v>
      </c>
      <c r="J5190" s="436">
        <v>46</v>
      </c>
      <c r="K5190" s="435">
        <v>0</v>
      </c>
      <c r="L5190" s="472">
        <v>41135</v>
      </c>
      <c r="N5190" s="435">
        <v>8</v>
      </c>
      <c r="O5190" s="436">
        <v>46</v>
      </c>
      <c r="P5190" s="436">
        <v>46</v>
      </c>
      <c r="Q5190" s="435">
        <v>0</v>
      </c>
      <c r="R5190" s="436">
        <v>46</v>
      </c>
      <c r="S5190" s="447">
        <v>0</v>
      </c>
      <c r="T5190" s="447">
        <v>0</v>
      </c>
      <c r="U5190" s="472">
        <v>41135</v>
      </c>
      <c r="Y5190" s="536" t="str">
        <f t="shared" si="469"/>
        <v/>
      </c>
      <c r="AD5190" s="435" t="str">
        <f t="shared" si="470"/>
        <v>Pendente</v>
      </c>
    </row>
    <row r="5191" spans="1:30" x14ac:dyDescent="0.2">
      <c r="A5191" s="442" t="s">
        <v>115</v>
      </c>
      <c r="B5191" s="435">
        <v>9</v>
      </c>
      <c r="C5191" s="436">
        <v>1</v>
      </c>
      <c r="D5191" s="435" t="s">
        <v>75</v>
      </c>
      <c r="E5191" s="472">
        <v>41134</v>
      </c>
      <c r="G5191" s="435">
        <v>9</v>
      </c>
      <c r="H5191" s="436">
        <v>1</v>
      </c>
      <c r="I5191" s="436">
        <v>1</v>
      </c>
      <c r="J5191" s="436">
        <v>1</v>
      </c>
      <c r="K5191" s="435">
        <v>0</v>
      </c>
      <c r="L5191" s="472">
        <v>41135</v>
      </c>
      <c r="N5191" s="435">
        <v>9</v>
      </c>
      <c r="O5191" s="436">
        <v>1</v>
      </c>
      <c r="P5191" s="436">
        <v>1</v>
      </c>
      <c r="Q5191" s="435">
        <v>0</v>
      </c>
      <c r="R5191" s="436">
        <v>1</v>
      </c>
      <c r="S5191" s="447">
        <v>0</v>
      </c>
      <c r="T5191" s="447">
        <v>0</v>
      </c>
      <c r="U5191" s="472">
        <v>41135</v>
      </c>
      <c r="Y5191" s="536" t="str">
        <f t="shared" si="469"/>
        <v/>
      </c>
      <c r="AD5191" s="435" t="str">
        <f t="shared" si="470"/>
        <v>Pendente</v>
      </c>
    </row>
    <row r="5192" spans="1:30" x14ac:dyDescent="0.2">
      <c r="A5192" s="442" t="s">
        <v>115</v>
      </c>
      <c r="B5192" s="435">
        <v>10</v>
      </c>
      <c r="C5192" s="436">
        <v>2</v>
      </c>
      <c r="D5192" s="438" t="s">
        <v>76</v>
      </c>
      <c r="E5192" s="472">
        <v>41134</v>
      </c>
      <c r="G5192" s="435">
        <v>10</v>
      </c>
      <c r="H5192" s="436">
        <v>2</v>
      </c>
      <c r="I5192" s="436">
        <v>2</v>
      </c>
      <c r="J5192" s="436">
        <v>2</v>
      </c>
      <c r="K5192" s="435">
        <v>0</v>
      </c>
      <c r="L5192" s="472">
        <v>41135</v>
      </c>
      <c r="N5192" s="435">
        <v>10</v>
      </c>
      <c r="O5192" s="436">
        <v>2</v>
      </c>
      <c r="P5192" s="436">
        <v>2</v>
      </c>
      <c r="Q5192" s="435">
        <v>0</v>
      </c>
      <c r="R5192" s="436">
        <v>2</v>
      </c>
      <c r="S5192" s="447">
        <v>0</v>
      </c>
      <c r="T5192" s="447">
        <v>0</v>
      </c>
      <c r="U5192" s="472">
        <v>41135</v>
      </c>
      <c r="Y5192" s="536" t="str">
        <f t="shared" si="469"/>
        <v/>
      </c>
      <c r="AD5192" s="435" t="str">
        <f t="shared" si="470"/>
        <v>Pendente</v>
      </c>
    </row>
    <row r="5193" spans="1:30" x14ac:dyDescent="0.2">
      <c r="A5193" s="442" t="s">
        <v>115</v>
      </c>
      <c r="B5193" s="435">
        <v>11</v>
      </c>
      <c r="C5193" s="436">
        <v>1</v>
      </c>
      <c r="D5193" s="438" t="s">
        <v>77</v>
      </c>
      <c r="E5193" s="472">
        <v>41134</v>
      </c>
      <c r="G5193" s="435">
        <v>11</v>
      </c>
      <c r="H5193" s="436">
        <v>1</v>
      </c>
      <c r="I5193" s="436">
        <v>1</v>
      </c>
      <c r="J5193" s="436">
        <v>1</v>
      </c>
      <c r="K5193" s="435">
        <v>0</v>
      </c>
      <c r="L5193" s="472">
        <v>41135</v>
      </c>
      <c r="N5193" s="435">
        <v>11</v>
      </c>
      <c r="O5193" s="436">
        <v>1</v>
      </c>
      <c r="P5193" s="436">
        <v>1</v>
      </c>
      <c r="Q5193" s="435">
        <v>0</v>
      </c>
      <c r="R5193" s="436">
        <v>1</v>
      </c>
      <c r="S5193" s="447">
        <v>0</v>
      </c>
      <c r="T5193" s="447">
        <v>0</v>
      </c>
      <c r="U5193" s="472">
        <v>41135</v>
      </c>
      <c r="Y5193" s="536" t="str">
        <f t="shared" si="469"/>
        <v/>
      </c>
      <c r="AD5193" s="435" t="str">
        <f t="shared" si="470"/>
        <v>Pendente</v>
      </c>
    </row>
    <row r="5194" spans="1:30" x14ac:dyDescent="0.2">
      <c r="A5194" s="442" t="s">
        <v>115</v>
      </c>
      <c r="B5194" s="435">
        <v>12</v>
      </c>
      <c r="C5194" s="436">
        <v>169</v>
      </c>
      <c r="D5194" s="438" t="s">
        <v>213</v>
      </c>
      <c r="E5194" s="472">
        <v>41134</v>
      </c>
      <c r="G5194" s="435">
        <v>12</v>
      </c>
      <c r="H5194" s="436">
        <v>169</v>
      </c>
      <c r="I5194" s="436">
        <v>169</v>
      </c>
      <c r="J5194" s="436">
        <v>169</v>
      </c>
      <c r="K5194" s="435">
        <v>0</v>
      </c>
      <c r="L5194" s="472">
        <v>41135</v>
      </c>
      <c r="N5194" s="435">
        <v>12</v>
      </c>
      <c r="O5194" s="436">
        <v>169</v>
      </c>
      <c r="P5194" s="436">
        <v>169</v>
      </c>
      <c r="Q5194" s="435">
        <v>0</v>
      </c>
      <c r="R5194" s="436">
        <v>169</v>
      </c>
      <c r="S5194" s="447">
        <v>0</v>
      </c>
      <c r="T5194" s="447">
        <v>0</v>
      </c>
      <c r="U5194" s="472">
        <v>41135</v>
      </c>
      <c r="Y5194" s="536" t="str">
        <f t="shared" ref="Y5194:Y5257" si="471">IF(W5194="","",+C5194-W5194)</f>
        <v/>
      </c>
      <c r="AD5194" s="435" t="str">
        <f t="shared" si="470"/>
        <v>Pendente</v>
      </c>
    </row>
    <row r="5195" spans="1:30" x14ac:dyDescent="0.2">
      <c r="A5195" s="442" t="s">
        <v>115</v>
      </c>
      <c r="B5195" s="435">
        <v>13</v>
      </c>
      <c r="C5195" s="436">
        <v>168</v>
      </c>
      <c r="D5195" s="438" t="s">
        <v>187</v>
      </c>
      <c r="E5195" s="472">
        <v>41134</v>
      </c>
      <c r="G5195" s="435">
        <v>13</v>
      </c>
      <c r="H5195" s="436">
        <v>168</v>
      </c>
      <c r="I5195" s="436">
        <v>168</v>
      </c>
      <c r="J5195" s="436">
        <v>168</v>
      </c>
      <c r="K5195" s="435">
        <v>0</v>
      </c>
      <c r="L5195" s="472">
        <v>41135</v>
      </c>
      <c r="N5195" s="435">
        <v>13</v>
      </c>
      <c r="O5195" s="436">
        <v>168</v>
      </c>
      <c r="P5195" s="436">
        <v>168</v>
      </c>
      <c r="Q5195" s="435">
        <v>0</v>
      </c>
      <c r="R5195" s="436">
        <v>168</v>
      </c>
      <c r="S5195" s="447">
        <v>0</v>
      </c>
      <c r="T5195" s="447">
        <v>0</v>
      </c>
      <c r="U5195" s="472">
        <v>41135</v>
      </c>
      <c r="Y5195" s="536" t="str">
        <f t="shared" si="471"/>
        <v/>
      </c>
      <c r="AD5195" s="435" t="str">
        <f t="shared" si="470"/>
        <v>Pendente</v>
      </c>
    </row>
    <row r="5196" spans="1:30" x14ac:dyDescent="0.2">
      <c r="A5196" s="442" t="s">
        <v>115</v>
      </c>
      <c r="B5196" s="435">
        <v>14</v>
      </c>
      <c r="C5196" s="436">
        <v>2</v>
      </c>
      <c r="D5196" s="465" t="s">
        <v>192</v>
      </c>
      <c r="E5196" s="472">
        <v>41134</v>
      </c>
      <c r="G5196" s="435">
        <v>14</v>
      </c>
      <c r="H5196" s="436">
        <v>2</v>
      </c>
      <c r="I5196" s="436">
        <v>2</v>
      </c>
      <c r="J5196" s="436">
        <v>2</v>
      </c>
      <c r="K5196" s="435">
        <v>0</v>
      </c>
      <c r="L5196" s="472">
        <v>41135</v>
      </c>
      <c r="N5196" s="435">
        <v>14</v>
      </c>
      <c r="O5196" s="436">
        <v>2</v>
      </c>
      <c r="P5196" s="436">
        <v>2</v>
      </c>
      <c r="Q5196" s="435">
        <v>0</v>
      </c>
      <c r="R5196" s="436">
        <v>2</v>
      </c>
      <c r="S5196" s="447">
        <v>0</v>
      </c>
      <c r="T5196" s="447">
        <v>0</v>
      </c>
      <c r="U5196" s="472">
        <v>41135</v>
      </c>
      <c r="Y5196" s="536" t="str">
        <f t="shared" si="471"/>
        <v/>
      </c>
      <c r="AD5196" s="435" t="str">
        <f t="shared" si="470"/>
        <v>Pendente</v>
      </c>
    </row>
    <row r="5197" spans="1:30" x14ac:dyDescent="0.2">
      <c r="A5197" s="442" t="s">
        <v>115</v>
      </c>
      <c r="B5197" s="435">
        <v>15</v>
      </c>
      <c r="C5197" s="436">
        <v>382</v>
      </c>
      <c r="D5197" s="438" t="s">
        <v>199</v>
      </c>
      <c r="E5197" s="472">
        <v>41134</v>
      </c>
      <c r="G5197" s="435">
        <v>15</v>
      </c>
      <c r="H5197" s="436">
        <v>382</v>
      </c>
      <c r="I5197" s="436">
        <v>382</v>
      </c>
      <c r="J5197" s="436">
        <v>382</v>
      </c>
      <c r="K5197" s="435">
        <v>0</v>
      </c>
      <c r="L5197" s="472">
        <v>41135</v>
      </c>
      <c r="N5197" s="435">
        <v>15</v>
      </c>
      <c r="O5197" s="436">
        <v>382</v>
      </c>
      <c r="P5197" s="436">
        <v>382</v>
      </c>
      <c r="Q5197" s="435">
        <v>0</v>
      </c>
      <c r="R5197" s="436">
        <v>382</v>
      </c>
      <c r="S5197" s="447">
        <v>0</v>
      </c>
      <c r="T5197" s="447">
        <v>0</v>
      </c>
      <c r="U5197" s="472">
        <v>41135</v>
      </c>
      <c r="Y5197" s="536" t="str">
        <f t="shared" si="471"/>
        <v/>
      </c>
      <c r="AD5197" s="435" t="str">
        <f t="shared" si="470"/>
        <v>Pendente</v>
      </c>
    </row>
    <row r="5198" spans="1:30" x14ac:dyDescent="0.2">
      <c r="A5198" s="442" t="s">
        <v>115</v>
      </c>
      <c r="B5198" s="435">
        <v>16</v>
      </c>
      <c r="C5198" s="436">
        <v>159</v>
      </c>
      <c r="D5198" s="438" t="s">
        <v>189</v>
      </c>
      <c r="E5198" s="472">
        <v>41134</v>
      </c>
      <c r="G5198" s="435">
        <v>16</v>
      </c>
      <c r="H5198" s="436">
        <v>159</v>
      </c>
      <c r="I5198" s="436">
        <v>159</v>
      </c>
      <c r="J5198" s="436">
        <v>159</v>
      </c>
      <c r="K5198" s="435">
        <v>0</v>
      </c>
      <c r="L5198" s="472">
        <v>41135</v>
      </c>
      <c r="N5198" s="435">
        <v>16</v>
      </c>
      <c r="O5198" s="436">
        <v>159</v>
      </c>
      <c r="P5198" s="436">
        <v>159</v>
      </c>
      <c r="Q5198" s="435">
        <v>0</v>
      </c>
      <c r="R5198" s="436">
        <v>159</v>
      </c>
      <c r="S5198" s="447">
        <v>0</v>
      </c>
      <c r="T5198" s="447">
        <v>0</v>
      </c>
      <c r="U5198" s="472">
        <v>41135</v>
      </c>
      <c r="Y5198" s="536" t="str">
        <f t="shared" si="471"/>
        <v/>
      </c>
      <c r="AD5198" s="435" t="str">
        <f t="shared" si="470"/>
        <v>Pendente</v>
      </c>
    </row>
    <row r="5199" spans="1:30" x14ac:dyDescent="0.2">
      <c r="A5199" s="442" t="s">
        <v>115</v>
      </c>
      <c r="B5199" s="435">
        <v>17</v>
      </c>
      <c r="C5199" s="436">
        <v>50</v>
      </c>
      <c r="D5199" s="438" t="s">
        <v>200</v>
      </c>
      <c r="E5199" s="472">
        <v>41134</v>
      </c>
      <c r="G5199" s="435">
        <v>17</v>
      </c>
      <c r="H5199" s="436">
        <v>50</v>
      </c>
      <c r="I5199" s="436">
        <v>50</v>
      </c>
      <c r="J5199" s="436">
        <v>50</v>
      </c>
      <c r="K5199" s="435">
        <v>0</v>
      </c>
      <c r="L5199" s="472">
        <v>41135</v>
      </c>
      <c r="N5199" s="435">
        <v>17</v>
      </c>
      <c r="O5199" s="436">
        <v>50</v>
      </c>
      <c r="P5199" s="436">
        <v>50</v>
      </c>
      <c r="Q5199" s="435">
        <v>0</v>
      </c>
      <c r="R5199" s="436">
        <v>50</v>
      </c>
      <c r="S5199" s="447">
        <v>0</v>
      </c>
      <c r="T5199" s="447">
        <v>0</v>
      </c>
      <c r="U5199" s="472">
        <v>41135</v>
      </c>
      <c r="Y5199" s="536" t="str">
        <f t="shared" si="471"/>
        <v/>
      </c>
      <c r="AD5199" s="435" t="str">
        <f t="shared" si="470"/>
        <v>Pendente</v>
      </c>
    </row>
    <row r="5200" spans="1:30" x14ac:dyDescent="0.2">
      <c r="A5200" s="442" t="s">
        <v>115</v>
      </c>
      <c r="B5200" s="435">
        <v>18</v>
      </c>
      <c r="C5200" s="436">
        <v>950</v>
      </c>
      <c r="D5200" s="438" t="s">
        <v>178</v>
      </c>
      <c r="E5200" s="472">
        <v>41134</v>
      </c>
      <c r="G5200" s="435">
        <v>18</v>
      </c>
      <c r="H5200" s="436">
        <v>950</v>
      </c>
      <c r="I5200" s="436">
        <v>950</v>
      </c>
      <c r="J5200" s="436">
        <v>950</v>
      </c>
      <c r="K5200" s="435">
        <v>0</v>
      </c>
      <c r="L5200" s="472">
        <v>41135</v>
      </c>
      <c r="N5200" s="435">
        <v>18</v>
      </c>
      <c r="O5200" s="436">
        <v>950</v>
      </c>
      <c r="P5200" s="436">
        <v>950</v>
      </c>
      <c r="Q5200" s="435">
        <v>0</v>
      </c>
      <c r="R5200" s="436">
        <v>950</v>
      </c>
      <c r="S5200" s="447">
        <v>0</v>
      </c>
      <c r="T5200" s="447">
        <v>0</v>
      </c>
      <c r="U5200" s="472">
        <v>41135</v>
      </c>
      <c r="Y5200" s="536" t="str">
        <f t="shared" si="471"/>
        <v/>
      </c>
      <c r="AD5200" s="435" t="str">
        <f t="shared" si="470"/>
        <v>Pendente</v>
      </c>
    </row>
    <row r="5201" spans="1:30" x14ac:dyDescent="0.2">
      <c r="A5201" s="442" t="s">
        <v>115</v>
      </c>
      <c r="B5201" s="435">
        <v>19</v>
      </c>
      <c r="C5201" s="436">
        <v>1995</v>
      </c>
      <c r="D5201" s="438" t="s">
        <v>214</v>
      </c>
      <c r="E5201" s="472">
        <v>41134</v>
      </c>
      <c r="G5201" s="435">
        <v>19</v>
      </c>
      <c r="H5201" s="436">
        <v>1995</v>
      </c>
      <c r="I5201" s="436">
        <v>1995</v>
      </c>
      <c r="J5201" s="436">
        <v>1995</v>
      </c>
      <c r="K5201" s="435">
        <v>0</v>
      </c>
      <c r="L5201" s="472">
        <v>41135</v>
      </c>
      <c r="N5201" s="435">
        <v>19</v>
      </c>
      <c r="O5201" s="436">
        <v>1995</v>
      </c>
      <c r="P5201" s="436">
        <v>1995</v>
      </c>
      <c r="Q5201" s="435">
        <v>0</v>
      </c>
      <c r="R5201" s="436">
        <v>1995</v>
      </c>
      <c r="S5201" s="447">
        <v>0</v>
      </c>
      <c r="T5201" s="447">
        <v>0</v>
      </c>
      <c r="U5201" s="472">
        <v>41135</v>
      </c>
      <c r="Y5201" s="536" t="str">
        <f t="shared" si="471"/>
        <v/>
      </c>
      <c r="AD5201" s="435" t="str">
        <f t="shared" si="470"/>
        <v>Pendente</v>
      </c>
    </row>
    <row r="5202" spans="1:30" x14ac:dyDescent="0.2">
      <c r="A5202" s="442" t="s">
        <v>115</v>
      </c>
      <c r="B5202" s="435">
        <v>20</v>
      </c>
      <c r="C5202" s="436">
        <v>1995</v>
      </c>
      <c r="D5202" s="438" t="s">
        <v>214</v>
      </c>
      <c r="E5202" s="472">
        <v>41134</v>
      </c>
      <c r="G5202" s="435">
        <v>20</v>
      </c>
      <c r="H5202" s="436">
        <v>1995</v>
      </c>
      <c r="I5202" s="436">
        <v>1995</v>
      </c>
      <c r="J5202" s="436">
        <v>1995</v>
      </c>
      <c r="K5202" s="435">
        <v>0</v>
      </c>
      <c r="L5202" s="472">
        <v>41135</v>
      </c>
      <c r="N5202" s="435">
        <v>20</v>
      </c>
      <c r="O5202" s="436">
        <v>1995</v>
      </c>
      <c r="P5202" s="436">
        <v>1995</v>
      </c>
      <c r="Q5202" s="435">
        <v>0</v>
      </c>
      <c r="R5202" s="436">
        <v>1995</v>
      </c>
      <c r="S5202" s="447">
        <v>0</v>
      </c>
      <c r="T5202" s="447">
        <v>0</v>
      </c>
      <c r="U5202" s="472">
        <v>41135</v>
      </c>
      <c r="Y5202" s="536" t="str">
        <f t="shared" si="471"/>
        <v/>
      </c>
      <c r="AD5202" s="435" t="str">
        <f t="shared" si="470"/>
        <v>Pendente</v>
      </c>
    </row>
    <row r="5203" spans="1:30" x14ac:dyDescent="0.2">
      <c r="A5203" s="442" t="s">
        <v>115</v>
      </c>
      <c r="B5203" s="435">
        <v>21</v>
      </c>
      <c r="C5203" s="436">
        <v>1143</v>
      </c>
      <c r="D5203" s="438" t="s">
        <v>214</v>
      </c>
      <c r="E5203" s="472">
        <v>41134</v>
      </c>
      <c r="G5203" s="435">
        <v>21</v>
      </c>
      <c r="H5203" s="436">
        <v>1143</v>
      </c>
      <c r="I5203" s="436">
        <v>1143</v>
      </c>
      <c r="J5203" s="436">
        <v>1143</v>
      </c>
      <c r="K5203" s="435">
        <v>0</v>
      </c>
      <c r="L5203" s="472">
        <v>41135</v>
      </c>
      <c r="N5203" s="435">
        <v>21</v>
      </c>
      <c r="O5203" s="436">
        <v>1143</v>
      </c>
      <c r="P5203" s="436">
        <v>1143</v>
      </c>
      <c r="Q5203" s="435">
        <v>0</v>
      </c>
      <c r="R5203" s="436">
        <v>1143</v>
      </c>
      <c r="S5203" s="447">
        <v>0</v>
      </c>
      <c r="T5203" s="447">
        <v>0</v>
      </c>
      <c r="U5203" s="472">
        <v>41135</v>
      </c>
      <c r="Y5203" s="536" t="str">
        <f t="shared" si="471"/>
        <v/>
      </c>
      <c r="AD5203" s="435" t="str">
        <f t="shared" si="470"/>
        <v>Pendente</v>
      </c>
    </row>
    <row r="5204" spans="1:30" x14ac:dyDescent="0.2">
      <c r="A5204" s="644" t="s">
        <v>115</v>
      </c>
      <c r="B5204" s="645">
        <v>22</v>
      </c>
      <c r="C5204" s="646">
        <v>18</v>
      </c>
      <c r="D5204" s="659" t="s">
        <v>185</v>
      </c>
      <c r="E5204" s="647">
        <v>41134</v>
      </c>
      <c r="G5204" s="645">
        <v>22</v>
      </c>
      <c r="H5204" s="646">
        <v>18</v>
      </c>
      <c r="I5204" s="646">
        <v>18</v>
      </c>
      <c r="J5204" s="646">
        <v>18</v>
      </c>
      <c r="K5204" s="645">
        <v>0</v>
      </c>
      <c r="L5204" s="647">
        <v>41135</v>
      </c>
      <c r="N5204" s="645">
        <v>22</v>
      </c>
      <c r="O5204" s="646">
        <v>18</v>
      </c>
      <c r="P5204" s="646">
        <v>18</v>
      </c>
      <c r="Q5204" s="645">
        <v>0</v>
      </c>
      <c r="R5204" s="646">
        <v>18</v>
      </c>
      <c r="S5204" s="646">
        <v>0</v>
      </c>
      <c r="T5204" s="646">
        <v>0</v>
      </c>
      <c r="U5204" s="647">
        <v>41135</v>
      </c>
      <c r="Y5204" s="536" t="str">
        <f t="shared" si="471"/>
        <v/>
      </c>
      <c r="AD5204" s="435" t="str">
        <f t="shared" si="470"/>
        <v>Pendente</v>
      </c>
    </row>
    <row r="5205" spans="1:30" x14ac:dyDescent="0.2">
      <c r="A5205" s="442" t="s">
        <v>115</v>
      </c>
      <c r="B5205" s="435">
        <v>1</v>
      </c>
      <c r="C5205" s="436">
        <v>150</v>
      </c>
      <c r="D5205" s="438" t="s">
        <v>196</v>
      </c>
      <c r="E5205" s="472">
        <v>41135</v>
      </c>
      <c r="G5205" s="435">
        <v>1</v>
      </c>
      <c r="H5205" s="436">
        <v>150</v>
      </c>
      <c r="I5205" s="436">
        <v>150</v>
      </c>
      <c r="J5205" s="436">
        <v>150</v>
      </c>
      <c r="K5205" s="435">
        <v>0</v>
      </c>
      <c r="L5205" s="472">
        <v>41137</v>
      </c>
      <c r="N5205" s="435">
        <v>1</v>
      </c>
      <c r="O5205" s="436">
        <v>150</v>
      </c>
      <c r="P5205" s="436">
        <v>150</v>
      </c>
      <c r="Q5205" s="435">
        <v>0</v>
      </c>
      <c r="R5205" s="436">
        <v>150</v>
      </c>
      <c r="S5205" s="447">
        <v>0</v>
      </c>
      <c r="T5205" s="447">
        <v>0</v>
      </c>
      <c r="U5205" s="472">
        <v>41137</v>
      </c>
      <c r="Y5205" s="536" t="str">
        <f t="shared" si="471"/>
        <v/>
      </c>
      <c r="AD5205" s="435" t="str">
        <f t="shared" si="470"/>
        <v>Pendente</v>
      </c>
    </row>
    <row r="5206" spans="1:30" x14ac:dyDescent="0.2">
      <c r="A5206" s="644" t="s">
        <v>115</v>
      </c>
      <c r="B5206" s="645">
        <v>2</v>
      </c>
      <c r="C5206" s="646">
        <v>470</v>
      </c>
      <c r="D5206" s="645" t="s">
        <v>178</v>
      </c>
      <c r="E5206" s="647">
        <v>41135</v>
      </c>
      <c r="G5206" s="645">
        <v>2</v>
      </c>
      <c r="H5206" s="646">
        <v>470</v>
      </c>
      <c r="I5206" s="646">
        <v>470</v>
      </c>
      <c r="J5206" s="646">
        <v>470</v>
      </c>
      <c r="K5206" s="645">
        <v>0</v>
      </c>
      <c r="L5206" s="647">
        <v>41137</v>
      </c>
      <c r="N5206" s="645">
        <v>2</v>
      </c>
      <c r="O5206" s="646">
        <v>470</v>
      </c>
      <c r="P5206" s="646">
        <v>470</v>
      </c>
      <c r="Q5206" s="645">
        <v>0</v>
      </c>
      <c r="R5206" s="646">
        <v>470</v>
      </c>
      <c r="S5206" s="646">
        <v>0</v>
      </c>
      <c r="T5206" s="646">
        <v>0</v>
      </c>
      <c r="U5206" s="647">
        <v>41137</v>
      </c>
      <c r="Y5206" s="536" t="str">
        <f t="shared" si="471"/>
        <v/>
      </c>
      <c r="AD5206" s="435" t="str">
        <f t="shared" si="470"/>
        <v>Pendente</v>
      </c>
    </row>
    <row r="5207" spans="1:30" x14ac:dyDescent="0.2">
      <c r="A5207" s="644" t="s">
        <v>115</v>
      </c>
      <c r="B5207" s="645">
        <v>1</v>
      </c>
      <c r="C5207" s="646">
        <v>900</v>
      </c>
      <c r="D5207" s="645" t="s">
        <v>196</v>
      </c>
      <c r="E5207" s="647">
        <v>41137</v>
      </c>
      <c r="G5207" s="645">
        <v>1</v>
      </c>
      <c r="H5207" s="646">
        <v>900</v>
      </c>
      <c r="I5207" s="645">
        <v>900</v>
      </c>
      <c r="J5207" s="645">
        <v>900</v>
      </c>
      <c r="K5207" s="645">
        <v>0</v>
      </c>
      <c r="L5207" s="647">
        <v>41170</v>
      </c>
      <c r="N5207" s="645">
        <v>1</v>
      </c>
      <c r="O5207" s="646">
        <v>900</v>
      </c>
      <c r="P5207" s="646">
        <v>900</v>
      </c>
      <c r="Q5207" s="645">
        <v>0</v>
      </c>
      <c r="R5207" s="646">
        <v>900</v>
      </c>
      <c r="S5207" s="646">
        <v>0</v>
      </c>
      <c r="T5207" s="646">
        <v>0</v>
      </c>
      <c r="U5207" s="647">
        <v>41170</v>
      </c>
      <c r="Y5207" s="536" t="str">
        <f t="shared" si="471"/>
        <v/>
      </c>
      <c r="AD5207" s="435" t="str">
        <f t="shared" si="470"/>
        <v>Pendente</v>
      </c>
    </row>
    <row r="5208" spans="1:30" x14ac:dyDescent="0.2">
      <c r="A5208" s="644" t="s">
        <v>115</v>
      </c>
      <c r="B5208" s="645">
        <v>1</v>
      </c>
      <c r="C5208" s="646">
        <v>1065</v>
      </c>
      <c r="D5208" s="645" t="s">
        <v>178</v>
      </c>
      <c r="E5208" s="647">
        <v>41138</v>
      </c>
      <c r="G5208" s="645">
        <v>1</v>
      </c>
      <c r="H5208" s="646">
        <v>1065</v>
      </c>
      <c r="I5208" s="646">
        <v>1065</v>
      </c>
      <c r="J5208" s="646">
        <v>1065</v>
      </c>
      <c r="K5208" s="645">
        <v>0</v>
      </c>
      <c r="L5208" s="647">
        <v>41140</v>
      </c>
      <c r="N5208" s="645">
        <v>1</v>
      </c>
      <c r="O5208" s="646">
        <v>1065</v>
      </c>
      <c r="P5208" s="646">
        <v>1065</v>
      </c>
      <c r="Q5208" s="645">
        <v>0</v>
      </c>
      <c r="R5208" s="646">
        <v>1065</v>
      </c>
      <c r="S5208" s="646">
        <v>0</v>
      </c>
      <c r="T5208" s="646">
        <v>0</v>
      </c>
      <c r="U5208" s="647">
        <v>41140</v>
      </c>
      <c r="Y5208" s="536" t="str">
        <f t="shared" si="471"/>
        <v/>
      </c>
      <c r="AD5208" s="435" t="str">
        <f t="shared" si="470"/>
        <v>Pendente</v>
      </c>
    </row>
    <row r="5209" spans="1:30" x14ac:dyDescent="0.2">
      <c r="A5209" s="442" t="s">
        <v>115</v>
      </c>
      <c r="B5209" s="435">
        <v>1</v>
      </c>
      <c r="C5209" s="436">
        <v>31</v>
      </c>
      <c r="D5209" s="643" t="s">
        <v>182</v>
      </c>
      <c r="E5209" s="472">
        <v>41141</v>
      </c>
      <c r="G5209" s="435">
        <v>1</v>
      </c>
      <c r="H5209" s="436">
        <v>31</v>
      </c>
      <c r="I5209" s="436">
        <v>31</v>
      </c>
      <c r="J5209" s="436">
        <v>31</v>
      </c>
      <c r="K5209" s="435">
        <v>0</v>
      </c>
      <c r="L5209" s="472">
        <v>41141</v>
      </c>
      <c r="N5209" s="435">
        <v>1</v>
      </c>
      <c r="O5209" s="436">
        <v>31</v>
      </c>
      <c r="P5209" s="436">
        <v>31</v>
      </c>
      <c r="Q5209" s="435">
        <v>0</v>
      </c>
      <c r="R5209" s="436">
        <v>31</v>
      </c>
      <c r="S5209" s="447">
        <v>0</v>
      </c>
      <c r="T5209" s="447">
        <v>0</v>
      </c>
      <c r="U5209" s="472">
        <v>41141</v>
      </c>
      <c r="Y5209" s="536" t="str">
        <f t="shared" si="471"/>
        <v/>
      </c>
      <c r="AD5209" s="435" t="str">
        <f t="shared" si="470"/>
        <v>Pendente</v>
      </c>
    </row>
    <row r="5210" spans="1:30" x14ac:dyDescent="0.2">
      <c r="A5210" s="442" t="s">
        <v>115</v>
      </c>
      <c r="B5210" s="435">
        <v>2</v>
      </c>
      <c r="C5210" s="436">
        <v>28</v>
      </c>
      <c r="D5210" s="465" t="s">
        <v>183</v>
      </c>
      <c r="E5210" s="472">
        <v>41141</v>
      </c>
      <c r="G5210" s="435">
        <v>2</v>
      </c>
      <c r="H5210" s="436">
        <v>28</v>
      </c>
      <c r="I5210" s="436">
        <v>28</v>
      </c>
      <c r="J5210" s="436">
        <v>28</v>
      </c>
      <c r="K5210" s="435">
        <v>0</v>
      </c>
      <c r="L5210" s="472">
        <v>41141</v>
      </c>
      <c r="N5210" s="435">
        <v>2</v>
      </c>
      <c r="O5210" s="436">
        <v>28</v>
      </c>
      <c r="P5210" s="436">
        <v>28</v>
      </c>
      <c r="Q5210" s="435">
        <v>0</v>
      </c>
      <c r="R5210" s="436">
        <v>28</v>
      </c>
      <c r="S5210" s="447">
        <v>0</v>
      </c>
      <c r="T5210" s="447">
        <v>0</v>
      </c>
      <c r="U5210" s="472">
        <v>41141</v>
      </c>
      <c r="Y5210" s="536" t="str">
        <f t="shared" si="471"/>
        <v/>
      </c>
      <c r="AD5210" s="435" t="str">
        <f t="shared" si="470"/>
        <v>Pendente</v>
      </c>
    </row>
    <row r="5211" spans="1:30" x14ac:dyDescent="0.2">
      <c r="A5211" s="442" t="s">
        <v>115</v>
      </c>
      <c r="B5211" s="435">
        <v>3</v>
      </c>
      <c r="C5211" s="436">
        <v>6</v>
      </c>
      <c r="D5211" s="465" t="s">
        <v>67</v>
      </c>
      <c r="E5211" s="472">
        <v>41141</v>
      </c>
      <c r="G5211" s="435">
        <v>3</v>
      </c>
      <c r="H5211" s="436">
        <v>6</v>
      </c>
      <c r="I5211" s="436">
        <v>6</v>
      </c>
      <c r="J5211" s="436">
        <v>6</v>
      </c>
      <c r="K5211" s="435">
        <v>0</v>
      </c>
      <c r="L5211" s="472">
        <v>41141</v>
      </c>
      <c r="N5211" s="435">
        <v>3</v>
      </c>
      <c r="O5211" s="436">
        <v>6</v>
      </c>
      <c r="P5211" s="436">
        <v>6</v>
      </c>
      <c r="Q5211" s="435">
        <v>0</v>
      </c>
      <c r="R5211" s="436">
        <v>6</v>
      </c>
      <c r="S5211" s="447">
        <v>0</v>
      </c>
      <c r="T5211" s="447">
        <v>0</v>
      </c>
      <c r="U5211" s="472">
        <v>41141</v>
      </c>
      <c r="Y5211" s="536" t="str">
        <f t="shared" si="471"/>
        <v/>
      </c>
      <c r="AD5211" s="435" t="str">
        <f t="shared" si="470"/>
        <v>Pendente</v>
      </c>
    </row>
    <row r="5212" spans="1:30" x14ac:dyDescent="0.2">
      <c r="A5212" s="442" t="s">
        <v>115</v>
      </c>
      <c r="B5212" s="435">
        <v>4</v>
      </c>
      <c r="C5212" s="436">
        <v>3</v>
      </c>
      <c r="D5212" s="438" t="s">
        <v>69</v>
      </c>
      <c r="E5212" s="472">
        <v>41141</v>
      </c>
      <c r="G5212" s="435">
        <v>4</v>
      </c>
      <c r="H5212" s="436">
        <v>3</v>
      </c>
      <c r="I5212" s="436">
        <v>3</v>
      </c>
      <c r="J5212" s="436">
        <v>3</v>
      </c>
      <c r="K5212" s="435">
        <v>0</v>
      </c>
      <c r="L5212" s="472">
        <v>41141</v>
      </c>
      <c r="N5212" s="435">
        <v>4</v>
      </c>
      <c r="O5212" s="436">
        <v>3</v>
      </c>
      <c r="P5212" s="436">
        <v>3</v>
      </c>
      <c r="Q5212" s="435">
        <v>0</v>
      </c>
      <c r="R5212" s="436">
        <v>3</v>
      </c>
      <c r="S5212" s="447">
        <v>0</v>
      </c>
      <c r="T5212" s="447">
        <v>0</v>
      </c>
      <c r="U5212" s="472">
        <v>41141</v>
      </c>
      <c r="Y5212" s="536" t="str">
        <f t="shared" si="471"/>
        <v/>
      </c>
      <c r="AD5212" s="435" t="str">
        <f t="shared" si="470"/>
        <v>Pendente</v>
      </c>
    </row>
    <row r="5213" spans="1:30" x14ac:dyDescent="0.2">
      <c r="A5213" s="442" t="s">
        <v>115</v>
      </c>
      <c r="B5213" s="435">
        <v>5</v>
      </c>
      <c r="C5213" s="436">
        <v>15</v>
      </c>
      <c r="D5213" s="438" t="s">
        <v>72</v>
      </c>
      <c r="E5213" s="472">
        <v>41141</v>
      </c>
      <c r="G5213" s="435">
        <v>5</v>
      </c>
      <c r="H5213" s="436">
        <v>15</v>
      </c>
      <c r="I5213" s="436">
        <v>15</v>
      </c>
      <c r="J5213" s="436">
        <v>15</v>
      </c>
      <c r="K5213" s="435">
        <v>0</v>
      </c>
      <c r="L5213" s="472">
        <v>41141</v>
      </c>
      <c r="N5213" s="435">
        <v>5</v>
      </c>
      <c r="O5213" s="436">
        <v>15</v>
      </c>
      <c r="P5213" s="436">
        <v>15</v>
      </c>
      <c r="Q5213" s="435">
        <v>0</v>
      </c>
      <c r="R5213" s="436">
        <v>15</v>
      </c>
      <c r="S5213" s="447">
        <v>0</v>
      </c>
      <c r="T5213" s="447">
        <v>0</v>
      </c>
      <c r="U5213" s="472">
        <v>41141</v>
      </c>
      <c r="Y5213" s="536" t="str">
        <f t="shared" si="471"/>
        <v/>
      </c>
      <c r="AD5213" s="435" t="str">
        <f t="shared" si="470"/>
        <v>Pendente</v>
      </c>
    </row>
    <row r="5214" spans="1:30" x14ac:dyDescent="0.2">
      <c r="A5214" s="442" t="s">
        <v>115</v>
      </c>
      <c r="B5214" s="435">
        <v>6</v>
      </c>
      <c r="C5214" s="436">
        <v>186</v>
      </c>
      <c r="D5214" s="438" t="s">
        <v>73</v>
      </c>
      <c r="E5214" s="472">
        <v>41141</v>
      </c>
      <c r="G5214" s="435">
        <v>6</v>
      </c>
      <c r="H5214" s="436">
        <v>186</v>
      </c>
      <c r="I5214" s="436">
        <v>186</v>
      </c>
      <c r="J5214" s="436">
        <v>186</v>
      </c>
      <c r="K5214" s="435">
        <v>0</v>
      </c>
      <c r="L5214" s="472">
        <v>41141</v>
      </c>
      <c r="N5214" s="435">
        <v>6</v>
      </c>
      <c r="O5214" s="436">
        <v>186</v>
      </c>
      <c r="P5214" s="436">
        <v>186</v>
      </c>
      <c r="Q5214" s="435">
        <v>0</v>
      </c>
      <c r="R5214" s="436">
        <v>186</v>
      </c>
      <c r="S5214" s="447">
        <v>0</v>
      </c>
      <c r="T5214" s="447">
        <v>0</v>
      </c>
      <c r="U5214" s="472">
        <v>41141</v>
      </c>
      <c r="Y5214" s="536" t="str">
        <f t="shared" si="471"/>
        <v/>
      </c>
      <c r="AD5214" s="435" t="str">
        <f t="shared" si="470"/>
        <v>Pendente</v>
      </c>
    </row>
    <row r="5215" spans="1:30" x14ac:dyDescent="0.2">
      <c r="A5215" s="442" t="s">
        <v>115</v>
      </c>
      <c r="B5215" s="435">
        <v>7</v>
      </c>
      <c r="C5215" s="436">
        <v>212</v>
      </c>
      <c r="D5215" s="438" t="s">
        <v>79</v>
      </c>
      <c r="E5215" s="472">
        <v>41141</v>
      </c>
      <c r="G5215" s="435">
        <v>7</v>
      </c>
      <c r="H5215" s="436">
        <v>212</v>
      </c>
      <c r="I5215" s="436">
        <v>212</v>
      </c>
      <c r="J5215" s="436">
        <v>212</v>
      </c>
      <c r="K5215" s="435">
        <v>0</v>
      </c>
      <c r="L5215" s="472">
        <v>41141</v>
      </c>
      <c r="N5215" s="435">
        <v>7</v>
      </c>
      <c r="O5215" s="436">
        <v>212</v>
      </c>
      <c r="P5215" s="436">
        <v>212</v>
      </c>
      <c r="Q5215" s="435">
        <v>0</v>
      </c>
      <c r="R5215" s="436">
        <v>212</v>
      </c>
      <c r="S5215" s="447">
        <v>0</v>
      </c>
      <c r="T5215" s="447">
        <v>0</v>
      </c>
      <c r="U5215" s="472">
        <v>41141</v>
      </c>
      <c r="Y5215" s="536" t="str">
        <f t="shared" si="471"/>
        <v/>
      </c>
      <c r="AD5215" s="435" t="str">
        <f t="shared" si="470"/>
        <v>Pendente</v>
      </c>
    </row>
    <row r="5216" spans="1:30" x14ac:dyDescent="0.2">
      <c r="A5216" s="442" t="s">
        <v>115</v>
      </c>
      <c r="B5216" s="435">
        <v>8</v>
      </c>
      <c r="C5216" s="436">
        <v>76</v>
      </c>
      <c r="D5216" s="438" t="s">
        <v>74</v>
      </c>
      <c r="E5216" s="472">
        <v>41141</v>
      </c>
      <c r="G5216" s="435">
        <v>8</v>
      </c>
      <c r="H5216" s="436">
        <v>76</v>
      </c>
      <c r="I5216" s="436">
        <v>76</v>
      </c>
      <c r="J5216" s="436">
        <v>76</v>
      </c>
      <c r="K5216" s="435">
        <v>0</v>
      </c>
      <c r="L5216" s="472">
        <v>41141</v>
      </c>
      <c r="N5216" s="435">
        <v>8</v>
      </c>
      <c r="O5216" s="436">
        <v>76</v>
      </c>
      <c r="P5216" s="436">
        <v>76</v>
      </c>
      <c r="Q5216" s="435">
        <v>0</v>
      </c>
      <c r="R5216" s="436">
        <v>76</v>
      </c>
      <c r="S5216" s="447">
        <v>0</v>
      </c>
      <c r="T5216" s="447">
        <v>0</v>
      </c>
      <c r="U5216" s="472">
        <v>41141</v>
      </c>
      <c r="Y5216" s="536" t="str">
        <f t="shared" si="471"/>
        <v/>
      </c>
      <c r="AD5216" s="435" t="str">
        <f t="shared" si="470"/>
        <v>Pendente</v>
      </c>
    </row>
    <row r="5217" spans="1:30" x14ac:dyDescent="0.2">
      <c r="A5217" s="442" t="s">
        <v>115</v>
      </c>
      <c r="B5217" s="435">
        <v>9</v>
      </c>
      <c r="C5217" s="436">
        <v>6</v>
      </c>
      <c r="D5217" s="435" t="s">
        <v>75</v>
      </c>
      <c r="E5217" s="472">
        <v>41141</v>
      </c>
      <c r="G5217" s="435">
        <v>9</v>
      </c>
      <c r="H5217" s="436">
        <v>6</v>
      </c>
      <c r="I5217" s="436">
        <v>6</v>
      </c>
      <c r="J5217" s="436">
        <v>6</v>
      </c>
      <c r="K5217" s="435">
        <v>0</v>
      </c>
      <c r="L5217" s="472">
        <v>41141</v>
      </c>
      <c r="N5217" s="435">
        <v>9</v>
      </c>
      <c r="O5217" s="436">
        <v>6</v>
      </c>
      <c r="P5217" s="436">
        <v>6</v>
      </c>
      <c r="Q5217" s="435">
        <v>0</v>
      </c>
      <c r="R5217" s="436">
        <v>6</v>
      </c>
      <c r="S5217" s="447">
        <v>0</v>
      </c>
      <c r="T5217" s="447">
        <v>0</v>
      </c>
      <c r="U5217" s="472">
        <v>41141</v>
      </c>
      <c r="Y5217" s="536" t="str">
        <f t="shared" si="471"/>
        <v/>
      </c>
      <c r="AD5217" s="435" t="str">
        <f t="shared" si="470"/>
        <v>Pendente</v>
      </c>
    </row>
    <row r="5218" spans="1:30" x14ac:dyDescent="0.2">
      <c r="A5218" s="442" t="s">
        <v>115</v>
      </c>
      <c r="B5218" s="435">
        <v>10</v>
      </c>
      <c r="C5218" s="436">
        <v>2</v>
      </c>
      <c r="D5218" s="438" t="s">
        <v>76</v>
      </c>
      <c r="E5218" s="472">
        <v>41141</v>
      </c>
      <c r="G5218" s="435">
        <v>10</v>
      </c>
      <c r="H5218" s="436">
        <v>2</v>
      </c>
      <c r="I5218" s="436">
        <v>2</v>
      </c>
      <c r="J5218" s="436">
        <v>2</v>
      </c>
      <c r="K5218" s="435">
        <v>0</v>
      </c>
      <c r="L5218" s="472">
        <v>41141</v>
      </c>
      <c r="N5218" s="435">
        <v>10</v>
      </c>
      <c r="O5218" s="436">
        <v>2</v>
      </c>
      <c r="P5218" s="436">
        <v>2</v>
      </c>
      <c r="Q5218" s="435">
        <v>0</v>
      </c>
      <c r="R5218" s="436">
        <v>2</v>
      </c>
      <c r="S5218" s="447">
        <v>0</v>
      </c>
      <c r="T5218" s="447">
        <v>0</v>
      </c>
      <c r="U5218" s="472">
        <v>41141</v>
      </c>
      <c r="Y5218" s="536" t="str">
        <f t="shared" si="471"/>
        <v/>
      </c>
      <c r="AD5218" s="435" t="str">
        <f t="shared" si="470"/>
        <v>Pendente</v>
      </c>
    </row>
    <row r="5219" spans="1:30" x14ac:dyDescent="0.2">
      <c r="A5219" s="442" t="s">
        <v>115</v>
      </c>
      <c r="B5219" s="435">
        <v>11</v>
      </c>
      <c r="C5219" s="436">
        <v>574</v>
      </c>
      <c r="D5219" s="438" t="s">
        <v>213</v>
      </c>
      <c r="E5219" s="472">
        <v>41141</v>
      </c>
      <c r="G5219" s="435">
        <v>11</v>
      </c>
      <c r="H5219" s="436">
        <v>574</v>
      </c>
      <c r="I5219" s="436">
        <v>574</v>
      </c>
      <c r="J5219" s="436">
        <v>574</v>
      </c>
      <c r="K5219" s="435">
        <v>0</v>
      </c>
      <c r="L5219" s="472">
        <v>41141</v>
      </c>
      <c r="N5219" s="435">
        <v>11</v>
      </c>
      <c r="O5219" s="436">
        <v>574</v>
      </c>
      <c r="P5219" s="436">
        <v>574</v>
      </c>
      <c r="Q5219" s="435">
        <v>0</v>
      </c>
      <c r="R5219" s="436">
        <v>574</v>
      </c>
      <c r="S5219" s="447">
        <v>0</v>
      </c>
      <c r="T5219" s="447">
        <v>0</v>
      </c>
      <c r="U5219" s="472">
        <v>41141</v>
      </c>
      <c r="Y5219" s="536" t="str">
        <f t="shared" si="471"/>
        <v/>
      </c>
      <c r="AD5219" s="435" t="str">
        <f t="shared" si="470"/>
        <v>Pendente</v>
      </c>
    </row>
    <row r="5220" spans="1:30" x14ac:dyDescent="0.2">
      <c r="A5220" s="442" t="s">
        <v>115</v>
      </c>
      <c r="B5220" s="435">
        <v>12</v>
      </c>
      <c r="C5220" s="436">
        <v>55</v>
      </c>
      <c r="D5220" s="438" t="s">
        <v>187</v>
      </c>
      <c r="E5220" s="472">
        <v>41141</v>
      </c>
      <c r="G5220" s="435">
        <v>12</v>
      </c>
      <c r="H5220" s="436">
        <v>55</v>
      </c>
      <c r="I5220" s="436">
        <v>55</v>
      </c>
      <c r="J5220" s="436">
        <v>55</v>
      </c>
      <c r="K5220" s="435">
        <v>0</v>
      </c>
      <c r="L5220" s="472">
        <v>41141</v>
      </c>
      <c r="N5220" s="435">
        <v>12</v>
      </c>
      <c r="O5220" s="436">
        <v>55</v>
      </c>
      <c r="P5220" s="436">
        <v>55</v>
      </c>
      <c r="Q5220" s="435">
        <v>0</v>
      </c>
      <c r="R5220" s="436">
        <v>55</v>
      </c>
      <c r="S5220" s="447">
        <v>0</v>
      </c>
      <c r="T5220" s="447">
        <v>0</v>
      </c>
      <c r="U5220" s="472">
        <v>41141</v>
      </c>
      <c r="Y5220" s="536" t="str">
        <f t="shared" si="471"/>
        <v/>
      </c>
      <c r="AD5220" s="435" t="str">
        <f t="shared" si="470"/>
        <v>Pendente</v>
      </c>
    </row>
    <row r="5221" spans="1:30" x14ac:dyDescent="0.2">
      <c r="A5221" s="442" t="s">
        <v>115</v>
      </c>
      <c r="B5221" s="435">
        <v>13</v>
      </c>
      <c r="C5221" s="436">
        <v>1</v>
      </c>
      <c r="D5221" s="465" t="s">
        <v>192</v>
      </c>
      <c r="E5221" s="472">
        <v>41141</v>
      </c>
      <c r="G5221" s="435">
        <v>13</v>
      </c>
      <c r="H5221" s="436">
        <v>1</v>
      </c>
      <c r="I5221" s="436">
        <v>1</v>
      </c>
      <c r="J5221" s="436">
        <v>1</v>
      </c>
      <c r="K5221" s="435">
        <v>0</v>
      </c>
      <c r="L5221" s="472">
        <v>41141</v>
      </c>
      <c r="N5221" s="435">
        <v>13</v>
      </c>
      <c r="O5221" s="436">
        <v>1</v>
      </c>
      <c r="P5221" s="436">
        <v>1</v>
      </c>
      <c r="Q5221" s="435">
        <v>0</v>
      </c>
      <c r="R5221" s="436">
        <v>1</v>
      </c>
      <c r="S5221" s="447">
        <v>0</v>
      </c>
      <c r="T5221" s="447">
        <v>0</v>
      </c>
      <c r="U5221" s="472">
        <v>41141</v>
      </c>
      <c r="Y5221" s="536" t="str">
        <f t="shared" si="471"/>
        <v/>
      </c>
      <c r="AD5221" s="435" t="str">
        <f t="shared" si="470"/>
        <v>Pendente</v>
      </c>
    </row>
    <row r="5222" spans="1:30" x14ac:dyDescent="0.2">
      <c r="A5222" s="442" t="s">
        <v>115</v>
      </c>
      <c r="B5222" s="435">
        <v>14</v>
      </c>
      <c r="C5222" s="436">
        <v>650</v>
      </c>
      <c r="D5222" s="438" t="s">
        <v>196</v>
      </c>
      <c r="E5222" s="472">
        <v>41141</v>
      </c>
      <c r="G5222" s="435">
        <v>14</v>
      </c>
      <c r="H5222" s="436">
        <v>650</v>
      </c>
      <c r="I5222" s="436">
        <v>650</v>
      </c>
      <c r="J5222" s="436">
        <v>650</v>
      </c>
      <c r="K5222" s="435">
        <v>0</v>
      </c>
      <c r="L5222" s="472">
        <v>41141</v>
      </c>
      <c r="N5222" s="435">
        <v>14</v>
      </c>
      <c r="O5222" s="436">
        <v>650</v>
      </c>
      <c r="P5222" s="436">
        <v>650</v>
      </c>
      <c r="Q5222" s="435">
        <v>0</v>
      </c>
      <c r="R5222" s="436">
        <v>650</v>
      </c>
      <c r="S5222" s="447">
        <v>0</v>
      </c>
      <c r="T5222" s="447">
        <v>0</v>
      </c>
      <c r="U5222" s="472">
        <v>41141</v>
      </c>
      <c r="Y5222" s="536" t="str">
        <f t="shared" si="471"/>
        <v/>
      </c>
      <c r="AD5222" s="435" t="str">
        <f t="shared" si="470"/>
        <v>Pendente</v>
      </c>
    </row>
    <row r="5223" spans="1:30" x14ac:dyDescent="0.2">
      <c r="A5223" s="442" t="s">
        <v>115</v>
      </c>
      <c r="B5223" s="435">
        <v>15</v>
      </c>
      <c r="C5223" s="436">
        <v>635</v>
      </c>
      <c r="D5223" s="438" t="s">
        <v>199</v>
      </c>
      <c r="E5223" s="472">
        <v>41141</v>
      </c>
      <c r="G5223" s="435">
        <v>15</v>
      </c>
      <c r="H5223" s="436">
        <v>635</v>
      </c>
      <c r="I5223" s="436">
        <v>635</v>
      </c>
      <c r="J5223" s="436">
        <v>635</v>
      </c>
      <c r="K5223" s="435">
        <v>0</v>
      </c>
      <c r="L5223" s="472">
        <v>41141</v>
      </c>
      <c r="N5223" s="435">
        <v>15</v>
      </c>
      <c r="O5223" s="436">
        <v>635</v>
      </c>
      <c r="P5223" s="436">
        <v>635</v>
      </c>
      <c r="Q5223" s="435">
        <v>0</v>
      </c>
      <c r="R5223" s="436">
        <v>635</v>
      </c>
      <c r="S5223" s="447">
        <v>0</v>
      </c>
      <c r="T5223" s="447">
        <v>0</v>
      </c>
      <c r="U5223" s="472">
        <v>41141</v>
      </c>
      <c r="Y5223" s="536" t="str">
        <f t="shared" si="471"/>
        <v/>
      </c>
      <c r="AD5223" s="435" t="str">
        <f t="shared" si="470"/>
        <v>Pendente</v>
      </c>
    </row>
    <row r="5224" spans="1:30" x14ac:dyDescent="0.2">
      <c r="A5224" s="442" t="s">
        <v>115</v>
      </c>
      <c r="B5224" s="435">
        <v>16</v>
      </c>
      <c r="C5224" s="436">
        <v>69</v>
      </c>
      <c r="D5224" s="438" t="s">
        <v>189</v>
      </c>
      <c r="E5224" s="472">
        <v>41141</v>
      </c>
      <c r="G5224" s="435">
        <v>16</v>
      </c>
      <c r="H5224" s="436">
        <v>69</v>
      </c>
      <c r="I5224" s="436">
        <v>69</v>
      </c>
      <c r="J5224" s="436">
        <v>69</v>
      </c>
      <c r="K5224" s="435">
        <v>0</v>
      </c>
      <c r="L5224" s="472">
        <v>41141</v>
      </c>
      <c r="N5224" s="435">
        <v>16</v>
      </c>
      <c r="O5224" s="436">
        <v>69</v>
      </c>
      <c r="P5224" s="436">
        <v>69</v>
      </c>
      <c r="Q5224" s="435">
        <v>0</v>
      </c>
      <c r="R5224" s="436">
        <v>69</v>
      </c>
      <c r="S5224" s="447">
        <v>0</v>
      </c>
      <c r="T5224" s="447">
        <v>0</v>
      </c>
      <c r="U5224" s="472">
        <v>41141</v>
      </c>
      <c r="Y5224" s="536" t="str">
        <f t="shared" si="471"/>
        <v/>
      </c>
      <c r="AD5224" s="435" t="str">
        <f t="shared" si="470"/>
        <v>Pendente</v>
      </c>
    </row>
    <row r="5225" spans="1:30" x14ac:dyDescent="0.2">
      <c r="A5225" s="442" t="s">
        <v>115</v>
      </c>
      <c r="B5225" s="435">
        <v>17</v>
      </c>
      <c r="C5225" s="436">
        <v>895</v>
      </c>
      <c r="D5225" s="438" t="s">
        <v>178</v>
      </c>
      <c r="E5225" s="472">
        <v>41141</v>
      </c>
      <c r="G5225" s="435">
        <v>17</v>
      </c>
      <c r="H5225" s="436">
        <v>895</v>
      </c>
      <c r="I5225" s="436">
        <v>895</v>
      </c>
      <c r="J5225" s="436">
        <v>895</v>
      </c>
      <c r="K5225" s="435">
        <v>0</v>
      </c>
      <c r="L5225" s="472">
        <v>41141</v>
      </c>
      <c r="N5225" s="435">
        <v>17</v>
      </c>
      <c r="O5225" s="436">
        <v>895</v>
      </c>
      <c r="P5225" s="436">
        <v>895</v>
      </c>
      <c r="Q5225" s="435">
        <v>0</v>
      </c>
      <c r="R5225" s="436">
        <v>895</v>
      </c>
      <c r="S5225" s="447">
        <v>0</v>
      </c>
      <c r="T5225" s="447">
        <v>0</v>
      </c>
      <c r="U5225" s="472">
        <v>41141</v>
      </c>
      <c r="Y5225" s="536" t="str">
        <f t="shared" si="471"/>
        <v/>
      </c>
      <c r="AD5225" s="435" t="str">
        <f t="shared" si="470"/>
        <v>Pendente</v>
      </c>
    </row>
    <row r="5226" spans="1:30" x14ac:dyDescent="0.2">
      <c r="A5226" s="442" t="s">
        <v>115</v>
      </c>
      <c r="B5226" s="435">
        <v>18</v>
      </c>
      <c r="C5226" s="436">
        <v>1995</v>
      </c>
      <c r="D5226" s="438" t="s">
        <v>214</v>
      </c>
      <c r="E5226" s="472">
        <v>41141</v>
      </c>
      <c r="G5226" s="435">
        <v>18</v>
      </c>
      <c r="H5226" s="436">
        <v>1995</v>
      </c>
      <c r="I5226" s="436">
        <v>1995</v>
      </c>
      <c r="J5226" s="436">
        <v>1995</v>
      </c>
      <c r="K5226" s="435">
        <v>0</v>
      </c>
      <c r="L5226" s="472">
        <v>41141</v>
      </c>
      <c r="N5226" s="435">
        <v>18</v>
      </c>
      <c r="O5226" s="436">
        <v>1995</v>
      </c>
      <c r="P5226" s="436">
        <v>1995</v>
      </c>
      <c r="Q5226" s="435">
        <v>0</v>
      </c>
      <c r="R5226" s="436">
        <v>1995</v>
      </c>
      <c r="S5226" s="447">
        <v>0</v>
      </c>
      <c r="T5226" s="447">
        <v>0</v>
      </c>
      <c r="U5226" s="472">
        <v>41141</v>
      </c>
      <c r="Y5226" s="536" t="str">
        <f t="shared" si="471"/>
        <v/>
      </c>
      <c r="AD5226" s="435" t="str">
        <f t="shared" si="470"/>
        <v>Pendente</v>
      </c>
    </row>
    <row r="5227" spans="1:30" x14ac:dyDescent="0.2">
      <c r="A5227" s="442" t="s">
        <v>115</v>
      </c>
      <c r="B5227" s="435">
        <v>19</v>
      </c>
      <c r="C5227" s="436">
        <v>306</v>
      </c>
      <c r="D5227" s="438" t="s">
        <v>214</v>
      </c>
      <c r="E5227" s="472">
        <v>41141</v>
      </c>
      <c r="G5227" s="435">
        <v>19</v>
      </c>
      <c r="H5227" s="436">
        <v>306</v>
      </c>
      <c r="I5227" s="436">
        <v>306</v>
      </c>
      <c r="J5227" s="436">
        <v>306</v>
      </c>
      <c r="K5227" s="435">
        <v>0</v>
      </c>
      <c r="L5227" s="472">
        <v>41141</v>
      </c>
      <c r="N5227" s="435">
        <v>19</v>
      </c>
      <c r="O5227" s="436">
        <v>306</v>
      </c>
      <c r="P5227" s="436">
        <v>306</v>
      </c>
      <c r="Q5227" s="435">
        <v>0</v>
      </c>
      <c r="R5227" s="436">
        <v>306</v>
      </c>
      <c r="S5227" s="447">
        <v>0</v>
      </c>
      <c r="T5227" s="447">
        <v>0</v>
      </c>
      <c r="U5227" s="472">
        <v>41141</v>
      </c>
      <c r="Y5227" s="536" t="str">
        <f t="shared" si="471"/>
        <v/>
      </c>
      <c r="AD5227" s="435" t="str">
        <f t="shared" si="470"/>
        <v>Pendente</v>
      </c>
    </row>
    <row r="5228" spans="1:30" x14ac:dyDescent="0.2">
      <c r="A5228" s="644" t="s">
        <v>115</v>
      </c>
      <c r="B5228" s="645">
        <v>20</v>
      </c>
      <c r="C5228" s="646">
        <v>21</v>
      </c>
      <c r="D5228" s="659" t="s">
        <v>185</v>
      </c>
      <c r="E5228" s="647">
        <v>41141</v>
      </c>
      <c r="G5228" s="645">
        <v>20</v>
      </c>
      <c r="H5228" s="646">
        <v>21</v>
      </c>
      <c r="I5228" s="646">
        <v>21</v>
      </c>
      <c r="J5228" s="646">
        <v>21</v>
      </c>
      <c r="K5228" s="645">
        <v>0</v>
      </c>
      <c r="L5228" s="647">
        <v>41141</v>
      </c>
      <c r="N5228" s="645">
        <v>20</v>
      </c>
      <c r="O5228" s="646">
        <v>21</v>
      </c>
      <c r="P5228" s="646">
        <v>21</v>
      </c>
      <c r="Q5228" s="645">
        <v>0</v>
      </c>
      <c r="R5228" s="646">
        <v>21</v>
      </c>
      <c r="S5228" s="646">
        <v>0</v>
      </c>
      <c r="T5228" s="646">
        <v>0</v>
      </c>
      <c r="U5228" s="647">
        <v>41141</v>
      </c>
      <c r="Y5228" s="536" t="str">
        <f t="shared" si="471"/>
        <v/>
      </c>
      <c r="AD5228" s="435" t="str">
        <f t="shared" si="470"/>
        <v>Pendente</v>
      </c>
    </row>
    <row r="5229" spans="1:30" x14ac:dyDescent="0.2">
      <c r="A5229" s="644" t="s">
        <v>115</v>
      </c>
      <c r="B5229" s="645">
        <v>1</v>
      </c>
      <c r="C5229" s="646">
        <v>340</v>
      </c>
      <c r="D5229" s="645" t="s">
        <v>178</v>
      </c>
      <c r="E5229" s="647">
        <v>41142</v>
      </c>
      <c r="G5229" s="648">
        <v>1</v>
      </c>
      <c r="H5229" s="645">
        <v>340</v>
      </c>
      <c r="I5229" s="645">
        <v>340</v>
      </c>
      <c r="J5229" s="645">
        <v>340</v>
      </c>
      <c r="K5229" s="645">
        <v>0</v>
      </c>
      <c r="L5229" s="647">
        <v>41143</v>
      </c>
      <c r="N5229" s="645">
        <v>1</v>
      </c>
      <c r="O5229" s="646">
        <v>340</v>
      </c>
      <c r="P5229" s="646">
        <v>340</v>
      </c>
      <c r="Q5229" s="645">
        <v>0</v>
      </c>
      <c r="R5229" s="646">
        <v>340</v>
      </c>
      <c r="S5229" s="646">
        <v>0</v>
      </c>
      <c r="T5229" s="646">
        <v>0</v>
      </c>
      <c r="U5229" s="647">
        <v>41143</v>
      </c>
      <c r="Y5229" s="536" t="str">
        <f t="shared" si="471"/>
        <v/>
      </c>
      <c r="AD5229" s="435" t="str">
        <f t="shared" si="470"/>
        <v>Pendente</v>
      </c>
    </row>
    <row r="5230" spans="1:30" x14ac:dyDescent="0.2">
      <c r="A5230" s="442" t="s">
        <v>115</v>
      </c>
      <c r="B5230" s="435">
        <v>1</v>
      </c>
      <c r="C5230" s="436">
        <v>1995</v>
      </c>
      <c r="D5230" s="657" t="s">
        <v>212</v>
      </c>
      <c r="E5230" s="472">
        <v>41143</v>
      </c>
      <c r="G5230" s="435">
        <v>1</v>
      </c>
      <c r="H5230" s="436">
        <v>1995</v>
      </c>
      <c r="I5230" s="436">
        <v>1995</v>
      </c>
      <c r="J5230" s="436">
        <v>1995</v>
      </c>
      <c r="K5230" s="435">
        <v>0</v>
      </c>
      <c r="L5230" s="472">
        <v>41144</v>
      </c>
      <c r="N5230" s="435">
        <v>1</v>
      </c>
      <c r="O5230" s="436">
        <v>1995</v>
      </c>
      <c r="P5230" s="436">
        <v>1995</v>
      </c>
      <c r="Q5230" s="435">
        <v>0</v>
      </c>
      <c r="R5230" s="436">
        <v>1995</v>
      </c>
      <c r="S5230" s="447">
        <v>0</v>
      </c>
      <c r="T5230" s="447">
        <v>0</v>
      </c>
      <c r="U5230" s="472">
        <v>41144</v>
      </c>
      <c r="Y5230" s="536" t="str">
        <f t="shared" si="471"/>
        <v/>
      </c>
      <c r="AD5230" s="435" t="str">
        <f t="shared" si="470"/>
        <v>Pendente</v>
      </c>
    </row>
    <row r="5231" spans="1:30" x14ac:dyDescent="0.2">
      <c r="A5231" s="442" t="s">
        <v>115</v>
      </c>
      <c r="B5231" s="435">
        <v>2</v>
      </c>
      <c r="C5231" s="436">
        <v>1995</v>
      </c>
      <c r="D5231" s="657" t="s">
        <v>212</v>
      </c>
      <c r="E5231" s="472">
        <v>41143</v>
      </c>
      <c r="G5231" s="435">
        <v>2</v>
      </c>
      <c r="H5231" s="436">
        <v>1995</v>
      </c>
      <c r="I5231" s="436">
        <v>1995</v>
      </c>
      <c r="J5231" s="436">
        <v>1995</v>
      </c>
      <c r="K5231" s="435">
        <v>0</v>
      </c>
      <c r="L5231" s="472">
        <v>41144</v>
      </c>
      <c r="N5231" s="435">
        <v>2</v>
      </c>
      <c r="O5231" s="436">
        <v>1995</v>
      </c>
      <c r="P5231" s="436">
        <v>1995</v>
      </c>
      <c r="Q5231" s="435">
        <v>0</v>
      </c>
      <c r="R5231" s="436">
        <v>1995</v>
      </c>
      <c r="S5231" s="447">
        <v>0</v>
      </c>
      <c r="T5231" s="447">
        <v>0</v>
      </c>
      <c r="U5231" s="472">
        <v>41144</v>
      </c>
      <c r="Y5231" s="536" t="str">
        <f t="shared" si="471"/>
        <v/>
      </c>
      <c r="AD5231" s="435" t="str">
        <f t="shared" si="470"/>
        <v>Pendente</v>
      </c>
    </row>
    <row r="5232" spans="1:30" x14ac:dyDescent="0.2">
      <c r="A5232" s="644" t="s">
        <v>115</v>
      </c>
      <c r="B5232" s="645">
        <v>3</v>
      </c>
      <c r="C5232" s="646">
        <v>220</v>
      </c>
      <c r="D5232" s="645" t="s">
        <v>178</v>
      </c>
      <c r="E5232" s="647">
        <v>41143</v>
      </c>
      <c r="G5232" s="645">
        <v>3</v>
      </c>
      <c r="H5232" s="646">
        <v>220</v>
      </c>
      <c r="I5232" s="646">
        <v>220</v>
      </c>
      <c r="J5232" s="646">
        <v>220</v>
      </c>
      <c r="K5232" s="645">
        <v>0</v>
      </c>
      <c r="L5232" s="647">
        <v>41144</v>
      </c>
      <c r="N5232" s="645">
        <v>3</v>
      </c>
      <c r="O5232" s="646">
        <v>220</v>
      </c>
      <c r="P5232" s="646">
        <v>220</v>
      </c>
      <c r="Q5232" s="645">
        <v>0</v>
      </c>
      <c r="R5232" s="646">
        <v>220</v>
      </c>
      <c r="S5232" s="646">
        <v>0</v>
      </c>
      <c r="T5232" s="646">
        <v>0</v>
      </c>
      <c r="U5232" s="647">
        <v>41144</v>
      </c>
      <c r="Y5232" s="536" t="str">
        <f t="shared" si="471"/>
        <v/>
      </c>
      <c r="AD5232" s="435" t="str">
        <f t="shared" si="470"/>
        <v>Pendente</v>
      </c>
    </row>
    <row r="5233" spans="1:30" x14ac:dyDescent="0.2">
      <c r="A5233" s="442" t="s">
        <v>115</v>
      </c>
      <c r="B5233" s="435">
        <v>1</v>
      </c>
      <c r="C5233" s="435">
        <v>15</v>
      </c>
      <c r="D5233" s="439" t="s">
        <v>177</v>
      </c>
      <c r="E5233" s="472">
        <v>41144</v>
      </c>
      <c r="G5233" s="435">
        <v>1</v>
      </c>
      <c r="H5233" s="435">
        <v>15</v>
      </c>
      <c r="I5233" s="435">
        <v>15</v>
      </c>
      <c r="J5233" s="435">
        <v>15</v>
      </c>
      <c r="K5233" s="435">
        <v>0</v>
      </c>
      <c r="L5233" s="472">
        <v>41145</v>
      </c>
      <c r="N5233" s="435">
        <v>1</v>
      </c>
      <c r="O5233" s="435">
        <v>15</v>
      </c>
      <c r="P5233" s="435">
        <v>15</v>
      </c>
      <c r="Q5233" s="435">
        <v>0</v>
      </c>
      <c r="R5233" s="435">
        <v>15</v>
      </c>
      <c r="S5233" s="447">
        <v>0</v>
      </c>
      <c r="T5233" s="447">
        <v>0</v>
      </c>
      <c r="U5233" s="472">
        <v>41145</v>
      </c>
      <c r="Y5233" s="536" t="str">
        <f>IF(W5233="","",+#REF!-W5233)</f>
        <v/>
      </c>
      <c r="AD5233" s="435" t="str">
        <f t="shared" si="470"/>
        <v>Pendente</v>
      </c>
    </row>
    <row r="5234" spans="1:30" x14ac:dyDescent="0.2">
      <c r="A5234" s="442" t="s">
        <v>115</v>
      </c>
      <c r="B5234" s="435">
        <v>2</v>
      </c>
      <c r="C5234" s="435">
        <v>150</v>
      </c>
      <c r="D5234" s="438" t="s">
        <v>196</v>
      </c>
      <c r="E5234" s="472">
        <v>41144</v>
      </c>
      <c r="G5234" s="435">
        <v>2</v>
      </c>
      <c r="H5234" s="435">
        <v>150</v>
      </c>
      <c r="I5234" s="435">
        <v>150</v>
      </c>
      <c r="J5234" s="435">
        <v>150</v>
      </c>
      <c r="K5234" s="435">
        <v>0</v>
      </c>
      <c r="L5234" s="472">
        <v>41145</v>
      </c>
      <c r="N5234" s="435">
        <v>2</v>
      </c>
      <c r="O5234" s="435">
        <v>150</v>
      </c>
      <c r="P5234" s="435">
        <v>150</v>
      </c>
      <c r="Q5234" s="435">
        <v>0</v>
      </c>
      <c r="R5234" s="435">
        <v>150</v>
      </c>
      <c r="S5234" s="447">
        <v>0</v>
      </c>
      <c r="T5234" s="447">
        <v>0</v>
      </c>
      <c r="U5234" s="472">
        <v>41145</v>
      </c>
      <c r="Y5234" s="536" t="str">
        <f>IF(W5234="","",+#REF!-W5234)</f>
        <v/>
      </c>
      <c r="AD5234" s="435" t="str">
        <f t="shared" si="470"/>
        <v>Pendente</v>
      </c>
    </row>
    <row r="5235" spans="1:30" x14ac:dyDescent="0.2">
      <c r="A5235" s="644" t="s">
        <v>115</v>
      </c>
      <c r="B5235" s="645">
        <v>3</v>
      </c>
      <c r="C5235" s="645">
        <v>230</v>
      </c>
      <c r="D5235" s="645" t="s">
        <v>178</v>
      </c>
      <c r="E5235" s="647">
        <v>41144</v>
      </c>
      <c r="G5235" s="645">
        <v>3</v>
      </c>
      <c r="H5235" s="645">
        <v>230</v>
      </c>
      <c r="I5235" s="645">
        <v>230</v>
      </c>
      <c r="J5235" s="645">
        <v>230</v>
      </c>
      <c r="K5235" s="645">
        <v>0</v>
      </c>
      <c r="L5235" s="647">
        <v>41145</v>
      </c>
      <c r="N5235" s="645">
        <v>3</v>
      </c>
      <c r="O5235" s="645">
        <v>230</v>
      </c>
      <c r="P5235" s="645">
        <v>230</v>
      </c>
      <c r="Q5235" s="645">
        <v>0</v>
      </c>
      <c r="R5235" s="645">
        <v>230</v>
      </c>
      <c r="S5235" s="646">
        <v>0</v>
      </c>
      <c r="T5235" s="646">
        <v>0</v>
      </c>
      <c r="U5235" s="647">
        <v>41145</v>
      </c>
      <c r="Y5235" s="536" t="str">
        <f>IF(W5235="","",+#REF!-W5235)</f>
        <v/>
      </c>
      <c r="AD5235" s="435" t="str">
        <f t="shared" si="470"/>
        <v>Pendente</v>
      </c>
    </row>
    <row r="5236" spans="1:30" x14ac:dyDescent="0.2">
      <c r="A5236" s="442" t="s">
        <v>115</v>
      </c>
      <c r="B5236" s="435">
        <v>1</v>
      </c>
      <c r="C5236" s="436">
        <v>10</v>
      </c>
      <c r="D5236" s="439" t="s">
        <v>190</v>
      </c>
      <c r="E5236" s="472">
        <v>41145</v>
      </c>
      <c r="G5236" s="435">
        <v>1</v>
      </c>
      <c r="H5236" s="436">
        <v>10</v>
      </c>
      <c r="I5236" s="436">
        <v>10</v>
      </c>
      <c r="J5236" s="436">
        <v>10</v>
      </c>
      <c r="K5236" s="435">
        <v>0</v>
      </c>
      <c r="L5236" s="472">
        <v>41146</v>
      </c>
      <c r="N5236" s="435">
        <v>1</v>
      </c>
      <c r="O5236" s="436">
        <v>10</v>
      </c>
      <c r="P5236" s="436">
        <v>10</v>
      </c>
      <c r="Q5236" s="435">
        <v>0</v>
      </c>
      <c r="R5236" s="436">
        <v>10</v>
      </c>
      <c r="S5236" s="447">
        <v>0</v>
      </c>
      <c r="T5236" s="447">
        <v>0</v>
      </c>
      <c r="U5236" s="472">
        <v>41146</v>
      </c>
      <c r="Y5236" s="536" t="str">
        <f t="shared" si="471"/>
        <v/>
      </c>
      <c r="AD5236" s="435" t="str">
        <f t="shared" si="470"/>
        <v>Pendente</v>
      </c>
    </row>
    <row r="5237" spans="1:30" x14ac:dyDescent="0.2">
      <c r="A5237" s="442" t="s">
        <v>115</v>
      </c>
      <c r="B5237" s="435">
        <v>2</v>
      </c>
      <c r="C5237" s="436">
        <v>700</v>
      </c>
      <c r="D5237" s="657" t="s">
        <v>212</v>
      </c>
      <c r="E5237" s="472">
        <v>41145</v>
      </c>
      <c r="G5237" s="435">
        <v>2</v>
      </c>
      <c r="H5237" s="436">
        <v>700</v>
      </c>
      <c r="I5237" s="436">
        <v>700</v>
      </c>
      <c r="J5237" s="436">
        <v>700</v>
      </c>
      <c r="K5237" s="435">
        <v>0</v>
      </c>
      <c r="L5237" s="472">
        <v>41146</v>
      </c>
      <c r="N5237" s="435">
        <v>2</v>
      </c>
      <c r="O5237" s="436">
        <v>700</v>
      </c>
      <c r="P5237" s="436">
        <v>700</v>
      </c>
      <c r="Q5237" s="435">
        <v>0</v>
      </c>
      <c r="R5237" s="436">
        <v>700</v>
      </c>
      <c r="S5237" s="447">
        <v>0</v>
      </c>
      <c r="T5237" s="447">
        <v>0</v>
      </c>
      <c r="U5237" s="472">
        <v>41146</v>
      </c>
      <c r="Y5237" s="536" t="str">
        <f t="shared" si="471"/>
        <v/>
      </c>
      <c r="AD5237" s="435" t="str">
        <f t="shared" si="470"/>
        <v>Pendente</v>
      </c>
    </row>
    <row r="5238" spans="1:30" x14ac:dyDescent="0.2">
      <c r="A5238" s="442" t="s">
        <v>115</v>
      </c>
      <c r="B5238" s="435">
        <v>3</v>
      </c>
      <c r="C5238" s="436">
        <v>1200</v>
      </c>
      <c r="D5238" s="465" t="s">
        <v>186</v>
      </c>
      <c r="E5238" s="472">
        <v>41145</v>
      </c>
      <c r="G5238" s="435">
        <v>3</v>
      </c>
      <c r="H5238" s="436">
        <v>1200</v>
      </c>
      <c r="I5238" s="436">
        <v>1200</v>
      </c>
      <c r="J5238" s="436">
        <v>1200</v>
      </c>
      <c r="K5238" s="435">
        <v>0</v>
      </c>
      <c r="L5238" s="472">
        <v>41146</v>
      </c>
      <c r="N5238" s="435">
        <v>3</v>
      </c>
      <c r="O5238" s="436">
        <v>1200</v>
      </c>
      <c r="P5238" s="436">
        <v>1200</v>
      </c>
      <c r="Q5238" s="435">
        <v>0</v>
      </c>
      <c r="R5238" s="436">
        <v>1200</v>
      </c>
      <c r="S5238" s="447">
        <v>0</v>
      </c>
      <c r="T5238" s="447">
        <v>0</v>
      </c>
      <c r="U5238" s="472">
        <v>41146</v>
      </c>
      <c r="Y5238" s="536" t="str">
        <f t="shared" si="471"/>
        <v/>
      </c>
      <c r="AD5238" s="435" t="str">
        <f t="shared" si="470"/>
        <v>Pendente</v>
      </c>
    </row>
    <row r="5239" spans="1:30" x14ac:dyDescent="0.2">
      <c r="A5239" s="644" t="s">
        <v>115</v>
      </c>
      <c r="B5239" s="645">
        <v>4</v>
      </c>
      <c r="C5239" s="646">
        <v>150</v>
      </c>
      <c r="D5239" s="645" t="s">
        <v>178</v>
      </c>
      <c r="E5239" s="647">
        <v>41145</v>
      </c>
      <c r="G5239" s="645">
        <v>4</v>
      </c>
      <c r="H5239" s="646">
        <v>150</v>
      </c>
      <c r="I5239" s="646">
        <v>150</v>
      </c>
      <c r="J5239" s="646">
        <v>150</v>
      </c>
      <c r="K5239" s="645">
        <v>0</v>
      </c>
      <c r="L5239" s="647">
        <v>41146</v>
      </c>
      <c r="N5239" s="645">
        <v>4</v>
      </c>
      <c r="O5239" s="646">
        <v>150</v>
      </c>
      <c r="P5239" s="646">
        <v>150</v>
      </c>
      <c r="Q5239" s="645">
        <v>0</v>
      </c>
      <c r="R5239" s="646">
        <v>150</v>
      </c>
      <c r="S5239" s="646">
        <v>0</v>
      </c>
      <c r="T5239" s="646">
        <v>0</v>
      </c>
      <c r="U5239" s="647">
        <v>41146</v>
      </c>
      <c r="Y5239" s="536" t="str">
        <f t="shared" si="471"/>
        <v/>
      </c>
      <c r="AD5239" s="435" t="str">
        <f t="shared" si="470"/>
        <v>Pendente</v>
      </c>
    </row>
    <row r="5240" spans="1:30" x14ac:dyDescent="0.2">
      <c r="A5240" s="442" t="s">
        <v>115</v>
      </c>
      <c r="B5240" s="435">
        <v>1</v>
      </c>
      <c r="C5240" s="436">
        <v>90</v>
      </c>
      <c r="D5240" s="643" t="s">
        <v>182</v>
      </c>
      <c r="E5240" s="472">
        <v>41148</v>
      </c>
      <c r="G5240" s="435">
        <v>1</v>
      </c>
      <c r="H5240" s="436">
        <v>90</v>
      </c>
      <c r="I5240" s="436">
        <v>90</v>
      </c>
      <c r="J5240" s="436">
        <v>90</v>
      </c>
      <c r="K5240" s="435">
        <v>0</v>
      </c>
      <c r="L5240" s="472">
        <v>41149</v>
      </c>
      <c r="N5240" s="435">
        <v>1</v>
      </c>
      <c r="O5240" s="436">
        <v>90</v>
      </c>
      <c r="P5240" s="436">
        <v>90</v>
      </c>
      <c r="Q5240" s="435">
        <v>0</v>
      </c>
      <c r="R5240" s="436">
        <v>90</v>
      </c>
      <c r="S5240" s="447">
        <v>0</v>
      </c>
      <c r="T5240" s="447">
        <v>0</v>
      </c>
      <c r="U5240" s="472">
        <v>41149</v>
      </c>
      <c r="Y5240" s="536" t="str">
        <f t="shared" si="471"/>
        <v/>
      </c>
      <c r="AD5240" s="435" t="str">
        <f t="shared" si="470"/>
        <v>Pendente</v>
      </c>
    </row>
    <row r="5241" spans="1:30" x14ac:dyDescent="0.2">
      <c r="A5241" s="442" t="s">
        <v>115</v>
      </c>
      <c r="B5241" s="435">
        <v>2</v>
      </c>
      <c r="C5241" s="436">
        <v>20</v>
      </c>
      <c r="D5241" s="439" t="s">
        <v>190</v>
      </c>
      <c r="E5241" s="472">
        <v>41148</v>
      </c>
      <c r="G5241" s="435">
        <v>2</v>
      </c>
      <c r="H5241" s="436">
        <v>20</v>
      </c>
      <c r="I5241" s="436">
        <v>20</v>
      </c>
      <c r="J5241" s="436">
        <v>20</v>
      </c>
      <c r="K5241" s="435">
        <v>0</v>
      </c>
      <c r="L5241" s="472">
        <v>41149</v>
      </c>
      <c r="N5241" s="435">
        <v>2</v>
      </c>
      <c r="O5241" s="436">
        <v>20</v>
      </c>
      <c r="P5241" s="436">
        <v>20</v>
      </c>
      <c r="Q5241" s="435">
        <v>0</v>
      </c>
      <c r="R5241" s="436">
        <v>20</v>
      </c>
      <c r="S5241" s="447">
        <v>0</v>
      </c>
      <c r="T5241" s="447">
        <v>0</v>
      </c>
      <c r="U5241" s="472">
        <v>41149</v>
      </c>
      <c r="Y5241" s="536" t="str">
        <f t="shared" si="471"/>
        <v/>
      </c>
      <c r="AD5241" s="435" t="str">
        <f t="shared" ref="AD5241:AD5304" si="472">IF(AA5241&gt;0,"OK","Pendente")</f>
        <v>Pendente</v>
      </c>
    </row>
    <row r="5242" spans="1:30" x14ac:dyDescent="0.2">
      <c r="A5242" s="442" t="s">
        <v>115</v>
      </c>
      <c r="B5242" s="435">
        <v>3</v>
      </c>
      <c r="C5242" s="436">
        <v>74</v>
      </c>
      <c r="D5242" s="465" t="s">
        <v>183</v>
      </c>
      <c r="E5242" s="472">
        <v>41148</v>
      </c>
      <c r="G5242" s="435">
        <v>3</v>
      </c>
      <c r="H5242" s="436">
        <v>74</v>
      </c>
      <c r="I5242" s="436">
        <v>74</v>
      </c>
      <c r="J5242" s="436">
        <v>74</v>
      </c>
      <c r="K5242" s="435">
        <v>0</v>
      </c>
      <c r="L5242" s="472">
        <v>41149</v>
      </c>
      <c r="N5242" s="435">
        <v>3</v>
      </c>
      <c r="O5242" s="436">
        <v>74</v>
      </c>
      <c r="P5242" s="436">
        <v>74</v>
      </c>
      <c r="Q5242" s="435">
        <v>0</v>
      </c>
      <c r="R5242" s="436">
        <v>74</v>
      </c>
      <c r="S5242" s="447">
        <v>0</v>
      </c>
      <c r="T5242" s="447">
        <v>0</v>
      </c>
      <c r="U5242" s="472">
        <v>41149</v>
      </c>
      <c r="Y5242" s="536" t="str">
        <f t="shared" si="471"/>
        <v/>
      </c>
      <c r="AD5242" s="435" t="str">
        <f t="shared" si="472"/>
        <v>Pendente</v>
      </c>
    </row>
    <row r="5243" spans="1:30" x14ac:dyDescent="0.2">
      <c r="A5243" s="442" t="s">
        <v>115</v>
      </c>
      <c r="B5243" s="435">
        <v>4</v>
      </c>
      <c r="C5243" s="436">
        <v>7</v>
      </c>
      <c r="D5243" s="465" t="s">
        <v>67</v>
      </c>
      <c r="E5243" s="472">
        <v>41148</v>
      </c>
      <c r="G5243" s="435">
        <v>4</v>
      </c>
      <c r="H5243" s="436">
        <v>7</v>
      </c>
      <c r="I5243" s="436">
        <v>7</v>
      </c>
      <c r="J5243" s="436">
        <v>7</v>
      </c>
      <c r="K5243" s="435">
        <v>0</v>
      </c>
      <c r="L5243" s="472">
        <v>41149</v>
      </c>
      <c r="N5243" s="435">
        <v>4</v>
      </c>
      <c r="O5243" s="436">
        <v>7</v>
      </c>
      <c r="P5243" s="436">
        <v>7</v>
      </c>
      <c r="Q5243" s="435">
        <v>0</v>
      </c>
      <c r="R5243" s="436">
        <v>7</v>
      </c>
      <c r="S5243" s="447">
        <v>0</v>
      </c>
      <c r="T5243" s="447">
        <v>0</v>
      </c>
      <c r="U5243" s="472">
        <v>41149</v>
      </c>
      <c r="Y5243" s="536" t="str">
        <f t="shared" si="471"/>
        <v/>
      </c>
      <c r="AD5243" s="435" t="str">
        <f t="shared" si="472"/>
        <v>Pendente</v>
      </c>
    </row>
    <row r="5244" spans="1:30" x14ac:dyDescent="0.2">
      <c r="A5244" s="442" t="s">
        <v>115</v>
      </c>
      <c r="B5244" s="435">
        <v>5</v>
      </c>
      <c r="C5244" s="436">
        <v>1</v>
      </c>
      <c r="D5244" s="438" t="s">
        <v>68</v>
      </c>
      <c r="E5244" s="472">
        <v>41148</v>
      </c>
      <c r="G5244" s="435">
        <v>5</v>
      </c>
      <c r="H5244" s="436">
        <v>1</v>
      </c>
      <c r="I5244" s="436">
        <v>1</v>
      </c>
      <c r="J5244" s="436">
        <v>1</v>
      </c>
      <c r="K5244" s="435">
        <v>0</v>
      </c>
      <c r="L5244" s="472">
        <v>41149</v>
      </c>
      <c r="N5244" s="435">
        <v>5</v>
      </c>
      <c r="O5244" s="436">
        <v>1</v>
      </c>
      <c r="P5244" s="436">
        <v>1</v>
      </c>
      <c r="Q5244" s="435">
        <v>0</v>
      </c>
      <c r="R5244" s="436">
        <v>1</v>
      </c>
      <c r="S5244" s="447">
        <v>0</v>
      </c>
      <c r="T5244" s="447">
        <v>0</v>
      </c>
      <c r="U5244" s="472">
        <v>41149</v>
      </c>
      <c r="Y5244" s="536" t="str">
        <f t="shared" si="471"/>
        <v/>
      </c>
      <c r="AD5244" s="435" t="str">
        <f t="shared" si="472"/>
        <v>Pendente</v>
      </c>
    </row>
    <row r="5245" spans="1:30" x14ac:dyDescent="0.2">
      <c r="A5245" s="442" t="s">
        <v>115</v>
      </c>
      <c r="B5245" s="435">
        <v>6</v>
      </c>
      <c r="C5245" s="436">
        <v>9</v>
      </c>
      <c r="D5245" s="438" t="s">
        <v>69</v>
      </c>
      <c r="E5245" s="472">
        <v>41148</v>
      </c>
      <c r="G5245" s="435">
        <v>6</v>
      </c>
      <c r="H5245" s="436">
        <v>9</v>
      </c>
      <c r="I5245" s="436">
        <v>9</v>
      </c>
      <c r="J5245" s="436">
        <v>9</v>
      </c>
      <c r="K5245" s="435">
        <v>0</v>
      </c>
      <c r="L5245" s="472">
        <v>41149</v>
      </c>
      <c r="N5245" s="435">
        <v>6</v>
      </c>
      <c r="O5245" s="436">
        <v>9</v>
      </c>
      <c r="P5245" s="436">
        <v>9</v>
      </c>
      <c r="Q5245" s="435">
        <v>0</v>
      </c>
      <c r="R5245" s="436">
        <v>9</v>
      </c>
      <c r="S5245" s="447">
        <v>0</v>
      </c>
      <c r="T5245" s="447">
        <v>0</v>
      </c>
      <c r="U5245" s="472">
        <v>41149</v>
      </c>
      <c r="Y5245" s="536" t="str">
        <f t="shared" si="471"/>
        <v/>
      </c>
      <c r="AD5245" s="435" t="str">
        <f t="shared" si="472"/>
        <v>Pendente</v>
      </c>
    </row>
    <row r="5246" spans="1:30" x14ac:dyDescent="0.2">
      <c r="A5246" s="442" t="s">
        <v>115</v>
      </c>
      <c r="B5246" s="435">
        <v>7</v>
      </c>
      <c r="C5246" s="436">
        <v>13</v>
      </c>
      <c r="D5246" s="438" t="s">
        <v>72</v>
      </c>
      <c r="E5246" s="472">
        <v>41148</v>
      </c>
      <c r="G5246" s="435">
        <v>7</v>
      </c>
      <c r="H5246" s="436">
        <v>13</v>
      </c>
      <c r="I5246" s="436">
        <v>13</v>
      </c>
      <c r="J5246" s="436">
        <v>13</v>
      </c>
      <c r="K5246" s="435">
        <v>0</v>
      </c>
      <c r="L5246" s="472">
        <v>41149</v>
      </c>
      <c r="N5246" s="435">
        <v>7</v>
      </c>
      <c r="O5246" s="436">
        <v>13</v>
      </c>
      <c r="P5246" s="436">
        <v>13</v>
      </c>
      <c r="Q5246" s="435">
        <v>0</v>
      </c>
      <c r="R5246" s="436">
        <v>13</v>
      </c>
      <c r="S5246" s="447">
        <v>0</v>
      </c>
      <c r="T5246" s="447">
        <v>0</v>
      </c>
      <c r="U5246" s="472">
        <v>41149</v>
      </c>
      <c r="Y5246" s="536" t="str">
        <f t="shared" si="471"/>
        <v/>
      </c>
      <c r="AD5246" s="435" t="str">
        <f t="shared" si="472"/>
        <v>Pendente</v>
      </c>
    </row>
    <row r="5247" spans="1:30" x14ac:dyDescent="0.2">
      <c r="A5247" s="442" t="s">
        <v>115</v>
      </c>
      <c r="B5247" s="435">
        <v>8</v>
      </c>
      <c r="C5247" s="436">
        <v>375</v>
      </c>
      <c r="D5247" s="438" t="s">
        <v>73</v>
      </c>
      <c r="E5247" s="472">
        <v>41148</v>
      </c>
      <c r="G5247" s="435">
        <v>8</v>
      </c>
      <c r="H5247" s="436">
        <v>375</v>
      </c>
      <c r="I5247" s="436">
        <v>375</v>
      </c>
      <c r="J5247" s="436">
        <v>375</v>
      </c>
      <c r="K5247" s="435">
        <v>0</v>
      </c>
      <c r="L5247" s="472">
        <v>41149</v>
      </c>
      <c r="N5247" s="435">
        <v>8</v>
      </c>
      <c r="O5247" s="436">
        <v>375</v>
      </c>
      <c r="P5247" s="436">
        <v>375</v>
      </c>
      <c r="Q5247" s="435">
        <v>0</v>
      </c>
      <c r="R5247" s="436">
        <v>375</v>
      </c>
      <c r="S5247" s="447">
        <v>0</v>
      </c>
      <c r="T5247" s="447">
        <v>0</v>
      </c>
      <c r="U5247" s="472">
        <v>41149</v>
      </c>
      <c r="Y5247" s="536" t="str">
        <f t="shared" si="471"/>
        <v/>
      </c>
      <c r="AD5247" s="435" t="str">
        <f t="shared" si="472"/>
        <v>Pendente</v>
      </c>
    </row>
    <row r="5248" spans="1:30" x14ac:dyDescent="0.2">
      <c r="A5248" s="442" t="s">
        <v>115</v>
      </c>
      <c r="B5248" s="435">
        <v>9</v>
      </c>
      <c r="C5248" s="436">
        <v>236</v>
      </c>
      <c r="D5248" s="438" t="s">
        <v>79</v>
      </c>
      <c r="E5248" s="472">
        <v>41148</v>
      </c>
      <c r="G5248" s="435">
        <v>9</v>
      </c>
      <c r="H5248" s="436">
        <v>236</v>
      </c>
      <c r="I5248" s="436">
        <v>236</v>
      </c>
      <c r="J5248" s="436">
        <v>236</v>
      </c>
      <c r="K5248" s="435">
        <v>0</v>
      </c>
      <c r="L5248" s="472">
        <v>41149</v>
      </c>
      <c r="N5248" s="435">
        <v>9</v>
      </c>
      <c r="O5248" s="436">
        <v>236</v>
      </c>
      <c r="P5248" s="436">
        <v>236</v>
      </c>
      <c r="Q5248" s="435">
        <v>0</v>
      </c>
      <c r="R5248" s="436">
        <v>236</v>
      </c>
      <c r="S5248" s="447">
        <v>0</v>
      </c>
      <c r="T5248" s="447">
        <v>0</v>
      </c>
      <c r="U5248" s="472">
        <v>41149</v>
      </c>
      <c r="Y5248" s="536" t="str">
        <f t="shared" si="471"/>
        <v/>
      </c>
      <c r="AD5248" s="435" t="str">
        <f t="shared" si="472"/>
        <v>Pendente</v>
      </c>
    </row>
    <row r="5249" spans="1:30" x14ac:dyDescent="0.2">
      <c r="A5249" s="442" t="s">
        <v>115</v>
      </c>
      <c r="B5249" s="435">
        <v>10</v>
      </c>
      <c r="C5249" s="436">
        <v>111</v>
      </c>
      <c r="D5249" s="438" t="s">
        <v>74</v>
      </c>
      <c r="E5249" s="472">
        <v>41148</v>
      </c>
      <c r="G5249" s="435">
        <v>10</v>
      </c>
      <c r="H5249" s="436">
        <v>111</v>
      </c>
      <c r="I5249" s="436">
        <v>111</v>
      </c>
      <c r="J5249" s="436">
        <v>111</v>
      </c>
      <c r="K5249" s="435">
        <v>0</v>
      </c>
      <c r="L5249" s="472">
        <v>41149</v>
      </c>
      <c r="N5249" s="435">
        <v>10</v>
      </c>
      <c r="O5249" s="436">
        <v>111</v>
      </c>
      <c r="P5249" s="436">
        <v>111</v>
      </c>
      <c r="Q5249" s="435">
        <v>0</v>
      </c>
      <c r="R5249" s="436">
        <v>111</v>
      </c>
      <c r="S5249" s="447">
        <v>0</v>
      </c>
      <c r="T5249" s="447">
        <v>0</v>
      </c>
      <c r="U5249" s="472">
        <v>41149</v>
      </c>
      <c r="Y5249" s="536" t="str">
        <f t="shared" si="471"/>
        <v/>
      </c>
      <c r="AD5249" s="435" t="str">
        <f t="shared" si="472"/>
        <v>Pendente</v>
      </c>
    </row>
    <row r="5250" spans="1:30" x14ac:dyDescent="0.2">
      <c r="A5250" s="442" t="s">
        <v>115</v>
      </c>
      <c r="B5250" s="435">
        <v>11</v>
      </c>
      <c r="C5250" s="436">
        <v>4</v>
      </c>
      <c r="D5250" s="435" t="s">
        <v>75</v>
      </c>
      <c r="E5250" s="472">
        <v>41148</v>
      </c>
      <c r="G5250" s="435">
        <v>11</v>
      </c>
      <c r="H5250" s="436">
        <v>4</v>
      </c>
      <c r="I5250" s="436">
        <v>4</v>
      </c>
      <c r="J5250" s="436">
        <v>4</v>
      </c>
      <c r="K5250" s="435">
        <v>0</v>
      </c>
      <c r="L5250" s="472">
        <v>41149</v>
      </c>
      <c r="N5250" s="435">
        <v>11</v>
      </c>
      <c r="O5250" s="436">
        <v>4</v>
      </c>
      <c r="P5250" s="436">
        <v>4</v>
      </c>
      <c r="Q5250" s="435">
        <v>0</v>
      </c>
      <c r="R5250" s="436">
        <v>4</v>
      </c>
      <c r="S5250" s="447">
        <v>0</v>
      </c>
      <c r="T5250" s="447">
        <v>0</v>
      </c>
      <c r="U5250" s="472">
        <v>41149</v>
      </c>
      <c r="Y5250" s="536" t="str">
        <f t="shared" si="471"/>
        <v/>
      </c>
      <c r="AD5250" s="435" t="str">
        <f t="shared" si="472"/>
        <v>Pendente</v>
      </c>
    </row>
    <row r="5251" spans="1:30" x14ac:dyDescent="0.2">
      <c r="A5251" s="442" t="s">
        <v>115</v>
      </c>
      <c r="B5251" s="435">
        <v>12</v>
      </c>
      <c r="C5251" s="436">
        <v>4</v>
      </c>
      <c r="D5251" s="438" t="s">
        <v>76</v>
      </c>
      <c r="E5251" s="472">
        <v>41148</v>
      </c>
      <c r="G5251" s="435">
        <v>12</v>
      </c>
      <c r="H5251" s="436">
        <v>4</v>
      </c>
      <c r="I5251" s="436">
        <v>4</v>
      </c>
      <c r="J5251" s="436">
        <v>4</v>
      </c>
      <c r="K5251" s="435">
        <v>0</v>
      </c>
      <c r="L5251" s="472">
        <v>41149</v>
      </c>
      <c r="N5251" s="435">
        <v>12</v>
      </c>
      <c r="O5251" s="436">
        <v>4</v>
      </c>
      <c r="P5251" s="436">
        <v>4</v>
      </c>
      <c r="Q5251" s="435">
        <v>0</v>
      </c>
      <c r="R5251" s="436">
        <v>4</v>
      </c>
      <c r="S5251" s="447">
        <v>0</v>
      </c>
      <c r="T5251" s="447">
        <v>0</v>
      </c>
      <c r="U5251" s="472">
        <v>41149</v>
      </c>
      <c r="Y5251" s="536" t="str">
        <f t="shared" si="471"/>
        <v/>
      </c>
      <c r="AD5251" s="435" t="str">
        <f t="shared" si="472"/>
        <v>Pendente</v>
      </c>
    </row>
    <row r="5252" spans="1:30" x14ac:dyDescent="0.2">
      <c r="A5252" s="442" t="s">
        <v>115</v>
      </c>
      <c r="B5252" s="435">
        <v>13</v>
      </c>
      <c r="C5252" s="436">
        <v>1995</v>
      </c>
      <c r="D5252" s="657" t="s">
        <v>212</v>
      </c>
      <c r="E5252" s="472">
        <v>41148</v>
      </c>
      <c r="G5252" s="435">
        <v>13</v>
      </c>
      <c r="H5252" s="436">
        <v>1995</v>
      </c>
      <c r="I5252" s="436">
        <v>1995</v>
      </c>
      <c r="J5252" s="436">
        <v>1995</v>
      </c>
      <c r="K5252" s="435">
        <v>0</v>
      </c>
      <c r="L5252" s="472">
        <v>41149</v>
      </c>
      <c r="N5252" s="435">
        <v>13</v>
      </c>
      <c r="O5252" s="436">
        <v>1995</v>
      </c>
      <c r="P5252" s="436">
        <v>1995</v>
      </c>
      <c r="Q5252" s="435">
        <v>0</v>
      </c>
      <c r="R5252" s="436">
        <v>1995</v>
      </c>
      <c r="S5252" s="447">
        <v>0</v>
      </c>
      <c r="T5252" s="447">
        <v>0</v>
      </c>
      <c r="U5252" s="472">
        <v>41149</v>
      </c>
      <c r="Y5252" s="536" t="str">
        <f t="shared" si="471"/>
        <v/>
      </c>
      <c r="AD5252" s="435" t="str">
        <f t="shared" si="472"/>
        <v>Pendente</v>
      </c>
    </row>
    <row r="5253" spans="1:30" x14ac:dyDescent="0.2">
      <c r="A5253" s="442" t="s">
        <v>115</v>
      </c>
      <c r="B5253" s="435">
        <v>14</v>
      </c>
      <c r="C5253" s="436">
        <v>905</v>
      </c>
      <c r="D5253" s="657" t="s">
        <v>212</v>
      </c>
      <c r="E5253" s="472">
        <v>41148</v>
      </c>
      <c r="G5253" s="435">
        <v>14</v>
      </c>
      <c r="H5253" s="436">
        <v>905</v>
      </c>
      <c r="I5253" s="436">
        <v>905</v>
      </c>
      <c r="J5253" s="436">
        <v>905</v>
      </c>
      <c r="K5253" s="435">
        <v>0</v>
      </c>
      <c r="L5253" s="472">
        <v>41149</v>
      </c>
      <c r="N5253" s="435">
        <v>14</v>
      </c>
      <c r="O5253" s="436">
        <v>905</v>
      </c>
      <c r="P5253" s="436">
        <v>905</v>
      </c>
      <c r="Q5253" s="435">
        <v>0</v>
      </c>
      <c r="R5253" s="436">
        <v>905</v>
      </c>
      <c r="S5253" s="447">
        <v>0</v>
      </c>
      <c r="T5253" s="447">
        <v>0</v>
      </c>
      <c r="U5253" s="472">
        <v>41149</v>
      </c>
      <c r="Y5253" s="536" t="str">
        <f t="shared" si="471"/>
        <v/>
      </c>
      <c r="AD5253" s="435" t="str">
        <f t="shared" si="472"/>
        <v>Pendente</v>
      </c>
    </row>
    <row r="5254" spans="1:30" x14ac:dyDescent="0.2">
      <c r="A5254" s="442" t="s">
        <v>115</v>
      </c>
      <c r="B5254" s="435">
        <v>15</v>
      </c>
      <c r="C5254" s="436">
        <v>455</v>
      </c>
      <c r="D5254" s="438" t="s">
        <v>213</v>
      </c>
      <c r="E5254" s="472">
        <v>41148</v>
      </c>
      <c r="G5254" s="435">
        <v>15</v>
      </c>
      <c r="H5254" s="436">
        <v>455</v>
      </c>
      <c r="I5254" s="436">
        <v>455</v>
      </c>
      <c r="J5254" s="436">
        <v>455</v>
      </c>
      <c r="K5254" s="435">
        <v>0</v>
      </c>
      <c r="L5254" s="472">
        <v>41149</v>
      </c>
      <c r="N5254" s="435">
        <v>15</v>
      </c>
      <c r="O5254" s="436">
        <v>455</v>
      </c>
      <c r="P5254" s="436">
        <v>455</v>
      </c>
      <c r="Q5254" s="435">
        <v>0</v>
      </c>
      <c r="R5254" s="436">
        <v>455</v>
      </c>
      <c r="S5254" s="447">
        <v>0</v>
      </c>
      <c r="T5254" s="447">
        <v>0</v>
      </c>
      <c r="U5254" s="472">
        <v>41149</v>
      </c>
      <c r="Y5254" s="536" t="str">
        <f t="shared" si="471"/>
        <v/>
      </c>
      <c r="AD5254" s="435" t="str">
        <f t="shared" si="472"/>
        <v>Pendente</v>
      </c>
    </row>
    <row r="5255" spans="1:30" x14ac:dyDescent="0.2">
      <c r="A5255" s="442" t="s">
        <v>115</v>
      </c>
      <c r="B5255" s="435">
        <v>16</v>
      </c>
      <c r="C5255" s="436">
        <v>123</v>
      </c>
      <c r="D5255" s="438" t="s">
        <v>187</v>
      </c>
      <c r="E5255" s="472">
        <v>41148</v>
      </c>
      <c r="G5255" s="435">
        <v>16</v>
      </c>
      <c r="H5255" s="436">
        <v>123</v>
      </c>
      <c r="I5255" s="436">
        <v>123</v>
      </c>
      <c r="J5255" s="436">
        <v>123</v>
      </c>
      <c r="K5255" s="435">
        <v>0</v>
      </c>
      <c r="L5255" s="472">
        <v>41149</v>
      </c>
      <c r="N5255" s="435">
        <v>16</v>
      </c>
      <c r="O5255" s="436">
        <v>123</v>
      </c>
      <c r="P5255" s="436">
        <v>123</v>
      </c>
      <c r="Q5255" s="435">
        <v>0</v>
      </c>
      <c r="R5255" s="436">
        <v>123</v>
      </c>
      <c r="S5255" s="447">
        <v>0</v>
      </c>
      <c r="T5255" s="447">
        <v>0</v>
      </c>
      <c r="U5255" s="472">
        <v>41149</v>
      </c>
      <c r="Y5255" s="536" t="str">
        <f t="shared" si="471"/>
        <v/>
      </c>
      <c r="AD5255" s="435" t="str">
        <f t="shared" si="472"/>
        <v>Pendente</v>
      </c>
    </row>
    <row r="5256" spans="1:30" x14ac:dyDescent="0.2">
      <c r="A5256" s="442" t="s">
        <v>115</v>
      </c>
      <c r="B5256" s="435">
        <v>17</v>
      </c>
      <c r="C5256" s="436">
        <v>2</v>
      </c>
      <c r="D5256" s="465" t="s">
        <v>192</v>
      </c>
      <c r="E5256" s="472">
        <v>41148</v>
      </c>
      <c r="G5256" s="435">
        <v>17</v>
      </c>
      <c r="H5256" s="436">
        <v>2</v>
      </c>
      <c r="I5256" s="436">
        <v>2</v>
      </c>
      <c r="J5256" s="436">
        <v>2</v>
      </c>
      <c r="K5256" s="435">
        <v>0</v>
      </c>
      <c r="L5256" s="472">
        <v>41149</v>
      </c>
      <c r="N5256" s="435">
        <v>17</v>
      </c>
      <c r="O5256" s="436">
        <v>2</v>
      </c>
      <c r="P5256" s="436">
        <v>2</v>
      </c>
      <c r="Q5256" s="435">
        <v>0</v>
      </c>
      <c r="R5256" s="436">
        <v>2</v>
      </c>
      <c r="S5256" s="447">
        <v>0</v>
      </c>
      <c r="T5256" s="447">
        <v>0</v>
      </c>
      <c r="U5256" s="472">
        <v>41149</v>
      </c>
      <c r="Y5256" s="536" t="str">
        <f t="shared" si="471"/>
        <v/>
      </c>
      <c r="AD5256" s="435" t="str">
        <f t="shared" si="472"/>
        <v>Pendente</v>
      </c>
    </row>
    <row r="5257" spans="1:30" x14ac:dyDescent="0.2">
      <c r="A5257" s="442" t="s">
        <v>115</v>
      </c>
      <c r="B5257" s="435">
        <v>18</v>
      </c>
      <c r="C5257" s="436">
        <v>400</v>
      </c>
      <c r="D5257" s="438" t="s">
        <v>196</v>
      </c>
      <c r="E5257" s="472">
        <v>41148</v>
      </c>
      <c r="G5257" s="435">
        <v>18</v>
      </c>
      <c r="H5257" s="436">
        <v>400</v>
      </c>
      <c r="I5257" s="436">
        <v>400</v>
      </c>
      <c r="J5257" s="436">
        <v>400</v>
      </c>
      <c r="K5257" s="435">
        <v>0</v>
      </c>
      <c r="L5257" s="472">
        <v>41149</v>
      </c>
      <c r="N5257" s="435">
        <v>18</v>
      </c>
      <c r="O5257" s="436">
        <v>400</v>
      </c>
      <c r="P5257" s="436">
        <v>400</v>
      </c>
      <c r="Q5257" s="435">
        <v>0</v>
      </c>
      <c r="R5257" s="436">
        <v>400</v>
      </c>
      <c r="S5257" s="447">
        <v>0</v>
      </c>
      <c r="T5257" s="447">
        <v>0</v>
      </c>
      <c r="U5257" s="472">
        <v>41149</v>
      </c>
      <c r="Y5257" s="536" t="str">
        <f t="shared" si="471"/>
        <v/>
      </c>
      <c r="AD5257" s="435" t="str">
        <f t="shared" si="472"/>
        <v>Pendente</v>
      </c>
    </row>
    <row r="5258" spans="1:30" x14ac:dyDescent="0.2">
      <c r="A5258" s="442" t="s">
        <v>115</v>
      </c>
      <c r="B5258" s="435">
        <v>19</v>
      </c>
      <c r="C5258" s="436">
        <v>644</v>
      </c>
      <c r="D5258" s="438" t="s">
        <v>199</v>
      </c>
      <c r="E5258" s="472">
        <v>41148</v>
      </c>
      <c r="G5258" s="435">
        <v>19</v>
      </c>
      <c r="H5258" s="436">
        <v>644</v>
      </c>
      <c r="I5258" s="436">
        <v>644</v>
      </c>
      <c r="J5258" s="436">
        <v>644</v>
      </c>
      <c r="K5258" s="435">
        <v>0</v>
      </c>
      <c r="L5258" s="472">
        <v>41149</v>
      </c>
      <c r="N5258" s="435">
        <v>19</v>
      </c>
      <c r="O5258" s="436">
        <v>644</v>
      </c>
      <c r="P5258" s="436">
        <v>644</v>
      </c>
      <c r="Q5258" s="435">
        <v>0</v>
      </c>
      <c r="R5258" s="436">
        <v>644</v>
      </c>
      <c r="S5258" s="447">
        <v>0</v>
      </c>
      <c r="T5258" s="447">
        <v>0</v>
      </c>
      <c r="U5258" s="472">
        <v>41149</v>
      </c>
      <c r="Y5258" s="536" t="str">
        <f t="shared" ref="Y5258:Y5321" si="473">IF(W5258="","",+C5258-W5258)</f>
        <v/>
      </c>
      <c r="AD5258" s="435" t="str">
        <f t="shared" si="472"/>
        <v>Pendente</v>
      </c>
    </row>
    <row r="5259" spans="1:30" x14ac:dyDescent="0.2">
      <c r="A5259" s="442" t="s">
        <v>115</v>
      </c>
      <c r="B5259" s="435">
        <v>20</v>
      </c>
      <c r="C5259" s="436">
        <v>71</v>
      </c>
      <c r="D5259" s="438" t="s">
        <v>189</v>
      </c>
      <c r="E5259" s="472">
        <v>41148</v>
      </c>
      <c r="G5259" s="435">
        <v>20</v>
      </c>
      <c r="H5259" s="436">
        <v>71</v>
      </c>
      <c r="I5259" s="436">
        <v>71</v>
      </c>
      <c r="J5259" s="436">
        <v>71</v>
      </c>
      <c r="K5259" s="435">
        <v>0</v>
      </c>
      <c r="L5259" s="472">
        <v>41149</v>
      </c>
      <c r="N5259" s="435">
        <v>20</v>
      </c>
      <c r="O5259" s="436">
        <v>71</v>
      </c>
      <c r="P5259" s="436">
        <v>71</v>
      </c>
      <c r="Q5259" s="435">
        <v>0</v>
      </c>
      <c r="R5259" s="436">
        <v>71</v>
      </c>
      <c r="S5259" s="447">
        <v>0</v>
      </c>
      <c r="T5259" s="447">
        <v>0</v>
      </c>
      <c r="U5259" s="472">
        <v>41149</v>
      </c>
      <c r="Y5259" s="536" t="str">
        <f t="shared" si="473"/>
        <v/>
      </c>
      <c r="AD5259" s="435" t="str">
        <f t="shared" si="472"/>
        <v>Pendente</v>
      </c>
    </row>
    <row r="5260" spans="1:30" x14ac:dyDescent="0.2">
      <c r="A5260" s="442" t="s">
        <v>115</v>
      </c>
      <c r="B5260" s="435">
        <v>21</v>
      </c>
      <c r="C5260" s="436">
        <v>480</v>
      </c>
      <c r="D5260" s="438" t="s">
        <v>178</v>
      </c>
      <c r="E5260" s="472">
        <v>41148</v>
      </c>
      <c r="G5260" s="435">
        <v>21</v>
      </c>
      <c r="H5260" s="436">
        <v>480</v>
      </c>
      <c r="I5260" s="436">
        <v>480</v>
      </c>
      <c r="J5260" s="436">
        <v>480</v>
      </c>
      <c r="K5260" s="435">
        <v>0</v>
      </c>
      <c r="L5260" s="472">
        <v>41149</v>
      </c>
      <c r="N5260" s="435">
        <v>21</v>
      </c>
      <c r="O5260" s="436">
        <v>480</v>
      </c>
      <c r="P5260" s="436">
        <v>480</v>
      </c>
      <c r="Q5260" s="435">
        <v>0</v>
      </c>
      <c r="R5260" s="436">
        <v>480</v>
      </c>
      <c r="S5260" s="447">
        <v>0</v>
      </c>
      <c r="T5260" s="447">
        <v>0</v>
      </c>
      <c r="U5260" s="472">
        <v>41149</v>
      </c>
      <c r="Y5260" s="536" t="str">
        <f t="shared" si="473"/>
        <v/>
      </c>
      <c r="AD5260" s="435" t="str">
        <f t="shared" si="472"/>
        <v>Pendente</v>
      </c>
    </row>
    <row r="5261" spans="1:30" x14ac:dyDescent="0.2">
      <c r="A5261" s="442" t="s">
        <v>115</v>
      </c>
      <c r="B5261" s="435">
        <v>22</v>
      </c>
      <c r="C5261" s="436">
        <v>1995</v>
      </c>
      <c r="D5261" s="438" t="s">
        <v>214</v>
      </c>
      <c r="E5261" s="472">
        <v>41148</v>
      </c>
      <c r="G5261" s="435">
        <v>22</v>
      </c>
      <c r="H5261" s="436">
        <v>1995</v>
      </c>
      <c r="I5261" s="436">
        <v>1995</v>
      </c>
      <c r="J5261" s="436">
        <v>1995</v>
      </c>
      <c r="K5261" s="435">
        <v>0</v>
      </c>
      <c r="L5261" s="472">
        <v>41149</v>
      </c>
      <c r="N5261" s="435">
        <v>22</v>
      </c>
      <c r="O5261" s="436">
        <v>1995</v>
      </c>
      <c r="P5261" s="436">
        <v>1995</v>
      </c>
      <c r="Q5261" s="435">
        <v>0</v>
      </c>
      <c r="R5261" s="436">
        <v>1995</v>
      </c>
      <c r="S5261" s="447">
        <v>0</v>
      </c>
      <c r="T5261" s="447">
        <v>0</v>
      </c>
      <c r="U5261" s="472">
        <v>41149</v>
      </c>
      <c r="Y5261" s="536" t="str">
        <f t="shared" si="473"/>
        <v/>
      </c>
      <c r="AD5261" s="435" t="str">
        <f t="shared" si="472"/>
        <v>Pendente</v>
      </c>
    </row>
    <row r="5262" spans="1:30" x14ac:dyDescent="0.2">
      <c r="A5262" s="442" t="s">
        <v>115</v>
      </c>
      <c r="B5262" s="435">
        <v>23</v>
      </c>
      <c r="C5262" s="436">
        <v>38</v>
      </c>
      <c r="D5262" s="438" t="s">
        <v>214</v>
      </c>
      <c r="E5262" s="472">
        <v>41148</v>
      </c>
      <c r="G5262" s="435">
        <v>23</v>
      </c>
      <c r="H5262" s="436">
        <v>38</v>
      </c>
      <c r="I5262" s="436">
        <v>38</v>
      </c>
      <c r="J5262" s="436">
        <v>38</v>
      </c>
      <c r="K5262" s="435">
        <v>0</v>
      </c>
      <c r="L5262" s="472">
        <v>41149</v>
      </c>
      <c r="N5262" s="435">
        <v>23</v>
      </c>
      <c r="O5262" s="436">
        <v>38</v>
      </c>
      <c r="P5262" s="436">
        <v>38</v>
      </c>
      <c r="Q5262" s="435">
        <v>0</v>
      </c>
      <c r="R5262" s="436">
        <v>38</v>
      </c>
      <c r="S5262" s="447">
        <v>0</v>
      </c>
      <c r="T5262" s="447">
        <v>0</v>
      </c>
      <c r="U5262" s="472">
        <v>41149</v>
      </c>
      <c r="Y5262" s="536" t="str">
        <f t="shared" si="473"/>
        <v/>
      </c>
      <c r="AD5262" s="435" t="str">
        <f t="shared" si="472"/>
        <v>Pendente</v>
      </c>
    </row>
    <row r="5263" spans="1:30" x14ac:dyDescent="0.2">
      <c r="A5263" s="644" t="s">
        <v>115</v>
      </c>
      <c r="B5263" s="645">
        <v>24</v>
      </c>
      <c r="C5263" s="646">
        <v>12</v>
      </c>
      <c r="D5263" s="659" t="s">
        <v>185</v>
      </c>
      <c r="E5263" s="647">
        <v>41148</v>
      </c>
      <c r="G5263" s="645">
        <v>24</v>
      </c>
      <c r="H5263" s="646">
        <v>12</v>
      </c>
      <c r="I5263" s="646">
        <v>12</v>
      </c>
      <c r="J5263" s="646">
        <v>12</v>
      </c>
      <c r="K5263" s="645">
        <v>0</v>
      </c>
      <c r="L5263" s="647">
        <v>41149</v>
      </c>
      <c r="N5263" s="645">
        <v>24</v>
      </c>
      <c r="O5263" s="646">
        <v>12</v>
      </c>
      <c r="P5263" s="646">
        <v>12</v>
      </c>
      <c r="Q5263" s="645">
        <v>0</v>
      </c>
      <c r="R5263" s="646">
        <v>12</v>
      </c>
      <c r="S5263" s="646">
        <v>0</v>
      </c>
      <c r="T5263" s="646">
        <v>0</v>
      </c>
      <c r="U5263" s="647">
        <v>41149</v>
      </c>
      <c r="Y5263" s="536" t="str">
        <f t="shared" si="473"/>
        <v/>
      </c>
      <c r="AD5263" s="435" t="str">
        <f t="shared" si="472"/>
        <v>Pendente</v>
      </c>
    </row>
    <row r="5264" spans="1:30" x14ac:dyDescent="0.2">
      <c r="A5264" s="442" t="s">
        <v>115</v>
      </c>
      <c r="B5264" s="435">
        <v>1</v>
      </c>
      <c r="C5264" s="436">
        <v>1100</v>
      </c>
      <c r="D5264" s="657" t="s">
        <v>212</v>
      </c>
      <c r="E5264" s="472">
        <v>41149</v>
      </c>
      <c r="G5264" s="435">
        <v>1</v>
      </c>
      <c r="H5264" s="436">
        <v>1100</v>
      </c>
      <c r="I5264" s="436">
        <v>1100</v>
      </c>
      <c r="J5264" s="436">
        <v>1100</v>
      </c>
      <c r="K5264" s="435">
        <v>0</v>
      </c>
      <c r="L5264" s="472">
        <v>41150</v>
      </c>
      <c r="N5264" s="435">
        <v>1</v>
      </c>
      <c r="O5264" s="436">
        <v>1100</v>
      </c>
      <c r="P5264" s="436">
        <v>1100</v>
      </c>
      <c r="Q5264" s="435">
        <v>0</v>
      </c>
      <c r="R5264" s="436">
        <v>1100</v>
      </c>
      <c r="S5264" s="447">
        <v>0</v>
      </c>
      <c r="T5264" s="447">
        <v>0</v>
      </c>
      <c r="U5264" s="472">
        <v>41150</v>
      </c>
      <c r="Y5264" s="536" t="str">
        <f t="shared" si="473"/>
        <v/>
      </c>
      <c r="AD5264" s="435" t="str">
        <f t="shared" si="472"/>
        <v>Pendente</v>
      </c>
    </row>
    <row r="5265" spans="1:30" x14ac:dyDescent="0.2">
      <c r="A5265" s="442" t="s">
        <v>115</v>
      </c>
      <c r="B5265" s="435">
        <v>2</v>
      </c>
      <c r="C5265" s="436">
        <v>500</v>
      </c>
      <c r="D5265" s="438" t="s">
        <v>196</v>
      </c>
      <c r="E5265" s="472">
        <v>41149</v>
      </c>
      <c r="G5265" s="435">
        <v>2</v>
      </c>
      <c r="H5265" s="436">
        <v>500</v>
      </c>
      <c r="I5265" s="436">
        <v>500</v>
      </c>
      <c r="J5265" s="436">
        <v>500</v>
      </c>
      <c r="K5265" s="435">
        <v>0</v>
      </c>
      <c r="L5265" s="472">
        <v>41150</v>
      </c>
      <c r="N5265" s="435">
        <v>2</v>
      </c>
      <c r="O5265" s="436">
        <v>500</v>
      </c>
      <c r="P5265" s="436">
        <v>500</v>
      </c>
      <c r="Q5265" s="435">
        <v>0</v>
      </c>
      <c r="R5265" s="436">
        <v>500</v>
      </c>
      <c r="S5265" s="447">
        <v>0</v>
      </c>
      <c r="T5265" s="447">
        <v>0</v>
      </c>
      <c r="U5265" s="472">
        <v>41150</v>
      </c>
      <c r="Y5265" s="536" t="str">
        <f t="shared" si="473"/>
        <v/>
      </c>
      <c r="AD5265" s="435" t="str">
        <f t="shared" si="472"/>
        <v>Pendente</v>
      </c>
    </row>
    <row r="5266" spans="1:30" x14ac:dyDescent="0.2">
      <c r="A5266" s="442" t="s">
        <v>115</v>
      </c>
      <c r="B5266" s="435">
        <v>3</v>
      </c>
      <c r="C5266" s="436">
        <v>50</v>
      </c>
      <c r="D5266" s="438" t="s">
        <v>200</v>
      </c>
      <c r="E5266" s="472">
        <v>41149</v>
      </c>
      <c r="G5266" s="435">
        <v>3</v>
      </c>
      <c r="H5266" s="436">
        <v>50</v>
      </c>
      <c r="I5266" s="436">
        <v>50</v>
      </c>
      <c r="J5266" s="436">
        <v>50</v>
      </c>
      <c r="K5266" s="435">
        <v>0</v>
      </c>
      <c r="L5266" s="472">
        <v>41150</v>
      </c>
      <c r="N5266" s="435">
        <v>3</v>
      </c>
      <c r="O5266" s="436">
        <v>50</v>
      </c>
      <c r="P5266" s="436">
        <v>50</v>
      </c>
      <c r="Q5266" s="435">
        <v>0</v>
      </c>
      <c r="R5266" s="436">
        <v>50</v>
      </c>
      <c r="S5266" s="447">
        <v>0</v>
      </c>
      <c r="T5266" s="447">
        <v>0</v>
      </c>
      <c r="U5266" s="472">
        <v>41150</v>
      </c>
      <c r="Y5266" s="536" t="str">
        <f t="shared" si="473"/>
        <v/>
      </c>
      <c r="AD5266" s="435" t="str">
        <f t="shared" si="472"/>
        <v>Pendente</v>
      </c>
    </row>
    <row r="5267" spans="1:30" x14ac:dyDescent="0.2">
      <c r="A5267" s="644" t="s">
        <v>115</v>
      </c>
      <c r="B5267" s="645">
        <v>4</v>
      </c>
      <c r="C5267" s="646">
        <v>220</v>
      </c>
      <c r="D5267" s="645" t="s">
        <v>178</v>
      </c>
      <c r="E5267" s="647">
        <v>41149</v>
      </c>
      <c r="G5267" s="645">
        <v>4</v>
      </c>
      <c r="H5267" s="646">
        <v>220</v>
      </c>
      <c r="I5267" s="646">
        <v>220</v>
      </c>
      <c r="J5267" s="646">
        <v>220</v>
      </c>
      <c r="K5267" s="645">
        <v>0</v>
      </c>
      <c r="L5267" s="647">
        <v>41150</v>
      </c>
      <c r="N5267" s="645">
        <v>4</v>
      </c>
      <c r="O5267" s="646">
        <v>220</v>
      </c>
      <c r="P5267" s="646">
        <v>220</v>
      </c>
      <c r="Q5267" s="645">
        <v>0</v>
      </c>
      <c r="R5267" s="646">
        <v>220</v>
      </c>
      <c r="S5267" s="646">
        <v>0</v>
      </c>
      <c r="T5267" s="646">
        <v>0</v>
      </c>
      <c r="U5267" s="647">
        <v>41150</v>
      </c>
      <c r="Y5267" s="536" t="str">
        <f t="shared" si="473"/>
        <v/>
      </c>
      <c r="AD5267" s="435" t="str">
        <f t="shared" si="472"/>
        <v>Pendente</v>
      </c>
    </row>
    <row r="5268" spans="1:30" x14ac:dyDescent="0.2">
      <c r="A5268" s="442" t="s">
        <v>115</v>
      </c>
      <c r="B5268" s="435">
        <v>1</v>
      </c>
      <c r="C5268" s="436">
        <v>15</v>
      </c>
      <c r="D5268" s="643" t="s">
        <v>182</v>
      </c>
      <c r="E5268" s="472">
        <v>41150</v>
      </c>
      <c r="G5268" s="435">
        <v>1</v>
      </c>
      <c r="H5268" s="436">
        <v>15</v>
      </c>
      <c r="I5268" s="436">
        <v>15</v>
      </c>
      <c r="J5268" s="436">
        <v>15</v>
      </c>
      <c r="K5268" s="435">
        <v>0</v>
      </c>
      <c r="L5268" s="472">
        <v>41150</v>
      </c>
      <c r="N5268" s="435">
        <v>1</v>
      </c>
      <c r="O5268" s="436">
        <v>15</v>
      </c>
      <c r="P5268" s="436">
        <v>15</v>
      </c>
      <c r="Q5268" s="435">
        <v>0</v>
      </c>
      <c r="R5268" s="436">
        <v>15</v>
      </c>
      <c r="S5268" s="447">
        <v>0</v>
      </c>
      <c r="T5268" s="447">
        <v>0</v>
      </c>
      <c r="U5268" s="472">
        <v>41150</v>
      </c>
      <c r="Y5268" s="536" t="str">
        <f t="shared" si="473"/>
        <v/>
      </c>
      <c r="AD5268" s="435" t="str">
        <f t="shared" si="472"/>
        <v>Pendente</v>
      </c>
    </row>
    <row r="5269" spans="1:30" x14ac:dyDescent="0.2">
      <c r="A5269" s="442" t="s">
        <v>115</v>
      </c>
      <c r="B5269" s="435">
        <v>2</v>
      </c>
      <c r="C5269" s="436">
        <v>11</v>
      </c>
      <c r="D5269" s="465" t="s">
        <v>183</v>
      </c>
      <c r="E5269" s="472">
        <v>41150</v>
      </c>
      <c r="G5269" s="435">
        <v>2</v>
      </c>
      <c r="H5269" s="436">
        <v>11</v>
      </c>
      <c r="I5269" s="436">
        <v>11</v>
      </c>
      <c r="J5269" s="436">
        <v>11</v>
      </c>
      <c r="K5269" s="435">
        <v>0</v>
      </c>
      <c r="L5269" s="472">
        <v>41150</v>
      </c>
      <c r="N5269" s="435">
        <v>2</v>
      </c>
      <c r="O5269" s="436">
        <v>11</v>
      </c>
      <c r="P5269" s="436">
        <v>11</v>
      </c>
      <c r="Q5269" s="435">
        <v>0</v>
      </c>
      <c r="R5269" s="436">
        <v>11</v>
      </c>
      <c r="S5269" s="447">
        <v>0</v>
      </c>
      <c r="T5269" s="447">
        <v>0</v>
      </c>
      <c r="U5269" s="472">
        <v>41150</v>
      </c>
      <c r="Y5269" s="536" t="str">
        <f t="shared" si="473"/>
        <v/>
      </c>
      <c r="AD5269" s="435" t="str">
        <f t="shared" si="472"/>
        <v>Pendente</v>
      </c>
    </row>
    <row r="5270" spans="1:30" x14ac:dyDescent="0.2">
      <c r="A5270" s="442" t="s">
        <v>115</v>
      </c>
      <c r="B5270" s="435">
        <v>3</v>
      </c>
      <c r="C5270" s="436">
        <v>9</v>
      </c>
      <c r="D5270" s="465" t="s">
        <v>67</v>
      </c>
      <c r="E5270" s="472">
        <v>41150</v>
      </c>
      <c r="G5270" s="435">
        <v>3</v>
      </c>
      <c r="H5270" s="436">
        <v>9</v>
      </c>
      <c r="I5270" s="436">
        <v>9</v>
      </c>
      <c r="J5270" s="436">
        <v>9</v>
      </c>
      <c r="K5270" s="435">
        <v>0</v>
      </c>
      <c r="L5270" s="472">
        <v>41150</v>
      </c>
      <c r="N5270" s="435">
        <v>3</v>
      </c>
      <c r="O5270" s="436">
        <v>9</v>
      </c>
      <c r="P5270" s="436">
        <v>9</v>
      </c>
      <c r="Q5270" s="435">
        <v>0</v>
      </c>
      <c r="R5270" s="436">
        <v>9</v>
      </c>
      <c r="S5270" s="447">
        <v>0</v>
      </c>
      <c r="T5270" s="447">
        <v>0</v>
      </c>
      <c r="U5270" s="472">
        <v>41150</v>
      </c>
      <c r="Y5270" s="536" t="str">
        <f t="shared" si="473"/>
        <v/>
      </c>
      <c r="AD5270" s="435" t="str">
        <f t="shared" si="472"/>
        <v>Pendente</v>
      </c>
    </row>
    <row r="5271" spans="1:30" x14ac:dyDescent="0.2">
      <c r="A5271" s="442" t="s">
        <v>115</v>
      </c>
      <c r="B5271" s="435">
        <v>4</v>
      </c>
      <c r="C5271" s="436">
        <v>1</v>
      </c>
      <c r="D5271" s="438" t="s">
        <v>68</v>
      </c>
      <c r="E5271" s="472">
        <v>41150</v>
      </c>
      <c r="G5271" s="435">
        <v>4</v>
      </c>
      <c r="H5271" s="436">
        <v>1</v>
      </c>
      <c r="I5271" s="436">
        <v>1</v>
      </c>
      <c r="J5271" s="436">
        <v>1</v>
      </c>
      <c r="K5271" s="435">
        <v>0</v>
      </c>
      <c r="L5271" s="472">
        <v>41150</v>
      </c>
      <c r="N5271" s="435">
        <v>4</v>
      </c>
      <c r="O5271" s="436">
        <v>1</v>
      </c>
      <c r="P5271" s="436">
        <v>1</v>
      </c>
      <c r="Q5271" s="435">
        <v>0</v>
      </c>
      <c r="R5271" s="436">
        <v>1</v>
      </c>
      <c r="S5271" s="447">
        <v>0</v>
      </c>
      <c r="T5271" s="447">
        <v>0</v>
      </c>
      <c r="U5271" s="472">
        <v>41150</v>
      </c>
      <c r="Y5271" s="536" t="str">
        <f t="shared" si="473"/>
        <v/>
      </c>
      <c r="AD5271" s="435" t="str">
        <f t="shared" si="472"/>
        <v>Pendente</v>
      </c>
    </row>
    <row r="5272" spans="1:30" x14ac:dyDescent="0.2">
      <c r="A5272" s="442" t="s">
        <v>115</v>
      </c>
      <c r="B5272" s="435">
        <v>5</v>
      </c>
      <c r="C5272" s="436">
        <v>5</v>
      </c>
      <c r="D5272" s="438" t="s">
        <v>69</v>
      </c>
      <c r="E5272" s="472">
        <v>41150</v>
      </c>
      <c r="G5272" s="435">
        <v>5</v>
      </c>
      <c r="H5272" s="436">
        <v>5</v>
      </c>
      <c r="I5272" s="436">
        <v>5</v>
      </c>
      <c r="J5272" s="436">
        <v>5</v>
      </c>
      <c r="K5272" s="435">
        <v>0</v>
      </c>
      <c r="L5272" s="472">
        <v>41150</v>
      </c>
      <c r="N5272" s="435">
        <v>5</v>
      </c>
      <c r="O5272" s="436">
        <v>5</v>
      </c>
      <c r="P5272" s="436">
        <v>5</v>
      </c>
      <c r="Q5272" s="435">
        <v>0</v>
      </c>
      <c r="R5272" s="436">
        <v>5</v>
      </c>
      <c r="S5272" s="447">
        <v>0</v>
      </c>
      <c r="T5272" s="447">
        <v>0</v>
      </c>
      <c r="U5272" s="472">
        <v>41150</v>
      </c>
      <c r="Y5272" s="536" t="str">
        <f t="shared" si="473"/>
        <v/>
      </c>
      <c r="AD5272" s="435" t="str">
        <f t="shared" si="472"/>
        <v>Pendente</v>
      </c>
    </row>
    <row r="5273" spans="1:30" x14ac:dyDescent="0.2">
      <c r="A5273" s="442" t="s">
        <v>115</v>
      </c>
      <c r="B5273" s="435">
        <v>6</v>
      </c>
      <c r="C5273" s="436">
        <v>16</v>
      </c>
      <c r="D5273" s="438" t="s">
        <v>72</v>
      </c>
      <c r="E5273" s="472">
        <v>41150</v>
      </c>
      <c r="G5273" s="435">
        <v>6</v>
      </c>
      <c r="H5273" s="436">
        <v>16</v>
      </c>
      <c r="I5273" s="436">
        <v>16</v>
      </c>
      <c r="J5273" s="436">
        <v>16</v>
      </c>
      <c r="K5273" s="435">
        <v>0</v>
      </c>
      <c r="L5273" s="472">
        <v>41150</v>
      </c>
      <c r="N5273" s="435">
        <v>6</v>
      </c>
      <c r="O5273" s="436">
        <v>16</v>
      </c>
      <c r="P5273" s="436">
        <v>16</v>
      </c>
      <c r="Q5273" s="435">
        <v>0</v>
      </c>
      <c r="R5273" s="436">
        <v>16</v>
      </c>
      <c r="S5273" s="447">
        <v>0</v>
      </c>
      <c r="T5273" s="447">
        <v>0</v>
      </c>
      <c r="U5273" s="472">
        <v>41150</v>
      </c>
      <c r="Y5273" s="536" t="str">
        <f t="shared" si="473"/>
        <v/>
      </c>
      <c r="AD5273" s="435" t="str">
        <f t="shared" si="472"/>
        <v>Pendente</v>
      </c>
    </row>
    <row r="5274" spans="1:30" x14ac:dyDescent="0.2">
      <c r="A5274" s="442" t="s">
        <v>115</v>
      </c>
      <c r="B5274" s="435">
        <v>7</v>
      </c>
      <c r="C5274" s="436">
        <v>187</v>
      </c>
      <c r="D5274" s="438" t="s">
        <v>73</v>
      </c>
      <c r="E5274" s="472">
        <v>41150</v>
      </c>
      <c r="G5274" s="435">
        <v>7</v>
      </c>
      <c r="H5274" s="436">
        <v>187</v>
      </c>
      <c r="I5274" s="436">
        <v>187</v>
      </c>
      <c r="J5274" s="436">
        <v>187</v>
      </c>
      <c r="K5274" s="435">
        <v>0</v>
      </c>
      <c r="L5274" s="472">
        <v>41150</v>
      </c>
      <c r="N5274" s="435">
        <v>7</v>
      </c>
      <c r="O5274" s="436">
        <v>187</v>
      </c>
      <c r="P5274" s="436">
        <v>187</v>
      </c>
      <c r="Q5274" s="435">
        <v>0</v>
      </c>
      <c r="R5274" s="436">
        <v>187</v>
      </c>
      <c r="S5274" s="447">
        <v>0</v>
      </c>
      <c r="T5274" s="447">
        <v>0</v>
      </c>
      <c r="U5274" s="472">
        <v>41150</v>
      </c>
      <c r="Y5274" s="536" t="str">
        <f t="shared" si="473"/>
        <v/>
      </c>
      <c r="AD5274" s="435" t="str">
        <f t="shared" si="472"/>
        <v>Pendente</v>
      </c>
    </row>
    <row r="5275" spans="1:30" x14ac:dyDescent="0.2">
      <c r="A5275" s="442" t="s">
        <v>115</v>
      </c>
      <c r="B5275" s="435">
        <v>8</v>
      </c>
      <c r="C5275" s="436">
        <v>98</v>
      </c>
      <c r="D5275" s="438" t="s">
        <v>79</v>
      </c>
      <c r="E5275" s="472">
        <v>41150</v>
      </c>
      <c r="G5275" s="435">
        <v>8</v>
      </c>
      <c r="H5275" s="436">
        <v>98</v>
      </c>
      <c r="I5275" s="436">
        <v>98</v>
      </c>
      <c r="J5275" s="436">
        <v>98</v>
      </c>
      <c r="K5275" s="435">
        <v>0</v>
      </c>
      <c r="L5275" s="472">
        <v>41150</v>
      </c>
      <c r="N5275" s="435">
        <v>8</v>
      </c>
      <c r="O5275" s="436">
        <v>98</v>
      </c>
      <c r="P5275" s="436">
        <v>98</v>
      </c>
      <c r="Q5275" s="435">
        <v>0</v>
      </c>
      <c r="R5275" s="436">
        <v>98</v>
      </c>
      <c r="S5275" s="447">
        <v>0</v>
      </c>
      <c r="T5275" s="447">
        <v>0</v>
      </c>
      <c r="U5275" s="472">
        <v>41150</v>
      </c>
      <c r="Y5275" s="536" t="str">
        <f t="shared" si="473"/>
        <v/>
      </c>
      <c r="AD5275" s="435" t="str">
        <f t="shared" si="472"/>
        <v>Pendente</v>
      </c>
    </row>
    <row r="5276" spans="1:30" x14ac:dyDescent="0.2">
      <c r="A5276" s="442" t="s">
        <v>115</v>
      </c>
      <c r="B5276" s="435">
        <v>9</v>
      </c>
      <c r="C5276" s="436">
        <v>56</v>
      </c>
      <c r="D5276" s="438" t="s">
        <v>74</v>
      </c>
      <c r="E5276" s="472">
        <v>41150</v>
      </c>
      <c r="G5276" s="435">
        <v>9</v>
      </c>
      <c r="H5276" s="436">
        <v>56</v>
      </c>
      <c r="I5276" s="436">
        <v>56</v>
      </c>
      <c r="J5276" s="436">
        <v>56</v>
      </c>
      <c r="K5276" s="435">
        <v>0</v>
      </c>
      <c r="L5276" s="472">
        <v>41150</v>
      </c>
      <c r="N5276" s="435">
        <v>9</v>
      </c>
      <c r="O5276" s="436">
        <v>56</v>
      </c>
      <c r="P5276" s="436">
        <v>56</v>
      </c>
      <c r="Q5276" s="435">
        <v>0</v>
      </c>
      <c r="R5276" s="436">
        <v>56</v>
      </c>
      <c r="S5276" s="447">
        <v>0</v>
      </c>
      <c r="T5276" s="447">
        <v>0</v>
      </c>
      <c r="U5276" s="472">
        <v>41150</v>
      </c>
      <c r="Y5276" s="536" t="str">
        <f t="shared" si="473"/>
        <v/>
      </c>
      <c r="AD5276" s="435" t="str">
        <f t="shared" si="472"/>
        <v>Pendente</v>
      </c>
    </row>
    <row r="5277" spans="1:30" x14ac:dyDescent="0.2">
      <c r="A5277" s="442" t="s">
        <v>115</v>
      </c>
      <c r="B5277" s="435">
        <v>10</v>
      </c>
      <c r="C5277" s="436">
        <v>2</v>
      </c>
      <c r="D5277" s="438" t="s">
        <v>76</v>
      </c>
      <c r="E5277" s="472">
        <v>41150</v>
      </c>
      <c r="G5277" s="435">
        <v>10</v>
      </c>
      <c r="H5277" s="436">
        <v>2</v>
      </c>
      <c r="I5277" s="436">
        <v>2</v>
      </c>
      <c r="J5277" s="436">
        <v>2</v>
      </c>
      <c r="K5277" s="435">
        <v>0</v>
      </c>
      <c r="L5277" s="472">
        <v>41150</v>
      </c>
      <c r="N5277" s="435">
        <v>10</v>
      </c>
      <c r="O5277" s="436">
        <v>2</v>
      </c>
      <c r="P5277" s="436">
        <v>2</v>
      </c>
      <c r="Q5277" s="435">
        <v>0</v>
      </c>
      <c r="R5277" s="436">
        <v>2</v>
      </c>
      <c r="S5277" s="447">
        <v>0</v>
      </c>
      <c r="T5277" s="447">
        <v>0</v>
      </c>
      <c r="U5277" s="472">
        <v>41150</v>
      </c>
      <c r="Y5277" s="536" t="str">
        <f t="shared" si="473"/>
        <v/>
      </c>
      <c r="AD5277" s="435" t="str">
        <f t="shared" si="472"/>
        <v>Pendente</v>
      </c>
    </row>
    <row r="5278" spans="1:30" x14ac:dyDescent="0.2">
      <c r="A5278" s="442" t="s">
        <v>115</v>
      </c>
      <c r="B5278" s="435">
        <v>11</v>
      </c>
      <c r="C5278" s="436">
        <v>1</v>
      </c>
      <c r="D5278" s="438" t="s">
        <v>77</v>
      </c>
      <c r="E5278" s="472">
        <v>41150</v>
      </c>
      <c r="G5278" s="435">
        <v>11</v>
      </c>
      <c r="H5278" s="436">
        <v>1</v>
      </c>
      <c r="I5278" s="436">
        <v>1</v>
      </c>
      <c r="J5278" s="436">
        <v>1</v>
      </c>
      <c r="K5278" s="435">
        <v>0</v>
      </c>
      <c r="L5278" s="472">
        <v>41150</v>
      </c>
      <c r="N5278" s="435">
        <v>11</v>
      </c>
      <c r="O5278" s="436">
        <v>1</v>
      </c>
      <c r="P5278" s="436">
        <v>1</v>
      </c>
      <c r="Q5278" s="435">
        <v>0</v>
      </c>
      <c r="R5278" s="436">
        <v>1</v>
      </c>
      <c r="S5278" s="447">
        <v>0</v>
      </c>
      <c r="T5278" s="447">
        <v>0</v>
      </c>
      <c r="U5278" s="472">
        <v>41150</v>
      </c>
      <c r="Y5278" s="536" t="str">
        <f t="shared" si="473"/>
        <v/>
      </c>
      <c r="AD5278" s="435" t="str">
        <f t="shared" si="472"/>
        <v>Pendente</v>
      </c>
    </row>
    <row r="5279" spans="1:30" x14ac:dyDescent="0.2">
      <c r="A5279" s="442" t="s">
        <v>115</v>
      </c>
      <c r="B5279" s="435">
        <v>12</v>
      </c>
      <c r="C5279" s="436">
        <v>1300</v>
      </c>
      <c r="D5279" s="657" t="s">
        <v>212</v>
      </c>
      <c r="E5279" s="472">
        <v>41150</v>
      </c>
      <c r="G5279" s="435">
        <v>12</v>
      </c>
      <c r="H5279" s="436">
        <v>1300</v>
      </c>
      <c r="I5279" s="436">
        <v>1300</v>
      </c>
      <c r="J5279" s="436">
        <v>1300</v>
      </c>
      <c r="K5279" s="435">
        <v>0</v>
      </c>
      <c r="L5279" s="472">
        <v>41150</v>
      </c>
      <c r="N5279" s="435">
        <v>12</v>
      </c>
      <c r="O5279" s="436">
        <v>1300</v>
      </c>
      <c r="P5279" s="436">
        <v>1300</v>
      </c>
      <c r="Q5279" s="435">
        <v>0</v>
      </c>
      <c r="R5279" s="436">
        <v>1300</v>
      </c>
      <c r="S5279" s="447">
        <v>0</v>
      </c>
      <c r="T5279" s="447">
        <v>0</v>
      </c>
      <c r="U5279" s="472">
        <v>41150</v>
      </c>
      <c r="Y5279" s="536" t="str">
        <f t="shared" si="473"/>
        <v/>
      </c>
      <c r="AD5279" s="435" t="str">
        <f t="shared" si="472"/>
        <v>Pendente</v>
      </c>
    </row>
    <row r="5280" spans="1:30" x14ac:dyDescent="0.2">
      <c r="A5280" s="442" t="s">
        <v>115</v>
      </c>
      <c r="B5280" s="435">
        <v>13</v>
      </c>
      <c r="C5280" s="436">
        <v>660</v>
      </c>
      <c r="D5280" s="438" t="s">
        <v>213</v>
      </c>
      <c r="E5280" s="472">
        <v>41150</v>
      </c>
      <c r="G5280" s="435">
        <v>13</v>
      </c>
      <c r="H5280" s="436">
        <v>660</v>
      </c>
      <c r="I5280" s="436">
        <v>660</v>
      </c>
      <c r="J5280" s="436">
        <v>660</v>
      </c>
      <c r="K5280" s="435">
        <v>0</v>
      </c>
      <c r="L5280" s="472">
        <v>41150</v>
      </c>
      <c r="N5280" s="435">
        <v>13</v>
      </c>
      <c r="O5280" s="436">
        <v>660</v>
      </c>
      <c r="P5280" s="436">
        <v>660</v>
      </c>
      <c r="Q5280" s="435">
        <v>0</v>
      </c>
      <c r="R5280" s="436">
        <v>660</v>
      </c>
      <c r="S5280" s="447">
        <v>0</v>
      </c>
      <c r="T5280" s="447">
        <v>0</v>
      </c>
      <c r="U5280" s="472">
        <v>41150</v>
      </c>
      <c r="Y5280" s="536" t="str">
        <f t="shared" si="473"/>
        <v/>
      </c>
      <c r="AD5280" s="435" t="str">
        <f t="shared" si="472"/>
        <v>Pendente</v>
      </c>
    </row>
    <row r="5281" spans="1:30" x14ac:dyDescent="0.2">
      <c r="A5281" s="442" t="s">
        <v>115</v>
      </c>
      <c r="B5281" s="435">
        <v>14</v>
      </c>
      <c r="C5281" s="436">
        <v>50</v>
      </c>
      <c r="D5281" s="438" t="s">
        <v>187</v>
      </c>
      <c r="E5281" s="472">
        <v>41150</v>
      </c>
      <c r="G5281" s="435">
        <v>14</v>
      </c>
      <c r="H5281" s="436">
        <v>50</v>
      </c>
      <c r="I5281" s="436">
        <v>50</v>
      </c>
      <c r="J5281" s="436">
        <v>50</v>
      </c>
      <c r="K5281" s="435">
        <v>0</v>
      </c>
      <c r="L5281" s="472">
        <v>41150</v>
      </c>
      <c r="N5281" s="435">
        <v>14</v>
      </c>
      <c r="O5281" s="436">
        <v>50</v>
      </c>
      <c r="P5281" s="436">
        <v>50</v>
      </c>
      <c r="Q5281" s="435">
        <v>0</v>
      </c>
      <c r="R5281" s="436">
        <v>50</v>
      </c>
      <c r="S5281" s="447">
        <v>0</v>
      </c>
      <c r="T5281" s="447">
        <v>0</v>
      </c>
      <c r="U5281" s="472">
        <v>41150</v>
      </c>
      <c r="Y5281" s="536" t="str">
        <f t="shared" si="473"/>
        <v/>
      </c>
      <c r="AD5281" s="435" t="str">
        <f t="shared" si="472"/>
        <v>Pendente</v>
      </c>
    </row>
    <row r="5282" spans="1:30" x14ac:dyDescent="0.2">
      <c r="A5282" s="442" t="s">
        <v>115</v>
      </c>
      <c r="B5282" s="435">
        <v>15</v>
      </c>
      <c r="C5282" s="436">
        <v>265</v>
      </c>
      <c r="D5282" s="438" t="s">
        <v>199</v>
      </c>
      <c r="E5282" s="472">
        <v>41150</v>
      </c>
      <c r="G5282" s="435">
        <v>15</v>
      </c>
      <c r="H5282" s="436">
        <v>265</v>
      </c>
      <c r="I5282" s="436">
        <v>265</v>
      </c>
      <c r="J5282" s="436">
        <v>265</v>
      </c>
      <c r="K5282" s="435">
        <v>0</v>
      </c>
      <c r="L5282" s="472">
        <v>41150</v>
      </c>
      <c r="N5282" s="435">
        <v>15</v>
      </c>
      <c r="O5282" s="436">
        <v>265</v>
      </c>
      <c r="P5282" s="436">
        <v>265</v>
      </c>
      <c r="Q5282" s="435">
        <v>0</v>
      </c>
      <c r="R5282" s="436">
        <v>265</v>
      </c>
      <c r="S5282" s="447">
        <v>0</v>
      </c>
      <c r="T5282" s="447">
        <v>0</v>
      </c>
      <c r="U5282" s="472">
        <v>41150</v>
      </c>
      <c r="Y5282" s="536" t="str">
        <f t="shared" si="473"/>
        <v/>
      </c>
      <c r="AD5282" s="435" t="str">
        <f t="shared" si="472"/>
        <v>Pendente</v>
      </c>
    </row>
    <row r="5283" spans="1:30" x14ac:dyDescent="0.2">
      <c r="A5283" s="442" t="s">
        <v>115</v>
      </c>
      <c r="B5283" s="435">
        <v>16</v>
      </c>
      <c r="C5283" s="436">
        <v>31</v>
      </c>
      <c r="D5283" s="438" t="s">
        <v>189</v>
      </c>
      <c r="E5283" s="472">
        <v>41150</v>
      </c>
      <c r="G5283" s="435">
        <v>16</v>
      </c>
      <c r="H5283" s="436">
        <v>31</v>
      </c>
      <c r="I5283" s="436">
        <v>31</v>
      </c>
      <c r="J5283" s="436">
        <v>31</v>
      </c>
      <c r="K5283" s="435">
        <v>0</v>
      </c>
      <c r="L5283" s="472">
        <v>41150</v>
      </c>
      <c r="N5283" s="435">
        <v>16</v>
      </c>
      <c r="O5283" s="436">
        <v>31</v>
      </c>
      <c r="P5283" s="436">
        <v>31</v>
      </c>
      <c r="Q5283" s="435">
        <v>0</v>
      </c>
      <c r="R5283" s="436">
        <v>31</v>
      </c>
      <c r="S5283" s="447">
        <v>0</v>
      </c>
      <c r="T5283" s="447">
        <v>0</v>
      </c>
      <c r="U5283" s="472">
        <v>41150</v>
      </c>
      <c r="Y5283" s="536" t="str">
        <f t="shared" si="473"/>
        <v/>
      </c>
      <c r="AD5283" s="435" t="str">
        <f t="shared" si="472"/>
        <v>Pendente</v>
      </c>
    </row>
    <row r="5284" spans="1:30" x14ac:dyDescent="0.2">
      <c r="A5284" s="442" t="s">
        <v>115</v>
      </c>
      <c r="B5284" s="435">
        <v>17</v>
      </c>
      <c r="C5284" s="436">
        <v>150</v>
      </c>
      <c r="D5284" s="438" t="s">
        <v>178</v>
      </c>
      <c r="E5284" s="472">
        <v>41150</v>
      </c>
      <c r="G5284" s="435">
        <v>17</v>
      </c>
      <c r="H5284" s="436">
        <v>150</v>
      </c>
      <c r="I5284" s="436">
        <v>150</v>
      </c>
      <c r="J5284" s="436">
        <v>150</v>
      </c>
      <c r="K5284" s="435">
        <v>0</v>
      </c>
      <c r="L5284" s="472">
        <v>41150</v>
      </c>
      <c r="N5284" s="435">
        <v>17</v>
      </c>
      <c r="O5284" s="436">
        <v>150</v>
      </c>
      <c r="P5284" s="436">
        <v>150</v>
      </c>
      <c r="Q5284" s="435">
        <v>0</v>
      </c>
      <c r="R5284" s="436">
        <v>150</v>
      </c>
      <c r="S5284" s="447">
        <v>0</v>
      </c>
      <c r="T5284" s="447">
        <v>0</v>
      </c>
      <c r="U5284" s="472">
        <v>41150</v>
      </c>
      <c r="Y5284" s="536" t="str">
        <f t="shared" si="473"/>
        <v/>
      </c>
      <c r="AD5284" s="435" t="str">
        <f t="shared" si="472"/>
        <v>Pendente</v>
      </c>
    </row>
    <row r="5285" spans="1:30" x14ac:dyDescent="0.2">
      <c r="A5285" s="442" t="s">
        <v>115</v>
      </c>
      <c r="B5285" s="435">
        <v>18</v>
      </c>
      <c r="C5285" s="436">
        <v>754</v>
      </c>
      <c r="D5285" s="438" t="s">
        <v>214</v>
      </c>
      <c r="E5285" s="472">
        <v>41150</v>
      </c>
      <c r="G5285" s="435">
        <v>18</v>
      </c>
      <c r="H5285" s="436">
        <v>754</v>
      </c>
      <c r="I5285" s="436">
        <v>754</v>
      </c>
      <c r="J5285" s="436">
        <v>754</v>
      </c>
      <c r="K5285" s="435">
        <v>0</v>
      </c>
      <c r="L5285" s="472">
        <v>41150</v>
      </c>
      <c r="N5285" s="435">
        <v>18</v>
      </c>
      <c r="O5285" s="436">
        <v>754</v>
      </c>
      <c r="P5285" s="436">
        <v>754</v>
      </c>
      <c r="Q5285" s="435">
        <v>0</v>
      </c>
      <c r="R5285" s="436">
        <v>754</v>
      </c>
      <c r="S5285" s="447">
        <v>0</v>
      </c>
      <c r="T5285" s="447">
        <v>0</v>
      </c>
      <c r="U5285" s="472">
        <v>41150</v>
      </c>
      <c r="Y5285" s="536" t="str">
        <f t="shared" si="473"/>
        <v/>
      </c>
      <c r="AD5285" s="435" t="str">
        <f t="shared" si="472"/>
        <v>Pendente</v>
      </c>
    </row>
    <row r="5286" spans="1:30" x14ac:dyDescent="0.2">
      <c r="A5286" s="644" t="s">
        <v>115</v>
      </c>
      <c r="B5286" s="645">
        <v>19</v>
      </c>
      <c r="C5286" s="646">
        <v>4</v>
      </c>
      <c r="D5286" s="659" t="s">
        <v>185</v>
      </c>
      <c r="E5286" s="647">
        <v>41150</v>
      </c>
      <c r="G5286" s="645">
        <v>19</v>
      </c>
      <c r="H5286" s="646">
        <v>4</v>
      </c>
      <c r="I5286" s="646">
        <v>4</v>
      </c>
      <c r="J5286" s="646">
        <v>4</v>
      </c>
      <c r="K5286" s="645">
        <v>0</v>
      </c>
      <c r="L5286" s="647">
        <v>41150</v>
      </c>
      <c r="N5286" s="645">
        <v>19</v>
      </c>
      <c r="O5286" s="646">
        <v>4</v>
      </c>
      <c r="P5286" s="646">
        <v>4</v>
      </c>
      <c r="Q5286" s="645">
        <v>0</v>
      </c>
      <c r="R5286" s="646">
        <v>4</v>
      </c>
      <c r="S5286" s="646">
        <v>0</v>
      </c>
      <c r="T5286" s="646">
        <v>0</v>
      </c>
      <c r="U5286" s="647">
        <v>41150</v>
      </c>
      <c r="Y5286" s="536" t="str">
        <f t="shared" si="473"/>
        <v/>
      </c>
      <c r="AD5286" s="435" t="str">
        <f t="shared" si="472"/>
        <v>Pendente</v>
      </c>
    </row>
    <row r="5287" spans="1:30" x14ac:dyDescent="0.2">
      <c r="A5287" s="442" t="s">
        <v>115</v>
      </c>
      <c r="B5287" s="435">
        <v>1</v>
      </c>
      <c r="C5287" s="436">
        <v>200</v>
      </c>
      <c r="D5287" s="438" t="s">
        <v>196</v>
      </c>
      <c r="E5287" s="472">
        <v>41151</v>
      </c>
      <c r="G5287" s="435">
        <v>1</v>
      </c>
      <c r="H5287" s="436">
        <v>200</v>
      </c>
      <c r="I5287" s="436">
        <v>200</v>
      </c>
      <c r="J5287" s="436">
        <v>200</v>
      </c>
      <c r="K5287" s="435">
        <v>0</v>
      </c>
      <c r="L5287" s="472">
        <v>41151</v>
      </c>
      <c r="N5287" s="435">
        <v>1</v>
      </c>
      <c r="O5287" s="436">
        <v>200</v>
      </c>
      <c r="P5287" s="436">
        <v>200</v>
      </c>
      <c r="Q5287" s="435">
        <v>0</v>
      </c>
      <c r="R5287" s="436">
        <v>200</v>
      </c>
      <c r="S5287" s="447">
        <v>0</v>
      </c>
      <c r="T5287" s="447">
        <v>0</v>
      </c>
      <c r="U5287" s="472">
        <v>41151</v>
      </c>
      <c r="Y5287" s="536" t="str">
        <f t="shared" si="473"/>
        <v/>
      </c>
      <c r="AD5287" s="435" t="str">
        <f t="shared" si="472"/>
        <v>Pendente</v>
      </c>
    </row>
    <row r="5288" spans="1:30" x14ac:dyDescent="0.2">
      <c r="A5288" s="644" t="s">
        <v>115</v>
      </c>
      <c r="B5288" s="645">
        <v>2</v>
      </c>
      <c r="C5288" s="646">
        <v>170</v>
      </c>
      <c r="D5288" s="645" t="s">
        <v>178</v>
      </c>
      <c r="E5288" s="647">
        <v>41151</v>
      </c>
      <c r="G5288" s="645">
        <v>2</v>
      </c>
      <c r="H5288" s="646">
        <v>170</v>
      </c>
      <c r="I5288" s="646">
        <v>170</v>
      </c>
      <c r="J5288" s="646">
        <v>170</v>
      </c>
      <c r="K5288" s="645">
        <v>0</v>
      </c>
      <c r="L5288" s="647">
        <v>41151</v>
      </c>
      <c r="N5288" s="645">
        <v>2</v>
      </c>
      <c r="O5288" s="646">
        <v>170</v>
      </c>
      <c r="P5288" s="646">
        <v>170</v>
      </c>
      <c r="Q5288" s="645">
        <v>0</v>
      </c>
      <c r="R5288" s="646">
        <v>170</v>
      </c>
      <c r="S5288" s="646">
        <v>0</v>
      </c>
      <c r="T5288" s="646">
        <v>0</v>
      </c>
      <c r="U5288" s="647">
        <v>41151</v>
      </c>
      <c r="Y5288" s="536" t="str">
        <f t="shared" si="473"/>
        <v/>
      </c>
      <c r="AD5288" s="435" t="str">
        <f t="shared" si="472"/>
        <v>Pendente</v>
      </c>
    </row>
    <row r="5289" spans="1:30" x14ac:dyDescent="0.2">
      <c r="A5289" s="442" t="s">
        <v>115</v>
      </c>
      <c r="B5289" s="435">
        <v>1</v>
      </c>
      <c r="C5289" s="436">
        <v>10</v>
      </c>
      <c r="D5289" s="439" t="s">
        <v>190</v>
      </c>
      <c r="E5289" s="472">
        <v>41152</v>
      </c>
      <c r="G5289" s="435">
        <v>1</v>
      </c>
      <c r="H5289" s="436">
        <v>10</v>
      </c>
      <c r="I5289" s="436">
        <v>10</v>
      </c>
      <c r="J5289" s="436">
        <v>10</v>
      </c>
      <c r="K5289" s="435">
        <v>0</v>
      </c>
      <c r="L5289" s="472">
        <v>41152</v>
      </c>
      <c r="N5289" s="435">
        <v>1</v>
      </c>
      <c r="O5289" s="436">
        <v>10</v>
      </c>
      <c r="P5289" s="436">
        <v>10</v>
      </c>
      <c r="Q5289" s="435">
        <v>0</v>
      </c>
      <c r="R5289" s="436">
        <v>10</v>
      </c>
      <c r="S5289" s="447">
        <v>0</v>
      </c>
      <c r="T5289" s="447">
        <v>0</v>
      </c>
      <c r="U5289" s="472">
        <v>41152</v>
      </c>
      <c r="Y5289" s="536" t="str">
        <f t="shared" si="473"/>
        <v/>
      </c>
      <c r="AD5289" s="435" t="str">
        <f t="shared" si="472"/>
        <v>Pendente</v>
      </c>
    </row>
    <row r="5290" spans="1:30" x14ac:dyDescent="0.2">
      <c r="A5290" s="644" t="s">
        <v>115</v>
      </c>
      <c r="B5290" s="645">
        <v>2</v>
      </c>
      <c r="C5290" s="646">
        <v>300</v>
      </c>
      <c r="D5290" s="645" t="s">
        <v>178</v>
      </c>
      <c r="E5290" s="647">
        <v>41152</v>
      </c>
      <c r="G5290" s="645">
        <v>2</v>
      </c>
      <c r="H5290" s="646">
        <v>300</v>
      </c>
      <c r="I5290" s="646">
        <v>300</v>
      </c>
      <c r="J5290" s="646">
        <v>300</v>
      </c>
      <c r="K5290" s="645">
        <v>0</v>
      </c>
      <c r="L5290" s="647">
        <v>41152</v>
      </c>
      <c r="N5290" s="645">
        <v>2</v>
      </c>
      <c r="O5290" s="646">
        <v>300</v>
      </c>
      <c r="P5290" s="646">
        <v>300</v>
      </c>
      <c r="Q5290" s="645">
        <v>0</v>
      </c>
      <c r="R5290" s="646">
        <v>300</v>
      </c>
      <c r="S5290" s="646">
        <v>0</v>
      </c>
      <c r="T5290" s="646">
        <v>0</v>
      </c>
      <c r="U5290" s="647">
        <v>41152</v>
      </c>
      <c r="Y5290" s="536" t="str">
        <f t="shared" si="473"/>
        <v/>
      </c>
      <c r="AD5290" s="435" t="str">
        <f t="shared" si="472"/>
        <v>Pendente</v>
      </c>
    </row>
    <row r="5291" spans="1:30" x14ac:dyDescent="0.2">
      <c r="A5291" s="442" t="s">
        <v>115</v>
      </c>
      <c r="B5291" s="435">
        <v>1</v>
      </c>
      <c r="C5291" s="436">
        <v>1200</v>
      </c>
      <c r="D5291" s="657" t="s">
        <v>212</v>
      </c>
      <c r="E5291" s="472">
        <v>41155</v>
      </c>
      <c r="G5291" s="435">
        <v>1</v>
      </c>
      <c r="H5291" s="436">
        <v>1200</v>
      </c>
      <c r="I5291" s="436">
        <v>1200</v>
      </c>
      <c r="J5291" s="436">
        <v>1200</v>
      </c>
      <c r="K5291" s="435">
        <v>0</v>
      </c>
      <c r="L5291" s="472">
        <v>41155</v>
      </c>
      <c r="N5291" s="435">
        <v>1</v>
      </c>
      <c r="O5291" s="436">
        <v>1200</v>
      </c>
      <c r="P5291" s="436">
        <v>1200</v>
      </c>
      <c r="Q5291" s="435">
        <v>0</v>
      </c>
      <c r="R5291" s="436">
        <v>1200</v>
      </c>
      <c r="S5291" s="447">
        <v>0</v>
      </c>
      <c r="T5291" s="447">
        <v>0</v>
      </c>
      <c r="U5291" s="472">
        <v>41155</v>
      </c>
      <c r="Y5291" s="536" t="str">
        <f t="shared" si="473"/>
        <v/>
      </c>
      <c r="AD5291" s="435" t="str">
        <f t="shared" si="472"/>
        <v>Pendente</v>
      </c>
    </row>
    <row r="5292" spans="1:30" x14ac:dyDescent="0.2">
      <c r="A5292" s="442" t="s">
        <v>115</v>
      </c>
      <c r="B5292" s="435">
        <v>2</v>
      </c>
      <c r="C5292" s="436">
        <v>150</v>
      </c>
      <c r="D5292" s="438" t="s">
        <v>196</v>
      </c>
      <c r="E5292" s="472">
        <v>41155</v>
      </c>
      <c r="G5292" s="435">
        <v>2</v>
      </c>
      <c r="H5292" s="436">
        <v>150</v>
      </c>
      <c r="I5292" s="436">
        <v>150</v>
      </c>
      <c r="J5292" s="436">
        <v>150</v>
      </c>
      <c r="K5292" s="435">
        <v>0</v>
      </c>
      <c r="L5292" s="472">
        <v>41155</v>
      </c>
      <c r="N5292" s="435">
        <v>2</v>
      </c>
      <c r="O5292" s="436">
        <v>150</v>
      </c>
      <c r="P5292" s="436">
        <v>150</v>
      </c>
      <c r="Q5292" s="435">
        <v>0</v>
      </c>
      <c r="R5292" s="436">
        <v>150</v>
      </c>
      <c r="S5292" s="447">
        <v>0</v>
      </c>
      <c r="T5292" s="447">
        <v>0</v>
      </c>
      <c r="U5292" s="472">
        <v>41155</v>
      </c>
      <c r="Y5292" s="536" t="str">
        <f t="shared" si="473"/>
        <v/>
      </c>
      <c r="AD5292" s="435" t="str">
        <f t="shared" si="472"/>
        <v>Pendente</v>
      </c>
    </row>
    <row r="5293" spans="1:30" x14ac:dyDescent="0.2">
      <c r="A5293" s="442" t="s">
        <v>116</v>
      </c>
      <c r="B5293" s="435">
        <v>3</v>
      </c>
      <c r="C5293" s="436">
        <v>159</v>
      </c>
      <c r="D5293" s="465" t="s">
        <v>67</v>
      </c>
      <c r="E5293" s="472">
        <v>41155</v>
      </c>
      <c r="G5293" s="435">
        <v>3</v>
      </c>
      <c r="H5293" s="436">
        <v>159</v>
      </c>
      <c r="I5293" s="436">
        <v>159</v>
      </c>
      <c r="J5293" s="436">
        <v>159</v>
      </c>
      <c r="K5293" s="435">
        <v>0</v>
      </c>
      <c r="L5293" s="472">
        <v>41155</v>
      </c>
      <c r="N5293" s="435">
        <v>3</v>
      </c>
      <c r="O5293" s="436">
        <v>159</v>
      </c>
      <c r="P5293" s="436">
        <v>159</v>
      </c>
      <c r="Q5293" s="435">
        <v>0</v>
      </c>
      <c r="R5293" s="436">
        <v>159</v>
      </c>
      <c r="S5293" s="447">
        <v>0</v>
      </c>
      <c r="T5293" s="447">
        <v>0</v>
      </c>
      <c r="U5293" s="472">
        <v>41155</v>
      </c>
      <c r="Y5293" s="536" t="str">
        <f t="shared" si="473"/>
        <v/>
      </c>
      <c r="AD5293" s="435" t="str">
        <f t="shared" si="472"/>
        <v>Pendente</v>
      </c>
    </row>
    <row r="5294" spans="1:30" x14ac:dyDescent="0.2">
      <c r="A5294" s="442" t="s">
        <v>116</v>
      </c>
      <c r="B5294" s="435">
        <v>4</v>
      </c>
      <c r="C5294" s="436">
        <v>27</v>
      </c>
      <c r="D5294" s="438" t="s">
        <v>68</v>
      </c>
      <c r="E5294" s="472">
        <v>41155</v>
      </c>
      <c r="G5294" s="435">
        <v>4</v>
      </c>
      <c r="H5294" s="436">
        <v>27</v>
      </c>
      <c r="I5294" s="436">
        <v>27</v>
      </c>
      <c r="J5294" s="436">
        <v>27</v>
      </c>
      <c r="K5294" s="435">
        <v>0</v>
      </c>
      <c r="L5294" s="472">
        <v>41155</v>
      </c>
      <c r="N5294" s="435">
        <v>4</v>
      </c>
      <c r="O5294" s="436">
        <v>27</v>
      </c>
      <c r="P5294" s="436">
        <v>27</v>
      </c>
      <c r="Q5294" s="435">
        <v>0</v>
      </c>
      <c r="R5294" s="436">
        <v>27</v>
      </c>
      <c r="S5294" s="447">
        <v>0</v>
      </c>
      <c r="T5294" s="447">
        <v>0</v>
      </c>
      <c r="U5294" s="472">
        <v>41155</v>
      </c>
      <c r="Y5294" s="536" t="str">
        <f t="shared" si="473"/>
        <v/>
      </c>
      <c r="AD5294" s="435" t="str">
        <f t="shared" si="472"/>
        <v>Pendente</v>
      </c>
    </row>
    <row r="5295" spans="1:30" x14ac:dyDescent="0.2">
      <c r="A5295" s="442" t="s">
        <v>116</v>
      </c>
      <c r="B5295" s="435">
        <v>5</v>
      </c>
      <c r="C5295" s="436">
        <v>61</v>
      </c>
      <c r="D5295" s="438" t="s">
        <v>69</v>
      </c>
      <c r="E5295" s="472">
        <v>41155</v>
      </c>
      <c r="G5295" s="435">
        <v>5</v>
      </c>
      <c r="H5295" s="436">
        <v>61</v>
      </c>
      <c r="I5295" s="436">
        <v>61</v>
      </c>
      <c r="J5295" s="436">
        <v>61</v>
      </c>
      <c r="K5295" s="435">
        <v>0</v>
      </c>
      <c r="L5295" s="472">
        <v>41155</v>
      </c>
      <c r="N5295" s="435">
        <v>5</v>
      </c>
      <c r="O5295" s="436">
        <v>61</v>
      </c>
      <c r="P5295" s="436">
        <v>61</v>
      </c>
      <c r="Q5295" s="435">
        <v>0</v>
      </c>
      <c r="R5295" s="436">
        <v>61</v>
      </c>
      <c r="S5295" s="447">
        <v>0</v>
      </c>
      <c r="T5295" s="447">
        <v>0</v>
      </c>
      <c r="U5295" s="472">
        <v>41155</v>
      </c>
      <c r="Y5295" s="536" t="str">
        <f t="shared" si="473"/>
        <v/>
      </c>
      <c r="AD5295" s="435" t="str">
        <f t="shared" si="472"/>
        <v>Pendente</v>
      </c>
    </row>
    <row r="5296" spans="1:30" x14ac:dyDescent="0.2">
      <c r="A5296" s="442" t="s">
        <v>116</v>
      </c>
      <c r="B5296" s="435">
        <v>6</v>
      </c>
      <c r="C5296" s="436">
        <v>45</v>
      </c>
      <c r="D5296" s="438" t="s">
        <v>72</v>
      </c>
      <c r="E5296" s="472">
        <v>41155</v>
      </c>
      <c r="G5296" s="435">
        <v>6</v>
      </c>
      <c r="H5296" s="436">
        <v>45</v>
      </c>
      <c r="I5296" s="436">
        <v>45</v>
      </c>
      <c r="J5296" s="436">
        <v>45</v>
      </c>
      <c r="K5296" s="435">
        <v>0</v>
      </c>
      <c r="L5296" s="472">
        <v>41155</v>
      </c>
      <c r="N5296" s="435">
        <v>6</v>
      </c>
      <c r="O5296" s="436">
        <v>45</v>
      </c>
      <c r="P5296" s="436">
        <v>45</v>
      </c>
      <c r="Q5296" s="435">
        <v>0</v>
      </c>
      <c r="R5296" s="436">
        <v>45</v>
      </c>
      <c r="S5296" s="447">
        <v>0</v>
      </c>
      <c r="T5296" s="447">
        <v>0</v>
      </c>
      <c r="U5296" s="472">
        <v>41155</v>
      </c>
      <c r="Y5296" s="536" t="str">
        <f t="shared" si="473"/>
        <v/>
      </c>
      <c r="AD5296" s="435" t="str">
        <f t="shared" si="472"/>
        <v>Pendente</v>
      </c>
    </row>
    <row r="5297" spans="1:30" x14ac:dyDescent="0.2">
      <c r="A5297" s="442" t="s">
        <v>116</v>
      </c>
      <c r="B5297" s="435">
        <v>7</v>
      </c>
      <c r="C5297" s="436">
        <v>590</v>
      </c>
      <c r="D5297" s="438" t="s">
        <v>73</v>
      </c>
      <c r="E5297" s="472">
        <v>41155</v>
      </c>
      <c r="G5297" s="435">
        <v>7</v>
      </c>
      <c r="H5297" s="436">
        <v>590</v>
      </c>
      <c r="I5297" s="436">
        <v>590</v>
      </c>
      <c r="J5297" s="436">
        <v>590</v>
      </c>
      <c r="K5297" s="435">
        <v>0</v>
      </c>
      <c r="L5297" s="472">
        <v>41155</v>
      </c>
      <c r="N5297" s="435">
        <v>7</v>
      </c>
      <c r="O5297" s="436">
        <v>590</v>
      </c>
      <c r="P5297" s="436">
        <v>590</v>
      </c>
      <c r="Q5297" s="435">
        <v>0</v>
      </c>
      <c r="R5297" s="436">
        <v>590</v>
      </c>
      <c r="S5297" s="447">
        <v>0</v>
      </c>
      <c r="T5297" s="447">
        <v>0</v>
      </c>
      <c r="U5297" s="472">
        <v>41155</v>
      </c>
      <c r="Y5297" s="536" t="str">
        <f t="shared" si="473"/>
        <v/>
      </c>
      <c r="AD5297" s="435" t="str">
        <f t="shared" si="472"/>
        <v>Pendente</v>
      </c>
    </row>
    <row r="5298" spans="1:30" x14ac:dyDescent="0.2">
      <c r="A5298" s="442" t="s">
        <v>116</v>
      </c>
      <c r="B5298" s="435">
        <v>8</v>
      </c>
      <c r="C5298" s="436">
        <v>23</v>
      </c>
      <c r="D5298" s="438" t="s">
        <v>79</v>
      </c>
      <c r="E5298" s="472">
        <v>41155</v>
      </c>
      <c r="G5298" s="435">
        <v>8</v>
      </c>
      <c r="H5298" s="436">
        <v>23</v>
      </c>
      <c r="I5298" s="436">
        <v>23</v>
      </c>
      <c r="J5298" s="436">
        <v>23</v>
      </c>
      <c r="K5298" s="435">
        <v>0</v>
      </c>
      <c r="L5298" s="472">
        <v>41155</v>
      </c>
      <c r="N5298" s="435">
        <v>8</v>
      </c>
      <c r="O5298" s="436">
        <v>23</v>
      </c>
      <c r="P5298" s="436">
        <v>23</v>
      </c>
      <c r="Q5298" s="435">
        <v>0</v>
      </c>
      <c r="R5298" s="436">
        <v>23</v>
      </c>
      <c r="S5298" s="447">
        <v>0</v>
      </c>
      <c r="T5298" s="447">
        <v>0</v>
      </c>
      <c r="U5298" s="472">
        <v>41155</v>
      </c>
      <c r="Y5298" s="536" t="str">
        <f t="shared" si="473"/>
        <v/>
      </c>
      <c r="AD5298" s="435" t="str">
        <f t="shared" si="472"/>
        <v>Pendente</v>
      </c>
    </row>
    <row r="5299" spans="1:30" x14ac:dyDescent="0.2">
      <c r="A5299" s="442" t="s">
        <v>116</v>
      </c>
      <c r="B5299" s="435">
        <v>9</v>
      </c>
      <c r="C5299" s="436">
        <v>226</v>
      </c>
      <c r="D5299" s="438" t="s">
        <v>74</v>
      </c>
      <c r="E5299" s="472">
        <v>41155</v>
      </c>
      <c r="G5299" s="435">
        <v>9</v>
      </c>
      <c r="H5299" s="436">
        <v>226</v>
      </c>
      <c r="I5299" s="436">
        <v>226</v>
      </c>
      <c r="J5299" s="436">
        <v>226</v>
      </c>
      <c r="K5299" s="435">
        <v>0</v>
      </c>
      <c r="L5299" s="472">
        <v>41155</v>
      </c>
      <c r="N5299" s="435">
        <v>9</v>
      </c>
      <c r="O5299" s="436">
        <v>226</v>
      </c>
      <c r="P5299" s="436">
        <v>226</v>
      </c>
      <c r="Q5299" s="435">
        <v>0</v>
      </c>
      <c r="R5299" s="436">
        <v>226</v>
      </c>
      <c r="S5299" s="447">
        <v>0</v>
      </c>
      <c r="T5299" s="447">
        <v>0</v>
      </c>
      <c r="U5299" s="472">
        <v>41155</v>
      </c>
      <c r="Y5299" s="536" t="str">
        <f t="shared" si="473"/>
        <v/>
      </c>
      <c r="AD5299" s="435" t="str">
        <f t="shared" si="472"/>
        <v>Pendente</v>
      </c>
    </row>
    <row r="5300" spans="1:30" x14ac:dyDescent="0.2">
      <c r="A5300" s="442" t="s">
        <v>116</v>
      </c>
      <c r="B5300" s="435">
        <v>10</v>
      </c>
      <c r="C5300" s="436">
        <v>12</v>
      </c>
      <c r="D5300" s="435" t="s">
        <v>75</v>
      </c>
      <c r="E5300" s="472">
        <v>41155</v>
      </c>
      <c r="G5300" s="435">
        <v>10</v>
      </c>
      <c r="H5300" s="436">
        <v>12</v>
      </c>
      <c r="I5300" s="436">
        <v>12</v>
      </c>
      <c r="J5300" s="436">
        <v>12</v>
      </c>
      <c r="K5300" s="435">
        <v>0</v>
      </c>
      <c r="L5300" s="472">
        <v>41155</v>
      </c>
      <c r="N5300" s="435">
        <v>10</v>
      </c>
      <c r="O5300" s="436">
        <v>12</v>
      </c>
      <c r="P5300" s="436">
        <v>12</v>
      </c>
      <c r="Q5300" s="435">
        <v>0</v>
      </c>
      <c r="R5300" s="436">
        <v>12</v>
      </c>
      <c r="S5300" s="447">
        <v>0</v>
      </c>
      <c r="T5300" s="447">
        <v>0</v>
      </c>
      <c r="U5300" s="472">
        <v>41155</v>
      </c>
      <c r="Y5300" s="536" t="str">
        <f t="shared" si="473"/>
        <v/>
      </c>
      <c r="AD5300" s="435" t="str">
        <f t="shared" si="472"/>
        <v>Pendente</v>
      </c>
    </row>
    <row r="5301" spans="1:30" x14ac:dyDescent="0.2">
      <c r="A5301" s="442" t="s">
        <v>116</v>
      </c>
      <c r="B5301" s="435">
        <v>11</v>
      </c>
      <c r="C5301" s="436">
        <v>5</v>
      </c>
      <c r="D5301" s="438" t="s">
        <v>76</v>
      </c>
      <c r="E5301" s="472">
        <v>41155</v>
      </c>
      <c r="G5301" s="435">
        <v>11</v>
      </c>
      <c r="H5301" s="436">
        <v>5</v>
      </c>
      <c r="I5301" s="436">
        <v>5</v>
      </c>
      <c r="J5301" s="436">
        <v>5</v>
      </c>
      <c r="K5301" s="435">
        <v>0</v>
      </c>
      <c r="L5301" s="472">
        <v>41155</v>
      </c>
      <c r="N5301" s="435">
        <v>11</v>
      </c>
      <c r="O5301" s="436">
        <v>5</v>
      </c>
      <c r="P5301" s="436">
        <v>5</v>
      </c>
      <c r="Q5301" s="435">
        <v>0</v>
      </c>
      <c r="R5301" s="436">
        <v>5</v>
      </c>
      <c r="S5301" s="447">
        <v>0</v>
      </c>
      <c r="T5301" s="447">
        <v>0</v>
      </c>
      <c r="U5301" s="472">
        <v>41155</v>
      </c>
      <c r="Y5301" s="536" t="str">
        <f t="shared" si="473"/>
        <v/>
      </c>
      <c r="AD5301" s="435" t="str">
        <f t="shared" si="472"/>
        <v>Pendente</v>
      </c>
    </row>
    <row r="5302" spans="1:30" x14ac:dyDescent="0.2">
      <c r="A5302" s="442" t="s">
        <v>116</v>
      </c>
      <c r="B5302" s="435">
        <v>12</v>
      </c>
      <c r="C5302" s="436">
        <v>3</v>
      </c>
      <c r="D5302" s="435" t="s">
        <v>77</v>
      </c>
      <c r="E5302" s="472">
        <v>41155</v>
      </c>
      <c r="G5302" s="435">
        <v>12</v>
      </c>
      <c r="H5302" s="436">
        <v>3</v>
      </c>
      <c r="I5302" s="436">
        <v>3</v>
      </c>
      <c r="J5302" s="436">
        <v>3</v>
      </c>
      <c r="K5302" s="435">
        <v>0</v>
      </c>
      <c r="L5302" s="472">
        <v>41155</v>
      </c>
      <c r="N5302" s="435">
        <v>12</v>
      </c>
      <c r="O5302" s="436">
        <v>3</v>
      </c>
      <c r="P5302" s="436">
        <v>3</v>
      </c>
      <c r="Q5302" s="435">
        <v>0</v>
      </c>
      <c r="R5302" s="436">
        <v>3</v>
      </c>
      <c r="S5302" s="447">
        <v>0</v>
      </c>
      <c r="T5302" s="447">
        <v>0</v>
      </c>
      <c r="U5302" s="472">
        <v>41155</v>
      </c>
      <c r="Y5302" s="536" t="str">
        <f t="shared" si="473"/>
        <v/>
      </c>
      <c r="AD5302" s="435" t="str">
        <f t="shared" si="472"/>
        <v>Pendente</v>
      </c>
    </row>
    <row r="5303" spans="1:30" x14ac:dyDescent="0.2">
      <c r="A5303" s="644" t="s">
        <v>116</v>
      </c>
      <c r="B5303" s="645">
        <v>13</v>
      </c>
      <c r="C5303" s="646">
        <v>1</v>
      </c>
      <c r="D5303" s="645" t="s">
        <v>78</v>
      </c>
      <c r="E5303" s="647">
        <v>41155</v>
      </c>
      <c r="G5303" s="645">
        <v>13</v>
      </c>
      <c r="H5303" s="646">
        <v>1</v>
      </c>
      <c r="I5303" s="646">
        <v>1</v>
      </c>
      <c r="J5303" s="646">
        <v>1</v>
      </c>
      <c r="K5303" s="645">
        <v>0</v>
      </c>
      <c r="L5303" s="647">
        <v>41155</v>
      </c>
      <c r="N5303" s="645">
        <v>13</v>
      </c>
      <c r="O5303" s="646">
        <v>1</v>
      </c>
      <c r="P5303" s="646">
        <v>1</v>
      </c>
      <c r="Q5303" s="645">
        <v>0</v>
      </c>
      <c r="R5303" s="646">
        <v>1</v>
      </c>
      <c r="S5303" s="646">
        <v>0</v>
      </c>
      <c r="T5303" s="646">
        <v>0</v>
      </c>
      <c r="U5303" s="647">
        <v>41155</v>
      </c>
      <c r="Y5303" s="536" t="str">
        <f t="shared" si="473"/>
        <v/>
      </c>
      <c r="AD5303" s="435" t="str">
        <f t="shared" si="472"/>
        <v>Pendente</v>
      </c>
    </row>
    <row r="5304" spans="1:30" x14ac:dyDescent="0.2">
      <c r="A5304" s="442" t="s">
        <v>115</v>
      </c>
      <c r="B5304" s="435">
        <v>1</v>
      </c>
      <c r="C5304" s="436">
        <v>20</v>
      </c>
      <c r="D5304" s="439" t="s">
        <v>177</v>
      </c>
      <c r="E5304" s="472">
        <v>41156</v>
      </c>
      <c r="G5304" s="435">
        <v>1</v>
      </c>
      <c r="H5304" s="436">
        <v>20</v>
      </c>
      <c r="I5304" s="436">
        <v>20</v>
      </c>
      <c r="J5304" s="436">
        <v>20</v>
      </c>
      <c r="K5304" s="435">
        <v>0</v>
      </c>
      <c r="L5304" s="472">
        <v>41156</v>
      </c>
      <c r="N5304" s="435">
        <v>1</v>
      </c>
      <c r="O5304" s="436">
        <v>20</v>
      </c>
      <c r="P5304" s="436">
        <v>20</v>
      </c>
      <c r="Q5304" s="435">
        <v>0</v>
      </c>
      <c r="R5304" s="436">
        <v>20</v>
      </c>
      <c r="S5304" s="447">
        <v>0</v>
      </c>
      <c r="T5304" s="447">
        <v>0</v>
      </c>
      <c r="U5304" s="472">
        <v>41156</v>
      </c>
      <c r="Y5304" s="536" t="str">
        <f t="shared" si="473"/>
        <v/>
      </c>
      <c r="AD5304" s="435" t="str">
        <f t="shared" si="472"/>
        <v>Pendente</v>
      </c>
    </row>
    <row r="5305" spans="1:30" x14ac:dyDescent="0.2">
      <c r="A5305" s="442" t="s">
        <v>115</v>
      </c>
      <c r="B5305" s="435">
        <v>2</v>
      </c>
      <c r="C5305" s="436">
        <v>10</v>
      </c>
      <c r="D5305" s="439" t="s">
        <v>190</v>
      </c>
      <c r="E5305" s="472">
        <v>41156</v>
      </c>
      <c r="G5305" s="435">
        <v>2</v>
      </c>
      <c r="H5305" s="436">
        <v>10</v>
      </c>
      <c r="I5305" s="436">
        <v>10</v>
      </c>
      <c r="J5305" s="436">
        <v>10</v>
      </c>
      <c r="K5305" s="435">
        <v>0</v>
      </c>
      <c r="L5305" s="472">
        <v>41156</v>
      </c>
      <c r="N5305" s="435">
        <v>2</v>
      </c>
      <c r="O5305" s="436">
        <v>10</v>
      </c>
      <c r="P5305" s="436">
        <v>10</v>
      </c>
      <c r="Q5305" s="435">
        <v>0</v>
      </c>
      <c r="R5305" s="436">
        <v>10</v>
      </c>
      <c r="S5305" s="447">
        <v>0</v>
      </c>
      <c r="T5305" s="447">
        <v>0</v>
      </c>
      <c r="U5305" s="472">
        <v>41156</v>
      </c>
      <c r="Y5305" s="536" t="str">
        <f t="shared" si="473"/>
        <v/>
      </c>
      <c r="AD5305" s="435" t="str">
        <f t="shared" ref="AD5305:AD5357" si="474">IF(AA5305&gt;0,"OK","Pendente")</f>
        <v>Pendente</v>
      </c>
    </row>
    <row r="5306" spans="1:30" x14ac:dyDescent="0.2">
      <c r="A5306" s="644" t="s">
        <v>115</v>
      </c>
      <c r="B5306" s="645">
        <v>3</v>
      </c>
      <c r="C5306" s="646">
        <v>750</v>
      </c>
      <c r="D5306" s="645" t="s">
        <v>178</v>
      </c>
      <c r="E5306" s="647">
        <v>41156</v>
      </c>
      <c r="G5306" s="645">
        <v>3</v>
      </c>
      <c r="H5306" s="646">
        <v>750</v>
      </c>
      <c r="I5306" s="646">
        <v>750</v>
      </c>
      <c r="J5306" s="646">
        <v>750</v>
      </c>
      <c r="K5306" s="645">
        <v>0</v>
      </c>
      <c r="L5306" s="647">
        <v>41156</v>
      </c>
      <c r="N5306" s="645">
        <v>3</v>
      </c>
      <c r="O5306" s="646">
        <v>750</v>
      </c>
      <c r="P5306" s="646">
        <v>750</v>
      </c>
      <c r="Q5306" s="645">
        <v>0</v>
      </c>
      <c r="R5306" s="646">
        <v>750</v>
      </c>
      <c r="S5306" s="646">
        <v>0</v>
      </c>
      <c r="T5306" s="646">
        <v>0</v>
      </c>
      <c r="U5306" s="647">
        <v>41156</v>
      </c>
      <c r="Y5306" s="536" t="str">
        <f t="shared" si="473"/>
        <v/>
      </c>
      <c r="AD5306" s="435" t="str">
        <f t="shared" si="474"/>
        <v>Pendente</v>
      </c>
    </row>
    <row r="5307" spans="1:30" x14ac:dyDescent="0.2">
      <c r="A5307" s="442" t="s">
        <v>115</v>
      </c>
      <c r="B5307" s="435">
        <v>1</v>
      </c>
      <c r="C5307" s="436">
        <v>53</v>
      </c>
      <c r="D5307" s="643" t="s">
        <v>182</v>
      </c>
      <c r="E5307" s="472">
        <v>41157</v>
      </c>
      <c r="G5307" s="435">
        <v>1</v>
      </c>
      <c r="H5307" s="436">
        <v>53</v>
      </c>
      <c r="I5307" s="436">
        <v>53</v>
      </c>
      <c r="J5307" s="436">
        <v>53</v>
      </c>
      <c r="K5307" s="435">
        <v>0</v>
      </c>
      <c r="L5307" s="472">
        <v>41157</v>
      </c>
      <c r="N5307" s="435">
        <v>1</v>
      </c>
      <c r="O5307" s="436">
        <v>53</v>
      </c>
      <c r="P5307" s="436">
        <v>53</v>
      </c>
      <c r="Q5307" s="435">
        <v>0</v>
      </c>
      <c r="R5307" s="436">
        <v>53</v>
      </c>
      <c r="S5307" s="447">
        <v>0</v>
      </c>
      <c r="T5307" s="447">
        <v>0</v>
      </c>
      <c r="U5307" s="472">
        <v>41157</v>
      </c>
      <c r="Y5307" s="536" t="str">
        <f t="shared" si="473"/>
        <v/>
      </c>
      <c r="AD5307" s="435" t="str">
        <f t="shared" si="474"/>
        <v>Pendente</v>
      </c>
    </row>
    <row r="5308" spans="1:30" x14ac:dyDescent="0.2">
      <c r="A5308" s="442" t="s">
        <v>115</v>
      </c>
      <c r="B5308" s="435">
        <v>2</v>
      </c>
      <c r="C5308" s="436">
        <v>39</v>
      </c>
      <c r="D5308" s="465" t="s">
        <v>183</v>
      </c>
      <c r="E5308" s="472">
        <v>41157</v>
      </c>
      <c r="G5308" s="435">
        <v>2</v>
      </c>
      <c r="H5308" s="436">
        <v>39</v>
      </c>
      <c r="I5308" s="436">
        <v>39</v>
      </c>
      <c r="J5308" s="436">
        <v>39</v>
      </c>
      <c r="K5308" s="435">
        <v>0</v>
      </c>
      <c r="L5308" s="472">
        <v>41157</v>
      </c>
      <c r="N5308" s="435">
        <v>2</v>
      </c>
      <c r="O5308" s="436">
        <v>39</v>
      </c>
      <c r="P5308" s="436">
        <v>39</v>
      </c>
      <c r="Q5308" s="435">
        <v>0</v>
      </c>
      <c r="R5308" s="436">
        <v>39</v>
      </c>
      <c r="S5308" s="447">
        <v>0</v>
      </c>
      <c r="T5308" s="447">
        <v>0</v>
      </c>
      <c r="U5308" s="472">
        <v>41157</v>
      </c>
      <c r="Y5308" s="536" t="str">
        <f t="shared" si="473"/>
        <v/>
      </c>
      <c r="AD5308" s="435" t="str">
        <f t="shared" si="474"/>
        <v>Pendente</v>
      </c>
    </row>
    <row r="5309" spans="1:30" x14ac:dyDescent="0.2">
      <c r="A5309" s="442" t="s">
        <v>115</v>
      </c>
      <c r="B5309" s="435">
        <v>3</v>
      </c>
      <c r="C5309" s="436">
        <v>18</v>
      </c>
      <c r="D5309" s="465" t="s">
        <v>67</v>
      </c>
      <c r="E5309" s="472">
        <v>41157</v>
      </c>
      <c r="G5309" s="435">
        <v>3</v>
      </c>
      <c r="H5309" s="436">
        <v>18</v>
      </c>
      <c r="I5309" s="436">
        <v>18</v>
      </c>
      <c r="J5309" s="436">
        <v>18</v>
      </c>
      <c r="K5309" s="435">
        <v>0</v>
      </c>
      <c r="L5309" s="472">
        <v>41157</v>
      </c>
      <c r="N5309" s="435">
        <v>3</v>
      </c>
      <c r="O5309" s="436">
        <v>18</v>
      </c>
      <c r="P5309" s="436">
        <v>18</v>
      </c>
      <c r="Q5309" s="435">
        <v>0</v>
      </c>
      <c r="R5309" s="436">
        <v>18</v>
      </c>
      <c r="S5309" s="447">
        <v>0</v>
      </c>
      <c r="T5309" s="447">
        <v>0</v>
      </c>
      <c r="U5309" s="472">
        <v>41157</v>
      </c>
      <c r="Y5309" s="536" t="str">
        <f t="shared" si="473"/>
        <v/>
      </c>
      <c r="AD5309" s="435" t="str">
        <f t="shared" si="474"/>
        <v>Pendente</v>
      </c>
    </row>
    <row r="5310" spans="1:30" x14ac:dyDescent="0.2">
      <c r="A5310" s="442" t="s">
        <v>115</v>
      </c>
      <c r="B5310" s="435">
        <v>4</v>
      </c>
      <c r="C5310" s="436">
        <v>2</v>
      </c>
      <c r="D5310" s="438" t="s">
        <v>68</v>
      </c>
      <c r="E5310" s="472">
        <v>41157</v>
      </c>
      <c r="G5310" s="435">
        <v>4</v>
      </c>
      <c r="H5310" s="436">
        <v>2</v>
      </c>
      <c r="I5310" s="436">
        <v>2</v>
      </c>
      <c r="J5310" s="436">
        <v>2</v>
      </c>
      <c r="K5310" s="435">
        <v>0</v>
      </c>
      <c r="L5310" s="472">
        <v>41157</v>
      </c>
      <c r="N5310" s="435">
        <v>4</v>
      </c>
      <c r="O5310" s="436">
        <v>2</v>
      </c>
      <c r="P5310" s="436">
        <v>2</v>
      </c>
      <c r="Q5310" s="435">
        <v>0</v>
      </c>
      <c r="R5310" s="436">
        <v>2</v>
      </c>
      <c r="S5310" s="447">
        <v>0</v>
      </c>
      <c r="T5310" s="447">
        <v>0</v>
      </c>
      <c r="U5310" s="472">
        <v>41157</v>
      </c>
      <c r="Y5310" s="536" t="str">
        <f t="shared" si="473"/>
        <v/>
      </c>
      <c r="AD5310" s="435" t="str">
        <f t="shared" si="474"/>
        <v>Pendente</v>
      </c>
    </row>
    <row r="5311" spans="1:30" x14ac:dyDescent="0.2">
      <c r="A5311" s="442" t="s">
        <v>115</v>
      </c>
      <c r="B5311" s="435">
        <v>5</v>
      </c>
      <c r="C5311" s="436">
        <v>9</v>
      </c>
      <c r="D5311" s="438" t="s">
        <v>69</v>
      </c>
      <c r="E5311" s="472">
        <v>41157</v>
      </c>
      <c r="G5311" s="435">
        <v>5</v>
      </c>
      <c r="H5311" s="436">
        <v>9</v>
      </c>
      <c r="I5311" s="436">
        <v>9</v>
      </c>
      <c r="J5311" s="436">
        <v>9</v>
      </c>
      <c r="K5311" s="435">
        <v>0</v>
      </c>
      <c r="L5311" s="472">
        <v>41157</v>
      </c>
      <c r="N5311" s="435">
        <v>5</v>
      </c>
      <c r="O5311" s="436">
        <v>9</v>
      </c>
      <c r="P5311" s="436">
        <v>9</v>
      </c>
      <c r="Q5311" s="435">
        <v>0</v>
      </c>
      <c r="R5311" s="436">
        <v>9</v>
      </c>
      <c r="S5311" s="447">
        <v>0</v>
      </c>
      <c r="T5311" s="447">
        <v>0</v>
      </c>
      <c r="U5311" s="472">
        <v>41157</v>
      </c>
      <c r="Y5311" s="536" t="str">
        <f t="shared" si="473"/>
        <v/>
      </c>
      <c r="AD5311" s="435" t="str">
        <f t="shared" si="474"/>
        <v>Pendente</v>
      </c>
    </row>
    <row r="5312" spans="1:30" x14ac:dyDescent="0.2">
      <c r="A5312" s="442" t="s">
        <v>115</v>
      </c>
      <c r="B5312" s="435">
        <v>6</v>
      </c>
      <c r="C5312" s="436">
        <v>20</v>
      </c>
      <c r="D5312" s="438" t="s">
        <v>72</v>
      </c>
      <c r="E5312" s="472">
        <v>41157</v>
      </c>
      <c r="G5312" s="435">
        <v>6</v>
      </c>
      <c r="H5312" s="436">
        <v>20</v>
      </c>
      <c r="I5312" s="436">
        <v>20</v>
      </c>
      <c r="J5312" s="436">
        <v>20</v>
      </c>
      <c r="K5312" s="435">
        <v>0</v>
      </c>
      <c r="L5312" s="472">
        <v>41157</v>
      </c>
      <c r="N5312" s="435">
        <v>6</v>
      </c>
      <c r="O5312" s="436">
        <v>20</v>
      </c>
      <c r="P5312" s="436">
        <v>20</v>
      </c>
      <c r="Q5312" s="435">
        <v>0</v>
      </c>
      <c r="R5312" s="436">
        <v>20</v>
      </c>
      <c r="S5312" s="447">
        <v>0</v>
      </c>
      <c r="T5312" s="447">
        <v>0</v>
      </c>
      <c r="U5312" s="472">
        <v>41157</v>
      </c>
      <c r="Y5312" s="536" t="str">
        <f t="shared" si="473"/>
        <v/>
      </c>
      <c r="AD5312" s="435" t="str">
        <f t="shared" si="474"/>
        <v>Pendente</v>
      </c>
    </row>
    <row r="5313" spans="1:30" x14ac:dyDescent="0.2">
      <c r="A5313" s="442" t="s">
        <v>115</v>
      </c>
      <c r="B5313" s="435">
        <v>7</v>
      </c>
      <c r="C5313" s="436">
        <v>210</v>
      </c>
      <c r="D5313" s="438" t="s">
        <v>73</v>
      </c>
      <c r="E5313" s="472">
        <v>41157</v>
      </c>
      <c r="G5313" s="435">
        <v>7</v>
      </c>
      <c r="H5313" s="436">
        <v>210</v>
      </c>
      <c r="I5313" s="436">
        <v>210</v>
      </c>
      <c r="J5313" s="436">
        <v>210</v>
      </c>
      <c r="K5313" s="435">
        <v>0</v>
      </c>
      <c r="L5313" s="472">
        <v>41157</v>
      </c>
      <c r="N5313" s="435">
        <v>7</v>
      </c>
      <c r="O5313" s="436">
        <v>210</v>
      </c>
      <c r="P5313" s="436">
        <v>210</v>
      </c>
      <c r="Q5313" s="435">
        <v>0</v>
      </c>
      <c r="R5313" s="436">
        <v>210</v>
      </c>
      <c r="S5313" s="447">
        <v>0</v>
      </c>
      <c r="T5313" s="447">
        <v>0</v>
      </c>
      <c r="U5313" s="472">
        <v>41157</v>
      </c>
      <c r="Y5313" s="536" t="str">
        <f t="shared" si="473"/>
        <v/>
      </c>
      <c r="AD5313" s="435" t="str">
        <f t="shared" si="474"/>
        <v>Pendente</v>
      </c>
    </row>
    <row r="5314" spans="1:30" x14ac:dyDescent="0.2">
      <c r="A5314" s="442" t="s">
        <v>115</v>
      </c>
      <c r="B5314" s="435">
        <v>8</v>
      </c>
      <c r="C5314" s="436">
        <v>253</v>
      </c>
      <c r="D5314" s="438" t="s">
        <v>79</v>
      </c>
      <c r="E5314" s="472">
        <v>41157</v>
      </c>
      <c r="G5314" s="435">
        <v>8</v>
      </c>
      <c r="H5314" s="436">
        <v>253</v>
      </c>
      <c r="I5314" s="436">
        <v>253</v>
      </c>
      <c r="J5314" s="436">
        <v>253</v>
      </c>
      <c r="K5314" s="435">
        <v>0</v>
      </c>
      <c r="L5314" s="472">
        <v>41157</v>
      </c>
      <c r="N5314" s="435">
        <v>8</v>
      </c>
      <c r="O5314" s="436">
        <v>253</v>
      </c>
      <c r="P5314" s="436">
        <v>253</v>
      </c>
      <c r="Q5314" s="435">
        <v>0</v>
      </c>
      <c r="R5314" s="436">
        <v>253</v>
      </c>
      <c r="S5314" s="447">
        <v>0</v>
      </c>
      <c r="T5314" s="447">
        <v>0</v>
      </c>
      <c r="U5314" s="472">
        <v>41157</v>
      </c>
      <c r="Y5314" s="536" t="str">
        <f t="shared" si="473"/>
        <v/>
      </c>
      <c r="AD5314" s="435" t="str">
        <f t="shared" si="474"/>
        <v>Pendente</v>
      </c>
    </row>
    <row r="5315" spans="1:30" x14ac:dyDescent="0.2">
      <c r="A5315" s="442" t="s">
        <v>115</v>
      </c>
      <c r="B5315" s="435">
        <v>9</v>
      </c>
      <c r="C5315" s="436">
        <v>127</v>
      </c>
      <c r="D5315" s="438" t="s">
        <v>74</v>
      </c>
      <c r="E5315" s="472">
        <v>41157</v>
      </c>
      <c r="G5315" s="435">
        <v>9</v>
      </c>
      <c r="H5315" s="436">
        <v>127</v>
      </c>
      <c r="I5315" s="436">
        <v>127</v>
      </c>
      <c r="J5315" s="436">
        <v>127</v>
      </c>
      <c r="K5315" s="435">
        <v>0</v>
      </c>
      <c r="L5315" s="472">
        <v>41157</v>
      </c>
      <c r="N5315" s="435">
        <v>9</v>
      </c>
      <c r="O5315" s="436">
        <v>127</v>
      </c>
      <c r="P5315" s="436">
        <v>127</v>
      </c>
      <c r="Q5315" s="435">
        <v>0</v>
      </c>
      <c r="R5315" s="436">
        <v>127</v>
      </c>
      <c r="S5315" s="447">
        <v>0</v>
      </c>
      <c r="T5315" s="447">
        <v>0</v>
      </c>
      <c r="U5315" s="472">
        <v>41157</v>
      </c>
      <c r="Y5315" s="536" t="str">
        <f t="shared" si="473"/>
        <v/>
      </c>
      <c r="AD5315" s="435" t="str">
        <f t="shared" si="474"/>
        <v>Pendente</v>
      </c>
    </row>
    <row r="5316" spans="1:30" x14ac:dyDescent="0.2">
      <c r="A5316" s="442" t="s">
        <v>115</v>
      </c>
      <c r="B5316" s="435">
        <v>10</v>
      </c>
      <c r="C5316" s="436">
        <v>7</v>
      </c>
      <c r="D5316" s="435" t="s">
        <v>75</v>
      </c>
      <c r="E5316" s="472">
        <v>41157</v>
      </c>
      <c r="G5316" s="435">
        <v>10</v>
      </c>
      <c r="H5316" s="436">
        <v>7</v>
      </c>
      <c r="I5316" s="436">
        <v>7</v>
      </c>
      <c r="J5316" s="436">
        <v>7</v>
      </c>
      <c r="K5316" s="435">
        <v>0</v>
      </c>
      <c r="L5316" s="472">
        <v>41157</v>
      </c>
      <c r="N5316" s="435">
        <v>10</v>
      </c>
      <c r="O5316" s="436">
        <v>7</v>
      </c>
      <c r="P5316" s="436">
        <v>7</v>
      </c>
      <c r="Q5316" s="435">
        <v>0</v>
      </c>
      <c r="R5316" s="436">
        <v>7</v>
      </c>
      <c r="S5316" s="447">
        <v>0</v>
      </c>
      <c r="T5316" s="447">
        <v>0</v>
      </c>
      <c r="U5316" s="472">
        <v>41157</v>
      </c>
      <c r="Y5316" s="536" t="str">
        <f t="shared" si="473"/>
        <v/>
      </c>
      <c r="AD5316" s="435" t="str">
        <f t="shared" si="474"/>
        <v>Pendente</v>
      </c>
    </row>
    <row r="5317" spans="1:30" x14ac:dyDescent="0.2">
      <c r="A5317" s="442" t="s">
        <v>115</v>
      </c>
      <c r="B5317" s="435">
        <v>11</v>
      </c>
      <c r="C5317" s="436">
        <v>3</v>
      </c>
      <c r="D5317" s="438" t="s">
        <v>76</v>
      </c>
      <c r="E5317" s="472">
        <v>41157</v>
      </c>
      <c r="G5317" s="435">
        <v>11</v>
      </c>
      <c r="H5317" s="436">
        <v>3</v>
      </c>
      <c r="I5317" s="436">
        <v>3</v>
      </c>
      <c r="J5317" s="436">
        <v>3</v>
      </c>
      <c r="K5317" s="435">
        <v>0</v>
      </c>
      <c r="L5317" s="472">
        <v>41157</v>
      </c>
      <c r="N5317" s="435">
        <v>11</v>
      </c>
      <c r="O5317" s="436">
        <v>3</v>
      </c>
      <c r="P5317" s="436">
        <v>3</v>
      </c>
      <c r="Q5317" s="435">
        <v>0</v>
      </c>
      <c r="R5317" s="436">
        <v>3</v>
      </c>
      <c r="S5317" s="447">
        <v>0</v>
      </c>
      <c r="T5317" s="447">
        <v>0</v>
      </c>
      <c r="U5317" s="472">
        <v>41157</v>
      </c>
      <c r="Y5317" s="536" t="str">
        <f t="shared" si="473"/>
        <v/>
      </c>
      <c r="AD5317" s="435" t="str">
        <f t="shared" si="474"/>
        <v>Pendente</v>
      </c>
    </row>
    <row r="5318" spans="1:30" x14ac:dyDescent="0.2">
      <c r="A5318" s="442" t="s">
        <v>115</v>
      </c>
      <c r="B5318" s="435">
        <v>12</v>
      </c>
      <c r="C5318" s="436">
        <v>2</v>
      </c>
      <c r="D5318" s="435" t="s">
        <v>77</v>
      </c>
      <c r="E5318" s="472">
        <v>41157</v>
      </c>
      <c r="G5318" s="435">
        <v>12</v>
      </c>
      <c r="H5318" s="436">
        <v>2</v>
      </c>
      <c r="I5318" s="436">
        <v>2</v>
      </c>
      <c r="J5318" s="436">
        <v>2</v>
      </c>
      <c r="K5318" s="435">
        <v>0</v>
      </c>
      <c r="L5318" s="472">
        <v>41157</v>
      </c>
      <c r="N5318" s="435">
        <v>12</v>
      </c>
      <c r="O5318" s="436">
        <v>2</v>
      </c>
      <c r="P5318" s="436">
        <v>2</v>
      </c>
      <c r="Q5318" s="435">
        <v>0</v>
      </c>
      <c r="R5318" s="436">
        <v>2</v>
      </c>
      <c r="S5318" s="447">
        <v>0</v>
      </c>
      <c r="T5318" s="447">
        <v>0</v>
      </c>
      <c r="U5318" s="472">
        <v>41157</v>
      </c>
      <c r="Y5318" s="536" t="str">
        <f t="shared" si="473"/>
        <v/>
      </c>
      <c r="AD5318" s="435" t="str">
        <f t="shared" si="474"/>
        <v>Pendente</v>
      </c>
    </row>
    <row r="5319" spans="1:30" x14ac:dyDescent="0.2">
      <c r="A5319" s="442" t="s">
        <v>115</v>
      </c>
      <c r="B5319" s="435">
        <v>13</v>
      </c>
      <c r="C5319" s="436">
        <v>894</v>
      </c>
      <c r="D5319" s="438" t="s">
        <v>213</v>
      </c>
      <c r="E5319" s="472">
        <v>41157</v>
      </c>
      <c r="G5319" s="435">
        <v>13</v>
      </c>
      <c r="H5319" s="436">
        <v>894</v>
      </c>
      <c r="I5319" s="436">
        <v>894</v>
      </c>
      <c r="J5319" s="436">
        <v>894</v>
      </c>
      <c r="K5319" s="435">
        <v>0</v>
      </c>
      <c r="L5319" s="472">
        <v>41157</v>
      </c>
      <c r="N5319" s="435">
        <v>13</v>
      </c>
      <c r="O5319" s="436">
        <v>894</v>
      </c>
      <c r="P5319" s="436">
        <v>894</v>
      </c>
      <c r="Q5319" s="435">
        <v>0</v>
      </c>
      <c r="R5319" s="436">
        <v>894</v>
      </c>
      <c r="S5319" s="447">
        <v>0</v>
      </c>
      <c r="T5319" s="447">
        <v>0</v>
      </c>
      <c r="U5319" s="472">
        <v>41157</v>
      </c>
      <c r="Y5319" s="536" t="str">
        <f t="shared" si="473"/>
        <v/>
      </c>
      <c r="AD5319" s="435" t="str">
        <f t="shared" si="474"/>
        <v>Pendente</v>
      </c>
    </row>
    <row r="5320" spans="1:30" x14ac:dyDescent="0.2">
      <c r="A5320" s="442" t="s">
        <v>115</v>
      </c>
      <c r="B5320" s="435">
        <v>14</v>
      </c>
      <c r="C5320" s="436">
        <v>1400</v>
      </c>
      <c r="D5320" s="465" t="s">
        <v>186</v>
      </c>
      <c r="E5320" s="472">
        <v>41157</v>
      </c>
      <c r="G5320" s="435">
        <v>14</v>
      </c>
      <c r="H5320" s="436">
        <v>1400</v>
      </c>
      <c r="I5320" s="436">
        <v>1400</v>
      </c>
      <c r="J5320" s="436">
        <v>1400</v>
      </c>
      <c r="K5320" s="435">
        <v>0</v>
      </c>
      <c r="L5320" s="472">
        <v>41157</v>
      </c>
      <c r="N5320" s="435">
        <v>14</v>
      </c>
      <c r="O5320" s="436">
        <v>1400</v>
      </c>
      <c r="P5320" s="436">
        <v>1400</v>
      </c>
      <c r="Q5320" s="435">
        <v>0</v>
      </c>
      <c r="R5320" s="436">
        <v>1400</v>
      </c>
      <c r="S5320" s="447">
        <v>0</v>
      </c>
      <c r="T5320" s="447">
        <v>0</v>
      </c>
      <c r="U5320" s="472">
        <v>41157</v>
      </c>
      <c r="Y5320" s="536" t="str">
        <f t="shared" si="473"/>
        <v/>
      </c>
      <c r="AD5320" s="435" t="str">
        <f t="shared" si="474"/>
        <v>Pendente</v>
      </c>
    </row>
    <row r="5321" spans="1:30" x14ac:dyDescent="0.2">
      <c r="A5321" s="442" t="s">
        <v>115</v>
      </c>
      <c r="B5321" s="435">
        <v>15</v>
      </c>
      <c r="C5321" s="436">
        <v>131</v>
      </c>
      <c r="D5321" s="438" t="s">
        <v>187</v>
      </c>
      <c r="E5321" s="472">
        <v>41157</v>
      </c>
      <c r="G5321" s="435">
        <v>15</v>
      </c>
      <c r="H5321" s="436">
        <v>131</v>
      </c>
      <c r="I5321" s="436">
        <v>131</v>
      </c>
      <c r="J5321" s="436">
        <v>131</v>
      </c>
      <c r="K5321" s="435">
        <v>0</v>
      </c>
      <c r="L5321" s="472">
        <v>41157</v>
      </c>
      <c r="N5321" s="435">
        <v>15</v>
      </c>
      <c r="O5321" s="436">
        <v>131</v>
      </c>
      <c r="P5321" s="436">
        <v>131</v>
      </c>
      <c r="Q5321" s="435">
        <v>0</v>
      </c>
      <c r="R5321" s="436">
        <v>131</v>
      </c>
      <c r="S5321" s="447">
        <v>0</v>
      </c>
      <c r="T5321" s="447">
        <v>0</v>
      </c>
      <c r="U5321" s="472">
        <v>41157</v>
      </c>
      <c r="Y5321" s="536" t="str">
        <f t="shared" si="473"/>
        <v/>
      </c>
      <c r="AD5321" s="435" t="str">
        <f t="shared" si="474"/>
        <v>Pendente</v>
      </c>
    </row>
    <row r="5322" spans="1:30" x14ac:dyDescent="0.2">
      <c r="A5322" s="442" t="s">
        <v>115</v>
      </c>
      <c r="B5322" s="435">
        <v>16</v>
      </c>
      <c r="C5322" s="436">
        <v>150</v>
      </c>
      <c r="D5322" s="438" t="s">
        <v>196</v>
      </c>
      <c r="E5322" s="472">
        <v>41157</v>
      </c>
      <c r="G5322" s="435">
        <v>16</v>
      </c>
      <c r="H5322" s="436">
        <v>150</v>
      </c>
      <c r="I5322" s="436">
        <v>150</v>
      </c>
      <c r="J5322" s="436">
        <v>150</v>
      </c>
      <c r="K5322" s="435">
        <v>0</v>
      </c>
      <c r="L5322" s="472">
        <v>41157</v>
      </c>
      <c r="N5322" s="435">
        <v>16</v>
      </c>
      <c r="O5322" s="436">
        <v>150</v>
      </c>
      <c r="P5322" s="436">
        <v>150</v>
      </c>
      <c r="Q5322" s="435">
        <v>0</v>
      </c>
      <c r="R5322" s="436">
        <v>150</v>
      </c>
      <c r="S5322" s="447">
        <v>0</v>
      </c>
      <c r="T5322" s="447">
        <v>0</v>
      </c>
      <c r="U5322" s="472">
        <v>41157</v>
      </c>
      <c r="Y5322" s="536" t="str">
        <f t="shared" ref="Y5322:Y5576" si="475">IF(W5322="","",+C5322-W5322)</f>
        <v/>
      </c>
      <c r="AD5322" s="435" t="str">
        <f t="shared" si="474"/>
        <v>Pendente</v>
      </c>
    </row>
    <row r="5323" spans="1:30" x14ac:dyDescent="0.2">
      <c r="A5323" s="442" t="s">
        <v>115</v>
      </c>
      <c r="B5323" s="435">
        <v>17</v>
      </c>
      <c r="C5323" s="436">
        <v>655</v>
      </c>
      <c r="D5323" s="438" t="s">
        <v>199</v>
      </c>
      <c r="E5323" s="472">
        <v>41157</v>
      </c>
      <c r="G5323" s="435">
        <v>17</v>
      </c>
      <c r="H5323" s="436">
        <v>655</v>
      </c>
      <c r="I5323" s="436">
        <v>655</v>
      </c>
      <c r="J5323" s="436">
        <v>655</v>
      </c>
      <c r="K5323" s="435">
        <v>0</v>
      </c>
      <c r="L5323" s="472">
        <v>41157</v>
      </c>
      <c r="N5323" s="435">
        <v>17</v>
      </c>
      <c r="O5323" s="436">
        <v>655</v>
      </c>
      <c r="P5323" s="436">
        <v>655</v>
      </c>
      <c r="Q5323" s="435">
        <v>0</v>
      </c>
      <c r="R5323" s="436">
        <v>655</v>
      </c>
      <c r="S5323" s="447">
        <v>0</v>
      </c>
      <c r="T5323" s="447">
        <v>0</v>
      </c>
      <c r="U5323" s="472">
        <v>41157</v>
      </c>
      <c r="Y5323" s="536" t="str">
        <f t="shared" si="475"/>
        <v/>
      </c>
      <c r="AD5323" s="435" t="str">
        <f t="shared" si="474"/>
        <v>Pendente</v>
      </c>
    </row>
    <row r="5324" spans="1:30" x14ac:dyDescent="0.2">
      <c r="A5324" s="442" t="s">
        <v>115</v>
      </c>
      <c r="B5324" s="435">
        <v>18</v>
      </c>
      <c r="C5324" s="436">
        <v>82</v>
      </c>
      <c r="D5324" s="438" t="s">
        <v>189</v>
      </c>
      <c r="E5324" s="472">
        <v>41157</v>
      </c>
      <c r="G5324" s="435">
        <v>18</v>
      </c>
      <c r="H5324" s="436">
        <v>82</v>
      </c>
      <c r="I5324" s="436">
        <v>82</v>
      </c>
      <c r="J5324" s="436">
        <v>82</v>
      </c>
      <c r="K5324" s="435">
        <v>0</v>
      </c>
      <c r="L5324" s="472">
        <v>41157</v>
      </c>
      <c r="N5324" s="435">
        <v>18</v>
      </c>
      <c r="O5324" s="436">
        <v>82</v>
      </c>
      <c r="P5324" s="436">
        <v>82</v>
      </c>
      <c r="Q5324" s="435">
        <v>0</v>
      </c>
      <c r="R5324" s="436">
        <v>82</v>
      </c>
      <c r="S5324" s="447">
        <v>0</v>
      </c>
      <c r="T5324" s="447">
        <v>0</v>
      </c>
      <c r="U5324" s="472">
        <v>41157</v>
      </c>
      <c r="Y5324" s="536" t="str">
        <f t="shared" si="475"/>
        <v/>
      </c>
      <c r="AD5324" s="435" t="str">
        <f t="shared" si="474"/>
        <v>Pendente</v>
      </c>
    </row>
    <row r="5325" spans="1:30" x14ac:dyDescent="0.2">
      <c r="A5325" s="442" t="s">
        <v>115</v>
      </c>
      <c r="B5325" s="435">
        <v>19</v>
      </c>
      <c r="C5325" s="436">
        <v>150</v>
      </c>
      <c r="D5325" s="438" t="s">
        <v>178</v>
      </c>
      <c r="E5325" s="472">
        <v>41157</v>
      </c>
      <c r="G5325" s="435">
        <v>19</v>
      </c>
      <c r="H5325" s="436">
        <v>150</v>
      </c>
      <c r="I5325" s="436">
        <v>150</v>
      </c>
      <c r="J5325" s="436">
        <v>150</v>
      </c>
      <c r="K5325" s="435">
        <v>0</v>
      </c>
      <c r="L5325" s="472">
        <v>41157</v>
      </c>
      <c r="N5325" s="435">
        <v>19</v>
      </c>
      <c r="O5325" s="436">
        <v>150</v>
      </c>
      <c r="P5325" s="436">
        <v>150</v>
      </c>
      <c r="Q5325" s="435">
        <v>0</v>
      </c>
      <c r="R5325" s="436">
        <v>150</v>
      </c>
      <c r="S5325" s="447">
        <v>0</v>
      </c>
      <c r="T5325" s="447">
        <v>0</v>
      </c>
      <c r="U5325" s="472">
        <v>41157</v>
      </c>
      <c r="Y5325" s="536" t="str">
        <f t="shared" si="475"/>
        <v/>
      </c>
      <c r="AD5325" s="435" t="str">
        <f t="shared" si="474"/>
        <v>Pendente</v>
      </c>
    </row>
    <row r="5326" spans="1:30" x14ac:dyDescent="0.2">
      <c r="A5326" s="442" t="s">
        <v>115</v>
      </c>
      <c r="B5326" s="435">
        <v>20</v>
      </c>
      <c r="C5326" s="436">
        <v>1923</v>
      </c>
      <c r="D5326" s="438" t="s">
        <v>214</v>
      </c>
      <c r="E5326" s="472">
        <v>41157</v>
      </c>
      <c r="G5326" s="435">
        <v>20</v>
      </c>
      <c r="H5326" s="436">
        <v>1923</v>
      </c>
      <c r="I5326" s="436">
        <v>1923</v>
      </c>
      <c r="J5326" s="436">
        <v>1923</v>
      </c>
      <c r="K5326" s="435">
        <v>0</v>
      </c>
      <c r="L5326" s="472">
        <v>41157</v>
      </c>
      <c r="N5326" s="435">
        <v>20</v>
      </c>
      <c r="O5326" s="436">
        <v>1923</v>
      </c>
      <c r="P5326" s="436">
        <v>1923</v>
      </c>
      <c r="Q5326" s="435">
        <v>0</v>
      </c>
      <c r="R5326" s="436">
        <v>1923</v>
      </c>
      <c r="S5326" s="447">
        <v>0</v>
      </c>
      <c r="T5326" s="447">
        <v>0</v>
      </c>
      <c r="U5326" s="472">
        <v>41157</v>
      </c>
      <c r="Y5326" s="536" t="str">
        <f t="shared" si="475"/>
        <v/>
      </c>
      <c r="AD5326" s="435" t="str">
        <f t="shared" si="474"/>
        <v>Pendente</v>
      </c>
    </row>
    <row r="5327" spans="1:30" x14ac:dyDescent="0.2">
      <c r="A5327" s="644" t="s">
        <v>115</v>
      </c>
      <c r="B5327" s="645">
        <v>21</v>
      </c>
      <c r="C5327" s="646">
        <v>14</v>
      </c>
      <c r="D5327" s="659" t="s">
        <v>185</v>
      </c>
      <c r="E5327" s="647">
        <v>41157</v>
      </c>
      <c r="G5327" s="645">
        <v>21</v>
      </c>
      <c r="H5327" s="646">
        <v>14</v>
      </c>
      <c r="I5327" s="646">
        <v>14</v>
      </c>
      <c r="J5327" s="646">
        <v>14</v>
      </c>
      <c r="K5327" s="645">
        <v>0</v>
      </c>
      <c r="L5327" s="647">
        <v>41157</v>
      </c>
      <c r="N5327" s="645">
        <v>21</v>
      </c>
      <c r="O5327" s="646">
        <v>14</v>
      </c>
      <c r="P5327" s="646">
        <v>14</v>
      </c>
      <c r="Q5327" s="645">
        <v>0</v>
      </c>
      <c r="R5327" s="646">
        <v>14</v>
      </c>
      <c r="S5327" s="646">
        <v>0</v>
      </c>
      <c r="T5327" s="646">
        <v>0</v>
      </c>
      <c r="U5327" s="647">
        <v>41157</v>
      </c>
      <c r="Y5327" s="536" t="str">
        <f t="shared" si="475"/>
        <v/>
      </c>
      <c r="AD5327" s="435" t="str">
        <f t="shared" si="474"/>
        <v>Pendente</v>
      </c>
    </row>
    <row r="5328" spans="1:30" x14ac:dyDescent="0.2">
      <c r="A5328" s="442" t="s">
        <v>115</v>
      </c>
      <c r="B5328" s="435">
        <v>1</v>
      </c>
      <c r="C5328" s="436">
        <v>200</v>
      </c>
      <c r="D5328" s="438" t="s">
        <v>196</v>
      </c>
      <c r="E5328" s="472">
        <v>41158</v>
      </c>
      <c r="G5328" s="435">
        <v>1</v>
      </c>
      <c r="H5328" s="436">
        <v>200</v>
      </c>
      <c r="I5328" s="436">
        <v>200</v>
      </c>
      <c r="J5328" s="436">
        <v>200</v>
      </c>
      <c r="K5328" s="435">
        <v>0</v>
      </c>
      <c r="L5328" s="472">
        <v>41158</v>
      </c>
      <c r="N5328" s="435">
        <v>1</v>
      </c>
      <c r="O5328" s="436">
        <v>200</v>
      </c>
      <c r="P5328" s="436">
        <v>200</v>
      </c>
      <c r="Q5328" s="435">
        <v>0</v>
      </c>
      <c r="R5328" s="436">
        <v>200</v>
      </c>
      <c r="S5328" s="447">
        <v>0</v>
      </c>
      <c r="T5328" s="447">
        <v>0</v>
      </c>
      <c r="U5328" s="472">
        <v>41158</v>
      </c>
      <c r="Y5328" s="536" t="str">
        <f t="shared" si="475"/>
        <v/>
      </c>
      <c r="AD5328" s="435" t="str">
        <f t="shared" si="474"/>
        <v>Pendente</v>
      </c>
    </row>
    <row r="5329" spans="1:30" x14ac:dyDescent="0.2">
      <c r="A5329" s="644" t="s">
        <v>115</v>
      </c>
      <c r="B5329" s="645">
        <v>2</v>
      </c>
      <c r="C5329" s="646">
        <v>180</v>
      </c>
      <c r="D5329" s="645" t="s">
        <v>178</v>
      </c>
      <c r="E5329" s="647">
        <v>41158</v>
      </c>
      <c r="G5329" s="645">
        <v>2</v>
      </c>
      <c r="H5329" s="646">
        <v>180</v>
      </c>
      <c r="I5329" s="646">
        <v>180</v>
      </c>
      <c r="J5329" s="646">
        <v>180</v>
      </c>
      <c r="K5329" s="645">
        <v>0</v>
      </c>
      <c r="L5329" s="647">
        <v>41158</v>
      </c>
      <c r="N5329" s="645">
        <v>2</v>
      </c>
      <c r="O5329" s="646">
        <v>180</v>
      </c>
      <c r="P5329" s="646">
        <v>180</v>
      </c>
      <c r="Q5329" s="645">
        <v>0</v>
      </c>
      <c r="R5329" s="646">
        <v>180</v>
      </c>
      <c r="S5329" s="646">
        <v>0</v>
      </c>
      <c r="T5329" s="646">
        <v>0</v>
      </c>
      <c r="U5329" s="647">
        <v>41158</v>
      </c>
      <c r="Y5329" s="536" t="str">
        <f t="shared" si="475"/>
        <v/>
      </c>
      <c r="AD5329" s="435" t="str">
        <f t="shared" si="474"/>
        <v>Pendente</v>
      </c>
    </row>
    <row r="5330" spans="1:30" x14ac:dyDescent="0.2">
      <c r="A5330" s="442" t="s">
        <v>115</v>
      </c>
      <c r="B5330" s="435">
        <v>1</v>
      </c>
      <c r="C5330" s="436">
        <v>7</v>
      </c>
      <c r="D5330" s="643" t="s">
        <v>182</v>
      </c>
      <c r="E5330" s="472">
        <v>41159</v>
      </c>
      <c r="G5330" s="435">
        <v>1</v>
      </c>
      <c r="H5330" s="436">
        <v>7</v>
      </c>
      <c r="I5330" s="436">
        <v>7</v>
      </c>
      <c r="J5330" s="436">
        <v>7</v>
      </c>
      <c r="K5330" s="435">
        <v>0</v>
      </c>
      <c r="L5330" s="472">
        <v>41159</v>
      </c>
      <c r="N5330" s="435">
        <v>1</v>
      </c>
      <c r="O5330" s="436">
        <v>7</v>
      </c>
      <c r="P5330" s="436">
        <v>7</v>
      </c>
      <c r="Q5330" s="435">
        <v>0</v>
      </c>
      <c r="R5330" s="436">
        <v>7</v>
      </c>
      <c r="S5330" s="447">
        <v>0</v>
      </c>
      <c r="T5330" s="447">
        <v>0</v>
      </c>
      <c r="U5330" s="472">
        <v>41159</v>
      </c>
      <c r="Y5330" s="536" t="str">
        <f t="shared" si="475"/>
        <v/>
      </c>
      <c r="AD5330" s="435" t="str">
        <f t="shared" si="474"/>
        <v>Pendente</v>
      </c>
    </row>
    <row r="5331" spans="1:30" x14ac:dyDescent="0.2">
      <c r="A5331" s="442" t="s">
        <v>115</v>
      </c>
      <c r="B5331" s="435">
        <v>2</v>
      </c>
      <c r="C5331" s="436">
        <v>8</v>
      </c>
      <c r="D5331" s="465" t="s">
        <v>183</v>
      </c>
      <c r="E5331" s="472">
        <v>41159</v>
      </c>
      <c r="G5331" s="435">
        <v>2</v>
      </c>
      <c r="H5331" s="436">
        <v>8</v>
      </c>
      <c r="I5331" s="436">
        <v>8</v>
      </c>
      <c r="J5331" s="436">
        <v>8</v>
      </c>
      <c r="K5331" s="435">
        <v>0</v>
      </c>
      <c r="L5331" s="472">
        <v>41159</v>
      </c>
      <c r="N5331" s="435">
        <v>2</v>
      </c>
      <c r="O5331" s="436">
        <v>8</v>
      </c>
      <c r="P5331" s="436">
        <v>8</v>
      </c>
      <c r="Q5331" s="435">
        <v>0</v>
      </c>
      <c r="R5331" s="436">
        <v>8</v>
      </c>
      <c r="S5331" s="447">
        <v>0</v>
      </c>
      <c r="T5331" s="447">
        <v>0</v>
      </c>
      <c r="U5331" s="472">
        <v>41159</v>
      </c>
      <c r="Y5331" s="536" t="str">
        <f t="shared" si="475"/>
        <v/>
      </c>
      <c r="AD5331" s="435" t="str">
        <f t="shared" si="474"/>
        <v>Pendente</v>
      </c>
    </row>
    <row r="5332" spans="1:30" x14ac:dyDescent="0.2">
      <c r="A5332" s="442" t="s">
        <v>115</v>
      </c>
      <c r="B5332" s="435">
        <v>3</v>
      </c>
      <c r="C5332" s="436">
        <v>14</v>
      </c>
      <c r="D5332" s="465" t="s">
        <v>67</v>
      </c>
      <c r="E5332" s="472">
        <v>41159</v>
      </c>
      <c r="G5332" s="435">
        <v>3</v>
      </c>
      <c r="H5332" s="436">
        <v>14</v>
      </c>
      <c r="I5332" s="436">
        <v>14</v>
      </c>
      <c r="J5332" s="436">
        <v>14</v>
      </c>
      <c r="K5332" s="435">
        <v>0</v>
      </c>
      <c r="L5332" s="472">
        <v>41159</v>
      </c>
      <c r="N5332" s="435">
        <v>3</v>
      </c>
      <c r="O5332" s="436">
        <v>14</v>
      </c>
      <c r="P5332" s="436">
        <v>14</v>
      </c>
      <c r="Q5332" s="435">
        <v>0</v>
      </c>
      <c r="R5332" s="436">
        <v>14</v>
      </c>
      <c r="S5332" s="447">
        <v>0</v>
      </c>
      <c r="T5332" s="447">
        <v>0</v>
      </c>
      <c r="U5332" s="472">
        <v>41159</v>
      </c>
      <c r="Y5332" s="536" t="str">
        <f t="shared" si="475"/>
        <v/>
      </c>
      <c r="AD5332" s="435" t="str">
        <f t="shared" si="474"/>
        <v>Pendente</v>
      </c>
    </row>
    <row r="5333" spans="1:30" x14ac:dyDescent="0.2">
      <c r="A5333" s="442" t="s">
        <v>115</v>
      </c>
      <c r="B5333" s="435">
        <v>4</v>
      </c>
      <c r="C5333" s="436">
        <v>2</v>
      </c>
      <c r="D5333" s="438" t="s">
        <v>69</v>
      </c>
      <c r="E5333" s="472">
        <v>41159</v>
      </c>
      <c r="G5333" s="435">
        <v>4</v>
      </c>
      <c r="H5333" s="436">
        <v>2</v>
      </c>
      <c r="I5333" s="436">
        <v>2</v>
      </c>
      <c r="J5333" s="436">
        <v>2</v>
      </c>
      <c r="K5333" s="435">
        <v>0</v>
      </c>
      <c r="L5333" s="472">
        <v>41159</v>
      </c>
      <c r="N5333" s="435">
        <v>4</v>
      </c>
      <c r="O5333" s="436">
        <v>2</v>
      </c>
      <c r="P5333" s="436">
        <v>2</v>
      </c>
      <c r="Q5333" s="435">
        <v>0</v>
      </c>
      <c r="R5333" s="436">
        <v>2</v>
      </c>
      <c r="S5333" s="447">
        <v>0</v>
      </c>
      <c r="T5333" s="447">
        <v>0</v>
      </c>
      <c r="U5333" s="472">
        <v>41159</v>
      </c>
      <c r="Y5333" s="536" t="str">
        <f t="shared" si="475"/>
        <v/>
      </c>
      <c r="AD5333" s="435" t="str">
        <f t="shared" si="474"/>
        <v>Pendente</v>
      </c>
    </row>
    <row r="5334" spans="1:30" x14ac:dyDescent="0.2">
      <c r="A5334" s="442" t="s">
        <v>115</v>
      </c>
      <c r="B5334" s="435">
        <v>5</v>
      </c>
      <c r="C5334" s="436">
        <v>7</v>
      </c>
      <c r="D5334" s="438" t="s">
        <v>72</v>
      </c>
      <c r="E5334" s="472">
        <v>41159</v>
      </c>
      <c r="G5334" s="435">
        <v>5</v>
      </c>
      <c r="H5334" s="436">
        <v>7</v>
      </c>
      <c r="I5334" s="436">
        <v>7</v>
      </c>
      <c r="J5334" s="436">
        <v>7</v>
      </c>
      <c r="K5334" s="435">
        <v>0</v>
      </c>
      <c r="L5334" s="472">
        <v>41159</v>
      </c>
      <c r="N5334" s="435">
        <v>5</v>
      </c>
      <c r="O5334" s="436">
        <v>7</v>
      </c>
      <c r="P5334" s="436">
        <v>7</v>
      </c>
      <c r="Q5334" s="435">
        <v>0</v>
      </c>
      <c r="R5334" s="436">
        <v>7</v>
      </c>
      <c r="S5334" s="447">
        <v>0</v>
      </c>
      <c r="T5334" s="447">
        <v>0</v>
      </c>
      <c r="U5334" s="472">
        <v>41159</v>
      </c>
      <c r="Y5334" s="536" t="str">
        <f t="shared" si="475"/>
        <v/>
      </c>
      <c r="AD5334" s="435" t="str">
        <f t="shared" si="474"/>
        <v>Pendente</v>
      </c>
    </row>
    <row r="5335" spans="1:30" x14ac:dyDescent="0.2">
      <c r="A5335" s="442" t="s">
        <v>115</v>
      </c>
      <c r="B5335" s="435">
        <v>6</v>
      </c>
      <c r="C5335" s="436">
        <v>66</v>
      </c>
      <c r="D5335" s="438" t="s">
        <v>73</v>
      </c>
      <c r="E5335" s="472">
        <v>41159</v>
      </c>
      <c r="G5335" s="435">
        <v>6</v>
      </c>
      <c r="H5335" s="436">
        <v>66</v>
      </c>
      <c r="I5335" s="436">
        <v>66</v>
      </c>
      <c r="J5335" s="436">
        <v>66</v>
      </c>
      <c r="K5335" s="435">
        <v>0</v>
      </c>
      <c r="L5335" s="472">
        <v>41159</v>
      </c>
      <c r="N5335" s="435">
        <v>6</v>
      </c>
      <c r="O5335" s="436">
        <v>66</v>
      </c>
      <c r="P5335" s="436">
        <v>66</v>
      </c>
      <c r="Q5335" s="435">
        <v>0</v>
      </c>
      <c r="R5335" s="436">
        <v>66</v>
      </c>
      <c r="S5335" s="447">
        <v>0</v>
      </c>
      <c r="T5335" s="447">
        <v>0</v>
      </c>
      <c r="U5335" s="472">
        <v>41159</v>
      </c>
      <c r="Y5335" s="536" t="str">
        <f t="shared" si="475"/>
        <v/>
      </c>
      <c r="AD5335" s="435" t="str">
        <f t="shared" si="474"/>
        <v>Pendente</v>
      </c>
    </row>
    <row r="5336" spans="1:30" x14ac:dyDescent="0.2">
      <c r="A5336" s="442" t="s">
        <v>115</v>
      </c>
      <c r="B5336" s="435">
        <v>7</v>
      </c>
      <c r="C5336" s="436">
        <v>67</v>
      </c>
      <c r="D5336" s="438" t="s">
        <v>79</v>
      </c>
      <c r="E5336" s="472">
        <v>41159</v>
      </c>
      <c r="G5336" s="435">
        <v>7</v>
      </c>
      <c r="H5336" s="436">
        <v>67</v>
      </c>
      <c r="I5336" s="436">
        <v>67</v>
      </c>
      <c r="J5336" s="436">
        <v>67</v>
      </c>
      <c r="K5336" s="435">
        <v>0</v>
      </c>
      <c r="L5336" s="472">
        <v>41159</v>
      </c>
      <c r="N5336" s="435">
        <v>7</v>
      </c>
      <c r="O5336" s="436">
        <v>67</v>
      </c>
      <c r="P5336" s="436">
        <v>67</v>
      </c>
      <c r="Q5336" s="435">
        <v>0</v>
      </c>
      <c r="R5336" s="436">
        <v>67</v>
      </c>
      <c r="S5336" s="447">
        <v>0</v>
      </c>
      <c r="T5336" s="447">
        <v>0</v>
      </c>
      <c r="U5336" s="472">
        <v>41159</v>
      </c>
      <c r="Y5336" s="536" t="str">
        <f t="shared" si="475"/>
        <v/>
      </c>
      <c r="AD5336" s="435" t="str">
        <f t="shared" si="474"/>
        <v>Pendente</v>
      </c>
    </row>
    <row r="5337" spans="1:30" x14ac:dyDescent="0.2">
      <c r="A5337" s="442" t="s">
        <v>115</v>
      </c>
      <c r="B5337" s="435">
        <v>8</v>
      </c>
      <c r="C5337" s="436">
        <v>28</v>
      </c>
      <c r="D5337" s="438" t="s">
        <v>74</v>
      </c>
      <c r="E5337" s="472">
        <v>41159</v>
      </c>
      <c r="G5337" s="435">
        <v>8</v>
      </c>
      <c r="H5337" s="436">
        <v>28</v>
      </c>
      <c r="I5337" s="436">
        <v>28</v>
      </c>
      <c r="J5337" s="436">
        <v>28</v>
      </c>
      <c r="K5337" s="435">
        <v>0</v>
      </c>
      <c r="L5337" s="472">
        <v>41159</v>
      </c>
      <c r="N5337" s="435">
        <v>8</v>
      </c>
      <c r="O5337" s="436">
        <v>28</v>
      </c>
      <c r="P5337" s="436">
        <v>28</v>
      </c>
      <c r="Q5337" s="435">
        <v>0</v>
      </c>
      <c r="R5337" s="436">
        <v>28</v>
      </c>
      <c r="S5337" s="447">
        <v>0</v>
      </c>
      <c r="T5337" s="447">
        <v>0</v>
      </c>
      <c r="U5337" s="472">
        <v>41159</v>
      </c>
      <c r="Y5337" s="536" t="str">
        <f t="shared" si="475"/>
        <v/>
      </c>
      <c r="AD5337" s="435" t="str">
        <f t="shared" si="474"/>
        <v>Pendente</v>
      </c>
    </row>
    <row r="5338" spans="1:30" x14ac:dyDescent="0.2">
      <c r="A5338" s="442" t="s">
        <v>115</v>
      </c>
      <c r="B5338" s="435">
        <v>9</v>
      </c>
      <c r="C5338" s="436">
        <v>1</v>
      </c>
      <c r="D5338" s="435" t="s">
        <v>75</v>
      </c>
      <c r="E5338" s="472">
        <v>41159</v>
      </c>
      <c r="G5338" s="435">
        <v>9</v>
      </c>
      <c r="H5338" s="436">
        <v>1</v>
      </c>
      <c r="I5338" s="436">
        <v>1</v>
      </c>
      <c r="J5338" s="436">
        <v>1</v>
      </c>
      <c r="K5338" s="435">
        <v>0</v>
      </c>
      <c r="L5338" s="472">
        <v>41159</v>
      </c>
      <c r="N5338" s="435">
        <v>9</v>
      </c>
      <c r="O5338" s="436">
        <v>1</v>
      </c>
      <c r="P5338" s="436">
        <v>1</v>
      </c>
      <c r="Q5338" s="435">
        <v>0</v>
      </c>
      <c r="R5338" s="436">
        <v>1</v>
      </c>
      <c r="S5338" s="447">
        <v>0</v>
      </c>
      <c r="T5338" s="447">
        <v>0</v>
      </c>
      <c r="U5338" s="472">
        <v>41159</v>
      </c>
      <c r="Y5338" s="536" t="str">
        <f t="shared" si="475"/>
        <v/>
      </c>
      <c r="AD5338" s="435" t="str">
        <f t="shared" si="474"/>
        <v>Pendente</v>
      </c>
    </row>
    <row r="5339" spans="1:30" x14ac:dyDescent="0.2">
      <c r="A5339" s="442" t="s">
        <v>115</v>
      </c>
      <c r="B5339" s="435">
        <v>10</v>
      </c>
      <c r="C5339" s="436">
        <v>323</v>
      </c>
      <c r="D5339" s="438" t="s">
        <v>213</v>
      </c>
      <c r="E5339" s="472">
        <v>41159</v>
      </c>
      <c r="G5339" s="435">
        <v>10</v>
      </c>
      <c r="H5339" s="436">
        <v>323</v>
      </c>
      <c r="I5339" s="436">
        <v>323</v>
      </c>
      <c r="J5339" s="436">
        <v>323</v>
      </c>
      <c r="K5339" s="435">
        <v>0</v>
      </c>
      <c r="L5339" s="472">
        <v>41159</v>
      </c>
      <c r="N5339" s="435">
        <v>10</v>
      </c>
      <c r="O5339" s="436">
        <v>323</v>
      </c>
      <c r="P5339" s="436">
        <v>323</v>
      </c>
      <c r="Q5339" s="435">
        <v>0</v>
      </c>
      <c r="R5339" s="436">
        <v>323</v>
      </c>
      <c r="S5339" s="447">
        <v>0</v>
      </c>
      <c r="T5339" s="447">
        <v>0</v>
      </c>
      <c r="U5339" s="472">
        <v>41159</v>
      </c>
      <c r="Y5339" s="536" t="str">
        <f t="shared" si="475"/>
        <v/>
      </c>
      <c r="AD5339" s="435" t="str">
        <f t="shared" si="474"/>
        <v>Pendente</v>
      </c>
    </row>
    <row r="5340" spans="1:30" x14ac:dyDescent="0.2">
      <c r="A5340" s="442" t="s">
        <v>115</v>
      </c>
      <c r="B5340" s="435">
        <v>11</v>
      </c>
      <c r="C5340" s="436">
        <v>48</v>
      </c>
      <c r="D5340" s="438" t="s">
        <v>187</v>
      </c>
      <c r="E5340" s="472">
        <v>41159</v>
      </c>
      <c r="G5340" s="435">
        <v>11</v>
      </c>
      <c r="H5340" s="436">
        <v>48</v>
      </c>
      <c r="I5340" s="436">
        <v>48</v>
      </c>
      <c r="J5340" s="436">
        <v>48</v>
      </c>
      <c r="K5340" s="435">
        <v>0</v>
      </c>
      <c r="L5340" s="472">
        <v>41159</v>
      </c>
      <c r="N5340" s="435">
        <v>11</v>
      </c>
      <c r="O5340" s="436">
        <v>48</v>
      </c>
      <c r="P5340" s="436">
        <v>48</v>
      </c>
      <c r="Q5340" s="435">
        <v>0</v>
      </c>
      <c r="R5340" s="436">
        <v>48</v>
      </c>
      <c r="S5340" s="447">
        <v>0</v>
      </c>
      <c r="T5340" s="447">
        <v>0</v>
      </c>
      <c r="U5340" s="472">
        <v>41159</v>
      </c>
      <c r="Y5340" s="536" t="str">
        <f t="shared" si="475"/>
        <v/>
      </c>
      <c r="AD5340" s="435" t="str">
        <f t="shared" si="474"/>
        <v>Pendente</v>
      </c>
    </row>
    <row r="5341" spans="1:30" x14ac:dyDescent="0.2">
      <c r="A5341" s="442" t="s">
        <v>115</v>
      </c>
      <c r="B5341" s="435">
        <v>12</v>
      </c>
      <c r="C5341" s="436">
        <v>101</v>
      </c>
      <c r="D5341" s="438" t="s">
        <v>199</v>
      </c>
      <c r="E5341" s="472">
        <v>41159</v>
      </c>
      <c r="G5341" s="435">
        <v>12</v>
      </c>
      <c r="H5341" s="436">
        <v>101</v>
      </c>
      <c r="I5341" s="436">
        <v>101</v>
      </c>
      <c r="J5341" s="436">
        <v>101</v>
      </c>
      <c r="K5341" s="435">
        <v>0</v>
      </c>
      <c r="L5341" s="472">
        <v>41159</v>
      </c>
      <c r="N5341" s="435">
        <v>12</v>
      </c>
      <c r="O5341" s="436">
        <v>101</v>
      </c>
      <c r="P5341" s="436">
        <v>101</v>
      </c>
      <c r="Q5341" s="435">
        <v>0</v>
      </c>
      <c r="R5341" s="436">
        <v>101</v>
      </c>
      <c r="S5341" s="447">
        <v>0</v>
      </c>
      <c r="T5341" s="447">
        <v>0</v>
      </c>
      <c r="U5341" s="472">
        <v>41159</v>
      </c>
      <c r="Y5341" s="536" t="str">
        <f t="shared" si="475"/>
        <v/>
      </c>
      <c r="AD5341" s="435" t="str">
        <f t="shared" si="474"/>
        <v>Pendente</v>
      </c>
    </row>
    <row r="5342" spans="1:30" x14ac:dyDescent="0.2">
      <c r="A5342" s="442" t="s">
        <v>115</v>
      </c>
      <c r="B5342" s="435">
        <v>13</v>
      </c>
      <c r="C5342" s="436">
        <v>16</v>
      </c>
      <c r="D5342" s="438" t="s">
        <v>189</v>
      </c>
      <c r="E5342" s="472">
        <v>41159</v>
      </c>
      <c r="G5342" s="435">
        <v>13</v>
      </c>
      <c r="H5342" s="436">
        <v>16</v>
      </c>
      <c r="I5342" s="436">
        <v>16</v>
      </c>
      <c r="J5342" s="436">
        <v>16</v>
      </c>
      <c r="K5342" s="435">
        <v>0</v>
      </c>
      <c r="L5342" s="472">
        <v>41159</v>
      </c>
      <c r="N5342" s="435">
        <v>13</v>
      </c>
      <c r="O5342" s="436">
        <v>16</v>
      </c>
      <c r="P5342" s="436">
        <v>16</v>
      </c>
      <c r="Q5342" s="435">
        <v>0</v>
      </c>
      <c r="R5342" s="436">
        <v>16</v>
      </c>
      <c r="S5342" s="447">
        <v>0</v>
      </c>
      <c r="T5342" s="447">
        <v>0</v>
      </c>
      <c r="U5342" s="472">
        <v>41159</v>
      </c>
      <c r="Y5342" s="536" t="str">
        <f t="shared" si="475"/>
        <v/>
      </c>
      <c r="AD5342" s="435" t="str">
        <f t="shared" si="474"/>
        <v>Pendente</v>
      </c>
    </row>
    <row r="5343" spans="1:30" x14ac:dyDescent="0.2">
      <c r="A5343" s="442" t="s">
        <v>115</v>
      </c>
      <c r="B5343" s="435">
        <v>14</v>
      </c>
      <c r="C5343" s="436">
        <v>50</v>
      </c>
      <c r="D5343" s="435" t="s">
        <v>176</v>
      </c>
      <c r="E5343" s="472">
        <v>41159</v>
      </c>
      <c r="G5343" s="435">
        <v>14</v>
      </c>
      <c r="H5343" s="436">
        <v>50</v>
      </c>
      <c r="I5343" s="436">
        <v>50</v>
      </c>
      <c r="J5343" s="436">
        <v>50</v>
      </c>
      <c r="K5343" s="435">
        <v>0</v>
      </c>
      <c r="L5343" s="472">
        <v>41159</v>
      </c>
      <c r="N5343" s="435">
        <v>14</v>
      </c>
      <c r="O5343" s="436">
        <v>50</v>
      </c>
      <c r="P5343" s="436">
        <v>50</v>
      </c>
      <c r="Q5343" s="435">
        <v>0</v>
      </c>
      <c r="R5343" s="436">
        <v>50</v>
      </c>
      <c r="S5343" s="447">
        <v>0</v>
      </c>
      <c r="T5343" s="447">
        <v>0</v>
      </c>
      <c r="U5343" s="472">
        <v>41159</v>
      </c>
      <c r="Y5343" s="536" t="str">
        <f t="shared" si="475"/>
        <v/>
      </c>
      <c r="AD5343" s="435" t="str">
        <f t="shared" si="474"/>
        <v>Pendente</v>
      </c>
    </row>
    <row r="5344" spans="1:30" x14ac:dyDescent="0.2">
      <c r="A5344" s="442" t="s">
        <v>115</v>
      </c>
      <c r="B5344" s="435">
        <v>15</v>
      </c>
      <c r="C5344" s="436">
        <v>100</v>
      </c>
      <c r="D5344" s="438" t="s">
        <v>178</v>
      </c>
      <c r="E5344" s="472">
        <v>41159</v>
      </c>
      <c r="G5344" s="435">
        <v>15</v>
      </c>
      <c r="H5344" s="436">
        <v>100</v>
      </c>
      <c r="I5344" s="436">
        <v>100</v>
      </c>
      <c r="J5344" s="436">
        <v>100</v>
      </c>
      <c r="K5344" s="435">
        <v>0</v>
      </c>
      <c r="L5344" s="472">
        <v>41159</v>
      </c>
      <c r="N5344" s="435">
        <v>15</v>
      </c>
      <c r="O5344" s="436">
        <v>100</v>
      </c>
      <c r="P5344" s="436">
        <v>100</v>
      </c>
      <c r="Q5344" s="435">
        <v>0</v>
      </c>
      <c r="R5344" s="436">
        <v>100</v>
      </c>
      <c r="S5344" s="447">
        <v>0</v>
      </c>
      <c r="T5344" s="447">
        <v>0</v>
      </c>
      <c r="U5344" s="472">
        <v>41159</v>
      </c>
      <c r="Y5344" s="536" t="str">
        <f t="shared" si="475"/>
        <v/>
      </c>
      <c r="AD5344" s="435" t="str">
        <f t="shared" si="474"/>
        <v>Pendente</v>
      </c>
    </row>
    <row r="5345" spans="1:30" x14ac:dyDescent="0.2">
      <c r="A5345" s="442" t="s">
        <v>115</v>
      </c>
      <c r="B5345" s="435">
        <v>16</v>
      </c>
      <c r="C5345" s="436">
        <v>436</v>
      </c>
      <c r="D5345" s="438" t="s">
        <v>214</v>
      </c>
      <c r="E5345" s="472">
        <v>41159</v>
      </c>
      <c r="G5345" s="435">
        <v>16</v>
      </c>
      <c r="H5345" s="436">
        <v>436</v>
      </c>
      <c r="I5345" s="436">
        <v>436</v>
      </c>
      <c r="J5345" s="436">
        <v>436</v>
      </c>
      <c r="K5345" s="435">
        <v>0</v>
      </c>
      <c r="L5345" s="472">
        <v>41159</v>
      </c>
      <c r="N5345" s="435">
        <v>16</v>
      </c>
      <c r="O5345" s="436">
        <v>436</v>
      </c>
      <c r="P5345" s="436">
        <v>436</v>
      </c>
      <c r="Q5345" s="435">
        <v>0</v>
      </c>
      <c r="R5345" s="436">
        <v>436</v>
      </c>
      <c r="S5345" s="447">
        <v>0</v>
      </c>
      <c r="T5345" s="447">
        <v>0</v>
      </c>
      <c r="U5345" s="472">
        <v>41159</v>
      </c>
      <c r="Y5345" s="536" t="str">
        <f t="shared" si="475"/>
        <v/>
      </c>
      <c r="AD5345" s="435" t="str">
        <f t="shared" si="474"/>
        <v>Pendente</v>
      </c>
    </row>
    <row r="5346" spans="1:30" x14ac:dyDescent="0.2">
      <c r="A5346" s="644" t="s">
        <v>115</v>
      </c>
      <c r="B5346" s="645">
        <v>17</v>
      </c>
      <c r="C5346" s="646">
        <v>6</v>
      </c>
      <c r="D5346" s="659" t="s">
        <v>185</v>
      </c>
      <c r="E5346" s="647">
        <v>41159</v>
      </c>
      <c r="G5346" s="645">
        <v>17</v>
      </c>
      <c r="H5346" s="646">
        <v>6</v>
      </c>
      <c r="I5346" s="646">
        <v>6</v>
      </c>
      <c r="J5346" s="646">
        <v>6</v>
      </c>
      <c r="K5346" s="645">
        <v>0</v>
      </c>
      <c r="L5346" s="647">
        <v>41159</v>
      </c>
      <c r="N5346" s="645">
        <v>17</v>
      </c>
      <c r="O5346" s="646">
        <v>6</v>
      </c>
      <c r="P5346" s="646">
        <v>6</v>
      </c>
      <c r="Q5346" s="645">
        <v>0</v>
      </c>
      <c r="R5346" s="646">
        <v>6</v>
      </c>
      <c r="S5346" s="646">
        <v>0</v>
      </c>
      <c r="T5346" s="646">
        <v>0</v>
      </c>
      <c r="U5346" s="647">
        <v>41159</v>
      </c>
      <c r="Y5346" s="536" t="str">
        <f t="shared" si="475"/>
        <v/>
      </c>
      <c r="AD5346" s="435" t="str">
        <f t="shared" si="474"/>
        <v>Pendente</v>
      </c>
    </row>
    <row r="5347" spans="1:30" x14ac:dyDescent="0.2">
      <c r="A5347" s="644" t="s">
        <v>115</v>
      </c>
      <c r="B5347" s="645">
        <v>1</v>
      </c>
      <c r="C5347" s="646">
        <v>150</v>
      </c>
      <c r="D5347" s="645" t="s">
        <v>196</v>
      </c>
      <c r="E5347" s="647">
        <v>41162</v>
      </c>
      <c r="G5347" s="645">
        <v>1</v>
      </c>
      <c r="H5347" s="646">
        <v>150</v>
      </c>
      <c r="I5347" s="646">
        <v>150</v>
      </c>
      <c r="J5347" s="646">
        <v>150</v>
      </c>
      <c r="K5347" s="645">
        <v>0</v>
      </c>
      <c r="L5347" s="647">
        <v>41162</v>
      </c>
      <c r="N5347" s="645">
        <v>1</v>
      </c>
      <c r="O5347" s="646">
        <v>150</v>
      </c>
      <c r="P5347" s="646">
        <v>150</v>
      </c>
      <c r="Q5347" s="645">
        <v>0</v>
      </c>
      <c r="R5347" s="646">
        <v>150</v>
      </c>
      <c r="S5347" s="646">
        <v>0</v>
      </c>
      <c r="T5347" s="646">
        <v>0</v>
      </c>
      <c r="U5347" s="647">
        <v>41162</v>
      </c>
      <c r="Y5347" s="536" t="str">
        <f t="shared" si="475"/>
        <v/>
      </c>
      <c r="AD5347" s="435" t="str">
        <f t="shared" si="474"/>
        <v>Pendente</v>
      </c>
    </row>
    <row r="5348" spans="1:30" x14ac:dyDescent="0.2">
      <c r="A5348" s="442" t="s">
        <v>115</v>
      </c>
      <c r="B5348" s="435">
        <v>1</v>
      </c>
      <c r="C5348" s="436">
        <v>30</v>
      </c>
      <c r="D5348" s="643" t="s">
        <v>182</v>
      </c>
      <c r="E5348" s="472">
        <v>41163</v>
      </c>
      <c r="G5348" s="435">
        <v>1</v>
      </c>
      <c r="H5348" s="436">
        <v>30</v>
      </c>
      <c r="I5348" s="436">
        <v>30</v>
      </c>
      <c r="J5348" s="436">
        <v>30</v>
      </c>
      <c r="K5348" s="435">
        <v>0</v>
      </c>
      <c r="L5348" s="472">
        <v>41163</v>
      </c>
      <c r="N5348" s="435">
        <v>1</v>
      </c>
      <c r="O5348" s="436">
        <v>30</v>
      </c>
      <c r="P5348" s="436">
        <v>30</v>
      </c>
      <c r="Q5348" s="435">
        <v>0</v>
      </c>
      <c r="R5348" s="436">
        <v>30</v>
      </c>
      <c r="S5348" s="447">
        <v>0</v>
      </c>
      <c r="T5348" s="447">
        <v>0</v>
      </c>
      <c r="U5348" s="472">
        <v>41163</v>
      </c>
      <c r="Y5348" s="536" t="str">
        <f t="shared" si="475"/>
        <v/>
      </c>
      <c r="AD5348" s="435" t="str">
        <f t="shared" si="474"/>
        <v>Pendente</v>
      </c>
    </row>
    <row r="5349" spans="1:30" x14ac:dyDescent="0.2">
      <c r="A5349" s="442" t="s">
        <v>115</v>
      </c>
      <c r="B5349" s="435">
        <v>2</v>
      </c>
      <c r="C5349" s="436">
        <v>23</v>
      </c>
      <c r="D5349" s="465" t="s">
        <v>183</v>
      </c>
      <c r="E5349" s="472">
        <v>41163</v>
      </c>
      <c r="G5349" s="435">
        <v>2</v>
      </c>
      <c r="H5349" s="436">
        <v>23</v>
      </c>
      <c r="I5349" s="436">
        <v>23</v>
      </c>
      <c r="J5349" s="436">
        <v>23</v>
      </c>
      <c r="K5349" s="435">
        <v>0</v>
      </c>
      <c r="L5349" s="472">
        <v>41163</v>
      </c>
      <c r="N5349" s="435">
        <v>2</v>
      </c>
      <c r="O5349" s="436">
        <v>23</v>
      </c>
      <c r="P5349" s="436">
        <v>23</v>
      </c>
      <c r="Q5349" s="435">
        <v>0</v>
      </c>
      <c r="R5349" s="436">
        <v>23</v>
      </c>
      <c r="S5349" s="447">
        <v>0</v>
      </c>
      <c r="T5349" s="447">
        <v>0</v>
      </c>
      <c r="U5349" s="472">
        <v>41163</v>
      </c>
      <c r="Y5349" s="536" t="str">
        <f t="shared" si="475"/>
        <v/>
      </c>
      <c r="AD5349" s="435" t="str">
        <f t="shared" si="474"/>
        <v>Pendente</v>
      </c>
    </row>
    <row r="5350" spans="1:30" x14ac:dyDescent="0.2">
      <c r="A5350" s="442" t="s">
        <v>115</v>
      </c>
      <c r="B5350" s="435">
        <v>3</v>
      </c>
      <c r="C5350" s="436">
        <v>18</v>
      </c>
      <c r="D5350" s="465" t="s">
        <v>67</v>
      </c>
      <c r="E5350" s="472">
        <v>41163</v>
      </c>
      <c r="G5350" s="435">
        <v>3</v>
      </c>
      <c r="H5350" s="436">
        <v>18</v>
      </c>
      <c r="I5350" s="436">
        <v>18</v>
      </c>
      <c r="J5350" s="436">
        <v>18</v>
      </c>
      <c r="K5350" s="435">
        <v>0</v>
      </c>
      <c r="L5350" s="472">
        <v>41163</v>
      </c>
      <c r="N5350" s="435">
        <v>3</v>
      </c>
      <c r="O5350" s="436">
        <v>18</v>
      </c>
      <c r="P5350" s="436">
        <v>18</v>
      </c>
      <c r="Q5350" s="435">
        <v>0</v>
      </c>
      <c r="R5350" s="436">
        <v>18</v>
      </c>
      <c r="S5350" s="447">
        <v>0</v>
      </c>
      <c r="T5350" s="447">
        <v>0</v>
      </c>
      <c r="U5350" s="472">
        <v>41163</v>
      </c>
      <c r="Y5350" s="536" t="str">
        <f t="shared" si="475"/>
        <v/>
      </c>
      <c r="AD5350" s="435" t="str">
        <f t="shared" si="474"/>
        <v>Pendente</v>
      </c>
    </row>
    <row r="5351" spans="1:30" x14ac:dyDescent="0.2">
      <c r="A5351" s="442" t="s">
        <v>115</v>
      </c>
      <c r="B5351" s="435">
        <v>4</v>
      </c>
      <c r="C5351" s="436">
        <v>4</v>
      </c>
      <c r="D5351" s="438" t="s">
        <v>69</v>
      </c>
      <c r="E5351" s="472">
        <v>41163</v>
      </c>
      <c r="G5351" s="435">
        <v>4</v>
      </c>
      <c r="H5351" s="436">
        <v>4</v>
      </c>
      <c r="I5351" s="436">
        <v>4</v>
      </c>
      <c r="J5351" s="436">
        <v>4</v>
      </c>
      <c r="K5351" s="435">
        <v>0</v>
      </c>
      <c r="L5351" s="472">
        <v>41163</v>
      </c>
      <c r="N5351" s="435">
        <v>4</v>
      </c>
      <c r="O5351" s="436">
        <v>4</v>
      </c>
      <c r="P5351" s="436">
        <v>4</v>
      </c>
      <c r="Q5351" s="435">
        <v>0</v>
      </c>
      <c r="R5351" s="436">
        <v>4</v>
      </c>
      <c r="S5351" s="447">
        <v>0</v>
      </c>
      <c r="T5351" s="447">
        <v>0</v>
      </c>
      <c r="U5351" s="472">
        <v>41163</v>
      </c>
      <c r="Y5351" s="536" t="str">
        <f t="shared" si="475"/>
        <v/>
      </c>
      <c r="AD5351" s="435" t="str">
        <f t="shared" si="474"/>
        <v>Pendente</v>
      </c>
    </row>
    <row r="5352" spans="1:30" x14ac:dyDescent="0.2">
      <c r="A5352" s="442" t="s">
        <v>115</v>
      </c>
      <c r="B5352" s="435">
        <v>5</v>
      </c>
      <c r="C5352" s="436">
        <v>17</v>
      </c>
      <c r="D5352" s="438" t="s">
        <v>72</v>
      </c>
      <c r="E5352" s="472">
        <v>41163</v>
      </c>
      <c r="G5352" s="435">
        <v>5</v>
      </c>
      <c r="H5352" s="436">
        <v>17</v>
      </c>
      <c r="I5352" s="436">
        <v>17</v>
      </c>
      <c r="J5352" s="436">
        <v>17</v>
      </c>
      <c r="K5352" s="435">
        <v>0</v>
      </c>
      <c r="L5352" s="472">
        <v>41163</v>
      </c>
      <c r="N5352" s="435">
        <v>5</v>
      </c>
      <c r="O5352" s="436">
        <v>17</v>
      </c>
      <c r="P5352" s="436">
        <v>17</v>
      </c>
      <c r="Q5352" s="435">
        <v>0</v>
      </c>
      <c r="R5352" s="436">
        <v>17</v>
      </c>
      <c r="S5352" s="447">
        <v>0</v>
      </c>
      <c r="T5352" s="447">
        <v>0</v>
      </c>
      <c r="U5352" s="472">
        <v>41163</v>
      </c>
      <c r="Y5352" s="536" t="str">
        <f t="shared" si="475"/>
        <v/>
      </c>
      <c r="AD5352" s="435" t="str">
        <f t="shared" si="474"/>
        <v>Pendente</v>
      </c>
    </row>
    <row r="5353" spans="1:30" x14ac:dyDescent="0.2">
      <c r="A5353" s="442" t="s">
        <v>115</v>
      </c>
      <c r="B5353" s="435">
        <v>6</v>
      </c>
      <c r="C5353" s="436">
        <v>64</v>
      </c>
      <c r="D5353" s="438" t="s">
        <v>73</v>
      </c>
      <c r="E5353" s="472">
        <v>41163</v>
      </c>
      <c r="G5353" s="435">
        <v>6</v>
      </c>
      <c r="H5353" s="436">
        <v>64</v>
      </c>
      <c r="I5353" s="436">
        <v>64</v>
      </c>
      <c r="J5353" s="436">
        <v>64</v>
      </c>
      <c r="K5353" s="435">
        <v>0</v>
      </c>
      <c r="L5353" s="472">
        <v>41163</v>
      </c>
      <c r="N5353" s="435">
        <v>6</v>
      </c>
      <c r="O5353" s="436">
        <v>64</v>
      </c>
      <c r="P5353" s="436">
        <v>64</v>
      </c>
      <c r="Q5353" s="435">
        <v>0</v>
      </c>
      <c r="R5353" s="436">
        <v>64</v>
      </c>
      <c r="S5353" s="447">
        <v>0</v>
      </c>
      <c r="T5353" s="447">
        <v>0</v>
      </c>
      <c r="U5353" s="472">
        <v>41163</v>
      </c>
      <c r="Y5353" s="536" t="str">
        <f t="shared" si="475"/>
        <v/>
      </c>
      <c r="AD5353" s="435" t="str">
        <f t="shared" si="474"/>
        <v>Pendente</v>
      </c>
    </row>
    <row r="5354" spans="1:30" x14ac:dyDescent="0.2">
      <c r="A5354" s="442" t="s">
        <v>115</v>
      </c>
      <c r="B5354" s="435">
        <v>7</v>
      </c>
      <c r="C5354" s="436">
        <v>58</v>
      </c>
      <c r="D5354" s="438" t="s">
        <v>79</v>
      </c>
      <c r="E5354" s="472">
        <v>41163</v>
      </c>
      <c r="G5354" s="435">
        <v>7</v>
      </c>
      <c r="H5354" s="436">
        <v>58</v>
      </c>
      <c r="I5354" s="436">
        <v>58</v>
      </c>
      <c r="J5354" s="436">
        <v>58</v>
      </c>
      <c r="K5354" s="435">
        <v>0</v>
      </c>
      <c r="L5354" s="472">
        <v>41163</v>
      </c>
      <c r="N5354" s="435">
        <v>7</v>
      </c>
      <c r="O5354" s="436">
        <v>58</v>
      </c>
      <c r="P5354" s="436">
        <v>58</v>
      </c>
      <c r="Q5354" s="435">
        <v>0</v>
      </c>
      <c r="R5354" s="436">
        <v>58</v>
      </c>
      <c r="S5354" s="447">
        <v>0</v>
      </c>
      <c r="T5354" s="447">
        <v>0</v>
      </c>
      <c r="U5354" s="472">
        <v>41163</v>
      </c>
      <c r="Y5354" s="536" t="str">
        <f t="shared" si="475"/>
        <v/>
      </c>
      <c r="AD5354" s="435" t="str">
        <f t="shared" si="474"/>
        <v>Pendente</v>
      </c>
    </row>
    <row r="5355" spans="1:30" x14ac:dyDescent="0.2">
      <c r="A5355" s="442" t="s">
        <v>115</v>
      </c>
      <c r="B5355" s="435">
        <v>8</v>
      </c>
      <c r="C5355" s="436">
        <v>21</v>
      </c>
      <c r="D5355" s="438" t="s">
        <v>74</v>
      </c>
      <c r="E5355" s="472">
        <v>41163</v>
      </c>
      <c r="G5355" s="435">
        <v>8</v>
      </c>
      <c r="H5355" s="436">
        <v>21</v>
      </c>
      <c r="I5355" s="436">
        <v>21</v>
      </c>
      <c r="J5355" s="436">
        <v>21</v>
      </c>
      <c r="K5355" s="435">
        <v>0</v>
      </c>
      <c r="L5355" s="472">
        <v>41163</v>
      </c>
      <c r="N5355" s="435">
        <v>8</v>
      </c>
      <c r="O5355" s="436">
        <v>21</v>
      </c>
      <c r="P5355" s="436">
        <v>21</v>
      </c>
      <c r="Q5355" s="435">
        <v>0</v>
      </c>
      <c r="R5355" s="436">
        <v>21</v>
      </c>
      <c r="S5355" s="447">
        <v>0</v>
      </c>
      <c r="T5355" s="447">
        <v>0</v>
      </c>
      <c r="U5355" s="472">
        <v>41163</v>
      </c>
      <c r="Y5355" s="536" t="str">
        <f t="shared" si="475"/>
        <v/>
      </c>
      <c r="AD5355" s="435" t="str">
        <f t="shared" si="474"/>
        <v>Pendente</v>
      </c>
    </row>
    <row r="5356" spans="1:30" x14ac:dyDescent="0.2">
      <c r="A5356" s="442" t="s">
        <v>115</v>
      </c>
      <c r="B5356" s="435">
        <v>9</v>
      </c>
      <c r="C5356" s="436">
        <v>1</v>
      </c>
      <c r="D5356" s="435" t="s">
        <v>75</v>
      </c>
      <c r="E5356" s="472">
        <v>41163</v>
      </c>
      <c r="G5356" s="435">
        <v>9</v>
      </c>
      <c r="H5356" s="436">
        <v>1</v>
      </c>
      <c r="I5356" s="436">
        <v>1</v>
      </c>
      <c r="J5356" s="436">
        <v>1</v>
      </c>
      <c r="K5356" s="435">
        <v>0</v>
      </c>
      <c r="L5356" s="472">
        <v>41163</v>
      </c>
      <c r="N5356" s="435">
        <v>9</v>
      </c>
      <c r="O5356" s="436">
        <v>1</v>
      </c>
      <c r="P5356" s="436">
        <v>1</v>
      </c>
      <c r="Q5356" s="435">
        <v>0</v>
      </c>
      <c r="R5356" s="436">
        <v>1</v>
      </c>
      <c r="S5356" s="447">
        <v>0</v>
      </c>
      <c r="T5356" s="447">
        <v>0</v>
      </c>
      <c r="U5356" s="472">
        <v>41163</v>
      </c>
      <c r="Y5356" s="536" t="str">
        <f t="shared" si="475"/>
        <v/>
      </c>
      <c r="AD5356" s="435" t="str">
        <f t="shared" si="474"/>
        <v>Pendente</v>
      </c>
    </row>
    <row r="5357" spans="1:30" x14ac:dyDescent="0.2">
      <c r="A5357" s="442" t="s">
        <v>115</v>
      </c>
      <c r="B5357" s="435">
        <v>10</v>
      </c>
      <c r="C5357" s="436">
        <v>2</v>
      </c>
      <c r="D5357" s="438" t="s">
        <v>76</v>
      </c>
      <c r="E5357" s="472">
        <v>41163</v>
      </c>
      <c r="G5357" s="435">
        <v>10</v>
      </c>
      <c r="H5357" s="436">
        <v>2</v>
      </c>
      <c r="I5357" s="436">
        <v>2</v>
      </c>
      <c r="J5357" s="436">
        <v>2</v>
      </c>
      <c r="K5357" s="435">
        <v>0</v>
      </c>
      <c r="L5357" s="472">
        <v>41163</v>
      </c>
      <c r="N5357" s="435">
        <v>10</v>
      </c>
      <c r="O5357" s="436">
        <v>2</v>
      </c>
      <c r="P5357" s="436">
        <v>2</v>
      </c>
      <c r="Q5357" s="435">
        <v>0</v>
      </c>
      <c r="R5357" s="436">
        <v>2</v>
      </c>
      <c r="S5357" s="447">
        <v>0</v>
      </c>
      <c r="T5357" s="447">
        <v>0</v>
      </c>
      <c r="U5357" s="472">
        <v>41163</v>
      </c>
      <c r="Y5357" s="536" t="str">
        <f t="shared" si="475"/>
        <v/>
      </c>
      <c r="AD5357" s="435" t="str">
        <f t="shared" si="474"/>
        <v>Pendente</v>
      </c>
    </row>
    <row r="5358" spans="1:30" x14ac:dyDescent="0.2">
      <c r="A5358" s="442" t="s">
        <v>115</v>
      </c>
      <c r="B5358" s="435">
        <v>11</v>
      </c>
      <c r="C5358" s="436">
        <v>1400</v>
      </c>
      <c r="D5358" s="657" t="s">
        <v>212</v>
      </c>
      <c r="E5358" s="472">
        <v>41163</v>
      </c>
      <c r="G5358" s="435">
        <v>11</v>
      </c>
      <c r="H5358" s="436">
        <v>1400</v>
      </c>
      <c r="I5358" s="436">
        <v>1400</v>
      </c>
      <c r="J5358" s="436">
        <v>1400</v>
      </c>
      <c r="K5358" s="435">
        <v>0</v>
      </c>
      <c r="L5358" s="472">
        <v>41163</v>
      </c>
      <c r="N5358" s="435">
        <v>11</v>
      </c>
      <c r="O5358" s="436">
        <v>1400</v>
      </c>
      <c r="P5358" s="436">
        <v>1400</v>
      </c>
      <c r="Q5358" s="435">
        <v>0</v>
      </c>
      <c r="R5358" s="436">
        <v>1400</v>
      </c>
      <c r="S5358" s="447">
        <v>0</v>
      </c>
      <c r="T5358" s="447">
        <v>0</v>
      </c>
      <c r="U5358" s="472">
        <v>41163</v>
      </c>
      <c r="Y5358" s="536" t="str">
        <f t="shared" si="475"/>
        <v/>
      </c>
    </row>
    <row r="5359" spans="1:30" x14ac:dyDescent="0.2">
      <c r="A5359" s="442" t="s">
        <v>115</v>
      </c>
      <c r="B5359" s="435">
        <v>12</v>
      </c>
      <c r="C5359" s="436">
        <v>464</v>
      </c>
      <c r="D5359" s="438" t="s">
        <v>213</v>
      </c>
      <c r="E5359" s="472">
        <v>41163</v>
      </c>
      <c r="G5359" s="435">
        <v>12</v>
      </c>
      <c r="H5359" s="436">
        <v>464</v>
      </c>
      <c r="I5359" s="436">
        <v>464</v>
      </c>
      <c r="J5359" s="436">
        <v>464</v>
      </c>
      <c r="K5359" s="435">
        <v>0</v>
      </c>
      <c r="L5359" s="472">
        <v>41163</v>
      </c>
      <c r="N5359" s="435">
        <v>12</v>
      </c>
      <c r="O5359" s="436">
        <v>464</v>
      </c>
      <c r="P5359" s="436">
        <v>464</v>
      </c>
      <c r="Q5359" s="435">
        <v>0</v>
      </c>
      <c r="R5359" s="436">
        <v>464</v>
      </c>
      <c r="S5359" s="447">
        <v>0</v>
      </c>
      <c r="T5359" s="447">
        <v>0</v>
      </c>
      <c r="U5359" s="472">
        <v>41163</v>
      </c>
      <c r="Y5359" s="536" t="str">
        <f t="shared" si="475"/>
        <v/>
      </c>
    </row>
    <row r="5360" spans="1:30" x14ac:dyDescent="0.2">
      <c r="A5360" s="442" t="s">
        <v>115</v>
      </c>
      <c r="B5360" s="435">
        <v>13</v>
      </c>
      <c r="C5360" s="436">
        <v>34</v>
      </c>
      <c r="D5360" s="438" t="s">
        <v>187</v>
      </c>
      <c r="E5360" s="472">
        <v>41163</v>
      </c>
      <c r="G5360" s="435">
        <v>13</v>
      </c>
      <c r="H5360" s="436">
        <v>34</v>
      </c>
      <c r="I5360" s="436">
        <v>34</v>
      </c>
      <c r="J5360" s="436">
        <v>34</v>
      </c>
      <c r="K5360" s="435">
        <v>0</v>
      </c>
      <c r="L5360" s="472">
        <v>41163</v>
      </c>
      <c r="N5360" s="435">
        <v>13</v>
      </c>
      <c r="O5360" s="436">
        <v>34</v>
      </c>
      <c r="P5360" s="436">
        <v>34</v>
      </c>
      <c r="Q5360" s="435">
        <v>0</v>
      </c>
      <c r="R5360" s="436">
        <v>34</v>
      </c>
      <c r="S5360" s="447">
        <v>0</v>
      </c>
      <c r="T5360" s="447">
        <v>0</v>
      </c>
      <c r="U5360" s="472">
        <v>41163</v>
      </c>
      <c r="Y5360" s="437" t="str">
        <f t="shared" si="475"/>
        <v/>
      </c>
    </row>
    <row r="5361" spans="1:25" x14ac:dyDescent="0.2">
      <c r="A5361" s="442" t="s">
        <v>115</v>
      </c>
      <c r="B5361" s="435">
        <v>14</v>
      </c>
      <c r="C5361" s="436">
        <v>1</v>
      </c>
      <c r="D5361" s="465" t="s">
        <v>192</v>
      </c>
      <c r="E5361" s="472">
        <v>41163</v>
      </c>
      <c r="G5361" s="435">
        <v>14</v>
      </c>
      <c r="H5361" s="436">
        <v>1</v>
      </c>
      <c r="I5361" s="436">
        <v>1</v>
      </c>
      <c r="J5361" s="436">
        <v>1</v>
      </c>
      <c r="K5361" s="435">
        <v>0</v>
      </c>
      <c r="L5361" s="472">
        <v>41163</v>
      </c>
      <c r="N5361" s="435">
        <v>14</v>
      </c>
      <c r="O5361" s="436">
        <v>1</v>
      </c>
      <c r="P5361" s="436">
        <v>1</v>
      </c>
      <c r="Q5361" s="435">
        <v>0</v>
      </c>
      <c r="R5361" s="436">
        <v>1</v>
      </c>
      <c r="S5361" s="447">
        <v>0</v>
      </c>
      <c r="T5361" s="447">
        <v>0</v>
      </c>
      <c r="U5361" s="472">
        <v>41163</v>
      </c>
      <c r="Y5361" s="437" t="str">
        <f t="shared" si="475"/>
        <v/>
      </c>
    </row>
    <row r="5362" spans="1:25" x14ac:dyDescent="0.2">
      <c r="A5362" s="442" t="s">
        <v>115</v>
      </c>
      <c r="B5362" s="435">
        <v>15</v>
      </c>
      <c r="C5362" s="436">
        <v>317</v>
      </c>
      <c r="D5362" s="438" t="s">
        <v>199</v>
      </c>
      <c r="E5362" s="472">
        <v>41163</v>
      </c>
      <c r="G5362" s="435">
        <v>15</v>
      </c>
      <c r="H5362" s="436">
        <v>317</v>
      </c>
      <c r="I5362" s="436">
        <v>317</v>
      </c>
      <c r="J5362" s="436">
        <v>317</v>
      </c>
      <c r="K5362" s="435">
        <v>0</v>
      </c>
      <c r="L5362" s="472">
        <v>41163</v>
      </c>
      <c r="N5362" s="435">
        <v>15</v>
      </c>
      <c r="O5362" s="436">
        <v>317</v>
      </c>
      <c r="P5362" s="436">
        <v>317</v>
      </c>
      <c r="Q5362" s="435">
        <v>0</v>
      </c>
      <c r="R5362" s="436">
        <v>317</v>
      </c>
      <c r="S5362" s="447">
        <v>0</v>
      </c>
      <c r="T5362" s="447">
        <v>0</v>
      </c>
      <c r="U5362" s="472">
        <v>41163</v>
      </c>
      <c r="Y5362" s="437" t="str">
        <f t="shared" si="475"/>
        <v/>
      </c>
    </row>
    <row r="5363" spans="1:25" x14ac:dyDescent="0.2">
      <c r="A5363" s="442" t="s">
        <v>115</v>
      </c>
      <c r="B5363" s="435">
        <v>16</v>
      </c>
      <c r="C5363" s="436">
        <v>40</v>
      </c>
      <c r="D5363" s="438" t="s">
        <v>189</v>
      </c>
      <c r="E5363" s="472">
        <v>41163</v>
      </c>
      <c r="G5363" s="435">
        <v>16</v>
      </c>
      <c r="H5363" s="436">
        <v>40</v>
      </c>
      <c r="I5363" s="436">
        <v>40</v>
      </c>
      <c r="J5363" s="436">
        <v>40</v>
      </c>
      <c r="K5363" s="435">
        <v>0</v>
      </c>
      <c r="L5363" s="472">
        <v>41163</v>
      </c>
      <c r="N5363" s="435">
        <v>16</v>
      </c>
      <c r="O5363" s="436">
        <v>40</v>
      </c>
      <c r="P5363" s="436">
        <v>40</v>
      </c>
      <c r="Q5363" s="435">
        <v>0</v>
      </c>
      <c r="R5363" s="436">
        <v>40</v>
      </c>
      <c r="S5363" s="447">
        <v>0</v>
      </c>
      <c r="T5363" s="447">
        <v>0</v>
      </c>
      <c r="U5363" s="472">
        <v>41163</v>
      </c>
      <c r="Y5363" s="437" t="str">
        <f t="shared" si="475"/>
        <v/>
      </c>
    </row>
    <row r="5364" spans="1:25" x14ac:dyDescent="0.2">
      <c r="A5364" s="442" t="s">
        <v>115</v>
      </c>
      <c r="B5364" s="435">
        <v>17</v>
      </c>
      <c r="C5364" s="436">
        <v>505</v>
      </c>
      <c r="D5364" s="438" t="s">
        <v>178</v>
      </c>
      <c r="E5364" s="472">
        <v>41163</v>
      </c>
      <c r="G5364" s="435">
        <v>17</v>
      </c>
      <c r="H5364" s="436">
        <v>505</v>
      </c>
      <c r="I5364" s="436">
        <v>505</v>
      </c>
      <c r="J5364" s="436">
        <v>505</v>
      </c>
      <c r="K5364" s="435">
        <v>0</v>
      </c>
      <c r="L5364" s="472">
        <v>41163</v>
      </c>
      <c r="N5364" s="435">
        <v>17</v>
      </c>
      <c r="O5364" s="436">
        <v>505</v>
      </c>
      <c r="P5364" s="436">
        <v>505</v>
      </c>
      <c r="Q5364" s="435">
        <v>0</v>
      </c>
      <c r="R5364" s="436">
        <v>505</v>
      </c>
      <c r="S5364" s="447">
        <v>0</v>
      </c>
      <c r="T5364" s="447">
        <v>0</v>
      </c>
      <c r="U5364" s="472">
        <v>41163</v>
      </c>
      <c r="Y5364" s="437" t="str">
        <f t="shared" si="475"/>
        <v/>
      </c>
    </row>
    <row r="5365" spans="1:25" x14ac:dyDescent="0.2">
      <c r="A5365" s="442" t="s">
        <v>115</v>
      </c>
      <c r="B5365" s="435">
        <v>18</v>
      </c>
      <c r="C5365" s="436">
        <v>1076</v>
      </c>
      <c r="D5365" s="438" t="s">
        <v>214</v>
      </c>
      <c r="E5365" s="472">
        <v>41163</v>
      </c>
      <c r="G5365" s="435">
        <v>18</v>
      </c>
      <c r="H5365" s="436">
        <v>1076</v>
      </c>
      <c r="I5365" s="436">
        <v>1076</v>
      </c>
      <c r="J5365" s="436">
        <v>1076</v>
      </c>
      <c r="K5365" s="435">
        <v>0</v>
      </c>
      <c r="L5365" s="472">
        <v>41163</v>
      </c>
      <c r="N5365" s="435">
        <v>18</v>
      </c>
      <c r="O5365" s="436">
        <v>1076</v>
      </c>
      <c r="P5365" s="436">
        <v>1076</v>
      </c>
      <c r="Q5365" s="435">
        <v>0</v>
      </c>
      <c r="R5365" s="436">
        <v>1076</v>
      </c>
      <c r="S5365" s="447">
        <v>0</v>
      </c>
      <c r="T5365" s="447">
        <v>0</v>
      </c>
      <c r="U5365" s="472">
        <v>41163</v>
      </c>
      <c r="Y5365" s="437" t="str">
        <f t="shared" si="475"/>
        <v/>
      </c>
    </row>
    <row r="5366" spans="1:25" x14ac:dyDescent="0.2">
      <c r="A5366" s="644" t="s">
        <v>115</v>
      </c>
      <c r="B5366" s="645">
        <v>19</v>
      </c>
      <c r="C5366" s="646">
        <v>8</v>
      </c>
      <c r="D5366" s="659" t="s">
        <v>185</v>
      </c>
      <c r="E5366" s="647">
        <v>41163</v>
      </c>
      <c r="G5366" s="645">
        <v>19</v>
      </c>
      <c r="H5366" s="646">
        <v>8</v>
      </c>
      <c r="I5366" s="646">
        <v>8</v>
      </c>
      <c r="J5366" s="646">
        <v>8</v>
      </c>
      <c r="K5366" s="645">
        <v>0</v>
      </c>
      <c r="L5366" s="647">
        <v>41163</v>
      </c>
      <c r="N5366" s="645">
        <v>19</v>
      </c>
      <c r="O5366" s="646">
        <v>8</v>
      </c>
      <c r="P5366" s="646">
        <v>8</v>
      </c>
      <c r="Q5366" s="645">
        <v>0</v>
      </c>
      <c r="R5366" s="646">
        <v>8</v>
      </c>
      <c r="S5366" s="646">
        <v>0</v>
      </c>
      <c r="T5366" s="646">
        <v>0</v>
      </c>
      <c r="U5366" s="647">
        <v>41163</v>
      </c>
      <c r="Y5366" s="437" t="str">
        <f t="shared" si="475"/>
        <v/>
      </c>
    </row>
    <row r="5367" spans="1:25" x14ac:dyDescent="0.2">
      <c r="A5367" s="442" t="s">
        <v>115</v>
      </c>
      <c r="B5367" s="435">
        <v>1</v>
      </c>
      <c r="C5367" s="436">
        <v>10</v>
      </c>
      <c r="D5367" s="439" t="s">
        <v>177</v>
      </c>
      <c r="E5367" s="472">
        <v>41164</v>
      </c>
      <c r="G5367" s="435">
        <v>1</v>
      </c>
      <c r="H5367" s="436">
        <v>10</v>
      </c>
      <c r="I5367" s="436">
        <v>10</v>
      </c>
      <c r="J5367" s="436">
        <v>10</v>
      </c>
      <c r="K5367" s="435">
        <v>0</v>
      </c>
      <c r="L5367" s="472">
        <v>41164</v>
      </c>
      <c r="N5367" s="435">
        <v>1</v>
      </c>
      <c r="O5367" s="436">
        <v>10</v>
      </c>
      <c r="P5367" s="436">
        <v>10</v>
      </c>
      <c r="Q5367" s="435">
        <v>0</v>
      </c>
      <c r="R5367" s="436">
        <v>10</v>
      </c>
      <c r="S5367" s="447">
        <v>0</v>
      </c>
      <c r="T5367" s="447">
        <v>0</v>
      </c>
      <c r="U5367" s="472">
        <v>41164</v>
      </c>
      <c r="Y5367" s="437" t="str">
        <f t="shared" si="475"/>
        <v/>
      </c>
    </row>
    <row r="5368" spans="1:25" x14ac:dyDescent="0.2">
      <c r="A5368" s="442" t="s">
        <v>115</v>
      </c>
      <c r="B5368" s="435">
        <v>2</v>
      </c>
      <c r="C5368" s="436">
        <v>800</v>
      </c>
      <c r="D5368" s="657" t="s">
        <v>212</v>
      </c>
      <c r="E5368" s="472">
        <v>41164</v>
      </c>
      <c r="G5368" s="435">
        <v>2</v>
      </c>
      <c r="H5368" s="436">
        <v>800</v>
      </c>
      <c r="I5368" s="436">
        <v>800</v>
      </c>
      <c r="J5368" s="436">
        <v>800</v>
      </c>
      <c r="K5368" s="435">
        <v>0</v>
      </c>
      <c r="L5368" s="472">
        <v>41164</v>
      </c>
      <c r="N5368" s="435">
        <v>2</v>
      </c>
      <c r="O5368" s="436">
        <v>800</v>
      </c>
      <c r="P5368" s="436">
        <v>800</v>
      </c>
      <c r="Q5368" s="435">
        <v>0</v>
      </c>
      <c r="R5368" s="436">
        <v>800</v>
      </c>
      <c r="S5368" s="447">
        <v>0</v>
      </c>
      <c r="T5368" s="447">
        <v>0</v>
      </c>
      <c r="U5368" s="472">
        <v>41164</v>
      </c>
      <c r="Y5368" s="437" t="str">
        <f t="shared" si="475"/>
        <v/>
      </c>
    </row>
    <row r="5369" spans="1:25" x14ac:dyDescent="0.2">
      <c r="A5369" s="644" t="s">
        <v>115</v>
      </c>
      <c r="B5369" s="645">
        <v>3</v>
      </c>
      <c r="C5369" s="646">
        <v>100</v>
      </c>
      <c r="D5369" s="645" t="s">
        <v>178</v>
      </c>
      <c r="E5369" s="647">
        <v>41164</v>
      </c>
      <c r="G5369" s="645">
        <v>3</v>
      </c>
      <c r="H5369" s="646">
        <v>100</v>
      </c>
      <c r="I5369" s="646">
        <v>100</v>
      </c>
      <c r="J5369" s="646">
        <v>100</v>
      </c>
      <c r="K5369" s="645">
        <v>0</v>
      </c>
      <c r="L5369" s="647">
        <v>41164</v>
      </c>
      <c r="N5369" s="645">
        <v>3</v>
      </c>
      <c r="O5369" s="646">
        <v>100</v>
      </c>
      <c r="P5369" s="646">
        <v>100</v>
      </c>
      <c r="Q5369" s="645">
        <v>0</v>
      </c>
      <c r="R5369" s="646">
        <v>100</v>
      </c>
      <c r="S5369" s="646">
        <v>0</v>
      </c>
      <c r="T5369" s="646">
        <v>0</v>
      </c>
      <c r="U5369" s="647">
        <v>41164</v>
      </c>
      <c r="Y5369" s="437" t="str">
        <f t="shared" si="475"/>
        <v/>
      </c>
    </row>
    <row r="5370" spans="1:25" x14ac:dyDescent="0.2">
      <c r="A5370" s="442" t="s">
        <v>115</v>
      </c>
      <c r="B5370" s="435">
        <v>1</v>
      </c>
      <c r="C5370" s="436">
        <v>13</v>
      </c>
      <c r="D5370" s="643" t="s">
        <v>182</v>
      </c>
      <c r="E5370" s="472">
        <v>41165</v>
      </c>
      <c r="G5370" s="435">
        <v>1</v>
      </c>
      <c r="H5370" s="436">
        <v>13</v>
      </c>
      <c r="I5370" s="436">
        <v>13</v>
      </c>
      <c r="J5370" s="436">
        <v>13</v>
      </c>
      <c r="K5370" s="435">
        <v>0</v>
      </c>
      <c r="L5370" s="472">
        <v>41165</v>
      </c>
      <c r="N5370" s="435">
        <v>1</v>
      </c>
      <c r="O5370" s="436">
        <v>13</v>
      </c>
      <c r="P5370" s="436">
        <v>13</v>
      </c>
      <c r="Q5370" s="435">
        <v>0</v>
      </c>
      <c r="R5370" s="436">
        <v>13</v>
      </c>
      <c r="S5370" s="447">
        <v>0</v>
      </c>
      <c r="T5370" s="447">
        <v>0</v>
      </c>
      <c r="U5370" s="472">
        <v>41165</v>
      </c>
      <c r="Y5370" s="437" t="str">
        <f t="shared" si="475"/>
        <v/>
      </c>
    </row>
    <row r="5371" spans="1:25" x14ac:dyDescent="0.2">
      <c r="A5371" s="442" t="s">
        <v>115</v>
      </c>
      <c r="B5371" s="435">
        <v>2</v>
      </c>
      <c r="C5371" s="436">
        <v>14</v>
      </c>
      <c r="D5371" s="465" t="s">
        <v>183</v>
      </c>
      <c r="E5371" s="472">
        <v>41165</v>
      </c>
      <c r="G5371" s="435">
        <v>2</v>
      </c>
      <c r="H5371" s="436">
        <v>14</v>
      </c>
      <c r="I5371" s="436">
        <v>14</v>
      </c>
      <c r="J5371" s="436">
        <v>14</v>
      </c>
      <c r="K5371" s="435">
        <v>0</v>
      </c>
      <c r="L5371" s="472">
        <v>41165</v>
      </c>
      <c r="N5371" s="435">
        <v>2</v>
      </c>
      <c r="O5371" s="436">
        <v>14</v>
      </c>
      <c r="P5371" s="436">
        <v>14</v>
      </c>
      <c r="Q5371" s="435">
        <v>0</v>
      </c>
      <c r="R5371" s="436">
        <v>14</v>
      </c>
      <c r="S5371" s="447">
        <v>0</v>
      </c>
      <c r="T5371" s="447">
        <v>0</v>
      </c>
      <c r="U5371" s="472">
        <v>41165</v>
      </c>
      <c r="Y5371" s="437" t="str">
        <f t="shared" si="475"/>
        <v/>
      </c>
    </row>
    <row r="5372" spans="1:25" x14ac:dyDescent="0.2">
      <c r="A5372" s="442" t="s">
        <v>115</v>
      </c>
      <c r="B5372" s="435">
        <v>3</v>
      </c>
      <c r="C5372" s="436">
        <v>6</v>
      </c>
      <c r="D5372" s="465" t="s">
        <v>67</v>
      </c>
      <c r="E5372" s="472">
        <v>41165</v>
      </c>
      <c r="G5372" s="435">
        <v>3</v>
      </c>
      <c r="H5372" s="436">
        <v>6</v>
      </c>
      <c r="I5372" s="436">
        <v>6</v>
      </c>
      <c r="J5372" s="436">
        <v>6</v>
      </c>
      <c r="K5372" s="435">
        <v>0</v>
      </c>
      <c r="L5372" s="472">
        <v>41165</v>
      </c>
      <c r="N5372" s="435">
        <v>3</v>
      </c>
      <c r="O5372" s="436">
        <v>6</v>
      </c>
      <c r="P5372" s="436">
        <v>6</v>
      </c>
      <c r="Q5372" s="435">
        <v>0</v>
      </c>
      <c r="R5372" s="436">
        <v>6</v>
      </c>
      <c r="S5372" s="447">
        <v>0</v>
      </c>
      <c r="T5372" s="447">
        <v>0</v>
      </c>
      <c r="U5372" s="472">
        <v>41165</v>
      </c>
      <c r="Y5372" s="437" t="str">
        <f t="shared" si="475"/>
        <v/>
      </c>
    </row>
    <row r="5373" spans="1:25" x14ac:dyDescent="0.2">
      <c r="A5373" s="442" t="s">
        <v>115</v>
      </c>
      <c r="B5373" s="435">
        <v>4</v>
      </c>
      <c r="C5373" s="436">
        <v>5</v>
      </c>
      <c r="D5373" s="438" t="s">
        <v>69</v>
      </c>
      <c r="E5373" s="472">
        <v>41165</v>
      </c>
      <c r="G5373" s="435">
        <v>4</v>
      </c>
      <c r="H5373" s="436">
        <v>5</v>
      </c>
      <c r="I5373" s="436">
        <v>5</v>
      </c>
      <c r="J5373" s="436">
        <v>5</v>
      </c>
      <c r="K5373" s="435">
        <v>0</v>
      </c>
      <c r="L5373" s="472">
        <v>41165</v>
      </c>
      <c r="N5373" s="435">
        <v>4</v>
      </c>
      <c r="O5373" s="436">
        <v>5</v>
      </c>
      <c r="P5373" s="436">
        <v>5</v>
      </c>
      <c r="Q5373" s="435">
        <v>0</v>
      </c>
      <c r="R5373" s="436">
        <v>5</v>
      </c>
      <c r="S5373" s="447">
        <v>0</v>
      </c>
      <c r="T5373" s="447">
        <v>0</v>
      </c>
      <c r="U5373" s="472">
        <v>41165</v>
      </c>
      <c r="Y5373" s="437" t="str">
        <f t="shared" si="475"/>
        <v/>
      </c>
    </row>
    <row r="5374" spans="1:25" x14ac:dyDescent="0.2">
      <c r="A5374" s="442" t="s">
        <v>115</v>
      </c>
      <c r="B5374" s="435">
        <v>5</v>
      </c>
      <c r="C5374" s="436">
        <v>9</v>
      </c>
      <c r="D5374" s="438" t="s">
        <v>72</v>
      </c>
      <c r="E5374" s="472">
        <v>41165</v>
      </c>
      <c r="G5374" s="435">
        <v>5</v>
      </c>
      <c r="H5374" s="436">
        <v>9</v>
      </c>
      <c r="I5374" s="436">
        <v>9</v>
      </c>
      <c r="J5374" s="436">
        <v>9</v>
      </c>
      <c r="K5374" s="435">
        <v>0</v>
      </c>
      <c r="L5374" s="472">
        <v>41165</v>
      </c>
      <c r="N5374" s="435">
        <v>5</v>
      </c>
      <c r="O5374" s="436">
        <v>9</v>
      </c>
      <c r="P5374" s="436">
        <v>9</v>
      </c>
      <c r="Q5374" s="435">
        <v>0</v>
      </c>
      <c r="R5374" s="436">
        <v>9</v>
      </c>
      <c r="S5374" s="447">
        <v>0</v>
      </c>
      <c r="T5374" s="447">
        <v>0</v>
      </c>
      <c r="U5374" s="472">
        <v>41165</v>
      </c>
      <c r="Y5374" s="437" t="str">
        <f t="shared" si="475"/>
        <v/>
      </c>
    </row>
    <row r="5375" spans="1:25" x14ac:dyDescent="0.2">
      <c r="A5375" s="442" t="s">
        <v>115</v>
      </c>
      <c r="B5375" s="435">
        <v>6</v>
      </c>
      <c r="C5375" s="436">
        <v>88</v>
      </c>
      <c r="D5375" s="438" t="s">
        <v>73</v>
      </c>
      <c r="E5375" s="472">
        <v>41165</v>
      </c>
      <c r="G5375" s="435">
        <v>6</v>
      </c>
      <c r="H5375" s="436">
        <v>88</v>
      </c>
      <c r="I5375" s="436">
        <v>88</v>
      </c>
      <c r="J5375" s="436">
        <v>88</v>
      </c>
      <c r="K5375" s="435">
        <v>0</v>
      </c>
      <c r="L5375" s="472">
        <v>41165</v>
      </c>
      <c r="N5375" s="435">
        <v>6</v>
      </c>
      <c r="O5375" s="436">
        <v>88</v>
      </c>
      <c r="P5375" s="436">
        <v>88</v>
      </c>
      <c r="Q5375" s="435">
        <v>0</v>
      </c>
      <c r="R5375" s="436">
        <v>88</v>
      </c>
      <c r="S5375" s="447">
        <v>0</v>
      </c>
      <c r="T5375" s="447">
        <v>0</v>
      </c>
      <c r="U5375" s="472">
        <v>41165</v>
      </c>
      <c r="Y5375" s="437" t="str">
        <f t="shared" si="475"/>
        <v/>
      </c>
    </row>
    <row r="5376" spans="1:25" x14ac:dyDescent="0.2">
      <c r="A5376" s="442" t="s">
        <v>115</v>
      </c>
      <c r="B5376" s="435">
        <v>7</v>
      </c>
      <c r="C5376" s="436">
        <v>94</v>
      </c>
      <c r="D5376" s="438" t="s">
        <v>79</v>
      </c>
      <c r="E5376" s="472">
        <v>41165</v>
      </c>
      <c r="G5376" s="435">
        <v>7</v>
      </c>
      <c r="H5376" s="436">
        <v>94</v>
      </c>
      <c r="I5376" s="436">
        <v>94</v>
      </c>
      <c r="J5376" s="436">
        <v>94</v>
      </c>
      <c r="K5376" s="435">
        <v>0</v>
      </c>
      <c r="L5376" s="472">
        <v>41165</v>
      </c>
      <c r="N5376" s="435">
        <v>7</v>
      </c>
      <c r="O5376" s="436">
        <v>94</v>
      </c>
      <c r="P5376" s="436">
        <v>94</v>
      </c>
      <c r="Q5376" s="435">
        <v>0</v>
      </c>
      <c r="R5376" s="436">
        <v>94</v>
      </c>
      <c r="S5376" s="447">
        <v>0</v>
      </c>
      <c r="T5376" s="447">
        <v>0</v>
      </c>
      <c r="U5376" s="472">
        <v>41165</v>
      </c>
      <c r="Y5376" s="437" t="str">
        <f t="shared" si="475"/>
        <v/>
      </c>
    </row>
    <row r="5377" spans="1:25" x14ac:dyDescent="0.2">
      <c r="A5377" s="442" t="s">
        <v>115</v>
      </c>
      <c r="B5377" s="435">
        <v>8</v>
      </c>
      <c r="C5377" s="436">
        <v>40</v>
      </c>
      <c r="D5377" s="438" t="s">
        <v>74</v>
      </c>
      <c r="E5377" s="472">
        <v>41165</v>
      </c>
      <c r="G5377" s="435">
        <v>8</v>
      </c>
      <c r="H5377" s="436">
        <v>40</v>
      </c>
      <c r="I5377" s="436">
        <v>40</v>
      </c>
      <c r="J5377" s="436">
        <v>40</v>
      </c>
      <c r="K5377" s="435">
        <v>0</v>
      </c>
      <c r="L5377" s="472">
        <v>41165</v>
      </c>
      <c r="N5377" s="435">
        <v>8</v>
      </c>
      <c r="O5377" s="436">
        <v>40</v>
      </c>
      <c r="P5377" s="436">
        <v>40</v>
      </c>
      <c r="Q5377" s="435">
        <v>0</v>
      </c>
      <c r="R5377" s="436">
        <v>40</v>
      </c>
      <c r="S5377" s="447">
        <v>0</v>
      </c>
      <c r="T5377" s="447">
        <v>0</v>
      </c>
      <c r="U5377" s="472">
        <v>41165</v>
      </c>
      <c r="Y5377" s="437" t="str">
        <f t="shared" si="475"/>
        <v/>
      </c>
    </row>
    <row r="5378" spans="1:25" x14ac:dyDescent="0.2">
      <c r="A5378" s="442" t="s">
        <v>115</v>
      </c>
      <c r="B5378" s="435">
        <v>9</v>
      </c>
      <c r="C5378" s="436">
        <v>1</v>
      </c>
      <c r="D5378" s="435" t="s">
        <v>77</v>
      </c>
      <c r="E5378" s="472">
        <v>41165</v>
      </c>
      <c r="G5378" s="435">
        <v>9</v>
      </c>
      <c r="H5378" s="436">
        <v>1</v>
      </c>
      <c r="I5378" s="436">
        <v>1</v>
      </c>
      <c r="J5378" s="436">
        <v>1</v>
      </c>
      <c r="K5378" s="435">
        <v>0</v>
      </c>
      <c r="L5378" s="472">
        <v>41165</v>
      </c>
      <c r="N5378" s="435">
        <v>9</v>
      </c>
      <c r="O5378" s="436">
        <v>1</v>
      </c>
      <c r="P5378" s="436">
        <v>1</v>
      </c>
      <c r="Q5378" s="435">
        <v>0</v>
      </c>
      <c r="R5378" s="436">
        <v>1</v>
      </c>
      <c r="S5378" s="447">
        <v>0</v>
      </c>
      <c r="T5378" s="447">
        <v>0</v>
      </c>
      <c r="U5378" s="472">
        <v>41165</v>
      </c>
      <c r="Y5378" s="437" t="str">
        <f t="shared" si="475"/>
        <v/>
      </c>
    </row>
    <row r="5379" spans="1:25" x14ac:dyDescent="0.2">
      <c r="A5379" s="442" t="s">
        <v>115</v>
      </c>
      <c r="B5379" s="435">
        <v>10</v>
      </c>
      <c r="C5379" s="436">
        <v>700</v>
      </c>
      <c r="D5379" s="657" t="s">
        <v>212</v>
      </c>
      <c r="E5379" s="472">
        <v>41165</v>
      </c>
      <c r="G5379" s="435">
        <v>10</v>
      </c>
      <c r="H5379" s="436">
        <v>700</v>
      </c>
      <c r="I5379" s="436">
        <v>700</v>
      </c>
      <c r="J5379" s="436">
        <v>700</v>
      </c>
      <c r="K5379" s="435">
        <v>0</v>
      </c>
      <c r="L5379" s="472">
        <v>41165</v>
      </c>
      <c r="N5379" s="435">
        <v>10</v>
      </c>
      <c r="O5379" s="436">
        <v>700</v>
      </c>
      <c r="P5379" s="436">
        <v>700</v>
      </c>
      <c r="Q5379" s="435">
        <v>0</v>
      </c>
      <c r="R5379" s="436">
        <v>700</v>
      </c>
      <c r="S5379" s="447">
        <v>0</v>
      </c>
      <c r="T5379" s="447">
        <v>0</v>
      </c>
      <c r="U5379" s="472">
        <v>41165</v>
      </c>
      <c r="Y5379" s="437" t="str">
        <f t="shared" si="475"/>
        <v/>
      </c>
    </row>
    <row r="5380" spans="1:25" x14ac:dyDescent="0.2">
      <c r="A5380" s="442" t="s">
        <v>115</v>
      </c>
      <c r="B5380" s="435">
        <v>11</v>
      </c>
      <c r="C5380" s="436">
        <v>500</v>
      </c>
      <c r="D5380" s="438" t="s">
        <v>213</v>
      </c>
      <c r="E5380" s="472">
        <v>41165</v>
      </c>
      <c r="G5380" s="435">
        <v>11</v>
      </c>
      <c r="H5380" s="436">
        <v>500</v>
      </c>
      <c r="I5380" s="436">
        <v>500</v>
      </c>
      <c r="J5380" s="436">
        <v>500</v>
      </c>
      <c r="K5380" s="435">
        <v>0</v>
      </c>
      <c r="L5380" s="472">
        <v>41165</v>
      </c>
      <c r="N5380" s="435">
        <v>11</v>
      </c>
      <c r="O5380" s="436">
        <v>500</v>
      </c>
      <c r="P5380" s="436">
        <v>500</v>
      </c>
      <c r="Q5380" s="435">
        <v>0</v>
      </c>
      <c r="R5380" s="436">
        <v>500</v>
      </c>
      <c r="S5380" s="447">
        <v>0</v>
      </c>
      <c r="T5380" s="447">
        <v>0</v>
      </c>
      <c r="U5380" s="472">
        <v>41165</v>
      </c>
      <c r="Y5380" s="437" t="str">
        <f t="shared" si="475"/>
        <v/>
      </c>
    </row>
    <row r="5381" spans="1:25" x14ac:dyDescent="0.2">
      <c r="A5381" s="442" t="s">
        <v>115</v>
      </c>
      <c r="B5381" s="435">
        <v>12</v>
      </c>
      <c r="C5381" s="436">
        <v>15</v>
      </c>
      <c r="D5381" s="438" t="s">
        <v>187</v>
      </c>
      <c r="E5381" s="472">
        <v>41165</v>
      </c>
      <c r="G5381" s="435">
        <v>12</v>
      </c>
      <c r="H5381" s="436">
        <v>15</v>
      </c>
      <c r="I5381" s="436">
        <v>15</v>
      </c>
      <c r="J5381" s="436">
        <v>15</v>
      </c>
      <c r="K5381" s="435">
        <v>0</v>
      </c>
      <c r="L5381" s="472">
        <v>41165</v>
      </c>
      <c r="N5381" s="435">
        <v>12</v>
      </c>
      <c r="O5381" s="436">
        <v>15</v>
      </c>
      <c r="P5381" s="436">
        <v>15</v>
      </c>
      <c r="Q5381" s="435">
        <v>0</v>
      </c>
      <c r="R5381" s="436">
        <v>15</v>
      </c>
      <c r="S5381" s="447">
        <v>0</v>
      </c>
      <c r="T5381" s="447">
        <v>0</v>
      </c>
      <c r="U5381" s="472">
        <v>41165</v>
      </c>
      <c r="Y5381" s="437" t="str">
        <f t="shared" si="475"/>
        <v/>
      </c>
    </row>
    <row r="5382" spans="1:25" x14ac:dyDescent="0.2">
      <c r="A5382" s="442" t="s">
        <v>115</v>
      </c>
      <c r="B5382" s="435">
        <v>13</v>
      </c>
      <c r="C5382" s="436">
        <v>297</v>
      </c>
      <c r="D5382" s="438" t="s">
        <v>199</v>
      </c>
      <c r="E5382" s="472">
        <v>41165</v>
      </c>
      <c r="G5382" s="435">
        <v>13</v>
      </c>
      <c r="H5382" s="436">
        <v>297</v>
      </c>
      <c r="I5382" s="436">
        <v>297</v>
      </c>
      <c r="J5382" s="436">
        <v>297</v>
      </c>
      <c r="K5382" s="435">
        <v>0</v>
      </c>
      <c r="L5382" s="472">
        <v>41165</v>
      </c>
      <c r="N5382" s="435">
        <v>13</v>
      </c>
      <c r="O5382" s="436">
        <v>297</v>
      </c>
      <c r="P5382" s="436">
        <v>297</v>
      </c>
      <c r="Q5382" s="435">
        <v>0</v>
      </c>
      <c r="R5382" s="436">
        <v>297</v>
      </c>
      <c r="S5382" s="447">
        <v>0</v>
      </c>
      <c r="T5382" s="447">
        <v>0</v>
      </c>
      <c r="U5382" s="472">
        <v>41165</v>
      </c>
      <c r="Y5382" s="437" t="str">
        <f t="shared" si="475"/>
        <v/>
      </c>
    </row>
    <row r="5383" spans="1:25" x14ac:dyDescent="0.2">
      <c r="A5383" s="442" t="s">
        <v>115</v>
      </c>
      <c r="B5383" s="435">
        <v>14</v>
      </c>
      <c r="C5383" s="436">
        <v>27</v>
      </c>
      <c r="D5383" s="438" t="s">
        <v>189</v>
      </c>
      <c r="E5383" s="472">
        <v>41165</v>
      </c>
      <c r="G5383" s="435">
        <v>14</v>
      </c>
      <c r="H5383" s="436">
        <v>27</v>
      </c>
      <c r="I5383" s="436">
        <v>27</v>
      </c>
      <c r="J5383" s="436">
        <v>27</v>
      </c>
      <c r="K5383" s="435">
        <v>0</v>
      </c>
      <c r="L5383" s="472">
        <v>41165</v>
      </c>
      <c r="N5383" s="435">
        <v>14</v>
      </c>
      <c r="O5383" s="436">
        <v>27</v>
      </c>
      <c r="P5383" s="436">
        <v>27</v>
      </c>
      <c r="Q5383" s="435">
        <v>0</v>
      </c>
      <c r="R5383" s="436">
        <v>27</v>
      </c>
      <c r="S5383" s="447">
        <v>0</v>
      </c>
      <c r="T5383" s="447">
        <v>0</v>
      </c>
      <c r="U5383" s="472">
        <v>41165</v>
      </c>
      <c r="Y5383" s="437" t="str">
        <f t="shared" si="475"/>
        <v/>
      </c>
    </row>
    <row r="5384" spans="1:25" x14ac:dyDescent="0.2">
      <c r="A5384" s="442" t="s">
        <v>115</v>
      </c>
      <c r="B5384" s="435">
        <v>15</v>
      </c>
      <c r="C5384" s="436">
        <v>514</v>
      </c>
      <c r="D5384" s="438" t="s">
        <v>214</v>
      </c>
      <c r="E5384" s="472">
        <v>41165</v>
      </c>
      <c r="G5384" s="435">
        <v>15</v>
      </c>
      <c r="H5384" s="436">
        <v>514</v>
      </c>
      <c r="I5384" s="436">
        <v>514</v>
      </c>
      <c r="J5384" s="436">
        <v>514</v>
      </c>
      <c r="K5384" s="435">
        <v>0</v>
      </c>
      <c r="L5384" s="472">
        <v>41165</v>
      </c>
      <c r="N5384" s="435">
        <v>15</v>
      </c>
      <c r="O5384" s="436">
        <v>514</v>
      </c>
      <c r="P5384" s="436">
        <v>514</v>
      </c>
      <c r="Q5384" s="435">
        <v>0</v>
      </c>
      <c r="R5384" s="436">
        <v>514</v>
      </c>
      <c r="S5384" s="447">
        <v>0</v>
      </c>
      <c r="T5384" s="447">
        <v>0</v>
      </c>
      <c r="U5384" s="472">
        <v>41165</v>
      </c>
      <c r="Y5384" s="437" t="str">
        <f t="shared" si="475"/>
        <v/>
      </c>
    </row>
    <row r="5385" spans="1:25" x14ac:dyDescent="0.2">
      <c r="A5385" s="644" t="s">
        <v>115</v>
      </c>
      <c r="B5385" s="645">
        <v>16</v>
      </c>
      <c r="C5385" s="646">
        <v>7</v>
      </c>
      <c r="D5385" s="659" t="s">
        <v>185</v>
      </c>
      <c r="E5385" s="647">
        <v>41165</v>
      </c>
      <c r="G5385" s="645">
        <v>16</v>
      </c>
      <c r="H5385" s="646">
        <v>7</v>
      </c>
      <c r="I5385" s="646">
        <v>7</v>
      </c>
      <c r="J5385" s="646">
        <v>7</v>
      </c>
      <c r="K5385" s="645">
        <v>0</v>
      </c>
      <c r="L5385" s="647">
        <v>41165</v>
      </c>
      <c r="N5385" s="645">
        <v>16</v>
      </c>
      <c r="O5385" s="646">
        <v>7</v>
      </c>
      <c r="P5385" s="646">
        <v>7</v>
      </c>
      <c r="Q5385" s="645">
        <v>0</v>
      </c>
      <c r="R5385" s="646">
        <v>7</v>
      </c>
      <c r="S5385" s="646">
        <v>0</v>
      </c>
      <c r="T5385" s="646">
        <v>0</v>
      </c>
      <c r="U5385" s="647">
        <v>41165</v>
      </c>
      <c r="Y5385" s="437" t="str">
        <f t="shared" si="475"/>
        <v/>
      </c>
    </row>
    <row r="5386" spans="1:25" x14ac:dyDescent="0.2">
      <c r="A5386" s="442" t="s">
        <v>115</v>
      </c>
      <c r="B5386" s="435">
        <v>1</v>
      </c>
      <c r="C5386" s="436">
        <v>10</v>
      </c>
      <c r="D5386" s="439" t="s">
        <v>190</v>
      </c>
      <c r="E5386" s="472">
        <v>41166</v>
      </c>
      <c r="G5386" s="435">
        <v>1</v>
      </c>
      <c r="H5386" s="436">
        <v>10</v>
      </c>
      <c r="I5386" s="436">
        <v>10</v>
      </c>
      <c r="J5386" s="436">
        <v>10</v>
      </c>
      <c r="K5386" s="435">
        <v>0</v>
      </c>
      <c r="L5386" s="472">
        <v>41166</v>
      </c>
      <c r="N5386" s="435">
        <v>1</v>
      </c>
      <c r="O5386" s="436">
        <v>10</v>
      </c>
      <c r="P5386" s="436">
        <v>10</v>
      </c>
      <c r="Q5386" s="435">
        <v>0</v>
      </c>
      <c r="R5386" s="436">
        <v>10</v>
      </c>
      <c r="S5386" s="447">
        <v>0</v>
      </c>
      <c r="T5386" s="447">
        <v>0</v>
      </c>
      <c r="U5386" s="472">
        <v>41166</v>
      </c>
      <c r="Y5386" s="437" t="str">
        <f t="shared" si="475"/>
        <v/>
      </c>
    </row>
    <row r="5387" spans="1:25" x14ac:dyDescent="0.2">
      <c r="A5387" s="442" t="s">
        <v>115</v>
      </c>
      <c r="B5387" s="435">
        <v>2</v>
      </c>
      <c r="C5387" s="436">
        <v>1995</v>
      </c>
      <c r="D5387" s="657" t="s">
        <v>212</v>
      </c>
      <c r="E5387" s="472">
        <v>41166</v>
      </c>
      <c r="G5387" s="435">
        <v>2</v>
      </c>
      <c r="H5387" s="436">
        <v>1995</v>
      </c>
      <c r="I5387" s="436">
        <v>1995</v>
      </c>
      <c r="J5387" s="436">
        <v>1995</v>
      </c>
      <c r="K5387" s="435">
        <v>0</v>
      </c>
      <c r="L5387" s="472">
        <v>41166</v>
      </c>
      <c r="N5387" s="435">
        <v>2</v>
      </c>
      <c r="O5387" s="436">
        <v>1995</v>
      </c>
      <c r="P5387" s="436">
        <v>1995</v>
      </c>
      <c r="Q5387" s="435">
        <v>0</v>
      </c>
      <c r="R5387" s="436">
        <v>1995</v>
      </c>
      <c r="S5387" s="447">
        <v>0</v>
      </c>
      <c r="T5387" s="447">
        <v>0</v>
      </c>
      <c r="U5387" s="472">
        <v>41166</v>
      </c>
      <c r="Y5387" s="437" t="str">
        <f t="shared" si="475"/>
        <v/>
      </c>
    </row>
    <row r="5388" spans="1:25" x14ac:dyDescent="0.2">
      <c r="A5388" s="442" t="s">
        <v>115</v>
      </c>
      <c r="B5388" s="435">
        <v>3</v>
      </c>
      <c r="C5388" s="436">
        <v>1995</v>
      </c>
      <c r="D5388" s="657" t="s">
        <v>212</v>
      </c>
      <c r="E5388" s="472">
        <v>41166</v>
      </c>
      <c r="G5388" s="435">
        <v>3</v>
      </c>
      <c r="H5388" s="436">
        <v>1995</v>
      </c>
      <c r="I5388" s="436">
        <v>1995</v>
      </c>
      <c r="J5388" s="436">
        <v>1995</v>
      </c>
      <c r="K5388" s="435">
        <v>0</v>
      </c>
      <c r="L5388" s="472">
        <v>41166</v>
      </c>
      <c r="N5388" s="435">
        <v>3</v>
      </c>
      <c r="O5388" s="436">
        <v>1995</v>
      </c>
      <c r="P5388" s="436">
        <v>1995</v>
      </c>
      <c r="Q5388" s="435">
        <v>0</v>
      </c>
      <c r="R5388" s="436">
        <v>1995</v>
      </c>
      <c r="S5388" s="447">
        <v>0</v>
      </c>
      <c r="T5388" s="447">
        <v>0</v>
      </c>
      <c r="U5388" s="472">
        <v>41166</v>
      </c>
      <c r="Y5388" s="437" t="str">
        <f t="shared" si="475"/>
        <v/>
      </c>
    </row>
    <row r="5389" spans="1:25" x14ac:dyDescent="0.2">
      <c r="A5389" s="442" t="s">
        <v>115</v>
      </c>
      <c r="B5389" s="435">
        <v>4</v>
      </c>
      <c r="C5389" s="436">
        <v>1995</v>
      </c>
      <c r="D5389" s="657" t="s">
        <v>212</v>
      </c>
      <c r="E5389" s="472">
        <v>41166</v>
      </c>
      <c r="G5389" s="435">
        <v>4</v>
      </c>
      <c r="H5389" s="436">
        <v>1995</v>
      </c>
      <c r="I5389" s="436">
        <v>1995</v>
      </c>
      <c r="J5389" s="436">
        <v>1995</v>
      </c>
      <c r="K5389" s="435">
        <v>0</v>
      </c>
      <c r="L5389" s="472">
        <v>41166</v>
      </c>
      <c r="N5389" s="435">
        <v>4</v>
      </c>
      <c r="O5389" s="436">
        <v>1995</v>
      </c>
      <c r="P5389" s="436">
        <v>1995</v>
      </c>
      <c r="Q5389" s="435">
        <v>0</v>
      </c>
      <c r="R5389" s="436">
        <v>1995</v>
      </c>
      <c r="S5389" s="447">
        <v>0</v>
      </c>
      <c r="T5389" s="447">
        <v>0</v>
      </c>
      <c r="U5389" s="472">
        <v>41166</v>
      </c>
      <c r="Y5389" s="437" t="str">
        <f t="shared" si="475"/>
        <v/>
      </c>
    </row>
    <row r="5390" spans="1:25" x14ac:dyDescent="0.2">
      <c r="A5390" s="442" t="s">
        <v>115</v>
      </c>
      <c r="B5390" s="435">
        <v>5</v>
      </c>
      <c r="C5390" s="436">
        <v>1995</v>
      </c>
      <c r="D5390" s="657" t="s">
        <v>212</v>
      </c>
      <c r="E5390" s="472">
        <v>41166</v>
      </c>
      <c r="G5390" s="435">
        <v>5</v>
      </c>
      <c r="H5390" s="436">
        <v>1995</v>
      </c>
      <c r="I5390" s="436">
        <v>1995</v>
      </c>
      <c r="J5390" s="436">
        <v>1995</v>
      </c>
      <c r="K5390" s="435">
        <v>0</v>
      </c>
      <c r="L5390" s="472">
        <v>41166</v>
      </c>
      <c r="N5390" s="435">
        <v>5</v>
      </c>
      <c r="O5390" s="436">
        <v>1995</v>
      </c>
      <c r="P5390" s="436">
        <v>1995</v>
      </c>
      <c r="Q5390" s="435">
        <v>0</v>
      </c>
      <c r="R5390" s="436">
        <v>1995</v>
      </c>
      <c r="S5390" s="447">
        <v>0</v>
      </c>
      <c r="T5390" s="447">
        <v>0</v>
      </c>
      <c r="U5390" s="472">
        <v>41166</v>
      </c>
      <c r="Y5390" s="437" t="str">
        <f t="shared" si="475"/>
        <v/>
      </c>
    </row>
    <row r="5391" spans="1:25" x14ac:dyDescent="0.2">
      <c r="A5391" s="442" t="s">
        <v>115</v>
      </c>
      <c r="B5391" s="435">
        <v>6</v>
      </c>
      <c r="C5391" s="436">
        <v>1995</v>
      </c>
      <c r="D5391" s="657" t="s">
        <v>212</v>
      </c>
      <c r="E5391" s="472">
        <v>41166</v>
      </c>
      <c r="G5391" s="435">
        <v>6</v>
      </c>
      <c r="H5391" s="436">
        <v>1995</v>
      </c>
      <c r="I5391" s="436">
        <v>1995</v>
      </c>
      <c r="J5391" s="436">
        <v>1995</v>
      </c>
      <c r="K5391" s="435">
        <v>0</v>
      </c>
      <c r="L5391" s="472">
        <v>41166</v>
      </c>
      <c r="N5391" s="435">
        <v>6</v>
      </c>
      <c r="O5391" s="436">
        <v>1995</v>
      </c>
      <c r="P5391" s="436">
        <v>1995</v>
      </c>
      <c r="Q5391" s="435">
        <v>0</v>
      </c>
      <c r="R5391" s="436">
        <v>1995</v>
      </c>
      <c r="S5391" s="447">
        <v>0</v>
      </c>
      <c r="T5391" s="447">
        <v>0</v>
      </c>
      <c r="U5391" s="472">
        <v>41166</v>
      </c>
      <c r="Y5391" s="437" t="str">
        <f t="shared" si="475"/>
        <v/>
      </c>
    </row>
    <row r="5392" spans="1:25" x14ac:dyDescent="0.2">
      <c r="A5392" s="442" t="s">
        <v>115</v>
      </c>
      <c r="B5392" s="435">
        <v>7</v>
      </c>
      <c r="C5392" s="436">
        <v>1995</v>
      </c>
      <c r="D5392" s="657" t="s">
        <v>212</v>
      </c>
      <c r="E5392" s="472">
        <v>41166</v>
      </c>
      <c r="G5392" s="435">
        <v>7</v>
      </c>
      <c r="H5392" s="436">
        <v>1995</v>
      </c>
      <c r="I5392" s="436">
        <v>1995</v>
      </c>
      <c r="J5392" s="436">
        <v>1995</v>
      </c>
      <c r="K5392" s="435">
        <v>0</v>
      </c>
      <c r="L5392" s="472">
        <v>41166</v>
      </c>
      <c r="N5392" s="435">
        <v>7</v>
      </c>
      <c r="O5392" s="436">
        <v>1995</v>
      </c>
      <c r="P5392" s="436">
        <v>1995</v>
      </c>
      <c r="Q5392" s="435">
        <v>0</v>
      </c>
      <c r="R5392" s="436">
        <v>1995</v>
      </c>
      <c r="S5392" s="447">
        <v>0</v>
      </c>
      <c r="T5392" s="447">
        <v>0</v>
      </c>
      <c r="U5392" s="472">
        <v>41166</v>
      </c>
      <c r="Y5392" s="437" t="str">
        <f t="shared" si="475"/>
        <v/>
      </c>
    </row>
    <row r="5393" spans="1:25" x14ac:dyDescent="0.2">
      <c r="A5393" s="442" t="s">
        <v>115</v>
      </c>
      <c r="B5393" s="435">
        <v>8</v>
      </c>
      <c r="C5393" s="436">
        <v>1630</v>
      </c>
      <c r="D5393" s="657" t="s">
        <v>212</v>
      </c>
      <c r="E5393" s="472">
        <v>41166</v>
      </c>
      <c r="G5393" s="435">
        <v>8</v>
      </c>
      <c r="H5393" s="436">
        <v>1630</v>
      </c>
      <c r="I5393" s="436">
        <v>1630</v>
      </c>
      <c r="J5393" s="436">
        <v>1630</v>
      </c>
      <c r="K5393" s="435">
        <v>0</v>
      </c>
      <c r="L5393" s="472">
        <v>41166</v>
      </c>
      <c r="N5393" s="435">
        <v>8</v>
      </c>
      <c r="O5393" s="436">
        <v>1630</v>
      </c>
      <c r="P5393" s="436">
        <v>1630</v>
      </c>
      <c r="Q5393" s="435">
        <v>0</v>
      </c>
      <c r="R5393" s="436">
        <v>1630</v>
      </c>
      <c r="S5393" s="447">
        <v>0</v>
      </c>
      <c r="T5393" s="447">
        <v>0</v>
      </c>
      <c r="U5393" s="472">
        <v>41166</v>
      </c>
      <c r="Y5393" s="437" t="str">
        <f t="shared" si="475"/>
        <v/>
      </c>
    </row>
    <row r="5394" spans="1:25" x14ac:dyDescent="0.2">
      <c r="A5394" s="442" t="s">
        <v>115</v>
      </c>
      <c r="B5394" s="435">
        <v>9</v>
      </c>
      <c r="C5394" s="436">
        <v>50</v>
      </c>
      <c r="D5394" s="435" t="s">
        <v>176</v>
      </c>
      <c r="E5394" s="472">
        <v>41166</v>
      </c>
      <c r="G5394" s="435">
        <v>9</v>
      </c>
      <c r="H5394" s="436">
        <v>50</v>
      </c>
      <c r="I5394" s="436">
        <v>50</v>
      </c>
      <c r="J5394" s="436">
        <v>50</v>
      </c>
      <c r="K5394" s="435">
        <v>0</v>
      </c>
      <c r="L5394" s="472">
        <v>41166</v>
      </c>
      <c r="N5394" s="435">
        <v>9</v>
      </c>
      <c r="O5394" s="436">
        <v>50</v>
      </c>
      <c r="P5394" s="436">
        <v>50</v>
      </c>
      <c r="Q5394" s="435">
        <v>0</v>
      </c>
      <c r="R5394" s="436">
        <v>50</v>
      </c>
      <c r="S5394" s="447">
        <v>0</v>
      </c>
      <c r="T5394" s="447">
        <v>0</v>
      </c>
      <c r="U5394" s="472">
        <v>41166</v>
      </c>
      <c r="Y5394" s="437" t="str">
        <f t="shared" si="475"/>
        <v/>
      </c>
    </row>
    <row r="5395" spans="1:25" x14ac:dyDescent="0.2">
      <c r="A5395" s="644" t="s">
        <v>115</v>
      </c>
      <c r="B5395" s="645">
        <v>10</v>
      </c>
      <c r="C5395" s="646">
        <v>75</v>
      </c>
      <c r="D5395" s="645" t="s">
        <v>178</v>
      </c>
      <c r="E5395" s="647">
        <v>41166</v>
      </c>
      <c r="G5395" s="645">
        <v>10</v>
      </c>
      <c r="H5395" s="646">
        <v>75</v>
      </c>
      <c r="I5395" s="646">
        <v>75</v>
      </c>
      <c r="J5395" s="646">
        <v>75</v>
      </c>
      <c r="K5395" s="645">
        <v>0</v>
      </c>
      <c r="L5395" s="647">
        <v>41166</v>
      </c>
      <c r="N5395" s="645">
        <v>10</v>
      </c>
      <c r="O5395" s="646">
        <v>75</v>
      </c>
      <c r="P5395" s="646">
        <v>75</v>
      </c>
      <c r="Q5395" s="645">
        <v>0</v>
      </c>
      <c r="R5395" s="646">
        <v>75</v>
      </c>
      <c r="S5395" s="646">
        <v>0</v>
      </c>
      <c r="T5395" s="646">
        <v>0</v>
      </c>
      <c r="U5395" s="647">
        <v>41166</v>
      </c>
      <c r="Y5395" s="437" t="str">
        <f t="shared" si="475"/>
        <v/>
      </c>
    </row>
    <row r="5396" spans="1:25" x14ac:dyDescent="0.2">
      <c r="A5396" s="442" t="s">
        <v>115</v>
      </c>
      <c r="B5396" s="435">
        <v>1</v>
      </c>
      <c r="C5396" s="436">
        <v>24</v>
      </c>
      <c r="D5396" s="643" t="s">
        <v>182</v>
      </c>
      <c r="E5396" s="472">
        <v>41169</v>
      </c>
      <c r="G5396" s="435">
        <v>1</v>
      </c>
      <c r="H5396" s="436">
        <v>24</v>
      </c>
      <c r="I5396" s="436">
        <v>24</v>
      </c>
      <c r="J5396" s="436">
        <v>24</v>
      </c>
      <c r="K5396" s="435">
        <v>0</v>
      </c>
      <c r="L5396" s="472">
        <v>41169</v>
      </c>
      <c r="N5396" s="435">
        <v>1</v>
      </c>
      <c r="O5396" s="436">
        <v>24</v>
      </c>
      <c r="P5396" s="436">
        <v>24</v>
      </c>
      <c r="Q5396" s="435">
        <v>0</v>
      </c>
      <c r="R5396" s="436">
        <v>24</v>
      </c>
      <c r="S5396" s="447">
        <v>0</v>
      </c>
      <c r="T5396" s="447">
        <v>0</v>
      </c>
      <c r="U5396" s="472">
        <v>41169</v>
      </c>
      <c r="Y5396" s="437" t="str">
        <f t="shared" si="475"/>
        <v/>
      </c>
    </row>
    <row r="5397" spans="1:25" x14ac:dyDescent="0.2">
      <c r="A5397" s="442" t="s">
        <v>115</v>
      </c>
      <c r="B5397" s="435">
        <v>2</v>
      </c>
      <c r="C5397" s="436">
        <v>14</v>
      </c>
      <c r="D5397" s="465" t="s">
        <v>183</v>
      </c>
      <c r="E5397" s="472">
        <v>41169</v>
      </c>
      <c r="G5397" s="435">
        <v>2</v>
      </c>
      <c r="H5397" s="436">
        <v>14</v>
      </c>
      <c r="I5397" s="436">
        <v>14</v>
      </c>
      <c r="J5397" s="436">
        <v>14</v>
      </c>
      <c r="K5397" s="435">
        <v>0</v>
      </c>
      <c r="L5397" s="472">
        <v>41169</v>
      </c>
      <c r="N5397" s="435">
        <v>2</v>
      </c>
      <c r="O5397" s="436">
        <v>14</v>
      </c>
      <c r="P5397" s="436">
        <v>14</v>
      </c>
      <c r="Q5397" s="435">
        <v>0</v>
      </c>
      <c r="R5397" s="436">
        <v>14</v>
      </c>
      <c r="S5397" s="447">
        <v>0</v>
      </c>
      <c r="T5397" s="447">
        <v>0</v>
      </c>
      <c r="U5397" s="472">
        <v>41169</v>
      </c>
      <c r="Y5397" s="437" t="str">
        <f t="shared" si="475"/>
        <v/>
      </c>
    </row>
    <row r="5398" spans="1:25" x14ac:dyDescent="0.2">
      <c r="A5398" s="442" t="s">
        <v>115</v>
      </c>
      <c r="B5398" s="435">
        <v>3</v>
      </c>
      <c r="C5398" s="436">
        <v>6</v>
      </c>
      <c r="D5398" s="465" t="s">
        <v>67</v>
      </c>
      <c r="E5398" s="472">
        <v>41169</v>
      </c>
      <c r="G5398" s="435">
        <v>3</v>
      </c>
      <c r="H5398" s="436">
        <v>6</v>
      </c>
      <c r="I5398" s="436">
        <v>6</v>
      </c>
      <c r="J5398" s="436">
        <v>6</v>
      </c>
      <c r="K5398" s="435">
        <v>0</v>
      </c>
      <c r="L5398" s="472">
        <v>41169</v>
      </c>
      <c r="N5398" s="435">
        <v>3</v>
      </c>
      <c r="O5398" s="436">
        <v>6</v>
      </c>
      <c r="P5398" s="436">
        <v>6</v>
      </c>
      <c r="Q5398" s="435">
        <v>0</v>
      </c>
      <c r="R5398" s="436">
        <v>6</v>
      </c>
      <c r="S5398" s="447">
        <v>0</v>
      </c>
      <c r="T5398" s="447">
        <v>0</v>
      </c>
      <c r="U5398" s="472">
        <v>41169</v>
      </c>
      <c r="Y5398" s="437" t="str">
        <f t="shared" si="475"/>
        <v/>
      </c>
    </row>
    <row r="5399" spans="1:25" x14ac:dyDescent="0.2">
      <c r="A5399" s="442" t="s">
        <v>115</v>
      </c>
      <c r="B5399" s="435">
        <v>4</v>
      </c>
      <c r="C5399" s="436">
        <v>2</v>
      </c>
      <c r="D5399" s="438" t="s">
        <v>69</v>
      </c>
      <c r="E5399" s="472">
        <v>41169</v>
      </c>
      <c r="G5399" s="435">
        <v>4</v>
      </c>
      <c r="H5399" s="436">
        <v>2</v>
      </c>
      <c r="I5399" s="436">
        <v>2</v>
      </c>
      <c r="J5399" s="436">
        <v>2</v>
      </c>
      <c r="K5399" s="435">
        <v>0</v>
      </c>
      <c r="L5399" s="472">
        <v>41169</v>
      </c>
      <c r="N5399" s="435">
        <v>4</v>
      </c>
      <c r="O5399" s="436">
        <v>2</v>
      </c>
      <c r="P5399" s="436">
        <v>2</v>
      </c>
      <c r="Q5399" s="435">
        <v>0</v>
      </c>
      <c r="R5399" s="436">
        <v>2</v>
      </c>
      <c r="S5399" s="447">
        <v>0</v>
      </c>
      <c r="T5399" s="447">
        <v>0</v>
      </c>
      <c r="U5399" s="472">
        <v>41169</v>
      </c>
      <c r="Y5399" s="437" t="str">
        <f t="shared" si="475"/>
        <v/>
      </c>
    </row>
    <row r="5400" spans="1:25" x14ac:dyDescent="0.2">
      <c r="A5400" s="442" t="s">
        <v>115</v>
      </c>
      <c r="B5400" s="435">
        <v>5</v>
      </c>
      <c r="C5400" s="436">
        <v>10</v>
      </c>
      <c r="D5400" s="438" t="s">
        <v>72</v>
      </c>
      <c r="E5400" s="472">
        <v>41169</v>
      </c>
      <c r="G5400" s="435">
        <v>5</v>
      </c>
      <c r="H5400" s="436">
        <v>10</v>
      </c>
      <c r="I5400" s="436">
        <v>10</v>
      </c>
      <c r="J5400" s="436">
        <v>10</v>
      </c>
      <c r="K5400" s="435">
        <v>0</v>
      </c>
      <c r="L5400" s="472">
        <v>41169</v>
      </c>
      <c r="N5400" s="435">
        <v>5</v>
      </c>
      <c r="O5400" s="436">
        <v>10</v>
      </c>
      <c r="P5400" s="436">
        <v>10</v>
      </c>
      <c r="Q5400" s="435">
        <v>0</v>
      </c>
      <c r="R5400" s="436">
        <v>10</v>
      </c>
      <c r="S5400" s="447">
        <v>0</v>
      </c>
      <c r="T5400" s="447">
        <v>0</v>
      </c>
      <c r="U5400" s="472">
        <v>41169</v>
      </c>
      <c r="Y5400" s="437" t="str">
        <f t="shared" si="475"/>
        <v/>
      </c>
    </row>
    <row r="5401" spans="1:25" x14ac:dyDescent="0.2">
      <c r="A5401" s="442" t="s">
        <v>115</v>
      </c>
      <c r="B5401" s="435">
        <v>6</v>
      </c>
      <c r="C5401" s="436">
        <v>169</v>
      </c>
      <c r="D5401" s="438" t="s">
        <v>73</v>
      </c>
      <c r="E5401" s="472">
        <v>41169</v>
      </c>
      <c r="G5401" s="435">
        <v>6</v>
      </c>
      <c r="H5401" s="436">
        <v>169</v>
      </c>
      <c r="I5401" s="436">
        <v>169</v>
      </c>
      <c r="J5401" s="436">
        <v>169</v>
      </c>
      <c r="K5401" s="435">
        <v>0</v>
      </c>
      <c r="L5401" s="472">
        <v>41169</v>
      </c>
      <c r="N5401" s="435">
        <v>6</v>
      </c>
      <c r="O5401" s="436">
        <v>169</v>
      </c>
      <c r="P5401" s="436">
        <v>169</v>
      </c>
      <c r="Q5401" s="435">
        <v>0</v>
      </c>
      <c r="R5401" s="436">
        <v>169</v>
      </c>
      <c r="S5401" s="447">
        <v>0</v>
      </c>
      <c r="T5401" s="447">
        <v>0</v>
      </c>
      <c r="U5401" s="472">
        <v>41169</v>
      </c>
      <c r="Y5401" s="437" t="str">
        <f t="shared" si="475"/>
        <v/>
      </c>
    </row>
    <row r="5402" spans="1:25" x14ac:dyDescent="0.2">
      <c r="A5402" s="442" t="s">
        <v>115</v>
      </c>
      <c r="B5402" s="435">
        <v>7</v>
      </c>
      <c r="C5402" s="436">
        <v>49</v>
      </c>
      <c r="D5402" s="438" t="s">
        <v>79</v>
      </c>
      <c r="E5402" s="472">
        <v>41169</v>
      </c>
      <c r="G5402" s="435">
        <v>7</v>
      </c>
      <c r="H5402" s="436">
        <v>49</v>
      </c>
      <c r="I5402" s="436">
        <v>49</v>
      </c>
      <c r="J5402" s="436">
        <v>49</v>
      </c>
      <c r="K5402" s="435">
        <v>0</v>
      </c>
      <c r="L5402" s="472">
        <v>41169</v>
      </c>
      <c r="N5402" s="435">
        <v>7</v>
      </c>
      <c r="O5402" s="436">
        <v>49</v>
      </c>
      <c r="P5402" s="436">
        <v>49</v>
      </c>
      <c r="Q5402" s="435">
        <v>0</v>
      </c>
      <c r="R5402" s="436">
        <v>49</v>
      </c>
      <c r="S5402" s="447">
        <v>0</v>
      </c>
      <c r="T5402" s="447">
        <v>0</v>
      </c>
      <c r="U5402" s="472">
        <v>41169</v>
      </c>
      <c r="Y5402" s="437" t="str">
        <f t="shared" si="475"/>
        <v/>
      </c>
    </row>
    <row r="5403" spans="1:25" x14ac:dyDescent="0.2">
      <c r="A5403" s="442" t="s">
        <v>115</v>
      </c>
      <c r="B5403" s="435">
        <v>8</v>
      </c>
      <c r="C5403" s="436">
        <v>21</v>
      </c>
      <c r="D5403" s="438" t="s">
        <v>74</v>
      </c>
      <c r="E5403" s="472">
        <v>41169</v>
      </c>
      <c r="G5403" s="435">
        <v>8</v>
      </c>
      <c r="H5403" s="436">
        <v>21</v>
      </c>
      <c r="I5403" s="436">
        <v>21</v>
      </c>
      <c r="J5403" s="436">
        <v>21</v>
      </c>
      <c r="K5403" s="435">
        <v>0</v>
      </c>
      <c r="L5403" s="472">
        <v>41169</v>
      </c>
      <c r="N5403" s="435">
        <v>8</v>
      </c>
      <c r="O5403" s="436">
        <v>21</v>
      </c>
      <c r="P5403" s="436">
        <v>21</v>
      </c>
      <c r="Q5403" s="435">
        <v>0</v>
      </c>
      <c r="R5403" s="436">
        <v>21</v>
      </c>
      <c r="S5403" s="447">
        <v>0</v>
      </c>
      <c r="T5403" s="447">
        <v>0</v>
      </c>
      <c r="U5403" s="472">
        <v>41169</v>
      </c>
      <c r="Y5403" s="437" t="str">
        <f t="shared" si="475"/>
        <v/>
      </c>
    </row>
    <row r="5404" spans="1:25" x14ac:dyDescent="0.2">
      <c r="A5404" s="442" t="s">
        <v>115</v>
      </c>
      <c r="B5404" s="435">
        <v>9</v>
      </c>
      <c r="C5404" s="436">
        <v>3</v>
      </c>
      <c r="D5404" s="435" t="s">
        <v>75</v>
      </c>
      <c r="E5404" s="472">
        <v>41169</v>
      </c>
      <c r="G5404" s="435">
        <v>9</v>
      </c>
      <c r="H5404" s="436">
        <v>3</v>
      </c>
      <c r="I5404" s="436">
        <v>3</v>
      </c>
      <c r="J5404" s="436">
        <v>3</v>
      </c>
      <c r="K5404" s="435">
        <v>0</v>
      </c>
      <c r="L5404" s="472">
        <v>41169</v>
      </c>
      <c r="N5404" s="435">
        <v>9</v>
      </c>
      <c r="O5404" s="436">
        <v>3</v>
      </c>
      <c r="P5404" s="436">
        <v>3</v>
      </c>
      <c r="Q5404" s="435">
        <v>0</v>
      </c>
      <c r="R5404" s="436">
        <v>3</v>
      </c>
      <c r="S5404" s="447">
        <v>0</v>
      </c>
      <c r="T5404" s="447">
        <v>0</v>
      </c>
      <c r="U5404" s="472">
        <v>41169</v>
      </c>
      <c r="Y5404" s="437" t="str">
        <f t="shared" si="475"/>
        <v/>
      </c>
    </row>
    <row r="5405" spans="1:25" x14ac:dyDescent="0.2">
      <c r="A5405" s="442" t="s">
        <v>115</v>
      </c>
      <c r="B5405" s="435">
        <v>10</v>
      </c>
      <c r="C5405" s="436">
        <v>1</v>
      </c>
      <c r="D5405" s="435" t="s">
        <v>77</v>
      </c>
      <c r="E5405" s="472">
        <v>41169</v>
      </c>
      <c r="G5405" s="435">
        <v>10</v>
      </c>
      <c r="H5405" s="436">
        <v>1</v>
      </c>
      <c r="I5405" s="436">
        <v>1</v>
      </c>
      <c r="J5405" s="436">
        <v>1</v>
      </c>
      <c r="K5405" s="435">
        <v>0</v>
      </c>
      <c r="L5405" s="472">
        <v>41169</v>
      </c>
      <c r="N5405" s="435">
        <v>10</v>
      </c>
      <c r="O5405" s="436">
        <v>1</v>
      </c>
      <c r="P5405" s="436">
        <v>1</v>
      </c>
      <c r="Q5405" s="435">
        <v>0</v>
      </c>
      <c r="R5405" s="436">
        <v>1</v>
      </c>
      <c r="S5405" s="447">
        <v>0</v>
      </c>
      <c r="T5405" s="447">
        <v>0</v>
      </c>
      <c r="U5405" s="472">
        <v>41169</v>
      </c>
      <c r="Y5405" s="437" t="str">
        <f t="shared" si="475"/>
        <v/>
      </c>
    </row>
    <row r="5406" spans="1:25" x14ac:dyDescent="0.2">
      <c r="A5406" s="442" t="s">
        <v>115</v>
      </c>
      <c r="B5406" s="435">
        <v>11</v>
      </c>
      <c r="C5406" s="436">
        <v>1995</v>
      </c>
      <c r="D5406" s="657" t="s">
        <v>212</v>
      </c>
      <c r="E5406" s="472">
        <v>41169</v>
      </c>
      <c r="G5406" s="435">
        <v>11</v>
      </c>
      <c r="H5406" s="436">
        <v>1995</v>
      </c>
      <c r="I5406" s="436">
        <v>1995</v>
      </c>
      <c r="J5406" s="436">
        <v>1995</v>
      </c>
      <c r="K5406" s="435">
        <v>0</v>
      </c>
      <c r="L5406" s="472">
        <v>41169</v>
      </c>
      <c r="N5406" s="435">
        <v>11</v>
      </c>
      <c r="O5406" s="436">
        <v>1995</v>
      </c>
      <c r="P5406" s="436">
        <v>1995</v>
      </c>
      <c r="Q5406" s="435">
        <v>0</v>
      </c>
      <c r="R5406" s="436">
        <v>1995</v>
      </c>
      <c r="S5406" s="447">
        <v>0</v>
      </c>
      <c r="T5406" s="447">
        <v>0</v>
      </c>
      <c r="U5406" s="472">
        <v>41169</v>
      </c>
      <c r="Y5406" s="437" t="str">
        <f t="shared" si="475"/>
        <v/>
      </c>
    </row>
    <row r="5407" spans="1:25" x14ac:dyDescent="0.2">
      <c r="A5407" s="442" t="s">
        <v>115</v>
      </c>
      <c r="B5407" s="435">
        <v>12</v>
      </c>
      <c r="C5407" s="436">
        <v>1995</v>
      </c>
      <c r="D5407" s="657" t="s">
        <v>212</v>
      </c>
      <c r="E5407" s="472">
        <v>41169</v>
      </c>
      <c r="G5407" s="435">
        <v>12</v>
      </c>
      <c r="H5407" s="436">
        <v>1995</v>
      </c>
      <c r="I5407" s="436">
        <v>1995</v>
      </c>
      <c r="J5407" s="436">
        <v>1995</v>
      </c>
      <c r="K5407" s="435">
        <v>0</v>
      </c>
      <c r="L5407" s="472">
        <v>41169</v>
      </c>
      <c r="N5407" s="435">
        <v>12</v>
      </c>
      <c r="O5407" s="436">
        <v>1995</v>
      </c>
      <c r="P5407" s="436">
        <v>1995</v>
      </c>
      <c r="Q5407" s="435">
        <v>0</v>
      </c>
      <c r="R5407" s="436">
        <v>1995</v>
      </c>
      <c r="S5407" s="447">
        <v>0</v>
      </c>
      <c r="T5407" s="447">
        <v>0</v>
      </c>
      <c r="U5407" s="472">
        <v>41169</v>
      </c>
      <c r="Y5407" s="437" t="str">
        <f t="shared" si="475"/>
        <v/>
      </c>
    </row>
    <row r="5408" spans="1:25" x14ac:dyDescent="0.2">
      <c r="A5408" s="442" t="s">
        <v>115</v>
      </c>
      <c r="B5408" s="435">
        <v>13</v>
      </c>
      <c r="C5408" s="436">
        <v>10</v>
      </c>
      <c r="D5408" s="657" t="s">
        <v>212</v>
      </c>
      <c r="E5408" s="472">
        <v>41169</v>
      </c>
      <c r="G5408" s="435">
        <v>13</v>
      </c>
      <c r="H5408" s="436">
        <v>10</v>
      </c>
      <c r="I5408" s="436">
        <v>10</v>
      </c>
      <c r="J5408" s="436">
        <v>10</v>
      </c>
      <c r="K5408" s="435">
        <v>0</v>
      </c>
      <c r="L5408" s="472">
        <v>41169</v>
      </c>
      <c r="N5408" s="435">
        <v>13</v>
      </c>
      <c r="O5408" s="436">
        <v>10</v>
      </c>
      <c r="P5408" s="436">
        <v>10</v>
      </c>
      <c r="Q5408" s="435">
        <v>0</v>
      </c>
      <c r="R5408" s="436">
        <v>10</v>
      </c>
      <c r="S5408" s="447">
        <v>0</v>
      </c>
      <c r="T5408" s="447">
        <v>0</v>
      </c>
      <c r="U5408" s="472">
        <v>41169</v>
      </c>
      <c r="Y5408" s="437" t="str">
        <f t="shared" si="475"/>
        <v/>
      </c>
    </row>
    <row r="5409" spans="1:25" x14ac:dyDescent="0.2">
      <c r="A5409" s="442" t="s">
        <v>115</v>
      </c>
      <c r="B5409" s="435">
        <v>14</v>
      </c>
      <c r="C5409" s="436">
        <v>624</v>
      </c>
      <c r="D5409" s="438" t="s">
        <v>213</v>
      </c>
      <c r="E5409" s="472">
        <v>41169</v>
      </c>
      <c r="G5409" s="435">
        <v>14</v>
      </c>
      <c r="H5409" s="436">
        <v>624</v>
      </c>
      <c r="I5409" s="436">
        <v>624</v>
      </c>
      <c r="J5409" s="436">
        <v>624</v>
      </c>
      <c r="K5409" s="435">
        <v>0</v>
      </c>
      <c r="L5409" s="472">
        <v>41169</v>
      </c>
      <c r="N5409" s="435">
        <v>14</v>
      </c>
      <c r="O5409" s="436">
        <v>624</v>
      </c>
      <c r="P5409" s="436">
        <v>624</v>
      </c>
      <c r="Q5409" s="435">
        <v>0</v>
      </c>
      <c r="R5409" s="436">
        <v>624</v>
      </c>
      <c r="S5409" s="447">
        <v>0</v>
      </c>
      <c r="T5409" s="447">
        <v>0</v>
      </c>
      <c r="U5409" s="472">
        <v>41169</v>
      </c>
      <c r="Y5409" s="437" t="str">
        <f t="shared" si="475"/>
        <v/>
      </c>
    </row>
    <row r="5410" spans="1:25" x14ac:dyDescent="0.2">
      <c r="A5410" s="442" t="s">
        <v>115</v>
      </c>
      <c r="B5410" s="435">
        <v>15</v>
      </c>
      <c r="C5410" s="436">
        <v>72</v>
      </c>
      <c r="D5410" s="438" t="s">
        <v>187</v>
      </c>
      <c r="E5410" s="472">
        <v>41169</v>
      </c>
      <c r="G5410" s="435">
        <v>15</v>
      </c>
      <c r="H5410" s="436">
        <v>72</v>
      </c>
      <c r="I5410" s="436">
        <v>72</v>
      </c>
      <c r="J5410" s="436">
        <v>72</v>
      </c>
      <c r="K5410" s="435">
        <v>0</v>
      </c>
      <c r="L5410" s="472">
        <v>41169</v>
      </c>
      <c r="N5410" s="435">
        <v>15</v>
      </c>
      <c r="O5410" s="436">
        <v>72</v>
      </c>
      <c r="P5410" s="436">
        <v>72</v>
      </c>
      <c r="Q5410" s="435">
        <v>0</v>
      </c>
      <c r="R5410" s="436">
        <v>72</v>
      </c>
      <c r="S5410" s="447">
        <v>0</v>
      </c>
      <c r="T5410" s="447">
        <v>0</v>
      </c>
      <c r="U5410" s="472">
        <v>41169</v>
      </c>
      <c r="Y5410" s="437" t="str">
        <f t="shared" si="475"/>
        <v/>
      </c>
    </row>
    <row r="5411" spans="1:25" x14ac:dyDescent="0.2">
      <c r="A5411" s="442" t="s">
        <v>115</v>
      </c>
      <c r="B5411" s="435">
        <v>16</v>
      </c>
      <c r="C5411" s="436">
        <v>1</v>
      </c>
      <c r="D5411" s="465" t="s">
        <v>192</v>
      </c>
      <c r="E5411" s="472">
        <v>41169</v>
      </c>
      <c r="G5411" s="435">
        <v>16</v>
      </c>
      <c r="H5411" s="436">
        <v>1</v>
      </c>
      <c r="I5411" s="436">
        <v>1</v>
      </c>
      <c r="J5411" s="436">
        <v>1</v>
      </c>
      <c r="K5411" s="435">
        <v>0</v>
      </c>
      <c r="L5411" s="472">
        <v>41169</v>
      </c>
      <c r="N5411" s="435">
        <v>16</v>
      </c>
      <c r="O5411" s="436">
        <v>1</v>
      </c>
      <c r="P5411" s="436">
        <v>1</v>
      </c>
      <c r="Q5411" s="435">
        <v>0</v>
      </c>
      <c r="R5411" s="436">
        <v>1</v>
      </c>
      <c r="S5411" s="447">
        <v>0</v>
      </c>
      <c r="T5411" s="447">
        <v>0</v>
      </c>
      <c r="U5411" s="472">
        <v>41169</v>
      </c>
      <c r="Y5411" s="437" t="str">
        <f t="shared" si="475"/>
        <v/>
      </c>
    </row>
    <row r="5412" spans="1:25" x14ac:dyDescent="0.2">
      <c r="A5412" s="442" t="s">
        <v>115</v>
      </c>
      <c r="B5412" s="435">
        <v>17</v>
      </c>
      <c r="C5412" s="436">
        <v>550</v>
      </c>
      <c r="D5412" s="438" t="s">
        <v>196</v>
      </c>
      <c r="E5412" s="472">
        <v>41169</v>
      </c>
      <c r="G5412" s="435">
        <v>17</v>
      </c>
      <c r="H5412" s="436">
        <v>550</v>
      </c>
      <c r="I5412" s="436">
        <v>550</v>
      </c>
      <c r="J5412" s="436">
        <v>550</v>
      </c>
      <c r="K5412" s="435">
        <v>0</v>
      </c>
      <c r="L5412" s="472">
        <v>41169</v>
      </c>
      <c r="N5412" s="435">
        <v>17</v>
      </c>
      <c r="O5412" s="436">
        <v>550</v>
      </c>
      <c r="P5412" s="436">
        <v>550</v>
      </c>
      <c r="Q5412" s="435">
        <v>0</v>
      </c>
      <c r="R5412" s="436">
        <v>550</v>
      </c>
      <c r="S5412" s="447">
        <v>0</v>
      </c>
      <c r="T5412" s="447">
        <v>0</v>
      </c>
      <c r="U5412" s="472">
        <v>41169</v>
      </c>
      <c r="Y5412" s="437" t="str">
        <f t="shared" si="475"/>
        <v/>
      </c>
    </row>
    <row r="5413" spans="1:25" x14ac:dyDescent="0.2">
      <c r="A5413" s="442" t="s">
        <v>115</v>
      </c>
      <c r="B5413" s="435">
        <v>18</v>
      </c>
      <c r="C5413" s="436">
        <v>283</v>
      </c>
      <c r="D5413" s="438" t="s">
        <v>199</v>
      </c>
      <c r="E5413" s="472">
        <v>41169</v>
      </c>
      <c r="G5413" s="435">
        <v>18</v>
      </c>
      <c r="H5413" s="436">
        <v>283</v>
      </c>
      <c r="I5413" s="436">
        <v>283</v>
      </c>
      <c r="J5413" s="436">
        <v>283</v>
      </c>
      <c r="K5413" s="435">
        <v>0</v>
      </c>
      <c r="L5413" s="472">
        <v>41169</v>
      </c>
      <c r="N5413" s="435">
        <v>18</v>
      </c>
      <c r="O5413" s="436">
        <v>283</v>
      </c>
      <c r="P5413" s="436">
        <v>283</v>
      </c>
      <c r="Q5413" s="435">
        <v>0</v>
      </c>
      <c r="R5413" s="436">
        <v>283</v>
      </c>
      <c r="S5413" s="447">
        <v>0</v>
      </c>
      <c r="T5413" s="447">
        <v>0</v>
      </c>
      <c r="U5413" s="472">
        <v>41169</v>
      </c>
      <c r="Y5413" s="437" t="str">
        <f t="shared" si="475"/>
        <v/>
      </c>
    </row>
    <row r="5414" spans="1:25" x14ac:dyDescent="0.2">
      <c r="A5414" s="442" t="s">
        <v>115</v>
      </c>
      <c r="B5414" s="435">
        <v>19</v>
      </c>
      <c r="C5414" s="436">
        <v>41</v>
      </c>
      <c r="D5414" s="438" t="s">
        <v>189</v>
      </c>
      <c r="E5414" s="472">
        <v>41169</v>
      </c>
      <c r="G5414" s="435">
        <v>19</v>
      </c>
      <c r="H5414" s="436">
        <v>41</v>
      </c>
      <c r="I5414" s="436">
        <v>41</v>
      </c>
      <c r="J5414" s="436">
        <v>41</v>
      </c>
      <c r="K5414" s="435">
        <v>0</v>
      </c>
      <c r="L5414" s="472">
        <v>41169</v>
      </c>
      <c r="N5414" s="435">
        <v>19</v>
      </c>
      <c r="O5414" s="436">
        <v>41</v>
      </c>
      <c r="P5414" s="436">
        <v>41</v>
      </c>
      <c r="Q5414" s="435">
        <v>0</v>
      </c>
      <c r="R5414" s="436">
        <v>41</v>
      </c>
      <c r="S5414" s="447">
        <v>0</v>
      </c>
      <c r="T5414" s="447">
        <v>0</v>
      </c>
      <c r="U5414" s="472">
        <v>41169</v>
      </c>
      <c r="Y5414" s="437" t="str">
        <f t="shared" si="475"/>
        <v/>
      </c>
    </row>
    <row r="5415" spans="1:25" x14ac:dyDescent="0.2">
      <c r="A5415" s="442" t="s">
        <v>115</v>
      </c>
      <c r="B5415" s="435">
        <v>20</v>
      </c>
      <c r="C5415" s="436">
        <v>545</v>
      </c>
      <c r="D5415" s="438" t="s">
        <v>178</v>
      </c>
      <c r="E5415" s="472">
        <v>41169</v>
      </c>
      <c r="G5415" s="435">
        <v>20</v>
      </c>
      <c r="H5415" s="436">
        <v>545</v>
      </c>
      <c r="I5415" s="436">
        <v>545</v>
      </c>
      <c r="J5415" s="436">
        <v>545</v>
      </c>
      <c r="K5415" s="435">
        <v>0</v>
      </c>
      <c r="L5415" s="472">
        <v>41169</v>
      </c>
      <c r="N5415" s="435">
        <v>20</v>
      </c>
      <c r="O5415" s="436">
        <v>545</v>
      </c>
      <c r="P5415" s="436">
        <v>545</v>
      </c>
      <c r="Q5415" s="435">
        <v>0</v>
      </c>
      <c r="R5415" s="436">
        <v>545</v>
      </c>
      <c r="S5415" s="447">
        <v>0</v>
      </c>
      <c r="T5415" s="447">
        <v>0</v>
      </c>
      <c r="U5415" s="472">
        <v>41169</v>
      </c>
      <c r="Y5415" s="437" t="str">
        <f t="shared" si="475"/>
        <v/>
      </c>
    </row>
    <row r="5416" spans="1:25" x14ac:dyDescent="0.2">
      <c r="A5416" s="442" t="s">
        <v>115</v>
      </c>
      <c r="B5416" s="435">
        <v>21</v>
      </c>
      <c r="C5416" s="436">
        <v>974</v>
      </c>
      <c r="D5416" s="438" t="s">
        <v>214</v>
      </c>
      <c r="E5416" s="472">
        <v>41169</v>
      </c>
      <c r="G5416" s="435">
        <v>21</v>
      </c>
      <c r="H5416" s="436">
        <v>974</v>
      </c>
      <c r="I5416" s="436">
        <v>974</v>
      </c>
      <c r="J5416" s="436">
        <v>974</v>
      </c>
      <c r="K5416" s="435">
        <v>0</v>
      </c>
      <c r="L5416" s="472">
        <v>41169</v>
      </c>
      <c r="N5416" s="435">
        <v>21</v>
      </c>
      <c r="O5416" s="436">
        <v>974</v>
      </c>
      <c r="P5416" s="436">
        <v>974</v>
      </c>
      <c r="Q5416" s="435">
        <v>0</v>
      </c>
      <c r="R5416" s="436">
        <v>974</v>
      </c>
      <c r="S5416" s="447">
        <v>0</v>
      </c>
      <c r="T5416" s="447">
        <v>0</v>
      </c>
      <c r="U5416" s="472">
        <v>41169</v>
      </c>
      <c r="Y5416" s="437" t="str">
        <f t="shared" si="475"/>
        <v/>
      </c>
    </row>
    <row r="5417" spans="1:25" x14ac:dyDescent="0.2">
      <c r="A5417" s="644" t="s">
        <v>115</v>
      </c>
      <c r="B5417" s="645">
        <v>22</v>
      </c>
      <c r="C5417" s="646">
        <v>7</v>
      </c>
      <c r="D5417" s="659" t="s">
        <v>185</v>
      </c>
      <c r="E5417" s="647">
        <v>41169</v>
      </c>
      <c r="G5417" s="645">
        <v>22</v>
      </c>
      <c r="H5417" s="646">
        <v>7</v>
      </c>
      <c r="I5417" s="646">
        <v>7</v>
      </c>
      <c r="J5417" s="646">
        <v>7</v>
      </c>
      <c r="K5417" s="645">
        <v>0</v>
      </c>
      <c r="L5417" s="647">
        <v>41169</v>
      </c>
      <c r="N5417" s="645">
        <v>22</v>
      </c>
      <c r="O5417" s="646">
        <v>7</v>
      </c>
      <c r="P5417" s="646">
        <v>7</v>
      </c>
      <c r="Q5417" s="645">
        <v>0</v>
      </c>
      <c r="R5417" s="646">
        <v>7</v>
      </c>
      <c r="S5417" s="646">
        <v>0</v>
      </c>
      <c r="T5417" s="646">
        <v>0</v>
      </c>
      <c r="U5417" s="647">
        <v>41169</v>
      </c>
      <c r="Y5417" s="437" t="str">
        <f t="shared" si="475"/>
        <v/>
      </c>
    </row>
    <row r="5418" spans="1:25" x14ac:dyDescent="0.2">
      <c r="A5418" s="644" t="s">
        <v>115</v>
      </c>
      <c r="B5418" s="645">
        <v>1</v>
      </c>
      <c r="C5418" s="646">
        <v>300</v>
      </c>
      <c r="D5418" s="645" t="s">
        <v>178</v>
      </c>
      <c r="E5418" s="647">
        <v>41170</v>
      </c>
      <c r="G5418" s="645">
        <v>1</v>
      </c>
      <c r="H5418" s="646">
        <v>300</v>
      </c>
      <c r="I5418" s="646">
        <v>300</v>
      </c>
      <c r="J5418" s="646">
        <v>300</v>
      </c>
      <c r="K5418" s="645">
        <v>0</v>
      </c>
      <c r="L5418" s="647">
        <v>41170</v>
      </c>
      <c r="N5418" s="645">
        <v>1</v>
      </c>
      <c r="O5418" s="646">
        <v>300</v>
      </c>
      <c r="P5418" s="646">
        <v>300</v>
      </c>
      <c r="Q5418" s="645">
        <v>0</v>
      </c>
      <c r="R5418" s="646">
        <v>300</v>
      </c>
      <c r="S5418" s="646">
        <v>0</v>
      </c>
      <c r="T5418" s="646">
        <v>0</v>
      </c>
      <c r="U5418" s="647">
        <v>41170</v>
      </c>
      <c r="Y5418" s="437" t="str">
        <f t="shared" si="475"/>
        <v/>
      </c>
    </row>
    <row r="5419" spans="1:25" x14ac:dyDescent="0.2">
      <c r="A5419" s="644" t="s">
        <v>115</v>
      </c>
      <c r="B5419" s="645">
        <v>1</v>
      </c>
      <c r="C5419" s="646">
        <v>175</v>
      </c>
      <c r="D5419" s="645" t="s">
        <v>178</v>
      </c>
      <c r="E5419" s="647">
        <v>41171</v>
      </c>
      <c r="G5419" s="645">
        <v>1</v>
      </c>
      <c r="H5419" s="646">
        <v>175</v>
      </c>
      <c r="I5419" s="646">
        <v>175</v>
      </c>
      <c r="J5419" s="646">
        <v>175</v>
      </c>
      <c r="K5419" s="645">
        <v>0</v>
      </c>
      <c r="L5419" s="647">
        <v>41171</v>
      </c>
      <c r="N5419" s="645">
        <v>1</v>
      </c>
      <c r="O5419" s="646">
        <v>175</v>
      </c>
      <c r="P5419" s="646">
        <v>175</v>
      </c>
      <c r="Q5419" s="645">
        <v>0</v>
      </c>
      <c r="R5419" s="646">
        <v>175</v>
      </c>
      <c r="S5419" s="646">
        <v>0</v>
      </c>
      <c r="T5419" s="646">
        <v>0</v>
      </c>
      <c r="U5419" s="647">
        <v>41171</v>
      </c>
      <c r="Y5419" s="437" t="str">
        <f t="shared" si="475"/>
        <v/>
      </c>
    </row>
    <row r="5420" spans="1:25" x14ac:dyDescent="0.2">
      <c r="A5420" s="442" t="s">
        <v>115</v>
      </c>
      <c r="B5420" s="435">
        <v>1</v>
      </c>
      <c r="C5420" s="436">
        <v>1500</v>
      </c>
      <c r="D5420" s="657" t="s">
        <v>212</v>
      </c>
      <c r="E5420" s="472">
        <v>41172</v>
      </c>
      <c r="G5420" s="435">
        <v>1</v>
      </c>
      <c r="H5420" s="436">
        <v>1500</v>
      </c>
      <c r="I5420" s="436">
        <v>1500</v>
      </c>
      <c r="J5420" s="436">
        <v>1500</v>
      </c>
      <c r="K5420" s="435">
        <v>0</v>
      </c>
      <c r="L5420" s="472">
        <v>41172</v>
      </c>
      <c r="N5420" s="435">
        <v>1</v>
      </c>
      <c r="O5420" s="436">
        <v>1500</v>
      </c>
      <c r="P5420" s="436">
        <v>1500</v>
      </c>
      <c r="Q5420" s="435">
        <v>0</v>
      </c>
      <c r="R5420" s="436">
        <v>1500</v>
      </c>
      <c r="S5420" s="447">
        <v>0</v>
      </c>
      <c r="T5420" s="447">
        <v>0</v>
      </c>
      <c r="U5420" s="472">
        <v>41172</v>
      </c>
      <c r="Y5420" s="437" t="str">
        <f t="shared" si="475"/>
        <v/>
      </c>
    </row>
    <row r="5421" spans="1:25" x14ac:dyDescent="0.2">
      <c r="A5421" s="442" t="s">
        <v>115</v>
      </c>
      <c r="B5421" s="435">
        <v>2</v>
      </c>
      <c r="C5421" s="436">
        <v>250</v>
      </c>
      <c r="D5421" s="438" t="s">
        <v>196</v>
      </c>
      <c r="E5421" s="472">
        <v>41172</v>
      </c>
      <c r="G5421" s="435">
        <v>2</v>
      </c>
      <c r="H5421" s="436">
        <v>250</v>
      </c>
      <c r="I5421" s="436">
        <v>250</v>
      </c>
      <c r="J5421" s="436">
        <v>250</v>
      </c>
      <c r="K5421" s="435">
        <v>0</v>
      </c>
      <c r="L5421" s="472">
        <v>41172</v>
      </c>
      <c r="N5421" s="435">
        <v>2</v>
      </c>
      <c r="O5421" s="436">
        <v>250</v>
      </c>
      <c r="P5421" s="436">
        <v>250</v>
      </c>
      <c r="Q5421" s="435">
        <v>0</v>
      </c>
      <c r="R5421" s="436">
        <v>250</v>
      </c>
      <c r="S5421" s="447">
        <v>0</v>
      </c>
      <c r="T5421" s="447">
        <v>0</v>
      </c>
      <c r="U5421" s="472">
        <v>41172</v>
      </c>
      <c r="Y5421" s="437" t="str">
        <f t="shared" si="475"/>
        <v/>
      </c>
    </row>
    <row r="5422" spans="1:25" x14ac:dyDescent="0.2">
      <c r="A5422" s="644" t="s">
        <v>115</v>
      </c>
      <c r="B5422" s="645">
        <v>3</v>
      </c>
      <c r="C5422" s="646">
        <v>225</v>
      </c>
      <c r="D5422" s="645" t="s">
        <v>178</v>
      </c>
      <c r="E5422" s="647">
        <v>41172</v>
      </c>
      <c r="G5422" s="645">
        <v>3</v>
      </c>
      <c r="H5422" s="646">
        <v>225</v>
      </c>
      <c r="I5422" s="646">
        <v>225</v>
      </c>
      <c r="J5422" s="646">
        <v>225</v>
      </c>
      <c r="K5422" s="645">
        <v>0</v>
      </c>
      <c r="L5422" s="647">
        <v>41172</v>
      </c>
      <c r="N5422" s="645">
        <v>3</v>
      </c>
      <c r="O5422" s="646">
        <v>225</v>
      </c>
      <c r="P5422" s="646">
        <v>225</v>
      </c>
      <c r="Q5422" s="645">
        <v>0</v>
      </c>
      <c r="R5422" s="646">
        <v>225</v>
      </c>
      <c r="S5422" s="646">
        <v>0</v>
      </c>
      <c r="T5422" s="646">
        <v>0</v>
      </c>
      <c r="U5422" s="647">
        <v>41172</v>
      </c>
      <c r="Y5422" s="437" t="str">
        <f t="shared" si="475"/>
        <v/>
      </c>
    </row>
    <row r="5423" spans="1:25" x14ac:dyDescent="0.2">
      <c r="A5423" s="644" t="s">
        <v>115</v>
      </c>
      <c r="B5423" s="645">
        <v>1</v>
      </c>
      <c r="C5423" s="646">
        <v>275</v>
      </c>
      <c r="D5423" s="645" t="s">
        <v>178</v>
      </c>
      <c r="E5423" s="647">
        <v>41173</v>
      </c>
      <c r="G5423" s="645">
        <v>1</v>
      </c>
      <c r="H5423" s="646">
        <v>275</v>
      </c>
      <c r="I5423" s="646">
        <v>275</v>
      </c>
      <c r="J5423" s="646">
        <v>275</v>
      </c>
      <c r="K5423" s="645">
        <v>0</v>
      </c>
      <c r="L5423" s="647">
        <v>41173</v>
      </c>
      <c r="N5423" s="645">
        <v>1</v>
      </c>
      <c r="O5423" s="646">
        <v>275</v>
      </c>
      <c r="P5423" s="646">
        <v>275</v>
      </c>
      <c r="Q5423" s="645">
        <v>0</v>
      </c>
      <c r="R5423" s="646">
        <v>275</v>
      </c>
      <c r="S5423" s="646">
        <v>0</v>
      </c>
      <c r="T5423" s="646">
        <v>0</v>
      </c>
      <c r="U5423" s="647">
        <v>41173</v>
      </c>
      <c r="Y5423" s="437" t="str">
        <f t="shared" si="475"/>
        <v/>
      </c>
    </row>
    <row r="5424" spans="1:25" x14ac:dyDescent="0.2">
      <c r="A5424" s="442" t="s">
        <v>115</v>
      </c>
      <c r="B5424" s="435">
        <v>1</v>
      </c>
      <c r="C5424" s="436">
        <v>29</v>
      </c>
      <c r="D5424" s="643" t="s">
        <v>182</v>
      </c>
      <c r="E5424" s="472">
        <v>41176</v>
      </c>
      <c r="G5424" s="435">
        <v>1</v>
      </c>
      <c r="H5424" s="436">
        <v>29</v>
      </c>
      <c r="I5424" s="436">
        <v>29</v>
      </c>
      <c r="J5424" s="436">
        <v>29</v>
      </c>
      <c r="K5424" s="438">
        <v>0</v>
      </c>
      <c r="L5424" s="472">
        <v>41176</v>
      </c>
      <c r="N5424" s="435">
        <v>1</v>
      </c>
      <c r="O5424" s="436">
        <v>29</v>
      </c>
      <c r="P5424" s="436">
        <v>29</v>
      </c>
      <c r="Q5424" s="435">
        <v>0</v>
      </c>
      <c r="R5424" s="436">
        <v>29</v>
      </c>
      <c r="S5424" s="447">
        <v>0</v>
      </c>
      <c r="T5424" s="447">
        <v>0</v>
      </c>
      <c r="U5424" s="472">
        <v>41176</v>
      </c>
      <c r="Y5424" s="437" t="str">
        <f t="shared" si="475"/>
        <v/>
      </c>
    </row>
    <row r="5425" spans="1:25" x14ac:dyDescent="0.2">
      <c r="A5425" s="442" t="s">
        <v>115</v>
      </c>
      <c r="B5425" s="435">
        <v>2</v>
      </c>
      <c r="C5425" s="436">
        <v>25</v>
      </c>
      <c r="D5425" s="465" t="s">
        <v>183</v>
      </c>
      <c r="E5425" s="472">
        <v>41176</v>
      </c>
      <c r="G5425" s="435">
        <v>2</v>
      </c>
      <c r="H5425" s="436">
        <v>25</v>
      </c>
      <c r="I5425" s="436">
        <v>25</v>
      </c>
      <c r="J5425" s="436">
        <v>25</v>
      </c>
      <c r="K5425" s="435">
        <v>0</v>
      </c>
      <c r="L5425" s="472">
        <v>41176</v>
      </c>
      <c r="N5425" s="435">
        <v>2</v>
      </c>
      <c r="O5425" s="436">
        <v>25</v>
      </c>
      <c r="P5425" s="436">
        <v>25</v>
      </c>
      <c r="Q5425" s="435">
        <v>0</v>
      </c>
      <c r="R5425" s="436">
        <v>25</v>
      </c>
      <c r="S5425" s="447">
        <v>0</v>
      </c>
      <c r="T5425" s="447">
        <v>0</v>
      </c>
      <c r="U5425" s="472">
        <v>41176</v>
      </c>
      <c r="Y5425" s="437" t="str">
        <f t="shared" si="475"/>
        <v/>
      </c>
    </row>
    <row r="5426" spans="1:25" x14ac:dyDescent="0.2">
      <c r="A5426" s="442" t="s">
        <v>115</v>
      </c>
      <c r="B5426" s="435">
        <v>3</v>
      </c>
      <c r="C5426" s="436">
        <v>8</v>
      </c>
      <c r="D5426" s="465" t="s">
        <v>67</v>
      </c>
      <c r="E5426" s="472">
        <v>41176</v>
      </c>
      <c r="G5426" s="435">
        <v>3</v>
      </c>
      <c r="H5426" s="436">
        <v>8</v>
      </c>
      <c r="I5426" s="436">
        <v>8</v>
      </c>
      <c r="J5426" s="436">
        <v>8</v>
      </c>
      <c r="K5426" s="435">
        <v>0</v>
      </c>
      <c r="L5426" s="472">
        <v>41176</v>
      </c>
      <c r="N5426" s="435">
        <v>3</v>
      </c>
      <c r="O5426" s="436">
        <v>8</v>
      </c>
      <c r="P5426" s="436">
        <v>8</v>
      </c>
      <c r="Q5426" s="435">
        <v>0</v>
      </c>
      <c r="R5426" s="436">
        <v>8</v>
      </c>
      <c r="S5426" s="447">
        <v>0</v>
      </c>
      <c r="T5426" s="447">
        <v>0</v>
      </c>
      <c r="U5426" s="472">
        <v>41176</v>
      </c>
      <c r="Y5426" s="437" t="str">
        <f t="shared" si="475"/>
        <v/>
      </c>
    </row>
    <row r="5427" spans="1:25" x14ac:dyDescent="0.2">
      <c r="A5427" s="442" t="s">
        <v>115</v>
      </c>
      <c r="B5427" s="435">
        <v>4</v>
      </c>
      <c r="C5427" s="436">
        <v>9</v>
      </c>
      <c r="D5427" s="438" t="s">
        <v>69</v>
      </c>
      <c r="E5427" s="472">
        <v>41176</v>
      </c>
      <c r="G5427" s="435">
        <v>4</v>
      </c>
      <c r="H5427" s="436">
        <v>9</v>
      </c>
      <c r="I5427" s="436">
        <v>9</v>
      </c>
      <c r="J5427" s="436">
        <v>9</v>
      </c>
      <c r="K5427" s="435">
        <v>0</v>
      </c>
      <c r="L5427" s="472">
        <v>41176</v>
      </c>
      <c r="N5427" s="435">
        <v>4</v>
      </c>
      <c r="O5427" s="436">
        <v>9</v>
      </c>
      <c r="P5427" s="436">
        <v>9</v>
      </c>
      <c r="Q5427" s="435">
        <v>0</v>
      </c>
      <c r="R5427" s="436">
        <v>9</v>
      </c>
      <c r="S5427" s="447">
        <v>0</v>
      </c>
      <c r="T5427" s="447">
        <v>0</v>
      </c>
      <c r="U5427" s="472">
        <v>41176</v>
      </c>
      <c r="Y5427" s="437" t="str">
        <f t="shared" si="475"/>
        <v/>
      </c>
    </row>
    <row r="5428" spans="1:25" x14ac:dyDescent="0.2">
      <c r="A5428" s="442" t="s">
        <v>115</v>
      </c>
      <c r="B5428" s="435">
        <v>5</v>
      </c>
      <c r="C5428" s="436">
        <v>17</v>
      </c>
      <c r="D5428" s="438" t="s">
        <v>72</v>
      </c>
      <c r="E5428" s="472">
        <v>41176</v>
      </c>
      <c r="G5428" s="435">
        <v>5</v>
      </c>
      <c r="H5428" s="436">
        <v>17</v>
      </c>
      <c r="I5428" s="436">
        <v>17</v>
      </c>
      <c r="J5428" s="436">
        <v>17</v>
      </c>
      <c r="K5428" s="435">
        <v>0</v>
      </c>
      <c r="L5428" s="472">
        <v>41176</v>
      </c>
      <c r="N5428" s="435">
        <v>5</v>
      </c>
      <c r="O5428" s="436">
        <v>17</v>
      </c>
      <c r="P5428" s="436">
        <v>17</v>
      </c>
      <c r="Q5428" s="435">
        <v>0</v>
      </c>
      <c r="R5428" s="436">
        <v>17</v>
      </c>
      <c r="S5428" s="447">
        <v>0</v>
      </c>
      <c r="T5428" s="447">
        <v>0</v>
      </c>
      <c r="U5428" s="472">
        <v>41176</v>
      </c>
      <c r="Y5428" s="437" t="str">
        <f t="shared" si="475"/>
        <v/>
      </c>
    </row>
    <row r="5429" spans="1:25" x14ac:dyDescent="0.2">
      <c r="A5429" s="442" t="s">
        <v>115</v>
      </c>
      <c r="B5429" s="435">
        <v>6</v>
      </c>
      <c r="C5429" s="436">
        <v>168</v>
      </c>
      <c r="D5429" s="438" t="s">
        <v>73</v>
      </c>
      <c r="E5429" s="472">
        <v>41176</v>
      </c>
      <c r="G5429" s="435">
        <v>6</v>
      </c>
      <c r="H5429" s="436">
        <v>168</v>
      </c>
      <c r="I5429" s="436">
        <v>168</v>
      </c>
      <c r="J5429" s="436">
        <v>168</v>
      </c>
      <c r="K5429" s="435">
        <v>0</v>
      </c>
      <c r="L5429" s="472">
        <v>41176</v>
      </c>
      <c r="N5429" s="435">
        <v>6</v>
      </c>
      <c r="O5429" s="436">
        <v>168</v>
      </c>
      <c r="P5429" s="436">
        <v>168</v>
      </c>
      <c r="Q5429" s="435">
        <v>0</v>
      </c>
      <c r="R5429" s="436">
        <v>168</v>
      </c>
      <c r="S5429" s="447">
        <v>0</v>
      </c>
      <c r="T5429" s="447">
        <v>0</v>
      </c>
      <c r="U5429" s="472">
        <v>41176</v>
      </c>
      <c r="Y5429" s="437" t="str">
        <f t="shared" si="475"/>
        <v/>
      </c>
    </row>
    <row r="5430" spans="1:25" x14ac:dyDescent="0.2">
      <c r="A5430" s="442" t="s">
        <v>115</v>
      </c>
      <c r="B5430" s="435">
        <v>7</v>
      </c>
      <c r="C5430" s="436">
        <v>212</v>
      </c>
      <c r="D5430" s="438" t="s">
        <v>79</v>
      </c>
      <c r="E5430" s="472">
        <v>41176</v>
      </c>
      <c r="G5430" s="435">
        <v>7</v>
      </c>
      <c r="H5430" s="436">
        <v>212</v>
      </c>
      <c r="I5430" s="436">
        <v>212</v>
      </c>
      <c r="J5430" s="436">
        <v>212</v>
      </c>
      <c r="K5430" s="435">
        <v>0</v>
      </c>
      <c r="L5430" s="472">
        <v>41176</v>
      </c>
      <c r="N5430" s="435">
        <v>7</v>
      </c>
      <c r="O5430" s="436">
        <v>212</v>
      </c>
      <c r="P5430" s="436">
        <v>212</v>
      </c>
      <c r="Q5430" s="435">
        <v>0</v>
      </c>
      <c r="R5430" s="436">
        <v>212</v>
      </c>
      <c r="S5430" s="447">
        <v>0</v>
      </c>
      <c r="T5430" s="447">
        <v>0</v>
      </c>
      <c r="U5430" s="472">
        <v>41176</v>
      </c>
      <c r="Y5430" s="437" t="str">
        <f t="shared" si="475"/>
        <v/>
      </c>
    </row>
    <row r="5431" spans="1:25" x14ac:dyDescent="0.2">
      <c r="A5431" s="442" t="s">
        <v>115</v>
      </c>
      <c r="B5431" s="435">
        <v>8</v>
      </c>
      <c r="C5431" s="436">
        <v>100</v>
      </c>
      <c r="D5431" s="438" t="s">
        <v>74</v>
      </c>
      <c r="E5431" s="472">
        <v>41176</v>
      </c>
      <c r="G5431" s="435">
        <v>8</v>
      </c>
      <c r="H5431" s="436">
        <v>100</v>
      </c>
      <c r="I5431" s="436">
        <v>100</v>
      </c>
      <c r="J5431" s="436">
        <v>100</v>
      </c>
      <c r="K5431" s="435">
        <v>0</v>
      </c>
      <c r="L5431" s="472">
        <v>41176</v>
      </c>
      <c r="N5431" s="435">
        <v>8</v>
      </c>
      <c r="O5431" s="436">
        <v>100</v>
      </c>
      <c r="P5431" s="436">
        <v>100</v>
      </c>
      <c r="Q5431" s="435">
        <v>0</v>
      </c>
      <c r="R5431" s="436">
        <v>100</v>
      </c>
      <c r="S5431" s="447">
        <v>0</v>
      </c>
      <c r="T5431" s="447">
        <v>0</v>
      </c>
      <c r="U5431" s="472">
        <v>41176</v>
      </c>
      <c r="Y5431" s="437" t="str">
        <f t="shared" si="475"/>
        <v/>
      </c>
    </row>
    <row r="5432" spans="1:25" x14ac:dyDescent="0.2">
      <c r="A5432" s="442" t="s">
        <v>115</v>
      </c>
      <c r="B5432" s="435">
        <v>9</v>
      </c>
      <c r="C5432" s="436">
        <v>1</v>
      </c>
      <c r="D5432" s="435" t="s">
        <v>75</v>
      </c>
      <c r="E5432" s="472">
        <v>41176</v>
      </c>
      <c r="G5432" s="435">
        <v>9</v>
      </c>
      <c r="H5432" s="436">
        <v>1</v>
      </c>
      <c r="I5432" s="436">
        <v>1</v>
      </c>
      <c r="J5432" s="436">
        <v>1</v>
      </c>
      <c r="K5432" s="435">
        <v>0</v>
      </c>
      <c r="L5432" s="472">
        <v>41176</v>
      </c>
      <c r="N5432" s="435">
        <v>9</v>
      </c>
      <c r="O5432" s="436">
        <v>1</v>
      </c>
      <c r="P5432" s="436">
        <v>1</v>
      </c>
      <c r="Q5432" s="435">
        <v>0</v>
      </c>
      <c r="R5432" s="436">
        <v>1</v>
      </c>
      <c r="S5432" s="447">
        <v>0</v>
      </c>
      <c r="T5432" s="447">
        <v>0</v>
      </c>
      <c r="U5432" s="472">
        <v>41176</v>
      </c>
      <c r="Y5432" s="437" t="str">
        <f t="shared" si="475"/>
        <v/>
      </c>
    </row>
    <row r="5433" spans="1:25" x14ac:dyDescent="0.2">
      <c r="A5433" s="442" t="s">
        <v>115</v>
      </c>
      <c r="B5433" s="435">
        <v>10</v>
      </c>
      <c r="C5433" s="436">
        <v>4</v>
      </c>
      <c r="D5433" s="438" t="s">
        <v>76</v>
      </c>
      <c r="E5433" s="472">
        <v>41176</v>
      </c>
      <c r="G5433" s="435">
        <v>10</v>
      </c>
      <c r="H5433" s="436">
        <v>4</v>
      </c>
      <c r="I5433" s="436">
        <v>4</v>
      </c>
      <c r="J5433" s="436">
        <v>4</v>
      </c>
      <c r="K5433" s="435">
        <v>0</v>
      </c>
      <c r="L5433" s="472">
        <v>41176</v>
      </c>
      <c r="N5433" s="435">
        <v>10</v>
      </c>
      <c r="O5433" s="436">
        <v>4</v>
      </c>
      <c r="P5433" s="436">
        <v>4</v>
      </c>
      <c r="Q5433" s="435">
        <v>0</v>
      </c>
      <c r="R5433" s="436">
        <v>4</v>
      </c>
      <c r="S5433" s="447">
        <v>0</v>
      </c>
      <c r="T5433" s="447">
        <v>0</v>
      </c>
      <c r="U5433" s="472">
        <v>41176</v>
      </c>
      <c r="Y5433" s="437" t="str">
        <f t="shared" si="475"/>
        <v/>
      </c>
    </row>
    <row r="5434" spans="1:25" x14ac:dyDescent="0.2">
      <c r="A5434" s="442" t="s">
        <v>115</v>
      </c>
      <c r="B5434" s="435">
        <v>11</v>
      </c>
      <c r="C5434" s="436">
        <v>1995</v>
      </c>
      <c r="D5434" s="657" t="s">
        <v>212</v>
      </c>
      <c r="E5434" s="472">
        <v>41176</v>
      </c>
      <c r="G5434" s="435">
        <v>11</v>
      </c>
      <c r="H5434" s="436">
        <v>1995</v>
      </c>
      <c r="I5434" s="436">
        <v>1995</v>
      </c>
      <c r="J5434" s="436">
        <v>1995</v>
      </c>
      <c r="K5434" s="435">
        <v>0</v>
      </c>
      <c r="L5434" s="472">
        <v>41176</v>
      </c>
      <c r="N5434" s="435">
        <v>11</v>
      </c>
      <c r="O5434" s="436">
        <v>1995</v>
      </c>
      <c r="P5434" s="436">
        <v>1995</v>
      </c>
      <c r="Q5434" s="435">
        <v>0</v>
      </c>
      <c r="R5434" s="436">
        <v>1995</v>
      </c>
      <c r="S5434" s="447">
        <v>0</v>
      </c>
      <c r="T5434" s="447">
        <v>0</v>
      </c>
      <c r="U5434" s="472">
        <v>41176</v>
      </c>
      <c r="Y5434" s="437" t="str">
        <f t="shared" si="475"/>
        <v/>
      </c>
    </row>
    <row r="5435" spans="1:25" x14ac:dyDescent="0.2">
      <c r="A5435" s="442" t="s">
        <v>115</v>
      </c>
      <c r="B5435" s="435">
        <v>12</v>
      </c>
      <c r="C5435" s="436">
        <v>1995</v>
      </c>
      <c r="D5435" s="657" t="s">
        <v>212</v>
      </c>
      <c r="E5435" s="472">
        <v>41176</v>
      </c>
      <c r="G5435" s="435">
        <v>12</v>
      </c>
      <c r="H5435" s="436">
        <v>1995</v>
      </c>
      <c r="I5435" s="436">
        <v>1995</v>
      </c>
      <c r="J5435" s="436">
        <v>1995</v>
      </c>
      <c r="K5435" s="435">
        <v>0</v>
      </c>
      <c r="L5435" s="472">
        <v>41176</v>
      </c>
      <c r="N5435" s="435">
        <v>12</v>
      </c>
      <c r="O5435" s="436">
        <v>1995</v>
      </c>
      <c r="P5435" s="436">
        <v>1995</v>
      </c>
      <c r="Q5435" s="435">
        <v>0</v>
      </c>
      <c r="R5435" s="436">
        <v>1995</v>
      </c>
      <c r="S5435" s="447">
        <v>0</v>
      </c>
      <c r="T5435" s="447">
        <v>0</v>
      </c>
      <c r="U5435" s="472">
        <v>41176</v>
      </c>
      <c r="Y5435" s="437" t="str">
        <f t="shared" si="475"/>
        <v/>
      </c>
    </row>
    <row r="5436" spans="1:25" x14ac:dyDescent="0.2">
      <c r="A5436" s="442" t="s">
        <v>115</v>
      </c>
      <c r="B5436" s="435">
        <v>13</v>
      </c>
      <c r="C5436" s="436">
        <v>1510</v>
      </c>
      <c r="D5436" s="657" t="s">
        <v>212</v>
      </c>
      <c r="E5436" s="472">
        <v>41176</v>
      </c>
      <c r="G5436" s="435">
        <v>13</v>
      </c>
      <c r="H5436" s="436">
        <v>1510</v>
      </c>
      <c r="I5436" s="436">
        <v>1510</v>
      </c>
      <c r="J5436" s="436">
        <v>1510</v>
      </c>
      <c r="K5436" s="435">
        <v>0</v>
      </c>
      <c r="L5436" s="472">
        <v>41176</v>
      </c>
      <c r="N5436" s="435">
        <v>13</v>
      </c>
      <c r="O5436" s="436">
        <v>1510</v>
      </c>
      <c r="P5436" s="436">
        <v>1510</v>
      </c>
      <c r="Q5436" s="435">
        <v>0</v>
      </c>
      <c r="R5436" s="436">
        <v>1510</v>
      </c>
      <c r="S5436" s="447">
        <v>0</v>
      </c>
      <c r="T5436" s="447">
        <v>0</v>
      </c>
      <c r="U5436" s="472">
        <v>41176</v>
      </c>
      <c r="Y5436" s="437" t="str">
        <f t="shared" si="475"/>
        <v/>
      </c>
    </row>
    <row r="5437" spans="1:25" x14ac:dyDescent="0.2">
      <c r="A5437" s="442" t="s">
        <v>115</v>
      </c>
      <c r="B5437" s="435">
        <v>14</v>
      </c>
      <c r="C5437" s="436">
        <v>1995</v>
      </c>
      <c r="D5437" s="438" t="s">
        <v>213</v>
      </c>
      <c r="E5437" s="472">
        <v>41176</v>
      </c>
      <c r="G5437" s="435">
        <v>14</v>
      </c>
      <c r="H5437" s="436">
        <v>1995</v>
      </c>
      <c r="I5437" s="436">
        <v>1995</v>
      </c>
      <c r="J5437" s="436">
        <v>1995</v>
      </c>
      <c r="K5437" s="435">
        <v>0</v>
      </c>
      <c r="L5437" s="472">
        <v>41176</v>
      </c>
      <c r="N5437" s="435">
        <v>14</v>
      </c>
      <c r="O5437" s="436">
        <v>1995</v>
      </c>
      <c r="P5437" s="436">
        <v>1995</v>
      </c>
      <c r="Q5437" s="435">
        <v>0</v>
      </c>
      <c r="R5437" s="436">
        <v>1995</v>
      </c>
      <c r="S5437" s="447">
        <v>0</v>
      </c>
      <c r="T5437" s="447">
        <v>0</v>
      </c>
      <c r="U5437" s="472">
        <v>41176</v>
      </c>
      <c r="Y5437" s="437" t="str">
        <f t="shared" si="475"/>
        <v/>
      </c>
    </row>
    <row r="5438" spans="1:25" x14ac:dyDescent="0.2">
      <c r="A5438" s="442" t="s">
        <v>115</v>
      </c>
      <c r="B5438" s="435">
        <v>15</v>
      </c>
      <c r="C5438" s="436">
        <v>526</v>
      </c>
      <c r="D5438" s="438" t="s">
        <v>213</v>
      </c>
      <c r="E5438" s="472">
        <v>41176</v>
      </c>
      <c r="G5438" s="435">
        <v>15</v>
      </c>
      <c r="H5438" s="436">
        <v>526</v>
      </c>
      <c r="I5438" s="436">
        <v>526</v>
      </c>
      <c r="J5438" s="436">
        <v>526</v>
      </c>
      <c r="K5438" s="435">
        <v>0</v>
      </c>
      <c r="L5438" s="472">
        <v>41176</v>
      </c>
      <c r="N5438" s="435">
        <v>15</v>
      </c>
      <c r="O5438" s="436">
        <v>526</v>
      </c>
      <c r="P5438" s="436">
        <v>526</v>
      </c>
      <c r="Q5438" s="435">
        <v>0</v>
      </c>
      <c r="R5438" s="436">
        <v>526</v>
      </c>
      <c r="S5438" s="447">
        <v>0</v>
      </c>
      <c r="T5438" s="447">
        <v>0</v>
      </c>
      <c r="U5438" s="472">
        <v>41176</v>
      </c>
      <c r="Y5438" s="437" t="str">
        <f t="shared" si="475"/>
        <v/>
      </c>
    </row>
    <row r="5439" spans="1:25" x14ac:dyDescent="0.2">
      <c r="A5439" s="442" t="s">
        <v>115</v>
      </c>
      <c r="B5439" s="435">
        <v>16</v>
      </c>
      <c r="C5439" s="436">
        <v>81</v>
      </c>
      <c r="D5439" s="438" t="s">
        <v>187</v>
      </c>
      <c r="E5439" s="472">
        <v>41176</v>
      </c>
      <c r="G5439" s="435">
        <v>16</v>
      </c>
      <c r="H5439" s="436">
        <v>81</v>
      </c>
      <c r="I5439" s="436">
        <v>81</v>
      </c>
      <c r="J5439" s="436">
        <v>81</v>
      </c>
      <c r="K5439" s="435">
        <v>0</v>
      </c>
      <c r="L5439" s="472">
        <v>41176</v>
      </c>
      <c r="N5439" s="435">
        <v>16</v>
      </c>
      <c r="O5439" s="436">
        <v>81</v>
      </c>
      <c r="P5439" s="436">
        <v>81</v>
      </c>
      <c r="Q5439" s="435">
        <v>0</v>
      </c>
      <c r="R5439" s="436">
        <v>81</v>
      </c>
      <c r="S5439" s="447">
        <v>0</v>
      </c>
      <c r="T5439" s="447">
        <v>0</v>
      </c>
      <c r="U5439" s="472">
        <v>41176</v>
      </c>
      <c r="Y5439" s="437" t="str">
        <f t="shared" si="475"/>
        <v/>
      </c>
    </row>
    <row r="5440" spans="1:25" x14ac:dyDescent="0.2">
      <c r="A5440" s="442" t="s">
        <v>115</v>
      </c>
      <c r="B5440" s="435">
        <v>17</v>
      </c>
      <c r="C5440" s="436">
        <v>700</v>
      </c>
      <c r="D5440" s="438" t="s">
        <v>196</v>
      </c>
      <c r="E5440" s="472">
        <v>41176</v>
      </c>
      <c r="G5440" s="435">
        <v>17</v>
      </c>
      <c r="H5440" s="436">
        <v>700</v>
      </c>
      <c r="I5440" s="436">
        <v>700</v>
      </c>
      <c r="J5440" s="436">
        <v>700</v>
      </c>
      <c r="K5440" s="435">
        <v>0</v>
      </c>
      <c r="L5440" s="472">
        <v>41176</v>
      </c>
      <c r="N5440" s="435">
        <v>17</v>
      </c>
      <c r="O5440" s="436">
        <v>700</v>
      </c>
      <c r="P5440" s="436">
        <v>700</v>
      </c>
      <c r="Q5440" s="435">
        <v>0</v>
      </c>
      <c r="R5440" s="436">
        <v>700</v>
      </c>
      <c r="S5440" s="447">
        <v>0</v>
      </c>
      <c r="T5440" s="447">
        <v>0</v>
      </c>
      <c r="U5440" s="472">
        <v>41176</v>
      </c>
      <c r="Y5440" s="437" t="str">
        <f t="shared" si="475"/>
        <v/>
      </c>
    </row>
    <row r="5441" spans="1:25" x14ac:dyDescent="0.2">
      <c r="A5441" s="442" t="s">
        <v>115</v>
      </c>
      <c r="B5441" s="435">
        <v>18</v>
      </c>
      <c r="C5441" s="436">
        <v>806</v>
      </c>
      <c r="D5441" s="438" t="s">
        <v>199</v>
      </c>
      <c r="E5441" s="472">
        <v>41176</v>
      </c>
      <c r="G5441" s="435">
        <v>18</v>
      </c>
      <c r="H5441" s="436">
        <v>806</v>
      </c>
      <c r="I5441" s="436">
        <v>806</v>
      </c>
      <c r="J5441" s="436">
        <v>806</v>
      </c>
      <c r="K5441" s="435">
        <v>0</v>
      </c>
      <c r="L5441" s="472">
        <v>41176</v>
      </c>
      <c r="N5441" s="435">
        <v>18</v>
      </c>
      <c r="O5441" s="436">
        <v>806</v>
      </c>
      <c r="P5441" s="436">
        <v>806</v>
      </c>
      <c r="Q5441" s="435">
        <v>0</v>
      </c>
      <c r="R5441" s="436">
        <v>806</v>
      </c>
      <c r="S5441" s="447">
        <v>0</v>
      </c>
      <c r="T5441" s="447">
        <v>0</v>
      </c>
      <c r="U5441" s="472">
        <v>41176</v>
      </c>
      <c r="Y5441" s="437" t="str">
        <f t="shared" si="475"/>
        <v/>
      </c>
    </row>
    <row r="5442" spans="1:25" x14ac:dyDescent="0.2">
      <c r="A5442" s="442" t="s">
        <v>115</v>
      </c>
      <c r="B5442" s="435">
        <v>19</v>
      </c>
      <c r="C5442" s="436">
        <v>70</v>
      </c>
      <c r="D5442" s="438" t="s">
        <v>189</v>
      </c>
      <c r="E5442" s="472">
        <v>41176</v>
      </c>
      <c r="G5442" s="435">
        <v>19</v>
      </c>
      <c r="H5442" s="436">
        <v>70</v>
      </c>
      <c r="I5442" s="436">
        <v>70</v>
      </c>
      <c r="J5442" s="436">
        <v>70</v>
      </c>
      <c r="K5442" s="435">
        <v>0</v>
      </c>
      <c r="L5442" s="472">
        <v>41176</v>
      </c>
      <c r="N5442" s="435">
        <v>19</v>
      </c>
      <c r="O5442" s="436">
        <v>70</v>
      </c>
      <c r="P5442" s="436">
        <v>70</v>
      </c>
      <c r="Q5442" s="435">
        <v>0</v>
      </c>
      <c r="R5442" s="436">
        <v>70</v>
      </c>
      <c r="S5442" s="447">
        <v>0</v>
      </c>
      <c r="T5442" s="447">
        <v>0</v>
      </c>
      <c r="U5442" s="472">
        <v>41176</v>
      </c>
      <c r="Y5442" s="437" t="str">
        <f t="shared" si="475"/>
        <v/>
      </c>
    </row>
    <row r="5443" spans="1:25" x14ac:dyDescent="0.2">
      <c r="A5443" s="442" t="s">
        <v>115</v>
      </c>
      <c r="B5443" s="435">
        <v>20</v>
      </c>
      <c r="C5443" s="436">
        <v>1320</v>
      </c>
      <c r="D5443" s="438" t="s">
        <v>178</v>
      </c>
      <c r="E5443" s="472">
        <v>41176</v>
      </c>
      <c r="G5443" s="435">
        <v>20</v>
      </c>
      <c r="H5443" s="436">
        <v>1320</v>
      </c>
      <c r="I5443" s="436">
        <v>1320</v>
      </c>
      <c r="J5443" s="436">
        <v>1320</v>
      </c>
      <c r="K5443" s="435">
        <v>0</v>
      </c>
      <c r="L5443" s="472">
        <v>41176</v>
      </c>
      <c r="N5443" s="435">
        <v>20</v>
      </c>
      <c r="O5443" s="436">
        <v>1320</v>
      </c>
      <c r="P5443" s="436">
        <v>1320</v>
      </c>
      <c r="Q5443" s="435">
        <v>0</v>
      </c>
      <c r="R5443" s="436">
        <v>1320</v>
      </c>
      <c r="S5443" s="447">
        <v>0</v>
      </c>
      <c r="T5443" s="447">
        <v>0</v>
      </c>
      <c r="U5443" s="472">
        <v>41176</v>
      </c>
      <c r="Y5443" s="437" t="str">
        <f t="shared" si="475"/>
        <v/>
      </c>
    </row>
    <row r="5444" spans="1:25" x14ac:dyDescent="0.2">
      <c r="A5444" s="442" t="s">
        <v>115</v>
      </c>
      <c r="B5444" s="435">
        <v>21</v>
      </c>
      <c r="C5444" s="436">
        <v>1995</v>
      </c>
      <c r="D5444" s="438" t="s">
        <v>214</v>
      </c>
      <c r="E5444" s="472">
        <v>41176</v>
      </c>
      <c r="G5444" s="435">
        <v>21</v>
      </c>
      <c r="H5444" s="436">
        <v>1995</v>
      </c>
      <c r="I5444" s="436">
        <v>1995</v>
      </c>
      <c r="J5444" s="436">
        <v>1995</v>
      </c>
      <c r="K5444" s="435">
        <v>0</v>
      </c>
      <c r="L5444" s="472">
        <v>41176</v>
      </c>
      <c r="N5444" s="435">
        <v>21</v>
      </c>
      <c r="O5444" s="436">
        <v>1995</v>
      </c>
      <c r="P5444" s="436">
        <v>1995</v>
      </c>
      <c r="Q5444" s="435">
        <v>0</v>
      </c>
      <c r="R5444" s="436">
        <v>1995</v>
      </c>
      <c r="S5444" s="447">
        <v>0</v>
      </c>
      <c r="T5444" s="447">
        <v>0</v>
      </c>
      <c r="U5444" s="472">
        <v>41176</v>
      </c>
      <c r="Y5444" s="437" t="str">
        <f t="shared" si="475"/>
        <v/>
      </c>
    </row>
    <row r="5445" spans="1:25" x14ac:dyDescent="0.2">
      <c r="A5445" s="442" t="s">
        <v>115</v>
      </c>
      <c r="B5445" s="435">
        <v>22</v>
      </c>
      <c r="C5445" s="436">
        <v>386</v>
      </c>
      <c r="D5445" s="438" t="s">
        <v>214</v>
      </c>
      <c r="E5445" s="472">
        <v>41176</v>
      </c>
      <c r="G5445" s="435">
        <v>22</v>
      </c>
      <c r="H5445" s="436">
        <v>386</v>
      </c>
      <c r="I5445" s="436">
        <v>386</v>
      </c>
      <c r="J5445" s="436">
        <v>386</v>
      </c>
      <c r="K5445" s="435">
        <v>0</v>
      </c>
      <c r="L5445" s="472">
        <v>41176</v>
      </c>
      <c r="N5445" s="435">
        <v>22</v>
      </c>
      <c r="O5445" s="436">
        <v>386</v>
      </c>
      <c r="P5445" s="436">
        <v>386</v>
      </c>
      <c r="Q5445" s="435">
        <v>0</v>
      </c>
      <c r="R5445" s="436">
        <v>386</v>
      </c>
      <c r="S5445" s="447">
        <v>0</v>
      </c>
      <c r="T5445" s="447">
        <v>0</v>
      </c>
      <c r="U5445" s="472">
        <v>41176</v>
      </c>
      <c r="Y5445" s="437" t="str">
        <f t="shared" si="475"/>
        <v/>
      </c>
    </row>
    <row r="5446" spans="1:25" x14ac:dyDescent="0.2">
      <c r="A5446" s="644" t="s">
        <v>115</v>
      </c>
      <c r="B5446" s="645">
        <v>23</v>
      </c>
      <c r="C5446" s="646">
        <v>20</v>
      </c>
      <c r="D5446" s="659" t="s">
        <v>185</v>
      </c>
      <c r="E5446" s="647">
        <v>41176</v>
      </c>
      <c r="G5446" s="645">
        <v>23</v>
      </c>
      <c r="H5446" s="646">
        <v>20</v>
      </c>
      <c r="I5446" s="646">
        <v>20</v>
      </c>
      <c r="J5446" s="646">
        <v>20</v>
      </c>
      <c r="K5446" s="645">
        <v>0</v>
      </c>
      <c r="L5446" s="647">
        <v>41176</v>
      </c>
      <c r="N5446" s="645">
        <v>23</v>
      </c>
      <c r="O5446" s="646">
        <v>20</v>
      </c>
      <c r="P5446" s="646">
        <v>20</v>
      </c>
      <c r="Q5446" s="645">
        <v>0</v>
      </c>
      <c r="R5446" s="646">
        <v>20</v>
      </c>
      <c r="S5446" s="646">
        <v>0</v>
      </c>
      <c r="T5446" s="646">
        <v>0</v>
      </c>
      <c r="U5446" s="647">
        <v>41176</v>
      </c>
      <c r="Y5446" s="437" t="str">
        <f t="shared" si="475"/>
        <v/>
      </c>
    </row>
    <row r="5447" spans="1:25" x14ac:dyDescent="0.2">
      <c r="A5447" s="442" t="s">
        <v>115</v>
      </c>
      <c r="B5447" s="435">
        <v>1</v>
      </c>
      <c r="C5447" s="436">
        <v>1995</v>
      </c>
      <c r="D5447" s="657" t="s">
        <v>212</v>
      </c>
      <c r="E5447" s="472">
        <v>41177</v>
      </c>
      <c r="G5447" s="435">
        <v>1</v>
      </c>
      <c r="H5447" s="436">
        <v>1995</v>
      </c>
      <c r="I5447" s="436">
        <v>1995</v>
      </c>
      <c r="J5447" s="436">
        <v>1995</v>
      </c>
      <c r="K5447" s="435">
        <v>0</v>
      </c>
      <c r="L5447" s="472">
        <v>41177</v>
      </c>
      <c r="N5447" s="435">
        <v>1</v>
      </c>
      <c r="O5447" s="436">
        <v>1995</v>
      </c>
      <c r="P5447" s="436">
        <v>1995</v>
      </c>
      <c r="Q5447" s="435">
        <v>0</v>
      </c>
      <c r="R5447" s="436">
        <v>1995</v>
      </c>
      <c r="S5447" s="447">
        <v>0</v>
      </c>
      <c r="T5447" s="447">
        <v>0</v>
      </c>
      <c r="U5447" s="472">
        <v>41177</v>
      </c>
      <c r="Y5447" s="437" t="str">
        <f t="shared" si="475"/>
        <v/>
      </c>
    </row>
    <row r="5448" spans="1:25" x14ac:dyDescent="0.2">
      <c r="A5448" s="442" t="s">
        <v>115</v>
      </c>
      <c r="B5448" s="435">
        <v>2</v>
      </c>
      <c r="C5448" s="436">
        <v>1005</v>
      </c>
      <c r="D5448" s="657" t="s">
        <v>212</v>
      </c>
      <c r="E5448" s="472">
        <v>41177</v>
      </c>
      <c r="G5448" s="435">
        <v>2</v>
      </c>
      <c r="H5448" s="436">
        <v>1005</v>
      </c>
      <c r="I5448" s="436">
        <v>1005</v>
      </c>
      <c r="J5448" s="436">
        <v>1005</v>
      </c>
      <c r="K5448" s="435">
        <v>0</v>
      </c>
      <c r="L5448" s="472">
        <v>41177</v>
      </c>
      <c r="N5448" s="435">
        <v>2</v>
      </c>
      <c r="O5448" s="436">
        <v>1005</v>
      </c>
      <c r="P5448" s="436">
        <v>1005</v>
      </c>
      <c r="Q5448" s="435">
        <v>0</v>
      </c>
      <c r="R5448" s="436">
        <v>1005</v>
      </c>
      <c r="S5448" s="447">
        <v>0</v>
      </c>
      <c r="T5448" s="447">
        <v>0</v>
      </c>
      <c r="U5448" s="472">
        <v>41177</v>
      </c>
      <c r="Y5448" s="437" t="str">
        <f t="shared" si="475"/>
        <v/>
      </c>
    </row>
    <row r="5449" spans="1:25" x14ac:dyDescent="0.2">
      <c r="A5449" s="644" t="s">
        <v>115</v>
      </c>
      <c r="B5449" s="645">
        <v>3</v>
      </c>
      <c r="C5449" s="646">
        <v>460</v>
      </c>
      <c r="D5449" s="645" t="s">
        <v>178</v>
      </c>
      <c r="E5449" s="647">
        <v>41177</v>
      </c>
      <c r="G5449" s="645">
        <v>3</v>
      </c>
      <c r="H5449" s="646">
        <v>460</v>
      </c>
      <c r="I5449" s="646">
        <v>460</v>
      </c>
      <c r="J5449" s="646">
        <v>460</v>
      </c>
      <c r="K5449" s="645">
        <v>0</v>
      </c>
      <c r="L5449" s="647">
        <v>41177</v>
      </c>
      <c r="N5449" s="645">
        <v>3</v>
      </c>
      <c r="O5449" s="646">
        <v>460</v>
      </c>
      <c r="P5449" s="646">
        <v>460</v>
      </c>
      <c r="Q5449" s="645">
        <v>0</v>
      </c>
      <c r="R5449" s="646">
        <v>460</v>
      </c>
      <c r="S5449" s="646">
        <v>0</v>
      </c>
      <c r="T5449" s="646">
        <v>0</v>
      </c>
      <c r="U5449" s="647">
        <v>41177</v>
      </c>
      <c r="Y5449" s="437" t="str">
        <f t="shared" si="475"/>
        <v/>
      </c>
    </row>
    <row r="5450" spans="1:25" x14ac:dyDescent="0.2">
      <c r="A5450" s="442" t="s">
        <v>115</v>
      </c>
      <c r="B5450" s="435">
        <v>1</v>
      </c>
      <c r="C5450" s="436">
        <v>13</v>
      </c>
      <c r="D5450" s="643" t="s">
        <v>182</v>
      </c>
      <c r="E5450" s="472">
        <v>41178</v>
      </c>
      <c r="G5450" s="435">
        <v>1</v>
      </c>
      <c r="H5450" s="436">
        <v>13</v>
      </c>
      <c r="I5450" s="436">
        <v>13</v>
      </c>
      <c r="J5450" s="436">
        <v>13</v>
      </c>
      <c r="K5450" s="435">
        <v>0</v>
      </c>
      <c r="L5450" s="472">
        <v>41178</v>
      </c>
      <c r="N5450" s="435">
        <v>1</v>
      </c>
      <c r="O5450" s="436">
        <v>13</v>
      </c>
      <c r="P5450" s="436">
        <v>13</v>
      </c>
      <c r="Q5450" s="435">
        <v>0</v>
      </c>
      <c r="R5450" s="436">
        <v>13</v>
      </c>
      <c r="S5450" s="447">
        <v>0</v>
      </c>
      <c r="T5450" s="447">
        <v>0</v>
      </c>
      <c r="U5450" s="472">
        <v>41178</v>
      </c>
      <c r="Y5450" s="437" t="str">
        <f t="shared" si="475"/>
        <v/>
      </c>
    </row>
    <row r="5451" spans="1:25" x14ac:dyDescent="0.2">
      <c r="A5451" s="442" t="s">
        <v>115</v>
      </c>
      <c r="B5451" s="435">
        <v>2</v>
      </c>
      <c r="C5451" s="436">
        <v>10</v>
      </c>
      <c r="D5451" s="439" t="s">
        <v>190</v>
      </c>
      <c r="E5451" s="472">
        <v>41178</v>
      </c>
      <c r="G5451" s="435">
        <v>2</v>
      </c>
      <c r="H5451" s="436">
        <v>10</v>
      </c>
      <c r="I5451" s="436">
        <v>10</v>
      </c>
      <c r="J5451" s="436">
        <v>10</v>
      </c>
      <c r="K5451" s="435">
        <v>0</v>
      </c>
      <c r="L5451" s="472">
        <v>41178</v>
      </c>
      <c r="N5451" s="435">
        <v>2</v>
      </c>
      <c r="O5451" s="436">
        <v>10</v>
      </c>
      <c r="P5451" s="436">
        <v>10</v>
      </c>
      <c r="Q5451" s="435">
        <v>0</v>
      </c>
      <c r="R5451" s="436">
        <v>10</v>
      </c>
      <c r="S5451" s="447">
        <v>0</v>
      </c>
      <c r="T5451" s="447">
        <v>0</v>
      </c>
      <c r="U5451" s="472">
        <v>41178</v>
      </c>
      <c r="Y5451" s="437" t="str">
        <f t="shared" si="475"/>
        <v/>
      </c>
    </row>
    <row r="5452" spans="1:25" x14ac:dyDescent="0.2">
      <c r="A5452" s="442" t="s">
        <v>115</v>
      </c>
      <c r="B5452" s="435">
        <v>3</v>
      </c>
      <c r="C5452" s="436">
        <v>7</v>
      </c>
      <c r="D5452" s="465" t="s">
        <v>183</v>
      </c>
      <c r="E5452" s="472">
        <v>41178</v>
      </c>
      <c r="G5452" s="435">
        <v>3</v>
      </c>
      <c r="H5452" s="436">
        <v>7</v>
      </c>
      <c r="I5452" s="436">
        <v>7</v>
      </c>
      <c r="J5452" s="436">
        <v>7</v>
      </c>
      <c r="K5452" s="435">
        <v>0</v>
      </c>
      <c r="L5452" s="472">
        <v>41178</v>
      </c>
      <c r="N5452" s="435">
        <v>3</v>
      </c>
      <c r="O5452" s="436">
        <v>7</v>
      </c>
      <c r="P5452" s="436">
        <v>7</v>
      </c>
      <c r="Q5452" s="435">
        <v>0</v>
      </c>
      <c r="R5452" s="436">
        <v>7</v>
      </c>
      <c r="S5452" s="447">
        <v>0</v>
      </c>
      <c r="T5452" s="447">
        <v>0</v>
      </c>
      <c r="U5452" s="472">
        <v>41178</v>
      </c>
      <c r="Y5452" s="437" t="str">
        <f t="shared" si="475"/>
        <v/>
      </c>
    </row>
    <row r="5453" spans="1:25" x14ac:dyDescent="0.2">
      <c r="A5453" s="442" t="s">
        <v>115</v>
      </c>
      <c r="B5453" s="435">
        <v>4</v>
      </c>
      <c r="C5453" s="436">
        <v>14</v>
      </c>
      <c r="D5453" s="465" t="s">
        <v>67</v>
      </c>
      <c r="E5453" s="472">
        <v>41178</v>
      </c>
      <c r="G5453" s="435">
        <v>4</v>
      </c>
      <c r="H5453" s="436">
        <v>14</v>
      </c>
      <c r="I5453" s="436">
        <v>14</v>
      </c>
      <c r="J5453" s="436">
        <v>14</v>
      </c>
      <c r="K5453" s="435">
        <v>0</v>
      </c>
      <c r="L5453" s="472">
        <v>41178</v>
      </c>
      <c r="N5453" s="435">
        <v>4</v>
      </c>
      <c r="O5453" s="436">
        <v>14</v>
      </c>
      <c r="P5453" s="436">
        <v>14</v>
      </c>
      <c r="Q5453" s="435">
        <v>0</v>
      </c>
      <c r="R5453" s="436">
        <v>14</v>
      </c>
      <c r="S5453" s="447">
        <v>0</v>
      </c>
      <c r="T5453" s="447">
        <v>0</v>
      </c>
      <c r="U5453" s="472">
        <v>41178</v>
      </c>
      <c r="Y5453" s="437" t="str">
        <f t="shared" si="475"/>
        <v/>
      </c>
    </row>
    <row r="5454" spans="1:25" x14ac:dyDescent="0.2">
      <c r="A5454" s="442" t="s">
        <v>115</v>
      </c>
      <c r="B5454" s="435">
        <v>5</v>
      </c>
      <c r="C5454" s="436">
        <v>6</v>
      </c>
      <c r="D5454" s="438" t="s">
        <v>69</v>
      </c>
      <c r="E5454" s="472">
        <v>41178</v>
      </c>
      <c r="G5454" s="435">
        <v>5</v>
      </c>
      <c r="H5454" s="436">
        <v>6</v>
      </c>
      <c r="I5454" s="436">
        <v>6</v>
      </c>
      <c r="J5454" s="436">
        <v>6</v>
      </c>
      <c r="K5454" s="435">
        <v>0</v>
      </c>
      <c r="L5454" s="472">
        <v>41178</v>
      </c>
      <c r="N5454" s="435">
        <v>5</v>
      </c>
      <c r="O5454" s="436">
        <v>6</v>
      </c>
      <c r="P5454" s="436">
        <v>6</v>
      </c>
      <c r="Q5454" s="435">
        <v>0</v>
      </c>
      <c r="R5454" s="436">
        <v>6</v>
      </c>
      <c r="S5454" s="447">
        <v>0</v>
      </c>
      <c r="T5454" s="447">
        <v>0</v>
      </c>
      <c r="U5454" s="472">
        <v>41178</v>
      </c>
      <c r="Y5454" s="437" t="str">
        <f t="shared" si="475"/>
        <v/>
      </c>
    </row>
    <row r="5455" spans="1:25" x14ac:dyDescent="0.2">
      <c r="A5455" s="442" t="s">
        <v>115</v>
      </c>
      <c r="B5455" s="435">
        <v>6</v>
      </c>
      <c r="C5455" s="436">
        <v>10</v>
      </c>
      <c r="D5455" s="438" t="s">
        <v>72</v>
      </c>
      <c r="E5455" s="472">
        <v>41178</v>
      </c>
      <c r="G5455" s="435">
        <v>6</v>
      </c>
      <c r="H5455" s="436">
        <v>10</v>
      </c>
      <c r="I5455" s="436">
        <v>10</v>
      </c>
      <c r="J5455" s="436">
        <v>10</v>
      </c>
      <c r="K5455" s="435">
        <v>0</v>
      </c>
      <c r="L5455" s="472">
        <v>41178</v>
      </c>
      <c r="N5455" s="435">
        <v>6</v>
      </c>
      <c r="O5455" s="436">
        <v>10</v>
      </c>
      <c r="P5455" s="436">
        <v>10</v>
      </c>
      <c r="Q5455" s="435">
        <v>0</v>
      </c>
      <c r="R5455" s="436">
        <v>10</v>
      </c>
      <c r="S5455" s="447">
        <v>0</v>
      </c>
      <c r="T5455" s="447">
        <v>0</v>
      </c>
      <c r="U5455" s="472">
        <v>41178</v>
      </c>
      <c r="Y5455" s="437" t="str">
        <f t="shared" si="475"/>
        <v/>
      </c>
    </row>
    <row r="5456" spans="1:25" x14ac:dyDescent="0.2">
      <c r="A5456" s="442" t="s">
        <v>115</v>
      </c>
      <c r="B5456" s="435">
        <v>7</v>
      </c>
      <c r="C5456" s="436">
        <v>134</v>
      </c>
      <c r="D5456" s="438" t="s">
        <v>73</v>
      </c>
      <c r="E5456" s="472">
        <v>41178</v>
      </c>
      <c r="G5456" s="435">
        <v>7</v>
      </c>
      <c r="H5456" s="436">
        <v>134</v>
      </c>
      <c r="I5456" s="436">
        <v>134</v>
      </c>
      <c r="J5456" s="436">
        <v>134</v>
      </c>
      <c r="K5456" s="435">
        <v>0</v>
      </c>
      <c r="L5456" s="472">
        <v>41178</v>
      </c>
      <c r="N5456" s="435">
        <v>7</v>
      </c>
      <c r="O5456" s="436">
        <v>134</v>
      </c>
      <c r="P5456" s="436">
        <v>134</v>
      </c>
      <c r="Q5456" s="435">
        <v>0</v>
      </c>
      <c r="R5456" s="436">
        <v>134</v>
      </c>
      <c r="S5456" s="447">
        <v>0</v>
      </c>
      <c r="T5456" s="447">
        <v>0</v>
      </c>
      <c r="U5456" s="472">
        <v>41178</v>
      </c>
      <c r="Y5456" s="437" t="str">
        <f t="shared" si="475"/>
        <v/>
      </c>
    </row>
    <row r="5457" spans="1:25" x14ac:dyDescent="0.2">
      <c r="A5457" s="442" t="s">
        <v>115</v>
      </c>
      <c r="B5457" s="435">
        <v>8</v>
      </c>
      <c r="C5457" s="436">
        <v>96</v>
      </c>
      <c r="D5457" s="438" t="s">
        <v>79</v>
      </c>
      <c r="E5457" s="472">
        <v>41178</v>
      </c>
      <c r="G5457" s="435">
        <v>8</v>
      </c>
      <c r="H5457" s="436">
        <v>96</v>
      </c>
      <c r="I5457" s="436">
        <v>96</v>
      </c>
      <c r="J5457" s="436">
        <v>96</v>
      </c>
      <c r="K5457" s="435">
        <v>0</v>
      </c>
      <c r="L5457" s="472">
        <v>41178</v>
      </c>
      <c r="N5457" s="435">
        <v>8</v>
      </c>
      <c r="O5457" s="436">
        <v>96</v>
      </c>
      <c r="P5457" s="436">
        <v>96</v>
      </c>
      <c r="Q5457" s="435">
        <v>0</v>
      </c>
      <c r="R5457" s="436">
        <v>96</v>
      </c>
      <c r="S5457" s="447">
        <v>0</v>
      </c>
      <c r="T5457" s="447">
        <v>0</v>
      </c>
      <c r="U5457" s="472">
        <v>41178</v>
      </c>
      <c r="Y5457" s="437" t="str">
        <f t="shared" si="475"/>
        <v/>
      </c>
    </row>
    <row r="5458" spans="1:25" x14ac:dyDescent="0.2">
      <c r="A5458" s="442" t="s">
        <v>115</v>
      </c>
      <c r="B5458" s="435">
        <v>9</v>
      </c>
      <c r="C5458" s="436">
        <v>36</v>
      </c>
      <c r="D5458" s="438" t="s">
        <v>74</v>
      </c>
      <c r="E5458" s="472">
        <v>41178</v>
      </c>
      <c r="G5458" s="435">
        <v>9</v>
      </c>
      <c r="H5458" s="436">
        <v>36</v>
      </c>
      <c r="I5458" s="436">
        <v>36</v>
      </c>
      <c r="J5458" s="436">
        <v>36</v>
      </c>
      <c r="K5458" s="435">
        <v>0</v>
      </c>
      <c r="L5458" s="472">
        <v>41178</v>
      </c>
      <c r="N5458" s="435">
        <v>9</v>
      </c>
      <c r="O5458" s="436">
        <v>36</v>
      </c>
      <c r="P5458" s="436">
        <v>36</v>
      </c>
      <c r="Q5458" s="435">
        <v>0</v>
      </c>
      <c r="R5458" s="436">
        <v>36</v>
      </c>
      <c r="S5458" s="447">
        <v>0</v>
      </c>
      <c r="T5458" s="447">
        <v>0</v>
      </c>
      <c r="U5458" s="472">
        <v>41178</v>
      </c>
      <c r="Y5458" s="437" t="str">
        <f t="shared" si="475"/>
        <v/>
      </c>
    </row>
    <row r="5459" spans="1:25" x14ac:dyDescent="0.2">
      <c r="A5459" s="442" t="s">
        <v>115</v>
      </c>
      <c r="B5459" s="435">
        <v>10</v>
      </c>
      <c r="C5459" s="436">
        <v>3</v>
      </c>
      <c r="D5459" s="435" t="s">
        <v>75</v>
      </c>
      <c r="E5459" s="472">
        <v>41178</v>
      </c>
      <c r="G5459" s="435">
        <v>10</v>
      </c>
      <c r="H5459" s="436">
        <v>3</v>
      </c>
      <c r="I5459" s="436">
        <v>3</v>
      </c>
      <c r="J5459" s="436">
        <v>3</v>
      </c>
      <c r="K5459" s="435">
        <v>0</v>
      </c>
      <c r="L5459" s="472">
        <v>41178</v>
      </c>
      <c r="N5459" s="435">
        <v>10</v>
      </c>
      <c r="O5459" s="436">
        <v>3</v>
      </c>
      <c r="P5459" s="436">
        <v>3</v>
      </c>
      <c r="Q5459" s="435">
        <v>0</v>
      </c>
      <c r="R5459" s="436">
        <v>3</v>
      </c>
      <c r="S5459" s="447">
        <v>0</v>
      </c>
      <c r="T5459" s="447">
        <v>0</v>
      </c>
      <c r="U5459" s="472">
        <v>41178</v>
      </c>
      <c r="Y5459" s="437" t="str">
        <f t="shared" si="475"/>
        <v/>
      </c>
    </row>
    <row r="5460" spans="1:25" x14ac:dyDescent="0.2">
      <c r="A5460" s="442" t="s">
        <v>115</v>
      </c>
      <c r="B5460" s="435">
        <v>11</v>
      </c>
      <c r="C5460" s="436">
        <v>1</v>
      </c>
      <c r="D5460" s="435" t="s">
        <v>77</v>
      </c>
      <c r="E5460" s="472">
        <v>41178</v>
      </c>
      <c r="G5460" s="435">
        <v>11</v>
      </c>
      <c r="H5460" s="436">
        <v>1</v>
      </c>
      <c r="I5460" s="436">
        <v>1</v>
      </c>
      <c r="J5460" s="436">
        <v>1</v>
      </c>
      <c r="K5460" s="435">
        <v>0</v>
      </c>
      <c r="L5460" s="472">
        <v>41178</v>
      </c>
      <c r="N5460" s="435">
        <v>11</v>
      </c>
      <c r="O5460" s="436">
        <v>1</v>
      </c>
      <c r="P5460" s="436">
        <v>1</v>
      </c>
      <c r="Q5460" s="435">
        <v>0</v>
      </c>
      <c r="R5460" s="436">
        <v>1</v>
      </c>
      <c r="S5460" s="447">
        <v>0</v>
      </c>
      <c r="T5460" s="447">
        <v>0</v>
      </c>
      <c r="U5460" s="472">
        <v>41178</v>
      </c>
      <c r="Y5460" s="437" t="str">
        <f t="shared" si="475"/>
        <v/>
      </c>
    </row>
    <row r="5461" spans="1:25" x14ac:dyDescent="0.2">
      <c r="A5461" s="442" t="s">
        <v>115</v>
      </c>
      <c r="B5461" s="435">
        <v>12</v>
      </c>
      <c r="C5461" s="436">
        <v>1330</v>
      </c>
      <c r="D5461" s="438" t="s">
        <v>213</v>
      </c>
      <c r="E5461" s="472">
        <v>41178</v>
      </c>
      <c r="G5461" s="435">
        <v>12</v>
      </c>
      <c r="H5461" s="436">
        <v>1330</v>
      </c>
      <c r="I5461" s="436">
        <v>1330</v>
      </c>
      <c r="J5461" s="436">
        <v>1330</v>
      </c>
      <c r="K5461" s="435">
        <v>0</v>
      </c>
      <c r="L5461" s="472">
        <v>41178</v>
      </c>
      <c r="N5461" s="435">
        <v>12</v>
      </c>
      <c r="O5461" s="436">
        <v>1330</v>
      </c>
      <c r="P5461" s="436">
        <v>1330</v>
      </c>
      <c r="Q5461" s="435">
        <v>0</v>
      </c>
      <c r="R5461" s="436">
        <v>1330</v>
      </c>
      <c r="S5461" s="447">
        <v>0</v>
      </c>
      <c r="T5461" s="447">
        <v>0</v>
      </c>
      <c r="U5461" s="472">
        <v>41178</v>
      </c>
      <c r="Y5461" s="437" t="str">
        <f t="shared" si="475"/>
        <v/>
      </c>
    </row>
    <row r="5462" spans="1:25" x14ac:dyDescent="0.2">
      <c r="A5462" s="442" t="s">
        <v>115</v>
      </c>
      <c r="B5462" s="435">
        <v>13</v>
      </c>
      <c r="C5462" s="436">
        <v>42</v>
      </c>
      <c r="D5462" s="438" t="s">
        <v>187</v>
      </c>
      <c r="E5462" s="472">
        <v>41178</v>
      </c>
      <c r="G5462" s="435">
        <v>13</v>
      </c>
      <c r="H5462" s="436">
        <v>42</v>
      </c>
      <c r="I5462" s="436">
        <v>42</v>
      </c>
      <c r="J5462" s="436">
        <v>42</v>
      </c>
      <c r="K5462" s="435">
        <v>0</v>
      </c>
      <c r="L5462" s="472">
        <v>41178</v>
      </c>
      <c r="N5462" s="435">
        <v>13</v>
      </c>
      <c r="O5462" s="436">
        <v>42</v>
      </c>
      <c r="P5462" s="436">
        <v>42</v>
      </c>
      <c r="Q5462" s="435">
        <v>0</v>
      </c>
      <c r="R5462" s="436">
        <v>42</v>
      </c>
      <c r="S5462" s="447">
        <v>0</v>
      </c>
      <c r="T5462" s="447">
        <v>0</v>
      </c>
      <c r="U5462" s="472">
        <v>41178</v>
      </c>
      <c r="Y5462" s="437" t="str">
        <f t="shared" si="475"/>
        <v/>
      </c>
    </row>
    <row r="5463" spans="1:25" x14ac:dyDescent="0.2">
      <c r="A5463" s="442" t="s">
        <v>115</v>
      </c>
      <c r="B5463" s="435">
        <v>14</v>
      </c>
      <c r="C5463" s="436">
        <v>1</v>
      </c>
      <c r="D5463" s="465" t="s">
        <v>192</v>
      </c>
      <c r="E5463" s="472">
        <v>41178</v>
      </c>
      <c r="G5463" s="435">
        <v>14</v>
      </c>
      <c r="H5463" s="436">
        <v>1</v>
      </c>
      <c r="I5463" s="436">
        <v>1</v>
      </c>
      <c r="J5463" s="436">
        <v>1</v>
      </c>
      <c r="K5463" s="435">
        <v>0</v>
      </c>
      <c r="L5463" s="472">
        <v>41178</v>
      </c>
      <c r="N5463" s="435">
        <v>14</v>
      </c>
      <c r="O5463" s="436">
        <v>1</v>
      </c>
      <c r="P5463" s="436">
        <v>1</v>
      </c>
      <c r="Q5463" s="435">
        <v>0</v>
      </c>
      <c r="R5463" s="436">
        <v>1</v>
      </c>
      <c r="S5463" s="447">
        <v>0</v>
      </c>
      <c r="T5463" s="447">
        <v>0</v>
      </c>
      <c r="U5463" s="472">
        <v>41178</v>
      </c>
      <c r="Y5463" s="437" t="str">
        <f t="shared" si="475"/>
        <v/>
      </c>
    </row>
    <row r="5464" spans="1:25" x14ac:dyDescent="0.2">
      <c r="A5464" s="442" t="s">
        <v>115</v>
      </c>
      <c r="B5464" s="435">
        <v>15</v>
      </c>
      <c r="C5464" s="436">
        <v>462</v>
      </c>
      <c r="D5464" s="438" t="s">
        <v>199</v>
      </c>
      <c r="E5464" s="472">
        <v>41178</v>
      </c>
      <c r="G5464" s="435">
        <v>15</v>
      </c>
      <c r="H5464" s="436">
        <v>462</v>
      </c>
      <c r="I5464" s="436">
        <v>462</v>
      </c>
      <c r="J5464" s="436">
        <v>462</v>
      </c>
      <c r="K5464" s="435">
        <v>0</v>
      </c>
      <c r="L5464" s="472">
        <v>41178</v>
      </c>
      <c r="N5464" s="435">
        <v>15</v>
      </c>
      <c r="O5464" s="436">
        <v>462</v>
      </c>
      <c r="P5464" s="436">
        <v>462</v>
      </c>
      <c r="Q5464" s="435">
        <v>0</v>
      </c>
      <c r="R5464" s="436">
        <v>462</v>
      </c>
      <c r="S5464" s="447">
        <v>0</v>
      </c>
      <c r="T5464" s="447">
        <v>0</v>
      </c>
      <c r="U5464" s="472">
        <v>41178</v>
      </c>
      <c r="Y5464" s="437" t="str">
        <f t="shared" si="475"/>
        <v/>
      </c>
    </row>
    <row r="5465" spans="1:25" x14ac:dyDescent="0.2">
      <c r="A5465" s="442" t="s">
        <v>115</v>
      </c>
      <c r="B5465" s="435">
        <v>16</v>
      </c>
      <c r="C5465" s="436">
        <v>28</v>
      </c>
      <c r="D5465" s="438" t="s">
        <v>189</v>
      </c>
      <c r="E5465" s="472">
        <v>41178</v>
      </c>
      <c r="G5465" s="435">
        <v>16</v>
      </c>
      <c r="H5465" s="436">
        <v>28</v>
      </c>
      <c r="I5465" s="436">
        <v>28</v>
      </c>
      <c r="J5465" s="436">
        <v>28</v>
      </c>
      <c r="K5465" s="435">
        <v>0</v>
      </c>
      <c r="L5465" s="472">
        <v>41178</v>
      </c>
      <c r="N5465" s="435">
        <v>16</v>
      </c>
      <c r="O5465" s="436">
        <v>28</v>
      </c>
      <c r="P5465" s="436">
        <v>28</v>
      </c>
      <c r="Q5465" s="435">
        <v>0</v>
      </c>
      <c r="R5465" s="436">
        <v>28</v>
      </c>
      <c r="S5465" s="447">
        <v>0</v>
      </c>
      <c r="T5465" s="447">
        <v>0</v>
      </c>
      <c r="U5465" s="472">
        <v>41178</v>
      </c>
      <c r="Y5465" s="437" t="str">
        <f t="shared" si="475"/>
        <v/>
      </c>
    </row>
    <row r="5466" spans="1:25" x14ac:dyDescent="0.2">
      <c r="A5466" s="442" t="s">
        <v>115</v>
      </c>
      <c r="B5466" s="435">
        <v>17</v>
      </c>
      <c r="C5466" s="436">
        <v>425</v>
      </c>
      <c r="D5466" s="438" t="s">
        <v>178</v>
      </c>
      <c r="E5466" s="472">
        <v>41178</v>
      </c>
      <c r="G5466" s="435">
        <v>17</v>
      </c>
      <c r="H5466" s="436">
        <v>425</v>
      </c>
      <c r="I5466" s="436">
        <v>425</v>
      </c>
      <c r="J5466" s="436">
        <v>425</v>
      </c>
      <c r="K5466" s="435">
        <v>0</v>
      </c>
      <c r="L5466" s="472">
        <v>41178</v>
      </c>
      <c r="N5466" s="435">
        <v>17</v>
      </c>
      <c r="O5466" s="436">
        <v>425</v>
      </c>
      <c r="P5466" s="436">
        <v>425</v>
      </c>
      <c r="Q5466" s="435">
        <v>0</v>
      </c>
      <c r="R5466" s="436">
        <v>425</v>
      </c>
      <c r="S5466" s="447">
        <v>0</v>
      </c>
      <c r="T5466" s="447">
        <v>0</v>
      </c>
      <c r="U5466" s="472">
        <v>41178</v>
      </c>
      <c r="Y5466" s="437" t="str">
        <f t="shared" si="475"/>
        <v/>
      </c>
    </row>
    <row r="5467" spans="1:25" x14ac:dyDescent="0.2">
      <c r="A5467" s="442" t="s">
        <v>115</v>
      </c>
      <c r="B5467" s="435">
        <v>18</v>
      </c>
      <c r="C5467" s="436">
        <v>723</v>
      </c>
      <c r="D5467" s="438" t="s">
        <v>214</v>
      </c>
      <c r="E5467" s="472">
        <v>41178</v>
      </c>
      <c r="G5467" s="435">
        <v>18</v>
      </c>
      <c r="H5467" s="436">
        <v>723</v>
      </c>
      <c r="I5467" s="436">
        <v>723</v>
      </c>
      <c r="J5467" s="436">
        <v>723</v>
      </c>
      <c r="K5467" s="435">
        <v>0</v>
      </c>
      <c r="L5467" s="472">
        <v>41178</v>
      </c>
      <c r="N5467" s="435">
        <v>18</v>
      </c>
      <c r="O5467" s="436">
        <v>723</v>
      </c>
      <c r="P5467" s="436">
        <v>723</v>
      </c>
      <c r="Q5467" s="435">
        <v>0</v>
      </c>
      <c r="R5467" s="436">
        <v>723</v>
      </c>
      <c r="S5467" s="447">
        <v>0</v>
      </c>
      <c r="T5467" s="447">
        <v>0</v>
      </c>
      <c r="U5467" s="472">
        <v>41178</v>
      </c>
      <c r="Y5467" s="437" t="str">
        <f t="shared" si="475"/>
        <v/>
      </c>
    </row>
    <row r="5468" spans="1:25" x14ac:dyDescent="0.2">
      <c r="A5468" s="644" t="s">
        <v>115</v>
      </c>
      <c r="B5468" s="645">
        <v>19</v>
      </c>
      <c r="C5468" s="646">
        <v>8</v>
      </c>
      <c r="D5468" s="659" t="s">
        <v>185</v>
      </c>
      <c r="E5468" s="647">
        <v>41178</v>
      </c>
      <c r="F5468" s="663"/>
      <c r="G5468" s="645">
        <v>19</v>
      </c>
      <c r="H5468" s="646">
        <v>8</v>
      </c>
      <c r="I5468" s="646">
        <v>8</v>
      </c>
      <c r="J5468" s="646">
        <v>8</v>
      </c>
      <c r="K5468" s="645">
        <v>0</v>
      </c>
      <c r="L5468" s="647">
        <v>41178</v>
      </c>
      <c r="N5468" s="645">
        <v>19</v>
      </c>
      <c r="O5468" s="646">
        <v>8</v>
      </c>
      <c r="P5468" s="646">
        <v>8</v>
      </c>
      <c r="Q5468" s="645">
        <v>0</v>
      </c>
      <c r="R5468" s="646">
        <v>8</v>
      </c>
      <c r="S5468" s="646">
        <v>0</v>
      </c>
      <c r="T5468" s="646">
        <v>0</v>
      </c>
      <c r="U5468" s="647">
        <v>41178</v>
      </c>
      <c r="Y5468" s="437" t="str">
        <f t="shared" si="475"/>
        <v/>
      </c>
    </row>
    <row r="5469" spans="1:25" x14ac:dyDescent="0.2">
      <c r="A5469" s="442" t="s">
        <v>115</v>
      </c>
      <c r="B5469" s="435">
        <v>1</v>
      </c>
      <c r="C5469" s="436">
        <v>15</v>
      </c>
      <c r="D5469" s="439" t="s">
        <v>177</v>
      </c>
      <c r="E5469" s="472">
        <v>41179</v>
      </c>
      <c r="G5469" s="435">
        <v>1</v>
      </c>
      <c r="H5469" s="436">
        <v>15</v>
      </c>
      <c r="I5469" s="436">
        <v>15</v>
      </c>
      <c r="J5469" s="436">
        <v>15</v>
      </c>
      <c r="K5469" s="435">
        <v>0</v>
      </c>
      <c r="L5469" s="472">
        <v>41179</v>
      </c>
      <c r="N5469" s="435">
        <v>1</v>
      </c>
      <c r="O5469" s="436">
        <v>15</v>
      </c>
      <c r="P5469" s="436">
        <v>15</v>
      </c>
      <c r="Q5469" s="435">
        <v>0</v>
      </c>
      <c r="R5469" s="436">
        <v>15</v>
      </c>
      <c r="S5469" s="447">
        <v>0</v>
      </c>
      <c r="T5469" s="447">
        <v>0</v>
      </c>
      <c r="U5469" s="472">
        <v>41179</v>
      </c>
      <c r="Y5469" s="437" t="str">
        <f t="shared" si="475"/>
        <v/>
      </c>
    </row>
    <row r="5470" spans="1:25" x14ac:dyDescent="0.2">
      <c r="A5470" s="442" t="s">
        <v>115</v>
      </c>
      <c r="B5470" s="435">
        <v>2</v>
      </c>
      <c r="C5470" s="436">
        <v>250</v>
      </c>
      <c r="D5470" s="438" t="s">
        <v>196</v>
      </c>
      <c r="E5470" s="472">
        <v>41179</v>
      </c>
      <c r="G5470" s="435">
        <v>2</v>
      </c>
      <c r="H5470" s="436">
        <v>250</v>
      </c>
      <c r="I5470" s="436">
        <v>250</v>
      </c>
      <c r="J5470" s="436">
        <v>250</v>
      </c>
      <c r="K5470" s="435">
        <v>0</v>
      </c>
      <c r="L5470" s="472">
        <v>41179</v>
      </c>
      <c r="N5470" s="435">
        <v>2</v>
      </c>
      <c r="O5470" s="436">
        <v>250</v>
      </c>
      <c r="P5470" s="436">
        <v>250</v>
      </c>
      <c r="Q5470" s="435">
        <v>0</v>
      </c>
      <c r="R5470" s="436">
        <v>250</v>
      </c>
      <c r="S5470" s="447">
        <v>0</v>
      </c>
      <c r="T5470" s="447">
        <v>0</v>
      </c>
      <c r="U5470" s="472">
        <v>41179</v>
      </c>
      <c r="Y5470" s="437" t="str">
        <f t="shared" si="475"/>
        <v/>
      </c>
    </row>
    <row r="5471" spans="1:25" x14ac:dyDescent="0.2">
      <c r="A5471" s="644" t="s">
        <v>115</v>
      </c>
      <c r="B5471" s="645">
        <v>3</v>
      </c>
      <c r="C5471" s="646">
        <v>100</v>
      </c>
      <c r="D5471" s="645" t="s">
        <v>178</v>
      </c>
      <c r="E5471" s="647">
        <v>41179</v>
      </c>
      <c r="G5471" s="645">
        <v>3</v>
      </c>
      <c r="H5471" s="646">
        <v>100</v>
      </c>
      <c r="I5471" s="646">
        <v>100</v>
      </c>
      <c r="J5471" s="646">
        <v>100</v>
      </c>
      <c r="K5471" s="645">
        <v>0</v>
      </c>
      <c r="L5471" s="647">
        <v>41179</v>
      </c>
      <c r="N5471" s="645">
        <v>3</v>
      </c>
      <c r="O5471" s="646">
        <v>100</v>
      </c>
      <c r="P5471" s="646">
        <v>100</v>
      </c>
      <c r="Q5471" s="645">
        <v>0</v>
      </c>
      <c r="R5471" s="646">
        <v>100</v>
      </c>
      <c r="S5471" s="646">
        <v>0</v>
      </c>
      <c r="T5471" s="646">
        <v>0</v>
      </c>
      <c r="U5471" s="647">
        <v>41179</v>
      </c>
      <c r="Y5471" s="437" t="str">
        <f t="shared" si="475"/>
        <v/>
      </c>
    </row>
    <row r="5472" spans="1:25" x14ac:dyDescent="0.2">
      <c r="A5472" s="442" t="s">
        <v>115</v>
      </c>
      <c r="B5472" s="435">
        <v>1</v>
      </c>
      <c r="C5472" s="436">
        <v>1000</v>
      </c>
      <c r="D5472" s="657" t="s">
        <v>212</v>
      </c>
      <c r="E5472" s="472">
        <v>41180</v>
      </c>
      <c r="G5472" s="435">
        <v>1</v>
      </c>
      <c r="H5472" s="436">
        <v>1000</v>
      </c>
      <c r="I5472" s="436">
        <v>1000</v>
      </c>
      <c r="J5472" s="436">
        <v>1000</v>
      </c>
      <c r="K5472" s="435">
        <v>0</v>
      </c>
      <c r="L5472" s="472">
        <v>41180</v>
      </c>
      <c r="N5472" s="435">
        <v>1</v>
      </c>
      <c r="O5472" s="436">
        <v>1000</v>
      </c>
      <c r="P5472" s="436">
        <v>1000</v>
      </c>
      <c r="Q5472" s="435">
        <v>0</v>
      </c>
      <c r="R5472" s="436">
        <v>1000</v>
      </c>
      <c r="S5472" s="447">
        <v>0</v>
      </c>
      <c r="T5472" s="447">
        <v>0</v>
      </c>
      <c r="U5472" s="472">
        <v>41180</v>
      </c>
      <c r="Y5472" s="437" t="str">
        <f t="shared" si="475"/>
        <v/>
      </c>
    </row>
    <row r="5473" spans="1:25" x14ac:dyDescent="0.2">
      <c r="A5473" s="442" t="s">
        <v>115</v>
      </c>
      <c r="B5473" s="435">
        <v>2</v>
      </c>
      <c r="C5473" s="436">
        <v>20</v>
      </c>
      <c r="D5473" s="435" t="s">
        <v>176</v>
      </c>
      <c r="E5473" s="472">
        <v>41180</v>
      </c>
      <c r="G5473" s="435">
        <v>2</v>
      </c>
      <c r="H5473" s="436">
        <v>20</v>
      </c>
      <c r="I5473" s="436">
        <v>20</v>
      </c>
      <c r="J5473" s="436">
        <v>20</v>
      </c>
      <c r="K5473" s="435">
        <v>0</v>
      </c>
      <c r="L5473" s="472">
        <v>41180</v>
      </c>
      <c r="N5473" s="435">
        <v>2</v>
      </c>
      <c r="O5473" s="436">
        <v>20</v>
      </c>
      <c r="P5473" s="436">
        <v>20</v>
      </c>
      <c r="Q5473" s="435">
        <v>0</v>
      </c>
      <c r="R5473" s="436">
        <v>20</v>
      </c>
      <c r="S5473" s="447">
        <v>0</v>
      </c>
      <c r="T5473" s="447">
        <v>0</v>
      </c>
      <c r="U5473" s="472">
        <v>41180</v>
      </c>
      <c r="Y5473" s="437" t="str">
        <f t="shared" si="475"/>
        <v/>
      </c>
    </row>
    <row r="5474" spans="1:25" x14ac:dyDescent="0.2">
      <c r="A5474" s="644" t="s">
        <v>115</v>
      </c>
      <c r="B5474" s="645">
        <v>3</v>
      </c>
      <c r="C5474" s="646">
        <v>230</v>
      </c>
      <c r="D5474" s="645" t="s">
        <v>178</v>
      </c>
      <c r="E5474" s="647">
        <v>41180</v>
      </c>
      <c r="G5474" s="645">
        <v>3</v>
      </c>
      <c r="H5474" s="646">
        <v>230</v>
      </c>
      <c r="I5474" s="646">
        <v>230</v>
      </c>
      <c r="J5474" s="646">
        <v>230</v>
      </c>
      <c r="K5474" s="645">
        <v>0</v>
      </c>
      <c r="L5474" s="647">
        <v>41180</v>
      </c>
      <c r="N5474" s="645">
        <v>3</v>
      </c>
      <c r="O5474" s="646">
        <v>230</v>
      </c>
      <c r="P5474" s="646">
        <v>230</v>
      </c>
      <c r="Q5474" s="645">
        <v>0</v>
      </c>
      <c r="R5474" s="646">
        <v>230</v>
      </c>
      <c r="S5474" s="646">
        <v>0</v>
      </c>
      <c r="T5474" s="646">
        <v>0</v>
      </c>
      <c r="U5474" s="647">
        <v>41180</v>
      </c>
      <c r="Y5474" s="437" t="str">
        <f t="shared" si="475"/>
        <v/>
      </c>
    </row>
    <row r="5475" spans="1:25" x14ac:dyDescent="0.2">
      <c r="A5475" s="442" t="s">
        <v>115</v>
      </c>
      <c r="B5475" s="435">
        <v>1</v>
      </c>
      <c r="C5475" s="436">
        <v>10</v>
      </c>
      <c r="D5475" s="439" t="s">
        <v>177</v>
      </c>
      <c r="E5475" s="472">
        <v>41183</v>
      </c>
      <c r="G5475" s="435">
        <v>1</v>
      </c>
      <c r="H5475" s="436">
        <v>10</v>
      </c>
      <c r="I5475" s="436">
        <v>10</v>
      </c>
      <c r="J5475" s="436">
        <v>10</v>
      </c>
      <c r="K5475" s="435">
        <v>0</v>
      </c>
      <c r="L5475" s="472">
        <v>41183</v>
      </c>
      <c r="N5475" s="435">
        <v>1</v>
      </c>
      <c r="O5475" s="436">
        <v>10</v>
      </c>
      <c r="P5475" s="436">
        <v>10</v>
      </c>
      <c r="Q5475" s="435">
        <v>0</v>
      </c>
      <c r="R5475" s="436">
        <v>10</v>
      </c>
      <c r="S5475" s="447">
        <v>0</v>
      </c>
      <c r="T5475" s="447">
        <v>0</v>
      </c>
      <c r="U5475" s="472">
        <v>41183</v>
      </c>
      <c r="Y5475" s="437" t="str">
        <f t="shared" si="475"/>
        <v/>
      </c>
    </row>
    <row r="5476" spans="1:25" x14ac:dyDescent="0.2">
      <c r="A5476" s="442" t="s">
        <v>115</v>
      </c>
      <c r="B5476" s="435">
        <v>2</v>
      </c>
      <c r="C5476" s="436">
        <v>250</v>
      </c>
      <c r="D5476" s="438" t="s">
        <v>196</v>
      </c>
      <c r="E5476" s="472">
        <v>41183</v>
      </c>
      <c r="G5476" s="435">
        <v>2</v>
      </c>
      <c r="H5476" s="436">
        <v>250</v>
      </c>
      <c r="I5476" s="436">
        <v>250</v>
      </c>
      <c r="J5476" s="436">
        <v>250</v>
      </c>
      <c r="K5476" s="435">
        <v>0</v>
      </c>
      <c r="L5476" s="472">
        <v>41183</v>
      </c>
      <c r="N5476" s="435">
        <v>2</v>
      </c>
      <c r="O5476" s="436">
        <v>250</v>
      </c>
      <c r="P5476" s="436">
        <v>250</v>
      </c>
      <c r="Q5476" s="435">
        <v>0</v>
      </c>
      <c r="R5476" s="436">
        <v>250</v>
      </c>
      <c r="S5476" s="447">
        <v>0</v>
      </c>
      <c r="T5476" s="447">
        <v>0</v>
      </c>
      <c r="U5476" s="472">
        <v>41183</v>
      </c>
      <c r="Y5476" s="437" t="str">
        <f t="shared" si="475"/>
        <v/>
      </c>
    </row>
    <row r="5477" spans="1:25" x14ac:dyDescent="0.2">
      <c r="A5477" s="442" t="s">
        <v>115</v>
      </c>
      <c r="B5477" s="435">
        <v>3</v>
      </c>
      <c r="C5477" s="436">
        <v>750</v>
      </c>
      <c r="D5477" s="438" t="s">
        <v>178</v>
      </c>
      <c r="E5477" s="472">
        <v>41183</v>
      </c>
      <c r="G5477" s="435">
        <v>3</v>
      </c>
      <c r="H5477" s="436">
        <v>750</v>
      </c>
      <c r="I5477" s="436">
        <v>750</v>
      </c>
      <c r="J5477" s="436">
        <v>750</v>
      </c>
      <c r="K5477" s="435">
        <v>0</v>
      </c>
      <c r="L5477" s="472">
        <v>41183</v>
      </c>
      <c r="N5477" s="435">
        <v>3</v>
      </c>
      <c r="O5477" s="436">
        <v>750</v>
      </c>
      <c r="P5477" s="436">
        <v>750</v>
      </c>
      <c r="Q5477" s="435">
        <v>0</v>
      </c>
      <c r="R5477" s="436">
        <v>750</v>
      </c>
      <c r="S5477" s="447">
        <v>0</v>
      </c>
      <c r="T5477" s="447">
        <v>0</v>
      </c>
      <c r="U5477" s="472">
        <v>41183</v>
      </c>
      <c r="Y5477" s="437" t="str">
        <f t="shared" si="475"/>
        <v/>
      </c>
    </row>
    <row r="5478" spans="1:25" x14ac:dyDescent="0.2">
      <c r="A5478" s="442" t="s">
        <v>116</v>
      </c>
      <c r="B5478" s="435">
        <v>4</v>
      </c>
      <c r="C5478" s="436">
        <v>129</v>
      </c>
      <c r="D5478" s="465" t="s">
        <v>67</v>
      </c>
      <c r="E5478" s="472">
        <v>41183</v>
      </c>
      <c r="G5478" s="435">
        <v>4</v>
      </c>
      <c r="H5478" s="436">
        <v>129</v>
      </c>
      <c r="I5478" s="436">
        <v>129</v>
      </c>
      <c r="J5478" s="436">
        <v>129</v>
      </c>
      <c r="K5478" s="435">
        <v>0</v>
      </c>
      <c r="L5478" s="472">
        <v>41183</v>
      </c>
      <c r="N5478" s="435">
        <v>4</v>
      </c>
      <c r="O5478" s="436">
        <v>129</v>
      </c>
      <c r="P5478" s="436">
        <v>129</v>
      </c>
      <c r="Q5478" s="435">
        <v>0</v>
      </c>
      <c r="R5478" s="436">
        <v>129</v>
      </c>
      <c r="S5478" s="447">
        <v>0</v>
      </c>
      <c r="T5478" s="447">
        <v>0</v>
      </c>
      <c r="U5478" s="472">
        <v>41183</v>
      </c>
      <c r="Y5478" s="437" t="str">
        <f t="shared" si="475"/>
        <v/>
      </c>
    </row>
    <row r="5479" spans="1:25" x14ac:dyDescent="0.2">
      <c r="A5479" s="442" t="s">
        <v>116</v>
      </c>
      <c r="B5479" s="435">
        <v>5</v>
      </c>
      <c r="C5479" s="436">
        <v>18</v>
      </c>
      <c r="D5479" s="438" t="s">
        <v>68</v>
      </c>
      <c r="E5479" s="472">
        <v>41183</v>
      </c>
      <c r="G5479" s="435">
        <v>5</v>
      </c>
      <c r="H5479" s="436">
        <v>18</v>
      </c>
      <c r="I5479" s="436">
        <v>18</v>
      </c>
      <c r="J5479" s="436">
        <v>18</v>
      </c>
      <c r="K5479" s="435">
        <v>0</v>
      </c>
      <c r="L5479" s="472">
        <v>41183</v>
      </c>
      <c r="N5479" s="435">
        <v>5</v>
      </c>
      <c r="O5479" s="436">
        <v>18</v>
      </c>
      <c r="P5479" s="436">
        <v>18</v>
      </c>
      <c r="Q5479" s="435">
        <v>0</v>
      </c>
      <c r="R5479" s="436">
        <v>18</v>
      </c>
      <c r="S5479" s="447">
        <v>0</v>
      </c>
      <c r="T5479" s="447">
        <v>0</v>
      </c>
      <c r="U5479" s="472">
        <v>41183</v>
      </c>
      <c r="Y5479" s="437" t="str">
        <f t="shared" si="475"/>
        <v/>
      </c>
    </row>
    <row r="5480" spans="1:25" x14ac:dyDescent="0.2">
      <c r="A5480" s="442" t="s">
        <v>116</v>
      </c>
      <c r="B5480" s="435">
        <v>6</v>
      </c>
      <c r="C5480" s="436">
        <v>42</v>
      </c>
      <c r="D5480" s="438" t="s">
        <v>69</v>
      </c>
      <c r="E5480" s="472">
        <v>41183</v>
      </c>
      <c r="G5480" s="435">
        <v>6</v>
      </c>
      <c r="H5480" s="436">
        <v>42</v>
      </c>
      <c r="I5480" s="436">
        <v>42</v>
      </c>
      <c r="J5480" s="436">
        <v>42</v>
      </c>
      <c r="K5480" s="435">
        <v>0</v>
      </c>
      <c r="L5480" s="472">
        <v>41183</v>
      </c>
      <c r="N5480" s="435">
        <v>6</v>
      </c>
      <c r="O5480" s="436">
        <v>42</v>
      </c>
      <c r="P5480" s="436">
        <v>42</v>
      </c>
      <c r="Q5480" s="435">
        <v>0</v>
      </c>
      <c r="R5480" s="436">
        <v>42</v>
      </c>
      <c r="S5480" s="447">
        <v>0</v>
      </c>
      <c r="T5480" s="447">
        <v>0</v>
      </c>
      <c r="U5480" s="472">
        <v>41183</v>
      </c>
      <c r="Y5480" s="437" t="str">
        <f t="shared" si="475"/>
        <v/>
      </c>
    </row>
    <row r="5481" spans="1:25" x14ac:dyDescent="0.2">
      <c r="A5481" s="442" t="s">
        <v>116</v>
      </c>
      <c r="B5481" s="435">
        <v>7</v>
      </c>
      <c r="C5481" s="436">
        <v>54</v>
      </c>
      <c r="D5481" s="438" t="s">
        <v>72</v>
      </c>
      <c r="E5481" s="472">
        <v>41183</v>
      </c>
      <c r="G5481" s="435">
        <v>7</v>
      </c>
      <c r="H5481" s="436">
        <v>54</v>
      </c>
      <c r="I5481" s="436">
        <v>54</v>
      </c>
      <c r="J5481" s="436">
        <v>54</v>
      </c>
      <c r="K5481" s="435">
        <v>0</v>
      </c>
      <c r="L5481" s="472">
        <v>41183</v>
      </c>
      <c r="N5481" s="435">
        <v>7</v>
      </c>
      <c r="O5481" s="436">
        <v>54</v>
      </c>
      <c r="P5481" s="436">
        <v>54</v>
      </c>
      <c r="Q5481" s="435">
        <v>0</v>
      </c>
      <c r="R5481" s="436">
        <v>54</v>
      </c>
      <c r="S5481" s="447">
        <v>0</v>
      </c>
      <c r="T5481" s="447">
        <v>0</v>
      </c>
      <c r="U5481" s="472">
        <v>41183</v>
      </c>
      <c r="Y5481" s="437" t="str">
        <f t="shared" si="475"/>
        <v/>
      </c>
    </row>
    <row r="5482" spans="1:25" x14ac:dyDescent="0.2">
      <c r="A5482" s="442" t="s">
        <v>116</v>
      </c>
      <c r="B5482" s="435">
        <v>8</v>
      </c>
      <c r="C5482" s="436">
        <v>463</v>
      </c>
      <c r="D5482" s="438" t="s">
        <v>73</v>
      </c>
      <c r="E5482" s="472">
        <v>41183</v>
      </c>
      <c r="G5482" s="435">
        <v>8</v>
      </c>
      <c r="H5482" s="436">
        <v>463</v>
      </c>
      <c r="I5482" s="436">
        <v>463</v>
      </c>
      <c r="J5482" s="436">
        <v>463</v>
      </c>
      <c r="K5482" s="435">
        <v>0</v>
      </c>
      <c r="L5482" s="472">
        <v>41183</v>
      </c>
      <c r="N5482" s="435">
        <v>8</v>
      </c>
      <c r="O5482" s="436">
        <v>463</v>
      </c>
      <c r="P5482" s="436">
        <v>463</v>
      </c>
      <c r="Q5482" s="435">
        <v>0</v>
      </c>
      <c r="R5482" s="436">
        <v>463</v>
      </c>
      <c r="S5482" s="447">
        <v>0</v>
      </c>
      <c r="T5482" s="447">
        <v>0</v>
      </c>
      <c r="U5482" s="472">
        <v>41183</v>
      </c>
      <c r="Y5482" s="437" t="str">
        <f t="shared" si="475"/>
        <v/>
      </c>
    </row>
    <row r="5483" spans="1:25" x14ac:dyDescent="0.2">
      <c r="A5483" s="442" t="s">
        <v>116</v>
      </c>
      <c r="B5483" s="435">
        <v>9</v>
      </c>
      <c r="C5483" s="436">
        <v>22</v>
      </c>
      <c r="D5483" s="438" t="s">
        <v>79</v>
      </c>
      <c r="E5483" s="472">
        <v>41183</v>
      </c>
      <c r="G5483" s="435">
        <v>9</v>
      </c>
      <c r="H5483" s="436">
        <v>22</v>
      </c>
      <c r="I5483" s="436">
        <v>22</v>
      </c>
      <c r="J5483" s="436">
        <v>22</v>
      </c>
      <c r="K5483" s="435">
        <v>0</v>
      </c>
      <c r="L5483" s="472">
        <v>41183</v>
      </c>
      <c r="N5483" s="435">
        <v>9</v>
      </c>
      <c r="O5483" s="436">
        <v>22</v>
      </c>
      <c r="P5483" s="436">
        <v>22</v>
      </c>
      <c r="Q5483" s="435">
        <v>0</v>
      </c>
      <c r="R5483" s="436">
        <v>22</v>
      </c>
      <c r="S5483" s="447">
        <v>0</v>
      </c>
      <c r="T5483" s="447">
        <v>0</v>
      </c>
      <c r="U5483" s="472">
        <v>41183</v>
      </c>
      <c r="Y5483" s="437" t="str">
        <f t="shared" si="475"/>
        <v/>
      </c>
    </row>
    <row r="5484" spans="1:25" x14ac:dyDescent="0.2">
      <c r="A5484" s="442" t="s">
        <v>116</v>
      </c>
      <c r="B5484" s="435">
        <v>10</v>
      </c>
      <c r="C5484" s="436">
        <v>175</v>
      </c>
      <c r="D5484" s="438" t="s">
        <v>74</v>
      </c>
      <c r="E5484" s="472">
        <v>41183</v>
      </c>
      <c r="G5484" s="435">
        <v>10</v>
      </c>
      <c r="H5484" s="436">
        <v>175</v>
      </c>
      <c r="I5484" s="436">
        <v>175</v>
      </c>
      <c r="J5484" s="436">
        <v>175</v>
      </c>
      <c r="K5484" s="435">
        <v>0</v>
      </c>
      <c r="L5484" s="472">
        <v>41183</v>
      </c>
      <c r="N5484" s="435">
        <v>10</v>
      </c>
      <c r="O5484" s="436">
        <v>175</v>
      </c>
      <c r="P5484" s="436">
        <v>175</v>
      </c>
      <c r="Q5484" s="435">
        <v>0</v>
      </c>
      <c r="R5484" s="436">
        <v>175</v>
      </c>
      <c r="S5484" s="447">
        <v>0</v>
      </c>
      <c r="T5484" s="447">
        <v>0</v>
      </c>
      <c r="U5484" s="472">
        <v>41183</v>
      </c>
      <c r="Y5484" s="437" t="str">
        <f t="shared" si="475"/>
        <v/>
      </c>
    </row>
    <row r="5485" spans="1:25" x14ac:dyDescent="0.2">
      <c r="A5485" s="442" t="s">
        <v>116</v>
      </c>
      <c r="B5485" s="435">
        <v>11</v>
      </c>
      <c r="C5485" s="436">
        <v>10</v>
      </c>
      <c r="D5485" s="435" t="s">
        <v>75</v>
      </c>
      <c r="E5485" s="472">
        <v>41183</v>
      </c>
      <c r="G5485" s="435">
        <v>11</v>
      </c>
      <c r="H5485" s="436">
        <v>10</v>
      </c>
      <c r="I5485" s="436">
        <v>10</v>
      </c>
      <c r="J5485" s="436">
        <v>10</v>
      </c>
      <c r="K5485" s="435">
        <v>0</v>
      </c>
      <c r="L5485" s="472">
        <v>41183</v>
      </c>
      <c r="N5485" s="435">
        <v>11</v>
      </c>
      <c r="O5485" s="436">
        <v>10</v>
      </c>
      <c r="P5485" s="436">
        <v>10</v>
      </c>
      <c r="Q5485" s="435">
        <v>0</v>
      </c>
      <c r="R5485" s="436">
        <v>10</v>
      </c>
      <c r="S5485" s="447">
        <v>0</v>
      </c>
      <c r="T5485" s="447">
        <v>0</v>
      </c>
      <c r="U5485" s="472">
        <v>41183</v>
      </c>
      <c r="Y5485" s="437" t="str">
        <f t="shared" si="475"/>
        <v/>
      </c>
    </row>
    <row r="5486" spans="1:25" x14ac:dyDescent="0.2">
      <c r="A5486" s="442" t="s">
        <v>116</v>
      </c>
      <c r="B5486" s="435">
        <v>12</v>
      </c>
      <c r="C5486" s="436">
        <v>2</v>
      </c>
      <c r="D5486" s="438" t="s">
        <v>76</v>
      </c>
      <c r="E5486" s="472">
        <v>41183</v>
      </c>
      <c r="G5486" s="435">
        <v>12</v>
      </c>
      <c r="H5486" s="436">
        <v>2</v>
      </c>
      <c r="I5486" s="436">
        <v>2</v>
      </c>
      <c r="J5486" s="436">
        <v>2</v>
      </c>
      <c r="K5486" s="435">
        <v>0</v>
      </c>
      <c r="L5486" s="472">
        <v>41183</v>
      </c>
      <c r="N5486" s="435">
        <v>12</v>
      </c>
      <c r="O5486" s="436">
        <v>2</v>
      </c>
      <c r="P5486" s="436">
        <v>2</v>
      </c>
      <c r="Q5486" s="435">
        <v>0</v>
      </c>
      <c r="R5486" s="436">
        <v>2</v>
      </c>
      <c r="S5486" s="447">
        <v>0</v>
      </c>
      <c r="T5486" s="447">
        <v>0</v>
      </c>
      <c r="U5486" s="472">
        <v>41183</v>
      </c>
      <c r="Y5486" s="437" t="str">
        <f t="shared" si="475"/>
        <v/>
      </c>
    </row>
    <row r="5487" spans="1:25" x14ac:dyDescent="0.2">
      <c r="A5487" s="442" t="s">
        <v>116</v>
      </c>
      <c r="B5487" s="435">
        <v>13</v>
      </c>
      <c r="C5487" s="436">
        <v>1</v>
      </c>
      <c r="D5487" s="465" t="s">
        <v>77</v>
      </c>
      <c r="E5487" s="472">
        <v>41183</v>
      </c>
      <c r="G5487" s="435">
        <v>13</v>
      </c>
      <c r="H5487" s="436">
        <v>1</v>
      </c>
      <c r="I5487" s="436">
        <v>1</v>
      </c>
      <c r="J5487" s="436">
        <v>1</v>
      </c>
      <c r="K5487" s="435">
        <v>0</v>
      </c>
      <c r="L5487" s="472">
        <v>41183</v>
      </c>
      <c r="N5487" s="435">
        <v>13</v>
      </c>
      <c r="O5487" s="436">
        <v>1</v>
      </c>
      <c r="P5487" s="436">
        <v>1</v>
      </c>
      <c r="Q5487" s="435">
        <v>0</v>
      </c>
      <c r="R5487" s="436">
        <v>1</v>
      </c>
      <c r="S5487" s="447">
        <v>0</v>
      </c>
      <c r="T5487" s="447">
        <v>0</v>
      </c>
      <c r="U5487" s="472">
        <v>41183</v>
      </c>
      <c r="Y5487" s="437" t="str">
        <f t="shared" si="475"/>
        <v/>
      </c>
    </row>
    <row r="5488" spans="1:25" x14ac:dyDescent="0.2">
      <c r="A5488" s="644" t="s">
        <v>116</v>
      </c>
      <c r="B5488" s="645">
        <v>14</v>
      </c>
      <c r="C5488" s="646">
        <v>1</v>
      </c>
      <c r="D5488" s="659" t="s">
        <v>78</v>
      </c>
      <c r="E5488" s="647">
        <v>41183</v>
      </c>
      <c r="G5488" s="645">
        <v>14</v>
      </c>
      <c r="H5488" s="646">
        <v>1</v>
      </c>
      <c r="I5488" s="646">
        <v>1</v>
      </c>
      <c r="J5488" s="646">
        <v>1</v>
      </c>
      <c r="K5488" s="645">
        <v>0</v>
      </c>
      <c r="L5488" s="647">
        <v>41183</v>
      </c>
      <c r="N5488" s="645">
        <v>14</v>
      </c>
      <c r="O5488" s="646">
        <v>1</v>
      </c>
      <c r="P5488" s="646">
        <v>1</v>
      </c>
      <c r="Q5488" s="645">
        <v>0</v>
      </c>
      <c r="R5488" s="646">
        <v>1</v>
      </c>
      <c r="S5488" s="646">
        <v>0</v>
      </c>
      <c r="T5488" s="646">
        <v>0</v>
      </c>
      <c r="U5488" s="647">
        <v>41183</v>
      </c>
      <c r="Y5488" s="437" t="str">
        <f t="shared" si="475"/>
        <v/>
      </c>
    </row>
    <row r="5489" spans="1:25" x14ac:dyDescent="0.2">
      <c r="A5489" s="644" t="s">
        <v>115</v>
      </c>
      <c r="B5489" s="645">
        <v>1</v>
      </c>
      <c r="C5489" s="646">
        <v>275</v>
      </c>
      <c r="D5489" s="645" t="s">
        <v>178</v>
      </c>
      <c r="E5489" s="647">
        <v>41184</v>
      </c>
      <c r="G5489" s="645">
        <v>1</v>
      </c>
      <c r="H5489" s="646">
        <v>275</v>
      </c>
      <c r="I5489" s="646">
        <v>275</v>
      </c>
      <c r="J5489" s="646">
        <v>275</v>
      </c>
      <c r="K5489" s="645">
        <v>0</v>
      </c>
      <c r="L5489" s="647">
        <v>41184</v>
      </c>
      <c r="N5489" s="645">
        <v>1</v>
      </c>
      <c r="O5489" s="646">
        <v>275</v>
      </c>
      <c r="P5489" s="646">
        <v>275</v>
      </c>
      <c r="Q5489" s="645">
        <v>0</v>
      </c>
      <c r="R5489" s="646">
        <v>275</v>
      </c>
      <c r="S5489" s="646">
        <v>0</v>
      </c>
      <c r="T5489" s="646">
        <v>0</v>
      </c>
      <c r="U5489" s="647">
        <v>41184</v>
      </c>
      <c r="Y5489" s="437" t="str">
        <f t="shared" si="475"/>
        <v/>
      </c>
    </row>
    <row r="5490" spans="1:25" x14ac:dyDescent="0.2">
      <c r="A5490" s="442" t="s">
        <v>115</v>
      </c>
      <c r="B5490" s="435">
        <v>1</v>
      </c>
      <c r="C5490" s="436">
        <v>33</v>
      </c>
      <c r="D5490" s="643" t="s">
        <v>182</v>
      </c>
      <c r="E5490" s="472">
        <v>41185</v>
      </c>
      <c r="G5490" s="435">
        <v>1</v>
      </c>
      <c r="H5490" s="436">
        <v>33</v>
      </c>
      <c r="I5490" s="436">
        <v>33</v>
      </c>
      <c r="J5490" s="436">
        <v>33</v>
      </c>
      <c r="K5490" s="435">
        <v>0</v>
      </c>
      <c r="L5490" s="472">
        <v>41185</v>
      </c>
      <c r="N5490" s="435">
        <v>1</v>
      </c>
      <c r="O5490" s="436">
        <v>33</v>
      </c>
      <c r="P5490" s="436">
        <v>33</v>
      </c>
      <c r="Q5490" s="435">
        <v>0</v>
      </c>
      <c r="R5490" s="436">
        <v>33</v>
      </c>
      <c r="S5490" s="447">
        <v>0</v>
      </c>
      <c r="T5490" s="447">
        <v>0</v>
      </c>
      <c r="U5490" s="472">
        <v>41185</v>
      </c>
      <c r="Y5490" s="437" t="str">
        <f t="shared" si="475"/>
        <v/>
      </c>
    </row>
    <row r="5491" spans="1:25" x14ac:dyDescent="0.2">
      <c r="A5491" s="442" t="s">
        <v>115</v>
      </c>
      <c r="B5491" s="435">
        <v>2</v>
      </c>
      <c r="C5491" s="436">
        <v>17</v>
      </c>
      <c r="D5491" s="465" t="s">
        <v>183</v>
      </c>
      <c r="E5491" s="472">
        <v>41185</v>
      </c>
      <c r="G5491" s="435">
        <v>2</v>
      </c>
      <c r="H5491" s="436">
        <v>17</v>
      </c>
      <c r="I5491" s="436">
        <v>17</v>
      </c>
      <c r="J5491" s="436">
        <v>17</v>
      </c>
      <c r="K5491" s="435">
        <v>0</v>
      </c>
      <c r="L5491" s="472">
        <v>41185</v>
      </c>
      <c r="N5491" s="435">
        <v>2</v>
      </c>
      <c r="O5491" s="436">
        <v>17</v>
      </c>
      <c r="P5491" s="436">
        <v>17</v>
      </c>
      <c r="Q5491" s="435">
        <v>0</v>
      </c>
      <c r="R5491" s="436">
        <v>17</v>
      </c>
      <c r="S5491" s="447">
        <v>0</v>
      </c>
      <c r="T5491" s="447">
        <v>0</v>
      </c>
      <c r="U5491" s="472">
        <v>41185</v>
      </c>
      <c r="Y5491" s="437" t="str">
        <f t="shared" si="475"/>
        <v/>
      </c>
    </row>
    <row r="5492" spans="1:25" x14ac:dyDescent="0.2">
      <c r="A5492" s="442" t="s">
        <v>115</v>
      </c>
      <c r="B5492" s="435">
        <v>3</v>
      </c>
      <c r="C5492" s="436">
        <v>11</v>
      </c>
      <c r="D5492" s="465" t="s">
        <v>67</v>
      </c>
      <c r="E5492" s="472">
        <v>41185</v>
      </c>
      <c r="G5492" s="435">
        <v>3</v>
      </c>
      <c r="H5492" s="436">
        <v>11</v>
      </c>
      <c r="I5492" s="436">
        <v>11</v>
      </c>
      <c r="J5492" s="436">
        <v>11</v>
      </c>
      <c r="K5492" s="435">
        <v>0</v>
      </c>
      <c r="L5492" s="472">
        <v>41185</v>
      </c>
      <c r="N5492" s="435">
        <v>3</v>
      </c>
      <c r="O5492" s="436">
        <v>11</v>
      </c>
      <c r="P5492" s="436">
        <v>11</v>
      </c>
      <c r="Q5492" s="435">
        <v>0</v>
      </c>
      <c r="R5492" s="436">
        <v>11</v>
      </c>
      <c r="S5492" s="447">
        <v>0</v>
      </c>
      <c r="T5492" s="447">
        <v>0</v>
      </c>
      <c r="U5492" s="472">
        <v>41185</v>
      </c>
      <c r="Y5492" s="437" t="str">
        <f t="shared" si="475"/>
        <v/>
      </c>
    </row>
    <row r="5493" spans="1:25" x14ac:dyDescent="0.2">
      <c r="A5493" s="442" t="s">
        <v>115</v>
      </c>
      <c r="B5493" s="435">
        <v>4</v>
      </c>
      <c r="C5493" s="436">
        <v>9</v>
      </c>
      <c r="D5493" s="438" t="s">
        <v>69</v>
      </c>
      <c r="E5493" s="472">
        <v>41185</v>
      </c>
      <c r="G5493" s="435">
        <v>4</v>
      </c>
      <c r="H5493" s="436">
        <v>9</v>
      </c>
      <c r="I5493" s="436">
        <v>9</v>
      </c>
      <c r="J5493" s="436">
        <v>9</v>
      </c>
      <c r="K5493" s="435">
        <v>0</v>
      </c>
      <c r="L5493" s="472">
        <v>41185</v>
      </c>
      <c r="N5493" s="435">
        <v>4</v>
      </c>
      <c r="O5493" s="436">
        <v>9</v>
      </c>
      <c r="P5493" s="436">
        <v>9</v>
      </c>
      <c r="Q5493" s="435">
        <v>0</v>
      </c>
      <c r="R5493" s="436">
        <v>9</v>
      </c>
      <c r="S5493" s="447">
        <v>0</v>
      </c>
      <c r="T5493" s="447">
        <v>0</v>
      </c>
      <c r="U5493" s="472">
        <v>41185</v>
      </c>
      <c r="Y5493" s="437" t="str">
        <f t="shared" si="475"/>
        <v/>
      </c>
    </row>
    <row r="5494" spans="1:25" x14ac:dyDescent="0.2">
      <c r="A5494" s="442" t="s">
        <v>115</v>
      </c>
      <c r="B5494" s="435">
        <v>5</v>
      </c>
      <c r="C5494" s="436">
        <v>27</v>
      </c>
      <c r="D5494" s="438" t="s">
        <v>72</v>
      </c>
      <c r="E5494" s="472">
        <v>41185</v>
      </c>
      <c r="G5494" s="435">
        <v>5</v>
      </c>
      <c r="H5494" s="436">
        <v>27</v>
      </c>
      <c r="I5494" s="436">
        <v>27</v>
      </c>
      <c r="J5494" s="436">
        <v>27</v>
      </c>
      <c r="K5494" s="435">
        <v>0</v>
      </c>
      <c r="L5494" s="472">
        <v>41185</v>
      </c>
      <c r="N5494" s="435">
        <v>5</v>
      </c>
      <c r="O5494" s="436">
        <v>27</v>
      </c>
      <c r="P5494" s="436">
        <v>27</v>
      </c>
      <c r="Q5494" s="435">
        <v>0</v>
      </c>
      <c r="R5494" s="436">
        <v>27</v>
      </c>
      <c r="S5494" s="447">
        <v>0</v>
      </c>
      <c r="T5494" s="447">
        <v>0</v>
      </c>
      <c r="U5494" s="472">
        <v>41185</v>
      </c>
      <c r="Y5494" s="437" t="str">
        <f t="shared" si="475"/>
        <v/>
      </c>
    </row>
    <row r="5495" spans="1:25" x14ac:dyDescent="0.2">
      <c r="A5495" s="442" t="s">
        <v>115</v>
      </c>
      <c r="B5495" s="435">
        <v>6</v>
      </c>
      <c r="C5495" s="436">
        <v>323</v>
      </c>
      <c r="D5495" s="438" t="s">
        <v>73</v>
      </c>
      <c r="E5495" s="472">
        <v>41185</v>
      </c>
      <c r="G5495" s="435">
        <v>6</v>
      </c>
      <c r="H5495" s="436">
        <v>323</v>
      </c>
      <c r="I5495" s="436">
        <v>323</v>
      </c>
      <c r="J5495" s="436">
        <v>323</v>
      </c>
      <c r="K5495" s="435">
        <v>0</v>
      </c>
      <c r="L5495" s="472">
        <v>41185</v>
      </c>
      <c r="N5495" s="435">
        <v>6</v>
      </c>
      <c r="O5495" s="436">
        <v>323</v>
      </c>
      <c r="P5495" s="436">
        <v>323</v>
      </c>
      <c r="Q5495" s="435">
        <v>0</v>
      </c>
      <c r="R5495" s="436">
        <v>323</v>
      </c>
      <c r="S5495" s="447">
        <v>0</v>
      </c>
      <c r="T5495" s="447">
        <v>0</v>
      </c>
      <c r="U5495" s="472">
        <v>41185</v>
      </c>
      <c r="Y5495" s="437" t="str">
        <f t="shared" si="475"/>
        <v/>
      </c>
    </row>
    <row r="5496" spans="1:25" x14ac:dyDescent="0.2">
      <c r="A5496" s="442" t="s">
        <v>115</v>
      </c>
      <c r="B5496" s="435">
        <v>7</v>
      </c>
      <c r="C5496" s="436">
        <v>181</v>
      </c>
      <c r="D5496" s="438" t="s">
        <v>79</v>
      </c>
      <c r="E5496" s="472">
        <v>41185</v>
      </c>
      <c r="G5496" s="435">
        <v>7</v>
      </c>
      <c r="H5496" s="436">
        <v>181</v>
      </c>
      <c r="I5496" s="436">
        <v>181</v>
      </c>
      <c r="J5496" s="436">
        <v>181</v>
      </c>
      <c r="K5496" s="435">
        <v>0</v>
      </c>
      <c r="L5496" s="472">
        <v>41185</v>
      </c>
      <c r="N5496" s="435">
        <v>7</v>
      </c>
      <c r="O5496" s="436">
        <v>181</v>
      </c>
      <c r="P5496" s="436">
        <v>181</v>
      </c>
      <c r="Q5496" s="435">
        <v>0</v>
      </c>
      <c r="R5496" s="436">
        <v>181</v>
      </c>
      <c r="S5496" s="447">
        <v>0</v>
      </c>
      <c r="T5496" s="447">
        <v>0</v>
      </c>
      <c r="U5496" s="472">
        <v>41185</v>
      </c>
      <c r="Y5496" s="437" t="str">
        <f t="shared" si="475"/>
        <v/>
      </c>
    </row>
    <row r="5497" spans="1:25" x14ac:dyDescent="0.2">
      <c r="A5497" s="442" t="s">
        <v>115</v>
      </c>
      <c r="B5497" s="435">
        <v>8</v>
      </c>
      <c r="C5497" s="436">
        <v>141</v>
      </c>
      <c r="D5497" s="438" t="s">
        <v>74</v>
      </c>
      <c r="E5497" s="472">
        <v>41185</v>
      </c>
      <c r="G5497" s="435">
        <v>8</v>
      </c>
      <c r="H5497" s="436">
        <v>141</v>
      </c>
      <c r="I5497" s="436">
        <v>141</v>
      </c>
      <c r="J5497" s="436">
        <v>141</v>
      </c>
      <c r="K5497" s="435">
        <v>0</v>
      </c>
      <c r="L5497" s="472">
        <v>41185</v>
      </c>
      <c r="N5497" s="435">
        <v>8</v>
      </c>
      <c r="O5497" s="436">
        <v>141</v>
      </c>
      <c r="P5497" s="436">
        <v>141</v>
      </c>
      <c r="Q5497" s="435">
        <v>0</v>
      </c>
      <c r="R5497" s="436">
        <v>141</v>
      </c>
      <c r="S5497" s="447">
        <v>0</v>
      </c>
      <c r="T5497" s="447">
        <v>0</v>
      </c>
      <c r="U5497" s="472">
        <v>41185</v>
      </c>
      <c r="Y5497" s="437" t="str">
        <f t="shared" si="475"/>
        <v/>
      </c>
    </row>
    <row r="5498" spans="1:25" x14ac:dyDescent="0.2">
      <c r="A5498" s="442" t="s">
        <v>115</v>
      </c>
      <c r="B5498" s="435">
        <v>9</v>
      </c>
      <c r="C5498" s="436">
        <v>4</v>
      </c>
      <c r="D5498" s="435" t="s">
        <v>75</v>
      </c>
      <c r="E5498" s="472">
        <v>41185</v>
      </c>
      <c r="G5498" s="435">
        <v>9</v>
      </c>
      <c r="H5498" s="436">
        <v>4</v>
      </c>
      <c r="I5498" s="436">
        <v>4</v>
      </c>
      <c r="J5498" s="436">
        <v>4</v>
      </c>
      <c r="K5498" s="435">
        <v>0</v>
      </c>
      <c r="L5498" s="472">
        <v>41185</v>
      </c>
      <c r="N5498" s="435">
        <v>9</v>
      </c>
      <c r="O5498" s="436">
        <v>4</v>
      </c>
      <c r="P5498" s="436">
        <v>4</v>
      </c>
      <c r="Q5498" s="435">
        <v>0</v>
      </c>
      <c r="R5498" s="436">
        <v>4</v>
      </c>
      <c r="S5498" s="447">
        <v>0</v>
      </c>
      <c r="T5498" s="447">
        <v>0</v>
      </c>
      <c r="U5498" s="472">
        <v>41185</v>
      </c>
      <c r="Y5498" s="437" t="str">
        <f t="shared" si="475"/>
        <v/>
      </c>
    </row>
    <row r="5499" spans="1:25" x14ac:dyDescent="0.2">
      <c r="A5499" s="442" t="s">
        <v>115</v>
      </c>
      <c r="B5499" s="435">
        <v>10</v>
      </c>
      <c r="C5499" s="436">
        <v>2</v>
      </c>
      <c r="D5499" s="438" t="s">
        <v>76</v>
      </c>
      <c r="E5499" s="472">
        <v>41185</v>
      </c>
      <c r="G5499" s="435">
        <v>10</v>
      </c>
      <c r="H5499" s="436">
        <v>2</v>
      </c>
      <c r="I5499" s="436">
        <v>2</v>
      </c>
      <c r="J5499" s="436">
        <v>2</v>
      </c>
      <c r="K5499" s="435">
        <v>0</v>
      </c>
      <c r="L5499" s="472">
        <v>41185</v>
      </c>
      <c r="N5499" s="435">
        <v>10</v>
      </c>
      <c r="O5499" s="436">
        <v>2</v>
      </c>
      <c r="P5499" s="436">
        <v>2</v>
      </c>
      <c r="Q5499" s="435">
        <v>0</v>
      </c>
      <c r="R5499" s="436">
        <v>2</v>
      </c>
      <c r="S5499" s="447">
        <v>0</v>
      </c>
      <c r="T5499" s="447">
        <v>0</v>
      </c>
      <c r="U5499" s="472">
        <v>41185</v>
      </c>
      <c r="Y5499" s="437" t="str">
        <f t="shared" si="475"/>
        <v/>
      </c>
    </row>
    <row r="5500" spans="1:25" x14ac:dyDescent="0.2">
      <c r="A5500" s="442" t="s">
        <v>115</v>
      </c>
      <c r="B5500" s="435">
        <v>11</v>
      </c>
      <c r="C5500" s="436">
        <v>2</v>
      </c>
      <c r="D5500" s="435" t="s">
        <v>77</v>
      </c>
      <c r="E5500" s="472">
        <v>41185</v>
      </c>
      <c r="G5500" s="435">
        <v>11</v>
      </c>
      <c r="H5500" s="436">
        <v>2</v>
      </c>
      <c r="I5500" s="436">
        <v>2</v>
      </c>
      <c r="J5500" s="436">
        <v>2</v>
      </c>
      <c r="K5500" s="435">
        <v>0</v>
      </c>
      <c r="L5500" s="472">
        <v>41185</v>
      </c>
      <c r="N5500" s="435">
        <v>11</v>
      </c>
      <c r="O5500" s="436">
        <v>2</v>
      </c>
      <c r="P5500" s="436">
        <v>2</v>
      </c>
      <c r="Q5500" s="435">
        <v>0</v>
      </c>
      <c r="R5500" s="436">
        <v>2</v>
      </c>
      <c r="S5500" s="447">
        <v>0</v>
      </c>
      <c r="T5500" s="447">
        <v>0</v>
      </c>
      <c r="U5500" s="472">
        <v>41185</v>
      </c>
      <c r="Y5500" s="437" t="str">
        <f t="shared" si="475"/>
        <v/>
      </c>
    </row>
    <row r="5501" spans="1:25" x14ac:dyDescent="0.2">
      <c r="A5501" s="442" t="s">
        <v>115</v>
      </c>
      <c r="B5501" s="435">
        <v>12</v>
      </c>
      <c r="C5501" s="436">
        <v>1</v>
      </c>
      <c r="D5501" s="435" t="s">
        <v>78</v>
      </c>
      <c r="E5501" s="472">
        <v>41185</v>
      </c>
      <c r="G5501" s="435">
        <v>12</v>
      </c>
      <c r="H5501" s="436">
        <v>1</v>
      </c>
      <c r="I5501" s="436">
        <v>1</v>
      </c>
      <c r="J5501" s="436">
        <v>1</v>
      </c>
      <c r="K5501" s="435">
        <v>0</v>
      </c>
      <c r="L5501" s="472">
        <v>41185</v>
      </c>
      <c r="N5501" s="435">
        <v>12</v>
      </c>
      <c r="O5501" s="436">
        <v>1</v>
      </c>
      <c r="P5501" s="436">
        <v>1</v>
      </c>
      <c r="Q5501" s="435">
        <v>0</v>
      </c>
      <c r="R5501" s="436">
        <v>1</v>
      </c>
      <c r="S5501" s="447">
        <v>0</v>
      </c>
      <c r="T5501" s="447">
        <v>0</v>
      </c>
      <c r="U5501" s="472">
        <v>41185</v>
      </c>
      <c r="Y5501" s="437" t="str">
        <f t="shared" si="475"/>
        <v/>
      </c>
    </row>
    <row r="5502" spans="1:25" x14ac:dyDescent="0.2">
      <c r="A5502" s="442" t="s">
        <v>115</v>
      </c>
      <c r="B5502" s="435">
        <v>13</v>
      </c>
      <c r="C5502" s="436">
        <v>1995</v>
      </c>
      <c r="D5502" s="435" t="s">
        <v>213</v>
      </c>
      <c r="E5502" s="472">
        <v>41185</v>
      </c>
      <c r="G5502" s="435">
        <v>13</v>
      </c>
      <c r="H5502" s="436">
        <v>1995</v>
      </c>
      <c r="I5502" s="436">
        <v>1995</v>
      </c>
      <c r="J5502" s="436">
        <v>1995</v>
      </c>
      <c r="K5502" s="435">
        <v>0</v>
      </c>
      <c r="L5502" s="472">
        <v>41185</v>
      </c>
      <c r="N5502" s="435">
        <v>13</v>
      </c>
      <c r="O5502" s="436">
        <v>1995</v>
      </c>
      <c r="P5502" s="436">
        <v>1995</v>
      </c>
      <c r="Q5502" s="435">
        <v>0</v>
      </c>
      <c r="R5502" s="436">
        <v>1995</v>
      </c>
      <c r="S5502" s="447">
        <v>0</v>
      </c>
      <c r="T5502" s="447">
        <v>0</v>
      </c>
      <c r="U5502" s="472">
        <v>41185</v>
      </c>
      <c r="Y5502" s="437" t="str">
        <f t="shared" si="475"/>
        <v/>
      </c>
    </row>
    <row r="5503" spans="1:25" x14ac:dyDescent="0.2">
      <c r="A5503" s="442" t="s">
        <v>115</v>
      </c>
      <c r="B5503" s="435">
        <v>14</v>
      </c>
      <c r="C5503" s="436">
        <v>888</v>
      </c>
      <c r="D5503" s="438" t="s">
        <v>213</v>
      </c>
      <c r="E5503" s="472">
        <v>41185</v>
      </c>
      <c r="G5503" s="435">
        <v>14</v>
      </c>
      <c r="H5503" s="436">
        <v>888</v>
      </c>
      <c r="I5503" s="436">
        <v>888</v>
      </c>
      <c r="J5503" s="436">
        <v>888</v>
      </c>
      <c r="K5503" s="435">
        <v>0</v>
      </c>
      <c r="L5503" s="472">
        <v>41185</v>
      </c>
      <c r="N5503" s="435">
        <v>14</v>
      </c>
      <c r="O5503" s="436">
        <v>888</v>
      </c>
      <c r="P5503" s="436">
        <v>888</v>
      </c>
      <c r="Q5503" s="435">
        <v>0</v>
      </c>
      <c r="R5503" s="436">
        <v>888</v>
      </c>
      <c r="S5503" s="447">
        <v>0</v>
      </c>
      <c r="T5503" s="447">
        <v>0</v>
      </c>
      <c r="U5503" s="472">
        <v>41185</v>
      </c>
      <c r="Y5503" s="437" t="str">
        <f t="shared" si="475"/>
        <v/>
      </c>
    </row>
    <row r="5504" spans="1:25" x14ac:dyDescent="0.2">
      <c r="A5504" s="442" t="s">
        <v>115</v>
      </c>
      <c r="B5504" s="435">
        <v>15</v>
      </c>
      <c r="C5504" s="436">
        <v>136</v>
      </c>
      <c r="D5504" s="438" t="s">
        <v>187</v>
      </c>
      <c r="E5504" s="472">
        <v>41185</v>
      </c>
      <c r="G5504" s="435">
        <v>15</v>
      </c>
      <c r="H5504" s="436">
        <v>136</v>
      </c>
      <c r="I5504" s="436">
        <v>136</v>
      </c>
      <c r="J5504" s="436">
        <v>136</v>
      </c>
      <c r="K5504" s="435">
        <v>0</v>
      </c>
      <c r="L5504" s="472">
        <v>41185</v>
      </c>
      <c r="N5504" s="435">
        <v>15</v>
      </c>
      <c r="O5504" s="436">
        <v>136</v>
      </c>
      <c r="P5504" s="436">
        <v>136</v>
      </c>
      <c r="Q5504" s="435">
        <v>0</v>
      </c>
      <c r="R5504" s="436">
        <v>136</v>
      </c>
      <c r="S5504" s="447">
        <v>0</v>
      </c>
      <c r="T5504" s="447">
        <v>0</v>
      </c>
      <c r="U5504" s="472">
        <v>41185</v>
      </c>
      <c r="Y5504" s="437" t="str">
        <f t="shared" si="475"/>
        <v/>
      </c>
    </row>
    <row r="5505" spans="1:25" x14ac:dyDescent="0.2">
      <c r="A5505" s="442" t="s">
        <v>115</v>
      </c>
      <c r="B5505" s="435">
        <v>16</v>
      </c>
      <c r="C5505" s="436">
        <v>901</v>
      </c>
      <c r="D5505" s="438" t="s">
        <v>199</v>
      </c>
      <c r="E5505" s="472">
        <v>41185</v>
      </c>
      <c r="G5505" s="435">
        <v>16</v>
      </c>
      <c r="H5505" s="436">
        <v>901</v>
      </c>
      <c r="I5505" s="436">
        <v>901</v>
      </c>
      <c r="J5505" s="436">
        <v>901</v>
      </c>
      <c r="K5505" s="435">
        <v>0</v>
      </c>
      <c r="L5505" s="472">
        <v>41185</v>
      </c>
      <c r="N5505" s="435">
        <v>16</v>
      </c>
      <c r="O5505" s="436">
        <v>901</v>
      </c>
      <c r="P5505" s="436">
        <v>901</v>
      </c>
      <c r="Q5505" s="435">
        <v>0</v>
      </c>
      <c r="R5505" s="436">
        <v>901</v>
      </c>
      <c r="S5505" s="447">
        <v>0</v>
      </c>
      <c r="T5505" s="447">
        <v>0</v>
      </c>
      <c r="U5505" s="472">
        <v>41185</v>
      </c>
      <c r="Y5505" s="437" t="str">
        <f t="shared" si="475"/>
        <v/>
      </c>
    </row>
    <row r="5506" spans="1:25" x14ac:dyDescent="0.2">
      <c r="A5506" s="442" t="s">
        <v>115</v>
      </c>
      <c r="B5506" s="435">
        <v>17</v>
      </c>
      <c r="C5506" s="436">
        <v>71</v>
      </c>
      <c r="D5506" s="438" t="s">
        <v>189</v>
      </c>
      <c r="E5506" s="472">
        <v>41185</v>
      </c>
      <c r="G5506" s="435">
        <v>17</v>
      </c>
      <c r="H5506" s="436">
        <v>71</v>
      </c>
      <c r="I5506" s="436">
        <v>71</v>
      </c>
      <c r="J5506" s="436">
        <v>71</v>
      </c>
      <c r="K5506" s="435">
        <v>0</v>
      </c>
      <c r="L5506" s="472">
        <v>41185</v>
      </c>
      <c r="N5506" s="435">
        <v>17</v>
      </c>
      <c r="O5506" s="436">
        <v>71</v>
      </c>
      <c r="P5506" s="436">
        <v>71</v>
      </c>
      <c r="Q5506" s="435">
        <v>0</v>
      </c>
      <c r="R5506" s="436">
        <v>71</v>
      </c>
      <c r="S5506" s="447">
        <v>0</v>
      </c>
      <c r="T5506" s="447">
        <v>0</v>
      </c>
      <c r="U5506" s="472">
        <v>41185</v>
      </c>
      <c r="Y5506" s="437" t="str">
        <f t="shared" si="475"/>
        <v/>
      </c>
    </row>
    <row r="5507" spans="1:25" x14ac:dyDescent="0.2">
      <c r="A5507" s="442" t="s">
        <v>115</v>
      </c>
      <c r="B5507" s="435">
        <v>18</v>
      </c>
      <c r="C5507" s="436">
        <v>415</v>
      </c>
      <c r="D5507" s="438" t="s">
        <v>178</v>
      </c>
      <c r="E5507" s="472">
        <v>41185</v>
      </c>
      <c r="G5507" s="435">
        <v>18</v>
      </c>
      <c r="H5507" s="436">
        <v>415</v>
      </c>
      <c r="I5507" s="436">
        <v>415</v>
      </c>
      <c r="J5507" s="436">
        <v>415</v>
      </c>
      <c r="K5507" s="435">
        <v>0</v>
      </c>
      <c r="L5507" s="472">
        <v>41185</v>
      </c>
      <c r="N5507" s="435">
        <v>18</v>
      </c>
      <c r="O5507" s="436">
        <v>415</v>
      </c>
      <c r="P5507" s="436">
        <v>415</v>
      </c>
      <c r="Q5507" s="435">
        <v>0</v>
      </c>
      <c r="R5507" s="436">
        <v>415</v>
      </c>
      <c r="S5507" s="447">
        <v>0</v>
      </c>
      <c r="T5507" s="447">
        <v>0</v>
      </c>
      <c r="U5507" s="472">
        <v>41185</v>
      </c>
      <c r="Y5507" s="437" t="str">
        <f t="shared" si="475"/>
        <v/>
      </c>
    </row>
    <row r="5508" spans="1:25" x14ac:dyDescent="0.2">
      <c r="A5508" s="442" t="s">
        <v>115</v>
      </c>
      <c r="B5508" s="435">
        <v>19</v>
      </c>
      <c r="C5508" s="436">
        <v>1995</v>
      </c>
      <c r="D5508" s="438" t="s">
        <v>214</v>
      </c>
      <c r="E5508" s="472">
        <v>41185</v>
      </c>
      <c r="G5508" s="435">
        <v>19</v>
      </c>
      <c r="H5508" s="436">
        <v>1995</v>
      </c>
      <c r="I5508" s="436">
        <v>1995</v>
      </c>
      <c r="J5508" s="436">
        <v>1995</v>
      </c>
      <c r="K5508" s="435">
        <v>0</v>
      </c>
      <c r="L5508" s="472">
        <v>41185</v>
      </c>
      <c r="N5508" s="435">
        <v>19</v>
      </c>
      <c r="O5508" s="436">
        <v>1995</v>
      </c>
      <c r="P5508" s="436">
        <v>1995</v>
      </c>
      <c r="Q5508" s="435">
        <v>0</v>
      </c>
      <c r="R5508" s="436">
        <v>1995</v>
      </c>
      <c r="S5508" s="447">
        <v>0</v>
      </c>
      <c r="T5508" s="447">
        <v>0</v>
      </c>
      <c r="U5508" s="472">
        <v>41185</v>
      </c>
      <c r="Y5508" s="437" t="str">
        <f t="shared" si="475"/>
        <v/>
      </c>
    </row>
    <row r="5509" spans="1:25" x14ac:dyDescent="0.2">
      <c r="A5509" s="442" t="s">
        <v>115</v>
      </c>
      <c r="B5509" s="435">
        <v>20</v>
      </c>
      <c r="C5509" s="436">
        <v>648</v>
      </c>
      <c r="D5509" s="438" t="s">
        <v>214</v>
      </c>
      <c r="E5509" s="472">
        <v>41185</v>
      </c>
      <c r="G5509" s="435">
        <v>20</v>
      </c>
      <c r="H5509" s="436">
        <v>648</v>
      </c>
      <c r="I5509" s="436">
        <v>648</v>
      </c>
      <c r="J5509" s="436">
        <v>648</v>
      </c>
      <c r="K5509" s="435">
        <v>0</v>
      </c>
      <c r="L5509" s="472">
        <v>41185</v>
      </c>
      <c r="N5509" s="435">
        <v>20</v>
      </c>
      <c r="O5509" s="436">
        <v>648</v>
      </c>
      <c r="P5509" s="436">
        <v>648</v>
      </c>
      <c r="Q5509" s="435">
        <v>0</v>
      </c>
      <c r="R5509" s="436">
        <v>648</v>
      </c>
      <c r="S5509" s="447">
        <v>0</v>
      </c>
      <c r="T5509" s="447">
        <v>0</v>
      </c>
      <c r="U5509" s="472">
        <v>41185</v>
      </c>
      <c r="Y5509" s="437" t="str">
        <f t="shared" si="475"/>
        <v/>
      </c>
    </row>
    <row r="5510" spans="1:25" x14ac:dyDescent="0.2">
      <c r="A5510" s="644" t="s">
        <v>115</v>
      </c>
      <c r="B5510" s="645">
        <v>21</v>
      </c>
      <c r="C5510" s="646">
        <v>27</v>
      </c>
      <c r="D5510" s="659" t="s">
        <v>185</v>
      </c>
      <c r="E5510" s="647">
        <v>41185</v>
      </c>
      <c r="G5510" s="645">
        <v>21</v>
      </c>
      <c r="H5510" s="646">
        <v>27</v>
      </c>
      <c r="I5510" s="646">
        <v>27</v>
      </c>
      <c r="J5510" s="646">
        <v>27</v>
      </c>
      <c r="K5510" s="645">
        <v>0</v>
      </c>
      <c r="L5510" s="647">
        <v>41185</v>
      </c>
      <c r="N5510" s="645">
        <v>21</v>
      </c>
      <c r="O5510" s="646">
        <v>27</v>
      </c>
      <c r="P5510" s="646">
        <v>27</v>
      </c>
      <c r="Q5510" s="645">
        <v>0</v>
      </c>
      <c r="R5510" s="646">
        <v>27</v>
      </c>
      <c r="S5510" s="646">
        <v>0</v>
      </c>
      <c r="T5510" s="646">
        <v>0</v>
      </c>
      <c r="U5510" s="647">
        <v>41185</v>
      </c>
      <c r="Y5510" s="437" t="str">
        <f t="shared" si="475"/>
        <v/>
      </c>
    </row>
    <row r="5511" spans="1:25" x14ac:dyDescent="0.2">
      <c r="A5511" s="442" t="s">
        <v>115</v>
      </c>
      <c r="B5511" s="435">
        <v>1</v>
      </c>
      <c r="C5511" s="436">
        <v>16</v>
      </c>
      <c r="D5511" s="643" t="s">
        <v>182</v>
      </c>
      <c r="E5511" s="472">
        <v>41190</v>
      </c>
      <c r="G5511" s="435">
        <v>1</v>
      </c>
      <c r="H5511" s="436">
        <v>16</v>
      </c>
      <c r="I5511" s="436">
        <v>16</v>
      </c>
      <c r="J5511" s="436">
        <v>16</v>
      </c>
      <c r="K5511" s="435">
        <v>0</v>
      </c>
      <c r="L5511" s="472">
        <v>41190</v>
      </c>
      <c r="N5511" s="435">
        <v>1</v>
      </c>
      <c r="O5511" s="436">
        <v>16</v>
      </c>
      <c r="P5511" s="436">
        <v>16</v>
      </c>
      <c r="Q5511" s="435">
        <v>0</v>
      </c>
      <c r="R5511" s="436">
        <v>16</v>
      </c>
      <c r="S5511" s="447">
        <v>0</v>
      </c>
      <c r="T5511" s="447">
        <v>0</v>
      </c>
      <c r="U5511" s="472">
        <v>41190</v>
      </c>
      <c r="Y5511" s="437" t="str">
        <f t="shared" si="475"/>
        <v/>
      </c>
    </row>
    <row r="5512" spans="1:25" x14ac:dyDescent="0.2">
      <c r="A5512" s="442" t="s">
        <v>115</v>
      </c>
      <c r="B5512" s="435">
        <v>2</v>
      </c>
      <c r="C5512" s="436">
        <v>13</v>
      </c>
      <c r="D5512" s="465" t="s">
        <v>183</v>
      </c>
      <c r="E5512" s="472">
        <v>41190</v>
      </c>
      <c r="G5512" s="435">
        <v>2</v>
      </c>
      <c r="H5512" s="436">
        <v>13</v>
      </c>
      <c r="I5512" s="436">
        <v>13</v>
      </c>
      <c r="J5512" s="436">
        <v>13</v>
      </c>
      <c r="K5512" s="435">
        <v>0</v>
      </c>
      <c r="L5512" s="472">
        <v>41190</v>
      </c>
      <c r="N5512" s="435">
        <v>2</v>
      </c>
      <c r="O5512" s="436">
        <v>13</v>
      </c>
      <c r="P5512" s="436">
        <v>13</v>
      </c>
      <c r="Q5512" s="435">
        <v>0</v>
      </c>
      <c r="R5512" s="436">
        <v>13</v>
      </c>
      <c r="S5512" s="447">
        <v>0</v>
      </c>
      <c r="T5512" s="447">
        <v>0</v>
      </c>
      <c r="U5512" s="472">
        <v>41190</v>
      </c>
      <c r="Y5512" s="437" t="str">
        <f t="shared" si="475"/>
        <v/>
      </c>
    </row>
    <row r="5513" spans="1:25" x14ac:dyDescent="0.2">
      <c r="A5513" s="442" t="s">
        <v>115</v>
      </c>
      <c r="B5513" s="435">
        <v>3</v>
      </c>
      <c r="C5513" s="436">
        <v>1</v>
      </c>
      <c r="D5513" s="465" t="s">
        <v>67</v>
      </c>
      <c r="E5513" s="472">
        <v>41190</v>
      </c>
      <c r="G5513" s="435">
        <v>3</v>
      </c>
      <c r="H5513" s="436">
        <v>1</v>
      </c>
      <c r="I5513" s="436">
        <v>1</v>
      </c>
      <c r="J5513" s="436">
        <v>1</v>
      </c>
      <c r="K5513" s="435">
        <v>0</v>
      </c>
      <c r="L5513" s="472">
        <v>41190</v>
      </c>
      <c r="N5513" s="435">
        <v>3</v>
      </c>
      <c r="O5513" s="436">
        <v>1</v>
      </c>
      <c r="P5513" s="436">
        <v>1</v>
      </c>
      <c r="Q5513" s="435">
        <v>0</v>
      </c>
      <c r="R5513" s="436">
        <v>1</v>
      </c>
      <c r="S5513" s="447">
        <v>0</v>
      </c>
      <c r="T5513" s="447">
        <v>0</v>
      </c>
      <c r="U5513" s="472">
        <v>41190</v>
      </c>
      <c r="Y5513" s="437" t="str">
        <f t="shared" si="475"/>
        <v/>
      </c>
    </row>
    <row r="5514" spans="1:25" x14ac:dyDescent="0.2">
      <c r="A5514" s="442" t="s">
        <v>115</v>
      </c>
      <c r="B5514" s="435">
        <v>4</v>
      </c>
      <c r="C5514" s="436">
        <v>1</v>
      </c>
      <c r="D5514" s="438" t="s">
        <v>69</v>
      </c>
      <c r="E5514" s="472">
        <v>41190</v>
      </c>
      <c r="G5514" s="435">
        <v>4</v>
      </c>
      <c r="H5514" s="436">
        <v>1</v>
      </c>
      <c r="I5514" s="436">
        <v>1</v>
      </c>
      <c r="J5514" s="436">
        <v>1</v>
      </c>
      <c r="K5514" s="435">
        <v>0</v>
      </c>
      <c r="L5514" s="472">
        <v>41190</v>
      </c>
      <c r="N5514" s="435">
        <v>4</v>
      </c>
      <c r="O5514" s="436">
        <v>1</v>
      </c>
      <c r="P5514" s="436">
        <v>1</v>
      </c>
      <c r="Q5514" s="435">
        <v>0</v>
      </c>
      <c r="R5514" s="436">
        <v>1</v>
      </c>
      <c r="S5514" s="447">
        <v>0</v>
      </c>
      <c r="T5514" s="447">
        <v>0</v>
      </c>
      <c r="U5514" s="472">
        <v>41190</v>
      </c>
      <c r="Y5514" s="437" t="str">
        <f t="shared" si="475"/>
        <v/>
      </c>
    </row>
    <row r="5515" spans="1:25" x14ac:dyDescent="0.2">
      <c r="A5515" s="442" t="s">
        <v>115</v>
      </c>
      <c r="B5515" s="435">
        <v>5</v>
      </c>
      <c r="C5515" s="436">
        <v>5</v>
      </c>
      <c r="D5515" s="438" t="s">
        <v>72</v>
      </c>
      <c r="E5515" s="472">
        <v>41190</v>
      </c>
      <c r="G5515" s="435">
        <v>5</v>
      </c>
      <c r="H5515" s="436">
        <v>5</v>
      </c>
      <c r="I5515" s="436">
        <v>5</v>
      </c>
      <c r="J5515" s="436">
        <v>5</v>
      </c>
      <c r="K5515" s="435">
        <v>0</v>
      </c>
      <c r="L5515" s="472">
        <v>41190</v>
      </c>
      <c r="N5515" s="435">
        <v>5</v>
      </c>
      <c r="O5515" s="436">
        <v>5</v>
      </c>
      <c r="P5515" s="436">
        <v>5</v>
      </c>
      <c r="Q5515" s="435">
        <v>0</v>
      </c>
      <c r="R5515" s="436">
        <v>5</v>
      </c>
      <c r="S5515" s="447">
        <v>0</v>
      </c>
      <c r="T5515" s="447">
        <v>0</v>
      </c>
      <c r="U5515" s="472">
        <v>41190</v>
      </c>
      <c r="Y5515" s="437" t="str">
        <f t="shared" si="475"/>
        <v/>
      </c>
    </row>
    <row r="5516" spans="1:25" x14ac:dyDescent="0.2">
      <c r="A5516" s="442" t="s">
        <v>115</v>
      </c>
      <c r="B5516" s="435">
        <v>6</v>
      </c>
      <c r="C5516" s="436">
        <v>89</v>
      </c>
      <c r="D5516" s="438" t="s">
        <v>73</v>
      </c>
      <c r="E5516" s="472">
        <v>41190</v>
      </c>
      <c r="G5516" s="435">
        <v>6</v>
      </c>
      <c r="H5516" s="436">
        <v>89</v>
      </c>
      <c r="I5516" s="436">
        <v>89</v>
      </c>
      <c r="J5516" s="436">
        <v>89</v>
      </c>
      <c r="K5516" s="435">
        <v>0</v>
      </c>
      <c r="L5516" s="472">
        <v>41190</v>
      </c>
      <c r="N5516" s="435">
        <v>6</v>
      </c>
      <c r="O5516" s="436">
        <v>89</v>
      </c>
      <c r="P5516" s="436">
        <v>89</v>
      </c>
      <c r="Q5516" s="435">
        <v>0</v>
      </c>
      <c r="R5516" s="436">
        <v>89</v>
      </c>
      <c r="S5516" s="447">
        <v>0</v>
      </c>
      <c r="T5516" s="447">
        <v>0</v>
      </c>
      <c r="U5516" s="472">
        <v>41190</v>
      </c>
      <c r="Y5516" s="437" t="str">
        <f t="shared" si="475"/>
        <v/>
      </c>
    </row>
    <row r="5517" spans="1:25" x14ac:dyDescent="0.2">
      <c r="A5517" s="442" t="s">
        <v>115</v>
      </c>
      <c r="B5517" s="435">
        <v>7</v>
      </c>
      <c r="C5517" s="436">
        <v>16</v>
      </c>
      <c r="D5517" s="438" t="s">
        <v>79</v>
      </c>
      <c r="E5517" s="472">
        <v>41190</v>
      </c>
      <c r="G5517" s="435">
        <v>7</v>
      </c>
      <c r="H5517" s="436">
        <v>16</v>
      </c>
      <c r="I5517" s="436">
        <v>16</v>
      </c>
      <c r="J5517" s="436">
        <v>16</v>
      </c>
      <c r="K5517" s="435">
        <v>0</v>
      </c>
      <c r="L5517" s="472">
        <v>41190</v>
      </c>
      <c r="N5517" s="435">
        <v>7</v>
      </c>
      <c r="O5517" s="436">
        <v>16</v>
      </c>
      <c r="P5517" s="436">
        <v>16</v>
      </c>
      <c r="Q5517" s="435">
        <v>0</v>
      </c>
      <c r="R5517" s="436">
        <v>16</v>
      </c>
      <c r="S5517" s="447">
        <v>0</v>
      </c>
      <c r="T5517" s="447">
        <v>0</v>
      </c>
      <c r="U5517" s="472">
        <v>41190</v>
      </c>
      <c r="Y5517" s="437" t="str">
        <f t="shared" si="475"/>
        <v/>
      </c>
    </row>
    <row r="5518" spans="1:25" x14ac:dyDescent="0.2">
      <c r="A5518" s="442" t="s">
        <v>115</v>
      </c>
      <c r="B5518" s="435">
        <v>8</v>
      </c>
      <c r="C5518" s="436">
        <v>13</v>
      </c>
      <c r="D5518" s="438" t="s">
        <v>74</v>
      </c>
      <c r="E5518" s="472">
        <v>41190</v>
      </c>
      <c r="G5518" s="435">
        <v>8</v>
      </c>
      <c r="H5518" s="436">
        <v>13</v>
      </c>
      <c r="I5518" s="436">
        <v>13</v>
      </c>
      <c r="J5518" s="436">
        <v>13</v>
      </c>
      <c r="K5518" s="435">
        <v>0</v>
      </c>
      <c r="L5518" s="472">
        <v>41190</v>
      </c>
      <c r="N5518" s="435">
        <v>8</v>
      </c>
      <c r="O5518" s="436">
        <v>13</v>
      </c>
      <c r="P5518" s="436">
        <v>13</v>
      </c>
      <c r="Q5518" s="435">
        <v>0</v>
      </c>
      <c r="R5518" s="436">
        <v>13</v>
      </c>
      <c r="S5518" s="447">
        <v>0</v>
      </c>
      <c r="T5518" s="447">
        <v>0</v>
      </c>
      <c r="U5518" s="472">
        <v>41190</v>
      </c>
      <c r="Y5518" s="437" t="str">
        <f t="shared" si="475"/>
        <v/>
      </c>
    </row>
    <row r="5519" spans="1:25" x14ac:dyDescent="0.2">
      <c r="A5519" s="442" t="s">
        <v>115</v>
      </c>
      <c r="B5519" s="435">
        <v>9</v>
      </c>
      <c r="C5519" s="436">
        <v>2</v>
      </c>
      <c r="D5519" s="438" t="s">
        <v>76</v>
      </c>
      <c r="E5519" s="472">
        <v>41190</v>
      </c>
      <c r="G5519" s="435">
        <v>9</v>
      </c>
      <c r="H5519" s="436">
        <v>2</v>
      </c>
      <c r="I5519" s="436">
        <v>2</v>
      </c>
      <c r="J5519" s="436">
        <v>2</v>
      </c>
      <c r="K5519" s="435">
        <v>0</v>
      </c>
      <c r="L5519" s="472">
        <v>41190</v>
      </c>
      <c r="N5519" s="435">
        <v>9</v>
      </c>
      <c r="O5519" s="436">
        <v>2</v>
      </c>
      <c r="P5519" s="436">
        <v>2</v>
      </c>
      <c r="Q5519" s="435">
        <v>0</v>
      </c>
      <c r="R5519" s="436">
        <v>2</v>
      </c>
      <c r="S5519" s="447">
        <v>0</v>
      </c>
      <c r="T5519" s="447">
        <v>0</v>
      </c>
      <c r="U5519" s="472">
        <v>41190</v>
      </c>
      <c r="Y5519" s="437" t="str">
        <f t="shared" si="475"/>
        <v/>
      </c>
    </row>
    <row r="5520" spans="1:25" x14ac:dyDescent="0.2">
      <c r="A5520" s="442" t="s">
        <v>115</v>
      </c>
      <c r="B5520" s="435">
        <v>10</v>
      </c>
      <c r="C5520" s="436">
        <v>1431</v>
      </c>
      <c r="D5520" s="435" t="s">
        <v>213</v>
      </c>
      <c r="E5520" s="472">
        <v>41190</v>
      </c>
      <c r="G5520" s="435">
        <v>10</v>
      </c>
      <c r="H5520" s="436">
        <v>1431</v>
      </c>
      <c r="I5520" s="436">
        <v>1431</v>
      </c>
      <c r="J5520" s="436">
        <v>1431</v>
      </c>
      <c r="K5520" s="435">
        <v>0</v>
      </c>
      <c r="L5520" s="472">
        <v>41190</v>
      </c>
      <c r="N5520" s="435">
        <v>10</v>
      </c>
      <c r="O5520" s="436">
        <v>1431</v>
      </c>
      <c r="P5520" s="436">
        <v>1431</v>
      </c>
      <c r="Q5520" s="435">
        <v>0</v>
      </c>
      <c r="R5520" s="436">
        <v>1431</v>
      </c>
      <c r="S5520" s="447">
        <v>0</v>
      </c>
      <c r="T5520" s="447">
        <v>0</v>
      </c>
      <c r="U5520" s="472">
        <v>41190</v>
      </c>
      <c r="Y5520" s="437" t="str">
        <f t="shared" si="475"/>
        <v/>
      </c>
    </row>
    <row r="5521" spans="1:25" x14ac:dyDescent="0.2">
      <c r="A5521" s="442" t="s">
        <v>115</v>
      </c>
      <c r="B5521" s="435">
        <v>11</v>
      </c>
      <c r="C5521" s="436">
        <v>17</v>
      </c>
      <c r="D5521" s="438" t="s">
        <v>187</v>
      </c>
      <c r="E5521" s="472">
        <v>41190</v>
      </c>
      <c r="G5521" s="435">
        <v>11</v>
      </c>
      <c r="H5521" s="436">
        <v>17</v>
      </c>
      <c r="I5521" s="436">
        <v>17</v>
      </c>
      <c r="J5521" s="436">
        <v>17</v>
      </c>
      <c r="K5521" s="435">
        <v>0</v>
      </c>
      <c r="L5521" s="472">
        <v>41190</v>
      </c>
      <c r="N5521" s="435">
        <v>11</v>
      </c>
      <c r="O5521" s="436">
        <v>17</v>
      </c>
      <c r="P5521" s="436">
        <v>17</v>
      </c>
      <c r="Q5521" s="435">
        <v>0</v>
      </c>
      <c r="R5521" s="436">
        <v>17</v>
      </c>
      <c r="S5521" s="447">
        <v>0</v>
      </c>
      <c r="T5521" s="447">
        <v>0</v>
      </c>
      <c r="U5521" s="472">
        <v>41190</v>
      </c>
      <c r="Y5521" s="437" t="str">
        <f t="shared" si="475"/>
        <v/>
      </c>
    </row>
    <row r="5522" spans="1:25" x14ac:dyDescent="0.2">
      <c r="A5522" s="442" t="s">
        <v>115</v>
      </c>
      <c r="B5522" s="435">
        <v>12</v>
      </c>
      <c r="C5522" s="436">
        <v>500</v>
      </c>
      <c r="D5522" s="438" t="s">
        <v>196</v>
      </c>
      <c r="E5522" s="472">
        <v>41190</v>
      </c>
      <c r="G5522" s="435">
        <v>12</v>
      </c>
      <c r="H5522" s="436">
        <v>500</v>
      </c>
      <c r="I5522" s="436">
        <v>500</v>
      </c>
      <c r="J5522" s="436">
        <v>500</v>
      </c>
      <c r="K5522" s="435">
        <v>0</v>
      </c>
      <c r="L5522" s="472">
        <v>41190</v>
      </c>
      <c r="N5522" s="435">
        <v>12</v>
      </c>
      <c r="O5522" s="436">
        <v>500</v>
      </c>
      <c r="P5522" s="436">
        <v>500</v>
      </c>
      <c r="Q5522" s="435">
        <v>0</v>
      </c>
      <c r="R5522" s="436">
        <v>500</v>
      </c>
      <c r="S5522" s="447">
        <v>0</v>
      </c>
      <c r="T5522" s="447">
        <v>0</v>
      </c>
      <c r="U5522" s="472">
        <v>41190</v>
      </c>
      <c r="Y5522" s="437" t="str">
        <f t="shared" si="475"/>
        <v/>
      </c>
    </row>
    <row r="5523" spans="1:25" x14ac:dyDescent="0.2">
      <c r="A5523" s="442" t="s">
        <v>115</v>
      </c>
      <c r="B5523" s="435">
        <v>13</v>
      </c>
      <c r="C5523" s="436">
        <v>205</v>
      </c>
      <c r="D5523" s="438" t="s">
        <v>199</v>
      </c>
      <c r="E5523" s="472">
        <v>41190</v>
      </c>
      <c r="G5523" s="435">
        <v>13</v>
      </c>
      <c r="H5523" s="436">
        <v>205</v>
      </c>
      <c r="I5523" s="436">
        <v>205</v>
      </c>
      <c r="J5523" s="436">
        <v>205</v>
      </c>
      <c r="K5523" s="435">
        <v>0</v>
      </c>
      <c r="L5523" s="472">
        <v>41190</v>
      </c>
      <c r="N5523" s="435">
        <v>13</v>
      </c>
      <c r="O5523" s="436">
        <v>205</v>
      </c>
      <c r="P5523" s="436">
        <v>205</v>
      </c>
      <c r="Q5523" s="435">
        <v>0</v>
      </c>
      <c r="R5523" s="436">
        <v>205</v>
      </c>
      <c r="S5523" s="447">
        <v>0</v>
      </c>
      <c r="T5523" s="447">
        <v>0</v>
      </c>
      <c r="U5523" s="472">
        <v>41190</v>
      </c>
      <c r="Y5523" s="437" t="str">
        <f t="shared" si="475"/>
        <v/>
      </c>
    </row>
    <row r="5524" spans="1:25" x14ac:dyDescent="0.2">
      <c r="A5524" s="442" t="s">
        <v>115</v>
      </c>
      <c r="B5524" s="435">
        <v>14</v>
      </c>
      <c r="C5524" s="436">
        <v>72</v>
      </c>
      <c r="D5524" s="438" t="s">
        <v>189</v>
      </c>
      <c r="E5524" s="472">
        <v>41190</v>
      </c>
      <c r="G5524" s="435">
        <v>14</v>
      </c>
      <c r="H5524" s="436">
        <v>72</v>
      </c>
      <c r="I5524" s="436">
        <v>72</v>
      </c>
      <c r="J5524" s="436">
        <v>72</v>
      </c>
      <c r="K5524" s="435">
        <v>0</v>
      </c>
      <c r="L5524" s="472">
        <v>41190</v>
      </c>
      <c r="N5524" s="435">
        <v>14</v>
      </c>
      <c r="O5524" s="436">
        <v>72</v>
      </c>
      <c r="P5524" s="436">
        <v>72</v>
      </c>
      <c r="Q5524" s="435">
        <v>0</v>
      </c>
      <c r="R5524" s="436">
        <v>72</v>
      </c>
      <c r="S5524" s="447">
        <v>0</v>
      </c>
      <c r="T5524" s="447">
        <v>0</v>
      </c>
      <c r="U5524" s="472">
        <v>41190</v>
      </c>
      <c r="Y5524" s="437" t="str">
        <f t="shared" si="475"/>
        <v/>
      </c>
    </row>
    <row r="5525" spans="1:25" x14ac:dyDescent="0.2">
      <c r="A5525" s="442" t="s">
        <v>115</v>
      </c>
      <c r="B5525" s="435">
        <v>15</v>
      </c>
      <c r="C5525" s="436">
        <v>695</v>
      </c>
      <c r="D5525" s="438" t="s">
        <v>178</v>
      </c>
      <c r="E5525" s="472">
        <v>41190</v>
      </c>
      <c r="G5525" s="435">
        <v>15</v>
      </c>
      <c r="H5525" s="436">
        <v>695</v>
      </c>
      <c r="I5525" s="436">
        <v>695</v>
      </c>
      <c r="J5525" s="436">
        <v>695</v>
      </c>
      <c r="K5525" s="435">
        <v>0</v>
      </c>
      <c r="L5525" s="472">
        <v>41190</v>
      </c>
      <c r="N5525" s="435">
        <v>15</v>
      </c>
      <c r="O5525" s="436">
        <v>695</v>
      </c>
      <c r="P5525" s="436">
        <v>695</v>
      </c>
      <c r="Q5525" s="435">
        <v>0</v>
      </c>
      <c r="R5525" s="436">
        <v>695</v>
      </c>
      <c r="S5525" s="447">
        <v>0</v>
      </c>
      <c r="T5525" s="447">
        <v>0</v>
      </c>
      <c r="U5525" s="472">
        <v>41190</v>
      </c>
      <c r="Y5525" s="437" t="str">
        <f t="shared" si="475"/>
        <v/>
      </c>
    </row>
    <row r="5526" spans="1:25" x14ac:dyDescent="0.2">
      <c r="A5526" s="442" t="s">
        <v>115</v>
      </c>
      <c r="B5526" s="435">
        <v>16</v>
      </c>
      <c r="C5526" s="436">
        <v>1484</v>
      </c>
      <c r="D5526" s="438" t="s">
        <v>214</v>
      </c>
      <c r="E5526" s="472">
        <v>41190</v>
      </c>
      <c r="G5526" s="435">
        <v>16</v>
      </c>
      <c r="H5526" s="436">
        <v>1484</v>
      </c>
      <c r="I5526" s="436">
        <v>1484</v>
      </c>
      <c r="J5526" s="436">
        <v>1484</v>
      </c>
      <c r="K5526" s="435">
        <v>0</v>
      </c>
      <c r="L5526" s="472">
        <v>41190</v>
      </c>
      <c r="N5526" s="435">
        <v>16</v>
      </c>
      <c r="O5526" s="436">
        <v>1484</v>
      </c>
      <c r="P5526" s="436">
        <v>1484</v>
      </c>
      <c r="Q5526" s="435">
        <v>0</v>
      </c>
      <c r="R5526" s="436">
        <v>1484</v>
      </c>
      <c r="S5526" s="447">
        <v>0</v>
      </c>
      <c r="T5526" s="447">
        <v>0</v>
      </c>
      <c r="U5526" s="472">
        <v>41190</v>
      </c>
      <c r="Y5526" s="437" t="str">
        <f t="shared" si="475"/>
        <v/>
      </c>
    </row>
    <row r="5527" spans="1:25" x14ac:dyDescent="0.2">
      <c r="A5527" s="644" t="s">
        <v>115</v>
      </c>
      <c r="B5527" s="645">
        <v>17</v>
      </c>
      <c r="C5527" s="646">
        <v>5</v>
      </c>
      <c r="D5527" s="659" t="s">
        <v>185</v>
      </c>
      <c r="E5527" s="647">
        <v>41190</v>
      </c>
      <c r="G5527" s="645">
        <v>17</v>
      </c>
      <c r="H5527" s="646">
        <v>5</v>
      </c>
      <c r="I5527" s="646">
        <v>5</v>
      </c>
      <c r="J5527" s="646">
        <v>5</v>
      </c>
      <c r="K5527" s="645">
        <v>0</v>
      </c>
      <c r="L5527" s="647">
        <v>41190</v>
      </c>
      <c r="N5527" s="645">
        <v>17</v>
      </c>
      <c r="O5527" s="646">
        <v>5</v>
      </c>
      <c r="P5527" s="646">
        <v>5</v>
      </c>
      <c r="Q5527" s="645">
        <v>0</v>
      </c>
      <c r="R5527" s="646">
        <v>5</v>
      </c>
      <c r="S5527" s="646">
        <v>0</v>
      </c>
      <c r="T5527" s="646">
        <v>0</v>
      </c>
      <c r="U5527" s="647">
        <v>41190</v>
      </c>
      <c r="Y5527" s="437" t="str">
        <f t="shared" si="475"/>
        <v/>
      </c>
    </row>
    <row r="5528" spans="1:25" x14ac:dyDescent="0.2">
      <c r="A5528" s="442" t="s">
        <v>115</v>
      </c>
      <c r="B5528" s="435">
        <v>1</v>
      </c>
      <c r="C5528" s="436">
        <v>350</v>
      </c>
      <c r="D5528" s="438" t="s">
        <v>196</v>
      </c>
      <c r="E5528" s="472">
        <v>41191</v>
      </c>
      <c r="G5528" s="435">
        <v>1</v>
      </c>
      <c r="H5528" s="436">
        <v>350</v>
      </c>
      <c r="I5528" s="436">
        <v>350</v>
      </c>
      <c r="J5528" s="436">
        <v>350</v>
      </c>
      <c r="K5528" s="435">
        <v>0</v>
      </c>
      <c r="L5528" s="472">
        <v>41191</v>
      </c>
      <c r="N5528" s="435">
        <v>1</v>
      </c>
      <c r="O5528" s="436">
        <v>350</v>
      </c>
      <c r="P5528" s="436">
        <v>350</v>
      </c>
      <c r="Q5528" s="435">
        <v>0</v>
      </c>
      <c r="R5528" s="436">
        <v>350</v>
      </c>
      <c r="S5528" s="447">
        <v>0</v>
      </c>
      <c r="T5528" s="447">
        <v>0</v>
      </c>
      <c r="U5528" s="472">
        <v>41191</v>
      </c>
      <c r="Y5528" s="437" t="str">
        <f t="shared" si="475"/>
        <v/>
      </c>
    </row>
    <row r="5529" spans="1:25" x14ac:dyDescent="0.2">
      <c r="A5529" s="442" t="s">
        <v>115</v>
      </c>
      <c r="B5529" s="435">
        <v>2</v>
      </c>
      <c r="C5529" s="436">
        <v>50</v>
      </c>
      <c r="D5529" s="435" t="s">
        <v>176</v>
      </c>
      <c r="E5529" s="472">
        <v>41191</v>
      </c>
      <c r="G5529" s="435">
        <v>2</v>
      </c>
      <c r="H5529" s="436">
        <v>50</v>
      </c>
      <c r="I5529" s="436">
        <v>50</v>
      </c>
      <c r="J5529" s="436">
        <v>50</v>
      </c>
      <c r="K5529" s="435">
        <v>0</v>
      </c>
      <c r="L5529" s="472">
        <v>41191</v>
      </c>
      <c r="N5529" s="435">
        <v>2</v>
      </c>
      <c r="O5529" s="436">
        <v>50</v>
      </c>
      <c r="P5529" s="436">
        <v>50</v>
      </c>
      <c r="Q5529" s="435">
        <v>0</v>
      </c>
      <c r="R5529" s="436">
        <v>50</v>
      </c>
      <c r="S5529" s="447">
        <v>0</v>
      </c>
      <c r="T5529" s="447">
        <v>0</v>
      </c>
      <c r="U5529" s="472">
        <v>41191</v>
      </c>
      <c r="Y5529" s="437" t="str">
        <f t="shared" si="475"/>
        <v/>
      </c>
    </row>
    <row r="5530" spans="1:25" x14ac:dyDescent="0.2">
      <c r="A5530" s="644" t="s">
        <v>115</v>
      </c>
      <c r="B5530" s="645">
        <v>3</v>
      </c>
      <c r="C5530" s="646">
        <v>345</v>
      </c>
      <c r="D5530" s="645" t="s">
        <v>178</v>
      </c>
      <c r="E5530" s="647">
        <v>41191</v>
      </c>
      <c r="G5530" s="645">
        <v>3</v>
      </c>
      <c r="H5530" s="646">
        <v>345</v>
      </c>
      <c r="I5530" s="646">
        <v>345</v>
      </c>
      <c r="J5530" s="646">
        <v>345</v>
      </c>
      <c r="K5530" s="645">
        <v>0</v>
      </c>
      <c r="L5530" s="647">
        <v>41191</v>
      </c>
      <c r="N5530" s="645">
        <v>3</v>
      </c>
      <c r="O5530" s="646">
        <v>345</v>
      </c>
      <c r="P5530" s="646">
        <v>345</v>
      </c>
      <c r="Q5530" s="645">
        <v>0</v>
      </c>
      <c r="R5530" s="646">
        <v>345</v>
      </c>
      <c r="S5530" s="646">
        <v>0</v>
      </c>
      <c r="T5530" s="646">
        <v>0</v>
      </c>
      <c r="U5530" s="647">
        <v>41191</v>
      </c>
      <c r="Y5530" s="437" t="str">
        <f t="shared" si="475"/>
        <v/>
      </c>
    </row>
    <row r="5531" spans="1:25" x14ac:dyDescent="0.2">
      <c r="A5531" s="442" t="s">
        <v>115</v>
      </c>
      <c r="B5531" s="435">
        <v>1</v>
      </c>
      <c r="C5531" s="436">
        <v>300</v>
      </c>
      <c r="D5531" s="438" t="s">
        <v>196</v>
      </c>
      <c r="E5531" s="472">
        <v>41192</v>
      </c>
      <c r="G5531" s="435">
        <v>1</v>
      </c>
      <c r="H5531" s="436">
        <v>300</v>
      </c>
      <c r="I5531" s="436">
        <v>300</v>
      </c>
      <c r="J5531" s="436">
        <v>300</v>
      </c>
      <c r="K5531" s="435">
        <v>0</v>
      </c>
      <c r="L5531" s="472">
        <v>41192</v>
      </c>
      <c r="N5531" s="435">
        <v>1</v>
      </c>
      <c r="O5531" s="436">
        <v>300</v>
      </c>
      <c r="P5531" s="436">
        <v>300</v>
      </c>
      <c r="Q5531" s="435">
        <v>0</v>
      </c>
      <c r="R5531" s="436">
        <v>300</v>
      </c>
      <c r="S5531" s="447">
        <v>0</v>
      </c>
      <c r="T5531" s="447">
        <v>0</v>
      </c>
      <c r="U5531" s="472">
        <v>41192</v>
      </c>
      <c r="Y5531" s="437" t="str">
        <f t="shared" si="475"/>
        <v/>
      </c>
    </row>
    <row r="5532" spans="1:25" x14ac:dyDescent="0.2">
      <c r="A5532" s="644" t="s">
        <v>115</v>
      </c>
      <c r="B5532" s="645">
        <v>2</v>
      </c>
      <c r="C5532" s="646">
        <v>205</v>
      </c>
      <c r="D5532" s="645" t="s">
        <v>178</v>
      </c>
      <c r="E5532" s="647">
        <v>41192</v>
      </c>
      <c r="G5532" s="645">
        <v>2</v>
      </c>
      <c r="H5532" s="646">
        <v>205</v>
      </c>
      <c r="I5532" s="646">
        <v>205</v>
      </c>
      <c r="J5532" s="646">
        <v>205</v>
      </c>
      <c r="K5532" s="645">
        <v>0</v>
      </c>
      <c r="L5532" s="647">
        <v>41192</v>
      </c>
      <c r="N5532" s="645">
        <v>2</v>
      </c>
      <c r="O5532" s="646">
        <v>205</v>
      </c>
      <c r="P5532" s="646">
        <v>205</v>
      </c>
      <c r="Q5532" s="645">
        <v>0</v>
      </c>
      <c r="R5532" s="646">
        <v>205</v>
      </c>
      <c r="S5532" s="646">
        <v>0</v>
      </c>
      <c r="T5532" s="646">
        <v>0</v>
      </c>
      <c r="U5532" s="647">
        <v>41192</v>
      </c>
      <c r="Y5532" s="437" t="str">
        <f t="shared" si="475"/>
        <v/>
      </c>
    </row>
    <row r="5533" spans="1:25" x14ac:dyDescent="0.2">
      <c r="A5533" s="442" t="s">
        <v>115</v>
      </c>
      <c r="B5533" s="435">
        <v>1</v>
      </c>
      <c r="C5533" s="436">
        <v>50</v>
      </c>
      <c r="D5533" s="435" t="s">
        <v>176</v>
      </c>
      <c r="E5533" s="472">
        <v>41193</v>
      </c>
      <c r="G5533" s="435">
        <v>1</v>
      </c>
      <c r="H5533" s="436">
        <v>50</v>
      </c>
      <c r="I5533" s="436">
        <v>50</v>
      </c>
      <c r="J5533" s="436">
        <v>50</v>
      </c>
      <c r="K5533" s="435">
        <v>0</v>
      </c>
      <c r="L5533" s="472">
        <v>41193</v>
      </c>
      <c r="N5533" s="435">
        <v>1</v>
      </c>
      <c r="O5533" s="436">
        <v>50</v>
      </c>
      <c r="P5533" s="436">
        <v>50</v>
      </c>
      <c r="Q5533" s="435">
        <v>0</v>
      </c>
      <c r="R5533" s="436">
        <v>50</v>
      </c>
      <c r="S5533" s="447">
        <v>0</v>
      </c>
      <c r="T5533" s="447">
        <v>0</v>
      </c>
      <c r="U5533" s="472">
        <v>41193</v>
      </c>
      <c r="Y5533" s="437" t="str">
        <f t="shared" si="475"/>
        <v/>
      </c>
    </row>
    <row r="5534" spans="1:25" x14ac:dyDescent="0.2">
      <c r="A5534" s="644" t="s">
        <v>115</v>
      </c>
      <c r="B5534" s="645">
        <v>2</v>
      </c>
      <c r="C5534" s="646">
        <v>100</v>
      </c>
      <c r="D5534" s="645" t="s">
        <v>178</v>
      </c>
      <c r="E5534" s="647">
        <v>41193</v>
      </c>
      <c r="G5534" s="645">
        <v>2</v>
      </c>
      <c r="H5534" s="646">
        <v>100</v>
      </c>
      <c r="I5534" s="646">
        <v>100</v>
      </c>
      <c r="J5534" s="646">
        <v>100</v>
      </c>
      <c r="K5534" s="645">
        <v>0</v>
      </c>
      <c r="L5534" s="647">
        <v>41193</v>
      </c>
      <c r="N5534" s="645">
        <v>2</v>
      </c>
      <c r="O5534" s="646">
        <v>100</v>
      </c>
      <c r="P5534" s="646">
        <v>100</v>
      </c>
      <c r="Q5534" s="645">
        <v>0</v>
      </c>
      <c r="R5534" s="646">
        <v>100</v>
      </c>
      <c r="S5534" s="646">
        <v>0</v>
      </c>
      <c r="T5534" s="646">
        <v>0</v>
      </c>
      <c r="U5534" s="647">
        <v>41193</v>
      </c>
      <c r="Y5534" s="437" t="str">
        <f t="shared" si="475"/>
        <v/>
      </c>
    </row>
    <row r="5535" spans="1:25" x14ac:dyDescent="0.2">
      <c r="A5535" s="442" t="s">
        <v>115</v>
      </c>
      <c r="B5535" s="435">
        <v>1</v>
      </c>
      <c r="C5535" s="436">
        <v>15</v>
      </c>
      <c r="D5535" s="435" t="s">
        <v>176</v>
      </c>
      <c r="E5535" s="472">
        <v>41194</v>
      </c>
      <c r="G5535" s="435">
        <v>1</v>
      </c>
      <c r="H5535" s="436">
        <v>15</v>
      </c>
      <c r="I5535" s="436">
        <v>15</v>
      </c>
      <c r="J5535" s="436">
        <v>15</v>
      </c>
      <c r="K5535" s="435">
        <v>0</v>
      </c>
      <c r="L5535" s="472">
        <v>41194</v>
      </c>
      <c r="N5535" s="435">
        <v>1</v>
      </c>
      <c r="O5535" s="436">
        <v>15</v>
      </c>
      <c r="P5535" s="436">
        <v>15</v>
      </c>
      <c r="Q5535" s="435">
        <v>0</v>
      </c>
      <c r="R5535" s="436">
        <v>15</v>
      </c>
      <c r="S5535" s="447">
        <v>0</v>
      </c>
      <c r="T5535" s="447">
        <v>0</v>
      </c>
      <c r="U5535" s="472">
        <v>41194</v>
      </c>
      <c r="Y5535" s="437" t="str">
        <f t="shared" si="475"/>
        <v/>
      </c>
    </row>
    <row r="5536" spans="1:25" x14ac:dyDescent="0.2">
      <c r="A5536" s="644" t="s">
        <v>115</v>
      </c>
      <c r="B5536" s="645">
        <v>2</v>
      </c>
      <c r="C5536" s="646">
        <v>150</v>
      </c>
      <c r="D5536" s="645" t="s">
        <v>178</v>
      </c>
      <c r="E5536" s="647">
        <v>41194</v>
      </c>
      <c r="G5536" s="645">
        <v>2</v>
      </c>
      <c r="H5536" s="646">
        <v>150</v>
      </c>
      <c r="I5536" s="646">
        <v>150</v>
      </c>
      <c r="J5536" s="646">
        <v>150</v>
      </c>
      <c r="K5536" s="645">
        <v>0</v>
      </c>
      <c r="L5536" s="647">
        <v>41194</v>
      </c>
      <c r="N5536" s="645">
        <v>2</v>
      </c>
      <c r="O5536" s="646">
        <v>150</v>
      </c>
      <c r="P5536" s="646">
        <v>150</v>
      </c>
      <c r="Q5536" s="645">
        <v>0</v>
      </c>
      <c r="R5536" s="646">
        <v>150</v>
      </c>
      <c r="S5536" s="646">
        <v>0</v>
      </c>
      <c r="T5536" s="646">
        <v>0</v>
      </c>
      <c r="U5536" s="647">
        <v>41194</v>
      </c>
      <c r="Y5536" s="437" t="str">
        <f t="shared" si="475"/>
        <v/>
      </c>
    </row>
    <row r="5537" spans="1:25" x14ac:dyDescent="0.2">
      <c r="A5537" s="442" t="s">
        <v>115</v>
      </c>
      <c r="B5537" s="435">
        <v>1</v>
      </c>
      <c r="C5537" s="436">
        <v>10</v>
      </c>
      <c r="D5537" s="439" t="s">
        <v>177</v>
      </c>
      <c r="E5537" s="472">
        <v>41197</v>
      </c>
      <c r="G5537" s="435">
        <v>1</v>
      </c>
      <c r="H5537" s="436">
        <v>10</v>
      </c>
      <c r="I5537" s="436">
        <v>10</v>
      </c>
      <c r="J5537" s="436">
        <v>10</v>
      </c>
      <c r="K5537" s="435">
        <v>0</v>
      </c>
      <c r="L5537" s="472">
        <v>41197</v>
      </c>
      <c r="N5537" s="435">
        <v>1</v>
      </c>
      <c r="O5537" s="436">
        <v>10</v>
      </c>
      <c r="P5537" s="436">
        <v>10</v>
      </c>
      <c r="Q5537" s="435">
        <v>0</v>
      </c>
      <c r="R5537" s="436">
        <v>10</v>
      </c>
      <c r="S5537" s="447">
        <v>0</v>
      </c>
      <c r="T5537" s="447">
        <v>0</v>
      </c>
      <c r="U5537" s="472">
        <v>41197</v>
      </c>
      <c r="Y5537" s="437" t="str">
        <f t="shared" si="475"/>
        <v/>
      </c>
    </row>
    <row r="5538" spans="1:25" x14ac:dyDescent="0.2">
      <c r="A5538" s="442" t="s">
        <v>115</v>
      </c>
      <c r="B5538" s="435">
        <v>2</v>
      </c>
      <c r="C5538" s="436">
        <v>50</v>
      </c>
      <c r="D5538" s="643" t="s">
        <v>182</v>
      </c>
      <c r="E5538" s="472">
        <v>41197</v>
      </c>
      <c r="G5538" s="435">
        <v>2</v>
      </c>
      <c r="H5538" s="436">
        <v>50</v>
      </c>
      <c r="I5538" s="436">
        <v>50</v>
      </c>
      <c r="J5538" s="436">
        <v>50</v>
      </c>
      <c r="K5538" s="435">
        <v>0</v>
      </c>
      <c r="L5538" s="472">
        <v>41197</v>
      </c>
      <c r="N5538" s="435">
        <v>2</v>
      </c>
      <c r="O5538" s="436">
        <v>50</v>
      </c>
      <c r="P5538" s="436">
        <v>50</v>
      </c>
      <c r="Q5538" s="435">
        <v>0</v>
      </c>
      <c r="R5538" s="436">
        <v>50</v>
      </c>
      <c r="S5538" s="447">
        <v>0</v>
      </c>
      <c r="T5538" s="447">
        <v>0</v>
      </c>
      <c r="U5538" s="472">
        <v>41197</v>
      </c>
      <c r="Y5538" s="437" t="str">
        <f t="shared" si="475"/>
        <v/>
      </c>
    </row>
    <row r="5539" spans="1:25" x14ac:dyDescent="0.2">
      <c r="A5539" s="442" t="s">
        <v>115</v>
      </c>
      <c r="B5539" s="435">
        <v>3</v>
      </c>
      <c r="C5539" s="436">
        <v>21</v>
      </c>
      <c r="D5539" s="465" t="s">
        <v>183</v>
      </c>
      <c r="E5539" s="472">
        <v>41197</v>
      </c>
      <c r="G5539" s="435">
        <v>3</v>
      </c>
      <c r="H5539" s="436">
        <v>21</v>
      </c>
      <c r="I5539" s="436">
        <v>21</v>
      </c>
      <c r="J5539" s="436">
        <v>21</v>
      </c>
      <c r="K5539" s="435">
        <v>0</v>
      </c>
      <c r="L5539" s="472">
        <v>41197</v>
      </c>
      <c r="N5539" s="435">
        <v>3</v>
      </c>
      <c r="O5539" s="436">
        <v>21</v>
      </c>
      <c r="P5539" s="436">
        <v>21</v>
      </c>
      <c r="Q5539" s="435">
        <v>0</v>
      </c>
      <c r="R5539" s="436">
        <v>21</v>
      </c>
      <c r="S5539" s="447">
        <v>0</v>
      </c>
      <c r="T5539" s="447">
        <v>0</v>
      </c>
      <c r="U5539" s="472">
        <v>41197</v>
      </c>
      <c r="Y5539" s="437" t="str">
        <f t="shared" si="475"/>
        <v/>
      </c>
    </row>
    <row r="5540" spans="1:25" x14ac:dyDescent="0.2">
      <c r="A5540" s="442" t="s">
        <v>115</v>
      </c>
      <c r="B5540" s="435">
        <v>4</v>
      </c>
      <c r="C5540" s="436">
        <v>12</v>
      </c>
      <c r="D5540" s="465" t="s">
        <v>67</v>
      </c>
      <c r="E5540" s="472">
        <v>41197</v>
      </c>
      <c r="G5540" s="435">
        <v>4</v>
      </c>
      <c r="H5540" s="436">
        <v>12</v>
      </c>
      <c r="I5540" s="436">
        <v>12</v>
      </c>
      <c r="J5540" s="436">
        <v>12</v>
      </c>
      <c r="K5540" s="435">
        <v>0</v>
      </c>
      <c r="L5540" s="472">
        <v>41197</v>
      </c>
      <c r="N5540" s="435">
        <v>4</v>
      </c>
      <c r="O5540" s="436">
        <v>12</v>
      </c>
      <c r="P5540" s="436">
        <v>12</v>
      </c>
      <c r="Q5540" s="435">
        <v>0</v>
      </c>
      <c r="R5540" s="436">
        <v>12</v>
      </c>
      <c r="S5540" s="447">
        <v>0</v>
      </c>
      <c r="T5540" s="447">
        <v>0</v>
      </c>
      <c r="U5540" s="472">
        <v>41197</v>
      </c>
      <c r="Y5540" s="437" t="str">
        <f t="shared" si="475"/>
        <v/>
      </c>
    </row>
    <row r="5541" spans="1:25" x14ac:dyDescent="0.2">
      <c r="A5541" s="442" t="s">
        <v>115</v>
      </c>
      <c r="B5541" s="435">
        <v>5</v>
      </c>
      <c r="C5541" s="436">
        <v>2</v>
      </c>
      <c r="D5541" s="438" t="s">
        <v>68</v>
      </c>
      <c r="E5541" s="472">
        <v>41197</v>
      </c>
      <c r="G5541" s="435">
        <v>5</v>
      </c>
      <c r="H5541" s="436">
        <v>2</v>
      </c>
      <c r="I5541" s="436">
        <v>2</v>
      </c>
      <c r="J5541" s="436">
        <v>2</v>
      </c>
      <c r="K5541" s="435">
        <v>0</v>
      </c>
      <c r="L5541" s="472">
        <v>41197</v>
      </c>
      <c r="N5541" s="435">
        <v>5</v>
      </c>
      <c r="O5541" s="436">
        <v>2</v>
      </c>
      <c r="P5541" s="436">
        <v>2</v>
      </c>
      <c r="Q5541" s="435">
        <v>0</v>
      </c>
      <c r="R5541" s="436">
        <v>2</v>
      </c>
      <c r="S5541" s="447">
        <v>0</v>
      </c>
      <c r="T5541" s="447">
        <v>0</v>
      </c>
      <c r="U5541" s="472">
        <v>41197</v>
      </c>
      <c r="Y5541" s="437" t="str">
        <f t="shared" si="475"/>
        <v/>
      </c>
    </row>
    <row r="5542" spans="1:25" x14ac:dyDescent="0.2">
      <c r="A5542" s="442" t="s">
        <v>115</v>
      </c>
      <c r="B5542" s="435">
        <v>6</v>
      </c>
      <c r="C5542" s="436">
        <v>12</v>
      </c>
      <c r="D5542" s="438" t="s">
        <v>69</v>
      </c>
      <c r="E5542" s="472">
        <v>41197</v>
      </c>
      <c r="G5542" s="435">
        <v>6</v>
      </c>
      <c r="H5542" s="436">
        <v>12</v>
      </c>
      <c r="I5542" s="436">
        <v>12</v>
      </c>
      <c r="J5542" s="436">
        <v>12</v>
      </c>
      <c r="K5542" s="435">
        <v>0</v>
      </c>
      <c r="L5542" s="472">
        <v>41197</v>
      </c>
      <c r="N5542" s="435">
        <v>6</v>
      </c>
      <c r="O5542" s="436">
        <v>12</v>
      </c>
      <c r="P5542" s="436">
        <v>12</v>
      </c>
      <c r="Q5542" s="435">
        <v>0</v>
      </c>
      <c r="R5542" s="436">
        <v>12</v>
      </c>
      <c r="S5542" s="447">
        <v>0</v>
      </c>
      <c r="T5542" s="447">
        <v>0</v>
      </c>
      <c r="U5542" s="472">
        <v>41197</v>
      </c>
      <c r="Y5542" s="437" t="str">
        <f t="shared" si="475"/>
        <v/>
      </c>
    </row>
    <row r="5543" spans="1:25" x14ac:dyDescent="0.2">
      <c r="A5543" s="442" t="s">
        <v>115</v>
      </c>
      <c r="B5543" s="435">
        <v>7</v>
      </c>
      <c r="C5543" s="436">
        <v>19</v>
      </c>
      <c r="D5543" s="438" t="s">
        <v>72</v>
      </c>
      <c r="E5543" s="472">
        <v>41197</v>
      </c>
      <c r="G5543" s="435">
        <v>7</v>
      </c>
      <c r="H5543" s="436">
        <v>19</v>
      </c>
      <c r="I5543" s="436">
        <v>19</v>
      </c>
      <c r="J5543" s="436">
        <v>19</v>
      </c>
      <c r="K5543" s="435">
        <v>0</v>
      </c>
      <c r="L5543" s="472">
        <v>41197</v>
      </c>
      <c r="N5543" s="435">
        <v>7</v>
      </c>
      <c r="O5543" s="436">
        <v>19</v>
      </c>
      <c r="P5543" s="436">
        <v>19</v>
      </c>
      <c r="Q5543" s="435">
        <v>0</v>
      </c>
      <c r="R5543" s="436">
        <v>19</v>
      </c>
      <c r="S5543" s="447">
        <v>0</v>
      </c>
      <c r="T5543" s="447">
        <v>0</v>
      </c>
      <c r="U5543" s="472">
        <v>41197</v>
      </c>
      <c r="Y5543" s="437" t="str">
        <f t="shared" si="475"/>
        <v/>
      </c>
    </row>
    <row r="5544" spans="1:25" x14ac:dyDescent="0.2">
      <c r="A5544" s="442" t="s">
        <v>115</v>
      </c>
      <c r="B5544" s="435">
        <v>8</v>
      </c>
      <c r="C5544" s="436">
        <v>134</v>
      </c>
      <c r="D5544" s="438" t="s">
        <v>73</v>
      </c>
      <c r="E5544" s="472">
        <v>41197</v>
      </c>
      <c r="G5544" s="435">
        <v>8</v>
      </c>
      <c r="H5544" s="436">
        <v>134</v>
      </c>
      <c r="I5544" s="436">
        <v>134</v>
      </c>
      <c r="J5544" s="436">
        <v>134</v>
      </c>
      <c r="K5544" s="435">
        <v>0</v>
      </c>
      <c r="L5544" s="472">
        <v>41197</v>
      </c>
      <c r="N5544" s="435">
        <v>8</v>
      </c>
      <c r="O5544" s="436">
        <v>134</v>
      </c>
      <c r="P5544" s="436">
        <v>134</v>
      </c>
      <c r="Q5544" s="435">
        <v>0</v>
      </c>
      <c r="R5544" s="436">
        <v>134</v>
      </c>
      <c r="S5544" s="447">
        <v>0</v>
      </c>
      <c r="T5544" s="447">
        <v>0</v>
      </c>
      <c r="U5544" s="472">
        <v>41197</v>
      </c>
      <c r="Y5544" s="437" t="str">
        <f t="shared" si="475"/>
        <v/>
      </c>
    </row>
    <row r="5545" spans="1:25" x14ac:dyDescent="0.2">
      <c r="A5545" s="442" t="s">
        <v>115</v>
      </c>
      <c r="B5545" s="435">
        <v>9</v>
      </c>
      <c r="C5545" s="436">
        <v>212</v>
      </c>
      <c r="D5545" s="438" t="s">
        <v>79</v>
      </c>
      <c r="E5545" s="472">
        <v>41197</v>
      </c>
      <c r="G5545" s="435">
        <v>9</v>
      </c>
      <c r="H5545" s="436">
        <v>212</v>
      </c>
      <c r="I5545" s="436">
        <v>212</v>
      </c>
      <c r="J5545" s="436">
        <v>212</v>
      </c>
      <c r="K5545" s="435">
        <v>0</v>
      </c>
      <c r="L5545" s="472">
        <v>41197</v>
      </c>
      <c r="N5545" s="435">
        <v>9</v>
      </c>
      <c r="O5545" s="436">
        <v>212</v>
      </c>
      <c r="P5545" s="436">
        <v>212</v>
      </c>
      <c r="Q5545" s="435">
        <v>0</v>
      </c>
      <c r="R5545" s="436">
        <v>212</v>
      </c>
      <c r="S5545" s="447">
        <v>0</v>
      </c>
      <c r="T5545" s="447">
        <v>0</v>
      </c>
      <c r="U5545" s="472">
        <v>41197</v>
      </c>
      <c r="Y5545" s="437" t="str">
        <f t="shared" si="475"/>
        <v/>
      </c>
    </row>
    <row r="5546" spans="1:25" x14ac:dyDescent="0.2">
      <c r="A5546" s="442" t="s">
        <v>115</v>
      </c>
      <c r="B5546" s="435">
        <v>10</v>
      </c>
      <c r="C5546" s="436">
        <v>43</v>
      </c>
      <c r="D5546" s="438" t="s">
        <v>74</v>
      </c>
      <c r="E5546" s="472">
        <v>41197</v>
      </c>
      <c r="G5546" s="435">
        <v>10</v>
      </c>
      <c r="H5546" s="436">
        <v>43</v>
      </c>
      <c r="I5546" s="436">
        <v>43</v>
      </c>
      <c r="J5546" s="436">
        <v>43</v>
      </c>
      <c r="K5546" s="435">
        <v>0</v>
      </c>
      <c r="L5546" s="472">
        <v>41197</v>
      </c>
      <c r="N5546" s="435">
        <v>10</v>
      </c>
      <c r="O5546" s="436">
        <v>43</v>
      </c>
      <c r="P5546" s="436">
        <v>43</v>
      </c>
      <c r="Q5546" s="435">
        <v>0</v>
      </c>
      <c r="R5546" s="436">
        <v>43</v>
      </c>
      <c r="S5546" s="447">
        <v>0</v>
      </c>
      <c r="T5546" s="447">
        <v>0</v>
      </c>
      <c r="U5546" s="472">
        <v>41197</v>
      </c>
      <c r="Y5546" s="437" t="str">
        <f t="shared" si="475"/>
        <v/>
      </c>
    </row>
    <row r="5547" spans="1:25" x14ac:dyDescent="0.2">
      <c r="A5547" s="442" t="s">
        <v>115</v>
      </c>
      <c r="B5547" s="435">
        <v>11</v>
      </c>
      <c r="C5547" s="436">
        <v>2</v>
      </c>
      <c r="D5547" s="435" t="s">
        <v>75</v>
      </c>
      <c r="E5547" s="472">
        <v>41197</v>
      </c>
      <c r="G5547" s="435">
        <v>11</v>
      </c>
      <c r="H5547" s="436">
        <v>2</v>
      </c>
      <c r="I5547" s="436">
        <v>2</v>
      </c>
      <c r="J5547" s="436">
        <v>2</v>
      </c>
      <c r="K5547" s="435">
        <v>0</v>
      </c>
      <c r="L5547" s="472">
        <v>41197</v>
      </c>
      <c r="N5547" s="435">
        <v>11</v>
      </c>
      <c r="O5547" s="436">
        <v>2</v>
      </c>
      <c r="P5547" s="436">
        <v>2</v>
      </c>
      <c r="Q5547" s="435">
        <v>0</v>
      </c>
      <c r="R5547" s="436">
        <v>2</v>
      </c>
      <c r="S5547" s="447">
        <v>0</v>
      </c>
      <c r="T5547" s="447">
        <v>0</v>
      </c>
      <c r="U5547" s="472">
        <v>41197</v>
      </c>
      <c r="Y5547" s="437" t="str">
        <f t="shared" si="475"/>
        <v/>
      </c>
    </row>
    <row r="5548" spans="1:25" x14ac:dyDescent="0.2">
      <c r="A5548" s="442" t="s">
        <v>115</v>
      </c>
      <c r="B5548" s="435">
        <v>12</v>
      </c>
      <c r="C5548" s="436">
        <v>2</v>
      </c>
      <c r="D5548" s="438" t="s">
        <v>76</v>
      </c>
      <c r="E5548" s="472">
        <v>41197</v>
      </c>
      <c r="G5548" s="435">
        <v>12</v>
      </c>
      <c r="H5548" s="436">
        <v>2</v>
      </c>
      <c r="I5548" s="436">
        <v>2</v>
      </c>
      <c r="J5548" s="436">
        <v>2</v>
      </c>
      <c r="K5548" s="435">
        <v>0</v>
      </c>
      <c r="L5548" s="472">
        <v>41197</v>
      </c>
      <c r="N5548" s="435">
        <v>12</v>
      </c>
      <c r="O5548" s="436">
        <v>2</v>
      </c>
      <c r="P5548" s="436">
        <v>2</v>
      </c>
      <c r="Q5548" s="435">
        <v>0</v>
      </c>
      <c r="R5548" s="436">
        <v>2</v>
      </c>
      <c r="S5548" s="447">
        <v>0</v>
      </c>
      <c r="T5548" s="447">
        <v>0</v>
      </c>
      <c r="U5548" s="472">
        <v>41197</v>
      </c>
      <c r="Y5548" s="437" t="str">
        <f t="shared" si="475"/>
        <v/>
      </c>
    </row>
    <row r="5549" spans="1:25" x14ac:dyDescent="0.2">
      <c r="A5549" s="442" t="s">
        <v>115</v>
      </c>
      <c r="B5549" s="435">
        <v>13</v>
      </c>
      <c r="C5549" s="436">
        <v>1</v>
      </c>
      <c r="D5549" s="435" t="s">
        <v>77</v>
      </c>
      <c r="E5549" s="472">
        <v>41197</v>
      </c>
      <c r="G5549" s="435">
        <v>13</v>
      </c>
      <c r="H5549" s="436">
        <v>1</v>
      </c>
      <c r="I5549" s="436">
        <v>1</v>
      </c>
      <c r="J5549" s="436">
        <v>1</v>
      </c>
      <c r="K5549" s="435">
        <v>0</v>
      </c>
      <c r="L5549" s="472">
        <v>41197</v>
      </c>
      <c r="N5549" s="435">
        <v>13</v>
      </c>
      <c r="O5549" s="436">
        <v>1</v>
      </c>
      <c r="P5549" s="436">
        <v>1</v>
      </c>
      <c r="Q5549" s="435">
        <v>0</v>
      </c>
      <c r="R5549" s="436">
        <v>1</v>
      </c>
      <c r="S5549" s="447">
        <v>0</v>
      </c>
      <c r="T5549" s="447">
        <v>0</v>
      </c>
      <c r="U5549" s="472">
        <v>41197</v>
      </c>
      <c r="Y5549" s="437" t="str">
        <f t="shared" si="475"/>
        <v/>
      </c>
    </row>
    <row r="5550" spans="1:25" x14ac:dyDescent="0.2">
      <c r="A5550" s="442" t="s">
        <v>115</v>
      </c>
      <c r="B5550" s="435">
        <v>14</v>
      </c>
      <c r="C5550" s="436">
        <v>1995</v>
      </c>
      <c r="D5550" s="435" t="s">
        <v>213</v>
      </c>
      <c r="E5550" s="472">
        <v>41197</v>
      </c>
      <c r="G5550" s="435">
        <v>14</v>
      </c>
      <c r="H5550" s="436">
        <v>1995</v>
      </c>
      <c r="I5550" s="436">
        <v>1995</v>
      </c>
      <c r="J5550" s="436">
        <v>1995</v>
      </c>
      <c r="K5550" s="435">
        <v>0</v>
      </c>
      <c r="L5550" s="472">
        <v>41197</v>
      </c>
      <c r="N5550" s="435">
        <v>14</v>
      </c>
      <c r="O5550" s="436">
        <v>1995</v>
      </c>
      <c r="P5550" s="436">
        <v>1995</v>
      </c>
      <c r="Q5550" s="435">
        <v>0</v>
      </c>
      <c r="R5550" s="436">
        <v>1995</v>
      </c>
      <c r="S5550" s="447">
        <v>0</v>
      </c>
      <c r="T5550" s="447">
        <v>0</v>
      </c>
      <c r="U5550" s="472">
        <v>41197</v>
      </c>
      <c r="Y5550" s="437" t="str">
        <f t="shared" si="475"/>
        <v/>
      </c>
    </row>
    <row r="5551" spans="1:25" x14ac:dyDescent="0.2">
      <c r="A5551" s="442" t="s">
        <v>115</v>
      </c>
      <c r="B5551" s="435">
        <v>15</v>
      </c>
      <c r="C5551" s="436">
        <v>648</v>
      </c>
      <c r="D5551" s="435" t="s">
        <v>213</v>
      </c>
      <c r="E5551" s="472">
        <v>41197</v>
      </c>
      <c r="G5551" s="435">
        <v>15</v>
      </c>
      <c r="H5551" s="436">
        <v>648</v>
      </c>
      <c r="I5551" s="436">
        <v>648</v>
      </c>
      <c r="J5551" s="436">
        <v>648</v>
      </c>
      <c r="K5551" s="435">
        <v>0</v>
      </c>
      <c r="L5551" s="472">
        <v>41197</v>
      </c>
      <c r="N5551" s="435">
        <v>15</v>
      </c>
      <c r="O5551" s="436">
        <v>648</v>
      </c>
      <c r="P5551" s="436">
        <v>648</v>
      </c>
      <c r="Q5551" s="435">
        <v>0</v>
      </c>
      <c r="R5551" s="436">
        <v>648</v>
      </c>
      <c r="S5551" s="447">
        <v>0</v>
      </c>
      <c r="T5551" s="447">
        <v>0</v>
      </c>
      <c r="U5551" s="472">
        <v>41197</v>
      </c>
      <c r="Y5551" s="437" t="str">
        <f t="shared" si="475"/>
        <v/>
      </c>
    </row>
    <row r="5552" spans="1:25" x14ac:dyDescent="0.2">
      <c r="A5552" s="442" t="s">
        <v>115</v>
      </c>
      <c r="B5552" s="435">
        <v>16</v>
      </c>
      <c r="C5552" s="436">
        <v>68</v>
      </c>
      <c r="D5552" s="438" t="s">
        <v>187</v>
      </c>
      <c r="E5552" s="472">
        <v>41197</v>
      </c>
      <c r="G5552" s="435">
        <v>16</v>
      </c>
      <c r="H5552" s="436">
        <v>68</v>
      </c>
      <c r="I5552" s="436">
        <v>68</v>
      </c>
      <c r="J5552" s="436">
        <v>68</v>
      </c>
      <c r="K5552" s="435">
        <v>0</v>
      </c>
      <c r="L5552" s="472">
        <v>41197</v>
      </c>
      <c r="N5552" s="435">
        <v>16</v>
      </c>
      <c r="O5552" s="436">
        <v>68</v>
      </c>
      <c r="P5552" s="436">
        <v>68</v>
      </c>
      <c r="Q5552" s="435">
        <v>0</v>
      </c>
      <c r="R5552" s="436">
        <v>68</v>
      </c>
      <c r="S5552" s="447">
        <v>0</v>
      </c>
      <c r="T5552" s="447">
        <v>0</v>
      </c>
      <c r="U5552" s="472">
        <v>41197</v>
      </c>
      <c r="Y5552" s="437" t="str">
        <f t="shared" si="475"/>
        <v/>
      </c>
    </row>
    <row r="5553" spans="1:25" x14ac:dyDescent="0.2">
      <c r="A5553" s="442" t="s">
        <v>115</v>
      </c>
      <c r="B5553" s="435">
        <v>17</v>
      </c>
      <c r="C5553" s="436">
        <v>2</v>
      </c>
      <c r="D5553" s="465" t="s">
        <v>192</v>
      </c>
      <c r="E5553" s="472">
        <v>41197</v>
      </c>
      <c r="G5553" s="435">
        <v>17</v>
      </c>
      <c r="H5553" s="436">
        <v>2</v>
      </c>
      <c r="I5553" s="436">
        <v>2</v>
      </c>
      <c r="J5553" s="436">
        <v>2</v>
      </c>
      <c r="K5553" s="435">
        <v>0</v>
      </c>
      <c r="L5553" s="472">
        <v>41197</v>
      </c>
      <c r="N5553" s="435">
        <v>17</v>
      </c>
      <c r="O5553" s="436">
        <v>2</v>
      </c>
      <c r="P5553" s="436">
        <v>2</v>
      </c>
      <c r="Q5553" s="435">
        <v>0</v>
      </c>
      <c r="R5553" s="436">
        <v>2</v>
      </c>
      <c r="S5553" s="447">
        <v>0</v>
      </c>
      <c r="T5553" s="447">
        <v>0</v>
      </c>
      <c r="U5553" s="472">
        <v>41197</v>
      </c>
      <c r="Y5553" s="437" t="str">
        <f t="shared" si="475"/>
        <v/>
      </c>
    </row>
    <row r="5554" spans="1:25" x14ac:dyDescent="0.2">
      <c r="A5554" s="442" t="s">
        <v>115</v>
      </c>
      <c r="B5554" s="435">
        <v>18</v>
      </c>
      <c r="C5554" s="436">
        <v>600</v>
      </c>
      <c r="D5554" s="438" t="s">
        <v>196</v>
      </c>
      <c r="E5554" s="472">
        <v>41197</v>
      </c>
      <c r="G5554" s="435">
        <v>18</v>
      </c>
      <c r="H5554" s="436">
        <v>600</v>
      </c>
      <c r="I5554" s="436">
        <v>600</v>
      </c>
      <c r="J5554" s="436">
        <v>600</v>
      </c>
      <c r="K5554" s="435">
        <v>0</v>
      </c>
      <c r="L5554" s="472">
        <v>41197</v>
      </c>
      <c r="N5554" s="435">
        <v>18</v>
      </c>
      <c r="O5554" s="436">
        <v>600</v>
      </c>
      <c r="P5554" s="436">
        <v>600</v>
      </c>
      <c r="Q5554" s="435">
        <v>0</v>
      </c>
      <c r="R5554" s="436">
        <v>600</v>
      </c>
      <c r="S5554" s="447">
        <v>0</v>
      </c>
      <c r="T5554" s="447">
        <v>0</v>
      </c>
      <c r="U5554" s="472">
        <v>41197</v>
      </c>
      <c r="Y5554" s="437" t="str">
        <f t="shared" si="475"/>
        <v/>
      </c>
    </row>
    <row r="5555" spans="1:25" x14ac:dyDescent="0.2">
      <c r="A5555" s="442" t="s">
        <v>115</v>
      </c>
      <c r="B5555" s="435">
        <v>19</v>
      </c>
      <c r="C5555" s="436">
        <v>373</v>
      </c>
      <c r="D5555" s="438" t="s">
        <v>199</v>
      </c>
      <c r="E5555" s="472">
        <v>41197</v>
      </c>
      <c r="G5555" s="435">
        <v>19</v>
      </c>
      <c r="H5555" s="436">
        <v>373</v>
      </c>
      <c r="I5555" s="436">
        <v>373</v>
      </c>
      <c r="J5555" s="436">
        <v>373</v>
      </c>
      <c r="K5555" s="435">
        <v>0</v>
      </c>
      <c r="L5555" s="472">
        <v>41197</v>
      </c>
      <c r="N5555" s="435">
        <v>19</v>
      </c>
      <c r="O5555" s="436">
        <v>373</v>
      </c>
      <c r="P5555" s="436">
        <v>373</v>
      </c>
      <c r="Q5555" s="435">
        <v>0</v>
      </c>
      <c r="R5555" s="436">
        <v>373</v>
      </c>
      <c r="S5555" s="447">
        <v>0</v>
      </c>
      <c r="T5555" s="447">
        <v>0</v>
      </c>
      <c r="U5555" s="472">
        <v>41197</v>
      </c>
      <c r="Y5555" s="437" t="str">
        <f t="shared" si="475"/>
        <v/>
      </c>
    </row>
    <row r="5556" spans="1:25" x14ac:dyDescent="0.2">
      <c r="A5556" s="442" t="s">
        <v>115</v>
      </c>
      <c r="B5556" s="435">
        <v>20</v>
      </c>
      <c r="C5556" s="436">
        <v>184</v>
      </c>
      <c r="D5556" s="438" t="s">
        <v>189</v>
      </c>
      <c r="E5556" s="472">
        <v>41197</v>
      </c>
      <c r="G5556" s="435">
        <v>20</v>
      </c>
      <c r="H5556" s="436">
        <v>184</v>
      </c>
      <c r="I5556" s="436">
        <v>184</v>
      </c>
      <c r="J5556" s="436">
        <v>184</v>
      </c>
      <c r="K5556" s="435">
        <v>0</v>
      </c>
      <c r="L5556" s="472">
        <v>41197</v>
      </c>
      <c r="N5556" s="435">
        <v>20</v>
      </c>
      <c r="O5556" s="436">
        <v>184</v>
      </c>
      <c r="P5556" s="436">
        <v>184</v>
      </c>
      <c r="Q5556" s="435">
        <v>0</v>
      </c>
      <c r="R5556" s="436">
        <v>184</v>
      </c>
      <c r="S5556" s="447">
        <v>0</v>
      </c>
      <c r="T5556" s="447">
        <v>0</v>
      </c>
      <c r="U5556" s="472">
        <v>41197</v>
      </c>
      <c r="Y5556" s="437" t="str">
        <f t="shared" si="475"/>
        <v/>
      </c>
    </row>
    <row r="5557" spans="1:25" x14ac:dyDescent="0.2">
      <c r="A5557" s="442" t="s">
        <v>115</v>
      </c>
      <c r="B5557" s="435">
        <v>21</v>
      </c>
      <c r="C5557" s="436">
        <v>125</v>
      </c>
      <c r="D5557" s="435" t="s">
        <v>176</v>
      </c>
      <c r="E5557" s="472">
        <v>41197</v>
      </c>
      <c r="G5557" s="435">
        <v>21</v>
      </c>
      <c r="H5557" s="436">
        <v>125</v>
      </c>
      <c r="I5557" s="436">
        <v>125</v>
      </c>
      <c r="J5557" s="436">
        <v>125</v>
      </c>
      <c r="K5557" s="435">
        <v>0</v>
      </c>
      <c r="L5557" s="472">
        <v>41197</v>
      </c>
      <c r="N5557" s="435">
        <v>21</v>
      </c>
      <c r="O5557" s="436">
        <v>125</v>
      </c>
      <c r="P5557" s="436">
        <v>125</v>
      </c>
      <c r="Q5557" s="435">
        <v>0</v>
      </c>
      <c r="R5557" s="436">
        <v>125</v>
      </c>
      <c r="S5557" s="447">
        <v>0</v>
      </c>
      <c r="T5557" s="447">
        <v>0</v>
      </c>
      <c r="U5557" s="472">
        <v>41197</v>
      </c>
      <c r="Y5557" s="437" t="str">
        <f t="shared" si="475"/>
        <v/>
      </c>
    </row>
    <row r="5558" spans="1:25" x14ac:dyDescent="0.2">
      <c r="A5558" s="442" t="s">
        <v>115</v>
      </c>
      <c r="B5558" s="435">
        <v>22</v>
      </c>
      <c r="C5558" s="436">
        <v>550</v>
      </c>
      <c r="D5558" s="438" t="s">
        <v>178</v>
      </c>
      <c r="E5558" s="472">
        <v>41197</v>
      </c>
      <c r="G5558" s="435">
        <v>22</v>
      </c>
      <c r="H5558" s="436">
        <v>550</v>
      </c>
      <c r="I5558" s="436">
        <v>550</v>
      </c>
      <c r="J5558" s="436">
        <v>550</v>
      </c>
      <c r="K5558" s="435">
        <v>0</v>
      </c>
      <c r="L5558" s="472">
        <v>41197</v>
      </c>
      <c r="N5558" s="435">
        <v>22</v>
      </c>
      <c r="O5558" s="436">
        <v>550</v>
      </c>
      <c r="P5558" s="436">
        <v>550</v>
      </c>
      <c r="Q5558" s="435">
        <v>0</v>
      </c>
      <c r="R5558" s="436">
        <v>550</v>
      </c>
      <c r="S5558" s="447">
        <v>0</v>
      </c>
      <c r="T5558" s="447">
        <v>0</v>
      </c>
      <c r="U5558" s="472">
        <v>41197</v>
      </c>
      <c r="Y5558" s="437" t="str">
        <f t="shared" si="475"/>
        <v/>
      </c>
    </row>
    <row r="5559" spans="1:25" x14ac:dyDescent="0.2">
      <c r="A5559" s="442" t="s">
        <v>115</v>
      </c>
      <c r="B5559" s="435">
        <v>23</v>
      </c>
      <c r="C5559" s="436">
        <v>1995</v>
      </c>
      <c r="D5559" s="438" t="s">
        <v>214</v>
      </c>
      <c r="E5559" s="472">
        <v>41197</v>
      </c>
      <c r="G5559" s="435">
        <v>23</v>
      </c>
      <c r="H5559" s="436">
        <v>1995</v>
      </c>
      <c r="I5559" s="436">
        <v>1995</v>
      </c>
      <c r="J5559" s="436">
        <v>1995</v>
      </c>
      <c r="K5559" s="435">
        <v>0</v>
      </c>
      <c r="L5559" s="472">
        <v>41197</v>
      </c>
      <c r="N5559" s="435">
        <v>23</v>
      </c>
      <c r="O5559" s="436">
        <v>1995</v>
      </c>
      <c r="P5559" s="436">
        <v>1995</v>
      </c>
      <c r="Q5559" s="435">
        <v>0</v>
      </c>
      <c r="R5559" s="436">
        <v>1995</v>
      </c>
      <c r="S5559" s="447">
        <v>0</v>
      </c>
      <c r="T5559" s="447">
        <v>0</v>
      </c>
      <c r="U5559" s="472">
        <v>41197</v>
      </c>
      <c r="Y5559" s="437" t="str">
        <f t="shared" si="475"/>
        <v/>
      </c>
    </row>
    <row r="5560" spans="1:25" x14ac:dyDescent="0.2">
      <c r="A5560" s="442" t="s">
        <v>115</v>
      </c>
      <c r="B5560" s="435">
        <v>24</v>
      </c>
      <c r="C5560" s="436">
        <v>466</v>
      </c>
      <c r="D5560" s="438" t="s">
        <v>214</v>
      </c>
      <c r="E5560" s="472">
        <v>41197</v>
      </c>
      <c r="G5560" s="435">
        <v>24</v>
      </c>
      <c r="H5560" s="436">
        <v>466</v>
      </c>
      <c r="I5560" s="436">
        <v>466</v>
      </c>
      <c r="J5560" s="436">
        <v>466</v>
      </c>
      <c r="K5560" s="435">
        <v>0</v>
      </c>
      <c r="L5560" s="472">
        <v>41197</v>
      </c>
      <c r="N5560" s="435">
        <v>24</v>
      </c>
      <c r="O5560" s="436">
        <v>466</v>
      </c>
      <c r="P5560" s="436">
        <v>466</v>
      </c>
      <c r="Q5560" s="435">
        <v>0</v>
      </c>
      <c r="R5560" s="436">
        <v>466</v>
      </c>
      <c r="S5560" s="447">
        <v>0</v>
      </c>
      <c r="T5560" s="447">
        <v>0</v>
      </c>
      <c r="U5560" s="472">
        <v>41197</v>
      </c>
      <c r="Y5560" s="437" t="str">
        <f t="shared" si="475"/>
        <v/>
      </c>
    </row>
    <row r="5561" spans="1:25" x14ac:dyDescent="0.2">
      <c r="A5561" s="644" t="s">
        <v>115</v>
      </c>
      <c r="B5561" s="645">
        <v>25</v>
      </c>
      <c r="C5561" s="646">
        <v>20</v>
      </c>
      <c r="D5561" s="659" t="s">
        <v>185</v>
      </c>
      <c r="E5561" s="647">
        <v>41197</v>
      </c>
      <c r="G5561" s="645">
        <v>25</v>
      </c>
      <c r="H5561" s="646">
        <v>20</v>
      </c>
      <c r="I5561" s="646">
        <v>20</v>
      </c>
      <c r="J5561" s="646">
        <v>20</v>
      </c>
      <c r="K5561" s="645">
        <v>0</v>
      </c>
      <c r="L5561" s="647">
        <v>41197</v>
      </c>
      <c r="N5561" s="645">
        <v>25</v>
      </c>
      <c r="O5561" s="646">
        <v>20</v>
      </c>
      <c r="P5561" s="646">
        <v>20</v>
      </c>
      <c r="Q5561" s="645">
        <v>0</v>
      </c>
      <c r="R5561" s="646">
        <v>20</v>
      </c>
      <c r="S5561" s="646">
        <v>0</v>
      </c>
      <c r="T5561" s="646">
        <v>0</v>
      </c>
      <c r="U5561" s="647">
        <v>41197</v>
      </c>
      <c r="Y5561" s="437" t="str">
        <f t="shared" si="475"/>
        <v/>
      </c>
    </row>
    <row r="5562" spans="1:25" x14ac:dyDescent="0.2">
      <c r="A5562" s="644" t="s">
        <v>115</v>
      </c>
      <c r="B5562" s="645">
        <v>1</v>
      </c>
      <c r="C5562" s="646">
        <v>175</v>
      </c>
      <c r="D5562" s="645" t="s">
        <v>178</v>
      </c>
      <c r="E5562" s="647">
        <v>41198</v>
      </c>
      <c r="G5562" s="645">
        <v>1</v>
      </c>
      <c r="H5562" s="646">
        <v>175</v>
      </c>
      <c r="I5562" s="646">
        <v>175</v>
      </c>
      <c r="J5562" s="646">
        <v>175</v>
      </c>
      <c r="K5562" s="645">
        <v>0</v>
      </c>
      <c r="L5562" s="647">
        <v>41198</v>
      </c>
      <c r="N5562" s="645">
        <v>1</v>
      </c>
      <c r="O5562" s="646">
        <v>175</v>
      </c>
      <c r="P5562" s="646">
        <v>175</v>
      </c>
      <c r="Q5562" s="645">
        <v>0</v>
      </c>
      <c r="R5562" s="646">
        <v>175</v>
      </c>
      <c r="S5562" s="646">
        <v>0</v>
      </c>
      <c r="T5562" s="646">
        <v>0</v>
      </c>
      <c r="U5562" s="647">
        <v>41198</v>
      </c>
      <c r="Y5562" s="437" t="str">
        <f t="shared" si="475"/>
        <v/>
      </c>
    </row>
    <row r="5563" spans="1:25" x14ac:dyDescent="0.2">
      <c r="A5563" s="442" t="s">
        <v>115</v>
      </c>
      <c r="B5563" s="435">
        <v>1</v>
      </c>
      <c r="C5563" s="436">
        <v>7</v>
      </c>
      <c r="D5563" s="643" t="s">
        <v>182</v>
      </c>
      <c r="E5563" s="472">
        <v>41199</v>
      </c>
      <c r="G5563" s="435">
        <v>1</v>
      </c>
      <c r="H5563" s="436">
        <v>7</v>
      </c>
      <c r="I5563" s="436">
        <v>7</v>
      </c>
      <c r="J5563" s="436">
        <v>7</v>
      </c>
      <c r="K5563" s="435">
        <v>0</v>
      </c>
      <c r="L5563" s="472">
        <v>41199</v>
      </c>
      <c r="N5563" s="435">
        <v>1</v>
      </c>
      <c r="O5563" s="436">
        <v>7</v>
      </c>
      <c r="P5563" s="436">
        <v>7</v>
      </c>
      <c r="Q5563" s="435">
        <v>0</v>
      </c>
      <c r="R5563" s="436">
        <v>7</v>
      </c>
      <c r="S5563" s="447">
        <v>0</v>
      </c>
      <c r="T5563" s="447">
        <v>0</v>
      </c>
      <c r="U5563" s="472">
        <v>41199</v>
      </c>
      <c r="Y5563" s="437" t="str">
        <f t="shared" si="475"/>
        <v/>
      </c>
    </row>
    <row r="5564" spans="1:25" x14ac:dyDescent="0.2">
      <c r="A5564" s="442" t="s">
        <v>115</v>
      </c>
      <c r="B5564" s="435">
        <v>2</v>
      </c>
      <c r="C5564" s="436">
        <v>11</v>
      </c>
      <c r="D5564" s="465" t="s">
        <v>183</v>
      </c>
      <c r="E5564" s="472">
        <v>41199</v>
      </c>
      <c r="G5564" s="435">
        <v>2</v>
      </c>
      <c r="H5564" s="436">
        <v>11</v>
      </c>
      <c r="I5564" s="436">
        <v>11</v>
      </c>
      <c r="J5564" s="436">
        <v>11</v>
      </c>
      <c r="K5564" s="435">
        <v>0</v>
      </c>
      <c r="L5564" s="472">
        <v>41199</v>
      </c>
      <c r="N5564" s="435">
        <v>2</v>
      </c>
      <c r="O5564" s="436">
        <v>11</v>
      </c>
      <c r="P5564" s="436">
        <v>11</v>
      </c>
      <c r="Q5564" s="435">
        <v>0</v>
      </c>
      <c r="R5564" s="436">
        <v>11</v>
      </c>
      <c r="S5564" s="447">
        <v>0</v>
      </c>
      <c r="T5564" s="447">
        <v>0</v>
      </c>
      <c r="U5564" s="472">
        <v>41199</v>
      </c>
      <c r="Y5564" s="437" t="str">
        <f t="shared" si="475"/>
        <v/>
      </c>
    </row>
    <row r="5565" spans="1:25" x14ac:dyDescent="0.2">
      <c r="A5565" s="442" t="s">
        <v>115</v>
      </c>
      <c r="B5565" s="435">
        <v>3</v>
      </c>
      <c r="C5565" s="436">
        <v>15</v>
      </c>
      <c r="D5565" s="465" t="s">
        <v>67</v>
      </c>
      <c r="E5565" s="472">
        <v>41199</v>
      </c>
      <c r="G5565" s="435">
        <v>3</v>
      </c>
      <c r="H5565" s="436">
        <v>15</v>
      </c>
      <c r="I5565" s="436">
        <v>15</v>
      </c>
      <c r="J5565" s="436">
        <v>15</v>
      </c>
      <c r="K5565" s="435">
        <v>0</v>
      </c>
      <c r="L5565" s="472">
        <v>41199</v>
      </c>
      <c r="N5565" s="435">
        <v>3</v>
      </c>
      <c r="O5565" s="436">
        <v>15</v>
      </c>
      <c r="P5565" s="436">
        <v>15</v>
      </c>
      <c r="Q5565" s="435">
        <v>0</v>
      </c>
      <c r="R5565" s="436">
        <v>15</v>
      </c>
      <c r="S5565" s="447">
        <v>0</v>
      </c>
      <c r="T5565" s="447">
        <v>0</v>
      </c>
      <c r="U5565" s="472">
        <v>41199</v>
      </c>
      <c r="Y5565" s="437" t="str">
        <f t="shared" si="475"/>
        <v/>
      </c>
    </row>
    <row r="5566" spans="1:25" x14ac:dyDescent="0.2">
      <c r="A5566" s="442" t="s">
        <v>115</v>
      </c>
      <c r="B5566" s="435">
        <v>4</v>
      </c>
      <c r="C5566" s="436">
        <v>1</v>
      </c>
      <c r="D5566" s="438" t="s">
        <v>68</v>
      </c>
      <c r="E5566" s="472">
        <v>41199</v>
      </c>
      <c r="G5566" s="435">
        <v>4</v>
      </c>
      <c r="H5566" s="436">
        <v>1</v>
      </c>
      <c r="I5566" s="436">
        <v>1</v>
      </c>
      <c r="J5566" s="436">
        <v>1</v>
      </c>
      <c r="K5566" s="435">
        <v>0</v>
      </c>
      <c r="L5566" s="472">
        <v>41199</v>
      </c>
      <c r="N5566" s="435">
        <v>4</v>
      </c>
      <c r="O5566" s="436">
        <v>1</v>
      </c>
      <c r="P5566" s="436">
        <v>1</v>
      </c>
      <c r="Q5566" s="435">
        <v>0</v>
      </c>
      <c r="R5566" s="436">
        <v>1</v>
      </c>
      <c r="S5566" s="447">
        <v>0</v>
      </c>
      <c r="T5566" s="447">
        <v>0</v>
      </c>
      <c r="U5566" s="472">
        <v>41199</v>
      </c>
      <c r="Y5566" s="437" t="str">
        <f t="shared" si="475"/>
        <v/>
      </c>
    </row>
    <row r="5567" spans="1:25" x14ac:dyDescent="0.2">
      <c r="A5567" s="442" t="s">
        <v>115</v>
      </c>
      <c r="B5567" s="435">
        <v>5</v>
      </c>
      <c r="C5567" s="436">
        <v>2</v>
      </c>
      <c r="D5567" s="438" t="s">
        <v>69</v>
      </c>
      <c r="E5567" s="472">
        <v>41199</v>
      </c>
      <c r="G5567" s="435">
        <v>5</v>
      </c>
      <c r="H5567" s="436">
        <v>2</v>
      </c>
      <c r="I5567" s="436">
        <v>2</v>
      </c>
      <c r="J5567" s="436">
        <v>2</v>
      </c>
      <c r="K5567" s="435">
        <v>0</v>
      </c>
      <c r="L5567" s="472">
        <v>41199</v>
      </c>
      <c r="N5567" s="435">
        <v>5</v>
      </c>
      <c r="O5567" s="436">
        <v>2</v>
      </c>
      <c r="P5567" s="436">
        <v>2</v>
      </c>
      <c r="Q5567" s="435">
        <v>0</v>
      </c>
      <c r="R5567" s="436">
        <v>2</v>
      </c>
      <c r="S5567" s="447">
        <v>0</v>
      </c>
      <c r="T5567" s="447">
        <v>0</v>
      </c>
      <c r="U5567" s="472">
        <v>41199</v>
      </c>
      <c r="Y5567" s="437" t="str">
        <f t="shared" si="475"/>
        <v/>
      </c>
    </row>
    <row r="5568" spans="1:25" x14ac:dyDescent="0.2">
      <c r="A5568" s="442" t="s">
        <v>115</v>
      </c>
      <c r="B5568" s="435">
        <v>6</v>
      </c>
      <c r="C5568" s="436">
        <v>13</v>
      </c>
      <c r="D5568" s="438" t="s">
        <v>72</v>
      </c>
      <c r="E5568" s="472">
        <v>41199</v>
      </c>
      <c r="G5568" s="435">
        <v>6</v>
      </c>
      <c r="H5568" s="436">
        <v>13</v>
      </c>
      <c r="I5568" s="436">
        <v>13</v>
      </c>
      <c r="J5568" s="436">
        <v>13</v>
      </c>
      <c r="K5568" s="435">
        <v>0</v>
      </c>
      <c r="L5568" s="472">
        <v>41199</v>
      </c>
      <c r="N5568" s="435">
        <v>6</v>
      </c>
      <c r="O5568" s="436">
        <v>13</v>
      </c>
      <c r="P5568" s="436">
        <v>13</v>
      </c>
      <c r="Q5568" s="435">
        <v>0</v>
      </c>
      <c r="R5568" s="436">
        <v>13</v>
      </c>
      <c r="S5568" s="447">
        <v>0</v>
      </c>
      <c r="T5568" s="447">
        <v>0</v>
      </c>
      <c r="U5568" s="472">
        <v>41199</v>
      </c>
      <c r="Y5568" s="437" t="str">
        <f t="shared" si="475"/>
        <v/>
      </c>
    </row>
    <row r="5569" spans="1:25" x14ac:dyDescent="0.2">
      <c r="A5569" s="442" t="s">
        <v>115</v>
      </c>
      <c r="B5569" s="435">
        <v>7</v>
      </c>
      <c r="C5569" s="436">
        <v>68</v>
      </c>
      <c r="D5569" s="438" t="s">
        <v>73</v>
      </c>
      <c r="E5569" s="472">
        <v>41199</v>
      </c>
      <c r="G5569" s="435">
        <v>7</v>
      </c>
      <c r="H5569" s="436">
        <v>68</v>
      </c>
      <c r="I5569" s="436">
        <v>68</v>
      </c>
      <c r="J5569" s="436">
        <v>68</v>
      </c>
      <c r="K5569" s="435">
        <v>0</v>
      </c>
      <c r="L5569" s="472">
        <v>41199</v>
      </c>
      <c r="N5569" s="435">
        <v>7</v>
      </c>
      <c r="O5569" s="436">
        <v>68</v>
      </c>
      <c r="P5569" s="436">
        <v>68</v>
      </c>
      <c r="Q5569" s="435">
        <v>0</v>
      </c>
      <c r="R5569" s="436">
        <v>68</v>
      </c>
      <c r="S5569" s="447">
        <v>0</v>
      </c>
      <c r="T5569" s="447">
        <v>0</v>
      </c>
      <c r="U5569" s="472">
        <v>41199</v>
      </c>
      <c r="Y5569" s="437" t="str">
        <f t="shared" si="475"/>
        <v/>
      </c>
    </row>
    <row r="5570" spans="1:25" x14ac:dyDescent="0.2">
      <c r="A5570" s="442" t="s">
        <v>115</v>
      </c>
      <c r="B5570" s="435">
        <v>8</v>
      </c>
      <c r="C5570" s="436">
        <v>86</v>
      </c>
      <c r="D5570" s="438" t="s">
        <v>79</v>
      </c>
      <c r="E5570" s="472">
        <v>41199</v>
      </c>
      <c r="G5570" s="435">
        <v>8</v>
      </c>
      <c r="H5570" s="436">
        <v>86</v>
      </c>
      <c r="I5570" s="436">
        <v>86</v>
      </c>
      <c r="J5570" s="436">
        <v>86</v>
      </c>
      <c r="K5570" s="435">
        <v>0</v>
      </c>
      <c r="L5570" s="472">
        <v>41199</v>
      </c>
      <c r="N5570" s="435">
        <v>8</v>
      </c>
      <c r="O5570" s="436">
        <v>86</v>
      </c>
      <c r="P5570" s="436">
        <v>86</v>
      </c>
      <c r="Q5570" s="435">
        <v>0</v>
      </c>
      <c r="R5570" s="436">
        <v>86</v>
      </c>
      <c r="S5570" s="447">
        <v>0</v>
      </c>
      <c r="T5570" s="447">
        <v>0</v>
      </c>
      <c r="U5570" s="472">
        <v>41199</v>
      </c>
      <c r="Y5570" s="437" t="str">
        <f t="shared" si="475"/>
        <v/>
      </c>
    </row>
    <row r="5571" spans="1:25" x14ac:dyDescent="0.2">
      <c r="A5571" s="442" t="s">
        <v>115</v>
      </c>
      <c r="B5571" s="435">
        <v>9</v>
      </c>
      <c r="C5571" s="436">
        <v>57</v>
      </c>
      <c r="D5571" s="438" t="s">
        <v>74</v>
      </c>
      <c r="E5571" s="472">
        <v>41199</v>
      </c>
      <c r="G5571" s="435">
        <v>9</v>
      </c>
      <c r="H5571" s="436">
        <v>57</v>
      </c>
      <c r="I5571" s="436">
        <v>57</v>
      </c>
      <c r="J5571" s="436">
        <v>57</v>
      </c>
      <c r="K5571" s="435">
        <v>0</v>
      </c>
      <c r="L5571" s="472">
        <v>41199</v>
      </c>
      <c r="N5571" s="435">
        <v>9</v>
      </c>
      <c r="O5571" s="436">
        <v>57</v>
      </c>
      <c r="P5571" s="436">
        <v>57</v>
      </c>
      <c r="Q5571" s="435">
        <v>0</v>
      </c>
      <c r="R5571" s="436">
        <v>57</v>
      </c>
      <c r="S5571" s="447">
        <v>0</v>
      </c>
      <c r="T5571" s="447">
        <v>0</v>
      </c>
      <c r="U5571" s="472">
        <v>41199</v>
      </c>
      <c r="Y5571" s="437" t="str">
        <f t="shared" si="475"/>
        <v/>
      </c>
    </row>
    <row r="5572" spans="1:25" x14ac:dyDescent="0.2">
      <c r="A5572" s="442" t="s">
        <v>115</v>
      </c>
      <c r="B5572" s="435">
        <v>10</v>
      </c>
      <c r="C5572" s="436">
        <v>4</v>
      </c>
      <c r="D5572" s="435" t="s">
        <v>75</v>
      </c>
      <c r="E5572" s="472">
        <v>41199</v>
      </c>
      <c r="G5572" s="435">
        <v>10</v>
      </c>
      <c r="H5572" s="436">
        <v>4</v>
      </c>
      <c r="I5572" s="436">
        <v>4</v>
      </c>
      <c r="J5572" s="436">
        <v>4</v>
      </c>
      <c r="K5572" s="435">
        <v>0</v>
      </c>
      <c r="L5572" s="472">
        <v>41199</v>
      </c>
      <c r="N5572" s="435">
        <v>10</v>
      </c>
      <c r="O5572" s="436">
        <v>4</v>
      </c>
      <c r="P5572" s="436">
        <v>4</v>
      </c>
      <c r="Q5572" s="435">
        <v>0</v>
      </c>
      <c r="R5572" s="436">
        <v>4</v>
      </c>
      <c r="S5572" s="447">
        <v>0</v>
      </c>
      <c r="T5572" s="447">
        <v>0</v>
      </c>
      <c r="U5572" s="472">
        <v>41199</v>
      </c>
      <c r="Y5572" s="437" t="str">
        <f t="shared" si="475"/>
        <v/>
      </c>
    </row>
    <row r="5573" spans="1:25" x14ac:dyDescent="0.2">
      <c r="A5573" s="442" t="s">
        <v>115</v>
      </c>
      <c r="B5573" s="435">
        <v>11</v>
      </c>
      <c r="C5573" s="436">
        <v>2</v>
      </c>
      <c r="D5573" s="438" t="s">
        <v>76</v>
      </c>
      <c r="E5573" s="472">
        <v>41199</v>
      </c>
      <c r="G5573" s="435">
        <v>11</v>
      </c>
      <c r="H5573" s="436">
        <v>2</v>
      </c>
      <c r="I5573" s="436">
        <v>2</v>
      </c>
      <c r="J5573" s="436">
        <v>2</v>
      </c>
      <c r="K5573" s="435">
        <v>0</v>
      </c>
      <c r="L5573" s="472">
        <v>41199</v>
      </c>
      <c r="N5573" s="435">
        <v>11</v>
      </c>
      <c r="O5573" s="436">
        <v>2</v>
      </c>
      <c r="P5573" s="436">
        <v>2</v>
      </c>
      <c r="Q5573" s="435">
        <v>0</v>
      </c>
      <c r="R5573" s="436">
        <v>2</v>
      </c>
      <c r="S5573" s="447">
        <v>0</v>
      </c>
      <c r="T5573" s="447">
        <v>0</v>
      </c>
      <c r="U5573" s="472">
        <v>41199</v>
      </c>
      <c r="Y5573" s="437" t="str">
        <f t="shared" si="475"/>
        <v/>
      </c>
    </row>
    <row r="5574" spans="1:25" x14ac:dyDescent="0.2">
      <c r="A5574" s="442" t="s">
        <v>115</v>
      </c>
      <c r="B5574" s="435">
        <v>12</v>
      </c>
      <c r="C5574" s="436">
        <v>1</v>
      </c>
      <c r="D5574" s="435" t="s">
        <v>77</v>
      </c>
      <c r="E5574" s="472">
        <v>41199</v>
      </c>
      <c r="G5574" s="435">
        <v>12</v>
      </c>
      <c r="H5574" s="436">
        <v>1</v>
      </c>
      <c r="I5574" s="436">
        <v>1</v>
      </c>
      <c r="J5574" s="436">
        <v>1</v>
      </c>
      <c r="K5574" s="435">
        <v>0</v>
      </c>
      <c r="L5574" s="472">
        <v>41199</v>
      </c>
      <c r="N5574" s="435">
        <v>12</v>
      </c>
      <c r="O5574" s="436">
        <v>1</v>
      </c>
      <c r="P5574" s="436">
        <v>1</v>
      </c>
      <c r="Q5574" s="435">
        <v>0</v>
      </c>
      <c r="R5574" s="436">
        <v>1</v>
      </c>
      <c r="S5574" s="447">
        <v>0</v>
      </c>
      <c r="T5574" s="447">
        <v>0</v>
      </c>
      <c r="U5574" s="472">
        <v>41199</v>
      </c>
      <c r="Y5574" s="437" t="str">
        <f t="shared" si="475"/>
        <v/>
      </c>
    </row>
    <row r="5575" spans="1:25" x14ac:dyDescent="0.2">
      <c r="A5575" s="442" t="s">
        <v>115</v>
      </c>
      <c r="B5575" s="435">
        <v>13</v>
      </c>
      <c r="C5575" s="436">
        <v>619</v>
      </c>
      <c r="D5575" s="435" t="s">
        <v>213</v>
      </c>
      <c r="E5575" s="472">
        <v>41199</v>
      </c>
      <c r="G5575" s="435">
        <v>13</v>
      </c>
      <c r="H5575" s="436">
        <v>619</v>
      </c>
      <c r="I5575" s="436">
        <v>619</v>
      </c>
      <c r="J5575" s="436">
        <v>619</v>
      </c>
      <c r="K5575" s="435">
        <v>0</v>
      </c>
      <c r="L5575" s="472">
        <v>41199</v>
      </c>
      <c r="N5575" s="435">
        <v>13</v>
      </c>
      <c r="O5575" s="436">
        <v>619</v>
      </c>
      <c r="P5575" s="436">
        <v>619</v>
      </c>
      <c r="Q5575" s="435">
        <v>0</v>
      </c>
      <c r="R5575" s="436">
        <v>619</v>
      </c>
      <c r="S5575" s="447">
        <v>0</v>
      </c>
      <c r="T5575" s="447">
        <v>0</v>
      </c>
      <c r="U5575" s="472">
        <v>41199</v>
      </c>
      <c r="Y5575" s="437" t="str">
        <f t="shared" si="475"/>
        <v/>
      </c>
    </row>
    <row r="5576" spans="1:25" x14ac:dyDescent="0.2">
      <c r="A5576" s="442" t="s">
        <v>115</v>
      </c>
      <c r="B5576" s="435">
        <v>14</v>
      </c>
      <c r="C5576" s="436">
        <v>59</v>
      </c>
      <c r="D5576" s="438" t="s">
        <v>187</v>
      </c>
      <c r="E5576" s="472">
        <v>41199</v>
      </c>
      <c r="G5576" s="435">
        <v>14</v>
      </c>
      <c r="H5576" s="436">
        <v>59</v>
      </c>
      <c r="I5576" s="436">
        <v>59</v>
      </c>
      <c r="J5576" s="436">
        <v>59</v>
      </c>
      <c r="K5576" s="435">
        <v>0</v>
      </c>
      <c r="L5576" s="472">
        <v>41199</v>
      </c>
      <c r="N5576" s="435">
        <v>14</v>
      </c>
      <c r="O5576" s="436">
        <v>59</v>
      </c>
      <c r="P5576" s="436">
        <v>59</v>
      </c>
      <c r="Q5576" s="435">
        <v>0</v>
      </c>
      <c r="R5576" s="436">
        <v>59</v>
      </c>
      <c r="S5576" s="447">
        <v>0</v>
      </c>
      <c r="T5576" s="447">
        <v>0</v>
      </c>
      <c r="U5576" s="472">
        <v>41199</v>
      </c>
      <c r="Y5576" s="437" t="str">
        <f t="shared" si="475"/>
        <v/>
      </c>
    </row>
    <row r="5577" spans="1:25" x14ac:dyDescent="0.2">
      <c r="A5577" s="442" t="s">
        <v>115</v>
      </c>
      <c r="B5577" s="435">
        <v>15</v>
      </c>
      <c r="C5577" s="436">
        <v>199</v>
      </c>
      <c r="D5577" s="438" t="s">
        <v>199</v>
      </c>
      <c r="E5577" s="472">
        <v>41199</v>
      </c>
      <c r="G5577" s="435">
        <v>15</v>
      </c>
      <c r="H5577" s="436">
        <v>199</v>
      </c>
      <c r="I5577" s="436">
        <v>199</v>
      </c>
      <c r="J5577" s="436">
        <v>199</v>
      </c>
      <c r="K5577" s="435">
        <v>0</v>
      </c>
      <c r="L5577" s="472">
        <v>41199</v>
      </c>
      <c r="N5577" s="435">
        <v>15</v>
      </c>
      <c r="O5577" s="436">
        <v>199</v>
      </c>
      <c r="P5577" s="436">
        <v>199</v>
      </c>
      <c r="Q5577" s="435">
        <v>0</v>
      </c>
      <c r="R5577" s="436">
        <v>199</v>
      </c>
      <c r="S5577" s="447">
        <v>0</v>
      </c>
      <c r="T5577" s="447">
        <v>0</v>
      </c>
      <c r="U5577" s="472">
        <v>41199</v>
      </c>
      <c r="Y5577" s="437" t="str">
        <f t="shared" ref="Y5577:Y5831" si="476">IF(W5577="","",+C5577-W5577)</f>
        <v/>
      </c>
    </row>
    <row r="5578" spans="1:25" x14ac:dyDescent="0.2">
      <c r="A5578" s="442" t="s">
        <v>115</v>
      </c>
      <c r="B5578" s="435">
        <v>16</v>
      </c>
      <c r="C5578" s="436">
        <v>28</v>
      </c>
      <c r="D5578" s="438" t="s">
        <v>189</v>
      </c>
      <c r="E5578" s="472">
        <v>41199</v>
      </c>
      <c r="G5578" s="435">
        <v>16</v>
      </c>
      <c r="H5578" s="436">
        <v>28</v>
      </c>
      <c r="I5578" s="436">
        <v>28</v>
      </c>
      <c r="J5578" s="436">
        <v>28</v>
      </c>
      <c r="K5578" s="435">
        <v>0</v>
      </c>
      <c r="L5578" s="472">
        <v>41199</v>
      </c>
      <c r="N5578" s="435">
        <v>16</v>
      </c>
      <c r="O5578" s="436">
        <v>28</v>
      </c>
      <c r="P5578" s="436">
        <v>28</v>
      </c>
      <c r="Q5578" s="435">
        <v>0</v>
      </c>
      <c r="R5578" s="436">
        <v>28</v>
      </c>
      <c r="S5578" s="447">
        <v>0</v>
      </c>
      <c r="T5578" s="447">
        <v>0</v>
      </c>
      <c r="U5578" s="472">
        <v>41199</v>
      </c>
      <c r="Y5578" s="437" t="str">
        <f t="shared" si="476"/>
        <v/>
      </c>
    </row>
    <row r="5579" spans="1:25" x14ac:dyDescent="0.2">
      <c r="A5579" s="442" t="s">
        <v>115</v>
      </c>
      <c r="B5579" s="435">
        <v>17</v>
      </c>
      <c r="C5579" s="436">
        <v>260</v>
      </c>
      <c r="D5579" s="438" t="s">
        <v>178</v>
      </c>
      <c r="E5579" s="472">
        <v>41199</v>
      </c>
      <c r="G5579" s="435">
        <v>17</v>
      </c>
      <c r="H5579" s="436">
        <v>260</v>
      </c>
      <c r="I5579" s="436">
        <v>260</v>
      </c>
      <c r="J5579" s="436">
        <v>260</v>
      </c>
      <c r="K5579" s="435">
        <v>0</v>
      </c>
      <c r="L5579" s="472">
        <v>41199</v>
      </c>
      <c r="N5579" s="435">
        <v>17</v>
      </c>
      <c r="O5579" s="436">
        <v>260</v>
      </c>
      <c r="P5579" s="436">
        <v>260</v>
      </c>
      <c r="Q5579" s="435">
        <v>0</v>
      </c>
      <c r="R5579" s="436">
        <v>260</v>
      </c>
      <c r="S5579" s="447">
        <v>0</v>
      </c>
      <c r="T5579" s="447">
        <v>0</v>
      </c>
      <c r="U5579" s="472">
        <v>41199</v>
      </c>
      <c r="Y5579" s="437" t="str">
        <f t="shared" si="476"/>
        <v/>
      </c>
    </row>
    <row r="5580" spans="1:25" x14ac:dyDescent="0.2">
      <c r="A5580" s="442" t="s">
        <v>115</v>
      </c>
      <c r="B5580" s="435">
        <v>18</v>
      </c>
      <c r="C5580" s="436">
        <v>731</v>
      </c>
      <c r="D5580" s="438" t="s">
        <v>214</v>
      </c>
      <c r="E5580" s="472">
        <v>41199</v>
      </c>
      <c r="G5580" s="435">
        <v>18</v>
      </c>
      <c r="H5580" s="436">
        <v>731</v>
      </c>
      <c r="I5580" s="436">
        <v>731</v>
      </c>
      <c r="J5580" s="436">
        <v>731</v>
      </c>
      <c r="K5580" s="435">
        <v>0</v>
      </c>
      <c r="L5580" s="472">
        <v>41199</v>
      </c>
      <c r="N5580" s="435">
        <v>18</v>
      </c>
      <c r="O5580" s="436">
        <v>731</v>
      </c>
      <c r="P5580" s="436">
        <v>731</v>
      </c>
      <c r="Q5580" s="435">
        <v>0</v>
      </c>
      <c r="R5580" s="436">
        <v>731</v>
      </c>
      <c r="S5580" s="447">
        <v>0</v>
      </c>
      <c r="T5580" s="447">
        <v>0</v>
      </c>
      <c r="U5580" s="472">
        <v>41199</v>
      </c>
      <c r="Y5580" s="437" t="str">
        <f t="shared" si="476"/>
        <v/>
      </c>
    </row>
    <row r="5581" spans="1:25" x14ac:dyDescent="0.2">
      <c r="A5581" s="644" t="s">
        <v>115</v>
      </c>
      <c r="B5581" s="645">
        <v>19</v>
      </c>
      <c r="C5581" s="646">
        <v>5</v>
      </c>
      <c r="D5581" s="659" t="s">
        <v>185</v>
      </c>
      <c r="E5581" s="647">
        <v>41199</v>
      </c>
      <c r="G5581" s="645">
        <v>19</v>
      </c>
      <c r="H5581" s="646">
        <v>5</v>
      </c>
      <c r="I5581" s="646">
        <v>5</v>
      </c>
      <c r="J5581" s="646">
        <v>5</v>
      </c>
      <c r="K5581" s="645">
        <v>0</v>
      </c>
      <c r="L5581" s="647">
        <v>41199</v>
      </c>
      <c r="N5581" s="645">
        <v>19</v>
      </c>
      <c r="O5581" s="646">
        <v>5</v>
      </c>
      <c r="P5581" s="646">
        <v>5</v>
      </c>
      <c r="Q5581" s="645">
        <v>0</v>
      </c>
      <c r="R5581" s="646">
        <v>5</v>
      </c>
      <c r="S5581" s="646">
        <v>0</v>
      </c>
      <c r="T5581" s="646">
        <v>0</v>
      </c>
      <c r="U5581" s="647">
        <v>41199</v>
      </c>
      <c r="Y5581" s="437" t="str">
        <f t="shared" si="476"/>
        <v/>
      </c>
    </row>
    <row r="5582" spans="1:25" x14ac:dyDescent="0.2">
      <c r="A5582" s="442" t="s">
        <v>115</v>
      </c>
      <c r="B5582" s="435">
        <v>1</v>
      </c>
      <c r="C5582" s="436">
        <v>150</v>
      </c>
      <c r="D5582" s="438" t="s">
        <v>196</v>
      </c>
      <c r="E5582" s="472">
        <v>41200</v>
      </c>
      <c r="G5582" s="435">
        <v>1</v>
      </c>
      <c r="H5582" s="436">
        <v>150</v>
      </c>
      <c r="I5582" s="436">
        <v>150</v>
      </c>
      <c r="J5582" s="436">
        <v>150</v>
      </c>
      <c r="K5582" s="435">
        <v>0</v>
      </c>
      <c r="L5582" s="472">
        <v>41200</v>
      </c>
      <c r="N5582" s="435">
        <v>1</v>
      </c>
      <c r="O5582" s="436">
        <v>150</v>
      </c>
      <c r="P5582" s="436">
        <v>150</v>
      </c>
      <c r="Q5582" s="435">
        <v>0</v>
      </c>
      <c r="R5582" s="436">
        <v>150</v>
      </c>
      <c r="S5582" s="447">
        <v>0</v>
      </c>
      <c r="T5582" s="447">
        <v>0</v>
      </c>
      <c r="U5582" s="472">
        <v>41200</v>
      </c>
      <c r="Y5582" s="437" t="str">
        <f t="shared" si="476"/>
        <v/>
      </c>
    </row>
    <row r="5583" spans="1:25" x14ac:dyDescent="0.2">
      <c r="A5583" s="644" t="s">
        <v>115</v>
      </c>
      <c r="B5583" s="645">
        <v>2</v>
      </c>
      <c r="C5583" s="646">
        <v>250</v>
      </c>
      <c r="D5583" s="645" t="s">
        <v>178</v>
      </c>
      <c r="E5583" s="647">
        <v>41200</v>
      </c>
      <c r="G5583" s="645">
        <v>2</v>
      </c>
      <c r="H5583" s="646">
        <v>250</v>
      </c>
      <c r="I5583" s="646">
        <v>250</v>
      </c>
      <c r="J5583" s="646">
        <v>250</v>
      </c>
      <c r="K5583" s="645">
        <v>0</v>
      </c>
      <c r="L5583" s="647">
        <v>41200</v>
      </c>
      <c r="N5583" s="645">
        <v>2</v>
      </c>
      <c r="O5583" s="646">
        <v>250</v>
      </c>
      <c r="P5583" s="646">
        <v>250</v>
      </c>
      <c r="Q5583" s="645">
        <v>0</v>
      </c>
      <c r="R5583" s="646">
        <v>250</v>
      </c>
      <c r="S5583" s="646">
        <v>0</v>
      </c>
      <c r="T5583" s="646">
        <v>0</v>
      </c>
      <c r="U5583" s="647">
        <v>41200</v>
      </c>
      <c r="Y5583" s="437" t="str">
        <f t="shared" si="476"/>
        <v/>
      </c>
    </row>
    <row r="5584" spans="1:25" x14ac:dyDescent="0.2">
      <c r="A5584" s="442" t="s">
        <v>115</v>
      </c>
      <c r="B5584" s="435">
        <v>1</v>
      </c>
      <c r="C5584" s="436">
        <v>400</v>
      </c>
      <c r="D5584" s="438" t="s">
        <v>196</v>
      </c>
      <c r="E5584" s="472">
        <v>41201</v>
      </c>
      <c r="G5584" s="435">
        <v>1</v>
      </c>
      <c r="H5584" s="436">
        <v>400</v>
      </c>
      <c r="I5584" s="436">
        <v>400</v>
      </c>
      <c r="J5584" s="436">
        <v>400</v>
      </c>
      <c r="K5584" s="435">
        <v>0</v>
      </c>
      <c r="L5584" s="472">
        <v>41201</v>
      </c>
      <c r="N5584" s="435">
        <v>1</v>
      </c>
      <c r="O5584" s="436">
        <v>400</v>
      </c>
      <c r="P5584" s="436">
        <v>400</v>
      </c>
      <c r="Q5584" s="435">
        <v>0</v>
      </c>
      <c r="R5584" s="436">
        <v>400</v>
      </c>
      <c r="S5584" s="447">
        <v>0</v>
      </c>
      <c r="T5584" s="447">
        <v>0</v>
      </c>
      <c r="U5584" s="472">
        <v>41201</v>
      </c>
      <c r="Y5584" s="437" t="str">
        <f t="shared" si="476"/>
        <v/>
      </c>
    </row>
    <row r="5585" spans="1:25" x14ac:dyDescent="0.2">
      <c r="A5585" s="442" t="s">
        <v>115</v>
      </c>
      <c r="B5585" s="435">
        <v>2</v>
      </c>
      <c r="C5585" s="436">
        <v>70</v>
      </c>
      <c r="D5585" s="435" t="s">
        <v>176</v>
      </c>
      <c r="E5585" s="472">
        <v>41201</v>
      </c>
      <c r="G5585" s="435">
        <v>2</v>
      </c>
      <c r="H5585" s="436">
        <v>70</v>
      </c>
      <c r="I5585" s="436">
        <v>70</v>
      </c>
      <c r="J5585" s="436">
        <v>70</v>
      </c>
      <c r="K5585" s="435">
        <v>0</v>
      </c>
      <c r="L5585" s="472">
        <v>41201</v>
      </c>
      <c r="N5585" s="435">
        <v>2</v>
      </c>
      <c r="O5585" s="436">
        <v>70</v>
      </c>
      <c r="P5585" s="436">
        <v>70</v>
      </c>
      <c r="Q5585" s="435">
        <v>0</v>
      </c>
      <c r="R5585" s="436">
        <v>70</v>
      </c>
      <c r="S5585" s="447">
        <v>0</v>
      </c>
      <c r="T5585" s="447">
        <v>0</v>
      </c>
      <c r="U5585" s="472">
        <v>41201</v>
      </c>
      <c r="Y5585" s="437" t="str">
        <f t="shared" si="476"/>
        <v/>
      </c>
    </row>
    <row r="5586" spans="1:25" x14ac:dyDescent="0.2">
      <c r="A5586" s="644" t="s">
        <v>115</v>
      </c>
      <c r="B5586" s="645">
        <v>3</v>
      </c>
      <c r="C5586" s="646">
        <v>100</v>
      </c>
      <c r="D5586" s="645" t="s">
        <v>178</v>
      </c>
      <c r="E5586" s="647">
        <v>41201</v>
      </c>
      <c r="G5586" s="645">
        <v>3</v>
      </c>
      <c r="H5586" s="646">
        <v>100</v>
      </c>
      <c r="I5586" s="646">
        <v>100</v>
      </c>
      <c r="J5586" s="646">
        <v>100</v>
      </c>
      <c r="K5586" s="645">
        <v>0</v>
      </c>
      <c r="L5586" s="647">
        <v>41201</v>
      </c>
      <c r="N5586" s="645">
        <v>3</v>
      </c>
      <c r="O5586" s="646">
        <v>100</v>
      </c>
      <c r="P5586" s="646">
        <v>100</v>
      </c>
      <c r="Q5586" s="645">
        <v>0</v>
      </c>
      <c r="R5586" s="646">
        <v>100</v>
      </c>
      <c r="S5586" s="646">
        <v>0</v>
      </c>
      <c r="T5586" s="646">
        <v>0</v>
      </c>
      <c r="U5586" s="647">
        <v>41201</v>
      </c>
      <c r="Y5586" s="437" t="str">
        <f t="shared" si="476"/>
        <v/>
      </c>
    </row>
    <row r="5587" spans="1:25" x14ac:dyDescent="0.2">
      <c r="A5587" s="442" t="s">
        <v>115</v>
      </c>
      <c r="B5587" s="435">
        <v>1</v>
      </c>
      <c r="C5587" s="436">
        <v>250</v>
      </c>
      <c r="D5587" s="438" t="s">
        <v>196</v>
      </c>
      <c r="E5587" s="472">
        <v>41204</v>
      </c>
      <c r="G5587" s="435">
        <v>1</v>
      </c>
      <c r="H5587" s="436">
        <v>250</v>
      </c>
      <c r="I5587" s="436">
        <v>250</v>
      </c>
      <c r="J5587" s="436">
        <v>250</v>
      </c>
      <c r="K5587" s="435">
        <v>0</v>
      </c>
      <c r="L5587" s="472">
        <v>41204</v>
      </c>
      <c r="N5587" s="435">
        <v>1</v>
      </c>
      <c r="O5587" s="436">
        <v>250</v>
      </c>
      <c r="P5587" s="436">
        <v>250</v>
      </c>
      <c r="Q5587" s="435">
        <v>0</v>
      </c>
      <c r="R5587" s="436">
        <v>250</v>
      </c>
      <c r="S5587" s="447">
        <v>0</v>
      </c>
      <c r="T5587" s="447">
        <v>0</v>
      </c>
      <c r="U5587" s="472">
        <v>41204</v>
      </c>
      <c r="Y5587" s="437" t="str">
        <f t="shared" si="476"/>
        <v/>
      </c>
    </row>
    <row r="5588" spans="1:25" x14ac:dyDescent="0.2">
      <c r="A5588" s="442" t="s">
        <v>115</v>
      </c>
      <c r="B5588" s="435">
        <v>2</v>
      </c>
      <c r="C5588" s="436">
        <v>200</v>
      </c>
      <c r="D5588" s="435" t="s">
        <v>176</v>
      </c>
      <c r="E5588" s="472">
        <v>41204</v>
      </c>
      <c r="G5588" s="435">
        <v>2</v>
      </c>
      <c r="H5588" s="436">
        <v>200</v>
      </c>
      <c r="I5588" s="436">
        <v>200</v>
      </c>
      <c r="J5588" s="436">
        <v>200</v>
      </c>
      <c r="K5588" s="435">
        <v>0</v>
      </c>
      <c r="L5588" s="472">
        <v>41204</v>
      </c>
      <c r="N5588" s="435">
        <v>2</v>
      </c>
      <c r="O5588" s="436">
        <v>200</v>
      </c>
      <c r="P5588" s="436">
        <v>200</v>
      </c>
      <c r="Q5588" s="435">
        <v>0</v>
      </c>
      <c r="R5588" s="436">
        <v>200</v>
      </c>
      <c r="S5588" s="447">
        <v>0</v>
      </c>
      <c r="T5588" s="447">
        <v>0</v>
      </c>
      <c r="U5588" s="472">
        <v>41204</v>
      </c>
      <c r="Y5588" s="437" t="str">
        <f t="shared" si="476"/>
        <v/>
      </c>
    </row>
    <row r="5589" spans="1:25" x14ac:dyDescent="0.2">
      <c r="A5589" s="644" t="s">
        <v>115</v>
      </c>
      <c r="B5589" s="645">
        <v>3</v>
      </c>
      <c r="C5589" s="646">
        <v>420</v>
      </c>
      <c r="D5589" s="645" t="s">
        <v>178</v>
      </c>
      <c r="E5589" s="647">
        <v>41204</v>
      </c>
      <c r="G5589" s="645">
        <v>3</v>
      </c>
      <c r="H5589" s="646">
        <v>420</v>
      </c>
      <c r="I5589" s="646">
        <v>420</v>
      </c>
      <c r="J5589" s="646">
        <v>420</v>
      </c>
      <c r="K5589" s="645">
        <v>0</v>
      </c>
      <c r="L5589" s="647">
        <v>41204</v>
      </c>
      <c r="N5589" s="645">
        <v>3</v>
      </c>
      <c r="O5589" s="646">
        <v>420</v>
      </c>
      <c r="P5589" s="646">
        <v>420</v>
      </c>
      <c r="Q5589" s="645">
        <v>0</v>
      </c>
      <c r="R5589" s="646">
        <v>420</v>
      </c>
      <c r="S5589" s="646">
        <v>0</v>
      </c>
      <c r="T5589" s="646">
        <v>0</v>
      </c>
      <c r="U5589" s="647">
        <v>41204</v>
      </c>
      <c r="Y5589" s="437" t="str">
        <f t="shared" si="476"/>
        <v/>
      </c>
    </row>
    <row r="5590" spans="1:25" x14ac:dyDescent="0.2">
      <c r="A5590" s="644" t="s">
        <v>115</v>
      </c>
      <c r="B5590" s="645">
        <v>1</v>
      </c>
      <c r="C5590" s="646">
        <v>1020</v>
      </c>
      <c r="D5590" s="645" t="s">
        <v>178</v>
      </c>
      <c r="E5590" s="647">
        <v>41205</v>
      </c>
      <c r="G5590" s="645">
        <v>1</v>
      </c>
      <c r="H5590" s="646">
        <v>1020</v>
      </c>
      <c r="I5590" s="646">
        <v>1020</v>
      </c>
      <c r="J5590" s="646">
        <v>1020</v>
      </c>
      <c r="K5590" s="645">
        <v>0</v>
      </c>
      <c r="L5590" s="647">
        <v>41205</v>
      </c>
      <c r="N5590" s="645">
        <v>1</v>
      </c>
      <c r="O5590" s="646">
        <v>1020</v>
      </c>
      <c r="P5590" s="646">
        <v>1020</v>
      </c>
      <c r="Q5590" s="645">
        <v>0</v>
      </c>
      <c r="R5590" s="646">
        <v>1020</v>
      </c>
      <c r="S5590" s="646">
        <v>0</v>
      </c>
      <c r="T5590" s="646">
        <v>0</v>
      </c>
      <c r="U5590" s="647">
        <v>41205</v>
      </c>
      <c r="Y5590" s="437" t="str">
        <f t="shared" si="476"/>
        <v/>
      </c>
    </row>
    <row r="5591" spans="1:25" x14ac:dyDescent="0.2">
      <c r="A5591" s="442" t="s">
        <v>115</v>
      </c>
      <c r="B5591" s="435">
        <v>1</v>
      </c>
      <c r="C5591" s="436">
        <v>38</v>
      </c>
      <c r="D5591" s="643" t="s">
        <v>182</v>
      </c>
      <c r="E5591" s="472">
        <v>41206</v>
      </c>
      <c r="G5591" s="435">
        <v>1</v>
      </c>
      <c r="H5591" s="436">
        <v>38</v>
      </c>
      <c r="I5591" s="436">
        <v>38</v>
      </c>
      <c r="J5591" s="436">
        <v>38</v>
      </c>
      <c r="K5591" s="435">
        <v>0</v>
      </c>
      <c r="L5591" s="472">
        <v>41206</v>
      </c>
      <c r="N5591" s="435">
        <v>1</v>
      </c>
      <c r="O5591" s="436">
        <v>38</v>
      </c>
      <c r="P5591" s="436">
        <v>38</v>
      </c>
      <c r="Q5591" s="435">
        <v>0</v>
      </c>
      <c r="R5591" s="436">
        <v>38</v>
      </c>
      <c r="S5591" s="447">
        <v>0</v>
      </c>
      <c r="T5591" s="447">
        <v>0</v>
      </c>
      <c r="U5591" s="472">
        <v>41206</v>
      </c>
      <c r="Y5591" s="437" t="str">
        <f t="shared" si="476"/>
        <v/>
      </c>
    </row>
    <row r="5592" spans="1:25" x14ac:dyDescent="0.2">
      <c r="A5592" s="442" t="s">
        <v>115</v>
      </c>
      <c r="B5592" s="435">
        <v>2</v>
      </c>
      <c r="C5592" s="436">
        <v>19</v>
      </c>
      <c r="D5592" s="465" t="s">
        <v>183</v>
      </c>
      <c r="E5592" s="472">
        <v>41206</v>
      </c>
      <c r="G5592" s="435">
        <v>2</v>
      </c>
      <c r="H5592" s="436">
        <v>19</v>
      </c>
      <c r="I5592" s="436">
        <v>19</v>
      </c>
      <c r="J5592" s="436">
        <v>19</v>
      </c>
      <c r="K5592" s="435">
        <v>0</v>
      </c>
      <c r="L5592" s="472">
        <v>41206</v>
      </c>
      <c r="N5592" s="435">
        <v>2</v>
      </c>
      <c r="O5592" s="436">
        <v>19</v>
      </c>
      <c r="P5592" s="436">
        <v>19</v>
      </c>
      <c r="Q5592" s="435">
        <v>0</v>
      </c>
      <c r="R5592" s="436">
        <v>19</v>
      </c>
      <c r="S5592" s="447">
        <v>0</v>
      </c>
      <c r="T5592" s="447">
        <v>0</v>
      </c>
      <c r="U5592" s="472">
        <v>41206</v>
      </c>
      <c r="Y5592" s="437" t="str">
        <f t="shared" si="476"/>
        <v/>
      </c>
    </row>
    <row r="5593" spans="1:25" x14ac:dyDescent="0.2">
      <c r="A5593" s="442" t="s">
        <v>115</v>
      </c>
      <c r="B5593" s="435">
        <v>3</v>
      </c>
      <c r="C5593" s="436">
        <v>18</v>
      </c>
      <c r="D5593" s="465" t="s">
        <v>67</v>
      </c>
      <c r="E5593" s="472">
        <v>41206</v>
      </c>
      <c r="G5593" s="435">
        <v>3</v>
      </c>
      <c r="H5593" s="436">
        <v>18</v>
      </c>
      <c r="I5593" s="436">
        <v>18</v>
      </c>
      <c r="J5593" s="436">
        <v>18</v>
      </c>
      <c r="K5593" s="435">
        <v>0</v>
      </c>
      <c r="L5593" s="472">
        <v>41206</v>
      </c>
      <c r="N5593" s="435">
        <v>3</v>
      </c>
      <c r="O5593" s="436">
        <v>18</v>
      </c>
      <c r="P5593" s="436">
        <v>18</v>
      </c>
      <c r="Q5593" s="435">
        <v>0</v>
      </c>
      <c r="R5593" s="436">
        <v>18</v>
      </c>
      <c r="S5593" s="447">
        <v>0</v>
      </c>
      <c r="T5593" s="447">
        <v>0</v>
      </c>
      <c r="U5593" s="472">
        <v>41206</v>
      </c>
      <c r="Y5593" s="437" t="str">
        <f t="shared" si="476"/>
        <v/>
      </c>
    </row>
    <row r="5594" spans="1:25" x14ac:dyDescent="0.2">
      <c r="A5594" s="442" t="s">
        <v>115</v>
      </c>
      <c r="B5594" s="435">
        <v>4</v>
      </c>
      <c r="C5594" s="436">
        <v>12</v>
      </c>
      <c r="D5594" s="438" t="s">
        <v>69</v>
      </c>
      <c r="E5594" s="472">
        <v>41206</v>
      </c>
      <c r="G5594" s="435">
        <v>4</v>
      </c>
      <c r="H5594" s="436">
        <v>12</v>
      </c>
      <c r="I5594" s="436">
        <v>12</v>
      </c>
      <c r="J5594" s="436">
        <v>12</v>
      </c>
      <c r="K5594" s="435">
        <v>0</v>
      </c>
      <c r="L5594" s="472">
        <v>41206</v>
      </c>
      <c r="N5594" s="435">
        <v>4</v>
      </c>
      <c r="O5594" s="436">
        <v>12</v>
      </c>
      <c r="P5594" s="436">
        <v>12</v>
      </c>
      <c r="Q5594" s="435">
        <v>0</v>
      </c>
      <c r="R5594" s="436">
        <v>12</v>
      </c>
      <c r="S5594" s="447">
        <v>0</v>
      </c>
      <c r="T5594" s="447">
        <v>0</v>
      </c>
      <c r="U5594" s="472">
        <v>41206</v>
      </c>
      <c r="Y5594" s="437" t="str">
        <f t="shared" si="476"/>
        <v/>
      </c>
    </row>
    <row r="5595" spans="1:25" x14ac:dyDescent="0.2">
      <c r="A5595" s="442" t="s">
        <v>115</v>
      </c>
      <c r="B5595" s="435">
        <v>5</v>
      </c>
      <c r="C5595" s="436">
        <v>17</v>
      </c>
      <c r="D5595" s="438" t="s">
        <v>72</v>
      </c>
      <c r="E5595" s="472">
        <v>41206</v>
      </c>
      <c r="G5595" s="435">
        <v>5</v>
      </c>
      <c r="H5595" s="436">
        <v>17</v>
      </c>
      <c r="I5595" s="436">
        <v>17</v>
      </c>
      <c r="J5595" s="436">
        <v>17</v>
      </c>
      <c r="K5595" s="435">
        <v>0</v>
      </c>
      <c r="L5595" s="472">
        <v>41206</v>
      </c>
      <c r="N5595" s="435">
        <v>5</v>
      </c>
      <c r="O5595" s="436">
        <v>17</v>
      </c>
      <c r="P5595" s="436">
        <v>17</v>
      </c>
      <c r="Q5595" s="435">
        <v>0</v>
      </c>
      <c r="R5595" s="436">
        <v>17</v>
      </c>
      <c r="S5595" s="447">
        <v>0</v>
      </c>
      <c r="T5595" s="447">
        <v>0</v>
      </c>
      <c r="U5595" s="472">
        <v>41206</v>
      </c>
      <c r="Y5595" s="437" t="str">
        <f t="shared" si="476"/>
        <v/>
      </c>
    </row>
    <row r="5596" spans="1:25" x14ac:dyDescent="0.2">
      <c r="A5596" s="442" t="s">
        <v>115</v>
      </c>
      <c r="B5596" s="435">
        <v>6</v>
      </c>
      <c r="C5596" s="436">
        <v>247</v>
      </c>
      <c r="D5596" s="438" t="s">
        <v>73</v>
      </c>
      <c r="E5596" s="472">
        <v>41206</v>
      </c>
      <c r="G5596" s="435">
        <v>6</v>
      </c>
      <c r="H5596" s="436">
        <v>247</v>
      </c>
      <c r="I5596" s="436">
        <v>247</v>
      </c>
      <c r="J5596" s="436">
        <v>247</v>
      </c>
      <c r="K5596" s="435">
        <v>0</v>
      </c>
      <c r="L5596" s="472">
        <v>41206</v>
      </c>
      <c r="N5596" s="435">
        <v>6</v>
      </c>
      <c r="O5596" s="436">
        <v>247</v>
      </c>
      <c r="P5596" s="436">
        <v>247</v>
      </c>
      <c r="Q5596" s="435">
        <v>0</v>
      </c>
      <c r="R5596" s="436">
        <v>247</v>
      </c>
      <c r="S5596" s="447">
        <v>0</v>
      </c>
      <c r="T5596" s="447">
        <v>0</v>
      </c>
      <c r="U5596" s="472">
        <v>41206</v>
      </c>
      <c r="Y5596" s="437" t="str">
        <f t="shared" si="476"/>
        <v/>
      </c>
    </row>
    <row r="5597" spans="1:25" x14ac:dyDescent="0.2">
      <c r="A5597" s="442" t="s">
        <v>115</v>
      </c>
      <c r="B5597" s="435">
        <v>7</v>
      </c>
      <c r="C5597" s="436">
        <v>192</v>
      </c>
      <c r="D5597" s="438" t="s">
        <v>79</v>
      </c>
      <c r="E5597" s="472">
        <v>41206</v>
      </c>
      <c r="G5597" s="435">
        <v>7</v>
      </c>
      <c r="H5597" s="436">
        <v>192</v>
      </c>
      <c r="I5597" s="436">
        <v>192</v>
      </c>
      <c r="J5597" s="436">
        <v>192</v>
      </c>
      <c r="K5597" s="435">
        <v>0</v>
      </c>
      <c r="L5597" s="472">
        <v>41206</v>
      </c>
      <c r="N5597" s="435">
        <v>7</v>
      </c>
      <c r="O5597" s="436">
        <v>192</v>
      </c>
      <c r="P5597" s="436">
        <v>192</v>
      </c>
      <c r="Q5597" s="435">
        <v>0</v>
      </c>
      <c r="R5597" s="436">
        <v>192</v>
      </c>
      <c r="S5597" s="447">
        <v>0</v>
      </c>
      <c r="T5597" s="447">
        <v>0</v>
      </c>
      <c r="U5597" s="472">
        <v>41206</v>
      </c>
      <c r="Y5597" s="437" t="str">
        <f t="shared" si="476"/>
        <v/>
      </c>
    </row>
    <row r="5598" spans="1:25" x14ac:dyDescent="0.2">
      <c r="A5598" s="442" t="s">
        <v>115</v>
      </c>
      <c r="B5598" s="435">
        <v>8</v>
      </c>
      <c r="C5598" s="436">
        <v>58</v>
      </c>
      <c r="D5598" s="438" t="s">
        <v>74</v>
      </c>
      <c r="E5598" s="472">
        <v>41206</v>
      </c>
      <c r="G5598" s="435">
        <v>8</v>
      </c>
      <c r="H5598" s="436">
        <v>58</v>
      </c>
      <c r="I5598" s="436">
        <v>58</v>
      </c>
      <c r="J5598" s="436">
        <v>58</v>
      </c>
      <c r="K5598" s="435">
        <v>0</v>
      </c>
      <c r="L5598" s="472">
        <v>41206</v>
      </c>
      <c r="N5598" s="435">
        <v>8</v>
      </c>
      <c r="O5598" s="436">
        <v>58</v>
      </c>
      <c r="P5598" s="436">
        <v>58</v>
      </c>
      <c r="Q5598" s="435">
        <v>0</v>
      </c>
      <c r="R5598" s="436">
        <v>58</v>
      </c>
      <c r="S5598" s="447">
        <v>0</v>
      </c>
      <c r="T5598" s="447">
        <v>0</v>
      </c>
      <c r="U5598" s="472">
        <v>41206</v>
      </c>
      <c r="Y5598" s="437" t="str">
        <f t="shared" si="476"/>
        <v/>
      </c>
    </row>
    <row r="5599" spans="1:25" x14ac:dyDescent="0.2">
      <c r="A5599" s="442" t="s">
        <v>115</v>
      </c>
      <c r="B5599" s="435">
        <v>9</v>
      </c>
      <c r="C5599" s="436">
        <v>4</v>
      </c>
      <c r="D5599" s="435" t="s">
        <v>75</v>
      </c>
      <c r="E5599" s="472">
        <v>41206</v>
      </c>
      <c r="G5599" s="435">
        <v>9</v>
      </c>
      <c r="H5599" s="436">
        <v>4</v>
      </c>
      <c r="I5599" s="436">
        <v>4</v>
      </c>
      <c r="J5599" s="436">
        <v>4</v>
      </c>
      <c r="K5599" s="435">
        <v>0</v>
      </c>
      <c r="L5599" s="472">
        <v>41206</v>
      </c>
      <c r="N5599" s="435">
        <v>9</v>
      </c>
      <c r="O5599" s="436">
        <v>4</v>
      </c>
      <c r="P5599" s="436">
        <v>4</v>
      </c>
      <c r="Q5599" s="435">
        <v>0</v>
      </c>
      <c r="R5599" s="436">
        <v>4</v>
      </c>
      <c r="S5599" s="447">
        <v>0</v>
      </c>
      <c r="T5599" s="447">
        <v>0</v>
      </c>
      <c r="U5599" s="472">
        <v>41206</v>
      </c>
      <c r="Y5599" s="437" t="str">
        <f t="shared" si="476"/>
        <v/>
      </c>
    </row>
    <row r="5600" spans="1:25" x14ac:dyDescent="0.2">
      <c r="A5600" s="442" t="s">
        <v>115</v>
      </c>
      <c r="B5600" s="435">
        <v>10</v>
      </c>
      <c r="C5600" s="436">
        <v>4</v>
      </c>
      <c r="D5600" s="438" t="s">
        <v>76</v>
      </c>
      <c r="E5600" s="472">
        <v>41206</v>
      </c>
      <c r="G5600" s="435">
        <v>10</v>
      </c>
      <c r="H5600" s="436">
        <v>4</v>
      </c>
      <c r="I5600" s="436">
        <v>4</v>
      </c>
      <c r="J5600" s="436">
        <v>4</v>
      </c>
      <c r="K5600" s="435">
        <v>0</v>
      </c>
      <c r="L5600" s="472">
        <v>41206</v>
      </c>
      <c r="N5600" s="435">
        <v>10</v>
      </c>
      <c r="O5600" s="436">
        <v>4</v>
      </c>
      <c r="P5600" s="436">
        <v>4</v>
      </c>
      <c r="Q5600" s="435">
        <v>0</v>
      </c>
      <c r="R5600" s="436">
        <v>4</v>
      </c>
      <c r="S5600" s="447">
        <v>0</v>
      </c>
      <c r="T5600" s="447">
        <v>0</v>
      </c>
      <c r="U5600" s="472">
        <v>41206</v>
      </c>
      <c r="Y5600" s="437" t="str">
        <f t="shared" si="476"/>
        <v/>
      </c>
    </row>
    <row r="5601" spans="1:25" x14ac:dyDescent="0.2">
      <c r="A5601" s="442" t="s">
        <v>115</v>
      </c>
      <c r="B5601" s="435">
        <v>11</v>
      </c>
      <c r="C5601" s="436">
        <v>1</v>
      </c>
      <c r="D5601" s="435" t="s">
        <v>77</v>
      </c>
      <c r="E5601" s="472">
        <v>41206</v>
      </c>
      <c r="G5601" s="435">
        <v>11</v>
      </c>
      <c r="H5601" s="436">
        <v>1</v>
      </c>
      <c r="I5601" s="436">
        <v>1</v>
      </c>
      <c r="J5601" s="436">
        <v>1</v>
      </c>
      <c r="K5601" s="435">
        <v>0</v>
      </c>
      <c r="L5601" s="472">
        <v>41206</v>
      </c>
      <c r="N5601" s="435">
        <v>11</v>
      </c>
      <c r="O5601" s="436">
        <v>1</v>
      </c>
      <c r="P5601" s="436">
        <v>1</v>
      </c>
      <c r="Q5601" s="435">
        <v>0</v>
      </c>
      <c r="R5601" s="436">
        <v>1</v>
      </c>
      <c r="S5601" s="447">
        <v>0</v>
      </c>
      <c r="T5601" s="447">
        <v>0</v>
      </c>
      <c r="U5601" s="472">
        <v>41206</v>
      </c>
      <c r="Y5601" s="437" t="str">
        <f t="shared" si="476"/>
        <v/>
      </c>
    </row>
    <row r="5602" spans="1:25" x14ac:dyDescent="0.2">
      <c r="A5602" s="442" t="s">
        <v>115</v>
      </c>
      <c r="B5602" s="435">
        <v>12</v>
      </c>
      <c r="C5602" s="436">
        <v>1373</v>
      </c>
      <c r="D5602" s="435" t="s">
        <v>213</v>
      </c>
      <c r="E5602" s="472">
        <v>41206</v>
      </c>
      <c r="G5602" s="435">
        <v>12</v>
      </c>
      <c r="H5602" s="436">
        <v>1373</v>
      </c>
      <c r="I5602" s="436">
        <v>1373</v>
      </c>
      <c r="J5602" s="436">
        <v>1373</v>
      </c>
      <c r="K5602" s="435">
        <v>0</v>
      </c>
      <c r="L5602" s="472">
        <v>41206</v>
      </c>
      <c r="N5602" s="435">
        <v>12</v>
      </c>
      <c r="O5602" s="436">
        <v>1373</v>
      </c>
      <c r="P5602" s="436">
        <v>1373</v>
      </c>
      <c r="Q5602" s="435">
        <v>0</v>
      </c>
      <c r="R5602" s="436">
        <v>1373</v>
      </c>
      <c r="S5602" s="447">
        <v>0</v>
      </c>
      <c r="T5602" s="447">
        <v>0</v>
      </c>
      <c r="U5602" s="472">
        <v>41206</v>
      </c>
      <c r="Y5602" s="437" t="str">
        <f t="shared" si="476"/>
        <v/>
      </c>
    </row>
    <row r="5603" spans="1:25" x14ac:dyDescent="0.2">
      <c r="A5603" s="442" t="s">
        <v>115</v>
      </c>
      <c r="B5603" s="435">
        <v>13</v>
      </c>
      <c r="C5603" s="436">
        <v>130</v>
      </c>
      <c r="D5603" s="438" t="s">
        <v>187</v>
      </c>
      <c r="E5603" s="472">
        <v>41206</v>
      </c>
      <c r="G5603" s="435">
        <v>13</v>
      </c>
      <c r="H5603" s="436">
        <v>130</v>
      </c>
      <c r="I5603" s="436">
        <v>130</v>
      </c>
      <c r="J5603" s="436">
        <v>130</v>
      </c>
      <c r="K5603" s="435">
        <v>0</v>
      </c>
      <c r="L5603" s="472">
        <v>41206</v>
      </c>
      <c r="N5603" s="435">
        <v>13</v>
      </c>
      <c r="O5603" s="436">
        <v>130</v>
      </c>
      <c r="P5603" s="436">
        <v>130</v>
      </c>
      <c r="Q5603" s="435">
        <v>0</v>
      </c>
      <c r="R5603" s="436">
        <v>130</v>
      </c>
      <c r="S5603" s="447">
        <v>0</v>
      </c>
      <c r="T5603" s="447">
        <v>0</v>
      </c>
      <c r="U5603" s="472">
        <v>41206</v>
      </c>
      <c r="Y5603" s="437" t="str">
        <f t="shared" si="476"/>
        <v/>
      </c>
    </row>
    <row r="5604" spans="1:25" x14ac:dyDescent="0.2">
      <c r="A5604" s="442" t="s">
        <v>115</v>
      </c>
      <c r="B5604" s="435">
        <v>14</v>
      </c>
      <c r="C5604" s="436">
        <v>1</v>
      </c>
      <c r="D5604" s="465" t="s">
        <v>192</v>
      </c>
      <c r="E5604" s="472">
        <v>41206</v>
      </c>
      <c r="G5604" s="435">
        <v>14</v>
      </c>
      <c r="H5604" s="436">
        <v>1</v>
      </c>
      <c r="I5604" s="436">
        <v>1</v>
      </c>
      <c r="J5604" s="436">
        <v>1</v>
      </c>
      <c r="K5604" s="435">
        <v>0</v>
      </c>
      <c r="L5604" s="472">
        <v>41206</v>
      </c>
      <c r="N5604" s="435">
        <v>14</v>
      </c>
      <c r="O5604" s="436">
        <v>1</v>
      </c>
      <c r="P5604" s="436">
        <v>1</v>
      </c>
      <c r="Q5604" s="435">
        <v>0</v>
      </c>
      <c r="R5604" s="436">
        <v>1</v>
      </c>
      <c r="S5604" s="447">
        <v>0</v>
      </c>
      <c r="T5604" s="447">
        <v>0</v>
      </c>
      <c r="U5604" s="472">
        <v>41206</v>
      </c>
      <c r="Y5604" s="437" t="str">
        <f t="shared" si="476"/>
        <v/>
      </c>
    </row>
    <row r="5605" spans="1:25" x14ac:dyDescent="0.2">
      <c r="A5605" s="442" t="s">
        <v>115</v>
      </c>
      <c r="B5605" s="435">
        <v>15</v>
      </c>
      <c r="C5605" s="436">
        <v>681</v>
      </c>
      <c r="D5605" s="438" t="s">
        <v>199</v>
      </c>
      <c r="E5605" s="472">
        <v>41206</v>
      </c>
      <c r="G5605" s="435">
        <v>15</v>
      </c>
      <c r="H5605" s="436">
        <v>681</v>
      </c>
      <c r="I5605" s="436">
        <v>681</v>
      </c>
      <c r="J5605" s="436">
        <v>681</v>
      </c>
      <c r="K5605" s="435">
        <v>0</v>
      </c>
      <c r="L5605" s="472">
        <v>41206</v>
      </c>
      <c r="N5605" s="435">
        <v>15</v>
      </c>
      <c r="O5605" s="436">
        <v>681</v>
      </c>
      <c r="P5605" s="436">
        <v>681</v>
      </c>
      <c r="Q5605" s="435">
        <v>0</v>
      </c>
      <c r="R5605" s="436">
        <v>681</v>
      </c>
      <c r="S5605" s="447">
        <v>0</v>
      </c>
      <c r="T5605" s="447">
        <v>0</v>
      </c>
      <c r="U5605" s="472">
        <v>41206</v>
      </c>
      <c r="Y5605" s="437" t="str">
        <f t="shared" si="476"/>
        <v/>
      </c>
    </row>
    <row r="5606" spans="1:25" x14ac:dyDescent="0.2">
      <c r="A5606" s="442" t="s">
        <v>115</v>
      </c>
      <c r="B5606" s="435">
        <v>16</v>
      </c>
      <c r="C5606" s="436">
        <v>161</v>
      </c>
      <c r="D5606" s="438" t="s">
        <v>189</v>
      </c>
      <c r="E5606" s="472">
        <v>41206</v>
      </c>
      <c r="G5606" s="435">
        <v>16</v>
      </c>
      <c r="H5606" s="436">
        <v>161</v>
      </c>
      <c r="I5606" s="436">
        <v>161</v>
      </c>
      <c r="J5606" s="436">
        <v>161</v>
      </c>
      <c r="K5606" s="435">
        <v>0</v>
      </c>
      <c r="L5606" s="472">
        <v>41206</v>
      </c>
      <c r="N5606" s="435">
        <v>16</v>
      </c>
      <c r="O5606" s="436">
        <v>161</v>
      </c>
      <c r="P5606" s="436">
        <v>161</v>
      </c>
      <c r="Q5606" s="435">
        <v>0</v>
      </c>
      <c r="R5606" s="436">
        <v>161</v>
      </c>
      <c r="S5606" s="447">
        <v>0</v>
      </c>
      <c r="T5606" s="447">
        <v>0</v>
      </c>
      <c r="U5606" s="472">
        <v>41206</v>
      </c>
      <c r="Y5606" s="437" t="str">
        <f t="shared" si="476"/>
        <v/>
      </c>
    </row>
    <row r="5607" spans="1:25" x14ac:dyDescent="0.2">
      <c r="A5607" s="442" t="s">
        <v>115</v>
      </c>
      <c r="B5607" s="435">
        <v>17</v>
      </c>
      <c r="C5607" s="436">
        <v>205</v>
      </c>
      <c r="D5607" s="438" t="s">
        <v>178</v>
      </c>
      <c r="E5607" s="472">
        <v>41206</v>
      </c>
      <c r="G5607" s="435">
        <v>17</v>
      </c>
      <c r="H5607" s="436">
        <v>205</v>
      </c>
      <c r="I5607" s="436">
        <v>205</v>
      </c>
      <c r="J5607" s="436">
        <v>205</v>
      </c>
      <c r="K5607" s="435">
        <v>0</v>
      </c>
      <c r="L5607" s="472">
        <v>41206</v>
      </c>
      <c r="N5607" s="435">
        <v>17</v>
      </c>
      <c r="O5607" s="436">
        <v>205</v>
      </c>
      <c r="P5607" s="436">
        <v>205</v>
      </c>
      <c r="Q5607" s="435">
        <v>0</v>
      </c>
      <c r="R5607" s="436">
        <v>205</v>
      </c>
      <c r="S5607" s="447">
        <v>0</v>
      </c>
      <c r="T5607" s="447">
        <v>0</v>
      </c>
      <c r="U5607" s="472">
        <v>41206</v>
      </c>
      <c r="Y5607" s="437" t="str">
        <f t="shared" si="476"/>
        <v/>
      </c>
    </row>
    <row r="5608" spans="1:25" x14ac:dyDescent="0.2">
      <c r="A5608" s="442" t="s">
        <v>115</v>
      </c>
      <c r="B5608" s="435">
        <v>18</v>
      </c>
      <c r="C5608" s="436">
        <v>1912</v>
      </c>
      <c r="D5608" s="438" t="s">
        <v>214</v>
      </c>
      <c r="E5608" s="472">
        <v>41206</v>
      </c>
      <c r="G5608" s="435">
        <v>18</v>
      </c>
      <c r="H5608" s="436">
        <v>1912</v>
      </c>
      <c r="I5608" s="436">
        <v>1912</v>
      </c>
      <c r="J5608" s="436">
        <v>1912</v>
      </c>
      <c r="K5608" s="435">
        <v>0</v>
      </c>
      <c r="L5608" s="472">
        <v>41206</v>
      </c>
      <c r="N5608" s="435">
        <v>18</v>
      </c>
      <c r="O5608" s="436">
        <v>1912</v>
      </c>
      <c r="P5608" s="436">
        <v>1912</v>
      </c>
      <c r="Q5608" s="435">
        <v>0</v>
      </c>
      <c r="R5608" s="436">
        <v>1912</v>
      </c>
      <c r="S5608" s="447">
        <v>0</v>
      </c>
      <c r="T5608" s="447">
        <v>0</v>
      </c>
      <c r="U5608" s="472">
        <v>41206</v>
      </c>
      <c r="Y5608" s="437" t="str">
        <f t="shared" si="476"/>
        <v/>
      </c>
    </row>
    <row r="5609" spans="1:25" x14ac:dyDescent="0.2">
      <c r="A5609" s="644" t="s">
        <v>115</v>
      </c>
      <c r="B5609" s="645">
        <v>19</v>
      </c>
      <c r="C5609" s="646">
        <v>19</v>
      </c>
      <c r="D5609" s="659" t="s">
        <v>185</v>
      </c>
      <c r="E5609" s="647">
        <v>41206</v>
      </c>
      <c r="G5609" s="645">
        <v>19</v>
      </c>
      <c r="H5609" s="646">
        <v>19</v>
      </c>
      <c r="I5609" s="646">
        <v>19</v>
      </c>
      <c r="J5609" s="646">
        <v>19</v>
      </c>
      <c r="K5609" s="645">
        <v>0</v>
      </c>
      <c r="L5609" s="647">
        <v>41206</v>
      </c>
      <c r="N5609" s="645">
        <v>19</v>
      </c>
      <c r="O5609" s="646">
        <v>19</v>
      </c>
      <c r="P5609" s="646">
        <v>19</v>
      </c>
      <c r="Q5609" s="645">
        <v>0</v>
      </c>
      <c r="R5609" s="646">
        <v>19</v>
      </c>
      <c r="S5609" s="646">
        <v>0</v>
      </c>
      <c r="T5609" s="646">
        <v>0</v>
      </c>
      <c r="U5609" s="647">
        <v>41206</v>
      </c>
      <c r="Y5609" s="437" t="str">
        <f t="shared" si="476"/>
        <v/>
      </c>
    </row>
    <row r="5610" spans="1:25" x14ac:dyDescent="0.2">
      <c r="A5610" s="644" t="s">
        <v>115</v>
      </c>
      <c r="B5610" s="645">
        <v>1</v>
      </c>
      <c r="C5610" s="646">
        <v>110</v>
      </c>
      <c r="D5610" s="645" t="s">
        <v>178</v>
      </c>
      <c r="E5610" s="647">
        <v>41207</v>
      </c>
      <c r="G5610" s="645">
        <v>1</v>
      </c>
      <c r="H5610" s="646">
        <v>110</v>
      </c>
      <c r="I5610" s="646">
        <v>110</v>
      </c>
      <c r="J5610" s="646">
        <v>110</v>
      </c>
      <c r="K5610" s="645">
        <v>0</v>
      </c>
      <c r="L5610" s="647">
        <v>41207</v>
      </c>
      <c r="N5610" s="645">
        <v>1</v>
      </c>
      <c r="O5610" s="646">
        <v>110</v>
      </c>
      <c r="P5610" s="646">
        <v>110</v>
      </c>
      <c r="Q5610" s="645">
        <v>0</v>
      </c>
      <c r="R5610" s="646">
        <v>110</v>
      </c>
      <c r="S5610" s="646">
        <v>0</v>
      </c>
      <c r="T5610" s="646">
        <v>0</v>
      </c>
      <c r="U5610" s="647">
        <v>41207</v>
      </c>
      <c r="Y5610" s="437" t="str">
        <f t="shared" si="476"/>
        <v/>
      </c>
    </row>
    <row r="5611" spans="1:25" x14ac:dyDescent="0.2">
      <c r="A5611" s="442" t="s">
        <v>115</v>
      </c>
      <c r="B5611" s="435">
        <v>1</v>
      </c>
      <c r="C5611" s="436">
        <v>12</v>
      </c>
      <c r="D5611" s="643" t="s">
        <v>182</v>
      </c>
      <c r="E5611" s="472">
        <v>41208</v>
      </c>
      <c r="G5611" s="435">
        <v>1</v>
      </c>
      <c r="H5611" s="436">
        <v>12</v>
      </c>
      <c r="I5611" s="436">
        <v>12</v>
      </c>
      <c r="J5611" s="436">
        <v>12</v>
      </c>
      <c r="K5611" s="435">
        <v>0</v>
      </c>
      <c r="L5611" s="472">
        <v>41208</v>
      </c>
      <c r="N5611" s="435">
        <v>1</v>
      </c>
      <c r="O5611" s="436">
        <v>12</v>
      </c>
      <c r="P5611" s="436">
        <v>12</v>
      </c>
      <c r="Q5611" s="435">
        <v>0</v>
      </c>
      <c r="R5611" s="436">
        <v>12</v>
      </c>
      <c r="S5611" s="447">
        <v>0</v>
      </c>
      <c r="T5611" s="447">
        <v>0</v>
      </c>
      <c r="U5611" s="472">
        <v>41208</v>
      </c>
      <c r="Y5611" s="437" t="str">
        <f t="shared" si="476"/>
        <v/>
      </c>
    </row>
    <row r="5612" spans="1:25" x14ac:dyDescent="0.2">
      <c r="A5612" s="442" t="s">
        <v>115</v>
      </c>
      <c r="B5612" s="435">
        <v>2</v>
      </c>
      <c r="C5612" s="436">
        <v>6</v>
      </c>
      <c r="D5612" s="465" t="s">
        <v>183</v>
      </c>
      <c r="E5612" s="472">
        <v>41208</v>
      </c>
      <c r="G5612" s="435">
        <v>2</v>
      </c>
      <c r="H5612" s="436">
        <v>6</v>
      </c>
      <c r="I5612" s="436">
        <v>6</v>
      </c>
      <c r="J5612" s="436">
        <v>6</v>
      </c>
      <c r="K5612" s="435">
        <v>0</v>
      </c>
      <c r="L5612" s="472">
        <v>41208</v>
      </c>
      <c r="N5612" s="435">
        <v>2</v>
      </c>
      <c r="O5612" s="436">
        <v>6</v>
      </c>
      <c r="P5612" s="436">
        <v>6</v>
      </c>
      <c r="Q5612" s="435">
        <v>0</v>
      </c>
      <c r="R5612" s="436">
        <v>6</v>
      </c>
      <c r="S5612" s="447">
        <v>0</v>
      </c>
      <c r="T5612" s="447">
        <v>0</v>
      </c>
      <c r="U5612" s="472">
        <v>41208</v>
      </c>
      <c r="Y5612" s="437" t="str">
        <f t="shared" si="476"/>
        <v/>
      </c>
    </row>
    <row r="5613" spans="1:25" x14ac:dyDescent="0.2">
      <c r="A5613" s="442" t="s">
        <v>115</v>
      </c>
      <c r="B5613" s="435">
        <v>3</v>
      </c>
      <c r="C5613" s="436">
        <v>6</v>
      </c>
      <c r="D5613" s="465" t="s">
        <v>67</v>
      </c>
      <c r="E5613" s="472">
        <v>41208</v>
      </c>
      <c r="G5613" s="435">
        <v>3</v>
      </c>
      <c r="H5613" s="436">
        <v>6</v>
      </c>
      <c r="I5613" s="436">
        <v>6</v>
      </c>
      <c r="J5613" s="436">
        <v>6</v>
      </c>
      <c r="K5613" s="435">
        <v>0</v>
      </c>
      <c r="L5613" s="472">
        <v>41208</v>
      </c>
      <c r="N5613" s="435">
        <v>3</v>
      </c>
      <c r="O5613" s="436">
        <v>6</v>
      </c>
      <c r="P5613" s="436">
        <v>6</v>
      </c>
      <c r="Q5613" s="435">
        <v>0</v>
      </c>
      <c r="R5613" s="436">
        <v>6</v>
      </c>
      <c r="S5613" s="447">
        <v>0</v>
      </c>
      <c r="T5613" s="447">
        <v>0</v>
      </c>
      <c r="U5613" s="472">
        <v>41208</v>
      </c>
      <c r="Y5613" s="437" t="str">
        <f t="shared" si="476"/>
        <v/>
      </c>
    </row>
    <row r="5614" spans="1:25" x14ac:dyDescent="0.2">
      <c r="A5614" s="442" t="s">
        <v>115</v>
      </c>
      <c r="B5614" s="435">
        <v>4</v>
      </c>
      <c r="C5614" s="436">
        <v>1</v>
      </c>
      <c r="D5614" s="438" t="s">
        <v>69</v>
      </c>
      <c r="E5614" s="472">
        <v>41208</v>
      </c>
      <c r="G5614" s="435">
        <v>4</v>
      </c>
      <c r="H5614" s="436">
        <v>1</v>
      </c>
      <c r="I5614" s="436">
        <v>1</v>
      </c>
      <c r="J5614" s="436">
        <v>1</v>
      </c>
      <c r="K5614" s="435">
        <v>0</v>
      </c>
      <c r="L5614" s="472">
        <v>41208</v>
      </c>
      <c r="N5614" s="435">
        <v>4</v>
      </c>
      <c r="O5614" s="436">
        <v>1</v>
      </c>
      <c r="P5614" s="436">
        <v>1</v>
      </c>
      <c r="Q5614" s="435">
        <v>0</v>
      </c>
      <c r="R5614" s="436">
        <v>1</v>
      </c>
      <c r="S5614" s="447">
        <v>0</v>
      </c>
      <c r="T5614" s="447">
        <v>0</v>
      </c>
      <c r="U5614" s="472">
        <v>41208</v>
      </c>
      <c r="Y5614" s="437" t="str">
        <f t="shared" si="476"/>
        <v/>
      </c>
    </row>
    <row r="5615" spans="1:25" x14ac:dyDescent="0.2">
      <c r="A5615" s="442" t="s">
        <v>115</v>
      </c>
      <c r="B5615" s="435">
        <v>5</v>
      </c>
      <c r="C5615" s="436">
        <v>6</v>
      </c>
      <c r="D5615" s="438" t="s">
        <v>72</v>
      </c>
      <c r="E5615" s="472">
        <v>41208</v>
      </c>
      <c r="G5615" s="435">
        <v>5</v>
      </c>
      <c r="H5615" s="436">
        <v>6</v>
      </c>
      <c r="I5615" s="436">
        <v>6</v>
      </c>
      <c r="J5615" s="436">
        <v>6</v>
      </c>
      <c r="K5615" s="435">
        <v>0</v>
      </c>
      <c r="L5615" s="472">
        <v>41208</v>
      </c>
      <c r="N5615" s="435">
        <v>5</v>
      </c>
      <c r="O5615" s="436">
        <v>6</v>
      </c>
      <c r="P5615" s="436">
        <v>6</v>
      </c>
      <c r="Q5615" s="435">
        <v>0</v>
      </c>
      <c r="R5615" s="436">
        <v>6</v>
      </c>
      <c r="S5615" s="447">
        <v>0</v>
      </c>
      <c r="T5615" s="447">
        <v>0</v>
      </c>
      <c r="U5615" s="472">
        <v>41208</v>
      </c>
      <c r="Y5615" s="437" t="str">
        <f t="shared" si="476"/>
        <v/>
      </c>
    </row>
    <row r="5616" spans="1:25" x14ac:dyDescent="0.2">
      <c r="A5616" s="442" t="s">
        <v>115</v>
      </c>
      <c r="B5616" s="435">
        <v>6</v>
      </c>
      <c r="C5616" s="436">
        <v>193</v>
      </c>
      <c r="D5616" s="438" t="s">
        <v>73</v>
      </c>
      <c r="E5616" s="472">
        <v>41208</v>
      </c>
      <c r="G5616" s="435">
        <v>6</v>
      </c>
      <c r="H5616" s="436">
        <v>193</v>
      </c>
      <c r="I5616" s="436">
        <v>193</v>
      </c>
      <c r="J5616" s="436">
        <v>193</v>
      </c>
      <c r="K5616" s="435">
        <v>0</v>
      </c>
      <c r="L5616" s="472">
        <v>41208</v>
      </c>
      <c r="N5616" s="435">
        <v>6</v>
      </c>
      <c r="O5616" s="436">
        <v>193</v>
      </c>
      <c r="P5616" s="436">
        <v>193</v>
      </c>
      <c r="Q5616" s="435">
        <v>0</v>
      </c>
      <c r="R5616" s="436">
        <v>193</v>
      </c>
      <c r="S5616" s="447">
        <v>0</v>
      </c>
      <c r="T5616" s="447">
        <v>0</v>
      </c>
      <c r="U5616" s="472">
        <v>41208</v>
      </c>
      <c r="Y5616" s="437" t="str">
        <f t="shared" si="476"/>
        <v/>
      </c>
    </row>
    <row r="5617" spans="1:25" x14ac:dyDescent="0.2">
      <c r="A5617" s="442" t="s">
        <v>115</v>
      </c>
      <c r="B5617" s="435">
        <v>7</v>
      </c>
      <c r="C5617" s="436">
        <v>62</v>
      </c>
      <c r="D5617" s="438" t="s">
        <v>79</v>
      </c>
      <c r="E5617" s="472">
        <v>41208</v>
      </c>
      <c r="G5617" s="435">
        <v>7</v>
      </c>
      <c r="H5617" s="436">
        <v>62</v>
      </c>
      <c r="I5617" s="436">
        <v>62</v>
      </c>
      <c r="J5617" s="436">
        <v>62</v>
      </c>
      <c r="K5617" s="435">
        <v>0</v>
      </c>
      <c r="L5617" s="472">
        <v>41208</v>
      </c>
      <c r="N5617" s="435">
        <v>7</v>
      </c>
      <c r="O5617" s="436">
        <v>62</v>
      </c>
      <c r="P5617" s="436">
        <v>62</v>
      </c>
      <c r="Q5617" s="435">
        <v>0</v>
      </c>
      <c r="R5617" s="436">
        <v>62</v>
      </c>
      <c r="S5617" s="447">
        <v>0</v>
      </c>
      <c r="T5617" s="447">
        <v>0</v>
      </c>
      <c r="U5617" s="472">
        <v>41208</v>
      </c>
      <c r="Y5617" s="437" t="str">
        <f t="shared" si="476"/>
        <v/>
      </c>
    </row>
    <row r="5618" spans="1:25" x14ac:dyDescent="0.2">
      <c r="A5618" s="442" t="s">
        <v>115</v>
      </c>
      <c r="B5618" s="435">
        <v>8</v>
      </c>
      <c r="C5618" s="436">
        <v>78</v>
      </c>
      <c r="D5618" s="438" t="s">
        <v>74</v>
      </c>
      <c r="E5618" s="472">
        <v>41208</v>
      </c>
      <c r="G5618" s="435">
        <v>8</v>
      </c>
      <c r="H5618" s="436">
        <v>78</v>
      </c>
      <c r="I5618" s="436">
        <v>78</v>
      </c>
      <c r="J5618" s="436">
        <v>78</v>
      </c>
      <c r="K5618" s="435">
        <v>0</v>
      </c>
      <c r="L5618" s="472">
        <v>41208</v>
      </c>
      <c r="N5618" s="435">
        <v>8</v>
      </c>
      <c r="O5618" s="436">
        <v>78</v>
      </c>
      <c r="P5618" s="436">
        <v>78</v>
      </c>
      <c r="Q5618" s="435">
        <v>0</v>
      </c>
      <c r="R5618" s="436">
        <v>78</v>
      </c>
      <c r="S5618" s="447">
        <v>0</v>
      </c>
      <c r="T5618" s="447">
        <v>0</v>
      </c>
      <c r="U5618" s="472">
        <v>41208</v>
      </c>
      <c r="Y5618" s="437" t="str">
        <f t="shared" si="476"/>
        <v/>
      </c>
    </row>
    <row r="5619" spans="1:25" x14ac:dyDescent="0.2">
      <c r="A5619" s="442" t="s">
        <v>115</v>
      </c>
      <c r="B5619" s="435">
        <v>9</v>
      </c>
      <c r="C5619" s="436">
        <v>2</v>
      </c>
      <c r="D5619" s="435" t="s">
        <v>75</v>
      </c>
      <c r="E5619" s="472">
        <v>41208</v>
      </c>
      <c r="G5619" s="435">
        <v>9</v>
      </c>
      <c r="H5619" s="436">
        <v>2</v>
      </c>
      <c r="I5619" s="436">
        <v>2</v>
      </c>
      <c r="J5619" s="436">
        <v>2</v>
      </c>
      <c r="K5619" s="435">
        <v>0</v>
      </c>
      <c r="L5619" s="472">
        <v>41208</v>
      </c>
      <c r="N5619" s="435">
        <v>9</v>
      </c>
      <c r="O5619" s="436">
        <v>2</v>
      </c>
      <c r="P5619" s="436">
        <v>2</v>
      </c>
      <c r="Q5619" s="435">
        <v>0</v>
      </c>
      <c r="R5619" s="436">
        <v>2</v>
      </c>
      <c r="S5619" s="447">
        <v>0</v>
      </c>
      <c r="T5619" s="447">
        <v>0</v>
      </c>
      <c r="U5619" s="472">
        <v>41208</v>
      </c>
      <c r="Y5619" s="437" t="str">
        <f t="shared" si="476"/>
        <v/>
      </c>
    </row>
    <row r="5620" spans="1:25" x14ac:dyDescent="0.2">
      <c r="A5620" s="442" t="s">
        <v>115</v>
      </c>
      <c r="B5620" s="435">
        <v>10</v>
      </c>
      <c r="C5620" s="436">
        <v>1</v>
      </c>
      <c r="D5620" s="435" t="s">
        <v>77</v>
      </c>
      <c r="E5620" s="472">
        <v>41208</v>
      </c>
      <c r="G5620" s="435">
        <v>10</v>
      </c>
      <c r="H5620" s="436">
        <v>1</v>
      </c>
      <c r="I5620" s="436">
        <v>1</v>
      </c>
      <c r="J5620" s="436">
        <v>1</v>
      </c>
      <c r="K5620" s="435">
        <v>0</v>
      </c>
      <c r="L5620" s="472">
        <v>41208</v>
      </c>
      <c r="N5620" s="435">
        <v>10</v>
      </c>
      <c r="O5620" s="436">
        <v>1</v>
      </c>
      <c r="P5620" s="436">
        <v>1</v>
      </c>
      <c r="Q5620" s="435">
        <v>0</v>
      </c>
      <c r="R5620" s="436">
        <v>1</v>
      </c>
      <c r="S5620" s="447">
        <v>0</v>
      </c>
      <c r="T5620" s="447">
        <v>0</v>
      </c>
      <c r="U5620" s="472">
        <v>41208</v>
      </c>
      <c r="Y5620" s="437" t="str">
        <f t="shared" si="476"/>
        <v/>
      </c>
    </row>
    <row r="5621" spans="1:25" x14ac:dyDescent="0.2">
      <c r="A5621" s="442" t="s">
        <v>115</v>
      </c>
      <c r="B5621" s="435">
        <v>11</v>
      </c>
      <c r="C5621" s="436">
        <v>736</v>
      </c>
      <c r="D5621" s="435" t="s">
        <v>213</v>
      </c>
      <c r="E5621" s="472">
        <v>41208</v>
      </c>
      <c r="G5621" s="435">
        <v>11</v>
      </c>
      <c r="H5621" s="436">
        <v>736</v>
      </c>
      <c r="I5621" s="436">
        <v>736</v>
      </c>
      <c r="J5621" s="436">
        <v>736</v>
      </c>
      <c r="K5621" s="435">
        <v>0</v>
      </c>
      <c r="L5621" s="472">
        <v>41208</v>
      </c>
      <c r="N5621" s="435">
        <v>11</v>
      </c>
      <c r="O5621" s="436">
        <v>736</v>
      </c>
      <c r="P5621" s="436">
        <v>736</v>
      </c>
      <c r="Q5621" s="435">
        <v>0</v>
      </c>
      <c r="R5621" s="436">
        <v>736</v>
      </c>
      <c r="S5621" s="447">
        <v>0</v>
      </c>
      <c r="T5621" s="447">
        <v>0</v>
      </c>
      <c r="U5621" s="472">
        <v>41208</v>
      </c>
      <c r="Y5621" s="437" t="str">
        <f t="shared" si="476"/>
        <v/>
      </c>
    </row>
    <row r="5622" spans="1:25" x14ac:dyDescent="0.2">
      <c r="A5622" s="442" t="s">
        <v>115</v>
      </c>
      <c r="B5622" s="435">
        <v>12</v>
      </c>
      <c r="C5622" s="436">
        <v>68</v>
      </c>
      <c r="D5622" s="438" t="s">
        <v>187</v>
      </c>
      <c r="E5622" s="472">
        <v>41208</v>
      </c>
      <c r="G5622" s="435">
        <v>12</v>
      </c>
      <c r="H5622" s="436">
        <v>68</v>
      </c>
      <c r="I5622" s="436">
        <v>68</v>
      </c>
      <c r="J5622" s="436">
        <v>68</v>
      </c>
      <c r="K5622" s="435">
        <v>0</v>
      </c>
      <c r="L5622" s="472">
        <v>41208</v>
      </c>
      <c r="N5622" s="435">
        <v>12</v>
      </c>
      <c r="O5622" s="436">
        <v>68</v>
      </c>
      <c r="P5622" s="436">
        <v>68</v>
      </c>
      <c r="Q5622" s="435">
        <v>0</v>
      </c>
      <c r="R5622" s="436">
        <v>68</v>
      </c>
      <c r="S5622" s="447">
        <v>0</v>
      </c>
      <c r="T5622" s="447">
        <v>0</v>
      </c>
      <c r="U5622" s="472">
        <v>41208</v>
      </c>
      <c r="Y5622" s="437" t="str">
        <f t="shared" si="476"/>
        <v/>
      </c>
    </row>
    <row r="5623" spans="1:25" x14ac:dyDescent="0.2">
      <c r="A5623" s="442" t="s">
        <v>115</v>
      </c>
      <c r="B5623" s="435">
        <v>13</v>
      </c>
      <c r="C5623" s="436">
        <v>2</v>
      </c>
      <c r="D5623" s="465" t="s">
        <v>192</v>
      </c>
      <c r="E5623" s="472">
        <v>41208</v>
      </c>
      <c r="G5623" s="435">
        <v>13</v>
      </c>
      <c r="H5623" s="436">
        <v>2</v>
      </c>
      <c r="I5623" s="436">
        <v>2</v>
      </c>
      <c r="J5623" s="436">
        <v>2</v>
      </c>
      <c r="K5623" s="435">
        <v>0</v>
      </c>
      <c r="L5623" s="472">
        <v>41208</v>
      </c>
      <c r="N5623" s="435">
        <v>13</v>
      </c>
      <c r="O5623" s="436">
        <v>2</v>
      </c>
      <c r="P5623" s="436">
        <v>2</v>
      </c>
      <c r="Q5623" s="435">
        <v>0</v>
      </c>
      <c r="R5623" s="436">
        <v>2</v>
      </c>
      <c r="S5623" s="447">
        <v>0</v>
      </c>
      <c r="T5623" s="447">
        <v>0</v>
      </c>
      <c r="U5623" s="472">
        <v>41208</v>
      </c>
      <c r="Y5623" s="437" t="str">
        <f t="shared" si="476"/>
        <v/>
      </c>
    </row>
    <row r="5624" spans="1:25" x14ac:dyDescent="0.2">
      <c r="A5624" s="442" t="s">
        <v>115</v>
      </c>
      <c r="B5624" s="435">
        <v>14</v>
      </c>
      <c r="C5624" s="436">
        <v>195</v>
      </c>
      <c r="D5624" s="438" t="s">
        <v>199</v>
      </c>
      <c r="E5624" s="472">
        <v>41208</v>
      </c>
      <c r="G5624" s="435">
        <v>14</v>
      </c>
      <c r="H5624" s="436">
        <v>195</v>
      </c>
      <c r="I5624" s="436">
        <v>195</v>
      </c>
      <c r="J5624" s="436">
        <v>195</v>
      </c>
      <c r="K5624" s="435">
        <v>0</v>
      </c>
      <c r="L5624" s="472">
        <v>41208</v>
      </c>
      <c r="N5624" s="435">
        <v>14</v>
      </c>
      <c r="O5624" s="436">
        <v>195</v>
      </c>
      <c r="P5624" s="436">
        <v>195</v>
      </c>
      <c r="Q5624" s="435">
        <v>0</v>
      </c>
      <c r="R5624" s="436">
        <v>195</v>
      </c>
      <c r="S5624" s="447">
        <v>0</v>
      </c>
      <c r="T5624" s="447">
        <v>0</v>
      </c>
      <c r="U5624" s="472">
        <v>41208</v>
      </c>
      <c r="Y5624" s="437" t="str">
        <f t="shared" si="476"/>
        <v/>
      </c>
    </row>
    <row r="5625" spans="1:25" x14ac:dyDescent="0.2">
      <c r="A5625" s="442" t="s">
        <v>115</v>
      </c>
      <c r="B5625" s="435">
        <v>15</v>
      </c>
      <c r="C5625" s="436">
        <v>24</v>
      </c>
      <c r="D5625" s="438" t="s">
        <v>189</v>
      </c>
      <c r="E5625" s="472">
        <v>41208</v>
      </c>
      <c r="G5625" s="435">
        <v>15</v>
      </c>
      <c r="H5625" s="436">
        <v>24</v>
      </c>
      <c r="I5625" s="436">
        <v>24</v>
      </c>
      <c r="J5625" s="436">
        <v>24</v>
      </c>
      <c r="K5625" s="435">
        <v>0</v>
      </c>
      <c r="L5625" s="472">
        <v>41208</v>
      </c>
      <c r="N5625" s="435">
        <v>15</v>
      </c>
      <c r="O5625" s="436">
        <v>24</v>
      </c>
      <c r="P5625" s="436">
        <v>24</v>
      </c>
      <c r="Q5625" s="435">
        <v>0</v>
      </c>
      <c r="R5625" s="436">
        <v>24</v>
      </c>
      <c r="S5625" s="447">
        <v>0</v>
      </c>
      <c r="T5625" s="447">
        <v>0</v>
      </c>
      <c r="U5625" s="472">
        <v>41208</v>
      </c>
      <c r="Y5625" s="437" t="str">
        <f t="shared" si="476"/>
        <v/>
      </c>
    </row>
    <row r="5626" spans="1:25" x14ac:dyDescent="0.2">
      <c r="A5626" s="442" t="s">
        <v>115</v>
      </c>
      <c r="B5626" s="435">
        <v>16</v>
      </c>
      <c r="C5626" s="436">
        <v>48</v>
      </c>
      <c r="D5626" s="438" t="s">
        <v>214</v>
      </c>
      <c r="E5626" s="472">
        <v>41208</v>
      </c>
      <c r="G5626" s="435">
        <v>16</v>
      </c>
      <c r="H5626" s="436">
        <v>48</v>
      </c>
      <c r="I5626" s="436">
        <v>48</v>
      </c>
      <c r="J5626" s="436">
        <v>48</v>
      </c>
      <c r="K5626" s="435">
        <v>0</v>
      </c>
      <c r="L5626" s="472">
        <v>41208</v>
      </c>
      <c r="N5626" s="435">
        <v>16</v>
      </c>
      <c r="O5626" s="436">
        <v>48</v>
      </c>
      <c r="P5626" s="436">
        <v>48</v>
      </c>
      <c r="Q5626" s="435">
        <v>0</v>
      </c>
      <c r="R5626" s="436">
        <v>48</v>
      </c>
      <c r="S5626" s="447">
        <v>0</v>
      </c>
      <c r="T5626" s="447">
        <v>0</v>
      </c>
      <c r="U5626" s="472">
        <v>41208</v>
      </c>
      <c r="Y5626" s="437" t="str">
        <f t="shared" si="476"/>
        <v/>
      </c>
    </row>
    <row r="5627" spans="1:25" x14ac:dyDescent="0.2">
      <c r="A5627" s="644" t="s">
        <v>115</v>
      </c>
      <c r="B5627" s="645">
        <v>17</v>
      </c>
      <c r="C5627" s="646">
        <v>1</v>
      </c>
      <c r="D5627" s="659" t="s">
        <v>185</v>
      </c>
      <c r="E5627" s="647">
        <v>41208</v>
      </c>
      <c r="G5627" s="645">
        <v>17</v>
      </c>
      <c r="H5627" s="646">
        <v>1</v>
      </c>
      <c r="I5627" s="646">
        <v>1</v>
      </c>
      <c r="J5627" s="646">
        <v>1</v>
      </c>
      <c r="K5627" s="645">
        <v>0</v>
      </c>
      <c r="L5627" s="647">
        <v>41208</v>
      </c>
      <c r="N5627" s="645">
        <v>17</v>
      </c>
      <c r="O5627" s="646">
        <v>1</v>
      </c>
      <c r="P5627" s="646">
        <v>1</v>
      </c>
      <c r="Q5627" s="645">
        <v>0</v>
      </c>
      <c r="R5627" s="646">
        <v>1</v>
      </c>
      <c r="S5627" s="646">
        <v>0</v>
      </c>
      <c r="T5627" s="646">
        <v>0</v>
      </c>
      <c r="U5627" s="647">
        <v>41208</v>
      </c>
      <c r="Y5627" s="437" t="str">
        <f t="shared" si="476"/>
        <v/>
      </c>
    </row>
    <row r="5628" spans="1:25" x14ac:dyDescent="0.2">
      <c r="A5628" s="442" t="s">
        <v>115</v>
      </c>
      <c r="B5628" s="435">
        <v>1</v>
      </c>
      <c r="C5628" s="436">
        <v>1250</v>
      </c>
      <c r="D5628" s="438" t="s">
        <v>196</v>
      </c>
      <c r="E5628" s="472">
        <v>41211</v>
      </c>
      <c r="G5628" s="435">
        <v>1</v>
      </c>
      <c r="H5628" s="436">
        <v>1250</v>
      </c>
      <c r="I5628" s="436">
        <v>1250</v>
      </c>
      <c r="J5628" s="436">
        <v>1250</v>
      </c>
      <c r="K5628" s="435">
        <v>0</v>
      </c>
      <c r="L5628" s="472">
        <v>41211</v>
      </c>
      <c r="N5628" s="435">
        <v>1</v>
      </c>
      <c r="O5628" s="436">
        <v>1250</v>
      </c>
      <c r="P5628" s="436">
        <v>1250</v>
      </c>
      <c r="Q5628" s="435">
        <v>0</v>
      </c>
      <c r="R5628" s="436">
        <v>1250</v>
      </c>
      <c r="S5628" s="447">
        <v>0</v>
      </c>
      <c r="T5628" s="447">
        <v>0</v>
      </c>
      <c r="U5628" s="472">
        <v>41211</v>
      </c>
      <c r="Y5628" s="437" t="str">
        <f t="shared" si="476"/>
        <v/>
      </c>
    </row>
    <row r="5629" spans="1:25" x14ac:dyDescent="0.2">
      <c r="A5629" s="442" t="s">
        <v>115</v>
      </c>
      <c r="B5629" s="435">
        <v>2</v>
      </c>
      <c r="C5629" s="436">
        <v>20</v>
      </c>
      <c r="D5629" s="435" t="s">
        <v>176</v>
      </c>
      <c r="E5629" s="472">
        <v>41211</v>
      </c>
      <c r="G5629" s="435">
        <v>2</v>
      </c>
      <c r="H5629" s="436">
        <v>20</v>
      </c>
      <c r="I5629" s="436">
        <v>20</v>
      </c>
      <c r="J5629" s="436">
        <v>20</v>
      </c>
      <c r="K5629" s="435">
        <v>0</v>
      </c>
      <c r="L5629" s="472">
        <v>41211</v>
      </c>
      <c r="N5629" s="435">
        <v>2</v>
      </c>
      <c r="O5629" s="436">
        <v>20</v>
      </c>
      <c r="P5629" s="436">
        <v>20</v>
      </c>
      <c r="Q5629" s="435">
        <v>0</v>
      </c>
      <c r="R5629" s="436">
        <v>20</v>
      </c>
      <c r="S5629" s="447">
        <v>0</v>
      </c>
      <c r="T5629" s="447">
        <v>0</v>
      </c>
      <c r="U5629" s="472">
        <v>41211</v>
      </c>
      <c r="Y5629" s="437" t="str">
        <f t="shared" si="476"/>
        <v/>
      </c>
    </row>
    <row r="5630" spans="1:25" x14ac:dyDescent="0.2">
      <c r="A5630" s="644" t="s">
        <v>115</v>
      </c>
      <c r="B5630" s="645">
        <v>3</v>
      </c>
      <c r="C5630" s="646">
        <v>480</v>
      </c>
      <c r="D5630" s="645" t="s">
        <v>178</v>
      </c>
      <c r="E5630" s="647">
        <v>41211</v>
      </c>
      <c r="G5630" s="645">
        <v>3</v>
      </c>
      <c r="H5630" s="646">
        <v>480</v>
      </c>
      <c r="I5630" s="646">
        <v>480</v>
      </c>
      <c r="J5630" s="646">
        <v>480</v>
      </c>
      <c r="K5630" s="645">
        <v>0</v>
      </c>
      <c r="L5630" s="647">
        <v>41211</v>
      </c>
      <c r="N5630" s="645">
        <v>3</v>
      </c>
      <c r="O5630" s="646">
        <v>480</v>
      </c>
      <c r="P5630" s="646">
        <v>480</v>
      </c>
      <c r="Q5630" s="645">
        <v>0</v>
      </c>
      <c r="R5630" s="646">
        <v>480</v>
      </c>
      <c r="S5630" s="646">
        <v>0</v>
      </c>
      <c r="T5630" s="646">
        <v>0</v>
      </c>
      <c r="U5630" s="647">
        <v>41211</v>
      </c>
      <c r="Y5630" s="437" t="str">
        <f t="shared" si="476"/>
        <v/>
      </c>
    </row>
    <row r="5631" spans="1:25" x14ac:dyDescent="0.2">
      <c r="A5631" s="442" t="s">
        <v>115</v>
      </c>
      <c r="B5631" s="435">
        <v>1</v>
      </c>
      <c r="C5631" s="436">
        <v>100</v>
      </c>
      <c r="D5631" s="438" t="s">
        <v>196</v>
      </c>
      <c r="E5631" s="472">
        <v>41212</v>
      </c>
      <c r="G5631" s="435">
        <v>1</v>
      </c>
      <c r="H5631" s="436">
        <v>100</v>
      </c>
      <c r="I5631" s="436">
        <v>100</v>
      </c>
      <c r="J5631" s="436">
        <v>100</v>
      </c>
      <c r="K5631" s="435">
        <v>0</v>
      </c>
      <c r="L5631" s="472">
        <v>41212</v>
      </c>
      <c r="N5631" s="435">
        <v>1</v>
      </c>
      <c r="O5631" s="436">
        <v>100</v>
      </c>
      <c r="P5631" s="436">
        <v>100</v>
      </c>
      <c r="Q5631" s="435">
        <v>0</v>
      </c>
      <c r="R5631" s="436">
        <v>100</v>
      </c>
      <c r="S5631" s="447">
        <v>0</v>
      </c>
      <c r="T5631" s="447">
        <v>0</v>
      </c>
      <c r="U5631" s="472">
        <v>41212</v>
      </c>
      <c r="Y5631" s="437" t="str">
        <f t="shared" si="476"/>
        <v/>
      </c>
    </row>
    <row r="5632" spans="1:25" x14ac:dyDescent="0.2">
      <c r="A5632" s="644" t="s">
        <v>115</v>
      </c>
      <c r="B5632" s="645">
        <v>2</v>
      </c>
      <c r="C5632" s="646">
        <v>30</v>
      </c>
      <c r="D5632" s="645" t="s">
        <v>178</v>
      </c>
      <c r="E5632" s="647">
        <v>41212</v>
      </c>
      <c r="G5632" s="645">
        <v>2</v>
      </c>
      <c r="H5632" s="646">
        <v>30</v>
      </c>
      <c r="I5632" s="646">
        <v>30</v>
      </c>
      <c r="J5632" s="646">
        <v>30</v>
      </c>
      <c r="K5632" s="645">
        <v>0</v>
      </c>
      <c r="L5632" s="647">
        <v>41212</v>
      </c>
      <c r="N5632" s="645">
        <v>2</v>
      </c>
      <c r="O5632" s="646">
        <v>30</v>
      </c>
      <c r="P5632" s="646">
        <v>30</v>
      </c>
      <c r="Q5632" s="645">
        <v>0</v>
      </c>
      <c r="R5632" s="646">
        <v>30</v>
      </c>
      <c r="S5632" s="646">
        <v>0</v>
      </c>
      <c r="T5632" s="646">
        <v>0</v>
      </c>
      <c r="U5632" s="647">
        <v>41212</v>
      </c>
      <c r="Y5632" s="437" t="str">
        <f t="shared" si="476"/>
        <v/>
      </c>
    </row>
    <row r="5633" spans="1:25" x14ac:dyDescent="0.2">
      <c r="A5633" s="442" t="s">
        <v>115</v>
      </c>
      <c r="B5633" s="435">
        <v>1</v>
      </c>
      <c r="C5633" s="436">
        <v>50</v>
      </c>
      <c r="D5633" s="435" t="s">
        <v>176</v>
      </c>
      <c r="E5633" s="472">
        <v>41213</v>
      </c>
      <c r="G5633" s="435">
        <v>1</v>
      </c>
      <c r="H5633" s="436">
        <v>50</v>
      </c>
      <c r="I5633" s="436">
        <v>50</v>
      </c>
      <c r="J5633" s="436">
        <v>50</v>
      </c>
      <c r="K5633" s="435">
        <v>0</v>
      </c>
      <c r="L5633" s="472">
        <v>41213</v>
      </c>
      <c r="N5633" s="435">
        <v>1</v>
      </c>
      <c r="O5633" s="436">
        <v>50</v>
      </c>
      <c r="P5633" s="436">
        <v>50</v>
      </c>
      <c r="Q5633" s="435">
        <v>0</v>
      </c>
      <c r="R5633" s="436">
        <v>50</v>
      </c>
      <c r="S5633" s="447">
        <v>0</v>
      </c>
      <c r="T5633" s="447">
        <v>0</v>
      </c>
      <c r="U5633" s="472">
        <v>41213</v>
      </c>
      <c r="Y5633" s="437" t="str">
        <f t="shared" si="476"/>
        <v/>
      </c>
    </row>
    <row r="5634" spans="1:25" x14ac:dyDescent="0.2">
      <c r="A5634" s="644" t="s">
        <v>115</v>
      </c>
      <c r="B5634" s="645">
        <v>2</v>
      </c>
      <c r="C5634" s="646">
        <v>50</v>
      </c>
      <c r="D5634" s="645" t="s">
        <v>178</v>
      </c>
      <c r="E5634" s="647">
        <v>41213</v>
      </c>
      <c r="G5634" s="645">
        <v>2</v>
      </c>
      <c r="H5634" s="646">
        <v>50</v>
      </c>
      <c r="I5634" s="646">
        <v>50</v>
      </c>
      <c r="J5634" s="646">
        <v>50</v>
      </c>
      <c r="K5634" s="645">
        <v>0</v>
      </c>
      <c r="L5634" s="647">
        <v>41213</v>
      </c>
      <c r="N5634" s="645">
        <v>2</v>
      </c>
      <c r="O5634" s="646">
        <v>50</v>
      </c>
      <c r="P5634" s="646">
        <v>50</v>
      </c>
      <c r="Q5634" s="645">
        <v>0</v>
      </c>
      <c r="R5634" s="646">
        <v>50</v>
      </c>
      <c r="S5634" s="646">
        <v>0</v>
      </c>
      <c r="T5634" s="646">
        <v>0</v>
      </c>
      <c r="U5634" s="647">
        <v>41213</v>
      </c>
      <c r="Y5634" s="437" t="str">
        <f t="shared" si="476"/>
        <v/>
      </c>
    </row>
    <row r="5635" spans="1:25" x14ac:dyDescent="0.2">
      <c r="A5635" s="442" t="s">
        <v>115</v>
      </c>
      <c r="B5635" s="435">
        <v>1</v>
      </c>
      <c r="C5635" s="436">
        <v>24</v>
      </c>
      <c r="D5635" s="643" t="s">
        <v>182</v>
      </c>
      <c r="E5635" s="472">
        <v>41215</v>
      </c>
      <c r="G5635" s="435">
        <v>1</v>
      </c>
      <c r="H5635" s="436">
        <v>24</v>
      </c>
      <c r="I5635" s="436">
        <v>24</v>
      </c>
      <c r="J5635" s="436">
        <v>24</v>
      </c>
      <c r="K5635" s="435">
        <v>0</v>
      </c>
      <c r="L5635" s="472">
        <v>41215</v>
      </c>
      <c r="N5635" s="435">
        <v>1</v>
      </c>
      <c r="O5635" s="436">
        <v>24</v>
      </c>
      <c r="P5635" s="436">
        <v>24</v>
      </c>
      <c r="Q5635" s="435">
        <v>0</v>
      </c>
      <c r="R5635" s="436">
        <v>24</v>
      </c>
      <c r="S5635" s="447">
        <v>0</v>
      </c>
      <c r="T5635" s="447">
        <v>0</v>
      </c>
      <c r="U5635" s="472">
        <v>41215</v>
      </c>
      <c r="Y5635" s="437" t="str">
        <f t="shared" si="476"/>
        <v/>
      </c>
    </row>
    <row r="5636" spans="1:25" x14ac:dyDescent="0.2">
      <c r="A5636" s="442" t="s">
        <v>115</v>
      </c>
      <c r="B5636" s="435">
        <v>2</v>
      </c>
      <c r="C5636" s="436">
        <v>11</v>
      </c>
      <c r="D5636" s="465" t="s">
        <v>183</v>
      </c>
      <c r="E5636" s="472">
        <v>41215</v>
      </c>
      <c r="G5636" s="435">
        <v>2</v>
      </c>
      <c r="H5636" s="436">
        <v>11</v>
      </c>
      <c r="I5636" s="436">
        <v>11</v>
      </c>
      <c r="J5636" s="436">
        <v>11</v>
      </c>
      <c r="K5636" s="435">
        <v>0</v>
      </c>
      <c r="L5636" s="472">
        <v>41215</v>
      </c>
      <c r="N5636" s="435">
        <v>2</v>
      </c>
      <c r="O5636" s="436">
        <v>11</v>
      </c>
      <c r="P5636" s="436">
        <v>11</v>
      </c>
      <c r="Q5636" s="435">
        <v>0</v>
      </c>
      <c r="R5636" s="436">
        <v>11</v>
      </c>
      <c r="S5636" s="447">
        <v>0</v>
      </c>
      <c r="T5636" s="447">
        <v>0</v>
      </c>
      <c r="U5636" s="472">
        <v>41215</v>
      </c>
      <c r="Y5636" s="437" t="str">
        <f t="shared" si="476"/>
        <v/>
      </c>
    </row>
    <row r="5637" spans="1:25" x14ac:dyDescent="0.2">
      <c r="A5637" s="442" t="s">
        <v>115</v>
      </c>
      <c r="B5637" s="435">
        <v>3</v>
      </c>
      <c r="C5637" s="436">
        <v>5</v>
      </c>
      <c r="D5637" s="465" t="s">
        <v>67</v>
      </c>
      <c r="E5637" s="472">
        <v>41215</v>
      </c>
      <c r="G5637" s="435">
        <v>3</v>
      </c>
      <c r="H5637" s="436">
        <v>5</v>
      </c>
      <c r="I5637" s="436">
        <v>5</v>
      </c>
      <c r="J5637" s="436">
        <v>5</v>
      </c>
      <c r="K5637" s="435">
        <v>0</v>
      </c>
      <c r="L5637" s="472">
        <v>41215</v>
      </c>
      <c r="N5637" s="435">
        <v>3</v>
      </c>
      <c r="O5637" s="436">
        <v>5</v>
      </c>
      <c r="P5637" s="436">
        <v>5</v>
      </c>
      <c r="Q5637" s="435">
        <v>0</v>
      </c>
      <c r="R5637" s="436">
        <v>5</v>
      </c>
      <c r="S5637" s="447">
        <v>0</v>
      </c>
      <c r="T5637" s="447">
        <v>0</v>
      </c>
      <c r="U5637" s="472">
        <v>41215</v>
      </c>
      <c r="Y5637" s="437" t="str">
        <f t="shared" si="476"/>
        <v/>
      </c>
    </row>
    <row r="5638" spans="1:25" x14ac:dyDescent="0.2">
      <c r="A5638" s="442" t="s">
        <v>115</v>
      </c>
      <c r="B5638" s="435">
        <v>4</v>
      </c>
      <c r="C5638" s="436">
        <v>1</v>
      </c>
      <c r="D5638" s="438" t="s">
        <v>68</v>
      </c>
      <c r="E5638" s="472">
        <v>41215</v>
      </c>
      <c r="G5638" s="435">
        <v>4</v>
      </c>
      <c r="H5638" s="436">
        <v>1</v>
      </c>
      <c r="I5638" s="436">
        <v>1</v>
      </c>
      <c r="J5638" s="436">
        <v>1</v>
      </c>
      <c r="K5638" s="435">
        <v>0</v>
      </c>
      <c r="L5638" s="472">
        <v>41215</v>
      </c>
      <c r="N5638" s="435">
        <v>4</v>
      </c>
      <c r="O5638" s="436">
        <v>1</v>
      </c>
      <c r="P5638" s="436">
        <v>1</v>
      </c>
      <c r="Q5638" s="435">
        <v>0</v>
      </c>
      <c r="R5638" s="436">
        <v>1</v>
      </c>
      <c r="S5638" s="447">
        <v>0</v>
      </c>
      <c r="T5638" s="447">
        <v>0</v>
      </c>
      <c r="U5638" s="472">
        <v>41215</v>
      </c>
      <c r="Y5638" s="437" t="str">
        <f t="shared" si="476"/>
        <v/>
      </c>
    </row>
    <row r="5639" spans="1:25" x14ac:dyDescent="0.2">
      <c r="A5639" s="442" t="s">
        <v>115</v>
      </c>
      <c r="B5639" s="435">
        <v>5</v>
      </c>
      <c r="C5639" s="436">
        <v>12</v>
      </c>
      <c r="D5639" s="438" t="s">
        <v>69</v>
      </c>
      <c r="E5639" s="472">
        <v>41215</v>
      </c>
      <c r="G5639" s="435">
        <v>5</v>
      </c>
      <c r="H5639" s="436">
        <v>12</v>
      </c>
      <c r="I5639" s="436">
        <v>12</v>
      </c>
      <c r="J5639" s="436">
        <v>12</v>
      </c>
      <c r="K5639" s="435">
        <v>0</v>
      </c>
      <c r="L5639" s="472">
        <v>41215</v>
      </c>
      <c r="N5639" s="435">
        <v>5</v>
      </c>
      <c r="O5639" s="436">
        <v>12</v>
      </c>
      <c r="P5639" s="436">
        <v>12</v>
      </c>
      <c r="Q5639" s="435">
        <v>0</v>
      </c>
      <c r="R5639" s="436">
        <v>12</v>
      </c>
      <c r="S5639" s="447">
        <v>0</v>
      </c>
      <c r="T5639" s="447">
        <v>0</v>
      </c>
      <c r="U5639" s="472">
        <v>41215</v>
      </c>
      <c r="Y5639" s="437" t="str">
        <f t="shared" si="476"/>
        <v/>
      </c>
    </row>
    <row r="5640" spans="1:25" x14ac:dyDescent="0.2">
      <c r="A5640" s="442" t="s">
        <v>115</v>
      </c>
      <c r="B5640" s="435">
        <v>6</v>
      </c>
      <c r="C5640" s="436">
        <v>15</v>
      </c>
      <c r="D5640" s="438" t="s">
        <v>72</v>
      </c>
      <c r="E5640" s="472">
        <v>41215</v>
      </c>
      <c r="G5640" s="435">
        <v>6</v>
      </c>
      <c r="H5640" s="436">
        <v>15</v>
      </c>
      <c r="I5640" s="436">
        <v>15</v>
      </c>
      <c r="J5640" s="436">
        <v>15</v>
      </c>
      <c r="K5640" s="435">
        <v>0</v>
      </c>
      <c r="L5640" s="472">
        <v>41215</v>
      </c>
      <c r="N5640" s="435">
        <v>6</v>
      </c>
      <c r="O5640" s="436">
        <v>15</v>
      </c>
      <c r="P5640" s="436">
        <v>15</v>
      </c>
      <c r="Q5640" s="435">
        <v>0</v>
      </c>
      <c r="R5640" s="436">
        <v>15</v>
      </c>
      <c r="S5640" s="447">
        <v>0</v>
      </c>
      <c r="T5640" s="447">
        <v>0</v>
      </c>
      <c r="U5640" s="472">
        <v>41215</v>
      </c>
      <c r="Y5640" s="437" t="str">
        <f t="shared" si="476"/>
        <v/>
      </c>
    </row>
    <row r="5641" spans="1:25" x14ac:dyDescent="0.2">
      <c r="A5641" s="442" t="s">
        <v>115</v>
      </c>
      <c r="B5641" s="435">
        <v>7</v>
      </c>
      <c r="C5641" s="436">
        <v>298</v>
      </c>
      <c r="D5641" s="438" t="s">
        <v>73</v>
      </c>
      <c r="E5641" s="472">
        <v>41215</v>
      </c>
      <c r="G5641" s="435">
        <v>7</v>
      </c>
      <c r="H5641" s="436">
        <v>298</v>
      </c>
      <c r="I5641" s="436">
        <v>298</v>
      </c>
      <c r="J5641" s="436">
        <v>298</v>
      </c>
      <c r="K5641" s="435">
        <v>0</v>
      </c>
      <c r="L5641" s="472">
        <v>41215</v>
      </c>
      <c r="N5641" s="435">
        <v>7</v>
      </c>
      <c r="O5641" s="436">
        <v>298</v>
      </c>
      <c r="P5641" s="436">
        <v>298</v>
      </c>
      <c r="Q5641" s="435">
        <v>0</v>
      </c>
      <c r="R5641" s="436">
        <v>298</v>
      </c>
      <c r="S5641" s="447">
        <v>0</v>
      </c>
      <c r="T5641" s="447">
        <v>0</v>
      </c>
      <c r="U5641" s="472">
        <v>41215</v>
      </c>
      <c r="Y5641" s="437" t="str">
        <f t="shared" si="476"/>
        <v/>
      </c>
    </row>
    <row r="5642" spans="1:25" x14ac:dyDescent="0.2">
      <c r="A5642" s="442" t="s">
        <v>115</v>
      </c>
      <c r="B5642" s="435">
        <v>8</v>
      </c>
      <c r="C5642" s="436">
        <v>101</v>
      </c>
      <c r="D5642" s="438" t="s">
        <v>79</v>
      </c>
      <c r="E5642" s="472">
        <v>41215</v>
      </c>
      <c r="G5642" s="435">
        <v>8</v>
      </c>
      <c r="H5642" s="436">
        <v>101</v>
      </c>
      <c r="I5642" s="436">
        <v>101</v>
      </c>
      <c r="J5642" s="436">
        <v>101</v>
      </c>
      <c r="K5642" s="435">
        <v>0</v>
      </c>
      <c r="L5642" s="472">
        <v>41215</v>
      </c>
      <c r="N5642" s="435">
        <v>8</v>
      </c>
      <c r="O5642" s="436">
        <v>101</v>
      </c>
      <c r="P5642" s="436">
        <v>101</v>
      </c>
      <c r="Q5642" s="435">
        <v>0</v>
      </c>
      <c r="R5642" s="436">
        <v>101</v>
      </c>
      <c r="S5642" s="447">
        <v>0</v>
      </c>
      <c r="T5642" s="447">
        <v>0</v>
      </c>
      <c r="U5642" s="472">
        <v>41215</v>
      </c>
      <c r="Y5642" s="437" t="str">
        <f t="shared" si="476"/>
        <v/>
      </c>
    </row>
    <row r="5643" spans="1:25" x14ac:dyDescent="0.2">
      <c r="A5643" s="442" t="s">
        <v>115</v>
      </c>
      <c r="B5643" s="435">
        <v>9</v>
      </c>
      <c r="C5643" s="436">
        <v>177</v>
      </c>
      <c r="D5643" s="438" t="s">
        <v>74</v>
      </c>
      <c r="E5643" s="472">
        <v>41215</v>
      </c>
      <c r="G5643" s="435">
        <v>9</v>
      </c>
      <c r="H5643" s="436">
        <v>177</v>
      </c>
      <c r="I5643" s="436">
        <v>177</v>
      </c>
      <c r="J5643" s="436">
        <v>177</v>
      </c>
      <c r="K5643" s="435">
        <v>0</v>
      </c>
      <c r="L5643" s="472">
        <v>41215</v>
      </c>
      <c r="N5643" s="435">
        <v>9</v>
      </c>
      <c r="O5643" s="436">
        <v>177</v>
      </c>
      <c r="P5643" s="436">
        <v>177</v>
      </c>
      <c r="Q5643" s="435">
        <v>0</v>
      </c>
      <c r="R5643" s="436">
        <v>177</v>
      </c>
      <c r="S5643" s="447">
        <v>0</v>
      </c>
      <c r="T5643" s="447">
        <v>0</v>
      </c>
      <c r="U5643" s="472">
        <v>41215</v>
      </c>
      <c r="Y5643" s="437" t="str">
        <f t="shared" si="476"/>
        <v/>
      </c>
    </row>
    <row r="5644" spans="1:25" x14ac:dyDescent="0.2">
      <c r="A5644" s="442" t="s">
        <v>115</v>
      </c>
      <c r="B5644" s="435">
        <v>10</v>
      </c>
      <c r="C5644" s="436">
        <v>2</v>
      </c>
      <c r="D5644" s="435" t="s">
        <v>75</v>
      </c>
      <c r="E5644" s="472">
        <v>41215</v>
      </c>
      <c r="G5644" s="435">
        <v>10</v>
      </c>
      <c r="H5644" s="436">
        <v>2</v>
      </c>
      <c r="I5644" s="436">
        <v>2</v>
      </c>
      <c r="J5644" s="436">
        <v>2</v>
      </c>
      <c r="K5644" s="435">
        <v>0</v>
      </c>
      <c r="L5644" s="472">
        <v>41215</v>
      </c>
      <c r="N5644" s="435">
        <v>10</v>
      </c>
      <c r="O5644" s="436">
        <v>2</v>
      </c>
      <c r="P5644" s="436">
        <v>2</v>
      </c>
      <c r="Q5644" s="435">
        <v>0</v>
      </c>
      <c r="R5644" s="436">
        <v>2</v>
      </c>
      <c r="S5644" s="447">
        <v>0</v>
      </c>
      <c r="T5644" s="447">
        <v>0</v>
      </c>
      <c r="U5644" s="472">
        <v>41215</v>
      </c>
      <c r="Y5644" s="437" t="str">
        <f t="shared" si="476"/>
        <v/>
      </c>
    </row>
    <row r="5645" spans="1:25" x14ac:dyDescent="0.2">
      <c r="A5645" s="442" t="s">
        <v>115</v>
      </c>
      <c r="B5645" s="435">
        <v>11</v>
      </c>
      <c r="C5645" s="436">
        <v>2</v>
      </c>
      <c r="D5645" s="438" t="s">
        <v>76</v>
      </c>
      <c r="E5645" s="472">
        <v>41215</v>
      </c>
      <c r="G5645" s="435">
        <v>11</v>
      </c>
      <c r="H5645" s="436">
        <v>2</v>
      </c>
      <c r="I5645" s="436">
        <v>2</v>
      </c>
      <c r="J5645" s="436">
        <v>2</v>
      </c>
      <c r="K5645" s="435">
        <v>0</v>
      </c>
      <c r="L5645" s="472">
        <v>41215</v>
      </c>
      <c r="N5645" s="435">
        <v>11</v>
      </c>
      <c r="O5645" s="436">
        <v>2</v>
      </c>
      <c r="P5645" s="436">
        <v>2</v>
      </c>
      <c r="Q5645" s="435">
        <v>0</v>
      </c>
      <c r="R5645" s="436">
        <v>2</v>
      </c>
      <c r="S5645" s="447">
        <v>0</v>
      </c>
      <c r="T5645" s="447">
        <v>0</v>
      </c>
      <c r="U5645" s="472">
        <v>41215</v>
      </c>
      <c r="Y5645" s="437" t="str">
        <f t="shared" si="476"/>
        <v/>
      </c>
    </row>
    <row r="5646" spans="1:25" x14ac:dyDescent="0.2">
      <c r="A5646" s="442" t="s">
        <v>115</v>
      </c>
      <c r="B5646" s="435">
        <v>12</v>
      </c>
      <c r="C5646" s="436">
        <v>2</v>
      </c>
      <c r="D5646" s="435" t="s">
        <v>77</v>
      </c>
      <c r="E5646" s="472">
        <v>41215</v>
      </c>
      <c r="G5646" s="435">
        <v>12</v>
      </c>
      <c r="H5646" s="436">
        <v>2</v>
      </c>
      <c r="I5646" s="436">
        <v>2</v>
      </c>
      <c r="J5646" s="436">
        <v>2</v>
      </c>
      <c r="K5646" s="435">
        <v>0</v>
      </c>
      <c r="L5646" s="472">
        <v>41215</v>
      </c>
      <c r="N5646" s="435">
        <v>12</v>
      </c>
      <c r="O5646" s="436">
        <v>2</v>
      </c>
      <c r="P5646" s="436">
        <v>2</v>
      </c>
      <c r="Q5646" s="435">
        <v>0</v>
      </c>
      <c r="R5646" s="436">
        <v>2</v>
      </c>
      <c r="S5646" s="447">
        <v>0</v>
      </c>
      <c r="T5646" s="447">
        <v>0</v>
      </c>
      <c r="U5646" s="472">
        <v>41215</v>
      </c>
      <c r="Y5646" s="437" t="str">
        <f t="shared" si="476"/>
        <v/>
      </c>
    </row>
    <row r="5647" spans="1:25" x14ac:dyDescent="0.2">
      <c r="A5647" s="442" t="s">
        <v>115</v>
      </c>
      <c r="B5647" s="435">
        <v>13</v>
      </c>
      <c r="C5647" s="436">
        <v>729</v>
      </c>
      <c r="D5647" s="435" t="s">
        <v>213</v>
      </c>
      <c r="E5647" s="472">
        <v>41215</v>
      </c>
      <c r="G5647" s="435">
        <v>13</v>
      </c>
      <c r="H5647" s="436">
        <v>729</v>
      </c>
      <c r="I5647" s="436">
        <v>729</v>
      </c>
      <c r="J5647" s="436">
        <v>729</v>
      </c>
      <c r="K5647" s="435">
        <v>0</v>
      </c>
      <c r="L5647" s="472">
        <v>41215</v>
      </c>
      <c r="N5647" s="435">
        <v>13</v>
      </c>
      <c r="O5647" s="436">
        <v>729</v>
      </c>
      <c r="P5647" s="436">
        <v>729</v>
      </c>
      <c r="Q5647" s="435">
        <v>0</v>
      </c>
      <c r="R5647" s="436">
        <v>729</v>
      </c>
      <c r="S5647" s="447">
        <v>0</v>
      </c>
      <c r="T5647" s="447">
        <v>0</v>
      </c>
      <c r="U5647" s="472">
        <v>41215</v>
      </c>
      <c r="Y5647" s="437" t="str">
        <f t="shared" si="476"/>
        <v/>
      </c>
    </row>
    <row r="5648" spans="1:25" x14ac:dyDescent="0.2">
      <c r="A5648" s="442" t="s">
        <v>115</v>
      </c>
      <c r="B5648" s="435">
        <v>14</v>
      </c>
      <c r="C5648" s="436">
        <v>379</v>
      </c>
      <c r="D5648" s="438" t="s">
        <v>187</v>
      </c>
      <c r="E5648" s="472">
        <v>41215</v>
      </c>
      <c r="G5648" s="435">
        <v>14</v>
      </c>
      <c r="H5648" s="436">
        <v>379</v>
      </c>
      <c r="I5648" s="436">
        <v>379</v>
      </c>
      <c r="J5648" s="436">
        <v>379</v>
      </c>
      <c r="K5648" s="435">
        <v>0</v>
      </c>
      <c r="L5648" s="472">
        <v>41215</v>
      </c>
      <c r="N5648" s="435">
        <v>14</v>
      </c>
      <c r="O5648" s="436">
        <v>379</v>
      </c>
      <c r="P5648" s="436">
        <v>379</v>
      </c>
      <c r="Q5648" s="435">
        <v>0</v>
      </c>
      <c r="R5648" s="436">
        <v>379</v>
      </c>
      <c r="S5648" s="447">
        <v>0</v>
      </c>
      <c r="T5648" s="447">
        <v>0</v>
      </c>
      <c r="U5648" s="472">
        <v>41215</v>
      </c>
      <c r="Y5648" s="437" t="str">
        <f t="shared" si="476"/>
        <v/>
      </c>
    </row>
    <row r="5649" spans="1:25" x14ac:dyDescent="0.2">
      <c r="A5649" s="442" t="s">
        <v>115</v>
      </c>
      <c r="B5649" s="435">
        <v>15</v>
      </c>
      <c r="C5649" s="436">
        <v>1</v>
      </c>
      <c r="D5649" s="465" t="s">
        <v>192</v>
      </c>
      <c r="E5649" s="472">
        <v>41215</v>
      </c>
      <c r="G5649" s="435">
        <v>15</v>
      </c>
      <c r="H5649" s="436">
        <v>1</v>
      </c>
      <c r="I5649" s="436">
        <v>1</v>
      </c>
      <c r="J5649" s="436">
        <v>1</v>
      </c>
      <c r="K5649" s="435">
        <v>0</v>
      </c>
      <c r="L5649" s="472">
        <v>41215</v>
      </c>
      <c r="N5649" s="435">
        <v>15</v>
      </c>
      <c r="O5649" s="436">
        <v>1</v>
      </c>
      <c r="P5649" s="436">
        <v>1</v>
      </c>
      <c r="Q5649" s="435">
        <v>0</v>
      </c>
      <c r="R5649" s="436">
        <v>1</v>
      </c>
      <c r="S5649" s="447">
        <v>0</v>
      </c>
      <c r="T5649" s="447">
        <v>0</v>
      </c>
      <c r="U5649" s="472">
        <v>41215</v>
      </c>
      <c r="Y5649" s="437" t="str">
        <f t="shared" si="476"/>
        <v/>
      </c>
    </row>
    <row r="5650" spans="1:25" x14ac:dyDescent="0.2">
      <c r="A5650" s="442" t="s">
        <v>115</v>
      </c>
      <c r="B5650" s="435">
        <v>16</v>
      </c>
      <c r="C5650" s="436">
        <v>450</v>
      </c>
      <c r="D5650" s="438" t="s">
        <v>196</v>
      </c>
      <c r="E5650" s="472">
        <v>41215</v>
      </c>
      <c r="G5650" s="435">
        <v>16</v>
      </c>
      <c r="H5650" s="436">
        <v>450</v>
      </c>
      <c r="I5650" s="436">
        <v>450</v>
      </c>
      <c r="J5650" s="436">
        <v>450</v>
      </c>
      <c r="K5650" s="435">
        <v>0</v>
      </c>
      <c r="L5650" s="472">
        <v>41215</v>
      </c>
      <c r="N5650" s="435">
        <v>16</v>
      </c>
      <c r="O5650" s="436">
        <v>450</v>
      </c>
      <c r="P5650" s="436">
        <v>450</v>
      </c>
      <c r="Q5650" s="435">
        <v>0</v>
      </c>
      <c r="R5650" s="436">
        <v>450</v>
      </c>
      <c r="S5650" s="447">
        <v>0</v>
      </c>
      <c r="T5650" s="447">
        <v>0</v>
      </c>
      <c r="U5650" s="472">
        <v>41215</v>
      </c>
      <c r="Y5650" s="437" t="str">
        <f t="shared" si="476"/>
        <v/>
      </c>
    </row>
    <row r="5651" spans="1:25" x14ac:dyDescent="0.2">
      <c r="A5651" s="442" t="s">
        <v>115</v>
      </c>
      <c r="B5651" s="435">
        <v>17</v>
      </c>
      <c r="C5651" s="436">
        <v>605</v>
      </c>
      <c r="D5651" s="438" t="s">
        <v>199</v>
      </c>
      <c r="E5651" s="472">
        <v>41215</v>
      </c>
      <c r="G5651" s="435">
        <v>17</v>
      </c>
      <c r="H5651" s="436">
        <v>605</v>
      </c>
      <c r="I5651" s="436">
        <v>605</v>
      </c>
      <c r="J5651" s="436">
        <v>605</v>
      </c>
      <c r="K5651" s="435">
        <v>0</v>
      </c>
      <c r="L5651" s="472">
        <v>41215</v>
      </c>
      <c r="N5651" s="435">
        <v>17</v>
      </c>
      <c r="O5651" s="436">
        <v>605</v>
      </c>
      <c r="P5651" s="436">
        <v>605</v>
      </c>
      <c r="Q5651" s="435">
        <v>0</v>
      </c>
      <c r="R5651" s="436">
        <v>605</v>
      </c>
      <c r="S5651" s="447">
        <v>0</v>
      </c>
      <c r="T5651" s="447">
        <v>0</v>
      </c>
      <c r="U5651" s="472">
        <v>41215</v>
      </c>
      <c r="Y5651" s="437" t="str">
        <f t="shared" si="476"/>
        <v/>
      </c>
    </row>
    <row r="5652" spans="1:25" x14ac:dyDescent="0.2">
      <c r="A5652" s="442" t="s">
        <v>115</v>
      </c>
      <c r="B5652" s="435">
        <v>18</v>
      </c>
      <c r="C5652" s="436">
        <v>124</v>
      </c>
      <c r="D5652" s="438" t="s">
        <v>189</v>
      </c>
      <c r="E5652" s="472">
        <v>41215</v>
      </c>
      <c r="G5652" s="435">
        <v>18</v>
      </c>
      <c r="H5652" s="436">
        <v>124</v>
      </c>
      <c r="I5652" s="436">
        <v>124</v>
      </c>
      <c r="J5652" s="436">
        <v>124</v>
      </c>
      <c r="K5652" s="435">
        <v>0</v>
      </c>
      <c r="L5652" s="472">
        <v>41215</v>
      </c>
      <c r="N5652" s="435">
        <v>18</v>
      </c>
      <c r="O5652" s="436">
        <v>124</v>
      </c>
      <c r="P5652" s="436">
        <v>124</v>
      </c>
      <c r="Q5652" s="435">
        <v>0</v>
      </c>
      <c r="R5652" s="436">
        <v>124</v>
      </c>
      <c r="S5652" s="447">
        <v>0</v>
      </c>
      <c r="T5652" s="447">
        <v>0</v>
      </c>
      <c r="U5652" s="472">
        <v>41215</v>
      </c>
      <c r="Y5652" s="437" t="str">
        <f t="shared" si="476"/>
        <v/>
      </c>
    </row>
    <row r="5653" spans="1:25" x14ac:dyDescent="0.2">
      <c r="A5653" s="442" t="s">
        <v>115</v>
      </c>
      <c r="B5653" s="435">
        <v>19</v>
      </c>
      <c r="C5653" s="436">
        <v>675</v>
      </c>
      <c r="D5653" s="438" t="s">
        <v>178</v>
      </c>
      <c r="E5653" s="472">
        <v>41215</v>
      </c>
      <c r="G5653" s="435">
        <v>19</v>
      </c>
      <c r="H5653" s="436">
        <v>675</v>
      </c>
      <c r="I5653" s="436">
        <v>675</v>
      </c>
      <c r="J5653" s="436">
        <v>675</v>
      </c>
      <c r="K5653" s="435">
        <v>0</v>
      </c>
      <c r="L5653" s="472">
        <v>41215</v>
      </c>
      <c r="N5653" s="435">
        <v>19</v>
      </c>
      <c r="O5653" s="436">
        <v>675</v>
      </c>
      <c r="P5653" s="436">
        <v>675</v>
      </c>
      <c r="Q5653" s="435">
        <v>0</v>
      </c>
      <c r="R5653" s="436">
        <v>675</v>
      </c>
      <c r="S5653" s="447">
        <v>0</v>
      </c>
      <c r="T5653" s="447">
        <v>0</v>
      </c>
      <c r="U5653" s="472">
        <v>41215</v>
      </c>
      <c r="Y5653" s="437" t="str">
        <f t="shared" si="476"/>
        <v/>
      </c>
    </row>
    <row r="5654" spans="1:25" x14ac:dyDescent="0.2">
      <c r="A5654" s="442" t="s">
        <v>115</v>
      </c>
      <c r="B5654" s="435">
        <v>20</v>
      </c>
      <c r="C5654" s="436">
        <v>1744</v>
      </c>
      <c r="D5654" s="438" t="s">
        <v>214</v>
      </c>
      <c r="E5654" s="472">
        <v>41215</v>
      </c>
      <c r="G5654" s="435">
        <v>20</v>
      </c>
      <c r="H5654" s="436">
        <v>1744</v>
      </c>
      <c r="I5654" s="436">
        <v>1744</v>
      </c>
      <c r="J5654" s="436">
        <v>1744</v>
      </c>
      <c r="K5654" s="435">
        <v>0</v>
      </c>
      <c r="L5654" s="472">
        <v>41215</v>
      </c>
      <c r="N5654" s="435">
        <v>20</v>
      </c>
      <c r="O5654" s="436">
        <v>1744</v>
      </c>
      <c r="P5654" s="436">
        <v>1744</v>
      </c>
      <c r="Q5654" s="435">
        <v>0</v>
      </c>
      <c r="R5654" s="436">
        <v>1744</v>
      </c>
      <c r="S5654" s="447">
        <v>0</v>
      </c>
      <c r="T5654" s="447">
        <v>0</v>
      </c>
      <c r="U5654" s="472">
        <v>41215</v>
      </c>
      <c r="Y5654" s="437" t="str">
        <f t="shared" si="476"/>
        <v/>
      </c>
    </row>
    <row r="5655" spans="1:25" x14ac:dyDescent="0.2">
      <c r="A5655" s="644" t="s">
        <v>115</v>
      </c>
      <c r="B5655" s="645">
        <v>21</v>
      </c>
      <c r="C5655" s="646">
        <v>13</v>
      </c>
      <c r="D5655" s="659" t="s">
        <v>185</v>
      </c>
      <c r="E5655" s="647">
        <v>41215</v>
      </c>
      <c r="G5655" s="645">
        <v>21</v>
      </c>
      <c r="H5655" s="646">
        <v>13</v>
      </c>
      <c r="I5655" s="646">
        <v>13</v>
      </c>
      <c r="J5655" s="646">
        <v>13</v>
      </c>
      <c r="K5655" s="645">
        <v>0</v>
      </c>
      <c r="L5655" s="647">
        <v>41215</v>
      </c>
      <c r="N5655" s="645">
        <v>21</v>
      </c>
      <c r="O5655" s="646">
        <v>13</v>
      </c>
      <c r="P5655" s="646">
        <v>13</v>
      </c>
      <c r="Q5655" s="645">
        <v>0</v>
      </c>
      <c r="R5655" s="646">
        <v>13</v>
      </c>
      <c r="S5655" s="646">
        <v>0</v>
      </c>
      <c r="T5655" s="646">
        <v>0</v>
      </c>
      <c r="U5655" s="647">
        <v>41215</v>
      </c>
      <c r="Y5655" s="437" t="str">
        <f t="shared" si="476"/>
        <v/>
      </c>
    </row>
    <row r="5656" spans="1:25" x14ac:dyDescent="0.2">
      <c r="A5656" s="442" t="s">
        <v>115</v>
      </c>
      <c r="B5656" s="435">
        <v>1</v>
      </c>
      <c r="C5656" s="436">
        <v>10</v>
      </c>
      <c r="D5656" s="439" t="s">
        <v>190</v>
      </c>
      <c r="E5656" s="472">
        <v>41218</v>
      </c>
      <c r="G5656" s="435">
        <v>1</v>
      </c>
      <c r="H5656" s="436">
        <v>10</v>
      </c>
      <c r="I5656" s="436">
        <v>10</v>
      </c>
      <c r="J5656" s="436">
        <v>10</v>
      </c>
      <c r="K5656" s="435">
        <v>0</v>
      </c>
      <c r="L5656" s="472">
        <v>41218</v>
      </c>
      <c r="N5656" s="435">
        <v>1</v>
      </c>
      <c r="O5656" s="436">
        <v>10</v>
      </c>
      <c r="P5656" s="436">
        <v>10</v>
      </c>
      <c r="Q5656" s="435">
        <v>0</v>
      </c>
      <c r="R5656" s="436">
        <v>10</v>
      </c>
      <c r="S5656" s="447">
        <v>0</v>
      </c>
      <c r="T5656" s="447">
        <v>0</v>
      </c>
      <c r="U5656" s="472">
        <v>41218</v>
      </c>
      <c r="Y5656" s="437" t="str">
        <f t="shared" si="476"/>
        <v/>
      </c>
    </row>
    <row r="5657" spans="1:25" x14ac:dyDescent="0.2">
      <c r="A5657" s="442" t="s">
        <v>115</v>
      </c>
      <c r="B5657" s="435">
        <v>2</v>
      </c>
      <c r="C5657" s="436">
        <v>400</v>
      </c>
      <c r="D5657" s="438" t="s">
        <v>196</v>
      </c>
      <c r="E5657" s="472">
        <v>41218</v>
      </c>
      <c r="G5657" s="435">
        <v>2</v>
      </c>
      <c r="H5657" s="436">
        <v>400</v>
      </c>
      <c r="I5657" s="436">
        <v>400</v>
      </c>
      <c r="J5657" s="436">
        <v>400</v>
      </c>
      <c r="K5657" s="435">
        <v>0</v>
      </c>
      <c r="L5657" s="472">
        <v>41218</v>
      </c>
      <c r="N5657" s="435">
        <v>2</v>
      </c>
      <c r="O5657" s="436">
        <v>400</v>
      </c>
      <c r="P5657" s="436">
        <v>400</v>
      </c>
      <c r="Q5657" s="435">
        <v>0</v>
      </c>
      <c r="R5657" s="436">
        <v>400</v>
      </c>
      <c r="S5657" s="447">
        <v>0</v>
      </c>
      <c r="T5657" s="447">
        <v>0</v>
      </c>
      <c r="U5657" s="472">
        <v>41218</v>
      </c>
      <c r="Y5657" s="437" t="str">
        <f t="shared" si="476"/>
        <v/>
      </c>
    </row>
    <row r="5658" spans="1:25" x14ac:dyDescent="0.2">
      <c r="A5658" s="442" t="s">
        <v>115</v>
      </c>
      <c r="B5658" s="435">
        <v>3</v>
      </c>
      <c r="C5658" s="436">
        <v>400</v>
      </c>
      <c r="D5658" s="438" t="s">
        <v>178</v>
      </c>
      <c r="E5658" s="472">
        <v>41218</v>
      </c>
      <c r="G5658" s="435">
        <v>3</v>
      </c>
      <c r="H5658" s="436">
        <v>400</v>
      </c>
      <c r="I5658" s="436">
        <v>400</v>
      </c>
      <c r="J5658" s="436">
        <v>400</v>
      </c>
      <c r="K5658" s="435">
        <v>0</v>
      </c>
      <c r="L5658" s="472">
        <v>41218</v>
      </c>
      <c r="N5658" s="435">
        <v>3</v>
      </c>
      <c r="O5658" s="436">
        <v>400</v>
      </c>
      <c r="P5658" s="436">
        <v>400</v>
      </c>
      <c r="Q5658" s="435">
        <v>0</v>
      </c>
      <c r="R5658" s="436">
        <v>400</v>
      </c>
      <c r="S5658" s="447">
        <v>0</v>
      </c>
      <c r="T5658" s="447">
        <v>0</v>
      </c>
      <c r="U5658" s="472">
        <v>41218</v>
      </c>
      <c r="Y5658" s="437" t="str">
        <f t="shared" si="476"/>
        <v/>
      </c>
    </row>
    <row r="5659" spans="1:25" x14ac:dyDescent="0.2">
      <c r="A5659" s="442" t="s">
        <v>115</v>
      </c>
      <c r="B5659" s="435">
        <v>4</v>
      </c>
      <c r="C5659" s="436">
        <v>127</v>
      </c>
      <c r="D5659" s="465" t="s">
        <v>67</v>
      </c>
      <c r="E5659" s="472">
        <v>41218</v>
      </c>
      <c r="G5659" s="435">
        <v>4</v>
      </c>
      <c r="H5659" s="436">
        <v>127</v>
      </c>
      <c r="I5659" s="436">
        <v>127</v>
      </c>
      <c r="J5659" s="436">
        <v>127</v>
      </c>
      <c r="K5659" s="435">
        <v>0</v>
      </c>
      <c r="L5659" s="472">
        <v>41218</v>
      </c>
      <c r="N5659" s="435">
        <v>4</v>
      </c>
      <c r="O5659" s="436">
        <v>127</v>
      </c>
      <c r="P5659" s="436">
        <v>127</v>
      </c>
      <c r="Q5659" s="435">
        <v>0</v>
      </c>
      <c r="R5659" s="436">
        <v>127</v>
      </c>
      <c r="S5659" s="447">
        <v>0</v>
      </c>
      <c r="T5659" s="447">
        <v>0</v>
      </c>
      <c r="U5659" s="472">
        <v>41218</v>
      </c>
      <c r="Y5659" s="437" t="str">
        <f t="shared" si="476"/>
        <v/>
      </c>
    </row>
    <row r="5660" spans="1:25" x14ac:dyDescent="0.2">
      <c r="A5660" s="442" t="s">
        <v>115</v>
      </c>
      <c r="B5660" s="435">
        <v>5</v>
      </c>
      <c r="C5660" s="436">
        <v>60</v>
      </c>
      <c r="D5660" s="438" t="s">
        <v>68</v>
      </c>
      <c r="E5660" s="472">
        <v>41218</v>
      </c>
      <c r="G5660" s="435">
        <v>5</v>
      </c>
      <c r="H5660" s="436">
        <v>60</v>
      </c>
      <c r="I5660" s="436">
        <v>60</v>
      </c>
      <c r="J5660" s="436">
        <v>60</v>
      </c>
      <c r="K5660" s="435">
        <v>0</v>
      </c>
      <c r="L5660" s="472">
        <v>41218</v>
      </c>
      <c r="N5660" s="435">
        <v>5</v>
      </c>
      <c r="O5660" s="436">
        <v>60</v>
      </c>
      <c r="P5660" s="436">
        <v>60</v>
      </c>
      <c r="Q5660" s="435">
        <v>0</v>
      </c>
      <c r="R5660" s="436">
        <v>60</v>
      </c>
      <c r="S5660" s="447">
        <v>0</v>
      </c>
      <c r="T5660" s="447">
        <v>0</v>
      </c>
      <c r="U5660" s="472">
        <v>41218</v>
      </c>
      <c r="Y5660" s="437" t="str">
        <f t="shared" si="476"/>
        <v/>
      </c>
    </row>
    <row r="5661" spans="1:25" x14ac:dyDescent="0.2">
      <c r="A5661" s="442" t="s">
        <v>115</v>
      </c>
      <c r="B5661" s="435">
        <v>6</v>
      </c>
      <c r="C5661" s="436">
        <v>48</v>
      </c>
      <c r="D5661" s="438" t="s">
        <v>69</v>
      </c>
      <c r="E5661" s="472">
        <v>41218</v>
      </c>
      <c r="G5661" s="435">
        <v>6</v>
      </c>
      <c r="H5661" s="436">
        <v>48</v>
      </c>
      <c r="I5661" s="436">
        <v>48</v>
      </c>
      <c r="J5661" s="436">
        <v>48</v>
      </c>
      <c r="K5661" s="435">
        <v>0</v>
      </c>
      <c r="L5661" s="472">
        <v>41218</v>
      </c>
      <c r="N5661" s="435">
        <v>6</v>
      </c>
      <c r="O5661" s="436">
        <v>48</v>
      </c>
      <c r="P5661" s="436">
        <v>48</v>
      </c>
      <c r="Q5661" s="435">
        <v>0</v>
      </c>
      <c r="R5661" s="436">
        <v>48</v>
      </c>
      <c r="S5661" s="447">
        <v>0</v>
      </c>
      <c r="T5661" s="447">
        <v>0</v>
      </c>
      <c r="U5661" s="472">
        <v>41218</v>
      </c>
      <c r="Y5661" s="437" t="str">
        <f t="shared" si="476"/>
        <v/>
      </c>
    </row>
    <row r="5662" spans="1:25" x14ac:dyDescent="0.2">
      <c r="A5662" s="442" t="s">
        <v>115</v>
      </c>
      <c r="B5662" s="435">
        <v>7</v>
      </c>
      <c r="C5662" s="436">
        <v>45</v>
      </c>
      <c r="D5662" s="438" t="s">
        <v>72</v>
      </c>
      <c r="E5662" s="472">
        <v>41218</v>
      </c>
      <c r="G5662" s="435">
        <v>7</v>
      </c>
      <c r="H5662" s="436">
        <v>45</v>
      </c>
      <c r="I5662" s="436">
        <v>45</v>
      </c>
      <c r="J5662" s="436">
        <v>45</v>
      </c>
      <c r="K5662" s="435">
        <v>0</v>
      </c>
      <c r="L5662" s="472">
        <v>41218</v>
      </c>
      <c r="N5662" s="435">
        <v>7</v>
      </c>
      <c r="O5662" s="436">
        <v>45</v>
      </c>
      <c r="P5662" s="436">
        <v>45</v>
      </c>
      <c r="Q5662" s="435">
        <v>0</v>
      </c>
      <c r="R5662" s="436">
        <v>45</v>
      </c>
      <c r="S5662" s="447">
        <v>0</v>
      </c>
      <c r="T5662" s="447">
        <v>0</v>
      </c>
      <c r="U5662" s="472">
        <v>41218</v>
      </c>
      <c r="Y5662" s="437" t="str">
        <f t="shared" si="476"/>
        <v/>
      </c>
    </row>
    <row r="5663" spans="1:25" x14ac:dyDescent="0.2">
      <c r="A5663" s="442" t="s">
        <v>115</v>
      </c>
      <c r="B5663" s="435">
        <v>8</v>
      </c>
      <c r="C5663" s="436">
        <v>543</v>
      </c>
      <c r="D5663" s="438" t="s">
        <v>73</v>
      </c>
      <c r="E5663" s="472">
        <v>41218</v>
      </c>
      <c r="G5663" s="435">
        <v>8</v>
      </c>
      <c r="H5663" s="436">
        <v>543</v>
      </c>
      <c r="I5663" s="436">
        <v>543</v>
      </c>
      <c r="J5663" s="436">
        <v>543</v>
      </c>
      <c r="K5663" s="435">
        <v>0</v>
      </c>
      <c r="L5663" s="472">
        <v>41218</v>
      </c>
      <c r="N5663" s="435">
        <v>8</v>
      </c>
      <c r="O5663" s="436">
        <v>543</v>
      </c>
      <c r="P5663" s="436">
        <v>543</v>
      </c>
      <c r="Q5663" s="435">
        <v>0</v>
      </c>
      <c r="R5663" s="436">
        <v>543</v>
      </c>
      <c r="S5663" s="447">
        <v>0</v>
      </c>
      <c r="T5663" s="447">
        <v>0</v>
      </c>
      <c r="U5663" s="472">
        <v>41218</v>
      </c>
      <c r="Y5663" s="437" t="str">
        <f t="shared" si="476"/>
        <v/>
      </c>
    </row>
    <row r="5664" spans="1:25" x14ac:dyDescent="0.2">
      <c r="A5664" s="442" t="s">
        <v>115</v>
      </c>
      <c r="B5664" s="435">
        <v>9</v>
      </c>
      <c r="C5664" s="436">
        <v>30</v>
      </c>
      <c r="D5664" s="438" t="s">
        <v>79</v>
      </c>
      <c r="E5664" s="472">
        <v>41218</v>
      </c>
      <c r="G5664" s="435">
        <v>9</v>
      </c>
      <c r="H5664" s="436">
        <v>30</v>
      </c>
      <c r="I5664" s="436">
        <v>30</v>
      </c>
      <c r="J5664" s="436">
        <v>30</v>
      </c>
      <c r="K5664" s="435">
        <v>0</v>
      </c>
      <c r="L5664" s="472">
        <v>41218</v>
      </c>
      <c r="N5664" s="435">
        <v>9</v>
      </c>
      <c r="O5664" s="436">
        <v>30</v>
      </c>
      <c r="P5664" s="436">
        <v>30</v>
      </c>
      <c r="Q5664" s="435">
        <v>0</v>
      </c>
      <c r="R5664" s="436">
        <v>30</v>
      </c>
      <c r="S5664" s="447">
        <v>0</v>
      </c>
      <c r="T5664" s="447">
        <v>0</v>
      </c>
      <c r="U5664" s="472">
        <v>41218</v>
      </c>
      <c r="Y5664" s="437" t="str">
        <f t="shared" si="476"/>
        <v/>
      </c>
    </row>
    <row r="5665" spans="1:25" x14ac:dyDescent="0.2">
      <c r="A5665" s="442" t="s">
        <v>115</v>
      </c>
      <c r="B5665" s="435">
        <v>10</v>
      </c>
      <c r="C5665" s="436">
        <v>180</v>
      </c>
      <c r="D5665" s="438" t="s">
        <v>74</v>
      </c>
      <c r="E5665" s="472">
        <v>41218</v>
      </c>
      <c r="G5665" s="435">
        <v>10</v>
      </c>
      <c r="H5665" s="436">
        <v>180</v>
      </c>
      <c r="I5665" s="436">
        <v>180</v>
      </c>
      <c r="J5665" s="436">
        <v>180</v>
      </c>
      <c r="K5665" s="435">
        <v>0</v>
      </c>
      <c r="L5665" s="472">
        <v>41218</v>
      </c>
      <c r="N5665" s="435">
        <v>10</v>
      </c>
      <c r="O5665" s="436">
        <v>180</v>
      </c>
      <c r="P5665" s="436">
        <v>180</v>
      </c>
      <c r="Q5665" s="435">
        <v>0</v>
      </c>
      <c r="R5665" s="436">
        <v>180</v>
      </c>
      <c r="S5665" s="447">
        <v>0</v>
      </c>
      <c r="T5665" s="447">
        <v>0</v>
      </c>
      <c r="U5665" s="472">
        <v>41218</v>
      </c>
      <c r="Y5665" s="437" t="str">
        <f t="shared" si="476"/>
        <v/>
      </c>
    </row>
    <row r="5666" spans="1:25" x14ac:dyDescent="0.2">
      <c r="A5666" s="442" t="s">
        <v>115</v>
      </c>
      <c r="B5666" s="435">
        <v>11</v>
      </c>
      <c r="C5666" s="436">
        <v>15</v>
      </c>
      <c r="D5666" s="435" t="s">
        <v>75</v>
      </c>
      <c r="E5666" s="472">
        <v>41218</v>
      </c>
      <c r="G5666" s="435">
        <v>11</v>
      </c>
      <c r="H5666" s="436">
        <v>15</v>
      </c>
      <c r="I5666" s="436">
        <v>15</v>
      </c>
      <c r="J5666" s="436">
        <v>15</v>
      </c>
      <c r="K5666" s="435">
        <v>0</v>
      </c>
      <c r="L5666" s="472">
        <v>41218</v>
      </c>
      <c r="N5666" s="435">
        <v>11</v>
      </c>
      <c r="O5666" s="436">
        <v>15</v>
      </c>
      <c r="P5666" s="436">
        <v>15</v>
      </c>
      <c r="Q5666" s="435">
        <v>0</v>
      </c>
      <c r="R5666" s="436">
        <v>15</v>
      </c>
      <c r="S5666" s="447">
        <v>0</v>
      </c>
      <c r="T5666" s="447">
        <v>0</v>
      </c>
      <c r="U5666" s="472">
        <v>41218</v>
      </c>
      <c r="Y5666" s="437" t="str">
        <f t="shared" si="476"/>
        <v/>
      </c>
    </row>
    <row r="5667" spans="1:25" x14ac:dyDescent="0.2">
      <c r="A5667" s="442" t="s">
        <v>115</v>
      </c>
      <c r="B5667" s="435">
        <v>12</v>
      </c>
      <c r="C5667" s="436">
        <v>4</v>
      </c>
      <c r="D5667" s="438" t="s">
        <v>76</v>
      </c>
      <c r="E5667" s="472">
        <v>41218</v>
      </c>
      <c r="G5667" s="435">
        <v>12</v>
      </c>
      <c r="H5667" s="436">
        <v>4</v>
      </c>
      <c r="I5667" s="436">
        <v>4</v>
      </c>
      <c r="J5667" s="436">
        <v>4</v>
      </c>
      <c r="K5667" s="435">
        <v>0</v>
      </c>
      <c r="L5667" s="472">
        <v>41218</v>
      </c>
      <c r="N5667" s="435">
        <v>12</v>
      </c>
      <c r="O5667" s="436">
        <v>4</v>
      </c>
      <c r="P5667" s="436">
        <v>4</v>
      </c>
      <c r="Q5667" s="435">
        <v>0</v>
      </c>
      <c r="R5667" s="436">
        <v>4</v>
      </c>
      <c r="S5667" s="447">
        <v>0</v>
      </c>
      <c r="T5667" s="447">
        <v>0</v>
      </c>
      <c r="U5667" s="472">
        <v>41218</v>
      </c>
      <c r="Y5667" s="437" t="str">
        <f t="shared" si="476"/>
        <v/>
      </c>
    </row>
    <row r="5668" spans="1:25" x14ac:dyDescent="0.2">
      <c r="A5668" s="644" t="s">
        <v>115</v>
      </c>
      <c r="B5668" s="645">
        <v>13</v>
      </c>
      <c r="C5668" s="646">
        <v>5</v>
      </c>
      <c r="D5668" s="645" t="s">
        <v>77</v>
      </c>
      <c r="E5668" s="647">
        <v>41218</v>
      </c>
      <c r="G5668" s="645">
        <v>13</v>
      </c>
      <c r="H5668" s="646">
        <v>5</v>
      </c>
      <c r="I5668" s="646">
        <v>5</v>
      </c>
      <c r="J5668" s="646">
        <v>5</v>
      </c>
      <c r="K5668" s="645">
        <v>0</v>
      </c>
      <c r="L5668" s="647">
        <v>41218</v>
      </c>
      <c r="N5668" s="645">
        <v>13</v>
      </c>
      <c r="O5668" s="646">
        <v>5</v>
      </c>
      <c r="P5668" s="646">
        <v>5</v>
      </c>
      <c r="Q5668" s="645">
        <v>0</v>
      </c>
      <c r="R5668" s="646">
        <v>5</v>
      </c>
      <c r="S5668" s="646">
        <v>0</v>
      </c>
      <c r="T5668" s="646">
        <v>0</v>
      </c>
      <c r="U5668" s="647">
        <v>41218</v>
      </c>
      <c r="Y5668" s="437" t="str">
        <f t="shared" si="476"/>
        <v/>
      </c>
    </row>
    <row r="5669" spans="1:25" x14ac:dyDescent="0.2">
      <c r="A5669" s="442" t="s">
        <v>115</v>
      </c>
      <c r="B5669" s="435">
        <v>1</v>
      </c>
      <c r="C5669" s="436">
        <v>17</v>
      </c>
      <c r="D5669" s="643" t="s">
        <v>182</v>
      </c>
      <c r="E5669" s="472">
        <v>41219</v>
      </c>
      <c r="G5669" s="435">
        <v>1</v>
      </c>
      <c r="H5669" s="436">
        <v>17</v>
      </c>
      <c r="I5669" s="436">
        <v>17</v>
      </c>
      <c r="J5669" s="436">
        <v>17</v>
      </c>
      <c r="K5669" s="435">
        <v>0</v>
      </c>
      <c r="L5669" s="472">
        <v>41219</v>
      </c>
      <c r="N5669" s="435">
        <v>1</v>
      </c>
      <c r="O5669" s="436">
        <v>17</v>
      </c>
      <c r="P5669" s="436">
        <v>17</v>
      </c>
      <c r="Q5669" s="435">
        <v>0</v>
      </c>
      <c r="R5669" s="436">
        <v>17</v>
      </c>
      <c r="S5669" s="447">
        <v>0</v>
      </c>
      <c r="T5669" s="447">
        <v>0</v>
      </c>
      <c r="U5669" s="472">
        <v>41219</v>
      </c>
      <c r="Y5669" s="437" t="str">
        <f t="shared" si="476"/>
        <v/>
      </c>
    </row>
    <row r="5670" spans="1:25" x14ac:dyDescent="0.2">
      <c r="A5670" s="442" t="s">
        <v>115</v>
      </c>
      <c r="B5670" s="435">
        <v>2</v>
      </c>
      <c r="C5670" s="436">
        <v>15</v>
      </c>
      <c r="D5670" s="465" t="s">
        <v>183</v>
      </c>
      <c r="E5670" s="472">
        <v>41219</v>
      </c>
      <c r="G5670" s="435">
        <v>2</v>
      </c>
      <c r="H5670" s="436">
        <v>15</v>
      </c>
      <c r="I5670" s="436">
        <v>15</v>
      </c>
      <c r="J5670" s="436">
        <v>15</v>
      </c>
      <c r="K5670" s="435">
        <v>0</v>
      </c>
      <c r="L5670" s="472">
        <v>41219</v>
      </c>
      <c r="N5670" s="435">
        <v>2</v>
      </c>
      <c r="O5670" s="436">
        <v>15</v>
      </c>
      <c r="P5670" s="436">
        <v>15</v>
      </c>
      <c r="Q5670" s="435">
        <v>0</v>
      </c>
      <c r="R5670" s="436">
        <v>15</v>
      </c>
      <c r="S5670" s="447">
        <v>0</v>
      </c>
      <c r="T5670" s="447">
        <v>0</v>
      </c>
      <c r="U5670" s="472">
        <v>41219</v>
      </c>
      <c r="Y5670" s="437" t="str">
        <f t="shared" si="476"/>
        <v/>
      </c>
    </row>
    <row r="5671" spans="1:25" x14ac:dyDescent="0.2">
      <c r="A5671" s="442" t="s">
        <v>115</v>
      </c>
      <c r="B5671" s="435">
        <v>3</v>
      </c>
      <c r="C5671" s="436">
        <v>12</v>
      </c>
      <c r="D5671" s="465" t="s">
        <v>67</v>
      </c>
      <c r="E5671" s="472">
        <v>41219</v>
      </c>
      <c r="G5671" s="435">
        <v>3</v>
      </c>
      <c r="H5671" s="436">
        <v>12</v>
      </c>
      <c r="I5671" s="436">
        <v>12</v>
      </c>
      <c r="J5671" s="436">
        <v>12</v>
      </c>
      <c r="K5671" s="435">
        <v>0</v>
      </c>
      <c r="L5671" s="472">
        <v>41219</v>
      </c>
      <c r="N5671" s="435">
        <v>3</v>
      </c>
      <c r="O5671" s="436">
        <v>12</v>
      </c>
      <c r="P5671" s="436">
        <v>12</v>
      </c>
      <c r="Q5671" s="435">
        <v>0</v>
      </c>
      <c r="R5671" s="436">
        <v>12</v>
      </c>
      <c r="S5671" s="447">
        <v>0</v>
      </c>
      <c r="T5671" s="447">
        <v>0</v>
      </c>
      <c r="U5671" s="472">
        <v>41219</v>
      </c>
      <c r="Y5671" s="437" t="str">
        <f t="shared" si="476"/>
        <v/>
      </c>
    </row>
    <row r="5672" spans="1:25" x14ac:dyDescent="0.2">
      <c r="A5672" s="442" t="s">
        <v>115</v>
      </c>
      <c r="B5672" s="435">
        <v>4</v>
      </c>
      <c r="C5672" s="436">
        <v>1</v>
      </c>
      <c r="D5672" s="438" t="s">
        <v>69</v>
      </c>
      <c r="E5672" s="472">
        <v>41219</v>
      </c>
      <c r="G5672" s="435">
        <v>4</v>
      </c>
      <c r="H5672" s="436">
        <v>1</v>
      </c>
      <c r="I5672" s="436">
        <v>1</v>
      </c>
      <c r="J5672" s="436">
        <v>1</v>
      </c>
      <c r="K5672" s="435">
        <v>0</v>
      </c>
      <c r="L5672" s="472">
        <v>41219</v>
      </c>
      <c r="N5672" s="435">
        <v>4</v>
      </c>
      <c r="O5672" s="436">
        <v>1</v>
      </c>
      <c r="P5672" s="436">
        <v>1</v>
      </c>
      <c r="Q5672" s="435">
        <v>0</v>
      </c>
      <c r="R5672" s="436">
        <v>1</v>
      </c>
      <c r="S5672" s="447">
        <v>0</v>
      </c>
      <c r="T5672" s="447">
        <v>0</v>
      </c>
      <c r="U5672" s="472">
        <v>41219</v>
      </c>
      <c r="Y5672" s="437" t="str">
        <f t="shared" si="476"/>
        <v/>
      </c>
    </row>
    <row r="5673" spans="1:25" x14ac:dyDescent="0.2">
      <c r="A5673" s="442" t="s">
        <v>115</v>
      </c>
      <c r="B5673" s="435">
        <v>5</v>
      </c>
      <c r="C5673" s="436">
        <v>11</v>
      </c>
      <c r="D5673" s="438" t="s">
        <v>72</v>
      </c>
      <c r="E5673" s="472">
        <v>41219</v>
      </c>
      <c r="G5673" s="435">
        <v>5</v>
      </c>
      <c r="H5673" s="436">
        <v>11</v>
      </c>
      <c r="I5673" s="436">
        <v>11</v>
      </c>
      <c r="J5673" s="436">
        <v>11</v>
      </c>
      <c r="K5673" s="435">
        <v>0</v>
      </c>
      <c r="L5673" s="472">
        <v>41219</v>
      </c>
      <c r="N5673" s="435">
        <v>5</v>
      </c>
      <c r="O5673" s="436">
        <v>11</v>
      </c>
      <c r="P5673" s="436">
        <v>11</v>
      </c>
      <c r="Q5673" s="435">
        <v>0</v>
      </c>
      <c r="R5673" s="436">
        <v>11</v>
      </c>
      <c r="S5673" s="447">
        <v>0</v>
      </c>
      <c r="T5673" s="447">
        <v>0</v>
      </c>
      <c r="U5673" s="472">
        <v>41219</v>
      </c>
      <c r="Y5673" s="437" t="str">
        <f t="shared" si="476"/>
        <v/>
      </c>
    </row>
    <row r="5674" spans="1:25" x14ac:dyDescent="0.2">
      <c r="A5674" s="442" t="s">
        <v>115</v>
      </c>
      <c r="B5674" s="435">
        <v>6</v>
      </c>
      <c r="C5674" s="436">
        <v>162</v>
      </c>
      <c r="D5674" s="438" t="s">
        <v>73</v>
      </c>
      <c r="E5674" s="472">
        <v>41219</v>
      </c>
      <c r="G5674" s="435">
        <v>6</v>
      </c>
      <c r="H5674" s="436">
        <v>162</v>
      </c>
      <c r="I5674" s="436">
        <v>162</v>
      </c>
      <c r="J5674" s="436">
        <v>162</v>
      </c>
      <c r="K5674" s="435">
        <v>0</v>
      </c>
      <c r="L5674" s="472">
        <v>41219</v>
      </c>
      <c r="N5674" s="435">
        <v>6</v>
      </c>
      <c r="O5674" s="436">
        <v>162</v>
      </c>
      <c r="P5674" s="436">
        <v>162</v>
      </c>
      <c r="Q5674" s="435">
        <v>0</v>
      </c>
      <c r="R5674" s="436">
        <v>162</v>
      </c>
      <c r="S5674" s="447">
        <v>0</v>
      </c>
      <c r="T5674" s="447">
        <v>0</v>
      </c>
      <c r="U5674" s="472">
        <v>41219</v>
      </c>
      <c r="Y5674" s="437" t="str">
        <f t="shared" si="476"/>
        <v/>
      </c>
    </row>
    <row r="5675" spans="1:25" x14ac:dyDescent="0.2">
      <c r="A5675" s="442" t="s">
        <v>115</v>
      </c>
      <c r="B5675" s="435">
        <v>7</v>
      </c>
      <c r="C5675" s="436">
        <v>104</v>
      </c>
      <c r="D5675" s="438" t="s">
        <v>79</v>
      </c>
      <c r="E5675" s="472">
        <v>41219</v>
      </c>
      <c r="G5675" s="435">
        <v>7</v>
      </c>
      <c r="H5675" s="436">
        <v>104</v>
      </c>
      <c r="I5675" s="436">
        <v>104</v>
      </c>
      <c r="J5675" s="436">
        <v>104</v>
      </c>
      <c r="K5675" s="435">
        <v>0</v>
      </c>
      <c r="L5675" s="472">
        <v>41219</v>
      </c>
      <c r="N5675" s="435">
        <v>7</v>
      </c>
      <c r="O5675" s="436">
        <v>104</v>
      </c>
      <c r="P5675" s="436">
        <v>104</v>
      </c>
      <c r="Q5675" s="435">
        <v>0</v>
      </c>
      <c r="R5675" s="436">
        <v>104</v>
      </c>
      <c r="S5675" s="447">
        <v>0</v>
      </c>
      <c r="T5675" s="447">
        <v>0</v>
      </c>
      <c r="U5675" s="472">
        <v>41219</v>
      </c>
      <c r="Y5675" s="437" t="str">
        <f t="shared" si="476"/>
        <v/>
      </c>
    </row>
    <row r="5676" spans="1:25" x14ac:dyDescent="0.2">
      <c r="A5676" s="442" t="s">
        <v>115</v>
      </c>
      <c r="B5676" s="435">
        <v>8</v>
      </c>
      <c r="C5676" s="436">
        <v>33</v>
      </c>
      <c r="D5676" s="438" t="s">
        <v>74</v>
      </c>
      <c r="E5676" s="472">
        <v>41219</v>
      </c>
      <c r="G5676" s="435">
        <v>8</v>
      </c>
      <c r="H5676" s="436">
        <v>33</v>
      </c>
      <c r="I5676" s="436">
        <v>33</v>
      </c>
      <c r="J5676" s="436">
        <v>33</v>
      </c>
      <c r="K5676" s="435">
        <v>0</v>
      </c>
      <c r="L5676" s="472">
        <v>41219</v>
      </c>
      <c r="N5676" s="435">
        <v>8</v>
      </c>
      <c r="O5676" s="436">
        <v>33</v>
      </c>
      <c r="P5676" s="436">
        <v>33</v>
      </c>
      <c r="Q5676" s="435">
        <v>0</v>
      </c>
      <c r="R5676" s="436">
        <v>33</v>
      </c>
      <c r="S5676" s="447">
        <v>0</v>
      </c>
      <c r="T5676" s="447">
        <v>0</v>
      </c>
      <c r="U5676" s="472">
        <v>41219</v>
      </c>
      <c r="Y5676" s="437" t="str">
        <f t="shared" si="476"/>
        <v/>
      </c>
    </row>
    <row r="5677" spans="1:25" x14ac:dyDescent="0.2">
      <c r="A5677" s="442" t="s">
        <v>115</v>
      </c>
      <c r="B5677" s="435">
        <v>9</v>
      </c>
      <c r="C5677" s="436">
        <v>3</v>
      </c>
      <c r="D5677" s="438" t="s">
        <v>75</v>
      </c>
      <c r="E5677" s="472">
        <v>41219</v>
      </c>
      <c r="G5677" s="435">
        <v>9</v>
      </c>
      <c r="H5677" s="436">
        <v>3</v>
      </c>
      <c r="I5677" s="436">
        <v>3</v>
      </c>
      <c r="J5677" s="436">
        <v>3</v>
      </c>
      <c r="K5677" s="435">
        <v>0</v>
      </c>
      <c r="L5677" s="472">
        <v>41219</v>
      </c>
      <c r="N5677" s="435">
        <v>9</v>
      </c>
      <c r="O5677" s="436">
        <v>3</v>
      </c>
      <c r="P5677" s="436">
        <v>3</v>
      </c>
      <c r="Q5677" s="435">
        <v>0</v>
      </c>
      <c r="R5677" s="436">
        <v>3</v>
      </c>
      <c r="S5677" s="447">
        <v>0</v>
      </c>
      <c r="T5677" s="447">
        <v>0</v>
      </c>
      <c r="U5677" s="472">
        <v>41219</v>
      </c>
      <c r="Y5677" s="437" t="str">
        <f t="shared" si="476"/>
        <v/>
      </c>
    </row>
    <row r="5678" spans="1:25" x14ac:dyDescent="0.2">
      <c r="A5678" s="442" t="s">
        <v>115</v>
      </c>
      <c r="B5678" s="435">
        <v>10</v>
      </c>
      <c r="C5678" s="436">
        <v>1</v>
      </c>
      <c r="D5678" s="438" t="s">
        <v>76</v>
      </c>
      <c r="E5678" s="472">
        <v>41219</v>
      </c>
      <c r="G5678" s="435">
        <v>10</v>
      </c>
      <c r="H5678" s="436">
        <v>1</v>
      </c>
      <c r="I5678" s="436">
        <v>1</v>
      </c>
      <c r="J5678" s="436">
        <v>1</v>
      </c>
      <c r="K5678" s="435">
        <v>0</v>
      </c>
      <c r="L5678" s="472">
        <v>41219</v>
      </c>
      <c r="N5678" s="435">
        <v>10</v>
      </c>
      <c r="O5678" s="436">
        <v>1</v>
      </c>
      <c r="P5678" s="436">
        <v>1</v>
      </c>
      <c r="Q5678" s="435">
        <v>0</v>
      </c>
      <c r="R5678" s="436">
        <v>1</v>
      </c>
      <c r="S5678" s="447">
        <v>0</v>
      </c>
      <c r="T5678" s="447">
        <v>0</v>
      </c>
      <c r="U5678" s="472">
        <v>41219</v>
      </c>
      <c r="Y5678" s="437" t="str">
        <f t="shared" si="476"/>
        <v/>
      </c>
    </row>
    <row r="5679" spans="1:25" x14ac:dyDescent="0.2">
      <c r="A5679" s="442" t="s">
        <v>115</v>
      </c>
      <c r="B5679" s="435">
        <v>11</v>
      </c>
      <c r="C5679" s="436">
        <v>1</v>
      </c>
      <c r="D5679" s="438" t="s">
        <v>77</v>
      </c>
      <c r="E5679" s="472">
        <v>41219</v>
      </c>
      <c r="G5679" s="435">
        <v>11</v>
      </c>
      <c r="H5679" s="436">
        <v>1</v>
      </c>
      <c r="I5679" s="436">
        <v>1</v>
      </c>
      <c r="J5679" s="436">
        <v>1</v>
      </c>
      <c r="K5679" s="435">
        <v>0</v>
      </c>
      <c r="L5679" s="472">
        <v>41219</v>
      </c>
      <c r="N5679" s="435">
        <v>11</v>
      </c>
      <c r="O5679" s="436">
        <v>1</v>
      </c>
      <c r="P5679" s="436">
        <v>1</v>
      </c>
      <c r="Q5679" s="435">
        <v>0</v>
      </c>
      <c r="R5679" s="436">
        <v>1</v>
      </c>
      <c r="S5679" s="447">
        <v>0</v>
      </c>
      <c r="T5679" s="447">
        <v>0</v>
      </c>
      <c r="U5679" s="472">
        <v>41219</v>
      </c>
      <c r="Y5679" s="437" t="str">
        <f t="shared" si="476"/>
        <v/>
      </c>
    </row>
    <row r="5680" spans="1:25" x14ac:dyDescent="0.2">
      <c r="A5680" s="442" t="s">
        <v>115</v>
      </c>
      <c r="B5680" s="435">
        <v>12</v>
      </c>
      <c r="C5680" s="436">
        <v>644</v>
      </c>
      <c r="D5680" s="438" t="s">
        <v>213</v>
      </c>
      <c r="E5680" s="472">
        <v>41219</v>
      </c>
      <c r="G5680" s="435">
        <v>12</v>
      </c>
      <c r="H5680" s="436">
        <v>644</v>
      </c>
      <c r="I5680" s="436">
        <v>644</v>
      </c>
      <c r="J5680" s="436">
        <v>644</v>
      </c>
      <c r="K5680" s="435">
        <v>0</v>
      </c>
      <c r="L5680" s="472">
        <v>41219</v>
      </c>
      <c r="N5680" s="435">
        <v>12</v>
      </c>
      <c r="O5680" s="436">
        <v>644</v>
      </c>
      <c r="P5680" s="436">
        <v>644</v>
      </c>
      <c r="Q5680" s="435">
        <v>0</v>
      </c>
      <c r="R5680" s="436">
        <v>644</v>
      </c>
      <c r="S5680" s="447">
        <v>0</v>
      </c>
      <c r="T5680" s="447">
        <v>0</v>
      </c>
      <c r="U5680" s="472">
        <v>41219</v>
      </c>
      <c r="Y5680" s="437" t="str">
        <f t="shared" si="476"/>
        <v/>
      </c>
    </row>
    <row r="5681" spans="1:25" x14ac:dyDescent="0.2">
      <c r="A5681" s="442" t="s">
        <v>115</v>
      </c>
      <c r="B5681" s="435">
        <v>13</v>
      </c>
      <c r="C5681" s="436">
        <v>67</v>
      </c>
      <c r="D5681" s="438" t="s">
        <v>187</v>
      </c>
      <c r="E5681" s="472">
        <v>41219</v>
      </c>
      <c r="G5681" s="435">
        <v>13</v>
      </c>
      <c r="H5681" s="436">
        <v>67</v>
      </c>
      <c r="I5681" s="436">
        <v>67</v>
      </c>
      <c r="J5681" s="436">
        <v>67</v>
      </c>
      <c r="K5681" s="435">
        <v>0</v>
      </c>
      <c r="L5681" s="472">
        <v>41219</v>
      </c>
      <c r="N5681" s="435">
        <v>13</v>
      </c>
      <c r="O5681" s="436">
        <v>67</v>
      </c>
      <c r="P5681" s="436">
        <v>67</v>
      </c>
      <c r="Q5681" s="435">
        <v>0</v>
      </c>
      <c r="R5681" s="436">
        <v>67</v>
      </c>
      <c r="S5681" s="447">
        <v>0</v>
      </c>
      <c r="T5681" s="447">
        <v>0</v>
      </c>
      <c r="U5681" s="472">
        <v>41219</v>
      </c>
      <c r="Y5681" s="437" t="str">
        <f t="shared" si="476"/>
        <v/>
      </c>
    </row>
    <row r="5682" spans="1:25" x14ac:dyDescent="0.2">
      <c r="A5682" s="442" t="s">
        <v>115</v>
      </c>
      <c r="B5682" s="435">
        <v>14</v>
      </c>
      <c r="C5682" s="436">
        <v>150</v>
      </c>
      <c r="D5682" s="438" t="s">
        <v>196</v>
      </c>
      <c r="E5682" s="472">
        <v>41219</v>
      </c>
      <c r="G5682" s="435">
        <v>14</v>
      </c>
      <c r="H5682" s="436">
        <v>150</v>
      </c>
      <c r="I5682" s="436">
        <v>150</v>
      </c>
      <c r="J5682" s="436">
        <v>150</v>
      </c>
      <c r="K5682" s="435">
        <v>0</v>
      </c>
      <c r="L5682" s="472">
        <v>41219</v>
      </c>
      <c r="N5682" s="435">
        <v>14</v>
      </c>
      <c r="O5682" s="436">
        <v>150</v>
      </c>
      <c r="P5682" s="436">
        <v>150</v>
      </c>
      <c r="Q5682" s="435">
        <v>0</v>
      </c>
      <c r="R5682" s="436">
        <v>150</v>
      </c>
      <c r="S5682" s="447">
        <v>0</v>
      </c>
      <c r="T5682" s="447">
        <v>0</v>
      </c>
      <c r="U5682" s="472">
        <v>41219</v>
      </c>
      <c r="Y5682" s="437" t="str">
        <f t="shared" si="476"/>
        <v/>
      </c>
    </row>
    <row r="5683" spans="1:25" x14ac:dyDescent="0.2">
      <c r="A5683" s="442" t="s">
        <v>115</v>
      </c>
      <c r="B5683" s="435">
        <v>15</v>
      </c>
      <c r="C5683" s="436">
        <v>545</v>
      </c>
      <c r="D5683" s="438" t="s">
        <v>199</v>
      </c>
      <c r="E5683" s="472">
        <v>41219</v>
      </c>
      <c r="G5683" s="435">
        <v>15</v>
      </c>
      <c r="H5683" s="436">
        <v>545</v>
      </c>
      <c r="I5683" s="436">
        <v>545</v>
      </c>
      <c r="J5683" s="436">
        <v>545</v>
      </c>
      <c r="K5683" s="435">
        <v>0</v>
      </c>
      <c r="L5683" s="472">
        <v>41219</v>
      </c>
      <c r="N5683" s="435">
        <v>15</v>
      </c>
      <c r="O5683" s="436">
        <v>545</v>
      </c>
      <c r="P5683" s="436">
        <v>545</v>
      </c>
      <c r="Q5683" s="435">
        <v>0</v>
      </c>
      <c r="R5683" s="436">
        <v>545</v>
      </c>
      <c r="S5683" s="447">
        <v>0</v>
      </c>
      <c r="T5683" s="447">
        <v>0</v>
      </c>
      <c r="U5683" s="472">
        <v>41219</v>
      </c>
      <c r="Y5683" s="437" t="str">
        <f t="shared" si="476"/>
        <v/>
      </c>
    </row>
    <row r="5684" spans="1:25" x14ac:dyDescent="0.2">
      <c r="A5684" s="442" t="s">
        <v>115</v>
      </c>
      <c r="B5684" s="435">
        <v>16</v>
      </c>
      <c r="C5684" s="436">
        <v>28</v>
      </c>
      <c r="D5684" s="438" t="s">
        <v>189</v>
      </c>
      <c r="E5684" s="472">
        <v>41219</v>
      </c>
      <c r="G5684" s="435">
        <v>16</v>
      </c>
      <c r="H5684" s="436">
        <v>28</v>
      </c>
      <c r="I5684" s="436">
        <v>28</v>
      </c>
      <c r="J5684" s="436">
        <v>28</v>
      </c>
      <c r="K5684" s="435">
        <v>0</v>
      </c>
      <c r="L5684" s="472">
        <v>41219</v>
      </c>
      <c r="N5684" s="435">
        <v>16</v>
      </c>
      <c r="O5684" s="436">
        <v>28</v>
      </c>
      <c r="P5684" s="436">
        <v>28</v>
      </c>
      <c r="Q5684" s="435">
        <v>0</v>
      </c>
      <c r="R5684" s="436">
        <v>28</v>
      </c>
      <c r="S5684" s="447">
        <v>0</v>
      </c>
      <c r="T5684" s="447">
        <v>0</v>
      </c>
      <c r="U5684" s="472">
        <v>41219</v>
      </c>
      <c r="Y5684" s="437" t="str">
        <f t="shared" si="476"/>
        <v/>
      </c>
    </row>
    <row r="5685" spans="1:25" x14ac:dyDescent="0.2">
      <c r="A5685" s="442" t="s">
        <v>115</v>
      </c>
      <c r="B5685" s="435">
        <v>17</v>
      </c>
      <c r="C5685" s="436">
        <v>50</v>
      </c>
      <c r="D5685" s="438" t="s">
        <v>178</v>
      </c>
      <c r="E5685" s="472">
        <v>41219</v>
      </c>
      <c r="G5685" s="435">
        <v>17</v>
      </c>
      <c r="H5685" s="436">
        <v>50</v>
      </c>
      <c r="I5685" s="436">
        <v>50</v>
      </c>
      <c r="J5685" s="436">
        <v>50</v>
      </c>
      <c r="K5685" s="435">
        <v>0</v>
      </c>
      <c r="L5685" s="472">
        <v>41219</v>
      </c>
      <c r="N5685" s="435">
        <v>17</v>
      </c>
      <c r="O5685" s="436">
        <v>50</v>
      </c>
      <c r="P5685" s="436">
        <v>50</v>
      </c>
      <c r="Q5685" s="435">
        <v>0</v>
      </c>
      <c r="R5685" s="436">
        <v>50</v>
      </c>
      <c r="S5685" s="447">
        <v>0</v>
      </c>
      <c r="T5685" s="447">
        <v>0</v>
      </c>
      <c r="U5685" s="472">
        <v>41219</v>
      </c>
      <c r="Y5685" s="437" t="str">
        <f t="shared" si="476"/>
        <v/>
      </c>
    </row>
    <row r="5686" spans="1:25" x14ac:dyDescent="0.2">
      <c r="A5686" s="442" t="s">
        <v>115</v>
      </c>
      <c r="B5686" s="435">
        <v>18</v>
      </c>
      <c r="C5686" s="436">
        <v>1003</v>
      </c>
      <c r="D5686" s="438" t="s">
        <v>214</v>
      </c>
      <c r="E5686" s="472">
        <v>41219</v>
      </c>
      <c r="G5686" s="435">
        <v>18</v>
      </c>
      <c r="H5686" s="436">
        <v>1003</v>
      </c>
      <c r="I5686" s="436">
        <v>1003</v>
      </c>
      <c r="J5686" s="436">
        <v>1003</v>
      </c>
      <c r="K5686" s="435">
        <v>0</v>
      </c>
      <c r="L5686" s="472">
        <v>41219</v>
      </c>
      <c r="N5686" s="435">
        <v>18</v>
      </c>
      <c r="O5686" s="436">
        <v>1003</v>
      </c>
      <c r="P5686" s="436">
        <v>1003</v>
      </c>
      <c r="Q5686" s="435">
        <v>0</v>
      </c>
      <c r="R5686" s="436">
        <v>1003</v>
      </c>
      <c r="S5686" s="447">
        <v>0</v>
      </c>
      <c r="T5686" s="447">
        <v>0</v>
      </c>
      <c r="U5686" s="472">
        <v>41219</v>
      </c>
      <c r="Y5686" s="437" t="str">
        <f t="shared" si="476"/>
        <v/>
      </c>
    </row>
    <row r="5687" spans="1:25" x14ac:dyDescent="0.2">
      <c r="A5687" s="644" t="s">
        <v>115</v>
      </c>
      <c r="B5687" s="645">
        <v>19</v>
      </c>
      <c r="C5687" s="646">
        <v>3</v>
      </c>
      <c r="D5687" s="659" t="s">
        <v>185</v>
      </c>
      <c r="E5687" s="647">
        <v>41219</v>
      </c>
      <c r="G5687" s="645">
        <v>19</v>
      </c>
      <c r="H5687" s="646">
        <v>3</v>
      </c>
      <c r="I5687" s="646">
        <v>3</v>
      </c>
      <c r="J5687" s="646">
        <v>3</v>
      </c>
      <c r="K5687" s="645">
        <v>0</v>
      </c>
      <c r="L5687" s="647">
        <v>41219</v>
      </c>
      <c r="N5687" s="645">
        <v>19</v>
      </c>
      <c r="O5687" s="646">
        <v>3</v>
      </c>
      <c r="P5687" s="646">
        <v>3</v>
      </c>
      <c r="Q5687" s="645">
        <v>0</v>
      </c>
      <c r="R5687" s="646">
        <v>3</v>
      </c>
      <c r="S5687" s="646">
        <v>0</v>
      </c>
      <c r="T5687" s="646">
        <v>0</v>
      </c>
      <c r="U5687" s="647">
        <v>41219</v>
      </c>
      <c r="Y5687" s="437" t="str">
        <f t="shared" si="476"/>
        <v/>
      </c>
    </row>
    <row r="5688" spans="1:25" x14ac:dyDescent="0.2">
      <c r="A5688" s="442" t="s">
        <v>115</v>
      </c>
      <c r="B5688" s="435">
        <v>1</v>
      </c>
      <c r="C5688" s="436">
        <v>6</v>
      </c>
      <c r="D5688" s="643" t="s">
        <v>182</v>
      </c>
      <c r="E5688" s="472">
        <v>41220</v>
      </c>
      <c r="G5688" s="435">
        <v>1</v>
      </c>
      <c r="H5688" s="436">
        <v>6</v>
      </c>
      <c r="I5688" s="436">
        <v>6</v>
      </c>
      <c r="J5688" s="436">
        <v>6</v>
      </c>
      <c r="K5688" s="435">
        <v>0</v>
      </c>
      <c r="L5688" s="472">
        <v>41220</v>
      </c>
      <c r="N5688" s="435">
        <v>1</v>
      </c>
      <c r="O5688" s="436">
        <v>6</v>
      </c>
      <c r="P5688" s="436">
        <v>6</v>
      </c>
      <c r="Q5688" s="435">
        <v>0</v>
      </c>
      <c r="R5688" s="436">
        <v>6</v>
      </c>
      <c r="S5688" s="447">
        <v>0</v>
      </c>
      <c r="T5688" s="447">
        <v>0</v>
      </c>
      <c r="U5688" s="472">
        <v>41220</v>
      </c>
      <c r="Y5688" s="437" t="str">
        <f t="shared" si="476"/>
        <v/>
      </c>
    </row>
    <row r="5689" spans="1:25" x14ac:dyDescent="0.2">
      <c r="A5689" s="442" t="s">
        <v>115</v>
      </c>
      <c r="B5689" s="435">
        <v>2</v>
      </c>
      <c r="C5689" s="436">
        <v>1</v>
      </c>
      <c r="D5689" s="465" t="s">
        <v>183</v>
      </c>
      <c r="E5689" s="472">
        <v>41220</v>
      </c>
      <c r="G5689" s="435">
        <v>2</v>
      </c>
      <c r="H5689" s="436">
        <v>1</v>
      </c>
      <c r="I5689" s="436">
        <v>1</v>
      </c>
      <c r="J5689" s="436">
        <v>1</v>
      </c>
      <c r="K5689" s="435">
        <v>0</v>
      </c>
      <c r="L5689" s="472">
        <v>41220</v>
      </c>
      <c r="N5689" s="435">
        <v>2</v>
      </c>
      <c r="O5689" s="436">
        <v>1</v>
      </c>
      <c r="P5689" s="436">
        <v>1</v>
      </c>
      <c r="Q5689" s="435">
        <v>0</v>
      </c>
      <c r="R5689" s="436">
        <v>1</v>
      </c>
      <c r="S5689" s="447">
        <v>0</v>
      </c>
      <c r="T5689" s="447">
        <v>0</v>
      </c>
      <c r="U5689" s="472">
        <v>41220</v>
      </c>
      <c r="Y5689" s="437" t="str">
        <f t="shared" si="476"/>
        <v/>
      </c>
    </row>
    <row r="5690" spans="1:25" x14ac:dyDescent="0.2">
      <c r="A5690" s="442" t="s">
        <v>115</v>
      </c>
      <c r="B5690" s="435">
        <v>3</v>
      </c>
      <c r="C5690" s="436">
        <v>7</v>
      </c>
      <c r="D5690" s="465" t="s">
        <v>67</v>
      </c>
      <c r="E5690" s="472">
        <v>41220</v>
      </c>
      <c r="G5690" s="435">
        <v>3</v>
      </c>
      <c r="H5690" s="436">
        <v>7</v>
      </c>
      <c r="I5690" s="436">
        <v>7</v>
      </c>
      <c r="J5690" s="436">
        <v>7</v>
      </c>
      <c r="K5690" s="435">
        <v>0</v>
      </c>
      <c r="L5690" s="472">
        <v>41220</v>
      </c>
      <c r="N5690" s="435">
        <v>3</v>
      </c>
      <c r="O5690" s="436">
        <v>7</v>
      </c>
      <c r="P5690" s="436">
        <v>7</v>
      </c>
      <c r="Q5690" s="435">
        <v>0</v>
      </c>
      <c r="R5690" s="436">
        <v>7</v>
      </c>
      <c r="S5690" s="447">
        <v>0</v>
      </c>
      <c r="T5690" s="447">
        <v>0</v>
      </c>
      <c r="U5690" s="472">
        <v>41220</v>
      </c>
      <c r="Y5690" s="437" t="str">
        <f t="shared" si="476"/>
        <v/>
      </c>
    </row>
    <row r="5691" spans="1:25" x14ac:dyDescent="0.2">
      <c r="A5691" s="442" t="s">
        <v>115</v>
      </c>
      <c r="B5691" s="435">
        <v>4</v>
      </c>
      <c r="C5691" s="436">
        <v>6</v>
      </c>
      <c r="D5691" s="438" t="s">
        <v>69</v>
      </c>
      <c r="E5691" s="472">
        <v>41220</v>
      </c>
      <c r="G5691" s="435">
        <v>4</v>
      </c>
      <c r="H5691" s="436">
        <v>6</v>
      </c>
      <c r="I5691" s="436">
        <v>6</v>
      </c>
      <c r="J5691" s="436">
        <v>6</v>
      </c>
      <c r="K5691" s="435">
        <v>0</v>
      </c>
      <c r="L5691" s="472">
        <v>41220</v>
      </c>
      <c r="N5691" s="435">
        <v>4</v>
      </c>
      <c r="O5691" s="436">
        <v>6</v>
      </c>
      <c r="P5691" s="436">
        <v>6</v>
      </c>
      <c r="Q5691" s="435">
        <v>0</v>
      </c>
      <c r="R5691" s="436">
        <v>6</v>
      </c>
      <c r="S5691" s="447">
        <v>0</v>
      </c>
      <c r="T5691" s="447">
        <v>0</v>
      </c>
      <c r="U5691" s="472">
        <v>41220</v>
      </c>
      <c r="Y5691" s="437" t="str">
        <f t="shared" si="476"/>
        <v/>
      </c>
    </row>
    <row r="5692" spans="1:25" x14ac:dyDescent="0.2">
      <c r="A5692" s="442" t="s">
        <v>115</v>
      </c>
      <c r="B5692" s="435">
        <v>5</v>
      </c>
      <c r="C5692" s="436">
        <v>2</v>
      </c>
      <c r="D5692" s="438" t="s">
        <v>72</v>
      </c>
      <c r="E5692" s="472">
        <v>41220</v>
      </c>
      <c r="G5692" s="435">
        <v>5</v>
      </c>
      <c r="H5692" s="436">
        <v>2</v>
      </c>
      <c r="I5692" s="436">
        <v>2</v>
      </c>
      <c r="J5692" s="436">
        <v>2</v>
      </c>
      <c r="K5692" s="435">
        <v>0</v>
      </c>
      <c r="L5692" s="472">
        <v>41220</v>
      </c>
      <c r="N5692" s="435">
        <v>5</v>
      </c>
      <c r="O5692" s="436">
        <v>2</v>
      </c>
      <c r="P5692" s="436">
        <v>2</v>
      </c>
      <c r="Q5692" s="435">
        <v>0</v>
      </c>
      <c r="R5692" s="436">
        <v>2</v>
      </c>
      <c r="S5692" s="447">
        <v>0</v>
      </c>
      <c r="T5692" s="447">
        <v>0</v>
      </c>
      <c r="U5692" s="472">
        <v>41220</v>
      </c>
      <c r="Y5692" s="437" t="str">
        <f t="shared" si="476"/>
        <v/>
      </c>
    </row>
    <row r="5693" spans="1:25" x14ac:dyDescent="0.2">
      <c r="A5693" s="442" t="s">
        <v>115</v>
      </c>
      <c r="B5693" s="435">
        <v>6</v>
      </c>
      <c r="C5693" s="436">
        <v>60</v>
      </c>
      <c r="D5693" s="438" t="s">
        <v>73</v>
      </c>
      <c r="E5693" s="472">
        <v>41220</v>
      </c>
      <c r="G5693" s="435">
        <v>6</v>
      </c>
      <c r="H5693" s="436">
        <v>60</v>
      </c>
      <c r="I5693" s="436">
        <v>60</v>
      </c>
      <c r="J5693" s="436">
        <v>60</v>
      </c>
      <c r="K5693" s="435">
        <v>0</v>
      </c>
      <c r="L5693" s="472">
        <v>41220</v>
      </c>
      <c r="N5693" s="435">
        <v>6</v>
      </c>
      <c r="O5693" s="436">
        <v>60</v>
      </c>
      <c r="P5693" s="436">
        <v>60</v>
      </c>
      <c r="Q5693" s="435">
        <v>0</v>
      </c>
      <c r="R5693" s="436">
        <v>60</v>
      </c>
      <c r="S5693" s="447">
        <v>0</v>
      </c>
      <c r="T5693" s="447">
        <v>0</v>
      </c>
      <c r="U5693" s="472">
        <v>41220</v>
      </c>
      <c r="Y5693" s="437" t="str">
        <f t="shared" si="476"/>
        <v/>
      </c>
    </row>
    <row r="5694" spans="1:25" x14ac:dyDescent="0.2">
      <c r="A5694" s="442" t="s">
        <v>115</v>
      </c>
      <c r="B5694" s="435">
        <v>7</v>
      </c>
      <c r="C5694" s="436">
        <v>26</v>
      </c>
      <c r="D5694" s="438" t="s">
        <v>79</v>
      </c>
      <c r="E5694" s="472">
        <v>41220</v>
      </c>
      <c r="G5694" s="435">
        <v>7</v>
      </c>
      <c r="H5694" s="436">
        <v>26</v>
      </c>
      <c r="I5694" s="436">
        <v>26</v>
      </c>
      <c r="J5694" s="436">
        <v>26</v>
      </c>
      <c r="K5694" s="435">
        <v>0</v>
      </c>
      <c r="L5694" s="472">
        <v>41220</v>
      </c>
      <c r="N5694" s="435">
        <v>7</v>
      </c>
      <c r="O5694" s="436">
        <v>26</v>
      </c>
      <c r="P5694" s="436">
        <v>26</v>
      </c>
      <c r="Q5694" s="435">
        <v>0</v>
      </c>
      <c r="R5694" s="436">
        <v>26</v>
      </c>
      <c r="S5694" s="447">
        <v>0</v>
      </c>
      <c r="T5694" s="447">
        <v>0</v>
      </c>
      <c r="U5694" s="472">
        <v>41220</v>
      </c>
      <c r="Y5694" s="437" t="str">
        <f t="shared" si="476"/>
        <v/>
      </c>
    </row>
    <row r="5695" spans="1:25" x14ac:dyDescent="0.2">
      <c r="A5695" s="442" t="s">
        <v>115</v>
      </c>
      <c r="B5695" s="435">
        <v>8</v>
      </c>
      <c r="C5695" s="436">
        <v>11</v>
      </c>
      <c r="D5695" s="438" t="s">
        <v>74</v>
      </c>
      <c r="E5695" s="472">
        <v>41220</v>
      </c>
      <c r="G5695" s="435">
        <v>8</v>
      </c>
      <c r="H5695" s="436">
        <v>11</v>
      </c>
      <c r="I5695" s="436">
        <v>11</v>
      </c>
      <c r="J5695" s="436">
        <v>11</v>
      </c>
      <c r="K5695" s="435">
        <v>0</v>
      </c>
      <c r="L5695" s="472">
        <v>41220</v>
      </c>
      <c r="N5695" s="435">
        <v>8</v>
      </c>
      <c r="O5695" s="436">
        <v>11</v>
      </c>
      <c r="P5695" s="436">
        <v>11</v>
      </c>
      <c r="Q5695" s="435">
        <v>0</v>
      </c>
      <c r="R5695" s="436">
        <v>11</v>
      </c>
      <c r="S5695" s="447">
        <v>0</v>
      </c>
      <c r="T5695" s="447">
        <v>0</v>
      </c>
      <c r="U5695" s="472">
        <v>41220</v>
      </c>
      <c r="Y5695" s="437" t="str">
        <f t="shared" si="476"/>
        <v/>
      </c>
    </row>
    <row r="5696" spans="1:25" x14ac:dyDescent="0.2">
      <c r="A5696" s="442" t="s">
        <v>115</v>
      </c>
      <c r="B5696" s="435">
        <v>9</v>
      </c>
      <c r="C5696" s="436">
        <v>2</v>
      </c>
      <c r="D5696" s="438" t="s">
        <v>75</v>
      </c>
      <c r="E5696" s="472">
        <v>41220</v>
      </c>
      <c r="G5696" s="435">
        <v>9</v>
      </c>
      <c r="H5696" s="436">
        <v>2</v>
      </c>
      <c r="I5696" s="436">
        <v>2</v>
      </c>
      <c r="J5696" s="436">
        <v>2</v>
      </c>
      <c r="K5696" s="435">
        <v>0</v>
      </c>
      <c r="L5696" s="472">
        <v>41220</v>
      </c>
      <c r="N5696" s="435">
        <v>9</v>
      </c>
      <c r="O5696" s="436">
        <v>2</v>
      </c>
      <c r="P5696" s="436">
        <v>2</v>
      </c>
      <c r="Q5696" s="435">
        <v>0</v>
      </c>
      <c r="R5696" s="436">
        <v>2</v>
      </c>
      <c r="S5696" s="447">
        <v>0</v>
      </c>
      <c r="T5696" s="447">
        <v>0</v>
      </c>
      <c r="U5696" s="472">
        <v>41220</v>
      </c>
      <c r="Y5696" s="437" t="str">
        <f t="shared" si="476"/>
        <v/>
      </c>
    </row>
    <row r="5697" spans="1:28" x14ac:dyDescent="0.2">
      <c r="A5697" s="442" t="s">
        <v>115</v>
      </c>
      <c r="B5697" s="435">
        <v>10</v>
      </c>
      <c r="C5697" s="436">
        <v>1</v>
      </c>
      <c r="D5697" s="438" t="s">
        <v>76</v>
      </c>
      <c r="E5697" s="472">
        <v>41220</v>
      </c>
      <c r="G5697" s="435">
        <v>10</v>
      </c>
      <c r="H5697" s="436">
        <v>1</v>
      </c>
      <c r="I5697" s="436">
        <v>1</v>
      </c>
      <c r="J5697" s="436">
        <v>1</v>
      </c>
      <c r="K5697" s="435">
        <v>0</v>
      </c>
      <c r="L5697" s="472">
        <v>41220</v>
      </c>
      <c r="N5697" s="435">
        <v>10</v>
      </c>
      <c r="O5697" s="436">
        <v>1</v>
      </c>
      <c r="P5697" s="436">
        <v>1</v>
      </c>
      <c r="Q5697" s="435">
        <v>0</v>
      </c>
      <c r="R5697" s="436">
        <v>1</v>
      </c>
      <c r="S5697" s="447">
        <v>0</v>
      </c>
      <c r="T5697" s="447">
        <v>0</v>
      </c>
      <c r="U5697" s="472">
        <v>41220</v>
      </c>
      <c r="Y5697" s="437" t="str">
        <f t="shared" si="476"/>
        <v/>
      </c>
    </row>
    <row r="5698" spans="1:28" x14ac:dyDescent="0.2">
      <c r="A5698" s="442" t="s">
        <v>115</v>
      </c>
      <c r="B5698" s="435">
        <v>11</v>
      </c>
      <c r="C5698" s="436">
        <v>304</v>
      </c>
      <c r="D5698" s="438" t="s">
        <v>213</v>
      </c>
      <c r="E5698" s="472">
        <v>41220</v>
      </c>
      <c r="G5698" s="435">
        <v>11</v>
      </c>
      <c r="H5698" s="436">
        <v>304</v>
      </c>
      <c r="I5698" s="436">
        <v>304</v>
      </c>
      <c r="J5698" s="436">
        <v>304</v>
      </c>
      <c r="K5698" s="435">
        <v>0</v>
      </c>
      <c r="L5698" s="472">
        <v>41220</v>
      </c>
      <c r="N5698" s="435">
        <v>11</v>
      </c>
      <c r="O5698" s="436">
        <v>304</v>
      </c>
      <c r="P5698" s="436">
        <v>304</v>
      </c>
      <c r="Q5698" s="435">
        <v>0</v>
      </c>
      <c r="R5698" s="436">
        <v>304</v>
      </c>
      <c r="S5698" s="447">
        <v>0</v>
      </c>
      <c r="T5698" s="447">
        <v>0</v>
      </c>
      <c r="U5698" s="472">
        <v>41220</v>
      </c>
      <c r="Y5698" s="437" t="str">
        <f t="shared" si="476"/>
        <v/>
      </c>
    </row>
    <row r="5699" spans="1:28" x14ac:dyDescent="0.2">
      <c r="A5699" s="442" t="s">
        <v>115</v>
      </c>
      <c r="B5699" s="435">
        <v>12</v>
      </c>
      <c r="C5699" s="436">
        <v>11</v>
      </c>
      <c r="D5699" s="438" t="s">
        <v>187</v>
      </c>
      <c r="E5699" s="472">
        <v>41220</v>
      </c>
      <c r="G5699" s="435">
        <v>12</v>
      </c>
      <c r="H5699" s="436">
        <v>11</v>
      </c>
      <c r="I5699" s="436">
        <v>11</v>
      </c>
      <c r="J5699" s="436">
        <v>11</v>
      </c>
      <c r="K5699" s="435">
        <v>0</v>
      </c>
      <c r="L5699" s="472">
        <v>41220</v>
      </c>
      <c r="N5699" s="435">
        <v>12</v>
      </c>
      <c r="O5699" s="436">
        <v>11</v>
      </c>
      <c r="P5699" s="436">
        <v>11</v>
      </c>
      <c r="Q5699" s="435">
        <v>0</v>
      </c>
      <c r="R5699" s="436">
        <v>11</v>
      </c>
      <c r="S5699" s="447">
        <v>0</v>
      </c>
      <c r="T5699" s="447">
        <v>0</v>
      </c>
      <c r="U5699" s="472">
        <v>41220</v>
      </c>
      <c r="Y5699" s="437" t="str">
        <f t="shared" si="476"/>
        <v/>
      </c>
    </row>
    <row r="5700" spans="1:28" x14ac:dyDescent="0.2">
      <c r="A5700" s="442" t="s">
        <v>115</v>
      </c>
      <c r="B5700" s="435">
        <v>13</v>
      </c>
      <c r="C5700" s="436">
        <v>129</v>
      </c>
      <c r="D5700" s="438" t="s">
        <v>199</v>
      </c>
      <c r="E5700" s="472">
        <v>41220</v>
      </c>
      <c r="G5700" s="435">
        <v>13</v>
      </c>
      <c r="H5700" s="436">
        <v>129</v>
      </c>
      <c r="I5700" s="436">
        <v>129</v>
      </c>
      <c r="J5700" s="436">
        <v>129</v>
      </c>
      <c r="K5700" s="435">
        <v>0</v>
      </c>
      <c r="L5700" s="472">
        <v>41220</v>
      </c>
      <c r="N5700" s="435">
        <v>13</v>
      </c>
      <c r="O5700" s="436">
        <v>129</v>
      </c>
      <c r="P5700" s="436">
        <v>129</v>
      </c>
      <c r="Q5700" s="435">
        <v>0</v>
      </c>
      <c r="R5700" s="436">
        <v>129</v>
      </c>
      <c r="S5700" s="447">
        <v>0</v>
      </c>
      <c r="T5700" s="447">
        <v>0</v>
      </c>
      <c r="U5700" s="472">
        <v>41220</v>
      </c>
      <c r="Y5700" s="437" t="str">
        <f t="shared" si="476"/>
        <v/>
      </c>
    </row>
    <row r="5701" spans="1:28" x14ac:dyDescent="0.2">
      <c r="A5701" s="442" t="s">
        <v>115</v>
      </c>
      <c r="B5701" s="435">
        <v>14</v>
      </c>
      <c r="C5701" s="436">
        <v>5</v>
      </c>
      <c r="D5701" s="438" t="s">
        <v>189</v>
      </c>
      <c r="E5701" s="472">
        <v>41220</v>
      </c>
      <c r="G5701" s="435">
        <v>14</v>
      </c>
      <c r="H5701" s="436">
        <v>5</v>
      </c>
      <c r="I5701" s="436">
        <v>5</v>
      </c>
      <c r="J5701" s="436">
        <v>5</v>
      </c>
      <c r="K5701" s="435">
        <v>0</v>
      </c>
      <c r="L5701" s="472">
        <v>41220</v>
      </c>
      <c r="N5701" s="435">
        <v>14</v>
      </c>
      <c r="O5701" s="436">
        <v>5</v>
      </c>
      <c r="P5701" s="436">
        <v>5</v>
      </c>
      <c r="Q5701" s="435">
        <v>0</v>
      </c>
      <c r="R5701" s="436">
        <v>5</v>
      </c>
      <c r="S5701" s="447">
        <v>0</v>
      </c>
      <c r="T5701" s="447">
        <v>0</v>
      </c>
      <c r="U5701" s="472">
        <v>41220</v>
      </c>
      <c r="Y5701" s="437" t="str">
        <f t="shared" si="476"/>
        <v/>
      </c>
    </row>
    <row r="5702" spans="1:28" x14ac:dyDescent="0.2">
      <c r="A5702" s="442" t="s">
        <v>115</v>
      </c>
      <c r="B5702" s="435">
        <v>15</v>
      </c>
      <c r="C5702" s="436">
        <v>250</v>
      </c>
      <c r="D5702" s="438" t="s">
        <v>178</v>
      </c>
      <c r="E5702" s="472">
        <v>41220</v>
      </c>
      <c r="G5702" s="435">
        <v>15</v>
      </c>
      <c r="H5702" s="436">
        <v>250</v>
      </c>
      <c r="I5702" s="436">
        <v>250</v>
      </c>
      <c r="J5702" s="436">
        <v>250</v>
      </c>
      <c r="K5702" s="435">
        <v>0</v>
      </c>
      <c r="L5702" s="472">
        <v>41220</v>
      </c>
      <c r="N5702" s="435">
        <v>15</v>
      </c>
      <c r="O5702" s="436">
        <v>250</v>
      </c>
      <c r="P5702" s="436">
        <v>250</v>
      </c>
      <c r="Q5702" s="435">
        <v>0</v>
      </c>
      <c r="R5702" s="436">
        <v>250</v>
      </c>
      <c r="S5702" s="447">
        <v>0</v>
      </c>
      <c r="T5702" s="447">
        <v>0</v>
      </c>
      <c r="U5702" s="472">
        <v>41220</v>
      </c>
      <c r="Y5702" s="437" t="str">
        <f t="shared" si="476"/>
        <v/>
      </c>
    </row>
    <row r="5703" spans="1:28" x14ac:dyDescent="0.2">
      <c r="A5703" s="442" t="s">
        <v>115</v>
      </c>
      <c r="B5703" s="435">
        <v>16</v>
      </c>
      <c r="C5703" s="436">
        <v>237</v>
      </c>
      <c r="D5703" s="438" t="s">
        <v>214</v>
      </c>
      <c r="E5703" s="472">
        <v>41220</v>
      </c>
      <c r="G5703" s="435">
        <v>16</v>
      </c>
      <c r="H5703" s="436">
        <v>237</v>
      </c>
      <c r="I5703" s="436">
        <v>237</v>
      </c>
      <c r="J5703" s="436">
        <v>237</v>
      </c>
      <c r="K5703" s="435">
        <v>0</v>
      </c>
      <c r="L5703" s="472">
        <v>41220</v>
      </c>
      <c r="N5703" s="435">
        <v>16</v>
      </c>
      <c r="O5703" s="436">
        <v>237</v>
      </c>
      <c r="P5703" s="436">
        <v>237</v>
      </c>
      <c r="Q5703" s="435">
        <v>0</v>
      </c>
      <c r="R5703" s="436">
        <v>237</v>
      </c>
      <c r="S5703" s="447">
        <v>0</v>
      </c>
      <c r="T5703" s="447">
        <v>0</v>
      </c>
      <c r="U5703" s="472">
        <v>41220</v>
      </c>
      <c r="Y5703" s="437" t="str">
        <f t="shared" si="476"/>
        <v/>
      </c>
    </row>
    <row r="5704" spans="1:28" x14ac:dyDescent="0.2">
      <c r="A5704" s="644" t="s">
        <v>115</v>
      </c>
      <c r="B5704" s="645">
        <v>17</v>
      </c>
      <c r="C5704" s="646">
        <v>4</v>
      </c>
      <c r="D5704" s="659" t="s">
        <v>185</v>
      </c>
      <c r="E5704" s="647">
        <v>41220</v>
      </c>
      <c r="G5704" s="645">
        <v>17</v>
      </c>
      <c r="H5704" s="646">
        <v>4</v>
      </c>
      <c r="I5704" s="646">
        <v>4</v>
      </c>
      <c r="J5704" s="646">
        <v>4</v>
      </c>
      <c r="K5704" s="645">
        <v>0</v>
      </c>
      <c r="L5704" s="647">
        <v>41220</v>
      </c>
      <c r="N5704" s="645">
        <v>17</v>
      </c>
      <c r="O5704" s="646">
        <v>4</v>
      </c>
      <c r="P5704" s="646">
        <v>4</v>
      </c>
      <c r="Q5704" s="645">
        <v>0</v>
      </c>
      <c r="R5704" s="646">
        <v>4</v>
      </c>
      <c r="S5704" s="646">
        <v>0</v>
      </c>
      <c r="T5704" s="646">
        <v>0</v>
      </c>
      <c r="U5704" s="647">
        <v>41220</v>
      </c>
      <c r="Y5704" s="437" t="str">
        <f t="shared" si="476"/>
        <v/>
      </c>
    </row>
    <row r="5705" spans="1:28" x14ac:dyDescent="0.2">
      <c r="A5705" s="442" t="s">
        <v>115</v>
      </c>
      <c r="B5705" s="435">
        <v>1</v>
      </c>
      <c r="C5705" s="436">
        <v>50</v>
      </c>
      <c r="D5705" s="439" t="s">
        <v>190</v>
      </c>
      <c r="E5705" s="472">
        <v>41221</v>
      </c>
      <c r="G5705" s="435">
        <v>1</v>
      </c>
      <c r="H5705" s="436">
        <v>50</v>
      </c>
      <c r="I5705" s="436">
        <v>50</v>
      </c>
      <c r="J5705" s="436">
        <v>50</v>
      </c>
      <c r="K5705" s="435">
        <v>0</v>
      </c>
      <c r="L5705" s="472">
        <v>41221</v>
      </c>
      <c r="N5705" s="435">
        <v>1</v>
      </c>
      <c r="O5705" s="436">
        <v>50</v>
      </c>
      <c r="P5705" s="436">
        <v>50</v>
      </c>
      <c r="Q5705" s="435">
        <v>0</v>
      </c>
      <c r="R5705" s="436">
        <v>50</v>
      </c>
      <c r="S5705" s="447">
        <v>0</v>
      </c>
      <c r="T5705" s="447">
        <v>0</v>
      </c>
      <c r="U5705" s="472">
        <v>41221</v>
      </c>
      <c r="Y5705" s="437" t="str">
        <f t="shared" si="476"/>
        <v/>
      </c>
    </row>
    <row r="5706" spans="1:28" x14ac:dyDescent="0.2">
      <c r="A5706" s="644" t="s">
        <v>115</v>
      </c>
      <c r="B5706" s="645">
        <v>2</v>
      </c>
      <c r="C5706" s="646">
        <v>400</v>
      </c>
      <c r="D5706" s="645" t="s">
        <v>178</v>
      </c>
      <c r="E5706" s="647">
        <v>41221</v>
      </c>
      <c r="G5706" s="645">
        <v>2</v>
      </c>
      <c r="H5706" s="646">
        <v>400</v>
      </c>
      <c r="I5706" s="646">
        <v>400</v>
      </c>
      <c r="J5706" s="646">
        <v>400</v>
      </c>
      <c r="K5706" s="645">
        <v>0</v>
      </c>
      <c r="L5706" s="647">
        <v>41221</v>
      </c>
      <c r="N5706" s="645">
        <v>2</v>
      </c>
      <c r="O5706" s="646">
        <v>400</v>
      </c>
      <c r="P5706" s="646">
        <v>400</v>
      </c>
      <c r="Q5706" s="645">
        <v>0</v>
      </c>
      <c r="R5706" s="646">
        <v>400</v>
      </c>
      <c r="S5706" s="646">
        <v>0</v>
      </c>
      <c r="T5706" s="646">
        <v>0</v>
      </c>
      <c r="U5706" s="647">
        <v>41221</v>
      </c>
      <c r="Y5706" s="437" t="str">
        <f t="shared" si="476"/>
        <v/>
      </c>
    </row>
    <row r="5707" spans="1:28" x14ac:dyDescent="0.2">
      <c r="A5707" s="644" t="s">
        <v>115</v>
      </c>
      <c r="B5707" s="645">
        <v>1</v>
      </c>
      <c r="C5707" s="646">
        <v>225</v>
      </c>
      <c r="D5707" s="645" t="s">
        <v>178</v>
      </c>
      <c r="E5707" s="647">
        <v>41222</v>
      </c>
      <c r="G5707" s="645">
        <v>1</v>
      </c>
      <c r="H5707" s="646">
        <v>225</v>
      </c>
      <c r="I5707" s="646">
        <v>225</v>
      </c>
      <c r="J5707" s="646">
        <v>225</v>
      </c>
      <c r="K5707" s="645">
        <v>0</v>
      </c>
      <c r="L5707" s="647">
        <v>41222</v>
      </c>
      <c r="N5707" s="645">
        <v>1</v>
      </c>
      <c r="O5707" s="646">
        <v>225</v>
      </c>
      <c r="P5707" s="646">
        <v>225</v>
      </c>
      <c r="Q5707" s="645">
        <v>0</v>
      </c>
      <c r="R5707" s="646">
        <v>225</v>
      </c>
      <c r="S5707" s="646">
        <v>0</v>
      </c>
      <c r="T5707" s="646">
        <v>0</v>
      </c>
      <c r="U5707" s="647">
        <v>41222</v>
      </c>
      <c r="Y5707" s="437" t="str">
        <f t="shared" si="476"/>
        <v/>
      </c>
    </row>
    <row r="5708" spans="1:28" x14ac:dyDescent="0.2">
      <c r="A5708" s="442" t="s">
        <v>115</v>
      </c>
      <c r="B5708" s="435">
        <v>1</v>
      </c>
      <c r="C5708" s="436">
        <v>200</v>
      </c>
      <c r="D5708" s="438" t="s">
        <v>196</v>
      </c>
      <c r="E5708" s="472">
        <v>41225</v>
      </c>
      <c r="G5708" s="435">
        <v>1</v>
      </c>
      <c r="H5708" s="436">
        <v>200</v>
      </c>
      <c r="I5708" s="436">
        <v>200</v>
      </c>
      <c r="J5708" s="436">
        <v>200</v>
      </c>
      <c r="K5708" s="435">
        <v>0</v>
      </c>
      <c r="L5708" s="472">
        <v>41225</v>
      </c>
      <c r="N5708" s="435">
        <v>1</v>
      </c>
      <c r="O5708" s="436">
        <v>200</v>
      </c>
      <c r="P5708" s="436">
        <v>200</v>
      </c>
      <c r="Q5708" s="435">
        <v>0</v>
      </c>
      <c r="R5708" s="436">
        <v>200</v>
      </c>
      <c r="S5708" s="447">
        <v>0</v>
      </c>
      <c r="T5708" s="447">
        <v>0</v>
      </c>
      <c r="U5708" s="472">
        <v>41225</v>
      </c>
      <c r="Y5708" s="437" t="str">
        <f t="shared" si="476"/>
        <v/>
      </c>
    </row>
    <row r="5709" spans="1:28" x14ac:dyDescent="0.2">
      <c r="A5709" s="644" t="s">
        <v>115</v>
      </c>
      <c r="B5709" s="645">
        <v>2</v>
      </c>
      <c r="C5709" s="646">
        <v>535</v>
      </c>
      <c r="D5709" s="645" t="s">
        <v>178</v>
      </c>
      <c r="E5709" s="647">
        <v>41225</v>
      </c>
      <c r="G5709" s="645">
        <v>2</v>
      </c>
      <c r="H5709" s="646">
        <v>535</v>
      </c>
      <c r="I5709" s="646">
        <v>535</v>
      </c>
      <c r="J5709" s="646">
        <v>535</v>
      </c>
      <c r="K5709" s="645">
        <v>0</v>
      </c>
      <c r="L5709" s="647">
        <v>41225</v>
      </c>
      <c r="N5709" s="645">
        <v>2</v>
      </c>
      <c r="O5709" s="646">
        <v>535</v>
      </c>
      <c r="P5709" s="646">
        <v>535</v>
      </c>
      <c r="Q5709" s="645">
        <v>0</v>
      </c>
      <c r="R5709" s="646">
        <v>535</v>
      </c>
      <c r="S5709" s="646">
        <v>0</v>
      </c>
      <c r="T5709" s="646">
        <v>0</v>
      </c>
      <c r="U5709" s="647">
        <v>41225</v>
      </c>
      <c r="Y5709" s="437" t="str">
        <f t="shared" si="476"/>
        <v/>
      </c>
    </row>
    <row r="5710" spans="1:28" x14ac:dyDescent="0.2">
      <c r="A5710" s="644" t="s">
        <v>115</v>
      </c>
      <c r="B5710" s="645">
        <v>1</v>
      </c>
      <c r="C5710" s="646">
        <v>225</v>
      </c>
      <c r="D5710" s="645" t="s">
        <v>178</v>
      </c>
      <c r="E5710" s="647">
        <v>41226</v>
      </c>
      <c r="G5710" s="645">
        <v>1</v>
      </c>
      <c r="H5710" s="646">
        <v>225</v>
      </c>
      <c r="I5710" s="646">
        <v>225</v>
      </c>
      <c r="J5710" s="646">
        <v>225</v>
      </c>
      <c r="K5710" s="645">
        <v>0</v>
      </c>
      <c r="L5710" s="647">
        <v>41226</v>
      </c>
      <c r="N5710" s="645">
        <v>1</v>
      </c>
      <c r="O5710" s="646">
        <v>225</v>
      </c>
      <c r="P5710" s="646">
        <v>225</v>
      </c>
      <c r="Q5710" s="645">
        <v>0</v>
      </c>
      <c r="R5710" s="646">
        <v>225</v>
      </c>
      <c r="S5710" s="646">
        <v>0</v>
      </c>
      <c r="T5710" s="646">
        <v>0</v>
      </c>
      <c r="U5710" s="647">
        <v>41226</v>
      </c>
      <c r="Y5710" s="437" t="str">
        <f t="shared" si="476"/>
        <v/>
      </c>
    </row>
    <row r="5711" spans="1:28" x14ac:dyDescent="0.2">
      <c r="A5711" s="442" t="s">
        <v>115</v>
      </c>
      <c r="B5711" s="435">
        <v>1</v>
      </c>
      <c r="C5711" s="436">
        <v>32</v>
      </c>
      <c r="D5711" s="643" t="s">
        <v>182</v>
      </c>
      <c r="E5711" s="472">
        <v>41227</v>
      </c>
      <c r="G5711" s="435">
        <v>1</v>
      </c>
      <c r="H5711" s="436">
        <v>32</v>
      </c>
      <c r="I5711" s="436">
        <v>32</v>
      </c>
      <c r="J5711" s="436">
        <v>32</v>
      </c>
      <c r="K5711" s="435">
        <v>0</v>
      </c>
      <c r="L5711" s="472">
        <v>41227</v>
      </c>
      <c r="N5711" s="435">
        <v>1</v>
      </c>
      <c r="O5711" s="436">
        <v>32</v>
      </c>
      <c r="P5711" s="436">
        <v>32</v>
      </c>
      <c r="Q5711" s="435">
        <v>0</v>
      </c>
      <c r="R5711" s="436">
        <v>32</v>
      </c>
      <c r="S5711" s="447">
        <v>0</v>
      </c>
      <c r="T5711" s="447">
        <v>0</v>
      </c>
      <c r="U5711" s="472">
        <v>41227</v>
      </c>
      <c r="V5711" s="435">
        <v>1</v>
      </c>
      <c r="W5711" s="436">
        <v>32</v>
      </c>
      <c r="X5711" s="437" t="s">
        <v>80</v>
      </c>
      <c r="Y5711" s="437">
        <f t="shared" si="476"/>
        <v>0</v>
      </c>
      <c r="Z5711" s="643" t="s">
        <v>182</v>
      </c>
      <c r="AA5711" s="481">
        <v>41233</v>
      </c>
      <c r="AB5711" s="412">
        <v>32</v>
      </c>
    </row>
    <row r="5712" spans="1:28" x14ac:dyDescent="0.2">
      <c r="A5712" s="442" t="s">
        <v>115</v>
      </c>
      <c r="B5712" s="435">
        <v>2</v>
      </c>
      <c r="C5712" s="436">
        <v>23</v>
      </c>
      <c r="D5712" s="465" t="s">
        <v>183</v>
      </c>
      <c r="E5712" s="472">
        <v>41227</v>
      </c>
      <c r="G5712" s="435">
        <v>2</v>
      </c>
      <c r="H5712" s="436">
        <v>23</v>
      </c>
      <c r="I5712" s="436">
        <v>23</v>
      </c>
      <c r="J5712" s="436">
        <v>23</v>
      </c>
      <c r="K5712" s="435">
        <v>0</v>
      </c>
      <c r="L5712" s="472">
        <v>41227</v>
      </c>
      <c r="N5712" s="435">
        <v>2</v>
      </c>
      <c r="O5712" s="436">
        <v>23</v>
      </c>
      <c r="P5712" s="436">
        <v>23</v>
      </c>
      <c r="Q5712" s="435">
        <v>0</v>
      </c>
      <c r="R5712" s="436">
        <v>23</v>
      </c>
      <c r="S5712" s="447">
        <v>0</v>
      </c>
      <c r="T5712" s="447">
        <v>0</v>
      </c>
      <c r="U5712" s="472">
        <v>41227</v>
      </c>
      <c r="V5712" s="435">
        <v>2</v>
      </c>
      <c r="W5712" s="436">
        <v>23</v>
      </c>
      <c r="X5712" s="437" t="s">
        <v>80</v>
      </c>
      <c r="Y5712" s="437">
        <f t="shared" si="476"/>
        <v>0</v>
      </c>
      <c r="Z5712" s="465" t="s">
        <v>183</v>
      </c>
      <c r="AA5712" s="481">
        <v>41233</v>
      </c>
    </row>
    <row r="5713" spans="1:30" x14ac:dyDescent="0.2">
      <c r="A5713" s="442" t="s">
        <v>115</v>
      </c>
      <c r="B5713" s="435">
        <v>3</v>
      </c>
      <c r="C5713" s="436">
        <v>9</v>
      </c>
      <c r="D5713" s="465" t="s">
        <v>67</v>
      </c>
      <c r="E5713" s="472">
        <v>41227</v>
      </c>
      <c r="G5713" s="435">
        <v>3</v>
      </c>
      <c r="H5713" s="436">
        <v>9</v>
      </c>
      <c r="I5713" s="436">
        <v>9</v>
      </c>
      <c r="J5713" s="436">
        <v>9</v>
      </c>
      <c r="K5713" s="435">
        <v>0</v>
      </c>
      <c r="L5713" s="472">
        <v>41227</v>
      </c>
      <c r="N5713" s="435">
        <v>3</v>
      </c>
      <c r="O5713" s="436">
        <v>9</v>
      </c>
      <c r="P5713" s="436">
        <v>9</v>
      </c>
      <c r="Q5713" s="435">
        <v>0</v>
      </c>
      <c r="R5713" s="436">
        <v>9</v>
      </c>
      <c r="S5713" s="447">
        <v>0</v>
      </c>
      <c r="T5713" s="447">
        <v>0</v>
      </c>
      <c r="U5713" s="472">
        <v>41227</v>
      </c>
      <c r="V5713" s="435">
        <v>3</v>
      </c>
      <c r="W5713" s="436">
        <v>9</v>
      </c>
      <c r="X5713" s="437" t="s">
        <v>80</v>
      </c>
      <c r="Y5713" s="437">
        <f t="shared" si="476"/>
        <v>0</v>
      </c>
      <c r="Z5713" s="465" t="s">
        <v>67</v>
      </c>
      <c r="AA5713" s="481">
        <v>41233</v>
      </c>
    </row>
    <row r="5714" spans="1:30" x14ac:dyDescent="0.2">
      <c r="A5714" s="442" t="s">
        <v>115</v>
      </c>
      <c r="B5714" s="435">
        <v>4</v>
      </c>
      <c r="C5714" s="436">
        <v>7</v>
      </c>
      <c r="D5714" s="438" t="s">
        <v>69</v>
      </c>
      <c r="E5714" s="472">
        <v>41227</v>
      </c>
      <c r="G5714" s="435">
        <v>4</v>
      </c>
      <c r="H5714" s="436">
        <v>7</v>
      </c>
      <c r="I5714" s="436">
        <v>7</v>
      </c>
      <c r="J5714" s="436">
        <v>7</v>
      </c>
      <c r="K5714" s="435">
        <v>0</v>
      </c>
      <c r="L5714" s="472">
        <v>41227</v>
      </c>
      <c r="N5714" s="435">
        <v>4</v>
      </c>
      <c r="O5714" s="436">
        <v>7</v>
      </c>
      <c r="P5714" s="436">
        <v>7</v>
      </c>
      <c r="Q5714" s="435">
        <v>0</v>
      </c>
      <c r="R5714" s="436">
        <v>7</v>
      </c>
      <c r="S5714" s="447">
        <v>0</v>
      </c>
      <c r="T5714" s="447">
        <v>0</v>
      </c>
      <c r="U5714" s="472">
        <v>41227</v>
      </c>
      <c r="V5714" s="435">
        <v>4</v>
      </c>
      <c r="W5714" s="436">
        <v>7</v>
      </c>
      <c r="X5714" s="437" t="s">
        <v>80</v>
      </c>
      <c r="Y5714" s="437">
        <f t="shared" si="476"/>
        <v>0</v>
      </c>
      <c r="Z5714" s="438" t="s">
        <v>69</v>
      </c>
      <c r="AA5714" s="481">
        <v>41233</v>
      </c>
      <c r="AB5714" s="412">
        <v>7</v>
      </c>
      <c r="AD5714" s="435" t="s">
        <v>80</v>
      </c>
    </row>
    <row r="5715" spans="1:30" x14ac:dyDescent="0.2">
      <c r="A5715" s="442" t="s">
        <v>115</v>
      </c>
      <c r="B5715" s="435">
        <v>5</v>
      </c>
      <c r="C5715" s="436">
        <v>15</v>
      </c>
      <c r="D5715" s="438" t="s">
        <v>72</v>
      </c>
      <c r="E5715" s="472">
        <v>41227</v>
      </c>
      <c r="G5715" s="435">
        <v>5</v>
      </c>
      <c r="H5715" s="436">
        <v>15</v>
      </c>
      <c r="I5715" s="436">
        <v>15</v>
      </c>
      <c r="J5715" s="436">
        <v>15</v>
      </c>
      <c r="K5715" s="435">
        <v>0</v>
      </c>
      <c r="L5715" s="472">
        <v>41227</v>
      </c>
      <c r="N5715" s="435">
        <v>5</v>
      </c>
      <c r="O5715" s="436">
        <v>15</v>
      </c>
      <c r="P5715" s="436">
        <v>15</v>
      </c>
      <c r="Q5715" s="435">
        <v>0</v>
      </c>
      <c r="R5715" s="436">
        <v>15</v>
      </c>
      <c r="S5715" s="447">
        <v>0</v>
      </c>
      <c r="T5715" s="447">
        <v>0</v>
      </c>
      <c r="U5715" s="472">
        <v>41227</v>
      </c>
      <c r="V5715" s="435">
        <v>5</v>
      </c>
      <c r="W5715" s="436">
        <v>15</v>
      </c>
      <c r="X5715" s="437" t="s">
        <v>80</v>
      </c>
      <c r="Y5715" s="437">
        <f t="shared" si="476"/>
        <v>0</v>
      </c>
      <c r="Z5715" s="438" t="s">
        <v>72</v>
      </c>
      <c r="AA5715" s="481">
        <v>41233</v>
      </c>
      <c r="AB5715" s="412">
        <v>15</v>
      </c>
      <c r="AD5715" s="435" t="s">
        <v>80</v>
      </c>
    </row>
    <row r="5716" spans="1:30" x14ac:dyDescent="0.2">
      <c r="A5716" s="442" t="s">
        <v>115</v>
      </c>
      <c r="B5716" s="435">
        <v>6</v>
      </c>
      <c r="C5716" s="436">
        <v>341</v>
      </c>
      <c r="D5716" s="438" t="s">
        <v>73</v>
      </c>
      <c r="E5716" s="472">
        <v>41227</v>
      </c>
      <c r="G5716" s="435">
        <v>6</v>
      </c>
      <c r="H5716" s="436">
        <v>341</v>
      </c>
      <c r="I5716" s="436">
        <v>341</v>
      </c>
      <c r="J5716" s="436">
        <v>341</v>
      </c>
      <c r="K5716" s="435">
        <v>0</v>
      </c>
      <c r="L5716" s="472">
        <v>41227</v>
      </c>
      <c r="N5716" s="435">
        <v>6</v>
      </c>
      <c r="O5716" s="436">
        <v>341</v>
      </c>
      <c r="P5716" s="436">
        <v>341</v>
      </c>
      <c r="Q5716" s="435">
        <v>0</v>
      </c>
      <c r="R5716" s="436">
        <v>341</v>
      </c>
      <c r="S5716" s="447">
        <v>0</v>
      </c>
      <c r="T5716" s="447">
        <v>0</v>
      </c>
      <c r="U5716" s="472">
        <v>41227</v>
      </c>
      <c r="V5716" s="435">
        <v>6</v>
      </c>
      <c r="W5716" s="436">
        <v>341</v>
      </c>
      <c r="X5716" s="437" t="s">
        <v>80</v>
      </c>
      <c r="Y5716" s="437">
        <f t="shared" si="476"/>
        <v>0</v>
      </c>
      <c r="Z5716" s="438" t="s">
        <v>73</v>
      </c>
      <c r="AA5716" s="481">
        <v>41233</v>
      </c>
      <c r="AB5716" s="412">
        <v>341</v>
      </c>
      <c r="AD5716" s="435" t="s">
        <v>80</v>
      </c>
    </row>
    <row r="5717" spans="1:30" x14ac:dyDescent="0.2">
      <c r="A5717" s="442" t="s">
        <v>115</v>
      </c>
      <c r="B5717" s="435">
        <v>7</v>
      </c>
      <c r="C5717" s="436">
        <v>125</v>
      </c>
      <c r="D5717" s="438" t="s">
        <v>79</v>
      </c>
      <c r="E5717" s="472">
        <v>41227</v>
      </c>
      <c r="G5717" s="435">
        <v>7</v>
      </c>
      <c r="H5717" s="436">
        <v>125</v>
      </c>
      <c r="I5717" s="436">
        <v>125</v>
      </c>
      <c r="J5717" s="436">
        <v>125</v>
      </c>
      <c r="K5717" s="435">
        <v>0</v>
      </c>
      <c r="L5717" s="472">
        <v>41227</v>
      </c>
      <c r="N5717" s="435">
        <v>7</v>
      </c>
      <c r="O5717" s="436">
        <v>125</v>
      </c>
      <c r="P5717" s="436">
        <v>125</v>
      </c>
      <c r="Q5717" s="435">
        <v>0</v>
      </c>
      <c r="R5717" s="436">
        <v>125</v>
      </c>
      <c r="S5717" s="447">
        <v>0</v>
      </c>
      <c r="T5717" s="447">
        <v>0</v>
      </c>
      <c r="U5717" s="472">
        <v>41227</v>
      </c>
      <c r="V5717" s="480">
        <v>7</v>
      </c>
      <c r="W5717" s="435">
        <v>125</v>
      </c>
      <c r="X5717" s="437" t="s">
        <v>80</v>
      </c>
      <c r="Y5717" s="437">
        <f t="shared" si="476"/>
        <v>0</v>
      </c>
      <c r="Z5717" s="438" t="s">
        <v>79</v>
      </c>
      <c r="AA5717" s="481">
        <v>41233</v>
      </c>
    </row>
    <row r="5718" spans="1:30" x14ac:dyDescent="0.2">
      <c r="A5718" s="442" t="s">
        <v>115</v>
      </c>
      <c r="B5718" s="435">
        <v>8</v>
      </c>
      <c r="C5718" s="436">
        <v>90</v>
      </c>
      <c r="D5718" s="438" t="s">
        <v>74</v>
      </c>
      <c r="E5718" s="472">
        <v>41227</v>
      </c>
      <c r="G5718" s="435">
        <v>8</v>
      </c>
      <c r="H5718" s="436">
        <v>90</v>
      </c>
      <c r="I5718" s="436">
        <v>90</v>
      </c>
      <c r="J5718" s="436">
        <v>90</v>
      </c>
      <c r="K5718" s="435">
        <v>0</v>
      </c>
      <c r="L5718" s="472">
        <v>41227</v>
      </c>
      <c r="N5718" s="435">
        <v>8</v>
      </c>
      <c r="O5718" s="436">
        <v>90</v>
      </c>
      <c r="P5718" s="436">
        <v>90</v>
      </c>
      <c r="Q5718" s="435">
        <v>0</v>
      </c>
      <c r="R5718" s="436">
        <v>90</v>
      </c>
      <c r="S5718" s="447">
        <v>0</v>
      </c>
      <c r="T5718" s="447">
        <v>0</v>
      </c>
      <c r="U5718" s="472">
        <v>41227</v>
      </c>
      <c r="V5718" s="480">
        <v>8</v>
      </c>
      <c r="W5718" s="435">
        <v>90</v>
      </c>
      <c r="X5718" s="437" t="s">
        <v>80</v>
      </c>
      <c r="Y5718" s="437">
        <f t="shared" si="476"/>
        <v>0</v>
      </c>
      <c r="Z5718" s="438" t="s">
        <v>74</v>
      </c>
      <c r="AA5718" s="481">
        <v>41233</v>
      </c>
      <c r="AB5718" s="412">
        <v>90</v>
      </c>
      <c r="AD5718" s="435" t="s">
        <v>80</v>
      </c>
    </row>
    <row r="5719" spans="1:30" x14ac:dyDescent="0.2">
      <c r="A5719" s="442" t="s">
        <v>115</v>
      </c>
      <c r="B5719" s="435">
        <v>9</v>
      </c>
      <c r="C5719" s="436">
        <v>5</v>
      </c>
      <c r="D5719" s="438" t="s">
        <v>75</v>
      </c>
      <c r="E5719" s="472">
        <v>41227</v>
      </c>
      <c r="G5719" s="435">
        <v>9</v>
      </c>
      <c r="H5719" s="436">
        <v>5</v>
      </c>
      <c r="I5719" s="436">
        <v>5</v>
      </c>
      <c r="J5719" s="436">
        <v>5</v>
      </c>
      <c r="K5719" s="435">
        <v>0</v>
      </c>
      <c r="L5719" s="472">
        <v>41227</v>
      </c>
      <c r="N5719" s="435">
        <v>9</v>
      </c>
      <c r="O5719" s="436">
        <v>5</v>
      </c>
      <c r="P5719" s="436">
        <v>5</v>
      </c>
      <c r="Q5719" s="435">
        <v>0</v>
      </c>
      <c r="R5719" s="436">
        <v>5</v>
      </c>
      <c r="S5719" s="447">
        <v>0</v>
      </c>
      <c r="T5719" s="447">
        <v>0</v>
      </c>
      <c r="U5719" s="472">
        <v>41227</v>
      </c>
      <c r="V5719" s="435">
        <v>9</v>
      </c>
      <c r="W5719" s="436">
        <v>5</v>
      </c>
      <c r="X5719" s="437" t="s">
        <v>80</v>
      </c>
      <c r="Y5719" s="437">
        <f t="shared" si="476"/>
        <v>0</v>
      </c>
      <c r="Z5719" s="438" t="s">
        <v>75</v>
      </c>
      <c r="AA5719" s="481">
        <v>41233</v>
      </c>
      <c r="AB5719" s="412">
        <v>5</v>
      </c>
      <c r="AD5719" s="435" t="s">
        <v>80</v>
      </c>
    </row>
    <row r="5720" spans="1:30" x14ac:dyDescent="0.2">
      <c r="A5720" s="442" t="s">
        <v>115</v>
      </c>
      <c r="B5720" s="435">
        <v>10</v>
      </c>
      <c r="C5720" s="436">
        <v>1</v>
      </c>
      <c r="D5720" s="438" t="s">
        <v>76</v>
      </c>
      <c r="E5720" s="472">
        <v>41227</v>
      </c>
      <c r="G5720" s="435">
        <v>10</v>
      </c>
      <c r="H5720" s="436">
        <v>1</v>
      </c>
      <c r="I5720" s="436">
        <v>1</v>
      </c>
      <c r="J5720" s="436">
        <v>1</v>
      </c>
      <c r="K5720" s="435">
        <v>0</v>
      </c>
      <c r="L5720" s="472">
        <v>41227</v>
      </c>
      <c r="N5720" s="435">
        <v>10</v>
      </c>
      <c r="O5720" s="436">
        <v>1</v>
      </c>
      <c r="P5720" s="436">
        <v>1</v>
      </c>
      <c r="Q5720" s="435">
        <v>0</v>
      </c>
      <c r="R5720" s="436">
        <v>1</v>
      </c>
      <c r="S5720" s="447">
        <v>0</v>
      </c>
      <c r="T5720" s="447">
        <v>0</v>
      </c>
      <c r="U5720" s="472">
        <v>41227</v>
      </c>
      <c r="V5720" s="435">
        <v>10</v>
      </c>
      <c r="W5720" s="436">
        <v>1</v>
      </c>
      <c r="X5720" s="437" t="s">
        <v>80</v>
      </c>
      <c r="Y5720" s="437">
        <f t="shared" si="476"/>
        <v>0</v>
      </c>
      <c r="Z5720" s="438" t="s">
        <v>76</v>
      </c>
      <c r="AA5720" s="481">
        <v>41233</v>
      </c>
      <c r="AB5720" s="412">
        <v>1</v>
      </c>
      <c r="AD5720" s="435" t="s">
        <v>80</v>
      </c>
    </row>
    <row r="5721" spans="1:30" x14ac:dyDescent="0.2">
      <c r="A5721" s="442" t="s">
        <v>115</v>
      </c>
      <c r="B5721" s="435">
        <v>11</v>
      </c>
      <c r="C5721" s="436">
        <v>1</v>
      </c>
      <c r="D5721" s="438" t="s">
        <v>77</v>
      </c>
      <c r="E5721" s="472">
        <v>41227</v>
      </c>
      <c r="G5721" s="435">
        <v>11</v>
      </c>
      <c r="H5721" s="436">
        <v>1</v>
      </c>
      <c r="I5721" s="436">
        <v>1</v>
      </c>
      <c r="J5721" s="436">
        <v>1</v>
      </c>
      <c r="K5721" s="435">
        <v>0</v>
      </c>
      <c r="L5721" s="472">
        <v>41227</v>
      </c>
      <c r="N5721" s="435">
        <v>11</v>
      </c>
      <c r="O5721" s="436">
        <v>1</v>
      </c>
      <c r="P5721" s="436">
        <v>1</v>
      </c>
      <c r="Q5721" s="435">
        <v>0</v>
      </c>
      <c r="R5721" s="436">
        <v>1</v>
      </c>
      <c r="S5721" s="447">
        <v>0</v>
      </c>
      <c r="T5721" s="447">
        <v>0</v>
      </c>
      <c r="U5721" s="472">
        <v>41227</v>
      </c>
      <c r="V5721" s="435">
        <v>11</v>
      </c>
      <c r="W5721" s="436">
        <v>1</v>
      </c>
      <c r="X5721" s="437" t="s">
        <v>80</v>
      </c>
      <c r="Y5721" s="437">
        <f t="shared" si="476"/>
        <v>0</v>
      </c>
      <c r="Z5721" s="438" t="s">
        <v>77</v>
      </c>
      <c r="AA5721" s="481">
        <v>41233</v>
      </c>
      <c r="AB5721" s="412">
        <v>1</v>
      </c>
      <c r="AD5721" s="435" t="s">
        <v>80</v>
      </c>
    </row>
    <row r="5722" spans="1:30" x14ac:dyDescent="0.2">
      <c r="A5722" s="442" t="s">
        <v>115</v>
      </c>
      <c r="B5722" s="435">
        <v>12</v>
      </c>
      <c r="C5722" s="436">
        <v>1117</v>
      </c>
      <c r="D5722" s="438" t="s">
        <v>213</v>
      </c>
      <c r="E5722" s="472">
        <v>41227</v>
      </c>
      <c r="G5722" s="435">
        <v>12</v>
      </c>
      <c r="H5722" s="436">
        <v>1117</v>
      </c>
      <c r="I5722" s="436">
        <v>1117</v>
      </c>
      <c r="J5722" s="436">
        <v>1117</v>
      </c>
      <c r="K5722" s="435">
        <v>0</v>
      </c>
      <c r="L5722" s="472">
        <v>41227</v>
      </c>
      <c r="N5722" s="435">
        <v>12</v>
      </c>
      <c r="O5722" s="436">
        <v>1117</v>
      </c>
      <c r="P5722" s="436">
        <v>1117</v>
      </c>
      <c r="Q5722" s="435">
        <v>0</v>
      </c>
      <c r="R5722" s="436">
        <v>1117</v>
      </c>
      <c r="S5722" s="447">
        <v>0</v>
      </c>
      <c r="T5722" s="447">
        <v>0</v>
      </c>
      <c r="U5722" s="472">
        <v>41227</v>
      </c>
      <c r="Y5722" s="437" t="str">
        <f t="shared" si="476"/>
        <v/>
      </c>
    </row>
    <row r="5723" spans="1:30" x14ac:dyDescent="0.2">
      <c r="A5723" s="442" t="s">
        <v>115</v>
      </c>
      <c r="B5723" s="435">
        <v>13</v>
      </c>
      <c r="C5723" s="436">
        <v>238</v>
      </c>
      <c r="D5723" s="438" t="s">
        <v>187</v>
      </c>
      <c r="E5723" s="472">
        <v>41227</v>
      </c>
      <c r="G5723" s="435">
        <v>13</v>
      </c>
      <c r="H5723" s="436">
        <v>238</v>
      </c>
      <c r="I5723" s="436">
        <v>238</v>
      </c>
      <c r="J5723" s="436">
        <v>238</v>
      </c>
      <c r="K5723" s="435">
        <v>0</v>
      </c>
      <c r="L5723" s="472">
        <v>41227</v>
      </c>
      <c r="N5723" s="435">
        <v>13</v>
      </c>
      <c r="O5723" s="436">
        <v>238</v>
      </c>
      <c r="P5723" s="436">
        <v>238</v>
      </c>
      <c r="Q5723" s="435">
        <v>0</v>
      </c>
      <c r="R5723" s="436">
        <v>238</v>
      </c>
      <c r="S5723" s="447">
        <v>0</v>
      </c>
      <c r="T5723" s="447">
        <v>0</v>
      </c>
      <c r="U5723" s="472">
        <v>41227</v>
      </c>
      <c r="V5723" s="435">
        <v>13</v>
      </c>
      <c r="W5723" s="436">
        <v>238</v>
      </c>
      <c r="X5723" s="437" t="s">
        <v>80</v>
      </c>
      <c r="Y5723" s="437">
        <f t="shared" si="476"/>
        <v>0</v>
      </c>
      <c r="Z5723" s="438" t="s">
        <v>187</v>
      </c>
      <c r="AA5723" s="481">
        <v>41233</v>
      </c>
    </row>
    <row r="5724" spans="1:30" x14ac:dyDescent="0.2">
      <c r="A5724" s="442" t="s">
        <v>115</v>
      </c>
      <c r="B5724" s="435">
        <v>14</v>
      </c>
      <c r="C5724" s="436">
        <v>583</v>
      </c>
      <c r="D5724" s="438" t="s">
        <v>199</v>
      </c>
      <c r="E5724" s="472">
        <v>41227</v>
      </c>
      <c r="G5724" s="435">
        <v>14</v>
      </c>
      <c r="H5724" s="436">
        <v>583</v>
      </c>
      <c r="I5724" s="436">
        <v>583</v>
      </c>
      <c r="J5724" s="436">
        <v>583</v>
      </c>
      <c r="K5724" s="435">
        <v>0</v>
      </c>
      <c r="L5724" s="472">
        <v>41227</v>
      </c>
      <c r="N5724" s="435">
        <v>14</v>
      </c>
      <c r="O5724" s="436">
        <v>583</v>
      </c>
      <c r="P5724" s="436">
        <v>583</v>
      </c>
      <c r="Q5724" s="435">
        <v>0</v>
      </c>
      <c r="R5724" s="436">
        <v>583</v>
      </c>
      <c r="S5724" s="447">
        <v>0</v>
      </c>
      <c r="T5724" s="447">
        <v>0</v>
      </c>
      <c r="U5724" s="472">
        <v>41227</v>
      </c>
      <c r="V5724" s="480">
        <v>14</v>
      </c>
      <c r="W5724" s="435">
        <v>583</v>
      </c>
      <c r="X5724" s="437" t="s">
        <v>80</v>
      </c>
      <c r="Y5724" s="437">
        <f t="shared" si="476"/>
        <v>0</v>
      </c>
      <c r="Z5724" s="438" t="s">
        <v>199</v>
      </c>
      <c r="AA5724" s="481">
        <v>41233</v>
      </c>
      <c r="AB5724" s="412">
        <v>583</v>
      </c>
      <c r="AD5724" s="435" t="s">
        <v>80</v>
      </c>
    </row>
    <row r="5725" spans="1:30" x14ac:dyDescent="0.2">
      <c r="A5725" s="442" t="s">
        <v>115</v>
      </c>
      <c r="B5725" s="435">
        <v>15</v>
      </c>
      <c r="C5725" s="436">
        <v>46</v>
      </c>
      <c r="D5725" s="438" t="s">
        <v>189</v>
      </c>
      <c r="E5725" s="472">
        <v>41227</v>
      </c>
      <c r="G5725" s="435">
        <v>15</v>
      </c>
      <c r="H5725" s="436">
        <v>46</v>
      </c>
      <c r="I5725" s="436">
        <v>46</v>
      </c>
      <c r="J5725" s="436">
        <v>46</v>
      </c>
      <c r="K5725" s="435">
        <v>0</v>
      </c>
      <c r="L5725" s="472">
        <v>41227</v>
      </c>
      <c r="N5725" s="435">
        <v>15</v>
      </c>
      <c r="O5725" s="436">
        <v>46</v>
      </c>
      <c r="P5725" s="436">
        <v>46</v>
      </c>
      <c r="Q5725" s="435">
        <v>0</v>
      </c>
      <c r="R5725" s="436">
        <v>46</v>
      </c>
      <c r="S5725" s="447">
        <v>0</v>
      </c>
      <c r="T5725" s="447">
        <v>0</v>
      </c>
      <c r="U5725" s="472">
        <v>41227</v>
      </c>
      <c r="V5725" s="480">
        <v>15</v>
      </c>
      <c r="W5725" s="435">
        <v>46</v>
      </c>
      <c r="X5725" s="437" t="s">
        <v>209</v>
      </c>
      <c r="Y5725" s="437">
        <f t="shared" si="476"/>
        <v>0</v>
      </c>
      <c r="Z5725" s="438" t="s">
        <v>189</v>
      </c>
      <c r="AA5725" s="481">
        <v>41234</v>
      </c>
      <c r="AB5725" s="412">
        <v>46</v>
      </c>
      <c r="AD5725" s="435" t="s">
        <v>209</v>
      </c>
    </row>
    <row r="5726" spans="1:30" x14ac:dyDescent="0.2">
      <c r="A5726" s="442" t="s">
        <v>115</v>
      </c>
      <c r="B5726" s="435">
        <v>16</v>
      </c>
      <c r="C5726" s="436">
        <v>1910</v>
      </c>
      <c r="D5726" s="438" t="s">
        <v>214</v>
      </c>
      <c r="E5726" s="472">
        <v>41227</v>
      </c>
      <c r="G5726" s="435">
        <v>16</v>
      </c>
      <c r="H5726" s="436">
        <v>1910</v>
      </c>
      <c r="I5726" s="436">
        <v>1910</v>
      </c>
      <c r="J5726" s="436">
        <v>1910</v>
      </c>
      <c r="K5726" s="435">
        <v>0</v>
      </c>
      <c r="L5726" s="472">
        <v>41227</v>
      </c>
      <c r="N5726" s="435">
        <v>16</v>
      </c>
      <c r="O5726" s="436">
        <v>1910</v>
      </c>
      <c r="P5726" s="436">
        <v>1910</v>
      </c>
      <c r="Q5726" s="435">
        <v>0</v>
      </c>
      <c r="R5726" s="436">
        <v>1910</v>
      </c>
      <c r="S5726" s="447">
        <v>0</v>
      </c>
      <c r="T5726" s="447">
        <v>0</v>
      </c>
      <c r="U5726" s="472">
        <v>41227</v>
      </c>
      <c r="Y5726" s="437" t="str">
        <f t="shared" si="476"/>
        <v/>
      </c>
    </row>
    <row r="5727" spans="1:30" x14ac:dyDescent="0.2">
      <c r="A5727" s="644" t="s">
        <v>115</v>
      </c>
      <c r="B5727" s="645">
        <v>17</v>
      </c>
      <c r="C5727" s="646">
        <v>15</v>
      </c>
      <c r="D5727" s="659" t="s">
        <v>185</v>
      </c>
      <c r="E5727" s="647">
        <v>41227</v>
      </c>
      <c r="G5727" s="438"/>
      <c r="H5727" s="447"/>
      <c r="I5727" s="447"/>
      <c r="J5727" s="447"/>
      <c r="K5727" s="438"/>
      <c r="N5727" s="645">
        <v>17</v>
      </c>
      <c r="O5727" s="646">
        <v>15</v>
      </c>
      <c r="P5727" s="646">
        <v>15</v>
      </c>
      <c r="Q5727" s="645">
        <v>0</v>
      </c>
      <c r="R5727" s="646">
        <v>15</v>
      </c>
      <c r="S5727" s="646">
        <v>0</v>
      </c>
      <c r="T5727" s="646">
        <v>0</v>
      </c>
      <c r="Y5727" s="437" t="str">
        <f t="shared" si="476"/>
        <v/>
      </c>
    </row>
    <row r="5728" spans="1:30" x14ac:dyDescent="0.2">
      <c r="A5728" s="644" t="s">
        <v>115</v>
      </c>
      <c r="B5728" s="645">
        <v>1</v>
      </c>
      <c r="C5728" s="646">
        <v>100</v>
      </c>
      <c r="D5728" s="645" t="s">
        <v>178</v>
      </c>
      <c r="E5728" s="647">
        <v>41229</v>
      </c>
      <c r="G5728" s="645">
        <v>1</v>
      </c>
      <c r="H5728" s="646">
        <v>100</v>
      </c>
      <c r="I5728" s="646">
        <v>100</v>
      </c>
      <c r="J5728" s="646">
        <v>100</v>
      </c>
      <c r="K5728" s="645">
        <v>0</v>
      </c>
      <c r="L5728" s="647">
        <v>41230</v>
      </c>
      <c r="N5728" s="645">
        <v>1</v>
      </c>
      <c r="O5728" s="646">
        <v>100</v>
      </c>
      <c r="P5728" s="646">
        <v>100</v>
      </c>
      <c r="Q5728" s="645">
        <v>0</v>
      </c>
      <c r="R5728" s="646">
        <v>100</v>
      </c>
      <c r="S5728" s="646">
        <v>0</v>
      </c>
      <c r="T5728" s="646">
        <v>0</v>
      </c>
      <c r="U5728" s="647">
        <v>41230</v>
      </c>
      <c r="Y5728" s="437" t="str">
        <f t="shared" si="476"/>
        <v/>
      </c>
    </row>
    <row r="5729" spans="1:30" x14ac:dyDescent="0.2">
      <c r="A5729" s="442" t="s">
        <v>115</v>
      </c>
      <c r="B5729" s="435">
        <v>1</v>
      </c>
      <c r="C5729" s="436">
        <v>10</v>
      </c>
      <c r="D5729" s="439" t="s">
        <v>190</v>
      </c>
      <c r="E5729" s="472">
        <v>41232</v>
      </c>
      <c r="G5729" s="435">
        <v>1</v>
      </c>
      <c r="H5729" s="436">
        <v>10</v>
      </c>
      <c r="I5729" s="436">
        <v>10</v>
      </c>
      <c r="J5729" s="436">
        <v>10</v>
      </c>
      <c r="K5729" s="438">
        <v>0</v>
      </c>
      <c r="L5729" s="472">
        <v>41233</v>
      </c>
      <c r="N5729" s="435">
        <v>1</v>
      </c>
      <c r="O5729" s="436">
        <v>10</v>
      </c>
      <c r="P5729" s="436">
        <v>10</v>
      </c>
      <c r="Q5729" s="435">
        <v>0</v>
      </c>
      <c r="R5729" s="436">
        <v>10</v>
      </c>
      <c r="S5729" s="447">
        <v>0</v>
      </c>
      <c r="T5729" s="447">
        <v>0</v>
      </c>
      <c r="U5729" s="472">
        <v>41233</v>
      </c>
      <c r="V5729" s="435">
        <v>1</v>
      </c>
      <c r="W5729" s="436">
        <v>10</v>
      </c>
      <c r="X5729" s="437" t="s">
        <v>80</v>
      </c>
      <c r="Y5729" s="437">
        <f t="shared" si="476"/>
        <v>0</v>
      </c>
      <c r="Z5729" s="439" t="s">
        <v>190</v>
      </c>
      <c r="AA5729" s="481">
        <v>41233</v>
      </c>
      <c r="AB5729" s="412">
        <v>10</v>
      </c>
    </row>
    <row r="5730" spans="1:30" x14ac:dyDescent="0.2">
      <c r="A5730" s="442" t="s">
        <v>115</v>
      </c>
      <c r="B5730" s="435">
        <v>2</v>
      </c>
      <c r="C5730" s="436">
        <v>1995</v>
      </c>
      <c r="D5730" s="657" t="s">
        <v>212</v>
      </c>
      <c r="E5730" s="472">
        <v>41232</v>
      </c>
      <c r="G5730" s="435">
        <v>2</v>
      </c>
      <c r="H5730" s="436">
        <v>1995</v>
      </c>
      <c r="I5730" s="436">
        <v>1995</v>
      </c>
      <c r="J5730" s="436">
        <v>1995</v>
      </c>
      <c r="K5730" s="438">
        <v>0</v>
      </c>
      <c r="L5730" s="472">
        <v>41233</v>
      </c>
      <c r="N5730" s="435">
        <v>2</v>
      </c>
      <c r="O5730" s="436">
        <v>1995</v>
      </c>
      <c r="P5730" s="436">
        <v>1995</v>
      </c>
      <c r="Q5730" s="435">
        <v>0</v>
      </c>
      <c r="R5730" s="436">
        <v>1995</v>
      </c>
      <c r="S5730" s="447">
        <v>0</v>
      </c>
      <c r="T5730" s="447">
        <v>0</v>
      </c>
      <c r="U5730" s="472">
        <v>41233</v>
      </c>
      <c r="V5730" s="435">
        <v>2</v>
      </c>
      <c r="W5730" s="436">
        <v>1995</v>
      </c>
      <c r="X5730" s="437" t="s">
        <v>80</v>
      </c>
      <c r="Y5730" s="437">
        <f t="shared" si="476"/>
        <v>0</v>
      </c>
      <c r="Z5730" s="657" t="s">
        <v>212</v>
      </c>
      <c r="AA5730" s="481">
        <v>41233</v>
      </c>
      <c r="AB5730" s="412">
        <v>1995</v>
      </c>
    </row>
    <row r="5731" spans="1:30" x14ac:dyDescent="0.2">
      <c r="A5731" s="442" t="s">
        <v>115</v>
      </c>
      <c r="B5731" s="435">
        <v>3</v>
      </c>
      <c r="C5731" s="436">
        <v>1505</v>
      </c>
      <c r="D5731" s="657" t="s">
        <v>212</v>
      </c>
      <c r="E5731" s="472">
        <v>41232</v>
      </c>
      <c r="G5731" s="435">
        <v>3</v>
      </c>
      <c r="H5731" s="436">
        <v>1505</v>
      </c>
      <c r="I5731" s="436">
        <v>1505</v>
      </c>
      <c r="J5731" s="436">
        <v>1505</v>
      </c>
      <c r="K5731" s="438">
        <v>0</v>
      </c>
      <c r="L5731" s="472">
        <v>41233</v>
      </c>
      <c r="N5731" s="435">
        <v>3</v>
      </c>
      <c r="O5731" s="436">
        <v>1505</v>
      </c>
      <c r="P5731" s="436">
        <v>1505</v>
      </c>
      <c r="Q5731" s="435">
        <v>0</v>
      </c>
      <c r="R5731" s="436">
        <v>1505</v>
      </c>
      <c r="S5731" s="447">
        <v>0</v>
      </c>
      <c r="T5731" s="447">
        <v>0</v>
      </c>
      <c r="U5731" s="472">
        <v>41233</v>
      </c>
      <c r="V5731" s="435">
        <v>3</v>
      </c>
      <c r="W5731" s="436">
        <v>1505</v>
      </c>
      <c r="X5731" s="437" t="s">
        <v>80</v>
      </c>
      <c r="Y5731" s="437">
        <f t="shared" si="476"/>
        <v>0</v>
      </c>
      <c r="Z5731" s="657" t="s">
        <v>212</v>
      </c>
      <c r="AA5731" s="481">
        <v>41233</v>
      </c>
      <c r="AB5731" s="412">
        <v>1505</v>
      </c>
    </row>
    <row r="5732" spans="1:30" x14ac:dyDescent="0.2">
      <c r="A5732" s="442" t="s">
        <v>115</v>
      </c>
      <c r="B5732" s="435">
        <v>4</v>
      </c>
      <c r="C5732" s="436">
        <v>150</v>
      </c>
      <c r="D5732" s="438" t="s">
        <v>196</v>
      </c>
      <c r="E5732" s="472">
        <v>41232</v>
      </c>
      <c r="G5732" s="435">
        <v>4</v>
      </c>
      <c r="H5732" s="436">
        <v>150</v>
      </c>
      <c r="I5732" s="436">
        <v>150</v>
      </c>
      <c r="J5732" s="436">
        <v>150</v>
      </c>
      <c r="K5732" s="438">
        <v>0</v>
      </c>
      <c r="L5732" s="472">
        <v>41233</v>
      </c>
      <c r="N5732" s="435">
        <v>4</v>
      </c>
      <c r="O5732" s="436">
        <v>150</v>
      </c>
      <c r="P5732" s="436">
        <v>150</v>
      </c>
      <c r="Q5732" s="435">
        <v>0</v>
      </c>
      <c r="R5732" s="436">
        <v>150</v>
      </c>
      <c r="S5732" s="447">
        <v>0</v>
      </c>
      <c r="T5732" s="447">
        <v>0</v>
      </c>
      <c r="U5732" s="472">
        <v>41233</v>
      </c>
      <c r="V5732" s="480">
        <v>4</v>
      </c>
      <c r="W5732" s="435">
        <v>150</v>
      </c>
      <c r="X5732" s="437" t="s">
        <v>80</v>
      </c>
      <c r="Y5732" s="437">
        <f t="shared" si="476"/>
        <v>0</v>
      </c>
      <c r="Z5732" s="435" t="s">
        <v>196</v>
      </c>
      <c r="AA5732" s="481">
        <v>41235</v>
      </c>
      <c r="AB5732" s="412">
        <v>150</v>
      </c>
      <c r="AD5732" s="435" t="s">
        <v>209</v>
      </c>
    </row>
    <row r="5733" spans="1:30" x14ac:dyDescent="0.2">
      <c r="A5733" s="644" t="s">
        <v>115</v>
      </c>
      <c r="B5733" s="645">
        <v>5</v>
      </c>
      <c r="C5733" s="646">
        <v>960</v>
      </c>
      <c r="D5733" s="645" t="s">
        <v>178</v>
      </c>
      <c r="E5733" s="647">
        <v>41232</v>
      </c>
      <c r="G5733" s="645">
        <v>5</v>
      </c>
      <c r="H5733" s="646">
        <v>960</v>
      </c>
      <c r="I5733" s="646">
        <v>960</v>
      </c>
      <c r="J5733" s="646">
        <v>960</v>
      </c>
      <c r="K5733" s="645">
        <v>0</v>
      </c>
      <c r="L5733" s="647">
        <v>41233</v>
      </c>
      <c r="N5733" s="645">
        <v>5</v>
      </c>
      <c r="O5733" s="646">
        <v>960</v>
      </c>
      <c r="P5733" s="646">
        <v>960</v>
      </c>
      <c r="Q5733" s="645">
        <v>0</v>
      </c>
      <c r="R5733" s="646">
        <v>960</v>
      </c>
      <c r="S5733" s="646">
        <v>0</v>
      </c>
      <c r="T5733" s="646">
        <v>0</v>
      </c>
      <c r="U5733" s="647">
        <v>41233</v>
      </c>
      <c r="V5733" s="645">
        <v>5</v>
      </c>
      <c r="W5733" s="646">
        <v>960</v>
      </c>
      <c r="X5733" s="664" t="s">
        <v>80</v>
      </c>
      <c r="Y5733" s="664">
        <f t="shared" si="476"/>
        <v>0</v>
      </c>
      <c r="Z5733" s="645" t="s">
        <v>178</v>
      </c>
      <c r="AA5733" s="665">
        <v>41233</v>
      </c>
      <c r="AB5733" s="412">
        <v>960</v>
      </c>
      <c r="AD5733" s="435" t="s">
        <v>209</v>
      </c>
    </row>
    <row r="5734" spans="1:30" x14ac:dyDescent="0.2">
      <c r="A5734" s="442" t="s">
        <v>115</v>
      </c>
      <c r="B5734" s="435">
        <v>1</v>
      </c>
      <c r="C5734" s="436">
        <v>23</v>
      </c>
      <c r="D5734" s="643" t="s">
        <v>182</v>
      </c>
      <c r="E5734" s="472">
        <v>41234</v>
      </c>
      <c r="G5734" s="435">
        <v>1</v>
      </c>
      <c r="H5734" s="436">
        <v>23</v>
      </c>
      <c r="I5734" s="436">
        <v>23</v>
      </c>
      <c r="J5734" s="436">
        <v>23</v>
      </c>
      <c r="K5734" s="438">
        <v>0</v>
      </c>
      <c r="L5734" s="472">
        <v>41235</v>
      </c>
      <c r="N5734" s="435">
        <v>1</v>
      </c>
      <c r="O5734" s="436">
        <v>23</v>
      </c>
      <c r="P5734" s="436">
        <v>23</v>
      </c>
      <c r="Q5734" s="435">
        <v>0</v>
      </c>
      <c r="R5734" s="436">
        <v>23</v>
      </c>
      <c r="S5734" s="447">
        <v>0</v>
      </c>
      <c r="T5734" s="447">
        <v>0</v>
      </c>
      <c r="U5734" s="472">
        <v>41235</v>
      </c>
      <c r="Y5734" s="437" t="str">
        <f t="shared" si="476"/>
        <v/>
      </c>
    </row>
    <row r="5735" spans="1:30" x14ac:dyDescent="0.2">
      <c r="A5735" s="442" t="s">
        <v>115</v>
      </c>
      <c r="B5735" s="435">
        <v>2</v>
      </c>
      <c r="C5735" s="436">
        <v>19</v>
      </c>
      <c r="D5735" s="465" t="s">
        <v>183</v>
      </c>
      <c r="E5735" s="472">
        <v>41234</v>
      </c>
      <c r="G5735" s="435">
        <v>2</v>
      </c>
      <c r="H5735" s="436">
        <v>19</v>
      </c>
      <c r="I5735" s="436">
        <v>19</v>
      </c>
      <c r="J5735" s="436">
        <v>19</v>
      </c>
      <c r="K5735" s="438">
        <v>0</v>
      </c>
      <c r="L5735" s="472">
        <v>41235</v>
      </c>
      <c r="N5735" s="435">
        <v>2</v>
      </c>
      <c r="O5735" s="436">
        <v>19</v>
      </c>
      <c r="P5735" s="436">
        <v>19</v>
      </c>
      <c r="Q5735" s="435">
        <v>0</v>
      </c>
      <c r="R5735" s="436">
        <v>19</v>
      </c>
      <c r="S5735" s="447">
        <v>0</v>
      </c>
      <c r="T5735" s="447">
        <v>0</v>
      </c>
      <c r="U5735" s="472">
        <v>41235</v>
      </c>
      <c r="Y5735" s="437" t="str">
        <f t="shared" si="476"/>
        <v/>
      </c>
    </row>
    <row r="5736" spans="1:30" x14ac:dyDescent="0.2">
      <c r="A5736" s="442" t="s">
        <v>115</v>
      </c>
      <c r="B5736" s="435">
        <v>3</v>
      </c>
      <c r="C5736" s="436">
        <v>15</v>
      </c>
      <c r="D5736" s="465" t="s">
        <v>67</v>
      </c>
      <c r="E5736" s="472">
        <v>41234</v>
      </c>
      <c r="G5736" s="435">
        <v>3</v>
      </c>
      <c r="H5736" s="436">
        <v>15</v>
      </c>
      <c r="I5736" s="436">
        <v>15</v>
      </c>
      <c r="J5736" s="436">
        <v>15</v>
      </c>
      <c r="K5736" s="438">
        <v>0</v>
      </c>
      <c r="L5736" s="472">
        <v>41235</v>
      </c>
      <c r="N5736" s="435">
        <v>3</v>
      </c>
      <c r="O5736" s="436">
        <v>15</v>
      </c>
      <c r="P5736" s="436">
        <v>15</v>
      </c>
      <c r="Q5736" s="435">
        <v>0</v>
      </c>
      <c r="R5736" s="436">
        <v>15</v>
      </c>
      <c r="S5736" s="447">
        <v>0</v>
      </c>
      <c r="T5736" s="447">
        <v>0</v>
      </c>
      <c r="U5736" s="472">
        <v>41235</v>
      </c>
      <c r="Y5736" s="437" t="str">
        <f t="shared" si="476"/>
        <v/>
      </c>
    </row>
    <row r="5737" spans="1:30" x14ac:dyDescent="0.2">
      <c r="A5737" s="442" t="s">
        <v>115</v>
      </c>
      <c r="B5737" s="435">
        <v>4</v>
      </c>
      <c r="C5737" s="436">
        <v>12</v>
      </c>
      <c r="D5737" s="438" t="s">
        <v>69</v>
      </c>
      <c r="E5737" s="472">
        <v>41234</v>
      </c>
      <c r="G5737" s="435">
        <v>4</v>
      </c>
      <c r="H5737" s="436">
        <v>12</v>
      </c>
      <c r="I5737" s="436">
        <v>12</v>
      </c>
      <c r="J5737" s="436">
        <v>12</v>
      </c>
      <c r="K5737" s="438">
        <v>0</v>
      </c>
      <c r="L5737" s="472">
        <v>41235</v>
      </c>
      <c r="N5737" s="435">
        <v>4</v>
      </c>
      <c r="O5737" s="436">
        <v>12</v>
      </c>
      <c r="P5737" s="436">
        <v>12</v>
      </c>
      <c r="Q5737" s="435">
        <v>0</v>
      </c>
      <c r="R5737" s="436">
        <v>12</v>
      </c>
      <c r="S5737" s="447">
        <v>0</v>
      </c>
      <c r="T5737" s="447">
        <v>0</v>
      </c>
      <c r="U5737" s="472">
        <v>41235</v>
      </c>
      <c r="Y5737" s="437" t="str">
        <f t="shared" si="476"/>
        <v/>
      </c>
    </row>
    <row r="5738" spans="1:30" x14ac:dyDescent="0.2">
      <c r="A5738" s="442" t="s">
        <v>115</v>
      </c>
      <c r="B5738" s="435">
        <v>5</v>
      </c>
      <c r="C5738" s="436">
        <v>18</v>
      </c>
      <c r="D5738" s="438" t="s">
        <v>72</v>
      </c>
      <c r="E5738" s="472">
        <v>41234</v>
      </c>
      <c r="G5738" s="435">
        <v>5</v>
      </c>
      <c r="H5738" s="436">
        <v>18</v>
      </c>
      <c r="I5738" s="436">
        <v>18</v>
      </c>
      <c r="J5738" s="436">
        <v>18</v>
      </c>
      <c r="K5738" s="438">
        <v>0</v>
      </c>
      <c r="L5738" s="472">
        <v>41235</v>
      </c>
      <c r="N5738" s="435">
        <v>5</v>
      </c>
      <c r="O5738" s="436">
        <v>18</v>
      </c>
      <c r="P5738" s="436">
        <v>18</v>
      </c>
      <c r="Q5738" s="435">
        <v>0</v>
      </c>
      <c r="R5738" s="436">
        <v>18</v>
      </c>
      <c r="S5738" s="447">
        <v>0</v>
      </c>
      <c r="T5738" s="447">
        <v>0</v>
      </c>
      <c r="U5738" s="472">
        <v>41235</v>
      </c>
      <c r="Y5738" s="437" t="str">
        <f t="shared" si="476"/>
        <v/>
      </c>
    </row>
    <row r="5739" spans="1:30" x14ac:dyDescent="0.2">
      <c r="A5739" s="442" t="s">
        <v>115</v>
      </c>
      <c r="B5739" s="435">
        <v>6</v>
      </c>
      <c r="C5739" s="436">
        <v>215</v>
      </c>
      <c r="D5739" s="438" t="s">
        <v>73</v>
      </c>
      <c r="E5739" s="472">
        <v>41234</v>
      </c>
      <c r="G5739" s="435">
        <v>6</v>
      </c>
      <c r="H5739" s="436">
        <v>215</v>
      </c>
      <c r="I5739" s="436">
        <v>215</v>
      </c>
      <c r="J5739" s="436">
        <v>215</v>
      </c>
      <c r="K5739" s="438">
        <v>0</v>
      </c>
      <c r="L5739" s="472">
        <v>41235</v>
      </c>
      <c r="N5739" s="435">
        <v>6</v>
      </c>
      <c r="O5739" s="436">
        <v>215</v>
      </c>
      <c r="P5739" s="436">
        <v>215</v>
      </c>
      <c r="Q5739" s="435">
        <v>0</v>
      </c>
      <c r="R5739" s="436">
        <v>215</v>
      </c>
      <c r="S5739" s="447">
        <v>0</v>
      </c>
      <c r="T5739" s="447">
        <v>0</v>
      </c>
      <c r="U5739" s="472">
        <v>41235</v>
      </c>
      <c r="Y5739" s="437" t="str">
        <f t="shared" si="476"/>
        <v/>
      </c>
    </row>
    <row r="5740" spans="1:30" x14ac:dyDescent="0.2">
      <c r="A5740" s="442" t="s">
        <v>115</v>
      </c>
      <c r="B5740" s="435">
        <v>7</v>
      </c>
      <c r="C5740" s="436">
        <v>170</v>
      </c>
      <c r="D5740" s="438" t="s">
        <v>79</v>
      </c>
      <c r="E5740" s="472">
        <v>41234</v>
      </c>
      <c r="G5740" s="435">
        <v>7</v>
      </c>
      <c r="H5740" s="436">
        <v>170</v>
      </c>
      <c r="I5740" s="436">
        <v>170</v>
      </c>
      <c r="J5740" s="436">
        <v>170</v>
      </c>
      <c r="K5740" s="438">
        <v>0</v>
      </c>
      <c r="L5740" s="472">
        <v>41235</v>
      </c>
      <c r="N5740" s="435">
        <v>7</v>
      </c>
      <c r="O5740" s="436">
        <v>170</v>
      </c>
      <c r="P5740" s="436">
        <v>170</v>
      </c>
      <c r="Q5740" s="435">
        <v>0</v>
      </c>
      <c r="R5740" s="436">
        <v>170</v>
      </c>
      <c r="S5740" s="447">
        <v>0</v>
      </c>
      <c r="T5740" s="447">
        <v>0</v>
      </c>
      <c r="U5740" s="472">
        <v>41235</v>
      </c>
      <c r="Y5740" s="437" t="str">
        <f t="shared" si="476"/>
        <v/>
      </c>
    </row>
    <row r="5741" spans="1:30" x14ac:dyDescent="0.2">
      <c r="A5741" s="442" t="s">
        <v>115</v>
      </c>
      <c r="B5741" s="435">
        <v>8</v>
      </c>
      <c r="C5741" s="436">
        <v>132</v>
      </c>
      <c r="D5741" s="438" t="s">
        <v>74</v>
      </c>
      <c r="E5741" s="472">
        <v>41234</v>
      </c>
      <c r="G5741" s="435">
        <v>8</v>
      </c>
      <c r="H5741" s="436">
        <v>132</v>
      </c>
      <c r="I5741" s="436">
        <v>132</v>
      </c>
      <c r="J5741" s="436">
        <v>132</v>
      </c>
      <c r="K5741" s="438">
        <v>0</v>
      </c>
      <c r="L5741" s="472">
        <v>41235</v>
      </c>
      <c r="N5741" s="435">
        <v>8</v>
      </c>
      <c r="O5741" s="436">
        <v>132</v>
      </c>
      <c r="P5741" s="436">
        <v>132</v>
      </c>
      <c r="Q5741" s="435">
        <v>0</v>
      </c>
      <c r="R5741" s="436">
        <v>132</v>
      </c>
      <c r="S5741" s="447">
        <v>0</v>
      </c>
      <c r="T5741" s="447">
        <v>0</v>
      </c>
      <c r="U5741" s="472">
        <v>41235</v>
      </c>
      <c r="Y5741" s="437" t="str">
        <f t="shared" si="476"/>
        <v/>
      </c>
    </row>
    <row r="5742" spans="1:30" x14ac:dyDescent="0.2">
      <c r="A5742" s="442" t="s">
        <v>115</v>
      </c>
      <c r="B5742" s="435">
        <v>9</v>
      </c>
      <c r="C5742" s="436">
        <v>4</v>
      </c>
      <c r="D5742" s="438" t="s">
        <v>75</v>
      </c>
      <c r="E5742" s="472">
        <v>41234</v>
      </c>
      <c r="G5742" s="435">
        <v>9</v>
      </c>
      <c r="H5742" s="436">
        <v>4</v>
      </c>
      <c r="I5742" s="436">
        <v>4</v>
      </c>
      <c r="J5742" s="436">
        <v>4</v>
      </c>
      <c r="K5742" s="438">
        <v>0</v>
      </c>
      <c r="L5742" s="472">
        <v>41235</v>
      </c>
      <c r="N5742" s="435">
        <v>9</v>
      </c>
      <c r="O5742" s="436">
        <v>4</v>
      </c>
      <c r="P5742" s="436">
        <v>4</v>
      </c>
      <c r="Q5742" s="435">
        <v>0</v>
      </c>
      <c r="R5742" s="436">
        <v>4</v>
      </c>
      <c r="S5742" s="447">
        <v>0</v>
      </c>
      <c r="T5742" s="447">
        <v>0</v>
      </c>
      <c r="U5742" s="472">
        <v>41235</v>
      </c>
      <c r="Y5742" s="437" t="str">
        <f t="shared" si="476"/>
        <v/>
      </c>
    </row>
    <row r="5743" spans="1:30" x14ac:dyDescent="0.2">
      <c r="A5743" s="442" t="s">
        <v>115</v>
      </c>
      <c r="B5743" s="435">
        <v>10</v>
      </c>
      <c r="C5743" s="436">
        <v>3</v>
      </c>
      <c r="D5743" s="438" t="s">
        <v>76</v>
      </c>
      <c r="E5743" s="472">
        <v>41234</v>
      </c>
      <c r="G5743" s="435">
        <v>10</v>
      </c>
      <c r="H5743" s="436">
        <v>3</v>
      </c>
      <c r="I5743" s="436">
        <v>3</v>
      </c>
      <c r="J5743" s="436">
        <v>3</v>
      </c>
      <c r="K5743" s="438">
        <v>0</v>
      </c>
      <c r="L5743" s="472">
        <v>41235</v>
      </c>
      <c r="N5743" s="435">
        <v>10</v>
      </c>
      <c r="O5743" s="436">
        <v>3</v>
      </c>
      <c r="P5743" s="436">
        <v>3</v>
      </c>
      <c r="Q5743" s="435">
        <v>0</v>
      </c>
      <c r="R5743" s="436">
        <v>3</v>
      </c>
      <c r="S5743" s="447">
        <v>0</v>
      </c>
      <c r="T5743" s="447">
        <v>0</v>
      </c>
      <c r="U5743" s="472">
        <v>41235</v>
      </c>
      <c r="Y5743" s="437" t="str">
        <f t="shared" si="476"/>
        <v/>
      </c>
    </row>
    <row r="5744" spans="1:30" x14ac:dyDescent="0.2">
      <c r="A5744" s="442" t="s">
        <v>115</v>
      </c>
      <c r="B5744" s="435">
        <v>11</v>
      </c>
      <c r="C5744" s="436">
        <v>1</v>
      </c>
      <c r="D5744" s="435" t="s">
        <v>78</v>
      </c>
      <c r="E5744" s="472">
        <v>41234</v>
      </c>
      <c r="G5744" s="435">
        <v>11</v>
      </c>
      <c r="H5744" s="436">
        <v>1</v>
      </c>
      <c r="I5744" s="436">
        <v>1</v>
      </c>
      <c r="J5744" s="436">
        <v>1</v>
      </c>
      <c r="K5744" s="438">
        <v>0</v>
      </c>
      <c r="L5744" s="472">
        <v>41235</v>
      </c>
      <c r="N5744" s="435">
        <v>11</v>
      </c>
      <c r="O5744" s="436">
        <v>1</v>
      </c>
      <c r="P5744" s="436">
        <v>1</v>
      </c>
      <c r="Q5744" s="435">
        <v>0</v>
      </c>
      <c r="R5744" s="436">
        <v>1</v>
      </c>
      <c r="S5744" s="447">
        <v>0</v>
      </c>
      <c r="T5744" s="447">
        <v>0</v>
      </c>
      <c r="U5744" s="472">
        <v>41235</v>
      </c>
      <c r="Y5744" s="437" t="str">
        <f t="shared" si="476"/>
        <v/>
      </c>
    </row>
    <row r="5745" spans="1:30" x14ac:dyDescent="0.2">
      <c r="A5745" s="442" t="s">
        <v>115</v>
      </c>
      <c r="B5745" s="435">
        <v>12</v>
      </c>
      <c r="C5745" s="436">
        <v>1334</v>
      </c>
      <c r="D5745" s="438" t="s">
        <v>213</v>
      </c>
      <c r="E5745" s="472">
        <v>41234</v>
      </c>
      <c r="G5745" s="435">
        <v>12</v>
      </c>
      <c r="H5745" s="436">
        <v>1334</v>
      </c>
      <c r="I5745" s="436">
        <v>1334</v>
      </c>
      <c r="J5745" s="436">
        <v>1334</v>
      </c>
      <c r="K5745" s="438">
        <v>0</v>
      </c>
      <c r="L5745" s="472">
        <v>41235</v>
      </c>
      <c r="N5745" s="435">
        <v>12</v>
      </c>
      <c r="O5745" s="436">
        <v>1334</v>
      </c>
      <c r="P5745" s="436">
        <v>1334</v>
      </c>
      <c r="Q5745" s="435">
        <v>0</v>
      </c>
      <c r="R5745" s="436">
        <v>1334</v>
      </c>
      <c r="S5745" s="447">
        <v>0</v>
      </c>
      <c r="T5745" s="447">
        <v>0</v>
      </c>
      <c r="U5745" s="472">
        <v>41235</v>
      </c>
      <c r="Y5745" s="437" t="str">
        <f t="shared" si="476"/>
        <v/>
      </c>
    </row>
    <row r="5746" spans="1:30" x14ac:dyDescent="0.2">
      <c r="A5746" s="442" t="s">
        <v>115</v>
      </c>
      <c r="B5746" s="435">
        <v>13</v>
      </c>
      <c r="C5746" s="436">
        <v>352</v>
      </c>
      <c r="D5746" s="438" t="s">
        <v>187</v>
      </c>
      <c r="E5746" s="472">
        <v>41234</v>
      </c>
      <c r="G5746" s="435">
        <v>13</v>
      </c>
      <c r="H5746" s="436">
        <v>352</v>
      </c>
      <c r="I5746" s="436">
        <v>352</v>
      </c>
      <c r="J5746" s="436">
        <v>352</v>
      </c>
      <c r="K5746" s="438">
        <v>0</v>
      </c>
      <c r="L5746" s="472">
        <v>41235</v>
      </c>
      <c r="N5746" s="435">
        <v>13</v>
      </c>
      <c r="O5746" s="436">
        <v>352</v>
      </c>
      <c r="P5746" s="436">
        <v>352</v>
      </c>
      <c r="Q5746" s="435">
        <v>0</v>
      </c>
      <c r="R5746" s="436">
        <v>352</v>
      </c>
      <c r="S5746" s="447">
        <v>0</v>
      </c>
      <c r="T5746" s="447">
        <v>0</v>
      </c>
      <c r="U5746" s="472">
        <v>41235</v>
      </c>
      <c r="Y5746" s="437" t="str">
        <f t="shared" si="476"/>
        <v/>
      </c>
    </row>
    <row r="5747" spans="1:30" x14ac:dyDescent="0.2">
      <c r="A5747" s="442" t="s">
        <v>115</v>
      </c>
      <c r="B5747" s="435">
        <v>14</v>
      </c>
      <c r="C5747" s="436">
        <v>1</v>
      </c>
      <c r="D5747" s="465" t="s">
        <v>192</v>
      </c>
      <c r="E5747" s="472">
        <v>41234</v>
      </c>
      <c r="G5747" s="435">
        <v>14</v>
      </c>
      <c r="H5747" s="436">
        <v>1</v>
      </c>
      <c r="I5747" s="436">
        <v>1</v>
      </c>
      <c r="J5747" s="436">
        <v>1</v>
      </c>
      <c r="K5747" s="438">
        <v>0</v>
      </c>
      <c r="L5747" s="472">
        <v>41235</v>
      </c>
      <c r="N5747" s="435">
        <v>14</v>
      </c>
      <c r="O5747" s="436">
        <v>1</v>
      </c>
      <c r="P5747" s="436">
        <v>1</v>
      </c>
      <c r="Q5747" s="435">
        <v>0</v>
      </c>
      <c r="R5747" s="436">
        <v>1</v>
      </c>
      <c r="S5747" s="447">
        <v>0</v>
      </c>
      <c r="T5747" s="447">
        <v>0</v>
      </c>
      <c r="U5747" s="472">
        <v>41235</v>
      </c>
      <c r="Y5747" s="437" t="str">
        <f t="shared" si="476"/>
        <v/>
      </c>
    </row>
    <row r="5748" spans="1:30" x14ac:dyDescent="0.2">
      <c r="A5748" s="442" t="s">
        <v>115</v>
      </c>
      <c r="B5748" s="435">
        <v>15</v>
      </c>
      <c r="C5748" s="436">
        <v>956</v>
      </c>
      <c r="D5748" s="438" t="s">
        <v>199</v>
      </c>
      <c r="E5748" s="472">
        <v>41234</v>
      </c>
      <c r="G5748" s="435">
        <v>15</v>
      </c>
      <c r="H5748" s="436">
        <v>956</v>
      </c>
      <c r="I5748" s="436">
        <v>956</v>
      </c>
      <c r="J5748" s="436">
        <v>956</v>
      </c>
      <c r="K5748" s="438">
        <v>0</v>
      </c>
      <c r="L5748" s="472">
        <v>41235</v>
      </c>
      <c r="N5748" s="435">
        <v>15</v>
      </c>
      <c r="O5748" s="436">
        <v>956</v>
      </c>
      <c r="P5748" s="436">
        <v>956</v>
      </c>
      <c r="Q5748" s="435">
        <v>0</v>
      </c>
      <c r="R5748" s="436">
        <v>956</v>
      </c>
      <c r="S5748" s="447">
        <v>0</v>
      </c>
      <c r="T5748" s="447">
        <v>0</v>
      </c>
      <c r="U5748" s="472">
        <v>41235</v>
      </c>
      <c r="Y5748" s="437" t="str">
        <f t="shared" si="476"/>
        <v/>
      </c>
    </row>
    <row r="5749" spans="1:30" x14ac:dyDescent="0.2">
      <c r="A5749" s="442" t="s">
        <v>115</v>
      </c>
      <c r="B5749" s="435">
        <v>16</v>
      </c>
      <c r="C5749" s="436">
        <v>51</v>
      </c>
      <c r="D5749" s="438" t="s">
        <v>189</v>
      </c>
      <c r="E5749" s="472">
        <v>41234</v>
      </c>
      <c r="G5749" s="435">
        <v>16</v>
      </c>
      <c r="H5749" s="436">
        <v>51</v>
      </c>
      <c r="I5749" s="436">
        <v>51</v>
      </c>
      <c r="J5749" s="436">
        <v>51</v>
      </c>
      <c r="K5749" s="438">
        <v>0</v>
      </c>
      <c r="L5749" s="472">
        <v>41235</v>
      </c>
      <c r="N5749" s="435">
        <v>16</v>
      </c>
      <c r="O5749" s="436">
        <v>51</v>
      </c>
      <c r="P5749" s="436">
        <v>51</v>
      </c>
      <c r="Q5749" s="435">
        <v>0</v>
      </c>
      <c r="R5749" s="436">
        <v>51</v>
      </c>
      <c r="S5749" s="447">
        <v>0</v>
      </c>
      <c r="T5749" s="447">
        <v>0</v>
      </c>
      <c r="U5749" s="472">
        <v>41235</v>
      </c>
      <c r="Y5749" s="437" t="str">
        <f t="shared" si="476"/>
        <v/>
      </c>
    </row>
    <row r="5750" spans="1:30" x14ac:dyDescent="0.2">
      <c r="A5750" s="442" t="s">
        <v>115</v>
      </c>
      <c r="B5750" s="435">
        <v>17</v>
      </c>
      <c r="C5750" s="436">
        <v>620</v>
      </c>
      <c r="D5750" s="438" t="s">
        <v>178</v>
      </c>
      <c r="E5750" s="472">
        <v>41234</v>
      </c>
      <c r="G5750" s="435">
        <v>17</v>
      </c>
      <c r="H5750" s="436">
        <v>620</v>
      </c>
      <c r="I5750" s="436">
        <v>620</v>
      </c>
      <c r="J5750" s="436">
        <v>620</v>
      </c>
      <c r="K5750" s="438">
        <v>0</v>
      </c>
      <c r="L5750" s="472">
        <v>41235</v>
      </c>
      <c r="N5750" s="435">
        <v>17</v>
      </c>
      <c r="O5750" s="436">
        <v>620</v>
      </c>
      <c r="P5750" s="436">
        <v>620</v>
      </c>
      <c r="Q5750" s="435">
        <v>0</v>
      </c>
      <c r="R5750" s="436">
        <v>620</v>
      </c>
      <c r="S5750" s="447">
        <v>0</v>
      </c>
      <c r="T5750" s="447">
        <v>0</v>
      </c>
      <c r="U5750" s="472">
        <v>41235</v>
      </c>
      <c r="V5750" s="480">
        <v>17</v>
      </c>
      <c r="W5750" s="435">
        <v>620</v>
      </c>
      <c r="X5750" s="437" t="s">
        <v>80</v>
      </c>
      <c r="Y5750" s="437">
        <f t="shared" si="476"/>
        <v>0</v>
      </c>
      <c r="Z5750" s="438" t="s">
        <v>178</v>
      </c>
      <c r="AA5750" s="481">
        <v>41235</v>
      </c>
      <c r="AB5750" s="412">
        <v>620</v>
      </c>
      <c r="AD5750" s="435" t="s">
        <v>209</v>
      </c>
    </row>
    <row r="5751" spans="1:30" x14ac:dyDescent="0.2">
      <c r="A5751" s="442" t="s">
        <v>115</v>
      </c>
      <c r="B5751" s="435">
        <v>18</v>
      </c>
      <c r="C5751" s="436">
        <v>1888</v>
      </c>
      <c r="D5751" s="438" t="s">
        <v>214</v>
      </c>
      <c r="E5751" s="472">
        <v>41234</v>
      </c>
      <c r="G5751" s="435">
        <v>18</v>
      </c>
      <c r="H5751" s="436">
        <v>1888</v>
      </c>
      <c r="I5751" s="436">
        <v>1888</v>
      </c>
      <c r="J5751" s="436">
        <v>1888</v>
      </c>
      <c r="K5751" s="438">
        <v>0</v>
      </c>
      <c r="L5751" s="472">
        <v>41235</v>
      </c>
      <c r="N5751" s="435">
        <v>18</v>
      </c>
      <c r="O5751" s="436">
        <v>1888</v>
      </c>
      <c r="P5751" s="436">
        <v>1888</v>
      </c>
      <c r="Q5751" s="435">
        <v>0</v>
      </c>
      <c r="R5751" s="436">
        <v>1888</v>
      </c>
      <c r="S5751" s="447">
        <v>0</v>
      </c>
      <c r="T5751" s="447">
        <v>0</v>
      </c>
      <c r="U5751" s="472">
        <v>41235</v>
      </c>
      <c r="Y5751" s="437" t="str">
        <f t="shared" si="476"/>
        <v/>
      </c>
    </row>
    <row r="5752" spans="1:30" x14ac:dyDescent="0.2">
      <c r="A5752" s="644" t="s">
        <v>115</v>
      </c>
      <c r="B5752" s="645">
        <v>19</v>
      </c>
      <c r="C5752" s="646">
        <v>23</v>
      </c>
      <c r="D5752" s="659" t="s">
        <v>185</v>
      </c>
      <c r="E5752" s="647">
        <v>41234</v>
      </c>
      <c r="G5752" s="645">
        <v>19</v>
      </c>
      <c r="H5752" s="646">
        <v>23</v>
      </c>
      <c r="I5752" s="646">
        <v>23</v>
      </c>
      <c r="J5752" s="646">
        <v>23</v>
      </c>
      <c r="K5752" s="645">
        <v>0</v>
      </c>
      <c r="L5752" s="647">
        <v>41235</v>
      </c>
      <c r="N5752" s="645">
        <v>19</v>
      </c>
      <c r="O5752" s="646">
        <v>23</v>
      </c>
      <c r="P5752" s="646">
        <v>23</v>
      </c>
      <c r="Q5752" s="645">
        <v>0</v>
      </c>
      <c r="R5752" s="646">
        <v>23</v>
      </c>
      <c r="S5752" s="646">
        <v>0</v>
      </c>
      <c r="T5752" s="646">
        <v>0</v>
      </c>
      <c r="U5752" s="647">
        <v>41235</v>
      </c>
      <c r="Y5752" s="437" t="str">
        <f t="shared" si="476"/>
        <v/>
      </c>
    </row>
    <row r="5753" spans="1:30" x14ac:dyDescent="0.2">
      <c r="A5753" s="442" t="s">
        <v>115</v>
      </c>
      <c r="B5753" s="435">
        <v>1</v>
      </c>
      <c r="C5753" s="436">
        <v>1995</v>
      </c>
      <c r="D5753" s="657" t="s">
        <v>212</v>
      </c>
      <c r="E5753" s="472">
        <v>41235</v>
      </c>
      <c r="G5753" s="435">
        <v>1</v>
      </c>
      <c r="H5753" s="436">
        <v>1995</v>
      </c>
      <c r="I5753" s="436">
        <v>1995</v>
      </c>
      <c r="J5753" s="436">
        <v>1995</v>
      </c>
      <c r="K5753" s="435">
        <v>0</v>
      </c>
      <c r="L5753" s="472">
        <v>41236</v>
      </c>
      <c r="N5753" s="435">
        <v>1</v>
      </c>
      <c r="O5753" s="436">
        <v>1995</v>
      </c>
      <c r="P5753" s="436">
        <v>1995</v>
      </c>
      <c r="Q5753" s="435">
        <v>0</v>
      </c>
      <c r="R5753" s="436">
        <v>1995</v>
      </c>
      <c r="S5753" s="447">
        <v>0</v>
      </c>
      <c r="T5753" s="447">
        <v>0</v>
      </c>
      <c r="U5753" s="472">
        <v>41236</v>
      </c>
      <c r="Y5753" s="437" t="str">
        <f t="shared" si="476"/>
        <v/>
      </c>
    </row>
    <row r="5754" spans="1:30" x14ac:dyDescent="0.2">
      <c r="A5754" s="442" t="s">
        <v>115</v>
      </c>
      <c r="B5754" s="435">
        <v>2</v>
      </c>
      <c r="C5754" s="436">
        <v>5</v>
      </c>
      <c r="D5754" s="657" t="s">
        <v>212</v>
      </c>
      <c r="E5754" s="472">
        <v>41235</v>
      </c>
      <c r="G5754" s="435">
        <v>2</v>
      </c>
      <c r="H5754" s="436">
        <v>5</v>
      </c>
      <c r="I5754" s="436">
        <v>5</v>
      </c>
      <c r="J5754" s="436">
        <v>5</v>
      </c>
      <c r="K5754" s="435">
        <v>0</v>
      </c>
      <c r="L5754" s="472">
        <v>41236</v>
      </c>
      <c r="N5754" s="435">
        <v>2</v>
      </c>
      <c r="O5754" s="436">
        <v>5</v>
      </c>
      <c r="P5754" s="436">
        <v>5</v>
      </c>
      <c r="Q5754" s="435">
        <v>0</v>
      </c>
      <c r="R5754" s="436">
        <v>5</v>
      </c>
      <c r="S5754" s="447">
        <v>0</v>
      </c>
      <c r="T5754" s="447">
        <v>0</v>
      </c>
      <c r="U5754" s="472">
        <v>41236</v>
      </c>
      <c r="Y5754" s="437" t="str">
        <f t="shared" si="476"/>
        <v/>
      </c>
    </row>
    <row r="5755" spans="1:30" x14ac:dyDescent="0.2">
      <c r="A5755" s="442" t="s">
        <v>115</v>
      </c>
      <c r="B5755" s="435">
        <v>3</v>
      </c>
      <c r="C5755" s="436">
        <v>50</v>
      </c>
      <c r="D5755" s="435" t="s">
        <v>176</v>
      </c>
      <c r="E5755" s="472">
        <v>41235</v>
      </c>
      <c r="G5755" s="435">
        <v>3</v>
      </c>
      <c r="H5755" s="436">
        <v>50</v>
      </c>
      <c r="I5755" s="436">
        <v>50</v>
      </c>
      <c r="J5755" s="436">
        <v>50</v>
      </c>
      <c r="K5755" s="435">
        <v>0</v>
      </c>
      <c r="L5755" s="472">
        <v>41236</v>
      </c>
      <c r="N5755" s="435">
        <v>3</v>
      </c>
      <c r="O5755" s="436">
        <v>50</v>
      </c>
      <c r="P5755" s="436">
        <v>50</v>
      </c>
      <c r="Q5755" s="435">
        <v>0</v>
      </c>
      <c r="R5755" s="436">
        <v>50</v>
      </c>
      <c r="S5755" s="447">
        <v>0</v>
      </c>
      <c r="T5755" s="447">
        <v>0</v>
      </c>
      <c r="U5755" s="472">
        <v>41236</v>
      </c>
      <c r="Y5755" s="437" t="str">
        <f t="shared" si="476"/>
        <v/>
      </c>
    </row>
    <row r="5756" spans="1:30" x14ac:dyDescent="0.2">
      <c r="A5756" s="644" t="s">
        <v>115</v>
      </c>
      <c r="B5756" s="645">
        <v>4</v>
      </c>
      <c r="C5756" s="646">
        <v>80</v>
      </c>
      <c r="D5756" s="645" t="s">
        <v>178</v>
      </c>
      <c r="E5756" s="647">
        <v>41235</v>
      </c>
      <c r="G5756" s="645">
        <v>4</v>
      </c>
      <c r="H5756" s="646">
        <v>80</v>
      </c>
      <c r="I5756" s="646">
        <v>80</v>
      </c>
      <c r="J5756" s="646">
        <v>80</v>
      </c>
      <c r="K5756" s="645">
        <v>0</v>
      </c>
      <c r="L5756" s="647">
        <v>41236</v>
      </c>
      <c r="N5756" s="645">
        <v>4</v>
      </c>
      <c r="O5756" s="646">
        <v>80</v>
      </c>
      <c r="P5756" s="646">
        <v>80</v>
      </c>
      <c r="Q5756" s="645">
        <v>0</v>
      </c>
      <c r="R5756" s="646">
        <v>80</v>
      </c>
      <c r="S5756" s="646">
        <v>0</v>
      </c>
      <c r="T5756" s="646">
        <v>0</v>
      </c>
      <c r="U5756" s="647">
        <v>41236</v>
      </c>
      <c r="Y5756" s="437" t="str">
        <f t="shared" si="476"/>
        <v/>
      </c>
    </row>
    <row r="5757" spans="1:30" x14ac:dyDescent="0.2">
      <c r="A5757" s="644" t="s">
        <v>115</v>
      </c>
      <c r="B5757" s="645">
        <v>1</v>
      </c>
      <c r="C5757" s="646">
        <v>195</v>
      </c>
      <c r="D5757" s="645" t="s">
        <v>178</v>
      </c>
      <c r="E5757" s="647">
        <v>41236</v>
      </c>
      <c r="G5757" s="645">
        <v>1</v>
      </c>
      <c r="H5757" s="646">
        <v>195</v>
      </c>
      <c r="I5757" s="646">
        <v>195</v>
      </c>
      <c r="J5757" s="646">
        <v>195</v>
      </c>
      <c r="K5757" s="645">
        <v>0</v>
      </c>
      <c r="L5757" s="647">
        <v>41237</v>
      </c>
      <c r="N5757" s="645">
        <v>1</v>
      </c>
      <c r="O5757" s="646">
        <v>195</v>
      </c>
      <c r="P5757" s="646">
        <v>195</v>
      </c>
      <c r="Q5757" s="645">
        <v>0</v>
      </c>
      <c r="R5757" s="646">
        <v>195</v>
      </c>
      <c r="S5757" s="646">
        <v>0</v>
      </c>
      <c r="T5757" s="646">
        <v>0</v>
      </c>
      <c r="U5757" s="647">
        <v>41237</v>
      </c>
      <c r="Y5757" s="437" t="str">
        <f t="shared" si="476"/>
        <v/>
      </c>
    </row>
    <row r="5758" spans="1:30" x14ac:dyDescent="0.2">
      <c r="A5758" s="442" t="s">
        <v>115</v>
      </c>
      <c r="B5758" s="435">
        <v>1</v>
      </c>
      <c r="C5758" s="436">
        <v>25</v>
      </c>
      <c r="D5758" s="439" t="s">
        <v>177</v>
      </c>
      <c r="E5758" s="472">
        <v>41239</v>
      </c>
      <c r="G5758" s="435">
        <v>1</v>
      </c>
      <c r="H5758" s="436">
        <v>25</v>
      </c>
      <c r="I5758" s="436">
        <v>25</v>
      </c>
      <c r="J5758" s="436">
        <v>25</v>
      </c>
      <c r="K5758" s="435">
        <v>0</v>
      </c>
      <c r="L5758" s="472">
        <v>41240</v>
      </c>
      <c r="N5758" s="435">
        <v>1</v>
      </c>
      <c r="O5758" s="436">
        <v>25</v>
      </c>
      <c r="P5758" s="436">
        <v>25</v>
      </c>
      <c r="Q5758" s="435">
        <v>0</v>
      </c>
      <c r="R5758" s="436">
        <v>25</v>
      </c>
      <c r="S5758" s="447">
        <v>0</v>
      </c>
      <c r="T5758" s="447">
        <v>0</v>
      </c>
      <c r="U5758" s="472">
        <v>41240</v>
      </c>
      <c r="Y5758" s="437" t="str">
        <f t="shared" si="476"/>
        <v/>
      </c>
    </row>
    <row r="5759" spans="1:30" x14ac:dyDescent="0.2">
      <c r="A5759" s="442" t="s">
        <v>115</v>
      </c>
      <c r="B5759" s="435">
        <v>2</v>
      </c>
      <c r="C5759" s="436">
        <v>1200</v>
      </c>
      <c r="D5759" s="465" t="s">
        <v>186</v>
      </c>
      <c r="E5759" s="472">
        <v>41239</v>
      </c>
      <c r="G5759" s="435">
        <v>2</v>
      </c>
      <c r="H5759" s="436">
        <v>1200</v>
      </c>
      <c r="I5759" s="436">
        <v>1200</v>
      </c>
      <c r="J5759" s="436">
        <v>1200</v>
      </c>
      <c r="K5759" s="435">
        <v>0</v>
      </c>
      <c r="L5759" s="472">
        <v>41240</v>
      </c>
      <c r="N5759" s="435">
        <v>2</v>
      </c>
      <c r="O5759" s="436">
        <v>1200</v>
      </c>
      <c r="P5759" s="436">
        <v>1200</v>
      </c>
      <c r="Q5759" s="435">
        <v>0</v>
      </c>
      <c r="R5759" s="436">
        <v>1200</v>
      </c>
      <c r="S5759" s="447">
        <v>0</v>
      </c>
      <c r="T5759" s="447">
        <v>0</v>
      </c>
      <c r="U5759" s="632">
        <v>41240</v>
      </c>
      <c r="Y5759" s="437" t="str">
        <f t="shared" si="476"/>
        <v/>
      </c>
    </row>
    <row r="5760" spans="1:30" x14ac:dyDescent="0.2">
      <c r="A5760" s="442" t="s">
        <v>115</v>
      </c>
      <c r="B5760" s="435">
        <v>3</v>
      </c>
      <c r="C5760" s="436">
        <v>50</v>
      </c>
      <c r="D5760" s="435" t="s">
        <v>176</v>
      </c>
      <c r="E5760" s="472">
        <v>41239</v>
      </c>
      <c r="G5760" s="435">
        <v>3</v>
      </c>
      <c r="H5760" s="436">
        <v>50</v>
      </c>
      <c r="I5760" s="436">
        <v>50</v>
      </c>
      <c r="J5760" s="436">
        <v>50</v>
      </c>
      <c r="K5760" s="435">
        <v>0</v>
      </c>
      <c r="L5760" s="472">
        <v>41240</v>
      </c>
      <c r="N5760" s="435">
        <v>3</v>
      </c>
      <c r="O5760" s="436">
        <v>50</v>
      </c>
      <c r="P5760" s="436">
        <v>50</v>
      </c>
      <c r="Q5760" s="435">
        <v>0</v>
      </c>
      <c r="R5760" s="436">
        <v>50</v>
      </c>
      <c r="S5760" s="447">
        <v>0</v>
      </c>
      <c r="T5760" s="447">
        <v>0</v>
      </c>
      <c r="U5760" s="632">
        <v>41240</v>
      </c>
      <c r="Y5760" s="437" t="str">
        <f t="shared" si="476"/>
        <v/>
      </c>
    </row>
    <row r="5761" spans="1:25" x14ac:dyDescent="0.2">
      <c r="A5761" s="644" t="s">
        <v>115</v>
      </c>
      <c r="B5761" s="645">
        <v>4</v>
      </c>
      <c r="C5761" s="646">
        <v>1600</v>
      </c>
      <c r="D5761" s="645" t="s">
        <v>178</v>
      </c>
      <c r="E5761" s="647">
        <v>41239</v>
      </c>
      <c r="G5761" s="645">
        <v>4</v>
      </c>
      <c r="H5761" s="646">
        <v>1600</v>
      </c>
      <c r="I5761" s="646">
        <v>1600</v>
      </c>
      <c r="J5761" s="646">
        <v>1600</v>
      </c>
      <c r="K5761" s="645">
        <v>0</v>
      </c>
      <c r="L5761" s="647">
        <v>41240</v>
      </c>
      <c r="N5761" s="645">
        <v>4</v>
      </c>
      <c r="O5761" s="646">
        <v>1600</v>
      </c>
      <c r="P5761" s="646">
        <v>1600</v>
      </c>
      <c r="Q5761" s="645">
        <v>0</v>
      </c>
      <c r="R5761" s="646">
        <v>1600</v>
      </c>
      <c r="S5761" s="646">
        <v>0</v>
      </c>
      <c r="T5761" s="646">
        <v>0</v>
      </c>
      <c r="U5761" s="666">
        <v>41240</v>
      </c>
      <c r="Y5761" s="437" t="str">
        <f t="shared" si="476"/>
        <v/>
      </c>
    </row>
    <row r="5762" spans="1:25" x14ac:dyDescent="0.2">
      <c r="A5762" s="442" t="s">
        <v>115</v>
      </c>
      <c r="B5762" s="435">
        <v>1</v>
      </c>
      <c r="C5762" s="436">
        <v>10</v>
      </c>
      <c r="D5762" s="439" t="s">
        <v>190</v>
      </c>
      <c r="E5762" s="472">
        <v>41240</v>
      </c>
      <c r="G5762" s="435">
        <v>1</v>
      </c>
      <c r="H5762" s="436">
        <v>10</v>
      </c>
      <c r="I5762" s="436">
        <v>10</v>
      </c>
      <c r="J5762" s="436">
        <v>10</v>
      </c>
      <c r="K5762" s="435">
        <v>0</v>
      </c>
      <c r="L5762" s="472">
        <v>41241</v>
      </c>
      <c r="N5762" s="474">
        <v>1</v>
      </c>
      <c r="O5762" s="436">
        <v>10</v>
      </c>
      <c r="P5762" s="436">
        <v>10</v>
      </c>
      <c r="Q5762" s="435">
        <v>0</v>
      </c>
      <c r="R5762" s="436">
        <v>10</v>
      </c>
      <c r="S5762" s="447">
        <v>0</v>
      </c>
      <c r="T5762" s="447">
        <v>0</v>
      </c>
      <c r="U5762" s="472">
        <v>41241</v>
      </c>
      <c r="Y5762" s="437" t="str">
        <f t="shared" si="476"/>
        <v/>
      </c>
    </row>
    <row r="5763" spans="1:25" x14ac:dyDescent="0.2">
      <c r="A5763" s="644" t="s">
        <v>115</v>
      </c>
      <c r="B5763" s="645">
        <v>2</v>
      </c>
      <c r="C5763" s="646">
        <v>80</v>
      </c>
      <c r="D5763" s="645" t="s">
        <v>178</v>
      </c>
      <c r="E5763" s="647">
        <v>41240</v>
      </c>
      <c r="G5763" s="645">
        <v>2</v>
      </c>
      <c r="H5763" s="646">
        <v>80</v>
      </c>
      <c r="I5763" s="646">
        <v>80</v>
      </c>
      <c r="J5763" s="646">
        <v>80</v>
      </c>
      <c r="K5763" s="645">
        <v>0</v>
      </c>
      <c r="L5763" s="647">
        <v>41241</v>
      </c>
      <c r="N5763" s="648">
        <v>2</v>
      </c>
      <c r="O5763" s="646">
        <v>80</v>
      </c>
      <c r="P5763" s="646">
        <v>80</v>
      </c>
      <c r="Q5763" s="645">
        <v>0</v>
      </c>
      <c r="R5763" s="646">
        <v>80</v>
      </c>
      <c r="S5763" s="646">
        <v>0</v>
      </c>
      <c r="T5763" s="646">
        <v>0</v>
      </c>
      <c r="U5763" s="647">
        <v>41241</v>
      </c>
      <c r="Y5763" s="437" t="str">
        <f t="shared" si="476"/>
        <v/>
      </c>
    </row>
    <row r="5764" spans="1:25" x14ac:dyDescent="0.2">
      <c r="A5764" s="442" t="s">
        <v>115</v>
      </c>
      <c r="B5764" s="435">
        <v>1</v>
      </c>
      <c r="C5764" s="436">
        <v>31</v>
      </c>
      <c r="D5764" s="643" t="s">
        <v>182</v>
      </c>
      <c r="E5764" s="472">
        <v>41241</v>
      </c>
      <c r="G5764" s="435">
        <v>1</v>
      </c>
      <c r="H5764" s="436">
        <v>31</v>
      </c>
      <c r="I5764" s="436">
        <v>31</v>
      </c>
      <c r="J5764" s="436">
        <v>31</v>
      </c>
      <c r="K5764" s="435">
        <v>0</v>
      </c>
      <c r="L5764" s="472">
        <v>41242</v>
      </c>
      <c r="N5764" s="435">
        <v>1</v>
      </c>
      <c r="O5764" s="436">
        <v>31</v>
      </c>
      <c r="P5764" s="436">
        <v>31</v>
      </c>
      <c r="Q5764" s="435">
        <v>0</v>
      </c>
      <c r="R5764" s="436">
        <v>31</v>
      </c>
      <c r="S5764" s="447">
        <v>0</v>
      </c>
      <c r="T5764" s="447">
        <v>0</v>
      </c>
      <c r="U5764" s="472">
        <v>41242</v>
      </c>
      <c r="Y5764" s="437" t="str">
        <f t="shared" si="476"/>
        <v/>
      </c>
    </row>
    <row r="5765" spans="1:25" x14ac:dyDescent="0.2">
      <c r="A5765" s="442" t="s">
        <v>115</v>
      </c>
      <c r="B5765" s="435">
        <v>2</v>
      </c>
      <c r="C5765" s="436">
        <v>11</v>
      </c>
      <c r="D5765" s="465" t="s">
        <v>183</v>
      </c>
      <c r="E5765" s="472">
        <v>41241</v>
      </c>
      <c r="G5765" s="435">
        <v>2</v>
      </c>
      <c r="H5765" s="436">
        <v>11</v>
      </c>
      <c r="I5765" s="436">
        <v>11</v>
      </c>
      <c r="J5765" s="436">
        <v>11</v>
      </c>
      <c r="K5765" s="435">
        <v>0</v>
      </c>
      <c r="L5765" s="472">
        <v>41242</v>
      </c>
      <c r="N5765" s="435">
        <v>2</v>
      </c>
      <c r="O5765" s="436">
        <v>11</v>
      </c>
      <c r="P5765" s="436">
        <v>11</v>
      </c>
      <c r="Q5765" s="435">
        <v>0</v>
      </c>
      <c r="R5765" s="436">
        <v>11</v>
      </c>
      <c r="S5765" s="447">
        <v>0</v>
      </c>
      <c r="T5765" s="447">
        <v>0</v>
      </c>
      <c r="U5765" s="472">
        <v>41242</v>
      </c>
      <c r="Y5765" s="437" t="str">
        <f t="shared" si="476"/>
        <v/>
      </c>
    </row>
    <row r="5766" spans="1:25" x14ac:dyDescent="0.2">
      <c r="A5766" s="442" t="s">
        <v>115</v>
      </c>
      <c r="B5766" s="435">
        <v>3</v>
      </c>
      <c r="C5766" s="436">
        <v>11</v>
      </c>
      <c r="D5766" s="465" t="s">
        <v>67</v>
      </c>
      <c r="E5766" s="472">
        <v>41241</v>
      </c>
      <c r="G5766" s="435">
        <v>3</v>
      </c>
      <c r="H5766" s="436">
        <v>11</v>
      </c>
      <c r="I5766" s="436">
        <v>11</v>
      </c>
      <c r="J5766" s="436">
        <v>11</v>
      </c>
      <c r="K5766" s="435">
        <v>0</v>
      </c>
      <c r="L5766" s="472">
        <v>41242</v>
      </c>
      <c r="N5766" s="435">
        <v>3</v>
      </c>
      <c r="O5766" s="436">
        <v>11</v>
      </c>
      <c r="P5766" s="436">
        <v>11</v>
      </c>
      <c r="Q5766" s="435">
        <v>0</v>
      </c>
      <c r="R5766" s="436">
        <v>11</v>
      </c>
      <c r="S5766" s="447">
        <v>0</v>
      </c>
      <c r="T5766" s="447">
        <v>0</v>
      </c>
      <c r="U5766" s="472">
        <v>41242</v>
      </c>
      <c r="Y5766" s="437" t="str">
        <f t="shared" si="476"/>
        <v/>
      </c>
    </row>
    <row r="5767" spans="1:25" x14ac:dyDescent="0.2">
      <c r="A5767" s="442" t="s">
        <v>115</v>
      </c>
      <c r="B5767" s="435">
        <v>4</v>
      </c>
      <c r="C5767" s="436">
        <v>10</v>
      </c>
      <c r="D5767" s="438" t="s">
        <v>69</v>
      </c>
      <c r="E5767" s="472">
        <v>41241</v>
      </c>
      <c r="G5767" s="435">
        <v>4</v>
      </c>
      <c r="H5767" s="436">
        <v>10</v>
      </c>
      <c r="I5767" s="436">
        <v>10</v>
      </c>
      <c r="J5767" s="436">
        <v>10</v>
      </c>
      <c r="K5767" s="435">
        <v>0</v>
      </c>
      <c r="L5767" s="472">
        <v>41242</v>
      </c>
      <c r="N5767" s="435">
        <v>4</v>
      </c>
      <c r="O5767" s="436">
        <v>10</v>
      </c>
      <c r="P5767" s="436">
        <v>10</v>
      </c>
      <c r="Q5767" s="435">
        <v>0</v>
      </c>
      <c r="R5767" s="436">
        <v>10</v>
      </c>
      <c r="S5767" s="447">
        <v>0</v>
      </c>
      <c r="T5767" s="447">
        <v>0</v>
      </c>
      <c r="U5767" s="472">
        <v>41242</v>
      </c>
      <c r="Y5767" s="437" t="str">
        <f t="shared" si="476"/>
        <v/>
      </c>
    </row>
    <row r="5768" spans="1:25" x14ac:dyDescent="0.2">
      <c r="A5768" s="442" t="s">
        <v>115</v>
      </c>
      <c r="B5768" s="435">
        <v>5</v>
      </c>
      <c r="C5768" s="436">
        <v>15</v>
      </c>
      <c r="D5768" s="438" t="s">
        <v>72</v>
      </c>
      <c r="E5768" s="472">
        <v>41241</v>
      </c>
      <c r="G5768" s="435">
        <v>5</v>
      </c>
      <c r="H5768" s="436">
        <v>15</v>
      </c>
      <c r="I5768" s="436">
        <v>15</v>
      </c>
      <c r="J5768" s="436">
        <v>15</v>
      </c>
      <c r="K5768" s="435">
        <v>0</v>
      </c>
      <c r="L5768" s="472">
        <v>41242</v>
      </c>
      <c r="N5768" s="435">
        <v>5</v>
      </c>
      <c r="O5768" s="436">
        <v>15</v>
      </c>
      <c r="P5768" s="436">
        <v>15</v>
      </c>
      <c r="Q5768" s="435">
        <v>0</v>
      </c>
      <c r="R5768" s="436">
        <v>15</v>
      </c>
      <c r="S5768" s="447">
        <v>0</v>
      </c>
      <c r="T5768" s="447">
        <v>0</v>
      </c>
      <c r="U5768" s="472">
        <v>41242</v>
      </c>
      <c r="Y5768" s="437" t="str">
        <f t="shared" si="476"/>
        <v/>
      </c>
    </row>
    <row r="5769" spans="1:25" x14ac:dyDescent="0.2">
      <c r="A5769" s="442" t="s">
        <v>115</v>
      </c>
      <c r="B5769" s="435">
        <v>6</v>
      </c>
      <c r="C5769" s="436">
        <v>268</v>
      </c>
      <c r="D5769" s="438" t="s">
        <v>73</v>
      </c>
      <c r="E5769" s="472">
        <v>41241</v>
      </c>
      <c r="G5769" s="435">
        <v>6</v>
      </c>
      <c r="H5769" s="436">
        <v>268</v>
      </c>
      <c r="I5769" s="436">
        <v>268</v>
      </c>
      <c r="J5769" s="436">
        <v>268</v>
      </c>
      <c r="K5769" s="435">
        <v>0</v>
      </c>
      <c r="L5769" s="472">
        <v>41242</v>
      </c>
      <c r="N5769" s="435">
        <v>6</v>
      </c>
      <c r="O5769" s="436">
        <v>268</v>
      </c>
      <c r="P5769" s="436">
        <v>268</v>
      </c>
      <c r="Q5769" s="435">
        <v>0</v>
      </c>
      <c r="R5769" s="436">
        <v>268</v>
      </c>
      <c r="S5769" s="447">
        <v>0</v>
      </c>
      <c r="T5769" s="447">
        <v>0</v>
      </c>
      <c r="U5769" s="472">
        <v>41242</v>
      </c>
      <c r="Y5769" s="437" t="str">
        <f t="shared" si="476"/>
        <v/>
      </c>
    </row>
    <row r="5770" spans="1:25" x14ac:dyDescent="0.2">
      <c r="A5770" s="442" t="s">
        <v>115</v>
      </c>
      <c r="B5770" s="435">
        <v>7</v>
      </c>
      <c r="C5770" s="436">
        <v>149</v>
      </c>
      <c r="D5770" s="438" t="s">
        <v>79</v>
      </c>
      <c r="E5770" s="472">
        <v>41241</v>
      </c>
      <c r="G5770" s="435">
        <v>7</v>
      </c>
      <c r="H5770" s="436">
        <v>149</v>
      </c>
      <c r="I5770" s="436">
        <v>149</v>
      </c>
      <c r="J5770" s="436">
        <v>149</v>
      </c>
      <c r="K5770" s="435">
        <v>0</v>
      </c>
      <c r="L5770" s="472">
        <v>41242</v>
      </c>
      <c r="N5770" s="435">
        <v>7</v>
      </c>
      <c r="O5770" s="436">
        <v>149</v>
      </c>
      <c r="P5770" s="436">
        <v>149</v>
      </c>
      <c r="Q5770" s="435">
        <v>0</v>
      </c>
      <c r="R5770" s="436">
        <v>149</v>
      </c>
      <c r="S5770" s="447">
        <v>0</v>
      </c>
      <c r="T5770" s="447">
        <v>0</v>
      </c>
      <c r="U5770" s="472">
        <v>41242</v>
      </c>
      <c r="Y5770" s="437" t="str">
        <f t="shared" si="476"/>
        <v/>
      </c>
    </row>
    <row r="5771" spans="1:25" x14ac:dyDescent="0.2">
      <c r="A5771" s="442" t="s">
        <v>115</v>
      </c>
      <c r="B5771" s="435">
        <v>8</v>
      </c>
      <c r="C5771" s="436">
        <v>86</v>
      </c>
      <c r="D5771" s="438" t="s">
        <v>74</v>
      </c>
      <c r="E5771" s="472">
        <v>41241</v>
      </c>
      <c r="G5771" s="435">
        <v>8</v>
      </c>
      <c r="H5771" s="436">
        <v>86</v>
      </c>
      <c r="I5771" s="436">
        <v>86</v>
      </c>
      <c r="J5771" s="436">
        <v>86</v>
      </c>
      <c r="K5771" s="435">
        <v>0</v>
      </c>
      <c r="L5771" s="472">
        <v>41242</v>
      </c>
      <c r="N5771" s="435">
        <v>8</v>
      </c>
      <c r="O5771" s="436">
        <v>86</v>
      </c>
      <c r="P5771" s="436">
        <v>86</v>
      </c>
      <c r="Q5771" s="435">
        <v>0</v>
      </c>
      <c r="R5771" s="436">
        <v>86</v>
      </c>
      <c r="S5771" s="447">
        <v>0</v>
      </c>
      <c r="T5771" s="447">
        <v>0</v>
      </c>
      <c r="U5771" s="472">
        <v>41242</v>
      </c>
      <c r="Y5771" s="437" t="str">
        <f t="shared" si="476"/>
        <v/>
      </c>
    </row>
    <row r="5772" spans="1:25" x14ac:dyDescent="0.2">
      <c r="A5772" s="442" t="s">
        <v>115</v>
      </c>
      <c r="B5772" s="435">
        <v>9</v>
      </c>
      <c r="C5772" s="436">
        <v>2</v>
      </c>
      <c r="D5772" s="438" t="s">
        <v>75</v>
      </c>
      <c r="E5772" s="472">
        <v>41241</v>
      </c>
      <c r="G5772" s="435">
        <v>9</v>
      </c>
      <c r="H5772" s="436">
        <v>2</v>
      </c>
      <c r="I5772" s="436">
        <v>2</v>
      </c>
      <c r="J5772" s="436">
        <v>2</v>
      </c>
      <c r="K5772" s="435">
        <v>0</v>
      </c>
      <c r="L5772" s="472">
        <v>41242</v>
      </c>
      <c r="N5772" s="435">
        <v>9</v>
      </c>
      <c r="O5772" s="436">
        <v>2</v>
      </c>
      <c r="P5772" s="436">
        <v>2</v>
      </c>
      <c r="Q5772" s="435">
        <v>0</v>
      </c>
      <c r="R5772" s="436">
        <v>2</v>
      </c>
      <c r="S5772" s="447">
        <v>0</v>
      </c>
      <c r="T5772" s="447">
        <v>0</v>
      </c>
      <c r="U5772" s="472">
        <v>41242</v>
      </c>
      <c r="Y5772" s="437" t="str">
        <f t="shared" si="476"/>
        <v/>
      </c>
    </row>
    <row r="5773" spans="1:25" x14ac:dyDescent="0.2">
      <c r="A5773" s="442" t="s">
        <v>115</v>
      </c>
      <c r="B5773" s="435">
        <v>10</v>
      </c>
      <c r="C5773" s="436">
        <v>2</v>
      </c>
      <c r="D5773" s="438" t="s">
        <v>76</v>
      </c>
      <c r="E5773" s="472">
        <v>41241</v>
      </c>
      <c r="G5773" s="435">
        <v>10</v>
      </c>
      <c r="H5773" s="436">
        <v>2</v>
      </c>
      <c r="I5773" s="436">
        <v>2</v>
      </c>
      <c r="J5773" s="436">
        <v>2</v>
      </c>
      <c r="K5773" s="435">
        <v>0</v>
      </c>
      <c r="L5773" s="472">
        <v>41242</v>
      </c>
      <c r="N5773" s="435">
        <v>10</v>
      </c>
      <c r="O5773" s="436">
        <v>2</v>
      </c>
      <c r="P5773" s="436">
        <v>2</v>
      </c>
      <c r="Q5773" s="435">
        <v>0</v>
      </c>
      <c r="R5773" s="436">
        <v>2</v>
      </c>
      <c r="S5773" s="447">
        <v>0</v>
      </c>
      <c r="T5773" s="447">
        <v>0</v>
      </c>
      <c r="U5773" s="472">
        <v>41242</v>
      </c>
      <c r="Y5773" s="437" t="str">
        <f t="shared" si="476"/>
        <v/>
      </c>
    </row>
    <row r="5774" spans="1:25" x14ac:dyDescent="0.2">
      <c r="A5774" s="442" t="s">
        <v>115</v>
      </c>
      <c r="B5774" s="435">
        <v>11</v>
      </c>
      <c r="C5774" s="436">
        <v>5</v>
      </c>
      <c r="D5774" s="438" t="s">
        <v>77</v>
      </c>
      <c r="E5774" s="472">
        <v>41241</v>
      </c>
      <c r="G5774" s="435">
        <v>11</v>
      </c>
      <c r="H5774" s="436">
        <v>5</v>
      </c>
      <c r="I5774" s="436">
        <v>5</v>
      </c>
      <c r="J5774" s="436">
        <v>5</v>
      </c>
      <c r="K5774" s="435">
        <v>0</v>
      </c>
      <c r="L5774" s="472">
        <v>41242</v>
      </c>
      <c r="N5774" s="435">
        <v>11</v>
      </c>
      <c r="O5774" s="436">
        <v>5</v>
      </c>
      <c r="P5774" s="436">
        <v>5</v>
      </c>
      <c r="Q5774" s="435">
        <v>0</v>
      </c>
      <c r="R5774" s="436">
        <v>5</v>
      </c>
      <c r="S5774" s="447">
        <v>0</v>
      </c>
      <c r="T5774" s="447">
        <v>0</v>
      </c>
      <c r="U5774" s="472">
        <v>41242</v>
      </c>
      <c r="Y5774" s="437" t="str">
        <f t="shared" si="476"/>
        <v/>
      </c>
    </row>
    <row r="5775" spans="1:25" x14ac:dyDescent="0.2">
      <c r="A5775" s="442" t="s">
        <v>115</v>
      </c>
      <c r="B5775" s="435">
        <v>12</v>
      </c>
      <c r="C5775" s="436">
        <v>1000</v>
      </c>
      <c r="D5775" s="657" t="s">
        <v>212</v>
      </c>
      <c r="E5775" s="472">
        <v>41241</v>
      </c>
      <c r="G5775" s="435">
        <v>12</v>
      </c>
      <c r="H5775" s="436">
        <v>1000</v>
      </c>
      <c r="I5775" s="436">
        <v>1000</v>
      </c>
      <c r="J5775" s="436">
        <v>1000</v>
      </c>
      <c r="K5775" s="435">
        <v>0</v>
      </c>
      <c r="L5775" s="472">
        <v>41242</v>
      </c>
      <c r="N5775" s="435">
        <v>12</v>
      </c>
      <c r="O5775" s="436">
        <v>1000</v>
      </c>
      <c r="P5775" s="436">
        <v>1000</v>
      </c>
      <c r="Q5775" s="435">
        <v>0</v>
      </c>
      <c r="R5775" s="436">
        <v>1000</v>
      </c>
      <c r="S5775" s="447">
        <v>0</v>
      </c>
      <c r="T5775" s="447">
        <v>0</v>
      </c>
      <c r="U5775" s="472">
        <v>41242</v>
      </c>
      <c r="Y5775" s="437" t="str">
        <f t="shared" si="476"/>
        <v/>
      </c>
    </row>
    <row r="5776" spans="1:25" x14ac:dyDescent="0.2">
      <c r="A5776" s="442" t="s">
        <v>115</v>
      </c>
      <c r="B5776" s="435">
        <v>13</v>
      </c>
      <c r="C5776" s="436">
        <v>969</v>
      </c>
      <c r="D5776" s="438" t="s">
        <v>213</v>
      </c>
      <c r="E5776" s="472">
        <v>41241</v>
      </c>
      <c r="G5776" s="435">
        <v>13</v>
      </c>
      <c r="H5776" s="436">
        <v>969</v>
      </c>
      <c r="I5776" s="436">
        <v>969</v>
      </c>
      <c r="J5776" s="436">
        <v>969</v>
      </c>
      <c r="K5776" s="435">
        <v>0</v>
      </c>
      <c r="L5776" s="472">
        <v>41242</v>
      </c>
      <c r="N5776" s="435">
        <v>13</v>
      </c>
      <c r="O5776" s="436">
        <v>969</v>
      </c>
      <c r="P5776" s="436">
        <v>969</v>
      </c>
      <c r="Q5776" s="435">
        <v>0</v>
      </c>
      <c r="R5776" s="436">
        <v>969</v>
      </c>
      <c r="S5776" s="447">
        <v>0</v>
      </c>
      <c r="T5776" s="447">
        <v>0</v>
      </c>
      <c r="U5776" s="472">
        <v>41242</v>
      </c>
      <c r="Y5776" s="437" t="str">
        <f t="shared" si="476"/>
        <v/>
      </c>
    </row>
    <row r="5777" spans="1:25" x14ac:dyDescent="0.2">
      <c r="A5777" s="442" t="s">
        <v>115</v>
      </c>
      <c r="B5777" s="435">
        <v>14</v>
      </c>
      <c r="C5777" s="436">
        <v>579</v>
      </c>
      <c r="D5777" s="438" t="s">
        <v>187</v>
      </c>
      <c r="E5777" s="472">
        <v>41241</v>
      </c>
      <c r="G5777" s="435">
        <v>14</v>
      </c>
      <c r="H5777" s="436">
        <v>579</v>
      </c>
      <c r="I5777" s="436">
        <v>579</v>
      </c>
      <c r="J5777" s="436">
        <v>579</v>
      </c>
      <c r="K5777" s="435">
        <v>0</v>
      </c>
      <c r="L5777" s="472">
        <v>41242</v>
      </c>
      <c r="N5777" s="435">
        <v>14</v>
      </c>
      <c r="O5777" s="436">
        <v>579</v>
      </c>
      <c r="P5777" s="436">
        <v>579</v>
      </c>
      <c r="Q5777" s="435">
        <v>0</v>
      </c>
      <c r="R5777" s="436">
        <v>579</v>
      </c>
      <c r="S5777" s="447">
        <v>0</v>
      </c>
      <c r="T5777" s="447">
        <v>0</v>
      </c>
      <c r="U5777" s="472">
        <v>41242</v>
      </c>
      <c r="Y5777" s="437" t="str">
        <f t="shared" si="476"/>
        <v/>
      </c>
    </row>
    <row r="5778" spans="1:25" x14ac:dyDescent="0.2">
      <c r="A5778" s="442" t="s">
        <v>115</v>
      </c>
      <c r="B5778" s="435">
        <v>15</v>
      </c>
      <c r="C5778" s="436">
        <v>1237</v>
      </c>
      <c r="D5778" s="438" t="s">
        <v>199</v>
      </c>
      <c r="E5778" s="472">
        <v>41241</v>
      </c>
      <c r="G5778" s="435">
        <v>15</v>
      </c>
      <c r="H5778" s="436">
        <v>1237</v>
      </c>
      <c r="I5778" s="436">
        <v>1237</v>
      </c>
      <c r="J5778" s="436">
        <v>1237</v>
      </c>
      <c r="K5778" s="435">
        <v>0</v>
      </c>
      <c r="L5778" s="472">
        <v>41242</v>
      </c>
      <c r="N5778" s="435">
        <v>15</v>
      </c>
      <c r="O5778" s="436">
        <v>1237</v>
      </c>
      <c r="P5778" s="436">
        <v>1237</v>
      </c>
      <c r="Q5778" s="435">
        <v>0</v>
      </c>
      <c r="R5778" s="436">
        <v>1237</v>
      </c>
      <c r="S5778" s="447">
        <v>0</v>
      </c>
      <c r="T5778" s="447">
        <v>0</v>
      </c>
      <c r="U5778" s="472">
        <v>41242</v>
      </c>
      <c r="Y5778" s="437" t="str">
        <f t="shared" si="476"/>
        <v/>
      </c>
    </row>
    <row r="5779" spans="1:25" x14ac:dyDescent="0.2">
      <c r="A5779" s="442" t="s">
        <v>115</v>
      </c>
      <c r="B5779" s="435">
        <v>16</v>
      </c>
      <c r="C5779" s="436">
        <v>134</v>
      </c>
      <c r="D5779" s="438" t="s">
        <v>189</v>
      </c>
      <c r="E5779" s="472">
        <v>41241</v>
      </c>
      <c r="G5779" s="435">
        <v>16</v>
      </c>
      <c r="H5779" s="436">
        <v>134</v>
      </c>
      <c r="I5779" s="436">
        <v>134</v>
      </c>
      <c r="J5779" s="436">
        <v>134</v>
      </c>
      <c r="K5779" s="435">
        <v>0</v>
      </c>
      <c r="L5779" s="472">
        <v>41242</v>
      </c>
      <c r="N5779" s="435">
        <v>16</v>
      </c>
      <c r="O5779" s="436">
        <v>134</v>
      </c>
      <c r="P5779" s="436">
        <v>134</v>
      </c>
      <c r="Q5779" s="435">
        <v>0</v>
      </c>
      <c r="R5779" s="436">
        <v>134</v>
      </c>
      <c r="S5779" s="447">
        <v>0</v>
      </c>
      <c r="T5779" s="447">
        <v>0</v>
      </c>
      <c r="U5779" s="472">
        <v>41242</v>
      </c>
      <c r="Y5779" s="437" t="str">
        <f t="shared" si="476"/>
        <v/>
      </c>
    </row>
    <row r="5780" spans="1:25" x14ac:dyDescent="0.2">
      <c r="A5780" s="442" t="s">
        <v>115</v>
      </c>
      <c r="B5780" s="435">
        <v>17</v>
      </c>
      <c r="C5780" s="436">
        <v>375</v>
      </c>
      <c r="D5780" s="438" t="s">
        <v>178</v>
      </c>
      <c r="E5780" s="472">
        <v>41241</v>
      </c>
      <c r="G5780" s="435">
        <v>17</v>
      </c>
      <c r="H5780" s="436">
        <v>375</v>
      </c>
      <c r="I5780" s="436">
        <v>375</v>
      </c>
      <c r="J5780" s="436">
        <v>375</v>
      </c>
      <c r="K5780" s="435">
        <v>0</v>
      </c>
      <c r="L5780" s="472">
        <v>41242</v>
      </c>
      <c r="N5780" s="435">
        <v>17</v>
      </c>
      <c r="O5780" s="436">
        <v>375</v>
      </c>
      <c r="P5780" s="436">
        <v>375</v>
      </c>
      <c r="Q5780" s="435">
        <v>0</v>
      </c>
      <c r="R5780" s="436">
        <v>375</v>
      </c>
      <c r="S5780" s="447">
        <v>0</v>
      </c>
      <c r="T5780" s="447">
        <v>0</v>
      </c>
      <c r="U5780" s="472">
        <v>41242</v>
      </c>
      <c r="Y5780" s="437" t="str">
        <f t="shared" si="476"/>
        <v/>
      </c>
    </row>
    <row r="5781" spans="1:25" x14ac:dyDescent="0.2">
      <c r="A5781" s="442" t="s">
        <v>115</v>
      </c>
      <c r="B5781" s="435">
        <v>18</v>
      </c>
      <c r="C5781" s="436">
        <v>1995</v>
      </c>
      <c r="D5781" s="438" t="s">
        <v>214</v>
      </c>
      <c r="E5781" s="472">
        <v>41241</v>
      </c>
      <c r="G5781" s="435">
        <v>18</v>
      </c>
      <c r="H5781" s="436">
        <v>1995</v>
      </c>
      <c r="I5781" s="436">
        <v>1995</v>
      </c>
      <c r="J5781" s="436">
        <v>1995</v>
      </c>
      <c r="K5781" s="435">
        <v>0</v>
      </c>
      <c r="L5781" s="472">
        <v>41242</v>
      </c>
      <c r="N5781" s="435">
        <v>18</v>
      </c>
      <c r="O5781" s="436">
        <v>1995</v>
      </c>
      <c r="P5781" s="436">
        <v>1995</v>
      </c>
      <c r="Q5781" s="435">
        <v>0</v>
      </c>
      <c r="R5781" s="436">
        <v>1995</v>
      </c>
      <c r="S5781" s="447">
        <v>0</v>
      </c>
      <c r="T5781" s="447">
        <v>0</v>
      </c>
      <c r="U5781" s="472">
        <v>41242</v>
      </c>
      <c r="Y5781" s="437" t="str">
        <f t="shared" si="476"/>
        <v/>
      </c>
    </row>
    <row r="5782" spans="1:25" x14ac:dyDescent="0.2">
      <c r="A5782" s="442" t="s">
        <v>115</v>
      </c>
      <c r="B5782" s="435">
        <v>19</v>
      </c>
      <c r="C5782" s="436">
        <v>1109</v>
      </c>
      <c r="D5782" s="438" t="s">
        <v>214</v>
      </c>
      <c r="E5782" s="472">
        <v>41241</v>
      </c>
      <c r="G5782" s="435">
        <v>19</v>
      </c>
      <c r="H5782" s="436">
        <v>1109</v>
      </c>
      <c r="I5782" s="436">
        <v>1109</v>
      </c>
      <c r="J5782" s="436">
        <v>1109</v>
      </c>
      <c r="K5782" s="435">
        <v>0</v>
      </c>
      <c r="L5782" s="472">
        <v>41242</v>
      </c>
      <c r="N5782" s="435">
        <v>19</v>
      </c>
      <c r="O5782" s="436">
        <v>1109</v>
      </c>
      <c r="P5782" s="436">
        <v>1109</v>
      </c>
      <c r="Q5782" s="435">
        <v>0</v>
      </c>
      <c r="R5782" s="436">
        <v>1109</v>
      </c>
      <c r="S5782" s="447">
        <v>0</v>
      </c>
      <c r="T5782" s="447">
        <v>0</v>
      </c>
      <c r="U5782" s="472">
        <v>41242</v>
      </c>
      <c r="Y5782" s="437" t="str">
        <f t="shared" si="476"/>
        <v/>
      </c>
    </row>
    <row r="5783" spans="1:25" x14ac:dyDescent="0.2">
      <c r="A5783" s="644" t="s">
        <v>115</v>
      </c>
      <c r="B5783" s="645">
        <v>20</v>
      </c>
      <c r="C5783" s="646">
        <v>18</v>
      </c>
      <c r="D5783" s="659" t="s">
        <v>185</v>
      </c>
      <c r="E5783" s="647">
        <v>41241</v>
      </c>
      <c r="G5783" s="645">
        <v>20</v>
      </c>
      <c r="H5783" s="646">
        <v>18</v>
      </c>
      <c r="I5783" s="646">
        <v>18</v>
      </c>
      <c r="J5783" s="646">
        <v>18</v>
      </c>
      <c r="K5783" s="645">
        <v>0</v>
      </c>
      <c r="L5783" s="647">
        <v>41242</v>
      </c>
      <c r="N5783" s="645">
        <v>20</v>
      </c>
      <c r="O5783" s="646">
        <v>18</v>
      </c>
      <c r="P5783" s="646">
        <v>18</v>
      </c>
      <c r="Q5783" s="645">
        <v>0</v>
      </c>
      <c r="R5783" s="646">
        <v>18</v>
      </c>
      <c r="S5783" s="646">
        <v>0</v>
      </c>
      <c r="T5783" s="646">
        <v>0</v>
      </c>
      <c r="U5783" s="647">
        <v>41242</v>
      </c>
      <c r="Y5783" s="437" t="str">
        <f t="shared" si="476"/>
        <v/>
      </c>
    </row>
    <row r="5784" spans="1:25" x14ac:dyDescent="0.2">
      <c r="A5784" s="644" t="s">
        <v>115</v>
      </c>
      <c r="B5784" s="645">
        <v>1</v>
      </c>
      <c r="C5784" s="646">
        <v>100</v>
      </c>
      <c r="D5784" s="645" t="s">
        <v>178</v>
      </c>
      <c r="E5784" s="647">
        <v>41242</v>
      </c>
      <c r="N5784" s="645">
        <v>1</v>
      </c>
      <c r="O5784" s="646">
        <v>100</v>
      </c>
      <c r="P5784" s="646">
        <v>100</v>
      </c>
      <c r="Q5784" s="645">
        <v>0</v>
      </c>
      <c r="R5784" s="646">
        <v>100</v>
      </c>
      <c r="S5784" s="646">
        <v>0</v>
      </c>
      <c r="T5784" s="646">
        <v>0</v>
      </c>
      <c r="U5784" s="647">
        <v>41243</v>
      </c>
      <c r="Y5784" s="437" t="str">
        <f t="shared" si="476"/>
        <v/>
      </c>
    </row>
    <row r="5785" spans="1:25" x14ac:dyDescent="0.2">
      <c r="A5785" s="644" t="s">
        <v>115</v>
      </c>
      <c r="B5785" s="645">
        <v>1</v>
      </c>
      <c r="C5785" s="646">
        <v>75</v>
      </c>
      <c r="D5785" s="645" t="s">
        <v>178</v>
      </c>
      <c r="E5785" s="647">
        <v>41243</v>
      </c>
      <c r="G5785" s="645">
        <v>1</v>
      </c>
      <c r="H5785" s="646">
        <v>75</v>
      </c>
      <c r="I5785" s="646">
        <v>75</v>
      </c>
      <c r="J5785" s="646">
        <v>75</v>
      </c>
      <c r="K5785" s="645">
        <v>0</v>
      </c>
      <c r="L5785" s="647">
        <v>41244</v>
      </c>
      <c r="N5785" s="648">
        <v>1</v>
      </c>
      <c r="O5785" s="645">
        <v>75</v>
      </c>
      <c r="P5785" s="645">
        <v>75</v>
      </c>
      <c r="Q5785" s="645">
        <v>0</v>
      </c>
      <c r="R5785" s="645">
        <v>75</v>
      </c>
      <c r="S5785" s="646">
        <v>0</v>
      </c>
      <c r="T5785" s="646">
        <v>0</v>
      </c>
      <c r="U5785" s="647">
        <v>41244</v>
      </c>
      <c r="Y5785" s="437" t="str">
        <f t="shared" si="476"/>
        <v/>
      </c>
    </row>
    <row r="5786" spans="1:25" x14ac:dyDescent="0.2">
      <c r="A5786" s="442" t="s">
        <v>115</v>
      </c>
      <c r="B5786" s="435">
        <v>1</v>
      </c>
      <c r="C5786" s="436">
        <v>410</v>
      </c>
      <c r="D5786" s="439" t="s">
        <v>177</v>
      </c>
      <c r="E5786" s="472">
        <v>41246</v>
      </c>
      <c r="G5786" s="435">
        <v>1</v>
      </c>
      <c r="H5786" s="436">
        <v>410</v>
      </c>
      <c r="I5786" s="436">
        <v>410</v>
      </c>
      <c r="J5786" s="436">
        <v>410</v>
      </c>
      <c r="K5786" s="435">
        <v>0</v>
      </c>
      <c r="L5786" s="472">
        <v>41247</v>
      </c>
      <c r="N5786" s="435">
        <v>1</v>
      </c>
      <c r="O5786" s="436">
        <v>410</v>
      </c>
      <c r="P5786" s="436">
        <v>410</v>
      </c>
      <c r="Q5786" s="435">
        <v>0</v>
      </c>
      <c r="R5786" s="436">
        <v>410</v>
      </c>
      <c r="S5786" s="637">
        <v>0</v>
      </c>
      <c r="T5786" s="447">
        <v>0</v>
      </c>
      <c r="U5786" s="472">
        <v>41247</v>
      </c>
      <c r="Y5786" s="437" t="str">
        <f t="shared" si="476"/>
        <v/>
      </c>
    </row>
    <row r="5787" spans="1:25" x14ac:dyDescent="0.2">
      <c r="A5787" s="442" t="s">
        <v>115</v>
      </c>
      <c r="B5787" s="435">
        <v>2</v>
      </c>
      <c r="C5787" s="436">
        <v>1060</v>
      </c>
      <c r="D5787" s="439" t="s">
        <v>190</v>
      </c>
      <c r="E5787" s="472">
        <v>41246</v>
      </c>
      <c r="G5787" s="435">
        <v>2</v>
      </c>
      <c r="H5787" s="436">
        <v>1060</v>
      </c>
      <c r="I5787" s="436">
        <v>1060</v>
      </c>
      <c r="J5787" s="436">
        <v>1060</v>
      </c>
      <c r="K5787" s="435">
        <v>0</v>
      </c>
      <c r="L5787" s="472">
        <v>41247</v>
      </c>
      <c r="N5787" s="435">
        <v>2</v>
      </c>
      <c r="O5787" s="436">
        <v>1060</v>
      </c>
      <c r="P5787" s="436">
        <v>1060</v>
      </c>
      <c r="Q5787" s="435">
        <v>0</v>
      </c>
      <c r="R5787" s="436">
        <v>1060</v>
      </c>
      <c r="S5787" s="637">
        <v>0</v>
      </c>
      <c r="T5787" s="447">
        <v>0</v>
      </c>
      <c r="U5787" s="472">
        <v>41247</v>
      </c>
      <c r="Y5787" s="437" t="str">
        <f t="shared" si="476"/>
        <v/>
      </c>
    </row>
    <row r="5788" spans="1:25" x14ac:dyDescent="0.2">
      <c r="A5788" s="442" t="s">
        <v>115</v>
      </c>
      <c r="B5788" s="435">
        <v>3</v>
      </c>
      <c r="C5788" s="436">
        <v>1995</v>
      </c>
      <c r="D5788" s="657" t="s">
        <v>212</v>
      </c>
      <c r="E5788" s="472">
        <v>41246</v>
      </c>
      <c r="G5788" s="435">
        <v>3</v>
      </c>
      <c r="H5788" s="436">
        <v>1995</v>
      </c>
      <c r="I5788" s="436">
        <v>1995</v>
      </c>
      <c r="J5788" s="436">
        <v>1995</v>
      </c>
      <c r="K5788" s="435">
        <v>0</v>
      </c>
      <c r="L5788" s="472">
        <v>41247</v>
      </c>
      <c r="N5788" s="435">
        <v>3</v>
      </c>
      <c r="O5788" s="436">
        <v>1995</v>
      </c>
      <c r="P5788" s="436">
        <v>1995</v>
      </c>
      <c r="Q5788" s="435">
        <v>0</v>
      </c>
      <c r="R5788" s="436">
        <v>1995</v>
      </c>
      <c r="S5788" s="637">
        <v>0</v>
      </c>
      <c r="T5788" s="447">
        <v>0</v>
      </c>
      <c r="U5788" s="472">
        <v>41247</v>
      </c>
      <c r="Y5788" s="437" t="str">
        <f t="shared" si="476"/>
        <v/>
      </c>
    </row>
    <row r="5789" spans="1:25" x14ac:dyDescent="0.2">
      <c r="A5789" s="442" t="s">
        <v>115</v>
      </c>
      <c r="B5789" s="435">
        <v>4</v>
      </c>
      <c r="C5789" s="436">
        <v>1995</v>
      </c>
      <c r="D5789" s="657" t="s">
        <v>212</v>
      </c>
      <c r="E5789" s="472">
        <v>41246</v>
      </c>
      <c r="G5789" s="435">
        <v>4</v>
      </c>
      <c r="H5789" s="436">
        <v>1995</v>
      </c>
      <c r="I5789" s="436">
        <v>1995</v>
      </c>
      <c r="J5789" s="436">
        <v>1995</v>
      </c>
      <c r="K5789" s="435">
        <v>0</v>
      </c>
      <c r="L5789" s="472">
        <v>41247</v>
      </c>
      <c r="N5789" s="435">
        <v>4</v>
      </c>
      <c r="O5789" s="436">
        <v>1995</v>
      </c>
      <c r="P5789" s="436">
        <v>1995</v>
      </c>
      <c r="Q5789" s="435">
        <v>0</v>
      </c>
      <c r="R5789" s="436">
        <v>1995</v>
      </c>
      <c r="S5789" s="637">
        <v>0</v>
      </c>
      <c r="T5789" s="447">
        <v>0</v>
      </c>
      <c r="U5789" s="472">
        <v>41247</v>
      </c>
      <c r="Y5789" s="437" t="str">
        <f t="shared" si="476"/>
        <v/>
      </c>
    </row>
    <row r="5790" spans="1:25" x14ac:dyDescent="0.2">
      <c r="A5790" s="442" t="s">
        <v>115</v>
      </c>
      <c r="B5790" s="435">
        <v>5</v>
      </c>
      <c r="C5790" s="436">
        <v>1995</v>
      </c>
      <c r="D5790" s="657" t="s">
        <v>212</v>
      </c>
      <c r="E5790" s="472">
        <v>41246</v>
      </c>
      <c r="G5790" s="435">
        <v>5</v>
      </c>
      <c r="H5790" s="436">
        <v>1995</v>
      </c>
      <c r="I5790" s="436">
        <v>1995</v>
      </c>
      <c r="J5790" s="436">
        <v>1995</v>
      </c>
      <c r="K5790" s="435">
        <v>0</v>
      </c>
      <c r="L5790" s="472">
        <v>41247</v>
      </c>
      <c r="N5790" s="435">
        <v>5</v>
      </c>
      <c r="O5790" s="436">
        <v>1995</v>
      </c>
      <c r="P5790" s="436">
        <v>1995</v>
      </c>
      <c r="Q5790" s="435">
        <v>0</v>
      </c>
      <c r="R5790" s="436">
        <v>1995</v>
      </c>
      <c r="S5790" s="637">
        <v>0</v>
      </c>
      <c r="T5790" s="447">
        <v>0</v>
      </c>
      <c r="U5790" s="472">
        <v>41247</v>
      </c>
      <c r="Y5790" s="437" t="str">
        <f t="shared" si="476"/>
        <v/>
      </c>
    </row>
    <row r="5791" spans="1:25" x14ac:dyDescent="0.2">
      <c r="A5791" s="442" t="s">
        <v>115</v>
      </c>
      <c r="B5791" s="435">
        <v>6</v>
      </c>
      <c r="C5791" s="436">
        <v>15</v>
      </c>
      <c r="D5791" s="657" t="s">
        <v>212</v>
      </c>
      <c r="E5791" s="472">
        <v>41246</v>
      </c>
      <c r="G5791" s="435">
        <v>6</v>
      </c>
      <c r="H5791" s="436">
        <v>15</v>
      </c>
      <c r="I5791" s="436">
        <v>15</v>
      </c>
      <c r="J5791" s="436">
        <v>15</v>
      </c>
      <c r="K5791" s="435">
        <v>0</v>
      </c>
      <c r="L5791" s="472">
        <v>41247</v>
      </c>
      <c r="N5791" s="435">
        <v>6</v>
      </c>
      <c r="O5791" s="436">
        <v>15</v>
      </c>
      <c r="P5791" s="436">
        <v>15</v>
      </c>
      <c r="Q5791" s="435">
        <v>0</v>
      </c>
      <c r="R5791" s="436">
        <v>15</v>
      </c>
      <c r="S5791" s="637">
        <v>0</v>
      </c>
      <c r="T5791" s="447">
        <v>0</v>
      </c>
      <c r="U5791" s="472">
        <v>41247</v>
      </c>
      <c r="Y5791" s="437" t="str">
        <f t="shared" si="476"/>
        <v/>
      </c>
    </row>
    <row r="5792" spans="1:25" x14ac:dyDescent="0.2">
      <c r="A5792" s="442" t="s">
        <v>115</v>
      </c>
      <c r="B5792" s="435">
        <v>7</v>
      </c>
      <c r="C5792" s="436">
        <v>550</v>
      </c>
      <c r="D5792" s="438" t="s">
        <v>196</v>
      </c>
      <c r="E5792" s="472">
        <v>41246</v>
      </c>
      <c r="G5792" s="435">
        <v>7</v>
      </c>
      <c r="H5792" s="436">
        <v>550</v>
      </c>
      <c r="I5792" s="436">
        <v>550</v>
      </c>
      <c r="J5792" s="436">
        <v>550</v>
      </c>
      <c r="K5792" s="435">
        <v>0</v>
      </c>
      <c r="L5792" s="472">
        <v>41247</v>
      </c>
      <c r="N5792" s="435">
        <v>7</v>
      </c>
      <c r="O5792" s="436">
        <v>550</v>
      </c>
      <c r="P5792" s="436">
        <v>550</v>
      </c>
      <c r="Q5792" s="435">
        <v>0</v>
      </c>
      <c r="R5792" s="436">
        <v>550</v>
      </c>
      <c r="S5792" s="637">
        <v>0</v>
      </c>
      <c r="T5792" s="447">
        <v>0</v>
      </c>
      <c r="U5792" s="472">
        <v>41247</v>
      </c>
      <c r="Y5792" s="437" t="str">
        <f t="shared" si="476"/>
        <v/>
      </c>
    </row>
    <row r="5793" spans="1:25" x14ac:dyDescent="0.2">
      <c r="A5793" s="442" t="s">
        <v>115</v>
      </c>
      <c r="B5793" s="435">
        <v>8</v>
      </c>
      <c r="C5793" s="436">
        <v>380</v>
      </c>
      <c r="D5793" s="435" t="s">
        <v>176</v>
      </c>
      <c r="E5793" s="472">
        <v>41246</v>
      </c>
      <c r="G5793" s="435">
        <v>8</v>
      </c>
      <c r="H5793" s="436">
        <v>380</v>
      </c>
      <c r="I5793" s="436">
        <v>380</v>
      </c>
      <c r="J5793" s="436">
        <v>380</v>
      </c>
      <c r="K5793" s="435">
        <v>0</v>
      </c>
      <c r="L5793" s="472">
        <v>41247</v>
      </c>
      <c r="N5793" s="435">
        <v>8</v>
      </c>
      <c r="O5793" s="436">
        <v>380</v>
      </c>
      <c r="P5793" s="436">
        <v>380</v>
      </c>
      <c r="Q5793" s="435">
        <v>0</v>
      </c>
      <c r="R5793" s="436">
        <v>380</v>
      </c>
      <c r="S5793" s="637">
        <v>0</v>
      </c>
      <c r="T5793" s="447">
        <v>0</v>
      </c>
      <c r="U5793" s="472">
        <v>41247</v>
      </c>
      <c r="Y5793" s="437" t="str">
        <f t="shared" si="476"/>
        <v/>
      </c>
    </row>
    <row r="5794" spans="1:25" x14ac:dyDescent="0.2">
      <c r="A5794" s="442" t="s">
        <v>115</v>
      </c>
      <c r="B5794" s="435">
        <v>9</v>
      </c>
      <c r="C5794" s="436">
        <v>1175</v>
      </c>
      <c r="D5794" s="438" t="s">
        <v>178</v>
      </c>
      <c r="E5794" s="472">
        <v>41246</v>
      </c>
      <c r="G5794" s="435">
        <v>9</v>
      </c>
      <c r="H5794" s="436">
        <v>1175</v>
      </c>
      <c r="I5794" s="436">
        <v>1175</v>
      </c>
      <c r="J5794" s="436">
        <v>1175</v>
      </c>
      <c r="K5794" s="435">
        <v>0</v>
      </c>
      <c r="L5794" s="472">
        <v>41247</v>
      </c>
      <c r="N5794" s="435">
        <v>9</v>
      </c>
      <c r="O5794" s="436">
        <v>1175</v>
      </c>
      <c r="P5794" s="436">
        <v>1175</v>
      </c>
      <c r="Q5794" s="435">
        <v>0</v>
      </c>
      <c r="R5794" s="436">
        <v>1175</v>
      </c>
      <c r="S5794" s="637">
        <v>0</v>
      </c>
      <c r="T5794" s="447">
        <v>0</v>
      </c>
      <c r="U5794" s="472">
        <v>41247</v>
      </c>
      <c r="Y5794" s="437" t="str">
        <f t="shared" si="476"/>
        <v/>
      </c>
    </row>
    <row r="5795" spans="1:25" x14ac:dyDescent="0.2">
      <c r="A5795" s="442" t="s">
        <v>116</v>
      </c>
      <c r="B5795" s="435">
        <v>10</v>
      </c>
      <c r="C5795" s="436">
        <v>96</v>
      </c>
      <c r="D5795" s="465" t="s">
        <v>67</v>
      </c>
      <c r="E5795" s="472">
        <v>41246</v>
      </c>
      <c r="G5795" s="474">
        <v>10</v>
      </c>
      <c r="H5795" s="435">
        <v>96</v>
      </c>
      <c r="I5795" s="435">
        <v>96</v>
      </c>
      <c r="J5795" s="435">
        <v>49</v>
      </c>
      <c r="K5795" s="435">
        <v>47</v>
      </c>
      <c r="L5795" s="472">
        <v>41247</v>
      </c>
      <c r="N5795" s="474">
        <v>10</v>
      </c>
      <c r="O5795" s="435">
        <v>96</v>
      </c>
      <c r="P5795" s="435">
        <v>96</v>
      </c>
      <c r="Q5795" s="435">
        <v>0</v>
      </c>
      <c r="R5795" s="435">
        <v>96</v>
      </c>
      <c r="S5795" s="637">
        <v>0</v>
      </c>
      <c r="T5795" s="447">
        <v>0</v>
      </c>
      <c r="U5795" s="472">
        <v>41247</v>
      </c>
      <c r="Y5795" s="437" t="str">
        <f t="shared" si="476"/>
        <v/>
      </c>
    </row>
    <row r="5796" spans="1:25" x14ac:dyDescent="0.2">
      <c r="A5796" s="442" t="s">
        <v>116</v>
      </c>
      <c r="B5796" s="435">
        <v>11</v>
      </c>
      <c r="C5796" s="436">
        <v>6</v>
      </c>
      <c r="D5796" s="438" t="s">
        <v>68</v>
      </c>
      <c r="E5796" s="472">
        <v>41246</v>
      </c>
      <c r="G5796" s="474">
        <v>11</v>
      </c>
      <c r="H5796" s="435">
        <v>6</v>
      </c>
      <c r="I5796" s="435">
        <v>6</v>
      </c>
      <c r="J5796" s="435">
        <v>5</v>
      </c>
      <c r="K5796" s="435">
        <v>1</v>
      </c>
      <c r="L5796" s="472">
        <v>41247</v>
      </c>
      <c r="N5796" s="474">
        <v>11</v>
      </c>
      <c r="O5796" s="435">
        <v>6</v>
      </c>
      <c r="P5796" s="435">
        <v>6</v>
      </c>
      <c r="Q5796" s="435">
        <v>0</v>
      </c>
      <c r="R5796" s="435">
        <v>6</v>
      </c>
      <c r="S5796" s="637">
        <v>0</v>
      </c>
      <c r="T5796" s="447">
        <v>0</v>
      </c>
      <c r="U5796" s="472">
        <v>41247</v>
      </c>
      <c r="Y5796" s="437" t="str">
        <f t="shared" si="476"/>
        <v/>
      </c>
    </row>
    <row r="5797" spans="1:25" x14ac:dyDescent="0.2">
      <c r="A5797" s="442" t="s">
        <v>116</v>
      </c>
      <c r="B5797" s="435">
        <v>12</v>
      </c>
      <c r="C5797" s="436">
        <v>22</v>
      </c>
      <c r="D5797" s="438" t="s">
        <v>69</v>
      </c>
      <c r="E5797" s="472">
        <v>41246</v>
      </c>
      <c r="G5797" s="474">
        <v>12</v>
      </c>
      <c r="H5797" s="435">
        <v>22</v>
      </c>
      <c r="I5797" s="435">
        <v>22</v>
      </c>
      <c r="J5797" s="435">
        <v>19</v>
      </c>
      <c r="K5797" s="435">
        <v>3</v>
      </c>
      <c r="L5797" s="472">
        <v>41247</v>
      </c>
      <c r="N5797" s="474">
        <v>12</v>
      </c>
      <c r="O5797" s="435">
        <v>22</v>
      </c>
      <c r="P5797" s="435">
        <v>22</v>
      </c>
      <c r="Q5797" s="435">
        <v>0</v>
      </c>
      <c r="R5797" s="435">
        <v>22</v>
      </c>
      <c r="S5797" s="637">
        <v>0</v>
      </c>
      <c r="T5797" s="447">
        <v>0</v>
      </c>
      <c r="U5797" s="472">
        <v>41247</v>
      </c>
      <c r="Y5797" s="437" t="str">
        <f t="shared" si="476"/>
        <v/>
      </c>
    </row>
    <row r="5798" spans="1:25" x14ac:dyDescent="0.2">
      <c r="A5798" s="442" t="s">
        <v>116</v>
      </c>
      <c r="B5798" s="435">
        <v>13</v>
      </c>
      <c r="C5798" s="436">
        <v>38</v>
      </c>
      <c r="D5798" s="438" t="s">
        <v>72</v>
      </c>
      <c r="E5798" s="472">
        <v>41246</v>
      </c>
      <c r="G5798" s="474">
        <v>13</v>
      </c>
      <c r="H5798" s="435">
        <v>38</v>
      </c>
      <c r="I5798" s="435">
        <v>38</v>
      </c>
      <c r="J5798" s="435">
        <v>17</v>
      </c>
      <c r="K5798" s="435">
        <v>21</v>
      </c>
      <c r="L5798" s="472">
        <v>41247</v>
      </c>
      <c r="N5798" s="474">
        <v>13</v>
      </c>
      <c r="O5798" s="435">
        <v>38</v>
      </c>
      <c r="P5798" s="435">
        <v>38</v>
      </c>
      <c r="Q5798" s="435">
        <v>0</v>
      </c>
      <c r="R5798" s="435">
        <v>38</v>
      </c>
      <c r="S5798" s="637">
        <v>0</v>
      </c>
      <c r="T5798" s="447">
        <v>0</v>
      </c>
      <c r="U5798" s="472">
        <v>41247</v>
      </c>
      <c r="Y5798" s="437" t="str">
        <f t="shared" si="476"/>
        <v/>
      </c>
    </row>
    <row r="5799" spans="1:25" x14ac:dyDescent="0.2">
      <c r="A5799" s="442" t="s">
        <v>116</v>
      </c>
      <c r="B5799" s="435">
        <v>14</v>
      </c>
      <c r="C5799" s="436">
        <v>687</v>
      </c>
      <c r="D5799" s="438" t="s">
        <v>73</v>
      </c>
      <c r="E5799" s="472">
        <v>41246</v>
      </c>
      <c r="G5799" s="474">
        <v>14</v>
      </c>
      <c r="H5799" s="435">
        <v>687</v>
      </c>
      <c r="I5799" s="435">
        <v>687</v>
      </c>
      <c r="J5799" s="435">
        <v>504</v>
      </c>
      <c r="K5799" s="435">
        <v>183</v>
      </c>
      <c r="L5799" s="472">
        <v>41247</v>
      </c>
      <c r="N5799" s="474">
        <v>14</v>
      </c>
      <c r="O5799" s="435">
        <v>687</v>
      </c>
      <c r="P5799" s="435">
        <v>687</v>
      </c>
      <c r="Q5799" s="435">
        <v>0</v>
      </c>
      <c r="R5799" s="435">
        <v>687</v>
      </c>
      <c r="S5799" s="637">
        <v>0</v>
      </c>
      <c r="T5799" s="447">
        <v>0</v>
      </c>
      <c r="U5799" s="472">
        <v>41247</v>
      </c>
      <c r="Y5799" s="437" t="str">
        <f t="shared" si="476"/>
        <v/>
      </c>
    </row>
    <row r="5800" spans="1:25" x14ac:dyDescent="0.2">
      <c r="A5800" s="442" t="s">
        <v>116</v>
      </c>
      <c r="B5800" s="435">
        <v>15</v>
      </c>
      <c r="C5800" s="436">
        <v>18</v>
      </c>
      <c r="D5800" s="438" t="s">
        <v>79</v>
      </c>
      <c r="E5800" s="472">
        <v>41246</v>
      </c>
      <c r="G5800" s="474">
        <v>15</v>
      </c>
      <c r="H5800" s="435">
        <v>18</v>
      </c>
      <c r="I5800" s="435">
        <v>18</v>
      </c>
      <c r="J5800" s="435">
        <v>8</v>
      </c>
      <c r="K5800" s="435">
        <v>10</v>
      </c>
      <c r="L5800" s="472">
        <v>41247</v>
      </c>
      <c r="N5800" s="474">
        <v>15</v>
      </c>
      <c r="O5800" s="435">
        <v>18</v>
      </c>
      <c r="P5800" s="435">
        <v>18</v>
      </c>
      <c r="Q5800" s="435">
        <v>0</v>
      </c>
      <c r="R5800" s="435">
        <v>18</v>
      </c>
      <c r="S5800" s="637">
        <v>0</v>
      </c>
      <c r="T5800" s="447">
        <v>0</v>
      </c>
      <c r="U5800" s="472">
        <v>41247</v>
      </c>
      <c r="Y5800" s="437" t="str">
        <f t="shared" si="476"/>
        <v/>
      </c>
    </row>
    <row r="5801" spans="1:25" x14ac:dyDescent="0.2">
      <c r="A5801" s="442" t="s">
        <v>116</v>
      </c>
      <c r="B5801" s="435">
        <v>16</v>
      </c>
      <c r="C5801" s="436">
        <v>322</v>
      </c>
      <c r="D5801" s="438" t="s">
        <v>74</v>
      </c>
      <c r="E5801" s="472">
        <v>41246</v>
      </c>
      <c r="G5801" s="474">
        <v>16</v>
      </c>
      <c r="H5801" s="435">
        <v>322</v>
      </c>
      <c r="I5801" s="435">
        <v>322</v>
      </c>
      <c r="J5801" s="435">
        <v>212</v>
      </c>
      <c r="K5801" s="435">
        <v>110</v>
      </c>
      <c r="L5801" s="472">
        <v>41247</v>
      </c>
      <c r="N5801" s="474">
        <v>16</v>
      </c>
      <c r="O5801" s="435">
        <v>322</v>
      </c>
      <c r="P5801" s="435">
        <v>322</v>
      </c>
      <c r="Q5801" s="435">
        <v>0</v>
      </c>
      <c r="R5801" s="435">
        <v>322</v>
      </c>
      <c r="S5801" s="637">
        <v>0</v>
      </c>
      <c r="T5801" s="447">
        <v>0</v>
      </c>
      <c r="U5801" s="472">
        <v>41247</v>
      </c>
      <c r="Y5801" s="437" t="str">
        <f t="shared" si="476"/>
        <v/>
      </c>
    </row>
    <row r="5802" spans="1:25" x14ac:dyDescent="0.2">
      <c r="A5802" s="442" t="s">
        <v>116</v>
      </c>
      <c r="B5802" s="435">
        <v>17</v>
      </c>
      <c r="C5802" s="436">
        <v>27</v>
      </c>
      <c r="D5802" s="438" t="s">
        <v>75</v>
      </c>
      <c r="E5802" s="472">
        <v>41246</v>
      </c>
      <c r="G5802" s="474">
        <v>17</v>
      </c>
      <c r="H5802" s="435">
        <v>27</v>
      </c>
      <c r="I5802" s="435">
        <v>27</v>
      </c>
      <c r="J5802" s="435">
        <v>25</v>
      </c>
      <c r="K5802" s="435">
        <v>2</v>
      </c>
      <c r="L5802" s="472">
        <v>41247</v>
      </c>
      <c r="N5802" s="474">
        <v>17</v>
      </c>
      <c r="O5802" s="435">
        <v>27</v>
      </c>
      <c r="P5802" s="435">
        <v>27</v>
      </c>
      <c r="Q5802" s="435">
        <v>0</v>
      </c>
      <c r="R5802" s="435">
        <v>27</v>
      </c>
      <c r="S5802" s="637">
        <v>0</v>
      </c>
      <c r="T5802" s="447">
        <v>0</v>
      </c>
      <c r="U5802" s="472">
        <v>41247</v>
      </c>
      <c r="Y5802" s="437" t="str">
        <f t="shared" si="476"/>
        <v/>
      </c>
    </row>
    <row r="5803" spans="1:25" x14ac:dyDescent="0.2">
      <c r="A5803" s="442" t="s">
        <v>116</v>
      </c>
      <c r="B5803" s="435">
        <v>18</v>
      </c>
      <c r="C5803" s="436">
        <v>6</v>
      </c>
      <c r="D5803" s="438" t="s">
        <v>76</v>
      </c>
      <c r="E5803" s="472">
        <v>41246</v>
      </c>
      <c r="G5803" s="474">
        <v>18</v>
      </c>
      <c r="H5803" s="435">
        <v>6</v>
      </c>
      <c r="I5803" s="435">
        <v>6</v>
      </c>
      <c r="J5803" s="435">
        <v>4</v>
      </c>
      <c r="K5803" s="435">
        <v>2</v>
      </c>
      <c r="L5803" s="472">
        <v>41247</v>
      </c>
      <c r="N5803" s="474">
        <v>18</v>
      </c>
      <c r="O5803" s="435">
        <v>6</v>
      </c>
      <c r="P5803" s="435">
        <v>6</v>
      </c>
      <c r="Q5803" s="435">
        <v>0</v>
      </c>
      <c r="R5803" s="435">
        <v>6</v>
      </c>
      <c r="S5803" s="637">
        <v>0</v>
      </c>
      <c r="T5803" s="447">
        <v>0</v>
      </c>
      <c r="U5803" s="472">
        <v>41247</v>
      </c>
      <c r="Y5803" s="437" t="str">
        <f t="shared" si="476"/>
        <v/>
      </c>
    </row>
    <row r="5804" spans="1:25" x14ac:dyDescent="0.2">
      <c r="A5804" s="644" t="s">
        <v>116</v>
      </c>
      <c r="B5804" s="645">
        <v>19</v>
      </c>
      <c r="C5804" s="646">
        <v>3</v>
      </c>
      <c r="D5804" s="645" t="s">
        <v>77</v>
      </c>
      <c r="E5804" s="647">
        <v>41246</v>
      </c>
      <c r="G5804" s="648">
        <v>19</v>
      </c>
      <c r="H5804" s="645">
        <v>3</v>
      </c>
      <c r="I5804" s="645">
        <v>3</v>
      </c>
      <c r="J5804" s="645">
        <v>3</v>
      </c>
      <c r="K5804" s="645">
        <v>0</v>
      </c>
      <c r="L5804" s="647">
        <v>41247</v>
      </c>
      <c r="N5804" s="648">
        <v>19</v>
      </c>
      <c r="O5804" s="645">
        <v>3</v>
      </c>
      <c r="P5804" s="645">
        <v>3</v>
      </c>
      <c r="Q5804" s="645">
        <v>0</v>
      </c>
      <c r="R5804" s="645">
        <v>3</v>
      </c>
      <c r="S5804" s="661">
        <v>0</v>
      </c>
      <c r="T5804" s="646">
        <v>0</v>
      </c>
      <c r="U5804" s="647">
        <v>41247</v>
      </c>
      <c r="Y5804" s="437" t="str">
        <f t="shared" si="476"/>
        <v/>
      </c>
    </row>
    <row r="5805" spans="1:25" x14ac:dyDescent="0.2">
      <c r="A5805" s="442" t="s">
        <v>115</v>
      </c>
      <c r="B5805" s="435">
        <v>1</v>
      </c>
      <c r="C5805" s="436">
        <v>25</v>
      </c>
      <c r="D5805" s="439" t="s">
        <v>177</v>
      </c>
      <c r="E5805" s="472">
        <v>41247</v>
      </c>
      <c r="G5805" s="435">
        <v>1</v>
      </c>
      <c r="H5805" s="436">
        <v>25</v>
      </c>
      <c r="I5805" s="436">
        <v>25</v>
      </c>
      <c r="J5805" s="436">
        <v>25</v>
      </c>
      <c r="K5805" s="435">
        <v>0</v>
      </c>
      <c r="L5805" s="472">
        <v>41256</v>
      </c>
      <c r="N5805" s="435">
        <v>1</v>
      </c>
      <c r="O5805" s="436">
        <v>25</v>
      </c>
      <c r="P5805" s="436">
        <v>25</v>
      </c>
      <c r="Q5805" s="435">
        <v>0</v>
      </c>
      <c r="R5805" s="436">
        <v>25</v>
      </c>
      <c r="S5805" s="637">
        <v>0</v>
      </c>
      <c r="T5805" s="447">
        <v>0</v>
      </c>
      <c r="U5805" s="472">
        <v>41248</v>
      </c>
      <c r="Y5805" s="437" t="str">
        <f t="shared" si="476"/>
        <v/>
      </c>
    </row>
    <row r="5806" spans="1:25" x14ac:dyDescent="0.2">
      <c r="A5806" s="644" t="s">
        <v>115</v>
      </c>
      <c r="B5806" s="645">
        <v>2</v>
      </c>
      <c r="C5806" s="646">
        <v>30</v>
      </c>
      <c r="D5806" s="645" t="s">
        <v>178</v>
      </c>
      <c r="E5806" s="647">
        <v>41247</v>
      </c>
      <c r="G5806" s="645">
        <v>2</v>
      </c>
      <c r="H5806" s="646">
        <v>30</v>
      </c>
      <c r="I5806" s="646">
        <v>30</v>
      </c>
      <c r="J5806" s="646">
        <v>30</v>
      </c>
      <c r="K5806" s="645">
        <v>0</v>
      </c>
      <c r="L5806" s="647">
        <v>41256</v>
      </c>
      <c r="N5806" s="645">
        <v>2</v>
      </c>
      <c r="O5806" s="646">
        <v>30</v>
      </c>
      <c r="P5806" s="646">
        <v>30</v>
      </c>
      <c r="Q5806" s="645">
        <v>0</v>
      </c>
      <c r="R5806" s="646">
        <v>30</v>
      </c>
      <c r="S5806" s="661">
        <v>0</v>
      </c>
      <c r="T5806" s="646">
        <v>0</v>
      </c>
      <c r="U5806" s="647">
        <v>41248</v>
      </c>
      <c r="Y5806" s="437" t="str">
        <f t="shared" si="476"/>
        <v/>
      </c>
    </row>
    <row r="5807" spans="1:25" x14ac:dyDescent="0.2">
      <c r="A5807" s="442" t="s">
        <v>115</v>
      </c>
      <c r="B5807" s="435">
        <v>1</v>
      </c>
      <c r="C5807" s="436">
        <v>24</v>
      </c>
      <c r="D5807" s="643" t="s">
        <v>182</v>
      </c>
      <c r="E5807" s="472">
        <v>41248</v>
      </c>
      <c r="G5807" s="435">
        <v>1</v>
      </c>
      <c r="H5807" s="436">
        <v>24</v>
      </c>
      <c r="I5807" s="436">
        <v>24</v>
      </c>
      <c r="J5807" s="436">
        <v>24</v>
      </c>
      <c r="K5807" s="435">
        <v>0</v>
      </c>
      <c r="L5807" s="472">
        <v>41257</v>
      </c>
      <c r="N5807" s="435">
        <v>1</v>
      </c>
      <c r="O5807" s="436">
        <v>24</v>
      </c>
      <c r="P5807" s="436">
        <v>24</v>
      </c>
      <c r="Q5807" s="435">
        <v>0</v>
      </c>
      <c r="R5807" s="436">
        <v>24</v>
      </c>
      <c r="S5807" s="637">
        <v>0</v>
      </c>
      <c r="T5807" s="447">
        <v>0</v>
      </c>
      <c r="U5807" s="472">
        <v>41248</v>
      </c>
      <c r="Y5807" s="437" t="str">
        <f t="shared" si="476"/>
        <v/>
      </c>
    </row>
    <row r="5808" spans="1:25" x14ac:dyDescent="0.2">
      <c r="A5808" s="442" t="s">
        <v>115</v>
      </c>
      <c r="B5808" s="435">
        <v>2</v>
      </c>
      <c r="C5808" s="436">
        <v>14</v>
      </c>
      <c r="D5808" s="465" t="s">
        <v>183</v>
      </c>
      <c r="E5808" s="472">
        <v>41248</v>
      </c>
      <c r="G5808" s="435">
        <v>2</v>
      </c>
      <c r="H5808" s="436">
        <v>14</v>
      </c>
      <c r="I5808" s="436">
        <v>14</v>
      </c>
      <c r="J5808" s="436">
        <v>14</v>
      </c>
      <c r="K5808" s="435">
        <v>0</v>
      </c>
      <c r="L5808" s="472">
        <v>41257</v>
      </c>
      <c r="N5808" s="435">
        <v>2</v>
      </c>
      <c r="O5808" s="436">
        <v>14</v>
      </c>
      <c r="P5808" s="436">
        <v>14</v>
      </c>
      <c r="Q5808" s="435">
        <v>0</v>
      </c>
      <c r="R5808" s="436">
        <v>14</v>
      </c>
      <c r="S5808" s="637">
        <v>0</v>
      </c>
      <c r="T5808" s="447">
        <v>0</v>
      </c>
      <c r="U5808" s="472">
        <v>41248</v>
      </c>
      <c r="Y5808" s="437" t="str">
        <f t="shared" si="476"/>
        <v/>
      </c>
    </row>
    <row r="5809" spans="1:25" x14ac:dyDescent="0.2">
      <c r="A5809" s="442" t="s">
        <v>115</v>
      </c>
      <c r="B5809" s="435">
        <v>3</v>
      </c>
      <c r="C5809" s="436">
        <v>18</v>
      </c>
      <c r="D5809" s="465" t="s">
        <v>67</v>
      </c>
      <c r="E5809" s="472">
        <v>41248</v>
      </c>
      <c r="G5809" s="435">
        <v>3</v>
      </c>
      <c r="H5809" s="436">
        <v>18</v>
      </c>
      <c r="I5809" s="436">
        <v>18</v>
      </c>
      <c r="J5809" s="436">
        <v>18</v>
      </c>
      <c r="K5809" s="435">
        <v>0</v>
      </c>
      <c r="L5809" s="472">
        <v>41257</v>
      </c>
      <c r="N5809" s="435">
        <v>3</v>
      </c>
      <c r="O5809" s="436">
        <v>18</v>
      </c>
      <c r="P5809" s="436">
        <v>18</v>
      </c>
      <c r="Q5809" s="435">
        <v>0</v>
      </c>
      <c r="R5809" s="436">
        <v>18</v>
      </c>
      <c r="S5809" s="637">
        <v>0</v>
      </c>
      <c r="T5809" s="447">
        <v>0</v>
      </c>
      <c r="U5809" s="472">
        <v>41248</v>
      </c>
      <c r="Y5809" s="437" t="str">
        <f t="shared" si="476"/>
        <v/>
      </c>
    </row>
    <row r="5810" spans="1:25" x14ac:dyDescent="0.2">
      <c r="A5810" s="442" t="s">
        <v>115</v>
      </c>
      <c r="B5810" s="435">
        <v>4</v>
      </c>
      <c r="C5810" s="436">
        <v>1</v>
      </c>
      <c r="D5810" s="438" t="s">
        <v>68</v>
      </c>
      <c r="E5810" s="472">
        <v>41248</v>
      </c>
      <c r="G5810" s="435">
        <v>4</v>
      </c>
      <c r="H5810" s="436">
        <v>1</v>
      </c>
      <c r="I5810" s="436">
        <v>1</v>
      </c>
      <c r="J5810" s="436">
        <v>1</v>
      </c>
      <c r="K5810" s="435">
        <v>0</v>
      </c>
      <c r="L5810" s="472">
        <v>41257</v>
      </c>
      <c r="N5810" s="435">
        <v>4</v>
      </c>
      <c r="O5810" s="436">
        <v>1</v>
      </c>
      <c r="P5810" s="436">
        <v>1</v>
      </c>
      <c r="Q5810" s="435">
        <v>0</v>
      </c>
      <c r="R5810" s="436">
        <v>1</v>
      </c>
      <c r="S5810" s="637">
        <v>0</v>
      </c>
      <c r="T5810" s="447">
        <v>0</v>
      </c>
      <c r="U5810" s="472">
        <v>41248</v>
      </c>
      <c r="Y5810" s="437" t="str">
        <f t="shared" si="476"/>
        <v/>
      </c>
    </row>
    <row r="5811" spans="1:25" x14ac:dyDescent="0.2">
      <c r="A5811" s="442" t="s">
        <v>115</v>
      </c>
      <c r="B5811" s="435">
        <v>5</v>
      </c>
      <c r="C5811" s="436">
        <v>7</v>
      </c>
      <c r="D5811" s="438" t="s">
        <v>69</v>
      </c>
      <c r="E5811" s="472">
        <v>41248</v>
      </c>
      <c r="G5811" s="435">
        <v>5</v>
      </c>
      <c r="H5811" s="436">
        <v>7</v>
      </c>
      <c r="I5811" s="436">
        <v>7</v>
      </c>
      <c r="J5811" s="436">
        <v>7</v>
      </c>
      <c r="K5811" s="435">
        <v>0</v>
      </c>
      <c r="L5811" s="472">
        <v>41257</v>
      </c>
      <c r="N5811" s="435">
        <v>5</v>
      </c>
      <c r="O5811" s="436">
        <v>7</v>
      </c>
      <c r="P5811" s="436">
        <v>7</v>
      </c>
      <c r="Q5811" s="435">
        <v>0</v>
      </c>
      <c r="R5811" s="436">
        <v>7</v>
      </c>
      <c r="S5811" s="637">
        <v>0</v>
      </c>
      <c r="T5811" s="447">
        <v>0</v>
      </c>
      <c r="U5811" s="472">
        <v>41248</v>
      </c>
      <c r="Y5811" s="437" t="str">
        <f t="shared" si="476"/>
        <v/>
      </c>
    </row>
    <row r="5812" spans="1:25" x14ac:dyDescent="0.2">
      <c r="A5812" s="442" t="s">
        <v>115</v>
      </c>
      <c r="B5812" s="435">
        <v>6</v>
      </c>
      <c r="C5812" s="436">
        <v>24</v>
      </c>
      <c r="D5812" s="438" t="s">
        <v>72</v>
      </c>
      <c r="E5812" s="472">
        <v>41248</v>
      </c>
      <c r="G5812" s="435">
        <v>6</v>
      </c>
      <c r="H5812" s="436">
        <v>24</v>
      </c>
      <c r="I5812" s="436">
        <v>24</v>
      </c>
      <c r="J5812" s="436">
        <v>24</v>
      </c>
      <c r="K5812" s="435">
        <v>0</v>
      </c>
      <c r="L5812" s="472">
        <v>41257</v>
      </c>
      <c r="N5812" s="435">
        <v>6</v>
      </c>
      <c r="O5812" s="436">
        <v>24</v>
      </c>
      <c r="P5812" s="436">
        <v>24</v>
      </c>
      <c r="Q5812" s="435">
        <v>0</v>
      </c>
      <c r="R5812" s="436">
        <v>24</v>
      </c>
      <c r="S5812" s="637">
        <v>0</v>
      </c>
      <c r="T5812" s="447">
        <v>0</v>
      </c>
      <c r="U5812" s="472">
        <v>41248</v>
      </c>
      <c r="Y5812" s="437" t="str">
        <f t="shared" si="476"/>
        <v/>
      </c>
    </row>
    <row r="5813" spans="1:25" x14ac:dyDescent="0.2">
      <c r="A5813" s="442" t="s">
        <v>115</v>
      </c>
      <c r="B5813" s="435">
        <v>7</v>
      </c>
      <c r="C5813" s="436">
        <v>255</v>
      </c>
      <c r="D5813" s="438" t="s">
        <v>73</v>
      </c>
      <c r="E5813" s="472">
        <v>41248</v>
      </c>
      <c r="G5813" s="435">
        <v>7</v>
      </c>
      <c r="H5813" s="436">
        <v>255</v>
      </c>
      <c r="I5813" s="436">
        <v>255</v>
      </c>
      <c r="J5813" s="436">
        <v>255</v>
      </c>
      <c r="K5813" s="435">
        <v>0</v>
      </c>
      <c r="L5813" s="472">
        <v>41257</v>
      </c>
      <c r="N5813" s="435">
        <v>7</v>
      </c>
      <c r="O5813" s="436">
        <v>255</v>
      </c>
      <c r="P5813" s="436">
        <v>255</v>
      </c>
      <c r="Q5813" s="435">
        <v>0</v>
      </c>
      <c r="R5813" s="436">
        <v>255</v>
      </c>
      <c r="S5813" s="637">
        <v>0</v>
      </c>
      <c r="T5813" s="447">
        <v>0</v>
      </c>
      <c r="U5813" s="472">
        <v>41248</v>
      </c>
      <c r="Y5813" s="437" t="str">
        <f t="shared" si="476"/>
        <v/>
      </c>
    </row>
    <row r="5814" spans="1:25" x14ac:dyDescent="0.2">
      <c r="A5814" s="442" t="s">
        <v>115</v>
      </c>
      <c r="B5814" s="435">
        <v>8</v>
      </c>
      <c r="C5814" s="436">
        <v>166</v>
      </c>
      <c r="D5814" s="438" t="s">
        <v>79</v>
      </c>
      <c r="E5814" s="472">
        <v>41248</v>
      </c>
      <c r="G5814" s="435">
        <v>8</v>
      </c>
      <c r="H5814" s="436">
        <v>166</v>
      </c>
      <c r="I5814" s="436">
        <v>166</v>
      </c>
      <c r="J5814" s="436">
        <v>166</v>
      </c>
      <c r="K5814" s="435">
        <v>0</v>
      </c>
      <c r="L5814" s="472">
        <v>41257</v>
      </c>
      <c r="N5814" s="435">
        <v>8</v>
      </c>
      <c r="O5814" s="436">
        <v>166</v>
      </c>
      <c r="P5814" s="436">
        <v>166</v>
      </c>
      <c r="Q5814" s="435">
        <v>0</v>
      </c>
      <c r="R5814" s="436">
        <v>166</v>
      </c>
      <c r="S5814" s="637">
        <v>0</v>
      </c>
      <c r="T5814" s="447">
        <v>0</v>
      </c>
      <c r="U5814" s="472">
        <v>41248</v>
      </c>
      <c r="Y5814" s="437" t="str">
        <f t="shared" si="476"/>
        <v/>
      </c>
    </row>
    <row r="5815" spans="1:25" x14ac:dyDescent="0.2">
      <c r="A5815" s="442" t="s">
        <v>115</v>
      </c>
      <c r="B5815" s="435">
        <v>9</v>
      </c>
      <c r="C5815" s="436">
        <v>93</v>
      </c>
      <c r="D5815" s="438" t="s">
        <v>74</v>
      </c>
      <c r="E5815" s="472">
        <v>41248</v>
      </c>
      <c r="G5815" s="435">
        <v>9</v>
      </c>
      <c r="H5815" s="436">
        <v>93</v>
      </c>
      <c r="I5815" s="436">
        <v>93</v>
      </c>
      <c r="J5815" s="436">
        <v>93</v>
      </c>
      <c r="K5815" s="435">
        <v>0</v>
      </c>
      <c r="L5815" s="472">
        <v>41257</v>
      </c>
      <c r="N5815" s="435">
        <v>9</v>
      </c>
      <c r="O5815" s="436">
        <v>93</v>
      </c>
      <c r="P5815" s="436">
        <v>93</v>
      </c>
      <c r="Q5815" s="435">
        <v>0</v>
      </c>
      <c r="R5815" s="436">
        <v>93</v>
      </c>
      <c r="S5815" s="637">
        <v>0</v>
      </c>
      <c r="T5815" s="447">
        <v>0</v>
      </c>
      <c r="U5815" s="472">
        <v>41248</v>
      </c>
      <c r="Y5815" s="437" t="str">
        <f t="shared" si="476"/>
        <v/>
      </c>
    </row>
    <row r="5816" spans="1:25" x14ac:dyDescent="0.2">
      <c r="A5816" s="442" t="s">
        <v>115</v>
      </c>
      <c r="B5816" s="435">
        <v>10</v>
      </c>
      <c r="C5816" s="436">
        <v>5</v>
      </c>
      <c r="D5816" s="438" t="s">
        <v>75</v>
      </c>
      <c r="E5816" s="472">
        <v>41248</v>
      </c>
      <c r="G5816" s="435">
        <v>10</v>
      </c>
      <c r="H5816" s="436">
        <v>5</v>
      </c>
      <c r="I5816" s="436">
        <v>5</v>
      </c>
      <c r="J5816" s="436">
        <v>5</v>
      </c>
      <c r="K5816" s="435">
        <v>0</v>
      </c>
      <c r="L5816" s="472">
        <v>41257</v>
      </c>
      <c r="N5816" s="435">
        <v>10</v>
      </c>
      <c r="O5816" s="436">
        <v>5</v>
      </c>
      <c r="P5816" s="436">
        <v>5</v>
      </c>
      <c r="Q5816" s="435">
        <v>0</v>
      </c>
      <c r="R5816" s="436">
        <v>5</v>
      </c>
      <c r="S5816" s="637">
        <v>0</v>
      </c>
      <c r="T5816" s="447">
        <v>0</v>
      </c>
      <c r="U5816" s="472">
        <v>41248</v>
      </c>
      <c r="Y5816" s="437" t="str">
        <f t="shared" si="476"/>
        <v/>
      </c>
    </row>
    <row r="5817" spans="1:25" x14ac:dyDescent="0.2">
      <c r="A5817" s="442" t="s">
        <v>115</v>
      </c>
      <c r="B5817" s="435">
        <v>11</v>
      </c>
      <c r="C5817" s="436">
        <v>3</v>
      </c>
      <c r="D5817" s="438" t="s">
        <v>76</v>
      </c>
      <c r="E5817" s="472">
        <v>41248</v>
      </c>
      <c r="G5817" s="435">
        <v>11</v>
      </c>
      <c r="H5817" s="436">
        <v>3</v>
      </c>
      <c r="I5817" s="436">
        <v>3</v>
      </c>
      <c r="J5817" s="436">
        <v>3</v>
      </c>
      <c r="K5817" s="435">
        <v>0</v>
      </c>
      <c r="L5817" s="472">
        <v>41257</v>
      </c>
      <c r="N5817" s="435">
        <v>11</v>
      </c>
      <c r="O5817" s="436">
        <v>3</v>
      </c>
      <c r="P5817" s="436">
        <v>3</v>
      </c>
      <c r="Q5817" s="435">
        <v>0</v>
      </c>
      <c r="R5817" s="436">
        <v>3</v>
      </c>
      <c r="S5817" s="637">
        <v>0</v>
      </c>
      <c r="T5817" s="447">
        <v>0</v>
      </c>
      <c r="U5817" s="472">
        <v>41248</v>
      </c>
      <c r="Y5817" s="437" t="str">
        <f t="shared" si="476"/>
        <v/>
      </c>
    </row>
    <row r="5818" spans="1:25" x14ac:dyDescent="0.2">
      <c r="A5818" s="442" t="s">
        <v>115</v>
      </c>
      <c r="B5818" s="435">
        <v>12</v>
      </c>
      <c r="C5818" s="436">
        <v>1</v>
      </c>
      <c r="D5818" s="438" t="s">
        <v>77</v>
      </c>
      <c r="E5818" s="472">
        <v>41248</v>
      </c>
      <c r="G5818" s="435">
        <v>12</v>
      </c>
      <c r="H5818" s="436">
        <v>1</v>
      </c>
      <c r="I5818" s="436">
        <v>1</v>
      </c>
      <c r="J5818" s="436">
        <v>1</v>
      </c>
      <c r="K5818" s="435">
        <v>0</v>
      </c>
      <c r="L5818" s="472">
        <v>41257</v>
      </c>
      <c r="N5818" s="435">
        <v>12</v>
      </c>
      <c r="O5818" s="436">
        <v>1</v>
      </c>
      <c r="P5818" s="436">
        <v>1</v>
      </c>
      <c r="Q5818" s="435">
        <v>0</v>
      </c>
      <c r="R5818" s="436">
        <v>1</v>
      </c>
      <c r="S5818" s="637">
        <v>0</v>
      </c>
      <c r="T5818" s="447">
        <v>0</v>
      </c>
      <c r="U5818" s="472">
        <v>41248</v>
      </c>
      <c r="Y5818" s="437" t="str">
        <f t="shared" si="476"/>
        <v/>
      </c>
    </row>
    <row r="5819" spans="1:25" x14ac:dyDescent="0.2">
      <c r="A5819" s="442" t="s">
        <v>115</v>
      </c>
      <c r="B5819" s="435">
        <v>13</v>
      </c>
      <c r="C5819" s="436">
        <v>1353</v>
      </c>
      <c r="D5819" s="438" t="s">
        <v>213</v>
      </c>
      <c r="E5819" s="472">
        <v>41248</v>
      </c>
      <c r="G5819" s="435">
        <v>13</v>
      </c>
      <c r="H5819" s="436">
        <v>1353</v>
      </c>
      <c r="I5819" s="436">
        <v>1353</v>
      </c>
      <c r="J5819" s="436">
        <v>1353</v>
      </c>
      <c r="K5819" s="435">
        <v>0</v>
      </c>
      <c r="L5819" s="472">
        <v>41257</v>
      </c>
      <c r="N5819" s="435">
        <v>13</v>
      </c>
      <c r="O5819" s="436">
        <v>1353</v>
      </c>
      <c r="P5819" s="436">
        <v>1353</v>
      </c>
      <c r="Q5819" s="435">
        <v>0</v>
      </c>
      <c r="R5819" s="436">
        <v>1353</v>
      </c>
      <c r="S5819" s="637">
        <v>0</v>
      </c>
      <c r="T5819" s="447">
        <v>0</v>
      </c>
      <c r="U5819" s="472">
        <v>41248</v>
      </c>
      <c r="Y5819" s="437" t="str">
        <f t="shared" si="476"/>
        <v/>
      </c>
    </row>
    <row r="5820" spans="1:25" x14ac:dyDescent="0.2">
      <c r="A5820" s="442" t="s">
        <v>115</v>
      </c>
      <c r="B5820" s="435">
        <v>14</v>
      </c>
      <c r="C5820" s="436">
        <v>218</v>
      </c>
      <c r="D5820" s="438" t="s">
        <v>187</v>
      </c>
      <c r="E5820" s="472">
        <v>41248</v>
      </c>
      <c r="G5820" s="435">
        <v>14</v>
      </c>
      <c r="H5820" s="436">
        <v>218</v>
      </c>
      <c r="I5820" s="436">
        <v>218</v>
      </c>
      <c r="J5820" s="436">
        <v>218</v>
      </c>
      <c r="K5820" s="435">
        <v>0</v>
      </c>
      <c r="L5820" s="472">
        <v>41257</v>
      </c>
      <c r="N5820" s="435">
        <v>14</v>
      </c>
      <c r="O5820" s="436">
        <v>218</v>
      </c>
      <c r="P5820" s="436">
        <v>218</v>
      </c>
      <c r="Q5820" s="435">
        <v>0</v>
      </c>
      <c r="R5820" s="436">
        <v>218</v>
      </c>
      <c r="S5820" s="637">
        <v>0</v>
      </c>
      <c r="T5820" s="447">
        <v>0</v>
      </c>
      <c r="U5820" s="472">
        <v>41248</v>
      </c>
      <c r="Y5820" s="437" t="str">
        <f t="shared" si="476"/>
        <v/>
      </c>
    </row>
    <row r="5821" spans="1:25" x14ac:dyDescent="0.2">
      <c r="A5821" s="442" t="s">
        <v>115</v>
      </c>
      <c r="B5821" s="435">
        <v>15</v>
      </c>
      <c r="C5821" s="436">
        <v>1</v>
      </c>
      <c r="D5821" s="465" t="s">
        <v>192</v>
      </c>
      <c r="E5821" s="472">
        <v>41248</v>
      </c>
      <c r="G5821" s="435">
        <v>15</v>
      </c>
      <c r="H5821" s="436">
        <v>1</v>
      </c>
      <c r="I5821" s="436">
        <v>1</v>
      </c>
      <c r="J5821" s="436">
        <v>1</v>
      </c>
      <c r="K5821" s="435">
        <v>0</v>
      </c>
      <c r="L5821" s="472">
        <v>41257</v>
      </c>
      <c r="N5821" s="435">
        <v>15</v>
      </c>
      <c r="O5821" s="436">
        <v>1</v>
      </c>
      <c r="P5821" s="436">
        <v>1</v>
      </c>
      <c r="Q5821" s="435">
        <v>0</v>
      </c>
      <c r="R5821" s="436">
        <v>1</v>
      </c>
      <c r="S5821" s="637">
        <v>0</v>
      </c>
      <c r="T5821" s="447">
        <v>0</v>
      </c>
      <c r="U5821" s="472">
        <v>41248</v>
      </c>
      <c r="Y5821" s="437" t="str">
        <f t="shared" si="476"/>
        <v/>
      </c>
    </row>
    <row r="5822" spans="1:25" x14ac:dyDescent="0.2">
      <c r="A5822" s="442" t="s">
        <v>115</v>
      </c>
      <c r="B5822" s="435">
        <v>16</v>
      </c>
      <c r="C5822" s="436">
        <v>935</v>
      </c>
      <c r="D5822" s="438" t="s">
        <v>199</v>
      </c>
      <c r="E5822" s="472">
        <v>41248</v>
      </c>
      <c r="G5822" s="435">
        <v>16</v>
      </c>
      <c r="H5822" s="436">
        <v>935</v>
      </c>
      <c r="I5822" s="436">
        <v>935</v>
      </c>
      <c r="J5822" s="436">
        <v>935</v>
      </c>
      <c r="K5822" s="435">
        <v>0</v>
      </c>
      <c r="L5822" s="472">
        <v>41257</v>
      </c>
      <c r="N5822" s="435">
        <v>16</v>
      </c>
      <c r="O5822" s="436">
        <v>935</v>
      </c>
      <c r="P5822" s="436">
        <v>935</v>
      </c>
      <c r="Q5822" s="435">
        <v>0</v>
      </c>
      <c r="R5822" s="436">
        <v>935</v>
      </c>
      <c r="S5822" s="637">
        <v>0</v>
      </c>
      <c r="T5822" s="447">
        <v>0</v>
      </c>
      <c r="U5822" s="472">
        <v>41248</v>
      </c>
      <c r="Y5822" s="437" t="str">
        <f t="shared" si="476"/>
        <v/>
      </c>
    </row>
    <row r="5823" spans="1:25" x14ac:dyDescent="0.2">
      <c r="A5823" s="442" t="s">
        <v>115</v>
      </c>
      <c r="B5823" s="435">
        <v>17</v>
      </c>
      <c r="C5823" s="436">
        <v>130</v>
      </c>
      <c r="D5823" s="438" t="s">
        <v>189</v>
      </c>
      <c r="E5823" s="472">
        <v>41248</v>
      </c>
      <c r="G5823" s="435">
        <v>17</v>
      </c>
      <c r="H5823" s="436">
        <v>130</v>
      </c>
      <c r="I5823" s="436">
        <v>130</v>
      </c>
      <c r="J5823" s="436">
        <v>130</v>
      </c>
      <c r="K5823" s="435">
        <v>0</v>
      </c>
      <c r="L5823" s="472">
        <v>41257</v>
      </c>
      <c r="N5823" s="435">
        <v>17</v>
      </c>
      <c r="O5823" s="436">
        <v>130</v>
      </c>
      <c r="P5823" s="436">
        <v>130</v>
      </c>
      <c r="Q5823" s="435">
        <v>0</v>
      </c>
      <c r="R5823" s="436">
        <v>130</v>
      </c>
      <c r="S5823" s="637">
        <v>0</v>
      </c>
      <c r="T5823" s="447">
        <v>0</v>
      </c>
      <c r="U5823" s="472">
        <v>41248</v>
      </c>
      <c r="Y5823" s="437" t="str">
        <f t="shared" si="476"/>
        <v/>
      </c>
    </row>
    <row r="5824" spans="1:25" x14ac:dyDescent="0.2">
      <c r="A5824" s="442" t="s">
        <v>115</v>
      </c>
      <c r="B5824" s="435">
        <v>18</v>
      </c>
      <c r="C5824" s="436">
        <v>130</v>
      </c>
      <c r="D5824" s="438" t="s">
        <v>178</v>
      </c>
      <c r="E5824" s="472">
        <v>41248</v>
      </c>
      <c r="G5824" s="435">
        <v>18</v>
      </c>
      <c r="H5824" s="436">
        <v>130</v>
      </c>
      <c r="I5824" s="436">
        <v>130</v>
      </c>
      <c r="J5824" s="436">
        <v>130</v>
      </c>
      <c r="K5824" s="435">
        <v>0</v>
      </c>
      <c r="L5824" s="472">
        <v>41257</v>
      </c>
      <c r="N5824" s="435">
        <v>18</v>
      </c>
      <c r="O5824" s="436">
        <v>130</v>
      </c>
      <c r="P5824" s="436">
        <v>130</v>
      </c>
      <c r="Q5824" s="435">
        <v>0</v>
      </c>
      <c r="R5824" s="436">
        <v>130</v>
      </c>
      <c r="S5824" s="637">
        <v>0</v>
      </c>
      <c r="T5824" s="447">
        <v>0</v>
      </c>
      <c r="U5824" s="472">
        <v>41248</v>
      </c>
      <c r="Y5824" s="437" t="str">
        <f t="shared" si="476"/>
        <v/>
      </c>
    </row>
    <row r="5825" spans="1:25" x14ac:dyDescent="0.2">
      <c r="A5825" s="442" t="s">
        <v>115</v>
      </c>
      <c r="B5825" s="435">
        <v>19</v>
      </c>
      <c r="C5825" s="436">
        <v>1995</v>
      </c>
      <c r="D5825" s="438" t="s">
        <v>214</v>
      </c>
      <c r="E5825" s="472">
        <v>41248</v>
      </c>
      <c r="G5825" s="435">
        <v>19</v>
      </c>
      <c r="H5825" s="436">
        <v>1995</v>
      </c>
      <c r="I5825" s="436">
        <v>1995</v>
      </c>
      <c r="J5825" s="436">
        <v>1995</v>
      </c>
      <c r="K5825" s="435">
        <v>0</v>
      </c>
      <c r="L5825" s="472">
        <v>41257</v>
      </c>
      <c r="N5825" s="435">
        <v>19</v>
      </c>
      <c r="O5825" s="436">
        <v>1995</v>
      </c>
      <c r="P5825" s="436">
        <v>1995</v>
      </c>
      <c r="Q5825" s="435">
        <v>0</v>
      </c>
      <c r="R5825" s="436">
        <v>1995</v>
      </c>
      <c r="S5825" s="637">
        <v>0</v>
      </c>
      <c r="T5825" s="447">
        <v>0</v>
      </c>
      <c r="U5825" s="472">
        <v>41248</v>
      </c>
      <c r="Y5825" s="437" t="str">
        <f t="shared" si="476"/>
        <v/>
      </c>
    </row>
    <row r="5826" spans="1:25" x14ac:dyDescent="0.2">
      <c r="A5826" s="442" t="s">
        <v>115</v>
      </c>
      <c r="B5826" s="435">
        <v>20</v>
      </c>
      <c r="C5826" s="436">
        <v>92</v>
      </c>
      <c r="D5826" s="438" t="s">
        <v>214</v>
      </c>
      <c r="E5826" s="472">
        <v>41248</v>
      </c>
      <c r="G5826" s="435">
        <v>20</v>
      </c>
      <c r="H5826" s="436">
        <v>92</v>
      </c>
      <c r="I5826" s="436">
        <v>92</v>
      </c>
      <c r="J5826" s="436">
        <v>92</v>
      </c>
      <c r="K5826" s="435">
        <v>0</v>
      </c>
      <c r="L5826" s="472">
        <v>41257</v>
      </c>
      <c r="N5826" s="435">
        <v>20</v>
      </c>
      <c r="O5826" s="436">
        <v>92</v>
      </c>
      <c r="P5826" s="436">
        <v>92</v>
      </c>
      <c r="Q5826" s="435">
        <v>0</v>
      </c>
      <c r="R5826" s="436">
        <v>92</v>
      </c>
      <c r="S5826" s="637">
        <v>0</v>
      </c>
      <c r="T5826" s="447">
        <v>0</v>
      </c>
      <c r="U5826" s="472">
        <v>41248</v>
      </c>
      <c r="Y5826" s="437" t="str">
        <f t="shared" si="476"/>
        <v/>
      </c>
    </row>
    <row r="5827" spans="1:25" x14ac:dyDescent="0.2">
      <c r="A5827" s="644" t="s">
        <v>115</v>
      </c>
      <c r="B5827" s="645">
        <v>21</v>
      </c>
      <c r="C5827" s="646">
        <v>22</v>
      </c>
      <c r="D5827" s="659" t="s">
        <v>185</v>
      </c>
      <c r="E5827" s="647">
        <v>41248</v>
      </c>
      <c r="G5827" s="645">
        <v>21</v>
      </c>
      <c r="H5827" s="646">
        <v>22</v>
      </c>
      <c r="I5827" s="646">
        <v>22</v>
      </c>
      <c r="J5827" s="646">
        <v>22</v>
      </c>
      <c r="K5827" s="645">
        <v>0</v>
      </c>
      <c r="L5827" s="647">
        <v>41257</v>
      </c>
      <c r="N5827" s="645">
        <v>21</v>
      </c>
      <c r="O5827" s="646">
        <v>22</v>
      </c>
      <c r="P5827" s="646">
        <v>22</v>
      </c>
      <c r="Q5827" s="645">
        <v>0</v>
      </c>
      <c r="R5827" s="646">
        <v>22</v>
      </c>
      <c r="S5827" s="661">
        <v>0</v>
      </c>
      <c r="T5827" s="646">
        <v>0</v>
      </c>
      <c r="U5827" s="647">
        <v>41248</v>
      </c>
      <c r="Y5827" s="437" t="str">
        <f t="shared" si="476"/>
        <v/>
      </c>
    </row>
    <row r="5828" spans="1:25" x14ac:dyDescent="0.2">
      <c r="A5828" s="442" t="s">
        <v>115</v>
      </c>
      <c r="B5828" s="435">
        <v>1</v>
      </c>
      <c r="C5828" s="436">
        <v>85</v>
      </c>
      <c r="D5828" s="439" t="s">
        <v>177</v>
      </c>
      <c r="E5828" s="472">
        <v>41249</v>
      </c>
      <c r="G5828" s="435">
        <v>1</v>
      </c>
      <c r="H5828" s="436">
        <v>85</v>
      </c>
      <c r="I5828" s="436">
        <v>85</v>
      </c>
      <c r="J5828" s="436">
        <v>85</v>
      </c>
      <c r="K5828" s="435">
        <v>0</v>
      </c>
      <c r="L5828" s="472">
        <v>41260</v>
      </c>
      <c r="N5828" s="435">
        <v>1</v>
      </c>
      <c r="O5828" s="436">
        <v>85</v>
      </c>
      <c r="P5828" s="436">
        <v>85</v>
      </c>
      <c r="Q5828" s="435">
        <v>0</v>
      </c>
      <c r="R5828" s="436">
        <v>85</v>
      </c>
      <c r="S5828" s="637">
        <v>0</v>
      </c>
      <c r="T5828" s="447">
        <v>0</v>
      </c>
      <c r="U5828" s="472">
        <v>41248</v>
      </c>
      <c r="Y5828" s="437" t="str">
        <f t="shared" si="476"/>
        <v/>
      </c>
    </row>
    <row r="5829" spans="1:25" x14ac:dyDescent="0.2">
      <c r="A5829" s="644" t="s">
        <v>115</v>
      </c>
      <c r="B5829" s="645">
        <v>2</v>
      </c>
      <c r="C5829" s="646">
        <v>250</v>
      </c>
      <c r="D5829" s="645" t="s">
        <v>178</v>
      </c>
      <c r="E5829" s="647">
        <v>41249</v>
      </c>
      <c r="G5829" s="645">
        <v>2</v>
      </c>
      <c r="H5829" s="646">
        <v>250</v>
      </c>
      <c r="I5829" s="646">
        <v>250</v>
      </c>
      <c r="J5829" s="646">
        <v>250</v>
      </c>
      <c r="K5829" s="645">
        <v>0</v>
      </c>
      <c r="L5829" s="647">
        <v>41260</v>
      </c>
      <c r="N5829" s="645">
        <v>2</v>
      </c>
      <c r="O5829" s="646">
        <v>250</v>
      </c>
      <c r="P5829" s="646">
        <v>250</v>
      </c>
      <c r="Q5829" s="645">
        <v>0</v>
      </c>
      <c r="R5829" s="646">
        <v>250</v>
      </c>
      <c r="S5829" s="661">
        <v>0</v>
      </c>
      <c r="T5829" s="646">
        <v>0</v>
      </c>
      <c r="U5829" s="647">
        <v>41248</v>
      </c>
      <c r="Y5829" s="437" t="str">
        <f t="shared" si="476"/>
        <v/>
      </c>
    </row>
    <row r="5830" spans="1:25" x14ac:dyDescent="0.2">
      <c r="A5830" s="442" t="s">
        <v>115</v>
      </c>
      <c r="B5830" s="435">
        <v>1</v>
      </c>
      <c r="C5830" s="436">
        <v>20</v>
      </c>
      <c r="D5830" s="439" t="s">
        <v>190</v>
      </c>
      <c r="E5830" s="472">
        <v>41250</v>
      </c>
      <c r="G5830" s="435">
        <v>1</v>
      </c>
      <c r="H5830" s="436">
        <v>20</v>
      </c>
      <c r="I5830" s="435">
        <v>20</v>
      </c>
      <c r="J5830" s="435">
        <v>20</v>
      </c>
      <c r="K5830" s="435">
        <v>0</v>
      </c>
      <c r="L5830" s="472">
        <v>41261</v>
      </c>
      <c r="N5830" s="435">
        <v>1</v>
      </c>
      <c r="O5830" s="436">
        <v>20</v>
      </c>
      <c r="P5830" s="436">
        <v>20</v>
      </c>
      <c r="Q5830" s="435">
        <v>0</v>
      </c>
      <c r="R5830" s="436">
        <v>20</v>
      </c>
      <c r="S5830" s="637">
        <v>0</v>
      </c>
      <c r="T5830" s="447">
        <v>0</v>
      </c>
      <c r="U5830" s="472">
        <v>41261</v>
      </c>
      <c r="Y5830" s="437" t="str">
        <f t="shared" si="476"/>
        <v/>
      </c>
    </row>
    <row r="5831" spans="1:25" x14ac:dyDescent="0.2">
      <c r="A5831" s="644" t="s">
        <v>115</v>
      </c>
      <c r="B5831" s="645">
        <v>2</v>
      </c>
      <c r="C5831" s="646">
        <v>100</v>
      </c>
      <c r="D5831" s="645" t="s">
        <v>178</v>
      </c>
      <c r="E5831" s="647">
        <v>41250</v>
      </c>
      <c r="G5831" s="645">
        <v>2</v>
      </c>
      <c r="H5831" s="646">
        <v>100</v>
      </c>
      <c r="I5831" s="646">
        <v>100</v>
      </c>
      <c r="J5831" s="646">
        <v>100</v>
      </c>
      <c r="K5831" s="645">
        <v>0</v>
      </c>
      <c r="L5831" s="647">
        <v>41261</v>
      </c>
      <c r="N5831" s="645">
        <v>2</v>
      </c>
      <c r="O5831" s="646">
        <v>100</v>
      </c>
      <c r="P5831" s="646">
        <v>100</v>
      </c>
      <c r="Q5831" s="645">
        <v>0</v>
      </c>
      <c r="R5831" s="646">
        <v>100</v>
      </c>
      <c r="S5831" s="661">
        <v>0</v>
      </c>
      <c r="T5831" s="646">
        <v>0</v>
      </c>
      <c r="U5831" s="647">
        <v>41261</v>
      </c>
      <c r="Y5831" s="437" t="str">
        <f t="shared" si="476"/>
        <v/>
      </c>
    </row>
    <row r="5832" spans="1:25" x14ac:dyDescent="0.2">
      <c r="A5832" s="442" t="s">
        <v>115</v>
      </c>
      <c r="B5832" s="435">
        <v>1</v>
      </c>
      <c r="C5832" s="436">
        <v>20</v>
      </c>
      <c r="D5832" s="439" t="s">
        <v>190</v>
      </c>
      <c r="E5832" s="472">
        <v>41253</v>
      </c>
      <c r="G5832" s="435">
        <v>1</v>
      </c>
      <c r="H5832" s="436">
        <v>20</v>
      </c>
      <c r="I5832" s="436">
        <v>20</v>
      </c>
      <c r="J5832" s="436">
        <v>20</v>
      </c>
      <c r="K5832" s="435">
        <v>0</v>
      </c>
      <c r="L5832" s="472">
        <v>41262</v>
      </c>
      <c r="N5832" s="435">
        <v>1</v>
      </c>
      <c r="O5832" s="436">
        <v>20</v>
      </c>
      <c r="P5832" s="436">
        <v>20</v>
      </c>
      <c r="Q5832" s="435">
        <v>0</v>
      </c>
      <c r="R5832" s="436">
        <v>20</v>
      </c>
      <c r="S5832" s="637">
        <v>0</v>
      </c>
      <c r="T5832" s="447">
        <v>0</v>
      </c>
      <c r="U5832" s="472">
        <v>41262</v>
      </c>
      <c r="Y5832" s="437" t="str">
        <f t="shared" ref="Y5832:Y5952" si="477">IF(W5832="","",+C5832-W5832)</f>
        <v/>
      </c>
    </row>
    <row r="5833" spans="1:25" x14ac:dyDescent="0.2">
      <c r="A5833" s="442" t="s">
        <v>115</v>
      </c>
      <c r="B5833" s="435">
        <v>2</v>
      </c>
      <c r="C5833" s="436">
        <v>1995</v>
      </c>
      <c r="D5833" s="657" t="s">
        <v>212</v>
      </c>
      <c r="E5833" s="472">
        <v>41253</v>
      </c>
      <c r="G5833" s="435">
        <v>2</v>
      </c>
      <c r="H5833" s="436">
        <v>1995</v>
      </c>
      <c r="I5833" s="436">
        <v>1995</v>
      </c>
      <c r="J5833" s="436">
        <v>1995</v>
      </c>
      <c r="K5833" s="435">
        <v>0</v>
      </c>
      <c r="L5833" s="472">
        <v>41262</v>
      </c>
      <c r="N5833" s="435">
        <v>2</v>
      </c>
      <c r="O5833" s="436">
        <v>1995</v>
      </c>
      <c r="P5833" s="436">
        <v>1995</v>
      </c>
      <c r="Q5833" s="435">
        <v>0</v>
      </c>
      <c r="R5833" s="436">
        <v>1995</v>
      </c>
      <c r="S5833" s="637">
        <v>0</v>
      </c>
      <c r="T5833" s="447">
        <v>0</v>
      </c>
      <c r="U5833" s="472">
        <v>41262</v>
      </c>
      <c r="Y5833" s="437" t="str">
        <f t="shared" si="477"/>
        <v/>
      </c>
    </row>
    <row r="5834" spans="1:25" x14ac:dyDescent="0.2">
      <c r="A5834" s="442" t="s">
        <v>115</v>
      </c>
      <c r="B5834" s="435">
        <v>3</v>
      </c>
      <c r="C5834" s="436">
        <v>1995</v>
      </c>
      <c r="D5834" s="657" t="s">
        <v>212</v>
      </c>
      <c r="E5834" s="472">
        <v>41253</v>
      </c>
      <c r="G5834" s="435">
        <v>3</v>
      </c>
      <c r="H5834" s="436">
        <v>1995</v>
      </c>
      <c r="I5834" s="436">
        <v>1995</v>
      </c>
      <c r="J5834" s="436">
        <v>1995</v>
      </c>
      <c r="K5834" s="435">
        <v>0</v>
      </c>
      <c r="L5834" s="472">
        <v>41262</v>
      </c>
      <c r="N5834" s="435">
        <v>3</v>
      </c>
      <c r="O5834" s="436">
        <v>1995</v>
      </c>
      <c r="P5834" s="436">
        <v>1995</v>
      </c>
      <c r="Q5834" s="435">
        <v>0</v>
      </c>
      <c r="R5834" s="436">
        <v>1995</v>
      </c>
      <c r="S5834" s="637">
        <v>0</v>
      </c>
      <c r="T5834" s="447">
        <v>0</v>
      </c>
      <c r="U5834" s="472">
        <v>41262</v>
      </c>
      <c r="Y5834" s="437" t="str">
        <f t="shared" si="477"/>
        <v/>
      </c>
    </row>
    <row r="5835" spans="1:25" x14ac:dyDescent="0.2">
      <c r="A5835" s="442" t="s">
        <v>115</v>
      </c>
      <c r="B5835" s="435">
        <v>4</v>
      </c>
      <c r="C5835" s="436">
        <v>1010</v>
      </c>
      <c r="D5835" s="657" t="s">
        <v>212</v>
      </c>
      <c r="E5835" s="472">
        <v>41253</v>
      </c>
      <c r="G5835" s="435">
        <v>4</v>
      </c>
      <c r="H5835" s="436">
        <v>1010</v>
      </c>
      <c r="I5835" s="436">
        <v>1010</v>
      </c>
      <c r="J5835" s="436">
        <v>1010</v>
      </c>
      <c r="K5835" s="435">
        <v>0</v>
      </c>
      <c r="L5835" s="472">
        <v>41262</v>
      </c>
      <c r="N5835" s="435">
        <v>4</v>
      </c>
      <c r="O5835" s="436">
        <v>1010</v>
      </c>
      <c r="P5835" s="436">
        <v>1010</v>
      </c>
      <c r="Q5835" s="435">
        <v>0</v>
      </c>
      <c r="R5835" s="436">
        <v>1010</v>
      </c>
      <c r="S5835" s="637">
        <v>0</v>
      </c>
      <c r="T5835" s="447">
        <v>0</v>
      </c>
      <c r="U5835" s="472">
        <v>41262</v>
      </c>
      <c r="Y5835" s="437" t="str">
        <f t="shared" si="477"/>
        <v/>
      </c>
    </row>
    <row r="5836" spans="1:25" x14ac:dyDescent="0.2">
      <c r="A5836" s="442" t="s">
        <v>115</v>
      </c>
      <c r="B5836" s="435">
        <v>5</v>
      </c>
      <c r="C5836" s="436">
        <v>300</v>
      </c>
      <c r="D5836" s="438" t="s">
        <v>196</v>
      </c>
      <c r="E5836" s="472">
        <v>41253</v>
      </c>
      <c r="G5836" s="435">
        <v>5</v>
      </c>
      <c r="H5836" s="436">
        <v>300</v>
      </c>
      <c r="I5836" s="436">
        <v>300</v>
      </c>
      <c r="J5836" s="436">
        <v>300</v>
      </c>
      <c r="K5836" s="435">
        <v>0</v>
      </c>
      <c r="L5836" s="472">
        <v>41262</v>
      </c>
      <c r="N5836" s="435">
        <v>5</v>
      </c>
      <c r="O5836" s="436">
        <v>300</v>
      </c>
      <c r="P5836" s="436">
        <v>300</v>
      </c>
      <c r="Q5836" s="435">
        <v>0</v>
      </c>
      <c r="R5836" s="436">
        <v>300</v>
      </c>
      <c r="S5836" s="637">
        <v>0</v>
      </c>
      <c r="T5836" s="447">
        <v>0</v>
      </c>
      <c r="U5836" s="472">
        <v>41262</v>
      </c>
      <c r="Y5836" s="437" t="str">
        <f t="shared" si="477"/>
        <v/>
      </c>
    </row>
    <row r="5837" spans="1:25" x14ac:dyDescent="0.2">
      <c r="A5837" s="442" t="s">
        <v>115</v>
      </c>
      <c r="B5837" s="435">
        <v>6</v>
      </c>
      <c r="C5837" s="436">
        <v>75</v>
      </c>
      <c r="D5837" s="435" t="s">
        <v>176</v>
      </c>
      <c r="E5837" s="472">
        <v>41253</v>
      </c>
      <c r="G5837" s="435">
        <v>6</v>
      </c>
      <c r="H5837" s="436">
        <v>75</v>
      </c>
      <c r="I5837" s="436">
        <v>75</v>
      </c>
      <c r="J5837" s="436">
        <v>75</v>
      </c>
      <c r="K5837" s="435">
        <v>0</v>
      </c>
      <c r="L5837" s="472">
        <v>41262</v>
      </c>
      <c r="N5837" s="435">
        <v>6</v>
      </c>
      <c r="O5837" s="436">
        <v>75</v>
      </c>
      <c r="P5837" s="436">
        <v>75</v>
      </c>
      <c r="Q5837" s="435">
        <v>0</v>
      </c>
      <c r="R5837" s="436">
        <v>75</v>
      </c>
      <c r="S5837" s="637">
        <v>0</v>
      </c>
      <c r="T5837" s="447">
        <v>0</v>
      </c>
      <c r="U5837" s="472">
        <v>41262</v>
      </c>
      <c r="Y5837" s="437" t="str">
        <f t="shared" si="477"/>
        <v/>
      </c>
    </row>
    <row r="5838" spans="1:25" x14ac:dyDescent="0.2">
      <c r="A5838" s="644" t="s">
        <v>115</v>
      </c>
      <c r="B5838" s="645">
        <v>7</v>
      </c>
      <c r="C5838" s="646">
        <v>1080</v>
      </c>
      <c r="D5838" s="645" t="s">
        <v>178</v>
      </c>
      <c r="E5838" s="647">
        <v>41253</v>
      </c>
      <c r="G5838" s="645">
        <v>7</v>
      </c>
      <c r="H5838" s="646">
        <v>1080</v>
      </c>
      <c r="I5838" s="646">
        <v>1080</v>
      </c>
      <c r="J5838" s="646">
        <v>1080</v>
      </c>
      <c r="K5838" s="645">
        <v>0</v>
      </c>
      <c r="L5838" s="647">
        <v>41262</v>
      </c>
      <c r="N5838" s="645">
        <v>7</v>
      </c>
      <c r="O5838" s="646">
        <v>1080</v>
      </c>
      <c r="P5838" s="646">
        <v>1080</v>
      </c>
      <c r="Q5838" s="645">
        <v>0</v>
      </c>
      <c r="R5838" s="646">
        <v>1080</v>
      </c>
      <c r="S5838" s="661">
        <v>0</v>
      </c>
      <c r="T5838" s="646">
        <v>0</v>
      </c>
      <c r="U5838" s="647">
        <v>41262</v>
      </c>
      <c r="Y5838" s="437" t="str">
        <f t="shared" si="477"/>
        <v/>
      </c>
    </row>
    <row r="5839" spans="1:25" x14ac:dyDescent="0.2">
      <c r="A5839" s="644" t="s">
        <v>115</v>
      </c>
      <c r="B5839" s="645">
        <v>1</v>
      </c>
      <c r="C5839" s="646">
        <v>530</v>
      </c>
      <c r="D5839" s="645" t="s">
        <v>178</v>
      </c>
      <c r="E5839" s="647">
        <v>41254</v>
      </c>
      <c r="G5839" s="645">
        <v>1</v>
      </c>
      <c r="H5839" s="646">
        <v>530</v>
      </c>
      <c r="I5839" s="646">
        <v>530</v>
      </c>
      <c r="J5839" s="646">
        <v>530</v>
      </c>
      <c r="K5839" s="645">
        <v>0</v>
      </c>
      <c r="L5839" s="647">
        <v>41263</v>
      </c>
      <c r="N5839" s="645">
        <v>1</v>
      </c>
      <c r="O5839" s="646">
        <v>530</v>
      </c>
      <c r="P5839" s="646">
        <v>530</v>
      </c>
      <c r="Q5839" s="645">
        <v>0</v>
      </c>
      <c r="R5839" s="646">
        <v>530</v>
      </c>
      <c r="S5839" s="661">
        <v>0</v>
      </c>
      <c r="T5839" s="646">
        <v>0</v>
      </c>
      <c r="U5839" s="647">
        <v>41263</v>
      </c>
      <c r="Y5839" s="437" t="str">
        <f t="shared" si="477"/>
        <v/>
      </c>
    </row>
    <row r="5840" spans="1:25" x14ac:dyDescent="0.2">
      <c r="A5840" s="442" t="s">
        <v>115</v>
      </c>
      <c r="B5840" s="435">
        <v>1</v>
      </c>
      <c r="C5840" s="436">
        <v>41</v>
      </c>
      <c r="D5840" s="643" t="s">
        <v>182</v>
      </c>
      <c r="E5840" s="472">
        <v>41255</v>
      </c>
      <c r="G5840" s="435">
        <v>1</v>
      </c>
      <c r="H5840" s="436">
        <v>41</v>
      </c>
      <c r="I5840" s="436">
        <v>41</v>
      </c>
      <c r="J5840" s="436">
        <v>41</v>
      </c>
      <c r="K5840" s="435">
        <v>0</v>
      </c>
      <c r="L5840" s="472">
        <v>41264</v>
      </c>
      <c r="N5840" s="435">
        <v>1</v>
      </c>
      <c r="O5840" s="436">
        <v>41</v>
      </c>
      <c r="P5840" s="436">
        <v>41</v>
      </c>
      <c r="Q5840" s="435">
        <v>0</v>
      </c>
      <c r="R5840" s="436">
        <v>41</v>
      </c>
      <c r="S5840" s="637">
        <v>0</v>
      </c>
      <c r="T5840" s="447">
        <v>0</v>
      </c>
      <c r="U5840" s="472">
        <v>41264</v>
      </c>
      <c r="Y5840" s="437" t="str">
        <f t="shared" si="477"/>
        <v/>
      </c>
    </row>
    <row r="5841" spans="1:25" x14ac:dyDescent="0.2">
      <c r="A5841" s="442" t="s">
        <v>115</v>
      </c>
      <c r="B5841" s="435">
        <v>2</v>
      </c>
      <c r="C5841" s="436">
        <v>10</v>
      </c>
      <c r="D5841" s="439" t="s">
        <v>190</v>
      </c>
      <c r="E5841" s="472">
        <v>41255</v>
      </c>
      <c r="G5841" s="435">
        <v>2</v>
      </c>
      <c r="H5841" s="436">
        <v>10</v>
      </c>
      <c r="I5841" s="436">
        <v>10</v>
      </c>
      <c r="J5841" s="436">
        <v>10</v>
      </c>
      <c r="K5841" s="435">
        <v>0</v>
      </c>
      <c r="L5841" s="472">
        <v>41264</v>
      </c>
      <c r="N5841" s="435">
        <v>2</v>
      </c>
      <c r="O5841" s="436">
        <v>10</v>
      </c>
      <c r="P5841" s="436">
        <v>10</v>
      </c>
      <c r="Q5841" s="435">
        <v>0</v>
      </c>
      <c r="R5841" s="436">
        <v>10</v>
      </c>
      <c r="S5841" s="637">
        <v>0</v>
      </c>
      <c r="T5841" s="447">
        <v>0</v>
      </c>
      <c r="U5841" s="472">
        <v>41264</v>
      </c>
      <c r="Y5841" s="437" t="str">
        <f t="shared" si="477"/>
        <v/>
      </c>
    </row>
    <row r="5842" spans="1:25" x14ac:dyDescent="0.2">
      <c r="A5842" s="442" t="s">
        <v>115</v>
      </c>
      <c r="B5842" s="435">
        <v>3</v>
      </c>
      <c r="C5842" s="436">
        <v>32</v>
      </c>
      <c r="D5842" s="465" t="s">
        <v>183</v>
      </c>
      <c r="E5842" s="472">
        <v>41255</v>
      </c>
      <c r="G5842" s="435">
        <v>3</v>
      </c>
      <c r="H5842" s="436">
        <v>32</v>
      </c>
      <c r="I5842" s="436">
        <v>32</v>
      </c>
      <c r="J5842" s="436">
        <v>32</v>
      </c>
      <c r="K5842" s="435">
        <v>0</v>
      </c>
      <c r="L5842" s="472">
        <v>41264</v>
      </c>
      <c r="N5842" s="435">
        <v>3</v>
      </c>
      <c r="O5842" s="436">
        <v>32</v>
      </c>
      <c r="P5842" s="436">
        <v>32</v>
      </c>
      <c r="Q5842" s="435">
        <v>0</v>
      </c>
      <c r="R5842" s="436">
        <v>32</v>
      </c>
      <c r="S5842" s="637">
        <v>0</v>
      </c>
      <c r="T5842" s="447">
        <v>0</v>
      </c>
      <c r="U5842" s="472">
        <v>41264</v>
      </c>
      <c r="Y5842" s="437" t="str">
        <f t="shared" si="477"/>
        <v/>
      </c>
    </row>
    <row r="5843" spans="1:25" x14ac:dyDescent="0.2">
      <c r="A5843" s="442" t="s">
        <v>115</v>
      </c>
      <c r="B5843" s="435">
        <v>4</v>
      </c>
      <c r="C5843" s="436">
        <v>16</v>
      </c>
      <c r="D5843" s="465" t="s">
        <v>67</v>
      </c>
      <c r="E5843" s="472">
        <v>41255</v>
      </c>
      <c r="G5843" s="435">
        <v>4</v>
      </c>
      <c r="H5843" s="436">
        <v>16</v>
      </c>
      <c r="I5843" s="436">
        <v>16</v>
      </c>
      <c r="J5843" s="436">
        <v>16</v>
      </c>
      <c r="K5843" s="435">
        <v>0</v>
      </c>
      <c r="L5843" s="472">
        <v>41264</v>
      </c>
      <c r="N5843" s="435">
        <v>4</v>
      </c>
      <c r="O5843" s="436">
        <v>16</v>
      </c>
      <c r="P5843" s="436">
        <v>16</v>
      </c>
      <c r="Q5843" s="435">
        <v>0</v>
      </c>
      <c r="R5843" s="436">
        <v>16</v>
      </c>
      <c r="S5843" s="637">
        <v>0</v>
      </c>
      <c r="T5843" s="447">
        <v>0</v>
      </c>
      <c r="U5843" s="472">
        <v>41264</v>
      </c>
      <c r="Y5843" s="437" t="str">
        <f t="shared" si="477"/>
        <v/>
      </c>
    </row>
    <row r="5844" spans="1:25" x14ac:dyDescent="0.2">
      <c r="A5844" s="442" t="s">
        <v>115</v>
      </c>
      <c r="B5844" s="435">
        <v>5</v>
      </c>
      <c r="C5844" s="436">
        <v>1</v>
      </c>
      <c r="D5844" s="438" t="s">
        <v>68</v>
      </c>
      <c r="E5844" s="472">
        <v>41255</v>
      </c>
      <c r="G5844" s="435">
        <v>5</v>
      </c>
      <c r="H5844" s="436">
        <v>1</v>
      </c>
      <c r="I5844" s="436">
        <v>1</v>
      </c>
      <c r="J5844" s="436">
        <v>1</v>
      </c>
      <c r="K5844" s="435">
        <v>0</v>
      </c>
      <c r="L5844" s="472">
        <v>41264</v>
      </c>
      <c r="N5844" s="435">
        <v>5</v>
      </c>
      <c r="O5844" s="436">
        <v>1</v>
      </c>
      <c r="P5844" s="436">
        <v>1</v>
      </c>
      <c r="Q5844" s="435">
        <v>0</v>
      </c>
      <c r="R5844" s="436">
        <v>1</v>
      </c>
      <c r="S5844" s="637">
        <v>0</v>
      </c>
      <c r="T5844" s="447">
        <v>0</v>
      </c>
      <c r="U5844" s="472">
        <v>41264</v>
      </c>
      <c r="Y5844" s="437" t="str">
        <f t="shared" si="477"/>
        <v/>
      </c>
    </row>
    <row r="5845" spans="1:25" x14ac:dyDescent="0.2">
      <c r="A5845" s="442" t="s">
        <v>115</v>
      </c>
      <c r="B5845" s="435">
        <v>6</v>
      </c>
      <c r="C5845" s="436">
        <v>12</v>
      </c>
      <c r="D5845" s="438" t="s">
        <v>69</v>
      </c>
      <c r="E5845" s="472">
        <v>41255</v>
      </c>
      <c r="G5845" s="435">
        <v>6</v>
      </c>
      <c r="H5845" s="436">
        <v>12</v>
      </c>
      <c r="I5845" s="436">
        <v>12</v>
      </c>
      <c r="J5845" s="436">
        <v>12</v>
      </c>
      <c r="K5845" s="435">
        <v>0</v>
      </c>
      <c r="L5845" s="472">
        <v>41264</v>
      </c>
      <c r="N5845" s="435">
        <v>6</v>
      </c>
      <c r="O5845" s="436">
        <v>12</v>
      </c>
      <c r="P5845" s="436">
        <v>12</v>
      </c>
      <c r="Q5845" s="435">
        <v>0</v>
      </c>
      <c r="R5845" s="436">
        <v>12</v>
      </c>
      <c r="S5845" s="637">
        <v>0</v>
      </c>
      <c r="T5845" s="447">
        <v>0</v>
      </c>
      <c r="U5845" s="472">
        <v>41264</v>
      </c>
      <c r="Y5845" s="437" t="str">
        <f t="shared" si="477"/>
        <v/>
      </c>
    </row>
    <row r="5846" spans="1:25" x14ac:dyDescent="0.2">
      <c r="A5846" s="442" t="s">
        <v>115</v>
      </c>
      <c r="B5846" s="435">
        <v>7</v>
      </c>
      <c r="C5846" s="436">
        <v>14</v>
      </c>
      <c r="D5846" s="438" t="s">
        <v>72</v>
      </c>
      <c r="E5846" s="472">
        <v>41255</v>
      </c>
      <c r="G5846" s="435">
        <v>7</v>
      </c>
      <c r="H5846" s="436">
        <v>14</v>
      </c>
      <c r="I5846" s="436">
        <v>14</v>
      </c>
      <c r="J5846" s="436">
        <v>14</v>
      </c>
      <c r="K5846" s="435">
        <v>0</v>
      </c>
      <c r="L5846" s="472">
        <v>41264</v>
      </c>
      <c r="N5846" s="435">
        <v>7</v>
      </c>
      <c r="O5846" s="436">
        <v>14</v>
      </c>
      <c r="P5846" s="436">
        <v>14</v>
      </c>
      <c r="Q5846" s="435">
        <v>0</v>
      </c>
      <c r="R5846" s="436">
        <v>14</v>
      </c>
      <c r="S5846" s="637">
        <v>0</v>
      </c>
      <c r="T5846" s="447">
        <v>0</v>
      </c>
      <c r="U5846" s="472">
        <v>41264</v>
      </c>
      <c r="Y5846" s="437" t="str">
        <f t="shared" si="477"/>
        <v/>
      </c>
    </row>
    <row r="5847" spans="1:25" x14ac:dyDescent="0.2">
      <c r="A5847" s="442" t="s">
        <v>115</v>
      </c>
      <c r="B5847" s="435">
        <v>8</v>
      </c>
      <c r="C5847" s="436">
        <v>245</v>
      </c>
      <c r="D5847" s="438" t="s">
        <v>73</v>
      </c>
      <c r="E5847" s="472">
        <v>41255</v>
      </c>
      <c r="G5847" s="435">
        <v>8</v>
      </c>
      <c r="H5847" s="436">
        <v>245</v>
      </c>
      <c r="I5847" s="436">
        <v>245</v>
      </c>
      <c r="J5847" s="436">
        <v>245</v>
      </c>
      <c r="K5847" s="435">
        <v>0</v>
      </c>
      <c r="L5847" s="472">
        <v>41264</v>
      </c>
      <c r="N5847" s="435">
        <v>8</v>
      </c>
      <c r="O5847" s="436">
        <v>245</v>
      </c>
      <c r="P5847" s="436">
        <v>245</v>
      </c>
      <c r="Q5847" s="435">
        <v>0</v>
      </c>
      <c r="R5847" s="436">
        <v>245</v>
      </c>
      <c r="S5847" s="637">
        <v>0</v>
      </c>
      <c r="T5847" s="447">
        <v>0</v>
      </c>
      <c r="U5847" s="472">
        <v>41264</v>
      </c>
      <c r="Y5847" s="437" t="str">
        <f t="shared" si="477"/>
        <v/>
      </c>
    </row>
    <row r="5848" spans="1:25" x14ac:dyDescent="0.2">
      <c r="A5848" s="442" t="s">
        <v>115</v>
      </c>
      <c r="B5848" s="435">
        <v>9</v>
      </c>
      <c r="C5848" s="436">
        <v>152</v>
      </c>
      <c r="D5848" s="438" t="s">
        <v>79</v>
      </c>
      <c r="E5848" s="472">
        <v>41255</v>
      </c>
      <c r="G5848" s="435">
        <v>9</v>
      </c>
      <c r="H5848" s="436">
        <v>152</v>
      </c>
      <c r="I5848" s="436">
        <v>152</v>
      </c>
      <c r="J5848" s="436">
        <v>152</v>
      </c>
      <c r="K5848" s="435">
        <v>0</v>
      </c>
      <c r="L5848" s="472">
        <v>41264</v>
      </c>
      <c r="N5848" s="435">
        <v>9</v>
      </c>
      <c r="O5848" s="436">
        <v>152</v>
      </c>
      <c r="P5848" s="436">
        <v>152</v>
      </c>
      <c r="Q5848" s="435">
        <v>0</v>
      </c>
      <c r="R5848" s="436">
        <v>152</v>
      </c>
      <c r="S5848" s="637">
        <v>0</v>
      </c>
      <c r="T5848" s="447">
        <v>0</v>
      </c>
      <c r="U5848" s="472">
        <v>41264</v>
      </c>
      <c r="Y5848" s="437" t="str">
        <f t="shared" si="477"/>
        <v/>
      </c>
    </row>
    <row r="5849" spans="1:25" x14ac:dyDescent="0.2">
      <c r="A5849" s="442" t="s">
        <v>115</v>
      </c>
      <c r="B5849" s="435">
        <v>10</v>
      </c>
      <c r="C5849" s="436">
        <v>91</v>
      </c>
      <c r="D5849" s="438" t="s">
        <v>74</v>
      </c>
      <c r="E5849" s="472">
        <v>41255</v>
      </c>
      <c r="G5849" s="435">
        <v>10</v>
      </c>
      <c r="H5849" s="436">
        <v>91</v>
      </c>
      <c r="I5849" s="436">
        <v>91</v>
      </c>
      <c r="J5849" s="436">
        <v>91</v>
      </c>
      <c r="K5849" s="435">
        <v>0</v>
      </c>
      <c r="L5849" s="472">
        <v>41264</v>
      </c>
      <c r="N5849" s="435">
        <v>10</v>
      </c>
      <c r="O5849" s="436">
        <v>91</v>
      </c>
      <c r="P5849" s="436">
        <v>91</v>
      </c>
      <c r="Q5849" s="435">
        <v>0</v>
      </c>
      <c r="R5849" s="436">
        <v>91</v>
      </c>
      <c r="S5849" s="637">
        <v>0</v>
      </c>
      <c r="T5849" s="447">
        <v>0</v>
      </c>
      <c r="U5849" s="472">
        <v>41264</v>
      </c>
      <c r="Y5849" s="437" t="str">
        <f t="shared" si="477"/>
        <v/>
      </c>
    </row>
    <row r="5850" spans="1:25" x14ac:dyDescent="0.2">
      <c r="A5850" s="442" t="s">
        <v>115</v>
      </c>
      <c r="B5850" s="435">
        <v>11</v>
      </c>
      <c r="C5850" s="436">
        <v>6</v>
      </c>
      <c r="D5850" s="438" t="s">
        <v>75</v>
      </c>
      <c r="E5850" s="472">
        <v>41255</v>
      </c>
      <c r="G5850" s="435">
        <v>11</v>
      </c>
      <c r="H5850" s="436">
        <v>6</v>
      </c>
      <c r="I5850" s="436">
        <v>6</v>
      </c>
      <c r="J5850" s="436">
        <v>6</v>
      </c>
      <c r="K5850" s="435">
        <v>0</v>
      </c>
      <c r="L5850" s="472">
        <v>41264</v>
      </c>
      <c r="N5850" s="435">
        <v>11</v>
      </c>
      <c r="O5850" s="436">
        <v>6</v>
      </c>
      <c r="P5850" s="436">
        <v>6</v>
      </c>
      <c r="Q5850" s="435">
        <v>0</v>
      </c>
      <c r="R5850" s="436">
        <v>6</v>
      </c>
      <c r="S5850" s="637">
        <v>0</v>
      </c>
      <c r="T5850" s="447">
        <v>0</v>
      </c>
      <c r="U5850" s="472">
        <v>41264</v>
      </c>
      <c r="Y5850" s="437" t="str">
        <f t="shared" si="477"/>
        <v/>
      </c>
    </row>
    <row r="5851" spans="1:25" x14ac:dyDescent="0.2">
      <c r="A5851" s="442" t="s">
        <v>115</v>
      </c>
      <c r="B5851" s="435">
        <v>12</v>
      </c>
      <c r="C5851" s="436">
        <v>1</v>
      </c>
      <c r="D5851" s="438" t="s">
        <v>76</v>
      </c>
      <c r="E5851" s="472">
        <v>41255</v>
      </c>
      <c r="G5851" s="435">
        <v>12</v>
      </c>
      <c r="H5851" s="436">
        <v>1</v>
      </c>
      <c r="I5851" s="436">
        <v>1</v>
      </c>
      <c r="J5851" s="436">
        <v>1</v>
      </c>
      <c r="K5851" s="435">
        <v>0</v>
      </c>
      <c r="L5851" s="472">
        <v>41264</v>
      </c>
      <c r="N5851" s="435">
        <v>12</v>
      </c>
      <c r="O5851" s="436">
        <v>1</v>
      </c>
      <c r="P5851" s="436">
        <v>1</v>
      </c>
      <c r="Q5851" s="435">
        <v>0</v>
      </c>
      <c r="R5851" s="436">
        <v>1</v>
      </c>
      <c r="S5851" s="637">
        <v>0</v>
      </c>
      <c r="T5851" s="447">
        <v>0</v>
      </c>
      <c r="U5851" s="472">
        <v>41264</v>
      </c>
      <c r="Y5851" s="437" t="str">
        <f t="shared" si="477"/>
        <v/>
      </c>
    </row>
    <row r="5852" spans="1:25" x14ac:dyDescent="0.2">
      <c r="A5852" s="442" t="s">
        <v>115</v>
      </c>
      <c r="B5852" s="435">
        <v>13</v>
      </c>
      <c r="C5852" s="436">
        <v>5</v>
      </c>
      <c r="D5852" s="438" t="s">
        <v>77</v>
      </c>
      <c r="E5852" s="472">
        <v>41255</v>
      </c>
      <c r="G5852" s="435">
        <v>13</v>
      </c>
      <c r="H5852" s="436">
        <v>5</v>
      </c>
      <c r="I5852" s="436">
        <v>5</v>
      </c>
      <c r="J5852" s="436">
        <v>5</v>
      </c>
      <c r="K5852" s="435">
        <v>0</v>
      </c>
      <c r="L5852" s="472">
        <v>41264</v>
      </c>
      <c r="N5852" s="435">
        <v>13</v>
      </c>
      <c r="O5852" s="436">
        <v>5</v>
      </c>
      <c r="P5852" s="436">
        <v>5</v>
      </c>
      <c r="Q5852" s="435">
        <v>0</v>
      </c>
      <c r="R5852" s="436">
        <v>5</v>
      </c>
      <c r="S5852" s="637">
        <v>0</v>
      </c>
      <c r="T5852" s="447">
        <v>0</v>
      </c>
      <c r="U5852" s="472">
        <v>41264</v>
      </c>
      <c r="Y5852" s="437" t="str">
        <f t="shared" si="477"/>
        <v/>
      </c>
    </row>
    <row r="5853" spans="1:25" x14ac:dyDescent="0.2">
      <c r="A5853" s="442" t="s">
        <v>115</v>
      </c>
      <c r="B5853" s="435">
        <v>14</v>
      </c>
      <c r="C5853" s="436">
        <v>1785</v>
      </c>
      <c r="D5853" s="438" t="s">
        <v>213</v>
      </c>
      <c r="E5853" s="472">
        <v>41255</v>
      </c>
      <c r="G5853" s="435">
        <v>14</v>
      </c>
      <c r="H5853" s="436">
        <v>1785</v>
      </c>
      <c r="I5853" s="436">
        <v>1785</v>
      </c>
      <c r="J5853" s="436">
        <v>1785</v>
      </c>
      <c r="K5853" s="435">
        <v>0</v>
      </c>
      <c r="L5853" s="472">
        <v>41264</v>
      </c>
      <c r="N5853" s="435">
        <v>14</v>
      </c>
      <c r="O5853" s="436">
        <v>1785</v>
      </c>
      <c r="P5853" s="436">
        <v>1785</v>
      </c>
      <c r="Q5853" s="435">
        <v>0</v>
      </c>
      <c r="R5853" s="436">
        <v>1785</v>
      </c>
      <c r="S5853" s="637">
        <v>0</v>
      </c>
      <c r="T5853" s="447">
        <v>0</v>
      </c>
      <c r="U5853" s="472">
        <v>41264</v>
      </c>
      <c r="Y5853" s="437" t="str">
        <f t="shared" si="477"/>
        <v/>
      </c>
    </row>
    <row r="5854" spans="1:25" x14ac:dyDescent="0.2">
      <c r="A5854" s="442" t="s">
        <v>115</v>
      </c>
      <c r="B5854" s="435">
        <v>15</v>
      </c>
      <c r="C5854" s="436">
        <v>193</v>
      </c>
      <c r="D5854" s="438" t="s">
        <v>187</v>
      </c>
      <c r="E5854" s="472">
        <v>41255</v>
      </c>
      <c r="G5854" s="435">
        <v>15</v>
      </c>
      <c r="H5854" s="436">
        <v>193</v>
      </c>
      <c r="I5854" s="436">
        <v>193</v>
      </c>
      <c r="J5854" s="436">
        <v>193</v>
      </c>
      <c r="K5854" s="435">
        <v>0</v>
      </c>
      <c r="L5854" s="472">
        <v>41264</v>
      </c>
      <c r="N5854" s="435">
        <v>15</v>
      </c>
      <c r="O5854" s="436">
        <v>193</v>
      </c>
      <c r="P5854" s="436">
        <v>193</v>
      </c>
      <c r="Q5854" s="435">
        <v>0</v>
      </c>
      <c r="R5854" s="436">
        <v>193</v>
      </c>
      <c r="S5854" s="637">
        <v>0</v>
      </c>
      <c r="T5854" s="447">
        <v>0</v>
      </c>
      <c r="U5854" s="472">
        <v>41264</v>
      </c>
      <c r="Y5854" s="437" t="str">
        <f t="shared" si="477"/>
        <v/>
      </c>
    </row>
    <row r="5855" spans="1:25" x14ac:dyDescent="0.2">
      <c r="A5855" s="442" t="s">
        <v>115</v>
      </c>
      <c r="B5855" s="435">
        <v>16</v>
      </c>
      <c r="C5855" s="436">
        <v>1</v>
      </c>
      <c r="D5855" s="465" t="s">
        <v>192</v>
      </c>
      <c r="E5855" s="472">
        <v>41255</v>
      </c>
      <c r="G5855" s="435">
        <v>16</v>
      </c>
      <c r="H5855" s="436">
        <v>1</v>
      </c>
      <c r="I5855" s="436">
        <v>1</v>
      </c>
      <c r="J5855" s="436">
        <v>1</v>
      </c>
      <c r="K5855" s="435">
        <v>0</v>
      </c>
      <c r="L5855" s="472">
        <v>41264</v>
      </c>
      <c r="N5855" s="435">
        <v>16</v>
      </c>
      <c r="O5855" s="436">
        <v>1</v>
      </c>
      <c r="P5855" s="436">
        <v>1</v>
      </c>
      <c r="Q5855" s="435">
        <v>0</v>
      </c>
      <c r="R5855" s="436">
        <v>1</v>
      </c>
      <c r="S5855" s="637">
        <v>0</v>
      </c>
      <c r="T5855" s="447">
        <v>0</v>
      </c>
      <c r="U5855" s="472">
        <v>41264</v>
      </c>
      <c r="Y5855" s="437" t="str">
        <f t="shared" si="477"/>
        <v/>
      </c>
    </row>
    <row r="5856" spans="1:25" x14ac:dyDescent="0.2">
      <c r="A5856" s="442" t="s">
        <v>115</v>
      </c>
      <c r="B5856" s="435">
        <v>17</v>
      </c>
      <c r="C5856" s="436">
        <v>1454</v>
      </c>
      <c r="D5856" s="438" t="s">
        <v>199</v>
      </c>
      <c r="E5856" s="472">
        <v>41255</v>
      </c>
      <c r="G5856" s="435">
        <v>17</v>
      </c>
      <c r="H5856" s="436">
        <v>1454</v>
      </c>
      <c r="I5856" s="436">
        <v>1454</v>
      </c>
      <c r="J5856" s="436">
        <v>1454</v>
      </c>
      <c r="K5856" s="435">
        <v>0</v>
      </c>
      <c r="L5856" s="472">
        <v>41264</v>
      </c>
      <c r="N5856" s="435">
        <v>17</v>
      </c>
      <c r="O5856" s="436">
        <v>1454</v>
      </c>
      <c r="P5856" s="436">
        <v>1454</v>
      </c>
      <c r="Q5856" s="435">
        <v>0</v>
      </c>
      <c r="R5856" s="436">
        <v>1454</v>
      </c>
      <c r="S5856" s="637">
        <v>0</v>
      </c>
      <c r="T5856" s="447">
        <v>0</v>
      </c>
      <c r="U5856" s="472">
        <v>41264</v>
      </c>
      <c r="Y5856" s="437" t="str">
        <f t="shared" si="477"/>
        <v/>
      </c>
    </row>
    <row r="5857" spans="1:25" x14ac:dyDescent="0.2">
      <c r="A5857" s="442" t="s">
        <v>115</v>
      </c>
      <c r="B5857" s="435">
        <v>18</v>
      </c>
      <c r="C5857" s="436">
        <v>138</v>
      </c>
      <c r="D5857" s="438" t="s">
        <v>189</v>
      </c>
      <c r="E5857" s="472">
        <v>41255</v>
      </c>
      <c r="G5857" s="435">
        <v>18</v>
      </c>
      <c r="H5857" s="436">
        <v>138</v>
      </c>
      <c r="I5857" s="436">
        <v>138</v>
      </c>
      <c r="J5857" s="436">
        <v>138</v>
      </c>
      <c r="K5857" s="435">
        <v>0</v>
      </c>
      <c r="L5857" s="472">
        <v>41264</v>
      </c>
      <c r="N5857" s="435">
        <v>18</v>
      </c>
      <c r="O5857" s="436">
        <v>138</v>
      </c>
      <c r="P5857" s="436">
        <v>138</v>
      </c>
      <c r="Q5857" s="435">
        <v>0</v>
      </c>
      <c r="R5857" s="436">
        <v>138</v>
      </c>
      <c r="S5857" s="637">
        <v>0</v>
      </c>
      <c r="T5857" s="447">
        <v>0</v>
      </c>
      <c r="U5857" s="472">
        <v>41264</v>
      </c>
      <c r="Y5857" s="437" t="str">
        <f t="shared" si="477"/>
        <v/>
      </c>
    </row>
    <row r="5858" spans="1:25" x14ac:dyDescent="0.2">
      <c r="A5858" s="442" t="s">
        <v>115</v>
      </c>
      <c r="B5858" s="435">
        <v>19</v>
      </c>
      <c r="C5858" s="436">
        <v>225</v>
      </c>
      <c r="D5858" s="438" t="s">
        <v>178</v>
      </c>
      <c r="E5858" s="472">
        <v>41255</v>
      </c>
      <c r="G5858" s="435">
        <v>19</v>
      </c>
      <c r="H5858" s="436">
        <v>225</v>
      </c>
      <c r="I5858" s="436">
        <v>225</v>
      </c>
      <c r="J5858" s="436">
        <v>225</v>
      </c>
      <c r="K5858" s="435">
        <v>0</v>
      </c>
      <c r="L5858" s="472">
        <v>41264</v>
      </c>
      <c r="N5858" s="435">
        <v>19</v>
      </c>
      <c r="O5858" s="436">
        <v>225</v>
      </c>
      <c r="P5858" s="436">
        <v>225</v>
      </c>
      <c r="Q5858" s="435">
        <v>0</v>
      </c>
      <c r="R5858" s="436">
        <v>225</v>
      </c>
      <c r="S5858" s="637">
        <v>0</v>
      </c>
      <c r="T5858" s="447">
        <v>0</v>
      </c>
      <c r="U5858" s="472">
        <v>41264</v>
      </c>
      <c r="Y5858" s="437" t="str">
        <f t="shared" si="477"/>
        <v/>
      </c>
    </row>
    <row r="5859" spans="1:25" x14ac:dyDescent="0.2">
      <c r="A5859" s="442" t="s">
        <v>115</v>
      </c>
      <c r="B5859" s="435">
        <v>20</v>
      </c>
      <c r="C5859" s="436">
        <v>1995</v>
      </c>
      <c r="D5859" s="438" t="s">
        <v>214</v>
      </c>
      <c r="E5859" s="472">
        <v>41255</v>
      </c>
      <c r="G5859" s="435">
        <v>20</v>
      </c>
      <c r="H5859" s="436">
        <v>1995</v>
      </c>
      <c r="I5859" s="436">
        <v>1995</v>
      </c>
      <c r="J5859" s="436">
        <v>1995</v>
      </c>
      <c r="K5859" s="435">
        <v>0</v>
      </c>
      <c r="L5859" s="472">
        <v>41264</v>
      </c>
      <c r="N5859" s="435">
        <v>20</v>
      </c>
      <c r="O5859" s="436">
        <v>1995</v>
      </c>
      <c r="P5859" s="436">
        <v>1995</v>
      </c>
      <c r="Q5859" s="435">
        <v>0</v>
      </c>
      <c r="R5859" s="436">
        <v>1995</v>
      </c>
      <c r="S5859" s="637">
        <v>0</v>
      </c>
      <c r="T5859" s="447">
        <v>0</v>
      </c>
      <c r="U5859" s="472">
        <v>41264</v>
      </c>
      <c r="Y5859" s="437" t="str">
        <f t="shared" si="477"/>
        <v/>
      </c>
    </row>
    <row r="5860" spans="1:25" x14ac:dyDescent="0.2">
      <c r="A5860" s="442" t="s">
        <v>115</v>
      </c>
      <c r="B5860" s="435">
        <v>21</v>
      </c>
      <c r="C5860" s="436">
        <v>986</v>
      </c>
      <c r="D5860" s="438" t="s">
        <v>214</v>
      </c>
      <c r="E5860" s="472">
        <v>41255</v>
      </c>
      <c r="G5860" s="435">
        <v>21</v>
      </c>
      <c r="H5860" s="436">
        <v>986</v>
      </c>
      <c r="I5860" s="436">
        <v>986</v>
      </c>
      <c r="J5860" s="436">
        <v>986</v>
      </c>
      <c r="K5860" s="435">
        <v>0</v>
      </c>
      <c r="L5860" s="472">
        <v>41264</v>
      </c>
      <c r="N5860" s="435">
        <v>21</v>
      </c>
      <c r="O5860" s="436">
        <v>986</v>
      </c>
      <c r="P5860" s="436">
        <v>986</v>
      </c>
      <c r="Q5860" s="435">
        <v>0</v>
      </c>
      <c r="R5860" s="436">
        <v>986</v>
      </c>
      <c r="S5860" s="637">
        <v>0</v>
      </c>
      <c r="T5860" s="447">
        <v>0</v>
      </c>
      <c r="U5860" s="472">
        <v>41264</v>
      </c>
      <c r="Y5860" s="437" t="str">
        <f t="shared" si="477"/>
        <v/>
      </c>
    </row>
    <row r="5861" spans="1:25" x14ac:dyDescent="0.2">
      <c r="A5861" s="644" t="s">
        <v>115</v>
      </c>
      <c r="B5861" s="645">
        <v>22</v>
      </c>
      <c r="C5861" s="646">
        <v>34</v>
      </c>
      <c r="D5861" s="659" t="s">
        <v>185</v>
      </c>
      <c r="E5861" s="647">
        <v>41255</v>
      </c>
      <c r="G5861" s="645">
        <v>22</v>
      </c>
      <c r="H5861" s="646">
        <v>34</v>
      </c>
      <c r="I5861" s="646">
        <v>34</v>
      </c>
      <c r="J5861" s="646">
        <v>34</v>
      </c>
      <c r="K5861" s="645">
        <v>0</v>
      </c>
      <c r="L5861" s="647">
        <v>41264</v>
      </c>
      <c r="N5861" s="645">
        <v>22</v>
      </c>
      <c r="O5861" s="646">
        <v>34</v>
      </c>
      <c r="P5861" s="646">
        <v>34</v>
      </c>
      <c r="Q5861" s="645">
        <v>0</v>
      </c>
      <c r="R5861" s="646">
        <v>34</v>
      </c>
      <c r="S5861" s="661">
        <v>0</v>
      </c>
      <c r="T5861" s="646">
        <v>0</v>
      </c>
      <c r="U5861" s="647">
        <v>41264</v>
      </c>
      <c r="Y5861" s="437" t="str">
        <f t="shared" si="477"/>
        <v/>
      </c>
    </row>
    <row r="5862" spans="1:25" x14ac:dyDescent="0.2">
      <c r="A5862" s="442" t="s">
        <v>115</v>
      </c>
      <c r="B5862" s="435">
        <v>1</v>
      </c>
      <c r="C5862" s="436">
        <v>10</v>
      </c>
      <c r="D5862" s="439" t="s">
        <v>190</v>
      </c>
      <c r="E5862" s="472">
        <v>41256</v>
      </c>
      <c r="G5862" s="435">
        <v>1</v>
      </c>
      <c r="H5862" s="436">
        <v>10</v>
      </c>
      <c r="I5862" s="436">
        <v>10</v>
      </c>
      <c r="J5862" s="436">
        <v>10</v>
      </c>
      <c r="K5862" s="435">
        <v>0</v>
      </c>
      <c r="L5862" s="472">
        <v>41267</v>
      </c>
      <c r="N5862" s="435">
        <v>1</v>
      </c>
      <c r="O5862" s="436">
        <v>10</v>
      </c>
      <c r="P5862" s="436">
        <v>10</v>
      </c>
      <c r="Q5862" s="435">
        <v>0</v>
      </c>
      <c r="R5862" s="436">
        <v>10</v>
      </c>
      <c r="S5862" s="637">
        <v>0</v>
      </c>
      <c r="T5862" s="447">
        <v>0</v>
      </c>
      <c r="U5862" s="472">
        <v>41267</v>
      </c>
      <c r="Y5862" s="437" t="str">
        <f t="shared" si="477"/>
        <v/>
      </c>
    </row>
    <row r="5863" spans="1:25" x14ac:dyDescent="0.2">
      <c r="A5863" s="442" t="s">
        <v>115</v>
      </c>
      <c r="B5863" s="435">
        <v>2</v>
      </c>
      <c r="C5863" s="436">
        <v>1800</v>
      </c>
      <c r="D5863" s="657" t="s">
        <v>212</v>
      </c>
      <c r="E5863" s="472">
        <v>41256</v>
      </c>
      <c r="G5863" s="435">
        <v>2</v>
      </c>
      <c r="H5863" s="436">
        <v>1800</v>
      </c>
      <c r="I5863" s="436">
        <v>1800</v>
      </c>
      <c r="J5863" s="436">
        <v>1800</v>
      </c>
      <c r="K5863" s="435">
        <v>0</v>
      </c>
      <c r="L5863" s="472">
        <v>41267</v>
      </c>
      <c r="N5863" s="435">
        <v>2</v>
      </c>
      <c r="O5863" s="436">
        <v>1800</v>
      </c>
      <c r="P5863" s="436">
        <v>1800</v>
      </c>
      <c r="Q5863" s="435">
        <v>0</v>
      </c>
      <c r="R5863" s="436">
        <v>1800</v>
      </c>
      <c r="S5863" s="637">
        <v>0</v>
      </c>
      <c r="T5863" s="447">
        <v>0</v>
      </c>
      <c r="U5863" s="472">
        <v>41267</v>
      </c>
      <c r="Y5863" s="437" t="str">
        <f t="shared" si="477"/>
        <v/>
      </c>
    </row>
    <row r="5864" spans="1:25" x14ac:dyDescent="0.2">
      <c r="A5864" s="644" t="s">
        <v>115</v>
      </c>
      <c r="B5864" s="645">
        <v>3</v>
      </c>
      <c r="C5864" s="646">
        <v>345</v>
      </c>
      <c r="D5864" s="645" t="s">
        <v>178</v>
      </c>
      <c r="E5864" s="647">
        <v>41256</v>
      </c>
      <c r="G5864" s="645">
        <v>3</v>
      </c>
      <c r="H5864" s="646">
        <v>345</v>
      </c>
      <c r="I5864" s="646">
        <v>345</v>
      </c>
      <c r="J5864" s="646">
        <v>345</v>
      </c>
      <c r="K5864" s="645">
        <v>0</v>
      </c>
      <c r="L5864" s="647">
        <v>41267</v>
      </c>
      <c r="N5864" s="645">
        <v>3</v>
      </c>
      <c r="O5864" s="646">
        <v>345</v>
      </c>
      <c r="P5864" s="646">
        <v>345</v>
      </c>
      <c r="Q5864" s="645">
        <v>0</v>
      </c>
      <c r="R5864" s="646">
        <v>345</v>
      </c>
      <c r="S5864" s="661">
        <v>0</v>
      </c>
      <c r="T5864" s="646">
        <v>0</v>
      </c>
      <c r="U5864" s="647">
        <v>41267</v>
      </c>
      <c r="Y5864" s="437" t="str">
        <f t="shared" si="477"/>
        <v/>
      </c>
    </row>
    <row r="5865" spans="1:25" x14ac:dyDescent="0.2">
      <c r="A5865" s="442" t="s">
        <v>115</v>
      </c>
      <c r="B5865" s="435">
        <v>1</v>
      </c>
      <c r="C5865" s="436">
        <v>11</v>
      </c>
      <c r="D5865" s="643" t="s">
        <v>182</v>
      </c>
      <c r="E5865" s="472">
        <v>41257</v>
      </c>
      <c r="G5865" s="435">
        <v>1</v>
      </c>
      <c r="H5865" s="436">
        <v>11</v>
      </c>
      <c r="I5865" s="436">
        <v>11</v>
      </c>
      <c r="J5865" s="436">
        <v>11</v>
      </c>
      <c r="K5865" s="435">
        <v>0</v>
      </c>
      <c r="L5865" s="472">
        <v>41269</v>
      </c>
      <c r="N5865" s="435">
        <v>1</v>
      </c>
      <c r="O5865" s="436">
        <v>11</v>
      </c>
      <c r="P5865" s="436">
        <v>11</v>
      </c>
      <c r="Q5865" s="435">
        <v>0</v>
      </c>
      <c r="R5865" s="436">
        <v>11</v>
      </c>
      <c r="S5865" s="637">
        <v>0</v>
      </c>
      <c r="T5865" s="447">
        <v>0</v>
      </c>
      <c r="U5865" s="472">
        <v>41269</v>
      </c>
      <c r="Y5865" s="437" t="str">
        <f t="shared" si="477"/>
        <v/>
      </c>
    </row>
    <row r="5866" spans="1:25" x14ac:dyDescent="0.2">
      <c r="A5866" s="442" t="s">
        <v>115</v>
      </c>
      <c r="B5866" s="435">
        <v>2</v>
      </c>
      <c r="C5866" s="436">
        <v>9</v>
      </c>
      <c r="D5866" s="465" t="s">
        <v>183</v>
      </c>
      <c r="E5866" s="472">
        <v>41257</v>
      </c>
      <c r="G5866" s="435">
        <v>2</v>
      </c>
      <c r="H5866" s="436">
        <v>9</v>
      </c>
      <c r="I5866" s="436">
        <v>9</v>
      </c>
      <c r="J5866" s="436">
        <v>9</v>
      </c>
      <c r="K5866" s="435">
        <v>0</v>
      </c>
      <c r="L5866" s="472">
        <v>41269</v>
      </c>
      <c r="N5866" s="435">
        <v>2</v>
      </c>
      <c r="O5866" s="436">
        <v>9</v>
      </c>
      <c r="P5866" s="436">
        <v>9</v>
      </c>
      <c r="Q5866" s="435">
        <v>0</v>
      </c>
      <c r="R5866" s="436">
        <v>9</v>
      </c>
      <c r="S5866" s="637">
        <v>0</v>
      </c>
      <c r="T5866" s="447">
        <v>0</v>
      </c>
      <c r="U5866" s="472">
        <v>41269</v>
      </c>
      <c r="Y5866" s="437" t="str">
        <f t="shared" si="477"/>
        <v/>
      </c>
    </row>
    <row r="5867" spans="1:25" x14ac:dyDescent="0.2">
      <c r="A5867" s="442" t="s">
        <v>115</v>
      </c>
      <c r="B5867" s="435">
        <v>3</v>
      </c>
      <c r="C5867" s="436">
        <v>2</v>
      </c>
      <c r="D5867" s="465" t="s">
        <v>67</v>
      </c>
      <c r="E5867" s="472">
        <v>41257</v>
      </c>
      <c r="G5867" s="435">
        <v>3</v>
      </c>
      <c r="H5867" s="436">
        <v>2</v>
      </c>
      <c r="I5867" s="436">
        <v>2</v>
      </c>
      <c r="J5867" s="436">
        <v>2</v>
      </c>
      <c r="K5867" s="435">
        <v>0</v>
      </c>
      <c r="L5867" s="472">
        <v>41269</v>
      </c>
      <c r="N5867" s="435">
        <v>3</v>
      </c>
      <c r="O5867" s="436">
        <v>2</v>
      </c>
      <c r="P5867" s="436">
        <v>2</v>
      </c>
      <c r="Q5867" s="435">
        <v>0</v>
      </c>
      <c r="R5867" s="436">
        <v>2</v>
      </c>
      <c r="S5867" s="637">
        <v>0</v>
      </c>
      <c r="T5867" s="447">
        <v>0</v>
      </c>
      <c r="U5867" s="472">
        <v>41269</v>
      </c>
      <c r="Y5867" s="437" t="str">
        <f t="shared" si="477"/>
        <v/>
      </c>
    </row>
    <row r="5868" spans="1:25" x14ac:dyDescent="0.2">
      <c r="A5868" s="442" t="s">
        <v>115</v>
      </c>
      <c r="B5868" s="435">
        <v>4</v>
      </c>
      <c r="C5868" s="436">
        <v>1</v>
      </c>
      <c r="D5868" s="438" t="s">
        <v>68</v>
      </c>
      <c r="E5868" s="472">
        <v>41257</v>
      </c>
      <c r="G5868" s="435">
        <v>4</v>
      </c>
      <c r="H5868" s="436">
        <v>1</v>
      </c>
      <c r="I5868" s="436">
        <v>1</v>
      </c>
      <c r="J5868" s="436">
        <v>1</v>
      </c>
      <c r="K5868" s="435">
        <v>0</v>
      </c>
      <c r="L5868" s="472">
        <v>41269</v>
      </c>
      <c r="N5868" s="435">
        <v>4</v>
      </c>
      <c r="O5868" s="436">
        <v>1</v>
      </c>
      <c r="P5868" s="436">
        <v>1</v>
      </c>
      <c r="Q5868" s="435">
        <v>0</v>
      </c>
      <c r="R5868" s="436">
        <v>1</v>
      </c>
      <c r="S5868" s="637">
        <v>0</v>
      </c>
      <c r="T5868" s="447">
        <v>0</v>
      </c>
      <c r="U5868" s="472">
        <v>41269</v>
      </c>
      <c r="Y5868" s="437" t="str">
        <f t="shared" si="477"/>
        <v/>
      </c>
    </row>
    <row r="5869" spans="1:25" x14ac:dyDescent="0.2">
      <c r="A5869" s="442" t="s">
        <v>115</v>
      </c>
      <c r="B5869" s="435">
        <v>5</v>
      </c>
      <c r="C5869" s="436">
        <v>7</v>
      </c>
      <c r="D5869" s="438" t="s">
        <v>72</v>
      </c>
      <c r="E5869" s="472">
        <v>41257</v>
      </c>
      <c r="G5869" s="435">
        <v>5</v>
      </c>
      <c r="H5869" s="436">
        <v>7</v>
      </c>
      <c r="I5869" s="436">
        <v>7</v>
      </c>
      <c r="J5869" s="436">
        <v>7</v>
      </c>
      <c r="K5869" s="435">
        <v>0</v>
      </c>
      <c r="L5869" s="472">
        <v>41269</v>
      </c>
      <c r="N5869" s="435">
        <v>5</v>
      </c>
      <c r="O5869" s="436">
        <v>7</v>
      </c>
      <c r="P5869" s="436">
        <v>7</v>
      </c>
      <c r="Q5869" s="435">
        <v>0</v>
      </c>
      <c r="R5869" s="436">
        <v>7</v>
      </c>
      <c r="S5869" s="637">
        <v>0</v>
      </c>
      <c r="T5869" s="447">
        <v>0</v>
      </c>
      <c r="U5869" s="472">
        <v>41269</v>
      </c>
      <c r="Y5869" s="437" t="str">
        <f t="shared" si="477"/>
        <v/>
      </c>
    </row>
    <row r="5870" spans="1:25" x14ac:dyDescent="0.2">
      <c r="A5870" s="442" t="s">
        <v>115</v>
      </c>
      <c r="B5870" s="435">
        <v>6</v>
      </c>
      <c r="C5870" s="436">
        <v>142</v>
      </c>
      <c r="D5870" s="438" t="s">
        <v>73</v>
      </c>
      <c r="E5870" s="472">
        <v>41257</v>
      </c>
      <c r="G5870" s="435">
        <v>6</v>
      </c>
      <c r="H5870" s="436">
        <v>142</v>
      </c>
      <c r="I5870" s="436">
        <v>142</v>
      </c>
      <c r="J5870" s="436">
        <v>142</v>
      </c>
      <c r="K5870" s="435">
        <v>0</v>
      </c>
      <c r="L5870" s="472">
        <v>41269</v>
      </c>
      <c r="N5870" s="435">
        <v>6</v>
      </c>
      <c r="O5870" s="436">
        <v>142</v>
      </c>
      <c r="P5870" s="436">
        <v>142</v>
      </c>
      <c r="Q5870" s="435">
        <v>0</v>
      </c>
      <c r="R5870" s="436">
        <v>142</v>
      </c>
      <c r="S5870" s="637">
        <v>0</v>
      </c>
      <c r="T5870" s="447">
        <v>0</v>
      </c>
      <c r="U5870" s="472">
        <v>41269</v>
      </c>
      <c r="Y5870" s="437" t="str">
        <f t="shared" si="477"/>
        <v/>
      </c>
    </row>
    <row r="5871" spans="1:25" x14ac:dyDescent="0.2">
      <c r="A5871" s="442" t="s">
        <v>115</v>
      </c>
      <c r="B5871" s="435">
        <v>7</v>
      </c>
      <c r="C5871" s="436">
        <v>41</v>
      </c>
      <c r="D5871" s="438" t="s">
        <v>79</v>
      </c>
      <c r="E5871" s="472">
        <v>41257</v>
      </c>
      <c r="G5871" s="435">
        <v>7</v>
      </c>
      <c r="H5871" s="436">
        <v>41</v>
      </c>
      <c r="I5871" s="436">
        <v>41</v>
      </c>
      <c r="J5871" s="436">
        <v>41</v>
      </c>
      <c r="K5871" s="435">
        <v>0</v>
      </c>
      <c r="L5871" s="472">
        <v>41269</v>
      </c>
      <c r="N5871" s="435">
        <v>7</v>
      </c>
      <c r="O5871" s="436">
        <v>41</v>
      </c>
      <c r="P5871" s="436">
        <v>41</v>
      </c>
      <c r="Q5871" s="435">
        <v>0</v>
      </c>
      <c r="R5871" s="436">
        <v>41</v>
      </c>
      <c r="S5871" s="637">
        <v>0</v>
      </c>
      <c r="T5871" s="447">
        <v>0</v>
      </c>
      <c r="U5871" s="472">
        <v>41269</v>
      </c>
      <c r="Y5871" s="437" t="str">
        <f t="shared" si="477"/>
        <v/>
      </c>
    </row>
    <row r="5872" spans="1:25" x14ac:dyDescent="0.2">
      <c r="A5872" s="442" t="s">
        <v>115</v>
      </c>
      <c r="B5872" s="435">
        <v>8</v>
      </c>
      <c r="C5872" s="436">
        <v>38</v>
      </c>
      <c r="D5872" s="438" t="s">
        <v>74</v>
      </c>
      <c r="E5872" s="472">
        <v>41257</v>
      </c>
      <c r="G5872" s="435">
        <v>8</v>
      </c>
      <c r="H5872" s="436">
        <v>38</v>
      </c>
      <c r="I5872" s="436">
        <v>38</v>
      </c>
      <c r="J5872" s="436">
        <v>38</v>
      </c>
      <c r="K5872" s="435">
        <v>0</v>
      </c>
      <c r="L5872" s="472">
        <v>41269</v>
      </c>
      <c r="N5872" s="435">
        <v>8</v>
      </c>
      <c r="O5872" s="436">
        <v>38</v>
      </c>
      <c r="P5872" s="436">
        <v>38</v>
      </c>
      <c r="Q5872" s="435">
        <v>0</v>
      </c>
      <c r="R5872" s="436">
        <v>38</v>
      </c>
      <c r="S5872" s="637">
        <v>0</v>
      </c>
      <c r="T5872" s="447">
        <v>0</v>
      </c>
      <c r="U5872" s="472">
        <v>41269</v>
      </c>
      <c r="Y5872" s="437" t="str">
        <f t="shared" si="477"/>
        <v/>
      </c>
    </row>
    <row r="5873" spans="1:34" x14ac:dyDescent="0.2">
      <c r="A5873" s="442" t="s">
        <v>115</v>
      </c>
      <c r="B5873" s="435">
        <v>9</v>
      </c>
      <c r="C5873" s="436">
        <v>1</v>
      </c>
      <c r="D5873" s="438" t="s">
        <v>75</v>
      </c>
      <c r="E5873" s="472">
        <v>41257</v>
      </c>
      <c r="G5873" s="435">
        <v>9</v>
      </c>
      <c r="H5873" s="436">
        <v>1</v>
      </c>
      <c r="I5873" s="436">
        <v>1</v>
      </c>
      <c r="J5873" s="436">
        <v>1</v>
      </c>
      <c r="K5873" s="435">
        <v>0</v>
      </c>
      <c r="L5873" s="472">
        <v>41269</v>
      </c>
      <c r="N5873" s="435">
        <v>9</v>
      </c>
      <c r="O5873" s="436">
        <v>1</v>
      </c>
      <c r="P5873" s="436">
        <v>1</v>
      </c>
      <c r="Q5873" s="435">
        <v>0</v>
      </c>
      <c r="R5873" s="436">
        <v>1</v>
      </c>
      <c r="S5873" s="637">
        <v>0</v>
      </c>
      <c r="T5873" s="447">
        <v>0</v>
      </c>
      <c r="U5873" s="472">
        <v>41269</v>
      </c>
      <c r="Y5873" s="437" t="str">
        <f t="shared" si="477"/>
        <v/>
      </c>
    </row>
    <row r="5874" spans="1:34" x14ac:dyDescent="0.2">
      <c r="A5874" s="442" t="s">
        <v>115</v>
      </c>
      <c r="B5874" s="435">
        <v>10</v>
      </c>
      <c r="C5874" s="436">
        <v>1</v>
      </c>
      <c r="D5874" s="438" t="s">
        <v>76</v>
      </c>
      <c r="E5874" s="472">
        <v>41257</v>
      </c>
      <c r="G5874" s="435">
        <v>10</v>
      </c>
      <c r="H5874" s="436">
        <v>1</v>
      </c>
      <c r="I5874" s="436">
        <v>1</v>
      </c>
      <c r="J5874" s="436">
        <v>1</v>
      </c>
      <c r="K5874" s="435">
        <v>0</v>
      </c>
      <c r="L5874" s="472">
        <v>41269</v>
      </c>
      <c r="N5874" s="435">
        <v>10</v>
      </c>
      <c r="O5874" s="436">
        <v>1</v>
      </c>
      <c r="P5874" s="436">
        <v>1</v>
      </c>
      <c r="Q5874" s="435">
        <v>0</v>
      </c>
      <c r="R5874" s="436">
        <v>1</v>
      </c>
      <c r="S5874" s="637">
        <v>0</v>
      </c>
      <c r="T5874" s="447">
        <v>0</v>
      </c>
      <c r="U5874" s="472">
        <v>41269</v>
      </c>
      <c r="Y5874" s="437" t="str">
        <f t="shared" si="477"/>
        <v/>
      </c>
    </row>
    <row r="5875" spans="1:34" x14ac:dyDescent="0.2">
      <c r="A5875" s="442" t="s">
        <v>115</v>
      </c>
      <c r="B5875" s="435">
        <v>11</v>
      </c>
      <c r="C5875" s="436">
        <v>593</v>
      </c>
      <c r="D5875" s="438" t="s">
        <v>213</v>
      </c>
      <c r="E5875" s="472">
        <v>41257</v>
      </c>
      <c r="G5875" s="435">
        <v>11</v>
      </c>
      <c r="H5875" s="436">
        <v>593</v>
      </c>
      <c r="I5875" s="436">
        <v>593</v>
      </c>
      <c r="J5875" s="436">
        <v>593</v>
      </c>
      <c r="K5875" s="435">
        <v>0</v>
      </c>
      <c r="L5875" s="472">
        <v>41269</v>
      </c>
      <c r="N5875" s="435">
        <v>11</v>
      </c>
      <c r="O5875" s="436">
        <v>593</v>
      </c>
      <c r="P5875" s="436">
        <v>593</v>
      </c>
      <c r="Q5875" s="435">
        <v>0</v>
      </c>
      <c r="R5875" s="436">
        <v>593</v>
      </c>
      <c r="S5875" s="637">
        <v>0</v>
      </c>
      <c r="T5875" s="447">
        <v>0</v>
      </c>
      <c r="U5875" s="472">
        <v>41269</v>
      </c>
      <c r="Y5875" s="437" t="str">
        <f t="shared" si="477"/>
        <v/>
      </c>
    </row>
    <row r="5876" spans="1:34" x14ac:dyDescent="0.2">
      <c r="A5876" s="442" t="s">
        <v>115</v>
      </c>
      <c r="B5876" s="435">
        <v>12</v>
      </c>
      <c r="C5876" s="436">
        <v>70</v>
      </c>
      <c r="D5876" s="438" t="s">
        <v>187</v>
      </c>
      <c r="E5876" s="472">
        <v>41257</v>
      </c>
      <c r="G5876" s="435">
        <v>12</v>
      </c>
      <c r="H5876" s="436">
        <v>70</v>
      </c>
      <c r="I5876" s="436">
        <v>70</v>
      </c>
      <c r="J5876" s="436">
        <v>70</v>
      </c>
      <c r="K5876" s="435">
        <v>0</v>
      </c>
      <c r="L5876" s="472">
        <v>41269</v>
      </c>
      <c r="N5876" s="435">
        <v>12</v>
      </c>
      <c r="O5876" s="436">
        <v>70</v>
      </c>
      <c r="P5876" s="436">
        <v>70</v>
      </c>
      <c r="Q5876" s="435">
        <v>0</v>
      </c>
      <c r="R5876" s="436">
        <v>70</v>
      </c>
      <c r="S5876" s="637">
        <v>0</v>
      </c>
      <c r="T5876" s="447">
        <v>0</v>
      </c>
      <c r="U5876" s="472">
        <v>41269</v>
      </c>
      <c r="Y5876" s="437" t="str">
        <f t="shared" si="477"/>
        <v/>
      </c>
    </row>
    <row r="5877" spans="1:34" x14ac:dyDescent="0.2">
      <c r="A5877" s="442" t="s">
        <v>115</v>
      </c>
      <c r="B5877" s="435">
        <v>13</v>
      </c>
      <c r="C5877" s="436">
        <v>350</v>
      </c>
      <c r="D5877" s="438" t="s">
        <v>196</v>
      </c>
      <c r="E5877" s="472">
        <v>41257</v>
      </c>
      <c r="G5877" s="435">
        <v>13</v>
      </c>
      <c r="H5877" s="436">
        <v>350</v>
      </c>
      <c r="I5877" s="436">
        <v>350</v>
      </c>
      <c r="J5877" s="436">
        <v>350</v>
      </c>
      <c r="K5877" s="435">
        <v>0</v>
      </c>
      <c r="L5877" s="472">
        <v>41269</v>
      </c>
      <c r="N5877" s="435">
        <v>13</v>
      </c>
      <c r="O5877" s="436">
        <v>350</v>
      </c>
      <c r="P5877" s="436">
        <v>350</v>
      </c>
      <c r="Q5877" s="435">
        <v>0</v>
      </c>
      <c r="R5877" s="436">
        <v>350</v>
      </c>
      <c r="S5877" s="637">
        <v>0</v>
      </c>
      <c r="T5877" s="447">
        <v>0</v>
      </c>
      <c r="U5877" s="472">
        <v>41269</v>
      </c>
      <c r="Y5877" s="437" t="str">
        <f t="shared" si="477"/>
        <v/>
      </c>
    </row>
    <row r="5878" spans="1:34" x14ac:dyDescent="0.2">
      <c r="A5878" s="442" t="s">
        <v>115</v>
      </c>
      <c r="B5878" s="435">
        <v>14</v>
      </c>
      <c r="C5878" s="436">
        <v>665</v>
      </c>
      <c r="D5878" s="438" t="s">
        <v>199</v>
      </c>
      <c r="E5878" s="472">
        <v>41257</v>
      </c>
      <c r="G5878" s="435">
        <v>14</v>
      </c>
      <c r="H5878" s="436">
        <v>665</v>
      </c>
      <c r="I5878" s="436">
        <v>665</v>
      </c>
      <c r="J5878" s="436">
        <v>665</v>
      </c>
      <c r="K5878" s="435">
        <v>0</v>
      </c>
      <c r="L5878" s="472">
        <v>41269</v>
      </c>
      <c r="N5878" s="435">
        <v>14</v>
      </c>
      <c r="O5878" s="436">
        <v>665</v>
      </c>
      <c r="P5878" s="436">
        <v>665</v>
      </c>
      <c r="Q5878" s="435">
        <v>0</v>
      </c>
      <c r="R5878" s="436">
        <v>665</v>
      </c>
      <c r="S5878" s="637">
        <v>0</v>
      </c>
      <c r="T5878" s="447">
        <v>0</v>
      </c>
      <c r="U5878" s="472">
        <v>41269</v>
      </c>
      <c r="Y5878" s="437" t="str">
        <f t="shared" si="477"/>
        <v/>
      </c>
    </row>
    <row r="5879" spans="1:34" x14ac:dyDescent="0.2">
      <c r="A5879" s="442" t="s">
        <v>115</v>
      </c>
      <c r="B5879" s="435">
        <v>15</v>
      </c>
      <c r="C5879" s="436">
        <v>37</v>
      </c>
      <c r="D5879" s="438" t="s">
        <v>189</v>
      </c>
      <c r="E5879" s="472">
        <v>41257</v>
      </c>
      <c r="G5879" s="435">
        <v>15</v>
      </c>
      <c r="H5879" s="436">
        <v>37</v>
      </c>
      <c r="I5879" s="436">
        <v>37</v>
      </c>
      <c r="J5879" s="436">
        <v>37</v>
      </c>
      <c r="K5879" s="435">
        <v>0</v>
      </c>
      <c r="L5879" s="472">
        <v>41269</v>
      </c>
      <c r="N5879" s="435">
        <v>15</v>
      </c>
      <c r="O5879" s="436">
        <v>37</v>
      </c>
      <c r="P5879" s="436">
        <v>37</v>
      </c>
      <c r="Q5879" s="435">
        <v>0</v>
      </c>
      <c r="R5879" s="436">
        <v>37</v>
      </c>
      <c r="S5879" s="637">
        <v>0</v>
      </c>
      <c r="T5879" s="447">
        <v>0</v>
      </c>
      <c r="U5879" s="472">
        <v>41269</v>
      </c>
      <c r="Y5879" s="437" t="str">
        <f t="shared" si="477"/>
        <v/>
      </c>
    </row>
    <row r="5880" spans="1:34" x14ac:dyDescent="0.2">
      <c r="A5880" s="442" t="s">
        <v>115</v>
      </c>
      <c r="B5880" s="435">
        <v>16</v>
      </c>
      <c r="C5880" s="436">
        <v>210</v>
      </c>
      <c r="D5880" s="438" t="s">
        <v>178</v>
      </c>
      <c r="E5880" s="472">
        <v>41257</v>
      </c>
      <c r="G5880" s="435">
        <v>16</v>
      </c>
      <c r="H5880" s="436">
        <v>210</v>
      </c>
      <c r="I5880" s="436">
        <v>210</v>
      </c>
      <c r="J5880" s="436">
        <v>210</v>
      </c>
      <c r="K5880" s="435">
        <v>0</v>
      </c>
      <c r="L5880" s="472">
        <v>41269</v>
      </c>
      <c r="N5880" s="435">
        <v>16</v>
      </c>
      <c r="O5880" s="436">
        <v>210</v>
      </c>
      <c r="P5880" s="436">
        <v>210</v>
      </c>
      <c r="Q5880" s="435">
        <v>0</v>
      </c>
      <c r="R5880" s="436">
        <v>210</v>
      </c>
      <c r="S5880" s="637">
        <v>0</v>
      </c>
      <c r="T5880" s="447">
        <v>0</v>
      </c>
      <c r="U5880" s="472">
        <v>41269</v>
      </c>
      <c r="Y5880" s="437" t="str">
        <f t="shared" si="477"/>
        <v/>
      </c>
    </row>
    <row r="5881" spans="1:34" x14ac:dyDescent="0.2">
      <c r="A5881" s="442" t="s">
        <v>115</v>
      </c>
      <c r="B5881" s="435">
        <v>17</v>
      </c>
      <c r="C5881" s="436">
        <v>906</v>
      </c>
      <c r="D5881" s="438" t="s">
        <v>214</v>
      </c>
      <c r="E5881" s="472">
        <v>41257</v>
      </c>
      <c r="G5881" s="435">
        <v>17</v>
      </c>
      <c r="H5881" s="436">
        <v>906</v>
      </c>
      <c r="I5881" s="436">
        <v>906</v>
      </c>
      <c r="J5881" s="436">
        <v>906</v>
      </c>
      <c r="K5881" s="435">
        <v>0</v>
      </c>
      <c r="L5881" s="472">
        <v>41269</v>
      </c>
      <c r="N5881" s="435">
        <v>17</v>
      </c>
      <c r="O5881" s="436">
        <v>906</v>
      </c>
      <c r="P5881" s="436">
        <v>906</v>
      </c>
      <c r="Q5881" s="435">
        <v>0</v>
      </c>
      <c r="R5881" s="436">
        <v>906</v>
      </c>
      <c r="S5881" s="637">
        <v>0</v>
      </c>
      <c r="T5881" s="447">
        <v>0</v>
      </c>
      <c r="U5881" s="472">
        <v>41269</v>
      </c>
      <c r="Y5881" s="437" t="str">
        <f t="shared" si="477"/>
        <v/>
      </c>
    </row>
    <row r="5882" spans="1:34" x14ac:dyDescent="0.2">
      <c r="A5882" s="644" t="s">
        <v>116</v>
      </c>
      <c r="B5882" s="645">
        <v>18</v>
      </c>
      <c r="C5882" s="646">
        <v>4</v>
      </c>
      <c r="D5882" s="659" t="s">
        <v>215</v>
      </c>
      <c r="E5882" s="647">
        <v>41257</v>
      </c>
      <c r="G5882" s="648">
        <v>18</v>
      </c>
      <c r="H5882" s="645">
        <v>4</v>
      </c>
      <c r="I5882" s="645">
        <v>4</v>
      </c>
      <c r="J5882" s="645">
        <v>0</v>
      </c>
      <c r="K5882" s="645">
        <v>4</v>
      </c>
      <c r="L5882" s="647">
        <v>41269</v>
      </c>
      <c r="N5882" s="645">
        <v>18</v>
      </c>
      <c r="O5882" s="646">
        <v>4</v>
      </c>
      <c r="P5882" s="646">
        <v>4</v>
      </c>
      <c r="Q5882" s="645">
        <v>0</v>
      </c>
      <c r="R5882" s="646">
        <v>4</v>
      </c>
      <c r="S5882" s="661">
        <v>0</v>
      </c>
      <c r="T5882" s="646">
        <v>0</v>
      </c>
      <c r="U5882" s="647">
        <v>41269</v>
      </c>
      <c r="Y5882" s="437" t="str">
        <f t="shared" si="477"/>
        <v/>
      </c>
    </row>
    <row r="5883" spans="1:34" s="680" customFormat="1" x14ac:dyDescent="0.2">
      <c r="A5883" s="675"/>
      <c r="B5883" s="676"/>
      <c r="C5883" s="677"/>
      <c r="D5883" s="678"/>
      <c r="E5883" s="679"/>
      <c r="G5883" s="681">
        <v>1</v>
      </c>
      <c r="H5883" s="676">
        <v>4</v>
      </c>
      <c r="I5883" s="676">
        <v>4</v>
      </c>
      <c r="J5883" s="676">
        <v>0</v>
      </c>
      <c r="K5883" s="676">
        <v>4</v>
      </c>
      <c r="L5883" s="679">
        <v>41274</v>
      </c>
      <c r="N5883" s="681"/>
      <c r="O5883" s="676"/>
      <c r="P5883" s="676"/>
      <c r="Q5883" s="676"/>
      <c r="R5883" s="676"/>
      <c r="U5883" s="679"/>
      <c r="V5883" s="682"/>
      <c r="W5883" s="676"/>
      <c r="X5883" s="683"/>
      <c r="Y5883" s="683"/>
      <c r="Z5883" s="676"/>
      <c r="AA5883" s="684"/>
      <c r="AB5883" s="685"/>
      <c r="AC5883" s="685"/>
      <c r="AD5883" s="676"/>
      <c r="AE5883" s="676"/>
      <c r="AF5883" s="676"/>
      <c r="AG5883" s="676"/>
      <c r="AH5883" s="686"/>
    </row>
    <row r="5884" spans="1:34" x14ac:dyDescent="0.2">
      <c r="A5884" s="442" t="s">
        <v>115</v>
      </c>
      <c r="B5884" s="435">
        <v>1</v>
      </c>
      <c r="C5884" s="436">
        <v>155</v>
      </c>
      <c r="D5884" s="439" t="s">
        <v>177</v>
      </c>
      <c r="E5884" s="472">
        <v>41261</v>
      </c>
      <c r="G5884" s="435">
        <v>1</v>
      </c>
      <c r="H5884" s="436">
        <v>155</v>
      </c>
      <c r="I5884" s="436">
        <v>155</v>
      </c>
      <c r="J5884" s="436">
        <v>155</v>
      </c>
      <c r="K5884" s="435">
        <v>0</v>
      </c>
      <c r="L5884" s="472">
        <v>41271</v>
      </c>
      <c r="N5884" s="435">
        <v>1</v>
      </c>
      <c r="O5884" s="436">
        <v>155</v>
      </c>
      <c r="P5884" s="436">
        <v>155</v>
      </c>
      <c r="Q5884" s="435">
        <v>0</v>
      </c>
      <c r="R5884" s="436">
        <v>155</v>
      </c>
      <c r="S5884" s="637">
        <v>0</v>
      </c>
      <c r="T5884" s="447">
        <v>0</v>
      </c>
      <c r="U5884" s="472">
        <v>41271</v>
      </c>
      <c r="Y5884" s="437" t="str">
        <f t="shared" si="477"/>
        <v/>
      </c>
    </row>
    <row r="5885" spans="1:34" x14ac:dyDescent="0.2">
      <c r="A5885" s="442" t="s">
        <v>115</v>
      </c>
      <c r="B5885" s="435">
        <v>2</v>
      </c>
      <c r="C5885" s="436">
        <v>448</v>
      </c>
      <c r="D5885" s="439" t="s">
        <v>190</v>
      </c>
      <c r="E5885" s="472">
        <v>41261</v>
      </c>
      <c r="G5885" s="435">
        <v>2</v>
      </c>
      <c r="H5885" s="436">
        <v>448</v>
      </c>
      <c r="I5885" s="436">
        <v>448</v>
      </c>
      <c r="J5885" s="436">
        <v>448</v>
      </c>
      <c r="K5885" s="435">
        <v>0</v>
      </c>
      <c r="L5885" s="472">
        <v>41271</v>
      </c>
      <c r="N5885" s="435">
        <v>2</v>
      </c>
      <c r="O5885" s="436">
        <v>448</v>
      </c>
      <c r="P5885" s="436">
        <v>448</v>
      </c>
      <c r="Q5885" s="435">
        <v>0</v>
      </c>
      <c r="R5885" s="436">
        <v>448</v>
      </c>
      <c r="S5885" s="637">
        <v>0</v>
      </c>
      <c r="T5885" s="447">
        <v>0</v>
      </c>
      <c r="U5885" s="472">
        <v>41271</v>
      </c>
      <c r="Y5885" s="437" t="str">
        <f t="shared" si="477"/>
        <v/>
      </c>
    </row>
    <row r="5886" spans="1:34" x14ac:dyDescent="0.2">
      <c r="A5886" s="442" t="s">
        <v>115</v>
      </c>
      <c r="B5886" s="435">
        <v>3</v>
      </c>
      <c r="C5886" s="436">
        <v>1995</v>
      </c>
      <c r="D5886" s="657" t="s">
        <v>212</v>
      </c>
      <c r="E5886" s="472">
        <v>41261</v>
      </c>
      <c r="G5886" s="435">
        <v>3</v>
      </c>
      <c r="H5886" s="436">
        <v>1995</v>
      </c>
      <c r="I5886" s="436">
        <v>1995</v>
      </c>
      <c r="J5886" s="436">
        <v>1995</v>
      </c>
      <c r="K5886" s="435">
        <v>0</v>
      </c>
      <c r="L5886" s="472">
        <v>41271</v>
      </c>
      <c r="N5886" s="435">
        <v>3</v>
      </c>
      <c r="O5886" s="436">
        <v>1995</v>
      </c>
      <c r="P5886" s="436">
        <v>1995</v>
      </c>
      <c r="Q5886" s="435">
        <v>0</v>
      </c>
      <c r="R5886" s="436">
        <v>1995</v>
      </c>
      <c r="S5886" s="637">
        <v>0</v>
      </c>
      <c r="T5886" s="447">
        <v>0</v>
      </c>
      <c r="U5886" s="472">
        <v>41271</v>
      </c>
      <c r="Y5886" s="437" t="str">
        <f t="shared" si="477"/>
        <v/>
      </c>
    </row>
    <row r="5887" spans="1:34" x14ac:dyDescent="0.2">
      <c r="A5887" s="442" t="s">
        <v>115</v>
      </c>
      <c r="B5887" s="435">
        <v>4</v>
      </c>
      <c r="C5887" s="436">
        <v>1995</v>
      </c>
      <c r="D5887" s="657" t="s">
        <v>212</v>
      </c>
      <c r="E5887" s="472">
        <v>41261</v>
      </c>
      <c r="G5887" s="435">
        <v>4</v>
      </c>
      <c r="H5887" s="436">
        <v>1995</v>
      </c>
      <c r="I5887" s="436">
        <v>1995</v>
      </c>
      <c r="J5887" s="436">
        <v>1995</v>
      </c>
      <c r="K5887" s="435">
        <v>0</v>
      </c>
      <c r="L5887" s="472">
        <v>41271</v>
      </c>
      <c r="N5887" s="435">
        <v>4</v>
      </c>
      <c r="O5887" s="436">
        <v>1995</v>
      </c>
      <c r="P5887" s="436">
        <v>1995</v>
      </c>
      <c r="Q5887" s="435">
        <v>0</v>
      </c>
      <c r="R5887" s="436">
        <v>1995</v>
      </c>
      <c r="S5887" s="637">
        <v>0</v>
      </c>
      <c r="T5887" s="447">
        <v>0</v>
      </c>
      <c r="U5887" s="472">
        <v>41271</v>
      </c>
      <c r="Y5887" s="437" t="str">
        <f t="shared" si="477"/>
        <v/>
      </c>
    </row>
    <row r="5888" spans="1:34" x14ac:dyDescent="0.2">
      <c r="A5888" s="442" t="s">
        <v>115</v>
      </c>
      <c r="B5888" s="435">
        <v>5</v>
      </c>
      <c r="C5888" s="436">
        <v>1510</v>
      </c>
      <c r="D5888" s="657" t="s">
        <v>212</v>
      </c>
      <c r="E5888" s="472">
        <v>41261</v>
      </c>
      <c r="G5888" s="435">
        <v>5</v>
      </c>
      <c r="H5888" s="436">
        <v>1510</v>
      </c>
      <c r="I5888" s="436">
        <v>1510</v>
      </c>
      <c r="J5888" s="436">
        <v>1510</v>
      </c>
      <c r="K5888" s="435">
        <v>0</v>
      </c>
      <c r="L5888" s="472">
        <v>41271</v>
      </c>
      <c r="N5888" s="435">
        <v>5</v>
      </c>
      <c r="O5888" s="436">
        <v>1510</v>
      </c>
      <c r="P5888" s="436">
        <v>1510</v>
      </c>
      <c r="Q5888" s="435">
        <v>0</v>
      </c>
      <c r="R5888" s="436">
        <v>1510</v>
      </c>
      <c r="S5888" s="637">
        <v>0</v>
      </c>
      <c r="T5888" s="447">
        <v>0</v>
      </c>
      <c r="U5888" s="472">
        <v>41271</v>
      </c>
      <c r="Y5888" s="437" t="str">
        <f t="shared" si="477"/>
        <v/>
      </c>
    </row>
    <row r="5889" spans="1:25" x14ac:dyDescent="0.2">
      <c r="A5889" s="442" t="s">
        <v>115</v>
      </c>
      <c r="B5889" s="435">
        <v>6</v>
      </c>
      <c r="C5889" s="436">
        <v>1900</v>
      </c>
      <c r="D5889" s="438" t="s">
        <v>196</v>
      </c>
      <c r="E5889" s="472">
        <v>41261</v>
      </c>
      <c r="G5889" s="435">
        <v>6</v>
      </c>
      <c r="H5889" s="436">
        <v>1900</v>
      </c>
      <c r="I5889" s="436">
        <v>1900</v>
      </c>
      <c r="J5889" s="436">
        <v>1900</v>
      </c>
      <c r="K5889" s="435">
        <v>0</v>
      </c>
      <c r="L5889" s="472">
        <v>41271</v>
      </c>
      <c r="N5889" s="435">
        <v>6</v>
      </c>
      <c r="O5889" s="436">
        <v>1900</v>
      </c>
      <c r="P5889" s="436">
        <v>1900</v>
      </c>
      <c r="Q5889" s="435">
        <v>0</v>
      </c>
      <c r="R5889" s="436">
        <v>1900</v>
      </c>
      <c r="S5889" s="637">
        <v>0</v>
      </c>
      <c r="T5889" s="447">
        <v>0</v>
      </c>
      <c r="U5889" s="472">
        <v>41271</v>
      </c>
      <c r="Y5889" s="437" t="str">
        <f t="shared" si="477"/>
        <v/>
      </c>
    </row>
    <row r="5890" spans="1:25" x14ac:dyDescent="0.2">
      <c r="A5890" s="442" t="s">
        <v>115</v>
      </c>
      <c r="B5890" s="435">
        <v>7</v>
      </c>
      <c r="C5890" s="436">
        <v>35</v>
      </c>
      <c r="D5890" s="435" t="s">
        <v>176</v>
      </c>
      <c r="E5890" s="472">
        <v>41261</v>
      </c>
      <c r="G5890" s="435">
        <v>7</v>
      </c>
      <c r="H5890" s="436">
        <v>35</v>
      </c>
      <c r="I5890" s="436">
        <v>35</v>
      </c>
      <c r="J5890" s="436">
        <v>35</v>
      </c>
      <c r="K5890" s="435">
        <v>0</v>
      </c>
      <c r="L5890" s="472">
        <v>41271</v>
      </c>
      <c r="N5890" s="435">
        <v>7</v>
      </c>
      <c r="O5890" s="436">
        <v>35</v>
      </c>
      <c r="P5890" s="436">
        <v>35</v>
      </c>
      <c r="Q5890" s="435">
        <v>0</v>
      </c>
      <c r="R5890" s="436">
        <v>35</v>
      </c>
      <c r="S5890" s="637">
        <v>0</v>
      </c>
      <c r="T5890" s="447">
        <v>0</v>
      </c>
      <c r="U5890" s="472">
        <v>41271</v>
      </c>
      <c r="Y5890" s="437" t="str">
        <f t="shared" si="477"/>
        <v/>
      </c>
    </row>
    <row r="5891" spans="1:25" x14ac:dyDescent="0.2">
      <c r="A5891" s="442" t="s">
        <v>115</v>
      </c>
      <c r="B5891" s="435">
        <v>8</v>
      </c>
      <c r="C5891" s="436">
        <v>1995</v>
      </c>
      <c r="D5891" s="438" t="s">
        <v>178</v>
      </c>
      <c r="E5891" s="472">
        <v>41261</v>
      </c>
      <c r="G5891" s="435">
        <v>8</v>
      </c>
      <c r="H5891" s="436">
        <v>1995</v>
      </c>
      <c r="I5891" s="436">
        <v>1995</v>
      </c>
      <c r="J5891" s="436">
        <v>1995</v>
      </c>
      <c r="K5891" s="435">
        <v>0</v>
      </c>
      <c r="L5891" s="472">
        <v>41271</v>
      </c>
      <c r="N5891" s="435">
        <v>8</v>
      </c>
      <c r="O5891" s="436">
        <v>1995</v>
      </c>
      <c r="P5891" s="436">
        <v>1995</v>
      </c>
      <c r="Q5891" s="435">
        <v>0</v>
      </c>
      <c r="R5891" s="436">
        <v>1995</v>
      </c>
      <c r="S5891" s="637">
        <v>0</v>
      </c>
      <c r="T5891" s="447">
        <v>0</v>
      </c>
      <c r="U5891" s="472">
        <v>41271</v>
      </c>
      <c r="Y5891" s="437" t="str">
        <f t="shared" si="477"/>
        <v/>
      </c>
    </row>
    <row r="5892" spans="1:25" x14ac:dyDescent="0.2">
      <c r="A5892" s="644" t="s">
        <v>115</v>
      </c>
      <c r="B5892" s="645">
        <v>9</v>
      </c>
      <c r="C5892" s="646">
        <v>360</v>
      </c>
      <c r="D5892" s="645" t="s">
        <v>178</v>
      </c>
      <c r="E5892" s="647">
        <v>41261</v>
      </c>
      <c r="G5892" s="645">
        <v>9</v>
      </c>
      <c r="H5892" s="646">
        <v>360</v>
      </c>
      <c r="I5892" s="646">
        <v>360</v>
      </c>
      <c r="J5892" s="646">
        <v>360</v>
      </c>
      <c r="K5892" s="645">
        <v>0</v>
      </c>
      <c r="L5892" s="647">
        <v>41271</v>
      </c>
      <c r="N5892" s="645">
        <v>9</v>
      </c>
      <c r="O5892" s="646">
        <v>360</v>
      </c>
      <c r="P5892" s="646">
        <v>360</v>
      </c>
      <c r="Q5892" s="645">
        <v>0</v>
      </c>
      <c r="R5892" s="646">
        <v>360</v>
      </c>
      <c r="S5892" s="661">
        <v>0</v>
      </c>
      <c r="T5892" s="646">
        <v>0</v>
      </c>
      <c r="U5892" s="647">
        <v>41271</v>
      </c>
      <c r="Y5892" s="437" t="str">
        <f t="shared" si="477"/>
        <v/>
      </c>
    </row>
    <row r="5893" spans="1:25" x14ac:dyDescent="0.2">
      <c r="A5893" s="442" t="s">
        <v>115</v>
      </c>
      <c r="B5893" s="435">
        <v>1</v>
      </c>
      <c r="C5893" s="436">
        <v>290</v>
      </c>
      <c r="D5893" s="439" t="s">
        <v>190</v>
      </c>
      <c r="E5893" s="472">
        <v>41262</v>
      </c>
      <c r="G5893" s="435">
        <v>1</v>
      </c>
      <c r="H5893" s="436">
        <v>290</v>
      </c>
      <c r="I5893" s="436">
        <v>290</v>
      </c>
      <c r="J5893" s="436">
        <v>290</v>
      </c>
      <c r="K5893" s="435">
        <v>0</v>
      </c>
      <c r="L5893" s="472">
        <v>41276</v>
      </c>
      <c r="N5893" s="435">
        <v>1</v>
      </c>
      <c r="O5893" s="436">
        <v>290</v>
      </c>
      <c r="P5893" s="436">
        <v>290</v>
      </c>
      <c r="Q5893" s="435">
        <v>0</v>
      </c>
      <c r="R5893" s="436">
        <v>290</v>
      </c>
      <c r="S5893" s="637">
        <v>0</v>
      </c>
      <c r="T5893" s="447">
        <v>0</v>
      </c>
      <c r="U5893" s="472">
        <v>41276</v>
      </c>
      <c r="Y5893" s="437" t="str">
        <f t="shared" si="477"/>
        <v/>
      </c>
    </row>
    <row r="5894" spans="1:25" x14ac:dyDescent="0.2">
      <c r="A5894" s="442" t="s">
        <v>115</v>
      </c>
      <c r="B5894" s="435">
        <v>2</v>
      </c>
      <c r="C5894" s="436">
        <v>1300</v>
      </c>
      <c r="D5894" s="657" t="s">
        <v>212</v>
      </c>
      <c r="E5894" s="472">
        <v>41262</v>
      </c>
      <c r="G5894" s="435">
        <v>2</v>
      </c>
      <c r="H5894" s="436">
        <v>1300</v>
      </c>
      <c r="I5894" s="436">
        <v>1300</v>
      </c>
      <c r="J5894" s="436">
        <v>1300</v>
      </c>
      <c r="K5894" s="435">
        <v>0</v>
      </c>
      <c r="L5894" s="472">
        <v>41276</v>
      </c>
      <c r="N5894" s="435">
        <v>2</v>
      </c>
      <c r="O5894" s="436">
        <v>1300</v>
      </c>
      <c r="P5894" s="436">
        <v>1300</v>
      </c>
      <c r="Q5894" s="435">
        <v>0</v>
      </c>
      <c r="R5894" s="436">
        <v>1300</v>
      </c>
      <c r="S5894" s="637">
        <v>0</v>
      </c>
      <c r="T5894" s="447">
        <v>0</v>
      </c>
      <c r="U5894" s="472">
        <v>41276</v>
      </c>
      <c r="Y5894" s="437" t="str">
        <f t="shared" si="477"/>
        <v/>
      </c>
    </row>
    <row r="5895" spans="1:25" x14ac:dyDescent="0.2">
      <c r="A5895" s="442" t="s">
        <v>115</v>
      </c>
      <c r="B5895" s="435">
        <v>3</v>
      </c>
      <c r="C5895" s="436">
        <v>1200</v>
      </c>
      <c r="D5895" s="438" t="s">
        <v>196</v>
      </c>
      <c r="E5895" s="472">
        <v>41262</v>
      </c>
      <c r="G5895" s="435">
        <v>3</v>
      </c>
      <c r="H5895" s="436">
        <v>1200</v>
      </c>
      <c r="I5895" s="436">
        <v>1200</v>
      </c>
      <c r="J5895" s="436">
        <v>1200</v>
      </c>
      <c r="K5895" s="435">
        <v>0</v>
      </c>
      <c r="L5895" s="472">
        <v>41276</v>
      </c>
      <c r="N5895" s="435">
        <v>3</v>
      </c>
      <c r="O5895" s="436">
        <v>1200</v>
      </c>
      <c r="P5895" s="436">
        <v>1200</v>
      </c>
      <c r="Q5895" s="435">
        <v>0</v>
      </c>
      <c r="R5895" s="436">
        <v>1200</v>
      </c>
      <c r="S5895" s="637">
        <v>0</v>
      </c>
      <c r="T5895" s="447">
        <v>0</v>
      </c>
      <c r="U5895" s="472">
        <v>41276</v>
      </c>
      <c r="Y5895" s="437" t="str">
        <f t="shared" si="477"/>
        <v/>
      </c>
    </row>
    <row r="5896" spans="1:25" x14ac:dyDescent="0.2">
      <c r="A5896" s="442" t="s">
        <v>115</v>
      </c>
      <c r="B5896" s="435">
        <v>4</v>
      </c>
      <c r="C5896" s="436">
        <v>50</v>
      </c>
      <c r="D5896" s="435" t="s">
        <v>176</v>
      </c>
      <c r="E5896" s="472">
        <v>41262</v>
      </c>
      <c r="G5896" s="435">
        <v>4</v>
      </c>
      <c r="H5896" s="436">
        <v>50</v>
      </c>
      <c r="I5896" s="436">
        <v>50</v>
      </c>
      <c r="J5896" s="436">
        <v>50</v>
      </c>
      <c r="K5896" s="435">
        <v>0</v>
      </c>
      <c r="L5896" s="472">
        <v>41276</v>
      </c>
      <c r="N5896" s="435">
        <v>4</v>
      </c>
      <c r="O5896" s="436">
        <v>50</v>
      </c>
      <c r="P5896" s="436">
        <v>50</v>
      </c>
      <c r="Q5896" s="435">
        <v>0</v>
      </c>
      <c r="R5896" s="436">
        <v>50</v>
      </c>
      <c r="S5896" s="637">
        <v>0</v>
      </c>
      <c r="T5896" s="447">
        <v>0</v>
      </c>
      <c r="U5896" s="472">
        <v>41276</v>
      </c>
      <c r="Y5896" s="437" t="str">
        <f t="shared" si="477"/>
        <v/>
      </c>
    </row>
    <row r="5897" spans="1:25" x14ac:dyDescent="0.2">
      <c r="A5897" s="644" t="s">
        <v>115</v>
      </c>
      <c r="B5897" s="645">
        <v>5</v>
      </c>
      <c r="C5897" s="646">
        <v>620</v>
      </c>
      <c r="D5897" s="645" t="s">
        <v>178</v>
      </c>
      <c r="E5897" s="647">
        <v>41262</v>
      </c>
      <c r="G5897" s="645">
        <v>5</v>
      </c>
      <c r="H5897" s="646">
        <v>620</v>
      </c>
      <c r="I5897" s="646">
        <v>620</v>
      </c>
      <c r="J5897" s="646">
        <v>620</v>
      </c>
      <c r="K5897" s="645">
        <v>0</v>
      </c>
      <c r="L5897" s="647">
        <v>41276</v>
      </c>
      <c r="N5897" s="645">
        <v>5</v>
      </c>
      <c r="O5897" s="646">
        <v>620</v>
      </c>
      <c r="P5897" s="646">
        <v>620</v>
      </c>
      <c r="Q5897" s="645">
        <v>0</v>
      </c>
      <c r="R5897" s="646">
        <v>620</v>
      </c>
      <c r="S5897" s="661">
        <v>0</v>
      </c>
      <c r="T5897" s="646">
        <v>0</v>
      </c>
      <c r="U5897" s="647">
        <v>41276</v>
      </c>
      <c r="Y5897" s="437" t="str">
        <f t="shared" si="477"/>
        <v/>
      </c>
    </row>
    <row r="5898" spans="1:25" x14ac:dyDescent="0.2">
      <c r="A5898" s="442" t="s">
        <v>115</v>
      </c>
      <c r="B5898" s="435">
        <v>1</v>
      </c>
      <c r="C5898" s="436">
        <v>650</v>
      </c>
      <c r="D5898" s="438" t="s">
        <v>196</v>
      </c>
      <c r="E5898" s="472">
        <v>41263</v>
      </c>
      <c r="G5898" s="435">
        <v>1</v>
      </c>
      <c r="H5898" s="436">
        <v>650</v>
      </c>
      <c r="I5898" s="436">
        <v>650</v>
      </c>
      <c r="J5898" s="436">
        <v>650</v>
      </c>
      <c r="K5898" s="435">
        <v>0</v>
      </c>
      <c r="L5898" s="472">
        <v>41277</v>
      </c>
      <c r="N5898" s="435">
        <v>1</v>
      </c>
      <c r="O5898" s="436">
        <v>650</v>
      </c>
      <c r="P5898" s="436">
        <v>650</v>
      </c>
      <c r="Q5898" s="435">
        <v>0</v>
      </c>
      <c r="R5898" s="436">
        <v>650</v>
      </c>
      <c r="S5898" s="637">
        <v>0</v>
      </c>
      <c r="T5898" s="447">
        <v>0</v>
      </c>
      <c r="U5898" s="472">
        <v>41277</v>
      </c>
      <c r="Y5898" s="437" t="str">
        <f t="shared" si="477"/>
        <v/>
      </c>
    </row>
    <row r="5899" spans="1:25" x14ac:dyDescent="0.2">
      <c r="A5899" s="442" t="s">
        <v>115</v>
      </c>
      <c r="B5899" s="435">
        <v>2</v>
      </c>
      <c r="C5899" s="436">
        <v>20</v>
      </c>
      <c r="D5899" s="435" t="s">
        <v>176</v>
      </c>
      <c r="E5899" s="472">
        <v>41263</v>
      </c>
      <c r="G5899" s="435">
        <v>2</v>
      </c>
      <c r="H5899" s="436">
        <v>20</v>
      </c>
      <c r="I5899" s="436">
        <v>20</v>
      </c>
      <c r="J5899" s="436">
        <v>20</v>
      </c>
      <c r="K5899" s="435">
        <v>0</v>
      </c>
      <c r="L5899" s="472">
        <v>41277</v>
      </c>
      <c r="N5899" s="435">
        <v>2</v>
      </c>
      <c r="O5899" s="436">
        <v>20</v>
      </c>
      <c r="P5899" s="436">
        <v>20</v>
      </c>
      <c r="Q5899" s="435">
        <v>0</v>
      </c>
      <c r="R5899" s="436">
        <v>20</v>
      </c>
      <c r="S5899" s="637">
        <v>0</v>
      </c>
      <c r="T5899" s="447">
        <v>0</v>
      </c>
      <c r="U5899" s="472">
        <v>41277</v>
      </c>
      <c r="Y5899" s="437" t="str">
        <f t="shared" si="477"/>
        <v/>
      </c>
    </row>
    <row r="5900" spans="1:25" x14ac:dyDescent="0.2">
      <c r="A5900" s="644" t="s">
        <v>115</v>
      </c>
      <c r="B5900" s="645">
        <v>3</v>
      </c>
      <c r="C5900" s="646">
        <v>195</v>
      </c>
      <c r="D5900" s="645" t="s">
        <v>178</v>
      </c>
      <c r="E5900" s="647">
        <v>41263</v>
      </c>
      <c r="G5900" s="645">
        <v>3</v>
      </c>
      <c r="H5900" s="646">
        <v>195</v>
      </c>
      <c r="I5900" s="646">
        <v>195</v>
      </c>
      <c r="J5900" s="646">
        <v>195</v>
      </c>
      <c r="K5900" s="645">
        <v>0</v>
      </c>
      <c r="L5900" s="647">
        <v>41277</v>
      </c>
      <c r="N5900" s="645">
        <v>3</v>
      </c>
      <c r="O5900" s="646">
        <v>195</v>
      </c>
      <c r="P5900" s="646">
        <v>195</v>
      </c>
      <c r="Q5900" s="645">
        <v>0</v>
      </c>
      <c r="R5900" s="646">
        <v>195</v>
      </c>
      <c r="S5900" s="661">
        <v>0</v>
      </c>
      <c r="T5900" s="646">
        <v>0</v>
      </c>
      <c r="U5900" s="647">
        <v>41277</v>
      </c>
      <c r="Y5900" s="437" t="str">
        <f t="shared" si="477"/>
        <v/>
      </c>
    </row>
    <row r="5901" spans="1:25" x14ac:dyDescent="0.2">
      <c r="A5901" s="442" t="s">
        <v>115</v>
      </c>
      <c r="B5901" s="435">
        <v>1</v>
      </c>
      <c r="C5901" s="436">
        <v>47</v>
      </c>
      <c r="D5901" s="643" t="s">
        <v>182</v>
      </c>
      <c r="E5901" s="472">
        <v>41264</v>
      </c>
      <c r="G5901" s="435">
        <v>1</v>
      </c>
      <c r="H5901" s="436">
        <v>47</v>
      </c>
      <c r="I5901" s="436">
        <v>47</v>
      </c>
      <c r="J5901" s="436">
        <v>47</v>
      </c>
      <c r="K5901" s="435">
        <v>0</v>
      </c>
      <c r="L5901" s="472">
        <v>41278</v>
      </c>
      <c r="N5901" s="435">
        <v>1</v>
      </c>
      <c r="O5901" s="436">
        <v>47</v>
      </c>
      <c r="P5901" s="436">
        <v>47</v>
      </c>
      <c r="Q5901" s="435">
        <v>0</v>
      </c>
      <c r="R5901" s="436">
        <v>47</v>
      </c>
      <c r="S5901" s="637">
        <v>0</v>
      </c>
      <c r="T5901" s="447">
        <v>0</v>
      </c>
      <c r="U5901" s="472">
        <v>41278</v>
      </c>
      <c r="Y5901" s="437" t="str">
        <f t="shared" si="477"/>
        <v/>
      </c>
    </row>
    <row r="5902" spans="1:25" x14ac:dyDescent="0.2">
      <c r="A5902" s="442" t="s">
        <v>115</v>
      </c>
      <c r="B5902" s="435">
        <v>2</v>
      </c>
      <c r="C5902" s="436">
        <v>28</v>
      </c>
      <c r="D5902" s="465" t="s">
        <v>183</v>
      </c>
      <c r="E5902" s="472">
        <v>41264</v>
      </c>
      <c r="G5902" s="435">
        <v>2</v>
      </c>
      <c r="H5902" s="436">
        <v>28</v>
      </c>
      <c r="I5902" s="436">
        <v>28</v>
      </c>
      <c r="J5902" s="436">
        <v>28</v>
      </c>
      <c r="K5902" s="435">
        <v>0</v>
      </c>
      <c r="L5902" s="472">
        <v>41278</v>
      </c>
      <c r="N5902" s="435">
        <v>2</v>
      </c>
      <c r="O5902" s="436">
        <v>28</v>
      </c>
      <c r="P5902" s="436">
        <v>28</v>
      </c>
      <c r="Q5902" s="435">
        <v>0</v>
      </c>
      <c r="R5902" s="436">
        <v>28</v>
      </c>
      <c r="S5902" s="637">
        <v>0</v>
      </c>
      <c r="T5902" s="447">
        <v>0</v>
      </c>
      <c r="U5902" s="472">
        <v>41278</v>
      </c>
      <c r="Y5902" s="437" t="str">
        <f t="shared" si="477"/>
        <v/>
      </c>
    </row>
    <row r="5903" spans="1:25" x14ac:dyDescent="0.2">
      <c r="A5903" s="442" t="s">
        <v>115</v>
      </c>
      <c r="B5903" s="435">
        <v>3</v>
      </c>
      <c r="C5903" s="436">
        <v>8</v>
      </c>
      <c r="D5903" s="465" t="s">
        <v>67</v>
      </c>
      <c r="E5903" s="472">
        <v>41264</v>
      </c>
      <c r="G5903" s="435">
        <v>3</v>
      </c>
      <c r="H5903" s="436">
        <v>8</v>
      </c>
      <c r="I5903" s="436">
        <v>8</v>
      </c>
      <c r="J5903" s="436">
        <v>8</v>
      </c>
      <c r="K5903" s="435">
        <v>0</v>
      </c>
      <c r="L5903" s="472">
        <v>41278</v>
      </c>
      <c r="N5903" s="435">
        <v>3</v>
      </c>
      <c r="O5903" s="436">
        <v>8</v>
      </c>
      <c r="P5903" s="436">
        <v>8</v>
      </c>
      <c r="Q5903" s="435">
        <v>0</v>
      </c>
      <c r="R5903" s="436">
        <v>8</v>
      </c>
      <c r="S5903" s="637">
        <v>0</v>
      </c>
      <c r="T5903" s="447">
        <v>0</v>
      </c>
      <c r="U5903" s="472">
        <v>41278</v>
      </c>
      <c r="Y5903" s="437" t="str">
        <f t="shared" si="477"/>
        <v/>
      </c>
    </row>
    <row r="5904" spans="1:25" x14ac:dyDescent="0.2">
      <c r="A5904" s="442" t="s">
        <v>115</v>
      </c>
      <c r="B5904" s="435">
        <v>4</v>
      </c>
      <c r="C5904" s="436">
        <v>6</v>
      </c>
      <c r="D5904" s="438" t="s">
        <v>69</v>
      </c>
      <c r="E5904" s="472">
        <v>41264</v>
      </c>
      <c r="G5904" s="435">
        <v>4</v>
      </c>
      <c r="H5904" s="436">
        <v>6</v>
      </c>
      <c r="I5904" s="436">
        <v>6</v>
      </c>
      <c r="J5904" s="436">
        <v>6</v>
      </c>
      <c r="K5904" s="435">
        <v>0</v>
      </c>
      <c r="L5904" s="472">
        <v>41278</v>
      </c>
      <c r="N5904" s="435">
        <v>4</v>
      </c>
      <c r="O5904" s="436">
        <v>6</v>
      </c>
      <c r="P5904" s="436">
        <v>6</v>
      </c>
      <c r="Q5904" s="435">
        <v>0</v>
      </c>
      <c r="R5904" s="436">
        <v>6</v>
      </c>
      <c r="S5904" s="637">
        <v>0</v>
      </c>
      <c r="T5904" s="447">
        <v>0</v>
      </c>
      <c r="U5904" s="472">
        <v>41278</v>
      </c>
      <c r="Y5904" s="437" t="str">
        <f t="shared" si="477"/>
        <v/>
      </c>
    </row>
    <row r="5905" spans="1:25" x14ac:dyDescent="0.2">
      <c r="A5905" s="442" t="s">
        <v>115</v>
      </c>
      <c r="B5905" s="435">
        <v>5</v>
      </c>
      <c r="C5905" s="436">
        <v>13</v>
      </c>
      <c r="D5905" s="438" t="s">
        <v>72</v>
      </c>
      <c r="E5905" s="472">
        <v>41264</v>
      </c>
      <c r="G5905" s="435">
        <v>5</v>
      </c>
      <c r="H5905" s="436">
        <v>13</v>
      </c>
      <c r="I5905" s="436">
        <v>13</v>
      </c>
      <c r="J5905" s="436">
        <v>13</v>
      </c>
      <c r="K5905" s="435">
        <v>0</v>
      </c>
      <c r="L5905" s="472">
        <v>41278</v>
      </c>
      <c r="N5905" s="435">
        <v>5</v>
      </c>
      <c r="O5905" s="436">
        <v>13</v>
      </c>
      <c r="P5905" s="436">
        <v>13</v>
      </c>
      <c r="Q5905" s="435">
        <v>0</v>
      </c>
      <c r="R5905" s="436">
        <v>13</v>
      </c>
      <c r="S5905" s="637">
        <v>0</v>
      </c>
      <c r="T5905" s="447">
        <v>0</v>
      </c>
      <c r="U5905" s="472">
        <v>41278</v>
      </c>
      <c r="Y5905" s="437" t="str">
        <f t="shared" si="477"/>
        <v/>
      </c>
    </row>
    <row r="5906" spans="1:25" x14ac:dyDescent="0.2">
      <c r="A5906" s="442" t="s">
        <v>115</v>
      </c>
      <c r="B5906" s="435">
        <v>6</v>
      </c>
      <c r="C5906" s="436">
        <v>171</v>
      </c>
      <c r="D5906" s="438" t="s">
        <v>73</v>
      </c>
      <c r="E5906" s="472">
        <v>41264</v>
      </c>
      <c r="G5906" s="435">
        <v>6</v>
      </c>
      <c r="H5906" s="436">
        <v>171</v>
      </c>
      <c r="I5906" s="436">
        <v>171</v>
      </c>
      <c r="J5906" s="436">
        <v>171</v>
      </c>
      <c r="K5906" s="435">
        <v>0</v>
      </c>
      <c r="L5906" s="472">
        <v>41278</v>
      </c>
      <c r="N5906" s="435">
        <v>6</v>
      </c>
      <c r="O5906" s="436">
        <v>171</v>
      </c>
      <c r="P5906" s="436">
        <v>171</v>
      </c>
      <c r="Q5906" s="435">
        <v>0</v>
      </c>
      <c r="R5906" s="436">
        <v>171</v>
      </c>
      <c r="S5906" s="637">
        <v>0</v>
      </c>
      <c r="T5906" s="447">
        <v>0</v>
      </c>
      <c r="U5906" s="472">
        <v>41278</v>
      </c>
      <c r="Y5906" s="437" t="str">
        <f t="shared" si="477"/>
        <v/>
      </c>
    </row>
    <row r="5907" spans="1:25" x14ac:dyDescent="0.2">
      <c r="A5907" s="442" t="s">
        <v>115</v>
      </c>
      <c r="B5907" s="435">
        <v>7</v>
      </c>
      <c r="C5907" s="436">
        <v>132</v>
      </c>
      <c r="D5907" s="438" t="s">
        <v>79</v>
      </c>
      <c r="E5907" s="472">
        <v>41264</v>
      </c>
      <c r="G5907" s="435">
        <v>7</v>
      </c>
      <c r="H5907" s="436">
        <v>132</v>
      </c>
      <c r="I5907" s="436">
        <v>132</v>
      </c>
      <c r="J5907" s="436">
        <v>132</v>
      </c>
      <c r="K5907" s="435">
        <v>0</v>
      </c>
      <c r="L5907" s="472">
        <v>41278</v>
      </c>
      <c r="N5907" s="435">
        <v>7</v>
      </c>
      <c r="O5907" s="436">
        <v>132</v>
      </c>
      <c r="P5907" s="436">
        <v>132</v>
      </c>
      <c r="Q5907" s="435">
        <v>0</v>
      </c>
      <c r="R5907" s="436">
        <v>132</v>
      </c>
      <c r="S5907" s="637">
        <v>0</v>
      </c>
      <c r="T5907" s="447">
        <v>0</v>
      </c>
      <c r="U5907" s="472">
        <v>41278</v>
      </c>
      <c r="Y5907" s="437" t="str">
        <f t="shared" si="477"/>
        <v/>
      </c>
    </row>
    <row r="5908" spans="1:25" x14ac:dyDescent="0.2">
      <c r="A5908" s="442" t="s">
        <v>115</v>
      </c>
      <c r="B5908" s="435">
        <v>8</v>
      </c>
      <c r="C5908" s="436">
        <v>56</v>
      </c>
      <c r="D5908" s="438" t="s">
        <v>74</v>
      </c>
      <c r="E5908" s="472">
        <v>41264</v>
      </c>
      <c r="G5908" s="435">
        <v>8</v>
      </c>
      <c r="H5908" s="436">
        <v>56</v>
      </c>
      <c r="I5908" s="436">
        <v>56</v>
      </c>
      <c r="J5908" s="436">
        <v>56</v>
      </c>
      <c r="K5908" s="435">
        <v>0</v>
      </c>
      <c r="L5908" s="472">
        <v>41278</v>
      </c>
      <c r="N5908" s="435">
        <v>8</v>
      </c>
      <c r="O5908" s="436">
        <v>56</v>
      </c>
      <c r="P5908" s="436">
        <v>56</v>
      </c>
      <c r="Q5908" s="435">
        <v>0</v>
      </c>
      <c r="R5908" s="436">
        <v>56</v>
      </c>
      <c r="S5908" s="637">
        <v>0</v>
      </c>
      <c r="T5908" s="447">
        <v>0</v>
      </c>
      <c r="U5908" s="472">
        <v>41278</v>
      </c>
      <c r="Y5908" s="437" t="str">
        <f t="shared" si="477"/>
        <v/>
      </c>
    </row>
    <row r="5909" spans="1:25" x14ac:dyDescent="0.2">
      <c r="A5909" s="442" t="s">
        <v>115</v>
      </c>
      <c r="B5909" s="435">
        <v>9</v>
      </c>
      <c r="C5909" s="436">
        <v>9</v>
      </c>
      <c r="D5909" s="438" t="s">
        <v>75</v>
      </c>
      <c r="E5909" s="472">
        <v>41264</v>
      </c>
      <c r="G5909" s="435">
        <v>9</v>
      </c>
      <c r="H5909" s="436">
        <v>9</v>
      </c>
      <c r="I5909" s="436">
        <v>9</v>
      </c>
      <c r="J5909" s="436">
        <v>9</v>
      </c>
      <c r="K5909" s="435">
        <v>0</v>
      </c>
      <c r="L5909" s="472">
        <v>41278</v>
      </c>
      <c r="N5909" s="435">
        <v>9</v>
      </c>
      <c r="O5909" s="436">
        <v>9</v>
      </c>
      <c r="P5909" s="436">
        <v>9</v>
      </c>
      <c r="Q5909" s="435">
        <v>0</v>
      </c>
      <c r="R5909" s="436">
        <v>9</v>
      </c>
      <c r="S5909" s="637">
        <v>0</v>
      </c>
      <c r="T5909" s="447">
        <v>0</v>
      </c>
      <c r="U5909" s="472">
        <v>41278</v>
      </c>
      <c r="Y5909" s="437" t="str">
        <f t="shared" si="477"/>
        <v/>
      </c>
    </row>
    <row r="5910" spans="1:25" x14ac:dyDescent="0.2">
      <c r="A5910" s="442" t="s">
        <v>115</v>
      </c>
      <c r="B5910" s="435">
        <v>10</v>
      </c>
      <c r="C5910" s="436">
        <v>3</v>
      </c>
      <c r="D5910" s="438" t="s">
        <v>76</v>
      </c>
      <c r="E5910" s="472">
        <v>41264</v>
      </c>
      <c r="G5910" s="435">
        <v>10</v>
      </c>
      <c r="H5910" s="436">
        <v>3</v>
      </c>
      <c r="I5910" s="436">
        <v>3</v>
      </c>
      <c r="J5910" s="436">
        <v>3</v>
      </c>
      <c r="K5910" s="435">
        <v>0</v>
      </c>
      <c r="L5910" s="472">
        <v>41278</v>
      </c>
      <c r="N5910" s="435">
        <v>10</v>
      </c>
      <c r="O5910" s="436">
        <v>3</v>
      </c>
      <c r="P5910" s="436">
        <v>3</v>
      </c>
      <c r="Q5910" s="435">
        <v>0</v>
      </c>
      <c r="R5910" s="436">
        <v>3</v>
      </c>
      <c r="S5910" s="637">
        <v>0</v>
      </c>
      <c r="T5910" s="447">
        <v>0</v>
      </c>
      <c r="U5910" s="472">
        <v>41278</v>
      </c>
      <c r="Y5910" s="437" t="str">
        <f t="shared" si="477"/>
        <v/>
      </c>
    </row>
    <row r="5911" spans="1:25" x14ac:dyDescent="0.2">
      <c r="A5911" s="442" t="s">
        <v>115</v>
      </c>
      <c r="B5911" s="435">
        <v>11</v>
      </c>
      <c r="C5911" s="436">
        <v>2</v>
      </c>
      <c r="D5911" s="438" t="s">
        <v>77</v>
      </c>
      <c r="E5911" s="472">
        <v>41264</v>
      </c>
      <c r="G5911" s="435">
        <v>11</v>
      </c>
      <c r="H5911" s="436">
        <v>2</v>
      </c>
      <c r="I5911" s="436">
        <v>2</v>
      </c>
      <c r="J5911" s="436">
        <v>2</v>
      </c>
      <c r="K5911" s="435">
        <v>0</v>
      </c>
      <c r="L5911" s="472">
        <v>41278</v>
      </c>
      <c r="N5911" s="435">
        <v>11</v>
      </c>
      <c r="O5911" s="436">
        <v>2</v>
      </c>
      <c r="P5911" s="436">
        <v>2</v>
      </c>
      <c r="Q5911" s="435">
        <v>0</v>
      </c>
      <c r="R5911" s="436">
        <v>2</v>
      </c>
      <c r="S5911" s="637">
        <v>0</v>
      </c>
      <c r="T5911" s="447">
        <v>0</v>
      </c>
      <c r="U5911" s="472">
        <v>41278</v>
      </c>
      <c r="Y5911" s="437" t="str">
        <f t="shared" si="477"/>
        <v/>
      </c>
    </row>
    <row r="5912" spans="1:25" x14ac:dyDescent="0.2">
      <c r="A5912" s="442" t="s">
        <v>115</v>
      </c>
      <c r="B5912" s="435">
        <v>12</v>
      </c>
      <c r="C5912" s="436">
        <v>1405</v>
      </c>
      <c r="D5912" s="438" t="s">
        <v>213</v>
      </c>
      <c r="E5912" s="472">
        <v>41264</v>
      </c>
      <c r="G5912" s="435">
        <v>12</v>
      </c>
      <c r="H5912" s="436">
        <v>1405</v>
      </c>
      <c r="I5912" s="436">
        <v>1405</v>
      </c>
      <c r="J5912" s="436">
        <v>1405</v>
      </c>
      <c r="K5912" s="435">
        <v>0</v>
      </c>
      <c r="L5912" s="472">
        <v>41278</v>
      </c>
      <c r="N5912" s="435">
        <v>12</v>
      </c>
      <c r="O5912" s="436">
        <v>1405</v>
      </c>
      <c r="P5912" s="436">
        <v>1405</v>
      </c>
      <c r="Q5912" s="435">
        <v>0</v>
      </c>
      <c r="R5912" s="436">
        <v>1405</v>
      </c>
      <c r="S5912" s="637">
        <v>0</v>
      </c>
      <c r="T5912" s="447">
        <v>0</v>
      </c>
      <c r="U5912" s="472">
        <v>41278</v>
      </c>
      <c r="Y5912" s="437" t="str">
        <f t="shared" si="477"/>
        <v/>
      </c>
    </row>
    <row r="5913" spans="1:25" x14ac:dyDescent="0.2">
      <c r="A5913" s="442" t="s">
        <v>115</v>
      </c>
      <c r="B5913" s="435">
        <v>13</v>
      </c>
      <c r="C5913" s="436">
        <v>279</v>
      </c>
      <c r="D5913" s="438" t="s">
        <v>187</v>
      </c>
      <c r="E5913" s="472">
        <v>41264</v>
      </c>
      <c r="G5913" s="435">
        <v>13</v>
      </c>
      <c r="H5913" s="436">
        <v>279</v>
      </c>
      <c r="I5913" s="436">
        <v>279</v>
      </c>
      <c r="J5913" s="436">
        <v>279</v>
      </c>
      <c r="K5913" s="435">
        <v>0</v>
      </c>
      <c r="L5913" s="472">
        <v>41278</v>
      </c>
      <c r="N5913" s="435">
        <v>13</v>
      </c>
      <c r="O5913" s="436">
        <v>279</v>
      </c>
      <c r="P5913" s="436">
        <v>279</v>
      </c>
      <c r="Q5913" s="435">
        <v>0</v>
      </c>
      <c r="R5913" s="436">
        <v>279</v>
      </c>
      <c r="S5913" s="637">
        <v>0</v>
      </c>
      <c r="T5913" s="447">
        <v>0</v>
      </c>
      <c r="U5913" s="472">
        <v>41278</v>
      </c>
      <c r="Y5913" s="437" t="str">
        <f t="shared" si="477"/>
        <v/>
      </c>
    </row>
    <row r="5914" spans="1:25" x14ac:dyDescent="0.2">
      <c r="A5914" s="442" t="s">
        <v>115</v>
      </c>
      <c r="B5914" s="435">
        <v>14</v>
      </c>
      <c r="C5914" s="436">
        <v>1324</v>
      </c>
      <c r="D5914" s="438" t="s">
        <v>199</v>
      </c>
      <c r="E5914" s="472">
        <v>41264</v>
      </c>
      <c r="G5914" s="435">
        <v>14</v>
      </c>
      <c r="H5914" s="436">
        <v>1324</v>
      </c>
      <c r="I5914" s="436">
        <v>1324</v>
      </c>
      <c r="J5914" s="436">
        <v>1324</v>
      </c>
      <c r="K5914" s="435">
        <v>0</v>
      </c>
      <c r="L5914" s="472">
        <v>41278</v>
      </c>
      <c r="N5914" s="435">
        <v>14</v>
      </c>
      <c r="O5914" s="436">
        <v>1324</v>
      </c>
      <c r="P5914" s="436">
        <v>1324</v>
      </c>
      <c r="Q5914" s="435">
        <v>0</v>
      </c>
      <c r="R5914" s="436">
        <v>1324</v>
      </c>
      <c r="S5914" s="637">
        <v>0</v>
      </c>
      <c r="T5914" s="447">
        <v>0</v>
      </c>
      <c r="U5914" s="472">
        <v>41278</v>
      </c>
      <c r="Y5914" s="437" t="str">
        <f t="shared" si="477"/>
        <v/>
      </c>
    </row>
    <row r="5915" spans="1:25" x14ac:dyDescent="0.2">
      <c r="A5915" s="442" t="s">
        <v>115</v>
      </c>
      <c r="B5915" s="435">
        <v>15</v>
      </c>
      <c r="C5915" s="436">
        <v>128</v>
      </c>
      <c r="D5915" s="438" t="s">
        <v>189</v>
      </c>
      <c r="E5915" s="472">
        <v>41264</v>
      </c>
      <c r="G5915" s="435">
        <v>15</v>
      </c>
      <c r="H5915" s="436">
        <v>128</v>
      </c>
      <c r="I5915" s="436">
        <v>128</v>
      </c>
      <c r="J5915" s="436">
        <v>128</v>
      </c>
      <c r="K5915" s="435">
        <v>0</v>
      </c>
      <c r="L5915" s="472">
        <v>41278</v>
      </c>
      <c r="N5915" s="435">
        <v>15</v>
      </c>
      <c r="O5915" s="436">
        <v>128</v>
      </c>
      <c r="P5915" s="436">
        <v>128</v>
      </c>
      <c r="Q5915" s="435">
        <v>0</v>
      </c>
      <c r="R5915" s="436">
        <v>128</v>
      </c>
      <c r="S5915" s="637">
        <v>0</v>
      </c>
      <c r="T5915" s="447">
        <v>0</v>
      </c>
      <c r="U5915" s="472">
        <v>41278</v>
      </c>
      <c r="Y5915" s="437" t="str">
        <f t="shared" si="477"/>
        <v/>
      </c>
    </row>
    <row r="5916" spans="1:25" x14ac:dyDescent="0.2">
      <c r="A5916" s="442" t="s">
        <v>115</v>
      </c>
      <c r="B5916" s="435">
        <v>16</v>
      </c>
      <c r="C5916" s="436">
        <v>275</v>
      </c>
      <c r="D5916" s="438" t="s">
        <v>178</v>
      </c>
      <c r="E5916" s="472">
        <v>41264</v>
      </c>
      <c r="G5916" s="435">
        <v>16</v>
      </c>
      <c r="H5916" s="436">
        <v>275</v>
      </c>
      <c r="I5916" s="436">
        <v>275</v>
      </c>
      <c r="J5916" s="436">
        <v>275</v>
      </c>
      <c r="K5916" s="435">
        <v>0</v>
      </c>
      <c r="L5916" s="472">
        <v>41278</v>
      </c>
      <c r="N5916" s="435">
        <v>16</v>
      </c>
      <c r="O5916" s="436">
        <v>275</v>
      </c>
      <c r="P5916" s="436">
        <v>275</v>
      </c>
      <c r="Q5916" s="435">
        <v>0</v>
      </c>
      <c r="R5916" s="436">
        <v>275</v>
      </c>
      <c r="S5916" s="637">
        <v>0</v>
      </c>
      <c r="T5916" s="447">
        <v>0</v>
      </c>
      <c r="U5916" s="472">
        <v>41278</v>
      </c>
      <c r="Y5916" s="437" t="str">
        <f t="shared" si="477"/>
        <v/>
      </c>
    </row>
    <row r="5917" spans="1:25" x14ac:dyDescent="0.2">
      <c r="A5917" s="442" t="s">
        <v>115</v>
      </c>
      <c r="B5917" s="435">
        <v>17</v>
      </c>
      <c r="C5917" s="436">
        <v>1995</v>
      </c>
      <c r="D5917" s="438" t="s">
        <v>214</v>
      </c>
      <c r="E5917" s="472">
        <v>41264</v>
      </c>
      <c r="G5917" s="435">
        <v>17</v>
      </c>
      <c r="H5917" s="436">
        <v>1995</v>
      </c>
      <c r="I5917" s="436">
        <v>1995</v>
      </c>
      <c r="J5917" s="436">
        <v>1995</v>
      </c>
      <c r="K5917" s="435">
        <v>0</v>
      </c>
      <c r="L5917" s="472">
        <v>41278</v>
      </c>
      <c r="N5917" s="435">
        <v>17</v>
      </c>
      <c r="O5917" s="436">
        <v>1995</v>
      </c>
      <c r="P5917" s="436">
        <v>1995</v>
      </c>
      <c r="Q5917" s="435">
        <v>0</v>
      </c>
      <c r="R5917" s="436">
        <v>1995</v>
      </c>
      <c r="S5917" s="637">
        <v>0</v>
      </c>
      <c r="T5917" s="447">
        <v>0</v>
      </c>
      <c r="U5917" s="472">
        <v>41278</v>
      </c>
      <c r="Y5917" s="437" t="str">
        <f t="shared" si="477"/>
        <v/>
      </c>
    </row>
    <row r="5918" spans="1:25" x14ac:dyDescent="0.2">
      <c r="A5918" s="644" t="s">
        <v>115</v>
      </c>
      <c r="B5918" s="645">
        <v>18</v>
      </c>
      <c r="C5918" s="646">
        <v>1859</v>
      </c>
      <c r="D5918" s="645" t="s">
        <v>214</v>
      </c>
      <c r="E5918" s="647">
        <v>41264</v>
      </c>
      <c r="G5918" s="645">
        <v>18</v>
      </c>
      <c r="H5918" s="646">
        <v>1859</v>
      </c>
      <c r="I5918" s="646">
        <v>1859</v>
      </c>
      <c r="J5918" s="646">
        <v>1859</v>
      </c>
      <c r="K5918" s="645">
        <v>0</v>
      </c>
      <c r="L5918" s="647">
        <v>41278</v>
      </c>
      <c r="N5918" s="645">
        <v>18</v>
      </c>
      <c r="O5918" s="646">
        <v>1859</v>
      </c>
      <c r="P5918" s="646">
        <v>1859</v>
      </c>
      <c r="Q5918" s="645">
        <v>0</v>
      </c>
      <c r="R5918" s="646">
        <v>1859</v>
      </c>
      <c r="S5918" s="661">
        <v>0</v>
      </c>
      <c r="T5918" s="646">
        <v>0</v>
      </c>
      <c r="U5918" s="647">
        <v>41278</v>
      </c>
      <c r="Y5918" s="437" t="str">
        <f t="shared" si="477"/>
        <v/>
      </c>
    </row>
    <row r="5919" spans="1:25" x14ac:dyDescent="0.2">
      <c r="A5919" s="442" t="s">
        <v>115</v>
      </c>
      <c r="B5919" s="435">
        <v>1</v>
      </c>
      <c r="C5919" s="436">
        <v>1500</v>
      </c>
      <c r="D5919" s="657" t="s">
        <v>212</v>
      </c>
      <c r="E5919" s="472">
        <v>41267</v>
      </c>
      <c r="G5919" s="435">
        <v>1</v>
      </c>
      <c r="H5919" s="436">
        <v>1500</v>
      </c>
      <c r="I5919" s="436">
        <v>1500</v>
      </c>
      <c r="J5919" s="436">
        <v>1500</v>
      </c>
      <c r="K5919" s="435">
        <v>0</v>
      </c>
      <c r="L5919" s="472">
        <v>41281</v>
      </c>
      <c r="N5919" s="435">
        <v>1</v>
      </c>
      <c r="O5919" s="436">
        <v>1500</v>
      </c>
      <c r="P5919" s="436">
        <v>1500</v>
      </c>
      <c r="Q5919" s="435">
        <v>0</v>
      </c>
      <c r="R5919" s="436">
        <v>1500</v>
      </c>
      <c r="S5919" s="637">
        <v>0</v>
      </c>
      <c r="T5919" s="447">
        <v>0</v>
      </c>
      <c r="U5919" s="472">
        <v>41281</v>
      </c>
      <c r="Y5919" s="437" t="str">
        <f t="shared" si="477"/>
        <v/>
      </c>
    </row>
    <row r="5920" spans="1:25" x14ac:dyDescent="0.2">
      <c r="A5920" s="442" t="s">
        <v>115</v>
      </c>
      <c r="B5920" s="435">
        <v>2</v>
      </c>
      <c r="C5920" s="436">
        <v>1100</v>
      </c>
      <c r="D5920" s="465" t="s">
        <v>186</v>
      </c>
      <c r="E5920" s="472">
        <v>41267</v>
      </c>
      <c r="G5920" s="435">
        <v>2</v>
      </c>
      <c r="H5920" s="436">
        <v>1100</v>
      </c>
      <c r="I5920" s="436">
        <v>1100</v>
      </c>
      <c r="J5920" s="436">
        <v>1100</v>
      </c>
      <c r="K5920" s="435">
        <v>0</v>
      </c>
      <c r="L5920" s="472">
        <v>41281</v>
      </c>
      <c r="N5920" s="435">
        <v>2</v>
      </c>
      <c r="O5920" s="436">
        <v>1100</v>
      </c>
      <c r="P5920" s="436">
        <v>1100</v>
      </c>
      <c r="Q5920" s="435">
        <v>0</v>
      </c>
      <c r="R5920" s="436">
        <v>1100</v>
      </c>
      <c r="S5920" s="637">
        <v>0</v>
      </c>
      <c r="T5920" s="447">
        <v>0</v>
      </c>
      <c r="U5920" s="472">
        <v>41281</v>
      </c>
      <c r="Y5920" s="437" t="str">
        <f t="shared" si="477"/>
        <v/>
      </c>
    </row>
    <row r="5921" spans="1:25" x14ac:dyDescent="0.2">
      <c r="A5921" s="442" t="s">
        <v>115</v>
      </c>
      <c r="B5921" s="435">
        <v>3</v>
      </c>
      <c r="C5921" s="436">
        <v>115</v>
      </c>
      <c r="D5921" s="435" t="s">
        <v>176</v>
      </c>
      <c r="E5921" s="472">
        <v>41267</v>
      </c>
      <c r="G5921" s="435">
        <v>3</v>
      </c>
      <c r="H5921" s="436">
        <v>115</v>
      </c>
      <c r="I5921" s="436">
        <v>115</v>
      </c>
      <c r="J5921" s="436">
        <v>115</v>
      </c>
      <c r="K5921" s="435">
        <v>0</v>
      </c>
      <c r="L5921" s="472">
        <v>41281</v>
      </c>
      <c r="N5921" s="435">
        <v>3</v>
      </c>
      <c r="O5921" s="436">
        <v>115</v>
      </c>
      <c r="P5921" s="436">
        <v>115</v>
      </c>
      <c r="Q5921" s="435">
        <v>0</v>
      </c>
      <c r="R5921" s="436">
        <v>115</v>
      </c>
      <c r="S5921" s="637">
        <v>0</v>
      </c>
      <c r="T5921" s="447">
        <v>0</v>
      </c>
      <c r="U5921" s="472">
        <v>41281</v>
      </c>
      <c r="Y5921" s="437" t="str">
        <f t="shared" si="477"/>
        <v/>
      </c>
    </row>
    <row r="5922" spans="1:25" x14ac:dyDescent="0.2">
      <c r="A5922" s="644" t="s">
        <v>115</v>
      </c>
      <c r="B5922" s="645">
        <v>4</v>
      </c>
      <c r="C5922" s="646">
        <v>1495</v>
      </c>
      <c r="D5922" s="645" t="s">
        <v>178</v>
      </c>
      <c r="E5922" s="647">
        <v>41267</v>
      </c>
      <c r="G5922" s="645">
        <v>4</v>
      </c>
      <c r="H5922" s="646">
        <v>1495</v>
      </c>
      <c r="I5922" s="646">
        <v>1495</v>
      </c>
      <c r="J5922" s="646">
        <v>1495</v>
      </c>
      <c r="K5922" s="645">
        <v>0</v>
      </c>
      <c r="L5922" s="647">
        <v>41281</v>
      </c>
      <c r="N5922" s="645">
        <v>4</v>
      </c>
      <c r="O5922" s="646">
        <v>1495</v>
      </c>
      <c r="P5922" s="646">
        <v>1495</v>
      </c>
      <c r="Q5922" s="645">
        <v>0</v>
      </c>
      <c r="R5922" s="646">
        <v>1495</v>
      </c>
      <c r="S5922" s="661">
        <v>0</v>
      </c>
      <c r="T5922" s="646">
        <v>0</v>
      </c>
      <c r="U5922" s="647">
        <v>41281</v>
      </c>
      <c r="Y5922" s="437" t="str">
        <f t="shared" si="477"/>
        <v/>
      </c>
    </row>
    <row r="5923" spans="1:25" x14ac:dyDescent="0.2">
      <c r="A5923" s="442" t="s">
        <v>115</v>
      </c>
      <c r="B5923" s="435">
        <v>1</v>
      </c>
      <c r="C5923" s="436">
        <v>150</v>
      </c>
      <c r="D5923" s="438" t="s">
        <v>196</v>
      </c>
      <c r="E5923" s="472">
        <v>41269</v>
      </c>
      <c r="G5923" s="435">
        <v>1</v>
      </c>
      <c r="H5923" s="436">
        <v>150</v>
      </c>
      <c r="I5923" s="436">
        <v>150</v>
      </c>
      <c r="J5923" s="436">
        <v>150</v>
      </c>
      <c r="K5923" s="435">
        <v>0</v>
      </c>
      <c r="L5923" s="472">
        <v>41281</v>
      </c>
      <c r="N5923" s="435">
        <v>1</v>
      </c>
      <c r="O5923" s="436">
        <v>150</v>
      </c>
      <c r="P5923" s="436">
        <v>150</v>
      </c>
      <c r="Q5923" s="435">
        <v>0</v>
      </c>
      <c r="R5923" s="436">
        <v>150</v>
      </c>
      <c r="S5923" s="637">
        <v>0</v>
      </c>
      <c r="T5923" s="447">
        <v>0</v>
      </c>
      <c r="U5923" s="472">
        <v>41281</v>
      </c>
      <c r="Y5923" s="437" t="str">
        <f t="shared" si="477"/>
        <v/>
      </c>
    </row>
    <row r="5924" spans="1:25" x14ac:dyDescent="0.2">
      <c r="A5924" s="644" t="s">
        <v>115</v>
      </c>
      <c r="B5924" s="645">
        <v>2</v>
      </c>
      <c r="C5924" s="646">
        <v>190</v>
      </c>
      <c r="D5924" s="645" t="s">
        <v>178</v>
      </c>
      <c r="E5924" s="647">
        <v>41269</v>
      </c>
      <c r="G5924" s="645">
        <v>2</v>
      </c>
      <c r="H5924" s="646">
        <v>190</v>
      </c>
      <c r="I5924" s="646">
        <v>190</v>
      </c>
      <c r="J5924" s="646">
        <v>190</v>
      </c>
      <c r="K5924" s="645">
        <v>0</v>
      </c>
      <c r="L5924" s="647">
        <v>41281</v>
      </c>
      <c r="N5924" s="645">
        <v>2</v>
      </c>
      <c r="O5924" s="646">
        <v>190</v>
      </c>
      <c r="P5924" s="646">
        <v>190</v>
      </c>
      <c r="Q5924" s="645">
        <v>0</v>
      </c>
      <c r="R5924" s="646">
        <v>190</v>
      </c>
      <c r="S5924" s="661">
        <v>0</v>
      </c>
      <c r="T5924" s="646">
        <v>0</v>
      </c>
      <c r="U5924" s="647">
        <v>41281</v>
      </c>
      <c r="Y5924" s="437" t="str">
        <f t="shared" si="477"/>
        <v/>
      </c>
    </row>
    <row r="5925" spans="1:25" x14ac:dyDescent="0.2">
      <c r="A5925" s="644" t="s">
        <v>115</v>
      </c>
      <c r="B5925" s="645">
        <v>1</v>
      </c>
      <c r="C5925" s="646">
        <v>395</v>
      </c>
      <c r="D5925" s="645" t="s">
        <v>178</v>
      </c>
      <c r="E5925" s="647">
        <v>41270</v>
      </c>
      <c r="G5925" s="645">
        <v>1</v>
      </c>
      <c r="H5925" s="646">
        <v>395</v>
      </c>
      <c r="I5925" s="646">
        <v>395</v>
      </c>
      <c r="J5925" s="646">
        <v>395</v>
      </c>
      <c r="K5925" s="645">
        <v>0</v>
      </c>
      <c r="L5925" s="647">
        <v>41281</v>
      </c>
      <c r="N5925" s="645">
        <v>1</v>
      </c>
      <c r="O5925" s="646">
        <v>395</v>
      </c>
      <c r="P5925" s="646">
        <v>395</v>
      </c>
      <c r="Q5925" s="645">
        <v>0</v>
      </c>
      <c r="R5925" s="646">
        <v>395</v>
      </c>
      <c r="S5925" s="661">
        <v>0</v>
      </c>
      <c r="T5925" s="646">
        <v>0</v>
      </c>
      <c r="U5925" s="647">
        <v>41281</v>
      </c>
      <c r="Y5925" s="437" t="str">
        <f t="shared" si="477"/>
        <v/>
      </c>
    </row>
    <row r="5926" spans="1:25" x14ac:dyDescent="0.2">
      <c r="A5926" s="442" t="s">
        <v>115</v>
      </c>
      <c r="B5926" s="435">
        <v>1</v>
      </c>
      <c r="C5926" s="436">
        <v>31</v>
      </c>
      <c r="D5926" s="643" t="s">
        <v>182</v>
      </c>
      <c r="E5926" s="472">
        <v>41271</v>
      </c>
      <c r="G5926" s="435">
        <v>1</v>
      </c>
      <c r="H5926" s="436">
        <v>31</v>
      </c>
      <c r="I5926" s="436">
        <v>31</v>
      </c>
      <c r="J5926" s="436">
        <v>31</v>
      </c>
      <c r="K5926" s="435">
        <v>0</v>
      </c>
      <c r="L5926" s="472">
        <v>41281</v>
      </c>
      <c r="N5926" s="435">
        <v>1</v>
      </c>
      <c r="O5926" s="436">
        <v>31</v>
      </c>
      <c r="P5926" s="436">
        <v>31</v>
      </c>
      <c r="Q5926" s="435">
        <v>0</v>
      </c>
      <c r="R5926" s="436">
        <v>31</v>
      </c>
      <c r="S5926" s="637">
        <v>0</v>
      </c>
      <c r="T5926" s="447">
        <v>0</v>
      </c>
      <c r="U5926" s="472">
        <v>41281</v>
      </c>
      <c r="Y5926" s="437" t="str">
        <f t="shared" si="477"/>
        <v/>
      </c>
    </row>
    <row r="5927" spans="1:25" x14ac:dyDescent="0.2">
      <c r="A5927" s="442" t="s">
        <v>115</v>
      </c>
      <c r="B5927" s="435">
        <v>2</v>
      </c>
      <c r="C5927" s="436">
        <v>12</v>
      </c>
      <c r="D5927" s="465" t="s">
        <v>183</v>
      </c>
      <c r="E5927" s="472">
        <v>41271</v>
      </c>
      <c r="G5927" s="435">
        <v>2</v>
      </c>
      <c r="H5927" s="436">
        <v>12</v>
      </c>
      <c r="I5927" s="436">
        <v>12</v>
      </c>
      <c r="J5927" s="436">
        <v>12</v>
      </c>
      <c r="K5927" s="435">
        <v>0</v>
      </c>
      <c r="L5927" s="472">
        <v>41281</v>
      </c>
      <c r="N5927" s="435">
        <v>2</v>
      </c>
      <c r="O5927" s="436">
        <v>12</v>
      </c>
      <c r="P5927" s="436">
        <v>12</v>
      </c>
      <c r="Q5927" s="435">
        <v>0</v>
      </c>
      <c r="R5927" s="436">
        <v>12</v>
      </c>
      <c r="S5927" s="637">
        <v>0</v>
      </c>
      <c r="T5927" s="447">
        <v>0</v>
      </c>
      <c r="U5927" s="472">
        <v>41281</v>
      </c>
      <c r="Y5927" s="437" t="str">
        <f t="shared" si="477"/>
        <v/>
      </c>
    </row>
    <row r="5928" spans="1:25" x14ac:dyDescent="0.2">
      <c r="A5928" s="442" t="s">
        <v>115</v>
      </c>
      <c r="B5928" s="435">
        <v>3</v>
      </c>
      <c r="C5928" s="436">
        <v>7</v>
      </c>
      <c r="D5928" s="465" t="s">
        <v>67</v>
      </c>
      <c r="E5928" s="472">
        <v>41271</v>
      </c>
      <c r="G5928" s="435">
        <v>3</v>
      </c>
      <c r="H5928" s="436">
        <v>7</v>
      </c>
      <c r="I5928" s="436">
        <v>7</v>
      </c>
      <c r="J5928" s="436">
        <v>7</v>
      </c>
      <c r="K5928" s="435">
        <v>0</v>
      </c>
      <c r="L5928" s="472">
        <v>41281</v>
      </c>
      <c r="N5928" s="435">
        <v>3</v>
      </c>
      <c r="O5928" s="436">
        <v>7</v>
      </c>
      <c r="P5928" s="436">
        <v>7</v>
      </c>
      <c r="Q5928" s="435">
        <v>0</v>
      </c>
      <c r="R5928" s="436">
        <v>7</v>
      </c>
      <c r="S5928" s="637">
        <v>0</v>
      </c>
      <c r="T5928" s="447">
        <v>0</v>
      </c>
      <c r="U5928" s="472">
        <v>41281</v>
      </c>
      <c r="Y5928" s="437" t="str">
        <f t="shared" si="477"/>
        <v/>
      </c>
    </row>
    <row r="5929" spans="1:25" x14ac:dyDescent="0.2">
      <c r="A5929" s="442" t="s">
        <v>115</v>
      </c>
      <c r="B5929" s="435">
        <v>4</v>
      </c>
      <c r="C5929" s="436">
        <v>6</v>
      </c>
      <c r="D5929" s="438" t="s">
        <v>69</v>
      </c>
      <c r="E5929" s="472">
        <v>41271</v>
      </c>
      <c r="G5929" s="435">
        <v>4</v>
      </c>
      <c r="H5929" s="436">
        <v>6</v>
      </c>
      <c r="I5929" s="436">
        <v>6</v>
      </c>
      <c r="J5929" s="436">
        <v>6</v>
      </c>
      <c r="K5929" s="435">
        <v>0</v>
      </c>
      <c r="L5929" s="472">
        <v>41281</v>
      </c>
      <c r="N5929" s="435">
        <v>4</v>
      </c>
      <c r="O5929" s="436">
        <v>6</v>
      </c>
      <c r="P5929" s="436">
        <v>6</v>
      </c>
      <c r="Q5929" s="435">
        <v>0</v>
      </c>
      <c r="R5929" s="436">
        <v>6</v>
      </c>
      <c r="S5929" s="637">
        <v>0</v>
      </c>
      <c r="T5929" s="447">
        <v>0</v>
      </c>
      <c r="U5929" s="472">
        <v>41281</v>
      </c>
      <c r="Y5929" s="437" t="str">
        <f t="shared" si="477"/>
        <v/>
      </c>
    </row>
    <row r="5930" spans="1:25" x14ac:dyDescent="0.2">
      <c r="A5930" s="442" t="s">
        <v>115</v>
      </c>
      <c r="B5930" s="435">
        <v>5</v>
      </c>
      <c r="C5930" s="436">
        <v>8</v>
      </c>
      <c r="D5930" s="438" t="s">
        <v>72</v>
      </c>
      <c r="E5930" s="472">
        <v>41271</v>
      </c>
      <c r="G5930" s="435">
        <v>5</v>
      </c>
      <c r="H5930" s="436">
        <v>8</v>
      </c>
      <c r="I5930" s="436">
        <v>8</v>
      </c>
      <c r="J5930" s="436">
        <v>8</v>
      </c>
      <c r="K5930" s="435">
        <v>0</v>
      </c>
      <c r="L5930" s="472">
        <v>41281</v>
      </c>
      <c r="N5930" s="435">
        <v>5</v>
      </c>
      <c r="O5930" s="436">
        <v>8</v>
      </c>
      <c r="P5930" s="436">
        <v>8</v>
      </c>
      <c r="Q5930" s="435">
        <v>0</v>
      </c>
      <c r="R5930" s="436">
        <v>8</v>
      </c>
      <c r="S5930" s="637">
        <v>0</v>
      </c>
      <c r="T5930" s="447">
        <v>0</v>
      </c>
      <c r="U5930" s="472">
        <v>41281</v>
      </c>
      <c r="Y5930" s="437" t="str">
        <f t="shared" si="477"/>
        <v/>
      </c>
    </row>
    <row r="5931" spans="1:25" x14ac:dyDescent="0.2">
      <c r="A5931" s="442" t="s">
        <v>115</v>
      </c>
      <c r="B5931" s="435">
        <v>6</v>
      </c>
      <c r="C5931" s="436">
        <v>108</v>
      </c>
      <c r="D5931" s="438" t="s">
        <v>73</v>
      </c>
      <c r="E5931" s="472">
        <v>41271</v>
      </c>
      <c r="G5931" s="435">
        <v>6</v>
      </c>
      <c r="H5931" s="436">
        <v>108</v>
      </c>
      <c r="I5931" s="436">
        <v>108</v>
      </c>
      <c r="J5931" s="436">
        <v>108</v>
      </c>
      <c r="K5931" s="435">
        <v>0</v>
      </c>
      <c r="L5931" s="472">
        <v>41281</v>
      </c>
      <c r="N5931" s="435">
        <v>6</v>
      </c>
      <c r="O5931" s="436">
        <v>108</v>
      </c>
      <c r="P5931" s="436">
        <v>108</v>
      </c>
      <c r="Q5931" s="435">
        <v>0</v>
      </c>
      <c r="R5931" s="436">
        <v>108</v>
      </c>
      <c r="S5931" s="637">
        <v>0</v>
      </c>
      <c r="T5931" s="447">
        <v>0</v>
      </c>
      <c r="U5931" s="472">
        <v>41281</v>
      </c>
      <c r="Y5931" s="437" t="str">
        <f t="shared" si="477"/>
        <v/>
      </c>
    </row>
    <row r="5932" spans="1:25" x14ac:dyDescent="0.2">
      <c r="A5932" s="442" t="s">
        <v>115</v>
      </c>
      <c r="B5932" s="435">
        <v>7</v>
      </c>
      <c r="C5932" s="436">
        <v>39</v>
      </c>
      <c r="D5932" s="438" t="s">
        <v>79</v>
      </c>
      <c r="E5932" s="472">
        <v>41271</v>
      </c>
      <c r="G5932" s="435">
        <v>7</v>
      </c>
      <c r="H5932" s="436">
        <v>39</v>
      </c>
      <c r="I5932" s="436">
        <v>39</v>
      </c>
      <c r="J5932" s="436">
        <v>39</v>
      </c>
      <c r="K5932" s="435">
        <v>0</v>
      </c>
      <c r="L5932" s="472">
        <v>41281</v>
      </c>
      <c r="N5932" s="435">
        <v>7</v>
      </c>
      <c r="O5932" s="436">
        <v>39</v>
      </c>
      <c r="P5932" s="436">
        <v>39</v>
      </c>
      <c r="Q5932" s="435">
        <v>0</v>
      </c>
      <c r="R5932" s="436">
        <v>39</v>
      </c>
      <c r="S5932" s="637">
        <v>0</v>
      </c>
      <c r="T5932" s="447">
        <v>0</v>
      </c>
      <c r="U5932" s="472">
        <v>41281</v>
      </c>
      <c r="Y5932" s="437" t="str">
        <f t="shared" si="477"/>
        <v/>
      </c>
    </row>
    <row r="5933" spans="1:25" x14ac:dyDescent="0.2">
      <c r="A5933" s="442" t="s">
        <v>115</v>
      </c>
      <c r="B5933" s="435">
        <v>8</v>
      </c>
      <c r="C5933" s="436">
        <v>72</v>
      </c>
      <c r="D5933" s="438" t="s">
        <v>74</v>
      </c>
      <c r="E5933" s="472">
        <v>41271</v>
      </c>
      <c r="G5933" s="435">
        <v>8</v>
      </c>
      <c r="H5933" s="436">
        <v>72</v>
      </c>
      <c r="I5933" s="436">
        <v>72</v>
      </c>
      <c r="J5933" s="436">
        <v>72</v>
      </c>
      <c r="K5933" s="435">
        <v>0</v>
      </c>
      <c r="L5933" s="472">
        <v>41281</v>
      </c>
      <c r="N5933" s="435">
        <v>8</v>
      </c>
      <c r="O5933" s="436">
        <v>72</v>
      </c>
      <c r="P5933" s="436">
        <v>72</v>
      </c>
      <c r="Q5933" s="435">
        <v>0</v>
      </c>
      <c r="R5933" s="436">
        <v>72</v>
      </c>
      <c r="S5933" s="637">
        <v>0</v>
      </c>
      <c r="T5933" s="447">
        <v>0</v>
      </c>
      <c r="U5933" s="472">
        <v>41281</v>
      </c>
      <c r="Y5933" s="437" t="str">
        <f t="shared" si="477"/>
        <v/>
      </c>
    </row>
    <row r="5934" spans="1:25" x14ac:dyDescent="0.2">
      <c r="A5934" s="442" t="s">
        <v>115</v>
      </c>
      <c r="B5934" s="435">
        <v>9</v>
      </c>
      <c r="C5934" s="436">
        <v>6</v>
      </c>
      <c r="D5934" s="438" t="s">
        <v>75</v>
      </c>
      <c r="E5934" s="472">
        <v>41271</v>
      </c>
      <c r="G5934" s="435">
        <v>9</v>
      </c>
      <c r="H5934" s="436">
        <v>6</v>
      </c>
      <c r="I5934" s="436">
        <v>6</v>
      </c>
      <c r="J5934" s="436">
        <v>6</v>
      </c>
      <c r="K5934" s="435">
        <v>0</v>
      </c>
      <c r="L5934" s="472">
        <v>41281</v>
      </c>
      <c r="N5934" s="435">
        <v>9</v>
      </c>
      <c r="O5934" s="436">
        <v>6</v>
      </c>
      <c r="P5934" s="436">
        <v>6</v>
      </c>
      <c r="Q5934" s="435">
        <v>0</v>
      </c>
      <c r="R5934" s="436">
        <v>6</v>
      </c>
      <c r="S5934" s="637">
        <v>0</v>
      </c>
      <c r="T5934" s="447">
        <v>0</v>
      </c>
      <c r="U5934" s="472">
        <v>41281</v>
      </c>
      <c r="Y5934" s="437" t="str">
        <f t="shared" si="477"/>
        <v/>
      </c>
    </row>
    <row r="5935" spans="1:25" x14ac:dyDescent="0.2">
      <c r="A5935" s="442" t="s">
        <v>115</v>
      </c>
      <c r="B5935" s="435">
        <v>10</v>
      </c>
      <c r="C5935" s="436">
        <v>4</v>
      </c>
      <c r="D5935" s="438" t="s">
        <v>76</v>
      </c>
      <c r="E5935" s="472">
        <v>41271</v>
      </c>
      <c r="G5935" s="435">
        <v>10</v>
      </c>
      <c r="H5935" s="436">
        <v>4</v>
      </c>
      <c r="I5935" s="436">
        <v>4</v>
      </c>
      <c r="J5935" s="436">
        <v>4</v>
      </c>
      <c r="K5935" s="435">
        <v>0</v>
      </c>
      <c r="L5935" s="472">
        <v>41281</v>
      </c>
      <c r="N5935" s="435">
        <v>10</v>
      </c>
      <c r="O5935" s="436">
        <v>4</v>
      </c>
      <c r="P5935" s="436">
        <v>4</v>
      </c>
      <c r="Q5935" s="435">
        <v>0</v>
      </c>
      <c r="R5935" s="436">
        <v>4</v>
      </c>
      <c r="S5935" s="637">
        <v>0</v>
      </c>
      <c r="T5935" s="447">
        <v>0</v>
      </c>
      <c r="U5935" s="472">
        <v>41281</v>
      </c>
      <c r="Y5935" s="437" t="str">
        <f t="shared" si="477"/>
        <v/>
      </c>
    </row>
    <row r="5936" spans="1:25" x14ac:dyDescent="0.2">
      <c r="A5936" s="442" t="s">
        <v>115</v>
      </c>
      <c r="B5936" s="435">
        <v>11</v>
      </c>
      <c r="C5936" s="436">
        <v>1</v>
      </c>
      <c r="D5936" s="438" t="s">
        <v>77</v>
      </c>
      <c r="E5936" s="472">
        <v>41271</v>
      </c>
      <c r="G5936" s="435">
        <v>11</v>
      </c>
      <c r="H5936" s="436">
        <v>1</v>
      </c>
      <c r="I5936" s="436">
        <v>1</v>
      </c>
      <c r="J5936" s="436">
        <v>1</v>
      </c>
      <c r="K5936" s="435">
        <v>0</v>
      </c>
      <c r="L5936" s="472">
        <v>41281</v>
      </c>
      <c r="N5936" s="435">
        <v>11</v>
      </c>
      <c r="O5936" s="436">
        <v>1</v>
      </c>
      <c r="P5936" s="436">
        <v>1</v>
      </c>
      <c r="Q5936" s="435">
        <v>0</v>
      </c>
      <c r="R5936" s="436">
        <v>1</v>
      </c>
      <c r="S5936" s="637">
        <v>0</v>
      </c>
      <c r="T5936" s="447">
        <v>0</v>
      </c>
      <c r="U5936" s="472">
        <v>41281</v>
      </c>
      <c r="Y5936" s="437" t="str">
        <f t="shared" si="477"/>
        <v/>
      </c>
    </row>
    <row r="5937" spans="1:25" x14ac:dyDescent="0.2">
      <c r="A5937" s="442" t="s">
        <v>115</v>
      </c>
      <c r="B5937" s="435">
        <v>12</v>
      </c>
      <c r="C5937" s="436">
        <v>673</v>
      </c>
      <c r="D5937" s="438" t="s">
        <v>213</v>
      </c>
      <c r="E5937" s="472">
        <v>41271</v>
      </c>
      <c r="G5937" s="435">
        <v>12</v>
      </c>
      <c r="H5937" s="436">
        <v>673</v>
      </c>
      <c r="I5937" s="436">
        <v>673</v>
      </c>
      <c r="J5937" s="436">
        <v>673</v>
      </c>
      <c r="K5937" s="435">
        <v>0</v>
      </c>
      <c r="L5937" s="472">
        <v>41281</v>
      </c>
      <c r="N5937" s="435">
        <v>12</v>
      </c>
      <c r="O5937" s="436">
        <v>673</v>
      </c>
      <c r="P5937" s="436">
        <v>673</v>
      </c>
      <c r="Q5937" s="435">
        <v>0</v>
      </c>
      <c r="R5937" s="436">
        <v>673</v>
      </c>
      <c r="S5937" s="637">
        <v>0</v>
      </c>
      <c r="T5937" s="447">
        <v>0</v>
      </c>
      <c r="U5937" s="472">
        <v>41281</v>
      </c>
      <c r="Y5937" s="437" t="str">
        <f t="shared" si="477"/>
        <v/>
      </c>
    </row>
    <row r="5938" spans="1:25" x14ac:dyDescent="0.2">
      <c r="A5938" s="442" t="s">
        <v>115</v>
      </c>
      <c r="B5938" s="435">
        <v>13</v>
      </c>
      <c r="C5938" s="436">
        <v>229</v>
      </c>
      <c r="D5938" s="438" t="s">
        <v>187</v>
      </c>
      <c r="E5938" s="472">
        <v>41271</v>
      </c>
      <c r="G5938" s="435">
        <v>13</v>
      </c>
      <c r="H5938" s="436">
        <v>229</v>
      </c>
      <c r="I5938" s="436">
        <v>229</v>
      </c>
      <c r="J5938" s="436">
        <v>229</v>
      </c>
      <c r="K5938" s="435">
        <v>0</v>
      </c>
      <c r="L5938" s="472">
        <v>41281</v>
      </c>
      <c r="N5938" s="435">
        <v>13</v>
      </c>
      <c r="O5938" s="436">
        <v>229</v>
      </c>
      <c r="P5938" s="436">
        <v>229</v>
      </c>
      <c r="Q5938" s="435">
        <v>0</v>
      </c>
      <c r="R5938" s="436">
        <v>229</v>
      </c>
      <c r="S5938" s="637">
        <v>0</v>
      </c>
      <c r="T5938" s="447">
        <v>0</v>
      </c>
      <c r="U5938" s="472">
        <v>41281</v>
      </c>
      <c r="Y5938" s="437" t="str">
        <f t="shared" si="477"/>
        <v/>
      </c>
    </row>
    <row r="5939" spans="1:25" x14ac:dyDescent="0.2">
      <c r="A5939" s="442" t="s">
        <v>115</v>
      </c>
      <c r="B5939" s="435">
        <v>14</v>
      </c>
      <c r="C5939" s="436">
        <v>200</v>
      </c>
      <c r="D5939" s="438" t="s">
        <v>196</v>
      </c>
      <c r="E5939" s="472">
        <v>41271</v>
      </c>
      <c r="G5939" s="435">
        <v>14</v>
      </c>
      <c r="H5939" s="436">
        <v>200</v>
      </c>
      <c r="I5939" s="436">
        <v>200</v>
      </c>
      <c r="J5939" s="436">
        <v>200</v>
      </c>
      <c r="K5939" s="435">
        <v>0</v>
      </c>
      <c r="L5939" s="472">
        <v>41281</v>
      </c>
      <c r="N5939" s="435">
        <v>14</v>
      </c>
      <c r="O5939" s="436">
        <v>200</v>
      </c>
      <c r="P5939" s="436">
        <v>200</v>
      </c>
      <c r="Q5939" s="435">
        <v>0</v>
      </c>
      <c r="R5939" s="436">
        <v>200</v>
      </c>
      <c r="S5939" s="637">
        <v>0</v>
      </c>
      <c r="T5939" s="447">
        <v>0</v>
      </c>
      <c r="U5939" s="472">
        <v>41281</v>
      </c>
      <c r="Y5939" s="437" t="str">
        <f t="shared" si="477"/>
        <v/>
      </c>
    </row>
    <row r="5940" spans="1:25" x14ac:dyDescent="0.2">
      <c r="A5940" s="442" t="s">
        <v>115</v>
      </c>
      <c r="B5940" s="435">
        <v>15</v>
      </c>
      <c r="C5940" s="436">
        <v>590</v>
      </c>
      <c r="D5940" s="438" t="s">
        <v>199</v>
      </c>
      <c r="E5940" s="472">
        <v>41271</v>
      </c>
      <c r="G5940" s="435">
        <v>15</v>
      </c>
      <c r="H5940" s="436">
        <v>590</v>
      </c>
      <c r="I5940" s="436">
        <v>590</v>
      </c>
      <c r="J5940" s="436">
        <v>590</v>
      </c>
      <c r="K5940" s="435">
        <v>0</v>
      </c>
      <c r="L5940" s="472">
        <v>41281</v>
      </c>
      <c r="N5940" s="435">
        <v>15</v>
      </c>
      <c r="O5940" s="436">
        <v>590</v>
      </c>
      <c r="P5940" s="436">
        <v>590</v>
      </c>
      <c r="Q5940" s="435">
        <v>0</v>
      </c>
      <c r="R5940" s="436">
        <v>590</v>
      </c>
      <c r="S5940" s="637">
        <v>0</v>
      </c>
      <c r="T5940" s="447">
        <v>0</v>
      </c>
      <c r="U5940" s="472">
        <v>41281</v>
      </c>
      <c r="Y5940" s="437" t="str">
        <f t="shared" si="477"/>
        <v/>
      </c>
    </row>
    <row r="5941" spans="1:25" x14ac:dyDescent="0.2">
      <c r="A5941" s="442" t="s">
        <v>115</v>
      </c>
      <c r="B5941" s="435">
        <v>16</v>
      </c>
      <c r="C5941" s="436">
        <v>142</v>
      </c>
      <c r="D5941" s="438" t="s">
        <v>189</v>
      </c>
      <c r="E5941" s="472">
        <v>41271</v>
      </c>
      <c r="G5941" s="435">
        <v>16</v>
      </c>
      <c r="H5941" s="436">
        <v>142</v>
      </c>
      <c r="I5941" s="436">
        <v>142</v>
      </c>
      <c r="J5941" s="436">
        <v>142</v>
      </c>
      <c r="K5941" s="435">
        <v>0</v>
      </c>
      <c r="L5941" s="472">
        <v>41281</v>
      </c>
      <c r="N5941" s="435">
        <v>16</v>
      </c>
      <c r="O5941" s="436">
        <v>142</v>
      </c>
      <c r="P5941" s="436">
        <v>142</v>
      </c>
      <c r="Q5941" s="435">
        <v>0</v>
      </c>
      <c r="R5941" s="436">
        <v>142</v>
      </c>
      <c r="S5941" s="637">
        <v>0</v>
      </c>
      <c r="T5941" s="447">
        <v>0</v>
      </c>
      <c r="U5941" s="472">
        <v>41281</v>
      </c>
      <c r="Y5941" s="437" t="str">
        <f t="shared" si="477"/>
        <v/>
      </c>
    </row>
    <row r="5942" spans="1:25" x14ac:dyDescent="0.2">
      <c r="A5942" s="442" t="s">
        <v>115</v>
      </c>
      <c r="B5942" s="435">
        <v>17</v>
      </c>
      <c r="C5942" s="436">
        <v>220</v>
      </c>
      <c r="D5942" s="438" t="s">
        <v>178</v>
      </c>
      <c r="E5942" s="472">
        <v>41271</v>
      </c>
      <c r="G5942" s="435">
        <v>17</v>
      </c>
      <c r="H5942" s="436">
        <v>220</v>
      </c>
      <c r="I5942" s="436">
        <v>220</v>
      </c>
      <c r="J5942" s="436">
        <v>220</v>
      </c>
      <c r="K5942" s="435">
        <v>0</v>
      </c>
      <c r="L5942" s="472">
        <v>41281</v>
      </c>
      <c r="N5942" s="435">
        <v>17</v>
      </c>
      <c r="O5942" s="436">
        <v>220</v>
      </c>
      <c r="P5942" s="436">
        <v>220</v>
      </c>
      <c r="Q5942" s="435">
        <v>0</v>
      </c>
      <c r="R5942" s="436">
        <v>220</v>
      </c>
      <c r="S5942" s="637">
        <v>0</v>
      </c>
      <c r="T5942" s="447">
        <v>0</v>
      </c>
      <c r="U5942" s="472">
        <v>41281</v>
      </c>
      <c r="Y5942" s="437" t="str">
        <f t="shared" si="477"/>
        <v/>
      </c>
    </row>
    <row r="5943" spans="1:25" x14ac:dyDescent="0.2">
      <c r="A5943" s="442" t="s">
        <v>115</v>
      </c>
      <c r="B5943" s="435">
        <v>18</v>
      </c>
      <c r="C5943" s="436">
        <v>1995</v>
      </c>
      <c r="D5943" s="438" t="s">
        <v>214</v>
      </c>
      <c r="E5943" s="472">
        <v>41271</v>
      </c>
      <c r="G5943" s="435">
        <v>18</v>
      </c>
      <c r="H5943" s="436">
        <v>1995</v>
      </c>
      <c r="I5943" s="436">
        <v>1995</v>
      </c>
      <c r="J5943" s="436">
        <v>1995</v>
      </c>
      <c r="K5943" s="435">
        <v>0</v>
      </c>
      <c r="L5943" s="472">
        <v>41281</v>
      </c>
      <c r="N5943" s="435">
        <v>18</v>
      </c>
      <c r="O5943" s="436">
        <v>1995</v>
      </c>
      <c r="P5943" s="436">
        <v>1995</v>
      </c>
      <c r="Q5943" s="435">
        <v>0</v>
      </c>
      <c r="R5943" s="436">
        <v>1995</v>
      </c>
      <c r="S5943" s="637">
        <v>0</v>
      </c>
      <c r="T5943" s="447">
        <v>0</v>
      </c>
      <c r="U5943" s="472">
        <v>41281</v>
      </c>
      <c r="Y5943" s="437" t="str">
        <f t="shared" si="477"/>
        <v/>
      </c>
    </row>
    <row r="5944" spans="1:25" x14ac:dyDescent="0.2">
      <c r="A5944" s="644" t="s">
        <v>115</v>
      </c>
      <c r="B5944" s="645">
        <v>19</v>
      </c>
      <c r="C5944" s="646">
        <v>844</v>
      </c>
      <c r="D5944" s="645" t="s">
        <v>214</v>
      </c>
      <c r="E5944" s="647">
        <v>41271</v>
      </c>
      <c r="G5944" s="645">
        <v>19</v>
      </c>
      <c r="H5944" s="646">
        <v>844</v>
      </c>
      <c r="I5944" s="646">
        <v>844</v>
      </c>
      <c r="J5944" s="646">
        <v>844</v>
      </c>
      <c r="K5944" s="645">
        <v>0</v>
      </c>
      <c r="L5944" s="647">
        <v>41281</v>
      </c>
      <c r="N5944" s="645">
        <v>19</v>
      </c>
      <c r="O5944" s="646">
        <v>844</v>
      </c>
      <c r="P5944" s="646">
        <v>844</v>
      </c>
      <c r="Q5944" s="645">
        <v>0</v>
      </c>
      <c r="R5944" s="646">
        <v>844</v>
      </c>
      <c r="S5944" s="661">
        <v>0</v>
      </c>
      <c r="T5944" s="646">
        <v>0</v>
      </c>
      <c r="U5944" s="647">
        <v>41281</v>
      </c>
      <c r="Y5944" s="437" t="str">
        <f t="shared" si="477"/>
        <v/>
      </c>
    </row>
    <row r="5945" spans="1:25" x14ac:dyDescent="0.2">
      <c r="A5945" s="442" t="s">
        <v>115</v>
      </c>
      <c r="B5945" s="435">
        <v>1</v>
      </c>
      <c r="C5945" s="436">
        <v>100</v>
      </c>
      <c r="D5945" s="435" t="s">
        <v>176</v>
      </c>
      <c r="E5945" s="472">
        <v>41274</v>
      </c>
      <c r="G5945" s="435">
        <v>1</v>
      </c>
      <c r="H5945" s="436">
        <v>100</v>
      </c>
      <c r="I5945" s="436">
        <v>100</v>
      </c>
      <c r="J5945" s="436">
        <v>100</v>
      </c>
      <c r="K5945" s="435">
        <v>0</v>
      </c>
      <c r="L5945" s="472">
        <v>41281</v>
      </c>
      <c r="N5945" s="435">
        <v>1</v>
      </c>
      <c r="O5945" s="436">
        <v>100</v>
      </c>
      <c r="P5945" s="436">
        <v>100</v>
      </c>
      <c r="Q5945" s="435">
        <v>0</v>
      </c>
      <c r="R5945" s="436">
        <v>100</v>
      </c>
      <c r="S5945" s="637">
        <v>0</v>
      </c>
      <c r="T5945" s="447">
        <v>0</v>
      </c>
      <c r="U5945" s="472">
        <v>41281</v>
      </c>
      <c r="Y5945" s="437" t="str">
        <f t="shared" si="477"/>
        <v/>
      </c>
    </row>
    <row r="5946" spans="1:25" x14ac:dyDescent="0.2">
      <c r="A5946" s="442" t="s">
        <v>115</v>
      </c>
      <c r="B5946" s="435">
        <v>2</v>
      </c>
      <c r="C5946" s="436">
        <v>460</v>
      </c>
      <c r="D5946" s="438" t="s">
        <v>178</v>
      </c>
      <c r="E5946" s="472">
        <v>41274</v>
      </c>
      <c r="G5946" s="435">
        <v>2</v>
      </c>
      <c r="H5946" s="436">
        <v>460</v>
      </c>
      <c r="I5946" s="436">
        <v>460</v>
      </c>
      <c r="J5946" s="436">
        <v>460</v>
      </c>
      <c r="K5946" s="435">
        <v>0</v>
      </c>
      <c r="L5946" s="472">
        <v>41281</v>
      </c>
      <c r="N5946" s="435">
        <v>2</v>
      </c>
      <c r="O5946" s="436">
        <v>460</v>
      </c>
      <c r="P5946" s="436">
        <v>460</v>
      </c>
      <c r="Q5946" s="435">
        <v>0</v>
      </c>
      <c r="R5946" s="436">
        <v>460</v>
      </c>
      <c r="S5946" s="637">
        <v>0</v>
      </c>
      <c r="T5946" s="447">
        <v>0</v>
      </c>
      <c r="U5946" s="472">
        <v>41281</v>
      </c>
      <c r="Y5946" s="437" t="str">
        <f t="shared" si="477"/>
        <v/>
      </c>
    </row>
    <row r="5947" spans="1:25" x14ac:dyDescent="0.2">
      <c r="A5947" s="634" t="s">
        <v>116</v>
      </c>
      <c r="B5947" s="435">
        <v>3</v>
      </c>
      <c r="C5947" s="436">
        <v>1995</v>
      </c>
      <c r="D5947" s="435" t="s">
        <v>215</v>
      </c>
      <c r="E5947" s="472">
        <v>41274</v>
      </c>
      <c r="G5947" s="435">
        <v>3</v>
      </c>
      <c r="H5947" s="436">
        <v>1995</v>
      </c>
      <c r="I5947" s="436">
        <v>1995</v>
      </c>
      <c r="J5947" s="435">
        <v>1984</v>
      </c>
      <c r="K5947" s="435">
        <v>11</v>
      </c>
      <c r="L5947" s="472">
        <v>41281</v>
      </c>
      <c r="N5947" s="435">
        <v>3</v>
      </c>
      <c r="O5947" s="436">
        <v>1995</v>
      </c>
      <c r="P5947" s="436">
        <v>1995</v>
      </c>
      <c r="Q5947" s="435">
        <v>0</v>
      </c>
      <c r="R5947" s="436">
        <v>1995</v>
      </c>
      <c r="S5947" s="637">
        <v>0</v>
      </c>
      <c r="T5947" s="447">
        <v>0</v>
      </c>
      <c r="U5947" s="472">
        <v>41281</v>
      </c>
      <c r="Y5947" s="437" t="str">
        <f t="shared" si="477"/>
        <v/>
      </c>
    </row>
    <row r="5948" spans="1:25" x14ac:dyDescent="0.2">
      <c r="A5948" s="634" t="s">
        <v>116</v>
      </c>
      <c r="B5948" s="435">
        <v>4</v>
      </c>
      <c r="C5948" s="436">
        <v>1995</v>
      </c>
      <c r="D5948" s="435" t="s">
        <v>215</v>
      </c>
      <c r="E5948" s="472">
        <v>41274</v>
      </c>
      <c r="G5948" s="435">
        <v>4</v>
      </c>
      <c r="H5948" s="436">
        <v>1995</v>
      </c>
      <c r="I5948" s="436">
        <v>1995</v>
      </c>
      <c r="J5948" s="435">
        <v>1981</v>
      </c>
      <c r="K5948" s="435">
        <v>14</v>
      </c>
      <c r="L5948" s="472">
        <v>41281</v>
      </c>
      <c r="N5948" s="435">
        <v>4</v>
      </c>
      <c r="O5948" s="436">
        <v>1995</v>
      </c>
      <c r="P5948" s="436">
        <v>1995</v>
      </c>
      <c r="Q5948" s="435">
        <v>0</v>
      </c>
      <c r="R5948" s="436">
        <v>1995</v>
      </c>
      <c r="S5948" s="637">
        <v>0</v>
      </c>
      <c r="T5948" s="447">
        <v>0</v>
      </c>
      <c r="U5948" s="472">
        <v>41281</v>
      </c>
      <c r="Y5948" s="437" t="str">
        <f t="shared" si="477"/>
        <v/>
      </c>
    </row>
    <row r="5949" spans="1:25" x14ac:dyDescent="0.2">
      <c r="A5949" s="634" t="s">
        <v>116</v>
      </c>
      <c r="B5949" s="435">
        <v>5</v>
      </c>
      <c r="C5949" s="436">
        <v>1995</v>
      </c>
      <c r="D5949" s="435" t="s">
        <v>215</v>
      </c>
      <c r="E5949" s="472">
        <v>41274</v>
      </c>
      <c r="G5949" s="435">
        <v>5</v>
      </c>
      <c r="H5949" s="436">
        <v>1995</v>
      </c>
      <c r="I5949" s="436">
        <v>1995</v>
      </c>
      <c r="J5949" s="435">
        <v>1984</v>
      </c>
      <c r="K5949" s="435">
        <v>11</v>
      </c>
      <c r="L5949" s="472">
        <v>41281</v>
      </c>
      <c r="N5949" s="435">
        <v>5</v>
      </c>
      <c r="O5949" s="436">
        <v>1995</v>
      </c>
      <c r="P5949" s="436">
        <v>1995</v>
      </c>
      <c r="Q5949" s="435">
        <v>0</v>
      </c>
      <c r="R5949" s="436">
        <v>1995</v>
      </c>
      <c r="S5949" s="637">
        <v>0</v>
      </c>
      <c r="T5949" s="447">
        <v>0</v>
      </c>
      <c r="U5949" s="472">
        <v>41281</v>
      </c>
      <c r="Y5949" s="437" t="str">
        <f t="shared" si="477"/>
        <v/>
      </c>
    </row>
    <row r="5950" spans="1:25" x14ac:dyDescent="0.2">
      <c r="A5950" s="634" t="s">
        <v>116</v>
      </c>
      <c r="B5950" s="435">
        <v>6</v>
      </c>
      <c r="C5950" s="436">
        <v>1995</v>
      </c>
      <c r="D5950" s="435" t="s">
        <v>215</v>
      </c>
      <c r="E5950" s="472">
        <v>41274</v>
      </c>
      <c r="G5950" s="435">
        <v>6</v>
      </c>
      <c r="H5950" s="436">
        <v>1995</v>
      </c>
      <c r="I5950" s="436">
        <v>1995</v>
      </c>
      <c r="J5950" s="435">
        <v>1976</v>
      </c>
      <c r="K5950" s="435">
        <v>19</v>
      </c>
      <c r="L5950" s="472">
        <v>41281</v>
      </c>
      <c r="N5950" s="435">
        <v>6</v>
      </c>
      <c r="O5950" s="436">
        <v>1995</v>
      </c>
      <c r="P5950" s="436">
        <v>1995</v>
      </c>
      <c r="Q5950" s="435">
        <v>0</v>
      </c>
      <c r="R5950" s="436">
        <v>1995</v>
      </c>
      <c r="S5950" s="637">
        <v>0</v>
      </c>
      <c r="T5950" s="447">
        <v>0</v>
      </c>
      <c r="U5950" s="472">
        <v>41281</v>
      </c>
      <c r="Y5950" s="437" t="str">
        <f t="shared" si="477"/>
        <v/>
      </c>
    </row>
    <row r="5951" spans="1:25" x14ac:dyDescent="0.2">
      <c r="A5951" s="634" t="s">
        <v>116</v>
      </c>
      <c r="B5951" s="435">
        <v>7</v>
      </c>
      <c r="C5951" s="436">
        <v>1995</v>
      </c>
      <c r="D5951" s="435" t="s">
        <v>215</v>
      </c>
      <c r="E5951" s="472">
        <v>41274</v>
      </c>
      <c r="G5951" s="435">
        <v>7</v>
      </c>
      <c r="H5951" s="436">
        <v>1995</v>
      </c>
      <c r="I5951" s="436">
        <v>1995</v>
      </c>
      <c r="J5951" s="435">
        <v>1990</v>
      </c>
      <c r="K5951" s="435">
        <v>5</v>
      </c>
      <c r="L5951" s="472">
        <v>41281</v>
      </c>
      <c r="N5951" s="435">
        <v>7</v>
      </c>
      <c r="O5951" s="436">
        <v>1995</v>
      </c>
      <c r="P5951" s="436">
        <v>1995</v>
      </c>
      <c r="Q5951" s="435">
        <v>0</v>
      </c>
      <c r="R5951" s="436">
        <v>1995</v>
      </c>
      <c r="S5951" s="637">
        <v>0</v>
      </c>
      <c r="T5951" s="447">
        <v>0</v>
      </c>
      <c r="U5951" s="472">
        <v>41281</v>
      </c>
      <c r="Y5951" s="437" t="str">
        <f t="shared" si="477"/>
        <v/>
      </c>
    </row>
    <row r="5952" spans="1:25" x14ac:dyDescent="0.2">
      <c r="A5952" s="634" t="s">
        <v>116</v>
      </c>
      <c r="B5952" s="435">
        <v>8</v>
      </c>
      <c r="C5952" s="436">
        <v>93</v>
      </c>
      <c r="D5952" s="435" t="s">
        <v>215</v>
      </c>
      <c r="E5952" s="472">
        <v>41274</v>
      </c>
      <c r="G5952" s="435">
        <v>8</v>
      </c>
      <c r="H5952" s="436">
        <v>93</v>
      </c>
      <c r="I5952" s="436">
        <v>93</v>
      </c>
      <c r="J5952" s="435">
        <v>92</v>
      </c>
      <c r="K5952" s="435">
        <v>1</v>
      </c>
      <c r="L5952" s="472">
        <v>41281</v>
      </c>
      <c r="N5952" s="435">
        <v>8</v>
      </c>
      <c r="O5952" s="436">
        <v>93</v>
      </c>
      <c r="P5952" s="436">
        <v>93</v>
      </c>
      <c r="Q5952" s="435">
        <v>0</v>
      </c>
      <c r="R5952" s="436">
        <v>93</v>
      </c>
      <c r="S5952" s="637">
        <v>0</v>
      </c>
      <c r="T5952" s="447">
        <v>0</v>
      </c>
      <c r="U5952" s="472">
        <v>41281</v>
      </c>
      <c r="Y5952" s="437" t="str">
        <f t="shared" si="477"/>
        <v/>
      </c>
    </row>
    <row r="5953" spans="1:34" s="668" customFormat="1" x14ac:dyDescent="0.2">
      <c r="A5953" s="667" t="s">
        <v>216</v>
      </c>
      <c r="B5953" s="654"/>
      <c r="C5953" s="655"/>
      <c r="D5953" s="654"/>
      <c r="E5953" s="656"/>
      <c r="G5953" s="669"/>
      <c r="H5953" s="654"/>
      <c r="I5953" s="654"/>
      <c r="J5953" s="654"/>
      <c r="K5953" s="654"/>
      <c r="L5953" s="656"/>
      <c r="N5953" s="654"/>
      <c r="O5953" s="655"/>
      <c r="P5953" s="655"/>
      <c r="Q5953" s="655"/>
      <c r="R5953" s="655"/>
      <c r="S5953" s="655"/>
      <c r="T5953" s="655"/>
      <c r="U5953" s="656"/>
      <c r="V5953" s="670"/>
      <c r="W5953" s="654"/>
      <c r="X5953" s="671"/>
      <c r="Y5953" s="671"/>
      <c r="Z5953" s="654"/>
      <c r="AA5953" s="672"/>
      <c r="AB5953" s="673"/>
      <c r="AC5953" s="673"/>
      <c r="AD5953" s="654"/>
      <c r="AE5953" s="654"/>
      <c r="AF5953" s="654"/>
      <c r="AG5953" s="654"/>
      <c r="AH5953" s="674"/>
    </row>
  </sheetData>
  <autoFilter ref="B7:AH4093"/>
  <mergeCells count="231">
    <mergeCell ref="AB1931:AB1939"/>
    <mergeCell ref="AB1881:AB1890"/>
    <mergeCell ref="AB1891:AB1900"/>
    <mergeCell ref="AB1901:AB1910"/>
    <mergeCell ref="AB1911:AB1920"/>
    <mergeCell ref="AB1940:AB1946"/>
    <mergeCell ref="AB2124:AB2133"/>
    <mergeCell ref="AB2172:AB2181"/>
    <mergeCell ref="AB2163:AB2171"/>
    <mergeCell ref="AB2115:AB2123"/>
    <mergeCell ref="AB2098:AB2105"/>
    <mergeCell ref="AB2106:AB2114"/>
    <mergeCell ref="AB2062:AB2070"/>
    <mergeCell ref="AB2089:AB2097"/>
    <mergeCell ref="AB1956:AB1965"/>
    <mergeCell ref="AB2014:AB2023"/>
    <mergeCell ref="AB2033:AB2041"/>
    <mergeCell ref="AB1994:AB2002"/>
    <mergeCell ref="AB2042:AB2051"/>
    <mergeCell ref="AB1984:AB1993"/>
    <mergeCell ref="AB1966:AB1975"/>
    <mergeCell ref="AB1976:AB1983"/>
    <mergeCell ref="AB2052:AB2061"/>
    <mergeCell ref="AB1741:AB1750"/>
    <mergeCell ref="AB1751:AB1760"/>
    <mergeCell ref="AB1722:AB1730"/>
    <mergeCell ref="AB1529:AB1539"/>
    <mergeCell ref="AB1508:AB1517"/>
    <mergeCell ref="AB1518:AB1528"/>
    <mergeCell ref="AB1663:AB1672"/>
    <mergeCell ref="AB1653:AB1662"/>
    <mergeCell ref="AB1921:AB1930"/>
    <mergeCell ref="AB1773:AB1782"/>
    <mergeCell ref="AB1871:AB1880"/>
    <mergeCell ref="AB1783:AB1792"/>
    <mergeCell ref="AB1813:AB1822"/>
    <mergeCell ref="AB1793:AB1802"/>
    <mergeCell ref="AB1803:AB1812"/>
    <mergeCell ref="AB1833:AB1843"/>
    <mergeCell ref="AB1844:AB1852"/>
    <mergeCell ref="AB1853:AB1862"/>
    <mergeCell ref="AB1863:AB1870"/>
    <mergeCell ref="AB1631:AB1642"/>
    <mergeCell ref="AB1673:AB1682"/>
    <mergeCell ref="AB1621:AB1630"/>
    <mergeCell ref="AB1611:AB1620"/>
    <mergeCell ref="AB1600:AB1610"/>
    <mergeCell ref="AB1127:AB1139"/>
    <mergeCell ref="AB1085:AB1094"/>
    <mergeCell ref="AB1095:AB1106"/>
    <mergeCell ref="AB1107:AB1116"/>
    <mergeCell ref="AB1117:AB1126"/>
    <mergeCell ref="AB1161:AB1171"/>
    <mergeCell ref="AB1263:AB1272"/>
    <mergeCell ref="AB1172:AB1180"/>
    <mergeCell ref="AB1181:AB1191"/>
    <mergeCell ref="AB1192:AB1202"/>
    <mergeCell ref="AB1203:AB1213"/>
    <mergeCell ref="AB1253:AB1262"/>
    <mergeCell ref="AB1150:AB1160"/>
    <mergeCell ref="AB1140:AB1149"/>
    <mergeCell ref="AB1214:AB1224"/>
    <mergeCell ref="AB1225:AB1232"/>
    <mergeCell ref="AB1233:AB1243"/>
    <mergeCell ref="AB1244:AB1252"/>
    <mergeCell ref="AB1023:AB1032"/>
    <mergeCell ref="AB1033:AB1043"/>
    <mergeCell ref="AB1044:AB1053"/>
    <mergeCell ref="AB990:AB1000"/>
    <mergeCell ref="AB980:AB989"/>
    <mergeCell ref="AB1054:AB1063"/>
    <mergeCell ref="AB1064:AB1075"/>
    <mergeCell ref="AB1076:AB1084"/>
    <mergeCell ref="AB1001:AB1012"/>
    <mergeCell ref="AB897:AB905"/>
    <mergeCell ref="AB906:AB915"/>
    <mergeCell ref="AB916:AB927"/>
    <mergeCell ref="AB928:AB939"/>
    <mergeCell ref="AB940:AB950"/>
    <mergeCell ref="AB951:AB960"/>
    <mergeCell ref="AB961:AB969"/>
    <mergeCell ref="AB970:AB979"/>
    <mergeCell ref="AB1013:AB1022"/>
    <mergeCell ref="AB687:AB697"/>
    <mergeCell ref="AB656:AB664"/>
    <mergeCell ref="AB814:AB825"/>
    <mergeCell ref="AB826:AB835"/>
    <mergeCell ref="AB626:AB636"/>
    <mergeCell ref="AB746:AB757"/>
    <mergeCell ref="AB758:AB768"/>
    <mergeCell ref="AB769:AB778"/>
    <mergeCell ref="AB886:AB896"/>
    <mergeCell ref="AB868:AB876"/>
    <mergeCell ref="AB877:AB885"/>
    <mergeCell ref="AB859:AB867"/>
    <mergeCell ref="AB665:AB673"/>
    <mergeCell ref="AB674:AB686"/>
    <mergeCell ref="AB216:AB228"/>
    <mergeCell ref="AB180:AB190"/>
    <mergeCell ref="AB241:AB250"/>
    <mergeCell ref="AB156:AB166"/>
    <mergeCell ref="AB147:AB155"/>
    <mergeCell ref="AB137:AB146"/>
    <mergeCell ref="AB191:AB203"/>
    <mergeCell ref="AB204:AB215"/>
    <mergeCell ref="AB848:AB858"/>
    <mergeCell ref="AB836:AB847"/>
    <mergeCell ref="AB790:AB800"/>
    <mergeCell ref="AB801:AB813"/>
    <mergeCell ref="AB506:AB514"/>
    <mergeCell ref="AB515:AB527"/>
    <mergeCell ref="AB637:AB644"/>
    <mergeCell ref="AB595:AB604"/>
    <mergeCell ref="AB779:AB789"/>
    <mergeCell ref="AB698:AB709"/>
    <mergeCell ref="AB710:AB721"/>
    <mergeCell ref="AB722:AB732"/>
    <mergeCell ref="AB733:AB745"/>
    <mergeCell ref="AB584:AB594"/>
    <mergeCell ref="AB615:AB625"/>
    <mergeCell ref="AB645:AB655"/>
    <mergeCell ref="AB471:AB483"/>
    <mergeCell ref="AB572:AB583"/>
    <mergeCell ref="AB528:AB540"/>
    <mergeCell ref="AB541:AB550"/>
    <mergeCell ref="AB458:AB470"/>
    <mergeCell ref="AB497:AB505"/>
    <mergeCell ref="AB317:AB327"/>
    <mergeCell ref="AB274:AB284"/>
    <mergeCell ref="AB285:AB295"/>
    <mergeCell ref="AB350:AB361"/>
    <mergeCell ref="AB306:AB316"/>
    <mergeCell ref="AB362:AB372"/>
    <mergeCell ref="W2:AA3"/>
    <mergeCell ref="AB55:AB64"/>
    <mergeCell ref="AB39:AB47"/>
    <mergeCell ref="AB76:AB84"/>
    <mergeCell ref="AB15:AB17"/>
    <mergeCell ref="AB85:AB94"/>
    <mergeCell ref="AB65:AB75"/>
    <mergeCell ref="AB48:AB54"/>
    <mergeCell ref="AB167:AB179"/>
    <mergeCell ref="W4:AA4"/>
    <mergeCell ref="AB29:AB38"/>
    <mergeCell ref="AB23:AB25"/>
    <mergeCell ref="AB26:AB28"/>
    <mergeCell ref="AB95:AB105"/>
    <mergeCell ref="AB106:AB115"/>
    <mergeCell ref="AB116:AB125"/>
    <mergeCell ref="AB126:AB136"/>
    <mergeCell ref="N1:O1"/>
    <mergeCell ref="U2:U3"/>
    <mergeCell ref="C2:D3"/>
    <mergeCell ref="C4:D4"/>
    <mergeCell ref="P2:S3"/>
    <mergeCell ref="P4:S4"/>
    <mergeCell ref="H2:K3"/>
    <mergeCell ref="H4:K4"/>
    <mergeCell ref="L2:L3"/>
    <mergeCell ref="AB1303:AB1312"/>
    <mergeCell ref="AB1313:AB1322"/>
    <mergeCell ref="AB1334:AB1343"/>
    <mergeCell ref="AB1323:AB1333"/>
    <mergeCell ref="B6:E6"/>
    <mergeCell ref="AB18:AB20"/>
    <mergeCell ref="V6:AG6"/>
    <mergeCell ref="AB9:AB11"/>
    <mergeCell ref="AB12:AB14"/>
    <mergeCell ref="G6:L6"/>
    <mergeCell ref="AB21:AB22"/>
    <mergeCell ref="AB387:AB397"/>
    <mergeCell ref="AB398:AB407"/>
    <mergeCell ref="AB408:AB418"/>
    <mergeCell ref="AB605:AB614"/>
    <mergeCell ref="AB432:AB444"/>
    <mergeCell ref="AB551:AB560"/>
    <mergeCell ref="AB229:AB240"/>
    <mergeCell ref="AB561:AB571"/>
    <mergeCell ref="AB419:AB431"/>
    <mergeCell ref="AB251:AB262"/>
    <mergeCell ref="AB263:AB273"/>
    <mergeCell ref="AB445:AB457"/>
    <mergeCell ref="AB484:AB496"/>
    <mergeCell ref="V2891:W2893"/>
    <mergeCell ref="N6:U6"/>
    <mergeCell ref="AI1:AJ1"/>
    <mergeCell ref="AB2134:AB2142"/>
    <mergeCell ref="AB2071:AB2078"/>
    <mergeCell ref="AB2154:AB2162"/>
    <mergeCell ref="AB2143:AB2153"/>
    <mergeCell ref="AB2024:AB2032"/>
    <mergeCell ref="AB2003:AB2013"/>
    <mergeCell ref="AB2079:AB2088"/>
    <mergeCell ref="AB1643:AB1652"/>
    <mergeCell ref="AB1693:AB1701"/>
    <mergeCell ref="AB1702:AB1711"/>
    <mergeCell ref="AB1731:AB1740"/>
    <mergeCell ref="AB1683:AB1692"/>
    <mergeCell ref="AB1712:AB1721"/>
    <mergeCell ref="AB1823:AB1832"/>
    <mergeCell ref="AB1947:AB1955"/>
    <mergeCell ref="AB1761:AB1772"/>
    <mergeCell ref="AB296:AB305"/>
    <mergeCell ref="AB373:AB386"/>
    <mergeCell ref="AB328:AB337"/>
    <mergeCell ref="AB338:AB349"/>
    <mergeCell ref="AB1283:AB1292"/>
    <mergeCell ref="AB1383:AB1394"/>
    <mergeCell ref="AB1580:AB1590"/>
    <mergeCell ref="AB1570:AB1579"/>
    <mergeCell ref="AB1561:AB1569"/>
    <mergeCell ref="AB1550:AB1560"/>
    <mergeCell ref="AB1591:AB1599"/>
    <mergeCell ref="AB1374:AB1382"/>
    <mergeCell ref="AB1273:AB1282"/>
    <mergeCell ref="AB1354:AB1363"/>
    <mergeCell ref="AB1364:AB1373"/>
    <mergeCell ref="AB1471:AB1479"/>
    <mergeCell ref="AB1439:AB1448"/>
    <mergeCell ref="AB1498:AB1507"/>
    <mergeCell ref="AB1540:AB1549"/>
    <mergeCell ref="AB1405:AB1416"/>
    <mergeCell ref="AB1395:AB1404"/>
    <mergeCell ref="AB1480:AB1488"/>
    <mergeCell ref="AB1489:AB1497"/>
    <mergeCell ref="AB1449:AB1459"/>
    <mergeCell ref="AB1427:AB1437"/>
    <mergeCell ref="AB1417:AB1426"/>
    <mergeCell ref="AB1460:AB1470"/>
    <mergeCell ref="AB1344:AB1353"/>
    <mergeCell ref="AB1293:AB1302"/>
  </mergeCells>
  <phoneticPr fontId="5" type="noConversion"/>
  <conditionalFormatting sqref="AE547 AE529 AE534 AE540 AE521 AE527 AE510 AE502 AE484:AE486 AE489:AE492 AE495:AE496 AE476 AE463 AE448 AE451 AE437:AE438 AE423:AE427 AE431 AE412:AE413 AE415 AE418 AE8:AE407 AE550:AE2097">
    <cfRule type="cellIs" dxfId="53" priority="3" stopIfTrue="1" operator="equal">
      <formula>"ALERTA"</formula>
    </cfRule>
  </conditionalFormatting>
  <conditionalFormatting sqref="AD9:AD156">
    <cfRule type="cellIs" dxfId="52" priority="4" stopIfTrue="1" operator="equal">
      <formula>"Pendente"</formula>
    </cfRule>
  </conditionalFormatting>
  <conditionalFormatting sqref="AD8">
    <cfRule type="cellIs" dxfId="51" priority="5" stopIfTrue="1" operator="equal">
      <formula>"Pendente"</formula>
    </cfRule>
    <cfRule type="cellIs" dxfId="50" priority="6" stopIfTrue="1" operator="equal">
      <formula>"""OK"""</formula>
    </cfRule>
  </conditionalFormatting>
  <conditionalFormatting sqref="X1:Y1437 X2965:Y2965 X3190:Y3191 X3445:Y3445 Y25:Y65536 X8:X65536">
    <cfRule type="cellIs" dxfId="49" priority="7" stopIfTrue="1" operator="equal">
      <formula>"ok"</formula>
    </cfRule>
    <cfRule type="cellIs" dxfId="48" priority="8" stopIfTrue="1" operator="equal">
      <formula>"ko"</formula>
    </cfRule>
  </conditionalFormatting>
  <dataValidations count="6">
    <dataValidation type="list" allowBlank="1" showInputMessage="1" showErrorMessage="1" sqref="Z8:Z1480">
      <formula1>AJ$12:AJ$24</formula1>
    </dataValidation>
    <dataValidation type="list" allowBlank="1" showInputMessage="1" showErrorMessage="1" sqref="D4962:D4971 Z5732 D5147 D5143 D5138:D5141 D5134:D5135 D5129:D5131 D5121:D5127 D5119 D5116 D5113:D5114 D5111 D5101:D5109 D5099 D5093:D5096 D5090:D5091 D5087:D5088 D5077:D5085 D5073 D4958 D4955:D4956 D4952 D4947:D4949 D4944:D4945 D4934:D4942 D4932 D4928:D4929 D4926 D4924 D4919:D4920 D4917 D4907:D4915 D4905 D4902 D4900 D4898 D4896 D4891:D4892 D4887:D4888 D4877:D4885 D4872 D4870 Z4828:Z4829 Z4826 Z4805 Z4822:Z4823 Z4833 Z4831 D4861:D4868 D4858:D4859 D4856 D4851:D4852 D4848 D4838:D4846 D4836 D4833 D4831 D4828:D4829 D4826 D4822:D4823 D4820 D4810:D4818 D4808 D4805 D4803 D4801 D4799 Z4753:Z4754 D4797 D4795 Z4774 Z4771:Z4772 D4791:D4792 D4778:D4788 D4774 D4771:D4772 D4769 D4759:D4767 D4757 D4188 D4753:D4754 D4751 D4339:D4373 D4337 D4334:D4335 D4323:D4332 D4320:D4321 D4318 D4306:D4316 D4299:D4303 D4710 D4586 D4524 D4497 D4660 D4292:D4296 D4744:D4745 D4741:D4742 D4732:D4739 D4730 D4719:D4727 D4717 D4713:D4715 D4699:D4708 D4696 D4693 D4691 D4689 D4387:D4398 D4685:D4686 D4670:D4678 D4663:D4665 D4650:D4658 D4647 D4643:D4645 D4641 D4637:D4638 D4633:D4634 D4623:D4631 D4619:D4620 D4616:D4617 D4614 D4611 D4608:D4609 D4597:D4606 D4593 D4591 D4588:D4589 D4576:D4584 D4572:D4573 D4561:D4570 D4557:D4559 D4553:D4554 D4543:D4551 D4538 D4535:D4536 D4531:D4533 D4527:D4528 D4512:D4522 D4509 D4507 D4503:D4504 D4500:D4501 D4487:D4495 D4483:D4484 D4481 D4479 D4477 D4471:D4472 D4457:D4469 D4454 D4451 D4448:D4449 D4445 D4439:D4441 D4426:D4436 D4423 D4418:D4420 D4401:D4403 Z4377 D4377 D4075:D4086 D4748:D4749 D4289 D4287 D4284:D4285 D4280:D4281 D4269:D4278 D4263:D4264 D4088 D4091:D4092 D4024 Z3998:Z3999 D4061:D4073 D4037:D4046 D4058:D4059 D4055 D4033 D3961 D3991 D3898 D3908:D3918 D3878 D3874:D3875 D3871 D3865 D3853:D3862 D3849:D3850 D3812:D3825 D3840 D3829:D3837 D3806 D3772 D3792:D3802 D3760:D3769 D3787:D3788 D3784 D3781 D3740 D3727:D3736 D3643 D3645 D3632:D3639 D3720 D3717 D3713:D3714 D3690 D3693:D3702 D3706 D3559 D3554:D3555 D3562:D3571 Z3480:Z3487 Z3159 Z3169:Z3178 Z3559 Z3557 Z3311:Z3319 D3550 D3535 D3517 D3523:D3533 D3505:D3514 Z3517 D3538:D3546 Z3523:Z3533 Z3535 Z3538:Z3546 Z3550 Z3505:Z3514 D3502 D3471 Z3430:Z3439 Z3443 Z3449:Z3450 Z3249 Z3235:Z3245 Z3219:Z3228 Z3230 Z3266 Z3253:Z3260 Z3262 D3453 Z3426 Z3406:Z3415 Z3321 Z3283:Z3291 Z3294 Z3269:Z3278 Z3327 Z3308 Z3361 Z3329 Z3324 Z3299 Z3356 Z3354 Z3349 Z3336:Z3345 Z3453 Z3332 Z3305 Z3302 Z3367:Z3373 Z3363:Z3365 Z3391 Z3378:Z3387 Z3399:Z3400 Z3402 Z3358 Z3423:Z3424 D3363:D3375 D3361 D3391 D3406:D3415 D3402 D3399:D3400 D3396 D3378:D3387 D3327 D3423:D3424 D3349 D3356 D3354 D3336:D3345 D3358 D3332 D3321 D3311:D3319 D3308 D3305 D3302 D3299 D3294 D3283:D3291 D3219:D3228 D3253:D3260 D3230 D3249 D3235:D3247 D3204 D3193:D3201 D3169:D3178 D3154:D3163 Z3134:Z3144 Z3071:Z3077 Z3079:Z3088 Z2980:Z3069 Z2838:Z2840 Z3091:Z3097 D3099:D3109 D2910:D3097 D2411:D2906 Z2851:Z2890 Z2843:Z2844 Z2894:Z2906 Z2910:Z2944 Z2569 Z2846 Z2946:Z2978 D3117:D3126 D3208 D3210 D3213:D3214 D3262 D3266 D3269:D3278 D3134:D3145 D3324 Z3208 Z3204 Z3193:Z3201 D3426 D3430:D3439 D3449:D3450 D3443 Z3213:Z3214 Z3100 Z3396 D3329 D3477 D3459:D3467 D3455 Z3455 Z3491 Z3477 D3496:D3497 D3500 Z3471 Z3459:Z3467 Z3496:Z3497 Z3500 Z3502 D3480:D3487 D3491 Z3554:Z3555 D3557 D3575 D3580:D3581 Z3562:Z3571 Z3575 D3583 D3585 D3588:D3597 D3723 D3609 D3600 D3612:D3621 D3629 D3624 D3647:D3661 D3663 D3666:D3667 D3605:D3607 D3686:D3687 D3708 Z3580:Z3581 Z3583 Z3585 D3751:D3752 D3681 D3670:D3678 D3746 Z3588:Z3597 Z3600 Z3605:Z3607 Z3748 Z3740 Z3727:Z3736 Z3643 Z3645 Z3632:Z3639 Z3720 Z3717 Z3713:Z3714 Z3690 Z3693:Z3702 Z3706 Z3723 Z3609 Z3612:Z3621 Z3629 Z3624 Z3647:Z3661 Z3663 Z3666:Z3667 Z3686:Z3687 Z3708 Z3751:Z3752 Z3681 Z3670:Z3678 Z3746 D3756 D3778 D3748 D3845:D3847 Z3898 Z3892 Z3881:Z3889 Z3878 Z3874:Z3875 Z3871 Z3865 Z3853:Z3862 Z3849:Z3850 Z3812:Z3825 Z3840 Z3829:Z3837 Z3806 Z3772 Z3792:Z3802 Z3760:Z3769 Z3787:Z3788 Z3784 Z3781 Z3778 Z3845:Z3847 Z3756 D3902 D3904 D3927:D3928 D3881:D3889 D3892 D3932:D3944 D3968 D3970 D3972:D3973 D3948:D3957 D3998:D4000 D4003 D4012:D4020 D3977:D3987 D4029 D4097:D4108 D4112 D4115 D4119 D4127:D4136 D4138 D4141:D4142 D4152:D4161 D4163 D4165 D4169:D4170 D4173 D4176:D4186 D4257 D4190:D4191 D4201 D4203:D4204 D4207:D4221 D4224:D4227 D4229:D4239 D4242 D4244 D4247:D4255 D4259:D4260 D4193:D4199 D4381 D4383:D4384 D4405:D4416 D4680:D4682 D4973:D4974 D4977:D4978 D4981 D4983:D4984 D5050 D4996:D5006 D5009:D5010 D5012:D5016 D5018 D5020 D5023:D5031 D5033 D5035 D5037:D5038 D5041 D5043 D5047 D4987:D4993 D5052:D5059 D5061:D5062 D5160:D5161 D5174:D5175 D5177 D5181:D5182 D5185:D5193 D5195 D5197 D5200:D5203 D5205:D5208">
      <formula1>$AJ$12:$AJ$28</formula1>
    </dataValidation>
    <dataValidation type="list" allowBlank="1" showInputMessage="1" showErrorMessage="1" sqref="D4679 D5744 D5173 D4869 D4333 D1564:D2410 D4571 D4162 D4240 D5303 D5488 D5501">
      <formula1>$AJ$12:$AJ$24</formula1>
    </dataValidation>
    <dataValidation type="list" allowBlank="1" showInputMessage="1" showErrorMessage="1" sqref="A4377 A2492:A2906 A2910:A4199">
      <formula1>$A$4:$A$5</formula1>
    </dataValidation>
    <dataValidation type="list" allowBlank="1" showInputMessage="1" showErrorMessage="1" sqref="D1024:D1563">
      <formula1>$AH$1:AH$19</formula1>
    </dataValidation>
    <dataValidation type="list" allowBlank="1" showInputMessage="1" showErrorMessage="1" sqref="D8:D1023">
      <formula1>$AH$6:$AH$20</formula1>
    </dataValidation>
  </dataValidations>
  <pageMargins left="0.75" right="0.75" top="1" bottom="1" header="0.5" footer="0.5"/>
  <pageSetup paperSize="9" orientation="portrait" horizontalDpi="525" verticalDpi="525" r:id="rId1"/>
  <headerFooter alignWithMargins="0"/>
  <cellWatches>
    <cellWatch r="Z5958"/>
  </cellWatche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1"/>
  </sheetPr>
  <dimension ref="B3:O21"/>
  <sheetViews>
    <sheetView showGridLines="0" zoomScale="70" workbookViewId="0">
      <selection activeCell="O20" sqref="B4:O20"/>
    </sheetView>
  </sheetViews>
  <sheetFormatPr defaultRowHeight="12.75" x14ac:dyDescent="0.2"/>
  <cols>
    <col min="1" max="1" width="5" customWidth="1"/>
    <col min="2" max="2" width="11.42578125" bestFit="1" customWidth="1"/>
    <col min="3" max="3" width="9" customWidth="1"/>
    <col min="4" max="4" width="8.28515625" customWidth="1"/>
    <col min="5" max="5" width="8.7109375" bestFit="1" customWidth="1"/>
    <col min="6" max="7" width="8.5703125" bestFit="1" customWidth="1"/>
    <col min="8" max="8" width="8.140625" bestFit="1" customWidth="1"/>
    <col min="9" max="9" width="7.7109375" bestFit="1" customWidth="1"/>
    <col min="10" max="10" width="8.85546875" bestFit="1" customWidth="1"/>
    <col min="11" max="11" width="8.140625" bestFit="1" customWidth="1"/>
    <col min="12" max="12" width="8.28515625" bestFit="1" customWidth="1"/>
    <col min="13" max="13" width="8.7109375" bestFit="1" customWidth="1"/>
    <col min="14" max="14" width="8.5703125" bestFit="1" customWidth="1"/>
    <col min="15" max="15" width="9.140625" style="63"/>
  </cols>
  <sheetData>
    <row r="3" spans="2:15" ht="13.5" thickBot="1" x14ac:dyDescent="0.25"/>
    <row r="4" spans="2:15" ht="12.75" customHeight="1" thickTop="1" x14ac:dyDescent="0.2">
      <c r="C4" s="1212" t="s">
        <v>55</v>
      </c>
      <c r="D4" s="1213"/>
      <c r="E4" s="1213"/>
      <c r="F4" s="1213"/>
      <c r="G4" s="1213"/>
      <c r="H4" s="1213"/>
      <c r="I4" s="1213"/>
      <c r="J4" s="1213"/>
      <c r="K4" s="1213"/>
      <c r="L4" s="1213"/>
      <c r="M4" s="1213"/>
      <c r="N4" s="1213"/>
      <c r="O4" s="1214"/>
    </row>
    <row r="5" spans="2:15" ht="13.5" thickBot="1" x14ac:dyDescent="0.25">
      <c r="B5" s="7"/>
      <c r="C5" s="1215"/>
      <c r="D5" s="1216"/>
      <c r="E5" s="1216"/>
      <c r="F5" s="1216"/>
      <c r="G5" s="1216"/>
      <c r="H5" s="1216"/>
      <c r="I5" s="1216"/>
      <c r="J5" s="1216"/>
      <c r="K5" s="1216"/>
      <c r="L5" s="1216"/>
      <c r="M5" s="1216"/>
      <c r="N5" s="1216"/>
      <c r="O5" s="1217"/>
    </row>
    <row r="6" spans="2:15" ht="21.75" customHeight="1" thickTop="1" thickBot="1" x14ac:dyDescent="0.25">
      <c r="C6" s="170">
        <v>39814</v>
      </c>
      <c r="D6" s="170">
        <v>39845</v>
      </c>
      <c r="E6" s="170">
        <v>39873</v>
      </c>
      <c r="F6" s="170">
        <v>39904</v>
      </c>
      <c r="G6" s="170">
        <v>39934</v>
      </c>
      <c r="H6" s="170">
        <v>39965</v>
      </c>
      <c r="I6" s="170">
        <v>39995</v>
      </c>
      <c r="J6" s="170">
        <v>40026</v>
      </c>
      <c r="K6" s="170">
        <v>40057</v>
      </c>
      <c r="L6" s="170">
        <v>40087</v>
      </c>
      <c r="M6" s="170">
        <v>40118</v>
      </c>
      <c r="N6" s="170">
        <v>40148</v>
      </c>
      <c r="O6" s="141" t="s">
        <v>56</v>
      </c>
    </row>
    <row r="7" spans="2:15" ht="13.5" thickTop="1" x14ac:dyDescent="0.2">
      <c r="B7" s="127" t="s">
        <v>24</v>
      </c>
      <c r="C7" s="142">
        <v>1015</v>
      </c>
      <c r="D7" s="143">
        <v>2368</v>
      </c>
      <c r="E7" s="143">
        <v>683</v>
      </c>
      <c r="F7" s="143">
        <v>471</v>
      </c>
      <c r="G7" s="143">
        <v>443</v>
      </c>
      <c r="H7" s="143">
        <v>375</v>
      </c>
      <c r="I7" s="143">
        <v>346</v>
      </c>
      <c r="J7" s="143">
        <v>176</v>
      </c>
      <c r="K7" s="143">
        <v>319</v>
      </c>
      <c r="L7" s="143">
        <v>260</v>
      </c>
      <c r="M7" s="143">
        <v>286</v>
      </c>
      <c r="N7" s="143">
        <v>107</v>
      </c>
      <c r="O7" s="144">
        <f t="shared" ref="O7:O19" si="0">SUM(C7:N7)</f>
        <v>6849</v>
      </c>
    </row>
    <row r="8" spans="2:15" x14ac:dyDescent="0.2">
      <c r="B8" s="128" t="s">
        <v>25</v>
      </c>
      <c r="C8" s="67">
        <v>123</v>
      </c>
      <c r="D8" s="68">
        <v>30</v>
      </c>
      <c r="E8" s="68">
        <v>109</v>
      </c>
      <c r="F8" s="68">
        <v>84</v>
      </c>
      <c r="G8" s="68">
        <v>115</v>
      </c>
      <c r="H8" s="68">
        <v>116</v>
      </c>
      <c r="I8" s="68">
        <v>109</v>
      </c>
      <c r="J8" s="68">
        <v>36</v>
      </c>
      <c r="K8" s="68">
        <v>95</v>
      </c>
      <c r="L8" s="68">
        <v>52</v>
      </c>
      <c r="M8" s="68">
        <v>1975</v>
      </c>
      <c r="N8" s="68">
        <v>41</v>
      </c>
      <c r="O8" s="69">
        <f t="shared" si="0"/>
        <v>2885</v>
      </c>
    </row>
    <row r="9" spans="2:15" x14ac:dyDescent="0.2">
      <c r="B9" s="129" t="s">
        <v>26</v>
      </c>
      <c r="C9" s="67">
        <v>222</v>
      </c>
      <c r="D9" s="68">
        <v>91</v>
      </c>
      <c r="E9" s="68">
        <v>187</v>
      </c>
      <c r="F9" s="68">
        <v>98</v>
      </c>
      <c r="G9" s="68">
        <v>129</v>
      </c>
      <c r="H9" s="68">
        <v>147</v>
      </c>
      <c r="I9" s="68">
        <v>297</v>
      </c>
      <c r="J9" s="68">
        <v>138</v>
      </c>
      <c r="K9" s="68">
        <v>154</v>
      </c>
      <c r="L9" s="68">
        <v>341</v>
      </c>
      <c r="M9" s="68">
        <v>253</v>
      </c>
      <c r="N9" s="68">
        <v>65</v>
      </c>
      <c r="O9" s="69">
        <f t="shared" si="0"/>
        <v>2122</v>
      </c>
    </row>
    <row r="10" spans="2:15" x14ac:dyDescent="0.2">
      <c r="B10" s="130" t="s">
        <v>59</v>
      </c>
      <c r="C10" s="67">
        <v>1</v>
      </c>
      <c r="D10" s="68">
        <v>0</v>
      </c>
      <c r="E10" s="68">
        <v>0</v>
      </c>
      <c r="F10" s="68">
        <v>0</v>
      </c>
      <c r="G10" s="68">
        <v>0</v>
      </c>
      <c r="H10" s="68">
        <v>0</v>
      </c>
      <c r="I10" s="68">
        <v>0</v>
      </c>
      <c r="J10" s="68">
        <v>0</v>
      </c>
      <c r="K10" s="68">
        <v>0</v>
      </c>
      <c r="L10" s="68">
        <v>0</v>
      </c>
      <c r="M10" s="68">
        <v>0</v>
      </c>
      <c r="N10" s="68">
        <v>0</v>
      </c>
      <c r="O10" s="69">
        <f t="shared" si="0"/>
        <v>1</v>
      </c>
    </row>
    <row r="11" spans="2:15" x14ac:dyDescent="0.2">
      <c r="B11" s="131" t="s">
        <v>28</v>
      </c>
      <c r="C11" s="67">
        <v>2</v>
      </c>
      <c r="D11" s="68">
        <v>2</v>
      </c>
      <c r="E11" s="68">
        <v>1</v>
      </c>
      <c r="F11" s="68">
        <v>0</v>
      </c>
      <c r="G11" s="68">
        <v>1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9">
        <f t="shared" si="0"/>
        <v>6</v>
      </c>
    </row>
    <row r="12" spans="2:15" x14ac:dyDescent="0.2">
      <c r="B12" s="132" t="s">
        <v>29</v>
      </c>
      <c r="C12" s="67">
        <v>290</v>
      </c>
      <c r="D12" s="68">
        <v>214</v>
      </c>
      <c r="E12" s="68">
        <v>232</v>
      </c>
      <c r="F12" s="68">
        <v>173</v>
      </c>
      <c r="G12" s="68">
        <v>117</v>
      </c>
      <c r="H12" s="68">
        <v>84</v>
      </c>
      <c r="I12" s="68">
        <v>231</v>
      </c>
      <c r="J12" s="68">
        <v>47</v>
      </c>
      <c r="K12" s="68">
        <v>76</v>
      </c>
      <c r="L12" s="68">
        <v>56</v>
      </c>
      <c r="M12" s="68">
        <v>95</v>
      </c>
      <c r="N12" s="68">
        <v>40</v>
      </c>
      <c r="O12" s="69">
        <f t="shared" si="0"/>
        <v>1655</v>
      </c>
    </row>
    <row r="13" spans="2:15" x14ac:dyDescent="0.2">
      <c r="B13" s="133" t="s">
        <v>54</v>
      </c>
      <c r="C13" s="67">
        <v>1741</v>
      </c>
      <c r="D13" s="68">
        <v>631</v>
      </c>
      <c r="E13" s="68">
        <v>1245</v>
      </c>
      <c r="F13" s="68">
        <v>1174</v>
      </c>
      <c r="G13" s="68">
        <v>1105</v>
      </c>
      <c r="H13" s="68">
        <v>890</v>
      </c>
      <c r="I13" s="68">
        <v>881</v>
      </c>
      <c r="J13" s="68">
        <v>1214</v>
      </c>
      <c r="K13" s="68">
        <v>1468</v>
      </c>
      <c r="L13" s="68">
        <v>1097</v>
      </c>
      <c r="M13" s="68">
        <v>1394</v>
      </c>
      <c r="N13" s="68">
        <v>940</v>
      </c>
      <c r="O13" s="69">
        <f t="shared" si="0"/>
        <v>13780</v>
      </c>
    </row>
    <row r="14" spans="2:15" x14ac:dyDescent="0.2">
      <c r="B14" s="134" t="s">
        <v>31</v>
      </c>
      <c r="C14" s="67">
        <v>179</v>
      </c>
      <c r="D14" s="68">
        <v>164</v>
      </c>
      <c r="E14" s="68">
        <v>127</v>
      </c>
      <c r="F14" s="68">
        <v>96</v>
      </c>
      <c r="G14" s="68">
        <v>71</v>
      </c>
      <c r="H14" s="68">
        <v>58</v>
      </c>
      <c r="I14" s="68">
        <v>36</v>
      </c>
      <c r="J14" s="68">
        <v>35</v>
      </c>
      <c r="K14" s="68">
        <v>36</v>
      </c>
      <c r="L14" s="68">
        <v>27</v>
      </c>
      <c r="M14" s="68">
        <v>38</v>
      </c>
      <c r="N14" s="68">
        <v>18</v>
      </c>
      <c r="O14" s="69">
        <f t="shared" si="0"/>
        <v>885</v>
      </c>
    </row>
    <row r="15" spans="2:15" x14ac:dyDescent="0.2">
      <c r="B15" s="70" t="s">
        <v>32</v>
      </c>
      <c r="C15" s="67">
        <v>1078</v>
      </c>
      <c r="D15" s="68">
        <v>447</v>
      </c>
      <c r="E15" s="68">
        <v>812</v>
      </c>
      <c r="F15" s="68">
        <v>547</v>
      </c>
      <c r="G15" s="68">
        <v>557</v>
      </c>
      <c r="H15" s="68">
        <v>514</v>
      </c>
      <c r="I15" s="68">
        <v>591</v>
      </c>
      <c r="J15" s="68">
        <v>611</v>
      </c>
      <c r="K15" s="68">
        <v>784</v>
      </c>
      <c r="L15" s="68">
        <v>544</v>
      </c>
      <c r="M15" s="68">
        <v>740</v>
      </c>
      <c r="N15" s="68">
        <v>518</v>
      </c>
      <c r="O15" s="69">
        <f t="shared" si="0"/>
        <v>7743</v>
      </c>
    </row>
    <row r="16" spans="2:15" x14ac:dyDescent="0.2">
      <c r="B16" s="137" t="s">
        <v>34</v>
      </c>
      <c r="C16" s="67">
        <v>155</v>
      </c>
      <c r="D16" s="68">
        <v>54</v>
      </c>
      <c r="E16" s="68">
        <v>45</v>
      </c>
      <c r="F16" s="68">
        <v>58</v>
      </c>
      <c r="G16" s="68">
        <v>33</v>
      </c>
      <c r="H16" s="68">
        <v>36</v>
      </c>
      <c r="I16" s="68">
        <v>29</v>
      </c>
      <c r="J16" s="68">
        <v>33</v>
      </c>
      <c r="K16" s="68">
        <v>40</v>
      </c>
      <c r="L16" s="68">
        <v>43</v>
      </c>
      <c r="M16" s="68">
        <v>56</v>
      </c>
      <c r="N16" s="68">
        <v>91</v>
      </c>
      <c r="O16" s="69">
        <f t="shared" si="0"/>
        <v>673</v>
      </c>
    </row>
    <row r="17" spans="2:15" x14ac:dyDescent="0.2">
      <c r="B17" s="136" t="s">
        <v>35</v>
      </c>
      <c r="C17" s="67">
        <v>52</v>
      </c>
      <c r="D17" s="68">
        <v>19</v>
      </c>
      <c r="E17" s="68">
        <v>32</v>
      </c>
      <c r="F17" s="68">
        <v>19</v>
      </c>
      <c r="G17" s="68">
        <v>27</v>
      </c>
      <c r="H17" s="68">
        <v>14</v>
      </c>
      <c r="I17" s="68">
        <v>22</v>
      </c>
      <c r="J17" s="68">
        <v>18</v>
      </c>
      <c r="K17" s="68">
        <v>18</v>
      </c>
      <c r="L17" s="68">
        <v>8</v>
      </c>
      <c r="M17" s="68">
        <v>12</v>
      </c>
      <c r="N17" s="68">
        <v>10</v>
      </c>
      <c r="O17" s="69">
        <f t="shared" si="0"/>
        <v>251</v>
      </c>
    </row>
    <row r="18" spans="2:15" x14ac:dyDescent="0.2">
      <c r="B18" s="138" t="s">
        <v>36</v>
      </c>
      <c r="C18" s="67">
        <v>50</v>
      </c>
      <c r="D18" s="68">
        <v>16</v>
      </c>
      <c r="E18" s="68">
        <v>20</v>
      </c>
      <c r="F18" s="68">
        <v>21</v>
      </c>
      <c r="G18" s="68">
        <v>19</v>
      </c>
      <c r="H18" s="68">
        <v>23</v>
      </c>
      <c r="I18" s="68">
        <v>21</v>
      </c>
      <c r="J18" s="68">
        <v>10</v>
      </c>
      <c r="K18" s="68">
        <v>8</v>
      </c>
      <c r="L18" s="68">
        <v>4</v>
      </c>
      <c r="M18" s="68">
        <v>9</v>
      </c>
      <c r="N18" s="68">
        <v>9</v>
      </c>
      <c r="O18" s="69">
        <f t="shared" si="0"/>
        <v>210</v>
      </c>
    </row>
    <row r="19" spans="2:15" ht="13.5" thickBot="1" x14ac:dyDescent="0.25">
      <c r="B19" s="135" t="s">
        <v>37</v>
      </c>
      <c r="C19" s="71">
        <v>3</v>
      </c>
      <c r="D19" s="72">
        <v>2</v>
      </c>
      <c r="E19" s="72">
        <v>3</v>
      </c>
      <c r="F19" s="72">
        <v>0</v>
      </c>
      <c r="G19" s="72">
        <v>1</v>
      </c>
      <c r="H19" s="72">
        <v>1</v>
      </c>
      <c r="I19" s="72">
        <v>0</v>
      </c>
      <c r="J19" s="72">
        <v>0</v>
      </c>
      <c r="K19" s="72">
        <v>2</v>
      </c>
      <c r="L19" s="72">
        <v>0</v>
      </c>
      <c r="M19" s="72">
        <v>0</v>
      </c>
      <c r="N19" s="72">
        <v>0</v>
      </c>
      <c r="O19" s="145">
        <f t="shared" si="0"/>
        <v>12</v>
      </c>
    </row>
    <row r="20" spans="2:15" ht="13.5" thickTop="1" x14ac:dyDescent="0.2">
      <c r="B20" s="276"/>
      <c r="C20" s="277"/>
      <c r="D20" s="277"/>
      <c r="E20" s="277">
        <f>+SUM(E7:E19)</f>
        <v>3496</v>
      </c>
      <c r="F20" s="277">
        <f t="shared" ref="F20:N20" si="1">+SUM(F7:F19)</f>
        <v>2741</v>
      </c>
      <c r="G20" s="277">
        <f t="shared" si="1"/>
        <v>2618</v>
      </c>
      <c r="H20" s="277">
        <f t="shared" si="1"/>
        <v>2258</v>
      </c>
      <c r="I20" s="277">
        <f t="shared" si="1"/>
        <v>2563</v>
      </c>
      <c r="J20" s="277">
        <f t="shared" si="1"/>
        <v>2318</v>
      </c>
      <c r="K20" s="277">
        <f t="shared" si="1"/>
        <v>3000</v>
      </c>
      <c r="L20" s="277">
        <f t="shared" si="1"/>
        <v>2432</v>
      </c>
      <c r="M20" s="277">
        <f t="shared" si="1"/>
        <v>4858</v>
      </c>
      <c r="N20" s="277">
        <f t="shared" si="1"/>
        <v>1839</v>
      </c>
      <c r="O20" s="278"/>
    </row>
    <row r="21" spans="2:15" ht="31.5" customHeight="1" x14ac:dyDescent="0.2"/>
  </sheetData>
  <mergeCells count="1">
    <mergeCell ref="C4:O5"/>
  </mergeCells>
  <phoneticPr fontId="5" type="noConversion"/>
  <pageMargins left="0.75" right="0.75" top="1" bottom="1" header="0.5" footer="0.5"/>
  <pageSetup paperSize="9" orientation="portrait" verticalDpi="4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0"/>
  <sheetViews>
    <sheetView workbookViewId="0">
      <pane ySplit="3" topLeftCell="A260" activePane="bottomLeft" state="frozen"/>
      <selection activeCell="I96" sqref="I96"/>
      <selection pane="bottomLeft" activeCell="I96" sqref="I96"/>
    </sheetView>
  </sheetViews>
  <sheetFormatPr defaultRowHeight="12" customHeight="1" x14ac:dyDescent="0.2"/>
  <cols>
    <col min="1" max="1" width="19.140625" style="174" customWidth="1"/>
    <col min="2" max="2" width="16.42578125" style="174" customWidth="1"/>
    <col min="3" max="4" width="9.140625" style="174" hidden="1" customWidth="1"/>
    <col min="5" max="5" width="3.42578125" style="174" customWidth="1"/>
    <col min="6" max="6" width="10.42578125" style="174" customWidth="1"/>
    <col min="7" max="7" width="10.140625" style="174" bestFit="1" customWidth="1"/>
    <col min="8" max="8" width="9.140625" style="174"/>
    <col min="9" max="9" width="9.140625" style="249"/>
    <col min="10" max="10" width="10.28515625" style="174" customWidth="1"/>
    <col min="11" max="11" width="3.5703125" style="174" customWidth="1"/>
    <col min="12" max="12" width="14.85546875" style="174" customWidth="1"/>
    <col min="13" max="13" width="18.7109375" style="174" customWidth="1"/>
    <col min="14" max="16384" width="9.140625" style="174"/>
  </cols>
  <sheetData>
    <row r="1" spans="1:13" ht="12" customHeight="1" thickBot="1" x14ac:dyDescent="0.25">
      <c r="A1" s="5" t="s">
        <v>12</v>
      </c>
      <c r="B1" s="6"/>
      <c r="C1" s="171"/>
      <c r="D1" s="172"/>
      <c r="E1" s="46"/>
      <c r="F1" s="173"/>
      <c r="G1" s="1287" t="s">
        <v>8</v>
      </c>
      <c r="H1" s="1288"/>
      <c r="I1" s="1288"/>
      <c r="J1" s="1289"/>
      <c r="L1" s="175" t="s">
        <v>38</v>
      </c>
      <c r="M1" s="176"/>
    </row>
    <row r="2" spans="1:13" ht="12" customHeight="1" thickBot="1" x14ac:dyDescent="0.25">
      <c r="A2" s="5"/>
      <c r="B2" s="6"/>
      <c r="C2" s="46"/>
      <c r="D2" s="46"/>
      <c r="E2" s="46"/>
      <c r="F2" s="173"/>
      <c r="G2" s="243">
        <f>SUM(G4:G655)</f>
        <v>5807374</v>
      </c>
      <c r="H2" s="244">
        <f>SUM(H4:H655)</f>
        <v>5761765</v>
      </c>
      <c r="I2" s="245">
        <f>SUM(I4:I655)</f>
        <v>6651</v>
      </c>
      <c r="J2" s="239"/>
      <c r="L2" s="173"/>
      <c r="M2" s="242"/>
    </row>
    <row r="3" spans="1:13" ht="27.75" customHeight="1" thickBot="1" x14ac:dyDescent="0.25">
      <c r="A3" s="177" t="s">
        <v>13</v>
      </c>
      <c r="B3" s="178" t="s">
        <v>0</v>
      </c>
      <c r="F3" s="179" t="s">
        <v>47</v>
      </c>
      <c r="G3" s="240" t="s">
        <v>2</v>
      </c>
      <c r="H3" s="241" t="s">
        <v>1</v>
      </c>
      <c r="I3" s="3" t="s">
        <v>11</v>
      </c>
      <c r="J3" s="2" t="s">
        <v>0</v>
      </c>
      <c r="L3" s="180" t="s">
        <v>39</v>
      </c>
      <c r="M3" s="181" t="s">
        <v>40</v>
      </c>
    </row>
    <row r="4" spans="1:13" ht="12" customHeight="1" x14ac:dyDescent="0.2">
      <c r="A4" s="226">
        <v>1</v>
      </c>
      <c r="B4" s="227">
        <v>39489</v>
      </c>
      <c r="F4" s="182">
        <f>G4</f>
        <v>0</v>
      </c>
      <c r="G4" s="183">
        <v>0</v>
      </c>
      <c r="H4" s="183">
        <v>0</v>
      </c>
      <c r="I4" s="246">
        <v>0</v>
      </c>
      <c r="J4" s="184">
        <v>39401</v>
      </c>
      <c r="L4" s="185" t="s">
        <v>41</v>
      </c>
      <c r="M4" s="186">
        <v>43</v>
      </c>
    </row>
    <row r="5" spans="1:13" ht="12" customHeight="1" x14ac:dyDescent="0.2">
      <c r="A5" s="185">
        <v>1</v>
      </c>
      <c r="B5" s="228">
        <v>39496</v>
      </c>
      <c r="F5" s="187">
        <f t="shared" ref="F5:F68" si="0">G5</f>
        <v>1</v>
      </c>
      <c r="G5" s="18">
        <v>1</v>
      </c>
      <c r="H5" s="18">
        <v>1</v>
      </c>
      <c r="I5" s="247">
        <v>0</v>
      </c>
      <c r="J5" s="189">
        <v>39402</v>
      </c>
      <c r="L5" s="185" t="s">
        <v>42</v>
      </c>
      <c r="M5" s="186">
        <v>20</v>
      </c>
    </row>
    <row r="6" spans="1:13" ht="12" customHeight="1" x14ac:dyDescent="0.2">
      <c r="A6" s="185">
        <v>1</v>
      </c>
      <c r="B6" s="228">
        <v>39510</v>
      </c>
      <c r="F6" s="187">
        <f t="shared" si="0"/>
        <v>0</v>
      </c>
      <c r="G6" s="18">
        <v>0</v>
      </c>
      <c r="H6" s="18">
        <v>0</v>
      </c>
      <c r="I6" s="247">
        <v>0</v>
      </c>
      <c r="J6" s="189">
        <v>39405</v>
      </c>
      <c r="L6" s="185" t="s">
        <v>43</v>
      </c>
      <c r="M6" s="186">
        <v>17</v>
      </c>
    </row>
    <row r="7" spans="1:13" ht="12" customHeight="1" x14ac:dyDescent="0.2">
      <c r="A7" s="185">
        <v>1</v>
      </c>
      <c r="B7" s="228">
        <v>39517</v>
      </c>
      <c r="F7" s="187">
        <f t="shared" si="0"/>
        <v>1</v>
      </c>
      <c r="G7" s="18">
        <v>1</v>
      </c>
      <c r="H7" s="18">
        <v>1</v>
      </c>
      <c r="I7" s="247">
        <v>0</v>
      </c>
      <c r="J7" s="189">
        <v>39407</v>
      </c>
      <c r="L7" s="185" t="s">
        <v>44</v>
      </c>
      <c r="M7" s="186">
        <v>2</v>
      </c>
    </row>
    <row r="8" spans="1:13" ht="12" customHeight="1" x14ac:dyDescent="0.2">
      <c r="A8" s="185">
        <v>1</v>
      </c>
      <c r="B8" s="228">
        <v>39518</v>
      </c>
      <c r="F8" s="187">
        <f t="shared" si="0"/>
        <v>2</v>
      </c>
      <c r="G8" s="18">
        <v>2</v>
      </c>
      <c r="H8" s="18">
        <v>2</v>
      </c>
      <c r="I8" s="247">
        <v>0</v>
      </c>
      <c r="J8" s="189">
        <v>39408</v>
      </c>
      <c r="L8" s="185" t="s">
        <v>45</v>
      </c>
      <c r="M8" s="186">
        <v>1</v>
      </c>
    </row>
    <row r="9" spans="1:13" ht="12" customHeight="1" x14ac:dyDescent="0.2">
      <c r="A9" s="185">
        <v>3</v>
      </c>
      <c r="B9" s="228">
        <v>39520</v>
      </c>
      <c r="F9" s="187">
        <f t="shared" si="0"/>
        <v>10</v>
      </c>
      <c r="G9" s="18">
        <v>10</v>
      </c>
      <c r="H9" s="18">
        <v>10</v>
      </c>
      <c r="I9" s="247">
        <v>0</v>
      </c>
      <c r="J9" s="189">
        <v>39409</v>
      </c>
      <c r="L9" s="185" t="s">
        <v>46</v>
      </c>
      <c r="M9" s="186">
        <v>4</v>
      </c>
    </row>
    <row r="10" spans="1:13" ht="12" customHeight="1" x14ac:dyDescent="0.2">
      <c r="A10" s="185">
        <v>2</v>
      </c>
      <c r="B10" s="228">
        <v>39520</v>
      </c>
      <c r="F10" s="187">
        <f t="shared" si="0"/>
        <v>7</v>
      </c>
      <c r="G10" s="18">
        <v>7</v>
      </c>
      <c r="H10" s="18">
        <v>7</v>
      </c>
      <c r="I10" s="247">
        <v>0</v>
      </c>
      <c r="J10" s="189">
        <v>39412</v>
      </c>
      <c r="L10" s="185"/>
      <c r="M10" s="186"/>
    </row>
    <row r="11" spans="1:13" ht="12" customHeight="1" x14ac:dyDescent="0.2">
      <c r="A11" s="185">
        <v>1</v>
      </c>
      <c r="B11" s="228">
        <v>39524</v>
      </c>
      <c r="F11" s="187">
        <f t="shared" si="0"/>
        <v>8</v>
      </c>
      <c r="G11" s="18">
        <v>8</v>
      </c>
      <c r="H11" s="18">
        <v>8</v>
      </c>
      <c r="I11" s="247">
        <v>0</v>
      </c>
      <c r="J11" s="189">
        <v>39443</v>
      </c>
      <c r="L11" s="185"/>
      <c r="M11" s="186"/>
    </row>
    <row r="12" spans="1:13" ht="12" customHeight="1" x14ac:dyDescent="0.2">
      <c r="A12" s="185">
        <v>1</v>
      </c>
      <c r="B12" s="228">
        <v>39527</v>
      </c>
      <c r="F12" s="187">
        <f t="shared" si="0"/>
        <v>9</v>
      </c>
      <c r="G12" s="18">
        <v>9</v>
      </c>
      <c r="H12" s="18">
        <v>9</v>
      </c>
      <c r="I12" s="247">
        <v>0</v>
      </c>
      <c r="J12" s="189">
        <v>39414</v>
      </c>
      <c r="L12" s="185"/>
      <c r="M12" s="186"/>
    </row>
    <row r="13" spans="1:13" ht="12" customHeight="1" x14ac:dyDescent="0.2">
      <c r="A13" s="185">
        <v>1</v>
      </c>
      <c r="B13" s="228">
        <v>39534</v>
      </c>
      <c r="F13" s="187">
        <f t="shared" si="0"/>
        <v>4</v>
      </c>
      <c r="G13" s="18">
        <v>4</v>
      </c>
      <c r="H13" s="18">
        <v>4</v>
      </c>
      <c r="I13" s="247">
        <v>0</v>
      </c>
      <c r="J13" s="189">
        <v>39415</v>
      </c>
      <c r="L13" s="185"/>
      <c r="M13" s="186"/>
    </row>
    <row r="14" spans="1:13" ht="12" customHeight="1" x14ac:dyDescent="0.2">
      <c r="A14" s="185">
        <v>2</v>
      </c>
      <c r="B14" s="228">
        <v>39535</v>
      </c>
      <c r="F14" s="187">
        <f t="shared" si="0"/>
        <v>7</v>
      </c>
      <c r="G14" s="18">
        <v>7</v>
      </c>
      <c r="H14" s="18">
        <v>7</v>
      </c>
      <c r="I14" s="247">
        <v>0</v>
      </c>
      <c r="J14" s="189">
        <v>39416</v>
      </c>
      <c r="L14" s="185"/>
      <c r="M14" s="186"/>
    </row>
    <row r="15" spans="1:13" ht="12" customHeight="1" x14ac:dyDescent="0.2">
      <c r="A15" s="185">
        <v>2</v>
      </c>
      <c r="B15" s="228">
        <v>39538</v>
      </c>
      <c r="F15" s="187">
        <f t="shared" si="0"/>
        <v>3</v>
      </c>
      <c r="G15" s="18">
        <v>3</v>
      </c>
      <c r="H15" s="18">
        <v>3</v>
      </c>
      <c r="I15" s="247">
        <v>0</v>
      </c>
      <c r="J15" s="189">
        <v>39419</v>
      </c>
      <c r="L15" s="185"/>
      <c r="M15" s="186"/>
    </row>
    <row r="16" spans="1:13" ht="12" customHeight="1" x14ac:dyDescent="0.2">
      <c r="A16" s="185">
        <v>1</v>
      </c>
      <c r="B16" s="228">
        <v>39549</v>
      </c>
      <c r="F16" s="187">
        <f t="shared" si="0"/>
        <v>24</v>
      </c>
      <c r="G16" s="18">
        <v>24</v>
      </c>
      <c r="H16" s="18">
        <v>24</v>
      </c>
      <c r="I16" s="247">
        <v>0</v>
      </c>
      <c r="J16" s="189">
        <v>39420</v>
      </c>
      <c r="L16" s="185"/>
      <c r="M16" s="186"/>
    </row>
    <row r="17" spans="1:13" ht="12" customHeight="1" x14ac:dyDescent="0.2">
      <c r="A17" s="185">
        <v>1</v>
      </c>
      <c r="B17" s="228">
        <v>39555</v>
      </c>
      <c r="F17" s="187">
        <f t="shared" si="0"/>
        <v>6</v>
      </c>
      <c r="G17" s="18">
        <v>6</v>
      </c>
      <c r="H17" s="18">
        <v>6</v>
      </c>
      <c r="I17" s="247">
        <v>0</v>
      </c>
      <c r="J17" s="189">
        <v>39421</v>
      </c>
      <c r="L17" s="185"/>
      <c r="M17" s="186"/>
    </row>
    <row r="18" spans="1:13" ht="12" customHeight="1" x14ac:dyDescent="0.2">
      <c r="A18" s="185">
        <v>3</v>
      </c>
      <c r="B18" s="228">
        <v>39560</v>
      </c>
      <c r="F18" s="187">
        <f t="shared" si="0"/>
        <v>4</v>
      </c>
      <c r="G18" s="18">
        <v>4</v>
      </c>
      <c r="H18" s="18">
        <v>4</v>
      </c>
      <c r="I18" s="247">
        <v>0</v>
      </c>
      <c r="J18" s="189">
        <v>39422</v>
      </c>
      <c r="L18" s="185"/>
      <c r="M18" s="186"/>
    </row>
    <row r="19" spans="1:13" ht="12" customHeight="1" x14ac:dyDescent="0.2">
      <c r="A19" s="185">
        <v>2</v>
      </c>
      <c r="B19" s="228">
        <v>39561</v>
      </c>
      <c r="F19" s="187">
        <f t="shared" si="0"/>
        <v>4</v>
      </c>
      <c r="G19" s="18">
        <v>4</v>
      </c>
      <c r="H19" s="18">
        <v>4</v>
      </c>
      <c r="I19" s="247">
        <v>0</v>
      </c>
      <c r="J19" s="189">
        <v>39423</v>
      </c>
      <c r="L19" s="185"/>
      <c r="M19" s="186"/>
    </row>
    <row r="20" spans="1:13" ht="12" customHeight="1" x14ac:dyDescent="0.2">
      <c r="A20" s="185">
        <v>2</v>
      </c>
      <c r="B20" s="228">
        <v>39566</v>
      </c>
      <c r="F20" s="187">
        <f t="shared" si="0"/>
        <v>3</v>
      </c>
      <c r="G20" s="18">
        <v>3</v>
      </c>
      <c r="H20" s="18">
        <v>3</v>
      </c>
      <c r="I20" s="247">
        <v>0</v>
      </c>
      <c r="J20" s="189">
        <v>39426</v>
      </c>
      <c r="L20" s="185"/>
      <c r="M20" s="186"/>
    </row>
    <row r="21" spans="1:13" ht="12" customHeight="1" x14ac:dyDescent="0.2">
      <c r="A21" s="185">
        <v>3</v>
      </c>
      <c r="B21" s="228">
        <v>39567</v>
      </c>
      <c r="F21" s="187">
        <f t="shared" si="0"/>
        <v>5</v>
      </c>
      <c r="G21" s="18">
        <v>5</v>
      </c>
      <c r="H21" s="18">
        <v>5</v>
      </c>
      <c r="I21" s="247">
        <v>0</v>
      </c>
      <c r="J21" s="189">
        <v>39427</v>
      </c>
      <c r="L21" s="185"/>
      <c r="M21" s="186"/>
    </row>
    <row r="22" spans="1:13" ht="12" customHeight="1" x14ac:dyDescent="0.2">
      <c r="A22" s="185">
        <v>1</v>
      </c>
      <c r="B22" s="228">
        <v>39933</v>
      </c>
      <c r="F22" s="187">
        <f t="shared" si="0"/>
        <v>5</v>
      </c>
      <c r="G22" s="18">
        <v>5</v>
      </c>
      <c r="H22" s="18">
        <v>5</v>
      </c>
      <c r="I22" s="247">
        <v>0</v>
      </c>
      <c r="J22" s="189">
        <v>39428</v>
      </c>
      <c r="L22" s="185"/>
      <c r="M22" s="186"/>
    </row>
    <row r="23" spans="1:13" ht="12" customHeight="1" x14ac:dyDescent="0.2">
      <c r="A23" s="185">
        <v>3</v>
      </c>
      <c r="B23" s="228">
        <v>39570</v>
      </c>
      <c r="F23" s="187">
        <f t="shared" si="0"/>
        <v>4</v>
      </c>
      <c r="G23" s="18">
        <v>4</v>
      </c>
      <c r="H23" s="18">
        <v>4</v>
      </c>
      <c r="I23" s="247">
        <v>0</v>
      </c>
      <c r="J23" s="189">
        <v>39429</v>
      </c>
      <c r="L23" s="185"/>
      <c r="M23" s="186"/>
    </row>
    <row r="24" spans="1:13" ht="12" customHeight="1" x14ac:dyDescent="0.2">
      <c r="A24" s="185">
        <v>3</v>
      </c>
      <c r="B24" s="228">
        <v>39573</v>
      </c>
      <c r="F24" s="187">
        <f t="shared" si="0"/>
        <v>4</v>
      </c>
      <c r="G24" s="18">
        <v>4</v>
      </c>
      <c r="H24" s="18">
        <v>4</v>
      </c>
      <c r="I24" s="247">
        <v>0</v>
      </c>
      <c r="J24" s="189">
        <v>39430</v>
      </c>
      <c r="L24" s="185"/>
      <c r="M24" s="186"/>
    </row>
    <row r="25" spans="1:13" ht="12" customHeight="1" x14ac:dyDescent="0.2">
      <c r="A25" s="185">
        <v>1</v>
      </c>
      <c r="B25" s="228">
        <v>39576</v>
      </c>
      <c r="F25" s="187">
        <f t="shared" si="0"/>
        <v>4</v>
      </c>
      <c r="G25" s="18">
        <v>4</v>
      </c>
      <c r="H25" s="18">
        <v>4</v>
      </c>
      <c r="I25" s="247">
        <v>0</v>
      </c>
      <c r="J25" s="189">
        <v>39433</v>
      </c>
      <c r="L25" s="185"/>
      <c r="M25" s="186"/>
    </row>
    <row r="26" spans="1:13" ht="12" customHeight="1" x14ac:dyDescent="0.2">
      <c r="A26" s="185">
        <v>1</v>
      </c>
      <c r="B26" s="228">
        <v>39577</v>
      </c>
      <c r="F26" s="187">
        <f t="shared" si="0"/>
        <v>8</v>
      </c>
      <c r="G26" s="18">
        <v>8</v>
      </c>
      <c r="H26" s="18">
        <v>8</v>
      </c>
      <c r="I26" s="247">
        <v>0</v>
      </c>
      <c r="J26" s="189">
        <v>39434</v>
      </c>
      <c r="L26" s="185"/>
      <c r="M26" s="186"/>
    </row>
    <row r="27" spans="1:13" ht="12" customHeight="1" x14ac:dyDescent="0.2">
      <c r="A27" s="185">
        <v>1</v>
      </c>
      <c r="B27" s="228">
        <v>39580</v>
      </c>
      <c r="F27" s="187">
        <f t="shared" si="0"/>
        <v>5</v>
      </c>
      <c r="G27" s="18">
        <v>5</v>
      </c>
      <c r="H27" s="18">
        <v>5</v>
      </c>
      <c r="I27" s="247">
        <v>0</v>
      </c>
      <c r="J27" s="189">
        <v>39435</v>
      </c>
      <c r="L27" s="185"/>
      <c r="M27" s="186"/>
    </row>
    <row r="28" spans="1:13" ht="12" customHeight="1" x14ac:dyDescent="0.2">
      <c r="A28" s="185">
        <v>1</v>
      </c>
      <c r="B28" s="228">
        <v>39581</v>
      </c>
      <c r="F28" s="187">
        <f t="shared" si="0"/>
        <v>4</v>
      </c>
      <c r="G28" s="18">
        <v>4</v>
      </c>
      <c r="H28" s="18">
        <v>4</v>
      </c>
      <c r="I28" s="247">
        <v>0</v>
      </c>
      <c r="J28" s="189">
        <v>39436</v>
      </c>
      <c r="L28" s="185"/>
      <c r="M28" s="186"/>
    </row>
    <row r="29" spans="1:13" ht="12" customHeight="1" x14ac:dyDescent="0.2">
      <c r="A29" s="185">
        <v>3</v>
      </c>
      <c r="B29" s="228">
        <v>39583</v>
      </c>
      <c r="F29" s="187">
        <f t="shared" si="0"/>
        <v>4</v>
      </c>
      <c r="G29" s="18">
        <v>4</v>
      </c>
      <c r="H29" s="18">
        <v>4</v>
      </c>
      <c r="I29" s="247">
        <v>0</v>
      </c>
      <c r="J29" s="189">
        <v>39437</v>
      </c>
      <c r="L29" s="185"/>
      <c r="M29" s="186"/>
    </row>
    <row r="30" spans="1:13" ht="12" customHeight="1" x14ac:dyDescent="0.2">
      <c r="A30" s="185">
        <v>1</v>
      </c>
      <c r="B30" s="228">
        <v>39584</v>
      </c>
      <c r="F30" s="187">
        <f t="shared" si="0"/>
        <v>4</v>
      </c>
      <c r="G30" s="18">
        <v>4</v>
      </c>
      <c r="H30" s="18">
        <v>4</v>
      </c>
      <c r="I30" s="247">
        <v>0</v>
      </c>
      <c r="J30" s="189">
        <v>39440</v>
      </c>
      <c r="L30" s="185"/>
      <c r="M30" s="186"/>
    </row>
    <row r="31" spans="1:13" ht="12" customHeight="1" x14ac:dyDescent="0.2">
      <c r="A31" s="185">
        <v>1</v>
      </c>
      <c r="B31" s="228">
        <v>39587</v>
      </c>
      <c r="F31" s="187">
        <f t="shared" si="0"/>
        <v>5</v>
      </c>
      <c r="G31" s="18">
        <v>5</v>
      </c>
      <c r="H31" s="18">
        <v>5</v>
      </c>
      <c r="I31" s="247">
        <v>0</v>
      </c>
      <c r="J31" s="189">
        <v>39442</v>
      </c>
      <c r="L31" s="185"/>
      <c r="M31" s="186"/>
    </row>
    <row r="32" spans="1:13" ht="12" customHeight="1" x14ac:dyDescent="0.2">
      <c r="A32" s="185">
        <v>1</v>
      </c>
      <c r="B32" s="228">
        <v>39589</v>
      </c>
      <c r="F32" s="187">
        <f t="shared" si="0"/>
        <v>1</v>
      </c>
      <c r="G32" s="18">
        <v>1</v>
      </c>
      <c r="H32" s="18">
        <v>1</v>
      </c>
      <c r="I32" s="247">
        <v>0</v>
      </c>
      <c r="J32" s="189">
        <v>39443</v>
      </c>
      <c r="L32" s="185"/>
      <c r="M32" s="186"/>
    </row>
    <row r="33" spans="1:13" ht="12" customHeight="1" x14ac:dyDescent="0.2">
      <c r="A33" s="185">
        <v>2</v>
      </c>
      <c r="B33" s="228">
        <v>39594</v>
      </c>
      <c r="F33" s="187">
        <f t="shared" si="0"/>
        <v>3</v>
      </c>
      <c r="G33" s="18">
        <v>3</v>
      </c>
      <c r="H33" s="18">
        <v>3</v>
      </c>
      <c r="I33" s="247">
        <v>0</v>
      </c>
      <c r="J33" s="189">
        <v>39444</v>
      </c>
      <c r="L33" s="185"/>
      <c r="M33" s="186"/>
    </row>
    <row r="34" spans="1:13" ht="12" customHeight="1" x14ac:dyDescent="0.2">
      <c r="A34" s="185">
        <v>2</v>
      </c>
      <c r="B34" s="228">
        <v>39595</v>
      </c>
      <c r="F34" s="187">
        <f t="shared" si="0"/>
        <v>3</v>
      </c>
      <c r="G34" s="18">
        <v>3</v>
      </c>
      <c r="H34" s="18">
        <v>3</v>
      </c>
      <c r="I34" s="247">
        <v>0</v>
      </c>
      <c r="J34" s="189">
        <v>39447</v>
      </c>
      <c r="L34" s="185"/>
      <c r="M34" s="186"/>
    </row>
    <row r="35" spans="1:13" ht="12" customHeight="1" x14ac:dyDescent="0.2">
      <c r="A35" s="185">
        <v>3</v>
      </c>
      <c r="B35" s="228">
        <v>39597</v>
      </c>
      <c r="F35" s="187">
        <f t="shared" si="0"/>
        <v>3</v>
      </c>
      <c r="G35" s="18">
        <v>3</v>
      </c>
      <c r="H35" s="18">
        <v>3</v>
      </c>
      <c r="I35" s="247">
        <v>0</v>
      </c>
      <c r="J35" s="189">
        <v>39449</v>
      </c>
      <c r="L35" s="185"/>
      <c r="M35" s="186"/>
    </row>
    <row r="36" spans="1:13" ht="12" customHeight="1" x14ac:dyDescent="0.2">
      <c r="A36" s="185">
        <v>2</v>
      </c>
      <c r="B36" s="228">
        <v>39598</v>
      </c>
      <c r="F36" s="187">
        <f t="shared" si="0"/>
        <v>24</v>
      </c>
      <c r="G36" s="18">
        <v>24</v>
      </c>
      <c r="H36" s="18">
        <v>24</v>
      </c>
      <c r="I36" s="247">
        <v>0</v>
      </c>
      <c r="J36" s="189">
        <v>39450</v>
      </c>
      <c r="L36" s="185"/>
      <c r="M36" s="186"/>
    </row>
    <row r="37" spans="1:13" ht="12" customHeight="1" x14ac:dyDescent="0.2">
      <c r="A37" s="185">
        <v>6</v>
      </c>
      <c r="B37" s="228">
        <v>39601</v>
      </c>
      <c r="F37" s="187">
        <f t="shared" si="0"/>
        <v>2</v>
      </c>
      <c r="G37" s="18">
        <v>2</v>
      </c>
      <c r="H37" s="18">
        <v>2</v>
      </c>
      <c r="I37" s="247">
        <v>0</v>
      </c>
      <c r="J37" s="189">
        <v>39451</v>
      </c>
      <c r="L37" s="185"/>
      <c r="M37" s="186"/>
    </row>
    <row r="38" spans="1:13" ht="12" customHeight="1" x14ac:dyDescent="0.2">
      <c r="A38" s="185">
        <v>2</v>
      </c>
      <c r="B38" s="228">
        <v>39603</v>
      </c>
      <c r="F38" s="187">
        <f t="shared" si="0"/>
        <v>4</v>
      </c>
      <c r="G38" s="18">
        <v>4</v>
      </c>
      <c r="H38" s="18">
        <v>4</v>
      </c>
      <c r="I38" s="247">
        <v>0</v>
      </c>
      <c r="J38" s="189">
        <v>39089</v>
      </c>
      <c r="L38" s="185"/>
      <c r="M38" s="186"/>
    </row>
    <row r="39" spans="1:13" ht="12" customHeight="1" x14ac:dyDescent="0.2">
      <c r="A39" s="185">
        <v>3</v>
      </c>
      <c r="B39" s="228">
        <v>39603</v>
      </c>
      <c r="F39" s="187">
        <f t="shared" si="0"/>
        <v>6</v>
      </c>
      <c r="G39" s="18">
        <v>6</v>
      </c>
      <c r="H39" s="18">
        <v>6</v>
      </c>
      <c r="I39" s="247">
        <v>0</v>
      </c>
      <c r="J39" s="189">
        <v>39090</v>
      </c>
      <c r="L39" s="185"/>
      <c r="M39" s="186"/>
    </row>
    <row r="40" spans="1:13" ht="12" customHeight="1" x14ac:dyDescent="0.2">
      <c r="A40" s="185">
        <v>1</v>
      </c>
      <c r="B40" s="228">
        <v>39605</v>
      </c>
      <c r="F40" s="187">
        <f t="shared" si="0"/>
        <v>3</v>
      </c>
      <c r="G40" s="18">
        <v>3</v>
      </c>
      <c r="H40" s="18">
        <v>3</v>
      </c>
      <c r="I40" s="247">
        <v>0</v>
      </c>
      <c r="J40" s="189">
        <v>39456</v>
      </c>
      <c r="L40" s="185"/>
      <c r="M40" s="186"/>
    </row>
    <row r="41" spans="1:13" ht="12" customHeight="1" x14ac:dyDescent="0.2">
      <c r="A41" s="185">
        <v>2</v>
      </c>
      <c r="B41" s="228">
        <v>39608</v>
      </c>
      <c r="F41" s="187">
        <f t="shared" si="0"/>
        <v>4</v>
      </c>
      <c r="G41" s="18">
        <v>4</v>
      </c>
      <c r="H41" s="18">
        <v>4</v>
      </c>
      <c r="I41" s="247">
        <v>0</v>
      </c>
      <c r="J41" s="189">
        <v>39457</v>
      </c>
      <c r="L41" s="185"/>
      <c r="M41" s="186"/>
    </row>
    <row r="42" spans="1:13" ht="12" customHeight="1" x14ac:dyDescent="0.2">
      <c r="A42" s="185">
        <v>1</v>
      </c>
      <c r="B42" s="228">
        <v>39610</v>
      </c>
      <c r="F42" s="187">
        <f t="shared" si="0"/>
        <v>5</v>
      </c>
      <c r="G42" s="18">
        <v>5</v>
      </c>
      <c r="H42" s="18">
        <v>5</v>
      </c>
      <c r="I42" s="247">
        <v>0</v>
      </c>
      <c r="J42" s="189">
        <v>39458</v>
      </c>
      <c r="L42" s="185"/>
      <c r="M42" s="186"/>
    </row>
    <row r="43" spans="1:13" ht="12" customHeight="1" x14ac:dyDescent="0.2">
      <c r="A43" s="185">
        <v>1</v>
      </c>
      <c r="B43" s="228">
        <v>39611</v>
      </c>
      <c r="F43" s="187">
        <f t="shared" si="0"/>
        <v>2</v>
      </c>
      <c r="G43" s="18">
        <v>2</v>
      </c>
      <c r="H43" s="18">
        <v>2</v>
      </c>
      <c r="I43" s="247">
        <v>0</v>
      </c>
      <c r="J43" s="189">
        <v>39461</v>
      </c>
      <c r="L43" s="185"/>
      <c r="M43" s="186"/>
    </row>
    <row r="44" spans="1:13" ht="12" customHeight="1" x14ac:dyDescent="0.2">
      <c r="A44" s="185">
        <v>4</v>
      </c>
      <c r="B44" s="228">
        <v>39615</v>
      </c>
      <c r="F44" s="187">
        <f t="shared" si="0"/>
        <v>5</v>
      </c>
      <c r="G44" s="18">
        <v>5</v>
      </c>
      <c r="H44" s="18">
        <v>5</v>
      </c>
      <c r="I44" s="247">
        <v>0</v>
      </c>
      <c r="J44" s="189">
        <v>39462</v>
      </c>
      <c r="L44" s="185"/>
      <c r="M44" s="186"/>
    </row>
    <row r="45" spans="1:13" ht="12" customHeight="1" x14ac:dyDescent="0.2">
      <c r="A45" s="185">
        <v>1</v>
      </c>
      <c r="B45" s="228">
        <v>39618</v>
      </c>
      <c r="F45" s="187">
        <f t="shared" si="0"/>
        <v>5</v>
      </c>
      <c r="G45" s="18">
        <v>5</v>
      </c>
      <c r="H45" s="18">
        <v>5</v>
      </c>
      <c r="I45" s="247">
        <v>0</v>
      </c>
      <c r="J45" s="189">
        <v>39463</v>
      </c>
      <c r="L45" s="185"/>
      <c r="M45" s="186"/>
    </row>
    <row r="46" spans="1:13" ht="12" customHeight="1" x14ac:dyDescent="0.2">
      <c r="A46" s="185">
        <v>3</v>
      </c>
      <c r="B46" s="228">
        <v>39622</v>
      </c>
      <c r="F46" s="187">
        <f t="shared" si="0"/>
        <v>4</v>
      </c>
      <c r="G46" s="18">
        <v>4</v>
      </c>
      <c r="H46" s="18">
        <v>4</v>
      </c>
      <c r="I46" s="247">
        <v>0</v>
      </c>
      <c r="J46" s="189">
        <v>39464</v>
      </c>
      <c r="L46" s="185"/>
      <c r="M46" s="186"/>
    </row>
    <row r="47" spans="1:13" ht="12" customHeight="1" x14ac:dyDescent="0.2">
      <c r="A47" s="185">
        <v>2</v>
      </c>
      <c r="B47" s="228">
        <v>39623</v>
      </c>
      <c r="F47" s="187">
        <f t="shared" si="0"/>
        <v>5</v>
      </c>
      <c r="G47" s="18">
        <v>5</v>
      </c>
      <c r="H47" s="18">
        <v>5</v>
      </c>
      <c r="I47" s="247">
        <v>0</v>
      </c>
      <c r="J47" s="189">
        <v>39465</v>
      </c>
      <c r="L47" s="185"/>
      <c r="M47" s="186"/>
    </row>
    <row r="48" spans="1:13" ht="12" customHeight="1" x14ac:dyDescent="0.2">
      <c r="A48" s="185">
        <v>2</v>
      </c>
      <c r="B48" s="228">
        <v>39625</v>
      </c>
      <c r="F48" s="187">
        <f t="shared" si="0"/>
        <v>2</v>
      </c>
      <c r="G48" s="18">
        <v>2</v>
      </c>
      <c r="H48" s="18">
        <v>2</v>
      </c>
      <c r="I48" s="247">
        <v>0</v>
      </c>
      <c r="J48" s="189">
        <v>39468</v>
      </c>
      <c r="L48" s="185"/>
      <c r="M48" s="186"/>
    </row>
    <row r="49" spans="1:13" ht="12" customHeight="1" x14ac:dyDescent="0.2">
      <c r="A49" s="185">
        <v>3</v>
      </c>
      <c r="B49" s="228">
        <v>39629</v>
      </c>
      <c r="F49" s="187">
        <f t="shared" si="0"/>
        <v>5</v>
      </c>
      <c r="G49" s="18">
        <v>5</v>
      </c>
      <c r="H49" s="18">
        <v>5</v>
      </c>
      <c r="I49" s="247">
        <v>0</v>
      </c>
      <c r="J49" s="189">
        <v>39469</v>
      </c>
      <c r="L49" s="185"/>
      <c r="M49" s="186"/>
    </row>
    <row r="50" spans="1:13" ht="12" customHeight="1" x14ac:dyDescent="0.2">
      <c r="A50" s="185">
        <v>6</v>
      </c>
      <c r="B50" s="228">
        <v>39630</v>
      </c>
      <c r="F50" s="187">
        <f t="shared" si="0"/>
        <v>487</v>
      </c>
      <c r="G50" s="18">
        <v>487</v>
      </c>
      <c r="H50" s="18">
        <v>487</v>
      </c>
      <c r="I50" s="247">
        <v>0</v>
      </c>
      <c r="J50" s="189">
        <v>39470</v>
      </c>
      <c r="L50" s="185"/>
      <c r="M50" s="186"/>
    </row>
    <row r="51" spans="1:13" ht="12" customHeight="1" x14ac:dyDescent="0.2">
      <c r="A51" s="185">
        <v>3</v>
      </c>
      <c r="B51" s="228">
        <v>39631</v>
      </c>
      <c r="F51" s="187">
        <f t="shared" si="0"/>
        <v>13</v>
      </c>
      <c r="G51" s="18">
        <v>13</v>
      </c>
      <c r="H51" s="18">
        <v>13</v>
      </c>
      <c r="I51" s="247">
        <v>0</v>
      </c>
      <c r="J51" s="189">
        <v>39471</v>
      </c>
      <c r="L51" s="185"/>
      <c r="M51" s="186"/>
    </row>
    <row r="52" spans="1:13" ht="12" customHeight="1" x14ac:dyDescent="0.2">
      <c r="A52" s="185">
        <v>2</v>
      </c>
      <c r="B52" s="228">
        <v>39632</v>
      </c>
      <c r="F52" s="187">
        <f t="shared" si="0"/>
        <v>26</v>
      </c>
      <c r="G52" s="18">
        <v>26</v>
      </c>
      <c r="H52" s="18">
        <v>26</v>
      </c>
      <c r="I52" s="247">
        <v>0</v>
      </c>
      <c r="J52" s="189">
        <v>39807</v>
      </c>
      <c r="L52" s="185"/>
      <c r="M52" s="186"/>
    </row>
    <row r="53" spans="1:13" ht="12" customHeight="1" x14ac:dyDescent="0.2">
      <c r="A53" s="185">
        <v>3</v>
      </c>
      <c r="B53" s="228">
        <v>39636</v>
      </c>
      <c r="F53" s="187">
        <f t="shared" si="0"/>
        <v>9</v>
      </c>
      <c r="G53" s="18">
        <v>9</v>
      </c>
      <c r="H53" s="18">
        <v>9</v>
      </c>
      <c r="I53" s="247">
        <v>0</v>
      </c>
      <c r="J53" s="189">
        <v>39475</v>
      </c>
      <c r="L53" s="185"/>
      <c r="M53" s="186"/>
    </row>
    <row r="54" spans="1:13" ht="12" customHeight="1" x14ac:dyDescent="0.2">
      <c r="A54" s="185">
        <v>2</v>
      </c>
      <c r="B54" s="228">
        <v>39637</v>
      </c>
      <c r="F54" s="187">
        <f t="shared" si="0"/>
        <v>13</v>
      </c>
      <c r="G54" s="18">
        <v>13</v>
      </c>
      <c r="H54" s="18">
        <v>13</v>
      </c>
      <c r="I54" s="247">
        <v>0</v>
      </c>
      <c r="J54" s="189">
        <v>39476</v>
      </c>
      <c r="L54" s="185"/>
      <c r="M54" s="186"/>
    </row>
    <row r="55" spans="1:13" ht="12" customHeight="1" x14ac:dyDescent="0.2">
      <c r="A55" s="185">
        <v>1</v>
      </c>
      <c r="B55" s="228">
        <v>39638</v>
      </c>
      <c r="F55" s="187">
        <f t="shared" si="0"/>
        <v>174</v>
      </c>
      <c r="G55" s="18">
        <v>174</v>
      </c>
      <c r="H55" s="18">
        <v>174</v>
      </c>
      <c r="I55" s="247">
        <v>0</v>
      </c>
      <c r="J55" s="189">
        <v>39477</v>
      </c>
      <c r="L55" s="185"/>
      <c r="M55" s="186"/>
    </row>
    <row r="56" spans="1:13" ht="12" customHeight="1" x14ac:dyDescent="0.2">
      <c r="A56" s="185">
        <v>4</v>
      </c>
      <c r="B56" s="228">
        <v>39639</v>
      </c>
      <c r="F56" s="187">
        <f t="shared" si="0"/>
        <v>10</v>
      </c>
      <c r="G56" s="18">
        <v>10</v>
      </c>
      <c r="H56" s="18">
        <v>10</v>
      </c>
      <c r="I56" s="247">
        <v>0</v>
      </c>
      <c r="J56" s="189">
        <v>39478</v>
      </c>
      <c r="L56" s="185"/>
      <c r="M56" s="186"/>
    </row>
    <row r="57" spans="1:13" ht="12" customHeight="1" x14ac:dyDescent="0.2">
      <c r="A57" s="185">
        <v>2</v>
      </c>
      <c r="B57" s="228">
        <v>39640</v>
      </c>
      <c r="F57" s="187">
        <f t="shared" si="0"/>
        <v>159</v>
      </c>
      <c r="G57" s="18">
        <v>159</v>
      </c>
      <c r="H57" s="18">
        <v>159</v>
      </c>
      <c r="I57" s="247">
        <v>0</v>
      </c>
      <c r="J57" s="189">
        <v>39479</v>
      </c>
      <c r="L57" s="185"/>
      <c r="M57" s="186"/>
    </row>
    <row r="58" spans="1:13" ht="12" customHeight="1" x14ac:dyDescent="0.2">
      <c r="A58" s="185">
        <v>3</v>
      </c>
      <c r="B58" s="228">
        <v>39643</v>
      </c>
      <c r="F58" s="187">
        <f t="shared" si="0"/>
        <v>674</v>
      </c>
      <c r="G58" s="18">
        <v>674</v>
      </c>
      <c r="H58" s="18">
        <v>674</v>
      </c>
      <c r="I58" s="247">
        <v>0</v>
      </c>
      <c r="J58" s="189">
        <v>39482</v>
      </c>
      <c r="L58" s="185"/>
      <c r="M58" s="186"/>
    </row>
    <row r="59" spans="1:13" ht="12" customHeight="1" x14ac:dyDescent="0.2">
      <c r="A59" s="185">
        <v>1</v>
      </c>
      <c r="B59" s="228">
        <v>39644</v>
      </c>
      <c r="F59" s="187">
        <f t="shared" si="0"/>
        <v>11</v>
      </c>
      <c r="G59" s="18">
        <v>11</v>
      </c>
      <c r="H59" s="18">
        <v>11</v>
      </c>
      <c r="I59" s="247">
        <v>0</v>
      </c>
      <c r="J59" s="189">
        <v>39484</v>
      </c>
      <c r="L59" s="185"/>
      <c r="M59" s="186"/>
    </row>
    <row r="60" spans="1:13" ht="12" customHeight="1" x14ac:dyDescent="0.2">
      <c r="A60" s="185">
        <v>2</v>
      </c>
      <c r="B60" s="228">
        <v>39645</v>
      </c>
      <c r="F60" s="187">
        <f t="shared" si="0"/>
        <v>98</v>
      </c>
      <c r="G60" s="18">
        <v>98</v>
      </c>
      <c r="H60" s="18">
        <v>98</v>
      </c>
      <c r="I60" s="247">
        <v>0</v>
      </c>
      <c r="J60" s="189">
        <v>39485</v>
      </c>
      <c r="L60" s="185"/>
      <c r="M60" s="186"/>
    </row>
    <row r="61" spans="1:13" ht="12" customHeight="1" x14ac:dyDescent="0.2">
      <c r="A61" s="185">
        <v>2</v>
      </c>
      <c r="B61" s="228">
        <v>39646</v>
      </c>
      <c r="F61" s="187">
        <f t="shared" si="0"/>
        <v>4969</v>
      </c>
      <c r="G61" s="18">
        <v>4969</v>
      </c>
      <c r="H61" s="18">
        <v>4969</v>
      </c>
      <c r="I61" s="247">
        <v>0</v>
      </c>
      <c r="J61" s="189">
        <v>39486</v>
      </c>
      <c r="L61" s="185"/>
      <c r="M61" s="186"/>
    </row>
    <row r="62" spans="1:13" ht="12" customHeight="1" x14ac:dyDescent="0.2">
      <c r="A62" s="185">
        <v>3</v>
      </c>
      <c r="B62" s="228">
        <v>39647</v>
      </c>
      <c r="F62" s="187">
        <f t="shared" si="0"/>
        <v>579</v>
      </c>
      <c r="G62" s="18">
        <v>579</v>
      </c>
      <c r="H62" s="18">
        <v>579</v>
      </c>
      <c r="I62" s="247">
        <v>0</v>
      </c>
      <c r="J62" s="189">
        <v>39489</v>
      </c>
      <c r="L62" s="185"/>
      <c r="M62" s="186"/>
    </row>
    <row r="63" spans="1:13" ht="12" customHeight="1" x14ac:dyDescent="0.2">
      <c r="A63" s="185">
        <v>3</v>
      </c>
      <c r="B63" s="228">
        <v>39650</v>
      </c>
      <c r="F63" s="187">
        <f t="shared" si="0"/>
        <v>173</v>
      </c>
      <c r="G63" s="18">
        <v>173</v>
      </c>
      <c r="H63" s="18">
        <v>172</v>
      </c>
      <c r="I63" s="247">
        <v>1</v>
      </c>
      <c r="J63" s="189">
        <v>39490</v>
      </c>
      <c r="L63" s="185"/>
      <c r="M63" s="186"/>
    </row>
    <row r="64" spans="1:13" ht="12" customHeight="1" x14ac:dyDescent="0.2">
      <c r="A64" s="185">
        <v>3</v>
      </c>
      <c r="B64" s="228">
        <v>39651</v>
      </c>
      <c r="F64" s="187">
        <f t="shared" si="0"/>
        <v>126</v>
      </c>
      <c r="G64" s="18">
        <v>126</v>
      </c>
      <c r="H64" s="18">
        <v>126</v>
      </c>
      <c r="I64" s="247">
        <v>0</v>
      </c>
      <c r="J64" s="189">
        <v>39491</v>
      </c>
      <c r="L64" s="185"/>
      <c r="M64" s="186"/>
    </row>
    <row r="65" spans="1:13" ht="12" customHeight="1" x14ac:dyDescent="0.2">
      <c r="A65" s="185">
        <v>8</v>
      </c>
      <c r="B65" s="228">
        <v>39653</v>
      </c>
      <c r="F65" s="187">
        <f t="shared" si="0"/>
        <v>136</v>
      </c>
      <c r="G65" s="18">
        <v>136</v>
      </c>
      <c r="H65" s="18">
        <v>136</v>
      </c>
      <c r="I65" s="247">
        <v>0</v>
      </c>
      <c r="J65" s="189">
        <v>39492</v>
      </c>
      <c r="L65" s="185"/>
      <c r="M65" s="186"/>
    </row>
    <row r="66" spans="1:13" ht="12" customHeight="1" x14ac:dyDescent="0.2">
      <c r="A66" s="185">
        <v>3</v>
      </c>
      <c r="B66" s="228">
        <v>39654</v>
      </c>
      <c r="F66" s="187">
        <f t="shared" si="0"/>
        <v>5154</v>
      </c>
      <c r="G66" s="18">
        <v>5154</v>
      </c>
      <c r="H66" s="18">
        <v>5154</v>
      </c>
      <c r="I66" s="247">
        <v>0</v>
      </c>
      <c r="J66" s="189">
        <v>39493</v>
      </c>
      <c r="L66" s="185"/>
      <c r="M66" s="186"/>
    </row>
    <row r="67" spans="1:13" ht="12" customHeight="1" x14ac:dyDescent="0.2">
      <c r="A67" s="185">
        <v>5</v>
      </c>
      <c r="B67" s="228">
        <v>39657</v>
      </c>
      <c r="F67" s="187">
        <f t="shared" si="0"/>
        <v>2459</v>
      </c>
      <c r="G67" s="18">
        <v>2459</v>
      </c>
      <c r="H67" s="18">
        <v>2459</v>
      </c>
      <c r="I67" s="247">
        <v>0</v>
      </c>
      <c r="J67" s="189">
        <v>39496</v>
      </c>
      <c r="L67" s="185"/>
      <c r="M67" s="186"/>
    </row>
    <row r="68" spans="1:13" ht="12" customHeight="1" x14ac:dyDescent="0.2">
      <c r="A68" s="185">
        <v>4</v>
      </c>
      <c r="B68" s="228">
        <v>39658</v>
      </c>
      <c r="F68" s="187">
        <f t="shared" si="0"/>
        <v>4318</v>
      </c>
      <c r="G68" s="18">
        <v>4318</v>
      </c>
      <c r="H68" s="18">
        <v>4317</v>
      </c>
      <c r="I68" s="247">
        <v>1</v>
      </c>
      <c r="J68" s="189">
        <v>39497</v>
      </c>
      <c r="L68" s="185"/>
      <c r="M68" s="186"/>
    </row>
    <row r="69" spans="1:13" ht="12" customHeight="1" x14ac:dyDescent="0.2">
      <c r="A69" s="185">
        <v>1</v>
      </c>
      <c r="B69" s="228">
        <v>39660</v>
      </c>
      <c r="F69" s="187">
        <f t="shared" ref="F69:F114" si="1">G69</f>
        <v>4350</v>
      </c>
      <c r="G69" s="18">
        <v>4350</v>
      </c>
      <c r="H69" s="18">
        <v>4350</v>
      </c>
      <c r="I69" s="247">
        <v>0</v>
      </c>
      <c r="J69" s="189">
        <v>39498</v>
      </c>
      <c r="L69" s="185"/>
      <c r="M69" s="186"/>
    </row>
    <row r="70" spans="1:13" ht="12" customHeight="1" x14ac:dyDescent="0.2">
      <c r="A70" s="185">
        <v>4</v>
      </c>
      <c r="B70" s="228">
        <v>39664</v>
      </c>
      <c r="F70" s="187">
        <f t="shared" si="1"/>
        <v>518</v>
      </c>
      <c r="G70" s="18">
        <v>518</v>
      </c>
      <c r="H70" s="18">
        <v>518</v>
      </c>
      <c r="I70" s="247">
        <v>0</v>
      </c>
      <c r="J70" s="189">
        <v>39499</v>
      </c>
      <c r="L70" s="185"/>
      <c r="M70" s="186"/>
    </row>
    <row r="71" spans="1:13" ht="12" customHeight="1" x14ac:dyDescent="0.2">
      <c r="A71" s="185">
        <v>2</v>
      </c>
      <c r="B71" s="228">
        <v>39665</v>
      </c>
      <c r="F71" s="187">
        <f t="shared" si="1"/>
        <v>456</v>
      </c>
      <c r="G71" s="18">
        <v>456</v>
      </c>
      <c r="H71" s="18">
        <v>456</v>
      </c>
      <c r="I71" s="247">
        <v>0</v>
      </c>
      <c r="J71" s="189">
        <v>39500</v>
      </c>
      <c r="L71" s="185"/>
      <c r="M71" s="186"/>
    </row>
    <row r="72" spans="1:13" ht="12" customHeight="1" x14ac:dyDescent="0.2">
      <c r="A72" s="185">
        <v>4</v>
      </c>
      <c r="B72" s="228">
        <v>39667</v>
      </c>
      <c r="F72" s="187">
        <f t="shared" si="1"/>
        <v>3303</v>
      </c>
      <c r="G72" s="18">
        <v>3303</v>
      </c>
      <c r="H72" s="18">
        <v>3303</v>
      </c>
      <c r="I72" s="247">
        <v>0</v>
      </c>
      <c r="J72" s="189">
        <v>39503</v>
      </c>
      <c r="L72" s="185"/>
      <c r="M72" s="186"/>
    </row>
    <row r="73" spans="1:13" ht="12" customHeight="1" x14ac:dyDescent="0.2">
      <c r="A73" s="185">
        <v>2</v>
      </c>
      <c r="B73" s="228">
        <v>39668</v>
      </c>
      <c r="F73" s="187">
        <f t="shared" si="1"/>
        <v>4450</v>
      </c>
      <c r="G73" s="18">
        <v>4450</v>
      </c>
      <c r="H73" s="18">
        <v>4450</v>
      </c>
      <c r="I73" s="247">
        <v>0</v>
      </c>
      <c r="J73" s="189">
        <v>39504</v>
      </c>
      <c r="L73" s="185"/>
      <c r="M73" s="186"/>
    </row>
    <row r="74" spans="1:13" ht="12" customHeight="1" x14ac:dyDescent="0.2">
      <c r="A74" s="185">
        <v>1</v>
      </c>
      <c r="B74" s="228">
        <v>39671</v>
      </c>
      <c r="F74" s="187">
        <f t="shared" si="1"/>
        <v>4650</v>
      </c>
      <c r="G74" s="18">
        <v>4650</v>
      </c>
      <c r="H74" s="18">
        <v>4650</v>
      </c>
      <c r="I74" s="247">
        <v>0</v>
      </c>
      <c r="J74" s="189">
        <v>39506</v>
      </c>
      <c r="L74" s="185"/>
      <c r="M74" s="186"/>
    </row>
    <row r="75" spans="1:13" ht="12" customHeight="1" x14ac:dyDescent="0.2">
      <c r="A75" s="185">
        <v>4</v>
      </c>
      <c r="B75" s="228">
        <v>39672</v>
      </c>
      <c r="F75" s="187">
        <f t="shared" si="1"/>
        <v>4613</v>
      </c>
      <c r="G75" s="187">
        <v>4613</v>
      </c>
      <c r="H75" s="187">
        <v>4613</v>
      </c>
      <c r="I75" s="247">
        <v>0</v>
      </c>
      <c r="J75" s="188">
        <v>39507</v>
      </c>
      <c r="L75" s="185"/>
      <c r="M75" s="186"/>
    </row>
    <row r="76" spans="1:13" ht="12" customHeight="1" x14ac:dyDescent="0.2">
      <c r="A76" s="185">
        <v>1</v>
      </c>
      <c r="B76" s="228">
        <v>39673</v>
      </c>
      <c r="F76" s="187">
        <f t="shared" si="1"/>
        <v>4442</v>
      </c>
      <c r="G76" s="187">
        <v>4442</v>
      </c>
      <c r="H76" s="187">
        <v>4442</v>
      </c>
      <c r="I76" s="247">
        <v>0</v>
      </c>
      <c r="J76" s="188">
        <v>39510</v>
      </c>
      <c r="L76" s="185"/>
      <c r="M76" s="186"/>
    </row>
    <row r="77" spans="1:13" ht="12" customHeight="1" x14ac:dyDescent="0.2">
      <c r="A77" s="185">
        <v>1</v>
      </c>
      <c r="B77" s="228">
        <v>39674</v>
      </c>
      <c r="F77" s="187">
        <f t="shared" si="1"/>
        <v>38502</v>
      </c>
      <c r="G77" s="187">
        <v>38502</v>
      </c>
      <c r="H77" s="187">
        <v>38502</v>
      </c>
      <c r="I77" s="247">
        <v>0</v>
      </c>
      <c r="J77" s="188">
        <v>39511</v>
      </c>
      <c r="L77" s="185"/>
      <c r="M77" s="186"/>
    </row>
    <row r="78" spans="1:13" ht="12" customHeight="1" x14ac:dyDescent="0.2">
      <c r="A78" s="185">
        <v>1</v>
      </c>
      <c r="B78" s="228">
        <v>39678</v>
      </c>
      <c r="F78" s="187">
        <f t="shared" si="1"/>
        <v>2725</v>
      </c>
      <c r="G78" s="187">
        <v>2725</v>
      </c>
      <c r="H78" s="187">
        <v>2725</v>
      </c>
      <c r="I78" s="247">
        <v>0</v>
      </c>
      <c r="J78" s="188">
        <v>39512</v>
      </c>
      <c r="L78" s="185"/>
      <c r="M78" s="186"/>
    </row>
    <row r="79" spans="1:13" ht="12" customHeight="1" x14ac:dyDescent="0.2">
      <c r="A79" s="185">
        <v>1</v>
      </c>
      <c r="B79" s="228">
        <v>39680</v>
      </c>
      <c r="F79" s="187">
        <f t="shared" si="1"/>
        <v>7254</v>
      </c>
      <c r="G79" s="187">
        <v>7254</v>
      </c>
      <c r="H79" s="187">
        <v>7254</v>
      </c>
      <c r="I79" s="247">
        <v>0</v>
      </c>
      <c r="J79" s="188">
        <v>39513</v>
      </c>
      <c r="L79" s="185"/>
      <c r="M79" s="186"/>
    </row>
    <row r="80" spans="1:13" ht="12" customHeight="1" x14ac:dyDescent="0.2">
      <c r="A80" s="185">
        <v>1</v>
      </c>
      <c r="B80" s="228">
        <v>39681</v>
      </c>
      <c r="F80" s="187">
        <f t="shared" si="1"/>
        <v>7215</v>
      </c>
      <c r="G80" s="187">
        <v>7215</v>
      </c>
      <c r="H80" s="187">
        <v>7215</v>
      </c>
      <c r="I80" s="247">
        <v>0</v>
      </c>
      <c r="J80" s="188">
        <v>39517</v>
      </c>
      <c r="L80" s="185"/>
      <c r="M80" s="186"/>
    </row>
    <row r="81" spans="1:13" ht="12" customHeight="1" x14ac:dyDescent="0.2">
      <c r="A81" s="185">
        <v>1</v>
      </c>
      <c r="B81" s="228">
        <v>39682</v>
      </c>
      <c r="F81" s="187">
        <f t="shared" si="1"/>
        <v>8712</v>
      </c>
      <c r="G81" s="187">
        <v>8712</v>
      </c>
      <c r="H81" s="187">
        <v>8712</v>
      </c>
      <c r="I81" s="247">
        <v>1</v>
      </c>
      <c r="J81" s="188">
        <v>39518</v>
      </c>
      <c r="L81" s="185"/>
      <c r="M81" s="186"/>
    </row>
    <row r="82" spans="1:13" ht="12" customHeight="1" x14ac:dyDescent="0.2">
      <c r="A82" s="185">
        <v>2</v>
      </c>
      <c r="B82" s="228">
        <v>39687</v>
      </c>
      <c r="F82" s="187">
        <f t="shared" si="1"/>
        <v>5916</v>
      </c>
      <c r="G82" s="187">
        <v>5916</v>
      </c>
      <c r="H82" s="187">
        <v>5916</v>
      </c>
      <c r="I82" s="247">
        <v>1</v>
      </c>
      <c r="J82" s="188">
        <v>39519</v>
      </c>
      <c r="L82" s="185"/>
      <c r="M82" s="186"/>
    </row>
    <row r="83" spans="1:13" ht="12" customHeight="1" x14ac:dyDescent="0.2">
      <c r="A83" s="185">
        <v>1</v>
      </c>
      <c r="B83" s="228">
        <v>39688</v>
      </c>
      <c r="F83" s="187">
        <f t="shared" si="1"/>
        <v>6384</v>
      </c>
      <c r="G83" s="187">
        <v>6384</v>
      </c>
      <c r="H83" s="187">
        <v>6381</v>
      </c>
      <c r="I83" s="247">
        <v>3</v>
      </c>
      <c r="J83" s="188">
        <v>39520</v>
      </c>
      <c r="L83" s="185"/>
      <c r="M83" s="186"/>
    </row>
    <row r="84" spans="1:13" ht="12" customHeight="1" x14ac:dyDescent="0.2">
      <c r="A84" s="185">
        <v>1</v>
      </c>
      <c r="B84" s="228">
        <v>39689</v>
      </c>
      <c r="F84" s="187">
        <f t="shared" si="1"/>
        <v>5227</v>
      </c>
      <c r="G84" s="187">
        <v>5227</v>
      </c>
      <c r="H84" s="187">
        <v>5225</v>
      </c>
      <c r="I84" s="247">
        <v>2</v>
      </c>
      <c r="J84" s="188">
        <v>39521</v>
      </c>
      <c r="L84" s="185"/>
      <c r="M84" s="186"/>
    </row>
    <row r="85" spans="1:13" ht="12" customHeight="1" x14ac:dyDescent="0.2">
      <c r="A85" s="185">
        <v>5</v>
      </c>
      <c r="B85" s="228">
        <v>39692</v>
      </c>
      <c r="F85" s="187">
        <f t="shared" si="1"/>
        <v>7696</v>
      </c>
      <c r="G85" s="187">
        <v>7696</v>
      </c>
      <c r="H85" s="187">
        <v>7696</v>
      </c>
      <c r="I85" s="247">
        <v>0</v>
      </c>
      <c r="J85" s="188">
        <v>39524</v>
      </c>
      <c r="L85" s="185"/>
      <c r="M85" s="186"/>
    </row>
    <row r="86" spans="1:13" ht="12" customHeight="1" x14ac:dyDescent="0.2">
      <c r="A86" s="185">
        <v>2</v>
      </c>
      <c r="B86" s="228">
        <v>39693</v>
      </c>
      <c r="F86" s="187">
        <f t="shared" si="1"/>
        <v>6966</v>
      </c>
      <c r="G86" s="187">
        <v>6966</v>
      </c>
      <c r="H86" s="187">
        <v>6966</v>
      </c>
      <c r="I86" s="247">
        <v>0</v>
      </c>
      <c r="J86" s="188">
        <v>39525</v>
      </c>
      <c r="L86" s="185"/>
      <c r="M86" s="186"/>
    </row>
    <row r="87" spans="1:13" ht="12" customHeight="1" x14ac:dyDescent="0.2">
      <c r="A87" s="185">
        <v>5</v>
      </c>
      <c r="B87" s="228">
        <v>39694</v>
      </c>
      <c r="F87" s="187">
        <f t="shared" si="1"/>
        <v>6139</v>
      </c>
      <c r="G87" s="187">
        <v>6139</v>
      </c>
      <c r="H87" s="187">
        <v>6139</v>
      </c>
      <c r="I87" s="247">
        <v>0</v>
      </c>
      <c r="J87" s="188">
        <v>39526</v>
      </c>
      <c r="L87" s="185"/>
      <c r="M87" s="186"/>
    </row>
    <row r="88" spans="1:13" ht="12" customHeight="1" x14ac:dyDescent="0.2">
      <c r="A88" s="185">
        <v>2</v>
      </c>
      <c r="B88" s="228">
        <v>39695</v>
      </c>
      <c r="F88" s="187">
        <f t="shared" si="1"/>
        <v>5614</v>
      </c>
      <c r="G88" s="187">
        <v>5614</v>
      </c>
      <c r="H88" s="187">
        <v>5614</v>
      </c>
      <c r="I88" s="247">
        <v>0</v>
      </c>
      <c r="J88" s="188">
        <v>39527</v>
      </c>
      <c r="L88" s="185"/>
      <c r="M88" s="186"/>
    </row>
    <row r="89" spans="1:13" ht="12" customHeight="1" x14ac:dyDescent="0.2">
      <c r="A89" s="185">
        <v>4</v>
      </c>
      <c r="B89" s="228">
        <v>39696</v>
      </c>
      <c r="F89" s="187">
        <f t="shared" si="1"/>
        <v>5475</v>
      </c>
      <c r="G89" s="187">
        <v>5475</v>
      </c>
      <c r="H89" s="187">
        <v>5474</v>
      </c>
      <c r="I89" s="247">
        <v>1</v>
      </c>
      <c r="J89" s="188">
        <v>39531</v>
      </c>
      <c r="L89" s="185"/>
      <c r="M89" s="186"/>
    </row>
    <row r="90" spans="1:13" ht="12" customHeight="1" x14ac:dyDescent="0.2">
      <c r="A90" s="185">
        <v>1</v>
      </c>
      <c r="B90" s="228">
        <v>39699</v>
      </c>
      <c r="F90" s="187">
        <f t="shared" si="1"/>
        <v>12002</v>
      </c>
      <c r="G90" s="187">
        <v>12002</v>
      </c>
      <c r="H90" s="187">
        <v>12002</v>
      </c>
      <c r="I90" s="247">
        <v>0</v>
      </c>
      <c r="J90" s="188">
        <v>39532</v>
      </c>
      <c r="L90" s="185"/>
      <c r="M90" s="186"/>
    </row>
    <row r="91" spans="1:13" ht="12" customHeight="1" x14ac:dyDescent="0.2">
      <c r="A91" s="185">
        <v>3</v>
      </c>
      <c r="B91" s="228">
        <v>39702</v>
      </c>
      <c r="F91" s="187">
        <f t="shared" si="1"/>
        <v>2577</v>
      </c>
      <c r="G91" s="187">
        <v>2577</v>
      </c>
      <c r="H91" s="187">
        <v>2577</v>
      </c>
      <c r="I91" s="247">
        <v>0</v>
      </c>
      <c r="J91" s="188">
        <v>39533</v>
      </c>
      <c r="L91" s="185"/>
      <c r="M91" s="186"/>
    </row>
    <row r="92" spans="1:13" ht="12" customHeight="1" x14ac:dyDescent="0.2">
      <c r="A92" s="185">
        <v>4</v>
      </c>
      <c r="B92" s="228">
        <v>39703</v>
      </c>
      <c r="F92" s="187">
        <f t="shared" si="1"/>
        <v>5478</v>
      </c>
      <c r="G92" s="187">
        <v>5478</v>
      </c>
      <c r="H92" s="187">
        <v>5478</v>
      </c>
      <c r="I92" s="247">
        <v>0</v>
      </c>
      <c r="J92" s="188">
        <v>39534</v>
      </c>
      <c r="L92" s="185"/>
      <c r="M92" s="186"/>
    </row>
    <row r="93" spans="1:13" ht="12" customHeight="1" x14ac:dyDescent="0.2">
      <c r="A93" s="185">
        <v>3</v>
      </c>
      <c r="B93" s="228">
        <v>39706</v>
      </c>
      <c r="F93" s="187">
        <f t="shared" si="1"/>
        <v>5851</v>
      </c>
      <c r="G93" s="187">
        <v>5851</v>
      </c>
      <c r="H93" s="187">
        <v>5850</v>
      </c>
      <c r="I93" s="247">
        <v>1</v>
      </c>
      <c r="J93" s="188">
        <v>39535</v>
      </c>
      <c r="L93" s="185"/>
      <c r="M93" s="186"/>
    </row>
    <row r="94" spans="1:13" ht="12" customHeight="1" x14ac:dyDescent="0.2">
      <c r="A94" s="185">
        <v>6</v>
      </c>
      <c r="B94" s="228">
        <v>39707</v>
      </c>
      <c r="F94" s="187">
        <f t="shared" si="1"/>
        <v>7623</v>
      </c>
      <c r="G94" s="187">
        <v>7623</v>
      </c>
      <c r="H94" s="187">
        <v>7621</v>
      </c>
      <c r="I94" s="247">
        <v>2</v>
      </c>
      <c r="J94" s="188">
        <v>39538</v>
      </c>
      <c r="L94" s="185"/>
      <c r="M94" s="186"/>
    </row>
    <row r="95" spans="1:13" ht="12" customHeight="1" x14ac:dyDescent="0.2">
      <c r="A95" s="185">
        <v>6</v>
      </c>
      <c r="B95" s="228">
        <v>39708</v>
      </c>
      <c r="F95" s="187">
        <f t="shared" si="1"/>
        <v>12672</v>
      </c>
      <c r="G95" s="187">
        <v>12672</v>
      </c>
      <c r="H95" s="187">
        <v>12672</v>
      </c>
      <c r="I95" s="247">
        <v>2</v>
      </c>
      <c r="J95" s="188">
        <v>39539</v>
      </c>
      <c r="L95" s="185"/>
      <c r="M95" s="186"/>
    </row>
    <row r="96" spans="1:13" ht="12" customHeight="1" x14ac:dyDescent="0.2">
      <c r="A96" s="185">
        <v>1</v>
      </c>
      <c r="B96" s="228">
        <v>39709</v>
      </c>
      <c r="F96" s="187">
        <f t="shared" si="1"/>
        <v>116565</v>
      </c>
      <c r="G96" s="187">
        <v>116565</v>
      </c>
      <c r="H96" s="187">
        <v>116565</v>
      </c>
      <c r="I96" s="247">
        <v>0</v>
      </c>
      <c r="J96" s="188">
        <v>39540</v>
      </c>
      <c r="L96" s="185"/>
      <c r="M96" s="186"/>
    </row>
    <row r="97" spans="1:13" ht="12" customHeight="1" x14ac:dyDescent="0.2">
      <c r="A97" s="185">
        <v>1</v>
      </c>
      <c r="B97" s="228">
        <v>39713</v>
      </c>
      <c r="F97" s="187">
        <f t="shared" si="1"/>
        <v>2977</v>
      </c>
      <c r="G97" s="187">
        <v>2977</v>
      </c>
      <c r="H97" s="187">
        <v>2977</v>
      </c>
      <c r="I97" s="247">
        <v>0</v>
      </c>
      <c r="J97" s="188">
        <v>39541</v>
      </c>
      <c r="L97" s="185"/>
      <c r="M97" s="186"/>
    </row>
    <row r="98" spans="1:13" ht="12" customHeight="1" x14ac:dyDescent="0.2">
      <c r="A98" s="185">
        <v>2</v>
      </c>
      <c r="B98" s="228">
        <v>39714</v>
      </c>
      <c r="F98" s="187">
        <f t="shared" si="1"/>
        <v>16522</v>
      </c>
      <c r="G98" s="187">
        <v>16522</v>
      </c>
      <c r="H98" s="187">
        <v>16522</v>
      </c>
      <c r="I98" s="247">
        <v>0</v>
      </c>
      <c r="J98" s="188">
        <v>39541</v>
      </c>
      <c r="L98" s="185"/>
      <c r="M98" s="186"/>
    </row>
    <row r="99" spans="1:13" ht="12" customHeight="1" x14ac:dyDescent="0.2">
      <c r="A99" s="185">
        <v>4</v>
      </c>
      <c r="B99" s="228">
        <v>39715</v>
      </c>
      <c r="F99" s="187">
        <f t="shared" si="1"/>
        <v>6690</v>
      </c>
      <c r="G99" s="187">
        <v>6690</v>
      </c>
      <c r="H99" s="187">
        <v>6690</v>
      </c>
      <c r="I99" s="247">
        <v>0</v>
      </c>
      <c r="J99" s="188">
        <v>39542</v>
      </c>
      <c r="L99" s="185"/>
      <c r="M99" s="186"/>
    </row>
    <row r="100" spans="1:13" ht="12" customHeight="1" x14ac:dyDescent="0.2">
      <c r="A100" s="185">
        <v>1</v>
      </c>
      <c r="B100" s="228">
        <v>39716</v>
      </c>
      <c r="F100" s="187">
        <f t="shared" si="1"/>
        <v>9082</v>
      </c>
      <c r="G100" s="187">
        <v>9082</v>
      </c>
      <c r="H100" s="187">
        <v>9082</v>
      </c>
      <c r="I100" s="247">
        <v>0</v>
      </c>
      <c r="J100" s="188">
        <v>39545</v>
      </c>
      <c r="L100" s="185"/>
      <c r="M100" s="186"/>
    </row>
    <row r="101" spans="1:13" ht="12" customHeight="1" x14ac:dyDescent="0.2">
      <c r="A101" s="185">
        <v>6</v>
      </c>
      <c r="B101" s="228">
        <v>39717</v>
      </c>
      <c r="F101" s="187">
        <f t="shared" si="1"/>
        <v>7156</v>
      </c>
      <c r="G101" s="187">
        <v>7156</v>
      </c>
      <c r="H101" s="187">
        <v>7156</v>
      </c>
      <c r="I101" s="247">
        <v>0</v>
      </c>
      <c r="J101" s="188">
        <v>39180</v>
      </c>
      <c r="L101" s="185"/>
      <c r="M101" s="186"/>
    </row>
    <row r="102" spans="1:13" ht="12" customHeight="1" x14ac:dyDescent="0.2">
      <c r="A102" s="185">
        <v>6</v>
      </c>
      <c r="B102" s="228">
        <v>39721</v>
      </c>
      <c r="F102" s="187">
        <f t="shared" si="1"/>
        <v>9734</v>
      </c>
      <c r="G102" s="187">
        <v>9734</v>
      </c>
      <c r="H102" s="187">
        <v>9734</v>
      </c>
      <c r="I102" s="247">
        <v>0</v>
      </c>
      <c r="J102" s="188">
        <v>39547</v>
      </c>
      <c r="L102" s="185"/>
      <c r="M102" s="186"/>
    </row>
    <row r="103" spans="1:13" ht="12" customHeight="1" x14ac:dyDescent="0.2">
      <c r="A103" s="185">
        <v>1</v>
      </c>
      <c r="B103" s="228">
        <v>39722</v>
      </c>
      <c r="F103" s="187">
        <f t="shared" si="1"/>
        <v>6326</v>
      </c>
      <c r="G103" s="187">
        <v>6326</v>
      </c>
      <c r="H103" s="187">
        <v>6326</v>
      </c>
      <c r="I103" s="247">
        <v>0</v>
      </c>
      <c r="J103" s="188">
        <v>39548</v>
      </c>
      <c r="L103" s="185"/>
      <c r="M103" s="186"/>
    </row>
    <row r="104" spans="1:13" ht="12" customHeight="1" x14ac:dyDescent="0.2">
      <c r="A104" s="185">
        <v>2</v>
      </c>
      <c r="B104" s="228">
        <v>39723</v>
      </c>
      <c r="F104" s="187">
        <f t="shared" si="1"/>
        <v>8067</v>
      </c>
      <c r="G104" s="187">
        <v>8067</v>
      </c>
      <c r="H104" s="187">
        <v>8066</v>
      </c>
      <c r="I104" s="247">
        <v>1</v>
      </c>
      <c r="J104" s="188">
        <v>39549</v>
      </c>
      <c r="L104" s="185"/>
      <c r="M104" s="186"/>
    </row>
    <row r="105" spans="1:13" ht="12" customHeight="1" x14ac:dyDescent="0.2">
      <c r="A105" s="185">
        <v>4</v>
      </c>
      <c r="B105" s="228">
        <v>39724</v>
      </c>
      <c r="F105" s="187">
        <f t="shared" si="1"/>
        <v>9448</v>
      </c>
      <c r="G105" s="187">
        <v>9448</v>
      </c>
      <c r="H105" s="187">
        <v>9448</v>
      </c>
      <c r="I105" s="247">
        <v>0</v>
      </c>
      <c r="J105" s="188">
        <v>39552</v>
      </c>
      <c r="L105" s="185"/>
      <c r="M105" s="186"/>
    </row>
    <row r="106" spans="1:13" ht="12" customHeight="1" x14ac:dyDescent="0.2">
      <c r="A106" s="185">
        <v>1</v>
      </c>
      <c r="B106" s="228">
        <v>39727</v>
      </c>
      <c r="F106" s="187">
        <f t="shared" si="1"/>
        <v>9048</v>
      </c>
      <c r="G106" s="187">
        <v>9048</v>
      </c>
      <c r="H106" s="187">
        <v>9048</v>
      </c>
      <c r="I106" s="247">
        <v>0</v>
      </c>
      <c r="J106" s="188">
        <v>39553</v>
      </c>
      <c r="L106" s="185"/>
      <c r="M106" s="186"/>
    </row>
    <row r="107" spans="1:13" ht="12" customHeight="1" x14ac:dyDescent="0.2">
      <c r="A107" s="185">
        <v>1</v>
      </c>
      <c r="B107" s="228">
        <v>39728</v>
      </c>
      <c r="F107" s="187">
        <f t="shared" si="1"/>
        <v>6891</v>
      </c>
      <c r="G107" s="187">
        <v>6891</v>
      </c>
      <c r="H107" s="187">
        <v>6891</v>
      </c>
      <c r="I107" s="247">
        <v>0</v>
      </c>
      <c r="J107" s="188">
        <v>39554</v>
      </c>
      <c r="L107" s="185"/>
      <c r="M107" s="186"/>
    </row>
    <row r="108" spans="1:13" ht="12" customHeight="1" x14ac:dyDescent="0.2">
      <c r="A108" s="185">
        <v>3</v>
      </c>
      <c r="B108" s="228">
        <v>39729</v>
      </c>
      <c r="F108" s="187">
        <f t="shared" si="1"/>
        <v>7153</v>
      </c>
      <c r="G108" s="187">
        <v>7153</v>
      </c>
      <c r="H108" s="187">
        <v>7152</v>
      </c>
      <c r="I108" s="247">
        <v>1</v>
      </c>
      <c r="J108" s="188">
        <v>39555</v>
      </c>
      <c r="L108" s="185"/>
      <c r="M108" s="186"/>
    </row>
    <row r="109" spans="1:13" ht="12" customHeight="1" x14ac:dyDescent="0.2">
      <c r="A109" s="185">
        <v>2</v>
      </c>
      <c r="B109" s="228">
        <v>39730</v>
      </c>
      <c r="F109" s="187">
        <f t="shared" si="1"/>
        <v>2671</v>
      </c>
      <c r="G109" s="187">
        <v>2671</v>
      </c>
      <c r="H109" s="187">
        <v>2671</v>
      </c>
      <c r="I109" s="247">
        <v>0</v>
      </c>
      <c r="J109" s="188">
        <v>39559</v>
      </c>
      <c r="L109" s="185"/>
      <c r="M109" s="186"/>
    </row>
    <row r="110" spans="1:13" ht="12" customHeight="1" x14ac:dyDescent="0.2">
      <c r="A110" s="185">
        <v>2</v>
      </c>
      <c r="B110" s="228">
        <v>39734</v>
      </c>
      <c r="F110" s="187">
        <f t="shared" si="1"/>
        <v>2780</v>
      </c>
      <c r="G110" s="187">
        <v>2780</v>
      </c>
      <c r="H110" s="187">
        <v>2780</v>
      </c>
      <c r="I110" s="247">
        <v>0</v>
      </c>
      <c r="J110" s="188">
        <v>39560</v>
      </c>
      <c r="L110" s="185"/>
      <c r="M110" s="186"/>
    </row>
    <row r="111" spans="1:13" ht="12" customHeight="1" x14ac:dyDescent="0.2">
      <c r="A111" s="185">
        <v>1</v>
      </c>
      <c r="B111" s="228">
        <v>39735</v>
      </c>
      <c r="F111" s="187">
        <f t="shared" si="1"/>
        <v>25788</v>
      </c>
      <c r="G111" s="187">
        <v>25788</v>
      </c>
      <c r="H111" s="187">
        <v>25785</v>
      </c>
      <c r="I111" s="247">
        <v>3</v>
      </c>
      <c r="J111" s="188">
        <v>39560</v>
      </c>
      <c r="L111" s="185"/>
      <c r="M111" s="186"/>
    </row>
    <row r="112" spans="1:13" ht="12" customHeight="1" x14ac:dyDescent="0.2">
      <c r="A112" s="185">
        <v>1</v>
      </c>
      <c r="B112" s="228">
        <v>39736</v>
      </c>
      <c r="F112" s="187">
        <f t="shared" si="1"/>
        <v>8696</v>
      </c>
      <c r="G112" s="187">
        <v>8696</v>
      </c>
      <c r="H112" s="187">
        <v>8694</v>
      </c>
      <c r="I112" s="247">
        <v>2</v>
      </c>
      <c r="J112" s="188">
        <v>39561</v>
      </c>
      <c r="L112" s="185"/>
      <c r="M112" s="186"/>
    </row>
    <row r="113" spans="1:13" ht="12" customHeight="1" x14ac:dyDescent="0.2">
      <c r="A113" s="185">
        <v>2</v>
      </c>
      <c r="B113" s="228">
        <v>39737</v>
      </c>
      <c r="F113" s="187">
        <f t="shared" si="1"/>
        <v>3488</v>
      </c>
      <c r="G113" s="187">
        <v>3488</v>
      </c>
      <c r="H113" s="187">
        <v>3488</v>
      </c>
      <c r="I113" s="247">
        <v>0</v>
      </c>
      <c r="J113" s="188">
        <v>39562</v>
      </c>
      <c r="L113" s="185"/>
      <c r="M113" s="186"/>
    </row>
    <row r="114" spans="1:13" ht="12" customHeight="1" x14ac:dyDescent="0.2">
      <c r="A114" s="185">
        <v>1</v>
      </c>
      <c r="B114" s="228">
        <v>39738</v>
      </c>
      <c r="F114" s="187">
        <f t="shared" si="1"/>
        <v>10017</v>
      </c>
      <c r="G114" s="187">
        <v>10017</v>
      </c>
      <c r="H114" s="187">
        <v>10015</v>
      </c>
      <c r="I114" s="247">
        <v>2</v>
      </c>
      <c r="J114" s="188">
        <v>39566</v>
      </c>
      <c r="L114" s="185"/>
      <c r="M114" s="186"/>
    </row>
    <row r="115" spans="1:13" ht="12" customHeight="1" x14ac:dyDescent="0.2">
      <c r="A115" s="185">
        <v>3</v>
      </c>
      <c r="B115" s="228">
        <v>39741</v>
      </c>
      <c r="F115" s="187">
        <v>3727</v>
      </c>
      <c r="G115" s="187">
        <v>0</v>
      </c>
      <c r="H115" s="187">
        <v>0</v>
      </c>
      <c r="I115" s="247">
        <v>0</v>
      </c>
      <c r="J115" s="188">
        <v>39589</v>
      </c>
      <c r="L115" s="185"/>
      <c r="M115" s="186"/>
    </row>
    <row r="116" spans="1:13" ht="12" customHeight="1" x14ac:dyDescent="0.2">
      <c r="A116" s="185">
        <v>1</v>
      </c>
      <c r="B116" s="228">
        <v>39742</v>
      </c>
      <c r="F116" s="187">
        <v>0</v>
      </c>
      <c r="G116" s="187">
        <v>0</v>
      </c>
      <c r="H116" s="187">
        <v>0</v>
      </c>
      <c r="I116" s="247">
        <v>0</v>
      </c>
      <c r="J116" s="188">
        <v>39591</v>
      </c>
      <c r="L116" s="185"/>
      <c r="M116" s="186"/>
    </row>
    <row r="117" spans="1:13" ht="12" customHeight="1" x14ac:dyDescent="0.2">
      <c r="A117" s="185">
        <v>3</v>
      </c>
      <c r="B117" s="228">
        <v>39743</v>
      </c>
      <c r="F117" s="187"/>
      <c r="G117" s="187">
        <v>0</v>
      </c>
      <c r="H117" s="187">
        <v>0</v>
      </c>
      <c r="I117" s="247">
        <v>0</v>
      </c>
      <c r="J117" s="188">
        <v>39594</v>
      </c>
      <c r="L117" s="185"/>
      <c r="M117" s="186"/>
    </row>
    <row r="118" spans="1:13" ht="12" customHeight="1" x14ac:dyDescent="0.2">
      <c r="A118" s="185">
        <v>4</v>
      </c>
      <c r="B118" s="228">
        <v>39744</v>
      </c>
      <c r="F118" s="187"/>
      <c r="G118" s="187">
        <v>0</v>
      </c>
      <c r="H118" s="187">
        <v>0</v>
      </c>
      <c r="I118" s="247">
        <v>0</v>
      </c>
      <c r="J118" s="188">
        <v>39595</v>
      </c>
      <c r="L118" s="185"/>
      <c r="M118" s="186"/>
    </row>
    <row r="119" spans="1:13" ht="12" customHeight="1" x14ac:dyDescent="0.2">
      <c r="A119" s="185">
        <v>4</v>
      </c>
      <c r="B119" s="228">
        <v>39748</v>
      </c>
      <c r="F119" s="187"/>
      <c r="G119" s="187">
        <v>0</v>
      </c>
      <c r="H119" s="187">
        <v>0</v>
      </c>
      <c r="I119" s="247">
        <v>0</v>
      </c>
      <c r="J119" s="188">
        <v>39596</v>
      </c>
      <c r="L119" s="185"/>
      <c r="M119" s="186"/>
    </row>
    <row r="120" spans="1:13" ht="12" customHeight="1" x14ac:dyDescent="0.2">
      <c r="A120" s="185">
        <v>1</v>
      </c>
      <c r="B120" s="228">
        <v>39749</v>
      </c>
      <c r="F120" s="187"/>
      <c r="G120" s="187">
        <v>0</v>
      </c>
      <c r="H120" s="187">
        <v>0</v>
      </c>
      <c r="I120" s="247">
        <v>0</v>
      </c>
      <c r="J120" s="188">
        <v>39588</v>
      </c>
      <c r="L120" s="185"/>
      <c r="M120" s="186"/>
    </row>
    <row r="121" spans="1:13" ht="12" customHeight="1" x14ac:dyDescent="0.2">
      <c r="A121" s="229">
        <v>2</v>
      </c>
      <c r="B121" s="230">
        <v>39750</v>
      </c>
      <c r="F121" s="187"/>
      <c r="G121" s="187">
        <v>0</v>
      </c>
      <c r="H121" s="187">
        <v>0</v>
      </c>
      <c r="I121" s="247">
        <v>0</v>
      </c>
      <c r="J121" s="188">
        <v>39598</v>
      </c>
      <c r="L121" s="185"/>
      <c r="M121" s="186"/>
    </row>
    <row r="122" spans="1:13" ht="12" customHeight="1" x14ac:dyDescent="0.2">
      <c r="A122" s="185">
        <v>2</v>
      </c>
      <c r="B122" s="228">
        <v>39751</v>
      </c>
      <c r="F122" s="187"/>
      <c r="G122" s="187">
        <v>0</v>
      </c>
      <c r="H122" s="187">
        <v>0</v>
      </c>
      <c r="I122" s="247">
        <v>0</v>
      </c>
      <c r="J122" s="188">
        <v>39601</v>
      </c>
      <c r="L122" s="185"/>
      <c r="M122" s="186"/>
    </row>
    <row r="123" spans="1:13" ht="12" customHeight="1" x14ac:dyDescent="0.2">
      <c r="A123" s="185">
        <v>1</v>
      </c>
      <c r="B123" s="228">
        <v>39756</v>
      </c>
      <c r="F123" s="187"/>
      <c r="G123" s="187">
        <v>0</v>
      </c>
      <c r="H123" s="187">
        <v>0</v>
      </c>
      <c r="I123" s="247">
        <v>0</v>
      </c>
      <c r="J123" s="188">
        <v>39602</v>
      </c>
      <c r="L123" s="185"/>
      <c r="M123" s="186"/>
    </row>
    <row r="124" spans="1:13" ht="12" customHeight="1" x14ac:dyDescent="0.2">
      <c r="A124" s="185">
        <v>1</v>
      </c>
      <c r="B124" s="228">
        <v>39757</v>
      </c>
      <c r="F124" s="187"/>
      <c r="G124" s="187">
        <v>0</v>
      </c>
      <c r="H124" s="187">
        <v>0</v>
      </c>
      <c r="I124" s="247">
        <v>0</v>
      </c>
      <c r="J124" s="188">
        <v>38142</v>
      </c>
      <c r="L124" s="185"/>
      <c r="M124" s="186"/>
    </row>
    <row r="125" spans="1:13" ht="12" customHeight="1" x14ac:dyDescent="0.2">
      <c r="A125" s="185">
        <v>1</v>
      </c>
      <c r="B125" s="228">
        <v>39759</v>
      </c>
      <c r="F125" s="187"/>
      <c r="G125" s="187">
        <v>0</v>
      </c>
      <c r="H125" s="187">
        <v>0</v>
      </c>
      <c r="I125" s="247">
        <v>0</v>
      </c>
      <c r="J125" s="188">
        <v>39604</v>
      </c>
      <c r="L125" s="185"/>
      <c r="M125" s="186"/>
    </row>
    <row r="126" spans="1:13" ht="12" customHeight="1" x14ac:dyDescent="0.2">
      <c r="A126" s="185">
        <v>2</v>
      </c>
      <c r="B126" s="228">
        <v>39763</v>
      </c>
      <c r="F126" s="187"/>
      <c r="G126" s="187">
        <v>0</v>
      </c>
      <c r="H126" s="187">
        <v>0</v>
      </c>
      <c r="I126" s="247">
        <v>0</v>
      </c>
      <c r="J126" s="188">
        <v>39605</v>
      </c>
      <c r="L126" s="185"/>
      <c r="M126" s="186"/>
    </row>
    <row r="127" spans="1:13" ht="12" customHeight="1" x14ac:dyDescent="0.2">
      <c r="A127" s="185">
        <v>1</v>
      </c>
      <c r="B127" s="228">
        <v>39764</v>
      </c>
      <c r="F127" s="187"/>
      <c r="G127" s="187">
        <v>0</v>
      </c>
      <c r="H127" s="187">
        <v>0</v>
      </c>
      <c r="I127" s="247">
        <v>0</v>
      </c>
      <c r="J127" s="188">
        <v>39608</v>
      </c>
      <c r="L127" s="185"/>
      <c r="M127" s="186"/>
    </row>
    <row r="128" spans="1:13" ht="12" customHeight="1" x14ac:dyDescent="0.2">
      <c r="A128" s="185">
        <v>1</v>
      </c>
      <c r="B128" s="228">
        <v>39765</v>
      </c>
      <c r="F128" s="187">
        <v>3598</v>
      </c>
      <c r="G128" s="187">
        <v>3177</v>
      </c>
      <c r="H128" s="187">
        <v>3174</v>
      </c>
      <c r="I128" s="247">
        <v>3</v>
      </c>
      <c r="J128" s="188">
        <v>39610</v>
      </c>
      <c r="L128" s="185"/>
      <c r="M128" s="186"/>
    </row>
    <row r="129" spans="1:13" ht="12" customHeight="1" x14ac:dyDescent="0.2">
      <c r="A129" s="185">
        <v>2</v>
      </c>
      <c r="B129" s="228">
        <v>39766</v>
      </c>
      <c r="F129" s="187"/>
      <c r="G129" s="187">
        <v>28275</v>
      </c>
      <c r="H129" s="187">
        <v>28274</v>
      </c>
      <c r="I129" s="247">
        <v>1</v>
      </c>
      <c r="J129" s="188">
        <v>39611</v>
      </c>
      <c r="L129" s="185"/>
      <c r="M129" s="186"/>
    </row>
    <row r="130" spans="1:13" ht="12" customHeight="1" x14ac:dyDescent="0.2">
      <c r="A130" s="185">
        <v>1</v>
      </c>
      <c r="B130" s="228">
        <v>39769</v>
      </c>
      <c r="F130" s="187"/>
      <c r="G130" s="187">
        <v>170539</v>
      </c>
      <c r="H130" s="187">
        <v>170536</v>
      </c>
      <c r="I130" s="247">
        <v>3</v>
      </c>
      <c r="J130" s="188">
        <v>39612</v>
      </c>
      <c r="L130" s="185"/>
      <c r="M130" s="186"/>
    </row>
    <row r="131" spans="1:13" ht="12" customHeight="1" x14ac:dyDescent="0.2">
      <c r="A131" s="185">
        <v>2</v>
      </c>
      <c r="B131" s="228">
        <v>39770</v>
      </c>
      <c r="F131" s="187"/>
      <c r="G131" s="187">
        <v>0</v>
      </c>
      <c r="H131" s="187">
        <v>0</v>
      </c>
      <c r="I131" s="247">
        <v>0</v>
      </c>
      <c r="J131" s="188">
        <v>39615</v>
      </c>
      <c r="L131" s="185"/>
      <c r="M131" s="186"/>
    </row>
    <row r="132" spans="1:13" ht="12" customHeight="1" x14ac:dyDescent="0.2">
      <c r="A132" s="185">
        <v>4</v>
      </c>
      <c r="B132" s="228">
        <v>39771</v>
      </c>
      <c r="F132" s="187"/>
      <c r="G132" s="187">
        <v>0</v>
      </c>
      <c r="H132" s="187">
        <v>0</v>
      </c>
      <c r="I132" s="247">
        <v>0</v>
      </c>
      <c r="J132" s="188">
        <v>39616</v>
      </c>
      <c r="L132" s="185"/>
      <c r="M132" s="186"/>
    </row>
    <row r="133" spans="1:13" ht="12" customHeight="1" x14ac:dyDescent="0.2">
      <c r="A133" s="185">
        <v>1</v>
      </c>
      <c r="B133" s="228">
        <v>39772</v>
      </c>
      <c r="F133" s="187"/>
      <c r="G133" s="187">
        <v>0</v>
      </c>
      <c r="H133" s="187">
        <v>0</v>
      </c>
      <c r="I133" s="247">
        <v>0</v>
      </c>
      <c r="J133" s="188">
        <v>39617</v>
      </c>
      <c r="L133" s="185"/>
      <c r="M133" s="186"/>
    </row>
    <row r="134" spans="1:13" ht="12" customHeight="1" x14ac:dyDescent="0.2">
      <c r="A134" s="185">
        <v>4</v>
      </c>
      <c r="B134" s="228">
        <v>39773</v>
      </c>
      <c r="F134" s="187"/>
      <c r="G134" s="187">
        <v>0</v>
      </c>
      <c r="H134" s="187">
        <v>0</v>
      </c>
      <c r="I134" s="247">
        <v>0</v>
      </c>
      <c r="J134" s="188">
        <v>39618</v>
      </c>
      <c r="L134" s="185"/>
      <c r="M134" s="186"/>
    </row>
    <row r="135" spans="1:13" ht="12" customHeight="1" x14ac:dyDescent="0.2">
      <c r="A135" s="185">
        <v>1</v>
      </c>
      <c r="B135" s="228">
        <v>39776</v>
      </c>
      <c r="F135" s="187"/>
      <c r="G135" s="187">
        <v>0</v>
      </c>
      <c r="H135" s="187">
        <v>0</v>
      </c>
      <c r="I135" s="247">
        <v>0</v>
      </c>
      <c r="J135" s="188">
        <v>39619</v>
      </c>
      <c r="L135" s="185"/>
      <c r="M135" s="186"/>
    </row>
    <row r="136" spans="1:13" ht="12" customHeight="1" x14ac:dyDescent="0.2">
      <c r="A136" s="185">
        <v>1</v>
      </c>
      <c r="B136" s="228">
        <v>39777</v>
      </c>
      <c r="F136" s="187"/>
      <c r="G136" s="187">
        <v>0</v>
      </c>
      <c r="H136" s="187">
        <v>0</v>
      </c>
      <c r="I136" s="247">
        <v>0</v>
      </c>
      <c r="J136" s="188">
        <v>39622</v>
      </c>
      <c r="L136" s="185"/>
      <c r="M136" s="186"/>
    </row>
    <row r="137" spans="1:13" ht="12" customHeight="1" x14ac:dyDescent="0.2">
      <c r="A137" s="185">
        <v>3</v>
      </c>
      <c r="B137" s="228">
        <v>39778</v>
      </c>
      <c r="F137" s="187"/>
      <c r="G137" s="187">
        <v>0</v>
      </c>
      <c r="H137" s="187">
        <v>0</v>
      </c>
      <c r="I137" s="247">
        <v>0</v>
      </c>
      <c r="J137" s="188">
        <v>39623</v>
      </c>
      <c r="L137" s="185"/>
      <c r="M137" s="186"/>
    </row>
    <row r="138" spans="1:13" ht="12" customHeight="1" x14ac:dyDescent="0.2">
      <c r="A138" s="185">
        <v>2</v>
      </c>
      <c r="B138" s="228">
        <v>39809</v>
      </c>
      <c r="F138" s="187"/>
      <c r="G138" s="187">
        <v>0</v>
      </c>
      <c r="H138" s="187">
        <v>0</v>
      </c>
      <c r="I138" s="247">
        <v>0</v>
      </c>
      <c r="J138" s="188">
        <v>39624</v>
      </c>
      <c r="L138" s="185"/>
      <c r="M138" s="186"/>
    </row>
    <row r="139" spans="1:13" ht="12" customHeight="1" x14ac:dyDescent="0.2">
      <c r="A139" s="185">
        <v>1</v>
      </c>
      <c r="B139" s="228">
        <v>39780</v>
      </c>
      <c r="F139" s="187"/>
      <c r="G139" s="187">
        <v>0</v>
      </c>
      <c r="H139" s="187">
        <v>0</v>
      </c>
      <c r="I139" s="247">
        <v>0</v>
      </c>
      <c r="J139" s="188">
        <v>39624</v>
      </c>
      <c r="L139" s="185"/>
      <c r="M139" s="186"/>
    </row>
    <row r="140" spans="1:13" ht="12" customHeight="1" x14ac:dyDescent="0.2">
      <c r="A140" s="185">
        <v>3</v>
      </c>
      <c r="B140" s="228">
        <v>39785</v>
      </c>
      <c r="F140" s="187"/>
      <c r="G140" s="187">
        <v>0</v>
      </c>
      <c r="H140" s="187">
        <v>0</v>
      </c>
      <c r="I140" s="247">
        <v>0</v>
      </c>
      <c r="J140" s="188">
        <v>39626</v>
      </c>
      <c r="L140" s="185"/>
      <c r="M140" s="186"/>
    </row>
    <row r="141" spans="1:13" ht="12" customHeight="1" x14ac:dyDescent="0.2">
      <c r="A141" s="185">
        <v>4</v>
      </c>
      <c r="B141" s="228">
        <v>39785</v>
      </c>
      <c r="F141" s="187"/>
      <c r="G141" s="187">
        <v>0</v>
      </c>
      <c r="H141" s="187">
        <v>0</v>
      </c>
      <c r="I141" s="247">
        <v>0</v>
      </c>
      <c r="J141" s="188">
        <v>39629</v>
      </c>
      <c r="L141" s="185"/>
      <c r="M141" s="186"/>
    </row>
    <row r="142" spans="1:13" ht="12" customHeight="1" x14ac:dyDescent="0.2">
      <c r="A142" s="185">
        <v>1</v>
      </c>
      <c r="B142" s="228">
        <v>39786</v>
      </c>
      <c r="F142" s="187"/>
      <c r="G142" s="187">
        <v>0</v>
      </c>
      <c r="H142" s="187">
        <v>0</v>
      </c>
      <c r="I142" s="247">
        <v>0</v>
      </c>
      <c r="J142" s="188">
        <v>39630</v>
      </c>
      <c r="L142" s="185"/>
      <c r="M142" s="186"/>
    </row>
    <row r="143" spans="1:13" ht="12" customHeight="1" x14ac:dyDescent="0.2">
      <c r="A143" s="185">
        <v>2</v>
      </c>
      <c r="B143" s="228">
        <v>39792</v>
      </c>
      <c r="F143" s="187"/>
      <c r="G143" s="187">
        <v>0</v>
      </c>
      <c r="H143" s="187">
        <v>0</v>
      </c>
      <c r="I143" s="247">
        <v>0</v>
      </c>
      <c r="J143" s="188">
        <v>39631</v>
      </c>
      <c r="L143" s="185"/>
      <c r="M143" s="186"/>
    </row>
    <row r="144" spans="1:13" ht="12" customHeight="1" x14ac:dyDescent="0.2">
      <c r="A144" s="185">
        <v>1</v>
      </c>
      <c r="B144" s="228">
        <v>39794</v>
      </c>
      <c r="F144" s="187"/>
      <c r="G144" s="187">
        <v>0</v>
      </c>
      <c r="H144" s="187">
        <v>0</v>
      </c>
      <c r="I144" s="247">
        <v>0</v>
      </c>
      <c r="J144" s="188">
        <v>39632</v>
      </c>
      <c r="L144" s="185"/>
      <c r="M144" s="186"/>
    </row>
    <row r="145" spans="1:13" ht="12" customHeight="1" x14ac:dyDescent="0.2">
      <c r="A145" s="185">
        <v>1</v>
      </c>
      <c r="B145" s="228">
        <v>39797</v>
      </c>
      <c r="F145" s="187"/>
      <c r="G145" s="187">
        <v>0</v>
      </c>
      <c r="H145" s="187">
        <v>0</v>
      </c>
      <c r="I145" s="247">
        <v>0</v>
      </c>
      <c r="J145" s="188">
        <v>39633</v>
      </c>
      <c r="L145" s="185"/>
      <c r="M145" s="186"/>
    </row>
    <row r="146" spans="1:13" ht="12" customHeight="1" x14ac:dyDescent="0.2">
      <c r="A146" s="185">
        <v>3</v>
      </c>
      <c r="B146" s="228">
        <v>39798</v>
      </c>
      <c r="F146" s="187"/>
      <c r="G146" s="187">
        <v>189117</v>
      </c>
      <c r="H146" s="187">
        <v>189113</v>
      </c>
      <c r="I146" s="247">
        <v>4</v>
      </c>
      <c r="J146" s="188">
        <v>39637</v>
      </c>
      <c r="L146" s="185"/>
      <c r="M146" s="186"/>
    </row>
    <row r="147" spans="1:13" ht="12" customHeight="1" x14ac:dyDescent="0.2">
      <c r="A147" s="185">
        <v>2</v>
      </c>
      <c r="B147" s="228">
        <v>39799</v>
      </c>
      <c r="F147" s="187"/>
      <c r="G147" s="187">
        <v>6569</v>
      </c>
      <c r="H147" s="187">
        <v>6569</v>
      </c>
      <c r="I147" s="247">
        <v>3</v>
      </c>
      <c r="J147" s="188">
        <v>39638</v>
      </c>
      <c r="L147" s="185"/>
      <c r="M147" s="186"/>
    </row>
    <row r="148" spans="1:13" ht="12" customHeight="1" x14ac:dyDescent="0.2">
      <c r="A148" s="185">
        <v>2</v>
      </c>
      <c r="B148" s="228">
        <v>39800</v>
      </c>
      <c r="F148" s="187"/>
      <c r="G148" s="187">
        <v>4602</v>
      </c>
      <c r="H148" s="187">
        <v>4600</v>
      </c>
      <c r="I148" s="247">
        <v>2</v>
      </c>
      <c r="J148" s="188">
        <v>39639</v>
      </c>
      <c r="L148" s="185"/>
      <c r="M148" s="186"/>
    </row>
    <row r="149" spans="1:13" ht="12" customHeight="1" x14ac:dyDescent="0.2">
      <c r="A149" s="185">
        <v>3</v>
      </c>
      <c r="B149" s="228">
        <v>39801</v>
      </c>
      <c r="F149" s="187"/>
      <c r="G149" s="187">
        <v>4658</v>
      </c>
      <c r="H149" s="187">
        <v>4653</v>
      </c>
      <c r="I149" s="247">
        <v>5</v>
      </c>
      <c r="J149" s="188">
        <v>39640</v>
      </c>
      <c r="L149" s="185"/>
      <c r="M149" s="186"/>
    </row>
    <row r="150" spans="1:13" ht="12" customHeight="1" x14ac:dyDescent="0.2">
      <c r="A150" s="185">
        <v>1</v>
      </c>
      <c r="B150" s="228">
        <v>39813</v>
      </c>
      <c r="F150" s="187"/>
      <c r="G150" s="187">
        <v>3780</v>
      </c>
      <c r="H150" s="187">
        <v>3777</v>
      </c>
      <c r="I150" s="247">
        <v>3</v>
      </c>
      <c r="J150" s="188">
        <v>39643</v>
      </c>
      <c r="L150" s="185"/>
      <c r="M150" s="186"/>
    </row>
    <row r="151" spans="1:13" ht="12" customHeight="1" x14ac:dyDescent="0.2">
      <c r="A151" s="185">
        <v>1</v>
      </c>
      <c r="B151" s="228">
        <v>39815</v>
      </c>
      <c r="F151" s="187"/>
      <c r="G151" s="187">
        <v>7548</v>
      </c>
      <c r="H151" s="187">
        <v>7544</v>
      </c>
      <c r="I151" s="247">
        <v>4</v>
      </c>
      <c r="J151" s="188">
        <v>39644</v>
      </c>
      <c r="L151" s="185"/>
      <c r="M151" s="186"/>
    </row>
    <row r="152" spans="1:13" ht="12" customHeight="1" x14ac:dyDescent="0.2">
      <c r="A152" s="185">
        <v>5</v>
      </c>
      <c r="B152" s="228">
        <v>39818</v>
      </c>
      <c r="F152" s="187"/>
      <c r="G152" s="187">
        <v>4921</v>
      </c>
      <c r="H152" s="187">
        <v>4919</v>
      </c>
      <c r="I152" s="247">
        <v>2</v>
      </c>
      <c r="J152" s="188">
        <v>39645</v>
      </c>
      <c r="L152" s="185"/>
      <c r="M152" s="186"/>
    </row>
    <row r="153" spans="1:13" ht="12" customHeight="1" x14ac:dyDescent="0.2">
      <c r="A153" s="185">
        <v>1</v>
      </c>
      <c r="B153" s="228">
        <v>39819</v>
      </c>
      <c r="F153" s="187"/>
      <c r="G153" s="187">
        <v>3228</v>
      </c>
      <c r="H153" s="187">
        <v>3225</v>
      </c>
      <c r="I153" s="247">
        <v>3</v>
      </c>
      <c r="J153" s="188">
        <v>39646</v>
      </c>
      <c r="L153" s="185"/>
      <c r="M153" s="186"/>
    </row>
    <row r="154" spans="1:13" ht="12" customHeight="1" x14ac:dyDescent="0.2">
      <c r="A154" s="185">
        <v>3</v>
      </c>
      <c r="B154" s="228">
        <v>39820</v>
      </c>
      <c r="F154" s="187"/>
      <c r="G154" s="187">
        <v>3185</v>
      </c>
      <c r="H154" s="187">
        <v>3184</v>
      </c>
      <c r="I154" s="247">
        <v>1</v>
      </c>
      <c r="J154" s="188">
        <v>39647</v>
      </c>
      <c r="L154" s="185"/>
      <c r="M154" s="186"/>
    </row>
    <row r="155" spans="1:13" ht="12" customHeight="1" x14ac:dyDescent="0.2">
      <c r="A155" s="185">
        <v>2</v>
      </c>
      <c r="B155" s="228">
        <v>39825</v>
      </c>
      <c r="F155" s="187"/>
      <c r="G155" s="187">
        <v>5182</v>
      </c>
      <c r="H155" s="187">
        <v>5181</v>
      </c>
      <c r="I155" s="247">
        <v>1</v>
      </c>
      <c r="J155" s="188">
        <v>39650</v>
      </c>
      <c r="L155" s="185"/>
      <c r="M155" s="186"/>
    </row>
    <row r="156" spans="1:13" ht="12" customHeight="1" x14ac:dyDescent="0.2">
      <c r="A156" s="185">
        <v>3</v>
      </c>
      <c r="B156" s="228">
        <v>39826</v>
      </c>
      <c r="F156" s="187"/>
      <c r="G156" s="187">
        <v>3417</v>
      </c>
      <c r="H156" s="187">
        <v>3413</v>
      </c>
      <c r="I156" s="247">
        <v>4</v>
      </c>
      <c r="J156" s="188">
        <v>39651</v>
      </c>
      <c r="L156" s="185"/>
      <c r="M156" s="186"/>
    </row>
    <row r="157" spans="1:13" ht="12" customHeight="1" x14ac:dyDescent="0.2">
      <c r="A157" s="185">
        <v>1</v>
      </c>
      <c r="B157" s="228">
        <v>39828</v>
      </c>
      <c r="F157" s="187"/>
      <c r="G157" s="187">
        <v>2851</v>
      </c>
      <c r="H157" s="187">
        <v>2850</v>
      </c>
      <c r="I157" s="247">
        <v>1</v>
      </c>
      <c r="J157" s="188">
        <v>39652</v>
      </c>
      <c r="L157" s="185"/>
      <c r="M157" s="186"/>
    </row>
    <row r="158" spans="1:13" ht="12" customHeight="1" x14ac:dyDescent="0.2">
      <c r="A158" s="185">
        <v>1</v>
      </c>
      <c r="B158" s="228">
        <v>39829</v>
      </c>
      <c r="F158" s="187"/>
      <c r="G158" s="187">
        <v>43024</v>
      </c>
      <c r="H158" s="187">
        <v>43015</v>
      </c>
      <c r="I158" s="247">
        <v>9</v>
      </c>
      <c r="J158" s="188">
        <v>39654</v>
      </c>
      <c r="L158" s="185"/>
      <c r="M158" s="186"/>
    </row>
    <row r="159" spans="1:13" ht="12" customHeight="1" x14ac:dyDescent="0.2">
      <c r="A159" s="185">
        <v>1</v>
      </c>
      <c r="B159" s="228">
        <v>39833</v>
      </c>
      <c r="F159" s="187"/>
      <c r="G159" s="187">
        <v>2846</v>
      </c>
      <c r="H159" s="187">
        <v>2842</v>
      </c>
      <c r="I159" s="247">
        <v>4</v>
      </c>
      <c r="J159" s="188">
        <v>39657</v>
      </c>
      <c r="L159" s="185"/>
      <c r="M159" s="186"/>
    </row>
    <row r="160" spans="1:13" ht="12" customHeight="1" x14ac:dyDescent="0.2">
      <c r="A160" s="185">
        <v>2</v>
      </c>
      <c r="B160" s="228">
        <v>39834</v>
      </c>
      <c r="F160" s="187"/>
      <c r="G160" s="187">
        <v>4859</v>
      </c>
      <c r="H160" s="187">
        <v>4853</v>
      </c>
      <c r="I160" s="247">
        <v>6</v>
      </c>
      <c r="J160" s="188">
        <v>39658</v>
      </c>
      <c r="L160" s="185"/>
      <c r="M160" s="186"/>
    </row>
    <row r="161" spans="1:13" ht="12" customHeight="1" x14ac:dyDescent="0.2">
      <c r="A161" s="185">
        <v>2</v>
      </c>
      <c r="B161" s="228">
        <v>39836</v>
      </c>
      <c r="F161" s="187"/>
      <c r="G161" s="187">
        <v>3093</v>
      </c>
      <c r="H161" s="187">
        <v>3088</v>
      </c>
      <c r="I161" s="247">
        <v>5</v>
      </c>
      <c r="J161" s="188">
        <v>39659</v>
      </c>
      <c r="L161" s="185"/>
      <c r="M161" s="186"/>
    </row>
    <row r="162" spans="1:13" ht="12" customHeight="1" x14ac:dyDescent="0.2">
      <c r="A162" s="185">
        <v>3</v>
      </c>
      <c r="B162" s="228">
        <v>39839</v>
      </c>
      <c r="F162" s="187"/>
      <c r="G162" s="187">
        <v>2716</v>
      </c>
      <c r="H162" s="187">
        <v>2715</v>
      </c>
      <c r="I162" s="247">
        <v>1</v>
      </c>
      <c r="J162" s="188">
        <v>39660</v>
      </c>
      <c r="L162" s="185"/>
      <c r="M162" s="186"/>
    </row>
    <row r="163" spans="1:13" ht="12" customHeight="1" x14ac:dyDescent="0.2">
      <c r="A163" s="185">
        <v>7</v>
      </c>
      <c r="B163" s="228">
        <v>39840</v>
      </c>
      <c r="F163" s="187"/>
      <c r="G163" s="187">
        <v>27208</v>
      </c>
      <c r="H163" s="187">
        <v>27205</v>
      </c>
      <c r="I163" s="247">
        <v>3</v>
      </c>
      <c r="J163" s="188">
        <v>39661</v>
      </c>
      <c r="L163" s="185"/>
      <c r="M163" s="186"/>
    </row>
    <row r="164" spans="1:13" ht="12" customHeight="1" x14ac:dyDescent="0.2">
      <c r="A164" s="185">
        <v>2</v>
      </c>
      <c r="B164" s="228">
        <v>40175</v>
      </c>
      <c r="F164" s="187"/>
      <c r="G164" s="187">
        <v>191073</v>
      </c>
      <c r="H164" s="187">
        <v>191071</v>
      </c>
      <c r="I164" s="247">
        <v>2</v>
      </c>
      <c r="J164" s="188">
        <v>39664</v>
      </c>
      <c r="L164" s="185"/>
      <c r="M164" s="186"/>
    </row>
    <row r="165" spans="1:13" ht="12" customHeight="1" x14ac:dyDescent="0.2">
      <c r="A165" s="185">
        <v>5</v>
      </c>
      <c r="B165" s="228">
        <v>39842</v>
      </c>
      <c r="F165" s="187"/>
      <c r="G165" s="187">
        <v>8678</v>
      </c>
      <c r="H165" s="187">
        <v>8672</v>
      </c>
      <c r="I165" s="247">
        <v>6</v>
      </c>
      <c r="J165" s="188">
        <v>39665</v>
      </c>
      <c r="L165" s="185"/>
      <c r="M165" s="186"/>
    </row>
    <row r="166" spans="1:13" ht="12" customHeight="1" x14ac:dyDescent="0.2">
      <c r="A166" s="185">
        <v>4</v>
      </c>
      <c r="B166" s="228">
        <v>39843</v>
      </c>
      <c r="F166" s="187"/>
      <c r="G166" s="187">
        <v>7748</v>
      </c>
      <c r="H166" s="187">
        <v>7744</v>
      </c>
      <c r="I166" s="247">
        <v>4</v>
      </c>
      <c r="J166" s="188">
        <v>39666</v>
      </c>
      <c r="L166" s="185"/>
      <c r="M166" s="186"/>
    </row>
    <row r="167" spans="1:13" ht="12" customHeight="1" x14ac:dyDescent="0.2">
      <c r="A167" s="185">
        <v>1</v>
      </c>
      <c r="B167" s="228">
        <v>39846</v>
      </c>
      <c r="F167" s="187">
        <v>7936</v>
      </c>
      <c r="G167" s="187">
        <v>9208</v>
      </c>
      <c r="H167" s="187">
        <v>9206</v>
      </c>
      <c r="I167" s="247">
        <v>2</v>
      </c>
      <c r="J167" s="188">
        <v>39668</v>
      </c>
      <c r="L167" s="185"/>
      <c r="M167" s="186"/>
    </row>
    <row r="168" spans="1:13" ht="12" customHeight="1" x14ac:dyDescent="0.2">
      <c r="A168" s="185">
        <v>2</v>
      </c>
      <c r="B168" s="228">
        <v>39847</v>
      </c>
      <c r="F168" s="187">
        <v>6369</v>
      </c>
      <c r="G168" s="187">
        <v>7936</v>
      </c>
      <c r="H168" s="187">
        <v>7931</v>
      </c>
      <c r="I168" s="247">
        <v>5</v>
      </c>
      <c r="J168" s="188">
        <v>39671</v>
      </c>
      <c r="L168" s="185"/>
      <c r="M168" s="186"/>
    </row>
    <row r="169" spans="1:13" ht="12" customHeight="1" x14ac:dyDescent="0.2">
      <c r="A169" s="185">
        <v>1</v>
      </c>
      <c r="B169" s="228">
        <v>39849</v>
      </c>
      <c r="F169" s="187">
        <v>11944</v>
      </c>
      <c r="G169" s="187">
        <v>6369</v>
      </c>
      <c r="H169" s="187">
        <v>6365</v>
      </c>
      <c r="I169" s="247">
        <v>4</v>
      </c>
      <c r="J169" s="188">
        <v>39672</v>
      </c>
      <c r="L169" s="185"/>
      <c r="M169" s="186"/>
    </row>
    <row r="170" spans="1:13" ht="12" customHeight="1" x14ac:dyDescent="0.2">
      <c r="A170" s="185">
        <v>2</v>
      </c>
      <c r="B170" s="228">
        <v>39850</v>
      </c>
      <c r="F170" s="187">
        <v>3819</v>
      </c>
      <c r="G170" s="187">
        <v>11944</v>
      </c>
      <c r="H170" s="187">
        <v>11942</v>
      </c>
      <c r="I170" s="247">
        <v>2</v>
      </c>
      <c r="J170" s="188">
        <v>39673</v>
      </c>
      <c r="L170" s="185"/>
      <c r="M170" s="186"/>
    </row>
    <row r="171" spans="1:13" ht="12" customHeight="1" x14ac:dyDescent="0.2">
      <c r="A171" s="185">
        <v>1</v>
      </c>
      <c r="B171" s="228">
        <v>39853</v>
      </c>
      <c r="F171" s="187">
        <v>3493</v>
      </c>
      <c r="G171" s="187">
        <v>3819</v>
      </c>
      <c r="H171" s="187">
        <v>3813</v>
      </c>
      <c r="I171" s="247">
        <v>6</v>
      </c>
      <c r="J171" s="188">
        <v>39674</v>
      </c>
      <c r="L171" s="185"/>
      <c r="M171" s="186"/>
    </row>
    <row r="172" spans="1:13" ht="12" customHeight="1" x14ac:dyDescent="0.2">
      <c r="A172" s="185">
        <v>2</v>
      </c>
      <c r="B172" s="228">
        <v>39856</v>
      </c>
      <c r="F172" s="187">
        <v>6471</v>
      </c>
      <c r="G172" s="187">
        <v>3493</v>
      </c>
      <c r="H172" s="187">
        <v>3490</v>
      </c>
      <c r="I172" s="247">
        <v>3</v>
      </c>
      <c r="J172" s="188">
        <v>39678</v>
      </c>
      <c r="L172" s="185"/>
      <c r="M172" s="186"/>
    </row>
    <row r="173" spans="1:13" ht="12" customHeight="1" x14ac:dyDescent="0.2">
      <c r="A173" s="185">
        <v>1</v>
      </c>
      <c r="B173" s="228">
        <v>39857</v>
      </c>
      <c r="F173" s="187">
        <v>7092</v>
      </c>
      <c r="G173" s="187">
        <v>6471</v>
      </c>
      <c r="H173" s="187">
        <v>6468</v>
      </c>
      <c r="I173" s="247">
        <v>3</v>
      </c>
      <c r="J173" s="188">
        <v>39679</v>
      </c>
      <c r="L173" s="185"/>
      <c r="M173" s="186"/>
    </row>
    <row r="174" spans="1:13" ht="12" customHeight="1" x14ac:dyDescent="0.2">
      <c r="A174" s="185"/>
      <c r="B174" s="186"/>
      <c r="F174" s="187">
        <v>3686</v>
      </c>
      <c r="G174" s="187">
        <v>7092</v>
      </c>
      <c r="H174" s="187">
        <v>7089</v>
      </c>
      <c r="I174" s="247">
        <v>3</v>
      </c>
      <c r="J174" s="188">
        <v>39680</v>
      </c>
      <c r="L174" s="185"/>
      <c r="M174" s="186"/>
    </row>
    <row r="175" spans="1:13" ht="12" customHeight="1" x14ac:dyDescent="0.2">
      <c r="A175" s="185"/>
      <c r="B175" s="186"/>
      <c r="F175" s="187">
        <v>3320</v>
      </c>
      <c r="G175" s="187">
        <v>3686</v>
      </c>
      <c r="H175" s="187">
        <v>3684</v>
      </c>
      <c r="I175" s="247">
        <v>2</v>
      </c>
      <c r="J175" s="188">
        <v>39681</v>
      </c>
      <c r="L175" s="185"/>
      <c r="M175" s="186"/>
    </row>
    <row r="176" spans="1:13" ht="12" customHeight="1" x14ac:dyDescent="0.2">
      <c r="A176" s="185"/>
      <c r="B176" s="186"/>
      <c r="F176" s="187">
        <v>2797</v>
      </c>
      <c r="G176" s="187">
        <v>3320</v>
      </c>
      <c r="H176" s="187">
        <v>3317</v>
      </c>
      <c r="I176" s="247">
        <v>3</v>
      </c>
      <c r="J176" s="188">
        <v>39682</v>
      </c>
      <c r="L176" s="185"/>
      <c r="M176" s="186"/>
    </row>
    <row r="177" spans="1:13" ht="12" customHeight="1" x14ac:dyDescent="0.2">
      <c r="A177" s="185"/>
      <c r="B177" s="186"/>
      <c r="F177" s="187">
        <v>34496</v>
      </c>
      <c r="G177" s="187">
        <v>2797</v>
      </c>
      <c r="H177" s="187">
        <v>2794</v>
      </c>
      <c r="I177" s="247">
        <v>3</v>
      </c>
      <c r="J177" s="188">
        <v>39685</v>
      </c>
      <c r="L177" s="185"/>
      <c r="M177" s="186"/>
    </row>
    <row r="178" spans="1:13" ht="12" customHeight="1" x14ac:dyDescent="0.2">
      <c r="A178" s="185"/>
      <c r="B178" s="186"/>
      <c r="F178" s="187">
        <v>4832</v>
      </c>
      <c r="G178" s="187">
        <v>34496</v>
      </c>
      <c r="H178" s="187">
        <v>34493</v>
      </c>
      <c r="I178" s="247">
        <v>3</v>
      </c>
      <c r="J178" s="188">
        <v>39686</v>
      </c>
      <c r="L178" s="185"/>
      <c r="M178" s="186"/>
    </row>
    <row r="179" spans="1:13" ht="12" customHeight="1" x14ac:dyDescent="0.2">
      <c r="A179" s="185"/>
      <c r="B179" s="186"/>
      <c r="F179" s="187">
        <v>3684</v>
      </c>
      <c r="G179" s="187">
        <v>4832</v>
      </c>
      <c r="H179" s="187">
        <v>1830</v>
      </c>
      <c r="I179" s="247">
        <v>2</v>
      </c>
      <c r="J179" s="188">
        <v>39687</v>
      </c>
      <c r="L179" s="185"/>
      <c r="M179" s="186"/>
    </row>
    <row r="180" spans="1:13" ht="12" customHeight="1" x14ac:dyDescent="0.2">
      <c r="A180" s="185"/>
      <c r="B180" s="186"/>
      <c r="F180" s="187">
        <v>2848</v>
      </c>
      <c r="G180" s="187">
        <v>3684</v>
      </c>
      <c r="H180" s="187">
        <v>3682</v>
      </c>
      <c r="I180" s="247">
        <v>2</v>
      </c>
      <c r="J180" s="188">
        <v>39688</v>
      </c>
      <c r="L180" s="185"/>
      <c r="M180" s="186"/>
    </row>
    <row r="181" spans="1:13" ht="12" customHeight="1" x14ac:dyDescent="0.2">
      <c r="A181" s="185">
        <v>3</v>
      </c>
      <c r="B181" s="228">
        <v>39871</v>
      </c>
      <c r="F181" s="187">
        <v>3020</v>
      </c>
      <c r="G181" s="187">
        <v>2848</v>
      </c>
      <c r="H181" s="187">
        <v>2844</v>
      </c>
      <c r="I181" s="247">
        <v>4</v>
      </c>
      <c r="J181" s="188">
        <v>39689</v>
      </c>
      <c r="L181" s="185"/>
      <c r="M181" s="186"/>
    </row>
    <row r="182" spans="1:13" ht="12" customHeight="1" x14ac:dyDescent="0.2">
      <c r="A182" s="185">
        <v>4</v>
      </c>
      <c r="B182" s="228">
        <v>39874</v>
      </c>
      <c r="F182" s="187">
        <v>27553</v>
      </c>
      <c r="G182" s="187">
        <v>3020</v>
      </c>
      <c r="H182" s="187">
        <v>3016</v>
      </c>
      <c r="I182" s="247">
        <v>4</v>
      </c>
      <c r="J182" s="188">
        <v>39692</v>
      </c>
      <c r="L182" s="185"/>
      <c r="M182" s="186"/>
    </row>
    <row r="183" spans="1:13" ht="12" customHeight="1" x14ac:dyDescent="0.2">
      <c r="A183" s="185">
        <v>5</v>
      </c>
      <c r="B183" s="228">
        <v>39875</v>
      </c>
      <c r="F183" s="187"/>
      <c r="G183" s="187">
        <v>27553</v>
      </c>
      <c r="H183" s="187">
        <v>27549</v>
      </c>
      <c r="I183" s="247">
        <v>4</v>
      </c>
      <c r="J183" s="188">
        <v>39693</v>
      </c>
      <c r="L183" s="185"/>
      <c r="M183" s="186"/>
    </row>
    <row r="184" spans="1:13" ht="12" customHeight="1" x14ac:dyDescent="0.2">
      <c r="A184" s="185">
        <v>4</v>
      </c>
      <c r="B184" s="228">
        <v>39876</v>
      </c>
      <c r="F184" s="187"/>
      <c r="G184" s="187">
        <v>193986</v>
      </c>
      <c r="H184" s="187">
        <v>193983</v>
      </c>
      <c r="I184" s="247">
        <v>3</v>
      </c>
      <c r="J184" s="188">
        <v>39694</v>
      </c>
      <c r="L184" s="185"/>
      <c r="M184" s="186"/>
    </row>
    <row r="185" spans="1:13" ht="12" customHeight="1" x14ac:dyDescent="0.2">
      <c r="A185" s="185">
        <v>1</v>
      </c>
      <c r="B185" s="228">
        <v>39881</v>
      </c>
      <c r="F185" s="187">
        <v>16051</v>
      </c>
      <c r="G185" s="187">
        <v>5264</v>
      </c>
      <c r="H185" s="187">
        <v>5260</v>
      </c>
      <c r="I185" s="247">
        <v>4</v>
      </c>
      <c r="J185" s="188">
        <v>39695</v>
      </c>
      <c r="L185" s="185"/>
      <c r="M185" s="186"/>
    </row>
    <row r="186" spans="1:13" ht="12" customHeight="1" x14ac:dyDescent="0.2">
      <c r="A186" s="185">
        <v>1</v>
      </c>
      <c r="B186" s="228">
        <v>39882</v>
      </c>
      <c r="F186" s="187">
        <v>5333</v>
      </c>
      <c r="G186" s="187">
        <v>16051</v>
      </c>
      <c r="H186" s="187">
        <v>16043</v>
      </c>
      <c r="I186" s="247">
        <v>8</v>
      </c>
      <c r="J186" s="188">
        <v>39696</v>
      </c>
      <c r="L186" s="185"/>
      <c r="M186" s="186"/>
    </row>
    <row r="187" spans="1:13" ht="12" customHeight="1" x14ac:dyDescent="0.2">
      <c r="A187" s="185">
        <v>3</v>
      </c>
      <c r="B187" s="228">
        <v>39885</v>
      </c>
      <c r="F187" s="187">
        <v>10501</v>
      </c>
      <c r="G187" s="187">
        <v>5333</v>
      </c>
      <c r="H187" s="187">
        <v>5328</v>
      </c>
      <c r="I187" s="247">
        <v>5</v>
      </c>
      <c r="J187" s="188">
        <v>39699</v>
      </c>
      <c r="L187" s="185"/>
      <c r="M187" s="186"/>
    </row>
    <row r="188" spans="1:13" ht="12" customHeight="1" x14ac:dyDescent="0.2">
      <c r="A188" s="185">
        <v>6</v>
      </c>
      <c r="B188" s="228">
        <v>39888</v>
      </c>
      <c r="F188" s="187">
        <v>6686</v>
      </c>
      <c r="G188" s="187">
        <v>10501</v>
      </c>
      <c r="H188" s="187">
        <v>10494</v>
      </c>
      <c r="I188" s="247">
        <v>7</v>
      </c>
      <c r="J188" s="188">
        <v>39700</v>
      </c>
      <c r="L188" s="185"/>
      <c r="M188" s="186"/>
    </row>
    <row r="189" spans="1:13" ht="12" customHeight="1" x14ac:dyDescent="0.2">
      <c r="A189" s="185">
        <v>3</v>
      </c>
      <c r="B189" s="228">
        <v>39889</v>
      </c>
      <c r="F189" s="187">
        <v>7365</v>
      </c>
      <c r="G189" s="187">
        <v>6686</v>
      </c>
      <c r="H189" s="187">
        <v>6682</v>
      </c>
      <c r="I189" s="247">
        <v>4</v>
      </c>
      <c r="J189" s="188">
        <v>112749</v>
      </c>
      <c r="L189" s="185"/>
      <c r="M189" s="186"/>
    </row>
    <row r="190" spans="1:13" ht="12" customHeight="1" x14ac:dyDescent="0.2">
      <c r="A190" s="185">
        <v>3</v>
      </c>
      <c r="B190" s="228">
        <v>39890</v>
      </c>
      <c r="F190" s="187">
        <v>3503</v>
      </c>
      <c r="G190" s="187">
        <v>7365</v>
      </c>
      <c r="H190" s="187">
        <v>7362</v>
      </c>
      <c r="I190" s="247">
        <v>3</v>
      </c>
      <c r="J190" s="188">
        <v>39702</v>
      </c>
      <c r="L190" s="185"/>
      <c r="M190" s="186"/>
    </row>
    <row r="191" spans="1:13" ht="12" customHeight="1" x14ac:dyDescent="0.2">
      <c r="A191" s="185">
        <v>1</v>
      </c>
      <c r="B191" s="228">
        <v>39891</v>
      </c>
      <c r="F191" s="187">
        <v>3728</v>
      </c>
      <c r="G191" s="187">
        <v>3503</v>
      </c>
      <c r="H191" s="187">
        <v>3500</v>
      </c>
      <c r="I191" s="247">
        <v>3</v>
      </c>
      <c r="J191" s="188">
        <v>39703</v>
      </c>
      <c r="L191" s="185"/>
      <c r="M191" s="186"/>
    </row>
    <row r="192" spans="1:13" ht="12" customHeight="1" x14ac:dyDescent="0.2">
      <c r="A192" s="185">
        <v>2</v>
      </c>
      <c r="B192" s="228">
        <v>39895</v>
      </c>
      <c r="F192" s="187">
        <v>5361</v>
      </c>
      <c r="G192" s="187">
        <v>3728</v>
      </c>
      <c r="H192" s="187">
        <v>3722</v>
      </c>
      <c r="I192" s="247">
        <v>6</v>
      </c>
      <c r="J192" s="188">
        <v>39706</v>
      </c>
      <c r="L192" s="185"/>
      <c r="M192" s="186"/>
    </row>
    <row r="193" spans="1:13" ht="12" customHeight="1" x14ac:dyDescent="0.2">
      <c r="A193" s="185">
        <v>4</v>
      </c>
      <c r="B193" s="228">
        <v>39896</v>
      </c>
      <c r="F193" s="187">
        <v>7086</v>
      </c>
      <c r="G193" s="187">
        <v>5361</v>
      </c>
      <c r="H193" s="187">
        <v>5354</v>
      </c>
      <c r="I193" s="247">
        <v>7</v>
      </c>
      <c r="J193" s="188">
        <v>39707</v>
      </c>
      <c r="L193" s="185"/>
      <c r="M193" s="186"/>
    </row>
    <row r="194" spans="1:13" ht="12" customHeight="1" x14ac:dyDescent="0.2">
      <c r="A194" s="185">
        <v>1</v>
      </c>
      <c r="B194" s="228">
        <v>39897</v>
      </c>
      <c r="F194" s="187">
        <v>5490</v>
      </c>
      <c r="G194" s="187">
        <v>7086</v>
      </c>
      <c r="H194" s="187">
        <v>7080</v>
      </c>
      <c r="I194" s="247">
        <v>6</v>
      </c>
      <c r="J194" s="188">
        <v>39708</v>
      </c>
      <c r="L194" s="185"/>
      <c r="M194" s="186"/>
    </row>
    <row r="195" spans="1:13" ht="12" customHeight="1" x14ac:dyDescent="0.2">
      <c r="A195" s="185">
        <v>3</v>
      </c>
      <c r="B195" s="228">
        <v>39898</v>
      </c>
      <c r="F195" s="187">
        <v>7409</v>
      </c>
      <c r="G195" s="187">
        <v>5490</v>
      </c>
      <c r="H195" s="187">
        <v>5481</v>
      </c>
      <c r="I195" s="247">
        <v>9</v>
      </c>
      <c r="J195" s="188">
        <v>39709</v>
      </c>
      <c r="L195" s="185"/>
      <c r="M195" s="186"/>
    </row>
    <row r="196" spans="1:13" ht="12" customHeight="1" x14ac:dyDescent="0.2">
      <c r="A196" s="185">
        <v>3</v>
      </c>
      <c r="B196" s="228">
        <v>39899</v>
      </c>
      <c r="F196" s="187">
        <v>3678</v>
      </c>
      <c r="G196" s="187">
        <v>7409</v>
      </c>
      <c r="H196" s="187">
        <v>7399</v>
      </c>
      <c r="I196" s="247">
        <v>10</v>
      </c>
      <c r="J196" s="188">
        <v>40075</v>
      </c>
      <c r="L196" s="185"/>
      <c r="M196" s="186"/>
    </row>
    <row r="197" spans="1:13" ht="12" customHeight="1" x14ac:dyDescent="0.2">
      <c r="A197" s="185">
        <v>4</v>
      </c>
      <c r="B197" s="228">
        <v>39902</v>
      </c>
      <c r="F197" s="187">
        <v>3529</v>
      </c>
      <c r="G197" s="187">
        <v>3678</v>
      </c>
      <c r="H197" s="187">
        <v>3674</v>
      </c>
      <c r="I197" s="247">
        <v>4</v>
      </c>
      <c r="J197" s="188">
        <v>39713</v>
      </c>
      <c r="L197" s="185"/>
      <c r="M197" s="186"/>
    </row>
    <row r="198" spans="1:13" ht="12" customHeight="1" x14ac:dyDescent="0.2">
      <c r="A198" s="185">
        <v>1</v>
      </c>
      <c r="B198" s="228">
        <v>39904</v>
      </c>
      <c r="F198" s="187">
        <v>5855</v>
      </c>
      <c r="G198" s="187">
        <v>3529</v>
      </c>
      <c r="H198" s="187">
        <v>3525</v>
      </c>
      <c r="I198" s="247">
        <v>4</v>
      </c>
      <c r="J198" s="188">
        <v>39714</v>
      </c>
      <c r="L198" s="185"/>
      <c r="M198" s="186"/>
    </row>
    <row r="199" spans="1:13" ht="12" customHeight="1" x14ac:dyDescent="0.2">
      <c r="A199" s="185">
        <v>2</v>
      </c>
      <c r="B199" s="228">
        <v>39905</v>
      </c>
      <c r="F199" s="187">
        <v>38345</v>
      </c>
      <c r="G199" s="187">
        <v>5855</v>
      </c>
      <c r="H199" s="187">
        <v>5851</v>
      </c>
      <c r="I199" s="247">
        <v>4</v>
      </c>
      <c r="J199" s="188">
        <v>39715</v>
      </c>
      <c r="L199" s="185"/>
      <c r="M199" s="186"/>
    </row>
    <row r="200" spans="1:13" ht="12" customHeight="1" x14ac:dyDescent="0.2">
      <c r="A200" s="185">
        <v>8</v>
      </c>
      <c r="B200" s="228">
        <v>39906</v>
      </c>
      <c r="F200" s="187">
        <v>3326</v>
      </c>
      <c r="G200" s="187">
        <v>38345</v>
      </c>
      <c r="H200" s="187">
        <v>38339</v>
      </c>
      <c r="I200" s="247">
        <v>6</v>
      </c>
      <c r="J200" s="188">
        <v>39716</v>
      </c>
      <c r="L200" s="185"/>
      <c r="M200" s="186"/>
    </row>
    <row r="201" spans="1:13" ht="12" customHeight="1" x14ac:dyDescent="0.2">
      <c r="A201" s="185">
        <v>2</v>
      </c>
      <c r="B201" s="228">
        <v>39910</v>
      </c>
      <c r="F201" s="187">
        <v>3250</v>
      </c>
      <c r="G201" s="187">
        <v>3326</v>
      </c>
      <c r="H201" s="187">
        <v>3319</v>
      </c>
      <c r="I201" s="247">
        <v>7</v>
      </c>
      <c r="J201" s="188">
        <v>39717</v>
      </c>
      <c r="L201" s="185"/>
      <c r="M201" s="186"/>
    </row>
    <row r="202" spans="1:13" ht="12" customHeight="1" x14ac:dyDescent="0.2">
      <c r="A202" s="185">
        <v>2</v>
      </c>
      <c r="B202" s="228">
        <v>39911</v>
      </c>
      <c r="F202" s="187">
        <v>2948</v>
      </c>
      <c r="G202" s="187">
        <v>3250</v>
      </c>
      <c r="H202" s="187">
        <v>3245</v>
      </c>
      <c r="I202" s="247">
        <v>5</v>
      </c>
      <c r="J202" s="188">
        <v>39720</v>
      </c>
      <c r="L202" s="185"/>
      <c r="M202" s="186"/>
    </row>
    <row r="203" spans="1:13" ht="12" customHeight="1" x14ac:dyDescent="0.2">
      <c r="A203" s="185">
        <v>2</v>
      </c>
      <c r="B203" s="228">
        <v>39912</v>
      </c>
      <c r="F203" s="187">
        <v>5616</v>
      </c>
      <c r="G203" s="187">
        <v>2948</v>
      </c>
      <c r="H203" s="187">
        <v>2939</v>
      </c>
      <c r="I203" s="247">
        <v>9</v>
      </c>
      <c r="J203" s="188">
        <v>39721</v>
      </c>
      <c r="L203" s="185"/>
      <c r="M203" s="186"/>
    </row>
    <row r="204" spans="1:13" ht="12" customHeight="1" x14ac:dyDescent="0.2">
      <c r="A204" s="185">
        <v>1</v>
      </c>
      <c r="B204" s="228">
        <v>39916</v>
      </c>
      <c r="F204" s="187">
        <v>29418</v>
      </c>
      <c r="G204" s="187">
        <v>5616</v>
      </c>
      <c r="H204" s="187">
        <v>5606</v>
      </c>
      <c r="I204" s="247">
        <v>10</v>
      </c>
      <c r="J204" s="188">
        <v>39722</v>
      </c>
      <c r="L204" s="185"/>
      <c r="M204" s="186"/>
    </row>
    <row r="205" spans="1:13" ht="12" customHeight="1" x14ac:dyDescent="0.2">
      <c r="A205" s="185">
        <v>4</v>
      </c>
      <c r="B205" s="228">
        <v>39917</v>
      </c>
      <c r="F205" s="187">
        <v>201651</v>
      </c>
      <c r="G205" s="187">
        <v>29418</v>
      </c>
      <c r="H205" s="187">
        <v>29413</v>
      </c>
      <c r="I205" s="247">
        <v>5</v>
      </c>
      <c r="J205" s="188">
        <v>39723</v>
      </c>
      <c r="L205" s="185"/>
      <c r="M205" s="186"/>
    </row>
    <row r="206" spans="1:13" ht="12" customHeight="1" x14ac:dyDescent="0.2">
      <c r="A206" s="185">
        <v>3</v>
      </c>
      <c r="B206" s="228">
        <v>39919</v>
      </c>
      <c r="F206" s="187">
        <v>6404</v>
      </c>
      <c r="G206" s="187">
        <v>201651</v>
      </c>
      <c r="H206" s="187">
        <v>201644</v>
      </c>
      <c r="I206" s="247">
        <v>7</v>
      </c>
      <c r="J206" s="188">
        <v>39724</v>
      </c>
      <c r="L206" s="185"/>
      <c r="M206" s="186"/>
    </row>
    <row r="207" spans="1:13" ht="12" customHeight="1" x14ac:dyDescent="0.2">
      <c r="A207" s="185">
        <v>1</v>
      </c>
      <c r="B207" s="228">
        <v>39920</v>
      </c>
      <c r="F207" s="187">
        <v>13795</v>
      </c>
      <c r="G207" s="187">
        <v>6404</v>
      </c>
      <c r="H207" s="187">
        <v>6396</v>
      </c>
      <c r="I207" s="247">
        <v>8</v>
      </c>
      <c r="J207" s="188">
        <v>39727</v>
      </c>
      <c r="L207" s="185"/>
      <c r="M207" s="186"/>
    </row>
    <row r="208" spans="1:13" ht="12" customHeight="1" x14ac:dyDescent="0.2">
      <c r="A208" s="185">
        <v>3</v>
      </c>
      <c r="B208" s="228">
        <v>39923</v>
      </c>
      <c r="F208" s="187">
        <v>10559</v>
      </c>
      <c r="G208" s="187">
        <v>13795</v>
      </c>
      <c r="H208" s="187">
        <v>13789</v>
      </c>
      <c r="I208" s="247">
        <v>6</v>
      </c>
      <c r="J208" s="188">
        <v>39728</v>
      </c>
      <c r="L208" s="185"/>
      <c r="M208" s="186"/>
    </row>
    <row r="209" spans="1:13" ht="12" customHeight="1" x14ac:dyDescent="0.2">
      <c r="A209" s="185">
        <v>1</v>
      </c>
      <c r="B209" s="228">
        <v>39924</v>
      </c>
      <c r="F209" s="187">
        <v>11273</v>
      </c>
      <c r="G209" s="187">
        <v>10559</v>
      </c>
      <c r="H209" s="187">
        <v>10553</v>
      </c>
      <c r="I209" s="247">
        <v>6</v>
      </c>
      <c r="J209" s="188">
        <v>39729</v>
      </c>
      <c r="L209" s="185"/>
      <c r="M209" s="186"/>
    </row>
    <row r="210" spans="1:13" ht="12" customHeight="1" x14ac:dyDescent="0.2">
      <c r="A210" s="185">
        <v>6</v>
      </c>
      <c r="B210" s="228">
        <v>39925</v>
      </c>
      <c r="F210" s="187">
        <v>9577</v>
      </c>
      <c r="G210" s="187">
        <v>11273</v>
      </c>
      <c r="H210" s="187">
        <v>11265</v>
      </c>
      <c r="I210" s="247">
        <v>8</v>
      </c>
      <c r="J210" s="188">
        <v>39730</v>
      </c>
      <c r="L210" s="185"/>
      <c r="M210" s="186"/>
    </row>
    <row r="211" spans="1:13" ht="12" customHeight="1" x14ac:dyDescent="0.2">
      <c r="A211" s="185">
        <v>2</v>
      </c>
      <c r="B211" s="228">
        <v>39926</v>
      </c>
      <c r="F211" s="187">
        <v>8645</v>
      </c>
      <c r="G211" s="187">
        <v>9577</v>
      </c>
      <c r="H211" s="187">
        <v>9570</v>
      </c>
      <c r="I211" s="247">
        <v>7</v>
      </c>
      <c r="J211" s="188">
        <v>39731</v>
      </c>
      <c r="L211" s="185"/>
      <c r="M211" s="186"/>
    </row>
    <row r="212" spans="1:13" ht="12" customHeight="1" x14ac:dyDescent="0.2">
      <c r="A212" s="185">
        <v>3</v>
      </c>
      <c r="B212" s="228">
        <v>39933</v>
      </c>
      <c r="F212" s="187">
        <v>4181</v>
      </c>
      <c r="G212" s="187">
        <v>8645</v>
      </c>
      <c r="H212" s="187">
        <v>8640</v>
      </c>
      <c r="I212" s="247">
        <v>5</v>
      </c>
      <c r="J212" s="188">
        <v>39734</v>
      </c>
      <c r="L212" s="185"/>
      <c r="M212" s="186"/>
    </row>
    <row r="213" spans="1:13" ht="12" customHeight="1" x14ac:dyDescent="0.2">
      <c r="A213" s="185">
        <v>1</v>
      </c>
      <c r="B213" s="228">
        <v>39937</v>
      </c>
      <c r="F213" s="187">
        <v>8175</v>
      </c>
      <c r="G213" s="187">
        <v>4181</v>
      </c>
      <c r="H213" s="187">
        <v>4176</v>
      </c>
      <c r="I213" s="247">
        <v>5</v>
      </c>
      <c r="J213" s="188">
        <v>39735</v>
      </c>
      <c r="L213" s="185"/>
      <c r="M213" s="186"/>
    </row>
    <row r="214" spans="1:13" ht="12" customHeight="1" x14ac:dyDescent="0.2">
      <c r="A214" s="185">
        <v>4</v>
      </c>
      <c r="B214" s="228">
        <v>39938</v>
      </c>
      <c r="F214" s="187">
        <v>3962</v>
      </c>
      <c r="G214" s="187">
        <v>8175</v>
      </c>
      <c r="H214" s="187">
        <v>8169</v>
      </c>
      <c r="I214" s="247">
        <v>6</v>
      </c>
      <c r="J214" s="188">
        <v>39736</v>
      </c>
      <c r="L214" s="185"/>
      <c r="M214" s="186"/>
    </row>
    <row r="215" spans="1:13" ht="12" customHeight="1" x14ac:dyDescent="0.2">
      <c r="A215" s="185">
        <v>3</v>
      </c>
      <c r="B215" s="228">
        <v>39939</v>
      </c>
      <c r="F215" s="187">
        <v>6305</v>
      </c>
      <c r="G215" s="187">
        <v>3962</v>
      </c>
      <c r="H215" s="187">
        <v>3957</v>
      </c>
      <c r="I215" s="247">
        <v>5</v>
      </c>
      <c r="J215" s="188">
        <v>39737</v>
      </c>
      <c r="L215" s="185"/>
      <c r="M215" s="186"/>
    </row>
    <row r="216" spans="1:13" ht="12" customHeight="1" x14ac:dyDescent="0.2">
      <c r="A216" s="185">
        <v>1</v>
      </c>
      <c r="B216" s="228">
        <v>39947</v>
      </c>
      <c r="F216" s="187">
        <v>4135</v>
      </c>
      <c r="G216" s="187">
        <v>6305</v>
      </c>
      <c r="H216" s="187">
        <v>6300</v>
      </c>
      <c r="I216" s="247">
        <v>5</v>
      </c>
      <c r="J216" s="188">
        <v>39738</v>
      </c>
      <c r="L216" s="185"/>
      <c r="M216" s="186"/>
    </row>
    <row r="217" spans="1:13" ht="12" customHeight="1" thickBot="1" x14ac:dyDescent="0.25">
      <c r="A217" s="185">
        <v>4</v>
      </c>
      <c r="B217" s="228">
        <v>39948</v>
      </c>
      <c r="F217" s="191">
        <v>4034</v>
      </c>
      <c r="G217" s="187">
        <v>4135</v>
      </c>
      <c r="H217" s="187">
        <v>4128</v>
      </c>
      <c r="I217" s="247">
        <v>7</v>
      </c>
      <c r="J217" s="188">
        <v>39741</v>
      </c>
      <c r="L217" s="192"/>
      <c r="M217" s="193"/>
    </row>
    <row r="218" spans="1:13" ht="12" customHeight="1" x14ac:dyDescent="0.2">
      <c r="A218" s="185">
        <v>1</v>
      </c>
      <c r="B218" s="228">
        <v>39949</v>
      </c>
      <c r="F218" s="187">
        <v>6308</v>
      </c>
      <c r="G218" s="190">
        <v>4034</v>
      </c>
      <c r="H218" s="187">
        <v>4028</v>
      </c>
      <c r="I218" s="247">
        <v>6</v>
      </c>
      <c r="J218" s="188">
        <v>39742</v>
      </c>
    </row>
    <row r="219" spans="1:13" ht="12" customHeight="1" x14ac:dyDescent="0.2">
      <c r="A219" s="185">
        <v>2</v>
      </c>
      <c r="B219" s="228">
        <v>39952</v>
      </c>
      <c r="F219" s="187">
        <v>3460</v>
      </c>
      <c r="G219" s="187">
        <v>6308</v>
      </c>
      <c r="H219" s="187">
        <v>6300</v>
      </c>
      <c r="I219" s="247">
        <v>8</v>
      </c>
      <c r="J219" s="188">
        <v>39743</v>
      </c>
    </row>
    <row r="220" spans="1:13" ht="12" customHeight="1" x14ac:dyDescent="0.2">
      <c r="A220" s="185">
        <v>5</v>
      </c>
      <c r="B220" s="228">
        <v>39953</v>
      </c>
      <c r="F220" s="187">
        <v>3012</v>
      </c>
      <c r="G220" s="187">
        <v>3460</v>
      </c>
      <c r="H220" s="187">
        <v>3454</v>
      </c>
      <c r="I220" s="247">
        <v>6</v>
      </c>
      <c r="J220" s="188">
        <v>39744</v>
      </c>
    </row>
    <row r="221" spans="1:13" ht="12" customHeight="1" x14ac:dyDescent="0.2">
      <c r="A221" s="185">
        <v>3</v>
      </c>
      <c r="B221" s="228">
        <v>39955</v>
      </c>
      <c r="F221" s="187">
        <v>2816</v>
      </c>
      <c r="G221" s="187">
        <v>3012</v>
      </c>
      <c r="H221" s="187">
        <v>3004</v>
      </c>
      <c r="I221" s="247">
        <v>8</v>
      </c>
      <c r="J221" s="188">
        <v>39745</v>
      </c>
    </row>
    <row r="222" spans="1:13" ht="12" customHeight="1" x14ac:dyDescent="0.2">
      <c r="A222" s="185">
        <v>3</v>
      </c>
      <c r="B222" s="228">
        <v>39958</v>
      </c>
      <c r="F222" s="187">
        <v>50214</v>
      </c>
      <c r="G222" s="187">
        <v>2816</v>
      </c>
      <c r="H222" s="187">
        <v>2807</v>
      </c>
      <c r="I222" s="247">
        <v>9</v>
      </c>
      <c r="J222" s="188">
        <v>39748</v>
      </c>
    </row>
    <row r="223" spans="1:13" ht="12" customHeight="1" x14ac:dyDescent="0.2">
      <c r="A223" s="185">
        <v>4</v>
      </c>
      <c r="B223" s="228">
        <v>39959</v>
      </c>
      <c r="F223" s="187">
        <v>5520</v>
      </c>
      <c r="G223" s="187">
        <v>50214</v>
      </c>
      <c r="H223" s="187">
        <v>50209</v>
      </c>
      <c r="I223" s="247">
        <v>5</v>
      </c>
      <c r="J223" s="188">
        <v>39749</v>
      </c>
    </row>
    <row r="224" spans="1:13" ht="12" customHeight="1" x14ac:dyDescent="0.2">
      <c r="A224" s="185">
        <v>1</v>
      </c>
      <c r="B224" s="228">
        <v>39960</v>
      </c>
      <c r="F224" s="187">
        <v>3331</v>
      </c>
      <c r="G224" s="187">
        <v>5520</v>
      </c>
      <c r="H224" s="187">
        <v>5511</v>
      </c>
      <c r="I224" s="247">
        <v>9</v>
      </c>
      <c r="J224" s="188">
        <v>39750</v>
      </c>
    </row>
    <row r="225" spans="1:10" ht="12" customHeight="1" x14ac:dyDescent="0.2">
      <c r="A225" s="185">
        <v>4</v>
      </c>
      <c r="B225" s="228">
        <v>39961</v>
      </c>
      <c r="F225" s="187">
        <v>3067</v>
      </c>
      <c r="G225" s="187">
        <v>3331</v>
      </c>
      <c r="H225" s="187">
        <v>3325</v>
      </c>
      <c r="I225" s="247">
        <v>6</v>
      </c>
      <c r="J225" s="188">
        <v>39751</v>
      </c>
    </row>
    <row r="226" spans="1:10" ht="12" customHeight="1" x14ac:dyDescent="0.2">
      <c r="A226" s="185">
        <v>2</v>
      </c>
      <c r="B226" s="228">
        <v>39962</v>
      </c>
      <c r="F226" s="187">
        <v>3139</v>
      </c>
      <c r="G226" s="187">
        <v>3067</v>
      </c>
      <c r="H226" s="187">
        <v>3060</v>
      </c>
      <c r="I226" s="247">
        <v>7</v>
      </c>
      <c r="J226" s="188">
        <v>39752</v>
      </c>
    </row>
    <row r="227" spans="1:10" ht="12" customHeight="1" x14ac:dyDescent="0.2">
      <c r="A227" s="185">
        <v>15</v>
      </c>
      <c r="B227" s="228">
        <v>39965</v>
      </c>
      <c r="F227" s="187">
        <v>30055</v>
      </c>
      <c r="G227" s="187">
        <v>3139</v>
      </c>
      <c r="H227" s="187">
        <v>3131</v>
      </c>
      <c r="I227" s="247">
        <v>8</v>
      </c>
      <c r="J227" s="188">
        <v>39755</v>
      </c>
    </row>
    <row r="228" spans="1:10" ht="12" customHeight="1" x14ac:dyDescent="0.2">
      <c r="A228" s="185">
        <v>5</v>
      </c>
      <c r="B228" s="228">
        <v>39966</v>
      </c>
      <c r="F228" s="187">
        <v>204797</v>
      </c>
      <c r="G228" s="187">
        <v>30055</v>
      </c>
      <c r="H228" s="187">
        <v>30055</v>
      </c>
      <c r="I228" s="247">
        <v>5</v>
      </c>
      <c r="J228" s="188">
        <v>39756</v>
      </c>
    </row>
    <row r="229" spans="1:10" ht="12" customHeight="1" x14ac:dyDescent="0.2">
      <c r="A229" s="185">
        <v>1</v>
      </c>
      <c r="B229" s="228">
        <v>39968</v>
      </c>
      <c r="F229" s="187">
        <v>15674</v>
      </c>
      <c r="G229" s="187">
        <v>10279</v>
      </c>
      <c r="H229" s="187">
        <v>10273</v>
      </c>
      <c r="I229" s="247">
        <v>6</v>
      </c>
      <c r="J229" s="188">
        <v>39758</v>
      </c>
    </row>
    <row r="230" spans="1:10" ht="12" customHeight="1" x14ac:dyDescent="0.2">
      <c r="A230" s="185">
        <v>1</v>
      </c>
      <c r="B230" s="228">
        <v>39979</v>
      </c>
      <c r="F230" s="187">
        <v>7270</v>
      </c>
      <c r="G230" s="187">
        <v>15674</v>
      </c>
      <c r="H230" s="187">
        <v>15666</v>
      </c>
      <c r="I230" s="247">
        <v>8</v>
      </c>
      <c r="J230" s="188">
        <v>39759</v>
      </c>
    </row>
    <row r="231" spans="1:10" ht="12" customHeight="1" x14ac:dyDescent="0.2">
      <c r="A231" s="185">
        <v>5</v>
      </c>
      <c r="B231" s="228">
        <v>39980</v>
      </c>
      <c r="F231" s="187">
        <v>14936</v>
      </c>
      <c r="G231" s="187">
        <v>7270</v>
      </c>
      <c r="H231" s="187">
        <v>7265</v>
      </c>
      <c r="I231" s="247">
        <v>5</v>
      </c>
      <c r="J231" s="188">
        <v>39762</v>
      </c>
    </row>
    <row r="232" spans="1:10" ht="12" customHeight="1" x14ac:dyDescent="0.2">
      <c r="A232" s="185">
        <v>1</v>
      </c>
      <c r="B232" s="228">
        <v>39981</v>
      </c>
      <c r="F232" s="187">
        <v>7927</v>
      </c>
      <c r="G232" s="187">
        <v>14936</v>
      </c>
      <c r="H232" s="187">
        <v>14929</v>
      </c>
      <c r="I232" s="247">
        <v>7</v>
      </c>
      <c r="J232" s="188">
        <v>39763</v>
      </c>
    </row>
    <row r="233" spans="1:10" ht="12" customHeight="1" x14ac:dyDescent="0.2">
      <c r="A233" s="185">
        <v>9</v>
      </c>
      <c r="B233" s="228">
        <v>39982</v>
      </c>
      <c r="F233" s="187">
        <v>8603</v>
      </c>
      <c r="G233" s="187">
        <v>7927</v>
      </c>
      <c r="H233" s="187">
        <v>7922</v>
      </c>
      <c r="I233" s="247">
        <v>5</v>
      </c>
      <c r="J233" s="188">
        <v>39764</v>
      </c>
    </row>
    <row r="234" spans="1:10" ht="12" customHeight="1" x14ac:dyDescent="0.2">
      <c r="A234" s="185">
        <v>5</v>
      </c>
      <c r="B234" s="228">
        <v>39986</v>
      </c>
      <c r="F234" s="187">
        <v>4049</v>
      </c>
      <c r="G234" s="187">
        <v>8603</v>
      </c>
      <c r="H234" s="187">
        <v>8594</v>
      </c>
      <c r="I234" s="247">
        <v>9</v>
      </c>
      <c r="J234" s="188">
        <v>39765</v>
      </c>
    </row>
    <row r="235" spans="1:10" ht="12" customHeight="1" x14ac:dyDescent="0.2">
      <c r="A235" s="185">
        <v>5</v>
      </c>
      <c r="B235" s="228">
        <v>39987</v>
      </c>
      <c r="F235" s="187">
        <v>4879</v>
      </c>
      <c r="G235" s="187">
        <v>40049</v>
      </c>
      <c r="H235" s="187">
        <v>4043</v>
      </c>
      <c r="I235" s="247">
        <v>6</v>
      </c>
      <c r="J235" s="188">
        <v>39766</v>
      </c>
    </row>
    <row r="236" spans="1:10" ht="12" customHeight="1" x14ac:dyDescent="0.2">
      <c r="A236" s="231">
        <v>5</v>
      </c>
      <c r="B236" s="232">
        <v>39988</v>
      </c>
      <c r="F236" s="187">
        <v>7200</v>
      </c>
      <c r="G236" s="187">
        <v>4879</v>
      </c>
      <c r="H236" s="187">
        <v>4871</v>
      </c>
      <c r="I236" s="247">
        <v>8</v>
      </c>
      <c r="J236" s="188">
        <v>39769</v>
      </c>
    </row>
    <row r="237" spans="1:10" ht="12" customHeight="1" x14ac:dyDescent="0.2">
      <c r="A237" s="233">
        <v>8</v>
      </c>
      <c r="B237" s="228">
        <v>39990</v>
      </c>
      <c r="F237" s="187">
        <v>7259</v>
      </c>
      <c r="G237" s="187">
        <v>7200</v>
      </c>
      <c r="H237" s="187">
        <v>7193</v>
      </c>
      <c r="I237" s="247">
        <v>7</v>
      </c>
      <c r="J237" s="194">
        <v>39770</v>
      </c>
    </row>
    <row r="238" spans="1:10" ht="12" customHeight="1" x14ac:dyDescent="0.2">
      <c r="A238" s="233">
        <v>2</v>
      </c>
      <c r="B238" s="228">
        <v>39993</v>
      </c>
      <c r="F238" s="187">
        <v>3635</v>
      </c>
      <c r="G238" s="187">
        <v>7259</v>
      </c>
      <c r="H238" s="187">
        <v>7251</v>
      </c>
      <c r="I238" s="247">
        <v>8</v>
      </c>
      <c r="J238" s="194">
        <v>39771</v>
      </c>
    </row>
    <row r="239" spans="1:10" ht="12" customHeight="1" x14ac:dyDescent="0.2">
      <c r="A239" s="233">
        <v>4</v>
      </c>
      <c r="B239" s="228">
        <v>39994</v>
      </c>
      <c r="F239" s="187">
        <v>3580</v>
      </c>
      <c r="G239" s="187">
        <v>3635</v>
      </c>
      <c r="H239" s="187">
        <v>3628</v>
      </c>
      <c r="I239" s="247">
        <v>7</v>
      </c>
      <c r="J239" s="194">
        <v>39772</v>
      </c>
    </row>
    <row r="240" spans="1:10" ht="12" customHeight="1" x14ac:dyDescent="0.2">
      <c r="A240" s="233">
        <v>5</v>
      </c>
      <c r="B240" s="228">
        <v>39995</v>
      </c>
      <c r="F240" s="187">
        <v>37223</v>
      </c>
      <c r="G240" s="187">
        <v>3594</v>
      </c>
      <c r="H240" s="187">
        <v>3585</v>
      </c>
      <c r="I240" s="247">
        <v>16</v>
      </c>
      <c r="J240" s="194">
        <v>39777</v>
      </c>
    </row>
    <row r="241" spans="1:10" ht="12" customHeight="1" x14ac:dyDescent="0.2">
      <c r="A241" s="233">
        <v>5</v>
      </c>
      <c r="B241" s="228">
        <v>39996</v>
      </c>
      <c r="F241" s="187"/>
      <c r="G241" s="187">
        <v>4740</v>
      </c>
      <c r="H241" s="187">
        <v>4739</v>
      </c>
      <c r="I241" s="247">
        <v>6</v>
      </c>
      <c r="J241" s="194">
        <v>39778</v>
      </c>
    </row>
    <row r="242" spans="1:10" ht="12" customHeight="1" x14ac:dyDescent="0.2">
      <c r="A242" s="233">
        <v>1</v>
      </c>
      <c r="B242" s="228">
        <v>39997</v>
      </c>
      <c r="F242" s="187"/>
      <c r="G242" s="187">
        <v>3927</v>
      </c>
      <c r="H242" s="187">
        <v>3918</v>
      </c>
      <c r="I242" s="247">
        <v>9</v>
      </c>
      <c r="J242" s="194">
        <v>39779</v>
      </c>
    </row>
    <row r="243" spans="1:10" ht="12" customHeight="1" x14ac:dyDescent="0.2">
      <c r="A243" s="233">
        <v>6</v>
      </c>
      <c r="B243" s="228">
        <v>40000</v>
      </c>
      <c r="F243" s="187"/>
      <c r="G243" s="187">
        <v>3504</v>
      </c>
      <c r="H243" s="187">
        <v>3496</v>
      </c>
      <c r="I243" s="247">
        <v>8</v>
      </c>
      <c r="J243" s="194">
        <v>39780</v>
      </c>
    </row>
    <row r="244" spans="1:10" ht="12" customHeight="1" x14ac:dyDescent="0.2">
      <c r="A244" s="233">
        <v>4</v>
      </c>
      <c r="B244" s="228">
        <v>40001</v>
      </c>
      <c r="F244" s="187"/>
      <c r="G244" s="187">
        <v>29678</v>
      </c>
      <c r="H244" s="187">
        <v>29671</v>
      </c>
      <c r="I244" s="247">
        <v>7</v>
      </c>
      <c r="J244" s="194">
        <v>39784</v>
      </c>
    </row>
    <row r="245" spans="1:10" ht="12" customHeight="1" x14ac:dyDescent="0.2">
      <c r="A245" s="233">
        <v>1</v>
      </c>
      <c r="B245" s="234">
        <v>40009</v>
      </c>
      <c r="F245" s="187"/>
      <c r="G245" s="187">
        <v>208437</v>
      </c>
      <c r="H245" s="187">
        <v>208437</v>
      </c>
      <c r="I245" s="247">
        <v>8</v>
      </c>
      <c r="J245" s="194">
        <v>39785</v>
      </c>
    </row>
    <row r="246" spans="1:10" ht="12" customHeight="1" x14ac:dyDescent="0.2">
      <c r="A246" s="233">
        <v>1</v>
      </c>
      <c r="B246" s="234">
        <v>40014</v>
      </c>
      <c r="F246" s="187"/>
      <c r="G246" s="187">
        <v>6661</v>
      </c>
      <c r="H246" s="187">
        <v>6649</v>
      </c>
      <c r="I246" s="247">
        <v>12</v>
      </c>
      <c r="J246" s="194">
        <v>39786</v>
      </c>
    </row>
    <row r="247" spans="1:10" ht="12" customHeight="1" x14ac:dyDescent="0.2">
      <c r="A247" s="233">
        <v>4</v>
      </c>
      <c r="B247" s="228">
        <v>40015</v>
      </c>
      <c r="F247" s="187"/>
      <c r="G247" s="187">
        <v>55056</v>
      </c>
      <c r="H247" s="187">
        <v>55047</v>
      </c>
      <c r="I247" s="247">
        <v>9</v>
      </c>
      <c r="J247" s="194">
        <v>39787</v>
      </c>
    </row>
    <row r="248" spans="1:10" ht="12" customHeight="1" x14ac:dyDescent="0.2">
      <c r="A248" s="233">
        <v>1</v>
      </c>
      <c r="B248" s="228">
        <v>40016</v>
      </c>
      <c r="F248" s="187"/>
      <c r="G248" s="187">
        <v>6591</v>
      </c>
      <c r="H248" s="187">
        <v>6583</v>
      </c>
      <c r="I248" s="247">
        <v>8</v>
      </c>
      <c r="J248" s="194">
        <v>39791</v>
      </c>
    </row>
    <row r="249" spans="1:10" ht="12" customHeight="1" x14ac:dyDescent="0.2">
      <c r="A249" s="233">
        <v>2</v>
      </c>
      <c r="B249" s="228">
        <v>40017</v>
      </c>
      <c r="F249" s="187"/>
      <c r="G249" s="187">
        <v>12459</v>
      </c>
      <c r="H249" s="187">
        <v>12451</v>
      </c>
      <c r="I249" s="247">
        <v>8</v>
      </c>
      <c r="J249" s="194">
        <v>39792</v>
      </c>
    </row>
    <row r="250" spans="1:10" ht="12" customHeight="1" x14ac:dyDescent="0.2">
      <c r="A250" s="233">
        <v>9</v>
      </c>
      <c r="B250" s="228">
        <v>40018</v>
      </c>
      <c r="F250" s="187"/>
      <c r="G250" s="187">
        <v>9064</v>
      </c>
      <c r="H250" s="187">
        <v>9054</v>
      </c>
      <c r="I250" s="247">
        <v>10</v>
      </c>
      <c r="J250" s="194">
        <v>39793</v>
      </c>
    </row>
    <row r="251" spans="1:10" ht="12" customHeight="1" x14ac:dyDescent="0.2">
      <c r="A251" s="233">
        <v>11</v>
      </c>
      <c r="B251" s="228">
        <v>40021</v>
      </c>
      <c r="F251" s="187"/>
      <c r="G251" s="187">
        <v>6438</v>
      </c>
      <c r="H251" s="187">
        <v>6429</v>
      </c>
      <c r="I251" s="247">
        <v>9</v>
      </c>
      <c r="J251" s="194">
        <v>39794</v>
      </c>
    </row>
    <row r="252" spans="1:10" ht="12" customHeight="1" x14ac:dyDescent="0.2">
      <c r="A252" s="185">
        <v>5</v>
      </c>
      <c r="B252" s="228">
        <v>40022</v>
      </c>
      <c r="F252" s="187"/>
      <c r="G252" s="187">
        <v>4333</v>
      </c>
      <c r="H252" s="187">
        <v>4323</v>
      </c>
      <c r="I252" s="247">
        <v>10</v>
      </c>
      <c r="J252" s="194">
        <v>39797</v>
      </c>
    </row>
    <row r="253" spans="1:10" ht="12" customHeight="1" x14ac:dyDescent="0.2">
      <c r="A253" s="185">
        <v>6</v>
      </c>
      <c r="B253" s="228">
        <v>40023</v>
      </c>
      <c r="F253" s="187"/>
      <c r="G253" s="187">
        <v>7052</v>
      </c>
      <c r="H253" s="187">
        <v>7043</v>
      </c>
      <c r="I253" s="247">
        <v>9</v>
      </c>
      <c r="J253" s="194">
        <v>39798</v>
      </c>
    </row>
    <row r="254" spans="1:10" ht="12" customHeight="1" x14ac:dyDescent="0.2">
      <c r="A254" s="185">
        <v>3</v>
      </c>
      <c r="B254" s="228">
        <v>40024</v>
      </c>
      <c r="F254" s="187"/>
      <c r="G254" s="187">
        <v>3841</v>
      </c>
      <c r="H254" s="187">
        <v>3829</v>
      </c>
      <c r="I254" s="247">
        <v>12</v>
      </c>
      <c r="J254" s="194">
        <v>39799</v>
      </c>
    </row>
    <row r="255" spans="1:10" ht="12" customHeight="1" x14ac:dyDescent="0.2">
      <c r="A255" s="185">
        <v>8</v>
      </c>
      <c r="B255" s="228">
        <v>40025</v>
      </c>
      <c r="F255" s="187"/>
      <c r="G255" s="187">
        <v>6116</v>
      </c>
      <c r="H255" s="187">
        <v>6107</v>
      </c>
      <c r="I255" s="247">
        <v>9</v>
      </c>
      <c r="J255" s="194">
        <v>39800</v>
      </c>
    </row>
    <row r="256" spans="1:10" ht="12" customHeight="1" x14ac:dyDescent="0.2">
      <c r="A256" s="185">
        <v>4</v>
      </c>
      <c r="B256" s="228">
        <v>40028</v>
      </c>
      <c r="F256" s="187"/>
      <c r="G256" s="187">
        <v>3333</v>
      </c>
      <c r="H256" s="187">
        <v>3323</v>
      </c>
      <c r="I256" s="247">
        <v>10</v>
      </c>
      <c r="J256" s="194">
        <v>39801</v>
      </c>
    </row>
    <row r="257" spans="1:10" ht="12" customHeight="1" x14ac:dyDescent="0.2">
      <c r="A257" s="185">
        <v>1</v>
      </c>
      <c r="B257" s="228">
        <v>40029</v>
      </c>
      <c r="F257" s="187"/>
      <c r="G257" s="187">
        <v>3232</v>
      </c>
      <c r="H257" s="187">
        <v>3219</v>
      </c>
      <c r="I257" s="247">
        <v>13</v>
      </c>
      <c r="J257" s="194">
        <v>39804</v>
      </c>
    </row>
    <row r="258" spans="1:10" ht="12" customHeight="1" x14ac:dyDescent="0.2">
      <c r="A258" s="185">
        <v>12</v>
      </c>
      <c r="B258" s="228">
        <v>40031</v>
      </c>
      <c r="F258" s="187"/>
      <c r="G258" s="187">
        <v>22587</v>
      </c>
      <c r="H258" s="187">
        <v>22577</v>
      </c>
      <c r="I258" s="247">
        <v>10</v>
      </c>
      <c r="J258" s="194">
        <v>39805</v>
      </c>
    </row>
    <row r="259" spans="1:10" ht="12" customHeight="1" x14ac:dyDescent="0.2">
      <c r="A259" s="185">
        <v>1</v>
      </c>
      <c r="B259" s="228">
        <v>40039</v>
      </c>
      <c r="F259" s="187"/>
      <c r="G259" s="187">
        <v>42334</v>
      </c>
      <c r="H259" s="187">
        <v>42324</v>
      </c>
      <c r="I259" s="247">
        <v>10</v>
      </c>
      <c r="J259" s="194">
        <v>39806</v>
      </c>
    </row>
    <row r="260" spans="1:10" ht="12" customHeight="1" x14ac:dyDescent="0.2">
      <c r="A260" s="185">
        <v>1</v>
      </c>
      <c r="B260" s="228">
        <v>40042</v>
      </c>
      <c r="F260" s="187"/>
      <c r="G260" s="187">
        <v>3316</v>
      </c>
      <c r="H260" s="187">
        <v>3306</v>
      </c>
      <c r="I260" s="247">
        <v>10</v>
      </c>
      <c r="J260" s="194">
        <v>39809</v>
      </c>
    </row>
    <row r="261" spans="1:10" ht="12" customHeight="1" x14ac:dyDescent="0.2">
      <c r="A261" s="185">
        <v>3</v>
      </c>
      <c r="B261" s="228">
        <v>40044</v>
      </c>
      <c r="F261" s="187"/>
      <c r="G261" s="187">
        <v>3279</v>
      </c>
      <c r="H261" s="187">
        <v>3269</v>
      </c>
      <c r="I261" s="247">
        <v>10</v>
      </c>
      <c r="J261" s="194">
        <v>39811</v>
      </c>
    </row>
    <row r="262" spans="1:10" ht="12" customHeight="1" x14ac:dyDescent="0.2">
      <c r="A262" s="185">
        <v>2</v>
      </c>
      <c r="B262" s="228">
        <v>40046</v>
      </c>
      <c r="F262" s="187"/>
      <c r="G262" s="187">
        <v>3989</v>
      </c>
      <c r="H262" s="187">
        <v>3979</v>
      </c>
      <c r="I262" s="247">
        <v>10</v>
      </c>
      <c r="J262" s="194">
        <v>39812</v>
      </c>
    </row>
    <row r="263" spans="1:10" ht="12" customHeight="1" x14ac:dyDescent="0.2">
      <c r="A263" s="185">
        <v>2</v>
      </c>
      <c r="B263" s="228">
        <v>40050</v>
      </c>
      <c r="F263" s="187"/>
      <c r="G263" s="187">
        <v>28940</v>
      </c>
      <c r="H263" s="187">
        <v>28937</v>
      </c>
      <c r="I263" s="247">
        <v>13</v>
      </c>
      <c r="J263" s="194">
        <v>39815</v>
      </c>
    </row>
    <row r="264" spans="1:10" ht="12" customHeight="1" x14ac:dyDescent="0.2">
      <c r="A264" s="185">
        <v>3</v>
      </c>
      <c r="B264" s="228">
        <v>40051</v>
      </c>
      <c r="F264" s="187"/>
      <c r="G264" s="187">
        <v>210808</v>
      </c>
      <c r="H264" s="187">
        <v>210797</v>
      </c>
      <c r="I264" s="247">
        <v>11</v>
      </c>
      <c r="J264" s="194">
        <v>39818</v>
      </c>
    </row>
    <row r="265" spans="1:10" ht="12" customHeight="1" x14ac:dyDescent="0.2">
      <c r="A265" s="185">
        <v>2</v>
      </c>
      <c r="B265" s="228">
        <v>40052</v>
      </c>
      <c r="F265" s="187"/>
      <c r="G265" s="187">
        <v>13740</v>
      </c>
      <c r="H265" s="187">
        <v>13725</v>
      </c>
      <c r="I265" s="247">
        <v>15</v>
      </c>
      <c r="J265" s="194">
        <v>39819</v>
      </c>
    </row>
    <row r="266" spans="1:10" ht="12" customHeight="1" x14ac:dyDescent="0.2">
      <c r="A266" s="185">
        <v>5</v>
      </c>
      <c r="B266" s="228">
        <v>40059</v>
      </c>
      <c r="F266" s="187"/>
      <c r="G266" s="187">
        <v>16070</v>
      </c>
      <c r="H266" s="187">
        <v>16059</v>
      </c>
      <c r="I266" s="247">
        <v>11</v>
      </c>
      <c r="J266" s="194">
        <v>39820</v>
      </c>
    </row>
    <row r="267" spans="1:10" ht="12" customHeight="1" x14ac:dyDescent="0.2">
      <c r="A267" s="185">
        <v>2</v>
      </c>
      <c r="B267" s="228">
        <v>40060</v>
      </c>
      <c r="F267" s="187"/>
      <c r="G267" s="187">
        <v>5412</v>
      </c>
      <c r="H267" s="187">
        <v>5399</v>
      </c>
      <c r="I267" s="247">
        <v>13</v>
      </c>
      <c r="J267" s="194">
        <v>39821</v>
      </c>
    </row>
    <row r="268" spans="1:10" ht="12" customHeight="1" x14ac:dyDescent="0.2">
      <c r="A268" s="185">
        <v>2</v>
      </c>
      <c r="B268" s="228">
        <v>40063</v>
      </c>
      <c r="F268" s="187"/>
      <c r="G268" s="187">
        <v>10972</v>
      </c>
      <c r="H268" s="187">
        <v>10962</v>
      </c>
      <c r="I268" s="247">
        <v>10</v>
      </c>
      <c r="J268" s="194">
        <v>39822</v>
      </c>
    </row>
    <row r="269" spans="1:10" ht="12" customHeight="1" x14ac:dyDescent="0.2">
      <c r="A269" s="185">
        <v>3</v>
      </c>
      <c r="B269" s="228">
        <v>40064</v>
      </c>
      <c r="F269" s="187"/>
      <c r="G269" s="187">
        <v>6822</v>
      </c>
      <c r="H269" s="187">
        <v>6812</v>
      </c>
      <c r="I269" s="247">
        <v>10</v>
      </c>
      <c r="J269" s="194">
        <v>39825</v>
      </c>
    </row>
    <row r="270" spans="1:10" ht="12" customHeight="1" x14ac:dyDescent="0.2">
      <c r="A270" s="185">
        <v>3</v>
      </c>
      <c r="B270" s="228">
        <v>40066</v>
      </c>
      <c r="F270" s="187"/>
      <c r="G270" s="187">
        <v>10437</v>
      </c>
      <c r="H270" s="187">
        <v>10425</v>
      </c>
      <c r="I270" s="247">
        <v>12</v>
      </c>
      <c r="J270" s="194">
        <v>39826</v>
      </c>
    </row>
    <row r="271" spans="1:10" ht="12" customHeight="1" x14ac:dyDescent="0.2">
      <c r="A271" s="185">
        <v>1</v>
      </c>
      <c r="B271" s="228">
        <v>40070</v>
      </c>
      <c r="F271" s="187"/>
      <c r="G271" s="187">
        <v>4548</v>
      </c>
      <c r="H271" s="187">
        <v>4535</v>
      </c>
      <c r="I271" s="247">
        <v>13</v>
      </c>
      <c r="J271" s="194">
        <v>39826</v>
      </c>
    </row>
    <row r="272" spans="1:10" ht="12" customHeight="1" x14ac:dyDescent="0.2">
      <c r="A272" s="185">
        <v>1</v>
      </c>
      <c r="B272" s="228">
        <v>40071</v>
      </c>
      <c r="F272" s="187"/>
      <c r="G272" s="187">
        <v>4794</v>
      </c>
      <c r="H272" s="187">
        <v>4783</v>
      </c>
      <c r="I272" s="247">
        <v>11</v>
      </c>
      <c r="J272" s="194">
        <v>39828</v>
      </c>
    </row>
    <row r="273" spans="1:10" ht="12" customHeight="1" x14ac:dyDescent="0.2">
      <c r="A273" s="185">
        <v>3</v>
      </c>
      <c r="B273" s="228">
        <v>40072</v>
      </c>
      <c r="F273" s="187"/>
      <c r="G273" s="187">
        <v>6229</v>
      </c>
      <c r="H273" s="187">
        <v>6218</v>
      </c>
      <c r="I273" s="247">
        <v>11</v>
      </c>
      <c r="J273" s="194">
        <v>39829</v>
      </c>
    </row>
    <row r="274" spans="1:10" ht="12" customHeight="1" x14ac:dyDescent="0.2">
      <c r="A274" s="185">
        <v>2</v>
      </c>
      <c r="B274" s="228">
        <v>40072</v>
      </c>
      <c r="F274" s="187"/>
      <c r="G274" s="187">
        <v>4824</v>
      </c>
      <c r="H274" s="187">
        <v>4813</v>
      </c>
      <c r="I274" s="247">
        <v>11</v>
      </c>
      <c r="J274" s="194">
        <v>39832</v>
      </c>
    </row>
    <row r="275" spans="1:10" ht="12" customHeight="1" x14ac:dyDescent="0.2">
      <c r="A275" s="185">
        <v>1</v>
      </c>
      <c r="B275" s="228">
        <v>40077</v>
      </c>
      <c r="F275" s="187"/>
      <c r="G275" s="187">
        <v>6803</v>
      </c>
      <c r="H275" s="187">
        <v>6793</v>
      </c>
      <c r="I275" s="247">
        <v>10</v>
      </c>
      <c r="J275" s="194">
        <v>39833</v>
      </c>
    </row>
    <row r="276" spans="1:10" ht="12" customHeight="1" x14ac:dyDescent="0.2">
      <c r="A276" s="185">
        <v>1</v>
      </c>
      <c r="B276" s="228">
        <v>40079</v>
      </c>
      <c r="F276" s="187"/>
      <c r="G276" s="187">
        <v>3823</v>
      </c>
      <c r="H276" s="187">
        <v>3812</v>
      </c>
      <c r="I276" s="247">
        <f>G276-H276</f>
        <v>11</v>
      </c>
      <c r="J276" s="194">
        <v>39834</v>
      </c>
    </row>
    <row r="277" spans="1:10" ht="12" customHeight="1" x14ac:dyDescent="0.2">
      <c r="A277" s="185">
        <v>1</v>
      </c>
      <c r="B277" s="228">
        <v>40080</v>
      </c>
      <c r="F277" s="187"/>
      <c r="G277" s="187">
        <v>3840</v>
      </c>
      <c r="H277" s="187">
        <v>3828</v>
      </c>
      <c r="I277" s="247">
        <f t="shared" ref="I277:I340" si="2">G277-H277</f>
        <v>12</v>
      </c>
      <c r="J277" s="194">
        <v>39835</v>
      </c>
    </row>
    <row r="278" spans="1:10" ht="12" customHeight="1" x14ac:dyDescent="0.2">
      <c r="A278" s="185">
        <v>2</v>
      </c>
      <c r="B278" s="228">
        <v>40081</v>
      </c>
      <c r="F278" s="187"/>
      <c r="G278" s="187">
        <v>3364</v>
      </c>
      <c r="H278" s="187">
        <v>3354</v>
      </c>
      <c r="I278" s="247">
        <f t="shared" si="2"/>
        <v>10</v>
      </c>
      <c r="J278" s="194">
        <v>39836</v>
      </c>
    </row>
    <row r="279" spans="1:10" ht="12" customHeight="1" x14ac:dyDescent="0.2">
      <c r="A279" s="185">
        <v>2</v>
      </c>
      <c r="B279" s="228">
        <v>40084</v>
      </c>
      <c r="F279" s="187"/>
      <c r="G279" s="187">
        <v>42019</v>
      </c>
      <c r="H279" s="187">
        <v>42007</v>
      </c>
      <c r="I279" s="247">
        <f t="shared" si="2"/>
        <v>12</v>
      </c>
      <c r="J279" s="194">
        <v>39839</v>
      </c>
    </row>
    <row r="280" spans="1:10" ht="12" customHeight="1" x14ac:dyDescent="0.2">
      <c r="A280" s="185">
        <v>2</v>
      </c>
      <c r="B280" s="228">
        <v>40085</v>
      </c>
      <c r="F280" s="187"/>
      <c r="G280" s="187">
        <v>6009</v>
      </c>
      <c r="H280" s="187">
        <v>5996</v>
      </c>
      <c r="I280" s="247">
        <f>G280-H280</f>
        <v>13</v>
      </c>
      <c r="J280" s="194">
        <v>39840</v>
      </c>
    </row>
    <row r="281" spans="1:10" ht="12" customHeight="1" x14ac:dyDescent="0.2">
      <c r="A281" s="185">
        <v>2</v>
      </c>
      <c r="B281" s="228">
        <v>40086</v>
      </c>
      <c r="F281" s="187"/>
      <c r="G281" s="187">
        <v>2949</v>
      </c>
      <c r="H281" s="187">
        <v>2932</v>
      </c>
      <c r="I281" s="247">
        <f t="shared" si="2"/>
        <v>17</v>
      </c>
      <c r="J281" s="194">
        <v>39841</v>
      </c>
    </row>
    <row r="282" spans="1:10" ht="12" customHeight="1" x14ac:dyDescent="0.2">
      <c r="A282" s="185">
        <v>4</v>
      </c>
      <c r="B282" s="228">
        <v>40087</v>
      </c>
      <c r="F282" s="187"/>
      <c r="G282" s="187">
        <v>3250</v>
      </c>
      <c r="H282" s="187">
        <v>3238</v>
      </c>
      <c r="I282" s="247">
        <f t="shared" si="2"/>
        <v>12</v>
      </c>
      <c r="J282" s="194">
        <v>39842</v>
      </c>
    </row>
    <row r="283" spans="1:10" ht="12" customHeight="1" x14ac:dyDescent="0.2">
      <c r="A283" s="185">
        <v>3</v>
      </c>
      <c r="B283" s="228">
        <v>40092</v>
      </c>
      <c r="F283" s="187"/>
      <c r="G283" s="187">
        <v>2825</v>
      </c>
      <c r="H283" s="187">
        <v>2810</v>
      </c>
      <c r="I283" s="247">
        <f t="shared" si="2"/>
        <v>15</v>
      </c>
      <c r="J283" s="194">
        <v>39843</v>
      </c>
    </row>
    <row r="284" spans="1:10" ht="12" customHeight="1" x14ac:dyDescent="0.2">
      <c r="A284" s="185">
        <v>1</v>
      </c>
      <c r="B284" s="228">
        <v>40093</v>
      </c>
      <c r="F284" s="187"/>
      <c r="G284" s="187">
        <v>30674</v>
      </c>
      <c r="H284" s="187">
        <v>30664</v>
      </c>
      <c r="I284" s="247">
        <f t="shared" si="2"/>
        <v>10</v>
      </c>
      <c r="J284" s="194">
        <v>39846</v>
      </c>
    </row>
    <row r="285" spans="1:10" ht="12" customHeight="1" x14ac:dyDescent="0.2">
      <c r="A285" s="185"/>
      <c r="B285" s="186"/>
      <c r="F285" s="187"/>
      <c r="G285" s="187">
        <v>213307</v>
      </c>
      <c r="H285" s="187">
        <v>213297</v>
      </c>
      <c r="I285" s="247">
        <f t="shared" si="2"/>
        <v>10</v>
      </c>
      <c r="J285" s="194">
        <v>39847</v>
      </c>
    </row>
    <row r="286" spans="1:10" ht="12" customHeight="1" x14ac:dyDescent="0.2">
      <c r="A286" s="185"/>
      <c r="B286" s="186"/>
      <c r="F286" s="187"/>
      <c r="G286" s="187">
        <v>6990</v>
      </c>
      <c r="H286" s="187">
        <v>6978</v>
      </c>
      <c r="I286" s="247">
        <f t="shared" si="2"/>
        <v>12</v>
      </c>
      <c r="J286" s="194">
        <v>39848</v>
      </c>
    </row>
    <row r="287" spans="1:10" ht="12" customHeight="1" x14ac:dyDescent="0.2">
      <c r="A287" s="185"/>
      <c r="B287" s="186"/>
      <c r="F287" s="187"/>
      <c r="G287" s="187">
        <v>14380</v>
      </c>
      <c r="H287" s="187">
        <v>14370</v>
      </c>
      <c r="I287" s="247">
        <f t="shared" si="2"/>
        <v>10</v>
      </c>
      <c r="J287" s="194">
        <v>39849</v>
      </c>
    </row>
    <row r="288" spans="1:10" ht="12" customHeight="1" x14ac:dyDescent="0.2">
      <c r="A288" s="185"/>
      <c r="B288" s="186"/>
      <c r="F288" s="187"/>
      <c r="G288" s="187">
        <v>6796</v>
      </c>
      <c r="H288" s="187">
        <v>6785</v>
      </c>
      <c r="I288" s="247">
        <f t="shared" si="2"/>
        <v>11</v>
      </c>
      <c r="J288" s="194">
        <v>39850</v>
      </c>
    </row>
    <row r="289" spans="1:10" ht="12" customHeight="1" x14ac:dyDescent="0.2">
      <c r="A289" s="185"/>
      <c r="B289" s="186"/>
      <c r="F289" s="187"/>
      <c r="G289" s="187">
        <v>12334</v>
      </c>
      <c r="H289" s="187">
        <v>12322</v>
      </c>
      <c r="I289" s="247">
        <f t="shared" si="2"/>
        <v>12</v>
      </c>
      <c r="J289" s="194">
        <v>39853</v>
      </c>
    </row>
    <row r="290" spans="1:10" ht="12" customHeight="1" x14ac:dyDescent="0.2">
      <c r="A290" s="185"/>
      <c r="B290" s="186"/>
      <c r="F290" s="187"/>
      <c r="G290" s="187">
        <v>11112</v>
      </c>
      <c r="H290" s="187">
        <v>11101</v>
      </c>
      <c r="I290" s="247">
        <f t="shared" si="2"/>
        <v>11</v>
      </c>
      <c r="J290" s="194">
        <v>39854</v>
      </c>
    </row>
    <row r="291" spans="1:10" ht="12" customHeight="1" x14ac:dyDescent="0.2">
      <c r="A291" s="185"/>
      <c r="B291" s="186"/>
      <c r="F291" s="187"/>
      <c r="G291" s="187">
        <v>8471</v>
      </c>
      <c r="H291" s="187">
        <v>8461</v>
      </c>
      <c r="I291" s="247">
        <f t="shared" si="2"/>
        <v>10</v>
      </c>
      <c r="J291" s="194">
        <v>39855</v>
      </c>
    </row>
    <row r="292" spans="1:10" ht="12" customHeight="1" x14ac:dyDescent="0.2">
      <c r="A292" s="185"/>
      <c r="B292" s="186"/>
      <c r="F292" s="187"/>
      <c r="G292" s="187">
        <v>8779</v>
      </c>
      <c r="H292" s="187">
        <v>8769</v>
      </c>
      <c r="I292" s="247">
        <f t="shared" si="2"/>
        <v>10</v>
      </c>
      <c r="J292" s="194">
        <v>39856</v>
      </c>
    </row>
    <row r="293" spans="1:10" ht="12" customHeight="1" x14ac:dyDescent="0.2">
      <c r="A293" s="185"/>
      <c r="B293" s="186"/>
      <c r="F293" s="187"/>
      <c r="G293" s="187">
        <v>5048</v>
      </c>
      <c r="H293" s="187">
        <v>5036</v>
      </c>
      <c r="I293" s="247">
        <f t="shared" si="2"/>
        <v>12</v>
      </c>
      <c r="J293" s="194">
        <v>39858</v>
      </c>
    </row>
    <row r="294" spans="1:10" ht="12" customHeight="1" x14ac:dyDescent="0.2">
      <c r="A294" s="185"/>
      <c r="B294" s="186"/>
      <c r="F294" s="187"/>
      <c r="G294" s="187">
        <v>3662</v>
      </c>
      <c r="H294" s="187">
        <v>3649</v>
      </c>
      <c r="I294" s="247">
        <f t="shared" si="2"/>
        <v>13</v>
      </c>
      <c r="J294" s="194">
        <v>39862</v>
      </c>
    </row>
    <row r="295" spans="1:10" ht="12" customHeight="1" x14ac:dyDescent="0.2">
      <c r="A295" s="185"/>
      <c r="B295" s="186"/>
      <c r="F295" s="187"/>
      <c r="G295" s="187"/>
      <c r="H295" s="187"/>
      <c r="I295" s="247">
        <f t="shared" si="2"/>
        <v>0</v>
      </c>
      <c r="J295" s="187"/>
    </row>
    <row r="296" spans="1:10" ht="12" customHeight="1" x14ac:dyDescent="0.2">
      <c r="A296" s="185"/>
      <c r="B296" s="186"/>
      <c r="F296" s="187"/>
      <c r="G296" s="187">
        <v>3745</v>
      </c>
      <c r="H296" s="187">
        <v>3744</v>
      </c>
      <c r="I296" s="247">
        <f t="shared" si="2"/>
        <v>1</v>
      </c>
      <c r="J296" s="194">
        <v>39869</v>
      </c>
    </row>
    <row r="297" spans="1:10" ht="12" customHeight="1" x14ac:dyDescent="0.2">
      <c r="A297" s="185"/>
      <c r="B297" s="186"/>
      <c r="F297" s="187"/>
      <c r="G297" s="187"/>
      <c r="H297" s="187"/>
      <c r="I297" s="247">
        <f t="shared" si="2"/>
        <v>0</v>
      </c>
      <c r="J297" s="187"/>
    </row>
    <row r="298" spans="1:10" ht="12" customHeight="1" x14ac:dyDescent="0.2">
      <c r="A298" s="185"/>
      <c r="B298" s="186"/>
      <c r="F298" s="187">
        <v>3015</v>
      </c>
      <c r="G298" s="187">
        <v>4161</v>
      </c>
      <c r="H298" s="187">
        <v>4159</v>
      </c>
      <c r="I298" s="247">
        <f t="shared" si="2"/>
        <v>2</v>
      </c>
      <c r="J298" s="194">
        <v>39871</v>
      </c>
    </row>
    <row r="299" spans="1:10" ht="12" customHeight="1" x14ac:dyDescent="0.2">
      <c r="A299" s="185"/>
      <c r="B299" s="186"/>
      <c r="F299" s="187">
        <v>31265</v>
      </c>
      <c r="G299" s="187">
        <v>3015</v>
      </c>
      <c r="H299" s="187">
        <v>3004</v>
      </c>
      <c r="I299" s="247">
        <f t="shared" si="2"/>
        <v>11</v>
      </c>
      <c r="J299" s="194">
        <v>39874</v>
      </c>
    </row>
    <row r="300" spans="1:10" ht="12" customHeight="1" x14ac:dyDescent="0.2">
      <c r="A300" s="185"/>
      <c r="B300" s="186"/>
      <c r="F300" s="187">
        <v>216838</v>
      </c>
      <c r="G300" s="187">
        <v>31265</v>
      </c>
      <c r="H300" s="187">
        <v>31263</v>
      </c>
      <c r="I300" s="247">
        <f t="shared" si="2"/>
        <v>2</v>
      </c>
      <c r="J300" s="194">
        <v>39875</v>
      </c>
    </row>
    <row r="301" spans="1:10" ht="12" customHeight="1" x14ac:dyDescent="0.2">
      <c r="A301" s="185"/>
      <c r="B301" s="186"/>
      <c r="F301" s="187">
        <v>7756</v>
      </c>
      <c r="G301" s="187">
        <v>216838</v>
      </c>
      <c r="H301" s="187">
        <v>216823</v>
      </c>
      <c r="I301" s="247">
        <f t="shared" si="2"/>
        <v>15</v>
      </c>
      <c r="J301" s="194">
        <v>39876</v>
      </c>
    </row>
    <row r="302" spans="1:10" ht="12" customHeight="1" x14ac:dyDescent="0.2">
      <c r="A302" s="185"/>
      <c r="B302" s="186"/>
      <c r="F302" s="187">
        <v>17712</v>
      </c>
      <c r="G302" s="187">
        <v>7756</v>
      </c>
      <c r="H302" s="187">
        <v>7749</v>
      </c>
      <c r="I302" s="247">
        <f t="shared" si="2"/>
        <v>7</v>
      </c>
      <c r="J302" s="194">
        <v>39877</v>
      </c>
    </row>
    <row r="303" spans="1:10" ht="12" customHeight="1" x14ac:dyDescent="0.2">
      <c r="A303" s="185"/>
      <c r="B303" s="186"/>
      <c r="F303" s="187">
        <v>8028</v>
      </c>
      <c r="G303" s="187">
        <v>17712</v>
      </c>
      <c r="H303" s="187">
        <v>17698</v>
      </c>
      <c r="I303" s="247">
        <f t="shared" si="2"/>
        <v>14</v>
      </c>
      <c r="J303" s="194">
        <v>39878</v>
      </c>
    </row>
    <row r="304" spans="1:10" ht="12" customHeight="1" x14ac:dyDescent="0.2">
      <c r="A304" s="185"/>
      <c r="B304" s="186"/>
      <c r="F304" s="187">
        <v>13317</v>
      </c>
      <c r="G304" s="187">
        <v>8028</v>
      </c>
      <c r="H304" s="187">
        <v>8026</v>
      </c>
      <c r="I304" s="247">
        <f t="shared" si="2"/>
        <v>2</v>
      </c>
      <c r="J304" s="194">
        <v>39881</v>
      </c>
    </row>
    <row r="305" spans="1:10" ht="12" customHeight="1" x14ac:dyDescent="0.2">
      <c r="A305" s="185"/>
      <c r="B305" s="186"/>
      <c r="F305" s="187">
        <v>11041</v>
      </c>
      <c r="G305" s="187">
        <v>13317</v>
      </c>
      <c r="H305" s="187">
        <v>13307</v>
      </c>
      <c r="I305" s="247">
        <f t="shared" si="2"/>
        <v>10</v>
      </c>
      <c r="J305" s="194">
        <v>40066</v>
      </c>
    </row>
    <row r="306" spans="1:10" ht="12" customHeight="1" x14ac:dyDescent="0.2">
      <c r="A306" s="185"/>
      <c r="B306" s="186"/>
      <c r="F306" s="187">
        <v>7708</v>
      </c>
      <c r="G306" s="187">
        <v>11041</v>
      </c>
      <c r="H306" s="187">
        <v>11037</v>
      </c>
      <c r="I306" s="247">
        <f t="shared" si="2"/>
        <v>4</v>
      </c>
      <c r="J306" s="194">
        <v>39883</v>
      </c>
    </row>
    <row r="307" spans="1:10" ht="12" customHeight="1" x14ac:dyDescent="0.2">
      <c r="A307" s="185"/>
      <c r="B307" s="186"/>
      <c r="F307" s="187">
        <v>4545</v>
      </c>
      <c r="G307" s="187">
        <v>7708</v>
      </c>
      <c r="H307" s="187">
        <v>7697</v>
      </c>
      <c r="I307" s="247">
        <f t="shared" si="2"/>
        <v>11</v>
      </c>
      <c r="J307" s="194">
        <v>39884</v>
      </c>
    </row>
    <row r="308" spans="1:10" ht="12" customHeight="1" x14ac:dyDescent="0.2">
      <c r="A308" s="185"/>
      <c r="B308" s="186"/>
      <c r="F308" s="187">
        <v>5109</v>
      </c>
      <c r="G308" s="187">
        <v>4545</v>
      </c>
      <c r="H308" s="187">
        <v>4542</v>
      </c>
      <c r="I308" s="247">
        <f t="shared" si="2"/>
        <v>3</v>
      </c>
      <c r="J308" s="194">
        <v>39885</v>
      </c>
    </row>
    <row r="309" spans="1:10" ht="12" customHeight="1" x14ac:dyDescent="0.2">
      <c r="A309" s="185"/>
      <c r="B309" s="186"/>
      <c r="F309" s="187">
        <v>6674</v>
      </c>
      <c r="G309" s="187">
        <v>5109</v>
      </c>
      <c r="H309" s="187">
        <v>5099</v>
      </c>
      <c r="I309" s="247">
        <f t="shared" si="2"/>
        <v>10</v>
      </c>
      <c r="J309" s="194">
        <v>39888</v>
      </c>
    </row>
    <row r="310" spans="1:10" ht="12" customHeight="1" x14ac:dyDescent="0.2">
      <c r="A310" s="185"/>
      <c r="B310" s="186"/>
      <c r="F310" s="187">
        <v>7752</v>
      </c>
      <c r="G310" s="187">
        <v>6674</v>
      </c>
      <c r="H310" s="187">
        <v>6668</v>
      </c>
      <c r="I310" s="247">
        <f t="shared" si="2"/>
        <v>6</v>
      </c>
      <c r="J310" s="194">
        <v>39889</v>
      </c>
    </row>
    <row r="311" spans="1:10" ht="12" customHeight="1" x14ac:dyDescent="0.2">
      <c r="A311" s="185"/>
      <c r="B311" s="186"/>
      <c r="F311" s="187">
        <v>4478</v>
      </c>
      <c r="G311" s="187">
        <v>7572</v>
      </c>
      <c r="H311" s="187">
        <v>7562</v>
      </c>
      <c r="I311" s="247">
        <f t="shared" si="2"/>
        <v>10</v>
      </c>
      <c r="J311" s="194">
        <v>39890</v>
      </c>
    </row>
    <row r="312" spans="1:10" ht="12" customHeight="1" x14ac:dyDescent="0.2">
      <c r="A312" s="185"/>
      <c r="B312" s="186"/>
      <c r="F312" s="187">
        <v>3682</v>
      </c>
      <c r="G312" s="187">
        <v>4478</v>
      </c>
      <c r="H312" s="187">
        <v>4472</v>
      </c>
      <c r="I312" s="247">
        <f t="shared" si="2"/>
        <v>6</v>
      </c>
      <c r="J312" s="194">
        <v>39891</v>
      </c>
    </row>
    <row r="313" spans="1:10" ht="12" customHeight="1" x14ac:dyDescent="0.2">
      <c r="A313" s="185"/>
      <c r="B313" s="186"/>
      <c r="F313" s="187">
        <v>4122</v>
      </c>
      <c r="G313" s="187">
        <v>3682</v>
      </c>
      <c r="H313" s="187">
        <v>3669</v>
      </c>
      <c r="I313" s="247">
        <f t="shared" si="2"/>
        <v>13</v>
      </c>
      <c r="J313" s="194">
        <v>39893</v>
      </c>
    </row>
    <row r="314" spans="1:10" ht="12" customHeight="1" x14ac:dyDescent="0.2">
      <c r="A314" s="185"/>
      <c r="B314" s="186"/>
      <c r="F314" s="187">
        <v>2857</v>
      </c>
      <c r="G314" s="187">
        <v>4122</v>
      </c>
      <c r="H314" s="187">
        <v>4118</v>
      </c>
      <c r="I314" s="247">
        <f t="shared" si="2"/>
        <v>4</v>
      </c>
      <c r="J314" s="194">
        <v>39895</v>
      </c>
    </row>
    <row r="315" spans="1:10" ht="12" customHeight="1" x14ac:dyDescent="0.2">
      <c r="A315" s="185"/>
      <c r="B315" s="186"/>
      <c r="F315" s="187">
        <v>5680</v>
      </c>
      <c r="G315" s="187">
        <v>2857</v>
      </c>
      <c r="H315" s="187">
        <v>2847</v>
      </c>
      <c r="I315" s="247">
        <f t="shared" si="2"/>
        <v>10</v>
      </c>
      <c r="J315" s="194">
        <v>39896</v>
      </c>
    </row>
    <row r="316" spans="1:10" ht="12" customHeight="1" x14ac:dyDescent="0.2">
      <c r="A316" s="185"/>
      <c r="B316" s="186"/>
      <c r="F316" s="187">
        <v>41569</v>
      </c>
      <c r="G316" s="187">
        <v>5680</v>
      </c>
      <c r="H316" s="187">
        <v>5674</v>
      </c>
      <c r="I316" s="247">
        <f t="shared" si="2"/>
        <v>6</v>
      </c>
      <c r="J316" s="194">
        <v>39895</v>
      </c>
    </row>
    <row r="317" spans="1:10" ht="12" customHeight="1" x14ac:dyDescent="0.2">
      <c r="A317" s="185"/>
      <c r="B317" s="186"/>
      <c r="F317" s="187">
        <v>3034</v>
      </c>
      <c r="G317" s="187">
        <v>41569</v>
      </c>
      <c r="H317" s="187">
        <v>41555</v>
      </c>
      <c r="I317" s="247">
        <f t="shared" si="2"/>
        <v>14</v>
      </c>
      <c r="J317" s="194">
        <v>39896</v>
      </c>
    </row>
    <row r="318" spans="1:10" ht="12" customHeight="1" x14ac:dyDescent="0.2">
      <c r="A318" s="185"/>
      <c r="B318" s="186"/>
      <c r="F318" s="187">
        <v>3753</v>
      </c>
      <c r="G318" s="187">
        <v>3034</v>
      </c>
      <c r="H318" s="187">
        <v>3029</v>
      </c>
      <c r="I318" s="247">
        <f t="shared" si="2"/>
        <v>5</v>
      </c>
      <c r="J318" s="194">
        <v>39899</v>
      </c>
    </row>
    <row r="319" spans="1:10" ht="12" customHeight="1" x14ac:dyDescent="0.2">
      <c r="A319" s="185"/>
      <c r="B319" s="186"/>
      <c r="F319" s="187">
        <v>3607</v>
      </c>
      <c r="G319" s="187">
        <v>3753</v>
      </c>
      <c r="H319" s="187">
        <v>3740</v>
      </c>
      <c r="I319" s="247">
        <f t="shared" si="2"/>
        <v>13</v>
      </c>
      <c r="J319" s="194">
        <v>39902</v>
      </c>
    </row>
    <row r="320" spans="1:10" ht="12" customHeight="1" x14ac:dyDescent="0.2">
      <c r="A320" s="185"/>
      <c r="B320" s="186"/>
      <c r="F320" s="187">
        <v>5557</v>
      </c>
      <c r="G320" s="187">
        <v>3607</v>
      </c>
      <c r="H320" s="187">
        <v>3600</v>
      </c>
      <c r="I320" s="247">
        <f t="shared" si="2"/>
        <v>7</v>
      </c>
      <c r="J320" s="194">
        <v>39903</v>
      </c>
    </row>
    <row r="321" spans="1:10" ht="12" customHeight="1" x14ac:dyDescent="0.2">
      <c r="A321" s="185"/>
      <c r="B321" s="186"/>
      <c r="F321" s="187">
        <v>31055</v>
      </c>
      <c r="G321" s="187">
        <v>5557</v>
      </c>
      <c r="H321" s="187">
        <v>5547</v>
      </c>
      <c r="I321" s="247">
        <f t="shared" si="2"/>
        <v>10</v>
      </c>
      <c r="J321" s="194">
        <v>39904</v>
      </c>
    </row>
    <row r="322" spans="1:10" ht="12" customHeight="1" x14ac:dyDescent="0.2">
      <c r="A322" s="185"/>
      <c r="B322" s="186"/>
      <c r="F322" s="187">
        <v>219002</v>
      </c>
      <c r="G322" s="187">
        <v>31055</v>
      </c>
      <c r="H322" s="187">
        <v>31051</v>
      </c>
      <c r="I322" s="247">
        <f t="shared" si="2"/>
        <v>4</v>
      </c>
      <c r="J322" s="194">
        <v>39905</v>
      </c>
    </row>
    <row r="323" spans="1:10" ht="12" customHeight="1" x14ac:dyDescent="0.2">
      <c r="A323" s="185"/>
      <c r="B323" s="186"/>
      <c r="F323" s="187">
        <v>0</v>
      </c>
      <c r="G323" s="187">
        <v>8605</v>
      </c>
      <c r="H323" s="187">
        <v>8596</v>
      </c>
      <c r="I323" s="247">
        <f t="shared" si="2"/>
        <v>9</v>
      </c>
      <c r="J323" s="194">
        <v>39909</v>
      </c>
    </row>
    <row r="324" spans="1:10" ht="12" customHeight="1" x14ac:dyDescent="0.2">
      <c r="A324" s="185"/>
      <c r="B324" s="186"/>
      <c r="F324" s="187"/>
      <c r="G324" s="187">
        <v>18199</v>
      </c>
      <c r="H324" s="187">
        <v>18183</v>
      </c>
      <c r="I324" s="247">
        <f t="shared" si="2"/>
        <v>16</v>
      </c>
      <c r="J324" s="194">
        <v>39909</v>
      </c>
    </row>
    <row r="325" spans="1:10" ht="12" customHeight="1" x14ac:dyDescent="0.2">
      <c r="A325" s="185"/>
      <c r="B325" s="186"/>
      <c r="F325" s="187"/>
      <c r="G325" s="187">
        <v>9614</v>
      </c>
      <c r="H325" s="187">
        <v>9605</v>
      </c>
      <c r="I325" s="247">
        <f t="shared" si="2"/>
        <v>9</v>
      </c>
      <c r="J325" s="194">
        <v>39910</v>
      </c>
    </row>
    <row r="326" spans="1:10" ht="12" customHeight="1" x14ac:dyDescent="0.2">
      <c r="A326" s="185"/>
      <c r="B326" s="186"/>
      <c r="F326" s="187"/>
      <c r="G326" s="187">
        <v>12236</v>
      </c>
      <c r="H326" s="187">
        <v>12225</v>
      </c>
      <c r="I326" s="247">
        <f t="shared" si="2"/>
        <v>11</v>
      </c>
      <c r="J326" s="194">
        <v>39911</v>
      </c>
    </row>
    <row r="327" spans="1:10" ht="12" customHeight="1" x14ac:dyDescent="0.2">
      <c r="A327" s="185"/>
      <c r="B327" s="186"/>
      <c r="F327" s="187"/>
      <c r="G327" s="187">
        <v>6674</v>
      </c>
      <c r="H327" s="187">
        <v>6663</v>
      </c>
      <c r="I327" s="247">
        <f t="shared" si="2"/>
        <v>11</v>
      </c>
      <c r="J327" s="194">
        <v>39912</v>
      </c>
    </row>
    <row r="328" spans="1:10" ht="12" customHeight="1" x14ac:dyDescent="0.2">
      <c r="A328" s="185"/>
      <c r="B328" s="186"/>
      <c r="F328" s="187"/>
      <c r="G328" s="187">
        <v>6841</v>
      </c>
      <c r="H328" s="187">
        <v>6830</v>
      </c>
      <c r="I328" s="247">
        <f t="shared" si="2"/>
        <v>11</v>
      </c>
      <c r="J328" s="194">
        <v>39916</v>
      </c>
    </row>
    <row r="329" spans="1:10" ht="12" customHeight="1" x14ac:dyDescent="0.2">
      <c r="A329" s="185"/>
      <c r="B329" s="186"/>
      <c r="F329" s="187"/>
      <c r="G329" s="187">
        <v>9029</v>
      </c>
      <c r="H329" s="187">
        <v>9019</v>
      </c>
      <c r="I329" s="247">
        <f t="shared" si="2"/>
        <v>10</v>
      </c>
      <c r="J329" s="194">
        <v>39917</v>
      </c>
    </row>
    <row r="330" spans="1:10" ht="12" customHeight="1" x14ac:dyDescent="0.2">
      <c r="A330" s="185"/>
      <c r="B330" s="186"/>
      <c r="F330" s="187"/>
      <c r="G330" s="187">
        <v>7920</v>
      </c>
      <c r="H330" s="187">
        <v>7907</v>
      </c>
      <c r="I330" s="247">
        <f t="shared" si="2"/>
        <v>13</v>
      </c>
      <c r="J330" s="194">
        <v>39918</v>
      </c>
    </row>
    <row r="331" spans="1:10" ht="12" customHeight="1" x14ac:dyDescent="0.2">
      <c r="A331" s="185"/>
      <c r="B331" s="186"/>
      <c r="F331" s="187"/>
      <c r="G331" s="187">
        <v>9615</v>
      </c>
      <c r="H331" s="187">
        <v>9606</v>
      </c>
      <c r="I331" s="247">
        <f t="shared" si="2"/>
        <v>9</v>
      </c>
      <c r="J331" s="194">
        <v>39919</v>
      </c>
    </row>
    <row r="332" spans="1:10" ht="12" customHeight="1" x14ac:dyDescent="0.2">
      <c r="A332" s="185"/>
      <c r="B332" s="186"/>
      <c r="F332" s="187"/>
      <c r="G332" s="187">
        <v>5226</v>
      </c>
      <c r="H332" s="187">
        <v>5217</v>
      </c>
      <c r="I332" s="247">
        <f t="shared" si="2"/>
        <v>9</v>
      </c>
      <c r="J332" s="194">
        <v>39920</v>
      </c>
    </row>
    <row r="333" spans="1:10" ht="12" customHeight="1" x14ac:dyDescent="0.2">
      <c r="A333" s="185"/>
      <c r="B333" s="186"/>
      <c r="F333" s="187"/>
      <c r="G333" s="187">
        <v>4441</v>
      </c>
      <c r="H333" s="187">
        <v>4431</v>
      </c>
      <c r="I333" s="247">
        <f t="shared" si="2"/>
        <v>10</v>
      </c>
      <c r="J333" s="194">
        <v>39923</v>
      </c>
    </row>
    <row r="334" spans="1:10" ht="12" customHeight="1" x14ac:dyDescent="0.2">
      <c r="A334" s="185"/>
      <c r="B334" s="186"/>
      <c r="F334" s="187"/>
      <c r="G334" s="187">
        <v>6533</v>
      </c>
      <c r="H334" s="187">
        <v>6521</v>
      </c>
      <c r="I334" s="247">
        <f t="shared" si="2"/>
        <v>12</v>
      </c>
      <c r="J334" s="194">
        <v>39924</v>
      </c>
    </row>
    <row r="335" spans="1:10" ht="12" customHeight="1" x14ac:dyDescent="0.2">
      <c r="A335" s="185"/>
      <c r="B335" s="186"/>
      <c r="F335" s="187"/>
      <c r="G335" s="187">
        <v>4126</v>
      </c>
      <c r="H335" s="187">
        <v>4114</v>
      </c>
      <c r="I335" s="247">
        <f t="shared" si="2"/>
        <v>12</v>
      </c>
      <c r="J335" s="194">
        <v>39925</v>
      </c>
    </row>
    <row r="336" spans="1:10" ht="12" customHeight="1" x14ac:dyDescent="0.2">
      <c r="A336" s="185"/>
      <c r="B336" s="186"/>
      <c r="F336" s="187"/>
      <c r="G336" s="187">
        <v>3735</v>
      </c>
      <c r="H336" s="187">
        <v>3720</v>
      </c>
      <c r="I336" s="247">
        <f t="shared" si="2"/>
        <v>15</v>
      </c>
      <c r="J336" s="194">
        <v>39926</v>
      </c>
    </row>
    <row r="337" spans="1:10" ht="12" customHeight="1" x14ac:dyDescent="0.2">
      <c r="A337" s="185"/>
      <c r="B337" s="186"/>
      <c r="F337" s="187"/>
      <c r="G337" s="187">
        <v>2988</v>
      </c>
      <c r="H337" s="187">
        <v>2977</v>
      </c>
      <c r="I337" s="247">
        <f t="shared" si="2"/>
        <v>11</v>
      </c>
      <c r="J337" s="194">
        <v>39933</v>
      </c>
    </row>
    <row r="338" spans="1:10" ht="12" customHeight="1" x14ac:dyDescent="0.2">
      <c r="A338" s="185"/>
      <c r="B338" s="186"/>
      <c r="F338" s="187"/>
      <c r="G338" s="187">
        <v>30162</v>
      </c>
      <c r="H338" s="187">
        <v>30151</v>
      </c>
      <c r="I338" s="247">
        <f t="shared" si="2"/>
        <v>11</v>
      </c>
      <c r="J338" s="194">
        <v>39937</v>
      </c>
    </row>
    <row r="339" spans="1:10" ht="12" customHeight="1" x14ac:dyDescent="0.2">
      <c r="A339" s="185"/>
      <c r="B339" s="186"/>
      <c r="F339" s="187"/>
      <c r="G339" s="187">
        <v>220674</v>
      </c>
      <c r="H339" s="187">
        <v>220656</v>
      </c>
      <c r="I339" s="247">
        <f t="shared" si="2"/>
        <v>18</v>
      </c>
      <c r="J339" s="194">
        <v>39938</v>
      </c>
    </row>
    <row r="340" spans="1:10" ht="12" customHeight="1" x14ac:dyDescent="0.2">
      <c r="A340" s="185"/>
      <c r="B340" s="186"/>
      <c r="F340" s="187"/>
      <c r="G340" s="187">
        <v>5854</v>
      </c>
      <c r="H340" s="187">
        <v>5834</v>
      </c>
      <c r="I340" s="247">
        <f t="shared" si="2"/>
        <v>20</v>
      </c>
      <c r="J340" s="194">
        <v>39939</v>
      </c>
    </row>
    <row r="341" spans="1:10" ht="12" customHeight="1" x14ac:dyDescent="0.2">
      <c r="A341" s="185"/>
      <c r="B341" s="186"/>
      <c r="F341" s="187"/>
      <c r="G341" s="187">
        <v>17382</v>
      </c>
      <c r="H341" s="187">
        <v>17363</v>
      </c>
      <c r="I341" s="247">
        <f t="shared" ref="I341:I404" si="3">G341-H341</f>
        <v>19</v>
      </c>
      <c r="J341" s="194">
        <v>39940</v>
      </c>
    </row>
    <row r="342" spans="1:10" ht="12" customHeight="1" x14ac:dyDescent="0.2">
      <c r="A342" s="185"/>
      <c r="B342" s="186"/>
      <c r="F342" s="187"/>
      <c r="G342" s="187">
        <v>11438</v>
      </c>
      <c r="H342" s="187">
        <v>11422</v>
      </c>
      <c r="I342" s="247">
        <f t="shared" si="3"/>
        <v>16</v>
      </c>
      <c r="J342" s="194">
        <v>39941</v>
      </c>
    </row>
    <row r="343" spans="1:10" ht="12" customHeight="1" x14ac:dyDescent="0.2">
      <c r="A343" s="185"/>
      <c r="B343" s="186"/>
      <c r="F343" s="187"/>
      <c r="G343" s="187">
        <v>14223</v>
      </c>
      <c r="H343" s="187">
        <v>14207</v>
      </c>
      <c r="I343" s="247">
        <f t="shared" si="3"/>
        <v>16</v>
      </c>
      <c r="J343" s="194">
        <v>39944</v>
      </c>
    </row>
    <row r="344" spans="1:10" ht="12" customHeight="1" x14ac:dyDescent="0.2">
      <c r="A344" s="185"/>
      <c r="B344" s="186"/>
      <c r="F344" s="187"/>
      <c r="G344" s="187">
        <v>7468</v>
      </c>
      <c r="H344" s="187">
        <v>7452</v>
      </c>
      <c r="I344" s="247">
        <v>16</v>
      </c>
      <c r="J344" s="194">
        <v>39945</v>
      </c>
    </row>
    <row r="345" spans="1:10" ht="12" customHeight="1" x14ac:dyDescent="0.2">
      <c r="A345" s="185"/>
      <c r="B345" s="186"/>
      <c r="F345" s="187"/>
      <c r="G345" s="187">
        <v>6440</v>
      </c>
      <c r="H345" s="187">
        <v>6424</v>
      </c>
      <c r="I345" s="247">
        <f t="shared" si="3"/>
        <v>16</v>
      </c>
      <c r="J345" s="194">
        <v>39946</v>
      </c>
    </row>
    <row r="346" spans="1:10" ht="12" customHeight="1" x14ac:dyDescent="0.2">
      <c r="A346" s="185"/>
      <c r="B346" s="186"/>
      <c r="F346" s="187"/>
      <c r="G346" s="187">
        <v>5233</v>
      </c>
      <c r="H346" s="187">
        <v>5217</v>
      </c>
      <c r="I346" s="247">
        <f t="shared" si="3"/>
        <v>16</v>
      </c>
      <c r="J346" s="194">
        <v>39947</v>
      </c>
    </row>
    <row r="347" spans="1:10" ht="12" customHeight="1" x14ac:dyDescent="0.2">
      <c r="A347" s="185"/>
      <c r="B347" s="186"/>
      <c r="F347" s="187"/>
      <c r="G347" s="187">
        <v>7457</v>
      </c>
      <c r="H347" s="187">
        <v>7440</v>
      </c>
      <c r="I347" s="247">
        <f t="shared" si="3"/>
        <v>17</v>
      </c>
      <c r="J347" s="194">
        <v>39948</v>
      </c>
    </row>
    <row r="348" spans="1:10" ht="12" customHeight="1" x14ac:dyDescent="0.2">
      <c r="A348" s="185"/>
      <c r="B348" s="186"/>
      <c r="F348" s="187"/>
      <c r="G348" s="187">
        <v>5892</v>
      </c>
      <c r="H348" s="187">
        <v>5872</v>
      </c>
      <c r="I348" s="247">
        <f t="shared" si="3"/>
        <v>20</v>
      </c>
      <c r="J348" s="194">
        <v>39949</v>
      </c>
    </row>
    <row r="349" spans="1:10" ht="12" customHeight="1" x14ac:dyDescent="0.2">
      <c r="A349" s="185"/>
      <c r="B349" s="186"/>
      <c r="F349" s="187"/>
      <c r="G349" s="187">
        <v>7254</v>
      </c>
      <c r="H349" s="187">
        <v>7236</v>
      </c>
      <c r="I349" s="247">
        <f t="shared" si="3"/>
        <v>18</v>
      </c>
      <c r="J349" s="194">
        <v>39951</v>
      </c>
    </row>
    <row r="350" spans="1:10" ht="12" customHeight="1" x14ac:dyDescent="0.2">
      <c r="A350" s="185"/>
      <c r="B350" s="186"/>
      <c r="F350" s="187"/>
      <c r="G350" s="187">
        <v>4403</v>
      </c>
      <c r="H350" s="187">
        <v>4385</v>
      </c>
      <c r="I350" s="247">
        <f t="shared" si="3"/>
        <v>18</v>
      </c>
      <c r="J350" s="194">
        <v>39952</v>
      </c>
    </row>
    <row r="351" spans="1:10" ht="12" customHeight="1" x14ac:dyDescent="0.2">
      <c r="A351" s="185"/>
      <c r="B351" s="186"/>
      <c r="F351" s="187"/>
      <c r="G351" s="187">
        <v>3991</v>
      </c>
      <c r="H351" s="187">
        <v>3970</v>
      </c>
      <c r="I351" s="247">
        <f t="shared" si="3"/>
        <v>21</v>
      </c>
      <c r="J351" s="194">
        <v>39954</v>
      </c>
    </row>
    <row r="352" spans="1:10" ht="12" customHeight="1" x14ac:dyDescent="0.2">
      <c r="A352" s="185"/>
      <c r="B352" s="186"/>
      <c r="F352" s="187"/>
      <c r="G352" s="187">
        <v>3961</v>
      </c>
      <c r="H352" s="187">
        <v>3943</v>
      </c>
      <c r="I352" s="247">
        <f t="shared" si="3"/>
        <v>18</v>
      </c>
      <c r="J352" s="194">
        <v>39956</v>
      </c>
    </row>
    <row r="353" spans="1:10" ht="12" customHeight="1" x14ac:dyDescent="0.2">
      <c r="A353" s="185"/>
      <c r="B353" s="186"/>
      <c r="F353" s="187"/>
      <c r="G353" s="187">
        <v>55374</v>
      </c>
      <c r="H353" s="187">
        <v>55355</v>
      </c>
      <c r="I353" s="247">
        <f t="shared" si="3"/>
        <v>19</v>
      </c>
      <c r="J353" s="194">
        <v>39958</v>
      </c>
    </row>
    <row r="354" spans="1:10" ht="12" customHeight="1" x14ac:dyDescent="0.2">
      <c r="A354" s="185"/>
      <c r="B354" s="186"/>
      <c r="F354" s="187"/>
      <c r="G354" s="187">
        <v>4655</v>
      </c>
      <c r="H354" s="187">
        <v>4636</v>
      </c>
      <c r="I354" s="247">
        <f t="shared" si="3"/>
        <v>19</v>
      </c>
      <c r="J354" s="194">
        <v>39959</v>
      </c>
    </row>
    <row r="355" spans="1:10" ht="12" customHeight="1" x14ac:dyDescent="0.2">
      <c r="A355" s="185"/>
      <c r="B355" s="186"/>
      <c r="F355" s="187"/>
      <c r="G355" s="187">
        <v>4463</v>
      </c>
      <c r="H355" s="187">
        <v>4443</v>
      </c>
      <c r="I355" s="247">
        <f t="shared" si="3"/>
        <v>20</v>
      </c>
      <c r="J355" s="194">
        <v>39960</v>
      </c>
    </row>
    <row r="356" spans="1:10" ht="12" customHeight="1" x14ac:dyDescent="0.2">
      <c r="A356" s="185"/>
      <c r="B356" s="186"/>
      <c r="F356" s="187"/>
      <c r="G356" s="187">
        <v>3034</v>
      </c>
      <c r="H356" s="187">
        <v>3014</v>
      </c>
      <c r="I356" s="247">
        <f t="shared" si="3"/>
        <v>20</v>
      </c>
      <c r="J356" s="194">
        <v>39961</v>
      </c>
    </row>
    <row r="357" spans="1:10" ht="12" customHeight="1" x14ac:dyDescent="0.2">
      <c r="A357" s="185"/>
      <c r="B357" s="186"/>
      <c r="F357" s="187"/>
      <c r="G357" s="187">
        <v>3437</v>
      </c>
      <c r="H357" s="187">
        <v>3417</v>
      </c>
      <c r="I357" s="247">
        <f t="shared" si="3"/>
        <v>20</v>
      </c>
      <c r="J357" s="194">
        <v>39962</v>
      </c>
    </row>
    <row r="358" spans="1:10" ht="12" customHeight="1" x14ac:dyDescent="0.2">
      <c r="A358" s="185"/>
      <c r="B358" s="186"/>
      <c r="F358" s="187">
        <v>221859</v>
      </c>
      <c r="G358" s="187">
        <v>29631</v>
      </c>
      <c r="H358" s="187">
        <v>29615</v>
      </c>
      <c r="I358" s="247">
        <f t="shared" si="3"/>
        <v>16</v>
      </c>
      <c r="J358" s="194">
        <v>39967</v>
      </c>
    </row>
    <row r="359" spans="1:10" ht="12" customHeight="1" x14ac:dyDescent="0.2">
      <c r="A359" s="185"/>
      <c r="B359" s="186"/>
      <c r="F359" s="187">
        <v>9741</v>
      </c>
      <c r="G359" s="187">
        <v>221859</v>
      </c>
      <c r="H359" s="187">
        <v>221841</v>
      </c>
      <c r="I359" s="247">
        <f t="shared" si="3"/>
        <v>18</v>
      </c>
      <c r="J359" s="194">
        <v>39968</v>
      </c>
    </row>
    <row r="360" spans="1:10" ht="12" customHeight="1" x14ac:dyDescent="0.2">
      <c r="A360" s="185"/>
      <c r="B360" s="186"/>
      <c r="F360" s="187">
        <v>21529</v>
      </c>
      <c r="G360" s="187">
        <v>9741</v>
      </c>
      <c r="H360" s="187">
        <v>9720</v>
      </c>
      <c r="I360" s="247">
        <f t="shared" si="3"/>
        <v>21</v>
      </c>
      <c r="J360" s="194">
        <v>39968</v>
      </c>
    </row>
    <row r="361" spans="1:10" ht="12" customHeight="1" x14ac:dyDescent="0.2">
      <c r="A361" s="185"/>
      <c r="B361" s="186"/>
      <c r="F361" s="187">
        <v>10764</v>
      </c>
      <c r="G361" s="187">
        <v>8221</v>
      </c>
      <c r="H361" s="187">
        <v>8205</v>
      </c>
      <c r="I361" s="247">
        <f t="shared" si="3"/>
        <v>16</v>
      </c>
      <c r="J361" s="194">
        <v>39972</v>
      </c>
    </row>
    <row r="362" spans="1:10" ht="12" customHeight="1" x14ac:dyDescent="0.2">
      <c r="A362" s="185"/>
      <c r="B362" s="186"/>
      <c r="F362" s="187"/>
      <c r="G362" s="187">
        <v>10764</v>
      </c>
      <c r="H362" s="187">
        <v>10747</v>
      </c>
      <c r="I362" s="247">
        <f t="shared" si="3"/>
        <v>17</v>
      </c>
      <c r="J362" s="194">
        <v>39979</v>
      </c>
    </row>
    <row r="363" spans="1:10" ht="12" customHeight="1" x14ac:dyDescent="0.2">
      <c r="A363" s="185"/>
      <c r="B363" s="186"/>
      <c r="F363" s="187">
        <v>5702</v>
      </c>
      <c r="G363" s="187">
        <v>8804</v>
      </c>
      <c r="H363" s="187">
        <v>8788</v>
      </c>
      <c r="I363" s="247">
        <f t="shared" si="3"/>
        <v>16</v>
      </c>
      <c r="J363" s="194">
        <v>39985</v>
      </c>
    </row>
    <row r="364" spans="1:10" ht="12" customHeight="1" x14ac:dyDescent="0.2">
      <c r="A364" s="185"/>
      <c r="B364" s="186"/>
      <c r="F364" s="187"/>
      <c r="G364" s="187">
        <v>6314</v>
      </c>
      <c r="H364" s="187">
        <v>6297</v>
      </c>
      <c r="I364" s="247">
        <f t="shared" si="3"/>
        <v>17</v>
      </c>
      <c r="J364" s="194">
        <v>39986</v>
      </c>
    </row>
    <row r="365" spans="1:10" ht="12" customHeight="1" x14ac:dyDescent="0.2">
      <c r="A365" s="185"/>
      <c r="B365" s="186"/>
      <c r="F365" s="187"/>
      <c r="G365" s="187">
        <v>3812</v>
      </c>
      <c r="H365" s="187">
        <v>3812</v>
      </c>
      <c r="I365" s="247">
        <f t="shared" si="3"/>
        <v>0</v>
      </c>
      <c r="J365" s="194">
        <v>39987</v>
      </c>
    </row>
    <row r="366" spans="1:10" ht="12" customHeight="1" x14ac:dyDescent="0.2">
      <c r="A366" s="185"/>
      <c r="B366" s="186"/>
      <c r="F366" s="187"/>
      <c r="G366" s="187">
        <v>4024</v>
      </c>
      <c r="H366" s="187">
        <v>4022</v>
      </c>
      <c r="I366" s="247">
        <f t="shared" si="3"/>
        <v>2</v>
      </c>
      <c r="J366" s="194">
        <v>39988</v>
      </c>
    </row>
    <row r="367" spans="1:10" ht="12" customHeight="1" x14ac:dyDescent="0.2">
      <c r="A367" s="185"/>
      <c r="B367" s="186"/>
      <c r="F367" s="187">
        <v>42757</v>
      </c>
      <c r="G367" s="187">
        <v>6116</v>
      </c>
      <c r="H367" s="187">
        <v>6095</v>
      </c>
      <c r="I367" s="247">
        <f t="shared" si="3"/>
        <v>21</v>
      </c>
      <c r="J367" s="194">
        <v>39993</v>
      </c>
    </row>
    <row r="368" spans="1:10" ht="12" customHeight="1" x14ac:dyDescent="0.2">
      <c r="A368" s="185"/>
      <c r="B368" s="186"/>
      <c r="F368" s="187">
        <v>3805</v>
      </c>
      <c r="G368" s="187">
        <v>42757</v>
      </c>
      <c r="H368" s="187">
        <v>42751</v>
      </c>
      <c r="I368" s="247">
        <f t="shared" si="3"/>
        <v>6</v>
      </c>
      <c r="J368" s="194">
        <v>39994</v>
      </c>
    </row>
    <row r="369" spans="1:10" ht="12" customHeight="1" x14ac:dyDescent="0.2">
      <c r="A369" s="185"/>
      <c r="B369" s="186"/>
      <c r="F369" s="187">
        <v>2979</v>
      </c>
      <c r="G369" s="187">
        <v>3805</v>
      </c>
      <c r="H369" s="187">
        <v>3799</v>
      </c>
      <c r="I369" s="247">
        <f t="shared" si="3"/>
        <v>6</v>
      </c>
      <c r="J369" s="194">
        <v>39995</v>
      </c>
    </row>
    <row r="370" spans="1:10" ht="12" customHeight="1" x14ac:dyDescent="0.2">
      <c r="A370" s="185"/>
      <c r="B370" s="186"/>
      <c r="F370" s="187">
        <v>3236</v>
      </c>
      <c r="G370" s="187">
        <v>2979</v>
      </c>
      <c r="H370" s="187">
        <v>2969</v>
      </c>
      <c r="I370" s="247">
        <f t="shared" si="3"/>
        <v>10</v>
      </c>
      <c r="J370" s="194">
        <v>39996</v>
      </c>
    </row>
    <row r="371" spans="1:10" ht="12" customHeight="1" x14ac:dyDescent="0.2">
      <c r="A371" s="185"/>
      <c r="B371" s="186"/>
      <c r="F371" s="187">
        <v>6903</v>
      </c>
      <c r="G371" s="187">
        <v>3236</v>
      </c>
      <c r="H371" s="187">
        <v>3212</v>
      </c>
      <c r="I371" s="247">
        <f t="shared" si="3"/>
        <v>24</v>
      </c>
      <c r="J371" s="194">
        <v>39997</v>
      </c>
    </row>
    <row r="372" spans="1:10" ht="12" customHeight="1" x14ac:dyDescent="0.2">
      <c r="A372" s="185"/>
      <c r="B372" s="186"/>
      <c r="F372" s="187">
        <v>29266</v>
      </c>
      <c r="G372" s="187">
        <v>6903</v>
      </c>
      <c r="H372" s="187">
        <v>6885</v>
      </c>
      <c r="I372" s="247">
        <f t="shared" si="3"/>
        <v>18</v>
      </c>
      <c r="J372" s="194">
        <v>40000</v>
      </c>
    </row>
    <row r="373" spans="1:10" ht="12" customHeight="1" x14ac:dyDescent="0.2">
      <c r="A373" s="185"/>
      <c r="B373" s="186"/>
      <c r="F373" s="187">
        <v>223673</v>
      </c>
      <c r="G373" s="187">
        <v>29266</v>
      </c>
      <c r="H373" s="187">
        <v>29263</v>
      </c>
      <c r="I373" s="247">
        <f t="shared" si="3"/>
        <v>3</v>
      </c>
      <c r="J373" s="194">
        <v>40001</v>
      </c>
    </row>
    <row r="374" spans="1:10" ht="12" customHeight="1" x14ac:dyDescent="0.2">
      <c r="A374" s="185"/>
      <c r="B374" s="186"/>
      <c r="F374" s="187">
        <v>5313</v>
      </c>
      <c r="G374" s="187">
        <v>223673</v>
      </c>
      <c r="H374" s="187">
        <v>223647</v>
      </c>
      <c r="I374" s="247">
        <f t="shared" si="3"/>
        <v>26</v>
      </c>
      <c r="J374" s="194">
        <v>40002</v>
      </c>
    </row>
    <row r="375" spans="1:10" ht="12" customHeight="1" x14ac:dyDescent="0.2">
      <c r="A375" s="185"/>
      <c r="B375" s="186"/>
      <c r="F375" s="187">
        <v>16592</v>
      </c>
      <c r="G375" s="187">
        <v>5313</v>
      </c>
      <c r="H375" s="187">
        <v>5306</v>
      </c>
      <c r="I375" s="247">
        <f t="shared" si="3"/>
        <v>7</v>
      </c>
      <c r="J375" s="194">
        <v>40003</v>
      </c>
    </row>
    <row r="376" spans="1:10" ht="12" customHeight="1" x14ac:dyDescent="0.2">
      <c r="A376" s="185"/>
      <c r="B376" s="186"/>
      <c r="F376" s="187">
        <v>12220</v>
      </c>
      <c r="G376" s="187">
        <v>16592</v>
      </c>
      <c r="H376" s="187">
        <v>16573</v>
      </c>
      <c r="I376" s="247">
        <f t="shared" si="3"/>
        <v>19</v>
      </c>
      <c r="J376" s="194">
        <v>40004</v>
      </c>
    </row>
    <row r="377" spans="1:10" ht="12" customHeight="1" x14ac:dyDescent="0.2">
      <c r="A377" s="185"/>
      <c r="B377" s="186"/>
      <c r="F377" s="187">
        <v>12151</v>
      </c>
      <c r="G377" s="187">
        <v>12220</v>
      </c>
      <c r="H377" s="187">
        <v>12197</v>
      </c>
      <c r="I377" s="247">
        <f t="shared" si="3"/>
        <v>23</v>
      </c>
      <c r="J377" s="194">
        <v>40007</v>
      </c>
    </row>
    <row r="378" spans="1:10" ht="12" customHeight="1" x14ac:dyDescent="0.2">
      <c r="A378" s="185"/>
      <c r="B378" s="186"/>
      <c r="F378" s="187">
        <v>4849</v>
      </c>
      <c r="G378" s="187">
        <v>12151</v>
      </c>
      <c r="H378" s="187">
        <v>12143</v>
      </c>
      <c r="I378" s="247">
        <f t="shared" si="3"/>
        <v>8</v>
      </c>
      <c r="J378" s="194">
        <v>40008</v>
      </c>
    </row>
    <row r="379" spans="1:10" ht="12" customHeight="1" x14ac:dyDescent="0.2">
      <c r="A379" s="185"/>
      <c r="B379" s="186"/>
      <c r="F379" s="187">
        <v>10344</v>
      </c>
      <c r="G379" s="187">
        <v>4849</v>
      </c>
      <c r="H379" s="187">
        <v>4831</v>
      </c>
      <c r="I379" s="247">
        <f t="shared" si="3"/>
        <v>18</v>
      </c>
      <c r="J379" s="194">
        <v>40009</v>
      </c>
    </row>
    <row r="380" spans="1:10" ht="12" customHeight="1" x14ac:dyDescent="0.2">
      <c r="A380" s="185"/>
      <c r="B380" s="186"/>
      <c r="F380" s="187">
        <v>4725</v>
      </c>
      <c r="G380" s="187">
        <v>10344</v>
      </c>
      <c r="H380" s="187">
        <v>10341</v>
      </c>
      <c r="I380" s="247">
        <f t="shared" si="3"/>
        <v>3</v>
      </c>
      <c r="J380" s="194">
        <v>40010</v>
      </c>
    </row>
    <row r="381" spans="1:10" ht="12" customHeight="1" x14ac:dyDescent="0.2">
      <c r="A381" s="185"/>
      <c r="B381" s="186"/>
      <c r="F381" s="187">
        <v>11304</v>
      </c>
      <c r="G381" s="187">
        <v>4725</v>
      </c>
      <c r="H381" s="187">
        <v>4707</v>
      </c>
      <c r="I381" s="247">
        <f t="shared" si="3"/>
        <v>18</v>
      </c>
      <c r="J381" s="194">
        <v>40011</v>
      </c>
    </row>
    <row r="382" spans="1:10" ht="12" customHeight="1" x14ac:dyDescent="0.2">
      <c r="A382" s="185"/>
      <c r="B382" s="186"/>
      <c r="F382" s="187">
        <v>5989</v>
      </c>
      <c r="G382" s="187">
        <v>11304</v>
      </c>
      <c r="H382" s="187">
        <v>11286</v>
      </c>
      <c r="I382" s="247">
        <f t="shared" si="3"/>
        <v>18</v>
      </c>
      <c r="J382" s="194">
        <v>40014</v>
      </c>
    </row>
    <row r="383" spans="1:10" ht="12" customHeight="1" x14ac:dyDescent="0.2">
      <c r="A383" s="185"/>
      <c r="B383" s="186"/>
      <c r="F383" s="187">
        <v>4423</v>
      </c>
      <c r="G383" s="187">
        <v>5989</v>
      </c>
      <c r="H383" s="187">
        <v>5983</v>
      </c>
      <c r="I383" s="247">
        <f t="shared" si="3"/>
        <v>6</v>
      </c>
      <c r="J383" s="194">
        <v>40015</v>
      </c>
    </row>
    <row r="384" spans="1:10" ht="12" customHeight="1" x14ac:dyDescent="0.2">
      <c r="A384" s="185"/>
      <c r="B384" s="186"/>
      <c r="F384" s="187">
        <v>3700</v>
      </c>
      <c r="G384" s="187">
        <v>4423</v>
      </c>
      <c r="H384" s="187">
        <v>4404</v>
      </c>
      <c r="I384" s="247">
        <f t="shared" si="3"/>
        <v>19</v>
      </c>
      <c r="J384" s="194">
        <v>40016</v>
      </c>
    </row>
    <row r="385" spans="1:10" ht="12" customHeight="1" x14ac:dyDescent="0.2">
      <c r="A385" s="185"/>
      <c r="B385" s="186"/>
      <c r="F385" s="187">
        <v>3161</v>
      </c>
      <c r="G385" s="187">
        <v>3700</v>
      </c>
      <c r="H385" s="187">
        <v>3696</v>
      </c>
      <c r="I385" s="247">
        <f t="shared" si="3"/>
        <v>4</v>
      </c>
      <c r="J385" s="194">
        <v>40017</v>
      </c>
    </row>
    <row r="386" spans="1:10" ht="12" customHeight="1" x14ac:dyDescent="0.2">
      <c r="A386" s="185"/>
      <c r="B386" s="186"/>
      <c r="F386" s="187">
        <v>5421</v>
      </c>
      <c r="G386" s="187">
        <v>3161</v>
      </c>
      <c r="H386" s="187">
        <v>3143</v>
      </c>
      <c r="I386" s="247">
        <f t="shared" si="3"/>
        <v>18</v>
      </c>
      <c r="J386" s="194">
        <v>40018</v>
      </c>
    </row>
    <row r="387" spans="1:10" ht="12" customHeight="1" x14ac:dyDescent="0.2">
      <c r="A387" s="185"/>
      <c r="B387" s="186"/>
      <c r="F387" s="187">
        <v>3703</v>
      </c>
      <c r="G387" s="187">
        <v>5421</v>
      </c>
      <c r="H387" s="187">
        <v>5402</v>
      </c>
      <c r="I387" s="247">
        <f t="shared" si="3"/>
        <v>19</v>
      </c>
      <c r="J387" s="194">
        <v>40021</v>
      </c>
    </row>
    <row r="388" spans="1:10" ht="12" customHeight="1" x14ac:dyDescent="0.2">
      <c r="A388" s="185"/>
      <c r="B388" s="186"/>
      <c r="F388" s="187">
        <v>3102</v>
      </c>
      <c r="G388" s="187">
        <v>3703</v>
      </c>
      <c r="H388" s="187">
        <v>3693</v>
      </c>
      <c r="I388" s="247">
        <f t="shared" si="3"/>
        <v>10</v>
      </c>
      <c r="J388" s="194">
        <v>40022</v>
      </c>
    </row>
    <row r="389" spans="1:10" ht="12" customHeight="1" x14ac:dyDescent="0.2">
      <c r="A389" s="185"/>
      <c r="B389" s="186"/>
      <c r="F389" s="187">
        <v>2939</v>
      </c>
      <c r="G389" s="187">
        <v>3102</v>
      </c>
      <c r="H389" s="187">
        <v>3080</v>
      </c>
      <c r="I389" s="247">
        <f t="shared" si="3"/>
        <v>22</v>
      </c>
      <c r="J389" s="194">
        <v>40023</v>
      </c>
    </row>
    <row r="390" spans="1:10" ht="12" customHeight="1" x14ac:dyDescent="0.2">
      <c r="A390" s="185"/>
      <c r="B390" s="186"/>
      <c r="F390" s="187">
        <v>37065</v>
      </c>
      <c r="G390" s="187">
        <v>2939</v>
      </c>
      <c r="H390" s="187">
        <v>2932</v>
      </c>
      <c r="I390" s="247">
        <f t="shared" si="3"/>
        <v>7</v>
      </c>
      <c r="J390" s="194">
        <v>40024</v>
      </c>
    </row>
    <row r="391" spans="1:10" ht="12" customHeight="1" x14ac:dyDescent="0.2">
      <c r="A391" s="185"/>
      <c r="B391" s="186"/>
      <c r="F391" s="187">
        <v>4472</v>
      </c>
      <c r="G391" s="187">
        <v>37065</v>
      </c>
      <c r="H391" s="187">
        <v>37029</v>
      </c>
      <c r="I391" s="247">
        <f t="shared" si="3"/>
        <v>36</v>
      </c>
      <c r="J391" s="194">
        <v>40025</v>
      </c>
    </row>
    <row r="392" spans="1:10" ht="12" customHeight="1" x14ac:dyDescent="0.2">
      <c r="A392" s="185"/>
      <c r="B392" s="186"/>
      <c r="F392" s="187">
        <v>1831</v>
      </c>
      <c r="G392" s="187">
        <v>4472</v>
      </c>
      <c r="H392" s="187">
        <v>4438</v>
      </c>
      <c r="I392" s="247">
        <f t="shared" si="3"/>
        <v>34</v>
      </c>
      <c r="J392" s="194">
        <v>40028</v>
      </c>
    </row>
    <row r="393" spans="1:10" ht="12" customHeight="1" x14ac:dyDescent="0.2">
      <c r="A393" s="185"/>
      <c r="B393" s="186"/>
      <c r="F393" s="187">
        <v>3678</v>
      </c>
      <c r="G393" s="187">
        <v>1831</v>
      </c>
      <c r="H393" s="187">
        <v>1816</v>
      </c>
      <c r="I393" s="247">
        <f t="shared" si="3"/>
        <v>15</v>
      </c>
      <c r="J393" s="194">
        <v>40029</v>
      </c>
    </row>
    <row r="394" spans="1:10" ht="12" customHeight="1" x14ac:dyDescent="0.2">
      <c r="A394" s="185"/>
      <c r="B394" s="186"/>
      <c r="F394" s="187">
        <v>3562</v>
      </c>
      <c r="G394" s="187">
        <v>3678</v>
      </c>
      <c r="H394" s="187">
        <v>3648</v>
      </c>
      <c r="I394" s="247">
        <f t="shared" si="3"/>
        <v>30</v>
      </c>
      <c r="J394" s="194">
        <v>40030</v>
      </c>
    </row>
    <row r="395" spans="1:10" ht="12" customHeight="1" x14ac:dyDescent="0.2">
      <c r="A395" s="185"/>
      <c r="B395" s="186"/>
      <c r="F395" s="187">
        <v>29112</v>
      </c>
      <c r="G395" s="187">
        <v>3562</v>
      </c>
      <c r="H395" s="187">
        <v>3552</v>
      </c>
      <c r="I395" s="247">
        <f t="shared" si="3"/>
        <v>10</v>
      </c>
      <c r="J395" s="194">
        <v>40031</v>
      </c>
    </row>
    <row r="396" spans="1:10" ht="12" customHeight="1" x14ac:dyDescent="0.2">
      <c r="A396" s="185"/>
      <c r="B396" s="186"/>
      <c r="F396" s="187"/>
      <c r="G396" s="187">
        <v>3839</v>
      </c>
      <c r="H396" s="187">
        <v>3752</v>
      </c>
      <c r="I396" s="247">
        <f t="shared" si="3"/>
        <v>87</v>
      </c>
      <c r="J396" s="194">
        <v>40039</v>
      </c>
    </row>
    <row r="397" spans="1:10" ht="12" customHeight="1" x14ac:dyDescent="0.2">
      <c r="A397" s="185"/>
      <c r="B397" s="186"/>
      <c r="F397" s="187"/>
      <c r="G397" s="187">
        <v>6426</v>
      </c>
      <c r="H397" s="187">
        <v>6338</v>
      </c>
      <c r="I397" s="247">
        <f t="shared" si="3"/>
        <v>88</v>
      </c>
      <c r="J397" s="194">
        <v>40042</v>
      </c>
    </row>
    <row r="398" spans="1:10" ht="12" customHeight="1" x14ac:dyDescent="0.2">
      <c r="A398" s="185"/>
      <c r="B398" s="186"/>
      <c r="F398" s="187"/>
      <c r="G398" s="187">
        <v>6860</v>
      </c>
      <c r="H398" s="187">
        <v>6770</v>
      </c>
      <c r="I398" s="247">
        <f t="shared" si="3"/>
        <v>90</v>
      </c>
      <c r="J398" s="194">
        <v>40044</v>
      </c>
    </row>
    <row r="399" spans="1:10" ht="12" customHeight="1" x14ac:dyDescent="0.2">
      <c r="A399" s="185"/>
      <c r="B399" s="186"/>
      <c r="F399" s="187"/>
      <c r="G399" s="187">
        <v>3892</v>
      </c>
      <c r="H399" s="187">
        <v>3802</v>
      </c>
      <c r="I399" s="247">
        <f t="shared" si="3"/>
        <v>90</v>
      </c>
      <c r="J399" s="194">
        <v>40045</v>
      </c>
    </row>
    <row r="400" spans="1:10" ht="12" customHeight="1" x14ac:dyDescent="0.2">
      <c r="A400" s="185"/>
      <c r="B400" s="186"/>
      <c r="F400" s="187"/>
      <c r="G400" s="187">
        <v>3387</v>
      </c>
      <c r="H400" s="187">
        <v>3294</v>
      </c>
      <c r="I400" s="247">
        <f t="shared" si="3"/>
        <v>93</v>
      </c>
      <c r="J400" s="194">
        <v>40045</v>
      </c>
    </row>
    <row r="401" spans="1:10" ht="12" customHeight="1" x14ac:dyDescent="0.2">
      <c r="A401" s="185"/>
      <c r="B401" s="186"/>
      <c r="F401" s="187"/>
      <c r="G401" s="187">
        <v>3360</v>
      </c>
      <c r="H401" s="187">
        <v>3267</v>
      </c>
      <c r="I401" s="247">
        <f t="shared" si="3"/>
        <v>93</v>
      </c>
      <c r="J401" s="194">
        <v>40046</v>
      </c>
    </row>
    <row r="402" spans="1:10" ht="12" customHeight="1" x14ac:dyDescent="0.2">
      <c r="A402" s="185"/>
      <c r="B402" s="186"/>
      <c r="F402" s="187"/>
      <c r="G402" s="187">
        <v>3095</v>
      </c>
      <c r="H402" s="187">
        <v>3000</v>
      </c>
      <c r="I402" s="247">
        <f t="shared" si="3"/>
        <v>95</v>
      </c>
      <c r="J402" s="194">
        <v>40049</v>
      </c>
    </row>
    <row r="403" spans="1:10" ht="12" customHeight="1" x14ac:dyDescent="0.2">
      <c r="A403" s="185"/>
      <c r="B403" s="186"/>
      <c r="F403" s="187"/>
      <c r="G403" s="187">
        <v>39561</v>
      </c>
      <c r="H403" s="187">
        <v>39465</v>
      </c>
      <c r="I403" s="247">
        <f t="shared" si="3"/>
        <v>96</v>
      </c>
      <c r="J403" s="194">
        <v>40050</v>
      </c>
    </row>
    <row r="404" spans="1:10" ht="12" customHeight="1" x14ac:dyDescent="0.2">
      <c r="A404" s="185"/>
      <c r="B404" s="186"/>
      <c r="F404" s="187"/>
      <c r="G404" s="187">
        <v>2961</v>
      </c>
      <c r="H404" s="187">
        <v>2863</v>
      </c>
      <c r="I404" s="247">
        <f t="shared" si="3"/>
        <v>98</v>
      </c>
      <c r="J404" s="194">
        <v>40051</v>
      </c>
    </row>
    <row r="405" spans="1:10" ht="12" customHeight="1" x14ac:dyDescent="0.2">
      <c r="A405" s="185"/>
      <c r="B405" s="186"/>
      <c r="F405" s="187"/>
      <c r="G405" s="187">
        <v>2969</v>
      </c>
      <c r="H405" s="187">
        <v>2867</v>
      </c>
      <c r="I405" s="247">
        <f t="shared" ref="I405:I428" si="4">G405-H405</f>
        <v>102</v>
      </c>
      <c r="J405" s="194">
        <v>40052</v>
      </c>
    </row>
    <row r="406" spans="1:10" ht="12" customHeight="1" x14ac:dyDescent="0.2">
      <c r="A406" s="185"/>
      <c r="B406" s="186"/>
      <c r="F406" s="187"/>
      <c r="G406" s="187">
        <v>44804</v>
      </c>
      <c r="H406" s="187">
        <v>44698</v>
      </c>
      <c r="I406" s="247">
        <f t="shared" si="4"/>
        <v>106</v>
      </c>
      <c r="J406" s="194">
        <v>40053</v>
      </c>
    </row>
    <row r="407" spans="1:10" ht="12" customHeight="1" thickBot="1" x14ac:dyDescent="0.25">
      <c r="A407" s="192"/>
      <c r="B407" s="193"/>
      <c r="F407" s="187"/>
      <c r="G407" s="187">
        <v>2924</v>
      </c>
      <c r="H407" s="187">
        <v>2818</v>
      </c>
      <c r="I407" s="247">
        <f t="shared" si="4"/>
        <v>106</v>
      </c>
      <c r="J407" s="194">
        <v>40056</v>
      </c>
    </row>
    <row r="408" spans="1:10" ht="12" customHeight="1" x14ac:dyDescent="0.2">
      <c r="F408" s="187"/>
      <c r="G408" s="187">
        <v>31020</v>
      </c>
      <c r="H408" s="187">
        <v>30914</v>
      </c>
      <c r="I408" s="247">
        <f t="shared" si="4"/>
        <v>106</v>
      </c>
      <c r="J408" s="194">
        <v>40057</v>
      </c>
    </row>
    <row r="409" spans="1:10" ht="12" customHeight="1" x14ac:dyDescent="0.2">
      <c r="F409" s="187"/>
      <c r="G409" s="187">
        <v>227269</v>
      </c>
      <c r="H409" s="187">
        <v>227151</v>
      </c>
      <c r="I409" s="247">
        <f t="shared" si="4"/>
        <v>118</v>
      </c>
      <c r="J409" s="194">
        <v>40058</v>
      </c>
    </row>
    <row r="410" spans="1:10" ht="12" customHeight="1" x14ac:dyDescent="0.2">
      <c r="F410" s="187"/>
      <c r="G410" s="187">
        <v>8202</v>
      </c>
      <c r="H410" s="187">
        <v>8084</v>
      </c>
      <c r="I410" s="247">
        <f t="shared" si="4"/>
        <v>118</v>
      </c>
      <c r="J410" s="194">
        <v>40059</v>
      </c>
    </row>
    <row r="411" spans="1:10" ht="12" customHeight="1" x14ac:dyDescent="0.2">
      <c r="F411" s="187"/>
      <c r="G411" s="187">
        <v>19317</v>
      </c>
      <c r="H411" s="187">
        <v>19193</v>
      </c>
      <c r="I411" s="247">
        <f t="shared" si="4"/>
        <v>124</v>
      </c>
      <c r="J411" s="194">
        <v>40060</v>
      </c>
    </row>
    <row r="412" spans="1:10" ht="12" customHeight="1" x14ac:dyDescent="0.2">
      <c r="F412" s="187"/>
      <c r="G412" s="187">
        <v>5397</v>
      </c>
      <c r="H412" s="187">
        <v>5271</v>
      </c>
      <c r="I412" s="247">
        <f t="shared" si="4"/>
        <v>126</v>
      </c>
      <c r="J412" s="194">
        <v>40063</v>
      </c>
    </row>
    <row r="413" spans="1:10" ht="12" customHeight="1" x14ac:dyDescent="0.2">
      <c r="F413" s="187"/>
      <c r="G413" s="187">
        <v>14845</v>
      </c>
      <c r="H413" s="187">
        <v>14718</v>
      </c>
      <c r="I413" s="247">
        <f t="shared" si="4"/>
        <v>127</v>
      </c>
      <c r="J413" s="194">
        <v>40064</v>
      </c>
    </row>
    <row r="414" spans="1:10" ht="12" customHeight="1" x14ac:dyDescent="0.2">
      <c r="F414" s="187"/>
      <c r="G414" s="187">
        <v>5761</v>
      </c>
      <c r="H414" s="187">
        <v>5631</v>
      </c>
      <c r="I414" s="247">
        <f t="shared" si="4"/>
        <v>130</v>
      </c>
      <c r="J414" s="194">
        <v>40065</v>
      </c>
    </row>
    <row r="415" spans="1:10" ht="12" customHeight="1" x14ac:dyDescent="0.2">
      <c r="F415" s="187"/>
      <c r="G415" s="187">
        <v>6435</v>
      </c>
      <c r="H415" s="187">
        <v>6305</v>
      </c>
      <c r="I415" s="247">
        <f t="shared" si="4"/>
        <v>130</v>
      </c>
      <c r="J415" s="194">
        <v>40066</v>
      </c>
    </row>
    <row r="416" spans="1:10" ht="12" customHeight="1" x14ac:dyDescent="0.2">
      <c r="F416" s="187"/>
      <c r="G416" s="187">
        <v>8068</v>
      </c>
      <c r="H416" s="187">
        <v>7935</v>
      </c>
      <c r="I416" s="247">
        <f t="shared" si="4"/>
        <v>133</v>
      </c>
      <c r="J416" s="194">
        <v>40067</v>
      </c>
    </row>
    <row r="417" spans="6:10" ht="12" customHeight="1" x14ac:dyDescent="0.2">
      <c r="F417" s="187"/>
      <c r="G417" s="187">
        <v>4211</v>
      </c>
      <c r="H417" s="187">
        <v>4073</v>
      </c>
      <c r="I417" s="247">
        <f t="shared" si="4"/>
        <v>138</v>
      </c>
      <c r="J417" s="194">
        <v>40068</v>
      </c>
    </row>
    <row r="418" spans="6:10" ht="12" customHeight="1" x14ac:dyDescent="0.2">
      <c r="F418" s="187"/>
      <c r="G418" s="187">
        <v>7531</v>
      </c>
      <c r="H418" s="187">
        <v>7397</v>
      </c>
      <c r="I418" s="247">
        <f t="shared" si="4"/>
        <v>134</v>
      </c>
      <c r="J418" s="194">
        <v>40071</v>
      </c>
    </row>
    <row r="419" spans="6:10" ht="12" customHeight="1" x14ac:dyDescent="0.2">
      <c r="F419" s="187"/>
      <c r="G419" s="187">
        <v>6728</v>
      </c>
      <c r="H419" s="187">
        <v>6593</v>
      </c>
      <c r="I419" s="247">
        <f t="shared" si="4"/>
        <v>135</v>
      </c>
      <c r="J419" s="194">
        <v>40072</v>
      </c>
    </row>
    <row r="420" spans="6:10" ht="12" customHeight="1" x14ac:dyDescent="0.2">
      <c r="F420" s="187"/>
      <c r="G420" s="187">
        <v>5116</v>
      </c>
      <c r="H420" s="187">
        <v>4978</v>
      </c>
      <c r="I420" s="247">
        <f t="shared" si="4"/>
        <v>138</v>
      </c>
      <c r="J420" s="194">
        <v>40073</v>
      </c>
    </row>
    <row r="421" spans="6:10" ht="12" customHeight="1" x14ac:dyDescent="0.2">
      <c r="F421" s="187"/>
      <c r="G421" s="187">
        <v>3677</v>
      </c>
      <c r="H421" s="187">
        <v>3537</v>
      </c>
      <c r="I421" s="247">
        <f t="shared" si="4"/>
        <v>140</v>
      </c>
      <c r="J421" s="194">
        <v>40074</v>
      </c>
    </row>
    <row r="422" spans="6:10" ht="12" customHeight="1" x14ac:dyDescent="0.2">
      <c r="F422" s="187"/>
      <c r="G422" s="187">
        <v>3628</v>
      </c>
      <c r="H422" s="187">
        <v>3488</v>
      </c>
      <c r="I422" s="247">
        <f t="shared" si="4"/>
        <v>140</v>
      </c>
      <c r="J422" s="194">
        <v>40077</v>
      </c>
    </row>
    <row r="423" spans="6:10" ht="12" customHeight="1" x14ac:dyDescent="0.2">
      <c r="F423" s="187"/>
      <c r="G423" s="187">
        <v>5934</v>
      </c>
      <c r="H423" s="187">
        <v>5793</v>
      </c>
      <c r="I423" s="247">
        <f t="shared" si="4"/>
        <v>141</v>
      </c>
      <c r="J423" s="194">
        <v>40079</v>
      </c>
    </row>
    <row r="424" spans="6:10" ht="12" customHeight="1" x14ac:dyDescent="0.2">
      <c r="F424" s="187"/>
      <c r="G424" s="187">
        <v>3368</v>
      </c>
      <c r="H424" s="187">
        <v>3227</v>
      </c>
      <c r="I424" s="247">
        <f t="shared" si="4"/>
        <v>141</v>
      </c>
      <c r="J424" s="194">
        <v>40079</v>
      </c>
    </row>
    <row r="425" spans="6:10" ht="12" customHeight="1" x14ac:dyDescent="0.2">
      <c r="F425" s="187"/>
      <c r="G425" s="187">
        <v>39582</v>
      </c>
      <c r="H425" s="187">
        <v>39440</v>
      </c>
      <c r="I425" s="247">
        <f t="shared" si="4"/>
        <v>142</v>
      </c>
      <c r="J425" s="194">
        <v>40080</v>
      </c>
    </row>
    <row r="426" spans="6:10" ht="12" customHeight="1" x14ac:dyDescent="0.2">
      <c r="F426" s="187"/>
      <c r="G426" s="187">
        <v>28551</v>
      </c>
      <c r="H426" s="187">
        <v>28408</v>
      </c>
      <c r="I426" s="247">
        <f t="shared" si="4"/>
        <v>143</v>
      </c>
      <c r="J426" s="194">
        <v>40081</v>
      </c>
    </row>
    <row r="427" spans="6:10" ht="12" customHeight="1" x14ac:dyDescent="0.2">
      <c r="F427" s="187"/>
      <c r="G427" s="187">
        <v>3032</v>
      </c>
      <c r="H427" s="187">
        <v>2887</v>
      </c>
      <c r="I427" s="247">
        <f t="shared" si="4"/>
        <v>145</v>
      </c>
      <c r="J427" s="194">
        <v>40084</v>
      </c>
    </row>
    <row r="428" spans="6:10" ht="12" customHeight="1" x14ac:dyDescent="0.2">
      <c r="F428" s="187"/>
      <c r="G428" s="187">
        <v>4998</v>
      </c>
      <c r="H428" s="187">
        <v>4851</v>
      </c>
      <c r="I428" s="247">
        <f t="shared" si="4"/>
        <v>147</v>
      </c>
      <c r="J428" s="194">
        <v>40085</v>
      </c>
    </row>
    <row r="429" spans="6:10" ht="12" customHeight="1" x14ac:dyDescent="0.2">
      <c r="F429" s="187"/>
      <c r="G429" s="187">
        <v>2877</v>
      </c>
      <c r="H429" s="187">
        <v>2732</v>
      </c>
      <c r="I429" s="247">
        <f>IF(H429="","",G429-H429)</f>
        <v>145</v>
      </c>
      <c r="J429" s="194">
        <v>40086</v>
      </c>
    </row>
    <row r="430" spans="6:10" ht="12" customHeight="1" x14ac:dyDescent="0.2">
      <c r="F430" s="187"/>
      <c r="G430" s="187">
        <v>29604</v>
      </c>
      <c r="H430" s="187">
        <v>29458</v>
      </c>
      <c r="I430" s="247">
        <f t="shared" ref="I430:I493" si="5">IF(H430="","",G430-H430)</f>
        <v>146</v>
      </c>
      <c r="J430" s="194">
        <v>40087</v>
      </c>
    </row>
    <row r="431" spans="6:10" ht="12" customHeight="1" x14ac:dyDescent="0.2">
      <c r="F431" s="187"/>
      <c r="G431" s="187"/>
      <c r="H431" s="187"/>
      <c r="I431" s="247" t="str">
        <f t="shared" si="5"/>
        <v/>
      </c>
      <c r="J431" s="187"/>
    </row>
    <row r="432" spans="6:10" ht="12" customHeight="1" x14ac:dyDescent="0.2">
      <c r="F432" s="187"/>
      <c r="G432" s="187"/>
      <c r="H432" s="187"/>
      <c r="I432" s="247" t="str">
        <f t="shared" si="5"/>
        <v/>
      </c>
      <c r="J432" s="187"/>
    </row>
    <row r="433" spans="6:10" ht="12" customHeight="1" x14ac:dyDescent="0.2">
      <c r="F433" s="187"/>
      <c r="G433" s="187"/>
      <c r="H433" s="187"/>
      <c r="I433" s="247" t="str">
        <f t="shared" si="5"/>
        <v/>
      </c>
      <c r="J433" s="187"/>
    </row>
    <row r="434" spans="6:10" ht="12" customHeight="1" x14ac:dyDescent="0.2">
      <c r="F434" s="187"/>
      <c r="G434" s="187"/>
      <c r="H434" s="187"/>
      <c r="I434" s="247" t="str">
        <f t="shared" si="5"/>
        <v/>
      </c>
      <c r="J434" s="187"/>
    </row>
    <row r="435" spans="6:10" ht="12" customHeight="1" x14ac:dyDescent="0.2">
      <c r="F435" s="187"/>
      <c r="G435" s="187"/>
      <c r="H435" s="187"/>
      <c r="I435" s="247" t="str">
        <f t="shared" si="5"/>
        <v/>
      </c>
      <c r="J435" s="187"/>
    </row>
    <row r="436" spans="6:10" ht="12" customHeight="1" x14ac:dyDescent="0.2">
      <c r="F436" s="187"/>
      <c r="G436" s="187"/>
      <c r="H436" s="187"/>
      <c r="I436" s="247" t="str">
        <f t="shared" si="5"/>
        <v/>
      </c>
      <c r="J436" s="187"/>
    </row>
    <row r="437" spans="6:10" ht="12" customHeight="1" x14ac:dyDescent="0.2">
      <c r="F437" s="187"/>
      <c r="G437" s="187"/>
      <c r="H437" s="187"/>
      <c r="I437" s="247" t="str">
        <f t="shared" si="5"/>
        <v/>
      </c>
      <c r="J437" s="187"/>
    </row>
    <row r="438" spans="6:10" ht="12" customHeight="1" x14ac:dyDescent="0.2">
      <c r="F438" s="187"/>
      <c r="G438" s="187"/>
      <c r="H438" s="187"/>
      <c r="I438" s="247" t="str">
        <f t="shared" si="5"/>
        <v/>
      </c>
      <c r="J438" s="187"/>
    </row>
    <row r="439" spans="6:10" ht="12" customHeight="1" x14ac:dyDescent="0.2">
      <c r="F439" s="187"/>
      <c r="G439" s="187"/>
      <c r="H439" s="187"/>
      <c r="I439" s="247" t="str">
        <f t="shared" si="5"/>
        <v/>
      </c>
      <c r="J439" s="187"/>
    </row>
    <row r="440" spans="6:10" ht="12" customHeight="1" x14ac:dyDescent="0.2">
      <c r="F440" s="187"/>
      <c r="G440" s="187"/>
      <c r="H440" s="187"/>
      <c r="I440" s="247" t="str">
        <f t="shared" si="5"/>
        <v/>
      </c>
      <c r="J440" s="187"/>
    </row>
    <row r="441" spans="6:10" ht="12" customHeight="1" x14ac:dyDescent="0.2">
      <c r="F441" s="187"/>
      <c r="G441" s="187"/>
      <c r="H441" s="187"/>
      <c r="I441" s="247" t="str">
        <f t="shared" si="5"/>
        <v/>
      </c>
      <c r="J441" s="187"/>
    </row>
    <row r="442" spans="6:10" ht="12" customHeight="1" x14ac:dyDescent="0.2">
      <c r="F442" s="187"/>
      <c r="G442" s="187"/>
      <c r="H442" s="187"/>
      <c r="I442" s="247" t="str">
        <f t="shared" si="5"/>
        <v/>
      </c>
      <c r="J442" s="187"/>
    </row>
    <row r="443" spans="6:10" ht="12" customHeight="1" x14ac:dyDescent="0.2">
      <c r="F443" s="187"/>
      <c r="G443" s="187"/>
      <c r="H443" s="187"/>
      <c r="I443" s="247" t="str">
        <f t="shared" si="5"/>
        <v/>
      </c>
      <c r="J443" s="187"/>
    </row>
    <row r="444" spans="6:10" ht="12" customHeight="1" x14ac:dyDescent="0.2">
      <c r="F444" s="187"/>
      <c r="G444" s="187"/>
      <c r="H444" s="187"/>
      <c r="I444" s="247" t="str">
        <f t="shared" si="5"/>
        <v/>
      </c>
      <c r="J444" s="187"/>
    </row>
    <row r="445" spans="6:10" ht="12" customHeight="1" x14ac:dyDescent="0.2">
      <c r="F445" s="187"/>
      <c r="G445" s="187"/>
      <c r="H445" s="187"/>
      <c r="I445" s="247" t="str">
        <f t="shared" si="5"/>
        <v/>
      </c>
      <c r="J445" s="187"/>
    </row>
    <row r="446" spans="6:10" ht="12" customHeight="1" x14ac:dyDescent="0.2">
      <c r="F446" s="187"/>
      <c r="G446" s="187"/>
      <c r="H446" s="187"/>
      <c r="I446" s="247" t="str">
        <f t="shared" si="5"/>
        <v/>
      </c>
      <c r="J446" s="187"/>
    </row>
    <row r="447" spans="6:10" ht="12" customHeight="1" x14ac:dyDescent="0.2">
      <c r="F447" s="187"/>
      <c r="G447" s="187"/>
      <c r="H447" s="187"/>
      <c r="I447" s="247" t="str">
        <f t="shared" si="5"/>
        <v/>
      </c>
      <c r="J447" s="187"/>
    </row>
    <row r="448" spans="6:10" ht="12" customHeight="1" x14ac:dyDescent="0.2">
      <c r="F448" s="187"/>
      <c r="G448" s="187"/>
      <c r="H448" s="187"/>
      <c r="I448" s="247" t="str">
        <f t="shared" si="5"/>
        <v/>
      </c>
      <c r="J448" s="187"/>
    </row>
    <row r="449" spans="6:10" ht="12" customHeight="1" x14ac:dyDescent="0.2">
      <c r="F449" s="187"/>
      <c r="G449" s="187"/>
      <c r="H449" s="187"/>
      <c r="I449" s="247" t="str">
        <f t="shared" si="5"/>
        <v/>
      </c>
      <c r="J449" s="187"/>
    </row>
    <row r="450" spans="6:10" ht="12" customHeight="1" x14ac:dyDescent="0.2">
      <c r="F450" s="187"/>
      <c r="G450" s="187"/>
      <c r="H450" s="187"/>
      <c r="I450" s="247" t="str">
        <f t="shared" si="5"/>
        <v/>
      </c>
      <c r="J450" s="187"/>
    </row>
    <row r="451" spans="6:10" ht="12" customHeight="1" x14ac:dyDescent="0.2">
      <c r="F451" s="187"/>
      <c r="G451" s="187"/>
      <c r="H451" s="187"/>
      <c r="I451" s="247" t="str">
        <f t="shared" si="5"/>
        <v/>
      </c>
      <c r="J451" s="187"/>
    </row>
    <row r="452" spans="6:10" ht="12" customHeight="1" x14ac:dyDescent="0.2">
      <c r="F452" s="187"/>
      <c r="G452" s="187"/>
      <c r="H452" s="187"/>
      <c r="I452" s="247" t="str">
        <f t="shared" si="5"/>
        <v/>
      </c>
      <c r="J452" s="187"/>
    </row>
    <row r="453" spans="6:10" ht="12" customHeight="1" x14ac:dyDescent="0.2">
      <c r="F453" s="187"/>
      <c r="G453" s="187"/>
      <c r="H453" s="187"/>
      <c r="I453" s="247" t="str">
        <f t="shared" si="5"/>
        <v/>
      </c>
      <c r="J453" s="187"/>
    </row>
    <row r="454" spans="6:10" ht="12" customHeight="1" x14ac:dyDescent="0.2">
      <c r="F454" s="187"/>
      <c r="G454" s="187"/>
      <c r="H454" s="187"/>
      <c r="I454" s="247" t="str">
        <f t="shared" si="5"/>
        <v/>
      </c>
      <c r="J454" s="187"/>
    </row>
    <row r="455" spans="6:10" ht="12" customHeight="1" x14ac:dyDescent="0.2">
      <c r="F455" s="187"/>
      <c r="G455" s="187"/>
      <c r="H455" s="187"/>
      <c r="I455" s="247" t="str">
        <f t="shared" si="5"/>
        <v/>
      </c>
      <c r="J455" s="187"/>
    </row>
    <row r="456" spans="6:10" ht="12" customHeight="1" x14ac:dyDescent="0.2">
      <c r="F456" s="187"/>
      <c r="G456" s="187"/>
      <c r="H456" s="187"/>
      <c r="I456" s="247" t="str">
        <f t="shared" si="5"/>
        <v/>
      </c>
      <c r="J456" s="187"/>
    </row>
    <row r="457" spans="6:10" ht="12" customHeight="1" x14ac:dyDescent="0.2">
      <c r="F457" s="187"/>
      <c r="G457" s="187"/>
      <c r="H457" s="187"/>
      <c r="I457" s="247" t="str">
        <f t="shared" si="5"/>
        <v/>
      </c>
      <c r="J457" s="187"/>
    </row>
    <row r="458" spans="6:10" ht="12" customHeight="1" x14ac:dyDescent="0.2">
      <c r="F458" s="187"/>
      <c r="G458" s="187"/>
      <c r="H458" s="187"/>
      <c r="I458" s="247" t="str">
        <f t="shared" si="5"/>
        <v/>
      </c>
      <c r="J458" s="187"/>
    </row>
    <row r="459" spans="6:10" ht="12" customHeight="1" x14ac:dyDescent="0.2">
      <c r="F459" s="187"/>
      <c r="G459" s="187"/>
      <c r="H459" s="187"/>
      <c r="I459" s="247" t="str">
        <f t="shared" si="5"/>
        <v/>
      </c>
      <c r="J459" s="187"/>
    </row>
    <row r="460" spans="6:10" ht="12" customHeight="1" x14ac:dyDescent="0.2">
      <c r="F460" s="187"/>
      <c r="G460" s="187"/>
      <c r="H460" s="187"/>
      <c r="I460" s="247" t="str">
        <f t="shared" si="5"/>
        <v/>
      </c>
      <c r="J460" s="187"/>
    </row>
    <row r="461" spans="6:10" ht="12" customHeight="1" x14ac:dyDescent="0.2">
      <c r="F461" s="187"/>
      <c r="G461" s="187"/>
      <c r="H461" s="187"/>
      <c r="I461" s="247" t="str">
        <f t="shared" si="5"/>
        <v/>
      </c>
      <c r="J461" s="187"/>
    </row>
    <row r="462" spans="6:10" ht="12" customHeight="1" x14ac:dyDescent="0.2">
      <c r="F462" s="187"/>
      <c r="G462" s="187"/>
      <c r="H462" s="187"/>
      <c r="I462" s="247" t="str">
        <f t="shared" si="5"/>
        <v/>
      </c>
      <c r="J462" s="187"/>
    </row>
    <row r="463" spans="6:10" ht="12" customHeight="1" x14ac:dyDescent="0.2">
      <c r="F463" s="187"/>
      <c r="G463" s="187"/>
      <c r="H463" s="187"/>
      <c r="I463" s="247" t="str">
        <f t="shared" si="5"/>
        <v/>
      </c>
      <c r="J463" s="187"/>
    </row>
    <row r="464" spans="6:10" ht="12" customHeight="1" x14ac:dyDescent="0.2">
      <c r="F464" s="187"/>
      <c r="G464" s="187"/>
      <c r="H464" s="187"/>
      <c r="I464" s="247" t="str">
        <f t="shared" si="5"/>
        <v/>
      </c>
      <c r="J464" s="187"/>
    </row>
    <row r="465" spans="6:10" ht="12" customHeight="1" x14ac:dyDescent="0.2">
      <c r="F465" s="187"/>
      <c r="G465" s="187"/>
      <c r="H465" s="187"/>
      <c r="I465" s="247" t="str">
        <f t="shared" si="5"/>
        <v/>
      </c>
      <c r="J465" s="187"/>
    </row>
    <row r="466" spans="6:10" ht="12" customHeight="1" x14ac:dyDescent="0.2">
      <c r="F466" s="187"/>
      <c r="G466" s="187"/>
      <c r="H466" s="187"/>
      <c r="I466" s="247" t="str">
        <f t="shared" si="5"/>
        <v/>
      </c>
      <c r="J466" s="187"/>
    </row>
    <row r="467" spans="6:10" ht="12" customHeight="1" x14ac:dyDescent="0.2">
      <c r="F467" s="187"/>
      <c r="G467" s="187"/>
      <c r="H467" s="187"/>
      <c r="I467" s="247" t="str">
        <f t="shared" si="5"/>
        <v/>
      </c>
      <c r="J467" s="187"/>
    </row>
    <row r="468" spans="6:10" ht="12" customHeight="1" x14ac:dyDescent="0.2">
      <c r="F468" s="187"/>
      <c r="G468" s="187"/>
      <c r="H468" s="187"/>
      <c r="I468" s="247" t="str">
        <f t="shared" si="5"/>
        <v/>
      </c>
      <c r="J468" s="187"/>
    </row>
    <row r="469" spans="6:10" ht="12" customHeight="1" x14ac:dyDescent="0.2">
      <c r="F469" s="187"/>
      <c r="G469" s="187"/>
      <c r="H469" s="187"/>
      <c r="I469" s="247" t="str">
        <f t="shared" si="5"/>
        <v/>
      </c>
      <c r="J469" s="187"/>
    </row>
    <row r="470" spans="6:10" ht="12" customHeight="1" x14ac:dyDescent="0.2">
      <c r="F470" s="187"/>
      <c r="G470" s="187"/>
      <c r="H470" s="187"/>
      <c r="I470" s="247" t="str">
        <f t="shared" si="5"/>
        <v/>
      </c>
      <c r="J470" s="187"/>
    </row>
    <row r="471" spans="6:10" ht="12" customHeight="1" x14ac:dyDescent="0.2">
      <c r="F471" s="187"/>
      <c r="G471" s="187"/>
      <c r="H471" s="187"/>
      <c r="I471" s="247" t="str">
        <f t="shared" si="5"/>
        <v/>
      </c>
      <c r="J471" s="187"/>
    </row>
    <row r="472" spans="6:10" ht="12" customHeight="1" x14ac:dyDescent="0.2">
      <c r="F472" s="187"/>
      <c r="G472" s="187"/>
      <c r="H472" s="187"/>
      <c r="I472" s="247" t="str">
        <f t="shared" si="5"/>
        <v/>
      </c>
      <c r="J472" s="187"/>
    </row>
    <row r="473" spans="6:10" ht="12" customHeight="1" x14ac:dyDescent="0.2">
      <c r="F473" s="187"/>
      <c r="G473" s="187"/>
      <c r="H473" s="187"/>
      <c r="I473" s="247" t="str">
        <f t="shared" si="5"/>
        <v/>
      </c>
      <c r="J473" s="187"/>
    </row>
    <row r="474" spans="6:10" ht="12" customHeight="1" x14ac:dyDescent="0.2">
      <c r="F474" s="187"/>
      <c r="G474" s="187"/>
      <c r="H474" s="187"/>
      <c r="I474" s="247" t="str">
        <f t="shared" si="5"/>
        <v/>
      </c>
      <c r="J474" s="187"/>
    </row>
    <row r="475" spans="6:10" ht="12" customHeight="1" x14ac:dyDescent="0.2">
      <c r="F475" s="187"/>
      <c r="G475" s="187"/>
      <c r="H475" s="187"/>
      <c r="I475" s="247" t="str">
        <f t="shared" si="5"/>
        <v/>
      </c>
      <c r="J475" s="187"/>
    </row>
    <row r="476" spans="6:10" ht="12" customHeight="1" x14ac:dyDescent="0.2">
      <c r="F476" s="187"/>
      <c r="G476" s="187"/>
      <c r="H476" s="187"/>
      <c r="I476" s="247" t="str">
        <f t="shared" si="5"/>
        <v/>
      </c>
      <c r="J476" s="187"/>
    </row>
    <row r="477" spans="6:10" ht="12" customHeight="1" x14ac:dyDescent="0.2">
      <c r="F477" s="187"/>
      <c r="G477" s="187"/>
      <c r="H477" s="187"/>
      <c r="I477" s="247" t="str">
        <f t="shared" si="5"/>
        <v/>
      </c>
      <c r="J477" s="187"/>
    </row>
    <row r="478" spans="6:10" ht="12" customHeight="1" x14ac:dyDescent="0.2">
      <c r="F478" s="187"/>
      <c r="G478" s="187"/>
      <c r="H478" s="187"/>
      <c r="I478" s="247" t="str">
        <f t="shared" si="5"/>
        <v/>
      </c>
      <c r="J478" s="187"/>
    </row>
    <row r="479" spans="6:10" ht="12" customHeight="1" x14ac:dyDescent="0.2">
      <c r="F479" s="187"/>
      <c r="G479" s="187"/>
      <c r="H479" s="187"/>
      <c r="I479" s="247" t="str">
        <f t="shared" si="5"/>
        <v/>
      </c>
      <c r="J479" s="187"/>
    </row>
    <row r="480" spans="6:10" ht="12" customHeight="1" x14ac:dyDescent="0.2">
      <c r="F480" s="187"/>
      <c r="G480" s="187"/>
      <c r="H480" s="187"/>
      <c r="I480" s="247" t="str">
        <f t="shared" si="5"/>
        <v/>
      </c>
      <c r="J480" s="187"/>
    </row>
    <row r="481" spans="6:10" ht="12" customHeight="1" x14ac:dyDescent="0.2">
      <c r="F481" s="187"/>
      <c r="G481" s="187"/>
      <c r="H481" s="187"/>
      <c r="I481" s="247" t="str">
        <f t="shared" si="5"/>
        <v/>
      </c>
      <c r="J481" s="187"/>
    </row>
    <row r="482" spans="6:10" ht="12" customHeight="1" x14ac:dyDescent="0.2">
      <c r="F482" s="187"/>
      <c r="G482" s="187"/>
      <c r="H482" s="187"/>
      <c r="I482" s="247" t="str">
        <f t="shared" si="5"/>
        <v/>
      </c>
      <c r="J482" s="187"/>
    </row>
    <row r="483" spans="6:10" ht="12" customHeight="1" x14ac:dyDescent="0.2">
      <c r="F483" s="187"/>
      <c r="G483" s="187"/>
      <c r="H483" s="187"/>
      <c r="I483" s="247" t="str">
        <f t="shared" si="5"/>
        <v/>
      </c>
      <c r="J483" s="187"/>
    </row>
    <row r="484" spans="6:10" ht="12" customHeight="1" x14ac:dyDescent="0.2">
      <c r="F484" s="187"/>
      <c r="G484" s="187"/>
      <c r="H484" s="187"/>
      <c r="I484" s="247" t="str">
        <f t="shared" si="5"/>
        <v/>
      </c>
      <c r="J484" s="187"/>
    </row>
    <row r="485" spans="6:10" ht="12" customHeight="1" x14ac:dyDescent="0.2">
      <c r="F485" s="187"/>
      <c r="G485" s="187"/>
      <c r="H485" s="187"/>
      <c r="I485" s="247" t="str">
        <f t="shared" si="5"/>
        <v/>
      </c>
      <c r="J485" s="187"/>
    </row>
    <row r="486" spans="6:10" ht="12" customHeight="1" x14ac:dyDescent="0.2">
      <c r="F486" s="191"/>
      <c r="G486" s="191"/>
      <c r="H486" s="191"/>
      <c r="I486" s="247" t="str">
        <f t="shared" si="5"/>
        <v/>
      </c>
      <c r="J486" s="191"/>
    </row>
    <row r="487" spans="6:10" ht="12" customHeight="1" x14ac:dyDescent="0.2">
      <c r="F487" s="237"/>
      <c r="G487" s="237"/>
      <c r="H487" s="237"/>
      <c r="I487" s="247" t="str">
        <f t="shared" si="5"/>
        <v/>
      </c>
      <c r="J487" s="237"/>
    </row>
    <row r="488" spans="6:10" ht="12" customHeight="1" x14ac:dyDescent="0.2">
      <c r="F488" s="237"/>
      <c r="G488" s="237"/>
      <c r="H488" s="237"/>
      <c r="I488" s="247" t="str">
        <f t="shared" si="5"/>
        <v/>
      </c>
      <c r="J488" s="237"/>
    </row>
    <row r="489" spans="6:10" ht="12" customHeight="1" x14ac:dyDescent="0.2">
      <c r="F489" s="237"/>
      <c r="G489" s="237"/>
      <c r="H489" s="237"/>
      <c r="I489" s="247" t="str">
        <f t="shared" si="5"/>
        <v/>
      </c>
      <c r="J489" s="237"/>
    </row>
    <row r="490" spans="6:10" ht="12" customHeight="1" x14ac:dyDescent="0.2">
      <c r="F490" s="237"/>
      <c r="G490" s="237"/>
      <c r="H490" s="237"/>
      <c r="I490" s="247" t="str">
        <f t="shared" si="5"/>
        <v/>
      </c>
      <c r="J490" s="237"/>
    </row>
    <row r="491" spans="6:10" ht="12" customHeight="1" x14ac:dyDescent="0.2">
      <c r="F491" s="237"/>
      <c r="G491" s="237"/>
      <c r="H491" s="237"/>
      <c r="I491" s="247" t="str">
        <f t="shared" si="5"/>
        <v/>
      </c>
      <c r="J491" s="237"/>
    </row>
    <row r="492" spans="6:10" ht="12" customHeight="1" x14ac:dyDescent="0.2">
      <c r="F492" s="237"/>
      <c r="G492" s="237"/>
      <c r="H492" s="237"/>
      <c r="I492" s="247" t="str">
        <f t="shared" si="5"/>
        <v/>
      </c>
      <c r="J492" s="237"/>
    </row>
    <row r="493" spans="6:10" ht="12" customHeight="1" x14ac:dyDescent="0.2">
      <c r="F493" s="237"/>
      <c r="G493" s="237"/>
      <c r="H493" s="237"/>
      <c r="I493" s="247" t="str">
        <f t="shared" si="5"/>
        <v/>
      </c>
      <c r="J493" s="237"/>
    </row>
    <row r="494" spans="6:10" ht="12" customHeight="1" x14ac:dyDescent="0.2">
      <c r="F494" s="237"/>
      <c r="G494" s="237"/>
      <c r="H494" s="237"/>
      <c r="I494" s="247" t="str">
        <f t="shared" ref="I494:I557" si="6">IF(H494="","",G494-H494)</f>
        <v/>
      </c>
      <c r="J494" s="237"/>
    </row>
    <row r="495" spans="6:10" ht="12" customHeight="1" x14ac:dyDescent="0.2">
      <c r="F495" s="237"/>
      <c r="G495" s="237"/>
      <c r="H495" s="237"/>
      <c r="I495" s="247" t="str">
        <f t="shared" si="6"/>
        <v/>
      </c>
      <c r="J495" s="237"/>
    </row>
    <row r="496" spans="6:10" ht="12" customHeight="1" x14ac:dyDescent="0.2">
      <c r="F496" s="237"/>
      <c r="G496" s="237"/>
      <c r="H496" s="237"/>
      <c r="I496" s="247" t="str">
        <f t="shared" si="6"/>
        <v/>
      </c>
      <c r="J496" s="237"/>
    </row>
    <row r="497" spans="6:10" ht="12" customHeight="1" x14ac:dyDescent="0.2">
      <c r="F497" s="237"/>
      <c r="G497" s="237"/>
      <c r="H497" s="237"/>
      <c r="I497" s="247" t="str">
        <f t="shared" si="6"/>
        <v/>
      </c>
      <c r="J497" s="237"/>
    </row>
    <row r="498" spans="6:10" ht="12" customHeight="1" x14ac:dyDescent="0.2">
      <c r="F498" s="237"/>
      <c r="G498" s="237"/>
      <c r="H498" s="237"/>
      <c r="I498" s="247" t="str">
        <f t="shared" si="6"/>
        <v/>
      </c>
      <c r="J498" s="237"/>
    </row>
    <row r="499" spans="6:10" ht="12" customHeight="1" x14ac:dyDescent="0.2">
      <c r="F499" s="237"/>
      <c r="G499" s="237"/>
      <c r="H499" s="237"/>
      <c r="I499" s="247" t="str">
        <f t="shared" si="6"/>
        <v/>
      </c>
      <c r="J499" s="237"/>
    </row>
    <row r="500" spans="6:10" ht="12" customHeight="1" x14ac:dyDescent="0.2">
      <c r="F500" s="237"/>
      <c r="G500" s="237"/>
      <c r="H500" s="237"/>
      <c r="I500" s="247" t="str">
        <f t="shared" si="6"/>
        <v/>
      </c>
      <c r="J500" s="237"/>
    </row>
    <row r="501" spans="6:10" ht="12" customHeight="1" x14ac:dyDescent="0.2">
      <c r="F501" s="237"/>
      <c r="G501" s="237"/>
      <c r="H501" s="237"/>
      <c r="I501" s="247" t="str">
        <f t="shared" si="6"/>
        <v/>
      </c>
      <c r="J501" s="237"/>
    </row>
    <row r="502" spans="6:10" ht="12" customHeight="1" x14ac:dyDescent="0.2">
      <c r="F502" s="237"/>
      <c r="G502" s="237"/>
      <c r="H502" s="237"/>
      <c r="I502" s="247" t="str">
        <f t="shared" si="6"/>
        <v/>
      </c>
      <c r="J502" s="237"/>
    </row>
    <row r="503" spans="6:10" ht="12" customHeight="1" x14ac:dyDescent="0.2">
      <c r="F503" s="237"/>
      <c r="G503" s="237"/>
      <c r="H503" s="237"/>
      <c r="I503" s="247" t="str">
        <f t="shared" si="6"/>
        <v/>
      </c>
      <c r="J503" s="237"/>
    </row>
    <row r="504" spans="6:10" ht="12" customHeight="1" x14ac:dyDescent="0.2">
      <c r="F504" s="237"/>
      <c r="G504" s="237"/>
      <c r="H504" s="237"/>
      <c r="I504" s="247" t="str">
        <f t="shared" si="6"/>
        <v/>
      </c>
      <c r="J504" s="237"/>
    </row>
    <row r="505" spans="6:10" ht="12" customHeight="1" x14ac:dyDescent="0.2">
      <c r="F505" s="237"/>
      <c r="G505" s="237"/>
      <c r="H505" s="237"/>
      <c r="I505" s="247" t="str">
        <f t="shared" si="6"/>
        <v/>
      </c>
      <c r="J505" s="237"/>
    </row>
    <row r="506" spans="6:10" ht="12" customHeight="1" x14ac:dyDescent="0.2">
      <c r="F506" s="237"/>
      <c r="G506" s="237"/>
      <c r="H506" s="237"/>
      <c r="I506" s="247" t="str">
        <f t="shared" si="6"/>
        <v/>
      </c>
      <c r="J506" s="237"/>
    </row>
    <row r="507" spans="6:10" ht="12" customHeight="1" x14ac:dyDescent="0.2">
      <c r="F507" s="237"/>
      <c r="G507" s="237"/>
      <c r="H507" s="237"/>
      <c r="I507" s="247" t="str">
        <f t="shared" si="6"/>
        <v/>
      </c>
      <c r="J507" s="237"/>
    </row>
    <row r="508" spans="6:10" ht="12" customHeight="1" x14ac:dyDescent="0.2">
      <c r="F508" s="237"/>
      <c r="G508" s="237"/>
      <c r="H508" s="237"/>
      <c r="I508" s="247" t="str">
        <f t="shared" si="6"/>
        <v/>
      </c>
      <c r="J508" s="237"/>
    </row>
    <row r="509" spans="6:10" ht="12" customHeight="1" x14ac:dyDescent="0.2">
      <c r="F509" s="237"/>
      <c r="G509" s="237"/>
      <c r="H509" s="237"/>
      <c r="I509" s="247" t="str">
        <f t="shared" si="6"/>
        <v/>
      </c>
      <c r="J509" s="237"/>
    </row>
    <row r="510" spans="6:10" ht="12" customHeight="1" x14ac:dyDescent="0.2">
      <c r="F510" s="237"/>
      <c r="G510" s="237"/>
      <c r="H510" s="237"/>
      <c r="I510" s="247" t="str">
        <f t="shared" si="6"/>
        <v/>
      </c>
      <c r="J510" s="237"/>
    </row>
    <row r="511" spans="6:10" ht="12" customHeight="1" x14ac:dyDescent="0.2">
      <c r="F511" s="237"/>
      <c r="G511" s="237"/>
      <c r="H511" s="237"/>
      <c r="I511" s="247" t="str">
        <f t="shared" si="6"/>
        <v/>
      </c>
      <c r="J511" s="237"/>
    </row>
    <row r="512" spans="6:10" ht="12" customHeight="1" x14ac:dyDescent="0.2">
      <c r="F512" s="237"/>
      <c r="G512" s="237"/>
      <c r="H512" s="237"/>
      <c r="I512" s="247" t="str">
        <f t="shared" si="6"/>
        <v/>
      </c>
      <c r="J512" s="237"/>
    </row>
    <row r="513" spans="6:10" ht="12" customHeight="1" x14ac:dyDescent="0.2">
      <c r="F513" s="237"/>
      <c r="G513" s="237"/>
      <c r="H513" s="237"/>
      <c r="I513" s="247" t="str">
        <f t="shared" si="6"/>
        <v/>
      </c>
      <c r="J513" s="237"/>
    </row>
    <row r="514" spans="6:10" ht="12" customHeight="1" x14ac:dyDescent="0.2">
      <c r="F514" s="237"/>
      <c r="G514" s="237"/>
      <c r="H514" s="237"/>
      <c r="I514" s="247" t="str">
        <f t="shared" si="6"/>
        <v/>
      </c>
      <c r="J514" s="237"/>
    </row>
    <row r="515" spans="6:10" ht="12" customHeight="1" x14ac:dyDescent="0.2">
      <c r="F515" s="237"/>
      <c r="G515" s="237"/>
      <c r="H515" s="237"/>
      <c r="I515" s="247" t="str">
        <f t="shared" si="6"/>
        <v/>
      </c>
      <c r="J515" s="237"/>
    </row>
    <row r="516" spans="6:10" ht="12" customHeight="1" x14ac:dyDescent="0.2">
      <c r="F516" s="237"/>
      <c r="G516" s="237"/>
      <c r="H516" s="237"/>
      <c r="I516" s="247" t="str">
        <f t="shared" si="6"/>
        <v/>
      </c>
      <c r="J516" s="237"/>
    </row>
    <row r="517" spans="6:10" ht="12" customHeight="1" x14ac:dyDescent="0.2">
      <c r="F517" s="237"/>
      <c r="G517" s="237"/>
      <c r="H517" s="237"/>
      <c r="I517" s="247" t="str">
        <f t="shared" si="6"/>
        <v/>
      </c>
      <c r="J517" s="237"/>
    </row>
    <row r="518" spans="6:10" ht="12" customHeight="1" x14ac:dyDescent="0.2">
      <c r="F518" s="237"/>
      <c r="G518" s="237"/>
      <c r="H518" s="237"/>
      <c r="I518" s="247" t="str">
        <f t="shared" si="6"/>
        <v/>
      </c>
      <c r="J518" s="237"/>
    </row>
    <row r="519" spans="6:10" ht="12" customHeight="1" x14ac:dyDescent="0.2">
      <c r="F519" s="237"/>
      <c r="G519" s="237"/>
      <c r="H519" s="237"/>
      <c r="I519" s="247" t="str">
        <f t="shared" si="6"/>
        <v/>
      </c>
      <c r="J519" s="237"/>
    </row>
    <row r="520" spans="6:10" ht="12" customHeight="1" thickBot="1" x14ac:dyDescent="0.25">
      <c r="F520" s="238"/>
      <c r="G520" s="238"/>
      <c r="H520" s="238"/>
      <c r="I520" s="247" t="str">
        <f t="shared" si="6"/>
        <v/>
      </c>
      <c r="J520" s="238"/>
    </row>
    <row r="521" spans="6:10" ht="12" customHeight="1" x14ac:dyDescent="0.2">
      <c r="I521" s="247" t="str">
        <f t="shared" si="6"/>
        <v/>
      </c>
    </row>
    <row r="522" spans="6:10" ht="12" customHeight="1" x14ac:dyDescent="0.2">
      <c r="I522" s="247" t="str">
        <f t="shared" si="6"/>
        <v/>
      </c>
    </row>
    <row r="523" spans="6:10" ht="12" customHeight="1" x14ac:dyDescent="0.2">
      <c r="I523" s="247" t="str">
        <f t="shared" si="6"/>
        <v/>
      </c>
    </row>
    <row r="524" spans="6:10" ht="12" customHeight="1" x14ac:dyDescent="0.2">
      <c r="I524" s="247" t="str">
        <f t="shared" si="6"/>
        <v/>
      </c>
    </row>
    <row r="525" spans="6:10" ht="12" customHeight="1" x14ac:dyDescent="0.2">
      <c r="I525" s="247" t="str">
        <f t="shared" si="6"/>
        <v/>
      </c>
    </row>
    <row r="526" spans="6:10" ht="12" customHeight="1" x14ac:dyDescent="0.2">
      <c r="I526" s="247" t="str">
        <f t="shared" si="6"/>
        <v/>
      </c>
    </row>
    <row r="527" spans="6:10" ht="12" customHeight="1" x14ac:dyDescent="0.2">
      <c r="I527" s="247" t="str">
        <f t="shared" si="6"/>
        <v/>
      </c>
    </row>
    <row r="528" spans="6:10" ht="12" customHeight="1" x14ac:dyDescent="0.2">
      <c r="I528" s="247" t="str">
        <f t="shared" si="6"/>
        <v/>
      </c>
    </row>
    <row r="529" spans="9:9" ht="12" customHeight="1" x14ac:dyDescent="0.2">
      <c r="I529" s="247" t="str">
        <f t="shared" si="6"/>
        <v/>
      </c>
    </row>
    <row r="530" spans="9:9" ht="12" customHeight="1" x14ac:dyDescent="0.2">
      <c r="I530" s="247" t="str">
        <f t="shared" si="6"/>
        <v/>
      </c>
    </row>
    <row r="531" spans="9:9" ht="12" customHeight="1" x14ac:dyDescent="0.2">
      <c r="I531" s="247" t="str">
        <f t="shared" si="6"/>
        <v/>
      </c>
    </row>
    <row r="532" spans="9:9" ht="12" customHeight="1" x14ac:dyDescent="0.2">
      <c r="I532" s="247" t="str">
        <f t="shared" si="6"/>
        <v/>
      </c>
    </row>
    <row r="533" spans="9:9" ht="12" customHeight="1" x14ac:dyDescent="0.2">
      <c r="I533" s="247" t="str">
        <f t="shared" si="6"/>
        <v/>
      </c>
    </row>
    <row r="534" spans="9:9" ht="12" customHeight="1" x14ac:dyDescent="0.2">
      <c r="I534" s="247" t="str">
        <f t="shared" si="6"/>
        <v/>
      </c>
    </row>
    <row r="535" spans="9:9" ht="12" customHeight="1" x14ac:dyDescent="0.2">
      <c r="I535" s="247" t="str">
        <f t="shared" si="6"/>
        <v/>
      </c>
    </row>
    <row r="536" spans="9:9" ht="12" customHeight="1" x14ac:dyDescent="0.2">
      <c r="I536" s="247" t="str">
        <f t="shared" si="6"/>
        <v/>
      </c>
    </row>
    <row r="537" spans="9:9" ht="12" customHeight="1" x14ac:dyDescent="0.2">
      <c r="I537" s="247" t="str">
        <f t="shared" si="6"/>
        <v/>
      </c>
    </row>
    <row r="538" spans="9:9" ht="12" customHeight="1" x14ac:dyDescent="0.2">
      <c r="I538" s="247" t="str">
        <f t="shared" si="6"/>
        <v/>
      </c>
    </row>
    <row r="539" spans="9:9" ht="12" customHeight="1" x14ac:dyDescent="0.2">
      <c r="I539" s="247" t="str">
        <f t="shared" si="6"/>
        <v/>
      </c>
    </row>
    <row r="540" spans="9:9" ht="12" customHeight="1" x14ac:dyDescent="0.2">
      <c r="I540" s="247" t="str">
        <f t="shared" si="6"/>
        <v/>
      </c>
    </row>
    <row r="541" spans="9:9" ht="12" customHeight="1" x14ac:dyDescent="0.2">
      <c r="I541" s="247" t="str">
        <f t="shared" si="6"/>
        <v/>
      </c>
    </row>
    <row r="542" spans="9:9" ht="12" customHeight="1" x14ac:dyDescent="0.2">
      <c r="I542" s="247" t="str">
        <f t="shared" si="6"/>
        <v/>
      </c>
    </row>
    <row r="543" spans="9:9" ht="12" customHeight="1" x14ac:dyDescent="0.2">
      <c r="I543" s="247" t="str">
        <f t="shared" si="6"/>
        <v/>
      </c>
    </row>
    <row r="544" spans="9:9" ht="12" customHeight="1" x14ac:dyDescent="0.2">
      <c r="I544" s="247" t="str">
        <f t="shared" si="6"/>
        <v/>
      </c>
    </row>
    <row r="545" spans="9:9" ht="12" customHeight="1" x14ac:dyDescent="0.2">
      <c r="I545" s="248" t="str">
        <f t="shared" si="6"/>
        <v/>
      </c>
    </row>
    <row r="546" spans="9:9" ht="12" customHeight="1" x14ac:dyDescent="0.2">
      <c r="I546" s="248" t="str">
        <f t="shared" si="6"/>
        <v/>
      </c>
    </row>
    <row r="547" spans="9:9" ht="12" customHeight="1" x14ac:dyDescent="0.2">
      <c r="I547" s="248" t="str">
        <f t="shared" si="6"/>
        <v/>
      </c>
    </row>
    <row r="548" spans="9:9" ht="12" customHeight="1" x14ac:dyDescent="0.2">
      <c r="I548" s="248" t="str">
        <f t="shared" si="6"/>
        <v/>
      </c>
    </row>
    <row r="549" spans="9:9" ht="12" customHeight="1" x14ac:dyDescent="0.2">
      <c r="I549" s="248" t="str">
        <f t="shared" si="6"/>
        <v/>
      </c>
    </row>
    <row r="550" spans="9:9" ht="12" customHeight="1" x14ac:dyDescent="0.2">
      <c r="I550" s="248" t="str">
        <f t="shared" si="6"/>
        <v/>
      </c>
    </row>
    <row r="551" spans="9:9" ht="12" customHeight="1" x14ac:dyDescent="0.2">
      <c r="I551" s="248" t="str">
        <f t="shared" si="6"/>
        <v/>
      </c>
    </row>
    <row r="552" spans="9:9" ht="12" customHeight="1" x14ac:dyDescent="0.2">
      <c r="I552" s="248" t="str">
        <f t="shared" si="6"/>
        <v/>
      </c>
    </row>
    <row r="553" spans="9:9" ht="12" customHeight="1" x14ac:dyDescent="0.2">
      <c r="I553" s="248" t="str">
        <f t="shared" si="6"/>
        <v/>
      </c>
    </row>
    <row r="554" spans="9:9" ht="12" customHeight="1" x14ac:dyDescent="0.2">
      <c r="I554" s="248" t="str">
        <f t="shared" si="6"/>
        <v/>
      </c>
    </row>
    <row r="555" spans="9:9" ht="12" customHeight="1" x14ac:dyDescent="0.2">
      <c r="I555" s="248" t="str">
        <f t="shared" si="6"/>
        <v/>
      </c>
    </row>
    <row r="556" spans="9:9" ht="12" customHeight="1" x14ac:dyDescent="0.2">
      <c r="I556" s="248" t="str">
        <f t="shared" si="6"/>
        <v/>
      </c>
    </row>
    <row r="557" spans="9:9" ht="12" customHeight="1" x14ac:dyDescent="0.2">
      <c r="I557" s="248" t="str">
        <f t="shared" si="6"/>
        <v/>
      </c>
    </row>
    <row r="558" spans="9:9" ht="12" customHeight="1" x14ac:dyDescent="0.2">
      <c r="I558" s="248" t="str">
        <f t="shared" ref="I558:I621" si="7">IF(H558="","",G558-H558)</f>
        <v/>
      </c>
    </row>
    <row r="559" spans="9:9" ht="12" customHeight="1" x14ac:dyDescent="0.2">
      <c r="I559" s="248" t="str">
        <f t="shared" si="7"/>
        <v/>
      </c>
    </row>
    <row r="560" spans="9:9" ht="12" customHeight="1" x14ac:dyDescent="0.2">
      <c r="I560" s="248" t="str">
        <f t="shared" si="7"/>
        <v/>
      </c>
    </row>
    <row r="561" spans="9:9" ht="12" customHeight="1" x14ac:dyDescent="0.2">
      <c r="I561" s="248" t="str">
        <f t="shared" si="7"/>
        <v/>
      </c>
    </row>
    <row r="562" spans="9:9" ht="12" customHeight="1" x14ac:dyDescent="0.2">
      <c r="I562" s="248" t="str">
        <f t="shared" si="7"/>
        <v/>
      </c>
    </row>
    <row r="563" spans="9:9" ht="12" customHeight="1" x14ac:dyDescent="0.2">
      <c r="I563" s="248" t="str">
        <f t="shared" si="7"/>
        <v/>
      </c>
    </row>
    <row r="564" spans="9:9" ht="12" customHeight="1" x14ac:dyDescent="0.2">
      <c r="I564" s="248" t="str">
        <f t="shared" si="7"/>
        <v/>
      </c>
    </row>
    <row r="565" spans="9:9" ht="12" customHeight="1" x14ac:dyDescent="0.2">
      <c r="I565" s="248" t="str">
        <f t="shared" si="7"/>
        <v/>
      </c>
    </row>
    <row r="566" spans="9:9" ht="12" customHeight="1" x14ac:dyDescent="0.2">
      <c r="I566" s="248" t="str">
        <f t="shared" si="7"/>
        <v/>
      </c>
    </row>
    <row r="567" spans="9:9" ht="12" customHeight="1" x14ac:dyDescent="0.2">
      <c r="I567" s="248" t="str">
        <f t="shared" si="7"/>
        <v/>
      </c>
    </row>
    <row r="568" spans="9:9" ht="12" customHeight="1" x14ac:dyDescent="0.2">
      <c r="I568" s="248" t="str">
        <f t="shared" si="7"/>
        <v/>
      </c>
    </row>
    <row r="569" spans="9:9" ht="12" customHeight="1" x14ac:dyDescent="0.2">
      <c r="I569" s="248" t="str">
        <f t="shared" si="7"/>
        <v/>
      </c>
    </row>
    <row r="570" spans="9:9" ht="12" customHeight="1" x14ac:dyDescent="0.2">
      <c r="I570" s="248" t="str">
        <f t="shared" si="7"/>
        <v/>
      </c>
    </row>
    <row r="571" spans="9:9" ht="12" customHeight="1" x14ac:dyDescent="0.2">
      <c r="I571" s="248" t="str">
        <f t="shared" si="7"/>
        <v/>
      </c>
    </row>
    <row r="572" spans="9:9" ht="12" customHeight="1" x14ac:dyDescent="0.2">
      <c r="I572" s="248" t="str">
        <f t="shared" si="7"/>
        <v/>
      </c>
    </row>
    <row r="573" spans="9:9" ht="12" customHeight="1" x14ac:dyDescent="0.2">
      <c r="I573" s="248" t="str">
        <f t="shared" si="7"/>
        <v/>
      </c>
    </row>
    <row r="574" spans="9:9" ht="12" customHeight="1" x14ac:dyDescent="0.2">
      <c r="I574" s="248" t="str">
        <f t="shared" si="7"/>
        <v/>
      </c>
    </row>
    <row r="575" spans="9:9" ht="12" customHeight="1" x14ac:dyDescent="0.2">
      <c r="I575" s="248" t="str">
        <f t="shared" si="7"/>
        <v/>
      </c>
    </row>
    <row r="576" spans="9:9" ht="12" customHeight="1" x14ac:dyDescent="0.2">
      <c r="I576" s="248" t="str">
        <f t="shared" si="7"/>
        <v/>
      </c>
    </row>
    <row r="577" spans="9:9" ht="12" customHeight="1" x14ac:dyDescent="0.2">
      <c r="I577" s="248" t="str">
        <f t="shared" si="7"/>
        <v/>
      </c>
    </row>
    <row r="578" spans="9:9" ht="12" customHeight="1" x14ac:dyDescent="0.2">
      <c r="I578" s="248" t="str">
        <f t="shared" si="7"/>
        <v/>
      </c>
    </row>
    <row r="579" spans="9:9" ht="12" customHeight="1" x14ac:dyDescent="0.2">
      <c r="I579" s="248" t="str">
        <f t="shared" si="7"/>
        <v/>
      </c>
    </row>
    <row r="580" spans="9:9" ht="12" customHeight="1" x14ac:dyDescent="0.2">
      <c r="I580" s="248" t="str">
        <f t="shared" si="7"/>
        <v/>
      </c>
    </row>
    <row r="581" spans="9:9" ht="12" customHeight="1" x14ac:dyDescent="0.2">
      <c r="I581" s="248" t="str">
        <f t="shared" si="7"/>
        <v/>
      </c>
    </row>
    <row r="582" spans="9:9" ht="12" customHeight="1" x14ac:dyDescent="0.2">
      <c r="I582" s="248" t="str">
        <f t="shared" si="7"/>
        <v/>
      </c>
    </row>
    <row r="583" spans="9:9" ht="12" customHeight="1" x14ac:dyDescent="0.2">
      <c r="I583" s="248" t="str">
        <f t="shared" si="7"/>
        <v/>
      </c>
    </row>
    <row r="584" spans="9:9" ht="12" customHeight="1" x14ac:dyDescent="0.2">
      <c r="I584" s="248" t="str">
        <f t="shared" si="7"/>
        <v/>
      </c>
    </row>
    <row r="585" spans="9:9" ht="12" customHeight="1" x14ac:dyDescent="0.2">
      <c r="I585" s="248" t="str">
        <f t="shared" si="7"/>
        <v/>
      </c>
    </row>
    <row r="586" spans="9:9" ht="12" customHeight="1" x14ac:dyDescent="0.2">
      <c r="I586" s="248" t="str">
        <f t="shared" si="7"/>
        <v/>
      </c>
    </row>
    <row r="587" spans="9:9" ht="12" customHeight="1" x14ac:dyDescent="0.2">
      <c r="I587" s="248" t="str">
        <f t="shared" si="7"/>
        <v/>
      </c>
    </row>
    <row r="588" spans="9:9" ht="12" customHeight="1" x14ac:dyDescent="0.2">
      <c r="I588" s="248" t="str">
        <f t="shared" si="7"/>
        <v/>
      </c>
    </row>
    <row r="589" spans="9:9" ht="12" customHeight="1" x14ac:dyDescent="0.2">
      <c r="I589" s="248" t="str">
        <f t="shared" si="7"/>
        <v/>
      </c>
    </row>
    <row r="590" spans="9:9" ht="12" customHeight="1" x14ac:dyDescent="0.2">
      <c r="I590" s="248" t="str">
        <f t="shared" si="7"/>
        <v/>
      </c>
    </row>
    <row r="591" spans="9:9" ht="12" customHeight="1" x14ac:dyDescent="0.2">
      <c r="I591" s="248" t="str">
        <f t="shared" si="7"/>
        <v/>
      </c>
    </row>
    <row r="592" spans="9:9" ht="12" customHeight="1" x14ac:dyDescent="0.2">
      <c r="I592" s="248" t="str">
        <f t="shared" si="7"/>
        <v/>
      </c>
    </row>
    <row r="593" spans="9:9" ht="12" customHeight="1" x14ac:dyDescent="0.2">
      <c r="I593" s="248" t="str">
        <f t="shared" si="7"/>
        <v/>
      </c>
    </row>
    <row r="594" spans="9:9" ht="12" customHeight="1" x14ac:dyDescent="0.2">
      <c r="I594" s="248" t="str">
        <f t="shared" si="7"/>
        <v/>
      </c>
    </row>
    <row r="595" spans="9:9" ht="12" customHeight="1" x14ac:dyDescent="0.2">
      <c r="I595" s="248" t="str">
        <f t="shared" si="7"/>
        <v/>
      </c>
    </row>
    <row r="596" spans="9:9" ht="12" customHeight="1" x14ac:dyDescent="0.2">
      <c r="I596" s="248" t="str">
        <f t="shared" si="7"/>
        <v/>
      </c>
    </row>
    <row r="597" spans="9:9" ht="12" customHeight="1" x14ac:dyDescent="0.2">
      <c r="I597" s="248" t="str">
        <f t="shared" si="7"/>
        <v/>
      </c>
    </row>
    <row r="598" spans="9:9" ht="12" customHeight="1" x14ac:dyDescent="0.2">
      <c r="I598" s="248" t="str">
        <f t="shared" si="7"/>
        <v/>
      </c>
    </row>
    <row r="599" spans="9:9" ht="12" customHeight="1" x14ac:dyDescent="0.2">
      <c r="I599" s="248" t="str">
        <f t="shared" si="7"/>
        <v/>
      </c>
    </row>
    <row r="600" spans="9:9" ht="12" customHeight="1" x14ac:dyDescent="0.2">
      <c r="I600" s="248" t="str">
        <f t="shared" si="7"/>
        <v/>
      </c>
    </row>
    <row r="601" spans="9:9" ht="12" customHeight="1" x14ac:dyDescent="0.2">
      <c r="I601" s="248" t="str">
        <f t="shared" si="7"/>
        <v/>
      </c>
    </row>
    <row r="602" spans="9:9" ht="12" customHeight="1" x14ac:dyDescent="0.2">
      <c r="I602" s="248" t="str">
        <f t="shared" si="7"/>
        <v/>
      </c>
    </row>
    <row r="603" spans="9:9" ht="12" customHeight="1" x14ac:dyDescent="0.2">
      <c r="I603" s="248" t="str">
        <f t="shared" si="7"/>
        <v/>
      </c>
    </row>
    <row r="604" spans="9:9" ht="12" customHeight="1" x14ac:dyDescent="0.2">
      <c r="I604" s="248" t="str">
        <f t="shared" si="7"/>
        <v/>
      </c>
    </row>
    <row r="605" spans="9:9" ht="12" customHeight="1" x14ac:dyDescent="0.2">
      <c r="I605" s="248" t="str">
        <f t="shared" si="7"/>
        <v/>
      </c>
    </row>
    <row r="606" spans="9:9" ht="12" customHeight="1" x14ac:dyDescent="0.2">
      <c r="I606" s="248" t="str">
        <f t="shared" si="7"/>
        <v/>
      </c>
    </row>
    <row r="607" spans="9:9" ht="12" customHeight="1" x14ac:dyDescent="0.2">
      <c r="I607" s="248" t="str">
        <f t="shared" si="7"/>
        <v/>
      </c>
    </row>
    <row r="608" spans="9:9" ht="12" customHeight="1" x14ac:dyDescent="0.2">
      <c r="I608" s="248" t="str">
        <f t="shared" si="7"/>
        <v/>
      </c>
    </row>
    <row r="609" spans="9:9" ht="12" customHeight="1" x14ac:dyDescent="0.2">
      <c r="I609" s="248" t="str">
        <f t="shared" si="7"/>
        <v/>
      </c>
    </row>
    <row r="610" spans="9:9" ht="12" customHeight="1" x14ac:dyDescent="0.2">
      <c r="I610" s="248" t="str">
        <f t="shared" si="7"/>
        <v/>
      </c>
    </row>
    <row r="611" spans="9:9" ht="12" customHeight="1" x14ac:dyDescent="0.2">
      <c r="I611" s="248" t="str">
        <f t="shared" si="7"/>
        <v/>
      </c>
    </row>
    <row r="612" spans="9:9" ht="12" customHeight="1" x14ac:dyDescent="0.2">
      <c r="I612" s="248" t="str">
        <f t="shared" si="7"/>
        <v/>
      </c>
    </row>
    <row r="613" spans="9:9" ht="12" customHeight="1" x14ac:dyDescent="0.2">
      <c r="I613" s="248" t="str">
        <f t="shared" si="7"/>
        <v/>
      </c>
    </row>
    <row r="614" spans="9:9" ht="12" customHeight="1" x14ac:dyDescent="0.2">
      <c r="I614" s="248" t="str">
        <f t="shared" si="7"/>
        <v/>
      </c>
    </row>
    <row r="615" spans="9:9" ht="12" customHeight="1" x14ac:dyDescent="0.2">
      <c r="I615" s="248" t="str">
        <f t="shared" si="7"/>
        <v/>
      </c>
    </row>
    <row r="616" spans="9:9" ht="12" customHeight="1" x14ac:dyDescent="0.2">
      <c r="I616" s="248" t="str">
        <f t="shared" si="7"/>
        <v/>
      </c>
    </row>
    <row r="617" spans="9:9" ht="12" customHeight="1" x14ac:dyDescent="0.2">
      <c r="I617" s="248" t="str">
        <f t="shared" si="7"/>
        <v/>
      </c>
    </row>
    <row r="618" spans="9:9" ht="12" customHeight="1" x14ac:dyDescent="0.2">
      <c r="I618" s="248" t="str">
        <f t="shared" si="7"/>
        <v/>
      </c>
    </row>
    <row r="619" spans="9:9" ht="12" customHeight="1" x14ac:dyDescent="0.2">
      <c r="I619" s="248" t="str">
        <f t="shared" si="7"/>
        <v/>
      </c>
    </row>
    <row r="620" spans="9:9" ht="12" customHeight="1" x14ac:dyDescent="0.2">
      <c r="I620" s="248" t="str">
        <f t="shared" si="7"/>
        <v/>
      </c>
    </row>
    <row r="621" spans="9:9" ht="12" customHeight="1" x14ac:dyDescent="0.2">
      <c r="I621" s="248" t="str">
        <f t="shared" si="7"/>
        <v/>
      </c>
    </row>
    <row r="622" spans="9:9" ht="12" customHeight="1" x14ac:dyDescent="0.2">
      <c r="I622" s="248" t="str">
        <f t="shared" ref="I622:I685" si="8">IF(H622="","",G622-H622)</f>
        <v/>
      </c>
    </row>
    <row r="623" spans="9:9" ht="12" customHeight="1" x14ac:dyDescent="0.2">
      <c r="I623" s="248" t="str">
        <f t="shared" si="8"/>
        <v/>
      </c>
    </row>
    <row r="624" spans="9:9" ht="12" customHeight="1" x14ac:dyDescent="0.2">
      <c r="I624" s="248" t="str">
        <f t="shared" si="8"/>
        <v/>
      </c>
    </row>
    <row r="625" spans="9:9" ht="12" customHeight="1" x14ac:dyDescent="0.2">
      <c r="I625" s="248" t="str">
        <f t="shared" si="8"/>
        <v/>
      </c>
    </row>
    <row r="626" spans="9:9" ht="12" customHeight="1" x14ac:dyDescent="0.2">
      <c r="I626" s="248" t="str">
        <f t="shared" si="8"/>
        <v/>
      </c>
    </row>
    <row r="627" spans="9:9" ht="12" customHeight="1" x14ac:dyDescent="0.2">
      <c r="I627" s="248" t="str">
        <f t="shared" si="8"/>
        <v/>
      </c>
    </row>
    <row r="628" spans="9:9" ht="12" customHeight="1" x14ac:dyDescent="0.2">
      <c r="I628" s="248" t="str">
        <f t="shared" si="8"/>
        <v/>
      </c>
    </row>
    <row r="629" spans="9:9" ht="12" customHeight="1" x14ac:dyDescent="0.2">
      <c r="I629" s="248" t="str">
        <f t="shared" si="8"/>
        <v/>
      </c>
    </row>
    <row r="630" spans="9:9" ht="12" customHeight="1" x14ac:dyDescent="0.2">
      <c r="I630" s="248" t="str">
        <f t="shared" si="8"/>
        <v/>
      </c>
    </row>
    <row r="631" spans="9:9" ht="12" customHeight="1" x14ac:dyDescent="0.2">
      <c r="I631" s="248" t="str">
        <f t="shared" si="8"/>
        <v/>
      </c>
    </row>
    <row r="632" spans="9:9" ht="12" customHeight="1" x14ac:dyDescent="0.2">
      <c r="I632" s="248" t="str">
        <f t="shared" si="8"/>
        <v/>
      </c>
    </row>
    <row r="633" spans="9:9" ht="12" customHeight="1" x14ac:dyDescent="0.2">
      <c r="I633" s="248" t="str">
        <f t="shared" si="8"/>
        <v/>
      </c>
    </row>
    <row r="634" spans="9:9" ht="12" customHeight="1" x14ac:dyDescent="0.2">
      <c r="I634" s="248" t="str">
        <f t="shared" si="8"/>
        <v/>
      </c>
    </row>
    <row r="635" spans="9:9" ht="12" customHeight="1" x14ac:dyDescent="0.2">
      <c r="I635" s="248" t="str">
        <f t="shared" si="8"/>
        <v/>
      </c>
    </row>
    <row r="636" spans="9:9" ht="12" customHeight="1" x14ac:dyDescent="0.2">
      <c r="I636" s="248" t="str">
        <f t="shared" si="8"/>
        <v/>
      </c>
    </row>
    <row r="637" spans="9:9" ht="12" customHeight="1" x14ac:dyDescent="0.2">
      <c r="I637" s="248" t="str">
        <f t="shared" si="8"/>
        <v/>
      </c>
    </row>
    <row r="638" spans="9:9" ht="12" customHeight="1" x14ac:dyDescent="0.2">
      <c r="I638" s="248" t="str">
        <f t="shared" si="8"/>
        <v/>
      </c>
    </row>
    <row r="639" spans="9:9" ht="12" customHeight="1" x14ac:dyDescent="0.2">
      <c r="I639" s="248" t="str">
        <f t="shared" si="8"/>
        <v/>
      </c>
    </row>
    <row r="640" spans="9:9" ht="12" customHeight="1" x14ac:dyDescent="0.2">
      <c r="I640" s="248" t="str">
        <f t="shared" si="8"/>
        <v/>
      </c>
    </row>
    <row r="641" spans="9:9" ht="12" customHeight="1" x14ac:dyDescent="0.2">
      <c r="I641" s="248" t="str">
        <f t="shared" si="8"/>
        <v/>
      </c>
    </row>
    <row r="642" spans="9:9" ht="12" customHeight="1" x14ac:dyDescent="0.2">
      <c r="I642" s="248" t="str">
        <f t="shared" si="8"/>
        <v/>
      </c>
    </row>
    <row r="643" spans="9:9" ht="12" customHeight="1" x14ac:dyDescent="0.2">
      <c r="I643" s="248" t="str">
        <f t="shared" si="8"/>
        <v/>
      </c>
    </row>
    <row r="644" spans="9:9" ht="12" customHeight="1" x14ac:dyDescent="0.2">
      <c r="I644" s="248" t="str">
        <f t="shared" si="8"/>
        <v/>
      </c>
    </row>
    <row r="645" spans="9:9" ht="12" customHeight="1" x14ac:dyDescent="0.2">
      <c r="I645" s="248" t="str">
        <f t="shared" si="8"/>
        <v/>
      </c>
    </row>
    <row r="646" spans="9:9" ht="12" customHeight="1" x14ac:dyDescent="0.2">
      <c r="I646" s="248" t="str">
        <f t="shared" si="8"/>
        <v/>
      </c>
    </row>
    <row r="647" spans="9:9" ht="12" customHeight="1" x14ac:dyDescent="0.2">
      <c r="I647" s="248" t="str">
        <f t="shared" si="8"/>
        <v/>
      </c>
    </row>
    <row r="648" spans="9:9" ht="12" customHeight="1" x14ac:dyDescent="0.2">
      <c r="I648" s="248" t="str">
        <f t="shared" si="8"/>
        <v/>
      </c>
    </row>
    <row r="649" spans="9:9" ht="12" customHeight="1" x14ac:dyDescent="0.2">
      <c r="I649" s="248" t="str">
        <f t="shared" si="8"/>
        <v/>
      </c>
    </row>
    <row r="650" spans="9:9" ht="12" customHeight="1" x14ac:dyDescent="0.2">
      <c r="I650" s="248" t="str">
        <f t="shared" si="8"/>
        <v/>
      </c>
    </row>
    <row r="651" spans="9:9" ht="12" customHeight="1" x14ac:dyDescent="0.2">
      <c r="I651" s="248" t="str">
        <f t="shared" si="8"/>
        <v/>
      </c>
    </row>
    <row r="652" spans="9:9" ht="12" customHeight="1" x14ac:dyDescent="0.2">
      <c r="I652" s="248" t="str">
        <f t="shared" si="8"/>
        <v/>
      </c>
    </row>
    <row r="653" spans="9:9" ht="12" customHeight="1" x14ac:dyDescent="0.2">
      <c r="I653" s="248" t="str">
        <f t="shared" si="8"/>
        <v/>
      </c>
    </row>
    <row r="654" spans="9:9" ht="12" customHeight="1" x14ac:dyDescent="0.2">
      <c r="I654" s="248" t="str">
        <f t="shared" si="8"/>
        <v/>
      </c>
    </row>
    <row r="655" spans="9:9" ht="12" customHeight="1" x14ac:dyDescent="0.2">
      <c r="I655" s="248" t="str">
        <f t="shared" si="8"/>
        <v/>
      </c>
    </row>
    <row r="656" spans="9:9" ht="12" customHeight="1" x14ac:dyDescent="0.2">
      <c r="I656" s="248" t="str">
        <f t="shared" si="8"/>
        <v/>
      </c>
    </row>
    <row r="657" spans="9:9" ht="12" customHeight="1" x14ac:dyDescent="0.2">
      <c r="I657" s="248" t="str">
        <f t="shared" si="8"/>
        <v/>
      </c>
    </row>
    <row r="658" spans="9:9" ht="12" customHeight="1" x14ac:dyDescent="0.2">
      <c r="I658" s="248" t="str">
        <f t="shared" si="8"/>
        <v/>
      </c>
    </row>
    <row r="659" spans="9:9" ht="12" customHeight="1" x14ac:dyDescent="0.2">
      <c r="I659" s="248" t="str">
        <f t="shared" si="8"/>
        <v/>
      </c>
    </row>
    <row r="660" spans="9:9" ht="12" customHeight="1" x14ac:dyDescent="0.2">
      <c r="I660" s="248" t="str">
        <f t="shared" si="8"/>
        <v/>
      </c>
    </row>
    <row r="661" spans="9:9" ht="12" customHeight="1" x14ac:dyDescent="0.2">
      <c r="I661" s="248" t="str">
        <f t="shared" si="8"/>
        <v/>
      </c>
    </row>
    <row r="662" spans="9:9" ht="12" customHeight="1" x14ac:dyDescent="0.2">
      <c r="I662" s="248" t="str">
        <f t="shared" si="8"/>
        <v/>
      </c>
    </row>
    <row r="663" spans="9:9" ht="12" customHeight="1" x14ac:dyDescent="0.2">
      <c r="I663" s="248" t="str">
        <f t="shared" si="8"/>
        <v/>
      </c>
    </row>
    <row r="664" spans="9:9" ht="12" customHeight="1" x14ac:dyDescent="0.2">
      <c r="I664" s="248" t="str">
        <f t="shared" si="8"/>
        <v/>
      </c>
    </row>
    <row r="665" spans="9:9" ht="12" customHeight="1" x14ac:dyDescent="0.2">
      <c r="I665" s="248" t="str">
        <f t="shared" si="8"/>
        <v/>
      </c>
    </row>
    <row r="666" spans="9:9" ht="12" customHeight="1" x14ac:dyDescent="0.2">
      <c r="I666" s="248" t="str">
        <f t="shared" si="8"/>
        <v/>
      </c>
    </row>
    <row r="667" spans="9:9" ht="12" customHeight="1" x14ac:dyDescent="0.2">
      <c r="I667" s="248" t="str">
        <f t="shared" si="8"/>
        <v/>
      </c>
    </row>
    <row r="668" spans="9:9" ht="12" customHeight="1" x14ac:dyDescent="0.2">
      <c r="I668" s="248" t="str">
        <f t="shared" si="8"/>
        <v/>
      </c>
    </row>
    <row r="669" spans="9:9" ht="12" customHeight="1" x14ac:dyDescent="0.2">
      <c r="I669" s="248" t="str">
        <f t="shared" si="8"/>
        <v/>
      </c>
    </row>
    <row r="670" spans="9:9" ht="12" customHeight="1" x14ac:dyDescent="0.2">
      <c r="I670" s="248" t="str">
        <f t="shared" si="8"/>
        <v/>
      </c>
    </row>
    <row r="671" spans="9:9" ht="12" customHeight="1" x14ac:dyDescent="0.2">
      <c r="I671" s="248" t="str">
        <f t="shared" si="8"/>
        <v/>
      </c>
    </row>
    <row r="672" spans="9:9" ht="12" customHeight="1" x14ac:dyDescent="0.2">
      <c r="I672" s="248" t="str">
        <f t="shared" si="8"/>
        <v/>
      </c>
    </row>
    <row r="673" spans="9:9" ht="12" customHeight="1" x14ac:dyDescent="0.2">
      <c r="I673" s="248" t="str">
        <f t="shared" si="8"/>
        <v/>
      </c>
    </row>
    <row r="674" spans="9:9" ht="12" customHeight="1" x14ac:dyDescent="0.2">
      <c r="I674" s="248" t="str">
        <f t="shared" si="8"/>
        <v/>
      </c>
    </row>
    <row r="675" spans="9:9" ht="12" customHeight="1" x14ac:dyDescent="0.2">
      <c r="I675" s="248" t="str">
        <f t="shared" si="8"/>
        <v/>
      </c>
    </row>
    <row r="676" spans="9:9" ht="12" customHeight="1" x14ac:dyDescent="0.2">
      <c r="I676" s="248" t="str">
        <f t="shared" si="8"/>
        <v/>
      </c>
    </row>
    <row r="677" spans="9:9" ht="12" customHeight="1" x14ac:dyDescent="0.2">
      <c r="I677" s="248" t="str">
        <f t="shared" si="8"/>
        <v/>
      </c>
    </row>
    <row r="678" spans="9:9" ht="12" customHeight="1" x14ac:dyDescent="0.2">
      <c r="I678" s="248" t="str">
        <f t="shared" si="8"/>
        <v/>
      </c>
    </row>
    <row r="679" spans="9:9" ht="12" customHeight="1" x14ac:dyDescent="0.2">
      <c r="I679" s="248" t="str">
        <f t="shared" si="8"/>
        <v/>
      </c>
    </row>
    <row r="680" spans="9:9" ht="12" customHeight="1" x14ac:dyDescent="0.2">
      <c r="I680" s="248" t="str">
        <f t="shared" si="8"/>
        <v/>
      </c>
    </row>
    <row r="681" spans="9:9" ht="12" customHeight="1" x14ac:dyDescent="0.2">
      <c r="I681" s="248" t="str">
        <f t="shared" si="8"/>
        <v/>
      </c>
    </row>
    <row r="682" spans="9:9" ht="12" customHeight="1" x14ac:dyDescent="0.2">
      <c r="I682" s="248" t="str">
        <f t="shared" si="8"/>
        <v/>
      </c>
    </row>
    <row r="683" spans="9:9" ht="12" customHeight="1" x14ac:dyDescent="0.2">
      <c r="I683" s="248" t="str">
        <f t="shared" si="8"/>
        <v/>
      </c>
    </row>
    <row r="684" spans="9:9" ht="12" customHeight="1" x14ac:dyDescent="0.2">
      <c r="I684" s="248" t="str">
        <f t="shared" si="8"/>
        <v/>
      </c>
    </row>
    <row r="685" spans="9:9" ht="12" customHeight="1" x14ac:dyDescent="0.2">
      <c r="I685" s="248" t="str">
        <f t="shared" si="8"/>
        <v/>
      </c>
    </row>
    <row r="686" spans="9:9" ht="12" customHeight="1" x14ac:dyDescent="0.2">
      <c r="I686" s="248" t="str">
        <f t="shared" ref="I686:I710" si="9">IF(H686="","",G686-H686)</f>
        <v/>
      </c>
    </row>
    <row r="687" spans="9:9" ht="12" customHeight="1" x14ac:dyDescent="0.2">
      <c r="I687" s="248" t="str">
        <f t="shared" si="9"/>
        <v/>
      </c>
    </row>
    <row r="688" spans="9:9" ht="12" customHeight="1" x14ac:dyDescent="0.2">
      <c r="I688" s="248" t="str">
        <f t="shared" si="9"/>
        <v/>
      </c>
    </row>
    <row r="689" spans="9:9" ht="12" customHeight="1" x14ac:dyDescent="0.2">
      <c r="I689" s="248" t="str">
        <f t="shared" si="9"/>
        <v/>
      </c>
    </row>
    <row r="690" spans="9:9" ht="12" customHeight="1" x14ac:dyDescent="0.2">
      <c r="I690" s="248" t="str">
        <f t="shared" si="9"/>
        <v/>
      </c>
    </row>
    <row r="691" spans="9:9" ht="12" customHeight="1" x14ac:dyDescent="0.2">
      <c r="I691" s="248" t="str">
        <f t="shared" si="9"/>
        <v/>
      </c>
    </row>
    <row r="692" spans="9:9" ht="12" customHeight="1" x14ac:dyDescent="0.2">
      <c r="I692" s="248" t="str">
        <f t="shared" si="9"/>
        <v/>
      </c>
    </row>
    <row r="693" spans="9:9" ht="12" customHeight="1" x14ac:dyDescent="0.2">
      <c r="I693" s="248" t="str">
        <f t="shared" si="9"/>
        <v/>
      </c>
    </row>
    <row r="694" spans="9:9" ht="12" customHeight="1" x14ac:dyDescent="0.2">
      <c r="I694" s="248" t="str">
        <f t="shared" si="9"/>
        <v/>
      </c>
    </row>
    <row r="695" spans="9:9" ht="12" customHeight="1" x14ac:dyDescent="0.2">
      <c r="I695" s="248" t="str">
        <f t="shared" si="9"/>
        <v/>
      </c>
    </row>
    <row r="696" spans="9:9" ht="12" customHeight="1" x14ac:dyDescent="0.2">
      <c r="I696" s="248" t="str">
        <f t="shared" si="9"/>
        <v/>
      </c>
    </row>
    <row r="697" spans="9:9" ht="12" customHeight="1" x14ac:dyDescent="0.2">
      <c r="I697" s="248" t="str">
        <f t="shared" si="9"/>
        <v/>
      </c>
    </row>
    <row r="698" spans="9:9" ht="12" customHeight="1" x14ac:dyDescent="0.2">
      <c r="I698" s="248" t="str">
        <f t="shared" si="9"/>
        <v/>
      </c>
    </row>
    <row r="699" spans="9:9" ht="12" customHeight="1" x14ac:dyDescent="0.2">
      <c r="I699" s="248" t="str">
        <f t="shared" si="9"/>
        <v/>
      </c>
    </row>
    <row r="700" spans="9:9" ht="12" customHeight="1" x14ac:dyDescent="0.2">
      <c r="I700" s="248" t="str">
        <f t="shared" si="9"/>
        <v/>
      </c>
    </row>
    <row r="701" spans="9:9" ht="12" customHeight="1" x14ac:dyDescent="0.2">
      <c r="I701" s="248" t="str">
        <f t="shared" si="9"/>
        <v/>
      </c>
    </row>
    <row r="702" spans="9:9" ht="12" customHeight="1" x14ac:dyDescent="0.2">
      <c r="I702" s="248" t="str">
        <f t="shared" si="9"/>
        <v/>
      </c>
    </row>
    <row r="703" spans="9:9" ht="12" customHeight="1" x14ac:dyDescent="0.2">
      <c r="I703" s="248" t="str">
        <f t="shared" si="9"/>
        <v/>
      </c>
    </row>
    <row r="704" spans="9:9" ht="12" customHeight="1" x14ac:dyDescent="0.2">
      <c r="I704" s="248" t="str">
        <f t="shared" si="9"/>
        <v/>
      </c>
    </row>
    <row r="705" spans="9:9" ht="12" customHeight="1" x14ac:dyDescent="0.2">
      <c r="I705" s="248" t="str">
        <f t="shared" si="9"/>
        <v/>
      </c>
    </row>
    <row r="706" spans="9:9" ht="12" customHeight="1" x14ac:dyDescent="0.2">
      <c r="I706" s="248" t="str">
        <f t="shared" si="9"/>
        <v/>
      </c>
    </row>
    <row r="707" spans="9:9" ht="12" customHeight="1" x14ac:dyDescent="0.2">
      <c r="I707" s="248" t="str">
        <f t="shared" si="9"/>
        <v/>
      </c>
    </row>
    <row r="708" spans="9:9" ht="12" customHeight="1" x14ac:dyDescent="0.2">
      <c r="I708" s="248" t="str">
        <f t="shared" si="9"/>
        <v/>
      </c>
    </row>
    <row r="709" spans="9:9" ht="12" customHeight="1" x14ac:dyDescent="0.2">
      <c r="I709" s="248" t="str">
        <f t="shared" si="9"/>
        <v/>
      </c>
    </row>
    <row r="710" spans="9:9" ht="12" customHeight="1" x14ac:dyDescent="0.2">
      <c r="I710" s="248" t="str">
        <f t="shared" si="9"/>
        <v/>
      </c>
    </row>
  </sheetData>
  <mergeCells count="1">
    <mergeCell ref="G1:J1"/>
  </mergeCells>
  <phoneticPr fontId="5" type="noConversion"/>
  <pageMargins left="0.75" right="0.75" top="1" bottom="1" header="0.5" footer="0.5"/>
  <pageSetup paperSize="9" orientation="portrait" horizontalDpi="525" verticalDpi="525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"/>
  <sheetViews>
    <sheetView showGridLines="0" topLeftCell="A70" zoomScale="85" zoomScaleNormal="85" workbookViewId="0">
      <selection activeCell="A100" sqref="A100:C102"/>
    </sheetView>
  </sheetViews>
  <sheetFormatPr defaultColWidth="8.85546875" defaultRowHeight="12.75" x14ac:dyDescent="0.2"/>
  <cols>
    <col min="1" max="1" width="16.85546875" customWidth="1"/>
    <col min="2" max="2" width="16.42578125" customWidth="1"/>
    <col min="3" max="3" width="25" bestFit="1" customWidth="1"/>
    <col min="4" max="4" width="19.42578125" customWidth="1"/>
    <col min="5" max="5" width="19.28515625" customWidth="1"/>
    <col min="6" max="6" width="20.140625" style="251" customWidth="1"/>
    <col min="7" max="7" width="15.5703125" customWidth="1"/>
    <col min="9" max="9" width="14.28515625" customWidth="1"/>
    <col min="10" max="10" width="19.5703125" customWidth="1"/>
    <col min="11" max="11" width="12.42578125" customWidth="1"/>
  </cols>
  <sheetData>
    <row r="1" spans="1:12" ht="51" x14ac:dyDescent="0.2">
      <c r="A1" s="48" t="s">
        <v>22</v>
      </c>
      <c r="B1" s="49" t="s">
        <v>17</v>
      </c>
      <c r="C1" s="49" t="s">
        <v>61</v>
      </c>
      <c r="D1" s="49" t="s">
        <v>33</v>
      </c>
      <c r="E1" s="52" t="s">
        <v>14</v>
      </c>
      <c r="F1" s="254" t="s">
        <v>82</v>
      </c>
      <c r="G1" s="17"/>
      <c r="H1" s="49" t="s">
        <v>17</v>
      </c>
      <c r="I1" s="49" t="s">
        <v>61</v>
      </c>
      <c r="J1" s="49" t="s">
        <v>33</v>
      </c>
      <c r="K1" s="52" t="s">
        <v>14</v>
      </c>
      <c r="L1" s="254" t="s">
        <v>82</v>
      </c>
    </row>
    <row r="2" spans="1:12" x14ac:dyDescent="0.2">
      <c r="A2" s="106">
        <v>1</v>
      </c>
      <c r="B2" s="20">
        <v>74</v>
      </c>
      <c r="C2" s="21" t="s">
        <v>80</v>
      </c>
      <c r="D2" s="20" t="s">
        <v>24</v>
      </c>
      <c r="E2" s="75">
        <v>40077</v>
      </c>
      <c r="F2" s="252"/>
      <c r="G2" s="17"/>
      <c r="H2" s="20">
        <v>46</v>
      </c>
      <c r="I2" s="21" t="s">
        <v>80</v>
      </c>
      <c r="J2" s="20" t="s">
        <v>67</v>
      </c>
      <c r="K2" s="75">
        <v>40109</v>
      </c>
      <c r="L2" s="20"/>
    </row>
    <row r="3" spans="1:12" x14ac:dyDescent="0.2">
      <c r="A3" s="106">
        <v>2</v>
      </c>
      <c r="B3" s="20">
        <v>22</v>
      </c>
      <c r="C3" s="21" t="s">
        <v>80</v>
      </c>
      <c r="D3" s="20" t="s">
        <v>25</v>
      </c>
      <c r="E3" s="75">
        <v>40077</v>
      </c>
      <c r="F3" s="252"/>
      <c r="H3" s="20"/>
      <c r="I3" s="21" t="s">
        <v>81</v>
      </c>
      <c r="J3" s="20" t="s">
        <v>68</v>
      </c>
      <c r="K3" s="257">
        <v>40114</v>
      </c>
      <c r="L3" s="258">
        <v>12</v>
      </c>
    </row>
    <row r="4" spans="1:12" x14ac:dyDescent="0.2">
      <c r="A4" s="106"/>
      <c r="B4" s="20"/>
      <c r="C4" s="21" t="s">
        <v>81</v>
      </c>
      <c r="D4" s="20" t="s">
        <v>26</v>
      </c>
      <c r="E4" s="75"/>
      <c r="F4" s="252">
        <v>123</v>
      </c>
      <c r="G4" s="17"/>
      <c r="H4" s="20"/>
      <c r="I4" s="21" t="s">
        <v>81</v>
      </c>
      <c r="J4" s="20" t="s">
        <v>69</v>
      </c>
      <c r="K4" s="257">
        <v>40113</v>
      </c>
      <c r="L4" s="258">
        <v>34</v>
      </c>
    </row>
    <row r="5" spans="1:12" x14ac:dyDescent="0.2">
      <c r="A5" s="106">
        <v>4</v>
      </c>
      <c r="B5" s="20">
        <v>25</v>
      </c>
      <c r="C5" s="21" t="s">
        <v>80</v>
      </c>
      <c r="D5" s="20" t="s">
        <v>29</v>
      </c>
      <c r="E5" s="75">
        <v>40077</v>
      </c>
      <c r="F5" s="252"/>
      <c r="G5" s="17"/>
      <c r="H5" s="20">
        <v>16</v>
      </c>
      <c r="I5" s="21" t="s">
        <v>80</v>
      </c>
      <c r="J5" s="20" t="s">
        <v>72</v>
      </c>
      <c r="K5" s="75">
        <v>40109</v>
      </c>
      <c r="L5" s="20"/>
    </row>
    <row r="6" spans="1:12" x14ac:dyDescent="0.2">
      <c r="A6" s="106">
        <v>5</v>
      </c>
      <c r="B6" s="20">
        <v>305</v>
      </c>
      <c r="C6" s="21" t="s">
        <v>80</v>
      </c>
      <c r="D6" s="20" t="s">
        <v>54</v>
      </c>
      <c r="E6" s="75">
        <v>40077</v>
      </c>
      <c r="F6" s="252"/>
      <c r="G6" s="17"/>
      <c r="H6" s="20">
        <v>335</v>
      </c>
      <c r="I6" s="21" t="s">
        <v>80</v>
      </c>
      <c r="J6" s="20" t="s">
        <v>73</v>
      </c>
      <c r="K6" s="75">
        <v>40109</v>
      </c>
      <c r="L6" s="20"/>
    </row>
    <row r="7" spans="1:12" x14ac:dyDescent="0.2">
      <c r="A7" s="106">
        <v>6</v>
      </c>
      <c r="B7" s="20">
        <v>5</v>
      </c>
      <c r="C7" s="21" t="s">
        <v>80</v>
      </c>
      <c r="D7" s="20" t="s">
        <v>31</v>
      </c>
      <c r="E7" s="75">
        <v>40077</v>
      </c>
      <c r="F7" s="252"/>
      <c r="G7" s="17"/>
      <c r="H7" s="20">
        <v>7</v>
      </c>
      <c r="I7" s="21" t="s">
        <v>80</v>
      </c>
      <c r="J7" s="20" t="s">
        <v>79</v>
      </c>
      <c r="K7" s="75">
        <v>40109</v>
      </c>
      <c r="L7" s="20"/>
    </row>
    <row r="8" spans="1:12" x14ac:dyDescent="0.2">
      <c r="A8" s="106">
        <v>7</v>
      </c>
      <c r="B8" s="20">
        <v>115</v>
      </c>
      <c r="C8" s="21" t="s">
        <v>80</v>
      </c>
      <c r="D8" s="20" t="s">
        <v>32</v>
      </c>
      <c r="E8" s="75">
        <v>40077</v>
      </c>
      <c r="F8" s="252"/>
      <c r="G8" s="17"/>
      <c r="H8" s="20">
        <v>224</v>
      </c>
      <c r="I8" s="21" t="s">
        <v>80</v>
      </c>
      <c r="J8" s="20" t="s">
        <v>74</v>
      </c>
      <c r="K8" s="75">
        <v>40109</v>
      </c>
      <c r="L8" s="20"/>
    </row>
    <row r="9" spans="1:12" x14ac:dyDescent="0.2">
      <c r="A9" s="106">
        <v>8</v>
      </c>
      <c r="B9" s="20">
        <v>6</v>
      </c>
      <c r="C9" s="21" t="s">
        <v>80</v>
      </c>
      <c r="D9" s="20" t="s">
        <v>34</v>
      </c>
      <c r="E9" s="75">
        <v>40077</v>
      </c>
      <c r="F9" s="252"/>
      <c r="G9" s="17"/>
      <c r="H9" s="20">
        <v>19</v>
      </c>
      <c r="I9" s="21" t="s">
        <v>80</v>
      </c>
      <c r="J9" s="20" t="s">
        <v>75</v>
      </c>
      <c r="K9" s="75">
        <v>40109</v>
      </c>
      <c r="L9" s="20"/>
    </row>
    <row r="10" spans="1:12" x14ac:dyDescent="0.2">
      <c r="A10" s="106">
        <v>9</v>
      </c>
      <c r="B10" s="20">
        <v>4</v>
      </c>
      <c r="C10" s="21" t="s">
        <v>80</v>
      </c>
      <c r="D10" s="20" t="s">
        <v>35</v>
      </c>
      <c r="E10" s="75">
        <v>40077</v>
      </c>
      <c r="F10" s="252"/>
      <c r="G10" s="17"/>
      <c r="H10" s="20">
        <v>3</v>
      </c>
      <c r="I10" s="21" t="s">
        <v>80</v>
      </c>
      <c r="J10" s="20" t="s">
        <v>76</v>
      </c>
      <c r="K10" s="75">
        <v>40109</v>
      </c>
      <c r="L10" s="20"/>
    </row>
    <row r="11" spans="1:12" x14ac:dyDescent="0.2">
      <c r="A11" s="106">
        <v>10</v>
      </c>
      <c r="B11" s="20">
        <v>3</v>
      </c>
      <c r="C11" s="21" t="s">
        <v>80</v>
      </c>
      <c r="D11" s="20" t="s">
        <v>36</v>
      </c>
      <c r="E11" s="75">
        <v>40077</v>
      </c>
      <c r="F11" s="252"/>
      <c r="G11" s="17"/>
      <c r="H11" s="21">
        <v>2</v>
      </c>
      <c r="I11" s="21" t="s">
        <v>80</v>
      </c>
      <c r="J11" s="21" t="s">
        <v>77</v>
      </c>
      <c r="K11" s="75">
        <v>40109</v>
      </c>
      <c r="L11" s="21"/>
    </row>
    <row r="12" spans="1:12" x14ac:dyDescent="0.2">
      <c r="A12" s="108">
        <v>11</v>
      </c>
      <c r="B12" s="21">
        <v>1</v>
      </c>
      <c r="C12" s="21" t="s">
        <v>80</v>
      </c>
      <c r="D12" s="21" t="s">
        <v>37</v>
      </c>
      <c r="E12" s="75">
        <v>40077</v>
      </c>
      <c r="F12" s="252"/>
      <c r="G12" s="17"/>
      <c r="H12" s="20">
        <v>49</v>
      </c>
      <c r="I12" s="21" t="s">
        <v>80</v>
      </c>
      <c r="J12" s="20" t="s">
        <v>67</v>
      </c>
      <c r="K12" s="75">
        <v>40109</v>
      </c>
      <c r="L12" s="20"/>
    </row>
    <row r="13" spans="1:12" x14ac:dyDescent="0.2">
      <c r="A13" s="106">
        <v>1</v>
      </c>
      <c r="B13" s="20">
        <v>60</v>
      </c>
      <c r="C13" s="21" t="s">
        <v>80</v>
      </c>
      <c r="D13" s="20" t="s">
        <v>24</v>
      </c>
      <c r="E13" s="75">
        <v>40085</v>
      </c>
      <c r="F13" s="252"/>
      <c r="G13" s="148"/>
      <c r="H13" s="20"/>
      <c r="I13" s="21" t="s">
        <v>81</v>
      </c>
      <c r="J13" s="20" t="s">
        <v>68</v>
      </c>
      <c r="K13" s="257">
        <v>40114</v>
      </c>
      <c r="L13" s="258">
        <v>4</v>
      </c>
    </row>
    <row r="14" spans="1:12" x14ac:dyDescent="0.2">
      <c r="A14" s="106">
        <v>2</v>
      </c>
      <c r="B14" s="20">
        <v>21</v>
      </c>
      <c r="C14" s="21" t="s">
        <v>80</v>
      </c>
      <c r="D14" s="20" t="s">
        <v>25</v>
      </c>
      <c r="E14" s="75">
        <v>40085</v>
      </c>
      <c r="F14" s="252"/>
      <c r="G14" s="148"/>
      <c r="H14" s="20"/>
      <c r="I14" s="21" t="s">
        <v>81</v>
      </c>
      <c r="J14" s="20" t="s">
        <v>69</v>
      </c>
      <c r="K14" s="257">
        <v>40113</v>
      </c>
      <c r="L14" s="258">
        <v>5</v>
      </c>
    </row>
    <row r="15" spans="1:12" x14ac:dyDescent="0.2">
      <c r="A15" s="106">
        <v>3</v>
      </c>
      <c r="B15" s="20"/>
      <c r="C15" s="21" t="s">
        <v>81</v>
      </c>
      <c r="D15" s="20" t="s">
        <v>26</v>
      </c>
      <c r="E15" s="75"/>
      <c r="F15" s="252">
        <v>3</v>
      </c>
      <c r="G15" s="17"/>
      <c r="H15" s="20">
        <v>13</v>
      </c>
      <c r="I15" s="21" t="s">
        <v>80</v>
      </c>
      <c r="J15" s="20" t="s">
        <v>72</v>
      </c>
      <c r="K15" s="75">
        <v>40109</v>
      </c>
      <c r="L15" s="20"/>
    </row>
    <row r="16" spans="1:12" x14ac:dyDescent="0.2">
      <c r="A16" s="106">
        <v>4</v>
      </c>
      <c r="B16" s="20">
        <v>12</v>
      </c>
      <c r="C16" s="21" t="s">
        <v>80</v>
      </c>
      <c r="D16" s="20" t="s">
        <v>29</v>
      </c>
      <c r="E16" s="75">
        <v>40085</v>
      </c>
      <c r="F16" s="252"/>
      <c r="G16" s="17"/>
      <c r="H16" s="20">
        <v>207</v>
      </c>
      <c r="I16" s="21" t="s">
        <v>80</v>
      </c>
      <c r="J16" s="20" t="s">
        <v>73</v>
      </c>
      <c r="K16" s="75">
        <v>40109</v>
      </c>
      <c r="L16" s="20"/>
    </row>
    <row r="17" spans="1:12" x14ac:dyDescent="0.2">
      <c r="A17" s="106">
        <v>5</v>
      </c>
      <c r="B17" s="20">
        <v>225</v>
      </c>
      <c r="C17" s="21" t="s">
        <v>80</v>
      </c>
      <c r="D17" s="20" t="s">
        <v>54</v>
      </c>
      <c r="E17" s="75">
        <v>40085</v>
      </c>
      <c r="F17" s="252"/>
      <c r="G17" s="17"/>
      <c r="H17" s="20">
        <v>6</v>
      </c>
      <c r="I17" s="21" t="s">
        <v>80</v>
      </c>
      <c r="J17" s="20" t="s">
        <v>79</v>
      </c>
      <c r="K17" s="75">
        <v>40109</v>
      </c>
      <c r="L17" s="20"/>
    </row>
    <row r="18" spans="1:12" x14ac:dyDescent="0.2">
      <c r="A18" s="106">
        <v>6</v>
      </c>
      <c r="B18" s="20">
        <v>156</v>
      </c>
      <c r="C18" s="21" t="s">
        <v>80</v>
      </c>
      <c r="D18" s="20" t="s">
        <v>32</v>
      </c>
      <c r="E18" s="75">
        <v>40085</v>
      </c>
      <c r="F18" s="252"/>
      <c r="G18" s="17"/>
      <c r="H18" s="20">
        <v>11</v>
      </c>
      <c r="I18" s="21" t="s">
        <v>80</v>
      </c>
      <c r="J18" s="20" t="s">
        <v>74</v>
      </c>
      <c r="K18" s="75">
        <v>40109</v>
      </c>
      <c r="L18" s="20"/>
    </row>
    <row r="19" spans="1:12" x14ac:dyDescent="0.2">
      <c r="A19" s="106">
        <v>7</v>
      </c>
      <c r="B19" s="20">
        <v>7</v>
      </c>
      <c r="C19" s="21" t="s">
        <v>80</v>
      </c>
      <c r="D19" s="20" t="s">
        <v>34</v>
      </c>
      <c r="E19" s="75">
        <v>40085</v>
      </c>
      <c r="F19" s="252"/>
      <c r="G19" s="17"/>
      <c r="H19" s="20">
        <v>5</v>
      </c>
      <c r="I19" s="21" t="s">
        <v>80</v>
      </c>
      <c r="J19" s="20" t="s">
        <v>75</v>
      </c>
      <c r="K19" s="75">
        <v>40109</v>
      </c>
      <c r="L19" s="20"/>
    </row>
    <row r="20" spans="1:12" x14ac:dyDescent="0.2">
      <c r="A20" s="106">
        <v>8</v>
      </c>
      <c r="B20" s="20">
        <v>6</v>
      </c>
      <c r="C20" s="21" t="s">
        <v>80</v>
      </c>
      <c r="D20" s="20" t="s">
        <v>35</v>
      </c>
      <c r="E20" s="75">
        <v>40085</v>
      </c>
      <c r="F20" s="252"/>
      <c r="G20" s="17"/>
      <c r="H20" s="21">
        <v>1</v>
      </c>
      <c r="I20" s="21" t="s">
        <v>80</v>
      </c>
      <c r="J20" s="21" t="s">
        <v>76</v>
      </c>
      <c r="K20" s="75">
        <v>40109</v>
      </c>
      <c r="L20" s="21"/>
    </row>
    <row r="21" spans="1:12" x14ac:dyDescent="0.2">
      <c r="A21" s="106">
        <v>9</v>
      </c>
      <c r="B21" s="20">
        <v>2</v>
      </c>
      <c r="C21" s="21" t="s">
        <v>80</v>
      </c>
      <c r="D21" s="20" t="s">
        <v>36</v>
      </c>
      <c r="E21" s="75">
        <v>40085</v>
      </c>
      <c r="F21" s="252"/>
      <c r="G21" s="17"/>
      <c r="H21" s="17"/>
      <c r="I21" s="17"/>
    </row>
    <row r="22" spans="1:12" x14ac:dyDescent="0.2">
      <c r="A22" s="108">
        <v>10</v>
      </c>
      <c r="B22" s="21">
        <v>1</v>
      </c>
      <c r="C22" s="21" t="s">
        <v>80</v>
      </c>
      <c r="D22" s="21" t="s">
        <v>37</v>
      </c>
      <c r="E22" s="75">
        <v>40085</v>
      </c>
      <c r="F22" s="252"/>
      <c r="G22" s="17"/>
      <c r="H22" s="17"/>
      <c r="I22" s="17"/>
    </row>
    <row r="23" spans="1:12" x14ac:dyDescent="0.2">
      <c r="A23" s="106">
        <v>1</v>
      </c>
      <c r="B23" s="20">
        <v>24</v>
      </c>
      <c r="C23" s="21" t="s">
        <v>80</v>
      </c>
      <c r="D23" s="20" t="s">
        <v>24</v>
      </c>
      <c r="E23" s="75">
        <v>40085</v>
      </c>
      <c r="F23" s="252"/>
      <c r="G23" s="17"/>
      <c r="H23" s="17"/>
      <c r="I23" s="17"/>
      <c r="J23" s="256" t="s">
        <v>85</v>
      </c>
      <c r="K23" s="256">
        <f>L3+L13</f>
        <v>16</v>
      </c>
    </row>
    <row r="24" spans="1:12" x14ac:dyDescent="0.2">
      <c r="A24" s="106">
        <v>2</v>
      </c>
      <c r="B24" s="20">
        <v>3</v>
      </c>
      <c r="C24" s="21" t="s">
        <v>80</v>
      </c>
      <c r="D24" s="20" t="s">
        <v>66</v>
      </c>
      <c r="E24" s="75">
        <v>40085</v>
      </c>
      <c r="F24" s="252"/>
      <c r="G24" s="17"/>
      <c r="H24" s="17"/>
      <c r="I24" s="17"/>
      <c r="J24" s="256" t="s">
        <v>83</v>
      </c>
      <c r="K24" s="256">
        <f>L4+L14</f>
        <v>39</v>
      </c>
    </row>
    <row r="25" spans="1:12" x14ac:dyDescent="0.2">
      <c r="A25" s="106">
        <v>3</v>
      </c>
      <c r="B25" s="20"/>
      <c r="C25" s="21" t="s">
        <v>81</v>
      </c>
      <c r="D25" s="20" t="s">
        <v>26</v>
      </c>
      <c r="E25" s="75"/>
      <c r="F25" s="252">
        <v>23</v>
      </c>
      <c r="G25" s="17"/>
      <c r="H25" s="17"/>
      <c r="I25" s="17"/>
    </row>
    <row r="26" spans="1:12" x14ac:dyDescent="0.2">
      <c r="A26" s="106">
        <v>4</v>
      </c>
      <c r="B26" s="20">
        <v>3</v>
      </c>
      <c r="C26" s="21" t="s">
        <v>80</v>
      </c>
      <c r="D26" s="20" t="s">
        <v>29</v>
      </c>
      <c r="E26" s="75">
        <v>40085</v>
      </c>
      <c r="F26" s="252"/>
      <c r="G26" s="17"/>
      <c r="H26" s="17"/>
      <c r="I26" s="17"/>
    </row>
    <row r="27" spans="1:12" x14ac:dyDescent="0.2">
      <c r="A27" s="106">
        <v>5</v>
      </c>
      <c r="B27" s="20">
        <v>30</v>
      </c>
      <c r="C27" s="21" t="s">
        <v>80</v>
      </c>
      <c r="D27" s="20" t="s">
        <v>54</v>
      </c>
      <c r="E27" s="75">
        <v>40085</v>
      </c>
      <c r="F27" s="252"/>
      <c r="G27" s="17"/>
      <c r="H27" s="17"/>
      <c r="I27" s="17"/>
    </row>
    <row r="28" spans="1:12" x14ac:dyDescent="0.2">
      <c r="A28" s="106">
        <v>6</v>
      </c>
      <c r="B28" s="20">
        <v>2</v>
      </c>
      <c r="C28" s="21" t="s">
        <v>80</v>
      </c>
      <c r="D28" s="20" t="s">
        <v>31</v>
      </c>
      <c r="E28" s="75">
        <v>40085</v>
      </c>
      <c r="F28" s="252"/>
      <c r="G28" s="17"/>
      <c r="H28" s="17"/>
      <c r="I28" s="17"/>
    </row>
    <row r="29" spans="1:12" x14ac:dyDescent="0.2">
      <c r="A29" s="106">
        <v>7</v>
      </c>
      <c r="B29" s="20">
        <v>32</v>
      </c>
      <c r="C29" s="21" t="s">
        <v>80</v>
      </c>
      <c r="D29" s="20" t="s">
        <v>32</v>
      </c>
      <c r="E29" s="75">
        <v>40085</v>
      </c>
      <c r="F29" s="252"/>
      <c r="G29" s="17"/>
      <c r="H29" s="17"/>
      <c r="I29" s="17"/>
    </row>
    <row r="30" spans="1:12" x14ac:dyDescent="0.2">
      <c r="A30" s="106">
        <v>8</v>
      </c>
      <c r="B30" s="20">
        <v>1</v>
      </c>
      <c r="C30" s="21" t="s">
        <v>80</v>
      </c>
      <c r="D30" s="20" t="s">
        <v>34</v>
      </c>
      <c r="E30" s="75">
        <v>40085</v>
      </c>
      <c r="F30" s="252"/>
      <c r="G30" s="17"/>
      <c r="H30" s="17"/>
      <c r="I30" s="17"/>
    </row>
    <row r="31" spans="1:12" x14ac:dyDescent="0.2">
      <c r="A31" s="108">
        <v>9</v>
      </c>
      <c r="B31" s="21">
        <v>1</v>
      </c>
      <c r="C31" s="21" t="s">
        <v>80</v>
      </c>
      <c r="D31" s="21" t="s">
        <v>35</v>
      </c>
      <c r="E31" s="75">
        <v>40085</v>
      </c>
      <c r="F31" s="252"/>
      <c r="G31" s="17"/>
      <c r="H31" s="17"/>
      <c r="I31" s="17"/>
    </row>
    <row r="32" spans="1:12" x14ac:dyDescent="0.2">
      <c r="A32" s="106">
        <v>1</v>
      </c>
      <c r="B32" s="20">
        <v>67</v>
      </c>
      <c r="C32" s="21" t="s">
        <v>80</v>
      </c>
      <c r="D32" s="20" t="s">
        <v>67</v>
      </c>
      <c r="E32" s="75">
        <v>40092</v>
      </c>
      <c r="F32" s="252"/>
      <c r="G32" s="17"/>
      <c r="H32" s="17"/>
      <c r="I32" s="17"/>
    </row>
    <row r="33" spans="1:9" x14ac:dyDescent="0.2">
      <c r="A33" s="106">
        <v>2</v>
      </c>
      <c r="B33" s="20">
        <v>22</v>
      </c>
      <c r="C33" s="21" t="s">
        <v>80</v>
      </c>
      <c r="D33" s="20" t="s">
        <v>68</v>
      </c>
      <c r="E33" s="75">
        <v>40092</v>
      </c>
      <c r="F33" s="252"/>
      <c r="G33" s="17"/>
      <c r="H33" s="17"/>
      <c r="I33" s="17"/>
    </row>
    <row r="34" spans="1:9" x14ac:dyDescent="0.2">
      <c r="A34" s="106"/>
      <c r="B34" s="20"/>
      <c r="C34" s="21" t="s">
        <v>81</v>
      </c>
      <c r="D34" s="20" t="s">
        <v>69</v>
      </c>
      <c r="E34" s="75"/>
      <c r="F34" s="252">
        <v>71</v>
      </c>
      <c r="G34" s="17"/>
      <c r="H34" s="17"/>
      <c r="I34" s="17"/>
    </row>
    <row r="35" spans="1:9" x14ac:dyDescent="0.2">
      <c r="A35" s="106">
        <v>4</v>
      </c>
      <c r="B35" s="20">
        <v>13</v>
      </c>
      <c r="C35" s="21" t="s">
        <v>80</v>
      </c>
      <c r="D35" s="20" t="s">
        <v>72</v>
      </c>
      <c r="E35" s="75">
        <v>40092</v>
      </c>
      <c r="F35" s="252"/>
      <c r="G35" s="17"/>
      <c r="H35" s="17"/>
      <c r="I35" s="17"/>
    </row>
    <row r="36" spans="1:9" x14ac:dyDescent="0.2">
      <c r="A36" s="106"/>
      <c r="B36" s="20">
        <v>407</v>
      </c>
      <c r="C36" s="21" t="s">
        <v>80</v>
      </c>
      <c r="D36" s="20" t="s">
        <v>73</v>
      </c>
      <c r="E36" s="75">
        <v>40094</v>
      </c>
      <c r="F36" s="252"/>
      <c r="G36" s="17"/>
      <c r="H36" s="17"/>
      <c r="I36" s="17"/>
    </row>
    <row r="37" spans="1:9" x14ac:dyDescent="0.2">
      <c r="A37" s="106">
        <v>6</v>
      </c>
      <c r="B37" s="20">
        <v>11</v>
      </c>
      <c r="C37" s="21" t="s">
        <v>80</v>
      </c>
      <c r="D37" s="20" t="s">
        <v>79</v>
      </c>
      <c r="E37" s="75">
        <v>40092</v>
      </c>
      <c r="F37" s="252"/>
      <c r="G37" s="17"/>
      <c r="H37" s="17"/>
      <c r="I37" s="17"/>
    </row>
    <row r="38" spans="1:9" x14ac:dyDescent="0.2">
      <c r="A38" s="106">
        <v>7</v>
      </c>
      <c r="B38" s="20">
        <v>289</v>
      </c>
      <c r="C38" s="21" t="s">
        <v>80</v>
      </c>
      <c r="D38" s="20" t="s">
        <v>74</v>
      </c>
      <c r="E38" s="75">
        <v>40092</v>
      </c>
      <c r="F38" s="252"/>
      <c r="G38" s="17"/>
      <c r="H38" s="17"/>
      <c r="I38" s="17"/>
    </row>
    <row r="39" spans="1:9" x14ac:dyDescent="0.2">
      <c r="A39" s="106">
        <v>8</v>
      </c>
      <c r="B39" s="20">
        <v>16</v>
      </c>
      <c r="C39" s="21" t="s">
        <v>80</v>
      </c>
      <c r="D39" s="20" t="s">
        <v>75</v>
      </c>
      <c r="E39" s="75">
        <v>40092</v>
      </c>
      <c r="F39" s="252"/>
      <c r="G39" s="17"/>
      <c r="H39" s="17"/>
      <c r="I39" s="17"/>
    </row>
    <row r="40" spans="1:9" x14ac:dyDescent="0.2">
      <c r="A40" s="108">
        <v>9</v>
      </c>
      <c r="B40" s="21">
        <v>2</v>
      </c>
      <c r="C40" s="21" t="s">
        <v>80</v>
      </c>
      <c r="D40" s="21" t="s">
        <v>76</v>
      </c>
      <c r="E40" s="75">
        <v>40092</v>
      </c>
      <c r="F40" s="253"/>
    </row>
    <row r="41" spans="1:9" x14ac:dyDescent="0.2">
      <c r="A41" s="106">
        <v>1</v>
      </c>
      <c r="B41" s="20">
        <v>32</v>
      </c>
      <c r="C41" s="21" t="s">
        <v>80</v>
      </c>
      <c r="D41" s="20" t="s">
        <v>67</v>
      </c>
      <c r="E41" s="75">
        <v>40098</v>
      </c>
      <c r="F41" s="253"/>
    </row>
    <row r="42" spans="1:9" x14ac:dyDescent="0.2">
      <c r="A42" s="106">
        <v>2</v>
      </c>
      <c r="B42" s="20">
        <v>5</v>
      </c>
      <c r="C42" s="21" t="s">
        <v>80</v>
      </c>
      <c r="D42" s="20" t="s">
        <v>68</v>
      </c>
      <c r="E42" s="75">
        <v>40098</v>
      </c>
      <c r="F42" s="253"/>
    </row>
    <row r="43" spans="1:9" x14ac:dyDescent="0.2">
      <c r="A43" s="106"/>
      <c r="B43" s="20"/>
      <c r="C43" s="21" t="s">
        <v>81</v>
      </c>
      <c r="D43" s="20" t="s">
        <v>69</v>
      </c>
      <c r="E43" s="75"/>
      <c r="F43" s="252">
        <v>35</v>
      </c>
    </row>
    <row r="44" spans="1:9" x14ac:dyDescent="0.2">
      <c r="A44" s="106">
        <v>4</v>
      </c>
      <c r="B44" s="20">
        <v>14</v>
      </c>
      <c r="C44" s="21" t="s">
        <v>80</v>
      </c>
      <c r="D44" s="20" t="s">
        <v>72</v>
      </c>
      <c r="E44" s="75">
        <v>40098</v>
      </c>
      <c r="F44" s="253"/>
    </row>
    <row r="45" spans="1:9" x14ac:dyDescent="0.2">
      <c r="A45" s="106">
        <v>5</v>
      </c>
      <c r="B45" s="20">
        <v>148</v>
      </c>
      <c r="C45" s="21" t="s">
        <v>80</v>
      </c>
      <c r="D45" s="20" t="s">
        <v>73</v>
      </c>
      <c r="E45" s="75">
        <v>40098</v>
      </c>
      <c r="F45" s="253"/>
    </row>
    <row r="46" spans="1:9" x14ac:dyDescent="0.2">
      <c r="A46" s="106"/>
      <c r="B46" s="20"/>
      <c r="C46" s="21" t="s">
        <v>81</v>
      </c>
      <c r="D46" s="20" t="s">
        <v>79</v>
      </c>
      <c r="E46" s="75"/>
      <c r="F46" s="253">
        <v>3</v>
      </c>
    </row>
    <row r="47" spans="1:9" x14ac:dyDescent="0.2">
      <c r="A47" s="106">
        <v>7</v>
      </c>
      <c r="B47" s="20">
        <v>20</v>
      </c>
      <c r="C47" s="21" t="s">
        <v>80</v>
      </c>
      <c r="D47" s="20" t="s">
        <v>74</v>
      </c>
      <c r="E47" s="75">
        <v>40098</v>
      </c>
      <c r="F47" s="253"/>
    </row>
    <row r="48" spans="1:9" x14ac:dyDescent="0.2">
      <c r="A48" s="106">
        <v>8</v>
      </c>
      <c r="B48" s="20">
        <v>3</v>
      </c>
      <c r="C48" s="21" t="s">
        <v>80</v>
      </c>
      <c r="D48" s="20" t="s">
        <v>75</v>
      </c>
      <c r="E48" s="75">
        <v>40098</v>
      </c>
      <c r="F48" s="253"/>
    </row>
    <row r="49" spans="1:6" x14ac:dyDescent="0.2">
      <c r="A49" s="106">
        <v>9</v>
      </c>
      <c r="B49" s="20">
        <v>2</v>
      </c>
      <c r="C49" s="21" t="s">
        <v>80</v>
      </c>
      <c r="D49" s="20" t="s">
        <v>76</v>
      </c>
      <c r="E49" s="75">
        <v>40098</v>
      </c>
      <c r="F49" s="253"/>
    </row>
    <row r="50" spans="1:6" x14ac:dyDescent="0.2">
      <c r="A50" s="106">
        <v>10</v>
      </c>
      <c r="B50" s="20">
        <v>2</v>
      </c>
      <c r="C50" s="21" t="s">
        <v>80</v>
      </c>
      <c r="D50" s="20" t="s">
        <v>77</v>
      </c>
      <c r="E50" s="75">
        <v>40098</v>
      </c>
      <c r="F50" s="253"/>
    </row>
    <row r="53" spans="1:6" x14ac:dyDescent="0.2">
      <c r="E53" s="255" t="s">
        <v>83</v>
      </c>
      <c r="F53" s="253">
        <f>SUM(F4:F43)</f>
        <v>255</v>
      </c>
    </row>
    <row r="54" spans="1:6" x14ac:dyDescent="0.2">
      <c r="E54" s="255" t="s">
        <v>84</v>
      </c>
      <c r="F54" s="253">
        <v>3</v>
      </c>
    </row>
    <row r="63" spans="1:6" ht="13.5" thickBot="1" x14ac:dyDescent="0.25"/>
    <row r="64" spans="1:6" ht="32.25" thickBot="1" x14ac:dyDescent="0.25">
      <c r="A64" s="271" t="s">
        <v>88</v>
      </c>
      <c r="B64" s="272" t="s">
        <v>87</v>
      </c>
      <c r="C64" s="272" t="s">
        <v>86</v>
      </c>
      <c r="D64" s="273" t="s">
        <v>89</v>
      </c>
      <c r="E64" s="275" t="s">
        <v>91</v>
      </c>
      <c r="F64" s="274" t="s">
        <v>90</v>
      </c>
    </row>
    <row r="65" spans="1:6" x14ac:dyDescent="0.2">
      <c r="A65" s="265">
        <v>39</v>
      </c>
      <c r="B65" s="266" t="s">
        <v>67</v>
      </c>
      <c r="C65" s="267">
        <v>40149</v>
      </c>
      <c r="D65" s="1290">
        <v>618</v>
      </c>
      <c r="E65" s="1302" t="s">
        <v>92</v>
      </c>
      <c r="F65" s="1293" t="s">
        <v>93</v>
      </c>
    </row>
    <row r="66" spans="1:6" x14ac:dyDescent="0.2">
      <c r="A66" s="19">
        <v>12</v>
      </c>
      <c r="B66" s="20" t="s">
        <v>68</v>
      </c>
      <c r="C66" s="164">
        <v>40149</v>
      </c>
      <c r="D66" s="1291"/>
      <c r="E66" s="1303"/>
      <c r="F66" s="1294"/>
    </row>
    <row r="67" spans="1:6" x14ac:dyDescent="0.2">
      <c r="A67" s="19">
        <v>40</v>
      </c>
      <c r="B67" s="20" t="s">
        <v>69</v>
      </c>
      <c r="C67" s="164">
        <v>40149</v>
      </c>
      <c r="D67" s="1291"/>
      <c r="E67" s="1303"/>
      <c r="F67" s="1294"/>
    </row>
    <row r="68" spans="1:6" x14ac:dyDescent="0.2">
      <c r="A68" s="19">
        <v>15</v>
      </c>
      <c r="B68" s="20" t="s">
        <v>72</v>
      </c>
      <c r="C68" s="164">
        <v>40149</v>
      </c>
      <c r="D68" s="1291"/>
      <c r="E68" s="1303"/>
      <c r="F68" s="1294"/>
    </row>
    <row r="69" spans="1:6" x14ac:dyDescent="0.2">
      <c r="A69" s="19">
        <v>307</v>
      </c>
      <c r="B69" s="20" t="s">
        <v>73</v>
      </c>
      <c r="C69" s="164">
        <v>40149</v>
      </c>
      <c r="D69" s="1291"/>
      <c r="E69" s="1303"/>
      <c r="F69" s="1294"/>
    </row>
    <row r="70" spans="1:6" x14ac:dyDescent="0.2">
      <c r="A70" s="19">
        <v>6</v>
      </c>
      <c r="B70" s="20" t="s">
        <v>79</v>
      </c>
      <c r="C70" s="164">
        <v>40149</v>
      </c>
      <c r="D70" s="1291"/>
      <c r="E70" s="1303"/>
      <c r="F70" s="1294"/>
    </row>
    <row r="71" spans="1:6" x14ac:dyDescent="0.2">
      <c r="A71" s="19">
        <v>177</v>
      </c>
      <c r="B71" s="20" t="s">
        <v>74</v>
      </c>
      <c r="C71" s="164">
        <v>40149</v>
      </c>
      <c r="D71" s="1291"/>
      <c r="E71" s="1303"/>
      <c r="F71" s="1294"/>
    </row>
    <row r="72" spans="1:6" x14ac:dyDescent="0.2">
      <c r="A72" s="19">
        <v>16</v>
      </c>
      <c r="B72" s="20" t="s">
        <v>75</v>
      </c>
      <c r="C72" s="164">
        <v>40149</v>
      </c>
      <c r="D72" s="1291"/>
      <c r="E72" s="1303"/>
      <c r="F72" s="1294"/>
    </row>
    <row r="73" spans="1:6" x14ac:dyDescent="0.2">
      <c r="A73" s="19">
        <v>3</v>
      </c>
      <c r="B73" s="20" t="s">
        <v>76</v>
      </c>
      <c r="C73" s="164">
        <v>40149</v>
      </c>
      <c r="D73" s="1291"/>
      <c r="E73" s="1303"/>
      <c r="F73" s="1294"/>
    </row>
    <row r="74" spans="1:6" x14ac:dyDescent="0.2">
      <c r="A74" s="19">
        <v>2</v>
      </c>
      <c r="B74" s="20" t="s">
        <v>77</v>
      </c>
      <c r="C74" s="164">
        <v>40149</v>
      </c>
      <c r="D74" s="1291"/>
      <c r="E74" s="1303"/>
      <c r="F74" s="1294"/>
    </row>
    <row r="75" spans="1:6" ht="13.5" thickBot="1" x14ac:dyDescent="0.25">
      <c r="A75" s="268">
        <v>1</v>
      </c>
      <c r="B75" s="269" t="s">
        <v>77</v>
      </c>
      <c r="C75" s="270">
        <v>40149</v>
      </c>
      <c r="D75" s="1292"/>
      <c r="E75" s="1304"/>
      <c r="F75" s="1295"/>
    </row>
    <row r="76" spans="1:6" x14ac:dyDescent="0.2">
      <c r="A76" s="265">
        <v>7</v>
      </c>
      <c r="B76" s="266" t="s">
        <v>67</v>
      </c>
      <c r="C76" s="267">
        <v>40151</v>
      </c>
      <c r="D76" s="1290">
        <v>112</v>
      </c>
      <c r="E76" s="1302" t="s">
        <v>94</v>
      </c>
      <c r="F76" s="1296" t="s">
        <v>95</v>
      </c>
    </row>
    <row r="77" spans="1:6" x14ac:dyDescent="0.2">
      <c r="A77" s="19">
        <v>1</v>
      </c>
      <c r="B77" s="20" t="s">
        <v>68</v>
      </c>
      <c r="C77" s="164">
        <v>40151</v>
      </c>
      <c r="D77" s="1291"/>
      <c r="E77" s="1305"/>
      <c r="F77" s="1297"/>
    </row>
    <row r="78" spans="1:6" x14ac:dyDescent="0.2">
      <c r="A78" s="19">
        <v>5</v>
      </c>
      <c r="B78" s="20" t="s">
        <v>69</v>
      </c>
      <c r="C78" s="164">
        <v>40151</v>
      </c>
      <c r="D78" s="1291"/>
      <c r="E78" s="1305"/>
      <c r="F78" s="1297"/>
    </row>
    <row r="79" spans="1:6" x14ac:dyDescent="0.2">
      <c r="A79" s="19">
        <v>2</v>
      </c>
      <c r="B79" s="20" t="s">
        <v>72</v>
      </c>
      <c r="C79" s="164">
        <v>40151</v>
      </c>
      <c r="D79" s="1291"/>
      <c r="E79" s="1305"/>
      <c r="F79" s="1297"/>
    </row>
    <row r="80" spans="1:6" x14ac:dyDescent="0.2">
      <c r="A80" s="19">
        <v>48</v>
      </c>
      <c r="B80" s="20" t="s">
        <v>73</v>
      </c>
      <c r="C80" s="164">
        <v>40151</v>
      </c>
      <c r="D80" s="1291"/>
      <c r="E80" s="1305"/>
      <c r="F80" s="1297"/>
    </row>
    <row r="81" spans="1:6" x14ac:dyDescent="0.2">
      <c r="A81" s="19">
        <v>2</v>
      </c>
      <c r="B81" s="20" t="s">
        <v>79</v>
      </c>
      <c r="C81" s="164">
        <v>40151</v>
      </c>
      <c r="D81" s="1291"/>
      <c r="E81" s="1305"/>
      <c r="F81" s="1297"/>
    </row>
    <row r="82" spans="1:6" x14ac:dyDescent="0.2">
      <c r="A82" s="19">
        <v>37</v>
      </c>
      <c r="B82" s="20" t="s">
        <v>74</v>
      </c>
      <c r="C82" s="164">
        <v>40151</v>
      </c>
      <c r="D82" s="1291"/>
      <c r="E82" s="1305"/>
      <c r="F82" s="1297"/>
    </row>
    <row r="83" spans="1:6" x14ac:dyDescent="0.2">
      <c r="A83" s="19">
        <v>9</v>
      </c>
      <c r="B83" s="20" t="s">
        <v>75</v>
      </c>
      <c r="C83" s="164">
        <v>40151</v>
      </c>
      <c r="D83" s="1291"/>
      <c r="E83" s="1305"/>
      <c r="F83" s="1297"/>
    </row>
    <row r="84" spans="1:6" ht="13.5" thickBot="1" x14ac:dyDescent="0.25">
      <c r="A84" s="268">
        <v>1</v>
      </c>
      <c r="B84" s="269" t="s">
        <v>76</v>
      </c>
      <c r="C84" s="270">
        <v>40151</v>
      </c>
      <c r="D84" s="1292"/>
      <c r="E84" s="1305"/>
      <c r="F84" s="1298"/>
    </row>
    <row r="85" spans="1:6" x14ac:dyDescent="0.2">
      <c r="A85" s="265">
        <v>21</v>
      </c>
      <c r="B85" s="266" t="s">
        <v>67</v>
      </c>
      <c r="C85" s="267">
        <v>40158</v>
      </c>
      <c r="D85" s="1290">
        <v>393</v>
      </c>
      <c r="E85" s="1306" t="s">
        <v>97</v>
      </c>
      <c r="F85" s="1299" t="s">
        <v>96</v>
      </c>
    </row>
    <row r="86" spans="1:6" x14ac:dyDescent="0.2">
      <c r="A86" s="19">
        <v>6</v>
      </c>
      <c r="B86" s="20" t="s">
        <v>68</v>
      </c>
      <c r="C86" s="164">
        <v>40158</v>
      </c>
      <c r="D86" s="1291"/>
      <c r="E86" s="1307"/>
      <c r="F86" s="1300"/>
    </row>
    <row r="87" spans="1:6" x14ac:dyDescent="0.2">
      <c r="A87" s="19">
        <v>8</v>
      </c>
      <c r="B87" s="20" t="s">
        <v>72</v>
      </c>
      <c r="C87" s="164">
        <v>40158</v>
      </c>
      <c r="D87" s="1291"/>
      <c r="E87" s="1307"/>
      <c r="F87" s="1300"/>
    </row>
    <row r="88" spans="1:6" x14ac:dyDescent="0.2">
      <c r="A88" s="19">
        <v>223</v>
      </c>
      <c r="B88" s="20" t="s">
        <v>73</v>
      </c>
      <c r="C88" s="164">
        <v>40158</v>
      </c>
      <c r="D88" s="1291"/>
      <c r="E88" s="1307"/>
      <c r="F88" s="1300"/>
    </row>
    <row r="89" spans="1:6" x14ac:dyDescent="0.2">
      <c r="A89" s="19">
        <v>6</v>
      </c>
      <c r="B89" s="20" t="s">
        <v>79</v>
      </c>
      <c r="C89" s="164">
        <v>40158</v>
      </c>
      <c r="D89" s="1291"/>
      <c r="E89" s="1307"/>
      <c r="F89" s="1300"/>
    </row>
    <row r="90" spans="1:6" x14ac:dyDescent="0.2">
      <c r="A90" s="19">
        <v>92</v>
      </c>
      <c r="B90" s="20" t="s">
        <v>74</v>
      </c>
      <c r="C90" s="164">
        <v>40158</v>
      </c>
      <c r="D90" s="1291"/>
      <c r="E90" s="1307"/>
      <c r="F90" s="1300"/>
    </row>
    <row r="91" spans="1:6" x14ac:dyDescent="0.2">
      <c r="A91" s="19">
        <v>34</v>
      </c>
      <c r="B91" s="20" t="s">
        <v>75</v>
      </c>
      <c r="C91" s="164">
        <v>40158</v>
      </c>
      <c r="D91" s="1291"/>
      <c r="E91" s="1307"/>
      <c r="F91" s="1300"/>
    </row>
    <row r="92" spans="1:6" x14ac:dyDescent="0.2">
      <c r="A92" s="19">
        <v>1</v>
      </c>
      <c r="B92" s="20" t="s">
        <v>76</v>
      </c>
      <c r="C92" s="164">
        <v>40158</v>
      </c>
      <c r="D92" s="1291"/>
      <c r="E92" s="1307"/>
      <c r="F92" s="1300"/>
    </row>
    <row r="93" spans="1:6" ht="13.5" thickBot="1" x14ac:dyDescent="0.25">
      <c r="A93" s="268">
        <v>2</v>
      </c>
      <c r="B93" s="269" t="s">
        <v>77</v>
      </c>
      <c r="C93" s="270">
        <v>40158</v>
      </c>
      <c r="D93" s="1292"/>
      <c r="E93" s="1308"/>
      <c r="F93" s="1301"/>
    </row>
    <row r="99" spans="1:3" ht="13.5" thickBot="1" x14ac:dyDescent="0.25"/>
    <row r="100" spans="1:3" ht="48" thickBot="1" x14ac:dyDescent="0.25">
      <c r="A100" s="279" t="s">
        <v>86</v>
      </c>
      <c r="B100" s="273" t="s">
        <v>98</v>
      </c>
      <c r="C100" s="272" t="s">
        <v>87</v>
      </c>
    </row>
    <row r="101" spans="1:3" x14ac:dyDescent="0.2">
      <c r="A101" s="280">
        <v>40196</v>
      </c>
      <c r="B101" s="20">
        <v>22</v>
      </c>
      <c r="C101" s="21" t="s">
        <v>69</v>
      </c>
    </row>
    <row r="102" spans="1:3" x14ac:dyDescent="0.2">
      <c r="A102" s="280">
        <v>40196</v>
      </c>
      <c r="B102" s="20">
        <v>219</v>
      </c>
      <c r="C102" s="21" t="s">
        <v>73</v>
      </c>
    </row>
  </sheetData>
  <mergeCells count="9">
    <mergeCell ref="D65:D75"/>
    <mergeCell ref="D76:D84"/>
    <mergeCell ref="D85:D93"/>
    <mergeCell ref="F65:F75"/>
    <mergeCell ref="F76:F84"/>
    <mergeCell ref="F85:F93"/>
    <mergeCell ref="E65:E75"/>
    <mergeCell ref="E76:E84"/>
    <mergeCell ref="E85:E93"/>
  </mergeCells>
  <phoneticPr fontId="0" type="noConversion"/>
  <conditionalFormatting sqref="B2:B39 B1:C1 C2:C50 I2:I20 H1:I1">
    <cfRule type="cellIs" dxfId="47" priority="11" stopIfTrue="1" operator="equal">
      <formula>"ok"</formula>
    </cfRule>
    <cfRule type="cellIs" dxfId="46" priority="12" stopIfTrue="1" operator="equal">
      <formula>"ko"</formula>
    </cfRule>
  </conditionalFormatting>
  <dataValidations count="1">
    <dataValidation type="list" allowBlank="1" showInputMessage="1" showErrorMessage="1" sqref="B65:B93">
      <formula1>$AI$9:$AI$21</formula1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showGridLines="0" topLeftCell="A16" zoomScale="85" zoomScaleNormal="85" workbookViewId="0">
      <selection activeCell="Q13" sqref="Q13"/>
    </sheetView>
  </sheetViews>
  <sheetFormatPr defaultRowHeight="12.75" x14ac:dyDescent="0.2"/>
  <cols>
    <col min="1" max="1" width="9.85546875" customWidth="1"/>
    <col min="2" max="2" width="11.140625" customWidth="1"/>
    <col min="3" max="3" width="17.85546875" bestFit="1" customWidth="1"/>
    <col min="4" max="4" width="12.140625" customWidth="1"/>
    <col min="5" max="5" width="2.85546875" customWidth="1"/>
    <col min="6" max="6" width="7.5703125" customWidth="1"/>
    <col min="7" max="7" width="10.42578125" customWidth="1"/>
    <col min="8" max="8" width="16" customWidth="1"/>
    <col min="9" max="9" width="16" bestFit="1" customWidth="1"/>
    <col min="10" max="10" width="12.42578125" customWidth="1"/>
  </cols>
  <sheetData>
    <row r="1" spans="1:10" ht="39" thickBot="1" x14ac:dyDescent="0.25">
      <c r="A1" s="44" t="s">
        <v>22</v>
      </c>
      <c r="B1" s="45" t="s">
        <v>51</v>
      </c>
      <c r="C1" s="45" t="s">
        <v>53</v>
      </c>
      <c r="D1" s="294" t="s">
        <v>48</v>
      </c>
      <c r="E1" s="296"/>
      <c r="F1" s="295" t="s">
        <v>22</v>
      </c>
      <c r="G1" s="49" t="s">
        <v>17</v>
      </c>
      <c r="H1" s="49" t="s">
        <v>61</v>
      </c>
      <c r="I1" s="49" t="s">
        <v>33</v>
      </c>
      <c r="J1" s="52" t="s">
        <v>14</v>
      </c>
    </row>
    <row r="2" spans="1:10" x14ac:dyDescent="0.2">
      <c r="A2" s="20">
        <v>1</v>
      </c>
      <c r="B2" s="20">
        <v>71</v>
      </c>
      <c r="C2" s="20" t="s">
        <v>67</v>
      </c>
      <c r="D2" s="163">
        <v>40382</v>
      </c>
      <c r="E2" s="297"/>
      <c r="F2" s="283">
        <v>1</v>
      </c>
      <c r="G2" s="20">
        <v>71</v>
      </c>
      <c r="H2" s="21" t="str">
        <f t="shared" ref="H2:H47" si="0">IF(B2=G2,"OK","KO")</f>
        <v>OK</v>
      </c>
      <c r="I2" s="122" t="str">
        <f t="shared" ref="I2:I10" si="1">IF(C2="","",C2)</f>
        <v>White - 2213</v>
      </c>
      <c r="J2" s="75">
        <v>40395</v>
      </c>
    </row>
    <row r="3" spans="1:10" x14ac:dyDescent="0.2">
      <c r="A3" s="20">
        <v>2</v>
      </c>
      <c r="B3" s="20">
        <v>14</v>
      </c>
      <c r="C3" s="20" t="s">
        <v>68</v>
      </c>
      <c r="D3" s="163">
        <v>40382</v>
      </c>
      <c r="E3" s="297"/>
      <c r="F3" s="283">
        <v>2</v>
      </c>
      <c r="G3" s="20">
        <v>14</v>
      </c>
      <c r="H3" s="21" t="str">
        <f t="shared" si="0"/>
        <v>OK</v>
      </c>
      <c r="I3" s="122" t="str">
        <f t="shared" si="1"/>
        <v>Green - 2214</v>
      </c>
      <c r="J3" s="75">
        <v>40395</v>
      </c>
    </row>
    <row r="4" spans="1:10" x14ac:dyDescent="0.2">
      <c r="A4" s="20">
        <v>3</v>
      </c>
      <c r="B4" s="20">
        <v>15</v>
      </c>
      <c r="C4" s="20" t="s">
        <v>69</v>
      </c>
      <c r="D4" s="163">
        <v>40382</v>
      </c>
      <c r="E4" s="297"/>
      <c r="F4" s="283">
        <v>3</v>
      </c>
      <c r="G4" s="20">
        <v>15</v>
      </c>
      <c r="H4" s="21" t="str">
        <f t="shared" si="0"/>
        <v>OK</v>
      </c>
      <c r="I4" s="122" t="str">
        <f t="shared" si="1"/>
        <v>Black - 2215</v>
      </c>
      <c r="J4" s="75">
        <v>40395</v>
      </c>
    </row>
    <row r="5" spans="1:10" s="305" customFormat="1" x14ac:dyDescent="0.2">
      <c r="A5" s="299">
        <v>4</v>
      </c>
      <c r="B5" s="299">
        <v>33</v>
      </c>
      <c r="C5" s="299" t="s">
        <v>72</v>
      </c>
      <c r="D5" s="300">
        <v>40382</v>
      </c>
      <c r="E5" s="301"/>
      <c r="F5" s="302"/>
      <c r="G5" s="299"/>
      <c r="H5" s="303" t="str">
        <f t="shared" si="0"/>
        <v>KO</v>
      </c>
      <c r="I5" s="299"/>
      <c r="J5" s="304"/>
    </row>
    <row r="6" spans="1:10" x14ac:dyDescent="0.2">
      <c r="A6" s="20">
        <v>5</v>
      </c>
      <c r="B6" s="20">
        <v>256</v>
      </c>
      <c r="C6" s="20" t="s">
        <v>73</v>
      </c>
      <c r="D6" s="163">
        <v>40382</v>
      </c>
      <c r="E6" s="297"/>
      <c r="F6" s="283">
        <v>5</v>
      </c>
      <c r="G6" s="20">
        <v>256</v>
      </c>
      <c r="H6" s="21" t="str">
        <f t="shared" si="0"/>
        <v>OK</v>
      </c>
      <c r="I6" s="122" t="str">
        <f t="shared" si="1"/>
        <v>Ikea - 2228</v>
      </c>
      <c r="J6" s="75">
        <v>40395</v>
      </c>
    </row>
    <row r="7" spans="1:10" x14ac:dyDescent="0.2">
      <c r="A7" s="20">
        <v>6</v>
      </c>
      <c r="B7" s="20">
        <v>11</v>
      </c>
      <c r="C7" s="20" t="s">
        <v>79</v>
      </c>
      <c r="D7" s="163">
        <v>40382</v>
      </c>
      <c r="E7" s="297"/>
      <c r="F7" s="283">
        <v>6</v>
      </c>
      <c r="G7" s="20">
        <v>11</v>
      </c>
      <c r="H7" s="21" t="str">
        <f t="shared" si="0"/>
        <v>OK</v>
      </c>
      <c r="I7" s="122" t="str">
        <f t="shared" si="1"/>
        <v>Moviflor - 2229</v>
      </c>
      <c r="J7" s="75">
        <v>40395</v>
      </c>
    </row>
    <row r="8" spans="1:10" x14ac:dyDescent="0.2">
      <c r="A8" s="20">
        <v>7</v>
      </c>
      <c r="B8" s="20">
        <v>149</v>
      </c>
      <c r="C8" s="20" t="s">
        <v>74</v>
      </c>
      <c r="D8" s="163">
        <v>40382</v>
      </c>
      <c r="E8" s="297"/>
      <c r="F8" s="283">
        <v>7</v>
      </c>
      <c r="G8" s="20">
        <v>149</v>
      </c>
      <c r="H8" s="21" t="str">
        <f t="shared" si="0"/>
        <v>OK</v>
      </c>
      <c r="I8" s="122" t="str">
        <f t="shared" si="1"/>
        <v>Conforama - 2230</v>
      </c>
      <c r="J8" s="75">
        <v>40395</v>
      </c>
    </row>
    <row r="9" spans="1:10" x14ac:dyDescent="0.2">
      <c r="A9" s="20">
        <v>8</v>
      </c>
      <c r="B9" s="20">
        <v>9</v>
      </c>
      <c r="C9" s="20" t="s">
        <v>75</v>
      </c>
      <c r="D9" s="163">
        <v>40382</v>
      </c>
      <c r="E9" s="297"/>
      <c r="F9" s="283">
        <v>8</v>
      </c>
      <c r="G9" s="20">
        <v>9</v>
      </c>
      <c r="H9" s="21" t="str">
        <f t="shared" si="0"/>
        <v>OK</v>
      </c>
      <c r="I9" s="122" t="str">
        <f t="shared" si="1"/>
        <v>Euronics - 2231</v>
      </c>
      <c r="J9" s="75">
        <v>40395</v>
      </c>
    </row>
    <row r="10" spans="1:10" x14ac:dyDescent="0.2">
      <c r="A10" s="20">
        <v>9</v>
      </c>
      <c r="B10" s="20">
        <v>7</v>
      </c>
      <c r="C10" s="20" t="s">
        <v>76</v>
      </c>
      <c r="D10" s="163">
        <v>40382</v>
      </c>
      <c r="E10" s="297"/>
      <c r="F10" s="283">
        <v>9</v>
      </c>
      <c r="G10" s="20">
        <v>7</v>
      </c>
      <c r="H10" s="21" t="str">
        <f t="shared" si="0"/>
        <v>OK</v>
      </c>
      <c r="I10" s="122" t="str">
        <f t="shared" si="1"/>
        <v>Tien 21 - 2232</v>
      </c>
      <c r="J10" s="75">
        <v>40395</v>
      </c>
    </row>
    <row r="11" spans="1:10" x14ac:dyDescent="0.2">
      <c r="A11" s="21">
        <v>10</v>
      </c>
      <c r="B11" s="21">
        <v>6</v>
      </c>
      <c r="C11" s="21" t="s">
        <v>77</v>
      </c>
      <c r="D11" s="163">
        <v>40382</v>
      </c>
      <c r="E11" s="297"/>
      <c r="F11" s="284">
        <v>10</v>
      </c>
      <c r="G11" s="21">
        <v>6</v>
      </c>
      <c r="H11" s="21" t="str">
        <f t="shared" si="0"/>
        <v>OK</v>
      </c>
      <c r="I11" s="21" t="str">
        <f>IF(C11="","",C11)</f>
        <v>Confort - 2233</v>
      </c>
      <c r="J11" s="75">
        <v>40395</v>
      </c>
    </row>
    <row r="12" spans="1:10" x14ac:dyDescent="0.2">
      <c r="A12" s="20">
        <v>1</v>
      </c>
      <c r="B12" s="20">
        <v>13</v>
      </c>
      <c r="C12" s="20" t="s">
        <v>67</v>
      </c>
      <c r="D12" s="163">
        <v>40386</v>
      </c>
      <c r="E12" s="297"/>
      <c r="F12" s="283">
        <v>1</v>
      </c>
      <c r="G12" s="20">
        <v>13</v>
      </c>
      <c r="H12" s="21" t="str">
        <f t="shared" si="0"/>
        <v>OK</v>
      </c>
      <c r="I12" s="122" t="str">
        <f>IF(C12="","",C12)</f>
        <v>White - 2213</v>
      </c>
      <c r="J12" s="75">
        <v>40395</v>
      </c>
    </row>
    <row r="13" spans="1:10" x14ac:dyDescent="0.2">
      <c r="A13" s="20">
        <v>2</v>
      </c>
      <c r="B13" s="20">
        <v>3</v>
      </c>
      <c r="C13" s="20" t="s">
        <v>69</v>
      </c>
      <c r="D13" s="163">
        <v>40386</v>
      </c>
      <c r="E13" s="297"/>
      <c r="F13" s="283">
        <v>2</v>
      </c>
      <c r="G13" s="20">
        <v>3</v>
      </c>
      <c r="H13" s="21" t="str">
        <f t="shared" si="0"/>
        <v>OK</v>
      </c>
      <c r="I13" s="122" t="str">
        <f>IF(C13="","",C13)</f>
        <v>Black - 2215</v>
      </c>
      <c r="J13" s="75">
        <v>40395</v>
      </c>
    </row>
    <row r="14" spans="1:10" s="305" customFormat="1" x14ac:dyDescent="0.2">
      <c r="A14" s="299">
        <v>3</v>
      </c>
      <c r="B14" s="299">
        <v>21</v>
      </c>
      <c r="C14" s="299" t="s">
        <v>72</v>
      </c>
      <c r="D14" s="300">
        <v>40386</v>
      </c>
      <c r="E14" s="301"/>
      <c r="F14" s="302"/>
      <c r="G14" s="299"/>
      <c r="H14" s="303" t="str">
        <f t="shared" si="0"/>
        <v>KO</v>
      </c>
      <c r="I14" s="299"/>
      <c r="J14" s="304"/>
    </row>
    <row r="15" spans="1:10" x14ac:dyDescent="0.2">
      <c r="A15" s="20">
        <v>4</v>
      </c>
      <c r="B15" s="20">
        <v>102</v>
      </c>
      <c r="C15" s="20" t="s">
        <v>73</v>
      </c>
      <c r="D15" s="163">
        <v>40386</v>
      </c>
      <c r="E15" s="297"/>
      <c r="F15" s="283">
        <v>4</v>
      </c>
      <c r="G15" s="20">
        <v>102</v>
      </c>
      <c r="H15" s="21" t="str">
        <f t="shared" si="0"/>
        <v>OK</v>
      </c>
      <c r="I15" s="122" t="str">
        <f t="shared" ref="I15:I47" si="2">IF(C15="","",C15)</f>
        <v>Ikea - 2228</v>
      </c>
      <c r="J15" s="75">
        <v>40395</v>
      </c>
    </row>
    <row r="16" spans="1:10" x14ac:dyDescent="0.2">
      <c r="A16" s="20">
        <v>5</v>
      </c>
      <c r="B16" s="20">
        <v>4</v>
      </c>
      <c r="C16" s="20" t="s">
        <v>79</v>
      </c>
      <c r="D16" s="163">
        <v>40386</v>
      </c>
      <c r="E16" s="297"/>
      <c r="F16" s="283">
        <v>5</v>
      </c>
      <c r="G16" s="20">
        <v>4</v>
      </c>
      <c r="H16" s="21" t="str">
        <f t="shared" si="0"/>
        <v>OK</v>
      </c>
      <c r="I16" s="122" t="str">
        <f t="shared" si="2"/>
        <v>Moviflor - 2229</v>
      </c>
      <c r="J16" s="75">
        <v>40395</v>
      </c>
    </row>
    <row r="17" spans="1:10" x14ac:dyDescent="0.2">
      <c r="A17" s="20">
        <v>6</v>
      </c>
      <c r="B17" s="20">
        <v>27</v>
      </c>
      <c r="C17" s="20" t="s">
        <v>74</v>
      </c>
      <c r="D17" s="163">
        <v>40386</v>
      </c>
      <c r="E17" s="297"/>
      <c r="F17" s="283">
        <v>6</v>
      </c>
      <c r="G17" s="20">
        <v>27</v>
      </c>
      <c r="H17" s="21" t="str">
        <f t="shared" si="0"/>
        <v>OK</v>
      </c>
      <c r="I17" s="122" t="str">
        <f t="shared" si="2"/>
        <v>Conforama - 2230</v>
      </c>
      <c r="J17" s="75">
        <v>40395</v>
      </c>
    </row>
    <row r="18" spans="1:10" x14ac:dyDescent="0.2">
      <c r="A18" s="20">
        <v>7</v>
      </c>
      <c r="B18" s="20">
        <v>3</v>
      </c>
      <c r="C18" s="20" t="s">
        <v>75</v>
      </c>
      <c r="D18" s="163">
        <v>40386</v>
      </c>
      <c r="E18" s="297"/>
      <c r="F18" s="283">
        <v>7</v>
      </c>
      <c r="G18" s="20">
        <v>3</v>
      </c>
      <c r="H18" s="21" t="str">
        <f t="shared" si="0"/>
        <v>OK</v>
      </c>
      <c r="I18" s="122" t="str">
        <f t="shared" si="2"/>
        <v>Euronics - 2231</v>
      </c>
      <c r="J18" s="75">
        <v>40395</v>
      </c>
    </row>
    <row r="19" spans="1:10" x14ac:dyDescent="0.2">
      <c r="A19" s="20">
        <v>8</v>
      </c>
      <c r="B19" s="20">
        <v>2</v>
      </c>
      <c r="C19" s="20" t="s">
        <v>76</v>
      </c>
      <c r="D19" s="163">
        <v>40386</v>
      </c>
      <c r="E19" s="297"/>
      <c r="F19" s="283">
        <v>8</v>
      </c>
      <c r="G19" s="20">
        <v>2</v>
      </c>
      <c r="H19" s="21" t="str">
        <f t="shared" si="0"/>
        <v>OK</v>
      </c>
      <c r="I19" s="122" t="str">
        <f t="shared" si="2"/>
        <v>Tien 21 - 2232</v>
      </c>
      <c r="J19" s="75">
        <v>40395</v>
      </c>
    </row>
    <row r="20" spans="1:10" x14ac:dyDescent="0.2">
      <c r="A20" s="21">
        <v>9</v>
      </c>
      <c r="B20" s="21">
        <v>4</v>
      </c>
      <c r="C20" s="21" t="s">
        <v>77</v>
      </c>
      <c r="D20" s="163">
        <v>40386</v>
      </c>
      <c r="E20" s="297"/>
      <c r="F20" s="284">
        <v>9</v>
      </c>
      <c r="G20" s="21">
        <v>4</v>
      </c>
      <c r="H20" s="21" t="str">
        <f t="shared" si="0"/>
        <v>OK</v>
      </c>
      <c r="I20" s="21" t="str">
        <f t="shared" si="2"/>
        <v>Confort - 2233</v>
      </c>
      <c r="J20" s="75">
        <v>40395</v>
      </c>
    </row>
    <row r="21" spans="1:10" s="174" customFormat="1" x14ac:dyDescent="0.2">
      <c r="A21" s="307">
        <v>1</v>
      </c>
      <c r="B21" s="307">
        <v>6</v>
      </c>
      <c r="C21" s="307" t="s">
        <v>67</v>
      </c>
      <c r="D21" s="308">
        <v>40392</v>
      </c>
      <c r="E21" s="309"/>
      <c r="F21" s="310">
        <v>1</v>
      </c>
      <c r="G21" s="307">
        <v>6</v>
      </c>
      <c r="H21" s="287" t="str">
        <f t="shared" si="0"/>
        <v>OK</v>
      </c>
      <c r="I21" s="311" t="str">
        <f t="shared" si="2"/>
        <v>White - 2213</v>
      </c>
      <c r="J21" s="286">
        <v>40395</v>
      </c>
    </row>
    <row r="22" spans="1:10" x14ac:dyDescent="0.2">
      <c r="A22" s="20">
        <v>2</v>
      </c>
      <c r="B22" s="20">
        <v>2</v>
      </c>
      <c r="C22" s="20" t="s">
        <v>71</v>
      </c>
      <c r="D22" s="163">
        <v>40392</v>
      </c>
      <c r="E22" s="297"/>
      <c r="F22" s="283">
        <v>2</v>
      </c>
      <c r="G22" s="20">
        <v>2</v>
      </c>
      <c r="H22" s="21" t="str">
        <f t="shared" si="0"/>
        <v>OK</v>
      </c>
      <c r="I22" s="122" t="str">
        <f t="shared" si="2"/>
        <v>Finance - 2226</v>
      </c>
      <c r="J22" s="75">
        <v>40395</v>
      </c>
    </row>
    <row r="23" spans="1:10" s="305" customFormat="1" x14ac:dyDescent="0.2">
      <c r="A23" s="299">
        <v>3</v>
      </c>
      <c r="B23" s="299">
        <v>273</v>
      </c>
      <c r="C23" s="299" t="s">
        <v>72</v>
      </c>
      <c r="D23" s="300">
        <v>40392</v>
      </c>
      <c r="E23" s="301"/>
      <c r="F23" s="302"/>
      <c r="G23" s="299"/>
      <c r="H23" s="303" t="str">
        <f t="shared" si="0"/>
        <v>KO</v>
      </c>
      <c r="I23" s="299"/>
      <c r="J23" s="304"/>
    </row>
    <row r="24" spans="1:10" x14ac:dyDescent="0.2">
      <c r="A24" s="20">
        <v>4</v>
      </c>
      <c r="B24" s="20">
        <v>34</v>
      </c>
      <c r="C24" s="20" t="s">
        <v>79</v>
      </c>
      <c r="D24" s="163">
        <v>40392</v>
      </c>
      <c r="E24" s="297"/>
      <c r="F24" s="283">
        <v>4</v>
      </c>
      <c r="G24" s="20">
        <v>34</v>
      </c>
      <c r="H24" s="21" t="str">
        <f t="shared" si="0"/>
        <v>OK</v>
      </c>
      <c r="I24" s="122" t="str">
        <f t="shared" si="2"/>
        <v>Moviflor - 2229</v>
      </c>
      <c r="J24" s="75">
        <v>40395</v>
      </c>
    </row>
    <row r="25" spans="1:10" x14ac:dyDescent="0.2">
      <c r="A25" s="20">
        <v>5</v>
      </c>
      <c r="B25" s="20">
        <v>2</v>
      </c>
      <c r="C25" s="20" t="s">
        <v>75</v>
      </c>
      <c r="D25" s="163">
        <v>40392</v>
      </c>
      <c r="E25" s="297"/>
      <c r="F25" s="283">
        <v>5</v>
      </c>
      <c r="G25" s="20">
        <v>2</v>
      </c>
      <c r="H25" s="21" t="str">
        <f t="shared" si="0"/>
        <v>OK</v>
      </c>
      <c r="I25" s="122" t="str">
        <f t="shared" si="2"/>
        <v>Euronics - 2231</v>
      </c>
      <c r="J25" s="75">
        <v>40395</v>
      </c>
    </row>
    <row r="26" spans="1:10" x14ac:dyDescent="0.2">
      <c r="A26" s="20">
        <v>6</v>
      </c>
      <c r="B26" s="20">
        <v>2</v>
      </c>
      <c r="C26" s="20" t="s">
        <v>76</v>
      </c>
      <c r="D26" s="163">
        <v>40392</v>
      </c>
      <c r="E26" s="297"/>
      <c r="F26" s="283">
        <v>6</v>
      </c>
      <c r="G26" s="20">
        <v>2</v>
      </c>
      <c r="H26" s="21" t="str">
        <f t="shared" si="0"/>
        <v>OK</v>
      </c>
      <c r="I26" s="122" t="str">
        <f t="shared" si="2"/>
        <v>Tien 21 - 2232</v>
      </c>
      <c r="J26" s="75">
        <v>40395</v>
      </c>
    </row>
    <row r="27" spans="1:10" x14ac:dyDescent="0.2">
      <c r="A27" s="20">
        <v>7</v>
      </c>
      <c r="B27" s="20">
        <v>3</v>
      </c>
      <c r="C27" s="20" t="s">
        <v>77</v>
      </c>
      <c r="D27" s="163">
        <v>40392</v>
      </c>
      <c r="E27" s="297"/>
      <c r="F27" s="283">
        <v>7</v>
      </c>
      <c r="G27" s="20">
        <v>3</v>
      </c>
      <c r="H27" s="21" t="str">
        <f t="shared" si="0"/>
        <v>OK</v>
      </c>
      <c r="I27" s="122" t="str">
        <f t="shared" si="2"/>
        <v>Confort - 2233</v>
      </c>
      <c r="J27" s="75">
        <v>40395</v>
      </c>
    </row>
    <row r="28" spans="1:10" s="305" customFormat="1" x14ac:dyDescent="0.2">
      <c r="A28" s="303">
        <v>8</v>
      </c>
      <c r="B28" s="303">
        <v>2</v>
      </c>
      <c r="C28" s="303" t="s">
        <v>112</v>
      </c>
      <c r="D28" s="300">
        <v>40392</v>
      </c>
      <c r="E28" s="301"/>
      <c r="F28" s="306"/>
      <c r="G28" s="303"/>
      <c r="H28" s="303" t="str">
        <f t="shared" si="0"/>
        <v>KO</v>
      </c>
      <c r="I28" s="303"/>
      <c r="J28" s="304"/>
    </row>
    <row r="29" spans="1:10" x14ac:dyDescent="0.2">
      <c r="A29" s="20">
        <v>1</v>
      </c>
      <c r="B29" s="20">
        <v>14</v>
      </c>
      <c r="C29" s="20" t="s">
        <v>67</v>
      </c>
      <c r="D29" s="163">
        <v>40393</v>
      </c>
      <c r="E29" s="297"/>
      <c r="F29" s="283">
        <v>1</v>
      </c>
      <c r="G29" s="20">
        <v>14</v>
      </c>
      <c r="H29" s="21" t="str">
        <f t="shared" si="0"/>
        <v>OK</v>
      </c>
      <c r="I29" s="122" t="str">
        <f t="shared" si="2"/>
        <v>White - 2213</v>
      </c>
      <c r="J29" s="75">
        <v>40395</v>
      </c>
    </row>
    <row r="30" spans="1:10" x14ac:dyDescent="0.2">
      <c r="A30" s="20">
        <v>2</v>
      </c>
      <c r="B30" s="20">
        <v>3</v>
      </c>
      <c r="C30" s="20" t="s">
        <v>68</v>
      </c>
      <c r="D30" s="163">
        <v>40393</v>
      </c>
      <c r="E30" s="297"/>
      <c r="F30" s="283">
        <v>2</v>
      </c>
      <c r="G30" s="20">
        <v>3</v>
      </c>
      <c r="H30" s="21" t="str">
        <f t="shared" si="0"/>
        <v>OK</v>
      </c>
      <c r="I30" s="122" t="str">
        <f t="shared" si="2"/>
        <v>Green - 2214</v>
      </c>
      <c r="J30" s="75">
        <v>40395</v>
      </c>
    </row>
    <row r="31" spans="1:10" x14ac:dyDescent="0.2">
      <c r="A31" s="20">
        <v>3</v>
      </c>
      <c r="B31" s="20">
        <v>2</v>
      </c>
      <c r="C31" s="20" t="s">
        <v>69</v>
      </c>
      <c r="D31" s="163">
        <v>40393</v>
      </c>
      <c r="E31" s="297"/>
      <c r="F31" s="283">
        <v>3</v>
      </c>
      <c r="G31" s="20">
        <v>2</v>
      </c>
      <c r="H31" s="21" t="str">
        <f t="shared" si="0"/>
        <v>OK</v>
      </c>
      <c r="I31" s="122" t="str">
        <f t="shared" si="2"/>
        <v>Black - 2215</v>
      </c>
      <c r="J31" s="75">
        <v>40395</v>
      </c>
    </row>
    <row r="32" spans="1:10" s="305" customFormat="1" x14ac:dyDescent="0.2">
      <c r="A32" s="299">
        <v>4</v>
      </c>
      <c r="B32" s="299">
        <v>25</v>
      </c>
      <c r="C32" s="299" t="s">
        <v>72</v>
      </c>
      <c r="D32" s="300">
        <v>40393</v>
      </c>
      <c r="E32" s="301"/>
      <c r="F32" s="302"/>
      <c r="G32" s="299"/>
      <c r="H32" s="303" t="str">
        <f t="shared" si="0"/>
        <v>KO</v>
      </c>
      <c r="I32" s="299"/>
      <c r="J32" s="304"/>
    </row>
    <row r="33" spans="1:10" x14ac:dyDescent="0.2">
      <c r="A33" s="20">
        <v>5</v>
      </c>
      <c r="B33" s="20">
        <v>224</v>
      </c>
      <c r="C33" s="20" t="s">
        <v>73</v>
      </c>
      <c r="D33" s="163">
        <v>40393</v>
      </c>
      <c r="E33" s="297"/>
      <c r="F33" s="283">
        <v>5</v>
      </c>
      <c r="G33" s="20">
        <v>224</v>
      </c>
      <c r="H33" s="21" t="str">
        <f t="shared" si="0"/>
        <v>OK</v>
      </c>
      <c r="I33" s="122" t="str">
        <f t="shared" si="2"/>
        <v>Ikea - 2228</v>
      </c>
      <c r="J33" s="75">
        <v>40395</v>
      </c>
    </row>
    <row r="34" spans="1:10" x14ac:dyDescent="0.2">
      <c r="A34" s="20">
        <v>6</v>
      </c>
      <c r="B34" s="20">
        <v>4</v>
      </c>
      <c r="C34" s="20" t="s">
        <v>79</v>
      </c>
      <c r="D34" s="163">
        <v>40393</v>
      </c>
      <c r="E34" s="297"/>
      <c r="F34" s="283">
        <v>6</v>
      </c>
      <c r="G34" s="20">
        <v>4</v>
      </c>
      <c r="H34" s="21" t="str">
        <f t="shared" si="0"/>
        <v>OK</v>
      </c>
      <c r="I34" s="122" t="str">
        <f t="shared" si="2"/>
        <v>Moviflor - 2229</v>
      </c>
      <c r="J34" s="75">
        <v>40395</v>
      </c>
    </row>
    <row r="35" spans="1:10" x14ac:dyDescent="0.2">
      <c r="A35" s="20">
        <v>7</v>
      </c>
      <c r="B35" s="20">
        <v>96</v>
      </c>
      <c r="C35" s="20" t="s">
        <v>74</v>
      </c>
      <c r="D35" s="163">
        <v>40393</v>
      </c>
      <c r="E35" s="297"/>
      <c r="F35" s="283">
        <v>7</v>
      </c>
      <c r="G35" s="20">
        <v>96</v>
      </c>
      <c r="H35" s="21" t="str">
        <f t="shared" si="0"/>
        <v>OK</v>
      </c>
      <c r="I35" s="122" t="str">
        <f t="shared" si="2"/>
        <v>Conforama - 2230</v>
      </c>
      <c r="J35" s="75">
        <v>40395</v>
      </c>
    </row>
    <row r="36" spans="1:10" x14ac:dyDescent="0.2">
      <c r="A36" s="20">
        <v>8</v>
      </c>
      <c r="B36" s="20">
        <v>13</v>
      </c>
      <c r="C36" s="20" t="s">
        <v>75</v>
      </c>
      <c r="D36" s="163">
        <v>40393</v>
      </c>
      <c r="E36" s="297"/>
      <c r="F36" s="283">
        <v>8</v>
      </c>
      <c r="G36" s="20">
        <v>13</v>
      </c>
      <c r="H36" s="21" t="str">
        <f t="shared" si="0"/>
        <v>OK</v>
      </c>
      <c r="I36" s="122" t="str">
        <f t="shared" si="2"/>
        <v>Euronics - 2231</v>
      </c>
      <c r="J36" s="75">
        <v>40395</v>
      </c>
    </row>
    <row r="37" spans="1:10" x14ac:dyDescent="0.2">
      <c r="A37" s="21">
        <v>9</v>
      </c>
      <c r="B37" s="21">
        <v>3</v>
      </c>
      <c r="C37" s="21" t="s">
        <v>76</v>
      </c>
      <c r="D37" s="163">
        <v>40393</v>
      </c>
      <c r="E37" s="297"/>
      <c r="F37" s="284">
        <v>9</v>
      </c>
      <c r="G37" s="21">
        <v>3</v>
      </c>
      <c r="H37" s="21" t="str">
        <f t="shared" si="0"/>
        <v>OK</v>
      </c>
      <c r="I37" s="21" t="str">
        <f t="shared" si="2"/>
        <v>Tien 21 - 2232</v>
      </c>
      <c r="J37" s="75">
        <v>40395</v>
      </c>
    </row>
    <row r="38" spans="1:10" x14ac:dyDescent="0.2">
      <c r="A38" s="20">
        <v>1</v>
      </c>
      <c r="B38" s="20">
        <v>14</v>
      </c>
      <c r="C38" s="20" t="s">
        <v>67</v>
      </c>
      <c r="D38" s="163">
        <v>40395</v>
      </c>
      <c r="E38" s="297"/>
      <c r="F38" s="283">
        <v>1</v>
      </c>
      <c r="G38" s="20">
        <v>14</v>
      </c>
      <c r="H38" s="21" t="str">
        <f t="shared" si="0"/>
        <v>OK</v>
      </c>
      <c r="I38" s="122" t="str">
        <f t="shared" si="2"/>
        <v>White - 2213</v>
      </c>
      <c r="J38" s="75">
        <v>40399</v>
      </c>
    </row>
    <row r="39" spans="1:10" x14ac:dyDescent="0.2">
      <c r="A39" s="20">
        <v>2</v>
      </c>
      <c r="B39" s="20">
        <v>1</v>
      </c>
      <c r="C39" s="20" t="s">
        <v>68</v>
      </c>
      <c r="D39" s="163">
        <v>40395</v>
      </c>
      <c r="E39" s="297"/>
      <c r="F39" s="283">
        <v>2</v>
      </c>
      <c r="G39" s="20">
        <v>1</v>
      </c>
      <c r="H39" s="21" t="str">
        <f t="shared" si="0"/>
        <v>OK</v>
      </c>
      <c r="I39" s="122" t="str">
        <f t="shared" si="2"/>
        <v>Green - 2214</v>
      </c>
      <c r="J39" s="75">
        <v>40399</v>
      </c>
    </row>
    <row r="40" spans="1:10" x14ac:dyDescent="0.2">
      <c r="A40" s="20">
        <v>3</v>
      </c>
      <c r="B40" s="20">
        <v>4</v>
      </c>
      <c r="C40" s="20" t="s">
        <v>69</v>
      </c>
      <c r="D40" s="163">
        <v>40395</v>
      </c>
      <c r="E40" s="297"/>
      <c r="F40" s="283">
        <v>3</v>
      </c>
      <c r="G40" s="20">
        <v>4</v>
      </c>
      <c r="H40" s="21" t="str">
        <f t="shared" si="0"/>
        <v>OK</v>
      </c>
      <c r="I40" s="122" t="str">
        <f t="shared" si="2"/>
        <v>Black - 2215</v>
      </c>
      <c r="J40" s="75">
        <v>40399</v>
      </c>
    </row>
    <row r="41" spans="1:10" x14ac:dyDescent="0.2">
      <c r="A41" s="20">
        <v>4</v>
      </c>
      <c r="B41" s="20">
        <v>15</v>
      </c>
      <c r="C41" s="20" t="s">
        <v>72</v>
      </c>
      <c r="D41" s="163">
        <v>40395</v>
      </c>
      <c r="E41" s="297"/>
      <c r="F41" s="283">
        <v>4</v>
      </c>
      <c r="G41" s="20">
        <v>15</v>
      </c>
      <c r="H41" s="21" t="str">
        <f t="shared" si="0"/>
        <v>OK</v>
      </c>
      <c r="I41" s="122" t="str">
        <f t="shared" si="2"/>
        <v>Credial - 2227</v>
      </c>
      <c r="J41" s="75">
        <v>40399</v>
      </c>
    </row>
    <row r="42" spans="1:10" x14ac:dyDescent="0.2">
      <c r="A42" s="20">
        <v>5</v>
      </c>
      <c r="B42" s="20">
        <v>70</v>
      </c>
      <c r="C42" s="20" t="s">
        <v>73</v>
      </c>
      <c r="D42" s="163">
        <v>40395</v>
      </c>
      <c r="E42" s="297"/>
      <c r="F42" s="283">
        <v>5</v>
      </c>
      <c r="G42" s="20">
        <v>70</v>
      </c>
      <c r="H42" s="21" t="str">
        <f t="shared" si="0"/>
        <v>OK</v>
      </c>
      <c r="I42" s="122" t="str">
        <f t="shared" si="2"/>
        <v>Ikea - 2228</v>
      </c>
      <c r="J42" s="75">
        <v>40399</v>
      </c>
    </row>
    <row r="43" spans="1:10" x14ac:dyDescent="0.2">
      <c r="A43" s="20">
        <v>6</v>
      </c>
      <c r="B43" s="20">
        <v>1</v>
      </c>
      <c r="C43" s="20" t="s">
        <v>79</v>
      </c>
      <c r="D43" s="163">
        <v>40395</v>
      </c>
      <c r="E43" s="297"/>
      <c r="F43" s="283">
        <v>6</v>
      </c>
      <c r="G43" s="20">
        <v>1</v>
      </c>
      <c r="H43" s="21" t="str">
        <f t="shared" si="0"/>
        <v>OK</v>
      </c>
      <c r="I43" s="122" t="str">
        <f t="shared" si="2"/>
        <v>Moviflor - 2229</v>
      </c>
      <c r="J43" s="75">
        <v>40399</v>
      </c>
    </row>
    <row r="44" spans="1:10" x14ac:dyDescent="0.2">
      <c r="A44" s="20">
        <v>7</v>
      </c>
      <c r="B44" s="20">
        <v>49</v>
      </c>
      <c r="C44" s="20" t="s">
        <v>74</v>
      </c>
      <c r="D44" s="163">
        <v>40395</v>
      </c>
      <c r="E44" s="297"/>
      <c r="F44" s="283">
        <v>7</v>
      </c>
      <c r="G44" s="20">
        <v>49</v>
      </c>
      <c r="H44" s="21" t="str">
        <f t="shared" si="0"/>
        <v>OK</v>
      </c>
      <c r="I44" s="122" t="str">
        <f t="shared" si="2"/>
        <v>Conforama - 2230</v>
      </c>
      <c r="J44" s="75">
        <v>40399</v>
      </c>
    </row>
    <row r="45" spans="1:10" x14ac:dyDescent="0.2">
      <c r="A45" s="20">
        <v>8</v>
      </c>
      <c r="B45" s="20">
        <v>1</v>
      </c>
      <c r="C45" s="20" t="s">
        <v>75</v>
      </c>
      <c r="D45" s="163">
        <v>40395</v>
      </c>
      <c r="E45" s="297"/>
      <c r="F45" s="283">
        <v>8</v>
      </c>
      <c r="G45" s="20">
        <v>1</v>
      </c>
      <c r="H45" s="21" t="str">
        <f t="shared" si="0"/>
        <v>OK</v>
      </c>
      <c r="I45" s="122" t="str">
        <f t="shared" si="2"/>
        <v>Euronics - 2231</v>
      </c>
      <c r="J45" s="75">
        <v>40399</v>
      </c>
    </row>
    <row r="46" spans="1:10" x14ac:dyDescent="0.2">
      <c r="A46" s="20">
        <v>9</v>
      </c>
      <c r="B46" s="20">
        <v>3</v>
      </c>
      <c r="C46" s="20" t="s">
        <v>76</v>
      </c>
      <c r="D46" s="163">
        <v>40395</v>
      </c>
      <c r="E46" s="297"/>
      <c r="F46" s="283">
        <v>9</v>
      </c>
      <c r="G46" s="20">
        <v>3</v>
      </c>
      <c r="H46" s="21" t="str">
        <f t="shared" si="0"/>
        <v>OK</v>
      </c>
      <c r="I46" s="122" t="str">
        <f t="shared" si="2"/>
        <v>Tien 21 - 2232</v>
      </c>
      <c r="J46" s="75">
        <v>40399</v>
      </c>
    </row>
    <row r="47" spans="1:10" ht="13.5" thickBot="1" x14ac:dyDescent="0.25">
      <c r="A47" s="21">
        <v>10</v>
      </c>
      <c r="B47" s="21">
        <v>3</v>
      </c>
      <c r="C47" s="21" t="s">
        <v>77</v>
      </c>
      <c r="D47" s="163">
        <v>40395</v>
      </c>
      <c r="E47" s="298"/>
      <c r="F47" s="284">
        <v>10</v>
      </c>
      <c r="G47" s="21">
        <v>3</v>
      </c>
      <c r="H47" s="21" t="str">
        <f t="shared" si="0"/>
        <v>OK</v>
      </c>
      <c r="I47" s="21" t="str">
        <f t="shared" si="2"/>
        <v>Confort - 2233</v>
      </c>
      <c r="J47" s="75">
        <v>40399</v>
      </c>
    </row>
    <row r="49" spans="1:4" x14ac:dyDescent="0.2">
      <c r="A49" s="312" t="s">
        <v>117</v>
      </c>
      <c r="B49" s="312"/>
      <c r="C49" s="312"/>
      <c r="D49" s="312">
        <f>+B5+B14+B23+B28+B32</f>
        <v>354</v>
      </c>
    </row>
  </sheetData>
  <phoneticPr fontId="33" type="noConversion"/>
  <conditionalFormatting sqref="H2:H47">
    <cfRule type="cellIs" dxfId="45" priority="3" stopIfTrue="1" operator="equal">
      <formula>"ok"</formula>
    </cfRule>
    <cfRule type="cellIs" dxfId="44" priority="4" stopIfTrue="1" operator="equal">
      <formula>"ko"</formula>
    </cfRule>
  </conditionalFormatting>
  <conditionalFormatting sqref="H1">
    <cfRule type="cellIs" dxfId="43" priority="1" stopIfTrue="1" operator="equal">
      <formula>"ok"</formula>
    </cfRule>
    <cfRule type="cellIs" dxfId="42" priority="2" stopIfTrue="1" operator="equal">
      <formula>"ko"</formula>
    </cfRule>
  </conditionalFormatting>
  <dataValidations count="1">
    <dataValidation type="list" allowBlank="1" showInputMessage="1" showErrorMessage="1" sqref="C2:C47">
      <formula1>$T$9:$T$22</formula1>
    </dataValidation>
  </dataValidations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"/>
  <sheetViews>
    <sheetView showGridLines="0" topLeftCell="A23" workbookViewId="0">
      <selection activeCell="B68" sqref="B68"/>
    </sheetView>
  </sheetViews>
  <sheetFormatPr defaultRowHeight="12.75" x14ac:dyDescent="0.2"/>
  <cols>
    <col min="1" max="1" width="11.85546875" customWidth="1"/>
    <col min="2" max="2" width="13.28515625" customWidth="1"/>
    <col min="3" max="3" width="9.28515625" customWidth="1"/>
  </cols>
  <sheetData>
    <row r="1" spans="1:3" x14ac:dyDescent="0.2">
      <c r="A1" s="174" t="s">
        <v>121</v>
      </c>
    </row>
    <row r="2" spans="1:3" x14ac:dyDescent="0.2">
      <c r="A2" t="s">
        <v>122</v>
      </c>
    </row>
    <row r="4" spans="1:3" x14ac:dyDescent="0.2">
      <c r="A4" s="315" t="s">
        <v>124</v>
      </c>
    </row>
    <row r="5" spans="1:3" x14ac:dyDescent="0.2">
      <c r="A5" s="315" t="s">
        <v>129</v>
      </c>
    </row>
    <row r="6" spans="1:3" x14ac:dyDescent="0.2">
      <c r="A6" s="315"/>
    </row>
    <row r="7" spans="1:3" x14ac:dyDescent="0.2">
      <c r="A7" s="324" t="s">
        <v>118</v>
      </c>
      <c r="B7" s="324" t="s">
        <v>119</v>
      </c>
      <c r="C7" s="324" t="s">
        <v>120</v>
      </c>
    </row>
    <row r="8" spans="1:3" x14ac:dyDescent="0.2">
      <c r="A8" s="313">
        <v>40179</v>
      </c>
      <c r="B8" s="4">
        <v>2070</v>
      </c>
      <c r="C8" s="4">
        <v>4</v>
      </c>
    </row>
    <row r="9" spans="1:3" x14ac:dyDescent="0.2">
      <c r="A9" s="313">
        <v>40210</v>
      </c>
      <c r="B9" s="4">
        <v>2162</v>
      </c>
      <c r="C9" s="4">
        <v>6</v>
      </c>
    </row>
    <row r="10" spans="1:3" x14ac:dyDescent="0.2">
      <c r="A10" s="313">
        <v>40238</v>
      </c>
      <c r="B10" s="4">
        <v>2188</v>
      </c>
      <c r="C10" s="4">
        <v>7</v>
      </c>
    </row>
    <row r="11" spans="1:3" x14ac:dyDescent="0.2">
      <c r="A11" s="313">
        <v>40269</v>
      </c>
      <c r="B11" s="4">
        <v>1801</v>
      </c>
      <c r="C11" s="4">
        <v>5</v>
      </c>
    </row>
    <row r="12" spans="1:3" x14ac:dyDescent="0.2">
      <c r="A12" s="313">
        <v>40299</v>
      </c>
      <c r="B12" s="4">
        <v>2404</v>
      </c>
      <c r="C12" s="4">
        <v>6</v>
      </c>
    </row>
    <row r="13" spans="1:3" x14ac:dyDescent="0.2">
      <c r="A13" s="313">
        <v>40330</v>
      </c>
      <c r="B13" s="4">
        <v>1960</v>
      </c>
      <c r="C13" s="4">
        <v>4</v>
      </c>
    </row>
    <row r="14" spans="1:3" x14ac:dyDescent="0.2">
      <c r="A14" s="313">
        <v>40360</v>
      </c>
      <c r="B14" s="4">
        <v>10381</v>
      </c>
      <c r="C14" s="4">
        <v>5</v>
      </c>
    </row>
    <row r="15" spans="1:3" x14ac:dyDescent="0.2">
      <c r="A15" s="313">
        <v>40391</v>
      </c>
      <c r="B15" s="4">
        <v>2084</v>
      </c>
      <c r="C15" s="4">
        <v>6</v>
      </c>
    </row>
    <row r="16" spans="1:3" x14ac:dyDescent="0.2">
      <c r="A16" s="314" t="s">
        <v>56</v>
      </c>
      <c r="B16" s="314">
        <f>SUM(B8:B15)</f>
        <v>25050</v>
      </c>
      <c r="C16" s="147">
        <v>43</v>
      </c>
    </row>
    <row r="17" spans="1:2" x14ac:dyDescent="0.2">
      <c r="A17" s="312" t="s">
        <v>123</v>
      </c>
      <c r="B17" s="316">
        <f>+B16/C16</f>
        <v>582.55813953488371</v>
      </c>
    </row>
    <row r="19" spans="1:2" x14ac:dyDescent="0.2">
      <c r="A19" s="64" t="s">
        <v>127</v>
      </c>
    </row>
    <row r="20" spans="1:2" x14ac:dyDescent="0.2">
      <c r="A20" s="64" t="s">
        <v>128</v>
      </c>
    </row>
    <row r="22" spans="1:2" x14ac:dyDescent="0.2">
      <c r="A22" s="323" t="s">
        <v>125</v>
      </c>
      <c r="B22" s="323" t="s">
        <v>126</v>
      </c>
    </row>
    <row r="23" spans="1:2" x14ac:dyDescent="0.2">
      <c r="A23" s="165">
        <v>40372</v>
      </c>
      <c r="B23" s="90">
        <v>8676</v>
      </c>
    </row>
    <row r="24" spans="1:2" x14ac:dyDescent="0.2">
      <c r="A24" s="322">
        <v>40184</v>
      </c>
      <c r="B24" s="20">
        <v>740</v>
      </c>
    </row>
    <row r="25" spans="1:2" x14ac:dyDescent="0.2">
      <c r="A25" s="322">
        <v>40361</v>
      </c>
      <c r="B25" s="20">
        <v>693</v>
      </c>
    </row>
    <row r="26" spans="1:2" x14ac:dyDescent="0.2">
      <c r="A26" s="322">
        <v>40354</v>
      </c>
      <c r="B26" s="20">
        <v>661</v>
      </c>
    </row>
    <row r="27" spans="1:2" x14ac:dyDescent="0.2">
      <c r="A27" s="322">
        <v>40338</v>
      </c>
      <c r="B27" s="20">
        <v>642</v>
      </c>
    </row>
    <row r="28" spans="1:2" x14ac:dyDescent="0.2">
      <c r="A28" s="322">
        <v>40317</v>
      </c>
      <c r="B28" s="20">
        <v>633</v>
      </c>
    </row>
    <row r="29" spans="1:2" x14ac:dyDescent="0.2">
      <c r="A29" s="322">
        <v>40301</v>
      </c>
      <c r="B29" s="20">
        <v>609</v>
      </c>
    </row>
    <row r="30" spans="1:2" x14ac:dyDescent="0.2">
      <c r="A30" s="322">
        <v>40275</v>
      </c>
      <c r="B30" s="20">
        <v>608</v>
      </c>
    </row>
    <row r="31" spans="1:2" x14ac:dyDescent="0.2">
      <c r="A31" s="322">
        <v>40266</v>
      </c>
      <c r="B31" s="20">
        <v>598</v>
      </c>
    </row>
    <row r="32" spans="1:2" x14ac:dyDescent="0.2">
      <c r="A32" s="322">
        <v>40395</v>
      </c>
      <c r="B32" s="20">
        <v>571</v>
      </c>
    </row>
    <row r="33" spans="1:2" x14ac:dyDescent="0.2">
      <c r="A33" s="322">
        <v>40218</v>
      </c>
      <c r="B33" s="20">
        <v>540</v>
      </c>
    </row>
    <row r="34" spans="1:2" x14ac:dyDescent="0.2">
      <c r="A34" s="322">
        <v>40255</v>
      </c>
      <c r="B34" s="20">
        <v>468</v>
      </c>
    </row>
    <row r="35" spans="1:2" x14ac:dyDescent="0.2">
      <c r="A35" s="322">
        <v>40406</v>
      </c>
      <c r="B35" s="20">
        <v>467</v>
      </c>
    </row>
    <row r="36" spans="1:2" x14ac:dyDescent="0.2">
      <c r="A36" s="322">
        <v>40210</v>
      </c>
      <c r="B36" s="20">
        <v>465</v>
      </c>
    </row>
    <row r="37" spans="1:2" x14ac:dyDescent="0.2">
      <c r="A37" s="322">
        <v>40203</v>
      </c>
      <c r="B37" s="20">
        <v>462</v>
      </c>
    </row>
    <row r="38" spans="1:2" x14ac:dyDescent="0.2">
      <c r="A38" s="322">
        <v>40380</v>
      </c>
      <c r="B38" s="20">
        <v>458</v>
      </c>
    </row>
    <row r="39" spans="1:2" x14ac:dyDescent="0.2">
      <c r="A39" s="322">
        <v>40283</v>
      </c>
      <c r="B39" s="20">
        <v>456</v>
      </c>
    </row>
    <row r="40" spans="1:2" x14ac:dyDescent="0.2">
      <c r="A40" s="322">
        <v>40197</v>
      </c>
      <c r="B40" s="20">
        <v>450</v>
      </c>
    </row>
    <row r="41" spans="1:2" x14ac:dyDescent="0.2">
      <c r="A41" s="322">
        <v>40347</v>
      </c>
      <c r="B41" s="20">
        <v>431</v>
      </c>
    </row>
    <row r="42" spans="1:2" x14ac:dyDescent="0.2">
      <c r="A42" s="322">
        <v>40232</v>
      </c>
      <c r="B42" s="20">
        <v>428</v>
      </c>
    </row>
    <row r="43" spans="1:2" x14ac:dyDescent="0.2">
      <c r="A43" s="322">
        <v>40294</v>
      </c>
      <c r="B43" s="20">
        <v>428</v>
      </c>
    </row>
    <row r="44" spans="1:2" x14ac:dyDescent="0.2">
      <c r="A44" s="322">
        <v>40189</v>
      </c>
      <c r="B44" s="20">
        <v>418</v>
      </c>
    </row>
    <row r="45" spans="1:2" x14ac:dyDescent="0.2">
      <c r="A45" s="322">
        <v>40325</v>
      </c>
      <c r="B45" s="20">
        <v>392</v>
      </c>
    </row>
    <row r="46" spans="1:2" x14ac:dyDescent="0.2">
      <c r="A46" s="322">
        <v>40227</v>
      </c>
      <c r="B46" s="20">
        <v>384</v>
      </c>
    </row>
    <row r="47" spans="1:2" x14ac:dyDescent="0.2">
      <c r="A47" s="322">
        <v>40395</v>
      </c>
      <c r="B47" s="20">
        <v>384</v>
      </c>
    </row>
    <row r="48" spans="1:2" x14ac:dyDescent="0.2">
      <c r="A48" s="322">
        <v>40309</v>
      </c>
      <c r="B48" s="20">
        <v>374</v>
      </c>
    </row>
    <row r="49" spans="1:2" x14ac:dyDescent="0.2">
      <c r="A49" s="322">
        <v>40241</v>
      </c>
      <c r="B49" s="20">
        <v>339</v>
      </c>
    </row>
    <row r="50" spans="1:2" x14ac:dyDescent="0.2">
      <c r="A50" s="322">
        <v>40395</v>
      </c>
      <c r="B50" s="20">
        <v>322</v>
      </c>
    </row>
    <row r="51" spans="1:2" x14ac:dyDescent="0.2">
      <c r="A51" s="322">
        <v>40371</v>
      </c>
      <c r="B51" s="20">
        <v>321</v>
      </c>
    </row>
    <row r="52" spans="1:2" x14ac:dyDescent="0.2">
      <c r="A52" s="322">
        <v>40248</v>
      </c>
      <c r="B52" s="20">
        <v>305</v>
      </c>
    </row>
    <row r="53" spans="1:2" x14ac:dyDescent="0.2">
      <c r="A53" s="322">
        <v>40372</v>
      </c>
      <c r="B53" s="20">
        <v>233</v>
      </c>
    </row>
    <row r="54" spans="1:2" x14ac:dyDescent="0.2">
      <c r="A54" s="322">
        <v>40343</v>
      </c>
      <c r="B54" s="20">
        <v>226</v>
      </c>
    </row>
    <row r="55" spans="1:2" x14ac:dyDescent="0.2">
      <c r="A55" s="322">
        <v>40234</v>
      </c>
      <c r="B55" s="20">
        <v>220</v>
      </c>
    </row>
    <row r="56" spans="1:2" x14ac:dyDescent="0.2">
      <c r="A56" s="322">
        <v>40240</v>
      </c>
      <c r="B56" s="20">
        <v>215</v>
      </c>
    </row>
    <row r="57" spans="1:2" x14ac:dyDescent="0.2">
      <c r="A57" s="322">
        <v>40326</v>
      </c>
      <c r="B57" s="20">
        <v>205</v>
      </c>
    </row>
    <row r="58" spans="1:2" x14ac:dyDescent="0.2">
      <c r="A58" s="322">
        <v>40287</v>
      </c>
      <c r="B58" s="20">
        <v>193</v>
      </c>
    </row>
    <row r="59" spans="1:2" x14ac:dyDescent="0.2">
      <c r="A59" s="322">
        <v>40311</v>
      </c>
      <c r="B59" s="20">
        <v>192</v>
      </c>
    </row>
    <row r="60" spans="1:2" x14ac:dyDescent="0.2">
      <c r="A60" s="322">
        <v>40395</v>
      </c>
      <c r="B60" s="20">
        <v>179</v>
      </c>
    </row>
    <row r="61" spans="1:2" x14ac:dyDescent="0.2">
      <c r="A61" s="322">
        <v>40399</v>
      </c>
      <c r="B61" s="20">
        <v>161</v>
      </c>
    </row>
    <row r="62" spans="1:2" x14ac:dyDescent="0.2">
      <c r="A62" s="322">
        <v>40249</v>
      </c>
      <c r="B62" s="20">
        <v>141</v>
      </c>
    </row>
    <row r="63" spans="1:2" x14ac:dyDescent="0.2">
      <c r="A63" s="322">
        <v>40234</v>
      </c>
      <c r="B63" s="20">
        <v>125</v>
      </c>
    </row>
    <row r="64" spans="1:2" x14ac:dyDescent="0.2">
      <c r="A64" s="322">
        <v>40259</v>
      </c>
      <c r="B64" s="20">
        <v>122</v>
      </c>
    </row>
    <row r="65" spans="1:2" x14ac:dyDescent="0.2">
      <c r="A65" s="322">
        <v>40276</v>
      </c>
      <c r="B65" s="20">
        <v>116</v>
      </c>
    </row>
  </sheetData>
  <phoneticPr fontId="3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"/>
  <sheetViews>
    <sheetView showGridLines="0" zoomScale="85" zoomScaleNormal="85" workbookViewId="0">
      <selection activeCell="Q13" sqref="Q13"/>
    </sheetView>
  </sheetViews>
  <sheetFormatPr defaultRowHeight="12.75" x14ac:dyDescent="0.2"/>
  <cols>
    <col min="1" max="1" width="10" bestFit="1" customWidth="1"/>
    <col min="2" max="2" width="5.5703125" customWidth="1"/>
    <col min="3" max="3" width="19" customWidth="1"/>
    <col min="4" max="4" width="19.140625" bestFit="1" customWidth="1"/>
    <col min="5" max="5" width="10.5703125" bestFit="1" customWidth="1"/>
    <col min="6" max="6" width="5.28515625" customWidth="1"/>
    <col min="7" max="7" width="11.140625" customWidth="1"/>
    <col min="8" max="8" width="14.7109375" customWidth="1"/>
    <col min="9" max="9" width="19.140625" bestFit="1" customWidth="1"/>
    <col min="10" max="10" width="12.42578125" customWidth="1"/>
  </cols>
  <sheetData>
    <row r="1" spans="1:10" ht="39" thickBot="1" x14ac:dyDescent="0.25">
      <c r="A1" s="293" t="s">
        <v>114</v>
      </c>
      <c r="B1" s="44" t="s">
        <v>22</v>
      </c>
      <c r="C1" s="45" t="s">
        <v>51</v>
      </c>
      <c r="D1" s="45" t="s">
        <v>53</v>
      </c>
      <c r="E1" s="151" t="s">
        <v>48</v>
      </c>
      <c r="F1" s="48" t="s">
        <v>22</v>
      </c>
      <c r="G1" s="49" t="s">
        <v>17</v>
      </c>
      <c r="H1" s="49" t="s">
        <v>61</v>
      </c>
      <c r="I1" s="49" t="s">
        <v>33</v>
      </c>
      <c r="J1" s="52" t="s">
        <v>14</v>
      </c>
    </row>
    <row r="2" spans="1:10" x14ac:dyDescent="0.2">
      <c r="A2" t="s">
        <v>116</v>
      </c>
      <c r="B2" s="20">
        <v>1</v>
      </c>
      <c r="C2" s="20">
        <v>1995</v>
      </c>
      <c r="D2" s="20" t="s">
        <v>67</v>
      </c>
      <c r="E2" s="153">
        <v>40455</v>
      </c>
      <c r="F2" s="283"/>
      <c r="G2" s="20"/>
      <c r="H2" s="21" t="str">
        <f t="shared" ref="H2:H33" si="0">IF(C2=G2,"OK","KO")</f>
        <v>KO</v>
      </c>
      <c r="I2" s="122" t="str">
        <f t="shared" ref="I2:I65" si="1">IF(D2="","",D2)</f>
        <v>White - 2213</v>
      </c>
      <c r="J2" s="325"/>
    </row>
    <row r="3" spans="1:10" x14ac:dyDescent="0.2">
      <c r="A3" t="s">
        <v>116</v>
      </c>
      <c r="B3" s="20">
        <v>2</v>
      </c>
      <c r="C3" s="20">
        <v>1995</v>
      </c>
      <c r="D3" s="20" t="s">
        <v>67</v>
      </c>
      <c r="E3" s="153">
        <v>40455</v>
      </c>
      <c r="F3" s="283"/>
      <c r="G3" s="20"/>
      <c r="H3" s="21" t="str">
        <f t="shared" si="0"/>
        <v>KO</v>
      </c>
      <c r="I3" s="122" t="str">
        <f t="shared" si="1"/>
        <v>White - 2213</v>
      </c>
      <c r="J3" s="325"/>
    </row>
    <row r="4" spans="1:10" x14ac:dyDescent="0.2">
      <c r="A4" t="s">
        <v>116</v>
      </c>
      <c r="B4" s="20">
        <v>3</v>
      </c>
      <c r="C4" s="20">
        <v>154</v>
      </c>
      <c r="D4" s="20" t="s">
        <v>67</v>
      </c>
      <c r="E4" s="153">
        <v>40455</v>
      </c>
      <c r="F4" s="283">
        <v>3</v>
      </c>
      <c r="G4" s="20">
        <v>152</v>
      </c>
      <c r="H4" s="21" t="str">
        <f t="shared" si="0"/>
        <v>KO</v>
      </c>
      <c r="I4" s="122" t="str">
        <f t="shared" si="1"/>
        <v>White - 2213</v>
      </c>
      <c r="J4" s="325">
        <v>40461</v>
      </c>
    </row>
    <row r="5" spans="1:10" x14ac:dyDescent="0.2">
      <c r="A5" t="s">
        <v>116</v>
      </c>
      <c r="B5" s="20">
        <v>4</v>
      </c>
      <c r="C5" s="20">
        <v>1</v>
      </c>
      <c r="D5" s="20" t="s">
        <v>70</v>
      </c>
      <c r="E5" s="153">
        <v>40455</v>
      </c>
      <c r="F5" s="283"/>
      <c r="G5" s="20"/>
      <c r="H5" s="21" t="str">
        <f t="shared" si="0"/>
        <v>KO</v>
      </c>
      <c r="I5" s="122" t="str">
        <f t="shared" si="1"/>
        <v>Go Travel Card - 2225</v>
      </c>
      <c r="J5" s="325"/>
    </row>
    <row r="6" spans="1:10" x14ac:dyDescent="0.2">
      <c r="A6" t="s">
        <v>116</v>
      </c>
      <c r="B6" s="20">
        <v>5</v>
      </c>
      <c r="C6" s="20">
        <v>4</v>
      </c>
      <c r="D6" s="20" t="s">
        <v>71</v>
      </c>
      <c r="E6" s="153">
        <v>40455</v>
      </c>
      <c r="F6" s="283">
        <v>5</v>
      </c>
      <c r="G6" s="20">
        <v>1</v>
      </c>
      <c r="H6" s="21" t="str">
        <f t="shared" si="0"/>
        <v>KO</v>
      </c>
      <c r="I6" s="122" t="str">
        <f t="shared" si="1"/>
        <v>Finance - 2226</v>
      </c>
      <c r="J6" s="325">
        <v>40461</v>
      </c>
    </row>
    <row r="7" spans="1:10" x14ac:dyDescent="0.2">
      <c r="A7" t="s">
        <v>116</v>
      </c>
      <c r="B7" s="20">
        <v>6</v>
      </c>
      <c r="C7" s="20">
        <v>517</v>
      </c>
      <c r="D7" s="20" t="s">
        <v>72</v>
      </c>
      <c r="E7" s="153">
        <v>40455</v>
      </c>
      <c r="F7" s="283"/>
      <c r="G7" s="20"/>
      <c r="H7" s="21" t="str">
        <f t="shared" si="0"/>
        <v>KO</v>
      </c>
      <c r="I7" s="122" t="str">
        <f t="shared" si="1"/>
        <v>Credial - 2227</v>
      </c>
      <c r="J7" s="325"/>
    </row>
    <row r="8" spans="1:10" x14ac:dyDescent="0.2">
      <c r="A8" t="s">
        <v>116</v>
      </c>
      <c r="B8" s="20">
        <v>7</v>
      </c>
      <c r="C8" s="20">
        <v>1995</v>
      </c>
      <c r="D8" s="20" t="s">
        <v>73</v>
      </c>
      <c r="E8" s="153">
        <v>40455</v>
      </c>
      <c r="F8" s="283">
        <v>7</v>
      </c>
      <c r="G8" s="20">
        <v>1995</v>
      </c>
      <c r="H8" s="21" t="str">
        <f t="shared" si="0"/>
        <v>OK</v>
      </c>
      <c r="I8" s="122" t="str">
        <f t="shared" si="1"/>
        <v>Ikea - 2228</v>
      </c>
      <c r="J8" s="325">
        <v>40478</v>
      </c>
    </row>
    <row r="9" spans="1:10" x14ac:dyDescent="0.2">
      <c r="A9" t="s">
        <v>116</v>
      </c>
      <c r="B9" s="20">
        <v>8</v>
      </c>
      <c r="C9" s="20">
        <v>1995</v>
      </c>
      <c r="D9" s="20" t="s">
        <v>73</v>
      </c>
      <c r="E9" s="153">
        <v>40455</v>
      </c>
      <c r="F9" s="283">
        <v>8</v>
      </c>
      <c r="G9" s="20">
        <v>1995</v>
      </c>
      <c r="H9" s="21" t="str">
        <f t="shared" si="0"/>
        <v>OK</v>
      </c>
      <c r="I9" s="122" t="str">
        <f t="shared" si="1"/>
        <v>Ikea - 2228</v>
      </c>
      <c r="J9" s="325">
        <v>40478</v>
      </c>
    </row>
    <row r="10" spans="1:10" x14ac:dyDescent="0.2">
      <c r="A10" t="s">
        <v>116</v>
      </c>
      <c r="B10" s="20">
        <v>9</v>
      </c>
      <c r="C10" s="20">
        <v>1995</v>
      </c>
      <c r="D10" s="20" t="s">
        <v>73</v>
      </c>
      <c r="E10" s="153">
        <v>40455</v>
      </c>
      <c r="F10" s="283">
        <v>9</v>
      </c>
      <c r="G10" s="20">
        <v>1995</v>
      </c>
      <c r="H10" s="21" t="str">
        <f t="shared" si="0"/>
        <v>OK</v>
      </c>
      <c r="I10" s="122" t="str">
        <f t="shared" si="1"/>
        <v>Ikea - 2228</v>
      </c>
      <c r="J10" s="325">
        <v>40478</v>
      </c>
    </row>
    <row r="11" spans="1:10" x14ac:dyDescent="0.2">
      <c r="A11" t="s">
        <v>116</v>
      </c>
      <c r="B11" s="20">
        <v>10</v>
      </c>
      <c r="C11" s="20">
        <v>1995</v>
      </c>
      <c r="D11" s="20" t="s">
        <v>73</v>
      </c>
      <c r="E11" s="153">
        <v>40455</v>
      </c>
      <c r="F11" s="283">
        <v>10</v>
      </c>
      <c r="G11" s="20">
        <v>1995</v>
      </c>
      <c r="H11" s="21" t="str">
        <f t="shared" si="0"/>
        <v>OK</v>
      </c>
      <c r="I11" s="122" t="str">
        <f t="shared" si="1"/>
        <v>Ikea - 2228</v>
      </c>
      <c r="J11" s="325">
        <v>40461</v>
      </c>
    </row>
    <row r="12" spans="1:10" x14ac:dyDescent="0.2">
      <c r="A12" t="s">
        <v>116</v>
      </c>
      <c r="B12" s="20">
        <v>11</v>
      </c>
      <c r="C12" s="20">
        <v>570</v>
      </c>
      <c r="D12" s="20" t="s">
        <v>73</v>
      </c>
      <c r="E12" s="153">
        <v>40455</v>
      </c>
      <c r="F12" s="283">
        <v>11</v>
      </c>
      <c r="G12" s="20">
        <v>570</v>
      </c>
      <c r="H12" s="21" t="str">
        <f t="shared" si="0"/>
        <v>OK</v>
      </c>
      <c r="I12" s="122" t="str">
        <f t="shared" si="1"/>
        <v>Ikea - 2228</v>
      </c>
      <c r="J12" s="325">
        <v>40478</v>
      </c>
    </row>
    <row r="13" spans="1:10" x14ac:dyDescent="0.2">
      <c r="A13" t="s">
        <v>116</v>
      </c>
      <c r="B13" s="20">
        <v>12</v>
      </c>
      <c r="C13" s="20">
        <v>283</v>
      </c>
      <c r="D13" s="20" t="s">
        <v>79</v>
      </c>
      <c r="E13" s="153">
        <v>40455</v>
      </c>
      <c r="F13" s="283">
        <v>12</v>
      </c>
      <c r="G13" s="20">
        <v>274</v>
      </c>
      <c r="H13" s="21" t="str">
        <f t="shared" si="0"/>
        <v>KO</v>
      </c>
      <c r="I13" s="122" t="str">
        <f t="shared" si="1"/>
        <v>Moviflor - 2229</v>
      </c>
      <c r="J13" s="325">
        <v>40461</v>
      </c>
    </row>
    <row r="14" spans="1:10" x14ac:dyDescent="0.2">
      <c r="A14" t="s">
        <v>116</v>
      </c>
      <c r="B14" s="20">
        <v>13</v>
      </c>
      <c r="C14" s="20">
        <v>1995</v>
      </c>
      <c r="D14" s="20" t="s">
        <v>74</v>
      </c>
      <c r="E14" s="153">
        <v>40455</v>
      </c>
      <c r="F14" s="283">
        <v>13</v>
      </c>
      <c r="G14" s="20">
        <v>1995</v>
      </c>
      <c r="H14" s="21" t="str">
        <f t="shared" si="0"/>
        <v>OK</v>
      </c>
      <c r="I14" s="122" t="str">
        <f t="shared" si="1"/>
        <v>Conforama - 2230</v>
      </c>
      <c r="J14" s="325">
        <v>40464</v>
      </c>
    </row>
    <row r="15" spans="1:10" x14ac:dyDescent="0.2">
      <c r="A15" t="s">
        <v>116</v>
      </c>
      <c r="B15" s="20">
        <v>14</v>
      </c>
      <c r="C15" s="20">
        <v>1574</v>
      </c>
      <c r="D15" s="20" t="s">
        <v>74</v>
      </c>
      <c r="E15" s="153">
        <v>40455</v>
      </c>
      <c r="F15" s="283">
        <v>14</v>
      </c>
      <c r="G15" s="20">
        <v>1574</v>
      </c>
      <c r="H15" s="21" t="str">
        <f t="shared" si="0"/>
        <v>OK</v>
      </c>
      <c r="I15" s="122" t="str">
        <f t="shared" si="1"/>
        <v>Conforama - 2230</v>
      </c>
      <c r="J15" s="325">
        <v>40466</v>
      </c>
    </row>
    <row r="16" spans="1:10" x14ac:dyDescent="0.2">
      <c r="A16" t="s">
        <v>116</v>
      </c>
      <c r="B16" s="20">
        <v>15</v>
      </c>
      <c r="C16" s="20">
        <v>63</v>
      </c>
      <c r="D16" s="20" t="s">
        <v>75</v>
      </c>
      <c r="E16" s="153">
        <v>40455</v>
      </c>
      <c r="F16" s="283">
        <v>15</v>
      </c>
      <c r="G16" s="20">
        <v>63</v>
      </c>
      <c r="H16" s="21" t="str">
        <f t="shared" si="0"/>
        <v>OK</v>
      </c>
      <c r="I16" s="122" t="str">
        <f t="shared" si="1"/>
        <v>Euronics - 2231</v>
      </c>
      <c r="J16" s="325">
        <v>40461</v>
      </c>
    </row>
    <row r="17" spans="1:10" x14ac:dyDescent="0.2">
      <c r="A17" t="s">
        <v>116</v>
      </c>
      <c r="B17" s="20">
        <v>16</v>
      </c>
      <c r="C17" s="20">
        <v>67</v>
      </c>
      <c r="D17" s="20" t="s">
        <v>76</v>
      </c>
      <c r="E17" s="153">
        <v>40455</v>
      </c>
      <c r="F17" s="283">
        <v>16</v>
      </c>
      <c r="G17" s="20">
        <v>67</v>
      </c>
      <c r="H17" s="21" t="str">
        <f t="shared" si="0"/>
        <v>OK</v>
      </c>
      <c r="I17" s="122" t="str">
        <f t="shared" si="1"/>
        <v>Tien 21 - 2232</v>
      </c>
      <c r="J17" s="325">
        <v>40461</v>
      </c>
    </row>
    <row r="18" spans="1:10" x14ac:dyDescent="0.2">
      <c r="A18" t="s">
        <v>116</v>
      </c>
      <c r="B18" s="20">
        <v>17</v>
      </c>
      <c r="C18" s="20">
        <v>26</v>
      </c>
      <c r="D18" s="20" t="s">
        <v>77</v>
      </c>
      <c r="E18" s="153">
        <v>40455</v>
      </c>
      <c r="F18" s="283">
        <v>17</v>
      </c>
      <c r="G18" s="20">
        <v>26</v>
      </c>
      <c r="H18" s="21" t="str">
        <f t="shared" si="0"/>
        <v>OK</v>
      </c>
      <c r="I18" s="122" t="str">
        <f t="shared" si="1"/>
        <v>Confort - 2233</v>
      </c>
      <c r="J18" s="325">
        <v>40461</v>
      </c>
    </row>
    <row r="19" spans="1:10" x14ac:dyDescent="0.2">
      <c r="A19" t="s">
        <v>116</v>
      </c>
      <c r="B19" s="21">
        <v>18</v>
      </c>
      <c r="C19" s="21">
        <v>5</v>
      </c>
      <c r="D19" s="21" t="s">
        <v>112</v>
      </c>
      <c r="E19" s="153">
        <v>40455</v>
      </c>
      <c r="F19" s="284"/>
      <c r="G19" s="21"/>
      <c r="H19" s="21" t="str">
        <f t="shared" si="0"/>
        <v>KO</v>
      </c>
      <c r="I19" s="21" t="str">
        <f t="shared" si="1"/>
        <v>Credial Mega - 2377</v>
      </c>
      <c r="J19" s="325"/>
    </row>
    <row r="20" spans="1:10" hidden="1" x14ac:dyDescent="0.2">
      <c r="A20" t="s">
        <v>115</v>
      </c>
      <c r="B20" s="20">
        <v>1</v>
      </c>
      <c r="C20" s="20">
        <v>22</v>
      </c>
      <c r="D20" s="20" t="s">
        <v>67</v>
      </c>
      <c r="E20" s="153">
        <v>40457</v>
      </c>
      <c r="F20" s="20">
        <v>1</v>
      </c>
      <c r="G20" s="20">
        <v>22</v>
      </c>
      <c r="H20" s="21" t="str">
        <f t="shared" si="0"/>
        <v>OK</v>
      </c>
      <c r="I20" s="122" t="str">
        <f t="shared" si="1"/>
        <v>White - 2213</v>
      </c>
      <c r="J20" s="325">
        <v>40462</v>
      </c>
    </row>
    <row r="21" spans="1:10" hidden="1" x14ac:dyDescent="0.2">
      <c r="A21" t="s">
        <v>115</v>
      </c>
      <c r="B21" s="20">
        <v>2</v>
      </c>
      <c r="C21" s="20">
        <v>5</v>
      </c>
      <c r="D21" s="20" t="s">
        <v>68</v>
      </c>
      <c r="E21" s="153">
        <v>40457</v>
      </c>
      <c r="F21" s="20">
        <v>2</v>
      </c>
      <c r="G21" s="20">
        <v>5</v>
      </c>
      <c r="H21" s="21" t="str">
        <f t="shared" si="0"/>
        <v>OK</v>
      </c>
      <c r="I21" s="122" t="str">
        <f t="shared" si="1"/>
        <v>Green - 2214</v>
      </c>
      <c r="J21" s="325">
        <v>40462</v>
      </c>
    </row>
    <row r="22" spans="1:10" hidden="1" x14ac:dyDescent="0.2">
      <c r="A22" t="s">
        <v>115</v>
      </c>
      <c r="B22" s="20">
        <v>3</v>
      </c>
      <c r="C22" s="20">
        <v>7</v>
      </c>
      <c r="D22" s="20" t="s">
        <v>69</v>
      </c>
      <c r="E22" s="153">
        <v>40457</v>
      </c>
      <c r="F22" s="20">
        <v>3</v>
      </c>
      <c r="G22" s="20">
        <v>7</v>
      </c>
      <c r="H22" s="21" t="str">
        <f t="shared" si="0"/>
        <v>OK</v>
      </c>
      <c r="I22" s="122" t="str">
        <f t="shared" si="1"/>
        <v>Black - 2215</v>
      </c>
      <c r="J22" s="325">
        <v>40462</v>
      </c>
    </row>
    <row r="23" spans="1:10" hidden="1" x14ac:dyDescent="0.2">
      <c r="A23" t="s">
        <v>115</v>
      </c>
      <c r="B23" s="20">
        <v>4</v>
      </c>
      <c r="C23" s="20">
        <v>35</v>
      </c>
      <c r="D23" s="20" t="s">
        <v>72</v>
      </c>
      <c r="E23" s="153">
        <v>40457</v>
      </c>
      <c r="F23" s="20">
        <v>4</v>
      </c>
      <c r="G23" s="20">
        <v>35</v>
      </c>
      <c r="H23" s="21" t="str">
        <f t="shared" si="0"/>
        <v>OK</v>
      </c>
      <c r="I23" s="122" t="str">
        <f t="shared" si="1"/>
        <v>Credial - 2227</v>
      </c>
      <c r="J23" s="325">
        <v>40462</v>
      </c>
    </row>
    <row r="24" spans="1:10" hidden="1" x14ac:dyDescent="0.2">
      <c r="A24" t="s">
        <v>115</v>
      </c>
      <c r="B24" s="20">
        <v>5</v>
      </c>
      <c r="C24" s="20">
        <v>207</v>
      </c>
      <c r="D24" s="20" t="s">
        <v>73</v>
      </c>
      <c r="E24" s="153">
        <v>40457</v>
      </c>
      <c r="F24" s="20">
        <v>5</v>
      </c>
      <c r="G24" s="20">
        <v>207</v>
      </c>
      <c r="H24" s="21" t="str">
        <f t="shared" si="0"/>
        <v>OK</v>
      </c>
      <c r="I24" s="122" t="str">
        <f t="shared" si="1"/>
        <v>Ikea - 2228</v>
      </c>
      <c r="J24" s="325">
        <v>40462</v>
      </c>
    </row>
    <row r="25" spans="1:10" hidden="1" x14ac:dyDescent="0.2">
      <c r="A25" t="s">
        <v>115</v>
      </c>
      <c r="B25" s="20">
        <v>6</v>
      </c>
      <c r="C25" s="20">
        <v>9</v>
      </c>
      <c r="D25" s="20" t="s">
        <v>79</v>
      </c>
      <c r="E25" s="153">
        <v>40457</v>
      </c>
      <c r="F25" s="20">
        <v>6</v>
      </c>
      <c r="G25" s="20">
        <v>9</v>
      </c>
      <c r="H25" s="21" t="str">
        <f t="shared" si="0"/>
        <v>OK</v>
      </c>
      <c r="I25" s="122" t="str">
        <f t="shared" si="1"/>
        <v>Moviflor - 2229</v>
      </c>
      <c r="J25" s="325">
        <v>40462</v>
      </c>
    </row>
    <row r="26" spans="1:10" hidden="1" x14ac:dyDescent="0.2">
      <c r="A26" t="s">
        <v>115</v>
      </c>
      <c r="B26" s="20">
        <v>7</v>
      </c>
      <c r="C26" s="20">
        <v>99</v>
      </c>
      <c r="D26" s="20" t="s">
        <v>74</v>
      </c>
      <c r="E26" s="153">
        <v>40457</v>
      </c>
      <c r="F26" s="20">
        <v>7</v>
      </c>
      <c r="G26" s="20">
        <v>99</v>
      </c>
      <c r="H26" s="21" t="str">
        <f t="shared" si="0"/>
        <v>OK</v>
      </c>
      <c r="I26" s="122" t="str">
        <f t="shared" si="1"/>
        <v>Conforama - 2230</v>
      </c>
      <c r="J26" s="325">
        <v>40462</v>
      </c>
    </row>
    <row r="27" spans="1:10" hidden="1" x14ac:dyDescent="0.2">
      <c r="A27" t="s">
        <v>115</v>
      </c>
      <c r="B27" s="20">
        <v>8</v>
      </c>
      <c r="C27" s="20">
        <v>5</v>
      </c>
      <c r="D27" s="20" t="s">
        <v>75</v>
      </c>
      <c r="E27" s="153">
        <v>40457</v>
      </c>
      <c r="F27" s="20">
        <v>8</v>
      </c>
      <c r="G27" s="20">
        <v>5</v>
      </c>
      <c r="H27" s="21" t="str">
        <f t="shared" si="0"/>
        <v>OK</v>
      </c>
      <c r="I27" s="122" t="str">
        <f t="shared" si="1"/>
        <v>Euronics - 2231</v>
      </c>
      <c r="J27" s="325">
        <v>40462</v>
      </c>
    </row>
    <row r="28" spans="1:10" hidden="1" x14ac:dyDescent="0.2">
      <c r="A28" t="s">
        <v>115</v>
      </c>
      <c r="B28" s="20">
        <v>9</v>
      </c>
      <c r="C28" s="20">
        <v>4</v>
      </c>
      <c r="D28" s="20" t="s">
        <v>76</v>
      </c>
      <c r="E28" s="153">
        <v>40457</v>
      </c>
      <c r="F28" s="20">
        <v>9</v>
      </c>
      <c r="G28" s="20">
        <v>4</v>
      </c>
      <c r="H28" s="21" t="str">
        <f t="shared" si="0"/>
        <v>OK</v>
      </c>
      <c r="I28" s="122" t="str">
        <f t="shared" si="1"/>
        <v>Tien 21 - 2232</v>
      </c>
      <c r="J28" s="325">
        <v>40462</v>
      </c>
    </row>
    <row r="29" spans="1:10" hidden="1" x14ac:dyDescent="0.2">
      <c r="A29" t="s">
        <v>115</v>
      </c>
      <c r="B29" s="20">
        <v>10</v>
      </c>
      <c r="C29" s="20">
        <v>3</v>
      </c>
      <c r="D29" s="20" t="s">
        <v>77</v>
      </c>
      <c r="E29" s="153">
        <v>40457</v>
      </c>
      <c r="F29" s="20">
        <v>10</v>
      </c>
      <c r="G29" s="122">
        <v>3</v>
      </c>
      <c r="H29" s="21" t="str">
        <f t="shared" si="0"/>
        <v>OK</v>
      </c>
      <c r="I29" s="122" t="str">
        <f t="shared" si="1"/>
        <v>Confort - 2233</v>
      </c>
      <c r="J29" s="325">
        <v>40462</v>
      </c>
    </row>
    <row r="30" spans="1:10" hidden="1" x14ac:dyDescent="0.2">
      <c r="A30" t="s">
        <v>115</v>
      </c>
      <c r="B30" s="21">
        <v>11</v>
      </c>
      <c r="C30" s="21">
        <v>3</v>
      </c>
      <c r="D30" s="21" t="s">
        <v>112</v>
      </c>
      <c r="E30" s="153">
        <v>40457</v>
      </c>
      <c r="F30" s="21">
        <v>11</v>
      </c>
      <c r="G30" s="21">
        <v>3</v>
      </c>
      <c r="H30" s="21" t="str">
        <f t="shared" si="0"/>
        <v>OK</v>
      </c>
      <c r="I30" s="21" t="str">
        <f t="shared" si="1"/>
        <v>Credial Mega - 2377</v>
      </c>
      <c r="J30" s="325">
        <v>40462</v>
      </c>
    </row>
    <row r="31" spans="1:10" hidden="1" x14ac:dyDescent="0.2">
      <c r="A31" t="s">
        <v>115</v>
      </c>
      <c r="B31" s="20">
        <v>1</v>
      </c>
      <c r="C31" s="20">
        <v>17</v>
      </c>
      <c r="D31" s="20" t="s">
        <v>67</v>
      </c>
      <c r="E31" s="153">
        <v>40458</v>
      </c>
      <c r="F31" s="20">
        <v>1</v>
      </c>
      <c r="G31" s="20">
        <v>17</v>
      </c>
      <c r="H31" s="21" t="str">
        <f t="shared" si="0"/>
        <v>OK</v>
      </c>
      <c r="I31" s="122" t="str">
        <f t="shared" si="1"/>
        <v>White - 2213</v>
      </c>
      <c r="J31" s="325">
        <v>40462</v>
      </c>
    </row>
    <row r="32" spans="1:10" hidden="1" x14ac:dyDescent="0.2">
      <c r="A32" t="s">
        <v>115</v>
      </c>
      <c r="B32" s="20">
        <v>2</v>
      </c>
      <c r="C32" s="20">
        <v>7</v>
      </c>
      <c r="D32" s="20" t="s">
        <v>72</v>
      </c>
      <c r="E32" s="153">
        <v>40458</v>
      </c>
      <c r="F32" s="20">
        <v>2</v>
      </c>
      <c r="G32" s="20">
        <v>7</v>
      </c>
      <c r="H32" s="21" t="str">
        <f t="shared" si="0"/>
        <v>OK</v>
      </c>
      <c r="I32" s="122" t="str">
        <f t="shared" si="1"/>
        <v>Credial - 2227</v>
      </c>
      <c r="J32" s="325">
        <v>40462</v>
      </c>
    </row>
    <row r="33" spans="1:10" hidden="1" x14ac:dyDescent="0.2">
      <c r="A33" t="s">
        <v>115</v>
      </c>
      <c r="B33" s="20">
        <v>3</v>
      </c>
      <c r="C33" s="20">
        <v>24</v>
      </c>
      <c r="D33" s="20" t="s">
        <v>73</v>
      </c>
      <c r="E33" s="153">
        <v>40458</v>
      </c>
      <c r="F33" s="20">
        <v>3</v>
      </c>
      <c r="G33" s="20">
        <v>24</v>
      </c>
      <c r="H33" s="21" t="str">
        <f t="shared" si="0"/>
        <v>OK</v>
      </c>
      <c r="I33" s="122" t="str">
        <f t="shared" si="1"/>
        <v>Ikea - 2228</v>
      </c>
      <c r="J33" s="325">
        <v>40462</v>
      </c>
    </row>
    <row r="34" spans="1:10" hidden="1" x14ac:dyDescent="0.2">
      <c r="A34" t="s">
        <v>115</v>
      </c>
      <c r="B34" s="20">
        <v>4</v>
      </c>
      <c r="C34" s="20">
        <v>1</v>
      </c>
      <c r="D34" s="20" t="s">
        <v>79</v>
      </c>
      <c r="E34" s="153">
        <v>40458</v>
      </c>
      <c r="F34" s="20">
        <v>4</v>
      </c>
      <c r="G34" s="20">
        <v>1</v>
      </c>
      <c r="H34" s="21" t="str">
        <f t="shared" ref="H34:H65" si="2">IF(C34=G34,"OK","KO")</f>
        <v>OK</v>
      </c>
      <c r="I34" s="122" t="str">
        <f t="shared" si="1"/>
        <v>Moviflor - 2229</v>
      </c>
      <c r="J34" s="325">
        <v>40462</v>
      </c>
    </row>
    <row r="35" spans="1:10" hidden="1" x14ac:dyDescent="0.2">
      <c r="A35" t="s">
        <v>115</v>
      </c>
      <c r="B35" s="20">
        <v>5</v>
      </c>
      <c r="C35" s="20">
        <v>67</v>
      </c>
      <c r="D35" s="20" t="s">
        <v>74</v>
      </c>
      <c r="E35" s="153">
        <v>40458</v>
      </c>
      <c r="F35" s="20">
        <v>5</v>
      </c>
      <c r="G35" s="20">
        <v>67</v>
      </c>
      <c r="H35" s="21" t="str">
        <f t="shared" si="2"/>
        <v>OK</v>
      </c>
      <c r="I35" s="122" t="str">
        <f t="shared" si="1"/>
        <v>Conforama - 2230</v>
      </c>
      <c r="J35" s="325">
        <v>40462</v>
      </c>
    </row>
    <row r="36" spans="1:10" hidden="1" x14ac:dyDescent="0.2">
      <c r="A36" t="s">
        <v>115</v>
      </c>
      <c r="B36" s="21">
        <v>6</v>
      </c>
      <c r="C36" s="21">
        <v>1</v>
      </c>
      <c r="D36" s="21" t="s">
        <v>75</v>
      </c>
      <c r="E36" s="153">
        <v>40458</v>
      </c>
      <c r="F36" s="21">
        <v>6</v>
      </c>
      <c r="G36" s="21">
        <v>1</v>
      </c>
      <c r="H36" s="21" t="str">
        <f t="shared" si="2"/>
        <v>OK</v>
      </c>
      <c r="I36" s="21" t="str">
        <f t="shared" si="1"/>
        <v>Euronics - 2231</v>
      </c>
      <c r="J36" s="325">
        <v>40462</v>
      </c>
    </row>
    <row r="37" spans="1:10" hidden="1" x14ac:dyDescent="0.2">
      <c r="A37" t="s">
        <v>115</v>
      </c>
      <c r="B37" s="20">
        <v>1</v>
      </c>
      <c r="C37" s="20">
        <v>5</v>
      </c>
      <c r="D37" s="20" t="s">
        <v>67</v>
      </c>
      <c r="E37" s="153">
        <v>40459</v>
      </c>
      <c r="F37" s="283">
        <v>1</v>
      </c>
      <c r="G37" s="20">
        <v>5</v>
      </c>
      <c r="H37" s="21" t="str">
        <f t="shared" si="2"/>
        <v>OK</v>
      </c>
      <c r="I37" s="122" t="str">
        <f t="shared" si="1"/>
        <v>White - 2213</v>
      </c>
      <c r="J37" s="325">
        <v>40464</v>
      </c>
    </row>
    <row r="38" spans="1:10" hidden="1" x14ac:dyDescent="0.2">
      <c r="A38" t="s">
        <v>115</v>
      </c>
      <c r="B38" s="20">
        <v>2</v>
      </c>
      <c r="C38" s="20">
        <v>2</v>
      </c>
      <c r="D38" s="20" t="s">
        <v>69</v>
      </c>
      <c r="E38" s="153">
        <v>40459</v>
      </c>
      <c r="F38" s="283">
        <v>2</v>
      </c>
      <c r="G38" s="20">
        <v>2</v>
      </c>
      <c r="H38" s="21" t="str">
        <f t="shared" si="2"/>
        <v>OK</v>
      </c>
      <c r="I38" s="122" t="str">
        <f t="shared" si="1"/>
        <v>Black - 2215</v>
      </c>
      <c r="J38" s="325">
        <v>40463</v>
      </c>
    </row>
    <row r="39" spans="1:10" hidden="1" x14ac:dyDescent="0.2">
      <c r="A39" t="s">
        <v>115</v>
      </c>
      <c r="B39" s="20">
        <v>3</v>
      </c>
      <c r="C39" s="20">
        <v>3</v>
      </c>
      <c r="D39" s="20" t="s">
        <v>72</v>
      </c>
      <c r="E39" s="153">
        <v>40459</v>
      </c>
      <c r="F39" s="283">
        <v>3</v>
      </c>
      <c r="G39" s="20">
        <v>3</v>
      </c>
      <c r="H39" s="21" t="str">
        <f t="shared" si="2"/>
        <v>OK</v>
      </c>
      <c r="I39" s="122" t="str">
        <f t="shared" si="1"/>
        <v>Credial - 2227</v>
      </c>
      <c r="J39" s="325">
        <v>40463</v>
      </c>
    </row>
    <row r="40" spans="1:10" hidden="1" x14ac:dyDescent="0.2">
      <c r="A40" t="s">
        <v>115</v>
      </c>
      <c r="B40" s="20">
        <v>4</v>
      </c>
      <c r="C40" s="20">
        <v>49</v>
      </c>
      <c r="D40" s="20" t="s">
        <v>73</v>
      </c>
      <c r="E40" s="153">
        <v>40459</v>
      </c>
      <c r="F40" s="283">
        <v>4</v>
      </c>
      <c r="G40" s="20">
        <v>49</v>
      </c>
      <c r="H40" s="21" t="str">
        <f t="shared" si="2"/>
        <v>OK</v>
      </c>
      <c r="I40" s="122" t="str">
        <f t="shared" si="1"/>
        <v>Ikea - 2228</v>
      </c>
      <c r="J40" s="325">
        <v>40463</v>
      </c>
    </row>
    <row r="41" spans="1:10" hidden="1" x14ac:dyDescent="0.2">
      <c r="A41" t="s">
        <v>115</v>
      </c>
      <c r="B41" s="20">
        <v>5</v>
      </c>
      <c r="C41" s="20">
        <v>1</v>
      </c>
      <c r="D41" s="20" t="s">
        <v>79</v>
      </c>
      <c r="E41" s="153">
        <v>40459</v>
      </c>
      <c r="F41" s="283">
        <v>5</v>
      </c>
      <c r="G41" s="20">
        <v>1</v>
      </c>
      <c r="H41" s="21" t="str">
        <f t="shared" si="2"/>
        <v>OK</v>
      </c>
      <c r="I41" s="122" t="str">
        <f t="shared" si="1"/>
        <v>Moviflor - 2229</v>
      </c>
      <c r="J41" s="325">
        <v>40463</v>
      </c>
    </row>
    <row r="42" spans="1:10" hidden="1" x14ac:dyDescent="0.2">
      <c r="A42" t="s">
        <v>115</v>
      </c>
      <c r="B42" s="20">
        <v>6</v>
      </c>
      <c r="C42" s="20">
        <v>61</v>
      </c>
      <c r="D42" s="20" t="s">
        <v>74</v>
      </c>
      <c r="E42" s="153">
        <v>40459</v>
      </c>
      <c r="F42" s="283">
        <v>6</v>
      </c>
      <c r="G42" s="20">
        <v>61</v>
      </c>
      <c r="H42" s="21" t="str">
        <f t="shared" si="2"/>
        <v>OK</v>
      </c>
      <c r="I42" s="122" t="str">
        <f t="shared" si="1"/>
        <v>Conforama - 2230</v>
      </c>
      <c r="J42" s="325">
        <v>40463</v>
      </c>
    </row>
    <row r="43" spans="1:10" hidden="1" x14ac:dyDescent="0.2">
      <c r="A43" t="s">
        <v>115</v>
      </c>
      <c r="B43" s="20">
        <v>7</v>
      </c>
      <c r="C43" s="20">
        <v>4</v>
      </c>
      <c r="D43" s="20" t="s">
        <v>75</v>
      </c>
      <c r="E43" s="153">
        <v>40459</v>
      </c>
      <c r="F43" s="283">
        <v>7</v>
      </c>
      <c r="G43" s="20">
        <v>4</v>
      </c>
      <c r="H43" s="21" t="str">
        <f t="shared" si="2"/>
        <v>OK</v>
      </c>
      <c r="I43" s="122" t="str">
        <f t="shared" si="1"/>
        <v>Euronics - 2231</v>
      </c>
      <c r="J43" s="325">
        <v>40463</v>
      </c>
    </row>
    <row r="44" spans="1:10" hidden="1" x14ac:dyDescent="0.2">
      <c r="A44" t="s">
        <v>115</v>
      </c>
      <c r="B44" s="21">
        <v>8</v>
      </c>
      <c r="C44" s="21">
        <v>2</v>
      </c>
      <c r="D44" s="21" t="s">
        <v>77</v>
      </c>
      <c r="E44" s="153">
        <v>40459</v>
      </c>
      <c r="F44" s="284">
        <v>8</v>
      </c>
      <c r="G44" s="21">
        <v>2</v>
      </c>
      <c r="H44" s="21" t="str">
        <f t="shared" si="2"/>
        <v>OK</v>
      </c>
      <c r="I44" s="21" t="str">
        <f t="shared" si="1"/>
        <v>Confort - 2233</v>
      </c>
      <c r="J44" s="325">
        <v>40463</v>
      </c>
    </row>
    <row r="45" spans="1:10" hidden="1" x14ac:dyDescent="0.2">
      <c r="A45" t="s">
        <v>115</v>
      </c>
      <c r="B45" s="20">
        <v>1</v>
      </c>
      <c r="C45" s="20">
        <v>24</v>
      </c>
      <c r="D45" s="20" t="s">
        <v>67</v>
      </c>
      <c r="E45" s="153">
        <v>40466</v>
      </c>
      <c r="F45" s="283">
        <v>1</v>
      </c>
      <c r="G45" s="20">
        <v>24</v>
      </c>
      <c r="H45" s="21" t="str">
        <f t="shared" si="2"/>
        <v>OK</v>
      </c>
      <c r="I45" s="122" t="str">
        <f t="shared" si="1"/>
        <v>White - 2213</v>
      </c>
      <c r="J45" s="325">
        <v>40470</v>
      </c>
    </row>
    <row r="46" spans="1:10" hidden="1" x14ac:dyDescent="0.2">
      <c r="A46" t="s">
        <v>115</v>
      </c>
      <c r="B46" s="20">
        <v>2</v>
      </c>
      <c r="C46" s="20">
        <v>5</v>
      </c>
      <c r="D46" s="20" t="s">
        <v>68</v>
      </c>
      <c r="E46" s="153">
        <v>40466</v>
      </c>
      <c r="F46" s="283">
        <v>2</v>
      </c>
      <c r="G46" s="20">
        <v>5</v>
      </c>
      <c r="H46" s="21" t="str">
        <f t="shared" si="2"/>
        <v>OK</v>
      </c>
      <c r="I46" s="122" t="str">
        <f t="shared" si="1"/>
        <v>Green - 2214</v>
      </c>
      <c r="J46" s="325">
        <v>40470</v>
      </c>
    </row>
    <row r="47" spans="1:10" hidden="1" x14ac:dyDescent="0.2">
      <c r="A47" t="s">
        <v>115</v>
      </c>
      <c r="B47" s="20">
        <v>3</v>
      </c>
      <c r="C47" s="20">
        <v>6</v>
      </c>
      <c r="D47" s="20" t="s">
        <v>69</v>
      </c>
      <c r="E47" s="153">
        <v>40466</v>
      </c>
      <c r="F47" s="283">
        <v>3</v>
      </c>
      <c r="G47" s="20">
        <v>6</v>
      </c>
      <c r="H47" s="21" t="str">
        <f t="shared" si="2"/>
        <v>OK</v>
      </c>
      <c r="I47" s="122" t="str">
        <f t="shared" si="1"/>
        <v>Black - 2215</v>
      </c>
      <c r="J47" s="325">
        <v>40470</v>
      </c>
    </row>
    <row r="48" spans="1:10" hidden="1" x14ac:dyDescent="0.2">
      <c r="A48" t="s">
        <v>115</v>
      </c>
      <c r="B48" s="20">
        <v>4</v>
      </c>
      <c r="C48" s="20">
        <v>38</v>
      </c>
      <c r="D48" s="20" t="s">
        <v>72</v>
      </c>
      <c r="E48" s="153">
        <v>40466</v>
      </c>
      <c r="F48" s="283">
        <v>4</v>
      </c>
      <c r="G48" s="20">
        <v>38</v>
      </c>
      <c r="H48" s="21" t="str">
        <f t="shared" si="2"/>
        <v>OK</v>
      </c>
      <c r="I48" s="122" t="str">
        <f t="shared" si="1"/>
        <v>Credial - 2227</v>
      </c>
      <c r="J48" s="325">
        <v>40470</v>
      </c>
    </row>
    <row r="49" spans="1:10" hidden="1" x14ac:dyDescent="0.2">
      <c r="A49" t="s">
        <v>115</v>
      </c>
      <c r="B49" s="20">
        <v>5</v>
      </c>
      <c r="C49" s="20">
        <v>433</v>
      </c>
      <c r="D49" s="20" t="s">
        <v>73</v>
      </c>
      <c r="E49" s="153">
        <v>40466</v>
      </c>
      <c r="F49" s="283">
        <v>5</v>
      </c>
      <c r="G49" s="20">
        <v>433</v>
      </c>
      <c r="H49" s="21" t="str">
        <f t="shared" si="2"/>
        <v>OK</v>
      </c>
      <c r="I49" s="122" t="str">
        <f t="shared" si="1"/>
        <v>Ikea - 2228</v>
      </c>
      <c r="J49" s="325">
        <v>40470</v>
      </c>
    </row>
    <row r="50" spans="1:10" hidden="1" x14ac:dyDescent="0.2">
      <c r="A50" t="s">
        <v>115</v>
      </c>
      <c r="B50" s="20">
        <v>6</v>
      </c>
      <c r="C50" s="20">
        <v>4</v>
      </c>
      <c r="D50" s="20" t="s">
        <v>79</v>
      </c>
      <c r="E50" s="153">
        <v>40466</v>
      </c>
      <c r="F50" s="283">
        <v>6</v>
      </c>
      <c r="G50" s="20">
        <v>4</v>
      </c>
      <c r="H50" s="21" t="str">
        <f t="shared" si="2"/>
        <v>OK</v>
      </c>
      <c r="I50" s="122" t="str">
        <f t="shared" si="1"/>
        <v>Moviflor - 2229</v>
      </c>
      <c r="J50" s="325">
        <v>40472</v>
      </c>
    </row>
    <row r="51" spans="1:10" hidden="1" x14ac:dyDescent="0.2">
      <c r="A51" t="s">
        <v>115</v>
      </c>
      <c r="B51" s="20">
        <v>7</v>
      </c>
      <c r="C51" s="20">
        <v>131</v>
      </c>
      <c r="D51" s="20" t="s">
        <v>74</v>
      </c>
      <c r="E51" s="153">
        <v>40466</v>
      </c>
      <c r="F51" s="283">
        <v>7</v>
      </c>
      <c r="G51" s="20">
        <v>131</v>
      </c>
      <c r="H51" s="21" t="str">
        <f t="shared" si="2"/>
        <v>OK</v>
      </c>
      <c r="I51" s="122" t="str">
        <f t="shared" si="1"/>
        <v>Conforama - 2230</v>
      </c>
      <c r="J51" s="325">
        <v>40470</v>
      </c>
    </row>
    <row r="52" spans="1:10" hidden="1" x14ac:dyDescent="0.2">
      <c r="A52" t="s">
        <v>115</v>
      </c>
      <c r="B52" s="20">
        <v>8</v>
      </c>
      <c r="C52" s="20">
        <v>15</v>
      </c>
      <c r="D52" s="20" t="s">
        <v>75</v>
      </c>
      <c r="E52" s="153">
        <v>40466</v>
      </c>
      <c r="F52" s="283">
        <v>8</v>
      </c>
      <c r="G52" s="20">
        <v>15</v>
      </c>
      <c r="H52" s="21" t="str">
        <f t="shared" si="2"/>
        <v>OK</v>
      </c>
      <c r="I52" s="122" t="str">
        <f t="shared" si="1"/>
        <v>Euronics - 2231</v>
      </c>
      <c r="J52" s="325">
        <v>40470</v>
      </c>
    </row>
    <row r="53" spans="1:10" hidden="1" x14ac:dyDescent="0.2">
      <c r="A53" t="s">
        <v>115</v>
      </c>
      <c r="B53" s="20">
        <v>9</v>
      </c>
      <c r="C53" s="20">
        <v>9</v>
      </c>
      <c r="D53" s="20" t="s">
        <v>76</v>
      </c>
      <c r="E53" s="153">
        <v>40466</v>
      </c>
      <c r="F53" s="283">
        <v>9</v>
      </c>
      <c r="G53" s="20">
        <v>9</v>
      </c>
      <c r="H53" s="21" t="str">
        <f t="shared" si="2"/>
        <v>OK</v>
      </c>
      <c r="I53" s="122" t="str">
        <f t="shared" si="1"/>
        <v>Tien 21 - 2232</v>
      </c>
      <c r="J53" s="325">
        <v>40470</v>
      </c>
    </row>
    <row r="54" spans="1:10" hidden="1" x14ac:dyDescent="0.2">
      <c r="A54" t="s">
        <v>115</v>
      </c>
      <c r="B54" s="21">
        <v>10</v>
      </c>
      <c r="C54" s="21">
        <v>1</v>
      </c>
      <c r="D54" s="21" t="s">
        <v>77</v>
      </c>
      <c r="E54" s="153">
        <v>40466</v>
      </c>
      <c r="F54" s="284">
        <v>10</v>
      </c>
      <c r="G54" s="21">
        <v>1</v>
      </c>
      <c r="H54" s="21" t="str">
        <f t="shared" si="2"/>
        <v>OK</v>
      </c>
      <c r="I54" s="21" t="str">
        <f t="shared" si="1"/>
        <v>Confort - 2233</v>
      </c>
      <c r="J54" s="325">
        <v>40470</v>
      </c>
    </row>
    <row r="55" spans="1:10" hidden="1" x14ac:dyDescent="0.2">
      <c r="A55" s="32" t="s">
        <v>115</v>
      </c>
      <c r="B55" s="20">
        <v>1</v>
      </c>
      <c r="C55" s="20">
        <v>39</v>
      </c>
      <c r="D55" s="20" t="s">
        <v>67</v>
      </c>
      <c r="E55" s="153">
        <v>40473</v>
      </c>
      <c r="F55" s="283">
        <v>1</v>
      </c>
      <c r="G55" s="20">
        <v>39</v>
      </c>
      <c r="H55" s="21" t="str">
        <f t="shared" si="2"/>
        <v>OK</v>
      </c>
      <c r="I55" s="122" t="str">
        <f t="shared" si="1"/>
        <v>White - 2213</v>
      </c>
      <c r="J55" s="325">
        <v>40476</v>
      </c>
    </row>
    <row r="56" spans="1:10" hidden="1" x14ac:dyDescent="0.2">
      <c r="A56" s="32" t="s">
        <v>115</v>
      </c>
      <c r="B56" s="20">
        <v>2</v>
      </c>
      <c r="C56" s="20">
        <v>5</v>
      </c>
      <c r="D56" s="20" t="s">
        <v>68</v>
      </c>
      <c r="E56" s="153">
        <v>40473</v>
      </c>
      <c r="F56" s="283">
        <v>2</v>
      </c>
      <c r="G56" s="20">
        <v>5</v>
      </c>
      <c r="H56" s="21" t="str">
        <f t="shared" si="2"/>
        <v>OK</v>
      </c>
      <c r="I56" s="122" t="str">
        <f t="shared" si="1"/>
        <v>Green - 2214</v>
      </c>
      <c r="J56" s="325">
        <v>40476</v>
      </c>
    </row>
    <row r="57" spans="1:10" hidden="1" x14ac:dyDescent="0.2">
      <c r="A57" s="32" t="s">
        <v>115</v>
      </c>
      <c r="B57" s="20">
        <v>3</v>
      </c>
      <c r="C57" s="20">
        <v>11</v>
      </c>
      <c r="D57" s="20" t="s">
        <v>69</v>
      </c>
      <c r="E57" s="153">
        <v>40473</v>
      </c>
      <c r="F57" s="283">
        <v>3</v>
      </c>
      <c r="G57" s="20">
        <v>11</v>
      </c>
      <c r="H57" s="21" t="str">
        <f t="shared" si="2"/>
        <v>OK</v>
      </c>
      <c r="I57" s="122" t="str">
        <f t="shared" si="1"/>
        <v>Black - 2215</v>
      </c>
      <c r="J57" s="325">
        <v>40476</v>
      </c>
    </row>
    <row r="58" spans="1:10" hidden="1" x14ac:dyDescent="0.2">
      <c r="A58" s="32" t="s">
        <v>115</v>
      </c>
      <c r="B58" s="20">
        <v>4</v>
      </c>
      <c r="C58" s="20">
        <v>40</v>
      </c>
      <c r="D58" s="20" t="s">
        <v>72</v>
      </c>
      <c r="E58" s="153">
        <v>40473</v>
      </c>
      <c r="F58" s="283">
        <v>4</v>
      </c>
      <c r="G58" s="20">
        <v>40</v>
      </c>
      <c r="H58" s="21" t="str">
        <f t="shared" si="2"/>
        <v>OK</v>
      </c>
      <c r="I58" s="122" t="str">
        <f t="shared" si="1"/>
        <v>Credial - 2227</v>
      </c>
      <c r="J58" s="325">
        <v>40476</v>
      </c>
    </row>
    <row r="59" spans="1:10" hidden="1" x14ac:dyDescent="0.2">
      <c r="A59" s="32" t="s">
        <v>115</v>
      </c>
      <c r="B59" s="20">
        <v>5</v>
      </c>
      <c r="C59" s="20">
        <v>293</v>
      </c>
      <c r="D59" s="20" t="s">
        <v>73</v>
      </c>
      <c r="E59" s="153">
        <v>40473</v>
      </c>
      <c r="F59" s="283">
        <v>5</v>
      </c>
      <c r="G59" s="20">
        <v>293</v>
      </c>
      <c r="H59" s="21" t="str">
        <f t="shared" si="2"/>
        <v>OK</v>
      </c>
      <c r="I59" s="122" t="str">
        <f t="shared" si="1"/>
        <v>Ikea - 2228</v>
      </c>
      <c r="J59" s="325">
        <v>40477</v>
      </c>
    </row>
    <row r="60" spans="1:10" hidden="1" x14ac:dyDescent="0.2">
      <c r="A60" s="32" t="s">
        <v>115</v>
      </c>
      <c r="B60" s="20">
        <v>6</v>
      </c>
      <c r="C60" s="20">
        <v>17</v>
      </c>
      <c r="D60" s="20" t="s">
        <v>79</v>
      </c>
      <c r="E60" s="153">
        <v>40473</v>
      </c>
      <c r="F60" s="283">
        <v>6</v>
      </c>
      <c r="G60" s="20">
        <v>17</v>
      </c>
      <c r="H60" s="21" t="str">
        <f t="shared" si="2"/>
        <v>OK</v>
      </c>
      <c r="I60" s="122" t="str">
        <f t="shared" si="1"/>
        <v>Moviflor - 2229</v>
      </c>
      <c r="J60" s="325">
        <v>40476</v>
      </c>
    </row>
    <row r="61" spans="1:10" hidden="1" x14ac:dyDescent="0.2">
      <c r="A61" s="32" t="s">
        <v>115</v>
      </c>
      <c r="B61" s="20">
        <v>7</v>
      </c>
      <c r="C61" s="20">
        <v>97</v>
      </c>
      <c r="D61" s="20" t="s">
        <v>74</v>
      </c>
      <c r="E61" s="153">
        <v>40473</v>
      </c>
      <c r="F61" s="283">
        <v>7</v>
      </c>
      <c r="G61" s="20">
        <v>97</v>
      </c>
      <c r="H61" s="21" t="str">
        <f t="shared" si="2"/>
        <v>OK</v>
      </c>
      <c r="I61" s="122" t="str">
        <f t="shared" si="1"/>
        <v>Conforama - 2230</v>
      </c>
      <c r="J61" s="325">
        <v>40476</v>
      </c>
    </row>
    <row r="62" spans="1:10" hidden="1" x14ac:dyDescent="0.2">
      <c r="A62" s="32" t="s">
        <v>115</v>
      </c>
      <c r="B62" s="20">
        <v>8</v>
      </c>
      <c r="C62" s="20">
        <v>5</v>
      </c>
      <c r="D62" s="20" t="s">
        <v>75</v>
      </c>
      <c r="E62" s="153">
        <v>40473</v>
      </c>
      <c r="F62" s="283">
        <v>8</v>
      </c>
      <c r="G62" s="20">
        <v>5</v>
      </c>
      <c r="H62" s="21" t="str">
        <f t="shared" si="2"/>
        <v>OK</v>
      </c>
      <c r="I62" s="122" t="str">
        <f t="shared" si="1"/>
        <v>Euronics - 2231</v>
      </c>
      <c r="J62" s="325">
        <v>40476</v>
      </c>
    </row>
    <row r="63" spans="1:10" hidden="1" x14ac:dyDescent="0.2">
      <c r="A63" s="32" t="s">
        <v>115</v>
      </c>
      <c r="B63" s="20">
        <v>9</v>
      </c>
      <c r="C63" s="20">
        <v>6</v>
      </c>
      <c r="D63" s="20" t="s">
        <v>76</v>
      </c>
      <c r="E63" s="153">
        <v>40473</v>
      </c>
      <c r="F63" s="283">
        <v>9</v>
      </c>
      <c r="G63" s="20">
        <v>6</v>
      </c>
      <c r="H63" s="21" t="str">
        <f t="shared" si="2"/>
        <v>OK</v>
      </c>
      <c r="I63" s="122" t="str">
        <f t="shared" si="1"/>
        <v>Tien 21 - 2232</v>
      </c>
      <c r="J63" s="325">
        <v>40476</v>
      </c>
    </row>
    <row r="64" spans="1:10" hidden="1" x14ac:dyDescent="0.2">
      <c r="A64" s="32" t="s">
        <v>115</v>
      </c>
      <c r="B64" s="21">
        <v>10</v>
      </c>
      <c r="C64" s="21">
        <v>5</v>
      </c>
      <c r="D64" s="21" t="s">
        <v>77</v>
      </c>
      <c r="E64" s="153">
        <v>40473</v>
      </c>
      <c r="F64" s="284">
        <v>10</v>
      </c>
      <c r="G64" s="21">
        <v>5</v>
      </c>
      <c r="H64" s="21" t="str">
        <f t="shared" si="2"/>
        <v>OK</v>
      </c>
      <c r="I64" s="21" t="str">
        <f t="shared" si="1"/>
        <v>Confort - 2233</v>
      </c>
      <c r="J64" s="325">
        <v>40476</v>
      </c>
    </row>
    <row r="65" spans="1:10" hidden="1" x14ac:dyDescent="0.2">
      <c r="A65" s="32" t="s">
        <v>115</v>
      </c>
      <c r="B65" s="20">
        <v>1</v>
      </c>
      <c r="C65" s="20">
        <v>23</v>
      </c>
      <c r="D65" s="20" t="s">
        <v>67</v>
      </c>
      <c r="E65" s="153">
        <v>40480</v>
      </c>
      <c r="F65" s="283">
        <v>1</v>
      </c>
      <c r="G65" s="20">
        <v>23</v>
      </c>
      <c r="H65" s="21" t="str">
        <f t="shared" si="2"/>
        <v>OK</v>
      </c>
      <c r="I65" s="122" t="str">
        <f t="shared" si="1"/>
        <v>White - 2213</v>
      </c>
      <c r="J65" s="325">
        <v>40485</v>
      </c>
    </row>
    <row r="66" spans="1:10" hidden="1" x14ac:dyDescent="0.2">
      <c r="A66" s="32" t="s">
        <v>115</v>
      </c>
      <c r="B66" s="20">
        <v>2</v>
      </c>
      <c r="C66" s="20">
        <v>8</v>
      </c>
      <c r="D66" s="20" t="s">
        <v>68</v>
      </c>
      <c r="E66" s="153">
        <v>40480</v>
      </c>
      <c r="F66" s="283">
        <v>2</v>
      </c>
      <c r="G66" s="20">
        <v>8</v>
      </c>
      <c r="H66" s="21" t="str">
        <f t="shared" ref="H66:H85" si="3">IF(C66=G66,"OK","KO")</f>
        <v>OK</v>
      </c>
      <c r="I66" s="122" t="str">
        <f t="shared" ref="I66:I84" si="4">IF(D66="","",D66)</f>
        <v>Green - 2214</v>
      </c>
      <c r="J66" s="325">
        <v>40485</v>
      </c>
    </row>
    <row r="67" spans="1:10" hidden="1" x14ac:dyDescent="0.2">
      <c r="A67" s="32" t="s">
        <v>115</v>
      </c>
      <c r="B67" s="20">
        <v>3</v>
      </c>
      <c r="C67" s="20">
        <v>17</v>
      </c>
      <c r="D67" s="20" t="s">
        <v>69</v>
      </c>
      <c r="E67" s="153">
        <v>40480</v>
      </c>
      <c r="F67" s="283">
        <v>3</v>
      </c>
      <c r="G67" s="20">
        <v>17</v>
      </c>
      <c r="H67" s="21" t="str">
        <f t="shared" si="3"/>
        <v>OK</v>
      </c>
      <c r="I67" s="122" t="str">
        <f t="shared" si="4"/>
        <v>Black - 2215</v>
      </c>
      <c r="J67" s="325">
        <v>40485</v>
      </c>
    </row>
    <row r="68" spans="1:10" hidden="1" x14ac:dyDescent="0.2">
      <c r="A68" s="32" t="s">
        <v>115</v>
      </c>
      <c r="B68" s="20">
        <v>4</v>
      </c>
      <c r="C68" s="20">
        <v>35</v>
      </c>
      <c r="D68" s="20" t="s">
        <v>72</v>
      </c>
      <c r="E68" s="153">
        <v>40480</v>
      </c>
      <c r="F68" s="283">
        <v>4</v>
      </c>
      <c r="G68" s="20">
        <v>35</v>
      </c>
      <c r="H68" s="21" t="str">
        <f t="shared" si="3"/>
        <v>OK</v>
      </c>
      <c r="I68" s="122" t="str">
        <f t="shared" si="4"/>
        <v>Credial - 2227</v>
      </c>
      <c r="J68" s="325">
        <v>40485</v>
      </c>
    </row>
    <row r="69" spans="1:10" hidden="1" x14ac:dyDescent="0.2">
      <c r="A69" s="32" t="s">
        <v>115</v>
      </c>
      <c r="B69" s="20">
        <v>5</v>
      </c>
      <c r="C69" s="20">
        <v>343</v>
      </c>
      <c r="D69" s="20" t="s">
        <v>73</v>
      </c>
      <c r="E69" s="153">
        <v>40480</v>
      </c>
      <c r="F69" s="283">
        <v>5</v>
      </c>
      <c r="G69" s="20">
        <v>343</v>
      </c>
      <c r="H69" s="21" t="str">
        <f t="shared" si="3"/>
        <v>OK</v>
      </c>
      <c r="I69" s="122" t="str">
        <f t="shared" si="4"/>
        <v>Ikea - 2228</v>
      </c>
      <c r="J69" s="325">
        <v>40485</v>
      </c>
    </row>
    <row r="70" spans="1:10" hidden="1" x14ac:dyDescent="0.2">
      <c r="A70" s="32" t="s">
        <v>115</v>
      </c>
      <c r="B70" s="20">
        <v>6</v>
      </c>
      <c r="C70" s="20">
        <v>7</v>
      </c>
      <c r="D70" s="20" t="s">
        <v>79</v>
      </c>
      <c r="E70" s="153">
        <v>40480</v>
      </c>
      <c r="F70" s="283">
        <v>6</v>
      </c>
      <c r="G70" s="20">
        <v>7</v>
      </c>
      <c r="H70" s="21" t="str">
        <f t="shared" si="3"/>
        <v>OK</v>
      </c>
      <c r="I70" s="122" t="str">
        <f t="shared" si="4"/>
        <v>Moviflor - 2229</v>
      </c>
      <c r="J70" s="325">
        <v>40485</v>
      </c>
    </row>
    <row r="71" spans="1:10" hidden="1" x14ac:dyDescent="0.2">
      <c r="A71" s="32" t="s">
        <v>115</v>
      </c>
      <c r="B71" s="20">
        <v>7</v>
      </c>
      <c r="C71" s="20">
        <v>198</v>
      </c>
      <c r="D71" s="20" t="s">
        <v>74</v>
      </c>
      <c r="E71" s="153">
        <v>40480</v>
      </c>
      <c r="F71" s="283">
        <v>7</v>
      </c>
      <c r="G71" s="20">
        <v>198</v>
      </c>
      <c r="H71" s="21" t="str">
        <f t="shared" si="3"/>
        <v>OK</v>
      </c>
      <c r="I71" s="122" t="str">
        <f t="shared" si="4"/>
        <v>Conforama - 2230</v>
      </c>
      <c r="J71" s="325">
        <v>40485</v>
      </c>
    </row>
    <row r="72" spans="1:10" hidden="1" x14ac:dyDescent="0.2">
      <c r="A72" s="32" t="s">
        <v>115</v>
      </c>
      <c r="B72" s="20">
        <v>8</v>
      </c>
      <c r="C72" s="20">
        <v>15</v>
      </c>
      <c r="D72" s="20" t="s">
        <v>75</v>
      </c>
      <c r="E72" s="153">
        <v>40480</v>
      </c>
      <c r="F72" s="283">
        <v>8</v>
      </c>
      <c r="G72" s="20">
        <v>15</v>
      </c>
      <c r="H72" s="21" t="str">
        <f t="shared" si="3"/>
        <v>OK</v>
      </c>
      <c r="I72" s="122" t="str">
        <f t="shared" si="4"/>
        <v>Euronics - 2231</v>
      </c>
      <c r="J72" s="325">
        <v>40485</v>
      </c>
    </row>
    <row r="73" spans="1:10" hidden="1" x14ac:dyDescent="0.2">
      <c r="A73" s="32" t="s">
        <v>115</v>
      </c>
      <c r="B73" s="20">
        <v>9</v>
      </c>
      <c r="C73" s="20">
        <v>6</v>
      </c>
      <c r="D73" s="20" t="s">
        <v>76</v>
      </c>
      <c r="E73" s="153">
        <v>40480</v>
      </c>
      <c r="F73" s="283">
        <v>9</v>
      </c>
      <c r="G73" s="20">
        <v>6</v>
      </c>
      <c r="H73" s="21" t="str">
        <f t="shared" si="3"/>
        <v>OK</v>
      </c>
      <c r="I73" s="122" t="str">
        <f t="shared" si="4"/>
        <v>Tien 21 - 2232</v>
      </c>
      <c r="J73" s="325">
        <v>40485</v>
      </c>
    </row>
    <row r="74" spans="1:10" hidden="1" x14ac:dyDescent="0.2">
      <c r="A74" s="32" t="s">
        <v>115</v>
      </c>
      <c r="B74" s="21">
        <v>10</v>
      </c>
      <c r="C74" s="21">
        <v>2</v>
      </c>
      <c r="D74" s="21" t="s">
        <v>77</v>
      </c>
      <c r="E74" s="153">
        <v>40480</v>
      </c>
      <c r="F74" s="284">
        <v>10</v>
      </c>
      <c r="G74" s="21">
        <v>2</v>
      </c>
      <c r="H74" s="21" t="str">
        <f t="shared" si="3"/>
        <v>OK</v>
      </c>
      <c r="I74" s="21" t="str">
        <f t="shared" si="4"/>
        <v>Confort - 2233</v>
      </c>
      <c r="J74" s="325">
        <v>40485</v>
      </c>
    </row>
    <row r="75" spans="1:10" x14ac:dyDescent="0.2">
      <c r="A75" s="32" t="s">
        <v>116</v>
      </c>
      <c r="B75" s="20">
        <v>1</v>
      </c>
      <c r="C75" s="20">
        <v>1995</v>
      </c>
      <c r="D75" s="20" t="s">
        <v>67</v>
      </c>
      <c r="E75" s="153">
        <v>40484</v>
      </c>
      <c r="F75" s="283"/>
      <c r="G75" s="20"/>
      <c r="H75" s="21" t="str">
        <f t="shared" si="3"/>
        <v>KO</v>
      </c>
      <c r="I75" s="122" t="str">
        <f t="shared" si="4"/>
        <v>White - 2213</v>
      </c>
      <c r="J75" s="325"/>
    </row>
    <row r="76" spans="1:10" x14ac:dyDescent="0.2">
      <c r="A76" s="32" t="s">
        <v>116</v>
      </c>
      <c r="B76" s="20">
        <v>2</v>
      </c>
      <c r="C76" s="20">
        <v>1581</v>
      </c>
      <c r="D76" s="20" t="s">
        <v>67</v>
      </c>
      <c r="E76" s="153">
        <v>40484</v>
      </c>
      <c r="F76" s="283"/>
      <c r="G76" s="20"/>
      <c r="H76" s="21" t="str">
        <f t="shared" si="3"/>
        <v>KO</v>
      </c>
      <c r="I76" s="122" t="str">
        <f t="shared" si="4"/>
        <v>White - 2213</v>
      </c>
      <c r="J76" s="325"/>
    </row>
    <row r="77" spans="1:10" x14ac:dyDescent="0.2">
      <c r="A77" s="32" t="s">
        <v>116</v>
      </c>
      <c r="B77" s="20">
        <v>3</v>
      </c>
      <c r="C77" s="20">
        <v>86</v>
      </c>
      <c r="D77" s="20" t="s">
        <v>72</v>
      </c>
      <c r="E77" s="153">
        <v>40484</v>
      </c>
      <c r="F77" s="283">
        <v>3</v>
      </c>
      <c r="G77" s="20">
        <v>8</v>
      </c>
      <c r="H77" s="21" t="str">
        <f t="shared" si="3"/>
        <v>KO</v>
      </c>
      <c r="I77" s="122" t="str">
        <f t="shared" si="4"/>
        <v>Credial - 2227</v>
      </c>
      <c r="J77" s="325">
        <v>40486</v>
      </c>
    </row>
    <row r="78" spans="1:10" x14ac:dyDescent="0.2">
      <c r="A78" s="32" t="s">
        <v>116</v>
      </c>
      <c r="B78" s="20">
        <v>4</v>
      </c>
      <c r="C78" s="20">
        <v>1995</v>
      </c>
      <c r="D78" s="20" t="s">
        <v>73</v>
      </c>
      <c r="E78" s="153">
        <v>40484</v>
      </c>
      <c r="F78" s="283">
        <v>4</v>
      </c>
      <c r="G78" s="20">
        <v>1995</v>
      </c>
      <c r="H78" s="21" t="str">
        <f t="shared" si="3"/>
        <v>OK</v>
      </c>
      <c r="I78" s="122" t="str">
        <f t="shared" si="4"/>
        <v>Ikea - 2228</v>
      </c>
      <c r="J78" s="325">
        <v>40490</v>
      </c>
    </row>
    <row r="79" spans="1:10" x14ac:dyDescent="0.2">
      <c r="A79" s="32" t="s">
        <v>116</v>
      </c>
      <c r="B79" s="20">
        <v>5</v>
      </c>
      <c r="C79" s="20">
        <v>1629</v>
      </c>
      <c r="D79" s="20" t="s">
        <v>73</v>
      </c>
      <c r="E79" s="153">
        <v>40484</v>
      </c>
      <c r="F79" s="283">
        <v>5</v>
      </c>
      <c r="G79" s="20">
        <v>1629</v>
      </c>
      <c r="H79" s="21" t="str">
        <f t="shared" si="3"/>
        <v>OK</v>
      </c>
      <c r="I79" s="122" t="str">
        <f t="shared" si="4"/>
        <v>Ikea - 2228</v>
      </c>
      <c r="J79" s="325">
        <v>40490</v>
      </c>
    </row>
    <row r="80" spans="1:10" x14ac:dyDescent="0.2">
      <c r="A80" s="32" t="s">
        <v>116</v>
      </c>
      <c r="B80" s="20">
        <v>6</v>
      </c>
      <c r="C80" s="20">
        <v>84</v>
      </c>
      <c r="D80" s="20" t="s">
        <v>79</v>
      </c>
      <c r="E80" s="153">
        <v>40484</v>
      </c>
      <c r="F80" s="283">
        <v>6</v>
      </c>
      <c r="G80" s="20">
        <v>2</v>
      </c>
      <c r="H80" s="21" t="str">
        <f t="shared" si="3"/>
        <v>KO</v>
      </c>
      <c r="I80" s="122" t="str">
        <f t="shared" si="4"/>
        <v>Moviflor - 2229</v>
      </c>
      <c r="J80" s="325">
        <v>40486</v>
      </c>
    </row>
    <row r="81" spans="1:10" x14ac:dyDescent="0.2">
      <c r="A81" s="32" t="s">
        <v>116</v>
      </c>
      <c r="B81" s="20">
        <v>7</v>
      </c>
      <c r="C81" s="20">
        <v>1690</v>
      </c>
      <c r="D81" s="20" t="s">
        <v>74</v>
      </c>
      <c r="E81" s="153">
        <v>40484</v>
      </c>
      <c r="F81" s="283"/>
      <c r="G81" s="20"/>
      <c r="H81" s="21" t="str">
        <f t="shared" si="3"/>
        <v>KO</v>
      </c>
      <c r="I81" s="122" t="str">
        <f t="shared" si="4"/>
        <v>Conforama - 2230</v>
      </c>
      <c r="J81" s="325"/>
    </row>
    <row r="82" spans="1:10" x14ac:dyDescent="0.2">
      <c r="A82" s="32" t="s">
        <v>116</v>
      </c>
      <c r="B82" s="20">
        <v>8</v>
      </c>
      <c r="C82" s="20">
        <v>8</v>
      </c>
      <c r="D82" s="20" t="s">
        <v>75</v>
      </c>
      <c r="E82" s="153">
        <v>40484</v>
      </c>
      <c r="F82" s="283">
        <v>8</v>
      </c>
      <c r="G82" s="20">
        <v>1</v>
      </c>
      <c r="H82" s="21" t="str">
        <f t="shared" si="3"/>
        <v>KO</v>
      </c>
      <c r="I82" s="122" t="str">
        <f t="shared" si="4"/>
        <v>Euronics - 2231</v>
      </c>
      <c r="J82" s="325">
        <v>40486</v>
      </c>
    </row>
    <row r="83" spans="1:10" x14ac:dyDescent="0.2">
      <c r="A83" s="32" t="s">
        <v>116</v>
      </c>
      <c r="B83" s="20">
        <v>9</v>
      </c>
      <c r="C83" s="20">
        <v>9</v>
      </c>
      <c r="D83" s="20" t="s">
        <v>76</v>
      </c>
      <c r="E83" s="153">
        <v>40484</v>
      </c>
      <c r="F83" s="283">
        <v>9</v>
      </c>
      <c r="G83" s="20">
        <v>1</v>
      </c>
      <c r="H83" s="21" t="str">
        <f t="shared" si="3"/>
        <v>KO</v>
      </c>
      <c r="I83" s="122" t="str">
        <f t="shared" si="4"/>
        <v>Tien 21 - 2232</v>
      </c>
      <c r="J83" s="325">
        <v>40486</v>
      </c>
    </row>
    <row r="84" spans="1:10" x14ac:dyDescent="0.2">
      <c r="A84" s="32" t="s">
        <v>116</v>
      </c>
      <c r="B84" s="20">
        <v>10</v>
      </c>
      <c r="C84" s="20">
        <v>6</v>
      </c>
      <c r="D84" s="20" t="s">
        <v>77</v>
      </c>
      <c r="E84" s="153">
        <v>40484</v>
      </c>
      <c r="F84" s="283">
        <v>10</v>
      </c>
      <c r="G84" s="20">
        <v>2</v>
      </c>
      <c r="H84" s="21" t="str">
        <f t="shared" si="3"/>
        <v>KO</v>
      </c>
      <c r="I84" s="122" t="str">
        <f t="shared" si="4"/>
        <v>Confort - 2233</v>
      </c>
      <c r="J84" s="325">
        <v>40486</v>
      </c>
    </row>
    <row r="85" spans="1:10" x14ac:dyDescent="0.2">
      <c r="A85" s="32" t="s">
        <v>116</v>
      </c>
      <c r="B85" s="21">
        <v>11</v>
      </c>
      <c r="C85" s="21">
        <v>3</v>
      </c>
      <c r="D85" s="21" t="s">
        <v>112</v>
      </c>
      <c r="E85" s="153">
        <v>40484</v>
      </c>
      <c r="F85" s="284"/>
      <c r="G85" s="21"/>
      <c r="H85" s="21" t="str">
        <f t="shared" si="3"/>
        <v>KO</v>
      </c>
      <c r="I85" s="21"/>
      <c r="J85" s="325"/>
    </row>
    <row r="90" spans="1:10" ht="13.5" thickBot="1" x14ac:dyDescent="0.25"/>
    <row r="91" spans="1:10" x14ac:dyDescent="0.2">
      <c r="C91" s="330" t="s">
        <v>43</v>
      </c>
      <c r="D91" s="327">
        <f>+(C2+C3+C75+C76)</f>
        <v>7566</v>
      </c>
    </row>
    <row r="92" spans="1:10" x14ac:dyDescent="0.2">
      <c r="C92" s="331" t="s">
        <v>130</v>
      </c>
      <c r="D92" s="328">
        <f>+C5</f>
        <v>1</v>
      </c>
    </row>
    <row r="93" spans="1:10" x14ac:dyDescent="0.2">
      <c r="C93" s="331" t="s">
        <v>45</v>
      </c>
      <c r="D93" s="328">
        <v>3</v>
      </c>
    </row>
    <row r="94" spans="1:10" x14ac:dyDescent="0.2">
      <c r="C94" s="331" t="s">
        <v>46</v>
      </c>
      <c r="D94" s="328">
        <v>600</v>
      </c>
    </row>
    <row r="95" spans="1:10" ht="13.5" thickBot="1" x14ac:dyDescent="0.25">
      <c r="C95" s="332" t="s">
        <v>44</v>
      </c>
      <c r="D95" s="329">
        <v>1690</v>
      </c>
    </row>
  </sheetData>
  <phoneticPr fontId="33" type="noConversion"/>
  <conditionalFormatting sqref="H2:H85">
    <cfRule type="cellIs" dxfId="41" priority="3" stopIfTrue="1" operator="equal">
      <formula>"ok"</formula>
    </cfRule>
    <cfRule type="cellIs" dxfId="40" priority="4" stopIfTrue="1" operator="equal">
      <formula>"ko"</formula>
    </cfRule>
  </conditionalFormatting>
  <conditionalFormatting sqref="H1">
    <cfRule type="cellIs" dxfId="39" priority="1" stopIfTrue="1" operator="equal">
      <formula>"ok"</formula>
    </cfRule>
    <cfRule type="cellIs" dxfId="38" priority="2" stopIfTrue="1" operator="equal">
      <formula>"ko"</formula>
    </cfRule>
  </conditionalFormatting>
  <dataValidations disablePrompts="1" count="2">
    <dataValidation type="list" allowBlank="1" showInputMessage="1" showErrorMessage="1" sqref="A2:A85">
      <formula1>$A$3:$A$4</formula1>
    </dataValidation>
    <dataValidation type="list" allowBlank="1" showInputMessage="1" showErrorMessage="1" sqref="D2:D85">
      <formula1>$S$8:$S$21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8"/>
  <sheetViews>
    <sheetView showGridLines="0" zoomScale="85" zoomScaleNormal="85" workbookViewId="0">
      <pane xSplit="1" ySplit="8" topLeftCell="B9" activePane="bottomRight" state="frozen"/>
      <selection pane="topRight" activeCell="B1" sqref="B1"/>
      <selection pane="bottomLeft" activeCell="A2" sqref="A2"/>
      <selection pane="bottomRight" activeCell="C50" sqref="C50"/>
    </sheetView>
  </sheetViews>
  <sheetFormatPr defaultRowHeight="12.75" outlineLevelCol="1" x14ac:dyDescent="0.2"/>
  <cols>
    <col min="1" max="1" width="10.42578125" bestFit="1" customWidth="1"/>
    <col min="2" max="2" width="5" customWidth="1"/>
    <col min="3" max="3" width="17.42578125" customWidth="1"/>
    <col min="4" max="4" width="19.42578125" bestFit="1" customWidth="1"/>
    <col min="5" max="5" width="12.42578125" customWidth="1"/>
    <col min="6" max="6" width="3.140625" hidden="1" customWidth="1" outlineLevel="1"/>
    <col min="7" max="9" width="5.140625" hidden="1" customWidth="1" outlineLevel="1"/>
    <col min="10" max="10" width="2.140625" hidden="1" customWidth="1" outlineLevel="1"/>
    <col min="11" max="12" width="10.5703125" hidden="1" customWidth="1" outlineLevel="1"/>
    <col min="13" max="13" width="3.140625" hidden="1" customWidth="1" outlineLevel="1"/>
    <col min="14" max="15" width="5.140625" hidden="1" customWidth="1" outlineLevel="1"/>
    <col min="16" max="16" width="2.140625" hidden="1" customWidth="1" outlineLevel="1"/>
    <col min="17" max="17" width="5.140625" hidden="1" customWidth="1" outlineLevel="1"/>
    <col min="18" max="18" width="2.140625" hidden="1" customWidth="1" outlineLevel="1"/>
    <col min="19" max="19" width="3.140625" hidden="1" customWidth="1" outlineLevel="1"/>
    <col min="20" max="20" width="10.5703125" hidden="1" customWidth="1" outlineLevel="1"/>
    <col min="21" max="21" width="5.42578125" customWidth="1" collapsed="1"/>
    <col min="22" max="22" width="13.85546875" customWidth="1"/>
    <col min="23" max="23" width="12.85546875" customWidth="1"/>
    <col min="24" max="24" width="13.7109375" customWidth="1"/>
    <col min="25" max="25" width="13.5703125" customWidth="1"/>
    <col min="26" max="26" width="16.140625" customWidth="1"/>
    <col min="27" max="27" width="19.7109375" customWidth="1"/>
    <col min="28" max="28" width="13.5703125" customWidth="1"/>
    <col min="29" max="29" width="4" customWidth="1"/>
    <col min="30" max="30" width="19.140625" customWidth="1"/>
    <col min="31" max="31" width="11.7109375" bestFit="1" customWidth="1"/>
    <col min="32" max="32" width="14.85546875" customWidth="1"/>
  </cols>
  <sheetData>
    <row r="1" spans="1:32" ht="26.25" thickBot="1" x14ac:dyDescent="0.25">
      <c r="C1" s="372" t="s">
        <v>142</v>
      </c>
      <c r="D1" s="373" t="s">
        <v>143</v>
      </c>
      <c r="E1" s="374" t="s">
        <v>133</v>
      </c>
      <c r="V1" s="366" t="s">
        <v>144</v>
      </c>
      <c r="W1" s="367" t="s">
        <v>143</v>
      </c>
      <c r="X1" s="368" t="s">
        <v>133</v>
      </c>
      <c r="Z1" s="366" t="s">
        <v>146</v>
      </c>
      <c r="AA1" s="367" t="s">
        <v>143</v>
      </c>
      <c r="AB1" s="368" t="s">
        <v>133</v>
      </c>
      <c r="AD1" s="366" t="s">
        <v>147</v>
      </c>
      <c r="AE1" s="367" t="s">
        <v>143</v>
      </c>
      <c r="AF1" s="368" t="s">
        <v>133</v>
      </c>
    </row>
    <row r="2" spans="1:32" x14ac:dyDescent="0.2">
      <c r="C2" s="226" t="s">
        <v>24</v>
      </c>
      <c r="D2" s="370">
        <v>3990</v>
      </c>
      <c r="E2" s="371">
        <v>40511</v>
      </c>
      <c r="V2" s="226" t="s">
        <v>24</v>
      </c>
      <c r="W2" s="370">
        <v>3576</v>
      </c>
      <c r="X2" s="371">
        <v>40511</v>
      </c>
      <c r="Z2" s="226" t="s">
        <v>54</v>
      </c>
      <c r="AA2" s="370">
        <v>301</v>
      </c>
      <c r="AB2" s="376" t="s">
        <v>140</v>
      </c>
      <c r="AD2" s="226" t="s">
        <v>54</v>
      </c>
      <c r="AE2" s="370">
        <v>145</v>
      </c>
      <c r="AF2" s="376" t="s">
        <v>140</v>
      </c>
    </row>
    <row r="3" spans="1:32" ht="13.5" thickBot="1" x14ac:dyDescent="0.25">
      <c r="C3" s="185" t="s">
        <v>54</v>
      </c>
      <c r="D3" s="4">
        <v>6555</v>
      </c>
      <c r="E3" s="364">
        <v>40478</v>
      </c>
      <c r="V3" s="192" t="s">
        <v>54</v>
      </c>
      <c r="W3" s="365">
        <v>6555</v>
      </c>
      <c r="X3" s="375">
        <v>40478</v>
      </c>
      <c r="Z3" s="192" t="s">
        <v>32</v>
      </c>
      <c r="AA3" s="365">
        <v>217</v>
      </c>
      <c r="AB3" s="377" t="s">
        <v>140</v>
      </c>
      <c r="AD3" s="192" t="s">
        <v>32</v>
      </c>
      <c r="AE3" s="365">
        <v>62</v>
      </c>
      <c r="AF3" s="377" t="s">
        <v>140</v>
      </c>
    </row>
    <row r="4" spans="1:32" x14ac:dyDescent="0.2">
      <c r="C4" s="185" t="s">
        <v>59</v>
      </c>
      <c r="D4" s="4">
        <v>1</v>
      </c>
      <c r="E4" s="378" t="s">
        <v>140</v>
      </c>
      <c r="V4" s="46"/>
      <c r="W4" s="28"/>
      <c r="X4" s="369"/>
    </row>
    <row r="5" spans="1:32" x14ac:dyDescent="0.2">
      <c r="C5" s="185" t="s">
        <v>29</v>
      </c>
      <c r="D5" s="4">
        <v>517</v>
      </c>
      <c r="E5" s="378" t="s">
        <v>140</v>
      </c>
      <c r="V5" s="46"/>
      <c r="W5" s="28"/>
      <c r="X5" s="369"/>
    </row>
    <row r="6" spans="1:32" ht="13.5" thickBot="1" x14ac:dyDescent="0.25">
      <c r="C6" s="192" t="s">
        <v>145</v>
      </c>
      <c r="D6" s="365">
        <v>5</v>
      </c>
      <c r="E6" s="379" t="s">
        <v>140</v>
      </c>
      <c r="V6" s="46"/>
      <c r="W6" s="28"/>
      <c r="X6" s="369"/>
    </row>
    <row r="7" spans="1:32" ht="13.5" thickBot="1" x14ac:dyDescent="0.25">
      <c r="AC7" s="174"/>
      <c r="AE7" s="354"/>
    </row>
    <row r="8" spans="1:32" s="65" customFormat="1" ht="39" thickBot="1" x14ac:dyDescent="0.25">
      <c r="A8" s="341" t="s">
        <v>139</v>
      </c>
      <c r="B8" s="342" t="s">
        <v>22</v>
      </c>
      <c r="C8" s="341" t="s">
        <v>138</v>
      </c>
      <c r="D8" s="342" t="s">
        <v>33</v>
      </c>
      <c r="E8" s="341" t="s">
        <v>137</v>
      </c>
      <c r="F8" s="1309" t="s">
        <v>136</v>
      </c>
      <c r="G8" s="1309"/>
      <c r="H8" s="1309"/>
      <c r="I8" s="1309"/>
      <c r="J8" s="1309"/>
      <c r="K8" s="1309"/>
      <c r="L8" s="1309"/>
      <c r="M8" s="1309"/>
      <c r="N8" s="1309"/>
      <c r="O8" s="1309"/>
      <c r="P8" s="1309"/>
      <c r="Q8" s="1309"/>
      <c r="R8" s="1309"/>
      <c r="S8" s="1309"/>
      <c r="T8" s="1309"/>
      <c r="U8" s="342" t="s">
        <v>22</v>
      </c>
      <c r="V8" s="341" t="s">
        <v>135</v>
      </c>
      <c r="W8" s="1310" t="s">
        <v>134</v>
      </c>
      <c r="X8" s="1311"/>
      <c r="Y8" s="342" t="s">
        <v>132</v>
      </c>
      <c r="Z8" s="342" t="s">
        <v>133</v>
      </c>
      <c r="AA8" s="357" t="s">
        <v>141</v>
      </c>
      <c r="AC8" s="336"/>
    </row>
    <row r="9" spans="1:32" x14ac:dyDescent="0.2">
      <c r="A9" t="s">
        <v>116</v>
      </c>
      <c r="B9" s="265">
        <v>1</v>
      </c>
      <c r="C9" s="266">
        <v>1995</v>
      </c>
      <c r="D9" s="266" t="s">
        <v>67</v>
      </c>
      <c r="E9" s="343">
        <v>40455</v>
      </c>
      <c r="F9" s="337">
        <v>1</v>
      </c>
      <c r="G9" s="337">
        <v>1995</v>
      </c>
      <c r="H9" s="337">
        <v>1995</v>
      </c>
      <c r="I9" s="337">
        <v>1995</v>
      </c>
      <c r="J9" s="337">
        <v>0</v>
      </c>
      <c r="K9" s="338">
        <v>40455</v>
      </c>
      <c r="L9" s="339">
        <v>40456</v>
      </c>
      <c r="M9" s="337">
        <v>1</v>
      </c>
      <c r="N9" s="337">
        <v>1995</v>
      </c>
      <c r="O9" s="337">
        <v>1995</v>
      </c>
      <c r="P9" s="337">
        <v>0</v>
      </c>
      <c r="Q9" s="337">
        <v>1995</v>
      </c>
      <c r="R9" s="340">
        <v>0</v>
      </c>
      <c r="S9" s="340">
        <v>0</v>
      </c>
      <c r="T9" s="351">
        <v>40456</v>
      </c>
      <c r="U9" s="352">
        <v>1</v>
      </c>
      <c r="V9" s="266">
        <v>1995</v>
      </c>
      <c r="W9" s="347" t="str">
        <f t="shared" ref="W9:W40" si="0">IF(C9=V9,"OK",IF(V9=Q9,"ERRO",IF(V9="","KO")))</f>
        <v>OK</v>
      </c>
      <c r="X9" s="347">
        <f t="shared" ref="X9:X40" si="1">+C9-V9</f>
        <v>0</v>
      </c>
      <c r="Y9" s="348" t="str">
        <f t="shared" ref="Y9:Y72" si="2">IF(D9="","",D9)</f>
        <v>White - 2213</v>
      </c>
      <c r="Z9" s="355">
        <v>40511</v>
      </c>
      <c r="AA9" s="358">
        <f>+DAYS360(E9,Z9)</f>
        <v>55</v>
      </c>
    </row>
    <row r="10" spans="1:32" x14ac:dyDescent="0.2">
      <c r="A10" t="s">
        <v>116</v>
      </c>
      <c r="B10" s="19">
        <v>2</v>
      </c>
      <c r="C10" s="20">
        <v>1995</v>
      </c>
      <c r="D10" s="20" t="s">
        <v>67</v>
      </c>
      <c r="E10" s="153">
        <v>40455</v>
      </c>
      <c r="F10" s="20">
        <v>2</v>
      </c>
      <c r="G10" s="20">
        <v>1995</v>
      </c>
      <c r="H10" s="20">
        <v>1995</v>
      </c>
      <c r="I10" s="20">
        <v>1995</v>
      </c>
      <c r="J10" s="20">
        <v>0</v>
      </c>
      <c r="K10" s="167">
        <v>40455</v>
      </c>
      <c r="L10" s="156">
        <v>40456</v>
      </c>
      <c r="M10" s="20">
        <v>2</v>
      </c>
      <c r="N10" s="20">
        <v>1995</v>
      </c>
      <c r="O10" s="20">
        <v>1995</v>
      </c>
      <c r="P10" s="20">
        <v>0</v>
      </c>
      <c r="Q10" s="20">
        <v>1995</v>
      </c>
      <c r="R10" s="4">
        <v>0</v>
      </c>
      <c r="S10" s="4">
        <v>0</v>
      </c>
      <c r="T10" s="163">
        <v>40456</v>
      </c>
      <c r="U10" s="106">
        <v>2</v>
      </c>
      <c r="V10" s="20">
        <v>1995</v>
      </c>
      <c r="W10" s="334" t="str">
        <f t="shared" si="0"/>
        <v>OK</v>
      </c>
      <c r="X10" s="334">
        <f t="shared" si="1"/>
        <v>0</v>
      </c>
      <c r="Y10" s="122" t="str">
        <f t="shared" si="2"/>
        <v>White - 2213</v>
      </c>
      <c r="Z10" s="325">
        <v>40511</v>
      </c>
      <c r="AA10" s="359">
        <f t="shared" ref="AA10:AA73" si="3">+DAYS360(E10,Z10)</f>
        <v>55</v>
      </c>
    </row>
    <row r="11" spans="1:32" x14ac:dyDescent="0.2">
      <c r="A11" t="s">
        <v>116</v>
      </c>
      <c r="B11" s="19">
        <v>3</v>
      </c>
      <c r="C11" s="20">
        <v>154</v>
      </c>
      <c r="D11" s="20" t="s">
        <v>67</v>
      </c>
      <c r="E11" s="153">
        <v>40455</v>
      </c>
      <c r="F11" s="20">
        <v>3</v>
      </c>
      <c r="G11" s="20">
        <v>154</v>
      </c>
      <c r="H11" s="20">
        <v>154</v>
      </c>
      <c r="I11" s="20">
        <v>154</v>
      </c>
      <c r="J11" s="20">
        <v>0</v>
      </c>
      <c r="K11" s="167">
        <v>40455</v>
      </c>
      <c r="L11" s="156">
        <v>40456</v>
      </c>
      <c r="M11" s="20">
        <v>3</v>
      </c>
      <c r="N11" s="20">
        <v>154</v>
      </c>
      <c r="O11" s="20">
        <v>154</v>
      </c>
      <c r="P11" s="20">
        <v>0</v>
      </c>
      <c r="Q11" s="20">
        <v>152</v>
      </c>
      <c r="R11" s="4">
        <v>0</v>
      </c>
      <c r="S11" s="4">
        <v>2</v>
      </c>
      <c r="T11" s="163">
        <v>40456</v>
      </c>
      <c r="U11" s="106">
        <v>3</v>
      </c>
      <c r="V11" s="20">
        <v>152</v>
      </c>
      <c r="W11" s="334" t="str">
        <f t="shared" si="0"/>
        <v>ERRO</v>
      </c>
      <c r="X11" s="334">
        <f t="shared" si="1"/>
        <v>2</v>
      </c>
      <c r="Y11" s="122" t="str">
        <f t="shared" si="2"/>
        <v>White - 2213</v>
      </c>
      <c r="Z11" s="325">
        <v>40461</v>
      </c>
      <c r="AA11" s="360">
        <f t="shared" si="3"/>
        <v>6</v>
      </c>
    </row>
    <row r="12" spans="1:32" x14ac:dyDescent="0.2">
      <c r="A12" t="s">
        <v>116</v>
      </c>
      <c r="B12" s="19">
        <v>4</v>
      </c>
      <c r="C12" s="20">
        <v>1</v>
      </c>
      <c r="D12" s="20" t="s">
        <v>70</v>
      </c>
      <c r="E12" s="153">
        <v>40455</v>
      </c>
      <c r="F12" s="20">
        <v>4</v>
      </c>
      <c r="G12" s="20">
        <v>1</v>
      </c>
      <c r="H12" s="20">
        <v>1</v>
      </c>
      <c r="I12" s="20">
        <v>1</v>
      </c>
      <c r="J12" s="20">
        <v>0</v>
      </c>
      <c r="K12" s="167">
        <v>40455</v>
      </c>
      <c r="L12" s="156">
        <v>40456</v>
      </c>
      <c r="M12" s="20">
        <v>4</v>
      </c>
      <c r="N12" s="20">
        <v>1</v>
      </c>
      <c r="O12" s="20">
        <v>1</v>
      </c>
      <c r="P12" s="20">
        <v>0</v>
      </c>
      <c r="Q12" s="20">
        <v>1</v>
      </c>
      <c r="R12" s="4">
        <v>0</v>
      </c>
      <c r="S12" s="4">
        <v>0</v>
      </c>
      <c r="T12" s="163">
        <v>40456</v>
      </c>
      <c r="U12" s="106"/>
      <c r="V12" s="20"/>
      <c r="W12" s="334" t="str">
        <f t="shared" si="0"/>
        <v>KO</v>
      </c>
      <c r="X12" s="334">
        <f t="shared" si="1"/>
        <v>1</v>
      </c>
      <c r="Y12" s="122" t="str">
        <f t="shared" si="2"/>
        <v>Go Travel Card - 2225</v>
      </c>
      <c r="Z12" s="325"/>
      <c r="AA12" s="361" t="s">
        <v>140</v>
      </c>
    </row>
    <row r="13" spans="1:32" x14ac:dyDescent="0.2">
      <c r="A13" t="s">
        <v>116</v>
      </c>
      <c r="B13" s="19">
        <v>5</v>
      </c>
      <c r="C13" s="20">
        <v>4</v>
      </c>
      <c r="D13" s="20" t="s">
        <v>71</v>
      </c>
      <c r="E13" s="153">
        <v>40455</v>
      </c>
      <c r="F13" s="20">
        <v>5</v>
      </c>
      <c r="G13" s="20">
        <v>4</v>
      </c>
      <c r="H13" s="20">
        <v>4</v>
      </c>
      <c r="I13" s="20">
        <v>4</v>
      </c>
      <c r="J13" s="20">
        <v>0</v>
      </c>
      <c r="K13" s="167">
        <v>40455</v>
      </c>
      <c r="L13" s="156">
        <v>40456</v>
      </c>
      <c r="M13" s="20">
        <v>5</v>
      </c>
      <c r="N13" s="20">
        <v>4</v>
      </c>
      <c r="O13" s="20">
        <v>4</v>
      </c>
      <c r="P13" s="20">
        <v>0</v>
      </c>
      <c r="Q13" s="20">
        <v>1</v>
      </c>
      <c r="R13" s="4">
        <v>0</v>
      </c>
      <c r="S13" s="4">
        <v>3</v>
      </c>
      <c r="T13" s="163">
        <v>40456</v>
      </c>
      <c r="U13" s="106">
        <v>5</v>
      </c>
      <c r="V13" s="20">
        <v>1</v>
      </c>
      <c r="W13" s="334" t="str">
        <f t="shared" si="0"/>
        <v>ERRO</v>
      </c>
      <c r="X13" s="334">
        <f t="shared" si="1"/>
        <v>3</v>
      </c>
      <c r="Y13" s="122" t="str">
        <f t="shared" si="2"/>
        <v>Finance - 2226</v>
      </c>
      <c r="Z13" s="325">
        <v>40461</v>
      </c>
      <c r="AA13" s="360">
        <f t="shared" si="3"/>
        <v>6</v>
      </c>
    </row>
    <row r="14" spans="1:32" x14ac:dyDescent="0.2">
      <c r="A14" t="s">
        <v>116</v>
      </c>
      <c r="B14" s="19">
        <v>6</v>
      </c>
      <c r="C14" s="20">
        <v>517</v>
      </c>
      <c r="D14" s="20" t="s">
        <v>72</v>
      </c>
      <c r="E14" s="153">
        <v>40455</v>
      </c>
      <c r="F14" s="20">
        <v>6</v>
      </c>
      <c r="G14" s="20">
        <v>517</v>
      </c>
      <c r="H14" s="20">
        <v>517</v>
      </c>
      <c r="I14" s="20">
        <v>517</v>
      </c>
      <c r="J14" s="20">
        <v>0</v>
      </c>
      <c r="K14" s="167">
        <v>40455</v>
      </c>
      <c r="L14" s="156">
        <v>40456</v>
      </c>
      <c r="M14" s="20">
        <v>6</v>
      </c>
      <c r="N14" s="20">
        <v>517</v>
      </c>
      <c r="O14" s="20">
        <v>517</v>
      </c>
      <c r="P14" s="20">
        <v>0</v>
      </c>
      <c r="Q14" s="20">
        <v>517</v>
      </c>
      <c r="R14" s="4">
        <v>0</v>
      </c>
      <c r="S14" s="4">
        <v>0</v>
      </c>
      <c r="T14" s="163">
        <v>40456</v>
      </c>
      <c r="U14" s="106"/>
      <c r="V14" s="20"/>
      <c r="W14" s="334" t="str">
        <f t="shared" si="0"/>
        <v>KO</v>
      </c>
      <c r="X14" s="334">
        <f t="shared" si="1"/>
        <v>517</v>
      </c>
      <c r="Y14" s="122" t="str">
        <f t="shared" si="2"/>
        <v>Credial - 2227</v>
      </c>
      <c r="Z14" s="325"/>
      <c r="AA14" s="361" t="s">
        <v>140</v>
      </c>
    </row>
    <row r="15" spans="1:32" x14ac:dyDescent="0.2">
      <c r="A15" t="s">
        <v>116</v>
      </c>
      <c r="B15" s="19">
        <v>7</v>
      </c>
      <c r="C15" s="20">
        <v>1995</v>
      </c>
      <c r="D15" s="20" t="s">
        <v>73</v>
      </c>
      <c r="E15" s="153">
        <v>40455</v>
      </c>
      <c r="F15" s="20">
        <v>7</v>
      </c>
      <c r="G15" s="20">
        <v>1995</v>
      </c>
      <c r="H15" s="20">
        <v>1995</v>
      </c>
      <c r="I15" s="20">
        <v>1995</v>
      </c>
      <c r="J15" s="20">
        <v>0</v>
      </c>
      <c r="K15" s="167">
        <v>40455</v>
      </c>
      <c r="L15" s="156">
        <v>40456</v>
      </c>
      <c r="M15" s="20">
        <v>7</v>
      </c>
      <c r="N15" s="20">
        <v>1995</v>
      </c>
      <c r="O15" s="20">
        <v>1995</v>
      </c>
      <c r="P15" s="20">
        <v>0</v>
      </c>
      <c r="Q15" s="20">
        <v>1995</v>
      </c>
      <c r="R15" s="4">
        <v>0</v>
      </c>
      <c r="S15" s="4">
        <v>0</v>
      </c>
      <c r="T15" s="163">
        <v>40456</v>
      </c>
      <c r="U15" s="106">
        <v>7</v>
      </c>
      <c r="V15" s="20">
        <v>1995</v>
      </c>
      <c r="W15" s="334" t="str">
        <f t="shared" si="0"/>
        <v>OK</v>
      </c>
      <c r="X15" s="334">
        <f t="shared" si="1"/>
        <v>0</v>
      </c>
      <c r="Y15" s="122" t="str">
        <f t="shared" si="2"/>
        <v>Ikea - 2228</v>
      </c>
      <c r="Z15" s="325">
        <v>40478</v>
      </c>
      <c r="AA15" s="362">
        <f t="shared" si="3"/>
        <v>23</v>
      </c>
    </row>
    <row r="16" spans="1:32" x14ac:dyDescent="0.2">
      <c r="A16" t="s">
        <v>116</v>
      </c>
      <c r="B16" s="19">
        <v>8</v>
      </c>
      <c r="C16" s="20">
        <v>1995</v>
      </c>
      <c r="D16" s="20" t="s">
        <v>73</v>
      </c>
      <c r="E16" s="153">
        <v>40455</v>
      </c>
      <c r="F16" s="20">
        <v>8</v>
      </c>
      <c r="G16" s="20">
        <v>1995</v>
      </c>
      <c r="H16" s="20">
        <v>1995</v>
      </c>
      <c r="I16" s="20">
        <v>1995</v>
      </c>
      <c r="J16" s="20">
        <v>0</v>
      </c>
      <c r="K16" s="167">
        <v>40455</v>
      </c>
      <c r="L16" s="156">
        <v>40456</v>
      </c>
      <c r="M16" s="20">
        <v>8</v>
      </c>
      <c r="N16" s="20">
        <v>1995</v>
      </c>
      <c r="O16" s="20">
        <v>1995</v>
      </c>
      <c r="P16" s="20">
        <v>0</v>
      </c>
      <c r="Q16" s="20">
        <v>1995</v>
      </c>
      <c r="R16" s="4">
        <v>0</v>
      </c>
      <c r="S16" s="4">
        <v>0</v>
      </c>
      <c r="T16" s="163">
        <v>40456</v>
      </c>
      <c r="U16" s="106">
        <v>8</v>
      </c>
      <c r="V16" s="20">
        <v>1995</v>
      </c>
      <c r="W16" s="334" t="str">
        <f t="shared" si="0"/>
        <v>OK</v>
      </c>
      <c r="X16" s="334">
        <f t="shared" si="1"/>
        <v>0</v>
      </c>
      <c r="Y16" s="122" t="str">
        <f t="shared" si="2"/>
        <v>Ikea - 2228</v>
      </c>
      <c r="Z16" s="325">
        <v>40478</v>
      </c>
      <c r="AA16" s="362">
        <f t="shared" si="3"/>
        <v>23</v>
      </c>
    </row>
    <row r="17" spans="1:27" x14ac:dyDescent="0.2">
      <c r="A17" t="s">
        <v>116</v>
      </c>
      <c r="B17" s="19">
        <v>9</v>
      </c>
      <c r="C17" s="20">
        <v>1995</v>
      </c>
      <c r="D17" s="20" t="s">
        <v>73</v>
      </c>
      <c r="E17" s="153">
        <v>40455</v>
      </c>
      <c r="F17" s="20">
        <v>9</v>
      </c>
      <c r="G17" s="20">
        <v>1995</v>
      </c>
      <c r="H17" s="20">
        <v>1995</v>
      </c>
      <c r="I17" s="20">
        <v>1995</v>
      </c>
      <c r="J17" s="20">
        <v>0</v>
      </c>
      <c r="K17" s="167">
        <v>40455</v>
      </c>
      <c r="L17" s="156">
        <v>40456</v>
      </c>
      <c r="M17" s="20">
        <v>9</v>
      </c>
      <c r="N17" s="20">
        <v>1995</v>
      </c>
      <c r="O17" s="20">
        <v>1995</v>
      </c>
      <c r="P17" s="20">
        <v>0</v>
      </c>
      <c r="Q17" s="20">
        <v>1995</v>
      </c>
      <c r="R17" s="4">
        <v>0</v>
      </c>
      <c r="S17" s="4">
        <v>0</v>
      </c>
      <c r="T17" s="163">
        <v>40456</v>
      </c>
      <c r="U17" s="106">
        <v>9</v>
      </c>
      <c r="V17" s="20">
        <v>1995</v>
      </c>
      <c r="W17" s="334" t="str">
        <f t="shared" si="0"/>
        <v>OK</v>
      </c>
      <c r="X17" s="334">
        <f t="shared" si="1"/>
        <v>0</v>
      </c>
      <c r="Y17" s="122" t="str">
        <f t="shared" si="2"/>
        <v>Ikea - 2228</v>
      </c>
      <c r="Z17" s="325">
        <v>40478</v>
      </c>
      <c r="AA17" s="362">
        <f t="shared" si="3"/>
        <v>23</v>
      </c>
    </row>
    <row r="18" spans="1:27" x14ac:dyDescent="0.2">
      <c r="A18" t="s">
        <v>116</v>
      </c>
      <c r="B18" s="19">
        <v>10</v>
      </c>
      <c r="C18" s="20">
        <v>1995</v>
      </c>
      <c r="D18" s="20" t="s">
        <v>73</v>
      </c>
      <c r="E18" s="153">
        <v>40455</v>
      </c>
      <c r="F18" s="20">
        <v>10</v>
      </c>
      <c r="G18" s="20">
        <v>1995</v>
      </c>
      <c r="H18" s="20">
        <v>1995</v>
      </c>
      <c r="I18" s="20">
        <v>1995</v>
      </c>
      <c r="J18" s="20">
        <v>0</v>
      </c>
      <c r="K18" s="167">
        <v>40455</v>
      </c>
      <c r="L18" s="156">
        <v>40456</v>
      </c>
      <c r="M18" s="20">
        <v>10</v>
      </c>
      <c r="N18" s="20">
        <v>1995</v>
      </c>
      <c r="O18" s="20">
        <v>1995</v>
      </c>
      <c r="P18" s="20">
        <v>0</v>
      </c>
      <c r="Q18" s="20">
        <v>1995</v>
      </c>
      <c r="R18" s="4">
        <v>0</v>
      </c>
      <c r="S18" s="4">
        <v>0</v>
      </c>
      <c r="T18" s="163">
        <v>40456</v>
      </c>
      <c r="U18" s="106">
        <v>10</v>
      </c>
      <c r="V18" s="20">
        <v>1995</v>
      </c>
      <c r="W18" s="334" t="str">
        <f t="shared" si="0"/>
        <v>OK</v>
      </c>
      <c r="X18" s="334">
        <f t="shared" si="1"/>
        <v>0</v>
      </c>
      <c r="Y18" s="122" t="str">
        <f t="shared" si="2"/>
        <v>Ikea - 2228</v>
      </c>
      <c r="Z18" s="325">
        <v>40461</v>
      </c>
      <c r="AA18" s="360">
        <f t="shared" si="3"/>
        <v>6</v>
      </c>
    </row>
    <row r="19" spans="1:27" x14ac:dyDescent="0.2">
      <c r="A19" t="s">
        <v>116</v>
      </c>
      <c r="B19" s="19">
        <v>11</v>
      </c>
      <c r="C19" s="20">
        <v>570</v>
      </c>
      <c r="D19" s="20" t="s">
        <v>73</v>
      </c>
      <c r="E19" s="153">
        <v>40455</v>
      </c>
      <c r="F19" s="20">
        <v>11</v>
      </c>
      <c r="G19" s="20">
        <v>570</v>
      </c>
      <c r="H19" s="20">
        <v>570</v>
      </c>
      <c r="I19" s="20">
        <v>570</v>
      </c>
      <c r="J19" s="20">
        <v>0</v>
      </c>
      <c r="K19" s="167">
        <v>40455</v>
      </c>
      <c r="L19" s="156">
        <v>40456</v>
      </c>
      <c r="M19" s="20">
        <v>11</v>
      </c>
      <c r="N19" s="20">
        <v>570</v>
      </c>
      <c r="O19" s="20">
        <v>570</v>
      </c>
      <c r="P19" s="20">
        <v>0</v>
      </c>
      <c r="Q19" s="20">
        <v>570</v>
      </c>
      <c r="R19" s="4">
        <v>0</v>
      </c>
      <c r="S19" s="4">
        <v>0</v>
      </c>
      <c r="T19" s="163">
        <v>40456</v>
      </c>
      <c r="U19" s="106">
        <v>11</v>
      </c>
      <c r="V19" s="20">
        <v>570</v>
      </c>
      <c r="W19" s="334" t="str">
        <f t="shared" si="0"/>
        <v>OK</v>
      </c>
      <c r="X19" s="334">
        <f t="shared" si="1"/>
        <v>0</v>
      </c>
      <c r="Y19" s="122" t="str">
        <f t="shared" si="2"/>
        <v>Ikea - 2228</v>
      </c>
      <c r="Z19" s="325">
        <v>40478</v>
      </c>
      <c r="AA19" s="362">
        <f t="shared" si="3"/>
        <v>23</v>
      </c>
    </row>
    <row r="20" spans="1:27" x14ac:dyDescent="0.2">
      <c r="A20" t="s">
        <v>116</v>
      </c>
      <c r="B20" s="19">
        <v>12</v>
      </c>
      <c r="C20" s="20">
        <v>283</v>
      </c>
      <c r="D20" s="20" t="s">
        <v>79</v>
      </c>
      <c r="E20" s="153">
        <v>40455</v>
      </c>
      <c r="F20" s="20">
        <v>12</v>
      </c>
      <c r="G20" s="20">
        <v>283</v>
      </c>
      <c r="H20" s="20">
        <v>283</v>
      </c>
      <c r="I20" s="20">
        <v>283</v>
      </c>
      <c r="J20" s="20">
        <v>0</v>
      </c>
      <c r="K20" s="167">
        <v>40455</v>
      </c>
      <c r="L20" s="156">
        <v>40456</v>
      </c>
      <c r="M20" s="20">
        <v>12</v>
      </c>
      <c r="N20" s="20">
        <v>283</v>
      </c>
      <c r="O20" s="20">
        <v>283</v>
      </c>
      <c r="P20" s="20">
        <v>0</v>
      </c>
      <c r="Q20" s="20">
        <v>274</v>
      </c>
      <c r="R20" s="4">
        <v>0</v>
      </c>
      <c r="S20" s="4">
        <v>9</v>
      </c>
      <c r="T20" s="163">
        <v>40456</v>
      </c>
      <c r="U20" s="106">
        <v>12</v>
      </c>
      <c r="V20" s="20">
        <v>274</v>
      </c>
      <c r="W20" s="334" t="str">
        <f t="shared" si="0"/>
        <v>ERRO</v>
      </c>
      <c r="X20" s="334">
        <f t="shared" si="1"/>
        <v>9</v>
      </c>
      <c r="Y20" s="122" t="str">
        <f t="shared" si="2"/>
        <v>Moviflor - 2229</v>
      </c>
      <c r="Z20" s="325">
        <v>40461</v>
      </c>
      <c r="AA20" s="360">
        <f t="shared" si="3"/>
        <v>6</v>
      </c>
    </row>
    <row r="21" spans="1:27" x14ac:dyDescent="0.2">
      <c r="A21" t="s">
        <v>116</v>
      </c>
      <c r="B21" s="19">
        <v>13</v>
      </c>
      <c r="C21" s="20">
        <v>1995</v>
      </c>
      <c r="D21" s="20" t="s">
        <v>74</v>
      </c>
      <c r="E21" s="153">
        <v>40455</v>
      </c>
      <c r="F21" s="20">
        <v>13</v>
      </c>
      <c r="G21" s="20">
        <v>1995</v>
      </c>
      <c r="H21" s="20">
        <v>1995</v>
      </c>
      <c r="I21" s="20">
        <v>1995</v>
      </c>
      <c r="J21" s="20">
        <v>0</v>
      </c>
      <c r="K21" s="167">
        <v>40455</v>
      </c>
      <c r="L21" s="156">
        <v>40456</v>
      </c>
      <c r="M21" s="20">
        <v>13</v>
      </c>
      <c r="N21" s="20">
        <v>1995</v>
      </c>
      <c r="O21" s="20">
        <v>1995</v>
      </c>
      <c r="P21" s="20">
        <v>0</v>
      </c>
      <c r="Q21" s="20">
        <v>1995</v>
      </c>
      <c r="R21" s="4">
        <v>0</v>
      </c>
      <c r="S21" s="4">
        <v>0</v>
      </c>
      <c r="T21" s="163">
        <v>40456</v>
      </c>
      <c r="U21" s="106">
        <v>13</v>
      </c>
      <c r="V21" s="20">
        <v>1995</v>
      </c>
      <c r="W21" s="334" t="str">
        <f t="shared" si="0"/>
        <v>OK</v>
      </c>
      <c r="X21" s="334">
        <f t="shared" si="1"/>
        <v>0</v>
      </c>
      <c r="Y21" s="122" t="str">
        <f t="shared" si="2"/>
        <v>Conforama - 2230</v>
      </c>
      <c r="Z21" s="325">
        <v>40464</v>
      </c>
      <c r="AA21" s="360">
        <f t="shared" si="3"/>
        <v>9</v>
      </c>
    </row>
    <row r="22" spans="1:27" x14ac:dyDescent="0.2">
      <c r="A22" t="s">
        <v>116</v>
      </c>
      <c r="B22" s="19">
        <v>14</v>
      </c>
      <c r="C22" s="20">
        <v>1574</v>
      </c>
      <c r="D22" s="20" t="s">
        <v>74</v>
      </c>
      <c r="E22" s="153">
        <v>40455</v>
      </c>
      <c r="F22" s="20">
        <v>14</v>
      </c>
      <c r="G22" s="20">
        <v>1574</v>
      </c>
      <c r="H22" s="20">
        <v>1574</v>
      </c>
      <c r="I22" s="20">
        <v>1574</v>
      </c>
      <c r="J22" s="20">
        <v>0</v>
      </c>
      <c r="K22" s="167">
        <v>40455</v>
      </c>
      <c r="L22" s="156">
        <v>40456</v>
      </c>
      <c r="M22" s="20">
        <v>14</v>
      </c>
      <c r="N22" s="20">
        <v>1574</v>
      </c>
      <c r="O22" s="20">
        <v>1574</v>
      </c>
      <c r="P22" s="20">
        <v>0</v>
      </c>
      <c r="Q22" s="20">
        <v>1574</v>
      </c>
      <c r="R22" s="4">
        <v>0</v>
      </c>
      <c r="S22" s="4">
        <v>0</v>
      </c>
      <c r="T22" s="163">
        <v>40456</v>
      </c>
      <c r="U22" s="106">
        <v>14</v>
      </c>
      <c r="V22" s="20">
        <v>1574</v>
      </c>
      <c r="W22" s="334" t="str">
        <f t="shared" si="0"/>
        <v>OK</v>
      </c>
      <c r="X22" s="334">
        <f t="shared" si="1"/>
        <v>0</v>
      </c>
      <c r="Y22" s="122" t="str">
        <f t="shared" si="2"/>
        <v>Conforama - 2230</v>
      </c>
      <c r="Z22" s="325">
        <v>40466</v>
      </c>
      <c r="AA22" s="360">
        <f t="shared" si="3"/>
        <v>11</v>
      </c>
    </row>
    <row r="23" spans="1:27" x14ac:dyDescent="0.2">
      <c r="A23" t="s">
        <v>116</v>
      </c>
      <c r="B23" s="19">
        <v>15</v>
      </c>
      <c r="C23" s="20">
        <v>63</v>
      </c>
      <c r="D23" s="20" t="s">
        <v>75</v>
      </c>
      <c r="E23" s="153">
        <v>40455</v>
      </c>
      <c r="F23" s="20">
        <v>15</v>
      </c>
      <c r="G23" s="20">
        <v>63</v>
      </c>
      <c r="H23" s="20">
        <v>63</v>
      </c>
      <c r="I23" s="20">
        <v>63</v>
      </c>
      <c r="J23" s="20">
        <v>0</v>
      </c>
      <c r="K23" s="167">
        <v>40455</v>
      </c>
      <c r="L23" s="156">
        <v>40456</v>
      </c>
      <c r="M23" s="20">
        <v>15</v>
      </c>
      <c r="N23" s="20">
        <v>63</v>
      </c>
      <c r="O23" s="20">
        <v>63</v>
      </c>
      <c r="P23" s="20">
        <v>0</v>
      </c>
      <c r="Q23" s="20">
        <v>63</v>
      </c>
      <c r="R23" s="4">
        <v>0</v>
      </c>
      <c r="S23" s="4">
        <v>0</v>
      </c>
      <c r="T23" s="163">
        <v>40456</v>
      </c>
      <c r="U23" s="106">
        <v>15</v>
      </c>
      <c r="V23" s="20">
        <v>63</v>
      </c>
      <c r="W23" s="334" t="str">
        <f t="shared" si="0"/>
        <v>OK</v>
      </c>
      <c r="X23" s="334">
        <f t="shared" si="1"/>
        <v>0</v>
      </c>
      <c r="Y23" s="122" t="str">
        <f t="shared" si="2"/>
        <v>Euronics - 2231</v>
      </c>
      <c r="Z23" s="325">
        <v>40461</v>
      </c>
      <c r="AA23" s="360">
        <f t="shared" si="3"/>
        <v>6</v>
      </c>
    </row>
    <row r="24" spans="1:27" x14ac:dyDescent="0.2">
      <c r="A24" t="s">
        <v>116</v>
      </c>
      <c r="B24" s="19">
        <v>16</v>
      </c>
      <c r="C24" s="20">
        <v>67</v>
      </c>
      <c r="D24" s="20" t="s">
        <v>76</v>
      </c>
      <c r="E24" s="153">
        <v>40455</v>
      </c>
      <c r="F24" s="20">
        <v>16</v>
      </c>
      <c r="G24" s="20">
        <v>67</v>
      </c>
      <c r="H24" s="20">
        <v>67</v>
      </c>
      <c r="I24" s="20">
        <v>67</v>
      </c>
      <c r="J24" s="20">
        <v>0</v>
      </c>
      <c r="K24" s="167">
        <v>40455</v>
      </c>
      <c r="L24" s="156">
        <v>40456</v>
      </c>
      <c r="M24" s="20">
        <v>16</v>
      </c>
      <c r="N24" s="20">
        <v>67</v>
      </c>
      <c r="O24" s="20">
        <v>67</v>
      </c>
      <c r="P24" s="20">
        <v>0</v>
      </c>
      <c r="Q24" s="20">
        <v>67</v>
      </c>
      <c r="R24" s="4">
        <v>0</v>
      </c>
      <c r="S24" s="4">
        <v>0</v>
      </c>
      <c r="T24" s="163">
        <v>40456</v>
      </c>
      <c r="U24" s="106">
        <v>16</v>
      </c>
      <c r="V24" s="20">
        <v>67</v>
      </c>
      <c r="W24" s="334" t="str">
        <f t="shared" si="0"/>
        <v>OK</v>
      </c>
      <c r="X24" s="334">
        <f t="shared" si="1"/>
        <v>0</v>
      </c>
      <c r="Y24" s="122" t="str">
        <f t="shared" si="2"/>
        <v>Tien 21 - 2232</v>
      </c>
      <c r="Z24" s="325">
        <v>40461</v>
      </c>
      <c r="AA24" s="360">
        <f t="shared" si="3"/>
        <v>6</v>
      </c>
    </row>
    <row r="25" spans="1:27" x14ac:dyDescent="0.2">
      <c r="A25" t="s">
        <v>116</v>
      </c>
      <c r="B25" s="19">
        <v>17</v>
      </c>
      <c r="C25" s="20">
        <v>26</v>
      </c>
      <c r="D25" s="20" t="s">
        <v>77</v>
      </c>
      <c r="E25" s="153">
        <v>40455</v>
      </c>
      <c r="F25" s="20">
        <v>17</v>
      </c>
      <c r="G25" s="20">
        <v>26</v>
      </c>
      <c r="H25" s="20">
        <v>26</v>
      </c>
      <c r="I25" s="20">
        <v>26</v>
      </c>
      <c r="J25" s="20">
        <v>0</v>
      </c>
      <c r="K25" s="167">
        <v>40455</v>
      </c>
      <c r="L25" s="156">
        <v>40456</v>
      </c>
      <c r="M25" s="20">
        <v>17</v>
      </c>
      <c r="N25" s="20">
        <v>26</v>
      </c>
      <c r="O25" s="20">
        <v>26</v>
      </c>
      <c r="P25" s="20">
        <v>0</v>
      </c>
      <c r="Q25" s="20">
        <v>26</v>
      </c>
      <c r="R25" s="4">
        <v>0</v>
      </c>
      <c r="S25" s="4">
        <v>0</v>
      </c>
      <c r="T25" s="163">
        <v>40456</v>
      </c>
      <c r="U25" s="106">
        <v>17</v>
      </c>
      <c r="V25" s="20">
        <v>26</v>
      </c>
      <c r="W25" s="334" t="str">
        <f t="shared" si="0"/>
        <v>OK</v>
      </c>
      <c r="X25" s="334">
        <f t="shared" si="1"/>
        <v>0</v>
      </c>
      <c r="Y25" s="122" t="str">
        <f t="shared" si="2"/>
        <v>Confort - 2233</v>
      </c>
      <c r="Z25" s="325">
        <v>40461</v>
      </c>
      <c r="AA25" s="360">
        <f t="shared" si="3"/>
        <v>6</v>
      </c>
    </row>
    <row r="26" spans="1:27" x14ac:dyDescent="0.2">
      <c r="A26" t="s">
        <v>116</v>
      </c>
      <c r="B26" s="22">
        <v>18</v>
      </c>
      <c r="C26" s="21">
        <v>5</v>
      </c>
      <c r="D26" s="21" t="s">
        <v>112</v>
      </c>
      <c r="E26" s="153">
        <v>40455</v>
      </c>
      <c r="F26" s="21">
        <v>18</v>
      </c>
      <c r="G26" s="21">
        <v>5</v>
      </c>
      <c r="H26" s="21">
        <v>5</v>
      </c>
      <c r="I26" s="21">
        <v>5</v>
      </c>
      <c r="J26" s="21">
        <v>0</v>
      </c>
      <c r="K26" s="167">
        <v>40455</v>
      </c>
      <c r="L26" s="156">
        <v>40456</v>
      </c>
      <c r="M26" s="21">
        <v>18</v>
      </c>
      <c r="N26" s="21">
        <v>5</v>
      </c>
      <c r="O26" s="21">
        <v>5</v>
      </c>
      <c r="P26" s="21"/>
      <c r="Q26" s="21">
        <v>5</v>
      </c>
      <c r="R26" s="14">
        <v>0</v>
      </c>
      <c r="S26" s="14">
        <v>0</v>
      </c>
      <c r="T26" s="163">
        <v>40456</v>
      </c>
      <c r="U26" s="353"/>
      <c r="V26" s="345"/>
      <c r="W26" s="335" t="str">
        <f t="shared" si="0"/>
        <v>KO</v>
      </c>
      <c r="X26" s="335">
        <f t="shared" si="1"/>
        <v>5</v>
      </c>
      <c r="Y26" s="345" t="str">
        <f t="shared" si="2"/>
        <v>Credial Mega - 2377</v>
      </c>
      <c r="Z26" s="346"/>
      <c r="AA26" s="361" t="s">
        <v>140</v>
      </c>
    </row>
    <row r="27" spans="1:27" x14ac:dyDescent="0.2">
      <c r="A27" t="s">
        <v>115</v>
      </c>
      <c r="B27" s="19">
        <v>1</v>
      </c>
      <c r="C27" s="20">
        <v>22</v>
      </c>
      <c r="D27" s="20" t="s">
        <v>67</v>
      </c>
      <c r="E27" s="153">
        <v>40457</v>
      </c>
      <c r="F27" s="20">
        <v>1</v>
      </c>
      <c r="G27" s="20">
        <v>22</v>
      </c>
      <c r="H27" s="20">
        <v>22</v>
      </c>
      <c r="I27" s="20">
        <v>22</v>
      </c>
      <c r="J27" s="20">
        <v>0</v>
      </c>
      <c r="K27" s="167">
        <v>40457</v>
      </c>
      <c r="L27" s="156">
        <v>40458</v>
      </c>
      <c r="M27" s="20">
        <v>1</v>
      </c>
      <c r="N27" s="20">
        <v>22</v>
      </c>
      <c r="O27" s="20">
        <v>22</v>
      </c>
      <c r="P27" s="20">
        <v>0</v>
      </c>
      <c r="Q27" s="20">
        <v>22</v>
      </c>
      <c r="R27" s="4">
        <v>0</v>
      </c>
      <c r="S27" s="4">
        <v>0</v>
      </c>
      <c r="T27" s="163">
        <v>40458</v>
      </c>
      <c r="U27" s="19">
        <v>1</v>
      </c>
      <c r="V27" s="20">
        <v>22</v>
      </c>
      <c r="W27" s="334" t="str">
        <f t="shared" si="0"/>
        <v>OK</v>
      </c>
      <c r="X27" s="334">
        <f t="shared" si="1"/>
        <v>0</v>
      </c>
      <c r="Y27" s="122" t="str">
        <f t="shared" si="2"/>
        <v>White - 2213</v>
      </c>
      <c r="Z27" s="325">
        <v>40462</v>
      </c>
      <c r="AA27" s="360">
        <f t="shared" si="3"/>
        <v>5</v>
      </c>
    </row>
    <row r="28" spans="1:27" x14ac:dyDescent="0.2">
      <c r="A28" t="s">
        <v>115</v>
      </c>
      <c r="B28" s="19">
        <v>2</v>
      </c>
      <c r="C28" s="20">
        <v>5</v>
      </c>
      <c r="D28" s="20" t="s">
        <v>68</v>
      </c>
      <c r="E28" s="153">
        <v>40457</v>
      </c>
      <c r="F28" s="20">
        <v>2</v>
      </c>
      <c r="G28" s="20">
        <v>5</v>
      </c>
      <c r="H28" s="20">
        <v>5</v>
      </c>
      <c r="I28" s="20">
        <v>5</v>
      </c>
      <c r="J28" s="20">
        <v>0</v>
      </c>
      <c r="K28" s="167">
        <v>40457</v>
      </c>
      <c r="L28" s="156">
        <v>40458</v>
      </c>
      <c r="M28" s="20">
        <v>2</v>
      </c>
      <c r="N28" s="20">
        <v>5</v>
      </c>
      <c r="O28" s="20">
        <v>5</v>
      </c>
      <c r="P28" s="20">
        <v>0</v>
      </c>
      <c r="Q28" s="20">
        <v>5</v>
      </c>
      <c r="R28" s="4">
        <v>0</v>
      </c>
      <c r="S28" s="4">
        <v>0</v>
      </c>
      <c r="T28" s="163">
        <v>40458</v>
      </c>
      <c r="U28" s="19">
        <v>2</v>
      </c>
      <c r="V28" s="20">
        <v>5</v>
      </c>
      <c r="W28" s="334" t="str">
        <f t="shared" si="0"/>
        <v>OK</v>
      </c>
      <c r="X28" s="334">
        <f t="shared" si="1"/>
        <v>0</v>
      </c>
      <c r="Y28" s="122" t="str">
        <f t="shared" si="2"/>
        <v>Green - 2214</v>
      </c>
      <c r="Z28" s="325">
        <v>40462</v>
      </c>
      <c r="AA28" s="360">
        <f t="shared" si="3"/>
        <v>5</v>
      </c>
    </row>
    <row r="29" spans="1:27" x14ac:dyDescent="0.2">
      <c r="A29" t="s">
        <v>115</v>
      </c>
      <c r="B29" s="19">
        <v>3</v>
      </c>
      <c r="C29" s="20">
        <v>7</v>
      </c>
      <c r="D29" s="20" t="s">
        <v>69</v>
      </c>
      <c r="E29" s="153">
        <v>40457</v>
      </c>
      <c r="F29" s="20">
        <v>3</v>
      </c>
      <c r="G29" s="20">
        <v>7</v>
      </c>
      <c r="H29" s="20">
        <v>7</v>
      </c>
      <c r="I29" s="20">
        <v>7</v>
      </c>
      <c r="J29" s="20">
        <v>0</v>
      </c>
      <c r="K29" s="167">
        <v>40457</v>
      </c>
      <c r="L29" s="156">
        <v>40458</v>
      </c>
      <c r="M29" s="20">
        <v>3</v>
      </c>
      <c r="N29" s="20">
        <v>7</v>
      </c>
      <c r="O29" s="20">
        <v>7</v>
      </c>
      <c r="P29" s="20">
        <v>0</v>
      </c>
      <c r="Q29" s="20">
        <v>7</v>
      </c>
      <c r="R29" s="4">
        <v>0</v>
      </c>
      <c r="S29" s="4">
        <v>0</v>
      </c>
      <c r="T29" s="163">
        <v>40458</v>
      </c>
      <c r="U29" s="19">
        <v>3</v>
      </c>
      <c r="V29" s="20">
        <v>7</v>
      </c>
      <c r="W29" s="334" t="str">
        <f t="shared" si="0"/>
        <v>OK</v>
      </c>
      <c r="X29" s="334">
        <f t="shared" si="1"/>
        <v>0</v>
      </c>
      <c r="Y29" s="122" t="str">
        <f t="shared" si="2"/>
        <v>Black - 2215</v>
      </c>
      <c r="Z29" s="325">
        <v>40462</v>
      </c>
      <c r="AA29" s="360">
        <f t="shared" si="3"/>
        <v>5</v>
      </c>
    </row>
    <row r="30" spans="1:27" x14ac:dyDescent="0.2">
      <c r="A30" t="s">
        <v>115</v>
      </c>
      <c r="B30" s="19">
        <v>4</v>
      </c>
      <c r="C30" s="20">
        <v>35</v>
      </c>
      <c r="D30" s="20" t="s">
        <v>72</v>
      </c>
      <c r="E30" s="153">
        <v>40457</v>
      </c>
      <c r="F30" s="20">
        <v>4</v>
      </c>
      <c r="G30" s="20">
        <v>35</v>
      </c>
      <c r="H30" s="20">
        <v>35</v>
      </c>
      <c r="I30" s="20">
        <v>35</v>
      </c>
      <c r="J30" s="20">
        <v>0</v>
      </c>
      <c r="K30" s="167">
        <v>40457</v>
      </c>
      <c r="L30" s="156">
        <v>40458</v>
      </c>
      <c r="M30" s="20">
        <v>4</v>
      </c>
      <c r="N30" s="20">
        <v>35</v>
      </c>
      <c r="O30" s="20">
        <v>35</v>
      </c>
      <c r="P30" s="20">
        <v>0</v>
      </c>
      <c r="Q30" s="20">
        <v>35</v>
      </c>
      <c r="R30" s="4">
        <v>0</v>
      </c>
      <c r="S30" s="4">
        <v>0</v>
      </c>
      <c r="T30" s="163">
        <v>40458</v>
      </c>
      <c r="U30" s="19">
        <v>4</v>
      </c>
      <c r="V30" s="20">
        <v>35</v>
      </c>
      <c r="W30" s="334" t="str">
        <f t="shared" si="0"/>
        <v>OK</v>
      </c>
      <c r="X30" s="334">
        <f t="shared" si="1"/>
        <v>0</v>
      </c>
      <c r="Y30" s="122" t="str">
        <f t="shared" si="2"/>
        <v>Credial - 2227</v>
      </c>
      <c r="Z30" s="325">
        <v>40462</v>
      </c>
      <c r="AA30" s="360">
        <f t="shared" si="3"/>
        <v>5</v>
      </c>
    </row>
    <row r="31" spans="1:27" x14ac:dyDescent="0.2">
      <c r="A31" t="s">
        <v>115</v>
      </c>
      <c r="B31" s="19">
        <v>5</v>
      </c>
      <c r="C31" s="20">
        <v>207</v>
      </c>
      <c r="D31" s="20" t="s">
        <v>73</v>
      </c>
      <c r="E31" s="153">
        <v>40457</v>
      </c>
      <c r="F31" s="20">
        <v>5</v>
      </c>
      <c r="G31" s="20">
        <v>207</v>
      </c>
      <c r="H31" s="20">
        <v>207</v>
      </c>
      <c r="I31" s="20">
        <v>207</v>
      </c>
      <c r="J31" s="20">
        <v>0</v>
      </c>
      <c r="K31" s="167">
        <v>40457</v>
      </c>
      <c r="L31" s="156">
        <v>40458</v>
      </c>
      <c r="M31" s="20">
        <v>5</v>
      </c>
      <c r="N31" s="20">
        <v>207</v>
      </c>
      <c r="O31" s="20">
        <v>207</v>
      </c>
      <c r="P31" s="20">
        <v>0</v>
      </c>
      <c r="Q31" s="20">
        <v>207</v>
      </c>
      <c r="R31" s="4">
        <v>0</v>
      </c>
      <c r="S31" s="4">
        <v>0</v>
      </c>
      <c r="T31" s="163">
        <v>40458</v>
      </c>
      <c r="U31" s="19">
        <v>5</v>
      </c>
      <c r="V31" s="20">
        <v>207</v>
      </c>
      <c r="W31" s="334" t="str">
        <f t="shared" si="0"/>
        <v>OK</v>
      </c>
      <c r="X31" s="334">
        <f t="shared" si="1"/>
        <v>0</v>
      </c>
      <c r="Y31" s="122" t="str">
        <f t="shared" si="2"/>
        <v>Ikea - 2228</v>
      </c>
      <c r="Z31" s="325">
        <v>40462</v>
      </c>
      <c r="AA31" s="360">
        <f t="shared" si="3"/>
        <v>5</v>
      </c>
    </row>
    <row r="32" spans="1:27" x14ac:dyDescent="0.2">
      <c r="A32" t="s">
        <v>115</v>
      </c>
      <c r="B32" s="19">
        <v>6</v>
      </c>
      <c r="C32" s="20">
        <v>9</v>
      </c>
      <c r="D32" s="20" t="s">
        <v>79</v>
      </c>
      <c r="E32" s="153">
        <v>40457</v>
      </c>
      <c r="F32" s="20">
        <v>6</v>
      </c>
      <c r="G32" s="20">
        <v>9</v>
      </c>
      <c r="H32" s="20">
        <v>9</v>
      </c>
      <c r="I32" s="20">
        <v>9</v>
      </c>
      <c r="J32" s="20">
        <v>0</v>
      </c>
      <c r="K32" s="167">
        <v>40457</v>
      </c>
      <c r="L32" s="156">
        <v>40458</v>
      </c>
      <c r="M32" s="20">
        <v>6</v>
      </c>
      <c r="N32" s="20">
        <v>9</v>
      </c>
      <c r="O32" s="20">
        <v>9</v>
      </c>
      <c r="P32" s="20">
        <v>0</v>
      </c>
      <c r="Q32" s="20">
        <v>9</v>
      </c>
      <c r="R32" s="4">
        <v>0</v>
      </c>
      <c r="S32" s="4">
        <v>0</v>
      </c>
      <c r="T32" s="163">
        <v>40458</v>
      </c>
      <c r="U32" s="19">
        <v>6</v>
      </c>
      <c r="V32" s="20">
        <v>9</v>
      </c>
      <c r="W32" s="334" t="str">
        <f t="shared" si="0"/>
        <v>OK</v>
      </c>
      <c r="X32" s="334">
        <f t="shared" si="1"/>
        <v>0</v>
      </c>
      <c r="Y32" s="122" t="str">
        <f t="shared" si="2"/>
        <v>Moviflor - 2229</v>
      </c>
      <c r="Z32" s="325">
        <v>40462</v>
      </c>
      <c r="AA32" s="360">
        <f t="shared" si="3"/>
        <v>5</v>
      </c>
    </row>
    <row r="33" spans="1:27" x14ac:dyDescent="0.2">
      <c r="A33" t="s">
        <v>115</v>
      </c>
      <c r="B33" s="19">
        <v>7</v>
      </c>
      <c r="C33" s="20">
        <v>99</v>
      </c>
      <c r="D33" s="20" t="s">
        <v>74</v>
      </c>
      <c r="E33" s="153">
        <v>40457</v>
      </c>
      <c r="F33" s="20">
        <v>7</v>
      </c>
      <c r="G33" s="20">
        <v>99</v>
      </c>
      <c r="H33" s="20">
        <v>99</v>
      </c>
      <c r="I33" s="20">
        <v>99</v>
      </c>
      <c r="J33" s="20">
        <v>0</v>
      </c>
      <c r="K33" s="167">
        <v>40457</v>
      </c>
      <c r="L33" s="156">
        <v>40458</v>
      </c>
      <c r="M33" s="20">
        <v>7</v>
      </c>
      <c r="N33" s="20">
        <v>99</v>
      </c>
      <c r="O33" s="20">
        <v>99</v>
      </c>
      <c r="P33" s="20">
        <v>0</v>
      </c>
      <c r="Q33" s="20">
        <v>99</v>
      </c>
      <c r="R33" s="4">
        <v>0</v>
      </c>
      <c r="S33" s="4">
        <v>0</v>
      </c>
      <c r="T33" s="163">
        <v>40458</v>
      </c>
      <c r="U33" s="19">
        <v>7</v>
      </c>
      <c r="V33" s="20">
        <v>99</v>
      </c>
      <c r="W33" s="334" t="str">
        <f t="shared" si="0"/>
        <v>OK</v>
      </c>
      <c r="X33" s="334">
        <f t="shared" si="1"/>
        <v>0</v>
      </c>
      <c r="Y33" s="122" t="str">
        <f t="shared" si="2"/>
        <v>Conforama - 2230</v>
      </c>
      <c r="Z33" s="325">
        <v>40462</v>
      </c>
      <c r="AA33" s="360">
        <f t="shared" si="3"/>
        <v>5</v>
      </c>
    </row>
    <row r="34" spans="1:27" x14ac:dyDescent="0.2">
      <c r="A34" t="s">
        <v>115</v>
      </c>
      <c r="B34" s="19">
        <v>8</v>
      </c>
      <c r="C34" s="20">
        <v>5</v>
      </c>
      <c r="D34" s="20" t="s">
        <v>75</v>
      </c>
      <c r="E34" s="153">
        <v>40457</v>
      </c>
      <c r="F34" s="20">
        <v>8</v>
      </c>
      <c r="G34" s="20">
        <v>5</v>
      </c>
      <c r="H34" s="20">
        <v>5</v>
      </c>
      <c r="I34" s="20">
        <v>5</v>
      </c>
      <c r="J34" s="20">
        <v>0</v>
      </c>
      <c r="K34" s="167">
        <v>40457</v>
      </c>
      <c r="L34" s="156">
        <v>40458</v>
      </c>
      <c r="M34" s="20">
        <v>8</v>
      </c>
      <c r="N34" s="20">
        <v>5</v>
      </c>
      <c r="O34" s="20">
        <v>5</v>
      </c>
      <c r="P34" s="20">
        <v>0</v>
      </c>
      <c r="Q34" s="20">
        <v>5</v>
      </c>
      <c r="R34" s="4">
        <v>0</v>
      </c>
      <c r="S34" s="4">
        <v>0</v>
      </c>
      <c r="T34" s="163">
        <v>40458</v>
      </c>
      <c r="U34" s="19">
        <v>8</v>
      </c>
      <c r="V34" s="20">
        <v>5</v>
      </c>
      <c r="W34" s="334" t="str">
        <f t="shared" si="0"/>
        <v>OK</v>
      </c>
      <c r="X34" s="334">
        <f t="shared" si="1"/>
        <v>0</v>
      </c>
      <c r="Y34" s="122" t="str">
        <f t="shared" si="2"/>
        <v>Euronics - 2231</v>
      </c>
      <c r="Z34" s="325">
        <v>40462</v>
      </c>
      <c r="AA34" s="360">
        <f t="shared" si="3"/>
        <v>5</v>
      </c>
    </row>
    <row r="35" spans="1:27" x14ac:dyDescent="0.2">
      <c r="A35" t="s">
        <v>115</v>
      </c>
      <c r="B35" s="19">
        <v>9</v>
      </c>
      <c r="C35" s="20">
        <v>4</v>
      </c>
      <c r="D35" s="20" t="s">
        <v>76</v>
      </c>
      <c r="E35" s="153">
        <v>40457</v>
      </c>
      <c r="F35" s="20">
        <v>9</v>
      </c>
      <c r="G35" s="20">
        <v>4</v>
      </c>
      <c r="H35" s="20">
        <v>4</v>
      </c>
      <c r="I35" s="20">
        <v>4</v>
      </c>
      <c r="J35" s="20">
        <v>0</v>
      </c>
      <c r="K35" s="167">
        <v>40457</v>
      </c>
      <c r="L35" s="156">
        <v>40458</v>
      </c>
      <c r="M35" s="20">
        <v>9</v>
      </c>
      <c r="N35" s="20">
        <v>4</v>
      </c>
      <c r="O35" s="20">
        <v>4</v>
      </c>
      <c r="P35" s="20">
        <v>0</v>
      </c>
      <c r="Q35" s="20">
        <v>4</v>
      </c>
      <c r="R35" s="4">
        <v>0</v>
      </c>
      <c r="S35" s="4">
        <v>0</v>
      </c>
      <c r="T35" s="163">
        <v>40458</v>
      </c>
      <c r="U35" s="19">
        <v>9</v>
      </c>
      <c r="V35" s="20">
        <v>4</v>
      </c>
      <c r="W35" s="334" t="str">
        <f t="shared" si="0"/>
        <v>OK</v>
      </c>
      <c r="X35" s="334">
        <f t="shared" si="1"/>
        <v>0</v>
      </c>
      <c r="Y35" s="122" t="str">
        <f t="shared" si="2"/>
        <v>Tien 21 - 2232</v>
      </c>
      <c r="Z35" s="325">
        <v>40462</v>
      </c>
      <c r="AA35" s="360">
        <f t="shared" si="3"/>
        <v>5</v>
      </c>
    </row>
    <row r="36" spans="1:27" x14ac:dyDescent="0.2">
      <c r="A36" t="s">
        <v>115</v>
      </c>
      <c r="B36" s="19">
        <v>10</v>
      </c>
      <c r="C36" s="20">
        <v>3</v>
      </c>
      <c r="D36" s="20" t="s">
        <v>77</v>
      </c>
      <c r="E36" s="153">
        <v>40457</v>
      </c>
      <c r="F36" s="20">
        <v>10</v>
      </c>
      <c r="G36" s="20">
        <v>3</v>
      </c>
      <c r="H36" s="20">
        <v>3</v>
      </c>
      <c r="I36" s="20">
        <v>3</v>
      </c>
      <c r="J36" s="20">
        <v>0</v>
      </c>
      <c r="K36" s="167">
        <v>40457</v>
      </c>
      <c r="L36" s="156">
        <v>40458</v>
      </c>
      <c r="M36" s="20">
        <v>10</v>
      </c>
      <c r="N36" s="20">
        <v>3</v>
      </c>
      <c r="O36" s="20">
        <v>3</v>
      </c>
      <c r="P36" s="20">
        <v>0</v>
      </c>
      <c r="Q36" s="20">
        <v>3</v>
      </c>
      <c r="R36" s="4">
        <v>0</v>
      </c>
      <c r="S36" s="4">
        <v>0</v>
      </c>
      <c r="T36" s="163">
        <v>40458</v>
      </c>
      <c r="U36" s="19">
        <v>10</v>
      </c>
      <c r="V36" s="122">
        <v>3</v>
      </c>
      <c r="W36" s="334" t="str">
        <f t="shared" si="0"/>
        <v>OK</v>
      </c>
      <c r="X36" s="334">
        <f t="shared" si="1"/>
        <v>0</v>
      </c>
      <c r="Y36" s="122" t="str">
        <f t="shared" si="2"/>
        <v>Confort - 2233</v>
      </c>
      <c r="Z36" s="325">
        <v>40462</v>
      </c>
      <c r="AA36" s="360">
        <f t="shared" si="3"/>
        <v>5</v>
      </c>
    </row>
    <row r="37" spans="1:27" x14ac:dyDescent="0.2">
      <c r="A37" t="s">
        <v>115</v>
      </c>
      <c r="B37" s="22">
        <v>11</v>
      </c>
      <c r="C37" s="21">
        <v>3</v>
      </c>
      <c r="D37" s="21" t="s">
        <v>112</v>
      </c>
      <c r="E37" s="153">
        <v>40457</v>
      </c>
      <c r="F37" s="21">
        <v>11</v>
      </c>
      <c r="G37" s="21">
        <v>3</v>
      </c>
      <c r="H37" s="21">
        <v>3</v>
      </c>
      <c r="I37" s="21">
        <v>3</v>
      </c>
      <c r="J37" s="21">
        <v>0</v>
      </c>
      <c r="K37" s="167">
        <v>40457</v>
      </c>
      <c r="L37" s="157">
        <v>40458</v>
      </c>
      <c r="M37" s="21">
        <v>11</v>
      </c>
      <c r="N37" s="21">
        <v>3</v>
      </c>
      <c r="O37" s="21">
        <v>3</v>
      </c>
      <c r="P37" s="21">
        <v>0</v>
      </c>
      <c r="Q37" s="21">
        <v>3</v>
      </c>
      <c r="R37" s="14">
        <v>0</v>
      </c>
      <c r="S37" s="14">
        <v>0</v>
      </c>
      <c r="T37" s="163">
        <v>40458</v>
      </c>
      <c r="U37" s="22">
        <v>11</v>
      </c>
      <c r="V37" s="21">
        <v>3</v>
      </c>
      <c r="W37" s="334" t="str">
        <f t="shared" si="0"/>
        <v>OK</v>
      </c>
      <c r="X37" s="334">
        <f t="shared" si="1"/>
        <v>0</v>
      </c>
      <c r="Y37" s="21" t="str">
        <f t="shared" si="2"/>
        <v>Credial Mega - 2377</v>
      </c>
      <c r="Z37" s="325">
        <v>40462</v>
      </c>
      <c r="AA37" s="360">
        <f t="shared" si="3"/>
        <v>5</v>
      </c>
    </row>
    <row r="38" spans="1:27" x14ac:dyDescent="0.2">
      <c r="A38" t="s">
        <v>115</v>
      </c>
      <c r="B38" s="19">
        <v>1</v>
      </c>
      <c r="C38" s="20">
        <v>17</v>
      </c>
      <c r="D38" s="20" t="s">
        <v>67</v>
      </c>
      <c r="E38" s="153">
        <v>40458</v>
      </c>
      <c r="F38" s="20">
        <v>1</v>
      </c>
      <c r="G38" s="20">
        <v>17</v>
      </c>
      <c r="H38" s="20">
        <v>17</v>
      </c>
      <c r="I38" s="20">
        <v>17</v>
      </c>
      <c r="J38" s="20">
        <v>0</v>
      </c>
      <c r="K38" s="167">
        <v>40458</v>
      </c>
      <c r="L38" s="156">
        <v>40459</v>
      </c>
      <c r="M38" s="20">
        <v>1</v>
      </c>
      <c r="N38" s="20">
        <v>17</v>
      </c>
      <c r="O38" s="20">
        <v>17</v>
      </c>
      <c r="P38" s="20">
        <v>0</v>
      </c>
      <c r="Q38" s="20">
        <v>17</v>
      </c>
      <c r="R38" s="4">
        <v>0</v>
      </c>
      <c r="S38" s="4">
        <v>0</v>
      </c>
      <c r="T38" s="163">
        <v>40459</v>
      </c>
      <c r="U38" s="19">
        <v>1</v>
      </c>
      <c r="V38" s="20">
        <v>17</v>
      </c>
      <c r="W38" s="334" t="str">
        <f t="shared" si="0"/>
        <v>OK</v>
      </c>
      <c r="X38" s="334">
        <f t="shared" si="1"/>
        <v>0</v>
      </c>
      <c r="Y38" s="122" t="str">
        <f t="shared" si="2"/>
        <v>White - 2213</v>
      </c>
      <c r="Z38" s="325">
        <v>40462</v>
      </c>
      <c r="AA38" s="360">
        <f t="shared" si="3"/>
        <v>4</v>
      </c>
    </row>
    <row r="39" spans="1:27" x14ac:dyDescent="0.2">
      <c r="A39" t="s">
        <v>115</v>
      </c>
      <c r="B39" s="19">
        <v>2</v>
      </c>
      <c r="C39" s="20">
        <v>7</v>
      </c>
      <c r="D39" s="20" t="s">
        <v>72</v>
      </c>
      <c r="E39" s="153">
        <v>40458</v>
      </c>
      <c r="F39" s="20">
        <v>2</v>
      </c>
      <c r="G39" s="20">
        <v>7</v>
      </c>
      <c r="H39" s="20">
        <v>7</v>
      </c>
      <c r="I39" s="20">
        <v>7</v>
      </c>
      <c r="J39" s="20">
        <v>0</v>
      </c>
      <c r="K39" s="167">
        <v>40458</v>
      </c>
      <c r="L39" s="156">
        <v>40459</v>
      </c>
      <c r="M39" s="20">
        <v>2</v>
      </c>
      <c r="N39" s="20">
        <v>7</v>
      </c>
      <c r="O39" s="20">
        <v>7</v>
      </c>
      <c r="P39" s="20">
        <v>0</v>
      </c>
      <c r="Q39" s="20">
        <v>7</v>
      </c>
      <c r="R39" s="4">
        <v>0</v>
      </c>
      <c r="S39" s="4">
        <v>0</v>
      </c>
      <c r="T39" s="163">
        <v>40459</v>
      </c>
      <c r="U39" s="19">
        <v>2</v>
      </c>
      <c r="V39" s="20">
        <v>7</v>
      </c>
      <c r="W39" s="334" t="str">
        <f t="shared" si="0"/>
        <v>OK</v>
      </c>
      <c r="X39" s="334">
        <f t="shared" si="1"/>
        <v>0</v>
      </c>
      <c r="Y39" s="122" t="str">
        <f t="shared" si="2"/>
        <v>Credial - 2227</v>
      </c>
      <c r="Z39" s="325">
        <v>40462</v>
      </c>
      <c r="AA39" s="360">
        <f t="shared" si="3"/>
        <v>4</v>
      </c>
    </row>
    <row r="40" spans="1:27" x14ac:dyDescent="0.2">
      <c r="A40" t="s">
        <v>115</v>
      </c>
      <c r="B40" s="19">
        <v>3</v>
      </c>
      <c r="C40" s="20">
        <v>24</v>
      </c>
      <c r="D40" s="20" t="s">
        <v>73</v>
      </c>
      <c r="E40" s="153">
        <v>40458</v>
      </c>
      <c r="F40" s="20">
        <v>3</v>
      </c>
      <c r="G40" s="20">
        <v>24</v>
      </c>
      <c r="H40" s="20">
        <v>24</v>
      </c>
      <c r="I40" s="20">
        <v>24</v>
      </c>
      <c r="J40" s="20">
        <v>0</v>
      </c>
      <c r="K40" s="167">
        <v>40458</v>
      </c>
      <c r="L40" s="156">
        <v>40459</v>
      </c>
      <c r="M40" s="20">
        <v>3</v>
      </c>
      <c r="N40" s="20">
        <v>24</v>
      </c>
      <c r="O40" s="20">
        <v>24</v>
      </c>
      <c r="P40" s="20">
        <v>0</v>
      </c>
      <c r="Q40" s="20">
        <v>24</v>
      </c>
      <c r="R40" s="4">
        <v>0</v>
      </c>
      <c r="S40" s="4">
        <v>0</v>
      </c>
      <c r="T40" s="163">
        <v>40459</v>
      </c>
      <c r="U40" s="19">
        <v>3</v>
      </c>
      <c r="V40" s="20">
        <v>24</v>
      </c>
      <c r="W40" s="334" t="str">
        <f t="shared" si="0"/>
        <v>OK</v>
      </c>
      <c r="X40" s="334">
        <f t="shared" si="1"/>
        <v>0</v>
      </c>
      <c r="Y40" s="122" t="str">
        <f t="shared" si="2"/>
        <v>Ikea - 2228</v>
      </c>
      <c r="Z40" s="325">
        <v>40462</v>
      </c>
      <c r="AA40" s="360">
        <f t="shared" si="3"/>
        <v>4</v>
      </c>
    </row>
    <row r="41" spans="1:27" x14ac:dyDescent="0.2">
      <c r="A41" t="s">
        <v>115</v>
      </c>
      <c r="B41" s="19">
        <v>4</v>
      </c>
      <c r="C41" s="20">
        <v>1</v>
      </c>
      <c r="D41" s="20" t="s">
        <v>79</v>
      </c>
      <c r="E41" s="153">
        <v>40458</v>
      </c>
      <c r="F41" s="20">
        <v>4</v>
      </c>
      <c r="G41" s="20">
        <v>1</v>
      </c>
      <c r="H41" s="20">
        <v>1</v>
      </c>
      <c r="I41" s="20">
        <v>1</v>
      </c>
      <c r="J41" s="20">
        <v>0</v>
      </c>
      <c r="K41" s="167">
        <v>40458</v>
      </c>
      <c r="L41" s="156">
        <v>40459</v>
      </c>
      <c r="M41" s="20">
        <v>4</v>
      </c>
      <c r="N41" s="20">
        <v>1</v>
      </c>
      <c r="O41" s="20">
        <v>1</v>
      </c>
      <c r="P41" s="20">
        <v>0</v>
      </c>
      <c r="Q41" s="20">
        <v>1</v>
      </c>
      <c r="R41" s="4">
        <v>0</v>
      </c>
      <c r="S41" s="4">
        <v>0</v>
      </c>
      <c r="T41" s="163">
        <v>40459</v>
      </c>
      <c r="U41" s="19">
        <v>4</v>
      </c>
      <c r="V41" s="20">
        <v>1</v>
      </c>
      <c r="W41" s="334" t="str">
        <f t="shared" ref="W41:W72" si="4">IF(C41=V41,"OK",IF(V41=Q41,"ERRO",IF(V41="","KO")))</f>
        <v>OK</v>
      </c>
      <c r="X41" s="334">
        <f t="shared" ref="X41:X72" si="5">+C41-V41</f>
        <v>0</v>
      </c>
      <c r="Y41" s="122" t="str">
        <f t="shared" si="2"/>
        <v>Moviflor - 2229</v>
      </c>
      <c r="Z41" s="325">
        <v>40462</v>
      </c>
      <c r="AA41" s="360">
        <f t="shared" si="3"/>
        <v>4</v>
      </c>
    </row>
    <row r="42" spans="1:27" x14ac:dyDescent="0.2">
      <c r="A42" t="s">
        <v>115</v>
      </c>
      <c r="B42" s="19">
        <v>5</v>
      </c>
      <c r="C42" s="20">
        <v>67</v>
      </c>
      <c r="D42" s="20" t="s">
        <v>74</v>
      </c>
      <c r="E42" s="153">
        <v>40458</v>
      </c>
      <c r="F42" s="20">
        <v>5</v>
      </c>
      <c r="G42" s="20">
        <v>67</v>
      </c>
      <c r="H42" s="20">
        <v>67</v>
      </c>
      <c r="I42" s="20">
        <v>67</v>
      </c>
      <c r="J42" s="20">
        <v>0</v>
      </c>
      <c r="K42" s="167">
        <v>40458</v>
      </c>
      <c r="L42" s="156">
        <v>40459</v>
      </c>
      <c r="M42" s="20">
        <v>5</v>
      </c>
      <c r="N42" s="20">
        <v>67</v>
      </c>
      <c r="O42" s="20">
        <v>67</v>
      </c>
      <c r="P42" s="20">
        <v>0</v>
      </c>
      <c r="Q42" s="20">
        <v>67</v>
      </c>
      <c r="R42" s="4">
        <v>0</v>
      </c>
      <c r="S42" s="4">
        <v>0</v>
      </c>
      <c r="T42" s="163">
        <v>40459</v>
      </c>
      <c r="U42" s="19">
        <v>5</v>
      </c>
      <c r="V42" s="20">
        <v>67</v>
      </c>
      <c r="W42" s="334" t="str">
        <f t="shared" si="4"/>
        <v>OK</v>
      </c>
      <c r="X42" s="334">
        <f t="shared" si="5"/>
        <v>0</v>
      </c>
      <c r="Y42" s="122" t="str">
        <f t="shared" si="2"/>
        <v>Conforama - 2230</v>
      </c>
      <c r="Z42" s="325">
        <v>40462</v>
      </c>
      <c r="AA42" s="360">
        <f t="shared" si="3"/>
        <v>4</v>
      </c>
    </row>
    <row r="43" spans="1:27" x14ac:dyDescent="0.2">
      <c r="A43" t="s">
        <v>115</v>
      </c>
      <c r="B43" s="22">
        <v>6</v>
      </c>
      <c r="C43" s="21">
        <v>1</v>
      </c>
      <c r="D43" s="21" t="s">
        <v>75</v>
      </c>
      <c r="E43" s="153">
        <v>40458</v>
      </c>
      <c r="F43" s="21">
        <v>6</v>
      </c>
      <c r="G43" s="21">
        <v>1</v>
      </c>
      <c r="H43" s="21">
        <v>1</v>
      </c>
      <c r="I43" s="21">
        <v>1</v>
      </c>
      <c r="J43" s="21">
        <v>0</v>
      </c>
      <c r="K43" s="167">
        <v>40458</v>
      </c>
      <c r="L43" s="157">
        <v>40459</v>
      </c>
      <c r="M43" s="21">
        <v>6</v>
      </c>
      <c r="N43" s="21">
        <v>1</v>
      </c>
      <c r="O43" s="21">
        <v>1</v>
      </c>
      <c r="P43" s="21">
        <v>0</v>
      </c>
      <c r="Q43" s="21">
        <v>1</v>
      </c>
      <c r="R43" s="14">
        <v>0</v>
      </c>
      <c r="S43" s="14">
        <v>0</v>
      </c>
      <c r="T43" s="163">
        <v>40459</v>
      </c>
      <c r="U43" s="22">
        <v>6</v>
      </c>
      <c r="V43" s="21">
        <v>1</v>
      </c>
      <c r="W43" s="334" t="str">
        <f t="shared" si="4"/>
        <v>OK</v>
      </c>
      <c r="X43" s="334">
        <f t="shared" si="5"/>
        <v>0</v>
      </c>
      <c r="Y43" s="21" t="str">
        <f t="shared" si="2"/>
        <v>Euronics - 2231</v>
      </c>
      <c r="Z43" s="325">
        <v>40462</v>
      </c>
      <c r="AA43" s="360">
        <f t="shared" si="3"/>
        <v>4</v>
      </c>
    </row>
    <row r="44" spans="1:27" x14ac:dyDescent="0.2">
      <c r="A44" t="s">
        <v>115</v>
      </c>
      <c r="B44" s="19">
        <v>1</v>
      </c>
      <c r="C44" s="20">
        <v>5</v>
      </c>
      <c r="D44" s="20" t="s">
        <v>67</v>
      </c>
      <c r="E44" s="153">
        <v>40459</v>
      </c>
      <c r="F44" s="20">
        <v>1</v>
      </c>
      <c r="G44" s="20">
        <v>5</v>
      </c>
      <c r="H44" s="20">
        <v>5</v>
      </c>
      <c r="I44" s="20">
        <v>5</v>
      </c>
      <c r="J44" s="20">
        <v>0</v>
      </c>
      <c r="K44" s="167">
        <v>40459</v>
      </c>
      <c r="L44" s="156">
        <v>40460</v>
      </c>
      <c r="M44" s="20">
        <v>1</v>
      </c>
      <c r="N44" s="20">
        <v>5</v>
      </c>
      <c r="O44" s="20">
        <v>5</v>
      </c>
      <c r="P44" s="20">
        <v>0</v>
      </c>
      <c r="Q44" s="20">
        <v>5</v>
      </c>
      <c r="R44" s="4">
        <v>0</v>
      </c>
      <c r="S44" s="4">
        <v>0</v>
      </c>
      <c r="T44" s="163">
        <v>40460</v>
      </c>
      <c r="U44" s="106">
        <v>1</v>
      </c>
      <c r="V44" s="20">
        <v>5</v>
      </c>
      <c r="W44" s="334" t="str">
        <f t="shared" si="4"/>
        <v>OK</v>
      </c>
      <c r="X44" s="334">
        <f t="shared" si="5"/>
        <v>0</v>
      </c>
      <c r="Y44" s="122" t="str">
        <f t="shared" si="2"/>
        <v>White - 2213</v>
      </c>
      <c r="Z44" s="325">
        <v>40464</v>
      </c>
      <c r="AA44" s="360">
        <f t="shared" si="3"/>
        <v>5</v>
      </c>
    </row>
    <row r="45" spans="1:27" x14ac:dyDescent="0.2">
      <c r="A45" t="s">
        <v>115</v>
      </c>
      <c r="B45" s="19">
        <v>2</v>
      </c>
      <c r="C45" s="20">
        <v>2</v>
      </c>
      <c r="D45" s="20" t="s">
        <v>69</v>
      </c>
      <c r="E45" s="153">
        <v>40459</v>
      </c>
      <c r="F45" s="20">
        <v>2</v>
      </c>
      <c r="G45" s="20">
        <v>2</v>
      </c>
      <c r="H45" s="20">
        <v>2</v>
      </c>
      <c r="I45" s="20">
        <v>2</v>
      </c>
      <c r="J45" s="20">
        <v>0</v>
      </c>
      <c r="K45" s="167">
        <v>40459</v>
      </c>
      <c r="L45" s="156">
        <v>40460</v>
      </c>
      <c r="M45" s="20">
        <v>2</v>
      </c>
      <c r="N45" s="20">
        <v>2</v>
      </c>
      <c r="O45" s="20">
        <v>2</v>
      </c>
      <c r="P45" s="20">
        <v>0</v>
      </c>
      <c r="Q45" s="20">
        <v>2</v>
      </c>
      <c r="R45" s="4">
        <v>0</v>
      </c>
      <c r="S45" s="4">
        <v>0</v>
      </c>
      <c r="T45" s="163">
        <v>40460</v>
      </c>
      <c r="U45" s="106">
        <v>2</v>
      </c>
      <c r="V45" s="20">
        <v>2</v>
      </c>
      <c r="W45" s="334" t="str">
        <f t="shared" si="4"/>
        <v>OK</v>
      </c>
      <c r="X45" s="334">
        <f t="shared" si="5"/>
        <v>0</v>
      </c>
      <c r="Y45" s="122" t="str">
        <f t="shared" si="2"/>
        <v>Black - 2215</v>
      </c>
      <c r="Z45" s="325">
        <v>40463</v>
      </c>
      <c r="AA45" s="360">
        <f t="shared" si="3"/>
        <v>4</v>
      </c>
    </row>
    <row r="46" spans="1:27" x14ac:dyDescent="0.2">
      <c r="A46" t="s">
        <v>115</v>
      </c>
      <c r="B46" s="19">
        <v>3</v>
      </c>
      <c r="C46" s="20">
        <v>3</v>
      </c>
      <c r="D46" s="20" t="s">
        <v>72</v>
      </c>
      <c r="E46" s="153">
        <v>40459</v>
      </c>
      <c r="F46" s="20">
        <v>3</v>
      </c>
      <c r="G46" s="20">
        <v>3</v>
      </c>
      <c r="H46" s="20">
        <v>3</v>
      </c>
      <c r="I46" s="20">
        <v>3</v>
      </c>
      <c r="J46" s="20">
        <v>0</v>
      </c>
      <c r="K46" s="167">
        <v>40459</v>
      </c>
      <c r="L46" s="156">
        <v>40460</v>
      </c>
      <c r="M46" s="20">
        <v>3</v>
      </c>
      <c r="N46" s="20">
        <v>3</v>
      </c>
      <c r="O46" s="20">
        <v>3</v>
      </c>
      <c r="P46" s="20">
        <v>0</v>
      </c>
      <c r="Q46" s="20">
        <v>3</v>
      </c>
      <c r="R46" s="4">
        <v>0</v>
      </c>
      <c r="S46" s="4">
        <v>0</v>
      </c>
      <c r="T46" s="163">
        <v>40460</v>
      </c>
      <c r="U46" s="106">
        <v>3</v>
      </c>
      <c r="V46" s="20">
        <v>3</v>
      </c>
      <c r="W46" s="334" t="str">
        <f t="shared" si="4"/>
        <v>OK</v>
      </c>
      <c r="X46" s="334">
        <f t="shared" si="5"/>
        <v>0</v>
      </c>
      <c r="Y46" s="122" t="str">
        <f t="shared" si="2"/>
        <v>Credial - 2227</v>
      </c>
      <c r="Z46" s="325">
        <v>40463</v>
      </c>
      <c r="AA46" s="360">
        <f t="shared" si="3"/>
        <v>4</v>
      </c>
    </row>
    <row r="47" spans="1:27" x14ac:dyDescent="0.2">
      <c r="A47" t="s">
        <v>115</v>
      </c>
      <c r="B47" s="19">
        <v>4</v>
      </c>
      <c r="C47" s="20">
        <v>49</v>
      </c>
      <c r="D47" s="20" t="s">
        <v>73</v>
      </c>
      <c r="E47" s="153">
        <v>40459</v>
      </c>
      <c r="F47" s="20">
        <v>4</v>
      </c>
      <c r="G47" s="20">
        <v>49</v>
      </c>
      <c r="H47" s="20">
        <v>49</v>
      </c>
      <c r="I47" s="20">
        <v>49</v>
      </c>
      <c r="J47" s="20">
        <v>0</v>
      </c>
      <c r="K47" s="167">
        <v>40459</v>
      </c>
      <c r="L47" s="156">
        <v>40460</v>
      </c>
      <c r="M47" s="20">
        <v>4</v>
      </c>
      <c r="N47" s="20">
        <v>49</v>
      </c>
      <c r="O47" s="20">
        <v>49</v>
      </c>
      <c r="P47" s="20">
        <v>0</v>
      </c>
      <c r="Q47" s="20">
        <v>49</v>
      </c>
      <c r="R47" s="4">
        <v>0</v>
      </c>
      <c r="S47" s="4">
        <v>0</v>
      </c>
      <c r="T47" s="163">
        <v>40460</v>
      </c>
      <c r="U47" s="106">
        <v>4</v>
      </c>
      <c r="V47" s="20">
        <v>49</v>
      </c>
      <c r="W47" s="334" t="str">
        <f t="shared" si="4"/>
        <v>OK</v>
      </c>
      <c r="X47" s="334">
        <f t="shared" si="5"/>
        <v>0</v>
      </c>
      <c r="Y47" s="122" t="str">
        <f t="shared" si="2"/>
        <v>Ikea - 2228</v>
      </c>
      <c r="Z47" s="325">
        <v>40463</v>
      </c>
      <c r="AA47" s="360">
        <f t="shared" si="3"/>
        <v>4</v>
      </c>
    </row>
    <row r="48" spans="1:27" x14ac:dyDescent="0.2">
      <c r="A48" t="s">
        <v>115</v>
      </c>
      <c r="B48" s="19">
        <v>5</v>
      </c>
      <c r="C48" s="20">
        <v>1</v>
      </c>
      <c r="D48" s="20" t="s">
        <v>79</v>
      </c>
      <c r="E48" s="153">
        <v>40459</v>
      </c>
      <c r="F48" s="20">
        <v>5</v>
      </c>
      <c r="G48" s="20">
        <v>1</v>
      </c>
      <c r="H48" s="20">
        <v>1</v>
      </c>
      <c r="I48" s="20">
        <v>1</v>
      </c>
      <c r="J48" s="20">
        <v>0</v>
      </c>
      <c r="K48" s="167">
        <v>40459</v>
      </c>
      <c r="L48" s="156">
        <v>40460</v>
      </c>
      <c r="M48" s="20">
        <v>5</v>
      </c>
      <c r="N48" s="20">
        <v>1</v>
      </c>
      <c r="O48" s="20">
        <v>1</v>
      </c>
      <c r="P48" s="20">
        <v>0</v>
      </c>
      <c r="Q48" s="20">
        <v>1</v>
      </c>
      <c r="R48" s="4">
        <v>0</v>
      </c>
      <c r="S48" s="4">
        <v>0</v>
      </c>
      <c r="T48" s="163">
        <v>40460</v>
      </c>
      <c r="U48" s="106">
        <v>5</v>
      </c>
      <c r="V48" s="20">
        <v>1</v>
      </c>
      <c r="W48" s="334" t="str">
        <f t="shared" si="4"/>
        <v>OK</v>
      </c>
      <c r="X48" s="334">
        <f t="shared" si="5"/>
        <v>0</v>
      </c>
      <c r="Y48" s="122" t="str">
        <f t="shared" si="2"/>
        <v>Moviflor - 2229</v>
      </c>
      <c r="Z48" s="325">
        <v>40463</v>
      </c>
      <c r="AA48" s="360">
        <f t="shared" si="3"/>
        <v>4</v>
      </c>
    </row>
    <row r="49" spans="1:27" x14ac:dyDescent="0.2">
      <c r="A49" t="s">
        <v>115</v>
      </c>
      <c r="B49" s="19">
        <v>6</v>
      </c>
      <c r="C49" s="20">
        <v>61</v>
      </c>
      <c r="D49" s="20" t="s">
        <v>74</v>
      </c>
      <c r="E49" s="153">
        <v>40459</v>
      </c>
      <c r="F49" s="20">
        <v>6</v>
      </c>
      <c r="G49" s="20">
        <v>61</v>
      </c>
      <c r="H49" s="20">
        <v>61</v>
      </c>
      <c r="I49" s="20">
        <v>61</v>
      </c>
      <c r="J49" s="20">
        <v>0</v>
      </c>
      <c r="K49" s="167">
        <v>40459</v>
      </c>
      <c r="L49" s="156">
        <v>40460</v>
      </c>
      <c r="M49" s="20">
        <v>6</v>
      </c>
      <c r="N49" s="20">
        <v>61</v>
      </c>
      <c r="O49" s="20">
        <v>61</v>
      </c>
      <c r="P49" s="20">
        <v>0</v>
      </c>
      <c r="Q49" s="20">
        <v>61</v>
      </c>
      <c r="R49" s="4">
        <v>0</v>
      </c>
      <c r="S49" s="4">
        <v>0</v>
      </c>
      <c r="T49" s="163">
        <v>40460</v>
      </c>
      <c r="U49" s="106">
        <v>6</v>
      </c>
      <c r="V49" s="20">
        <v>61</v>
      </c>
      <c r="W49" s="334" t="str">
        <f t="shared" si="4"/>
        <v>OK</v>
      </c>
      <c r="X49" s="334">
        <f t="shared" si="5"/>
        <v>0</v>
      </c>
      <c r="Y49" s="122" t="str">
        <f t="shared" si="2"/>
        <v>Conforama - 2230</v>
      </c>
      <c r="Z49" s="325">
        <v>40463</v>
      </c>
      <c r="AA49" s="360">
        <f t="shared" si="3"/>
        <v>4</v>
      </c>
    </row>
    <row r="50" spans="1:27" x14ac:dyDescent="0.2">
      <c r="A50" t="s">
        <v>115</v>
      </c>
      <c r="B50" s="19">
        <v>7</v>
      </c>
      <c r="C50" s="20">
        <v>4</v>
      </c>
      <c r="D50" s="20" t="s">
        <v>75</v>
      </c>
      <c r="E50" s="153">
        <v>40459</v>
      </c>
      <c r="F50" s="20">
        <v>7</v>
      </c>
      <c r="G50" s="20">
        <v>4</v>
      </c>
      <c r="H50" s="20">
        <v>4</v>
      </c>
      <c r="I50" s="20">
        <v>4</v>
      </c>
      <c r="J50" s="20">
        <v>0</v>
      </c>
      <c r="K50" s="167">
        <v>40459</v>
      </c>
      <c r="L50" s="156">
        <v>40460</v>
      </c>
      <c r="M50" s="20">
        <v>7</v>
      </c>
      <c r="N50" s="20">
        <v>4</v>
      </c>
      <c r="O50" s="20">
        <v>4</v>
      </c>
      <c r="P50" s="20">
        <v>0</v>
      </c>
      <c r="Q50" s="20">
        <v>4</v>
      </c>
      <c r="R50" s="4">
        <v>0</v>
      </c>
      <c r="S50" s="4">
        <v>0</v>
      </c>
      <c r="T50" s="163">
        <v>40460</v>
      </c>
      <c r="U50" s="106">
        <v>7</v>
      </c>
      <c r="V50" s="20">
        <v>4</v>
      </c>
      <c r="W50" s="334" t="str">
        <f t="shared" si="4"/>
        <v>OK</v>
      </c>
      <c r="X50" s="334">
        <f t="shared" si="5"/>
        <v>0</v>
      </c>
      <c r="Y50" s="122" t="str">
        <f t="shared" si="2"/>
        <v>Euronics - 2231</v>
      </c>
      <c r="Z50" s="325">
        <v>40463</v>
      </c>
      <c r="AA50" s="360">
        <f t="shared" si="3"/>
        <v>4</v>
      </c>
    </row>
    <row r="51" spans="1:27" x14ac:dyDescent="0.2">
      <c r="A51" t="s">
        <v>115</v>
      </c>
      <c r="B51" s="22">
        <v>8</v>
      </c>
      <c r="C51" s="21">
        <v>2</v>
      </c>
      <c r="D51" s="21" t="s">
        <v>77</v>
      </c>
      <c r="E51" s="153">
        <v>40459</v>
      </c>
      <c r="F51" s="21">
        <v>8</v>
      </c>
      <c r="G51" s="21">
        <v>2</v>
      </c>
      <c r="H51" s="21">
        <v>2</v>
      </c>
      <c r="I51" s="21">
        <v>2</v>
      </c>
      <c r="J51" s="21">
        <v>0</v>
      </c>
      <c r="K51" s="167">
        <v>40459</v>
      </c>
      <c r="L51" s="157">
        <v>40460</v>
      </c>
      <c r="M51" s="21">
        <v>8</v>
      </c>
      <c r="N51" s="21">
        <v>2</v>
      </c>
      <c r="O51" s="21">
        <v>2</v>
      </c>
      <c r="P51" s="21">
        <v>0</v>
      </c>
      <c r="Q51" s="21">
        <v>2</v>
      </c>
      <c r="R51" s="14">
        <v>0</v>
      </c>
      <c r="S51" s="14">
        <v>0</v>
      </c>
      <c r="T51" s="163">
        <v>40460</v>
      </c>
      <c r="U51" s="108">
        <v>8</v>
      </c>
      <c r="V51" s="21">
        <v>2</v>
      </c>
      <c r="W51" s="334" t="str">
        <f t="shared" si="4"/>
        <v>OK</v>
      </c>
      <c r="X51" s="334">
        <f t="shared" si="5"/>
        <v>0</v>
      </c>
      <c r="Y51" s="21" t="str">
        <f t="shared" si="2"/>
        <v>Confort - 2233</v>
      </c>
      <c r="Z51" s="325">
        <v>40463</v>
      </c>
      <c r="AA51" s="360">
        <f t="shared" si="3"/>
        <v>4</v>
      </c>
    </row>
    <row r="52" spans="1:27" x14ac:dyDescent="0.2">
      <c r="A52" t="s">
        <v>115</v>
      </c>
      <c r="B52" s="19">
        <v>1</v>
      </c>
      <c r="C52" s="20">
        <v>24</v>
      </c>
      <c r="D52" s="20" t="s">
        <v>67</v>
      </c>
      <c r="E52" s="153">
        <v>40466</v>
      </c>
      <c r="F52" s="20">
        <v>1</v>
      </c>
      <c r="G52" s="20">
        <v>24</v>
      </c>
      <c r="H52" s="20">
        <v>24</v>
      </c>
      <c r="I52" s="20">
        <v>24</v>
      </c>
      <c r="J52" s="20">
        <v>0</v>
      </c>
      <c r="K52" s="167">
        <v>40466</v>
      </c>
      <c r="L52" s="156">
        <v>40467</v>
      </c>
      <c r="M52" s="20">
        <v>1</v>
      </c>
      <c r="N52" s="20">
        <v>24</v>
      </c>
      <c r="O52" s="20">
        <v>24</v>
      </c>
      <c r="P52" s="20">
        <v>0</v>
      </c>
      <c r="Q52" s="20">
        <v>24</v>
      </c>
      <c r="R52" s="4">
        <v>0</v>
      </c>
      <c r="S52" s="4">
        <v>0</v>
      </c>
      <c r="T52" s="163">
        <v>40466</v>
      </c>
      <c r="U52" s="106">
        <v>1</v>
      </c>
      <c r="V52" s="20">
        <v>24</v>
      </c>
      <c r="W52" s="334" t="str">
        <f t="shared" si="4"/>
        <v>OK</v>
      </c>
      <c r="X52" s="334">
        <f t="shared" si="5"/>
        <v>0</v>
      </c>
      <c r="Y52" s="122" t="str">
        <f t="shared" si="2"/>
        <v>White - 2213</v>
      </c>
      <c r="Z52" s="325">
        <v>40470</v>
      </c>
      <c r="AA52" s="360">
        <f t="shared" si="3"/>
        <v>4</v>
      </c>
    </row>
    <row r="53" spans="1:27" x14ac:dyDescent="0.2">
      <c r="A53" t="s">
        <v>115</v>
      </c>
      <c r="B53" s="19">
        <v>2</v>
      </c>
      <c r="C53" s="20">
        <v>5</v>
      </c>
      <c r="D53" s="20" t="s">
        <v>68</v>
      </c>
      <c r="E53" s="153">
        <v>40466</v>
      </c>
      <c r="F53" s="20">
        <v>2</v>
      </c>
      <c r="G53" s="20">
        <v>5</v>
      </c>
      <c r="H53" s="20">
        <v>5</v>
      </c>
      <c r="I53" s="20">
        <v>5</v>
      </c>
      <c r="J53" s="20">
        <v>0</v>
      </c>
      <c r="K53" s="167">
        <v>40466</v>
      </c>
      <c r="L53" s="156">
        <v>40467</v>
      </c>
      <c r="M53" s="20">
        <v>2</v>
      </c>
      <c r="N53" s="20">
        <v>5</v>
      </c>
      <c r="O53" s="20">
        <v>5</v>
      </c>
      <c r="P53" s="20">
        <v>0</v>
      </c>
      <c r="Q53" s="20">
        <v>5</v>
      </c>
      <c r="R53" s="4">
        <v>0</v>
      </c>
      <c r="S53" s="4">
        <v>0</v>
      </c>
      <c r="T53" s="163">
        <v>40466</v>
      </c>
      <c r="U53" s="106">
        <v>2</v>
      </c>
      <c r="V53" s="20">
        <v>5</v>
      </c>
      <c r="W53" s="334" t="str">
        <f t="shared" si="4"/>
        <v>OK</v>
      </c>
      <c r="X53" s="334">
        <f t="shared" si="5"/>
        <v>0</v>
      </c>
      <c r="Y53" s="122" t="str">
        <f t="shared" si="2"/>
        <v>Green - 2214</v>
      </c>
      <c r="Z53" s="325">
        <v>40470</v>
      </c>
      <c r="AA53" s="360">
        <f t="shared" si="3"/>
        <v>4</v>
      </c>
    </row>
    <row r="54" spans="1:27" x14ac:dyDescent="0.2">
      <c r="A54" t="s">
        <v>115</v>
      </c>
      <c r="B54" s="19">
        <v>3</v>
      </c>
      <c r="C54" s="20">
        <v>6</v>
      </c>
      <c r="D54" s="20" t="s">
        <v>69</v>
      </c>
      <c r="E54" s="153">
        <v>40466</v>
      </c>
      <c r="F54" s="20">
        <v>3</v>
      </c>
      <c r="G54" s="20">
        <v>6</v>
      </c>
      <c r="H54" s="20">
        <v>6</v>
      </c>
      <c r="I54" s="20">
        <v>6</v>
      </c>
      <c r="J54" s="20">
        <v>0</v>
      </c>
      <c r="K54" s="167">
        <v>40466</v>
      </c>
      <c r="L54" s="156">
        <v>40467</v>
      </c>
      <c r="M54" s="20">
        <v>3</v>
      </c>
      <c r="N54" s="20">
        <v>6</v>
      </c>
      <c r="O54" s="20">
        <v>6</v>
      </c>
      <c r="P54" s="20">
        <v>0</v>
      </c>
      <c r="Q54" s="20">
        <v>6</v>
      </c>
      <c r="R54" s="4">
        <v>0</v>
      </c>
      <c r="S54" s="4">
        <v>0</v>
      </c>
      <c r="T54" s="163">
        <v>40466</v>
      </c>
      <c r="U54" s="106">
        <v>3</v>
      </c>
      <c r="V54" s="20">
        <v>6</v>
      </c>
      <c r="W54" s="334" t="str">
        <f t="shared" si="4"/>
        <v>OK</v>
      </c>
      <c r="X54" s="334">
        <f t="shared" si="5"/>
        <v>0</v>
      </c>
      <c r="Y54" s="122" t="str">
        <f t="shared" si="2"/>
        <v>Black - 2215</v>
      </c>
      <c r="Z54" s="325">
        <v>40470</v>
      </c>
      <c r="AA54" s="360">
        <f t="shared" si="3"/>
        <v>4</v>
      </c>
    </row>
    <row r="55" spans="1:27" x14ac:dyDescent="0.2">
      <c r="A55" t="s">
        <v>115</v>
      </c>
      <c r="B55" s="19">
        <v>4</v>
      </c>
      <c r="C55" s="20">
        <v>38</v>
      </c>
      <c r="D55" s="20" t="s">
        <v>72</v>
      </c>
      <c r="E55" s="153">
        <v>40466</v>
      </c>
      <c r="F55" s="20">
        <v>4</v>
      </c>
      <c r="G55" s="20">
        <v>38</v>
      </c>
      <c r="H55" s="20">
        <v>38</v>
      </c>
      <c r="I55" s="20">
        <v>38</v>
      </c>
      <c r="J55" s="20">
        <v>0</v>
      </c>
      <c r="K55" s="167">
        <v>40466</v>
      </c>
      <c r="L55" s="156">
        <v>40467</v>
      </c>
      <c r="M55" s="20">
        <v>4</v>
      </c>
      <c r="N55" s="20">
        <v>38</v>
      </c>
      <c r="O55" s="20">
        <v>38</v>
      </c>
      <c r="P55" s="20">
        <v>0</v>
      </c>
      <c r="Q55" s="20">
        <v>38</v>
      </c>
      <c r="R55" s="4">
        <v>0</v>
      </c>
      <c r="S55" s="4">
        <v>0</v>
      </c>
      <c r="T55" s="163">
        <v>40466</v>
      </c>
      <c r="U55" s="106">
        <v>4</v>
      </c>
      <c r="V55" s="20">
        <v>38</v>
      </c>
      <c r="W55" s="334" t="str">
        <f t="shared" si="4"/>
        <v>OK</v>
      </c>
      <c r="X55" s="334">
        <f t="shared" si="5"/>
        <v>0</v>
      </c>
      <c r="Y55" s="122" t="str">
        <f t="shared" si="2"/>
        <v>Credial - 2227</v>
      </c>
      <c r="Z55" s="325">
        <v>40470</v>
      </c>
      <c r="AA55" s="360">
        <f t="shared" si="3"/>
        <v>4</v>
      </c>
    </row>
    <row r="56" spans="1:27" x14ac:dyDescent="0.2">
      <c r="A56" t="s">
        <v>115</v>
      </c>
      <c r="B56" s="19">
        <v>5</v>
      </c>
      <c r="C56" s="20">
        <v>433</v>
      </c>
      <c r="D56" s="20" t="s">
        <v>73</v>
      </c>
      <c r="E56" s="153">
        <v>40466</v>
      </c>
      <c r="F56" s="20">
        <v>5</v>
      </c>
      <c r="G56" s="20">
        <v>433</v>
      </c>
      <c r="H56" s="20">
        <v>433</v>
      </c>
      <c r="I56" s="20">
        <v>433</v>
      </c>
      <c r="J56" s="20">
        <v>0</v>
      </c>
      <c r="K56" s="167">
        <v>40466</v>
      </c>
      <c r="L56" s="156">
        <v>40467</v>
      </c>
      <c r="M56" s="20">
        <v>5</v>
      </c>
      <c r="N56" s="20">
        <v>433</v>
      </c>
      <c r="O56" s="20">
        <v>433</v>
      </c>
      <c r="P56" s="20">
        <v>0</v>
      </c>
      <c r="Q56" s="20">
        <v>433</v>
      </c>
      <c r="R56" s="4">
        <v>0</v>
      </c>
      <c r="S56" s="4">
        <v>0</v>
      </c>
      <c r="T56" s="163">
        <v>40466</v>
      </c>
      <c r="U56" s="106">
        <v>5</v>
      </c>
      <c r="V56" s="20">
        <v>433</v>
      </c>
      <c r="W56" s="334" t="str">
        <f t="shared" si="4"/>
        <v>OK</v>
      </c>
      <c r="X56" s="334">
        <f t="shared" si="5"/>
        <v>0</v>
      </c>
      <c r="Y56" s="122" t="str">
        <f t="shared" si="2"/>
        <v>Ikea - 2228</v>
      </c>
      <c r="Z56" s="325">
        <v>40470</v>
      </c>
      <c r="AA56" s="360">
        <f t="shared" si="3"/>
        <v>4</v>
      </c>
    </row>
    <row r="57" spans="1:27" x14ac:dyDescent="0.2">
      <c r="A57" t="s">
        <v>115</v>
      </c>
      <c r="B57" s="19">
        <v>6</v>
      </c>
      <c r="C57" s="20">
        <v>4</v>
      </c>
      <c r="D57" s="20" t="s">
        <v>79</v>
      </c>
      <c r="E57" s="153">
        <v>40466</v>
      </c>
      <c r="F57" s="20">
        <v>6</v>
      </c>
      <c r="G57" s="20">
        <v>4</v>
      </c>
      <c r="H57" s="20">
        <v>4</v>
      </c>
      <c r="I57" s="20">
        <v>4</v>
      </c>
      <c r="J57" s="20">
        <v>0</v>
      </c>
      <c r="K57" s="167">
        <v>40466</v>
      </c>
      <c r="L57" s="156">
        <v>40467</v>
      </c>
      <c r="M57" s="20">
        <v>6</v>
      </c>
      <c r="N57" s="20">
        <v>4</v>
      </c>
      <c r="O57" s="20">
        <v>4</v>
      </c>
      <c r="P57" s="20">
        <v>0</v>
      </c>
      <c r="Q57" s="20">
        <v>4</v>
      </c>
      <c r="R57" s="4">
        <v>0</v>
      </c>
      <c r="S57" s="4">
        <v>0</v>
      </c>
      <c r="T57" s="163">
        <v>40466</v>
      </c>
      <c r="U57" s="106">
        <v>6</v>
      </c>
      <c r="V57" s="20">
        <v>4</v>
      </c>
      <c r="W57" s="334" t="str">
        <f t="shared" si="4"/>
        <v>OK</v>
      </c>
      <c r="X57" s="334">
        <f t="shared" si="5"/>
        <v>0</v>
      </c>
      <c r="Y57" s="122" t="str">
        <f t="shared" si="2"/>
        <v>Moviflor - 2229</v>
      </c>
      <c r="Z57" s="325">
        <v>40472</v>
      </c>
      <c r="AA57" s="360">
        <f t="shared" si="3"/>
        <v>6</v>
      </c>
    </row>
    <row r="58" spans="1:27" x14ac:dyDescent="0.2">
      <c r="A58" t="s">
        <v>115</v>
      </c>
      <c r="B58" s="19">
        <v>7</v>
      </c>
      <c r="C58" s="20">
        <v>131</v>
      </c>
      <c r="D58" s="20" t="s">
        <v>74</v>
      </c>
      <c r="E58" s="153">
        <v>40466</v>
      </c>
      <c r="F58" s="20">
        <v>7</v>
      </c>
      <c r="G58" s="20">
        <v>131</v>
      </c>
      <c r="H58" s="20">
        <v>131</v>
      </c>
      <c r="I58" s="20">
        <v>131</v>
      </c>
      <c r="J58" s="20">
        <v>0</v>
      </c>
      <c r="K58" s="167">
        <v>40466</v>
      </c>
      <c r="L58" s="156">
        <v>40467</v>
      </c>
      <c r="M58" s="20">
        <v>7</v>
      </c>
      <c r="N58" s="20">
        <v>131</v>
      </c>
      <c r="O58" s="20">
        <v>131</v>
      </c>
      <c r="P58" s="20">
        <v>0</v>
      </c>
      <c r="Q58" s="20">
        <v>131</v>
      </c>
      <c r="R58" s="4">
        <v>0</v>
      </c>
      <c r="S58" s="4">
        <v>0</v>
      </c>
      <c r="T58" s="163">
        <v>40466</v>
      </c>
      <c r="U58" s="106">
        <v>7</v>
      </c>
      <c r="V58" s="20">
        <v>131</v>
      </c>
      <c r="W58" s="334" t="str">
        <f t="shared" si="4"/>
        <v>OK</v>
      </c>
      <c r="X58" s="334">
        <f t="shared" si="5"/>
        <v>0</v>
      </c>
      <c r="Y58" s="122" t="str">
        <f t="shared" si="2"/>
        <v>Conforama - 2230</v>
      </c>
      <c r="Z58" s="325">
        <v>40470</v>
      </c>
      <c r="AA58" s="360">
        <f t="shared" si="3"/>
        <v>4</v>
      </c>
    </row>
    <row r="59" spans="1:27" x14ac:dyDescent="0.2">
      <c r="A59" t="s">
        <v>115</v>
      </c>
      <c r="B59" s="19">
        <v>8</v>
      </c>
      <c r="C59" s="20">
        <v>15</v>
      </c>
      <c r="D59" s="20" t="s">
        <v>75</v>
      </c>
      <c r="E59" s="153">
        <v>40466</v>
      </c>
      <c r="F59" s="20">
        <v>8</v>
      </c>
      <c r="G59" s="20">
        <v>15</v>
      </c>
      <c r="H59" s="20">
        <v>15</v>
      </c>
      <c r="I59" s="20">
        <v>15</v>
      </c>
      <c r="J59" s="20">
        <v>0</v>
      </c>
      <c r="K59" s="167">
        <v>40466</v>
      </c>
      <c r="L59" s="156">
        <v>40467</v>
      </c>
      <c r="M59" s="20">
        <v>8</v>
      </c>
      <c r="N59" s="20">
        <v>15</v>
      </c>
      <c r="O59" s="20">
        <v>15</v>
      </c>
      <c r="P59" s="20">
        <v>0</v>
      </c>
      <c r="Q59" s="20">
        <v>15</v>
      </c>
      <c r="R59" s="4">
        <v>0</v>
      </c>
      <c r="S59" s="4">
        <v>0</v>
      </c>
      <c r="T59" s="163">
        <v>40466</v>
      </c>
      <c r="U59" s="106">
        <v>8</v>
      </c>
      <c r="V59" s="20">
        <v>15</v>
      </c>
      <c r="W59" s="334" t="str">
        <f t="shared" si="4"/>
        <v>OK</v>
      </c>
      <c r="X59" s="334">
        <f t="shared" si="5"/>
        <v>0</v>
      </c>
      <c r="Y59" s="122" t="str">
        <f t="shared" si="2"/>
        <v>Euronics - 2231</v>
      </c>
      <c r="Z59" s="325">
        <v>40470</v>
      </c>
      <c r="AA59" s="360">
        <f t="shared" si="3"/>
        <v>4</v>
      </c>
    </row>
    <row r="60" spans="1:27" x14ac:dyDescent="0.2">
      <c r="A60" t="s">
        <v>115</v>
      </c>
      <c r="B60" s="19">
        <v>9</v>
      </c>
      <c r="C60" s="20">
        <v>9</v>
      </c>
      <c r="D60" s="20" t="s">
        <v>76</v>
      </c>
      <c r="E60" s="153">
        <v>40466</v>
      </c>
      <c r="F60" s="20">
        <v>9</v>
      </c>
      <c r="G60" s="20">
        <v>9</v>
      </c>
      <c r="H60" s="20">
        <v>9</v>
      </c>
      <c r="I60" s="20">
        <v>9</v>
      </c>
      <c r="J60" s="20">
        <v>0</v>
      </c>
      <c r="K60" s="167">
        <v>40466</v>
      </c>
      <c r="L60" s="156">
        <v>40467</v>
      </c>
      <c r="M60" s="20">
        <v>9</v>
      </c>
      <c r="N60" s="20">
        <v>9</v>
      </c>
      <c r="O60" s="20">
        <v>9</v>
      </c>
      <c r="P60" s="20">
        <v>0</v>
      </c>
      <c r="Q60" s="20">
        <v>9</v>
      </c>
      <c r="R60" s="4">
        <v>0</v>
      </c>
      <c r="S60" s="4">
        <v>0</v>
      </c>
      <c r="T60" s="163">
        <v>40466</v>
      </c>
      <c r="U60" s="106">
        <v>9</v>
      </c>
      <c r="V60" s="20">
        <v>9</v>
      </c>
      <c r="W60" s="334" t="str">
        <f t="shared" si="4"/>
        <v>OK</v>
      </c>
      <c r="X60" s="334">
        <f t="shared" si="5"/>
        <v>0</v>
      </c>
      <c r="Y60" s="122" t="str">
        <f t="shared" si="2"/>
        <v>Tien 21 - 2232</v>
      </c>
      <c r="Z60" s="325">
        <v>40470</v>
      </c>
      <c r="AA60" s="360">
        <f t="shared" si="3"/>
        <v>4</v>
      </c>
    </row>
    <row r="61" spans="1:27" x14ac:dyDescent="0.2">
      <c r="A61" t="s">
        <v>115</v>
      </c>
      <c r="B61" s="22">
        <v>10</v>
      </c>
      <c r="C61" s="21">
        <v>1</v>
      </c>
      <c r="D61" s="21" t="s">
        <v>77</v>
      </c>
      <c r="E61" s="153">
        <v>40466</v>
      </c>
      <c r="F61" s="21">
        <v>10</v>
      </c>
      <c r="G61" s="21">
        <v>1</v>
      </c>
      <c r="H61" s="21">
        <v>1</v>
      </c>
      <c r="I61" s="21">
        <v>1</v>
      </c>
      <c r="J61" s="21">
        <v>0</v>
      </c>
      <c r="K61" s="167">
        <v>40466</v>
      </c>
      <c r="L61" s="157">
        <v>40467</v>
      </c>
      <c r="M61" s="21">
        <v>10</v>
      </c>
      <c r="N61" s="21">
        <v>1</v>
      </c>
      <c r="O61" s="21">
        <v>1</v>
      </c>
      <c r="P61" s="21">
        <v>0</v>
      </c>
      <c r="Q61" s="21">
        <v>1</v>
      </c>
      <c r="R61" s="14">
        <v>0</v>
      </c>
      <c r="S61" s="14">
        <v>0</v>
      </c>
      <c r="T61" s="163">
        <v>40466</v>
      </c>
      <c r="U61" s="108">
        <v>10</v>
      </c>
      <c r="V61" s="21">
        <v>1</v>
      </c>
      <c r="W61" s="334" t="str">
        <f t="shared" si="4"/>
        <v>OK</v>
      </c>
      <c r="X61" s="334">
        <f t="shared" si="5"/>
        <v>0</v>
      </c>
      <c r="Y61" s="21" t="str">
        <f t="shared" si="2"/>
        <v>Confort - 2233</v>
      </c>
      <c r="Z61" s="325">
        <v>40470</v>
      </c>
      <c r="AA61" s="360">
        <f t="shared" si="3"/>
        <v>4</v>
      </c>
    </row>
    <row r="62" spans="1:27" x14ac:dyDescent="0.2">
      <c r="A62" s="32" t="s">
        <v>115</v>
      </c>
      <c r="B62" s="19">
        <v>1</v>
      </c>
      <c r="C62" s="20">
        <v>39</v>
      </c>
      <c r="D62" s="20" t="s">
        <v>67</v>
      </c>
      <c r="E62" s="153">
        <v>40473</v>
      </c>
      <c r="F62" s="20">
        <v>1</v>
      </c>
      <c r="G62" s="20">
        <v>39</v>
      </c>
      <c r="H62" s="20">
        <v>39</v>
      </c>
      <c r="I62" s="20">
        <v>39</v>
      </c>
      <c r="J62" s="20">
        <v>0</v>
      </c>
      <c r="K62" s="167">
        <v>40474</v>
      </c>
      <c r="L62" s="156">
        <v>40467</v>
      </c>
      <c r="M62" s="20">
        <v>1</v>
      </c>
      <c r="N62" s="20">
        <v>39</v>
      </c>
      <c r="O62" s="20">
        <v>39</v>
      </c>
      <c r="P62" s="20">
        <v>0</v>
      </c>
      <c r="Q62" s="20">
        <v>39</v>
      </c>
      <c r="R62" s="4">
        <v>0</v>
      </c>
      <c r="S62" s="4">
        <v>0</v>
      </c>
      <c r="T62" s="163">
        <v>40474</v>
      </c>
      <c r="U62" s="106">
        <v>1</v>
      </c>
      <c r="V62" s="20">
        <v>39</v>
      </c>
      <c r="W62" s="334" t="str">
        <f t="shared" si="4"/>
        <v>OK</v>
      </c>
      <c r="X62" s="334">
        <f t="shared" si="5"/>
        <v>0</v>
      </c>
      <c r="Y62" s="122" t="str">
        <f t="shared" si="2"/>
        <v>White - 2213</v>
      </c>
      <c r="Z62" s="325">
        <v>40476</v>
      </c>
      <c r="AA62" s="360">
        <f t="shared" si="3"/>
        <v>3</v>
      </c>
    </row>
    <row r="63" spans="1:27" x14ac:dyDescent="0.2">
      <c r="A63" s="32" t="s">
        <v>115</v>
      </c>
      <c r="B63" s="19">
        <v>2</v>
      </c>
      <c r="C63" s="20">
        <v>5</v>
      </c>
      <c r="D63" s="20" t="s">
        <v>68</v>
      </c>
      <c r="E63" s="153">
        <v>40473</v>
      </c>
      <c r="F63" s="20">
        <v>2</v>
      </c>
      <c r="G63" s="20">
        <v>5</v>
      </c>
      <c r="H63" s="20">
        <v>5</v>
      </c>
      <c r="I63" s="20">
        <v>5</v>
      </c>
      <c r="J63" s="20">
        <v>0</v>
      </c>
      <c r="K63" s="167">
        <v>40474</v>
      </c>
      <c r="L63" s="156">
        <v>40467</v>
      </c>
      <c r="M63" s="20">
        <v>2</v>
      </c>
      <c r="N63" s="20">
        <v>5</v>
      </c>
      <c r="O63" s="20">
        <v>5</v>
      </c>
      <c r="P63" s="20">
        <v>0</v>
      </c>
      <c r="Q63" s="20">
        <v>5</v>
      </c>
      <c r="R63" s="4">
        <v>0</v>
      </c>
      <c r="S63" s="4">
        <v>0</v>
      </c>
      <c r="T63" s="163">
        <v>40474</v>
      </c>
      <c r="U63" s="106">
        <v>2</v>
      </c>
      <c r="V63" s="20">
        <v>5</v>
      </c>
      <c r="W63" s="334" t="str">
        <f t="shared" si="4"/>
        <v>OK</v>
      </c>
      <c r="X63" s="334">
        <f t="shared" si="5"/>
        <v>0</v>
      </c>
      <c r="Y63" s="122" t="str">
        <f t="shared" si="2"/>
        <v>Green - 2214</v>
      </c>
      <c r="Z63" s="325">
        <v>40476</v>
      </c>
      <c r="AA63" s="360">
        <f t="shared" si="3"/>
        <v>3</v>
      </c>
    </row>
    <row r="64" spans="1:27" x14ac:dyDescent="0.2">
      <c r="A64" s="32" t="s">
        <v>115</v>
      </c>
      <c r="B64" s="19">
        <v>3</v>
      </c>
      <c r="C64" s="20">
        <v>11</v>
      </c>
      <c r="D64" s="20" t="s">
        <v>69</v>
      </c>
      <c r="E64" s="153">
        <v>40473</v>
      </c>
      <c r="F64" s="20">
        <v>3</v>
      </c>
      <c r="G64" s="20">
        <v>11</v>
      </c>
      <c r="H64" s="20">
        <v>11</v>
      </c>
      <c r="I64" s="20">
        <v>11</v>
      </c>
      <c r="J64" s="20">
        <v>0</v>
      </c>
      <c r="K64" s="167">
        <v>40474</v>
      </c>
      <c r="L64" s="156">
        <v>40467</v>
      </c>
      <c r="M64" s="20">
        <v>3</v>
      </c>
      <c r="N64" s="20">
        <v>11</v>
      </c>
      <c r="O64" s="20">
        <v>11</v>
      </c>
      <c r="P64" s="20">
        <v>0</v>
      </c>
      <c r="Q64" s="20">
        <v>11</v>
      </c>
      <c r="R64" s="4">
        <v>0</v>
      </c>
      <c r="S64" s="4">
        <v>0</v>
      </c>
      <c r="T64" s="163">
        <v>40474</v>
      </c>
      <c r="U64" s="106">
        <v>3</v>
      </c>
      <c r="V64" s="20">
        <v>11</v>
      </c>
      <c r="W64" s="334" t="str">
        <f t="shared" si="4"/>
        <v>OK</v>
      </c>
      <c r="X64" s="334">
        <f t="shared" si="5"/>
        <v>0</v>
      </c>
      <c r="Y64" s="122" t="str">
        <f t="shared" si="2"/>
        <v>Black - 2215</v>
      </c>
      <c r="Z64" s="325">
        <v>40476</v>
      </c>
      <c r="AA64" s="360">
        <f t="shared" si="3"/>
        <v>3</v>
      </c>
    </row>
    <row r="65" spans="1:27" x14ac:dyDescent="0.2">
      <c r="A65" s="32" t="s">
        <v>115</v>
      </c>
      <c r="B65" s="19">
        <v>4</v>
      </c>
      <c r="C65" s="20">
        <v>40</v>
      </c>
      <c r="D65" s="20" t="s">
        <v>72</v>
      </c>
      <c r="E65" s="153">
        <v>40473</v>
      </c>
      <c r="F65" s="20">
        <v>4</v>
      </c>
      <c r="G65" s="20">
        <v>40</v>
      </c>
      <c r="H65" s="20">
        <v>40</v>
      </c>
      <c r="I65" s="20">
        <v>40</v>
      </c>
      <c r="J65" s="20">
        <v>0</v>
      </c>
      <c r="K65" s="167">
        <v>40474</v>
      </c>
      <c r="L65" s="156">
        <v>40467</v>
      </c>
      <c r="M65" s="20">
        <v>4</v>
      </c>
      <c r="N65" s="20">
        <v>40</v>
      </c>
      <c r="O65" s="20">
        <v>40</v>
      </c>
      <c r="P65" s="20">
        <v>0</v>
      </c>
      <c r="Q65" s="20">
        <v>40</v>
      </c>
      <c r="R65" s="4">
        <v>0</v>
      </c>
      <c r="S65" s="4">
        <v>0</v>
      </c>
      <c r="T65" s="163">
        <v>40474</v>
      </c>
      <c r="U65" s="106">
        <v>4</v>
      </c>
      <c r="V65" s="20">
        <v>40</v>
      </c>
      <c r="W65" s="334" t="str">
        <f t="shared" si="4"/>
        <v>OK</v>
      </c>
      <c r="X65" s="334">
        <f t="shared" si="5"/>
        <v>0</v>
      </c>
      <c r="Y65" s="122" t="str">
        <f t="shared" si="2"/>
        <v>Credial - 2227</v>
      </c>
      <c r="Z65" s="325">
        <v>40476</v>
      </c>
      <c r="AA65" s="360">
        <f t="shared" si="3"/>
        <v>3</v>
      </c>
    </row>
    <row r="66" spans="1:27" x14ac:dyDescent="0.2">
      <c r="A66" s="32" t="s">
        <v>115</v>
      </c>
      <c r="B66" s="19">
        <v>5</v>
      </c>
      <c r="C66" s="20">
        <v>293</v>
      </c>
      <c r="D66" s="20" t="s">
        <v>73</v>
      </c>
      <c r="E66" s="153">
        <v>40473</v>
      </c>
      <c r="F66" s="20">
        <v>5</v>
      </c>
      <c r="G66" s="20">
        <v>293</v>
      </c>
      <c r="H66" s="20">
        <v>293</v>
      </c>
      <c r="I66" s="20">
        <v>293</v>
      </c>
      <c r="J66" s="20">
        <v>0</v>
      </c>
      <c r="K66" s="167">
        <v>40474</v>
      </c>
      <c r="L66" s="156">
        <v>40467</v>
      </c>
      <c r="M66" s="20">
        <v>5</v>
      </c>
      <c r="N66" s="20">
        <v>293</v>
      </c>
      <c r="O66" s="20">
        <v>293</v>
      </c>
      <c r="P66" s="20">
        <v>0</v>
      </c>
      <c r="Q66" s="20">
        <v>293</v>
      </c>
      <c r="R66" s="4">
        <v>0</v>
      </c>
      <c r="S66" s="4">
        <v>0</v>
      </c>
      <c r="T66" s="163">
        <v>40474</v>
      </c>
      <c r="U66" s="106">
        <v>5</v>
      </c>
      <c r="V66" s="20">
        <v>293</v>
      </c>
      <c r="W66" s="334" t="str">
        <f t="shared" si="4"/>
        <v>OK</v>
      </c>
      <c r="X66" s="334">
        <f t="shared" si="5"/>
        <v>0</v>
      </c>
      <c r="Y66" s="122" t="str">
        <f t="shared" si="2"/>
        <v>Ikea - 2228</v>
      </c>
      <c r="Z66" s="325">
        <v>40477</v>
      </c>
      <c r="AA66" s="360">
        <f t="shared" si="3"/>
        <v>4</v>
      </c>
    </row>
    <row r="67" spans="1:27" x14ac:dyDescent="0.2">
      <c r="A67" s="32" t="s">
        <v>115</v>
      </c>
      <c r="B67" s="19">
        <v>6</v>
      </c>
      <c r="C67" s="20">
        <v>17</v>
      </c>
      <c r="D67" s="20" t="s">
        <v>79</v>
      </c>
      <c r="E67" s="153">
        <v>40473</v>
      </c>
      <c r="F67" s="20">
        <v>6</v>
      </c>
      <c r="G67" s="20">
        <v>17</v>
      </c>
      <c r="H67" s="20">
        <v>17</v>
      </c>
      <c r="I67" s="20">
        <v>17</v>
      </c>
      <c r="J67" s="20">
        <v>0</v>
      </c>
      <c r="K67" s="167">
        <v>40474</v>
      </c>
      <c r="L67" s="156">
        <v>40467</v>
      </c>
      <c r="M67" s="20">
        <v>6</v>
      </c>
      <c r="N67" s="20">
        <v>17</v>
      </c>
      <c r="O67" s="20">
        <v>17</v>
      </c>
      <c r="P67" s="20">
        <v>0</v>
      </c>
      <c r="Q67" s="20">
        <v>17</v>
      </c>
      <c r="R67" s="4">
        <v>0</v>
      </c>
      <c r="S67" s="4">
        <v>0</v>
      </c>
      <c r="T67" s="163">
        <v>40474</v>
      </c>
      <c r="U67" s="106">
        <v>6</v>
      </c>
      <c r="V67" s="20">
        <v>17</v>
      </c>
      <c r="W67" s="334" t="str">
        <f t="shared" si="4"/>
        <v>OK</v>
      </c>
      <c r="X67" s="334">
        <f t="shared" si="5"/>
        <v>0</v>
      </c>
      <c r="Y67" s="122" t="str">
        <f t="shared" si="2"/>
        <v>Moviflor - 2229</v>
      </c>
      <c r="Z67" s="325">
        <v>40476</v>
      </c>
      <c r="AA67" s="360">
        <f t="shared" si="3"/>
        <v>3</v>
      </c>
    </row>
    <row r="68" spans="1:27" x14ac:dyDescent="0.2">
      <c r="A68" s="32" t="s">
        <v>115</v>
      </c>
      <c r="B68" s="19">
        <v>7</v>
      </c>
      <c r="C68" s="20">
        <v>97</v>
      </c>
      <c r="D68" s="20" t="s">
        <v>74</v>
      </c>
      <c r="E68" s="153">
        <v>40473</v>
      </c>
      <c r="F68" s="20">
        <v>7</v>
      </c>
      <c r="G68" s="20">
        <v>97</v>
      </c>
      <c r="H68" s="20">
        <v>97</v>
      </c>
      <c r="I68" s="20">
        <v>97</v>
      </c>
      <c r="J68" s="20">
        <v>0</v>
      </c>
      <c r="K68" s="167">
        <v>40474</v>
      </c>
      <c r="L68" s="156">
        <v>40467</v>
      </c>
      <c r="M68" s="20">
        <v>7</v>
      </c>
      <c r="N68" s="20">
        <v>97</v>
      </c>
      <c r="O68" s="20">
        <v>97</v>
      </c>
      <c r="P68" s="20">
        <v>0</v>
      </c>
      <c r="Q68" s="20">
        <v>97</v>
      </c>
      <c r="R68" s="4">
        <v>0</v>
      </c>
      <c r="S68" s="4">
        <v>0</v>
      </c>
      <c r="T68" s="163">
        <v>40474</v>
      </c>
      <c r="U68" s="106">
        <v>7</v>
      </c>
      <c r="V68" s="20">
        <v>97</v>
      </c>
      <c r="W68" s="334" t="str">
        <f t="shared" si="4"/>
        <v>OK</v>
      </c>
      <c r="X68" s="334">
        <f t="shared" si="5"/>
        <v>0</v>
      </c>
      <c r="Y68" s="122" t="str">
        <f t="shared" si="2"/>
        <v>Conforama - 2230</v>
      </c>
      <c r="Z68" s="325">
        <v>40476</v>
      </c>
      <c r="AA68" s="360">
        <f t="shared" si="3"/>
        <v>3</v>
      </c>
    </row>
    <row r="69" spans="1:27" x14ac:dyDescent="0.2">
      <c r="A69" s="32" t="s">
        <v>115</v>
      </c>
      <c r="B69" s="19">
        <v>8</v>
      </c>
      <c r="C69" s="20">
        <v>5</v>
      </c>
      <c r="D69" s="20" t="s">
        <v>75</v>
      </c>
      <c r="E69" s="153">
        <v>40473</v>
      </c>
      <c r="F69" s="20">
        <v>8</v>
      </c>
      <c r="G69" s="20">
        <v>5</v>
      </c>
      <c r="H69" s="20">
        <v>5</v>
      </c>
      <c r="I69" s="20">
        <v>5</v>
      </c>
      <c r="J69" s="20">
        <v>0</v>
      </c>
      <c r="K69" s="167">
        <v>40474</v>
      </c>
      <c r="L69" s="156">
        <v>40467</v>
      </c>
      <c r="M69" s="20">
        <v>8</v>
      </c>
      <c r="N69" s="20">
        <v>5</v>
      </c>
      <c r="O69" s="20">
        <v>5</v>
      </c>
      <c r="P69" s="20">
        <v>0</v>
      </c>
      <c r="Q69" s="20">
        <v>5</v>
      </c>
      <c r="R69" s="4">
        <v>0</v>
      </c>
      <c r="S69" s="4">
        <v>0</v>
      </c>
      <c r="T69" s="163">
        <v>40474</v>
      </c>
      <c r="U69" s="106">
        <v>8</v>
      </c>
      <c r="V69" s="20">
        <v>5</v>
      </c>
      <c r="W69" s="334" t="str">
        <f t="shared" si="4"/>
        <v>OK</v>
      </c>
      <c r="X69" s="334">
        <f t="shared" si="5"/>
        <v>0</v>
      </c>
      <c r="Y69" s="122" t="str">
        <f t="shared" si="2"/>
        <v>Euronics - 2231</v>
      </c>
      <c r="Z69" s="325">
        <v>40476</v>
      </c>
      <c r="AA69" s="360">
        <f t="shared" si="3"/>
        <v>3</v>
      </c>
    </row>
    <row r="70" spans="1:27" x14ac:dyDescent="0.2">
      <c r="A70" s="32" t="s">
        <v>115</v>
      </c>
      <c r="B70" s="19">
        <v>9</v>
      </c>
      <c r="C70" s="20">
        <v>6</v>
      </c>
      <c r="D70" s="20" t="s">
        <v>76</v>
      </c>
      <c r="E70" s="153">
        <v>40473</v>
      </c>
      <c r="F70" s="20">
        <v>9</v>
      </c>
      <c r="G70" s="20">
        <v>6</v>
      </c>
      <c r="H70" s="20">
        <v>6</v>
      </c>
      <c r="I70" s="20">
        <v>6</v>
      </c>
      <c r="J70" s="20">
        <v>0</v>
      </c>
      <c r="K70" s="167">
        <v>40474</v>
      </c>
      <c r="L70" s="156">
        <v>40467</v>
      </c>
      <c r="M70" s="20">
        <v>9</v>
      </c>
      <c r="N70" s="20">
        <v>6</v>
      </c>
      <c r="O70" s="20">
        <v>6</v>
      </c>
      <c r="P70" s="20">
        <v>0</v>
      </c>
      <c r="Q70" s="20">
        <v>6</v>
      </c>
      <c r="R70" s="4">
        <v>0</v>
      </c>
      <c r="S70" s="4">
        <v>0</v>
      </c>
      <c r="T70" s="163">
        <v>40474</v>
      </c>
      <c r="U70" s="106">
        <v>9</v>
      </c>
      <c r="V70" s="20">
        <v>6</v>
      </c>
      <c r="W70" s="334" t="str">
        <f t="shared" si="4"/>
        <v>OK</v>
      </c>
      <c r="X70" s="334">
        <f t="shared" si="5"/>
        <v>0</v>
      </c>
      <c r="Y70" s="122" t="str">
        <f t="shared" si="2"/>
        <v>Tien 21 - 2232</v>
      </c>
      <c r="Z70" s="325">
        <v>40476</v>
      </c>
      <c r="AA70" s="360">
        <f t="shared" si="3"/>
        <v>3</v>
      </c>
    </row>
    <row r="71" spans="1:27" x14ac:dyDescent="0.2">
      <c r="A71" s="32" t="s">
        <v>115</v>
      </c>
      <c r="B71" s="22">
        <v>10</v>
      </c>
      <c r="C71" s="21">
        <v>5</v>
      </c>
      <c r="D71" s="21" t="s">
        <v>77</v>
      </c>
      <c r="E71" s="153">
        <v>40473</v>
      </c>
      <c r="F71" s="21">
        <v>10</v>
      </c>
      <c r="G71" s="21">
        <v>5</v>
      </c>
      <c r="H71" s="21">
        <v>5</v>
      </c>
      <c r="I71" s="21">
        <v>5</v>
      </c>
      <c r="J71" s="21">
        <v>0</v>
      </c>
      <c r="K71" s="167">
        <v>40474</v>
      </c>
      <c r="L71" s="157">
        <v>40467</v>
      </c>
      <c r="M71" s="21">
        <v>10</v>
      </c>
      <c r="N71" s="21">
        <v>5</v>
      </c>
      <c r="O71" s="21">
        <v>5</v>
      </c>
      <c r="P71" s="21">
        <v>0</v>
      </c>
      <c r="Q71" s="21">
        <v>5</v>
      </c>
      <c r="R71" s="14">
        <v>0</v>
      </c>
      <c r="S71" s="14">
        <v>0</v>
      </c>
      <c r="T71" s="163">
        <v>40474</v>
      </c>
      <c r="U71" s="108">
        <v>10</v>
      </c>
      <c r="V71" s="21">
        <v>5</v>
      </c>
      <c r="W71" s="334" t="str">
        <f t="shared" si="4"/>
        <v>OK</v>
      </c>
      <c r="X71" s="334">
        <f t="shared" si="5"/>
        <v>0</v>
      </c>
      <c r="Y71" s="21" t="str">
        <f t="shared" si="2"/>
        <v>Confort - 2233</v>
      </c>
      <c r="Z71" s="325">
        <v>40476</v>
      </c>
      <c r="AA71" s="360">
        <f t="shared" si="3"/>
        <v>3</v>
      </c>
    </row>
    <row r="72" spans="1:27" x14ac:dyDescent="0.2">
      <c r="A72" s="32" t="s">
        <v>115</v>
      </c>
      <c r="B72" s="19">
        <v>1</v>
      </c>
      <c r="C72" s="20">
        <v>23</v>
      </c>
      <c r="D72" s="20" t="s">
        <v>67</v>
      </c>
      <c r="E72" s="153">
        <v>40480</v>
      </c>
      <c r="F72" s="20">
        <v>1</v>
      </c>
      <c r="G72" s="20">
        <v>23</v>
      </c>
      <c r="H72" s="20">
        <v>23</v>
      </c>
      <c r="I72" s="20">
        <v>23</v>
      </c>
      <c r="J72" s="20">
        <v>0</v>
      </c>
      <c r="K72" s="167">
        <v>40481</v>
      </c>
      <c r="L72" s="156">
        <v>40467</v>
      </c>
      <c r="M72" s="20">
        <v>1</v>
      </c>
      <c r="N72" s="20">
        <v>23</v>
      </c>
      <c r="O72" s="20">
        <v>23</v>
      </c>
      <c r="P72" s="20">
        <v>0</v>
      </c>
      <c r="Q72" s="20">
        <v>23</v>
      </c>
      <c r="R72" s="4">
        <v>0</v>
      </c>
      <c r="S72" s="4">
        <v>0</v>
      </c>
      <c r="T72" s="163">
        <v>40481</v>
      </c>
      <c r="U72" s="106">
        <v>1</v>
      </c>
      <c r="V72" s="20">
        <v>23</v>
      </c>
      <c r="W72" s="334" t="str">
        <f t="shared" si="4"/>
        <v>OK</v>
      </c>
      <c r="X72" s="334">
        <f t="shared" si="5"/>
        <v>0</v>
      </c>
      <c r="Y72" s="122" t="str">
        <f t="shared" si="2"/>
        <v>White - 2213</v>
      </c>
      <c r="Z72" s="325">
        <v>40485</v>
      </c>
      <c r="AA72" s="360">
        <f t="shared" si="3"/>
        <v>4</v>
      </c>
    </row>
    <row r="73" spans="1:27" x14ac:dyDescent="0.2">
      <c r="A73" s="32" t="s">
        <v>115</v>
      </c>
      <c r="B73" s="19">
        <v>2</v>
      </c>
      <c r="C73" s="20">
        <v>8</v>
      </c>
      <c r="D73" s="20" t="s">
        <v>68</v>
      </c>
      <c r="E73" s="153">
        <v>40480</v>
      </c>
      <c r="F73" s="20">
        <v>2</v>
      </c>
      <c r="G73" s="20">
        <v>8</v>
      </c>
      <c r="H73" s="20">
        <v>8</v>
      </c>
      <c r="I73" s="20">
        <v>8</v>
      </c>
      <c r="J73" s="20">
        <v>0</v>
      </c>
      <c r="K73" s="167">
        <v>40481</v>
      </c>
      <c r="L73" s="156">
        <v>40467</v>
      </c>
      <c r="M73" s="20">
        <v>2</v>
      </c>
      <c r="N73" s="20">
        <v>8</v>
      </c>
      <c r="O73" s="20">
        <v>8</v>
      </c>
      <c r="P73" s="20">
        <v>0</v>
      </c>
      <c r="Q73" s="20">
        <v>8</v>
      </c>
      <c r="R73" s="4">
        <v>0</v>
      </c>
      <c r="S73" s="4">
        <v>0</v>
      </c>
      <c r="T73" s="163">
        <v>40481</v>
      </c>
      <c r="U73" s="106">
        <v>2</v>
      </c>
      <c r="V73" s="20">
        <v>8</v>
      </c>
      <c r="W73" s="334" t="str">
        <f t="shared" ref="W73:W104" si="6">IF(C73=V73,"OK",IF(V73=Q73,"ERRO",IF(V73="","KO")))</f>
        <v>OK</v>
      </c>
      <c r="X73" s="334">
        <f t="shared" ref="X73:X104" si="7">+C73-V73</f>
        <v>0</v>
      </c>
      <c r="Y73" s="122" t="str">
        <f t="shared" ref="Y73:Y136" si="8">IF(D73="","",D73)</f>
        <v>Green - 2214</v>
      </c>
      <c r="Z73" s="325">
        <v>40485</v>
      </c>
      <c r="AA73" s="360">
        <f t="shared" si="3"/>
        <v>4</v>
      </c>
    </row>
    <row r="74" spans="1:27" x14ac:dyDescent="0.2">
      <c r="A74" s="32" t="s">
        <v>115</v>
      </c>
      <c r="B74" s="19">
        <v>3</v>
      </c>
      <c r="C74" s="20">
        <v>17</v>
      </c>
      <c r="D74" s="20" t="s">
        <v>69</v>
      </c>
      <c r="E74" s="153">
        <v>40480</v>
      </c>
      <c r="F74" s="20">
        <v>3</v>
      </c>
      <c r="G74" s="20">
        <v>17</v>
      </c>
      <c r="H74" s="20">
        <v>17</v>
      </c>
      <c r="I74" s="20">
        <v>17</v>
      </c>
      <c r="J74" s="20">
        <v>0</v>
      </c>
      <c r="K74" s="167">
        <v>40481</v>
      </c>
      <c r="L74" s="156">
        <v>40467</v>
      </c>
      <c r="M74" s="20">
        <v>3</v>
      </c>
      <c r="N74" s="20">
        <v>17</v>
      </c>
      <c r="O74" s="20">
        <v>17</v>
      </c>
      <c r="P74" s="20">
        <v>0</v>
      </c>
      <c r="Q74" s="20">
        <v>17</v>
      </c>
      <c r="R74" s="4">
        <v>0</v>
      </c>
      <c r="S74" s="4">
        <v>0</v>
      </c>
      <c r="T74" s="163">
        <v>40481</v>
      </c>
      <c r="U74" s="106">
        <v>3</v>
      </c>
      <c r="V74" s="20">
        <v>17</v>
      </c>
      <c r="W74" s="334" t="str">
        <f t="shared" si="6"/>
        <v>OK</v>
      </c>
      <c r="X74" s="334">
        <f t="shared" si="7"/>
        <v>0</v>
      </c>
      <c r="Y74" s="122" t="str">
        <f t="shared" si="8"/>
        <v>Black - 2215</v>
      </c>
      <c r="Z74" s="325">
        <v>40485</v>
      </c>
      <c r="AA74" s="360">
        <f t="shared" ref="AA74:AA137" si="9">+DAYS360(E74,Z74)</f>
        <v>4</v>
      </c>
    </row>
    <row r="75" spans="1:27" x14ac:dyDescent="0.2">
      <c r="A75" s="32" t="s">
        <v>115</v>
      </c>
      <c r="B75" s="19">
        <v>4</v>
      </c>
      <c r="C75" s="20">
        <v>35</v>
      </c>
      <c r="D75" s="20" t="s">
        <v>72</v>
      </c>
      <c r="E75" s="153">
        <v>40480</v>
      </c>
      <c r="F75" s="20">
        <v>4</v>
      </c>
      <c r="G75" s="20">
        <v>35</v>
      </c>
      <c r="H75" s="20">
        <v>35</v>
      </c>
      <c r="I75" s="20">
        <v>35</v>
      </c>
      <c r="J75" s="20">
        <v>0</v>
      </c>
      <c r="K75" s="167">
        <v>40481</v>
      </c>
      <c r="L75" s="156">
        <v>40467</v>
      </c>
      <c r="M75" s="20">
        <v>4</v>
      </c>
      <c r="N75" s="20">
        <v>35</v>
      </c>
      <c r="O75" s="20">
        <v>35</v>
      </c>
      <c r="P75" s="20">
        <v>0</v>
      </c>
      <c r="Q75" s="20">
        <v>35</v>
      </c>
      <c r="R75" s="4">
        <v>0</v>
      </c>
      <c r="S75" s="4">
        <v>0</v>
      </c>
      <c r="T75" s="163">
        <v>40481</v>
      </c>
      <c r="U75" s="106">
        <v>4</v>
      </c>
      <c r="V75" s="20">
        <v>35</v>
      </c>
      <c r="W75" s="334" t="str">
        <f t="shared" si="6"/>
        <v>OK</v>
      </c>
      <c r="X75" s="334">
        <f t="shared" si="7"/>
        <v>0</v>
      </c>
      <c r="Y75" s="122" t="str">
        <f t="shared" si="8"/>
        <v>Credial - 2227</v>
      </c>
      <c r="Z75" s="325">
        <v>40485</v>
      </c>
      <c r="AA75" s="360">
        <f t="shared" si="9"/>
        <v>4</v>
      </c>
    </row>
    <row r="76" spans="1:27" x14ac:dyDescent="0.2">
      <c r="A76" s="32" t="s">
        <v>115</v>
      </c>
      <c r="B76" s="19">
        <v>5</v>
      </c>
      <c r="C76" s="20">
        <v>343</v>
      </c>
      <c r="D76" s="20" t="s">
        <v>73</v>
      </c>
      <c r="E76" s="153">
        <v>40480</v>
      </c>
      <c r="F76" s="20">
        <v>5</v>
      </c>
      <c r="G76" s="20">
        <v>343</v>
      </c>
      <c r="H76" s="20">
        <v>343</v>
      </c>
      <c r="I76" s="20">
        <v>343</v>
      </c>
      <c r="J76" s="20">
        <v>0</v>
      </c>
      <c r="K76" s="167">
        <v>40481</v>
      </c>
      <c r="L76" s="156">
        <v>40467</v>
      </c>
      <c r="M76" s="20">
        <v>5</v>
      </c>
      <c r="N76" s="20">
        <v>343</v>
      </c>
      <c r="O76" s="20">
        <v>343</v>
      </c>
      <c r="P76" s="20">
        <v>0</v>
      </c>
      <c r="Q76" s="20">
        <v>343</v>
      </c>
      <c r="R76" s="4">
        <v>0</v>
      </c>
      <c r="S76" s="4">
        <v>0</v>
      </c>
      <c r="T76" s="163">
        <v>40481</v>
      </c>
      <c r="U76" s="106">
        <v>5</v>
      </c>
      <c r="V76" s="20">
        <v>343</v>
      </c>
      <c r="W76" s="334" t="str">
        <f t="shared" si="6"/>
        <v>OK</v>
      </c>
      <c r="X76" s="334">
        <f t="shared" si="7"/>
        <v>0</v>
      </c>
      <c r="Y76" s="122" t="str">
        <f t="shared" si="8"/>
        <v>Ikea - 2228</v>
      </c>
      <c r="Z76" s="325">
        <v>40485</v>
      </c>
      <c r="AA76" s="360">
        <f t="shared" si="9"/>
        <v>4</v>
      </c>
    </row>
    <row r="77" spans="1:27" x14ac:dyDescent="0.2">
      <c r="A77" s="32" t="s">
        <v>115</v>
      </c>
      <c r="B77" s="19">
        <v>6</v>
      </c>
      <c r="C77" s="20">
        <v>7</v>
      </c>
      <c r="D77" s="20" t="s">
        <v>79</v>
      </c>
      <c r="E77" s="153">
        <v>40480</v>
      </c>
      <c r="F77" s="20">
        <v>6</v>
      </c>
      <c r="G77" s="20">
        <v>7</v>
      </c>
      <c r="H77" s="20">
        <v>7</v>
      </c>
      <c r="I77" s="20">
        <v>7</v>
      </c>
      <c r="J77" s="20">
        <v>0</v>
      </c>
      <c r="K77" s="167">
        <v>40481</v>
      </c>
      <c r="L77" s="156">
        <v>40467</v>
      </c>
      <c r="M77" s="20">
        <v>6</v>
      </c>
      <c r="N77" s="20">
        <v>7</v>
      </c>
      <c r="O77" s="20">
        <v>7</v>
      </c>
      <c r="P77" s="20">
        <v>0</v>
      </c>
      <c r="Q77" s="20">
        <v>7</v>
      </c>
      <c r="R77" s="4">
        <v>0</v>
      </c>
      <c r="S77" s="4">
        <v>0</v>
      </c>
      <c r="T77" s="163">
        <v>40481</v>
      </c>
      <c r="U77" s="106">
        <v>6</v>
      </c>
      <c r="V77" s="20">
        <v>7</v>
      </c>
      <c r="W77" s="334" t="str">
        <f t="shared" si="6"/>
        <v>OK</v>
      </c>
      <c r="X77" s="334">
        <f t="shared" si="7"/>
        <v>0</v>
      </c>
      <c r="Y77" s="122" t="str">
        <f t="shared" si="8"/>
        <v>Moviflor - 2229</v>
      </c>
      <c r="Z77" s="325">
        <v>40485</v>
      </c>
      <c r="AA77" s="360">
        <f t="shared" si="9"/>
        <v>4</v>
      </c>
    </row>
    <row r="78" spans="1:27" x14ac:dyDescent="0.2">
      <c r="A78" s="32" t="s">
        <v>115</v>
      </c>
      <c r="B78" s="19">
        <v>7</v>
      </c>
      <c r="C78" s="20">
        <v>198</v>
      </c>
      <c r="D78" s="20" t="s">
        <v>74</v>
      </c>
      <c r="E78" s="153">
        <v>40480</v>
      </c>
      <c r="F78" s="20">
        <v>7</v>
      </c>
      <c r="G78" s="20">
        <v>198</v>
      </c>
      <c r="H78" s="20">
        <v>198</v>
      </c>
      <c r="I78" s="20">
        <v>198</v>
      </c>
      <c r="J78" s="20">
        <v>0</v>
      </c>
      <c r="K78" s="167">
        <v>40481</v>
      </c>
      <c r="L78" s="156">
        <v>40467</v>
      </c>
      <c r="M78" s="20">
        <v>7</v>
      </c>
      <c r="N78" s="20">
        <v>198</v>
      </c>
      <c r="O78" s="20">
        <v>198</v>
      </c>
      <c r="P78" s="20">
        <v>0</v>
      </c>
      <c r="Q78" s="20">
        <v>198</v>
      </c>
      <c r="R78" s="4">
        <v>0</v>
      </c>
      <c r="S78" s="4">
        <v>0</v>
      </c>
      <c r="T78" s="163">
        <v>40481</v>
      </c>
      <c r="U78" s="106">
        <v>7</v>
      </c>
      <c r="V78" s="20">
        <v>198</v>
      </c>
      <c r="W78" s="334" t="str">
        <f t="shared" si="6"/>
        <v>OK</v>
      </c>
      <c r="X78" s="334">
        <f t="shared" si="7"/>
        <v>0</v>
      </c>
      <c r="Y78" s="122" t="str">
        <f t="shared" si="8"/>
        <v>Conforama - 2230</v>
      </c>
      <c r="Z78" s="325">
        <v>40485</v>
      </c>
      <c r="AA78" s="360">
        <f t="shared" si="9"/>
        <v>4</v>
      </c>
    </row>
    <row r="79" spans="1:27" x14ac:dyDescent="0.2">
      <c r="A79" s="32" t="s">
        <v>115</v>
      </c>
      <c r="B79" s="19">
        <v>8</v>
      </c>
      <c r="C79" s="20">
        <v>15</v>
      </c>
      <c r="D79" s="20" t="s">
        <v>75</v>
      </c>
      <c r="E79" s="153">
        <v>40480</v>
      </c>
      <c r="F79" s="20">
        <v>8</v>
      </c>
      <c r="G79" s="20">
        <v>15</v>
      </c>
      <c r="H79" s="20">
        <v>15</v>
      </c>
      <c r="I79" s="20">
        <v>15</v>
      </c>
      <c r="J79" s="20">
        <v>0</v>
      </c>
      <c r="K79" s="167">
        <v>40481</v>
      </c>
      <c r="L79" s="156">
        <v>40467</v>
      </c>
      <c r="M79" s="20">
        <v>8</v>
      </c>
      <c r="N79" s="20">
        <v>15</v>
      </c>
      <c r="O79" s="20">
        <v>15</v>
      </c>
      <c r="P79" s="20">
        <v>0</v>
      </c>
      <c r="Q79" s="20">
        <v>15</v>
      </c>
      <c r="R79" s="4">
        <v>0</v>
      </c>
      <c r="S79" s="4">
        <v>0</v>
      </c>
      <c r="T79" s="163">
        <v>40481</v>
      </c>
      <c r="U79" s="106">
        <v>8</v>
      </c>
      <c r="V79" s="20">
        <v>15</v>
      </c>
      <c r="W79" s="334" t="str">
        <f t="shared" si="6"/>
        <v>OK</v>
      </c>
      <c r="X79" s="334">
        <f t="shared" si="7"/>
        <v>0</v>
      </c>
      <c r="Y79" s="122" t="str">
        <f t="shared" si="8"/>
        <v>Euronics - 2231</v>
      </c>
      <c r="Z79" s="325">
        <v>40485</v>
      </c>
      <c r="AA79" s="360">
        <f t="shared" si="9"/>
        <v>4</v>
      </c>
    </row>
    <row r="80" spans="1:27" x14ac:dyDescent="0.2">
      <c r="A80" s="32" t="s">
        <v>115</v>
      </c>
      <c r="B80" s="19">
        <v>9</v>
      </c>
      <c r="C80" s="20">
        <v>6</v>
      </c>
      <c r="D80" s="20" t="s">
        <v>76</v>
      </c>
      <c r="E80" s="153">
        <v>40480</v>
      </c>
      <c r="F80" s="20">
        <v>9</v>
      </c>
      <c r="G80" s="20">
        <v>6</v>
      </c>
      <c r="H80" s="20">
        <v>6</v>
      </c>
      <c r="I80" s="20">
        <v>6</v>
      </c>
      <c r="J80" s="20">
        <v>0</v>
      </c>
      <c r="K80" s="167">
        <v>40481</v>
      </c>
      <c r="L80" s="156">
        <v>40467</v>
      </c>
      <c r="M80" s="20">
        <v>9</v>
      </c>
      <c r="N80" s="20">
        <v>6</v>
      </c>
      <c r="O80" s="20">
        <v>6</v>
      </c>
      <c r="P80" s="20">
        <v>0</v>
      </c>
      <c r="Q80" s="20">
        <v>6</v>
      </c>
      <c r="R80" s="4">
        <v>0</v>
      </c>
      <c r="S80" s="4">
        <v>0</v>
      </c>
      <c r="T80" s="163">
        <v>40481</v>
      </c>
      <c r="U80" s="106">
        <v>9</v>
      </c>
      <c r="V80" s="20">
        <v>6</v>
      </c>
      <c r="W80" s="334" t="str">
        <f t="shared" si="6"/>
        <v>OK</v>
      </c>
      <c r="X80" s="334">
        <f t="shared" si="7"/>
        <v>0</v>
      </c>
      <c r="Y80" s="122" t="str">
        <f t="shared" si="8"/>
        <v>Tien 21 - 2232</v>
      </c>
      <c r="Z80" s="325">
        <v>40485</v>
      </c>
      <c r="AA80" s="360">
        <f t="shared" si="9"/>
        <v>4</v>
      </c>
    </row>
    <row r="81" spans="1:27" x14ac:dyDescent="0.2">
      <c r="A81" s="32" t="s">
        <v>115</v>
      </c>
      <c r="B81" s="22">
        <v>10</v>
      </c>
      <c r="C81" s="21">
        <v>2</v>
      </c>
      <c r="D81" s="21" t="s">
        <v>77</v>
      </c>
      <c r="E81" s="153">
        <v>40480</v>
      </c>
      <c r="F81" s="21">
        <v>10</v>
      </c>
      <c r="G81" s="21">
        <v>2</v>
      </c>
      <c r="H81" s="21">
        <v>2</v>
      </c>
      <c r="I81" s="21">
        <v>2</v>
      </c>
      <c r="J81" s="21">
        <v>0</v>
      </c>
      <c r="K81" s="167">
        <v>40481</v>
      </c>
      <c r="L81" s="157">
        <v>40467</v>
      </c>
      <c r="M81" s="21">
        <v>10</v>
      </c>
      <c r="N81" s="21">
        <v>2</v>
      </c>
      <c r="O81" s="21">
        <v>2</v>
      </c>
      <c r="P81" s="21">
        <v>0</v>
      </c>
      <c r="Q81" s="21">
        <v>2</v>
      </c>
      <c r="R81" s="14">
        <v>0</v>
      </c>
      <c r="S81" s="14">
        <v>0</v>
      </c>
      <c r="T81" s="163">
        <v>40481</v>
      </c>
      <c r="U81" s="108">
        <v>10</v>
      </c>
      <c r="V81" s="21">
        <v>2</v>
      </c>
      <c r="W81" s="334" t="str">
        <f t="shared" si="6"/>
        <v>OK</v>
      </c>
      <c r="X81" s="334">
        <f t="shared" si="7"/>
        <v>0</v>
      </c>
      <c r="Y81" s="21" t="str">
        <f t="shared" si="8"/>
        <v>Confort - 2233</v>
      </c>
      <c r="Z81" s="325">
        <v>40485</v>
      </c>
      <c r="AA81" s="360">
        <f t="shared" si="9"/>
        <v>4</v>
      </c>
    </row>
    <row r="82" spans="1:27" x14ac:dyDescent="0.2">
      <c r="A82" s="32" t="s">
        <v>116</v>
      </c>
      <c r="B82" s="19">
        <v>1</v>
      </c>
      <c r="C82" s="20">
        <v>1995</v>
      </c>
      <c r="D82" s="20" t="s">
        <v>67</v>
      </c>
      <c r="E82" s="153">
        <v>40484</v>
      </c>
      <c r="F82" s="20">
        <v>1</v>
      </c>
      <c r="G82" s="20">
        <v>1995</v>
      </c>
      <c r="H82" s="20">
        <v>1995</v>
      </c>
      <c r="I82" s="20">
        <v>1995</v>
      </c>
      <c r="J82" s="20">
        <v>0</v>
      </c>
      <c r="K82" s="167">
        <v>40484</v>
      </c>
      <c r="L82" s="156">
        <v>40485</v>
      </c>
      <c r="M82" s="20">
        <v>1</v>
      </c>
      <c r="N82" s="20">
        <v>1995</v>
      </c>
      <c r="O82" s="20">
        <v>1995</v>
      </c>
      <c r="P82" s="20">
        <v>0</v>
      </c>
      <c r="Q82" s="20">
        <v>1995</v>
      </c>
      <c r="R82" s="4">
        <v>0</v>
      </c>
      <c r="S82" s="4">
        <v>0</v>
      </c>
      <c r="T82" s="163">
        <v>40485</v>
      </c>
      <c r="U82" s="106">
        <v>1</v>
      </c>
      <c r="V82" s="20">
        <v>1995</v>
      </c>
      <c r="W82" s="334" t="str">
        <f t="shared" si="6"/>
        <v>OK</v>
      </c>
      <c r="X82" s="334">
        <f t="shared" si="7"/>
        <v>0</v>
      </c>
      <c r="Y82" s="122" t="str">
        <f t="shared" si="8"/>
        <v>White - 2213</v>
      </c>
      <c r="Z82" s="325">
        <v>40511</v>
      </c>
      <c r="AA82" s="362">
        <f t="shared" si="9"/>
        <v>27</v>
      </c>
    </row>
    <row r="83" spans="1:27" x14ac:dyDescent="0.2">
      <c r="A83" s="32" t="s">
        <v>116</v>
      </c>
      <c r="B83" s="19">
        <v>2</v>
      </c>
      <c r="C83" s="20">
        <v>1581</v>
      </c>
      <c r="D83" s="20" t="s">
        <v>67</v>
      </c>
      <c r="E83" s="153">
        <v>40484</v>
      </c>
      <c r="F83" s="20">
        <v>2</v>
      </c>
      <c r="G83" s="20">
        <v>1581</v>
      </c>
      <c r="H83" s="20">
        <v>1581</v>
      </c>
      <c r="I83" s="20">
        <v>1581</v>
      </c>
      <c r="J83" s="20">
        <v>0</v>
      </c>
      <c r="K83" s="167">
        <v>40484</v>
      </c>
      <c r="L83" s="156">
        <v>40485</v>
      </c>
      <c r="M83" s="20">
        <v>2</v>
      </c>
      <c r="N83" s="20">
        <v>1581</v>
      </c>
      <c r="O83" s="20">
        <v>1581</v>
      </c>
      <c r="P83" s="20">
        <v>0</v>
      </c>
      <c r="Q83" s="20">
        <v>1578</v>
      </c>
      <c r="R83" s="4">
        <v>0</v>
      </c>
      <c r="S83" s="4">
        <v>3</v>
      </c>
      <c r="T83" s="163">
        <v>40485</v>
      </c>
      <c r="U83" s="106">
        <v>2</v>
      </c>
      <c r="V83" s="20">
        <v>1578</v>
      </c>
      <c r="W83" s="334" t="str">
        <f t="shared" si="6"/>
        <v>ERRO</v>
      </c>
      <c r="X83" s="334">
        <f t="shared" si="7"/>
        <v>3</v>
      </c>
      <c r="Y83" s="122" t="str">
        <f t="shared" si="8"/>
        <v>White - 2213</v>
      </c>
      <c r="Z83" s="325">
        <v>40511</v>
      </c>
      <c r="AA83" s="362">
        <f t="shared" si="9"/>
        <v>27</v>
      </c>
    </row>
    <row r="84" spans="1:27" x14ac:dyDescent="0.2">
      <c r="A84" s="32" t="s">
        <v>116</v>
      </c>
      <c r="B84" s="19">
        <v>3</v>
      </c>
      <c r="C84" s="20">
        <v>86</v>
      </c>
      <c r="D84" s="20" t="s">
        <v>72</v>
      </c>
      <c r="E84" s="153">
        <v>40484</v>
      </c>
      <c r="F84" s="20">
        <v>3</v>
      </c>
      <c r="G84" s="20">
        <v>86</v>
      </c>
      <c r="H84" s="20">
        <v>86</v>
      </c>
      <c r="I84" s="20">
        <v>86</v>
      </c>
      <c r="J84" s="20">
        <v>0</v>
      </c>
      <c r="K84" s="167">
        <v>40484</v>
      </c>
      <c r="L84" s="156">
        <v>40485</v>
      </c>
      <c r="M84" s="20">
        <v>3</v>
      </c>
      <c r="N84" s="20">
        <v>86</v>
      </c>
      <c r="O84" s="20">
        <v>86</v>
      </c>
      <c r="P84" s="20">
        <v>0</v>
      </c>
      <c r="Q84" s="20">
        <v>8</v>
      </c>
      <c r="R84" s="4">
        <v>0</v>
      </c>
      <c r="S84" s="4">
        <v>78</v>
      </c>
      <c r="T84" s="163">
        <v>40485</v>
      </c>
      <c r="U84" s="106">
        <v>3</v>
      </c>
      <c r="V84" s="20">
        <v>8</v>
      </c>
      <c r="W84" s="334" t="str">
        <f t="shared" si="6"/>
        <v>ERRO</v>
      </c>
      <c r="X84" s="334">
        <f t="shared" si="7"/>
        <v>78</v>
      </c>
      <c r="Y84" s="122" t="str">
        <f t="shared" si="8"/>
        <v>Credial - 2227</v>
      </c>
      <c r="Z84" s="325">
        <v>40486</v>
      </c>
      <c r="AA84" s="360">
        <f t="shared" si="9"/>
        <v>2</v>
      </c>
    </row>
    <row r="85" spans="1:27" x14ac:dyDescent="0.2">
      <c r="A85" s="32" t="s">
        <v>116</v>
      </c>
      <c r="B85" s="19">
        <v>4</v>
      </c>
      <c r="C85" s="20">
        <v>1995</v>
      </c>
      <c r="D85" s="20" t="s">
        <v>73</v>
      </c>
      <c r="E85" s="153">
        <v>40484</v>
      </c>
      <c r="F85" s="20">
        <v>4</v>
      </c>
      <c r="G85" s="20">
        <v>1995</v>
      </c>
      <c r="H85" s="20">
        <v>1995</v>
      </c>
      <c r="I85" s="20">
        <v>1995</v>
      </c>
      <c r="J85" s="20">
        <v>0</v>
      </c>
      <c r="K85" s="167">
        <v>40484</v>
      </c>
      <c r="L85" s="156">
        <v>40485</v>
      </c>
      <c r="M85" s="20">
        <v>4</v>
      </c>
      <c r="N85" s="20">
        <v>1995</v>
      </c>
      <c r="O85" s="20">
        <v>1995</v>
      </c>
      <c r="P85" s="20">
        <v>0</v>
      </c>
      <c r="Q85" s="20">
        <v>1995</v>
      </c>
      <c r="R85" s="4">
        <v>0</v>
      </c>
      <c r="S85" s="4">
        <v>0</v>
      </c>
      <c r="T85" s="163">
        <v>40485</v>
      </c>
      <c r="U85" s="106">
        <v>4</v>
      </c>
      <c r="V85" s="20">
        <v>1995</v>
      </c>
      <c r="W85" s="334" t="str">
        <f t="shared" si="6"/>
        <v>OK</v>
      </c>
      <c r="X85" s="334">
        <f t="shared" si="7"/>
        <v>0</v>
      </c>
      <c r="Y85" s="122" t="str">
        <f t="shared" si="8"/>
        <v>Ikea - 2228</v>
      </c>
      <c r="Z85" s="325">
        <v>40490</v>
      </c>
      <c r="AA85" s="360">
        <f t="shared" si="9"/>
        <v>6</v>
      </c>
    </row>
    <row r="86" spans="1:27" x14ac:dyDescent="0.2">
      <c r="A86" s="32" t="s">
        <v>116</v>
      </c>
      <c r="B86" s="19">
        <v>5</v>
      </c>
      <c r="C86" s="20">
        <v>1629</v>
      </c>
      <c r="D86" s="20" t="s">
        <v>73</v>
      </c>
      <c r="E86" s="153">
        <v>40484</v>
      </c>
      <c r="F86" s="20">
        <v>5</v>
      </c>
      <c r="G86" s="20">
        <v>1629</v>
      </c>
      <c r="H86" s="20">
        <v>1629</v>
      </c>
      <c r="I86" s="20">
        <v>1629</v>
      </c>
      <c r="J86" s="20">
        <v>0</v>
      </c>
      <c r="K86" s="167">
        <v>40484</v>
      </c>
      <c r="L86" s="156">
        <v>40485</v>
      </c>
      <c r="M86" s="20">
        <v>5</v>
      </c>
      <c r="N86" s="20">
        <v>1629</v>
      </c>
      <c r="O86" s="20">
        <v>1629</v>
      </c>
      <c r="P86" s="20">
        <v>0</v>
      </c>
      <c r="Q86" s="20">
        <v>1629</v>
      </c>
      <c r="R86" s="4">
        <v>0</v>
      </c>
      <c r="S86" s="4">
        <v>0</v>
      </c>
      <c r="T86" s="163">
        <v>40485</v>
      </c>
      <c r="U86" s="106">
        <v>5</v>
      </c>
      <c r="V86" s="20">
        <v>1629</v>
      </c>
      <c r="W86" s="334" t="str">
        <f t="shared" si="6"/>
        <v>OK</v>
      </c>
      <c r="X86" s="334">
        <f t="shared" si="7"/>
        <v>0</v>
      </c>
      <c r="Y86" s="122" t="str">
        <f t="shared" si="8"/>
        <v>Ikea - 2228</v>
      </c>
      <c r="Z86" s="325">
        <v>40490</v>
      </c>
      <c r="AA86" s="360">
        <f t="shared" si="9"/>
        <v>6</v>
      </c>
    </row>
    <row r="87" spans="1:27" x14ac:dyDescent="0.2">
      <c r="A87" s="32" t="s">
        <v>116</v>
      </c>
      <c r="B87" s="19">
        <v>6</v>
      </c>
      <c r="C87" s="20">
        <v>84</v>
      </c>
      <c r="D87" s="20" t="s">
        <v>79</v>
      </c>
      <c r="E87" s="153">
        <v>40484</v>
      </c>
      <c r="F87" s="20">
        <v>6</v>
      </c>
      <c r="G87" s="20">
        <v>84</v>
      </c>
      <c r="H87" s="20">
        <v>84</v>
      </c>
      <c r="I87" s="20">
        <v>84</v>
      </c>
      <c r="J87" s="20">
        <v>0</v>
      </c>
      <c r="K87" s="167">
        <v>40484</v>
      </c>
      <c r="L87" s="156">
        <v>40485</v>
      </c>
      <c r="M87" s="20">
        <v>6</v>
      </c>
      <c r="N87" s="20">
        <v>84</v>
      </c>
      <c r="O87" s="20">
        <v>84</v>
      </c>
      <c r="P87" s="20">
        <v>0</v>
      </c>
      <c r="Q87" s="20">
        <v>2</v>
      </c>
      <c r="R87" s="4">
        <v>0</v>
      </c>
      <c r="S87" s="4">
        <v>82</v>
      </c>
      <c r="T87" s="163">
        <v>40485</v>
      </c>
      <c r="U87" s="106">
        <v>6</v>
      </c>
      <c r="V87" s="20">
        <v>2</v>
      </c>
      <c r="W87" s="334" t="str">
        <f t="shared" si="6"/>
        <v>ERRO</v>
      </c>
      <c r="X87" s="334">
        <f t="shared" si="7"/>
        <v>82</v>
      </c>
      <c r="Y87" s="122" t="str">
        <f t="shared" si="8"/>
        <v>Moviflor - 2229</v>
      </c>
      <c r="Z87" s="325">
        <v>40486</v>
      </c>
      <c r="AA87" s="360">
        <f t="shared" si="9"/>
        <v>2</v>
      </c>
    </row>
    <row r="88" spans="1:27" x14ac:dyDescent="0.2">
      <c r="A88" s="32" t="s">
        <v>116</v>
      </c>
      <c r="B88" s="19">
        <v>7</v>
      </c>
      <c r="C88" s="20">
        <v>1690</v>
      </c>
      <c r="D88" s="20" t="s">
        <v>74</v>
      </c>
      <c r="E88" s="153">
        <v>40484</v>
      </c>
      <c r="F88" s="20">
        <v>7</v>
      </c>
      <c r="G88" s="20">
        <v>1690</v>
      </c>
      <c r="H88" s="20">
        <v>1690</v>
      </c>
      <c r="I88" s="20">
        <v>1690</v>
      </c>
      <c r="J88" s="20">
        <v>0</v>
      </c>
      <c r="K88" s="167">
        <v>40484</v>
      </c>
      <c r="L88" s="156">
        <v>40485</v>
      </c>
      <c r="M88" s="20">
        <v>7</v>
      </c>
      <c r="N88" s="20">
        <v>1690</v>
      </c>
      <c r="O88" s="20">
        <v>1690</v>
      </c>
      <c r="P88" s="20">
        <v>0</v>
      </c>
      <c r="Q88" s="20">
        <v>1660</v>
      </c>
      <c r="R88" s="4">
        <v>0</v>
      </c>
      <c r="S88" s="4">
        <v>30</v>
      </c>
      <c r="T88" s="163">
        <v>40485</v>
      </c>
      <c r="U88" s="106">
        <v>7</v>
      </c>
      <c r="V88" s="20">
        <v>1660</v>
      </c>
      <c r="W88" s="334" t="str">
        <f t="shared" si="6"/>
        <v>ERRO</v>
      </c>
      <c r="X88" s="334">
        <f t="shared" si="7"/>
        <v>30</v>
      </c>
      <c r="Y88" s="122" t="str">
        <f t="shared" si="8"/>
        <v>Conforama - 2230</v>
      </c>
      <c r="Z88" s="325">
        <v>40497</v>
      </c>
      <c r="AA88" s="360">
        <f t="shared" si="9"/>
        <v>13</v>
      </c>
    </row>
    <row r="89" spans="1:27" x14ac:dyDescent="0.2">
      <c r="A89" s="32" t="s">
        <v>116</v>
      </c>
      <c r="B89" s="19">
        <v>8</v>
      </c>
      <c r="C89" s="20">
        <v>8</v>
      </c>
      <c r="D89" s="20" t="s">
        <v>75</v>
      </c>
      <c r="E89" s="153">
        <v>40484</v>
      </c>
      <c r="F89" s="20">
        <v>8</v>
      </c>
      <c r="G89" s="20">
        <v>8</v>
      </c>
      <c r="H89" s="20">
        <v>8</v>
      </c>
      <c r="I89" s="20">
        <v>8</v>
      </c>
      <c r="J89" s="20">
        <v>0</v>
      </c>
      <c r="K89" s="167">
        <v>40484</v>
      </c>
      <c r="L89" s="156">
        <v>40485</v>
      </c>
      <c r="M89" s="20">
        <v>8</v>
      </c>
      <c r="N89" s="20">
        <v>8</v>
      </c>
      <c r="O89" s="20">
        <v>8</v>
      </c>
      <c r="P89" s="20">
        <v>0</v>
      </c>
      <c r="Q89" s="20">
        <v>1</v>
      </c>
      <c r="R89" s="4">
        <v>0</v>
      </c>
      <c r="S89" s="4">
        <v>7</v>
      </c>
      <c r="T89" s="163">
        <v>40485</v>
      </c>
      <c r="U89" s="106">
        <v>8</v>
      </c>
      <c r="V89" s="20">
        <v>1</v>
      </c>
      <c r="W89" s="334" t="str">
        <f t="shared" si="6"/>
        <v>ERRO</v>
      </c>
      <c r="X89" s="334">
        <f t="shared" si="7"/>
        <v>7</v>
      </c>
      <c r="Y89" s="122" t="str">
        <f t="shared" si="8"/>
        <v>Euronics - 2231</v>
      </c>
      <c r="Z89" s="325">
        <v>40486</v>
      </c>
      <c r="AA89" s="360">
        <f t="shared" si="9"/>
        <v>2</v>
      </c>
    </row>
    <row r="90" spans="1:27" x14ac:dyDescent="0.2">
      <c r="A90" s="32" t="s">
        <v>116</v>
      </c>
      <c r="B90" s="19">
        <v>9</v>
      </c>
      <c r="C90" s="20">
        <v>9</v>
      </c>
      <c r="D90" s="20" t="s">
        <v>76</v>
      </c>
      <c r="E90" s="153">
        <v>40484</v>
      </c>
      <c r="F90" s="20">
        <v>9</v>
      </c>
      <c r="G90" s="20">
        <v>9</v>
      </c>
      <c r="H90" s="20">
        <v>9</v>
      </c>
      <c r="I90" s="20">
        <v>9</v>
      </c>
      <c r="J90" s="20">
        <v>0</v>
      </c>
      <c r="K90" s="167">
        <v>40484</v>
      </c>
      <c r="L90" s="156">
        <v>40485</v>
      </c>
      <c r="M90" s="20">
        <v>9</v>
      </c>
      <c r="N90" s="20">
        <v>9</v>
      </c>
      <c r="O90" s="20">
        <v>9</v>
      </c>
      <c r="P90" s="20">
        <v>0</v>
      </c>
      <c r="Q90" s="20">
        <v>1</v>
      </c>
      <c r="R90" s="4">
        <v>0</v>
      </c>
      <c r="S90" s="4">
        <v>8</v>
      </c>
      <c r="T90" s="163">
        <v>40485</v>
      </c>
      <c r="U90" s="106">
        <v>9</v>
      </c>
      <c r="V90" s="20">
        <v>1</v>
      </c>
      <c r="W90" s="334" t="str">
        <f t="shared" si="6"/>
        <v>ERRO</v>
      </c>
      <c r="X90" s="334">
        <f t="shared" si="7"/>
        <v>8</v>
      </c>
      <c r="Y90" s="122" t="str">
        <f t="shared" si="8"/>
        <v>Tien 21 - 2232</v>
      </c>
      <c r="Z90" s="325">
        <v>40486</v>
      </c>
      <c r="AA90" s="360">
        <f t="shared" si="9"/>
        <v>2</v>
      </c>
    </row>
    <row r="91" spans="1:27" x14ac:dyDescent="0.2">
      <c r="A91" s="32" t="s">
        <v>116</v>
      </c>
      <c r="B91" s="19">
        <v>10</v>
      </c>
      <c r="C91" s="20">
        <v>6</v>
      </c>
      <c r="D91" s="20" t="s">
        <v>77</v>
      </c>
      <c r="E91" s="153">
        <v>40484</v>
      </c>
      <c r="F91" s="20">
        <v>10</v>
      </c>
      <c r="G91" s="20">
        <v>6</v>
      </c>
      <c r="H91" s="20">
        <v>6</v>
      </c>
      <c r="I91" s="20">
        <v>6</v>
      </c>
      <c r="J91" s="20">
        <v>0</v>
      </c>
      <c r="K91" s="167">
        <v>40484</v>
      </c>
      <c r="L91" s="156">
        <v>40485</v>
      </c>
      <c r="M91" s="20">
        <v>10</v>
      </c>
      <c r="N91" s="20">
        <v>6</v>
      </c>
      <c r="O91" s="20">
        <v>6</v>
      </c>
      <c r="P91" s="20">
        <v>0</v>
      </c>
      <c r="Q91" s="20">
        <v>2</v>
      </c>
      <c r="R91" s="4">
        <v>0</v>
      </c>
      <c r="S91" s="4">
        <v>4</v>
      </c>
      <c r="T91" s="163">
        <v>40485</v>
      </c>
      <c r="U91" s="106">
        <v>10</v>
      </c>
      <c r="V91" s="20">
        <v>2</v>
      </c>
      <c r="W91" s="334" t="str">
        <f t="shared" si="6"/>
        <v>ERRO</v>
      </c>
      <c r="X91" s="334">
        <f t="shared" si="7"/>
        <v>4</v>
      </c>
      <c r="Y91" s="122" t="str">
        <f t="shared" si="8"/>
        <v>Confort - 2233</v>
      </c>
      <c r="Z91" s="325">
        <v>40486</v>
      </c>
      <c r="AA91" s="360">
        <f t="shared" si="9"/>
        <v>2</v>
      </c>
    </row>
    <row r="92" spans="1:27" x14ac:dyDescent="0.2">
      <c r="A92" s="32" t="s">
        <v>116</v>
      </c>
      <c r="B92" s="22">
        <v>11</v>
      </c>
      <c r="C92" s="21">
        <v>3</v>
      </c>
      <c r="D92" s="21" t="s">
        <v>112</v>
      </c>
      <c r="E92" s="153">
        <v>40484</v>
      </c>
      <c r="F92" s="21">
        <v>11</v>
      </c>
      <c r="G92" s="21">
        <v>3</v>
      </c>
      <c r="H92" s="21">
        <v>3</v>
      </c>
      <c r="I92" s="21">
        <v>3</v>
      </c>
      <c r="J92" s="21">
        <v>0</v>
      </c>
      <c r="K92" s="167">
        <v>40484</v>
      </c>
      <c r="L92" s="157">
        <v>40485</v>
      </c>
      <c r="M92" s="21">
        <v>11</v>
      </c>
      <c r="N92" s="21">
        <v>3</v>
      </c>
      <c r="O92" s="21">
        <v>3</v>
      </c>
      <c r="P92" s="21">
        <v>0</v>
      </c>
      <c r="Q92" s="21">
        <v>0</v>
      </c>
      <c r="R92" s="14">
        <v>0</v>
      </c>
      <c r="S92" s="14">
        <v>3</v>
      </c>
      <c r="T92" s="163">
        <v>40485</v>
      </c>
      <c r="U92" s="108">
        <v>11</v>
      </c>
      <c r="V92" s="21">
        <v>0</v>
      </c>
      <c r="W92" s="334" t="str">
        <f t="shared" si="6"/>
        <v>ERRO</v>
      </c>
      <c r="X92" s="334">
        <f t="shared" si="7"/>
        <v>3</v>
      </c>
      <c r="Y92" s="21" t="str">
        <f t="shared" si="8"/>
        <v>Credial Mega - 2377</v>
      </c>
      <c r="Z92" s="325"/>
      <c r="AA92" s="361"/>
    </row>
    <row r="93" spans="1:27" x14ac:dyDescent="0.2">
      <c r="A93" s="326" t="s">
        <v>115</v>
      </c>
      <c r="B93" s="19">
        <v>1</v>
      </c>
      <c r="C93" s="20">
        <v>13</v>
      </c>
      <c r="D93" s="20" t="s">
        <v>67</v>
      </c>
      <c r="E93" s="153">
        <v>40487</v>
      </c>
      <c r="F93" s="20">
        <v>1</v>
      </c>
      <c r="G93" s="20">
        <v>13</v>
      </c>
      <c r="H93" s="20">
        <v>13</v>
      </c>
      <c r="I93" s="20">
        <v>13</v>
      </c>
      <c r="J93" s="20">
        <v>0</v>
      </c>
      <c r="K93" s="167">
        <v>40487</v>
      </c>
      <c r="L93" s="156">
        <v>40488</v>
      </c>
      <c r="M93" s="20">
        <v>1</v>
      </c>
      <c r="N93" s="20">
        <v>13</v>
      </c>
      <c r="O93" s="20">
        <v>13</v>
      </c>
      <c r="P93" s="20">
        <v>0</v>
      </c>
      <c r="Q93" s="20">
        <v>12</v>
      </c>
      <c r="R93" s="4">
        <v>0</v>
      </c>
      <c r="S93" s="4">
        <v>1</v>
      </c>
      <c r="T93" s="163">
        <v>40488</v>
      </c>
      <c r="U93" s="106">
        <v>1</v>
      </c>
      <c r="V93" s="20">
        <v>12</v>
      </c>
      <c r="W93" s="334" t="str">
        <f t="shared" si="6"/>
        <v>ERRO</v>
      </c>
      <c r="X93" s="334">
        <f t="shared" si="7"/>
        <v>1</v>
      </c>
      <c r="Y93" s="122" t="str">
        <f t="shared" si="8"/>
        <v>White - 2213</v>
      </c>
      <c r="Z93" s="325">
        <v>40492</v>
      </c>
      <c r="AA93" s="360">
        <f t="shared" si="9"/>
        <v>5</v>
      </c>
    </row>
    <row r="94" spans="1:27" x14ac:dyDescent="0.2">
      <c r="A94" s="326" t="s">
        <v>115</v>
      </c>
      <c r="B94" s="19">
        <v>2</v>
      </c>
      <c r="C94" s="20">
        <v>2</v>
      </c>
      <c r="D94" s="20" t="s">
        <v>68</v>
      </c>
      <c r="E94" s="153">
        <v>40487</v>
      </c>
      <c r="F94" s="20">
        <v>2</v>
      </c>
      <c r="G94" s="20">
        <v>2</v>
      </c>
      <c r="H94" s="20">
        <v>2</v>
      </c>
      <c r="I94" s="20">
        <v>2</v>
      </c>
      <c r="J94" s="20">
        <v>0</v>
      </c>
      <c r="K94" s="167">
        <v>40487</v>
      </c>
      <c r="L94" s="156">
        <v>40488</v>
      </c>
      <c r="M94" s="20">
        <v>2</v>
      </c>
      <c r="N94" s="20">
        <v>2</v>
      </c>
      <c r="O94" s="20">
        <v>2</v>
      </c>
      <c r="P94" s="20">
        <v>0</v>
      </c>
      <c r="Q94" s="20">
        <v>2</v>
      </c>
      <c r="R94" s="4">
        <v>0</v>
      </c>
      <c r="S94" s="4">
        <v>0</v>
      </c>
      <c r="T94" s="163">
        <v>40488</v>
      </c>
      <c r="U94" s="106">
        <v>2</v>
      </c>
      <c r="V94" s="20">
        <v>2</v>
      </c>
      <c r="W94" s="334" t="str">
        <f t="shared" si="6"/>
        <v>OK</v>
      </c>
      <c r="X94" s="334">
        <f t="shared" si="7"/>
        <v>0</v>
      </c>
      <c r="Y94" s="122" t="str">
        <f t="shared" si="8"/>
        <v>Green - 2214</v>
      </c>
      <c r="Z94" s="325">
        <v>40492</v>
      </c>
      <c r="AA94" s="360">
        <f t="shared" si="9"/>
        <v>5</v>
      </c>
    </row>
    <row r="95" spans="1:27" x14ac:dyDescent="0.2">
      <c r="A95" s="326" t="s">
        <v>115</v>
      </c>
      <c r="B95" s="19">
        <v>3</v>
      </c>
      <c r="C95" s="20">
        <v>2</v>
      </c>
      <c r="D95" s="20" t="s">
        <v>69</v>
      </c>
      <c r="E95" s="153">
        <v>40487</v>
      </c>
      <c r="F95" s="20">
        <v>3</v>
      </c>
      <c r="G95" s="20">
        <v>2</v>
      </c>
      <c r="H95" s="20">
        <v>2</v>
      </c>
      <c r="I95" s="20">
        <v>2</v>
      </c>
      <c r="J95" s="20">
        <v>0</v>
      </c>
      <c r="K95" s="167">
        <v>40487</v>
      </c>
      <c r="L95" s="156">
        <v>40488</v>
      </c>
      <c r="M95" s="20">
        <v>3</v>
      </c>
      <c r="N95" s="20">
        <v>2</v>
      </c>
      <c r="O95" s="20">
        <v>2</v>
      </c>
      <c r="P95" s="20">
        <v>0</v>
      </c>
      <c r="Q95" s="20">
        <v>2</v>
      </c>
      <c r="R95" s="4">
        <v>0</v>
      </c>
      <c r="S95" s="4">
        <v>0</v>
      </c>
      <c r="T95" s="163">
        <v>40488</v>
      </c>
      <c r="U95" s="106">
        <v>3</v>
      </c>
      <c r="V95" s="20">
        <v>2</v>
      </c>
      <c r="W95" s="334" t="str">
        <f t="shared" si="6"/>
        <v>OK</v>
      </c>
      <c r="X95" s="334">
        <f t="shared" si="7"/>
        <v>0</v>
      </c>
      <c r="Y95" s="122" t="str">
        <f t="shared" si="8"/>
        <v>Black - 2215</v>
      </c>
      <c r="Z95" s="325">
        <v>40492</v>
      </c>
      <c r="AA95" s="360">
        <f t="shared" si="9"/>
        <v>5</v>
      </c>
    </row>
    <row r="96" spans="1:27" x14ac:dyDescent="0.2">
      <c r="A96" s="326" t="s">
        <v>115</v>
      </c>
      <c r="B96" s="19">
        <v>4</v>
      </c>
      <c r="C96" s="20">
        <v>12</v>
      </c>
      <c r="D96" s="20" t="s">
        <v>72</v>
      </c>
      <c r="E96" s="153">
        <v>40487</v>
      </c>
      <c r="F96" s="20">
        <v>4</v>
      </c>
      <c r="G96" s="20">
        <v>12</v>
      </c>
      <c r="H96" s="20">
        <v>12</v>
      </c>
      <c r="I96" s="20">
        <v>12</v>
      </c>
      <c r="J96" s="20">
        <v>0</v>
      </c>
      <c r="K96" s="167">
        <v>40487</v>
      </c>
      <c r="L96" s="156">
        <v>40488</v>
      </c>
      <c r="M96" s="20">
        <v>4</v>
      </c>
      <c r="N96" s="20">
        <v>12</v>
      </c>
      <c r="O96" s="20">
        <v>12</v>
      </c>
      <c r="P96" s="20">
        <v>0</v>
      </c>
      <c r="Q96" s="20">
        <v>12</v>
      </c>
      <c r="R96" s="4">
        <v>0</v>
      </c>
      <c r="S96" s="4">
        <v>0</v>
      </c>
      <c r="T96" s="163">
        <v>40488</v>
      </c>
      <c r="U96" s="106">
        <v>4</v>
      </c>
      <c r="V96" s="20">
        <v>12</v>
      </c>
      <c r="W96" s="334" t="str">
        <f t="shared" si="6"/>
        <v>OK</v>
      </c>
      <c r="X96" s="334">
        <f t="shared" si="7"/>
        <v>0</v>
      </c>
      <c r="Y96" s="122" t="str">
        <f t="shared" si="8"/>
        <v>Credial - 2227</v>
      </c>
      <c r="Z96" s="325">
        <v>40492</v>
      </c>
      <c r="AA96" s="360">
        <f t="shared" si="9"/>
        <v>5</v>
      </c>
    </row>
    <row r="97" spans="1:27" x14ac:dyDescent="0.2">
      <c r="A97" s="326" t="s">
        <v>115</v>
      </c>
      <c r="B97" s="19">
        <v>5</v>
      </c>
      <c r="C97" s="20">
        <v>137</v>
      </c>
      <c r="D97" s="20" t="s">
        <v>73</v>
      </c>
      <c r="E97" s="153">
        <v>40487</v>
      </c>
      <c r="F97" s="20">
        <v>5</v>
      </c>
      <c r="G97" s="20">
        <v>137</v>
      </c>
      <c r="H97" s="20">
        <v>137</v>
      </c>
      <c r="I97" s="20">
        <v>137</v>
      </c>
      <c r="J97" s="20">
        <v>0</v>
      </c>
      <c r="K97" s="167">
        <v>40487</v>
      </c>
      <c r="L97" s="156">
        <v>40488</v>
      </c>
      <c r="M97" s="20">
        <v>5</v>
      </c>
      <c r="N97" s="20">
        <v>137</v>
      </c>
      <c r="O97" s="20">
        <v>137</v>
      </c>
      <c r="P97" s="20">
        <v>0</v>
      </c>
      <c r="Q97" s="20">
        <v>137</v>
      </c>
      <c r="R97" s="4">
        <v>0</v>
      </c>
      <c r="S97" s="4">
        <v>0</v>
      </c>
      <c r="T97" s="163">
        <v>40488</v>
      </c>
      <c r="U97" s="106">
        <v>5</v>
      </c>
      <c r="V97" s="20">
        <v>137</v>
      </c>
      <c r="W97" s="334" t="str">
        <f t="shared" si="6"/>
        <v>OK</v>
      </c>
      <c r="X97" s="334">
        <f t="shared" si="7"/>
        <v>0</v>
      </c>
      <c r="Y97" s="122" t="str">
        <f t="shared" si="8"/>
        <v>Ikea - 2228</v>
      </c>
      <c r="Z97" s="325">
        <v>40490</v>
      </c>
      <c r="AA97" s="360">
        <f t="shared" si="9"/>
        <v>3</v>
      </c>
    </row>
    <row r="98" spans="1:27" x14ac:dyDescent="0.2">
      <c r="A98" s="326" t="s">
        <v>115</v>
      </c>
      <c r="B98" s="19">
        <v>6</v>
      </c>
      <c r="C98" s="20">
        <v>5</v>
      </c>
      <c r="D98" s="20" t="s">
        <v>79</v>
      </c>
      <c r="E98" s="153">
        <v>40487</v>
      </c>
      <c r="F98" s="20">
        <v>6</v>
      </c>
      <c r="G98" s="20">
        <v>5</v>
      </c>
      <c r="H98" s="20">
        <v>5</v>
      </c>
      <c r="I98" s="20">
        <v>5</v>
      </c>
      <c r="J98" s="20">
        <v>0</v>
      </c>
      <c r="K98" s="167">
        <v>40487</v>
      </c>
      <c r="L98" s="156">
        <v>40488</v>
      </c>
      <c r="M98" s="20">
        <v>6</v>
      </c>
      <c r="N98" s="20">
        <v>5</v>
      </c>
      <c r="O98" s="20">
        <v>5</v>
      </c>
      <c r="P98" s="20">
        <v>0</v>
      </c>
      <c r="Q98" s="20">
        <v>5</v>
      </c>
      <c r="R98" s="4">
        <v>0</v>
      </c>
      <c r="S98" s="4">
        <v>0</v>
      </c>
      <c r="T98" s="163">
        <v>40488</v>
      </c>
      <c r="U98" s="106">
        <v>6</v>
      </c>
      <c r="V98" s="20">
        <v>5</v>
      </c>
      <c r="W98" s="334" t="str">
        <f t="shared" si="6"/>
        <v>OK</v>
      </c>
      <c r="X98" s="334">
        <f t="shared" si="7"/>
        <v>0</v>
      </c>
      <c r="Y98" s="122" t="str">
        <f t="shared" si="8"/>
        <v>Moviflor - 2229</v>
      </c>
      <c r="Z98" s="325">
        <v>40492</v>
      </c>
      <c r="AA98" s="360">
        <f t="shared" si="9"/>
        <v>5</v>
      </c>
    </row>
    <row r="99" spans="1:27" x14ac:dyDescent="0.2">
      <c r="A99" s="326" t="s">
        <v>115</v>
      </c>
      <c r="B99" s="19">
        <v>7</v>
      </c>
      <c r="C99" s="20">
        <v>26</v>
      </c>
      <c r="D99" s="20" t="s">
        <v>74</v>
      </c>
      <c r="E99" s="153">
        <v>40487</v>
      </c>
      <c r="F99" s="20">
        <v>7</v>
      </c>
      <c r="G99" s="20">
        <v>26</v>
      </c>
      <c r="H99" s="20">
        <v>26</v>
      </c>
      <c r="I99" s="20">
        <v>26</v>
      </c>
      <c r="J99" s="20">
        <v>0</v>
      </c>
      <c r="K99" s="167">
        <v>40487</v>
      </c>
      <c r="L99" s="156">
        <v>40488</v>
      </c>
      <c r="M99" s="20">
        <v>7</v>
      </c>
      <c r="N99" s="20">
        <v>26</v>
      </c>
      <c r="O99" s="20">
        <v>26</v>
      </c>
      <c r="P99" s="20">
        <v>0</v>
      </c>
      <c r="Q99" s="20">
        <v>26</v>
      </c>
      <c r="R99" s="4">
        <v>0</v>
      </c>
      <c r="S99" s="4">
        <v>0</v>
      </c>
      <c r="T99" s="163">
        <v>40488</v>
      </c>
      <c r="U99" s="106">
        <v>7</v>
      </c>
      <c r="V99" s="20">
        <v>26</v>
      </c>
      <c r="W99" s="334" t="str">
        <f t="shared" si="6"/>
        <v>OK</v>
      </c>
      <c r="X99" s="334">
        <f t="shared" si="7"/>
        <v>0</v>
      </c>
      <c r="Y99" s="122" t="str">
        <f t="shared" si="8"/>
        <v>Conforama - 2230</v>
      </c>
      <c r="Z99" s="325">
        <v>40492</v>
      </c>
      <c r="AA99" s="360">
        <f t="shared" si="9"/>
        <v>5</v>
      </c>
    </row>
    <row r="100" spans="1:27" x14ac:dyDescent="0.2">
      <c r="A100" s="326" t="s">
        <v>115</v>
      </c>
      <c r="B100" s="19">
        <v>8</v>
      </c>
      <c r="C100" s="20">
        <v>3</v>
      </c>
      <c r="D100" s="20" t="s">
        <v>75</v>
      </c>
      <c r="E100" s="153">
        <v>40487</v>
      </c>
      <c r="F100" s="20">
        <v>8</v>
      </c>
      <c r="G100" s="20">
        <v>3</v>
      </c>
      <c r="H100" s="20">
        <v>3</v>
      </c>
      <c r="I100" s="20">
        <v>3</v>
      </c>
      <c r="J100" s="20">
        <v>0</v>
      </c>
      <c r="K100" s="167">
        <v>40487</v>
      </c>
      <c r="L100" s="156">
        <v>40488</v>
      </c>
      <c r="M100" s="20">
        <v>8</v>
      </c>
      <c r="N100" s="20">
        <v>3</v>
      </c>
      <c r="O100" s="20">
        <v>3</v>
      </c>
      <c r="P100" s="20">
        <v>0</v>
      </c>
      <c r="Q100" s="20">
        <v>3</v>
      </c>
      <c r="R100" s="4">
        <v>0</v>
      </c>
      <c r="S100" s="4">
        <v>0</v>
      </c>
      <c r="T100" s="163">
        <v>40488</v>
      </c>
      <c r="U100" s="106">
        <v>8</v>
      </c>
      <c r="V100" s="20">
        <v>3</v>
      </c>
      <c r="W100" s="334" t="str">
        <f t="shared" si="6"/>
        <v>OK</v>
      </c>
      <c r="X100" s="334">
        <f t="shared" si="7"/>
        <v>0</v>
      </c>
      <c r="Y100" s="122" t="str">
        <f t="shared" si="8"/>
        <v>Euronics - 2231</v>
      </c>
      <c r="Z100" s="325">
        <v>40492</v>
      </c>
      <c r="AA100" s="360">
        <f t="shared" si="9"/>
        <v>5</v>
      </c>
    </row>
    <row r="101" spans="1:27" x14ac:dyDescent="0.2">
      <c r="A101" s="326" t="s">
        <v>115</v>
      </c>
      <c r="B101" s="19">
        <v>9</v>
      </c>
      <c r="C101" s="20">
        <v>3</v>
      </c>
      <c r="D101" s="20" t="s">
        <v>76</v>
      </c>
      <c r="E101" s="153">
        <v>40487</v>
      </c>
      <c r="F101" s="20">
        <v>9</v>
      </c>
      <c r="G101" s="20">
        <v>3</v>
      </c>
      <c r="H101" s="20">
        <v>3</v>
      </c>
      <c r="I101" s="20">
        <v>3</v>
      </c>
      <c r="J101" s="20">
        <v>0</v>
      </c>
      <c r="K101" s="167">
        <v>40487</v>
      </c>
      <c r="L101" s="156">
        <v>40488</v>
      </c>
      <c r="M101" s="20">
        <v>9</v>
      </c>
      <c r="N101" s="20">
        <v>3</v>
      </c>
      <c r="O101" s="20">
        <v>3</v>
      </c>
      <c r="P101" s="20">
        <v>0</v>
      </c>
      <c r="Q101" s="20">
        <v>3</v>
      </c>
      <c r="R101" s="4">
        <v>0</v>
      </c>
      <c r="S101" s="4">
        <v>0</v>
      </c>
      <c r="T101" s="163">
        <v>40488</v>
      </c>
      <c r="U101" s="106">
        <v>9</v>
      </c>
      <c r="V101" s="20">
        <v>3</v>
      </c>
      <c r="W101" s="334" t="str">
        <f t="shared" si="6"/>
        <v>OK</v>
      </c>
      <c r="X101" s="334">
        <f t="shared" si="7"/>
        <v>0</v>
      </c>
      <c r="Y101" s="122" t="str">
        <f t="shared" si="8"/>
        <v>Tien 21 - 2232</v>
      </c>
      <c r="Z101" s="325">
        <v>40492</v>
      </c>
      <c r="AA101" s="360">
        <f t="shared" si="9"/>
        <v>5</v>
      </c>
    </row>
    <row r="102" spans="1:27" x14ac:dyDescent="0.2">
      <c r="A102" s="326" t="s">
        <v>115</v>
      </c>
      <c r="B102" s="22">
        <v>10</v>
      </c>
      <c r="C102" s="21">
        <v>2</v>
      </c>
      <c r="D102" s="21" t="s">
        <v>77</v>
      </c>
      <c r="E102" s="153">
        <v>40487</v>
      </c>
      <c r="F102" s="21">
        <v>10</v>
      </c>
      <c r="G102" s="21">
        <v>2</v>
      </c>
      <c r="H102" s="21">
        <v>2</v>
      </c>
      <c r="I102" s="21">
        <v>2</v>
      </c>
      <c r="J102" s="21">
        <v>0</v>
      </c>
      <c r="K102" s="167">
        <v>40487</v>
      </c>
      <c r="L102" s="157">
        <v>40488</v>
      </c>
      <c r="M102" s="21">
        <v>10</v>
      </c>
      <c r="N102" s="21">
        <v>2</v>
      </c>
      <c r="O102" s="21">
        <v>2</v>
      </c>
      <c r="P102" s="21">
        <v>0</v>
      </c>
      <c r="Q102" s="21">
        <v>2</v>
      </c>
      <c r="R102" s="14">
        <v>0</v>
      </c>
      <c r="S102" s="14">
        <v>0</v>
      </c>
      <c r="T102" s="163">
        <v>40488</v>
      </c>
      <c r="U102" s="108">
        <v>10</v>
      </c>
      <c r="V102" s="21">
        <v>2</v>
      </c>
      <c r="W102" s="334" t="str">
        <f t="shared" si="6"/>
        <v>OK</v>
      </c>
      <c r="X102" s="334">
        <f t="shared" si="7"/>
        <v>0</v>
      </c>
      <c r="Y102" s="21" t="str">
        <f t="shared" si="8"/>
        <v>Confort - 2233</v>
      </c>
      <c r="Z102" s="325">
        <v>40492</v>
      </c>
      <c r="AA102" s="360">
        <f t="shared" si="9"/>
        <v>5</v>
      </c>
    </row>
    <row r="103" spans="1:27" x14ac:dyDescent="0.2">
      <c r="A103" s="326" t="s">
        <v>115</v>
      </c>
      <c r="B103" s="19">
        <v>1</v>
      </c>
      <c r="C103" s="20">
        <v>34</v>
      </c>
      <c r="D103" s="20" t="s">
        <v>67</v>
      </c>
      <c r="E103" s="153">
        <v>40493</v>
      </c>
      <c r="F103" s="20">
        <v>1</v>
      </c>
      <c r="G103" s="20">
        <v>34</v>
      </c>
      <c r="H103" s="20">
        <v>34</v>
      </c>
      <c r="I103" s="20">
        <v>34</v>
      </c>
      <c r="J103" s="20">
        <v>0</v>
      </c>
      <c r="K103" s="167">
        <v>40493</v>
      </c>
      <c r="L103" s="156">
        <v>40495</v>
      </c>
      <c r="M103" s="20">
        <v>1</v>
      </c>
      <c r="N103" s="20">
        <v>34</v>
      </c>
      <c r="O103" s="20">
        <v>34</v>
      </c>
      <c r="P103" s="20">
        <v>0</v>
      </c>
      <c r="Q103" s="20">
        <v>34</v>
      </c>
      <c r="R103" s="4">
        <v>0</v>
      </c>
      <c r="S103" s="4">
        <v>0</v>
      </c>
      <c r="T103" s="163">
        <v>40495</v>
      </c>
      <c r="U103" s="106">
        <v>1</v>
      </c>
      <c r="V103" s="20">
        <v>34</v>
      </c>
      <c r="W103" s="334" t="str">
        <f t="shared" si="6"/>
        <v>OK</v>
      </c>
      <c r="X103" s="334">
        <f t="shared" si="7"/>
        <v>0</v>
      </c>
      <c r="Y103" s="122" t="str">
        <f t="shared" si="8"/>
        <v>White - 2213</v>
      </c>
      <c r="Z103" s="325">
        <v>40497</v>
      </c>
      <c r="AA103" s="360">
        <f t="shared" si="9"/>
        <v>4</v>
      </c>
    </row>
    <row r="104" spans="1:27" x14ac:dyDescent="0.2">
      <c r="A104" s="326" t="s">
        <v>115</v>
      </c>
      <c r="B104" s="19">
        <v>2</v>
      </c>
      <c r="C104" s="20">
        <v>3</v>
      </c>
      <c r="D104" s="20" t="s">
        <v>68</v>
      </c>
      <c r="E104" s="153">
        <v>40493</v>
      </c>
      <c r="F104" s="20">
        <v>2</v>
      </c>
      <c r="G104" s="20">
        <v>3</v>
      </c>
      <c r="H104" s="20">
        <v>3</v>
      </c>
      <c r="I104" s="20">
        <v>3</v>
      </c>
      <c r="J104" s="20">
        <v>0</v>
      </c>
      <c r="K104" s="167">
        <v>40493</v>
      </c>
      <c r="L104" s="156">
        <v>40495</v>
      </c>
      <c r="M104" s="20">
        <v>2</v>
      </c>
      <c r="N104" s="20">
        <v>3</v>
      </c>
      <c r="O104" s="20">
        <v>3</v>
      </c>
      <c r="P104" s="20">
        <v>0</v>
      </c>
      <c r="Q104" s="20">
        <v>3</v>
      </c>
      <c r="R104" s="4">
        <v>0</v>
      </c>
      <c r="S104" s="4">
        <v>0</v>
      </c>
      <c r="T104" s="163">
        <v>40495</v>
      </c>
      <c r="U104" s="106">
        <v>2</v>
      </c>
      <c r="V104" s="20">
        <v>3</v>
      </c>
      <c r="W104" s="334" t="str">
        <f t="shared" si="6"/>
        <v>OK</v>
      </c>
      <c r="X104" s="334">
        <f t="shared" si="7"/>
        <v>0</v>
      </c>
      <c r="Y104" s="122" t="str">
        <f t="shared" si="8"/>
        <v>Green - 2214</v>
      </c>
      <c r="Z104" s="325">
        <v>40497</v>
      </c>
      <c r="AA104" s="360">
        <f t="shared" si="9"/>
        <v>4</v>
      </c>
    </row>
    <row r="105" spans="1:27" x14ac:dyDescent="0.2">
      <c r="A105" s="326" t="s">
        <v>115</v>
      </c>
      <c r="B105" s="19">
        <v>3</v>
      </c>
      <c r="C105" s="20">
        <v>3</v>
      </c>
      <c r="D105" s="20" t="s">
        <v>69</v>
      </c>
      <c r="E105" s="153">
        <v>40493</v>
      </c>
      <c r="F105" s="20">
        <v>3</v>
      </c>
      <c r="G105" s="20">
        <v>3</v>
      </c>
      <c r="H105" s="20">
        <v>3</v>
      </c>
      <c r="I105" s="20">
        <v>3</v>
      </c>
      <c r="J105" s="20">
        <v>0</v>
      </c>
      <c r="K105" s="167">
        <v>40493</v>
      </c>
      <c r="L105" s="156">
        <v>40495</v>
      </c>
      <c r="M105" s="20">
        <v>3</v>
      </c>
      <c r="N105" s="20">
        <v>3</v>
      </c>
      <c r="O105" s="20">
        <v>3</v>
      </c>
      <c r="P105" s="20">
        <v>0</v>
      </c>
      <c r="Q105" s="20">
        <v>3</v>
      </c>
      <c r="R105" s="4">
        <v>0</v>
      </c>
      <c r="S105" s="4">
        <v>0</v>
      </c>
      <c r="T105" s="163">
        <v>40495</v>
      </c>
      <c r="U105" s="106">
        <v>3</v>
      </c>
      <c r="V105" s="20">
        <v>3</v>
      </c>
      <c r="W105" s="334" t="str">
        <f t="shared" ref="W105:W136" si="10">IF(C105=V105,"OK",IF(V105=Q105,"ERRO",IF(V105="","KO")))</f>
        <v>OK</v>
      </c>
      <c r="X105" s="334">
        <f t="shared" ref="X105:X136" si="11">+C105-V105</f>
        <v>0</v>
      </c>
      <c r="Y105" s="122" t="str">
        <f t="shared" si="8"/>
        <v>Black - 2215</v>
      </c>
      <c r="Z105" s="325">
        <v>40497</v>
      </c>
      <c r="AA105" s="360">
        <f t="shared" si="9"/>
        <v>4</v>
      </c>
    </row>
    <row r="106" spans="1:27" x14ac:dyDescent="0.2">
      <c r="A106" s="326" t="s">
        <v>115</v>
      </c>
      <c r="B106" s="19">
        <v>4</v>
      </c>
      <c r="C106" s="20">
        <v>17</v>
      </c>
      <c r="D106" s="20" t="s">
        <v>72</v>
      </c>
      <c r="E106" s="153">
        <v>40493</v>
      </c>
      <c r="F106" s="20">
        <v>4</v>
      </c>
      <c r="G106" s="20">
        <v>17</v>
      </c>
      <c r="H106" s="20">
        <v>17</v>
      </c>
      <c r="I106" s="20">
        <v>17</v>
      </c>
      <c r="J106" s="20">
        <v>0</v>
      </c>
      <c r="K106" s="167">
        <v>40493</v>
      </c>
      <c r="L106" s="156">
        <v>40495</v>
      </c>
      <c r="M106" s="20">
        <v>4</v>
      </c>
      <c r="N106" s="20">
        <v>17</v>
      </c>
      <c r="O106" s="20">
        <v>17</v>
      </c>
      <c r="P106" s="20">
        <v>0</v>
      </c>
      <c r="Q106" s="20">
        <v>17</v>
      </c>
      <c r="R106" s="4">
        <v>0</v>
      </c>
      <c r="S106" s="4">
        <v>0</v>
      </c>
      <c r="T106" s="163">
        <v>40495</v>
      </c>
      <c r="U106" s="106">
        <v>4</v>
      </c>
      <c r="V106" s="20">
        <v>17</v>
      </c>
      <c r="W106" s="334" t="str">
        <f t="shared" si="10"/>
        <v>OK</v>
      </c>
      <c r="X106" s="334">
        <f t="shared" si="11"/>
        <v>0</v>
      </c>
      <c r="Y106" s="122" t="str">
        <f t="shared" si="8"/>
        <v>Credial - 2227</v>
      </c>
      <c r="Z106" s="325">
        <v>40497</v>
      </c>
      <c r="AA106" s="360">
        <f t="shared" si="9"/>
        <v>4</v>
      </c>
    </row>
    <row r="107" spans="1:27" x14ac:dyDescent="0.2">
      <c r="A107" s="326" t="s">
        <v>115</v>
      </c>
      <c r="B107" s="19">
        <v>5</v>
      </c>
      <c r="C107" s="20">
        <v>369</v>
      </c>
      <c r="D107" s="20" t="s">
        <v>73</v>
      </c>
      <c r="E107" s="153">
        <v>40493</v>
      </c>
      <c r="F107" s="20">
        <v>5</v>
      </c>
      <c r="G107" s="20">
        <v>369</v>
      </c>
      <c r="H107" s="20">
        <v>369</v>
      </c>
      <c r="I107" s="20">
        <v>369</v>
      </c>
      <c r="J107" s="20">
        <v>0</v>
      </c>
      <c r="K107" s="167">
        <v>40493</v>
      </c>
      <c r="L107" s="156">
        <v>40495</v>
      </c>
      <c r="M107" s="20">
        <v>5</v>
      </c>
      <c r="N107" s="20">
        <v>369</v>
      </c>
      <c r="O107" s="20">
        <v>369</v>
      </c>
      <c r="P107" s="20">
        <v>0</v>
      </c>
      <c r="Q107" s="20">
        <v>369</v>
      </c>
      <c r="R107" s="4">
        <v>0</v>
      </c>
      <c r="S107" s="4">
        <v>0</v>
      </c>
      <c r="T107" s="163">
        <v>40495</v>
      </c>
      <c r="U107" s="106">
        <v>5</v>
      </c>
      <c r="V107" s="20">
        <v>369</v>
      </c>
      <c r="W107" s="334" t="str">
        <f t="shared" si="10"/>
        <v>OK</v>
      </c>
      <c r="X107" s="334">
        <f t="shared" si="11"/>
        <v>0</v>
      </c>
      <c r="Y107" s="122" t="str">
        <f t="shared" si="8"/>
        <v>Ikea - 2228</v>
      </c>
      <c r="Z107" s="325">
        <v>40497</v>
      </c>
      <c r="AA107" s="360">
        <f t="shared" si="9"/>
        <v>4</v>
      </c>
    </row>
    <row r="108" spans="1:27" x14ac:dyDescent="0.2">
      <c r="A108" s="326" t="s">
        <v>115</v>
      </c>
      <c r="B108" s="19">
        <v>6</v>
      </c>
      <c r="C108" s="20">
        <v>64</v>
      </c>
      <c r="D108" s="20" t="s">
        <v>79</v>
      </c>
      <c r="E108" s="153">
        <v>40493</v>
      </c>
      <c r="F108" s="20">
        <v>6</v>
      </c>
      <c r="G108" s="20">
        <v>64</v>
      </c>
      <c r="H108" s="20">
        <v>64</v>
      </c>
      <c r="I108" s="20">
        <v>64</v>
      </c>
      <c r="J108" s="20">
        <v>0</v>
      </c>
      <c r="K108" s="167">
        <v>40493</v>
      </c>
      <c r="L108" s="156">
        <v>40495</v>
      </c>
      <c r="M108" s="20">
        <v>6</v>
      </c>
      <c r="N108" s="20">
        <v>64</v>
      </c>
      <c r="O108" s="20">
        <v>64</v>
      </c>
      <c r="P108" s="20">
        <v>0</v>
      </c>
      <c r="Q108" s="20">
        <v>64</v>
      </c>
      <c r="R108" s="4">
        <v>0</v>
      </c>
      <c r="S108" s="4">
        <v>0</v>
      </c>
      <c r="T108" s="163">
        <v>40495</v>
      </c>
      <c r="U108" s="106">
        <v>6</v>
      </c>
      <c r="V108" s="20">
        <v>64</v>
      </c>
      <c r="W108" s="334" t="str">
        <f t="shared" si="10"/>
        <v>OK</v>
      </c>
      <c r="X108" s="334">
        <f t="shared" si="11"/>
        <v>0</v>
      </c>
      <c r="Y108" s="122" t="str">
        <f>IF(D108="","",D108)</f>
        <v>Moviflor - 2229</v>
      </c>
      <c r="Z108" s="325">
        <v>40498</v>
      </c>
      <c r="AA108" s="360">
        <f t="shared" si="9"/>
        <v>5</v>
      </c>
    </row>
    <row r="109" spans="1:27" x14ac:dyDescent="0.2">
      <c r="A109" s="326" t="s">
        <v>115</v>
      </c>
      <c r="B109" s="19">
        <v>7</v>
      </c>
      <c r="C109" s="20">
        <v>160</v>
      </c>
      <c r="D109" s="20" t="s">
        <v>74</v>
      </c>
      <c r="E109" s="153">
        <v>40493</v>
      </c>
      <c r="F109" s="20">
        <v>7</v>
      </c>
      <c r="G109" s="20">
        <v>160</v>
      </c>
      <c r="H109" s="20">
        <v>160</v>
      </c>
      <c r="I109" s="20">
        <v>160</v>
      </c>
      <c r="J109" s="20">
        <v>0</v>
      </c>
      <c r="K109" s="167">
        <v>40493</v>
      </c>
      <c r="L109" s="156">
        <v>40495</v>
      </c>
      <c r="M109" s="20">
        <v>7</v>
      </c>
      <c r="N109" s="20">
        <v>160</v>
      </c>
      <c r="O109" s="20">
        <v>160</v>
      </c>
      <c r="P109" s="20">
        <v>0</v>
      </c>
      <c r="Q109" s="20">
        <v>160</v>
      </c>
      <c r="R109" s="4">
        <v>0</v>
      </c>
      <c r="S109" s="4">
        <v>0</v>
      </c>
      <c r="T109" s="163">
        <v>40495</v>
      </c>
      <c r="U109" s="106">
        <v>7</v>
      </c>
      <c r="V109" s="20"/>
      <c r="W109" s="334" t="str">
        <f t="shared" si="10"/>
        <v>KO</v>
      </c>
      <c r="X109" s="334">
        <f t="shared" si="11"/>
        <v>160</v>
      </c>
      <c r="Y109" s="122" t="str">
        <f t="shared" si="8"/>
        <v>Conforama - 2230</v>
      </c>
      <c r="Z109" s="325">
        <v>40497</v>
      </c>
      <c r="AA109" s="360">
        <f t="shared" si="9"/>
        <v>4</v>
      </c>
    </row>
    <row r="110" spans="1:27" x14ac:dyDescent="0.2">
      <c r="A110" s="326" t="s">
        <v>115</v>
      </c>
      <c r="B110" s="19">
        <v>8</v>
      </c>
      <c r="C110" s="20">
        <v>16</v>
      </c>
      <c r="D110" s="20" t="s">
        <v>75</v>
      </c>
      <c r="E110" s="153">
        <v>40493</v>
      </c>
      <c r="F110" s="20">
        <v>8</v>
      </c>
      <c r="G110" s="20">
        <v>16</v>
      </c>
      <c r="H110" s="20">
        <v>16</v>
      </c>
      <c r="I110" s="20">
        <v>16</v>
      </c>
      <c r="J110" s="20">
        <v>0</v>
      </c>
      <c r="K110" s="167">
        <v>40493</v>
      </c>
      <c r="L110" s="156">
        <v>40495</v>
      </c>
      <c r="M110" s="20">
        <v>8</v>
      </c>
      <c r="N110" s="20">
        <v>16</v>
      </c>
      <c r="O110" s="20">
        <v>16</v>
      </c>
      <c r="P110" s="20">
        <v>0</v>
      </c>
      <c r="Q110" s="20">
        <v>16</v>
      </c>
      <c r="R110" s="4">
        <v>0</v>
      </c>
      <c r="S110" s="4">
        <v>0</v>
      </c>
      <c r="T110" s="163">
        <v>40495</v>
      </c>
      <c r="U110" s="106">
        <v>8</v>
      </c>
      <c r="V110" s="20">
        <v>16</v>
      </c>
      <c r="W110" s="334" t="str">
        <f t="shared" si="10"/>
        <v>OK</v>
      </c>
      <c r="X110" s="334">
        <f t="shared" si="11"/>
        <v>0</v>
      </c>
      <c r="Y110" s="122" t="str">
        <f t="shared" si="8"/>
        <v>Euronics - 2231</v>
      </c>
      <c r="Z110" s="325">
        <v>40497</v>
      </c>
      <c r="AA110" s="360">
        <f t="shared" si="9"/>
        <v>4</v>
      </c>
    </row>
    <row r="111" spans="1:27" x14ac:dyDescent="0.2">
      <c r="A111" s="326" t="s">
        <v>115</v>
      </c>
      <c r="B111" s="19">
        <v>9</v>
      </c>
      <c r="C111" s="20">
        <v>5</v>
      </c>
      <c r="D111" s="20" t="s">
        <v>76</v>
      </c>
      <c r="E111" s="153">
        <v>40493</v>
      </c>
      <c r="F111" s="20">
        <v>9</v>
      </c>
      <c r="G111" s="20">
        <v>5</v>
      </c>
      <c r="H111" s="20">
        <v>5</v>
      </c>
      <c r="I111" s="20">
        <v>5</v>
      </c>
      <c r="J111" s="20">
        <v>0</v>
      </c>
      <c r="K111" s="167">
        <v>40493</v>
      </c>
      <c r="L111" s="156">
        <v>40495</v>
      </c>
      <c r="M111" s="20">
        <v>9</v>
      </c>
      <c r="N111" s="20">
        <v>5</v>
      </c>
      <c r="O111" s="20">
        <v>5</v>
      </c>
      <c r="P111" s="20">
        <v>0</v>
      </c>
      <c r="Q111" s="20">
        <v>5</v>
      </c>
      <c r="R111" s="4">
        <v>0</v>
      </c>
      <c r="S111" s="4">
        <v>0</v>
      </c>
      <c r="T111" s="163">
        <v>40495</v>
      </c>
      <c r="U111" s="106">
        <v>9</v>
      </c>
      <c r="V111" s="20">
        <v>5</v>
      </c>
      <c r="W111" s="334" t="str">
        <f t="shared" si="10"/>
        <v>OK</v>
      </c>
      <c r="X111" s="334">
        <f t="shared" si="11"/>
        <v>0</v>
      </c>
      <c r="Y111" s="122" t="str">
        <f t="shared" si="8"/>
        <v>Tien 21 - 2232</v>
      </c>
      <c r="Z111" s="325">
        <v>40497</v>
      </c>
      <c r="AA111" s="360">
        <f t="shared" si="9"/>
        <v>4</v>
      </c>
    </row>
    <row r="112" spans="1:27" x14ac:dyDescent="0.2">
      <c r="A112" s="326" t="s">
        <v>115</v>
      </c>
      <c r="B112" s="22">
        <v>10</v>
      </c>
      <c r="C112" s="21">
        <v>6</v>
      </c>
      <c r="D112" s="21" t="s">
        <v>77</v>
      </c>
      <c r="E112" s="153">
        <v>40493</v>
      </c>
      <c r="F112" s="21">
        <v>10</v>
      </c>
      <c r="G112" s="21">
        <v>6</v>
      </c>
      <c r="H112" s="21">
        <v>6</v>
      </c>
      <c r="I112" s="21">
        <v>6</v>
      </c>
      <c r="J112" s="21">
        <v>0</v>
      </c>
      <c r="K112" s="167">
        <v>40493</v>
      </c>
      <c r="L112" s="157">
        <v>40495</v>
      </c>
      <c r="M112" s="21">
        <v>10</v>
      </c>
      <c r="N112" s="21">
        <v>6</v>
      </c>
      <c r="O112" s="21">
        <v>6</v>
      </c>
      <c r="P112" s="21">
        <v>0</v>
      </c>
      <c r="Q112" s="21">
        <v>6</v>
      </c>
      <c r="R112" s="14">
        <v>0</v>
      </c>
      <c r="S112" s="14">
        <v>0</v>
      </c>
      <c r="T112" s="163">
        <v>40495</v>
      </c>
      <c r="U112" s="108">
        <v>10</v>
      </c>
      <c r="V112" s="21">
        <v>6</v>
      </c>
      <c r="W112" s="334" t="str">
        <f t="shared" si="10"/>
        <v>OK</v>
      </c>
      <c r="X112" s="334">
        <f t="shared" si="11"/>
        <v>0</v>
      </c>
      <c r="Y112" s="21" t="str">
        <f t="shared" si="8"/>
        <v>Confort - 2233</v>
      </c>
      <c r="Z112" s="325">
        <v>40497</v>
      </c>
      <c r="AA112" s="360">
        <f t="shared" si="9"/>
        <v>4</v>
      </c>
    </row>
    <row r="113" spans="1:27" x14ac:dyDescent="0.2">
      <c r="A113" s="326" t="s">
        <v>115</v>
      </c>
      <c r="B113" s="19">
        <v>1</v>
      </c>
      <c r="C113" s="20">
        <v>8</v>
      </c>
      <c r="D113" s="20" t="s">
        <v>67</v>
      </c>
      <c r="E113" s="153">
        <v>40497</v>
      </c>
      <c r="F113" s="20">
        <v>1</v>
      </c>
      <c r="G113" s="20">
        <v>8</v>
      </c>
      <c r="H113" s="20">
        <v>8</v>
      </c>
      <c r="I113" s="20">
        <v>8</v>
      </c>
      <c r="J113" s="20">
        <v>0</v>
      </c>
      <c r="K113" s="167">
        <v>40497</v>
      </c>
      <c r="L113" s="156">
        <v>40498</v>
      </c>
      <c r="M113" s="20">
        <v>1</v>
      </c>
      <c r="N113" s="20">
        <v>8</v>
      </c>
      <c r="O113" s="20">
        <v>8</v>
      </c>
      <c r="P113" s="20">
        <v>0</v>
      </c>
      <c r="Q113" s="20">
        <v>8</v>
      </c>
      <c r="R113" s="4">
        <v>0</v>
      </c>
      <c r="S113" s="4">
        <v>0</v>
      </c>
      <c r="T113" s="163">
        <v>40498</v>
      </c>
      <c r="U113" s="19">
        <v>1</v>
      </c>
      <c r="V113" s="20">
        <v>8</v>
      </c>
      <c r="W113" s="334" t="str">
        <f t="shared" si="10"/>
        <v>OK</v>
      </c>
      <c r="X113" s="334">
        <f t="shared" si="11"/>
        <v>0</v>
      </c>
      <c r="Y113" s="122" t="str">
        <f t="shared" si="8"/>
        <v>White - 2213</v>
      </c>
      <c r="Z113" s="325">
        <v>40499</v>
      </c>
      <c r="AA113" s="360">
        <f t="shared" si="9"/>
        <v>2</v>
      </c>
    </row>
    <row r="114" spans="1:27" x14ac:dyDescent="0.2">
      <c r="A114" s="326" t="s">
        <v>115</v>
      </c>
      <c r="B114" s="19">
        <v>2</v>
      </c>
      <c r="C114" s="20">
        <v>8</v>
      </c>
      <c r="D114" s="20" t="s">
        <v>72</v>
      </c>
      <c r="E114" s="153">
        <v>40497</v>
      </c>
      <c r="F114" s="20">
        <v>2</v>
      </c>
      <c r="G114" s="20">
        <v>8</v>
      </c>
      <c r="H114" s="20">
        <v>8</v>
      </c>
      <c r="I114" s="20">
        <v>8</v>
      </c>
      <c r="J114" s="20">
        <v>0</v>
      </c>
      <c r="K114" s="167">
        <v>40497</v>
      </c>
      <c r="L114" s="156">
        <v>40498</v>
      </c>
      <c r="M114" s="20">
        <v>2</v>
      </c>
      <c r="N114" s="20">
        <v>8</v>
      </c>
      <c r="O114" s="20">
        <v>8</v>
      </c>
      <c r="P114" s="20">
        <v>0</v>
      </c>
      <c r="Q114" s="20">
        <v>8</v>
      </c>
      <c r="R114" s="4">
        <v>0</v>
      </c>
      <c r="S114" s="4">
        <v>0</v>
      </c>
      <c r="T114" s="163">
        <v>40498</v>
      </c>
      <c r="U114" s="19">
        <v>2</v>
      </c>
      <c r="V114" s="20">
        <v>8</v>
      </c>
      <c r="W114" s="334" t="str">
        <f t="shared" si="10"/>
        <v>OK</v>
      </c>
      <c r="X114" s="334">
        <f t="shared" si="11"/>
        <v>0</v>
      </c>
      <c r="Y114" s="122" t="str">
        <f t="shared" si="8"/>
        <v>Credial - 2227</v>
      </c>
      <c r="Z114" s="325">
        <v>40499</v>
      </c>
      <c r="AA114" s="360">
        <f t="shared" si="9"/>
        <v>2</v>
      </c>
    </row>
    <row r="115" spans="1:27" x14ac:dyDescent="0.2">
      <c r="A115" s="326" t="s">
        <v>115</v>
      </c>
      <c r="B115" s="19">
        <v>3</v>
      </c>
      <c r="C115" s="20">
        <v>92</v>
      </c>
      <c r="D115" s="20" t="s">
        <v>73</v>
      </c>
      <c r="E115" s="153">
        <v>40497</v>
      </c>
      <c r="F115" s="20">
        <v>3</v>
      </c>
      <c r="G115" s="20">
        <v>92</v>
      </c>
      <c r="H115" s="20">
        <v>92</v>
      </c>
      <c r="I115" s="20">
        <v>92</v>
      </c>
      <c r="J115" s="20">
        <v>0</v>
      </c>
      <c r="K115" s="167">
        <v>40497</v>
      </c>
      <c r="L115" s="156">
        <v>40498</v>
      </c>
      <c r="M115" s="20">
        <v>3</v>
      </c>
      <c r="N115" s="20">
        <v>92</v>
      </c>
      <c r="O115" s="20">
        <v>92</v>
      </c>
      <c r="P115" s="20">
        <v>0</v>
      </c>
      <c r="Q115" s="20">
        <v>92</v>
      </c>
      <c r="R115" s="4">
        <v>0</v>
      </c>
      <c r="S115" s="4">
        <v>0</v>
      </c>
      <c r="T115" s="163">
        <v>40498</v>
      </c>
      <c r="U115" s="19">
        <v>3</v>
      </c>
      <c r="V115" s="20">
        <v>92</v>
      </c>
      <c r="W115" s="334" t="str">
        <f t="shared" si="10"/>
        <v>OK</v>
      </c>
      <c r="X115" s="334">
        <f t="shared" si="11"/>
        <v>0</v>
      </c>
      <c r="Y115" s="122" t="str">
        <f t="shared" si="8"/>
        <v>Ikea - 2228</v>
      </c>
      <c r="Z115" s="325">
        <v>40499</v>
      </c>
      <c r="AA115" s="360">
        <f t="shared" si="9"/>
        <v>2</v>
      </c>
    </row>
    <row r="116" spans="1:27" x14ac:dyDescent="0.2">
      <c r="A116" s="326" t="s">
        <v>115</v>
      </c>
      <c r="B116" s="19">
        <v>4</v>
      </c>
      <c r="C116" s="20">
        <v>36</v>
      </c>
      <c r="D116" s="20" t="s">
        <v>79</v>
      </c>
      <c r="E116" s="153">
        <v>40497</v>
      </c>
      <c r="F116" s="20">
        <v>4</v>
      </c>
      <c r="G116" s="20">
        <v>36</v>
      </c>
      <c r="H116" s="20">
        <v>36</v>
      </c>
      <c r="I116" s="20">
        <v>36</v>
      </c>
      <c r="J116" s="20">
        <v>0</v>
      </c>
      <c r="K116" s="167">
        <v>40497</v>
      </c>
      <c r="L116" s="156">
        <v>40498</v>
      </c>
      <c r="M116" s="20">
        <v>4</v>
      </c>
      <c r="N116" s="20">
        <v>36</v>
      </c>
      <c r="O116" s="20">
        <v>36</v>
      </c>
      <c r="P116" s="20">
        <v>0</v>
      </c>
      <c r="Q116" s="20">
        <v>36</v>
      </c>
      <c r="R116" s="4">
        <v>0</v>
      </c>
      <c r="S116" s="4">
        <v>0</v>
      </c>
      <c r="T116" s="163">
        <v>40498</v>
      </c>
      <c r="U116" s="19">
        <v>4</v>
      </c>
      <c r="V116" s="20">
        <v>36</v>
      </c>
      <c r="W116" s="334" t="str">
        <f t="shared" si="10"/>
        <v>OK</v>
      </c>
      <c r="X116" s="334">
        <f t="shared" si="11"/>
        <v>0</v>
      </c>
      <c r="Y116" s="122" t="str">
        <f t="shared" si="8"/>
        <v>Moviflor - 2229</v>
      </c>
      <c r="Z116" s="325">
        <v>40499</v>
      </c>
      <c r="AA116" s="360">
        <f t="shared" si="9"/>
        <v>2</v>
      </c>
    </row>
    <row r="117" spans="1:27" x14ac:dyDescent="0.2">
      <c r="A117" s="326" t="s">
        <v>115</v>
      </c>
      <c r="B117" s="19">
        <v>5</v>
      </c>
      <c r="C117" s="20">
        <v>52</v>
      </c>
      <c r="D117" s="20" t="s">
        <v>74</v>
      </c>
      <c r="E117" s="153">
        <v>40497</v>
      </c>
      <c r="F117" s="20">
        <v>5</v>
      </c>
      <c r="G117" s="20">
        <v>52</v>
      </c>
      <c r="H117" s="20">
        <v>52</v>
      </c>
      <c r="I117" s="20">
        <v>52</v>
      </c>
      <c r="J117" s="20">
        <v>0</v>
      </c>
      <c r="K117" s="167">
        <v>40497</v>
      </c>
      <c r="L117" s="156">
        <v>40498</v>
      </c>
      <c r="M117" s="20">
        <v>5</v>
      </c>
      <c r="N117" s="20">
        <v>52</v>
      </c>
      <c r="O117" s="20">
        <v>52</v>
      </c>
      <c r="P117" s="20">
        <v>0</v>
      </c>
      <c r="Q117" s="20">
        <v>52</v>
      </c>
      <c r="R117" s="4">
        <v>0</v>
      </c>
      <c r="S117" s="4">
        <v>0</v>
      </c>
      <c r="T117" s="163">
        <v>40498</v>
      </c>
      <c r="U117" s="19">
        <v>5</v>
      </c>
      <c r="V117" s="20">
        <v>52</v>
      </c>
      <c r="W117" s="334" t="str">
        <f t="shared" si="10"/>
        <v>OK</v>
      </c>
      <c r="X117" s="334">
        <f t="shared" si="11"/>
        <v>0</v>
      </c>
      <c r="Y117" s="122" t="str">
        <f t="shared" si="8"/>
        <v>Conforama - 2230</v>
      </c>
      <c r="Z117" s="325">
        <v>40499</v>
      </c>
      <c r="AA117" s="360">
        <f t="shared" si="9"/>
        <v>2</v>
      </c>
    </row>
    <row r="118" spans="1:27" x14ac:dyDescent="0.2">
      <c r="A118" s="326" t="s">
        <v>115</v>
      </c>
      <c r="B118" s="19">
        <v>6</v>
      </c>
      <c r="C118" s="20">
        <v>1</v>
      </c>
      <c r="D118" s="20" t="s">
        <v>75</v>
      </c>
      <c r="E118" s="153">
        <v>40497</v>
      </c>
      <c r="F118" s="20">
        <v>6</v>
      </c>
      <c r="G118" s="20">
        <v>1</v>
      </c>
      <c r="H118" s="20">
        <v>1</v>
      </c>
      <c r="I118" s="20">
        <v>1</v>
      </c>
      <c r="J118" s="20">
        <v>0</v>
      </c>
      <c r="K118" s="167">
        <v>40497</v>
      </c>
      <c r="L118" s="156">
        <v>40498</v>
      </c>
      <c r="M118" s="20">
        <v>6</v>
      </c>
      <c r="N118" s="20">
        <v>1</v>
      </c>
      <c r="O118" s="20">
        <v>1</v>
      </c>
      <c r="P118" s="20">
        <v>0</v>
      </c>
      <c r="Q118" s="20">
        <v>1</v>
      </c>
      <c r="R118" s="4">
        <v>0</v>
      </c>
      <c r="S118" s="4">
        <v>0</v>
      </c>
      <c r="T118" s="163">
        <v>40498</v>
      </c>
      <c r="U118" s="19">
        <v>6</v>
      </c>
      <c r="V118" s="20">
        <v>1</v>
      </c>
      <c r="W118" s="334" t="str">
        <f t="shared" si="10"/>
        <v>OK</v>
      </c>
      <c r="X118" s="334">
        <f t="shared" si="11"/>
        <v>0</v>
      </c>
      <c r="Y118" s="122" t="str">
        <f t="shared" si="8"/>
        <v>Euronics - 2231</v>
      </c>
      <c r="Z118" s="325">
        <v>40499</v>
      </c>
      <c r="AA118" s="360">
        <f t="shared" si="9"/>
        <v>2</v>
      </c>
    </row>
    <row r="119" spans="1:27" x14ac:dyDescent="0.2">
      <c r="A119" s="326" t="s">
        <v>115</v>
      </c>
      <c r="B119" s="22">
        <v>7</v>
      </c>
      <c r="C119" s="21">
        <v>1</v>
      </c>
      <c r="D119" s="21" t="s">
        <v>76</v>
      </c>
      <c r="E119" s="153">
        <v>40497</v>
      </c>
      <c r="F119" s="21">
        <v>7</v>
      </c>
      <c r="G119" s="21">
        <v>1</v>
      </c>
      <c r="H119" s="21">
        <v>1</v>
      </c>
      <c r="I119" s="21">
        <v>1</v>
      </c>
      <c r="J119" s="21">
        <v>0</v>
      </c>
      <c r="K119" s="167">
        <v>40497</v>
      </c>
      <c r="L119" s="157">
        <v>40498</v>
      </c>
      <c r="M119" s="21">
        <v>7</v>
      </c>
      <c r="N119" s="21">
        <v>1</v>
      </c>
      <c r="O119" s="21">
        <v>1</v>
      </c>
      <c r="P119" s="21">
        <v>0</v>
      </c>
      <c r="Q119" s="21">
        <v>1</v>
      </c>
      <c r="R119" s="14">
        <v>0</v>
      </c>
      <c r="S119" s="14">
        <v>0</v>
      </c>
      <c r="T119" s="163">
        <v>40498</v>
      </c>
      <c r="U119" s="22">
        <v>7</v>
      </c>
      <c r="V119" s="21">
        <v>1</v>
      </c>
      <c r="W119" s="334" t="str">
        <f t="shared" si="10"/>
        <v>OK</v>
      </c>
      <c r="X119" s="334">
        <f t="shared" si="11"/>
        <v>0</v>
      </c>
      <c r="Y119" s="21" t="str">
        <f t="shared" si="8"/>
        <v>Tien 21 - 2232</v>
      </c>
      <c r="Z119" s="325">
        <v>40499</v>
      </c>
      <c r="AA119" s="360">
        <f t="shared" si="9"/>
        <v>2</v>
      </c>
    </row>
    <row r="120" spans="1:27" x14ac:dyDescent="0.2">
      <c r="A120" s="326" t="s">
        <v>115</v>
      </c>
      <c r="B120" s="19">
        <v>1</v>
      </c>
      <c r="C120" s="20">
        <v>8</v>
      </c>
      <c r="D120" s="20" t="s">
        <v>67</v>
      </c>
      <c r="E120" s="153">
        <v>40497</v>
      </c>
      <c r="F120" s="20">
        <v>1</v>
      </c>
      <c r="G120" s="20">
        <v>8</v>
      </c>
      <c r="H120" s="20">
        <v>8</v>
      </c>
      <c r="I120" s="20">
        <v>8</v>
      </c>
      <c r="J120" s="20"/>
      <c r="K120" s="167"/>
      <c r="L120" s="156"/>
      <c r="M120" s="20">
        <v>1</v>
      </c>
      <c r="N120" s="20">
        <v>8</v>
      </c>
      <c r="O120" s="20">
        <v>8</v>
      </c>
      <c r="P120" s="20"/>
      <c r="Q120" s="20">
        <v>8</v>
      </c>
      <c r="R120" s="4"/>
      <c r="S120" s="4"/>
      <c r="T120" s="163"/>
      <c r="U120" s="106">
        <v>1</v>
      </c>
      <c r="V120" s="20">
        <v>8</v>
      </c>
      <c r="W120" s="334" t="str">
        <f t="shared" si="10"/>
        <v>OK</v>
      </c>
      <c r="X120" s="334">
        <f t="shared" si="11"/>
        <v>0</v>
      </c>
      <c r="Y120" s="122" t="str">
        <f t="shared" si="8"/>
        <v>White - 2213</v>
      </c>
      <c r="Z120" s="325">
        <v>40500</v>
      </c>
      <c r="AA120" s="360">
        <f t="shared" si="9"/>
        <v>3</v>
      </c>
    </row>
    <row r="121" spans="1:27" x14ac:dyDescent="0.2">
      <c r="A121" s="326" t="s">
        <v>115</v>
      </c>
      <c r="B121" s="19">
        <v>2</v>
      </c>
      <c r="C121" s="20">
        <v>8</v>
      </c>
      <c r="D121" s="20" t="s">
        <v>72</v>
      </c>
      <c r="E121" s="153">
        <v>40497</v>
      </c>
      <c r="F121" s="20">
        <v>2</v>
      </c>
      <c r="G121" s="20">
        <v>8</v>
      </c>
      <c r="H121" s="20">
        <v>8</v>
      </c>
      <c r="I121" s="20">
        <v>8</v>
      </c>
      <c r="J121" s="20"/>
      <c r="K121" s="167"/>
      <c r="L121" s="156"/>
      <c r="M121" s="20">
        <v>2</v>
      </c>
      <c r="N121" s="20">
        <v>8</v>
      </c>
      <c r="O121" s="20">
        <v>8</v>
      </c>
      <c r="P121" s="20"/>
      <c r="Q121" s="20">
        <v>8</v>
      </c>
      <c r="R121" s="4"/>
      <c r="S121" s="4"/>
      <c r="T121" s="163"/>
      <c r="U121" s="106">
        <v>2</v>
      </c>
      <c r="V121" s="20">
        <v>8</v>
      </c>
      <c r="W121" s="334" t="str">
        <f t="shared" si="10"/>
        <v>OK</v>
      </c>
      <c r="X121" s="334">
        <f t="shared" si="11"/>
        <v>0</v>
      </c>
      <c r="Y121" s="122" t="str">
        <f t="shared" si="8"/>
        <v>Credial - 2227</v>
      </c>
      <c r="Z121" s="325">
        <v>40500</v>
      </c>
      <c r="AA121" s="360">
        <f t="shared" si="9"/>
        <v>3</v>
      </c>
    </row>
    <row r="122" spans="1:27" x14ac:dyDescent="0.2">
      <c r="A122" s="326" t="s">
        <v>115</v>
      </c>
      <c r="B122" s="19">
        <v>3</v>
      </c>
      <c r="C122" s="20">
        <v>92</v>
      </c>
      <c r="D122" s="20" t="s">
        <v>73</v>
      </c>
      <c r="E122" s="153">
        <v>40497</v>
      </c>
      <c r="F122" s="20">
        <v>3</v>
      </c>
      <c r="G122" s="20">
        <v>92</v>
      </c>
      <c r="H122" s="20">
        <v>92</v>
      </c>
      <c r="I122" s="20">
        <v>92</v>
      </c>
      <c r="J122" s="20"/>
      <c r="K122" s="167"/>
      <c r="L122" s="156"/>
      <c r="M122" s="20">
        <v>3</v>
      </c>
      <c r="N122" s="20">
        <v>92</v>
      </c>
      <c r="O122" s="20">
        <v>92</v>
      </c>
      <c r="P122" s="20"/>
      <c r="Q122" s="20">
        <v>92</v>
      </c>
      <c r="R122" s="4"/>
      <c r="S122" s="4"/>
      <c r="T122" s="163"/>
      <c r="U122" s="106">
        <v>3</v>
      </c>
      <c r="V122" s="20">
        <v>92</v>
      </c>
      <c r="W122" s="334" t="str">
        <f t="shared" si="10"/>
        <v>OK</v>
      </c>
      <c r="X122" s="334">
        <f t="shared" si="11"/>
        <v>0</v>
      </c>
      <c r="Y122" s="122" t="str">
        <f t="shared" si="8"/>
        <v>Ikea - 2228</v>
      </c>
      <c r="Z122" s="325">
        <v>40500</v>
      </c>
      <c r="AA122" s="360">
        <f t="shared" si="9"/>
        <v>3</v>
      </c>
    </row>
    <row r="123" spans="1:27" x14ac:dyDescent="0.2">
      <c r="A123" s="326" t="s">
        <v>115</v>
      </c>
      <c r="B123" s="19">
        <v>4</v>
      </c>
      <c r="C123" s="20">
        <v>36</v>
      </c>
      <c r="D123" s="20" t="s">
        <v>79</v>
      </c>
      <c r="E123" s="153">
        <v>40497</v>
      </c>
      <c r="F123" s="20">
        <v>4</v>
      </c>
      <c r="G123" s="20">
        <v>36</v>
      </c>
      <c r="H123" s="20">
        <v>36</v>
      </c>
      <c r="I123" s="20">
        <v>36</v>
      </c>
      <c r="J123" s="20"/>
      <c r="K123" s="167"/>
      <c r="L123" s="156"/>
      <c r="M123" s="20">
        <v>4</v>
      </c>
      <c r="N123" s="20">
        <v>36</v>
      </c>
      <c r="O123" s="20">
        <v>36</v>
      </c>
      <c r="P123" s="20"/>
      <c r="Q123" s="20">
        <v>36</v>
      </c>
      <c r="R123" s="4"/>
      <c r="S123" s="4"/>
      <c r="T123" s="163"/>
      <c r="U123" s="106">
        <v>4</v>
      </c>
      <c r="V123" s="20">
        <v>36</v>
      </c>
      <c r="W123" s="334" t="str">
        <f t="shared" si="10"/>
        <v>OK</v>
      </c>
      <c r="X123" s="334">
        <f t="shared" si="11"/>
        <v>0</v>
      </c>
      <c r="Y123" s="122" t="str">
        <f t="shared" si="8"/>
        <v>Moviflor - 2229</v>
      </c>
      <c r="Z123" s="325">
        <v>40500</v>
      </c>
      <c r="AA123" s="360">
        <f t="shared" si="9"/>
        <v>3</v>
      </c>
    </row>
    <row r="124" spans="1:27" x14ac:dyDescent="0.2">
      <c r="A124" s="326" t="s">
        <v>115</v>
      </c>
      <c r="B124" s="19">
        <v>5</v>
      </c>
      <c r="C124" s="20">
        <v>52</v>
      </c>
      <c r="D124" s="20" t="s">
        <v>74</v>
      </c>
      <c r="E124" s="153">
        <v>40497</v>
      </c>
      <c r="F124" s="20">
        <v>5</v>
      </c>
      <c r="G124" s="20">
        <v>52</v>
      </c>
      <c r="H124" s="20">
        <v>52</v>
      </c>
      <c r="I124" s="20">
        <v>52</v>
      </c>
      <c r="J124" s="20"/>
      <c r="K124" s="167"/>
      <c r="L124" s="156"/>
      <c r="M124" s="20">
        <v>5</v>
      </c>
      <c r="N124" s="20">
        <v>52</v>
      </c>
      <c r="O124" s="20">
        <v>52</v>
      </c>
      <c r="P124" s="20"/>
      <c r="Q124" s="20">
        <v>52</v>
      </c>
      <c r="R124" s="4"/>
      <c r="S124" s="4"/>
      <c r="T124" s="163"/>
      <c r="U124" s="106">
        <v>5</v>
      </c>
      <c r="V124" s="20">
        <v>52</v>
      </c>
      <c r="W124" s="334" t="str">
        <f t="shared" si="10"/>
        <v>OK</v>
      </c>
      <c r="X124" s="334">
        <f t="shared" si="11"/>
        <v>0</v>
      </c>
      <c r="Y124" s="122" t="str">
        <f t="shared" si="8"/>
        <v>Conforama - 2230</v>
      </c>
      <c r="Z124" s="325">
        <v>40500</v>
      </c>
      <c r="AA124" s="360">
        <f t="shared" si="9"/>
        <v>3</v>
      </c>
    </row>
    <row r="125" spans="1:27" x14ac:dyDescent="0.2">
      <c r="A125" s="326" t="s">
        <v>115</v>
      </c>
      <c r="B125" s="19">
        <v>6</v>
      </c>
      <c r="C125" s="20">
        <v>1</v>
      </c>
      <c r="D125" s="20" t="s">
        <v>75</v>
      </c>
      <c r="E125" s="153">
        <v>40497</v>
      </c>
      <c r="F125" s="20">
        <v>6</v>
      </c>
      <c r="G125" s="20">
        <v>1</v>
      </c>
      <c r="H125" s="20">
        <v>1</v>
      </c>
      <c r="I125" s="20">
        <v>1</v>
      </c>
      <c r="J125" s="20"/>
      <c r="K125" s="167"/>
      <c r="L125" s="156"/>
      <c r="M125" s="20">
        <v>6</v>
      </c>
      <c r="N125" s="20">
        <v>1</v>
      </c>
      <c r="O125" s="20">
        <v>1</v>
      </c>
      <c r="P125" s="20"/>
      <c r="Q125" s="20">
        <v>1</v>
      </c>
      <c r="R125" s="4"/>
      <c r="S125" s="4"/>
      <c r="T125" s="163"/>
      <c r="U125" s="106">
        <v>6</v>
      </c>
      <c r="V125" s="20">
        <v>1</v>
      </c>
      <c r="W125" s="334" t="str">
        <f t="shared" si="10"/>
        <v>OK</v>
      </c>
      <c r="X125" s="334">
        <f t="shared" si="11"/>
        <v>0</v>
      </c>
      <c r="Y125" s="122" t="str">
        <f t="shared" si="8"/>
        <v>Euronics - 2231</v>
      </c>
      <c r="Z125" s="325">
        <v>40500</v>
      </c>
      <c r="AA125" s="360">
        <f t="shared" si="9"/>
        <v>3</v>
      </c>
    </row>
    <row r="126" spans="1:27" x14ac:dyDescent="0.2">
      <c r="A126" s="326" t="s">
        <v>115</v>
      </c>
      <c r="B126" s="22">
        <v>7</v>
      </c>
      <c r="C126" s="21">
        <v>1</v>
      </c>
      <c r="D126" s="21" t="s">
        <v>76</v>
      </c>
      <c r="E126" s="153">
        <v>40497</v>
      </c>
      <c r="F126" s="21">
        <v>7</v>
      </c>
      <c r="G126" s="21">
        <v>1</v>
      </c>
      <c r="H126" s="21">
        <v>1</v>
      </c>
      <c r="I126" s="21">
        <v>1</v>
      </c>
      <c r="J126" s="21"/>
      <c r="K126" s="167"/>
      <c r="L126" s="157"/>
      <c r="M126" s="21">
        <v>7</v>
      </c>
      <c r="N126" s="21">
        <v>1</v>
      </c>
      <c r="O126" s="21">
        <v>1</v>
      </c>
      <c r="P126" s="21"/>
      <c r="Q126" s="21">
        <v>1</v>
      </c>
      <c r="R126" s="14"/>
      <c r="S126" s="14"/>
      <c r="T126" s="163"/>
      <c r="U126" s="108">
        <v>7</v>
      </c>
      <c r="V126" s="21">
        <v>1</v>
      </c>
      <c r="W126" s="334" t="str">
        <f t="shared" si="10"/>
        <v>OK</v>
      </c>
      <c r="X126" s="334">
        <f t="shared" si="11"/>
        <v>0</v>
      </c>
      <c r="Y126" s="21" t="str">
        <f t="shared" si="8"/>
        <v>Tien 21 - 2232</v>
      </c>
      <c r="Z126" s="325">
        <v>40500</v>
      </c>
      <c r="AA126" s="360">
        <f t="shared" si="9"/>
        <v>3</v>
      </c>
    </row>
    <row r="127" spans="1:27" x14ac:dyDescent="0.2">
      <c r="A127" s="326" t="s">
        <v>115</v>
      </c>
      <c r="B127" s="19">
        <v>1</v>
      </c>
      <c r="C127" s="20">
        <v>34</v>
      </c>
      <c r="D127" s="20" t="s">
        <v>67</v>
      </c>
      <c r="E127" s="153">
        <v>40504</v>
      </c>
      <c r="F127" s="20">
        <v>1</v>
      </c>
      <c r="G127" s="20">
        <v>34</v>
      </c>
      <c r="H127" s="20">
        <v>34</v>
      </c>
      <c r="I127" s="20">
        <v>34</v>
      </c>
      <c r="J127" s="20"/>
      <c r="K127" s="167"/>
      <c r="L127" s="156"/>
      <c r="M127" s="20">
        <v>1</v>
      </c>
      <c r="N127" s="20">
        <v>34</v>
      </c>
      <c r="O127" s="20">
        <v>34</v>
      </c>
      <c r="P127" s="20"/>
      <c r="Q127" s="20">
        <v>34</v>
      </c>
      <c r="R127" s="4"/>
      <c r="S127" s="4"/>
      <c r="T127" s="163"/>
      <c r="U127" s="106">
        <v>1</v>
      </c>
      <c r="V127" s="20">
        <v>34</v>
      </c>
      <c r="W127" s="334" t="str">
        <f t="shared" si="10"/>
        <v>OK</v>
      </c>
      <c r="X127" s="334">
        <f t="shared" si="11"/>
        <v>0</v>
      </c>
      <c r="Y127" s="122" t="str">
        <f t="shared" si="8"/>
        <v>White - 2213</v>
      </c>
      <c r="Z127" s="325">
        <v>40511</v>
      </c>
      <c r="AA127" s="360">
        <f t="shared" si="9"/>
        <v>7</v>
      </c>
    </row>
    <row r="128" spans="1:27" x14ac:dyDescent="0.2">
      <c r="A128" s="326" t="s">
        <v>115</v>
      </c>
      <c r="B128" s="19">
        <v>2</v>
      </c>
      <c r="C128" s="20">
        <v>7</v>
      </c>
      <c r="D128" s="20" t="s">
        <v>68</v>
      </c>
      <c r="E128" s="153">
        <v>40504</v>
      </c>
      <c r="F128" s="20">
        <v>2</v>
      </c>
      <c r="G128" s="20">
        <v>7</v>
      </c>
      <c r="H128" s="20">
        <v>7</v>
      </c>
      <c r="I128" s="20">
        <v>7</v>
      </c>
      <c r="J128" s="20"/>
      <c r="K128" s="167"/>
      <c r="L128" s="156"/>
      <c r="M128" s="20">
        <v>2</v>
      </c>
      <c r="N128" s="20">
        <v>7</v>
      </c>
      <c r="O128" s="20">
        <v>7</v>
      </c>
      <c r="P128" s="20"/>
      <c r="Q128" s="20">
        <v>7</v>
      </c>
      <c r="R128" s="4"/>
      <c r="S128" s="4"/>
      <c r="T128" s="163"/>
      <c r="U128" s="106">
        <v>2</v>
      </c>
      <c r="V128" s="20">
        <v>7</v>
      </c>
      <c r="W128" s="334" t="str">
        <f t="shared" si="10"/>
        <v>OK</v>
      </c>
      <c r="X128" s="334">
        <f t="shared" si="11"/>
        <v>0</v>
      </c>
      <c r="Y128" s="122" t="str">
        <f t="shared" si="8"/>
        <v>Green - 2214</v>
      </c>
      <c r="Z128" s="325">
        <v>40511</v>
      </c>
      <c r="AA128" s="360">
        <f t="shared" si="9"/>
        <v>7</v>
      </c>
    </row>
    <row r="129" spans="1:27" x14ac:dyDescent="0.2">
      <c r="A129" s="326" t="s">
        <v>115</v>
      </c>
      <c r="B129" s="19">
        <v>3</v>
      </c>
      <c r="C129" s="20">
        <v>13</v>
      </c>
      <c r="D129" s="20" t="s">
        <v>69</v>
      </c>
      <c r="E129" s="153">
        <v>40504</v>
      </c>
      <c r="F129" s="20">
        <v>3</v>
      </c>
      <c r="G129" s="20">
        <v>13</v>
      </c>
      <c r="H129" s="20">
        <v>13</v>
      </c>
      <c r="I129" s="20">
        <v>13</v>
      </c>
      <c r="J129" s="20"/>
      <c r="K129" s="167"/>
      <c r="L129" s="156"/>
      <c r="M129" s="20">
        <v>3</v>
      </c>
      <c r="N129" s="20">
        <v>13</v>
      </c>
      <c r="O129" s="20">
        <v>13</v>
      </c>
      <c r="P129" s="20"/>
      <c r="Q129" s="20">
        <v>13</v>
      </c>
      <c r="R129" s="4"/>
      <c r="S129" s="4"/>
      <c r="T129" s="163"/>
      <c r="U129" s="106">
        <v>3</v>
      </c>
      <c r="V129" s="20">
        <v>13</v>
      </c>
      <c r="W129" s="334" t="str">
        <f t="shared" si="10"/>
        <v>OK</v>
      </c>
      <c r="X129" s="334">
        <f t="shared" si="11"/>
        <v>0</v>
      </c>
      <c r="Y129" s="122" t="str">
        <f t="shared" si="8"/>
        <v>Black - 2215</v>
      </c>
      <c r="Z129" s="325">
        <v>40511</v>
      </c>
      <c r="AA129" s="360">
        <f t="shared" si="9"/>
        <v>7</v>
      </c>
    </row>
    <row r="130" spans="1:27" x14ac:dyDescent="0.2">
      <c r="A130" s="326" t="s">
        <v>115</v>
      </c>
      <c r="B130" s="19">
        <v>4</v>
      </c>
      <c r="C130" s="20">
        <v>24</v>
      </c>
      <c r="D130" s="20" t="s">
        <v>72</v>
      </c>
      <c r="E130" s="153">
        <v>40504</v>
      </c>
      <c r="F130" s="20">
        <v>4</v>
      </c>
      <c r="G130" s="20">
        <v>24</v>
      </c>
      <c r="H130" s="20">
        <v>24</v>
      </c>
      <c r="I130" s="20">
        <v>24</v>
      </c>
      <c r="J130" s="20"/>
      <c r="K130" s="167"/>
      <c r="L130" s="156"/>
      <c r="M130" s="20">
        <v>4</v>
      </c>
      <c r="N130" s="20">
        <v>24</v>
      </c>
      <c r="O130" s="20">
        <v>24</v>
      </c>
      <c r="P130" s="20"/>
      <c r="Q130" s="20">
        <v>24</v>
      </c>
      <c r="R130" s="4"/>
      <c r="S130" s="4"/>
      <c r="T130" s="163"/>
      <c r="U130" s="106">
        <v>4</v>
      </c>
      <c r="V130" s="20">
        <v>24</v>
      </c>
      <c r="W130" s="334" t="str">
        <f t="shared" si="10"/>
        <v>OK</v>
      </c>
      <c r="X130" s="334">
        <f t="shared" si="11"/>
        <v>0</v>
      </c>
      <c r="Y130" s="122" t="str">
        <f t="shared" si="8"/>
        <v>Credial - 2227</v>
      </c>
      <c r="Z130" s="325">
        <v>40511</v>
      </c>
      <c r="AA130" s="360">
        <f t="shared" si="9"/>
        <v>7</v>
      </c>
    </row>
    <row r="131" spans="1:27" x14ac:dyDescent="0.2">
      <c r="A131" s="326" t="s">
        <v>115</v>
      </c>
      <c r="B131" s="19">
        <v>5</v>
      </c>
      <c r="C131" s="20">
        <v>304</v>
      </c>
      <c r="D131" s="20" t="s">
        <v>73</v>
      </c>
      <c r="E131" s="153">
        <v>40504</v>
      </c>
      <c r="F131" s="20">
        <v>5</v>
      </c>
      <c r="G131" s="20">
        <v>304</v>
      </c>
      <c r="H131" s="20">
        <v>304</v>
      </c>
      <c r="I131" s="20">
        <v>304</v>
      </c>
      <c r="J131" s="20"/>
      <c r="K131" s="167"/>
      <c r="L131" s="156"/>
      <c r="M131" s="20">
        <v>5</v>
      </c>
      <c r="N131" s="20">
        <v>304</v>
      </c>
      <c r="O131" s="20">
        <v>304</v>
      </c>
      <c r="P131" s="20"/>
      <c r="Q131" s="20">
        <v>304</v>
      </c>
      <c r="R131" s="4"/>
      <c r="S131" s="4"/>
      <c r="T131" s="163"/>
      <c r="U131" s="106"/>
      <c r="V131" s="20"/>
      <c r="W131" s="334" t="str">
        <f t="shared" si="10"/>
        <v>KO</v>
      </c>
      <c r="X131" s="334">
        <f t="shared" si="11"/>
        <v>304</v>
      </c>
      <c r="Y131" s="122"/>
      <c r="Z131" s="325"/>
      <c r="AA131" s="361" t="s">
        <v>140</v>
      </c>
    </row>
    <row r="132" spans="1:27" x14ac:dyDescent="0.2">
      <c r="A132" s="326" t="s">
        <v>115</v>
      </c>
      <c r="B132" s="19">
        <v>6</v>
      </c>
      <c r="C132" s="20">
        <v>136</v>
      </c>
      <c r="D132" s="20" t="s">
        <v>79</v>
      </c>
      <c r="E132" s="153">
        <v>40504</v>
      </c>
      <c r="F132" s="20">
        <v>6</v>
      </c>
      <c r="G132" s="20">
        <v>136</v>
      </c>
      <c r="H132" s="20">
        <v>136</v>
      </c>
      <c r="I132" s="20">
        <v>136</v>
      </c>
      <c r="J132" s="20"/>
      <c r="K132" s="167"/>
      <c r="L132" s="156"/>
      <c r="M132" s="20">
        <v>6</v>
      </c>
      <c r="N132" s="20">
        <v>136</v>
      </c>
      <c r="O132" s="20">
        <v>136</v>
      </c>
      <c r="P132" s="20"/>
      <c r="Q132" s="20">
        <v>136</v>
      </c>
      <c r="R132" s="4"/>
      <c r="S132" s="4"/>
      <c r="T132" s="163"/>
      <c r="U132" s="106">
        <v>6</v>
      </c>
      <c r="V132" s="20">
        <v>136</v>
      </c>
      <c r="W132" s="334" t="str">
        <f t="shared" si="10"/>
        <v>OK</v>
      </c>
      <c r="X132" s="334">
        <f t="shared" si="11"/>
        <v>0</v>
      </c>
      <c r="Y132" s="122" t="str">
        <f t="shared" si="8"/>
        <v>Moviflor - 2229</v>
      </c>
      <c r="Z132" s="325">
        <v>40511</v>
      </c>
      <c r="AA132" s="360">
        <f t="shared" si="9"/>
        <v>7</v>
      </c>
    </row>
    <row r="133" spans="1:27" x14ac:dyDescent="0.2">
      <c r="A133" s="326" t="s">
        <v>115</v>
      </c>
      <c r="B133" s="19">
        <v>7</v>
      </c>
      <c r="C133" s="20">
        <v>217</v>
      </c>
      <c r="D133" s="20" t="s">
        <v>74</v>
      </c>
      <c r="E133" s="153">
        <v>40504</v>
      </c>
      <c r="F133" s="20">
        <v>7</v>
      </c>
      <c r="G133" s="20">
        <v>217</v>
      </c>
      <c r="H133" s="20">
        <v>217</v>
      </c>
      <c r="I133" s="20">
        <v>217</v>
      </c>
      <c r="J133" s="20"/>
      <c r="K133" s="167"/>
      <c r="L133" s="156"/>
      <c r="M133" s="20">
        <v>7</v>
      </c>
      <c r="N133" s="20">
        <v>217</v>
      </c>
      <c r="O133" s="20">
        <v>217</v>
      </c>
      <c r="P133" s="20"/>
      <c r="Q133" s="20">
        <v>217</v>
      </c>
      <c r="R133" s="4"/>
      <c r="S133" s="4"/>
      <c r="T133" s="163"/>
      <c r="U133" s="106"/>
      <c r="V133" s="20"/>
      <c r="W133" s="334" t="str">
        <f t="shared" si="10"/>
        <v>KO</v>
      </c>
      <c r="X133" s="334">
        <f t="shared" si="11"/>
        <v>217</v>
      </c>
      <c r="Y133" s="122"/>
      <c r="Z133" s="325"/>
      <c r="AA133" s="361" t="s">
        <v>140</v>
      </c>
    </row>
    <row r="134" spans="1:27" x14ac:dyDescent="0.2">
      <c r="A134" s="326" t="s">
        <v>115</v>
      </c>
      <c r="B134" s="19">
        <v>8</v>
      </c>
      <c r="C134" s="20">
        <v>8</v>
      </c>
      <c r="D134" s="20" t="s">
        <v>75</v>
      </c>
      <c r="E134" s="153">
        <v>40504</v>
      </c>
      <c r="F134" s="20">
        <v>8</v>
      </c>
      <c r="G134" s="20">
        <v>8</v>
      </c>
      <c r="H134" s="20">
        <v>8</v>
      </c>
      <c r="I134" s="20">
        <v>8</v>
      </c>
      <c r="J134" s="20"/>
      <c r="K134" s="167"/>
      <c r="L134" s="156"/>
      <c r="M134" s="20">
        <v>8</v>
      </c>
      <c r="N134" s="20">
        <v>8</v>
      </c>
      <c r="O134" s="20">
        <v>8</v>
      </c>
      <c r="P134" s="20"/>
      <c r="Q134" s="20">
        <v>8</v>
      </c>
      <c r="R134" s="4"/>
      <c r="S134" s="4"/>
      <c r="T134" s="163"/>
      <c r="U134" s="106">
        <v>8</v>
      </c>
      <c r="V134" s="20">
        <v>8</v>
      </c>
      <c r="W134" s="334" t="str">
        <f t="shared" si="10"/>
        <v>OK</v>
      </c>
      <c r="X134" s="334">
        <f t="shared" si="11"/>
        <v>0</v>
      </c>
      <c r="Y134" s="122" t="str">
        <f t="shared" si="8"/>
        <v>Euronics - 2231</v>
      </c>
      <c r="Z134" s="325">
        <v>40511</v>
      </c>
      <c r="AA134" s="360">
        <f t="shared" si="9"/>
        <v>7</v>
      </c>
    </row>
    <row r="135" spans="1:27" x14ac:dyDescent="0.2">
      <c r="A135" s="326" t="s">
        <v>115</v>
      </c>
      <c r="B135" s="19">
        <v>9</v>
      </c>
      <c r="C135" s="20">
        <v>4</v>
      </c>
      <c r="D135" s="20" t="s">
        <v>76</v>
      </c>
      <c r="E135" s="153">
        <v>40504</v>
      </c>
      <c r="F135" s="20">
        <v>9</v>
      </c>
      <c r="G135" s="20">
        <v>4</v>
      </c>
      <c r="H135" s="20">
        <v>4</v>
      </c>
      <c r="I135" s="20">
        <v>4</v>
      </c>
      <c r="J135" s="20"/>
      <c r="K135" s="167"/>
      <c r="L135" s="156"/>
      <c r="M135" s="20">
        <v>9</v>
      </c>
      <c r="N135" s="20">
        <v>4</v>
      </c>
      <c r="O135" s="20">
        <v>4</v>
      </c>
      <c r="P135" s="20"/>
      <c r="Q135" s="20">
        <v>4</v>
      </c>
      <c r="R135" s="4"/>
      <c r="S135" s="4"/>
      <c r="T135" s="163"/>
      <c r="U135" s="106">
        <v>9</v>
      </c>
      <c r="V135" s="20">
        <v>4</v>
      </c>
      <c r="W135" s="334" t="str">
        <f t="shared" si="10"/>
        <v>OK</v>
      </c>
      <c r="X135" s="334">
        <f t="shared" si="11"/>
        <v>0</v>
      </c>
      <c r="Y135" s="122" t="str">
        <f t="shared" si="8"/>
        <v>Tien 21 - 2232</v>
      </c>
      <c r="Z135" s="325">
        <v>40511</v>
      </c>
      <c r="AA135" s="360">
        <f t="shared" si="9"/>
        <v>7</v>
      </c>
    </row>
    <row r="136" spans="1:27" x14ac:dyDescent="0.2">
      <c r="A136" s="326" t="s">
        <v>115</v>
      </c>
      <c r="B136" s="22">
        <v>10</v>
      </c>
      <c r="C136" s="21">
        <v>4</v>
      </c>
      <c r="D136" s="21" t="s">
        <v>77</v>
      </c>
      <c r="E136" s="153">
        <v>40504</v>
      </c>
      <c r="F136" s="21">
        <v>10</v>
      </c>
      <c r="G136" s="21">
        <v>4</v>
      </c>
      <c r="H136" s="21">
        <v>4</v>
      </c>
      <c r="I136" s="21">
        <v>4</v>
      </c>
      <c r="J136" s="21"/>
      <c r="K136" s="167"/>
      <c r="L136" s="157"/>
      <c r="M136" s="21">
        <v>10</v>
      </c>
      <c r="N136" s="21">
        <v>4</v>
      </c>
      <c r="O136" s="21">
        <v>4</v>
      </c>
      <c r="P136" s="21"/>
      <c r="Q136" s="21">
        <v>4</v>
      </c>
      <c r="R136" s="14"/>
      <c r="S136" s="14"/>
      <c r="T136" s="163"/>
      <c r="U136" s="108">
        <v>10</v>
      </c>
      <c r="V136" s="21">
        <v>4</v>
      </c>
      <c r="W136" s="334" t="str">
        <f t="shared" si="10"/>
        <v>OK</v>
      </c>
      <c r="X136" s="334">
        <f t="shared" si="11"/>
        <v>0</v>
      </c>
      <c r="Y136" s="21" t="str">
        <f t="shared" si="8"/>
        <v>Confort - 2233</v>
      </c>
      <c r="Z136" s="325">
        <v>40511</v>
      </c>
      <c r="AA136" s="360">
        <f t="shared" si="9"/>
        <v>7</v>
      </c>
    </row>
    <row r="137" spans="1:27" x14ac:dyDescent="0.2">
      <c r="A137" s="326" t="s">
        <v>115</v>
      </c>
      <c r="B137" s="19">
        <v>1</v>
      </c>
      <c r="C137" s="20">
        <v>15</v>
      </c>
      <c r="D137" s="20" t="s">
        <v>67</v>
      </c>
      <c r="E137" s="153">
        <v>40506</v>
      </c>
      <c r="F137" s="20">
        <v>1</v>
      </c>
      <c r="G137" s="20">
        <v>15</v>
      </c>
      <c r="H137" s="20">
        <v>15</v>
      </c>
      <c r="I137" s="20">
        <v>15</v>
      </c>
      <c r="J137" s="20"/>
      <c r="K137" s="167"/>
      <c r="L137" s="156"/>
      <c r="M137" s="20">
        <v>1</v>
      </c>
      <c r="N137" s="20">
        <v>15</v>
      </c>
      <c r="O137" s="20">
        <v>15</v>
      </c>
      <c r="P137" s="20"/>
      <c r="Q137" s="20">
        <v>15</v>
      </c>
      <c r="R137" s="4"/>
      <c r="S137" s="4"/>
      <c r="T137" s="163"/>
      <c r="U137" s="106">
        <v>1</v>
      </c>
      <c r="V137" s="20">
        <v>15</v>
      </c>
      <c r="W137" s="334" t="str">
        <f t="shared" ref="W137:W145" si="12">IF(C137=V137,"OK",IF(V137=Q137,"ERRO",IF(V137="","KO")))</f>
        <v>OK</v>
      </c>
      <c r="X137" s="334">
        <f t="shared" ref="X137:X145" si="13">+C137-V137</f>
        <v>0</v>
      </c>
      <c r="Y137" s="122" t="str">
        <f t="shared" ref="Y137:Y145" si="14">IF(D137="","",D137)</f>
        <v>White - 2213</v>
      </c>
      <c r="Z137" s="325">
        <v>40511</v>
      </c>
      <c r="AA137" s="360">
        <f t="shared" si="9"/>
        <v>5</v>
      </c>
    </row>
    <row r="138" spans="1:27" x14ac:dyDescent="0.2">
      <c r="A138" s="326" t="s">
        <v>115</v>
      </c>
      <c r="B138" s="19">
        <v>2</v>
      </c>
      <c r="C138" s="20">
        <v>2</v>
      </c>
      <c r="D138" s="20" t="s">
        <v>68</v>
      </c>
      <c r="E138" s="153">
        <v>40506</v>
      </c>
      <c r="F138" s="20">
        <v>2</v>
      </c>
      <c r="G138" s="20">
        <v>2</v>
      </c>
      <c r="H138" s="20">
        <v>2</v>
      </c>
      <c r="I138" s="20">
        <v>2</v>
      </c>
      <c r="J138" s="20"/>
      <c r="K138" s="167"/>
      <c r="L138" s="156"/>
      <c r="M138" s="20">
        <v>2</v>
      </c>
      <c r="N138" s="20">
        <v>2</v>
      </c>
      <c r="O138" s="20">
        <v>2</v>
      </c>
      <c r="P138" s="20"/>
      <c r="Q138" s="20">
        <v>2</v>
      </c>
      <c r="R138" s="4"/>
      <c r="S138" s="4"/>
      <c r="T138" s="163"/>
      <c r="U138" s="106">
        <v>2</v>
      </c>
      <c r="V138" s="20">
        <v>2</v>
      </c>
      <c r="W138" s="334" t="str">
        <f t="shared" si="12"/>
        <v>OK</v>
      </c>
      <c r="X138" s="334">
        <f t="shared" si="13"/>
        <v>0</v>
      </c>
      <c r="Y138" s="122" t="str">
        <f t="shared" si="14"/>
        <v>Green - 2214</v>
      </c>
      <c r="Z138" s="325">
        <v>40511</v>
      </c>
      <c r="AA138" s="360">
        <f t="shared" ref="AA138:AA145" si="15">+DAYS360(E138,Z138)</f>
        <v>5</v>
      </c>
    </row>
    <row r="139" spans="1:27" x14ac:dyDescent="0.2">
      <c r="A139" s="326" t="s">
        <v>115</v>
      </c>
      <c r="B139" s="19">
        <v>3</v>
      </c>
      <c r="C139" s="20">
        <v>3</v>
      </c>
      <c r="D139" s="20" t="s">
        <v>69</v>
      </c>
      <c r="E139" s="153">
        <v>40506</v>
      </c>
      <c r="F139" s="20">
        <v>3</v>
      </c>
      <c r="G139" s="20">
        <v>3</v>
      </c>
      <c r="H139" s="20">
        <v>3</v>
      </c>
      <c r="I139" s="20">
        <v>3</v>
      </c>
      <c r="J139" s="20"/>
      <c r="K139" s="167"/>
      <c r="L139" s="156"/>
      <c r="M139" s="20">
        <v>3</v>
      </c>
      <c r="N139" s="20">
        <v>3</v>
      </c>
      <c r="O139" s="20">
        <v>3</v>
      </c>
      <c r="P139" s="20"/>
      <c r="Q139" s="20">
        <v>3</v>
      </c>
      <c r="R139" s="4"/>
      <c r="S139" s="4"/>
      <c r="T139" s="163"/>
      <c r="U139" s="106">
        <v>3</v>
      </c>
      <c r="V139" s="20">
        <v>3</v>
      </c>
      <c r="W139" s="334" t="str">
        <f t="shared" si="12"/>
        <v>OK</v>
      </c>
      <c r="X139" s="334">
        <f t="shared" si="13"/>
        <v>0</v>
      </c>
      <c r="Y139" s="122" t="str">
        <f t="shared" si="14"/>
        <v>Black - 2215</v>
      </c>
      <c r="Z139" s="325">
        <v>40511</v>
      </c>
      <c r="AA139" s="360">
        <f t="shared" si="15"/>
        <v>5</v>
      </c>
    </row>
    <row r="140" spans="1:27" x14ac:dyDescent="0.2">
      <c r="A140" s="326" t="s">
        <v>115</v>
      </c>
      <c r="B140" s="19">
        <v>4</v>
      </c>
      <c r="C140" s="20">
        <v>13</v>
      </c>
      <c r="D140" s="20" t="s">
        <v>72</v>
      </c>
      <c r="E140" s="153">
        <v>40506</v>
      </c>
      <c r="F140" s="20">
        <v>4</v>
      </c>
      <c r="G140" s="20">
        <v>13</v>
      </c>
      <c r="H140" s="20">
        <v>13</v>
      </c>
      <c r="I140" s="20">
        <v>13</v>
      </c>
      <c r="J140" s="20"/>
      <c r="K140" s="167"/>
      <c r="L140" s="156"/>
      <c r="M140" s="20">
        <v>4</v>
      </c>
      <c r="N140" s="20">
        <v>13</v>
      </c>
      <c r="O140" s="20">
        <v>13</v>
      </c>
      <c r="P140" s="20"/>
      <c r="Q140" s="20">
        <v>13</v>
      </c>
      <c r="R140" s="4"/>
      <c r="S140" s="4"/>
      <c r="T140" s="163"/>
      <c r="U140" s="106">
        <v>4</v>
      </c>
      <c r="V140" s="20">
        <v>13</v>
      </c>
      <c r="W140" s="334" t="str">
        <f t="shared" si="12"/>
        <v>OK</v>
      </c>
      <c r="X140" s="334">
        <f t="shared" si="13"/>
        <v>0</v>
      </c>
      <c r="Y140" s="122" t="str">
        <f t="shared" si="14"/>
        <v>Credial - 2227</v>
      </c>
      <c r="Z140" s="325">
        <v>40511</v>
      </c>
      <c r="AA140" s="360">
        <f t="shared" si="15"/>
        <v>5</v>
      </c>
    </row>
    <row r="141" spans="1:27" x14ac:dyDescent="0.2">
      <c r="A141" s="326" t="s">
        <v>115</v>
      </c>
      <c r="B141" s="19">
        <v>5</v>
      </c>
      <c r="C141" s="20">
        <v>145</v>
      </c>
      <c r="D141" s="20" t="s">
        <v>73</v>
      </c>
      <c r="E141" s="153">
        <v>40506</v>
      </c>
      <c r="F141" s="20">
        <v>5</v>
      </c>
      <c r="G141" s="20">
        <v>145</v>
      </c>
      <c r="H141" s="20">
        <v>145</v>
      </c>
      <c r="I141" s="20">
        <v>145</v>
      </c>
      <c r="J141" s="20"/>
      <c r="K141" s="167"/>
      <c r="L141" s="156"/>
      <c r="M141" s="20">
        <v>5</v>
      </c>
      <c r="N141" s="20">
        <v>145</v>
      </c>
      <c r="O141" s="20">
        <v>145</v>
      </c>
      <c r="P141" s="20"/>
      <c r="Q141" s="20">
        <v>145</v>
      </c>
      <c r="R141" s="4"/>
      <c r="S141" s="4"/>
      <c r="T141" s="163"/>
      <c r="U141" s="106"/>
      <c r="V141" s="20"/>
      <c r="W141" s="334" t="str">
        <f t="shared" si="12"/>
        <v>KO</v>
      </c>
      <c r="X141" s="334">
        <f t="shared" si="13"/>
        <v>145</v>
      </c>
      <c r="Y141" s="122"/>
      <c r="Z141" s="325"/>
      <c r="AA141" s="361" t="s">
        <v>140</v>
      </c>
    </row>
    <row r="142" spans="1:27" x14ac:dyDescent="0.2">
      <c r="A142" s="326" t="s">
        <v>115</v>
      </c>
      <c r="B142" s="19">
        <v>6</v>
      </c>
      <c r="C142" s="20">
        <v>93</v>
      </c>
      <c r="D142" s="20" t="s">
        <v>79</v>
      </c>
      <c r="E142" s="153">
        <v>40506</v>
      </c>
      <c r="F142" s="20">
        <v>6</v>
      </c>
      <c r="G142" s="20">
        <v>93</v>
      </c>
      <c r="H142" s="20">
        <v>93</v>
      </c>
      <c r="I142" s="20">
        <v>93</v>
      </c>
      <c r="J142" s="20"/>
      <c r="K142" s="167"/>
      <c r="L142" s="156"/>
      <c r="M142" s="20">
        <v>6</v>
      </c>
      <c r="N142" s="20">
        <v>93</v>
      </c>
      <c r="O142" s="20">
        <v>93</v>
      </c>
      <c r="P142" s="20"/>
      <c r="Q142" s="20">
        <v>93</v>
      </c>
      <c r="R142" s="4"/>
      <c r="S142" s="4"/>
      <c r="T142" s="163"/>
      <c r="U142" s="106">
        <v>6</v>
      </c>
      <c r="V142" s="20">
        <v>93</v>
      </c>
      <c r="W142" s="334" t="str">
        <f t="shared" si="12"/>
        <v>OK</v>
      </c>
      <c r="X142" s="334">
        <f t="shared" si="13"/>
        <v>0</v>
      </c>
      <c r="Y142" s="122" t="str">
        <f t="shared" si="14"/>
        <v>Moviflor - 2229</v>
      </c>
      <c r="Z142" s="325">
        <v>40511</v>
      </c>
      <c r="AA142" s="360">
        <f t="shared" si="15"/>
        <v>5</v>
      </c>
    </row>
    <row r="143" spans="1:27" x14ac:dyDescent="0.2">
      <c r="A143" s="326" t="s">
        <v>115</v>
      </c>
      <c r="B143" s="19">
        <v>7</v>
      </c>
      <c r="C143" s="20">
        <v>62</v>
      </c>
      <c r="D143" s="20" t="s">
        <v>74</v>
      </c>
      <c r="E143" s="153">
        <v>40506</v>
      </c>
      <c r="F143" s="20">
        <v>7</v>
      </c>
      <c r="G143" s="20">
        <v>62</v>
      </c>
      <c r="H143" s="20">
        <v>62</v>
      </c>
      <c r="I143" s="20">
        <v>62</v>
      </c>
      <c r="J143" s="20"/>
      <c r="K143" s="167"/>
      <c r="L143" s="156"/>
      <c r="M143" s="20">
        <v>7</v>
      </c>
      <c r="N143" s="20">
        <v>62</v>
      </c>
      <c r="O143" s="20">
        <v>62</v>
      </c>
      <c r="P143" s="20"/>
      <c r="Q143" s="20">
        <v>62</v>
      </c>
      <c r="R143" s="4"/>
      <c r="S143" s="4"/>
      <c r="T143" s="163"/>
      <c r="U143" s="106"/>
      <c r="V143" s="20"/>
      <c r="W143" s="334" t="str">
        <f t="shared" si="12"/>
        <v>KO</v>
      </c>
      <c r="X143" s="334">
        <f t="shared" si="13"/>
        <v>62</v>
      </c>
      <c r="Y143" s="122"/>
      <c r="Z143" s="325"/>
      <c r="AA143" s="361" t="s">
        <v>140</v>
      </c>
    </row>
    <row r="144" spans="1:27" x14ac:dyDescent="0.2">
      <c r="A144" s="326" t="s">
        <v>115</v>
      </c>
      <c r="B144" s="19">
        <v>8</v>
      </c>
      <c r="C144" s="20">
        <v>3</v>
      </c>
      <c r="D144" s="20" t="s">
        <v>75</v>
      </c>
      <c r="E144" s="153">
        <v>40506</v>
      </c>
      <c r="F144" s="20">
        <v>8</v>
      </c>
      <c r="G144" s="20">
        <v>3</v>
      </c>
      <c r="H144" s="20">
        <v>3</v>
      </c>
      <c r="I144" s="20">
        <v>3</v>
      </c>
      <c r="J144" s="20"/>
      <c r="K144" s="167"/>
      <c r="L144" s="156"/>
      <c r="M144" s="20">
        <v>8</v>
      </c>
      <c r="N144" s="20">
        <v>3</v>
      </c>
      <c r="O144" s="20">
        <v>3</v>
      </c>
      <c r="P144" s="20"/>
      <c r="Q144" s="20">
        <v>3</v>
      </c>
      <c r="R144" s="4"/>
      <c r="S144" s="4"/>
      <c r="T144" s="163"/>
      <c r="U144" s="106">
        <v>8</v>
      </c>
      <c r="V144" s="20">
        <v>3</v>
      </c>
      <c r="W144" s="334" t="str">
        <f t="shared" si="12"/>
        <v>OK</v>
      </c>
      <c r="X144" s="334">
        <f t="shared" si="13"/>
        <v>0</v>
      </c>
      <c r="Y144" s="122" t="str">
        <f t="shared" si="14"/>
        <v>Euronics - 2231</v>
      </c>
      <c r="Z144" s="325">
        <v>40511</v>
      </c>
      <c r="AA144" s="360">
        <f t="shared" si="15"/>
        <v>5</v>
      </c>
    </row>
    <row r="145" spans="1:27" ht="13.5" thickBot="1" x14ac:dyDescent="0.25">
      <c r="A145" s="326" t="s">
        <v>115</v>
      </c>
      <c r="B145" s="268">
        <v>9</v>
      </c>
      <c r="C145" s="269">
        <v>3</v>
      </c>
      <c r="D145" s="269" t="s">
        <v>76</v>
      </c>
      <c r="E145" s="344">
        <v>40506</v>
      </c>
      <c r="F145" s="21">
        <v>9</v>
      </c>
      <c r="G145" s="21">
        <v>3</v>
      </c>
      <c r="H145" s="21">
        <v>3</v>
      </c>
      <c r="I145" s="21">
        <v>3</v>
      </c>
      <c r="J145" s="21"/>
      <c r="K145" s="167"/>
      <c r="L145" s="157"/>
      <c r="M145" s="21">
        <v>9</v>
      </c>
      <c r="N145" s="21">
        <v>3</v>
      </c>
      <c r="O145" s="21">
        <v>3</v>
      </c>
      <c r="P145" s="21"/>
      <c r="Q145" s="21">
        <v>3</v>
      </c>
      <c r="R145" s="14"/>
      <c r="S145" s="14"/>
      <c r="T145" s="163"/>
      <c r="U145" s="349">
        <v>9</v>
      </c>
      <c r="V145" s="269">
        <v>3</v>
      </c>
      <c r="W145" s="350" t="str">
        <f t="shared" si="12"/>
        <v>OK</v>
      </c>
      <c r="X145" s="350">
        <f t="shared" si="13"/>
        <v>0</v>
      </c>
      <c r="Y145" s="269" t="str">
        <f t="shared" si="14"/>
        <v>Tien 21 - 2232</v>
      </c>
      <c r="Z145" s="356">
        <v>40511</v>
      </c>
      <c r="AA145" s="363">
        <f t="shared" si="15"/>
        <v>5</v>
      </c>
    </row>
    <row r="148" spans="1:27" x14ac:dyDescent="0.2">
      <c r="A148" s="174"/>
    </row>
  </sheetData>
  <autoFilter ref="A8:AA145"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22" showButton="0"/>
  </autoFilter>
  <mergeCells count="2">
    <mergeCell ref="F8:T8"/>
    <mergeCell ref="W8:X8"/>
  </mergeCells>
  <phoneticPr fontId="33" type="noConversion"/>
  <conditionalFormatting sqref="W9:X145">
    <cfRule type="cellIs" dxfId="37" priority="1" stopIfTrue="1" operator="equal">
      <formula>"ok"</formula>
    </cfRule>
    <cfRule type="cellIs" dxfId="36" priority="2" stopIfTrue="1" operator="equal">
      <formula>"ko"</formula>
    </cfRule>
  </conditionalFormatting>
  <dataValidations count="2">
    <dataValidation type="list" allowBlank="1" showInputMessage="1" showErrorMessage="1" sqref="A9:A145">
      <formula1>$A$12:$A$13</formula1>
    </dataValidation>
    <dataValidation type="list" allowBlank="1" showInputMessage="1" showErrorMessage="1" sqref="D9:D145">
      <formula1>$AI$17:$AI$30</formula1>
    </dataValidation>
  </dataValidation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"/>
  <sheetViews>
    <sheetView showGridLines="0" topLeftCell="A3" workbookViewId="0">
      <selection activeCell="M25" sqref="M25:M26"/>
    </sheetView>
  </sheetViews>
  <sheetFormatPr defaultRowHeight="12.75" x14ac:dyDescent="0.2"/>
  <cols>
    <col min="1" max="1" width="5.140625" customWidth="1"/>
    <col min="2" max="2" width="11.28515625" customWidth="1"/>
    <col min="3" max="3" width="17.85546875" bestFit="1" customWidth="1"/>
    <col min="4" max="4" width="10.140625" bestFit="1" customWidth="1"/>
    <col min="5" max="5" width="5.28515625" customWidth="1"/>
    <col min="6" max="6" width="10.5703125" customWidth="1"/>
    <col min="7" max="7" width="10.85546875" customWidth="1"/>
    <col min="8" max="8" width="9" customWidth="1"/>
    <col min="9" max="9" width="17.85546875" bestFit="1" customWidth="1"/>
    <col min="10" max="10" width="12.5703125" customWidth="1"/>
  </cols>
  <sheetData>
    <row r="1" spans="1:10" ht="14.25" customHeight="1" thickBot="1" x14ac:dyDescent="0.25"/>
    <row r="2" spans="1:10" ht="35.25" customHeight="1" thickBot="1" x14ac:dyDescent="0.25">
      <c r="A2" s="398" t="s">
        <v>22</v>
      </c>
      <c r="B2" s="399" t="s">
        <v>150</v>
      </c>
      <c r="C2" s="401" t="s">
        <v>151</v>
      </c>
      <c r="D2" s="402" t="s">
        <v>152</v>
      </c>
      <c r="E2" s="398" t="s">
        <v>22</v>
      </c>
      <c r="F2" s="399" t="s">
        <v>150</v>
      </c>
      <c r="G2" s="400"/>
      <c r="H2" s="402" t="s">
        <v>153</v>
      </c>
      <c r="I2" s="401" t="s">
        <v>151</v>
      </c>
      <c r="J2" s="403" t="s">
        <v>133</v>
      </c>
    </row>
    <row r="3" spans="1:10" x14ac:dyDescent="0.2">
      <c r="A3" s="337">
        <v>1</v>
      </c>
      <c r="B3" s="337">
        <v>34</v>
      </c>
      <c r="C3" s="337" t="s">
        <v>67</v>
      </c>
      <c r="D3" s="393">
        <v>40504</v>
      </c>
      <c r="E3" s="394">
        <v>1</v>
      </c>
      <c r="F3" s="337">
        <v>34</v>
      </c>
      <c r="G3" s="395" t="str">
        <f>IF(B3=F3,"OK",IF(F3=#REF!,"ERRO",IF(F3="","KO")))</f>
        <v>OK</v>
      </c>
      <c r="H3" s="395">
        <f t="shared" ref="H3:H32" si="0">+B3-F3</f>
        <v>0</v>
      </c>
      <c r="I3" s="396" t="str">
        <f t="shared" ref="I3:I32" si="1">IF(C3="","",C3)</f>
        <v>White - 2213</v>
      </c>
      <c r="J3" s="397">
        <v>40511</v>
      </c>
    </row>
    <row r="4" spans="1:10" x14ac:dyDescent="0.2">
      <c r="A4" s="20">
        <v>2</v>
      </c>
      <c r="B4" s="20">
        <v>7</v>
      </c>
      <c r="C4" s="20" t="s">
        <v>68</v>
      </c>
      <c r="D4" s="165">
        <v>40504</v>
      </c>
      <c r="E4" s="383">
        <v>2</v>
      </c>
      <c r="F4" s="20">
        <v>7</v>
      </c>
      <c r="G4" s="380" t="str">
        <f>IF(B4=F4,"OK",IF(F4=#REF!,"ERRO",IF(F4="","KO")))</f>
        <v>OK</v>
      </c>
      <c r="H4" s="380">
        <f t="shared" si="0"/>
        <v>0</v>
      </c>
      <c r="I4" s="122" t="str">
        <f t="shared" si="1"/>
        <v>Green - 2214</v>
      </c>
      <c r="J4" s="75">
        <v>40511</v>
      </c>
    </row>
    <row r="5" spans="1:10" x14ac:dyDescent="0.2">
      <c r="A5" s="20">
        <v>3</v>
      </c>
      <c r="B5" s="20">
        <v>13</v>
      </c>
      <c r="C5" s="20" t="s">
        <v>69</v>
      </c>
      <c r="D5" s="165">
        <v>40504</v>
      </c>
      <c r="E5" s="383">
        <v>3</v>
      </c>
      <c r="F5" s="20">
        <v>13</v>
      </c>
      <c r="G5" s="380" t="str">
        <f>IF(B5=F5,"OK",IF(F5=#REF!,"ERRO",IF(F5="","KO")))</f>
        <v>OK</v>
      </c>
      <c r="H5" s="380">
        <f t="shared" si="0"/>
        <v>0</v>
      </c>
      <c r="I5" s="122" t="str">
        <f t="shared" si="1"/>
        <v>Black - 2215</v>
      </c>
      <c r="J5" s="75">
        <v>40511</v>
      </c>
    </row>
    <row r="6" spans="1:10" x14ac:dyDescent="0.2">
      <c r="A6" s="20">
        <v>4</v>
      </c>
      <c r="B6" s="20">
        <v>24</v>
      </c>
      <c r="C6" s="20" t="s">
        <v>72</v>
      </c>
      <c r="D6" s="165">
        <v>40504</v>
      </c>
      <c r="E6" s="383">
        <v>4</v>
      </c>
      <c r="F6" s="20">
        <v>24</v>
      </c>
      <c r="G6" s="380" t="str">
        <f>IF(B6=F6,"OK",IF(F6=#REF!,"ERRO",IF(F6="","KO")))</f>
        <v>OK</v>
      </c>
      <c r="H6" s="380">
        <f t="shared" si="0"/>
        <v>0</v>
      </c>
      <c r="I6" s="122" t="str">
        <f t="shared" si="1"/>
        <v>Credial - 2227</v>
      </c>
      <c r="J6" s="75">
        <v>40511</v>
      </c>
    </row>
    <row r="7" spans="1:10" x14ac:dyDescent="0.2">
      <c r="A7" s="20">
        <v>5</v>
      </c>
      <c r="B7" s="20">
        <v>304</v>
      </c>
      <c r="C7" s="20" t="s">
        <v>73</v>
      </c>
      <c r="D7" s="165">
        <v>40504</v>
      </c>
      <c r="E7" s="383">
        <v>5</v>
      </c>
      <c r="F7" s="20">
        <v>304</v>
      </c>
      <c r="G7" s="380" t="str">
        <f>IF(B7=F7,"OK",IF(F7=#REF!,"ERRO",IF(F7="","KO")))</f>
        <v>OK</v>
      </c>
      <c r="H7" s="380">
        <f t="shared" si="0"/>
        <v>0</v>
      </c>
      <c r="I7" s="122" t="str">
        <f t="shared" si="1"/>
        <v>Ikea - 2228</v>
      </c>
      <c r="J7" s="75">
        <v>40515</v>
      </c>
    </row>
    <row r="8" spans="1:10" x14ac:dyDescent="0.2">
      <c r="A8" s="20">
        <v>6</v>
      </c>
      <c r="B8" s="20">
        <v>136</v>
      </c>
      <c r="C8" s="20" t="s">
        <v>79</v>
      </c>
      <c r="D8" s="165">
        <v>40504</v>
      </c>
      <c r="E8" s="383">
        <v>6</v>
      </c>
      <c r="F8" s="20">
        <v>136</v>
      </c>
      <c r="G8" s="380" t="str">
        <f>IF(B8=F8,"OK",IF(F8=#REF!,"ERRO",IF(F8="","KO")))</f>
        <v>OK</v>
      </c>
      <c r="H8" s="380">
        <f t="shared" si="0"/>
        <v>0</v>
      </c>
      <c r="I8" s="122" t="str">
        <f t="shared" si="1"/>
        <v>Moviflor - 2229</v>
      </c>
      <c r="J8" s="75">
        <v>40511</v>
      </c>
    </row>
    <row r="9" spans="1:10" x14ac:dyDescent="0.2">
      <c r="A9" s="381">
        <v>7</v>
      </c>
      <c r="B9" s="381">
        <v>217</v>
      </c>
      <c r="C9" s="381" t="s">
        <v>74</v>
      </c>
      <c r="D9" s="384">
        <v>40504</v>
      </c>
      <c r="E9" s="385"/>
      <c r="F9" s="381"/>
      <c r="G9" s="382" t="s">
        <v>81</v>
      </c>
      <c r="H9" s="382">
        <f t="shared" si="0"/>
        <v>217</v>
      </c>
      <c r="I9" s="381" t="str">
        <f t="shared" si="1"/>
        <v>Conforama - 2230</v>
      </c>
      <c r="J9" s="386"/>
    </row>
    <row r="10" spans="1:10" x14ac:dyDescent="0.2">
      <c r="A10" s="20">
        <v>8</v>
      </c>
      <c r="B10" s="20">
        <v>8</v>
      </c>
      <c r="C10" s="20" t="s">
        <v>75</v>
      </c>
      <c r="D10" s="165">
        <v>40504</v>
      </c>
      <c r="E10" s="383">
        <v>8</v>
      </c>
      <c r="F10" s="20">
        <v>8</v>
      </c>
      <c r="G10" s="380" t="str">
        <f>IF(B10=F10,"OK",IF(F10=#REF!,"ERRO",IF(F10="","KO")))</f>
        <v>OK</v>
      </c>
      <c r="H10" s="380">
        <f t="shared" si="0"/>
        <v>0</v>
      </c>
      <c r="I10" s="122" t="str">
        <f t="shared" si="1"/>
        <v>Euronics - 2231</v>
      </c>
      <c r="J10" s="75">
        <v>40511</v>
      </c>
    </row>
    <row r="11" spans="1:10" x14ac:dyDescent="0.2">
      <c r="A11" s="122">
        <v>9</v>
      </c>
      <c r="B11" s="122">
        <v>4</v>
      </c>
      <c r="C11" s="122" t="s">
        <v>76</v>
      </c>
      <c r="D11" s="165">
        <v>40504</v>
      </c>
      <c r="E11" s="383">
        <v>9</v>
      </c>
      <c r="F11" s="20">
        <v>4</v>
      </c>
      <c r="G11" s="380" t="str">
        <f>IF(B11=F11,"OK",IF(F11=#REF!,"ERRO",IF(F11="","KO")))</f>
        <v>OK</v>
      </c>
      <c r="H11" s="380">
        <f t="shared" si="0"/>
        <v>0</v>
      </c>
      <c r="I11" s="122" t="str">
        <f t="shared" si="1"/>
        <v>Tien 21 - 2232</v>
      </c>
      <c r="J11" s="75">
        <v>40511</v>
      </c>
    </row>
    <row r="12" spans="1:10" x14ac:dyDescent="0.2">
      <c r="A12" s="122">
        <v>10</v>
      </c>
      <c r="B12" s="122">
        <v>4</v>
      </c>
      <c r="C12" s="122" t="s">
        <v>77</v>
      </c>
      <c r="D12" s="165">
        <v>40504</v>
      </c>
      <c r="E12" s="387">
        <v>10</v>
      </c>
      <c r="F12" s="122">
        <v>4</v>
      </c>
      <c r="G12" s="380" t="str">
        <f>IF(B12=F12,"OK",IF(F12=#REF!,"ERRO",IF(F12="","KO")))</f>
        <v>OK</v>
      </c>
      <c r="H12" s="380">
        <f t="shared" si="0"/>
        <v>0</v>
      </c>
      <c r="I12" s="122" t="str">
        <f t="shared" si="1"/>
        <v>Confort - 2233</v>
      </c>
      <c r="J12" s="75">
        <v>40511</v>
      </c>
    </row>
    <row r="13" spans="1:10" x14ac:dyDescent="0.2">
      <c r="A13" s="20">
        <v>1</v>
      </c>
      <c r="B13" s="20">
        <v>15</v>
      </c>
      <c r="C13" s="20" t="s">
        <v>67</v>
      </c>
      <c r="D13" s="165">
        <v>40506</v>
      </c>
      <c r="E13" s="387">
        <v>1</v>
      </c>
      <c r="F13" s="122">
        <v>15</v>
      </c>
      <c r="G13" s="380" t="str">
        <f>IF(B13=F13,"OK",IF(F13=#REF!,"ERRO",IF(F13="","KO")))</f>
        <v>OK</v>
      </c>
      <c r="H13" s="380">
        <f t="shared" si="0"/>
        <v>0</v>
      </c>
      <c r="I13" s="122" t="str">
        <f t="shared" si="1"/>
        <v>White - 2213</v>
      </c>
      <c r="J13" s="75">
        <v>40511</v>
      </c>
    </row>
    <row r="14" spans="1:10" x14ac:dyDescent="0.2">
      <c r="A14" s="20">
        <v>2</v>
      </c>
      <c r="B14" s="20">
        <v>2</v>
      </c>
      <c r="C14" s="20" t="s">
        <v>68</v>
      </c>
      <c r="D14" s="165">
        <v>40506</v>
      </c>
      <c r="E14" s="387">
        <v>2</v>
      </c>
      <c r="F14" s="122">
        <v>2</v>
      </c>
      <c r="G14" s="380" t="str">
        <f>IF(B14=F14,"OK",IF(F14=#REF!,"ERRO",IF(F14="","KO")))</f>
        <v>OK</v>
      </c>
      <c r="H14" s="380">
        <f t="shared" si="0"/>
        <v>0</v>
      </c>
      <c r="I14" s="122" t="str">
        <f t="shared" si="1"/>
        <v>Green - 2214</v>
      </c>
      <c r="J14" s="75">
        <v>40511</v>
      </c>
    </row>
    <row r="15" spans="1:10" x14ac:dyDescent="0.2">
      <c r="A15" s="20">
        <v>3</v>
      </c>
      <c r="B15" s="20">
        <v>3</v>
      </c>
      <c r="C15" s="20" t="s">
        <v>69</v>
      </c>
      <c r="D15" s="165">
        <v>40506</v>
      </c>
      <c r="E15" s="387">
        <v>3</v>
      </c>
      <c r="F15" s="122">
        <v>3</v>
      </c>
      <c r="G15" s="380" t="str">
        <f>IF(B15=F15,"OK",IF(F15=#REF!,"ERRO",IF(F15="","KO")))</f>
        <v>OK</v>
      </c>
      <c r="H15" s="380">
        <f t="shared" si="0"/>
        <v>0</v>
      </c>
      <c r="I15" s="122" t="str">
        <f t="shared" si="1"/>
        <v>Black - 2215</v>
      </c>
      <c r="J15" s="75">
        <v>40511</v>
      </c>
    </row>
    <row r="16" spans="1:10" x14ac:dyDescent="0.2">
      <c r="A16" s="20">
        <v>4</v>
      </c>
      <c r="B16" s="20">
        <v>13</v>
      </c>
      <c r="C16" s="20" t="s">
        <v>72</v>
      </c>
      <c r="D16" s="165">
        <v>40506</v>
      </c>
      <c r="E16" s="387">
        <v>4</v>
      </c>
      <c r="F16" s="122">
        <v>13</v>
      </c>
      <c r="G16" s="380" t="str">
        <f>IF(B16=F16,"OK",IF(F16=#REF!,"ERRO",IF(F16="","KO")))</f>
        <v>OK</v>
      </c>
      <c r="H16" s="380">
        <f t="shared" si="0"/>
        <v>0</v>
      </c>
      <c r="I16" s="122" t="str">
        <f t="shared" si="1"/>
        <v>Credial - 2227</v>
      </c>
      <c r="J16" s="75">
        <v>40511</v>
      </c>
    </row>
    <row r="17" spans="1:10" x14ac:dyDescent="0.2">
      <c r="A17" s="20">
        <v>5</v>
      </c>
      <c r="B17" s="20">
        <v>145</v>
      </c>
      <c r="C17" s="20" t="s">
        <v>73</v>
      </c>
      <c r="D17" s="165">
        <v>40506</v>
      </c>
      <c r="E17" s="387">
        <v>5</v>
      </c>
      <c r="F17" s="122">
        <v>145</v>
      </c>
      <c r="G17" s="380" t="str">
        <f>IF(B17=F17,"OK",IF(F17=#REF!,"ERRO",IF(F17="","KO")))</f>
        <v>OK</v>
      </c>
      <c r="H17" s="380">
        <f t="shared" si="0"/>
        <v>0</v>
      </c>
      <c r="I17" s="122" t="str">
        <f t="shared" si="1"/>
        <v>Ikea - 2228</v>
      </c>
      <c r="J17" s="75">
        <v>40514</v>
      </c>
    </row>
    <row r="18" spans="1:10" x14ac:dyDescent="0.2">
      <c r="A18" s="20">
        <v>6</v>
      </c>
      <c r="B18" s="20">
        <v>93</v>
      </c>
      <c r="C18" s="20" t="s">
        <v>79</v>
      </c>
      <c r="D18" s="165">
        <v>40506</v>
      </c>
      <c r="E18" s="387">
        <v>6</v>
      </c>
      <c r="F18" s="122">
        <v>93</v>
      </c>
      <c r="G18" s="380" t="str">
        <f>IF(B18=F18,"OK",IF(F18=#REF!,"ERRO",IF(F18="","KO")))</f>
        <v>OK</v>
      </c>
      <c r="H18" s="380">
        <f t="shared" si="0"/>
        <v>0</v>
      </c>
      <c r="I18" s="122" t="str">
        <f t="shared" si="1"/>
        <v>Moviflor - 2229</v>
      </c>
      <c r="J18" s="75">
        <v>40511</v>
      </c>
    </row>
    <row r="19" spans="1:10" x14ac:dyDescent="0.2">
      <c r="A19" s="381">
        <v>7</v>
      </c>
      <c r="B19" s="381">
        <v>62</v>
      </c>
      <c r="C19" s="381" t="s">
        <v>74</v>
      </c>
      <c r="D19" s="384">
        <v>40506</v>
      </c>
      <c r="E19" s="385"/>
      <c r="F19" s="381"/>
      <c r="G19" s="382" t="s">
        <v>81</v>
      </c>
      <c r="H19" s="382">
        <f t="shared" si="0"/>
        <v>62</v>
      </c>
      <c r="I19" s="381" t="str">
        <f t="shared" si="1"/>
        <v>Conforama - 2230</v>
      </c>
      <c r="J19" s="386"/>
    </row>
    <row r="20" spans="1:10" x14ac:dyDescent="0.2">
      <c r="A20" s="20">
        <v>8</v>
      </c>
      <c r="B20" s="20">
        <v>3</v>
      </c>
      <c r="C20" s="20" t="s">
        <v>75</v>
      </c>
      <c r="D20" s="165">
        <v>40506</v>
      </c>
      <c r="E20" s="387">
        <v>8</v>
      </c>
      <c r="F20" s="122">
        <v>3</v>
      </c>
      <c r="G20" s="380" t="str">
        <f>IF(B20=F20,"OK",IF(F20=#REF!,"ERRO",IF(F20="","KO")))</f>
        <v>OK</v>
      </c>
      <c r="H20" s="380">
        <f t="shared" si="0"/>
        <v>0</v>
      </c>
      <c r="I20" s="122" t="str">
        <f t="shared" si="1"/>
        <v>Euronics - 2231</v>
      </c>
      <c r="J20" s="75">
        <v>40511</v>
      </c>
    </row>
    <row r="21" spans="1:10" x14ac:dyDescent="0.2">
      <c r="A21" s="122">
        <v>9</v>
      </c>
      <c r="B21" s="122">
        <v>3</v>
      </c>
      <c r="C21" s="122" t="s">
        <v>76</v>
      </c>
      <c r="D21" s="165">
        <v>40506</v>
      </c>
      <c r="E21" s="387">
        <v>9</v>
      </c>
      <c r="F21" s="122">
        <v>3</v>
      </c>
      <c r="G21" s="380" t="str">
        <f>IF(B21=F21,"OK",IF(F21=#REF!,"ERRO",IF(F21="","KO")))</f>
        <v>OK</v>
      </c>
      <c r="H21" s="380">
        <f t="shared" si="0"/>
        <v>0</v>
      </c>
      <c r="I21" s="122" t="str">
        <f t="shared" si="1"/>
        <v>Tien 21 - 2232</v>
      </c>
      <c r="J21" s="75">
        <v>40511</v>
      </c>
    </row>
    <row r="22" spans="1:10" x14ac:dyDescent="0.2">
      <c r="A22" s="381">
        <v>1</v>
      </c>
      <c r="B22" s="381">
        <v>31</v>
      </c>
      <c r="C22" s="381" t="s">
        <v>67</v>
      </c>
      <c r="D22" s="384">
        <v>40514</v>
      </c>
      <c r="E22" s="381">
        <v>1</v>
      </c>
      <c r="F22" s="381"/>
      <c r="G22" s="382" t="s">
        <v>81</v>
      </c>
      <c r="H22" s="382">
        <f t="shared" si="0"/>
        <v>31</v>
      </c>
      <c r="I22" s="381" t="str">
        <f t="shared" si="1"/>
        <v>White - 2213</v>
      </c>
      <c r="J22" s="386"/>
    </row>
    <row r="23" spans="1:10" x14ac:dyDescent="0.2">
      <c r="A23" s="20">
        <v>2</v>
      </c>
      <c r="B23" s="20">
        <v>5</v>
      </c>
      <c r="C23" s="20" t="s">
        <v>68</v>
      </c>
      <c r="D23" s="165">
        <v>40514</v>
      </c>
      <c r="E23" s="122">
        <v>2</v>
      </c>
      <c r="F23" s="122">
        <v>5</v>
      </c>
      <c r="G23" s="380" t="str">
        <f>IF(B23=F23,"OK",IF(F23=#REF!,"ERRO",IF(F23="","KO")))</f>
        <v>OK</v>
      </c>
      <c r="H23" s="380">
        <f t="shared" si="0"/>
        <v>0</v>
      </c>
      <c r="I23" s="122" t="str">
        <f t="shared" si="1"/>
        <v>Green - 2214</v>
      </c>
      <c r="J23" s="75">
        <v>40518</v>
      </c>
    </row>
    <row r="24" spans="1:10" x14ac:dyDescent="0.2">
      <c r="A24" s="20">
        <v>3</v>
      </c>
      <c r="B24" s="20">
        <v>9</v>
      </c>
      <c r="C24" s="20" t="s">
        <v>69</v>
      </c>
      <c r="D24" s="165">
        <v>40514</v>
      </c>
      <c r="E24" s="122">
        <v>3</v>
      </c>
      <c r="F24" s="122">
        <v>9</v>
      </c>
      <c r="G24" s="380" t="str">
        <f>IF(B24=F24,"OK",IF(F24=#REF!,"ERRO",IF(F24="","KO")))</f>
        <v>OK</v>
      </c>
      <c r="H24" s="380">
        <f t="shared" si="0"/>
        <v>0</v>
      </c>
      <c r="I24" s="122" t="str">
        <f t="shared" si="1"/>
        <v>Black - 2215</v>
      </c>
      <c r="J24" s="75">
        <v>40518</v>
      </c>
    </row>
    <row r="25" spans="1:10" x14ac:dyDescent="0.2">
      <c r="A25" s="381">
        <v>4</v>
      </c>
      <c r="B25" s="381">
        <v>28</v>
      </c>
      <c r="C25" s="381" t="s">
        <v>72</v>
      </c>
      <c r="D25" s="384">
        <v>40514</v>
      </c>
      <c r="E25" s="381">
        <v>4</v>
      </c>
      <c r="F25" s="381"/>
      <c r="G25" s="382" t="s">
        <v>81</v>
      </c>
      <c r="H25" s="382">
        <f t="shared" si="0"/>
        <v>28</v>
      </c>
      <c r="I25" s="381" t="str">
        <f t="shared" si="1"/>
        <v>Credial - 2227</v>
      </c>
      <c r="J25" s="386"/>
    </row>
    <row r="26" spans="1:10" x14ac:dyDescent="0.2">
      <c r="A26" s="20">
        <v>5</v>
      </c>
      <c r="B26" s="20">
        <v>324</v>
      </c>
      <c r="C26" s="20" t="s">
        <v>73</v>
      </c>
      <c r="D26" s="165">
        <v>40514</v>
      </c>
      <c r="E26" s="122">
        <v>5</v>
      </c>
      <c r="F26" s="122">
        <v>324</v>
      </c>
      <c r="G26" s="380" t="str">
        <f>IF(B26=F26,"OK",IF(F26=#REF!,"ERRO",IF(F26="","KO")))</f>
        <v>OK</v>
      </c>
      <c r="H26" s="380">
        <f t="shared" si="0"/>
        <v>0</v>
      </c>
      <c r="I26" s="122" t="str">
        <f t="shared" si="1"/>
        <v>Ikea - 2228</v>
      </c>
      <c r="J26" s="75">
        <v>40518</v>
      </c>
    </row>
    <row r="27" spans="1:10" x14ac:dyDescent="0.2">
      <c r="A27" s="20">
        <v>6</v>
      </c>
      <c r="B27" s="20">
        <v>233</v>
      </c>
      <c r="C27" s="20" t="s">
        <v>79</v>
      </c>
      <c r="D27" s="165">
        <v>40514</v>
      </c>
      <c r="E27" s="122">
        <v>6</v>
      </c>
      <c r="F27" s="122">
        <v>233</v>
      </c>
      <c r="G27" s="380" t="str">
        <f>IF(B27=F27,"OK",IF(F27=#REF!,"ERRO",IF(F27="","KO")))</f>
        <v>OK</v>
      </c>
      <c r="H27" s="380">
        <f t="shared" si="0"/>
        <v>0</v>
      </c>
      <c r="I27" s="122" t="str">
        <f t="shared" si="1"/>
        <v>Moviflor - 2229</v>
      </c>
      <c r="J27" s="75">
        <v>40518</v>
      </c>
    </row>
    <row r="28" spans="1:10" x14ac:dyDescent="0.2">
      <c r="A28" s="381">
        <v>7</v>
      </c>
      <c r="B28" s="381">
        <v>250</v>
      </c>
      <c r="C28" s="381" t="s">
        <v>74</v>
      </c>
      <c r="D28" s="384">
        <v>40514</v>
      </c>
      <c r="E28" s="381">
        <v>7</v>
      </c>
      <c r="F28" s="381"/>
      <c r="G28" s="382" t="s">
        <v>81</v>
      </c>
      <c r="H28" s="382">
        <f t="shared" si="0"/>
        <v>250</v>
      </c>
      <c r="I28" s="381" t="str">
        <f t="shared" si="1"/>
        <v>Conforama - 2230</v>
      </c>
      <c r="J28" s="386"/>
    </row>
    <row r="29" spans="1:10" x14ac:dyDescent="0.2">
      <c r="A29" s="20">
        <v>8</v>
      </c>
      <c r="B29" s="20">
        <v>11</v>
      </c>
      <c r="C29" s="20" t="s">
        <v>75</v>
      </c>
      <c r="D29" s="165">
        <v>40514</v>
      </c>
      <c r="E29" s="122">
        <v>8</v>
      </c>
      <c r="F29" s="122">
        <v>11</v>
      </c>
      <c r="G29" s="380" t="str">
        <f>IF(B29=F29,"OK",IF(F29=#REF!,"ERRO",IF(F29="","KO")))</f>
        <v>OK</v>
      </c>
      <c r="H29" s="380">
        <f t="shared" si="0"/>
        <v>0</v>
      </c>
      <c r="I29" s="122" t="str">
        <f t="shared" si="1"/>
        <v>Euronics - 2231</v>
      </c>
      <c r="J29" s="75">
        <v>40518</v>
      </c>
    </row>
    <row r="30" spans="1:10" x14ac:dyDescent="0.2">
      <c r="A30" s="20">
        <v>9</v>
      </c>
      <c r="B30" s="20">
        <v>9</v>
      </c>
      <c r="C30" s="20" t="s">
        <v>76</v>
      </c>
      <c r="D30" s="165">
        <v>40514</v>
      </c>
      <c r="E30" s="122">
        <v>9</v>
      </c>
      <c r="F30" s="122">
        <v>9</v>
      </c>
      <c r="G30" s="380" t="str">
        <f>IF(B30=F30,"OK",IF(F30=#REF!,"ERRO",IF(F30="","KO")))</f>
        <v>OK</v>
      </c>
      <c r="H30" s="380">
        <f t="shared" si="0"/>
        <v>0</v>
      </c>
      <c r="I30" s="122" t="str">
        <f t="shared" si="1"/>
        <v>Tien 21 - 2232</v>
      </c>
      <c r="J30" s="75">
        <v>40518</v>
      </c>
    </row>
    <row r="31" spans="1:10" x14ac:dyDescent="0.2">
      <c r="A31" s="20">
        <v>10</v>
      </c>
      <c r="B31" s="20">
        <v>3</v>
      </c>
      <c r="C31" s="20" t="s">
        <v>77</v>
      </c>
      <c r="D31" s="165">
        <v>40514</v>
      </c>
      <c r="E31" s="122">
        <v>10</v>
      </c>
      <c r="F31" s="122">
        <v>3</v>
      </c>
      <c r="G31" s="380" t="str">
        <f>IF(B31=F31,"OK",IF(F31=#REF!,"ERRO",IF(F31="","KO")))</f>
        <v>OK</v>
      </c>
      <c r="H31" s="380">
        <f t="shared" si="0"/>
        <v>0</v>
      </c>
      <c r="I31" s="122" t="str">
        <f t="shared" si="1"/>
        <v>Confort - 2233</v>
      </c>
      <c r="J31" s="75">
        <v>40518</v>
      </c>
    </row>
    <row r="32" spans="1:10" x14ac:dyDescent="0.2">
      <c r="A32" s="381">
        <v>11</v>
      </c>
      <c r="B32" s="381">
        <v>1</v>
      </c>
      <c r="C32" s="381" t="s">
        <v>112</v>
      </c>
      <c r="D32" s="384">
        <v>40514</v>
      </c>
      <c r="E32" s="381">
        <v>11</v>
      </c>
      <c r="F32" s="381"/>
      <c r="G32" s="382" t="s">
        <v>81</v>
      </c>
      <c r="H32" s="382">
        <f t="shared" si="0"/>
        <v>1</v>
      </c>
      <c r="I32" s="381" t="str">
        <f t="shared" si="1"/>
        <v>Credial Mega - 2377</v>
      </c>
      <c r="J32" s="386"/>
    </row>
    <row r="33" spans="1:7" ht="9" customHeight="1" x14ac:dyDescent="0.2">
      <c r="G33" s="174"/>
    </row>
    <row r="34" spans="1:7" ht="9.75" customHeight="1" thickBot="1" x14ac:dyDescent="0.25"/>
    <row r="35" spans="1:7" x14ac:dyDescent="0.2">
      <c r="A35" s="1312" t="s">
        <v>149</v>
      </c>
      <c r="B35" s="1313"/>
      <c r="C35" s="1313"/>
      <c r="D35" s="1314"/>
    </row>
    <row r="36" spans="1:7" x14ac:dyDescent="0.2">
      <c r="A36" s="388" t="s">
        <v>44</v>
      </c>
      <c r="B36" s="28"/>
      <c r="C36" s="28"/>
      <c r="D36" s="391">
        <f>+H9+H19+H28</f>
        <v>529</v>
      </c>
    </row>
    <row r="37" spans="1:7" x14ac:dyDescent="0.2">
      <c r="A37" s="388" t="s">
        <v>43</v>
      </c>
      <c r="B37" s="28"/>
      <c r="C37" s="28"/>
      <c r="D37" s="391">
        <f>+H22</f>
        <v>31</v>
      </c>
    </row>
    <row r="38" spans="1:7" x14ac:dyDescent="0.2">
      <c r="A38" s="388" t="s">
        <v>46</v>
      </c>
      <c r="B38" s="28"/>
      <c r="C38" s="28"/>
      <c r="D38" s="391">
        <f>+H25</f>
        <v>28</v>
      </c>
    </row>
    <row r="39" spans="1:7" ht="13.5" thickBot="1" x14ac:dyDescent="0.25">
      <c r="A39" s="389" t="s">
        <v>148</v>
      </c>
      <c r="B39" s="390"/>
      <c r="C39" s="390"/>
      <c r="D39" s="392">
        <f>+H32</f>
        <v>1</v>
      </c>
    </row>
  </sheetData>
  <mergeCells count="1">
    <mergeCell ref="A35:D35"/>
  </mergeCells>
  <phoneticPr fontId="33" type="noConversion"/>
  <conditionalFormatting sqref="B4:B9 G3:H32">
    <cfRule type="cellIs" dxfId="35" priority="3" stopIfTrue="1" operator="equal">
      <formula>"ok"</formula>
    </cfRule>
    <cfRule type="cellIs" dxfId="34" priority="4" stopIfTrue="1" operator="equal">
      <formula>"ko"</formula>
    </cfRule>
  </conditionalFormatting>
  <dataValidations count="1">
    <dataValidation type="list" allowBlank="1" showInputMessage="1" showErrorMessage="1" sqref="C3:C32">
      <formula1>$T$9:$T$22</formula1>
    </dataValidation>
  </dataValidation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"/>
  <sheetViews>
    <sheetView showGridLines="0" workbookViewId="0">
      <selection activeCell="H39" sqref="H39"/>
    </sheetView>
  </sheetViews>
  <sheetFormatPr defaultRowHeight="12.75" x14ac:dyDescent="0.2"/>
  <cols>
    <col min="1" max="1" width="13.5703125" bestFit="1" customWidth="1"/>
    <col min="2" max="2" width="20.7109375" style="64" bestFit="1" customWidth="1"/>
    <col min="3" max="3" width="15.5703125" customWidth="1"/>
  </cols>
  <sheetData>
    <row r="1" spans="1:4" s="65" customFormat="1" ht="29.25" customHeight="1" x14ac:dyDescent="0.2">
      <c r="A1" s="578" t="s">
        <v>170</v>
      </c>
      <c r="B1" s="578" t="s">
        <v>171</v>
      </c>
      <c r="C1" s="578" t="s">
        <v>172</v>
      </c>
      <c r="D1" s="578" t="s">
        <v>173</v>
      </c>
    </row>
    <row r="2" spans="1:4" s="572" customFormat="1" x14ac:dyDescent="0.2">
      <c r="A2" s="576" t="s">
        <v>115</v>
      </c>
      <c r="B2" s="380" t="s">
        <v>74</v>
      </c>
      <c r="C2" s="581">
        <v>40504</v>
      </c>
      <c r="D2" s="122">
        <v>217</v>
      </c>
    </row>
    <row r="3" spans="1:4" s="572" customFormat="1" x14ac:dyDescent="0.2">
      <c r="A3" s="576" t="s">
        <v>115</v>
      </c>
      <c r="B3" s="380" t="s">
        <v>74</v>
      </c>
      <c r="C3" s="574">
        <v>40506</v>
      </c>
      <c r="D3" s="122">
        <v>62</v>
      </c>
    </row>
    <row r="4" spans="1:4" s="572" customFormat="1" x14ac:dyDescent="0.2">
      <c r="A4" s="576" t="s">
        <v>115</v>
      </c>
      <c r="B4" s="380" t="s">
        <v>74</v>
      </c>
      <c r="C4" s="574">
        <v>40514</v>
      </c>
      <c r="D4" s="122">
        <v>250</v>
      </c>
    </row>
    <row r="5" spans="1:4" s="572" customFormat="1" x14ac:dyDescent="0.2">
      <c r="A5" s="575" t="s">
        <v>115</v>
      </c>
      <c r="B5" s="380" t="s">
        <v>74</v>
      </c>
      <c r="C5" s="574">
        <v>40521</v>
      </c>
      <c r="D5" s="122">
        <v>42</v>
      </c>
    </row>
    <row r="6" spans="1:4" s="572" customFormat="1" x14ac:dyDescent="0.2">
      <c r="A6" s="575" t="s">
        <v>115</v>
      </c>
      <c r="B6" s="380" t="s">
        <v>74</v>
      </c>
      <c r="C6" s="574">
        <v>40529</v>
      </c>
      <c r="D6" s="122">
        <v>153</v>
      </c>
    </row>
    <row r="7" spans="1:4" s="572" customFormat="1" x14ac:dyDescent="0.2">
      <c r="A7" s="575" t="s">
        <v>115</v>
      </c>
      <c r="B7" s="380" t="s">
        <v>74</v>
      </c>
      <c r="C7" s="574">
        <v>40536</v>
      </c>
      <c r="D7" s="122">
        <v>235</v>
      </c>
    </row>
    <row r="8" spans="1:4" s="572" customFormat="1" x14ac:dyDescent="0.2">
      <c r="A8" s="575" t="s">
        <v>115</v>
      </c>
      <c r="B8" s="380" t="s">
        <v>74</v>
      </c>
      <c r="C8" s="574">
        <v>40543</v>
      </c>
      <c r="D8" s="122">
        <v>106</v>
      </c>
    </row>
    <row r="9" spans="1:4" s="572" customFormat="1" x14ac:dyDescent="0.2">
      <c r="A9" s="575" t="s">
        <v>115</v>
      </c>
      <c r="B9" s="380" t="s">
        <v>74</v>
      </c>
      <c r="C9" s="574">
        <v>40547</v>
      </c>
      <c r="D9" s="122">
        <v>10</v>
      </c>
    </row>
    <row r="10" spans="1:4" s="572" customFormat="1" x14ac:dyDescent="0.2">
      <c r="A10" s="575" t="s">
        <v>115</v>
      </c>
      <c r="B10" s="380" t="s">
        <v>74</v>
      </c>
      <c r="C10" s="574">
        <v>40549</v>
      </c>
      <c r="D10" s="122">
        <v>12</v>
      </c>
    </row>
    <row r="11" spans="1:4" s="572" customFormat="1" x14ac:dyDescent="0.2">
      <c r="A11" s="575" t="s">
        <v>115</v>
      </c>
      <c r="B11" s="380" t="s">
        <v>74</v>
      </c>
      <c r="C11" s="574">
        <v>40553</v>
      </c>
      <c r="D11" s="122">
        <v>50</v>
      </c>
    </row>
    <row r="12" spans="1:4" s="572" customFormat="1" x14ac:dyDescent="0.2">
      <c r="A12" s="575" t="s">
        <v>116</v>
      </c>
      <c r="B12" s="380" t="s">
        <v>74</v>
      </c>
      <c r="C12" s="574">
        <v>40519</v>
      </c>
      <c r="D12" s="577">
        <v>22</v>
      </c>
    </row>
    <row r="13" spans="1:4" s="572" customFormat="1" x14ac:dyDescent="0.2">
      <c r="A13" s="575" t="s">
        <v>116</v>
      </c>
      <c r="B13" s="380" t="s">
        <v>74</v>
      </c>
      <c r="C13" s="574">
        <v>40547</v>
      </c>
      <c r="D13" s="577">
        <v>246</v>
      </c>
    </row>
    <row r="14" spans="1:4" s="572" customFormat="1" x14ac:dyDescent="0.2">
      <c r="A14" s="1315" t="s">
        <v>56</v>
      </c>
      <c r="B14" s="1315"/>
      <c r="C14" s="1315"/>
      <c r="D14" s="579">
        <f>+SUM(D2:D13)</f>
        <v>1405</v>
      </c>
    </row>
    <row r="15" spans="1:4" s="572" customFormat="1" x14ac:dyDescent="0.2">
      <c r="B15" s="585"/>
      <c r="C15" s="571"/>
      <c r="D15" s="439"/>
    </row>
    <row r="16" spans="1:4" s="572" customFormat="1" x14ac:dyDescent="0.2">
      <c r="A16" s="575" t="s">
        <v>115</v>
      </c>
      <c r="B16" s="380" t="s">
        <v>73</v>
      </c>
      <c r="C16" s="581">
        <v>40536</v>
      </c>
      <c r="D16" s="122">
        <v>213</v>
      </c>
    </row>
    <row r="17" spans="1:5" s="572" customFormat="1" x14ac:dyDescent="0.2">
      <c r="A17" s="575" t="s">
        <v>115</v>
      </c>
      <c r="B17" s="380" t="s">
        <v>73</v>
      </c>
      <c r="C17" s="574">
        <v>40543</v>
      </c>
      <c r="D17" s="122">
        <v>247</v>
      </c>
    </row>
    <row r="18" spans="1:5" s="572" customFormat="1" x14ac:dyDescent="0.2">
      <c r="A18" s="575" t="s">
        <v>115</v>
      </c>
      <c r="B18" s="380" t="s">
        <v>73</v>
      </c>
      <c r="C18" s="574">
        <v>40547</v>
      </c>
      <c r="D18" s="122">
        <v>22</v>
      </c>
    </row>
    <row r="19" spans="1:5" s="572" customFormat="1" x14ac:dyDescent="0.2">
      <c r="A19" s="575" t="s">
        <v>115</v>
      </c>
      <c r="B19" s="380" t="s">
        <v>73</v>
      </c>
      <c r="C19" s="574">
        <v>40549</v>
      </c>
      <c r="D19" s="122">
        <v>71</v>
      </c>
    </row>
    <row r="20" spans="1:5" s="572" customFormat="1" x14ac:dyDescent="0.2">
      <c r="A20" s="575" t="s">
        <v>115</v>
      </c>
      <c r="B20" s="380" t="s">
        <v>73</v>
      </c>
      <c r="C20" s="574">
        <v>40553</v>
      </c>
      <c r="D20" s="122">
        <v>116</v>
      </c>
    </row>
    <row r="21" spans="1:5" s="572" customFormat="1" x14ac:dyDescent="0.2">
      <c r="A21" s="575" t="s">
        <v>116</v>
      </c>
      <c r="B21" s="380" t="s">
        <v>73</v>
      </c>
      <c r="C21" s="574">
        <v>40519</v>
      </c>
      <c r="D21" s="577">
        <v>1993</v>
      </c>
    </row>
    <row r="22" spans="1:5" s="572" customFormat="1" x14ac:dyDescent="0.2">
      <c r="A22" s="575" t="s">
        <v>116</v>
      </c>
      <c r="B22" s="380" t="s">
        <v>73</v>
      </c>
      <c r="C22" s="574">
        <v>40547</v>
      </c>
      <c r="D22" s="577">
        <v>1994</v>
      </c>
    </row>
    <row r="23" spans="1:5" s="572" customFormat="1" x14ac:dyDescent="0.2">
      <c r="A23" s="582" t="s">
        <v>116</v>
      </c>
      <c r="B23" s="586" t="s">
        <v>73</v>
      </c>
      <c r="C23" s="583">
        <v>40547</v>
      </c>
      <c r="D23" s="584">
        <v>1832</v>
      </c>
    </row>
    <row r="24" spans="1:5" s="572" customFormat="1" x14ac:dyDescent="0.2">
      <c r="A24" s="1315" t="s">
        <v>56</v>
      </c>
      <c r="B24" s="1315"/>
      <c r="C24" s="1315"/>
      <c r="D24" s="579">
        <f>+SUM(D16:D23)</f>
        <v>6488</v>
      </c>
    </row>
    <row r="25" spans="1:5" s="572" customFormat="1" x14ac:dyDescent="0.2">
      <c r="B25" s="585"/>
      <c r="C25" s="571"/>
      <c r="D25" s="439"/>
    </row>
    <row r="26" spans="1:5" s="572" customFormat="1" x14ac:dyDescent="0.2">
      <c r="A26" s="575" t="s">
        <v>115</v>
      </c>
      <c r="B26" s="380" t="s">
        <v>78</v>
      </c>
      <c r="C26" s="574">
        <v>40553</v>
      </c>
      <c r="D26" s="579">
        <v>1</v>
      </c>
      <c r="E26" s="572" t="s">
        <v>174</v>
      </c>
    </row>
    <row r="27" spans="1:5" s="572" customFormat="1" x14ac:dyDescent="0.2">
      <c r="B27" s="585"/>
      <c r="C27" s="571"/>
      <c r="D27" s="439"/>
    </row>
    <row r="28" spans="1:5" s="572" customFormat="1" x14ac:dyDescent="0.2">
      <c r="A28" s="573" t="s">
        <v>116</v>
      </c>
      <c r="B28" s="380" t="s">
        <v>112</v>
      </c>
      <c r="C28" s="574">
        <v>40392</v>
      </c>
      <c r="D28" s="579">
        <v>2</v>
      </c>
    </row>
    <row r="29" spans="1:5" s="572" customFormat="1" x14ac:dyDescent="0.2">
      <c r="A29" s="573" t="s">
        <v>116</v>
      </c>
      <c r="B29" s="380" t="s">
        <v>112</v>
      </c>
      <c r="C29" s="574">
        <v>40455</v>
      </c>
      <c r="D29" s="579">
        <v>5</v>
      </c>
    </row>
    <row r="30" spans="1:5" s="572" customFormat="1" x14ac:dyDescent="0.2">
      <c r="B30" s="585"/>
      <c r="C30" s="571"/>
      <c r="D30" s="439"/>
    </row>
    <row r="31" spans="1:5" s="572" customFormat="1" x14ac:dyDescent="0.2">
      <c r="A31" s="575" t="s">
        <v>116</v>
      </c>
      <c r="B31" s="380" t="s">
        <v>70</v>
      </c>
      <c r="C31" s="574">
        <v>40455</v>
      </c>
      <c r="D31" s="579">
        <v>1</v>
      </c>
      <c r="E31" s="572" t="s">
        <v>175</v>
      </c>
    </row>
    <row r="32" spans="1:5" s="572" customFormat="1" x14ac:dyDescent="0.2">
      <c r="B32" s="585"/>
      <c r="C32" s="571"/>
      <c r="D32" s="439"/>
    </row>
    <row r="33" spans="1:4" s="572" customFormat="1" x14ac:dyDescent="0.2">
      <c r="A33" s="575" t="s">
        <v>116</v>
      </c>
      <c r="B33" s="380" t="s">
        <v>67</v>
      </c>
      <c r="C33" s="574">
        <v>40547</v>
      </c>
      <c r="D33" s="577">
        <v>1994</v>
      </c>
    </row>
    <row r="34" spans="1:4" s="572" customFormat="1" x14ac:dyDescent="0.2">
      <c r="A34" s="575" t="s">
        <v>116</v>
      </c>
      <c r="B34" s="380" t="s">
        <v>67</v>
      </c>
      <c r="C34" s="574">
        <v>40547</v>
      </c>
      <c r="D34" s="577">
        <v>1995</v>
      </c>
    </row>
    <row r="35" spans="1:4" s="572" customFormat="1" x14ac:dyDescent="0.2">
      <c r="A35" s="575" t="s">
        <v>116</v>
      </c>
      <c r="B35" s="380" t="s">
        <v>67</v>
      </c>
      <c r="C35" s="574">
        <v>40547</v>
      </c>
      <c r="D35" s="577">
        <v>1995</v>
      </c>
    </row>
    <row r="36" spans="1:4" s="572" customFormat="1" x14ac:dyDescent="0.2">
      <c r="A36" s="575" t="s">
        <v>116</v>
      </c>
      <c r="B36" s="380" t="s">
        <v>67</v>
      </c>
      <c r="C36" s="574">
        <v>40547</v>
      </c>
      <c r="D36" s="577">
        <v>1995</v>
      </c>
    </row>
    <row r="37" spans="1:4" s="572" customFormat="1" x14ac:dyDescent="0.2">
      <c r="A37" s="575" t="s">
        <v>116</v>
      </c>
      <c r="B37" s="380" t="s">
        <v>67</v>
      </c>
      <c r="C37" s="574">
        <v>40547</v>
      </c>
      <c r="D37" s="577">
        <v>1078</v>
      </c>
    </row>
    <row r="38" spans="1:4" s="572" customFormat="1" x14ac:dyDescent="0.2">
      <c r="A38" s="1315" t="s">
        <v>56</v>
      </c>
      <c r="B38" s="1315"/>
      <c r="C38" s="1315"/>
      <c r="D38" s="579">
        <f>+SUM(D33:D37)</f>
        <v>9057</v>
      </c>
    </row>
    <row r="39" spans="1:4" s="572" customFormat="1" x14ac:dyDescent="0.2">
      <c r="B39" s="580"/>
    </row>
    <row r="40" spans="1:4" s="572" customFormat="1" x14ac:dyDescent="0.2">
      <c r="B40" s="580"/>
    </row>
    <row r="41" spans="1:4" s="572" customFormat="1" x14ac:dyDescent="0.2">
      <c r="B41" s="580"/>
    </row>
  </sheetData>
  <mergeCells count="3">
    <mergeCell ref="A14:C14"/>
    <mergeCell ref="A24:C24"/>
    <mergeCell ref="A38:C38"/>
  </mergeCells>
  <phoneticPr fontId="37" type="noConversion"/>
  <dataValidations count="2">
    <dataValidation type="list" allowBlank="1" showInputMessage="1" showErrorMessage="1" sqref="B2:B13 B26 B16:B23 B28:B29 B31 B33:B37">
      <formula1>$J$9:$J$27</formula1>
    </dataValidation>
    <dataValidation type="list" allowBlank="1" showInputMessage="1" showErrorMessage="1" sqref="A2:A13 A26 A16:A23 A31 A28:A29 A33:A37">
      <formula1>$A$4:$A$5</formula1>
    </dataValidation>
  </dataValidation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B41" sqref="B41"/>
    </sheetView>
  </sheetViews>
  <sheetFormatPr defaultRowHeight="12.75" x14ac:dyDescent="0.2"/>
  <cols>
    <col min="1" max="1" width="17.42578125" customWidth="1"/>
    <col min="2" max="2" width="18.140625" bestFit="1" customWidth="1"/>
    <col min="3" max="3" width="19.5703125" style="43" customWidth="1"/>
    <col min="4" max="4" width="17" bestFit="1" customWidth="1"/>
    <col min="5" max="5" width="6" bestFit="1" customWidth="1"/>
    <col min="6" max="6" width="4" bestFit="1" customWidth="1"/>
  </cols>
  <sheetData>
    <row r="1" spans="1:6" ht="21" customHeight="1" x14ac:dyDescent="0.2">
      <c r="A1" s="488" t="s">
        <v>166</v>
      </c>
      <c r="B1" s="488" t="s">
        <v>167</v>
      </c>
      <c r="C1" s="489" t="s">
        <v>168</v>
      </c>
      <c r="D1" s="488" t="s">
        <v>165</v>
      </c>
    </row>
    <row r="2" spans="1:6" x14ac:dyDescent="0.2">
      <c r="A2" s="4" t="s">
        <v>115</v>
      </c>
      <c r="B2" s="383">
        <v>217</v>
      </c>
      <c r="C2" s="307" t="s">
        <v>74</v>
      </c>
      <c r="D2" s="165">
        <v>40504</v>
      </c>
      <c r="E2" s="436"/>
      <c r="F2" s="435"/>
    </row>
    <row r="3" spans="1:6" x14ac:dyDescent="0.2">
      <c r="A3" s="4" t="s">
        <v>115</v>
      </c>
      <c r="B3" s="383">
        <v>62</v>
      </c>
      <c r="C3" s="20" t="s">
        <v>74</v>
      </c>
      <c r="D3" s="165">
        <v>40506</v>
      </c>
      <c r="E3" s="436"/>
      <c r="F3" s="435"/>
    </row>
    <row r="4" spans="1:6" x14ac:dyDescent="0.2">
      <c r="A4" s="4" t="s">
        <v>115</v>
      </c>
      <c r="B4" s="383">
        <v>28</v>
      </c>
      <c r="C4" s="307" t="s">
        <v>72</v>
      </c>
      <c r="D4" s="165">
        <v>40514</v>
      </c>
      <c r="E4" s="436"/>
      <c r="F4" s="435"/>
    </row>
    <row r="5" spans="1:6" x14ac:dyDescent="0.2">
      <c r="A5" s="4" t="s">
        <v>115</v>
      </c>
      <c r="B5" s="383">
        <v>250</v>
      </c>
      <c r="C5" s="20" t="s">
        <v>74</v>
      </c>
      <c r="D5" s="165">
        <v>40514</v>
      </c>
      <c r="E5" s="436"/>
      <c r="F5" s="435"/>
    </row>
    <row r="6" spans="1:6" x14ac:dyDescent="0.2">
      <c r="A6" s="4" t="s">
        <v>116</v>
      </c>
      <c r="B6" s="383">
        <v>1993</v>
      </c>
      <c r="C6" s="307" t="s">
        <v>73</v>
      </c>
      <c r="D6" s="165">
        <v>40519</v>
      </c>
      <c r="E6" s="436"/>
      <c r="F6" s="435"/>
    </row>
    <row r="7" spans="1:6" x14ac:dyDescent="0.2">
      <c r="A7" s="4" t="s">
        <v>116</v>
      </c>
      <c r="B7" s="383">
        <v>22</v>
      </c>
      <c r="C7" s="20" t="s">
        <v>74</v>
      </c>
      <c r="D7" s="165">
        <v>40519</v>
      </c>
      <c r="E7" s="436"/>
      <c r="F7" s="435"/>
    </row>
    <row r="8" spans="1:6" x14ac:dyDescent="0.2">
      <c r="A8" s="4" t="s">
        <v>115</v>
      </c>
      <c r="B8" s="383">
        <v>42</v>
      </c>
      <c r="C8" s="20" t="s">
        <v>74</v>
      </c>
      <c r="D8" s="165">
        <v>40521</v>
      </c>
      <c r="E8" s="436"/>
      <c r="F8" s="435"/>
    </row>
    <row r="9" spans="1:6" x14ac:dyDescent="0.2">
      <c r="A9" s="4" t="s">
        <v>115</v>
      </c>
      <c r="B9" s="383">
        <v>4</v>
      </c>
      <c r="C9" s="20" t="s">
        <v>72</v>
      </c>
      <c r="D9" s="165">
        <v>40522</v>
      </c>
      <c r="E9" s="436"/>
      <c r="F9" s="435"/>
    </row>
    <row r="10" spans="1:6" x14ac:dyDescent="0.2">
      <c r="A10" s="4" t="s">
        <v>115</v>
      </c>
      <c r="B10" s="383">
        <v>33</v>
      </c>
      <c r="C10" s="20" t="s">
        <v>72</v>
      </c>
      <c r="D10" s="165">
        <v>40529</v>
      </c>
      <c r="E10" s="436"/>
      <c r="F10" s="435"/>
    </row>
    <row r="11" spans="1:6" x14ac:dyDescent="0.2">
      <c r="A11" s="4" t="s">
        <v>115</v>
      </c>
      <c r="B11" s="383">
        <v>153</v>
      </c>
      <c r="C11" s="20" t="s">
        <v>74</v>
      </c>
      <c r="D11" s="165">
        <v>40529</v>
      </c>
      <c r="E11" s="436"/>
      <c r="F11" s="435"/>
    </row>
    <row r="12" spans="1:6" x14ac:dyDescent="0.2">
      <c r="A12" s="4" t="s">
        <v>115</v>
      </c>
      <c r="B12" s="383">
        <v>32</v>
      </c>
      <c r="C12" s="20" t="s">
        <v>72</v>
      </c>
      <c r="D12" s="165">
        <v>40536</v>
      </c>
      <c r="E12" s="436"/>
      <c r="F12" s="435"/>
    </row>
    <row r="13" spans="1:6" x14ac:dyDescent="0.2">
      <c r="A13" s="4" t="s">
        <v>115</v>
      </c>
      <c r="B13" s="383">
        <v>213</v>
      </c>
      <c r="C13" s="20" t="s">
        <v>73</v>
      </c>
      <c r="D13" s="165">
        <v>40536</v>
      </c>
      <c r="E13" s="436"/>
      <c r="F13" s="435"/>
    </row>
    <row r="14" spans="1:6" x14ac:dyDescent="0.2">
      <c r="A14" s="4" t="s">
        <v>115</v>
      </c>
      <c r="B14" s="383">
        <v>235</v>
      </c>
      <c r="C14" s="20" t="s">
        <v>74</v>
      </c>
      <c r="D14" s="165">
        <v>40536</v>
      </c>
      <c r="E14" s="436"/>
      <c r="F14" s="435"/>
    </row>
    <row r="15" spans="1:6" x14ac:dyDescent="0.2">
      <c r="A15" s="4" t="s">
        <v>115</v>
      </c>
      <c r="B15" s="383">
        <v>21</v>
      </c>
      <c r="C15" s="20" t="s">
        <v>72</v>
      </c>
      <c r="D15" s="165">
        <v>40543</v>
      </c>
      <c r="E15" s="436"/>
      <c r="F15" s="435"/>
    </row>
    <row r="16" spans="1:6" x14ac:dyDescent="0.2">
      <c r="A16" s="4" t="s">
        <v>115</v>
      </c>
      <c r="B16" s="383">
        <v>247</v>
      </c>
      <c r="C16" s="20" t="s">
        <v>73</v>
      </c>
      <c r="D16" s="165">
        <v>40543</v>
      </c>
      <c r="E16" s="447"/>
      <c r="F16" s="438"/>
    </row>
    <row r="17" spans="1:4" x14ac:dyDescent="0.2">
      <c r="A17" s="4" t="s">
        <v>115</v>
      </c>
      <c r="B17" s="383">
        <v>106</v>
      </c>
      <c r="C17" s="20" t="s">
        <v>74</v>
      </c>
      <c r="D17" s="165">
        <v>40543</v>
      </c>
    </row>
    <row r="18" spans="1:4" x14ac:dyDescent="0.2">
      <c r="A18" s="4" t="s">
        <v>115</v>
      </c>
      <c r="B18" s="383">
        <v>9</v>
      </c>
      <c r="C18" s="20" t="s">
        <v>72</v>
      </c>
      <c r="D18" s="165">
        <v>40547</v>
      </c>
    </row>
    <row r="19" spans="1:4" x14ac:dyDescent="0.2">
      <c r="A19" s="4" t="s">
        <v>115</v>
      </c>
      <c r="B19" s="383">
        <v>22</v>
      </c>
      <c r="C19" s="20" t="s">
        <v>73</v>
      </c>
      <c r="D19" s="165">
        <v>40547</v>
      </c>
    </row>
    <row r="20" spans="1:4" x14ac:dyDescent="0.2">
      <c r="A20" s="4" t="s">
        <v>115</v>
      </c>
      <c r="B20" s="383">
        <v>10</v>
      </c>
      <c r="C20" s="20" t="s">
        <v>74</v>
      </c>
      <c r="D20" s="165">
        <v>40547</v>
      </c>
    </row>
    <row r="21" spans="1:4" x14ac:dyDescent="0.2">
      <c r="A21" s="4" t="s">
        <v>116</v>
      </c>
      <c r="B21" s="406">
        <v>1995</v>
      </c>
      <c r="C21" s="307" t="s">
        <v>67</v>
      </c>
      <c r="D21" s="165">
        <v>40547</v>
      </c>
    </row>
    <row r="22" spans="1:4" x14ac:dyDescent="0.2">
      <c r="A22" s="4" t="s">
        <v>116</v>
      </c>
      <c r="B22" s="383">
        <v>1994</v>
      </c>
      <c r="C22" s="20" t="s">
        <v>67</v>
      </c>
      <c r="D22" s="165">
        <v>40547</v>
      </c>
    </row>
    <row r="23" spans="1:4" x14ac:dyDescent="0.2">
      <c r="A23" s="4" t="s">
        <v>116</v>
      </c>
      <c r="B23" s="383">
        <v>1995</v>
      </c>
      <c r="C23" s="20" t="s">
        <v>67</v>
      </c>
      <c r="D23" s="165">
        <v>40547</v>
      </c>
    </row>
    <row r="24" spans="1:4" x14ac:dyDescent="0.2">
      <c r="A24" s="4" t="s">
        <v>116</v>
      </c>
      <c r="B24" s="383">
        <v>1995</v>
      </c>
      <c r="C24" s="20" t="s">
        <v>67</v>
      </c>
      <c r="D24" s="165">
        <v>40547</v>
      </c>
    </row>
    <row r="25" spans="1:4" x14ac:dyDescent="0.2">
      <c r="A25" s="4" t="s">
        <v>116</v>
      </c>
      <c r="B25" s="383">
        <v>1995</v>
      </c>
      <c r="C25" s="20" t="s">
        <v>67</v>
      </c>
      <c r="D25" s="165">
        <v>40547</v>
      </c>
    </row>
    <row r="26" spans="1:4" x14ac:dyDescent="0.2">
      <c r="A26" s="4" t="s">
        <v>116</v>
      </c>
      <c r="B26" s="383">
        <v>1995</v>
      </c>
      <c r="C26" s="20" t="s">
        <v>67</v>
      </c>
      <c r="D26" s="165">
        <v>40547</v>
      </c>
    </row>
    <row r="27" spans="1:4" x14ac:dyDescent="0.2">
      <c r="A27" s="4" t="s">
        <v>116</v>
      </c>
      <c r="B27" s="383">
        <v>1922</v>
      </c>
      <c r="C27" s="20" t="s">
        <v>67</v>
      </c>
      <c r="D27" s="165">
        <v>40547</v>
      </c>
    </row>
    <row r="28" spans="1:4" x14ac:dyDescent="0.2">
      <c r="A28" s="4" t="s">
        <v>116</v>
      </c>
      <c r="B28" s="383">
        <v>1078</v>
      </c>
      <c r="C28" s="20" t="s">
        <v>67</v>
      </c>
      <c r="D28" s="165">
        <v>40547</v>
      </c>
    </row>
    <row r="29" spans="1:4" x14ac:dyDescent="0.2">
      <c r="A29" s="4" t="s">
        <v>116</v>
      </c>
      <c r="B29" s="383">
        <v>207</v>
      </c>
      <c r="C29" s="20" t="s">
        <v>72</v>
      </c>
      <c r="D29" s="165">
        <v>40547</v>
      </c>
    </row>
    <row r="30" spans="1:4" x14ac:dyDescent="0.2">
      <c r="A30" s="4" t="s">
        <v>116</v>
      </c>
      <c r="B30" s="383">
        <v>1994</v>
      </c>
      <c r="C30" s="20" t="s">
        <v>73</v>
      </c>
      <c r="D30" s="165">
        <v>40547</v>
      </c>
    </row>
    <row r="31" spans="1:4" x14ac:dyDescent="0.2">
      <c r="A31" s="4" t="s">
        <v>116</v>
      </c>
      <c r="B31" s="383">
        <v>1832</v>
      </c>
      <c r="C31" s="20" t="s">
        <v>73</v>
      </c>
      <c r="D31" s="165">
        <v>40547</v>
      </c>
    </row>
    <row r="32" spans="1:4" x14ac:dyDescent="0.2">
      <c r="A32" s="4" t="s">
        <v>116</v>
      </c>
      <c r="B32" s="383">
        <v>246</v>
      </c>
      <c r="C32" s="20" t="s">
        <v>74</v>
      </c>
      <c r="D32" s="165">
        <v>40547</v>
      </c>
    </row>
    <row r="33" spans="1:3" x14ac:dyDescent="0.2">
      <c r="B33" s="487"/>
    </row>
    <row r="36" spans="1:3" x14ac:dyDescent="0.2">
      <c r="A36" s="1316" t="s">
        <v>169</v>
      </c>
      <c r="B36" s="1317"/>
    </row>
    <row r="37" spans="1:3" x14ac:dyDescent="0.2">
      <c r="A37" s="442"/>
      <c r="B37" s="490"/>
    </row>
    <row r="38" spans="1:3" x14ac:dyDescent="0.2">
      <c r="A38" s="442" t="s">
        <v>74</v>
      </c>
      <c r="B38" s="491">
        <f>B2+B3+B5+B7+B8+B11+B14+B17+B20+B32</f>
        <v>1343</v>
      </c>
    </row>
    <row r="39" spans="1:3" x14ac:dyDescent="0.2">
      <c r="A39" s="442" t="s">
        <v>72</v>
      </c>
      <c r="B39" s="491">
        <f>B4+B9+B10+B12+B15+B18+B29</f>
        <v>334</v>
      </c>
    </row>
    <row r="40" spans="1:3" x14ac:dyDescent="0.2">
      <c r="A40" s="442" t="s">
        <v>73</v>
      </c>
      <c r="B40" s="491">
        <f>B6+B13+B16+B19+B30+B31</f>
        <v>6301</v>
      </c>
    </row>
    <row r="41" spans="1:3" x14ac:dyDescent="0.2">
      <c r="A41" s="463" t="s">
        <v>67</v>
      </c>
      <c r="B41" s="492">
        <f>B21+B22+B23+B24+B25+B26+B27+B28</f>
        <v>14969</v>
      </c>
    </row>
    <row r="42" spans="1:3" x14ac:dyDescent="0.2">
      <c r="C42" s="114"/>
    </row>
  </sheetData>
  <mergeCells count="1">
    <mergeCell ref="A36:B36"/>
  </mergeCells>
  <phoneticPr fontId="37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C32" sqref="C32"/>
    </sheetView>
  </sheetViews>
  <sheetFormatPr defaultRowHeight="12.75" x14ac:dyDescent="0.2"/>
  <cols>
    <col min="1" max="1" width="14.7109375" customWidth="1"/>
    <col min="2" max="2" width="20.7109375" bestFit="1" customWidth="1"/>
    <col min="3" max="3" width="17.85546875" bestFit="1" customWidth="1"/>
    <col min="4" max="4" width="15.7109375" bestFit="1" customWidth="1"/>
    <col min="5" max="5" width="10.140625" bestFit="1" customWidth="1"/>
  </cols>
  <sheetData>
    <row r="1" spans="1:4" ht="25.5" x14ac:dyDescent="0.2">
      <c r="A1" s="578" t="s">
        <v>170</v>
      </c>
      <c r="B1" s="578" t="s">
        <v>171</v>
      </c>
      <c r="C1" s="578" t="s">
        <v>172</v>
      </c>
      <c r="D1" s="578" t="s">
        <v>173</v>
      </c>
    </row>
    <row r="2" spans="1:4" x14ac:dyDescent="0.2">
      <c r="A2" s="587" t="s">
        <v>115</v>
      </c>
      <c r="B2" s="314" t="s">
        <v>74</v>
      </c>
      <c r="C2" s="588">
        <v>40504</v>
      </c>
      <c r="D2" s="383">
        <v>217</v>
      </c>
    </row>
    <row r="3" spans="1:4" x14ac:dyDescent="0.2">
      <c r="A3" s="587" t="s">
        <v>115</v>
      </c>
      <c r="B3" s="314" t="s">
        <v>74</v>
      </c>
      <c r="C3" s="165">
        <v>40506</v>
      </c>
      <c r="D3" s="383">
        <v>62</v>
      </c>
    </row>
    <row r="4" spans="1:4" x14ac:dyDescent="0.2">
      <c r="A4" s="587" t="s">
        <v>115</v>
      </c>
      <c r="B4" s="314" t="s">
        <v>74</v>
      </c>
      <c r="C4" s="165">
        <v>40514</v>
      </c>
      <c r="D4" s="383">
        <v>250</v>
      </c>
    </row>
    <row r="5" spans="1:4" x14ac:dyDescent="0.2">
      <c r="A5" s="4" t="s">
        <v>116</v>
      </c>
      <c r="B5" s="314" t="s">
        <v>74</v>
      </c>
      <c r="C5" s="165">
        <v>40519</v>
      </c>
      <c r="D5" s="383">
        <v>65</v>
      </c>
    </row>
    <row r="6" spans="1:4" x14ac:dyDescent="0.2">
      <c r="A6" s="4" t="s">
        <v>115</v>
      </c>
      <c r="B6" s="314" t="s">
        <v>74</v>
      </c>
      <c r="C6" s="165">
        <v>40521</v>
      </c>
      <c r="D6" s="383">
        <v>42</v>
      </c>
    </row>
    <row r="7" spans="1:4" x14ac:dyDescent="0.2">
      <c r="A7" s="4" t="s">
        <v>115</v>
      </c>
      <c r="B7" s="314" t="s">
        <v>74</v>
      </c>
      <c r="C7" s="165">
        <v>40529</v>
      </c>
      <c r="D7" s="383">
        <v>153</v>
      </c>
    </row>
    <row r="8" spans="1:4" x14ac:dyDescent="0.2">
      <c r="A8" s="4" t="s">
        <v>115</v>
      </c>
      <c r="B8" s="314" t="s">
        <v>74</v>
      </c>
      <c r="C8" s="165">
        <v>40536</v>
      </c>
      <c r="D8" s="383">
        <v>235</v>
      </c>
    </row>
    <row r="9" spans="1:4" x14ac:dyDescent="0.2">
      <c r="A9" s="4" t="s">
        <v>115</v>
      </c>
      <c r="B9" s="314" t="s">
        <v>74</v>
      </c>
      <c r="C9" s="165">
        <v>40543</v>
      </c>
      <c r="D9" s="383">
        <v>106</v>
      </c>
    </row>
    <row r="10" spans="1:4" x14ac:dyDescent="0.2">
      <c r="A10" s="4" t="s">
        <v>115</v>
      </c>
      <c r="B10" s="314" t="s">
        <v>74</v>
      </c>
      <c r="C10" s="165">
        <v>40547</v>
      </c>
      <c r="D10" s="383">
        <v>10</v>
      </c>
    </row>
    <row r="11" spans="1:4" x14ac:dyDescent="0.2">
      <c r="A11" s="4" t="s">
        <v>116</v>
      </c>
      <c r="B11" s="314" t="s">
        <v>74</v>
      </c>
      <c r="C11" s="165">
        <v>40547</v>
      </c>
      <c r="D11" s="383">
        <v>287</v>
      </c>
    </row>
    <row r="12" spans="1:4" x14ac:dyDescent="0.2">
      <c r="A12" s="4" t="s">
        <v>115</v>
      </c>
      <c r="B12" s="314" t="s">
        <v>74</v>
      </c>
      <c r="C12" s="165">
        <v>40549</v>
      </c>
      <c r="D12" s="383">
        <v>12</v>
      </c>
    </row>
    <row r="13" spans="1:4" x14ac:dyDescent="0.2">
      <c r="A13" s="4" t="s">
        <v>115</v>
      </c>
      <c r="B13" s="314" t="s">
        <v>74</v>
      </c>
      <c r="C13" s="165">
        <v>40553</v>
      </c>
      <c r="D13" s="383">
        <v>50</v>
      </c>
    </row>
    <row r="14" spans="1:4" ht="13.5" thickBot="1" x14ac:dyDescent="0.25">
      <c r="A14" s="4" t="s">
        <v>115</v>
      </c>
      <c r="B14" s="314" t="s">
        <v>74</v>
      </c>
      <c r="C14" s="165">
        <v>40560</v>
      </c>
      <c r="D14" s="589">
        <v>182</v>
      </c>
    </row>
    <row r="15" spans="1:4" x14ac:dyDescent="0.2">
      <c r="A15" s="1315" t="s">
        <v>56</v>
      </c>
      <c r="B15" s="1315"/>
      <c r="C15" s="1315"/>
      <c r="D15" s="590">
        <f>SUM(D2:D14)</f>
        <v>1671</v>
      </c>
    </row>
    <row r="18" spans="1:5" s="572" customFormat="1" x14ac:dyDescent="0.2">
      <c r="A18" s="575" t="s">
        <v>115</v>
      </c>
      <c r="B18" s="380" t="s">
        <v>78</v>
      </c>
      <c r="C18" s="574">
        <v>40553</v>
      </c>
      <c r="D18" s="579">
        <v>1</v>
      </c>
      <c r="E18" s="572" t="s">
        <v>174</v>
      </c>
    </row>
    <row r="19" spans="1:5" s="572" customFormat="1" x14ac:dyDescent="0.2">
      <c r="B19" s="585"/>
      <c r="C19" s="571"/>
      <c r="D19" s="439"/>
    </row>
    <row r="20" spans="1:5" s="572" customFormat="1" x14ac:dyDescent="0.2">
      <c r="A20" s="573" t="s">
        <v>116</v>
      </c>
      <c r="B20" s="380" t="s">
        <v>112</v>
      </c>
      <c r="C20" s="574">
        <v>40392</v>
      </c>
      <c r="D20" s="579">
        <v>2</v>
      </c>
    </row>
    <row r="21" spans="1:5" s="572" customFormat="1" x14ac:dyDescent="0.2">
      <c r="A21" s="573" t="s">
        <v>116</v>
      </c>
      <c r="B21" s="380" t="s">
        <v>112</v>
      </c>
      <c r="C21" s="574">
        <v>40455</v>
      </c>
      <c r="D21" s="579">
        <v>5</v>
      </c>
    </row>
    <row r="22" spans="1:5" s="572" customFormat="1" x14ac:dyDescent="0.2">
      <c r="B22" s="585"/>
      <c r="C22" s="571"/>
      <c r="D22" s="439"/>
    </row>
    <row r="23" spans="1:5" s="572" customFormat="1" x14ac:dyDescent="0.2">
      <c r="A23" s="575" t="s">
        <v>116</v>
      </c>
      <c r="B23" s="380" t="s">
        <v>70</v>
      </c>
      <c r="C23" s="574">
        <v>40455</v>
      </c>
      <c r="D23" s="579">
        <v>1</v>
      </c>
      <c r="E23" s="572" t="s">
        <v>175</v>
      </c>
    </row>
    <row r="30" spans="1:5" ht="13.5" thickBot="1" x14ac:dyDescent="0.25"/>
    <row r="31" spans="1:5" ht="25.5" x14ac:dyDescent="0.2">
      <c r="A31" s="594" t="s">
        <v>114</v>
      </c>
      <c r="B31" s="595" t="s">
        <v>51</v>
      </c>
      <c r="C31" s="596" t="s">
        <v>53</v>
      </c>
      <c r="D31" s="597" t="s">
        <v>48</v>
      </c>
    </row>
    <row r="32" spans="1:5" x14ac:dyDescent="0.2">
      <c r="A32" s="33" t="s">
        <v>116</v>
      </c>
      <c r="B32" s="406">
        <v>30</v>
      </c>
      <c r="C32" s="31" t="s">
        <v>112</v>
      </c>
      <c r="D32" s="598">
        <v>40575</v>
      </c>
    </row>
  </sheetData>
  <mergeCells count="1">
    <mergeCell ref="A15:C15"/>
  </mergeCells>
  <phoneticPr fontId="37" type="noConversion"/>
  <dataValidations count="3">
    <dataValidation type="list" allowBlank="1" showInputMessage="1" showErrorMessage="1" sqref="C32">
      <formula1>$AJ$9:$AJ$22</formula1>
    </dataValidation>
    <dataValidation type="list" allowBlank="1" showInputMessage="1" showErrorMessage="1" sqref="A2:A14 A32 A20:A21 A23 A18">
      <formula1>$A$4:$A$5</formula1>
    </dataValidation>
    <dataValidation type="list" allowBlank="1" showInputMessage="1" showErrorMessage="1" sqref="B18 B23 B20:B21">
      <formula1>$J$9:$J$27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F39"/>
  <sheetViews>
    <sheetView topLeftCell="C1" workbookViewId="0">
      <selection activeCell="S39" sqref="R38:S39"/>
    </sheetView>
  </sheetViews>
  <sheetFormatPr defaultRowHeight="12.75" x14ac:dyDescent="0.2"/>
  <cols>
    <col min="1" max="1" width="32.28515625" bestFit="1" customWidth="1"/>
    <col min="2" max="2" width="17" customWidth="1"/>
    <col min="3" max="10" width="6.5703125" customWidth="1"/>
    <col min="11" max="11" width="2" customWidth="1"/>
    <col min="12" max="12" width="3" customWidth="1"/>
    <col min="13" max="13" width="4" customWidth="1"/>
    <col min="14" max="14" width="3" customWidth="1"/>
    <col min="15" max="16" width="4" customWidth="1"/>
    <col min="17" max="18" width="3" customWidth="1"/>
    <col min="19" max="20" width="2" customWidth="1"/>
    <col min="21" max="29" width="3" customWidth="1"/>
    <col min="30" max="30" width="4" customWidth="1"/>
    <col min="31" max="31" width="7.140625" customWidth="1"/>
    <col min="32" max="32" width="11.7109375" bestFit="1" customWidth="1"/>
  </cols>
  <sheetData>
    <row r="3" spans="1:32" x14ac:dyDescent="0.2">
      <c r="A3" s="787" t="s">
        <v>251</v>
      </c>
      <c r="B3" s="787" t="s">
        <v>252</v>
      </c>
    </row>
    <row r="4" spans="1:32" x14ac:dyDescent="0.2">
      <c r="A4" s="787" t="s">
        <v>248</v>
      </c>
      <c r="B4">
        <v>-41534</v>
      </c>
      <c r="C4">
        <v>-41527</v>
      </c>
      <c r="D4">
        <v>-41524</v>
      </c>
      <c r="E4">
        <v>-41505</v>
      </c>
      <c r="F4">
        <v>-41439</v>
      </c>
      <c r="G4">
        <v>-41436</v>
      </c>
      <c r="H4">
        <v>-41435</v>
      </c>
      <c r="I4">
        <v>-41434</v>
      </c>
      <c r="J4">
        <v>-41433</v>
      </c>
      <c r="K4">
        <v>0</v>
      </c>
      <c r="L4">
        <v>1</v>
      </c>
      <c r="M4">
        <v>2</v>
      </c>
      <c r="N4">
        <v>3</v>
      </c>
      <c r="O4">
        <v>4</v>
      </c>
      <c r="P4">
        <v>5</v>
      </c>
      <c r="Q4">
        <v>6</v>
      </c>
      <c r="R4">
        <v>7</v>
      </c>
      <c r="S4">
        <v>8</v>
      </c>
      <c r="T4">
        <v>9</v>
      </c>
      <c r="U4">
        <v>10</v>
      </c>
      <c r="V4">
        <v>11</v>
      </c>
      <c r="W4">
        <v>12</v>
      </c>
      <c r="X4">
        <v>13</v>
      </c>
      <c r="Y4">
        <v>20</v>
      </c>
      <c r="Z4">
        <v>27</v>
      </c>
      <c r="AA4">
        <v>34</v>
      </c>
      <c r="AB4">
        <v>38</v>
      </c>
      <c r="AC4">
        <v>40</v>
      </c>
      <c r="AD4">
        <v>185</v>
      </c>
      <c r="AE4" t="s">
        <v>250</v>
      </c>
      <c r="AF4" t="s">
        <v>249</v>
      </c>
    </row>
    <row r="5" spans="1:32" x14ac:dyDescent="0.2">
      <c r="A5" s="727">
        <v>0</v>
      </c>
      <c r="B5" s="788"/>
      <c r="C5" s="788"/>
      <c r="D5" s="788"/>
      <c r="E5" s="788"/>
      <c r="F5" s="788"/>
      <c r="G5" s="788"/>
      <c r="H5" s="788"/>
      <c r="I5" s="788"/>
      <c r="J5" s="788"/>
      <c r="K5" s="788"/>
      <c r="L5" s="788"/>
      <c r="M5" s="788"/>
      <c r="N5" s="788"/>
      <c r="O5" s="788"/>
      <c r="P5" s="788"/>
      <c r="Q5" s="788"/>
      <c r="R5" s="788"/>
      <c r="S5" s="788"/>
      <c r="T5" s="788"/>
      <c r="U5" s="788"/>
      <c r="V5" s="788"/>
      <c r="W5" s="788"/>
      <c r="X5" s="788"/>
      <c r="Y5" s="788"/>
      <c r="Z5" s="788"/>
      <c r="AA5" s="788"/>
      <c r="AB5" s="788"/>
      <c r="AC5" s="788"/>
      <c r="AD5" s="788"/>
      <c r="AE5" s="788"/>
      <c r="AF5" s="788"/>
    </row>
    <row r="6" spans="1:32" x14ac:dyDescent="0.2">
      <c r="A6" s="727" t="s">
        <v>69</v>
      </c>
      <c r="B6" s="788"/>
      <c r="C6" s="788"/>
      <c r="D6" s="788"/>
      <c r="E6" s="788"/>
      <c r="F6" s="788"/>
      <c r="G6" s="788"/>
      <c r="H6" s="788"/>
      <c r="I6" s="788"/>
      <c r="J6" s="788"/>
      <c r="K6" s="788"/>
      <c r="L6" s="788">
        <v>1</v>
      </c>
      <c r="M6" s="788">
        <v>4</v>
      </c>
      <c r="N6" s="788">
        <v>2</v>
      </c>
      <c r="O6" s="788">
        <v>5</v>
      </c>
      <c r="P6" s="788">
        <v>7</v>
      </c>
      <c r="Q6" s="788">
        <v>2</v>
      </c>
      <c r="R6" s="788">
        <v>1</v>
      </c>
      <c r="S6" s="788"/>
      <c r="T6" s="788">
        <v>1</v>
      </c>
      <c r="U6" s="788"/>
      <c r="V6" s="788"/>
      <c r="W6" s="788">
        <v>1</v>
      </c>
      <c r="X6" s="788"/>
      <c r="Y6" s="788"/>
      <c r="Z6" s="788"/>
      <c r="AA6" s="788"/>
      <c r="AB6" s="788"/>
      <c r="AC6" s="788"/>
      <c r="AD6" s="788">
        <v>1</v>
      </c>
      <c r="AE6" s="788"/>
      <c r="AF6" s="788">
        <v>25</v>
      </c>
    </row>
    <row r="7" spans="1:32" x14ac:dyDescent="0.2">
      <c r="A7" s="727" t="s">
        <v>182</v>
      </c>
      <c r="B7" s="788">
        <v>1</v>
      </c>
      <c r="C7" s="788"/>
      <c r="D7" s="788"/>
      <c r="E7" s="788"/>
      <c r="F7" s="788"/>
      <c r="G7" s="788"/>
      <c r="H7" s="788"/>
      <c r="I7" s="788"/>
      <c r="J7" s="788"/>
      <c r="K7" s="788"/>
      <c r="L7" s="788"/>
      <c r="M7" s="788">
        <v>5</v>
      </c>
      <c r="N7" s="788">
        <v>1</v>
      </c>
      <c r="O7" s="788">
        <v>2</v>
      </c>
      <c r="P7" s="788">
        <v>5</v>
      </c>
      <c r="Q7" s="788">
        <v>7</v>
      </c>
      <c r="R7" s="788">
        <v>3</v>
      </c>
      <c r="S7" s="788"/>
      <c r="T7" s="788"/>
      <c r="U7" s="788"/>
      <c r="V7" s="788"/>
      <c r="W7" s="788"/>
      <c r="X7" s="788"/>
      <c r="Y7" s="788"/>
      <c r="Z7" s="788"/>
      <c r="AA7" s="788"/>
      <c r="AB7" s="788"/>
      <c r="AC7" s="788"/>
      <c r="AD7" s="788"/>
      <c r="AE7" s="788"/>
      <c r="AF7" s="788">
        <v>24</v>
      </c>
    </row>
    <row r="8" spans="1:32" x14ac:dyDescent="0.2">
      <c r="A8" s="727" t="s">
        <v>177</v>
      </c>
      <c r="B8" s="788"/>
      <c r="C8" s="788"/>
      <c r="D8" s="788"/>
      <c r="E8" s="788"/>
      <c r="F8" s="788"/>
      <c r="G8" s="788"/>
      <c r="H8" s="788"/>
      <c r="I8" s="788"/>
      <c r="J8" s="788"/>
      <c r="K8" s="788"/>
      <c r="L8" s="788"/>
      <c r="M8" s="788">
        <v>1</v>
      </c>
      <c r="N8" s="788">
        <v>1</v>
      </c>
      <c r="O8" s="788">
        <v>1</v>
      </c>
      <c r="P8" s="788"/>
      <c r="Q8" s="788"/>
      <c r="R8" s="788"/>
      <c r="S8" s="788"/>
      <c r="T8" s="788"/>
      <c r="U8" s="788"/>
      <c r="V8" s="788"/>
      <c r="W8" s="788"/>
      <c r="X8" s="788"/>
      <c r="Y8" s="788"/>
      <c r="Z8" s="788"/>
      <c r="AA8" s="788"/>
      <c r="AB8" s="788"/>
      <c r="AC8" s="788"/>
      <c r="AD8" s="788"/>
      <c r="AE8" s="788"/>
      <c r="AF8" s="788">
        <v>3</v>
      </c>
    </row>
    <row r="9" spans="1:32" x14ac:dyDescent="0.2">
      <c r="A9" s="727" t="s">
        <v>74</v>
      </c>
      <c r="B9" s="788"/>
      <c r="C9" s="788"/>
      <c r="D9" s="788"/>
      <c r="E9" s="788"/>
      <c r="F9" s="788"/>
      <c r="G9" s="788"/>
      <c r="H9" s="788"/>
      <c r="I9" s="788"/>
      <c r="J9" s="788"/>
      <c r="K9" s="788"/>
      <c r="L9" s="788">
        <v>1</v>
      </c>
      <c r="M9" s="788">
        <v>4</v>
      </c>
      <c r="N9" s="788">
        <v>2</v>
      </c>
      <c r="O9" s="788">
        <v>5</v>
      </c>
      <c r="P9" s="788">
        <v>9</v>
      </c>
      <c r="Q9" s="788">
        <v>3</v>
      </c>
      <c r="R9" s="788"/>
      <c r="S9" s="788">
        <v>1</v>
      </c>
      <c r="T9" s="788"/>
      <c r="U9" s="788"/>
      <c r="V9" s="788"/>
      <c r="W9" s="788"/>
      <c r="X9" s="788"/>
      <c r="Y9" s="788"/>
      <c r="Z9" s="788"/>
      <c r="AA9" s="788"/>
      <c r="AB9" s="788"/>
      <c r="AC9" s="788"/>
      <c r="AD9" s="788"/>
      <c r="AE9" s="788"/>
      <c r="AF9" s="788">
        <v>25</v>
      </c>
    </row>
    <row r="10" spans="1:32" x14ac:dyDescent="0.2">
      <c r="A10" s="727" t="s">
        <v>77</v>
      </c>
      <c r="B10" s="788"/>
      <c r="C10" s="788"/>
      <c r="D10" s="788"/>
      <c r="E10" s="788"/>
      <c r="F10" s="788"/>
      <c r="G10" s="788"/>
      <c r="H10" s="788"/>
      <c r="I10" s="788"/>
      <c r="J10" s="788"/>
      <c r="K10" s="788"/>
      <c r="L10" s="788">
        <v>1</v>
      </c>
      <c r="M10" s="788">
        <v>4</v>
      </c>
      <c r="N10" s="788">
        <v>2</v>
      </c>
      <c r="O10" s="788">
        <v>5</v>
      </c>
      <c r="P10" s="788">
        <v>7</v>
      </c>
      <c r="Q10" s="788">
        <v>3</v>
      </c>
      <c r="R10" s="788">
        <v>1</v>
      </c>
      <c r="S10" s="788"/>
      <c r="T10" s="788"/>
      <c r="U10" s="788">
        <v>1</v>
      </c>
      <c r="V10" s="788"/>
      <c r="W10" s="788"/>
      <c r="X10" s="788"/>
      <c r="Y10" s="788"/>
      <c r="Z10" s="788"/>
      <c r="AA10" s="788"/>
      <c r="AB10" s="788"/>
      <c r="AC10" s="788"/>
      <c r="AD10" s="788"/>
      <c r="AE10" s="788"/>
      <c r="AF10" s="788">
        <v>24</v>
      </c>
    </row>
    <row r="11" spans="1:32" x14ac:dyDescent="0.2">
      <c r="A11" s="727" t="s">
        <v>72</v>
      </c>
      <c r="B11" s="788"/>
      <c r="C11" s="788"/>
      <c r="D11" s="788"/>
      <c r="E11" s="788"/>
      <c r="F11" s="788"/>
      <c r="G11" s="788"/>
      <c r="H11" s="788"/>
      <c r="I11" s="788"/>
      <c r="J11" s="788"/>
      <c r="K11" s="788"/>
      <c r="L11" s="788">
        <v>1</v>
      </c>
      <c r="M11" s="788">
        <v>4</v>
      </c>
      <c r="N11" s="788">
        <v>1</v>
      </c>
      <c r="O11" s="788">
        <v>5</v>
      </c>
      <c r="P11" s="788">
        <v>9</v>
      </c>
      <c r="Q11" s="788">
        <v>2</v>
      </c>
      <c r="R11" s="788"/>
      <c r="S11" s="788">
        <v>1</v>
      </c>
      <c r="T11" s="788"/>
      <c r="U11" s="788"/>
      <c r="V11" s="788">
        <v>1</v>
      </c>
      <c r="W11" s="788">
        <v>1</v>
      </c>
      <c r="X11" s="788"/>
      <c r="Y11" s="788"/>
      <c r="Z11" s="788"/>
      <c r="AA11" s="788"/>
      <c r="AB11" s="788"/>
      <c r="AC11" s="788"/>
      <c r="AD11" s="788"/>
      <c r="AE11" s="788"/>
      <c r="AF11" s="788">
        <v>25</v>
      </c>
    </row>
    <row r="12" spans="1:32" x14ac:dyDescent="0.2">
      <c r="A12" s="727" t="s">
        <v>245</v>
      </c>
      <c r="B12" s="788">
        <v>1</v>
      </c>
      <c r="C12" s="788">
        <v>1</v>
      </c>
      <c r="D12" s="788"/>
      <c r="E12" s="788"/>
      <c r="F12" s="788"/>
      <c r="G12" s="788"/>
      <c r="H12" s="788"/>
      <c r="I12" s="788"/>
      <c r="J12" s="788"/>
      <c r="K12" s="788"/>
      <c r="L12" s="788"/>
      <c r="M12" s="788"/>
      <c r="N12" s="788"/>
      <c r="O12" s="788"/>
      <c r="P12" s="788"/>
      <c r="Q12" s="788"/>
      <c r="R12" s="788"/>
      <c r="S12" s="788"/>
      <c r="T12" s="788"/>
      <c r="U12" s="788"/>
      <c r="V12" s="788"/>
      <c r="W12" s="788"/>
      <c r="X12" s="788">
        <v>1</v>
      </c>
      <c r="Y12" s="788"/>
      <c r="Z12" s="788"/>
      <c r="AA12" s="788"/>
      <c r="AB12" s="788"/>
      <c r="AC12" s="788"/>
      <c r="AD12" s="788"/>
      <c r="AE12" s="788"/>
      <c r="AF12" s="788">
        <v>3</v>
      </c>
    </row>
    <row r="13" spans="1:32" x14ac:dyDescent="0.2">
      <c r="A13" s="727" t="s">
        <v>75</v>
      </c>
      <c r="B13" s="788"/>
      <c r="C13" s="788"/>
      <c r="D13" s="788"/>
      <c r="E13" s="788"/>
      <c r="F13" s="788"/>
      <c r="G13" s="788"/>
      <c r="H13" s="788"/>
      <c r="I13" s="788"/>
      <c r="J13" s="788"/>
      <c r="K13" s="788"/>
      <c r="L13" s="788">
        <v>1</v>
      </c>
      <c r="M13" s="788">
        <v>4</v>
      </c>
      <c r="N13" s="788">
        <v>1</v>
      </c>
      <c r="O13" s="788">
        <v>5</v>
      </c>
      <c r="P13" s="788">
        <v>8</v>
      </c>
      <c r="Q13" s="788">
        <v>4</v>
      </c>
      <c r="R13" s="788"/>
      <c r="S13" s="788">
        <v>1</v>
      </c>
      <c r="T13" s="788"/>
      <c r="U13" s="788"/>
      <c r="V13" s="788">
        <v>1</v>
      </c>
      <c r="W13" s="788"/>
      <c r="X13" s="788"/>
      <c r="Y13" s="788"/>
      <c r="Z13" s="788"/>
      <c r="AA13" s="788"/>
      <c r="AB13" s="788"/>
      <c r="AC13" s="788"/>
      <c r="AD13" s="788"/>
      <c r="AE13" s="788"/>
      <c r="AF13" s="788">
        <v>25</v>
      </c>
    </row>
    <row r="14" spans="1:32" x14ac:dyDescent="0.2">
      <c r="A14" s="727" t="s">
        <v>212</v>
      </c>
      <c r="B14" s="788"/>
      <c r="C14" s="788"/>
      <c r="D14" s="788"/>
      <c r="E14" s="788"/>
      <c r="F14" s="788"/>
      <c r="G14" s="788"/>
      <c r="H14" s="788"/>
      <c r="I14" s="788"/>
      <c r="J14" s="788"/>
      <c r="K14" s="788"/>
      <c r="L14" s="788">
        <v>1</v>
      </c>
      <c r="M14" s="788">
        <v>4</v>
      </c>
      <c r="N14" s="788">
        <v>6</v>
      </c>
      <c r="O14" s="788">
        <v>3</v>
      </c>
      <c r="P14" s="788">
        <v>2</v>
      </c>
      <c r="Q14" s="788">
        <v>1</v>
      </c>
      <c r="R14" s="788"/>
      <c r="S14" s="788"/>
      <c r="T14" s="788"/>
      <c r="U14" s="788"/>
      <c r="V14" s="788"/>
      <c r="W14" s="788"/>
      <c r="X14" s="788"/>
      <c r="Y14" s="788"/>
      <c r="Z14" s="788"/>
      <c r="AA14" s="788"/>
      <c r="AB14" s="788"/>
      <c r="AC14" s="788"/>
      <c r="AD14" s="788"/>
      <c r="AE14" s="788"/>
      <c r="AF14" s="788">
        <v>17</v>
      </c>
    </row>
    <row r="15" spans="1:32" x14ac:dyDescent="0.2">
      <c r="A15" s="727" t="s">
        <v>68</v>
      </c>
      <c r="B15" s="788"/>
      <c r="C15" s="788"/>
      <c r="D15" s="788"/>
      <c r="E15" s="788"/>
      <c r="F15" s="788"/>
      <c r="G15" s="788"/>
      <c r="H15" s="788"/>
      <c r="I15" s="788"/>
      <c r="J15" s="788"/>
      <c r="K15" s="788"/>
      <c r="L15" s="788"/>
      <c r="M15" s="788">
        <v>3</v>
      </c>
      <c r="N15" s="788"/>
      <c r="O15" s="788">
        <v>1</v>
      </c>
      <c r="P15" s="788">
        <v>4</v>
      </c>
      <c r="Q15" s="788">
        <v>3</v>
      </c>
      <c r="R15" s="788"/>
      <c r="S15" s="788"/>
      <c r="T15" s="788">
        <v>1</v>
      </c>
      <c r="U15" s="788"/>
      <c r="V15" s="788"/>
      <c r="W15" s="788"/>
      <c r="X15" s="788"/>
      <c r="Y15" s="788"/>
      <c r="Z15" s="788"/>
      <c r="AA15" s="788"/>
      <c r="AB15" s="788"/>
      <c r="AC15" s="788"/>
      <c r="AD15" s="788"/>
      <c r="AE15" s="788"/>
      <c r="AF15" s="788">
        <v>12</v>
      </c>
    </row>
    <row r="16" spans="1:32" x14ac:dyDescent="0.2">
      <c r="A16" s="727" t="s">
        <v>73</v>
      </c>
      <c r="B16" s="788">
        <v>1</v>
      </c>
      <c r="C16" s="788"/>
      <c r="D16" s="788"/>
      <c r="E16" s="788"/>
      <c r="F16" s="788"/>
      <c r="G16" s="788"/>
      <c r="H16" s="788"/>
      <c r="I16" s="788"/>
      <c r="J16" s="788"/>
      <c r="K16" s="788"/>
      <c r="L16" s="788"/>
      <c r="M16" s="788">
        <v>5</v>
      </c>
      <c r="N16" s="788">
        <v>1</v>
      </c>
      <c r="O16" s="788">
        <v>6</v>
      </c>
      <c r="P16" s="788">
        <v>7</v>
      </c>
      <c r="Q16" s="788">
        <v>3</v>
      </c>
      <c r="R16" s="788"/>
      <c r="S16" s="788">
        <v>2</v>
      </c>
      <c r="T16" s="788"/>
      <c r="U16" s="788"/>
      <c r="V16" s="788"/>
      <c r="W16" s="788"/>
      <c r="X16" s="788"/>
      <c r="Y16" s="788"/>
      <c r="Z16" s="788"/>
      <c r="AA16" s="788"/>
      <c r="AB16" s="788"/>
      <c r="AC16" s="788"/>
      <c r="AD16" s="788"/>
      <c r="AE16" s="788"/>
      <c r="AF16" s="788">
        <v>25</v>
      </c>
    </row>
    <row r="17" spans="1:32" x14ac:dyDescent="0.2">
      <c r="A17" s="727" t="s">
        <v>186</v>
      </c>
      <c r="B17" s="788"/>
      <c r="C17" s="788"/>
      <c r="D17" s="788"/>
      <c r="E17" s="788"/>
      <c r="F17" s="788"/>
      <c r="G17" s="788"/>
      <c r="H17" s="788"/>
      <c r="I17" s="788"/>
      <c r="J17" s="788"/>
      <c r="K17" s="788"/>
      <c r="L17" s="788">
        <v>2</v>
      </c>
      <c r="M17" s="788"/>
      <c r="N17" s="788">
        <v>2</v>
      </c>
      <c r="O17" s="788"/>
      <c r="P17" s="788"/>
      <c r="Q17" s="788"/>
      <c r="R17" s="788"/>
      <c r="S17" s="788"/>
      <c r="T17" s="788"/>
      <c r="U17" s="788"/>
      <c r="V17" s="788"/>
      <c r="W17" s="788"/>
      <c r="X17" s="788"/>
      <c r="Y17" s="788"/>
      <c r="Z17" s="788"/>
      <c r="AA17" s="788"/>
      <c r="AB17" s="788"/>
      <c r="AC17" s="788"/>
      <c r="AD17" s="788"/>
      <c r="AE17" s="788"/>
      <c r="AF17" s="788">
        <v>4</v>
      </c>
    </row>
    <row r="18" spans="1:32" x14ac:dyDescent="0.2">
      <c r="A18" s="727" t="s">
        <v>244</v>
      </c>
      <c r="B18" s="788"/>
      <c r="C18" s="788">
        <v>1</v>
      </c>
      <c r="D18" s="788"/>
      <c r="E18" s="788"/>
      <c r="F18" s="788"/>
      <c r="G18" s="788"/>
      <c r="H18" s="788"/>
      <c r="I18" s="788"/>
      <c r="J18" s="788"/>
      <c r="K18" s="788"/>
      <c r="L18" s="788"/>
      <c r="M18" s="788"/>
      <c r="N18" s="788"/>
      <c r="O18" s="788"/>
      <c r="P18" s="788"/>
      <c r="Q18" s="788"/>
      <c r="R18" s="788"/>
      <c r="S18" s="788"/>
      <c r="T18" s="788"/>
      <c r="U18" s="788"/>
      <c r="V18" s="788"/>
      <c r="W18" s="788"/>
      <c r="X18" s="788"/>
      <c r="Y18" s="788"/>
      <c r="Z18" s="788"/>
      <c r="AA18" s="788"/>
      <c r="AB18" s="788"/>
      <c r="AC18" s="788"/>
      <c r="AD18" s="788"/>
      <c r="AE18" s="788"/>
      <c r="AF18" s="788">
        <v>1</v>
      </c>
    </row>
    <row r="19" spans="1:32" x14ac:dyDescent="0.2">
      <c r="A19" s="727" t="s">
        <v>213</v>
      </c>
      <c r="B19" s="788">
        <v>1</v>
      </c>
      <c r="C19" s="788"/>
      <c r="D19" s="788"/>
      <c r="E19" s="788"/>
      <c r="F19" s="788"/>
      <c r="G19" s="788"/>
      <c r="H19" s="788"/>
      <c r="I19" s="788"/>
      <c r="J19" s="788"/>
      <c r="K19" s="788"/>
      <c r="L19" s="788"/>
      <c r="M19" s="788">
        <v>3</v>
      </c>
      <c r="N19" s="788">
        <v>1</v>
      </c>
      <c r="O19" s="788">
        <v>4</v>
      </c>
      <c r="P19" s="788">
        <v>5</v>
      </c>
      <c r="Q19" s="788">
        <v>3</v>
      </c>
      <c r="R19" s="788">
        <v>1</v>
      </c>
      <c r="S19" s="788"/>
      <c r="T19" s="788"/>
      <c r="U19" s="788">
        <v>1</v>
      </c>
      <c r="V19" s="788"/>
      <c r="W19" s="788"/>
      <c r="X19" s="788">
        <v>1</v>
      </c>
      <c r="Y19" s="788"/>
      <c r="Z19" s="788"/>
      <c r="AA19" s="788"/>
      <c r="AB19" s="788"/>
      <c r="AC19" s="788"/>
      <c r="AD19" s="788"/>
      <c r="AE19" s="788"/>
      <c r="AF19" s="788">
        <v>20</v>
      </c>
    </row>
    <row r="20" spans="1:32" x14ac:dyDescent="0.2">
      <c r="A20" s="727" t="s">
        <v>183</v>
      </c>
      <c r="B20" s="788">
        <v>1</v>
      </c>
      <c r="C20" s="788"/>
      <c r="D20" s="788"/>
      <c r="E20" s="788"/>
      <c r="F20" s="788"/>
      <c r="G20" s="788"/>
      <c r="H20" s="788"/>
      <c r="I20" s="788"/>
      <c r="J20" s="788"/>
      <c r="K20" s="788"/>
      <c r="L20" s="788"/>
      <c r="M20" s="788">
        <v>5</v>
      </c>
      <c r="N20" s="788">
        <v>1</v>
      </c>
      <c r="O20" s="788">
        <v>3</v>
      </c>
      <c r="P20" s="788">
        <v>5</v>
      </c>
      <c r="Q20" s="788">
        <v>7</v>
      </c>
      <c r="R20" s="788">
        <v>3</v>
      </c>
      <c r="S20" s="788"/>
      <c r="T20" s="788"/>
      <c r="U20" s="788"/>
      <c r="V20" s="788"/>
      <c r="W20" s="788"/>
      <c r="X20" s="788"/>
      <c r="Y20" s="788"/>
      <c r="Z20" s="788"/>
      <c r="AA20" s="788"/>
      <c r="AB20" s="788"/>
      <c r="AC20" s="788"/>
      <c r="AD20" s="788"/>
      <c r="AE20" s="788"/>
      <c r="AF20" s="788">
        <v>25</v>
      </c>
    </row>
    <row r="21" spans="1:32" x14ac:dyDescent="0.2">
      <c r="A21" s="727" t="s">
        <v>79</v>
      </c>
      <c r="B21" s="788"/>
      <c r="C21" s="788"/>
      <c r="D21" s="788"/>
      <c r="E21" s="788"/>
      <c r="F21" s="788"/>
      <c r="G21" s="788"/>
      <c r="H21" s="788"/>
      <c r="I21" s="788"/>
      <c r="J21" s="788"/>
      <c r="K21" s="788"/>
      <c r="L21" s="788">
        <v>1</v>
      </c>
      <c r="M21" s="788">
        <v>4</v>
      </c>
      <c r="N21" s="788">
        <v>2</v>
      </c>
      <c r="O21" s="788">
        <v>5</v>
      </c>
      <c r="P21" s="788">
        <v>5</v>
      </c>
      <c r="Q21" s="788">
        <v>4</v>
      </c>
      <c r="R21" s="788">
        <v>1</v>
      </c>
      <c r="S21" s="788"/>
      <c r="T21" s="788"/>
      <c r="U21" s="788">
        <v>1</v>
      </c>
      <c r="V21" s="788"/>
      <c r="W21" s="788"/>
      <c r="X21" s="788">
        <v>1</v>
      </c>
      <c r="Y21" s="788"/>
      <c r="Z21" s="788"/>
      <c r="AA21" s="788"/>
      <c r="AB21" s="788"/>
      <c r="AC21" s="788"/>
      <c r="AD21" s="788"/>
      <c r="AE21" s="788"/>
      <c r="AF21" s="788">
        <v>24</v>
      </c>
    </row>
    <row r="22" spans="1:32" x14ac:dyDescent="0.2">
      <c r="A22" s="727" t="s">
        <v>222</v>
      </c>
      <c r="B22" s="788"/>
      <c r="C22" s="788"/>
      <c r="D22" s="788"/>
      <c r="E22" s="788"/>
      <c r="F22" s="788"/>
      <c r="G22" s="788"/>
      <c r="H22" s="788"/>
      <c r="I22" s="788"/>
      <c r="J22" s="788"/>
      <c r="K22" s="788"/>
      <c r="L22" s="788"/>
      <c r="M22" s="788">
        <v>2</v>
      </c>
      <c r="N22" s="788"/>
      <c r="O22" s="788">
        <v>1</v>
      </c>
      <c r="P22" s="788">
        <v>1</v>
      </c>
      <c r="Q22" s="788">
        <v>1</v>
      </c>
      <c r="R22" s="788"/>
      <c r="S22" s="788"/>
      <c r="T22" s="788">
        <v>1</v>
      </c>
      <c r="U22" s="788"/>
      <c r="V22" s="788"/>
      <c r="W22" s="788"/>
      <c r="X22" s="788"/>
      <c r="Y22" s="788"/>
      <c r="Z22" s="788"/>
      <c r="AA22" s="788"/>
      <c r="AB22" s="788"/>
      <c r="AC22" s="788"/>
      <c r="AD22" s="788"/>
      <c r="AE22" s="788"/>
      <c r="AF22" s="788">
        <v>6</v>
      </c>
    </row>
    <row r="23" spans="1:32" x14ac:dyDescent="0.2">
      <c r="A23" s="727" t="s">
        <v>199</v>
      </c>
      <c r="B23" s="788">
        <v>1</v>
      </c>
      <c r="C23" s="788"/>
      <c r="D23" s="788"/>
      <c r="E23" s="788"/>
      <c r="F23" s="788"/>
      <c r="G23" s="788"/>
      <c r="H23" s="788"/>
      <c r="I23" s="788"/>
      <c r="J23" s="788"/>
      <c r="K23" s="788"/>
      <c r="L23" s="788"/>
      <c r="M23" s="788">
        <v>2</v>
      </c>
      <c r="N23" s="788">
        <v>1</v>
      </c>
      <c r="O23" s="788">
        <v>4</v>
      </c>
      <c r="P23" s="788">
        <v>4</v>
      </c>
      <c r="Q23" s="788"/>
      <c r="R23" s="788">
        <v>1</v>
      </c>
      <c r="S23" s="788">
        <v>1</v>
      </c>
      <c r="T23" s="788">
        <v>1</v>
      </c>
      <c r="U23" s="788"/>
      <c r="V23" s="788">
        <v>2</v>
      </c>
      <c r="W23" s="788">
        <v>2</v>
      </c>
      <c r="X23" s="788">
        <v>1</v>
      </c>
      <c r="Y23" s="788">
        <v>1</v>
      </c>
      <c r="Z23" s="788">
        <v>1</v>
      </c>
      <c r="AA23" s="788">
        <v>1</v>
      </c>
      <c r="AB23" s="788">
        <v>1</v>
      </c>
      <c r="AC23" s="788">
        <v>1</v>
      </c>
      <c r="AD23" s="788"/>
      <c r="AE23" s="788"/>
      <c r="AF23" s="788">
        <v>25</v>
      </c>
    </row>
    <row r="24" spans="1:32" x14ac:dyDescent="0.2">
      <c r="A24" s="727" t="s">
        <v>196</v>
      </c>
      <c r="B24" s="788"/>
      <c r="C24" s="788"/>
      <c r="D24" s="788"/>
      <c r="E24" s="788"/>
      <c r="F24" s="788"/>
      <c r="G24" s="788"/>
      <c r="H24" s="788"/>
      <c r="I24" s="788"/>
      <c r="J24" s="788"/>
      <c r="K24" s="788">
        <v>1</v>
      </c>
      <c r="L24" s="788">
        <v>3</v>
      </c>
      <c r="M24" s="788">
        <v>11</v>
      </c>
      <c r="N24" s="788">
        <v>7</v>
      </c>
      <c r="O24" s="788">
        <v>5</v>
      </c>
      <c r="P24" s="788">
        <v>3</v>
      </c>
      <c r="Q24" s="788">
        <v>2</v>
      </c>
      <c r="R24" s="788"/>
      <c r="S24" s="788"/>
      <c r="T24" s="788"/>
      <c r="U24" s="788"/>
      <c r="V24" s="788"/>
      <c r="W24" s="788"/>
      <c r="X24" s="788"/>
      <c r="Y24" s="788"/>
      <c r="Z24" s="788"/>
      <c r="AA24" s="788"/>
      <c r="AB24" s="788"/>
      <c r="AC24" s="788"/>
      <c r="AD24" s="788"/>
      <c r="AE24" s="788"/>
      <c r="AF24" s="788">
        <v>32</v>
      </c>
    </row>
    <row r="25" spans="1:32" x14ac:dyDescent="0.2">
      <c r="A25" s="727" t="s">
        <v>187</v>
      </c>
      <c r="B25" s="788"/>
      <c r="C25" s="788"/>
      <c r="D25" s="788"/>
      <c r="E25" s="788"/>
      <c r="F25" s="788"/>
      <c r="G25" s="788"/>
      <c r="H25" s="788"/>
      <c r="I25" s="788"/>
      <c r="J25" s="788"/>
      <c r="K25" s="788"/>
      <c r="L25" s="788">
        <v>1</v>
      </c>
      <c r="M25" s="788">
        <v>4</v>
      </c>
      <c r="N25" s="788">
        <v>3</v>
      </c>
      <c r="O25" s="788">
        <v>5</v>
      </c>
      <c r="P25" s="788">
        <v>6</v>
      </c>
      <c r="Q25" s="788">
        <v>5</v>
      </c>
      <c r="R25" s="788"/>
      <c r="S25" s="788"/>
      <c r="T25" s="788"/>
      <c r="U25" s="788"/>
      <c r="V25" s="788"/>
      <c r="W25" s="788"/>
      <c r="X25" s="788">
        <v>1</v>
      </c>
      <c r="Y25" s="788"/>
      <c r="Z25" s="788"/>
      <c r="AA25" s="788"/>
      <c r="AB25" s="788"/>
      <c r="AC25" s="788"/>
      <c r="AD25" s="788"/>
      <c r="AE25" s="788"/>
      <c r="AF25" s="788">
        <v>25</v>
      </c>
    </row>
    <row r="26" spans="1:32" x14ac:dyDescent="0.2">
      <c r="A26" s="727" t="s">
        <v>189</v>
      </c>
      <c r="B26" s="788">
        <v>1</v>
      </c>
      <c r="C26" s="788"/>
      <c r="D26" s="788">
        <v>1</v>
      </c>
      <c r="E26" s="788"/>
      <c r="F26" s="788"/>
      <c r="G26" s="788"/>
      <c r="H26" s="788"/>
      <c r="I26" s="788"/>
      <c r="J26" s="788"/>
      <c r="K26" s="788"/>
      <c r="L26" s="788"/>
      <c r="M26" s="788">
        <v>3</v>
      </c>
      <c r="N26" s="788"/>
      <c r="O26" s="788">
        <v>3</v>
      </c>
      <c r="P26" s="788">
        <v>4</v>
      </c>
      <c r="Q26" s="788">
        <v>6</v>
      </c>
      <c r="R26" s="788">
        <v>3</v>
      </c>
      <c r="S26" s="788"/>
      <c r="T26" s="788"/>
      <c r="U26" s="788"/>
      <c r="V26" s="788"/>
      <c r="W26" s="788"/>
      <c r="X26" s="788"/>
      <c r="Y26" s="788"/>
      <c r="Z26" s="788"/>
      <c r="AA26" s="788"/>
      <c r="AB26" s="788"/>
      <c r="AC26" s="788"/>
      <c r="AD26" s="788"/>
      <c r="AE26" s="788"/>
      <c r="AF26" s="788">
        <v>21</v>
      </c>
    </row>
    <row r="27" spans="1:32" x14ac:dyDescent="0.2">
      <c r="A27" s="727" t="s">
        <v>176</v>
      </c>
      <c r="B27" s="788"/>
      <c r="C27" s="788"/>
      <c r="D27" s="788"/>
      <c r="E27" s="788"/>
      <c r="F27" s="788"/>
      <c r="G27" s="788"/>
      <c r="H27" s="788"/>
      <c r="I27" s="788"/>
      <c r="J27" s="788"/>
      <c r="K27" s="788">
        <v>1</v>
      </c>
      <c r="L27" s="788">
        <v>2</v>
      </c>
      <c r="M27" s="788">
        <v>6</v>
      </c>
      <c r="N27" s="788">
        <v>4</v>
      </c>
      <c r="O27" s="788">
        <v>1</v>
      </c>
      <c r="P27" s="788">
        <v>3</v>
      </c>
      <c r="Q27" s="788"/>
      <c r="R27" s="788"/>
      <c r="S27" s="788"/>
      <c r="T27" s="788"/>
      <c r="U27" s="788"/>
      <c r="V27" s="788"/>
      <c r="W27" s="788"/>
      <c r="X27" s="788"/>
      <c r="Y27" s="788"/>
      <c r="Z27" s="788"/>
      <c r="AA27" s="788"/>
      <c r="AB27" s="788"/>
      <c r="AC27" s="788"/>
      <c r="AD27" s="788"/>
      <c r="AE27" s="788"/>
      <c r="AF27" s="788">
        <v>17</v>
      </c>
    </row>
    <row r="28" spans="1:32" x14ac:dyDescent="0.2">
      <c r="A28" s="727" t="s">
        <v>76</v>
      </c>
      <c r="B28" s="788"/>
      <c r="C28" s="788"/>
      <c r="D28" s="788"/>
      <c r="E28" s="788"/>
      <c r="F28" s="788"/>
      <c r="G28" s="788"/>
      <c r="H28" s="788"/>
      <c r="I28" s="788"/>
      <c r="J28" s="788"/>
      <c r="K28" s="788"/>
      <c r="L28" s="788">
        <v>1</v>
      </c>
      <c r="M28" s="788">
        <v>4</v>
      </c>
      <c r="N28" s="788">
        <v>2</v>
      </c>
      <c r="O28" s="788">
        <v>5</v>
      </c>
      <c r="P28" s="788">
        <v>8</v>
      </c>
      <c r="Q28" s="788">
        <v>3</v>
      </c>
      <c r="R28" s="788">
        <v>1</v>
      </c>
      <c r="S28" s="788"/>
      <c r="T28" s="788"/>
      <c r="U28" s="788">
        <v>1</v>
      </c>
      <c r="V28" s="788"/>
      <c r="W28" s="788"/>
      <c r="X28" s="788"/>
      <c r="Y28" s="788"/>
      <c r="Z28" s="788"/>
      <c r="AA28" s="788"/>
      <c r="AB28" s="788"/>
      <c r="AC28" s="788"/>
      <c r="AD28" s="788"/>
      <c r="AE28" s="788"/>
      <c r="AF28" s="788">
        <v>25</v>
      </c>
    </row>
    <row r="29" spans="1:32" x14ac:dyDescent="0.2">
      <c r="A29" s="727" t="s">
        <v>219</v>
      </c>
      <c r="B29" s="788">
        <v>1</v>
      </c>
      <c r="C29" s="788"/>
      <c r="D29" s="788"/>
      <c r="E29" s="788"/>
      <c r="F29" s="788"/>
      <c r="G29" s="788"/>
      <c r="H29" s="788"/>
      <c r="I29" s="788"/>
      <c r="J29" s="788"/>
      <c r="K29" s="788"/>
      <c r="L29" s="788"/>
      <c r="M29" s="788">
        <v>2</v>
      </c>
      <c r="N29" s="788">
        <v>1</v>
      </c>
      <c r="O29" s="788">
        <v>8</v>
      </c>
      <c r="P29" s="788">
        <v>2</v>
      </c>
      <c r="Q29" s="788">
        <v>5</v>
      </c>
      <c r="R29" s="788">
        <v>2</v>
      </c>
      <c r="S29" s="788"/>
      <c r="T29" s="788"/>
      <c r="U29" s="788"/>
      <c r="V29" s="788"/>
      <c r="W29" s="788"/>
      <c r="X29" s="788"/>
      <c r="Y29" s="788"/>
      <c r="Z29" s="788"/>
      <c r="AA29" s="788"/>
      <c r="AB29" s="788"/>
      <c r="AC29" s="788"/>
      <c r="AD29" s="788"/>
      <c r="AE29" s="788"/>
      <c r="AF29" s="788">
        <v>21</v>
      </c>
    </row>
    <row r="30" spans="1:32" x14ac:dyDescent="0.2">
      <c r="A30" s="727" t="s">
        <v>67</v>
      </c>
      <c r="B30" s="788"/>
      <c r="C30" s="788"/>
      <c r="D30" s="788"/>
      <c r="E30" s="788"/>
      <c r="F30" s="788"/>
      <c r="G30" s="788"/>
      <c r="H30" s="788"/>
      <c r="I30" s="788"/>
      <c r="J30" s="788"/>
      <c r="K30" s="788"/>
      <c r="L30" s="788">
        <v>1</v>
      </c>
      <c r="M30" s="788">
        <v>4</v>
      </c>
      <c r="N30" s="788">
        <v>2</v>
      </c>
      <c r="O30" s="788">
        <v>5</v>
      </c>
      <c r="P30" s="788">
        <v>8</v>
      </c>
      <c r="Q30" s="788">
        <v>3</v>
      </c>
      <c r="R30" s="788">
        <v>1</v>
      </c>
      <c r="S30" s="788"/>
      <c r="T30" s="788"/>
      <c r="U30" s="788">
        <v>1</v>
      </c>
      <c r="V30" s="788"/>
      <c r="W30" s="788"/>
      <c r="X30" s="788"/>
      <c r="Y30" s="788"/>
      <c r="Z30" s="788"/>
      <c r="AA30" s="788"/>
      <c r="AB30" s="788"/>
      <c r="AC30" s="788"/>
      <c r="AD30" s="788"/>
      <c r="AE30" s="788"/>
      <c r="AF30" s="788">
        <v>25</v>
      </c>
    </row>
    <row r="31" spans="1:32" x14ac:dyDescent="0.2">
      <c r="A31" s="727" t="s">
        <v>214</v>
      </c>
      <c r="B31" s="788">
        <v>1</v>
      </c>
      <c r="C31" s="788"/>
      <c r="D31" s="788">
        <v>3</v>
      </c>
      <c r="E31" s="788"/>
      <c r="F31" s="788">
        <v>1</v>
      </c>
      <c r="G31" s="788">
        <v>1</v>
      </c>
      <c r="H31" s="788">
        <v>1</v>
      </c>
      <c r="I31" s="788">
        <v>1</v>
      </c>
      <c r="J31" s="788">
        <v>1</v>
      </c>
      <c r="K31" s="788"/>
      <c r="L31" s="788"/>
      <c r="M31" s="788">
        <v>5</v>
      </c>
      <c r="N31" s="788">
        <v>1</v>
      </c>
      <c r="O31" s="788">
        <v>8</v>
      </c>
      <c r="P31" s="788">
        <v>8</v>
      </c>
      <c r="Q31" s="788">
        <v>2</v>
      </c>
      <c r="R31" s="788">
        <v>2</v>
      </c>
      <c r="S31" s="788"/>
      <c r="T31" s="788"/>
      <c r="U31" s="788"/>
      <c r="V31" s="788"/>
      <c r="W31" s="788"/>
      <c r="X31" s="788"/>
      <c r="Y31" s="788"/>
      <c r="Z31" s="788"/>
      <c r="AA31" s="788"/>
      <c r="AB31" s="788"/>
      <c r="AC31" s="788"/>
      <c r="AD31" s="788"/>
      <c r="AE31" s="788"/>
      <c r="AF31" s="788">
        <v>35</v>
      </c>
    </row>
    <row r="32" spans="1:32" x14ac:dyDescent="0.2">
      <c r="A32" s="727" t="s">
        <v>178</v>
      </c>
      <c r="B32" s="788">
        <v>1</v>
      </c>
      <c r="C32" s="788"/>
      <c r="D32" s="788"/>
      <c r="E32" s="788">
        <v>1</v>
      </c>
      <c r="F32" s="788"/>
      <c r="G32" s="788"/>
      <c r="H32" s="788"/>
      <c r="I32" s="788"/>
      <c r="J32" s="788"/>
      <c r="K32" s="788">
        <v>1</v>
      </c>
      <c r="L32" s="788">
        <v>5</v>
      </c>
      <c r="M32" s="788">
        <v>23</v>
      </c>
      <c r="N32" s="788">
        <v>8</v>
      </c>
      <c r="O32" s="788">
        <v>12</v>
      </c>
      <c r="P32" s="788">
        <v>9</v>
      </c>
      <c r="Q32" s="788">
        <v>5</v>
      </c>
      <c r="R32" s="788">
        <v>4</v>
      </c>
      <c r="S32" s="788"/>
      <c r="T32" s="788"/>
      <c r="U32" s="788"/>
      <c r="V32" s="788"/>
      <c r="W32" s="788"/>
      <c r="X32" s="788"/>
      <c r="Y32" s="788"/>
      <c r="Z32" s="788"/>
      <c r="AA32" s="788"/>
      <c r="AB32" s="788"/>
      <c r="AC32" s="788"/>
      <c r="AD32" s="788"/>
      <c r="AE32" s="788"/>
      <c r="AF32" s="788">
        <v>69</v>
      </c>
    </row>
    <row r="33" spans="1:32" x14ac:dyDescent="0.2">
      <c r="A33" s="727" t="s">
        <v>249</v>
      </c>
      <c r="B33" s="788">
        <v>10</v>
      </c>
      <c r="C33" s="788">
        <v>2</v>
      </c>
      <c r="D33" s="788">
        <v>4</v>
      </c>
      <c r="E33" s="788">
        <v>1</v>
      </c>
      <c r="F33" s="788">
        <v>1</v>
      </c>
      <c r="G33" s="788">
        <v>1</v>
      </c>
      <c r="H33" s="788">
        <v>1</v>
      </c>
      <c r="I33" s="788">
        <v>1</v>
      </c>
      <c r="J33" s="788">
        <v>1</v>
      </c>
      <c r="K33" s="788">
        <v>3</v>
      </c>
      <c r="L33" s="788">
        <v>22</v>
      </c>
      <c r="M33" s="788">
        <v>116</v>
      </c>
      <c r="N33" s="788">
        <v>52</v>
      </c>
      <c r="O33" s="788">
        <v>107</v>
      </c>
      <c r="P33" s="788">
        <v>129</v>
      </c>
      <c r="Q33" s="788">
        <v>74</v>
      </c>
      <c r="R33" s="788">
        <v>24</v>
      </c>
      <c r="S33" s="788">
        <v>6</v>
      </c>
      <c r="T33" s="788">
        <v>4</v>
      </c>
      <c r="U33" s="788">
        <v>5</v>
      </c>
      <c r="V33" s="788">
        <v>4</v>
      </c>
      <c r="W33" s="788">
        <v>4</v>
      </c>
      <c r="X33" s="788">
        <v>5</v>
      </c>
      <c r="Y33" s="788">
        <v>1</v>
      </c>
      <c r="Z33" s="788">
        <v>1</v>
      </c>
      <c r="AA33" s="788">
        <v>1</v>
      </c>
      <c r="AB33" s="788">
        <v>1</v>
      </c>
      <c r="AC33" s="788">
        <v>1</v>
      </c>
      <c r="AD33" s="788">
        <v>1</v>
      </c>
      <c r="AE33" s="788"/>
      <c r="AF33" s="788">
        <v>583</v>
      </c>
    </row>
    <row r="38" spans="1:32" x14ac:dyDescent="0.2">
      <c r="H38">
        <f>12</f>
        <v>12</v>
      </c>
      <c r="J38" s="789">
        <f>H38/H39</f>
        <v>2.0583190394511151E-2</v>
      </c>
    </row>
    <row r="39" spans="1:32" x14ac:dyDescent="0.2">
      <c r="H39">
        <v>583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3"/>
  <sheetViews>
    <sheetView workbookViewId="0">
      <selection activeCell="B21" sqref="B21"/>
    </sheetView>
  </sheetViews>
  <sheetFormatPr defaultRowHeight="12.75" x14ac:dyDescent="0.2"/>
  <cols>
    <col min="1" max="1" width="22.5703125" bestFit="1" customWidth="1"/>
    <col min="2" max="2" width="34.140625" customWidth="1"/>
  </cols>
  <sheetData>
    <row r="3" spans="1:2" x14ac:dyDescent="0.2">
      <c r="A3" s="787" t="s">
        <v>248</v>
      </c>
      <c r="B3" s="793" t="s">
        <v>253</v>
      </c>
    </row>
    <row r="4" spans="1:2" x14ac:dyDescent="0.2">
      <c r="A4" s="727" t="s">
        <v>102</v>
      </c>
      <c r="B4" s="793">
        <v>12513</v>
      </c>
    </row>
    <row r="5" spans="1:2" x14ac:dyDescent="0.2">
      <c r="A5" s="791" t="s">
        <v>214</v>
      </c>
      <c r="B5" s="793">
        <v>7913</v>
      </c>
    </row>
    <row r="6" spans="1:2" x14ac:dyDescent="0.2">
      <c r="A6" s="792" t="s">
        <v>115</v>
      </c>
      <c r="B6" s="793">
        <v>7913</v>
      </c>
    </row>
    <row r="7" spans="1:2" x14ac:dyDescent="0.2">
      <c r="A7" s="791" t="s">
        <v>178</v>
      </c>
      <c r="B7" s="793">
        <v>4600</v>
      </c>
    </row>
    <row r="8" spans="1:2" x14ac:dyDescent="0.2">
      <c r="A8" s="792" t="s">
        <v>115</v>
      </c>
      <c r="B8" s="793">
        <v>4600</v>
      </c>
    </row>
    <row r="9" spans="1:2" x14ac:dyDescent="0.2">
      <c r="A9" s="727" t="s">
        <v>103</v>
      </c>
      <c r="B9" s="793">
        <v>15942</v>
      </c>
    </row>
    <row r="10" spans="1:2" x14ac:dyDescent="0.2">
      <c r="A10" s="791" t="s">
        <v>214</v>
      </c>
      <c r="B10" s="793">
        <v>11142</v>
      </c>
    </row>
    <row r="11" spans="1:2" x14ac:dyDescent="0.2">
      <c r="A11" s="792" t="s">
        <v>115</v>
      </c>
      <c r="B11" s="793">
        <v>6675</v>
      </c>
    </row>
    <row r="12" spans="1:2" x14ac:dyDescent="0.2">
      <c r="A12" s="792" t="s">
        <v>116</v>
      </c>
      <c r="B12" s="793">
        <v>4467</v>
      </c>
    </row>
    <row r="13" spans="1:2" x14ac:dyDescent="0.2">
      <c r="A13" s="791" t="s">
        <v>178</v>
      </c>
      <c r="B13" s="793">
        <v>4800</v>
      </c>
    </row>
    <row r="14" spans="1:2" x14ac:dyDescent="0.2">
      <c r="A14" s="792" t="s">
        <v>115</v>
      </c>
      <c r="B14" s="793">
        <v>4800</v>
      </c>
    </row>
    <row r="15" spans="1:2" x14ac:dyDescent="0.2">
      <c r="A15" s="727" t="s">
        <v>254</v>
      </c>
      <c r="B15" s="793">
        <v>24652</v>
      </c>
    </row>
    <row r="16" spans="1:2" x14ac:dyDescent="0.2">
      <c r="A16" s="791" t="s">
        <v>214</v>
      </c>
      <c r="B16" s="793">
        <v>17527</v>
      </c>
    </row>
    <row r="17" spans="1:2" x14ac:dyDescent="0.2">
      <c r="A17" s="792" t="s">
        <v>115</v>
      </c>
      <c r="B17" s="793">
        <v>9228</v>
      </c>
    </row>
    <row r="18" spans="1:2" x14ac:dyDescent="0.2">
      <c r="A18" s="792" t="s">
        <v>116</v>
      </c>
      <c r="B18" s="793">
        <v>8299</v>
      </c>
    </row>
    <row r="19" spans="1:2" x14ac:dyDescent="0.2">
      <c r="A19" s="791" t="s">
        <v>178</v>
      </c>
      <c r="B19" s="793">
        <v>7125</v>
      </c>
    </row>
    <row r="20" spans="1:2" x14ac:dyDescent="0.2">
      <c r="A20" s="792" t="s">
        <v>115</v>
      </c>
      <c r="B20" s="793">
        <v>7125</v>
      </c>
    </row>
    <row r="21" spans="1:2" x14ac:dyDescent="0.2">
      <c r="A21" s="727" t="s">
        <v>105</v>
      </c>
      <c r="B21" s="793">
        <v>29657</v>
      </c>
    </row>
    <row r="22" spans="1:2" x14ac:dyDescent="0.2">
      <c r="A22" s="791" t="s">
        <v>214</v>
      </c>
      <c r="B22" s="793">
        <v>24512</v>
      </c>
    </row>
    <row r="23" spans="1:2" x14ac:dyDescent="0.2">
      <c r="A23" s="792" t="s">
        <v>115</v>
      </c>
      <c r="B23" s="793">
        <v>7151</v>
      </c>
    </row>
    <row r="24" spans="1:2" x14ac:dyDescent="0.2">
      <c r="A24" s="792" t="s">
        <v>116</v>
      </c>
      <c r="B24" s="793">
        <v>17361</v>
      </c>
    </row>
    <row r="25" spans="1:2" x14ac:dyDescent="0.2">
      <c r="A25" s="791" t="s">
        <v>178</v>
      </c>
      <c r="B25" s="793">
        <v>5145</v>
      </c>
    </row>
    <row r="26" spans="1:2" x14ac:dyDescent="0.2">
      <c r="A26" s="792" t="s">
        <v>115</v>
      </c>
      <c r="B26" s="793">
        <v>5145</v>
      </c>
    </row>
    <row r="27" spans="1:2" x14ac:dyDescent="0.2">
      <c r="A27" s="727" t="s">
        <v>106</v>
      </c>
      <c r="B27" s="793">
        <v>3102</v>
      </c>
    </row>
    <row r="28" spans="1:2" x14ac:dyDescent="0.2">
      <c r="A28" s="791" t="s">
        <v>214</v>
      </c>
      <c r="B28" s="793">
        <v>2127</v>
      </c>
    </row>
    <row r="29" spans="1:2" x14ac:dyDescent="0.2">
      <c r="A29" s="792" t="s">
        <v>115</v>
      </c>
      <c r="B29" s="793">
        <v>1917</v>
      </c>
    </row>
    <row r="30" spans="1:2" x14ac:dyDescent="0.2">
      <c r="A30" s="792" t="s">
        <v>116</v>
      </c>
      <c r="B30" s="793">
        <v>210</v>
      </c>
    </row>
    <row r="31" spans="1:2" x14ac:dyDescent="0.2">
      <c r="A31" s="791" t="s">
        <v>178</v>
      </c>
      <c r="B31" s="793">
        <v>975</v>
      </c>
    </row>
    <row r="32" spans="1:2" x14ac:dyDescent="0.2">
      <c r="A32" s="792" t="s">
        <v>115</v>
      </c>
      <c r="B32" s="793">
        <v>975</v>
      </c>
    </row>
    <row r="33" spans="1:2" x14ac:dyDescent="0.2">
      <c r="A33" s="727" t="s">
        <v>249</v>
      </c>
      <c r="B33" s="793">
        <v>85866</v>
      </c>
    </row>
  </sheetData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H2467"/>
  <sheetViews>
    <sheetView showGridLines="0" tabSelected="1" zoomScaleNormal="100" workbookViewId="0">
      <pane ySplit="5" topLeftCell="A1510" activePane="bottomLeft" state="frozen"/>
      <selection pane="bottomLeft" activeCell="W1528" sqref="W1528"/>
    </sheetView>
  </sheetViews>
  <sheetFormatPr defaultRowHeight="13.5" outlineLevelCol="2" x14ac:dyDescent="0.25"/>
  <cols>
    <col min="1" max="1" width="11.140625" style="688" bestFit="1" customWidth="1"/>
    <col min="2" max="2" width="5" style="688" customWidth="1"/>
    <col min="3" max="3" width="8.5703125" style="724" customWidth="1"/>
    <col min="4" max="4" width="24.140625" style="688" customWidth="1"/>
    <col min="5" max="5" width="9.85546875" style="724" customWidth="1"/>
    <col min="6" max="6" width="3.5703125" style="744" customWidth="1" outlineLevel="1"/>
    <col min="7" max="7" width="3.7109375" style="688" customWidth="1" outlineLevel="1"/>
    <col min="8" max="8" width="8.28515625" style="783" customWidth="1" outlineLevel="1"/>
    <col min="9" max="9" width="9" style="691" customWidth="1" outlineLevel="1"/>
    <col min="10" max="10" width="8" style="691" customWidth="1" outlineLevel="1"/>
    <col min="11" max="11" width="6.7109375" style="724" customWidth="1" outlineLevel="1"/>
    <col min="12" max="12" width="10.5703125" style="724" customWidth="1" outlineLevel="1"/>
    <col min="13" max="13" width="3.42578125" style="688" customWidth="1" outlineLevel="1"/>
    <col min="14" max="14" width="3.7109375" style="688" hidden="1" customWidth="1" outlineLevel="2"/>
    <col min="15" max="15" width="7.42578125" style="688" hidden="1" customWidth="1" outlineLevel="2"/>
    <col min="16" max="16" width="10.42578125" style="688" hidden="1" customWidth="1" outlineLevel="2"/>
    <col min="17" max="17" width="8.85546875" style="688" hidden="1" customWidth="1" outlineLevel="2"/>
    <col min="18" max="18" width="6.5703125" style="688" hidden="1" customWidth="1" outlineLevel="2"/>
    <col min="19" max="19" width="8" style="688" hidden="1" customWidth="1" outlineLevel="2"/>
    <col min="20" max="20" width="6.140625" style="688" hidden="1" customWidth="1" outlineLevel="2"/>
    <col min="21" max="21" width="10.140625" style="688" hidden="1" customWidth="1" outlineLevel="2"/>
    <col min="22" max="22" width="3.7109375" style="689" customWidth="1" outlineLevel="1" collapsed="1"/>
    <col min="23" max="23" width="3.7109375" style="688" customWidth="1" outlineLevel="1"/>
    <col min="24" max="24" width="8.140625" style="691" customWidth="1" outlineLevel="1"/>
    <col min="25" max="25" width="10.85546875" style="724" bestFit="1" customWidth="1"/>
    <col min="26" max="26" width="7" style="688" bestFit="1" customWidth="1"/>
    <col min="27" max="27" width="18.42578125" style="724" bestFit="1" customWidth="1"/>
    <col min="28" max="28" width="10.140625" style="688" bestFit="1" customWidth="1"/>
    <col min="29" max="29" width="7.7109375" style="688" bestFit="1" customWidth="1"/>
    <col min="30" max="30" width="10.7109375" style="688" customWidth="1"/>
    <col min="31" max="31" width="8.5703125" style="688" bestFit="1" customWidth="1"/>
    <col min="32" max="32" width="5.5703125" style="724" bestFit="1" customWidth="1"/>
    <col min="33" max="33" width="9" style="688" customWidth="1"/>
    <col min="34" max="34" width="94" style="688" bestFit="1" customWidth="1"/>
    <col min="35" max="136" width="9.140625" style="720"/>
    <col min="137" max="16384" width="9.140625" style="688"/>
  </cols>
  <sheetData>
    <row r="1" spans="1:136" s="735" customFormat="1" ht="16.5" x14ac:dyDescent="0.3">
      <c r="A1" s="731"/>
      <c r="B1" s="732"/>
      <c r="C1" s="1318" t="s">
        <v>237</v>
      </c>
      <c r="D1" s="1319"/>
      <c r="E1" s="733"/>
      <c r="F1" s="745"/>
      <c r="G1" s="732"/>
      <c r="H1" s="1318" t="s">
        <v>238</v>
      </c>
      <c r="I1" s="1320"/>
      <c r="J1" s="1320"/>
      <c r="K1" s="1319"/>
      <c r="L1" s="734" t="s">
        <v>255</v>
      </c>
      <c r="N1" s="736"/>
      <c r="O1" s="736"/>
      <c r="P1" s="1321" t="s">
        <v>57</v>
      </c>
      <c r="Q1" s="1322"/>
      <c r="R1" s="1322"/>
      <c r="S1" s="1323"/>
      <c r="U1" s="737" t="s">
        <v>58</v>
      </c>
      <c r="V1" s="738"/>
      <c r="W1" s="739"/>
      <c r="X1" s="1324" t="s">
        <v>256</v>
      </c>
      <c r="Y1" s="1322"/>
      <c r="Z1" s="1322"/>
      <c r="AA1" s="1322"/>
      <c r="AB1" s="1323"/>
      <c r="AC1" s="740"/>
      <c r="AD1" s="740"/>
      <c r="AE1" s="733"/>
      <c r="AF1" s="732"/>
      <c r="AG1" s="732"/>
      <c r="AH1" s="732"/>
      <c r="AI1" s="797"/>
      <c r="AJ1" s="797"/>
      <c r="AK1" s="797"/>
      <c r="AL1" s="798"/>
      <c r="AM1" s="798"/>
      <c r="AN1" s="798"/>
      <c r="AO1" s="798"/>
      <c r="AP1" s="798"/>
      <c r="AQ1" s="798"/>
      <c r="AR1" s="798"/>
      <c r="AS1" s="798"/>
      <c r="AT1" s="798"/>
      <c r="AU1" s="798"/>
      <c r="AV1" s="798"/>
      <c r="AW1" s="798"/>
      <c r="AX1" s="798"/>
      <c r="AY1" s="798"/>
      <c r="AZ1" s="798"/>
      <c r="BA1" s="798"/>
      <c r="BB1" s="798"/>
      <c r="BC1" s="798"/>
      <c r="BD1" s="798"/>
      <c r="BE1" s="798"/>
      <c r="BF1" s="798"/>
      <c r="BG1" s="798"/>
      <c r="BH1" s="798"/>
      <c r="BI1" s="798"/>
      <c r="BJ1" s="798"/>
      <c r="BK1" s="798"/>
      <c r="BL1" s="798"/>
      <c r="BM1" s="798"/>
      <c r="BN1" s="798"/>
      <c r="BO1" s="798"/>
      <c r="BP1" s="798"/>
      <c r="BQ1" s="798"/>
      <c r="BR1" s="798"/>
      <c r="BS1" s="798"/>
      <c r="BT1" s="798"/>
      <c r="BU1" s="798"/>
      <c r="BV1" s="798"/>
      <c r="BW1" s="798"/>
      <c r="BX1" s="798"/>
      <c r="BY1" s="798"/>
      <c r="BZ1" s="798"/>
      <c r="CA1" s="798"/>
      <c r="CB1" s="798"/>
      <c r="CC1" s="798"/>
      <c r="CD1" s="798"/>
      <c r="CE1" s="798"/>
      <c r="CF1" s="798"/>
      <c r="CG1" s="798"/>
      <c r="CH1" s="798"/>
      <c r="CI1" s="798"/>
      <c r="CJ1" s="798"/>
      <c r="CK1" s="798"/>
      <c r="CL1" s="798"/>
      <c r="CM1" s="798"/>
      <c r="CN1" s="798"/>
      <c r="CO1" s="798"/>
      <c r="CP1" s="798"/>
      <c r="CQ1" s="798"/>
      <c r="CR1" s="798"/>
      <c r="CS1" s="798"/>
      <c r="CT1" s="798"/>
      <c r="CU1" s="798"/>
      <c r="CV1" s="798"/>
      <c r="CW1" s="798"/>
      <c r="CX1" s="798"/>
      <c r="CY1" s="798"/>
      <c r="CZ1" s="798"/>
      <c r="DA1" s="798"/>
      <c r="DB1" s="798"/>
      <c r="DC1" s="798"/>
      <c r="DD1" s="798"/>
      <c r="DE1" s="798"/>
      <c r="DF1" s="798"/>
      <c r="DG1" s="798"/>
      <c r="DH1" s="798"/>
      <c r="DI1" s="798"/>
      <c r="DJ1" s="798"/>
      <c r="DK1" s="798"/>
      <c r="DL1" s="798"/>
      <c r="DM1" s="798"/>
      <c r="DN1" s="798"/>
      <c r="DO1" s="798"/>
      <c r="DP1" s="798"/>
      <c r="DQ1" s="798"/>
      <c r="DR1" s="798"/>
      <c r="DS1" s="798"/>
      <c r="DT1" s="798"/>
      <c r="DU1" s="798"/>
      <c r="DV1" s="798"/>
      <c r="DW1" s="798"/>
      <c r="DX1" s="798"/>
      <c r="DY1" s="798"/>
      <c r="DZ1" s="798"/>
      <c r="EA1" s="798"/>
      <c r="EB1" s="798"/>
      <c r="EC1" s="798"/>
      <c r="ED1" s="798"/>
      <c r="EE1" s="798"/>
      <c r="EF1" s="798"/>
    </row>
    <row r="2" spans="1:136" s="699" customFormat="1" x14ac:dyDescent="0.25">
      <c r="A2" s="690"/>
      <c r="B2" s="701"/>
      <c r="C2" s="1334">
        <f>SUM(C6:C1375)</f>
        <v>566799</v>
      </c>
      <c r="D2" s="1335"/>
      <c r="E2" s="702"/>
      <c r="F2" s="746"/>
      <c r="G2" s="703"/>
      <c r="H2" s="1334">
        <f>SUM(J6:J1451)</f>
        <v>566797</v>
      </c>
      <c r="I2" s="1336"/>
      <c r="J2" s="1336"/>
      <c r="K2" s="1335"/>
      <c r="L2" s="704">
        <f>SUM(Z6:Z1374)</f>
        <v>10145</v>
      </c>
      <c r="N2" s="700"/>
      <c r="O2" s="700"/>
      <c r="P2" s="1337">
        <f>SUM(R6:R139)</f>
        <v>0</v>
      </c>
      <c r="Q2" s="1338"/>
      <c r="R2" s="1338"/>
      <c r="S2" s="1339"/>
      <c r="U2" s="705">
        <f>C2-X2</f>
        <v>303184</v>
      </c>
      <c r="V2" s="706"/>
      <c r="W2" s="707"/>
      <c r="X2" s="1340">
        <f>SUM(X6:X1375)</f>
        <v>263615</v>
      </c>
      <c r="Y2" s="1341"/>
      <c r="Z2" s="1341"/>
      <c r="AA2" s="1342"/>
      <c r="AB2" s="1343"/>
      <c r="AE2" s="697"/>
      <c r="AF2" s="701"/>
      <c r="AG2" s="701"/>
      <c r="AH2" s="701"/>
      <c r="AI2" s="799"/>
      <c r="AJ2" s="799"/>
      <c r="AK2" s="799"/>
      <c r="AL2" s="800"/>
      <c r="AM2" s="800"/>
      <c r="AN2" s="800"/>
      <c r="AO2" s="800"/>
      <c r="AP2" s="800"/>
      <c r="AQ2" s="800"/>
      <c r="AR2" s="800"/>
      <c r="AS2" s="800"/>
      <c r="AT2" s="800"/>
      <c r="AU2" s="800"/>
      <c r="AV2" s="800"/>
      <c r="AW2" s="800"/>
      <c r="AX2" s="800"/>
      <c r="AY2" s="800"/>
      <c r="AZ2" s="800"/>
      <c r="BA2" s="800"/>
      <c r="BB2" s="800"/>
      <c r="BC2" s="800"/>
      <c r="BD2" s="800"/>
      <c r="BE2" s="800"/>
      <c r="BF2" s="800"/>
      <c r="BG2" s="800"/>
      <c r="BH2" s="800"/>
      <c r="BI2" s="800"/>
      <c r="BJ2" s="800"/>
      <c r="BK2" s="800"/>
      <c r="BL2" s="800"/>
      <c r="BM2" s="800"/>
      <c r="BN2" s="800"/>
      <c r="BO2" s="800"/>
      <c r="BP2" s="800"/>
      <c r="BQ2" s="800"/>
      <c r="BR2" s="800"/>
      <c r="BS2" s="800"/>
      <c r="BT2" s="800"/>
      <c r="BU2" s="800"/>
      <c r="BV2" s="800"/>
      <c r="BW2" s="800"/>
      <c r="BX2" s="800"/>
      <c r="BY2" s="800"/>
      <c r="BZ2" s="800"/>
      <c r="CA2" s="800"/>
      <c r="CB2" s="800"/>
      <c r="CC2" s="800"/>
      <c r="CD2" s="800"/>
      <c r="CE2" s="800"/>
      <c r="CF2" s="800"/>
      <c r="CG2" s="800"/>
      <c r="CH2" s="800"/>
      <c r="CI2" s="800"/>
      <c r="CJ2" s="800"/>
      <c r="CK2" s="800"/>
      <c r="CL2" s="800"/>
      <c r="CM2" s="800"/>
      <c r="CN2" s="800"/>
      <c r="CO2" s="800"/>
      <c r="CP2" s="800"/>
      <c r="CQ2" s="800"/>
      <c r="CR2" s="800"/>
      <c r="CS2" s="800"/>
      <c r="CT2" s="800"/>
      <c r="CU2" s="800"/>
      <c r="CV2" s="800"/>
      <c r="CW2" s="800"/>
      <c r="CX2" s="800"/>
      <c r="CY2" s="800"/>
      <c r="CZ2" s="800"/>
      <c r="DA2" s="800"/>
      <c r="DB2" s="800"/>
      <c r="DC2" s="800"/>
      <c r="DD2" s="800"/>
      <c r="DE2" s="800"/>
      <c r="DF2" s="800"/>
      <c r="DG2" s="800"/>
      <c r="DH2" s="800"/>
      <c r="DI2" s="800"/>
      <c r="DJ2" s="800"/>
      <c r="DK2" s="800"/>
      <c r="DL2" s="800"/>
      <c r="DM2" s="800"/>
      <c r="DN2" s="800"/>
      <c r="DO2" s="800"/>
      <c r="DP2" s="800"/>
      <c r="DQ2" s="800"/>
      <c r="DR2" s="800"/>
      <c r="DS2" s="800"/>
      <c r="DT2" s="800"/>
      <c r="DU2" s="800"/>
      <c r="DV2" s="800"/>
      <c r="DW2" s="800"/>
      <c r="DX2" s="800"/>
      <c r="DY2" s="800"/>
      <c r="DZ2" s="800"/>
      <c r="EA2" s="800"/>
      <c r="EB2" s="800"/>
      <c r="EC2" s="800"/>
      <c r="ED2" s="800"/>
      <c r="EE2" s="800"/>
      <c r="EF2" s="800"/>
    </row>
    <row r="3" spans="1:136" s="694" customFormat="1" ht="14.25" thickBot="1" x14ac:dyDescent="0.3">
      <c r="A3" s="690"/>
      <c r="B3" s="691"/>
      <c r="C3" s="692"/>
      <c r="D3" s="691"/>
      <c r="E3" s="693"/>
      <c r="F3" s="745"/>
      <c r="G3" s="691"/>
      <c r="H3" s="790"/>
      <c r="I3" s="691"/>
      <c r="J3" s="691"/>
      <c r="K3" s="691"/>
      <c r="L3" s="693"/>
      <c r="N3" s="695"/>
      <c r="O3" s="695"/>
      <c r="P3" s="695"/>
      <c r="Q3" s="695"/>
      <c r="R3" s="695"/>
      <c r="U3" s="693"/>
      <c r="V3" s="693"/>
      <c r="W3" s="696"/>
      <c r="X3" s="758"/>
      <c r="Y3" s="697"/>
      <c r="Z3" s="697"/>
      <c r="AA3" s="758"/>
      <c r="AB3" s="698"/>
      <c r="AC3" s="699"/>
      <c r="AD3" s="699"/>
      <c r="AE3" s="695"/>
      <c r="AF3" s="691"/>
      <c r="AG3" s="691"/>
      <c r="AH3" s="691"/>
      <c r="AI3" s="794"/>
      <c r="AJ3" s="794"/>
      <c r="AK3" s="794"/>
      <c r="AL3" s="708"/>
      <c r="AM3" s="708"/>
      <c r="AN3" s="708"/>
      <c r="AO3" s="708"/>
      <c r="AP3" s="708"/>
      <c r="AQ3" s="708"/>
      <c r="AR3" s="708"/>
      <c r="AS3" s="708"/>
      <c r="AT3" s="708"/>
      <c r="AU3" s="708"/>
      <c r="AV3" s="708"/>
      <c r="AW3" s="708"/>
      <c r="AX3" s="708"/>
      <c r="AY3" s="708"/>
      <c r="AZ3" s="708"/>
      <c r="BA3" s="708"/>
      <c r="BB3" s="708"/>
      <c r="BC3" s="708"/>
      <c r="BD3" s="708"/>
      <c r="BE3" s="708"/>
      <c r="BF3" s="708"/>
      <c r="BG3" s="708"/>
      <c r="BH3" s="708"/>
      <c r="BI3" s="708"/>
      <c r="BJ3" s="708"/>
      <c r="BK3" s="708"/>
      <c r="BL3" s="708"/>
      <c r="BM3" s="708"/>
      <c r="BN3" s="708"/>
      <c r="BO3" s="708"/>
      <c r="BP3" s="708"/>
      <c r="BQ3" s="708"/>
      <c r="BR3" s="708"/>
      <c r="BS3" s="708"/>
      <c r="BT3" s="708"/>
      <c r="BU3" s="708"/>
      <c r="BV3" s="708"/>
      <c r="BW3" s="708"/>
      <c r="BX3" s="708"/>
      <c r="BY3" s="708"/>
      <c r="BZ3" s="708"/>
      <c r="CA3" s="708"/>
      <c r="CB3" s="708"/>
      <c r="CC3" s="708"/>
      <c r="CD3" s="708"/>
      <c r="CE3" s="708"/>
      <c r="CF3" s="708"/>
      <c r="CG3" s="708"/>
      <c r="CH3" s="708"/>
      <c r="CI3" s="708"/>
      <c r="CJ3" s="708"/>
      <c r="CK3" s="708"/>
      <c r="CL3" s="708"/>
      <c r="CM3" s="708"/>
      <c r="CN3" s="708"/>
      <c r="CO3" s="708"/>
      <c r="CP3" s="708"/>
      <c r="CQ3" s="708"/>
      <c r="CR3" s="708"/>
      <c r="CS3" s="708"/>
      <c r="CT3" s="708"/>
      <c r="CU3" s="708"/>
      <c r="CV3" s="708"/>
      <c r="CW3" s="708"/>
      <c r="CX3" s="708"/>
      <c r="CY3" s="708"/>
      <c r="CZ3" s="708"/>
      <c r="DA3" s="708"/>
      <c r="DB3" s="708"/>
      <c r="DC3" s="708"/>
      <c r="DD3" s="708"/>
      <c r="DE3" s="708"/>
      <c r="DF3" s="708"/>
      <c r="DG3" s="708"/>
      <c r="DH3" s="708"/>
      <c r="DI3" s="708"/>
      <c r="DJ3" s="708"/>
      <c r="DK3" s="708"/>
      <c r="DL3" s="708"/>
      <c r="DM3" s="708"/>
      <c r="DN3" s="708"/>
      <c r="DO3" s="708"/>
      <c r="DP3" s="708"/>
      <c r="DQ3" s="708"/>
      <c r="DR3" s="708"/>
      <c r="DS3" s="708"/>
      <c r="DT3" s="708"/>
      <c r="DU3" s="708"/>
      <c r="DV3" s="708"/>
      <c r="DW3" s="708"/>
      <c r="DX3" s="708"/>
      <c r="DY3" s="708"/>
      <c r="DZ3" s="708"/>
      <c r="EA3" s="708"/>
      <c r="EB3" s="708"/>
      <c r="EC3" s="708"/>
      <c r="ED3" s="708"/>
      <c r="EE3" s="708"/>
      <c r="EF3" s="708"/>
    </row>
    <row r="4" spans="1:136" s="694" customFormat="1" ht="21" customHeight="1" thickBot="1" x14ac:dyDescent="0.3">
      <c r="A4" s="690"/>
      <c r="B4" s="1325" t="s">
        <v>239</v>
      </c>
      <c r="C4" s="1326"/>
      <c r="D4" s="1326"/>
      <c r="E4" s="1327"/>
      <c r="F4" s="774"/>
      <c r="G4" s="1328" t="s">
        <v>240</v>
      </c>
      <c r="H4" s="1328"/>
      <c r="I4" s="1328"/>
      <c r="J4" s="1328"/>
      <c r="K4" s="1328"/>
      <c r="L4" s="1328"/>
      <c r="M4" s="775"/>
      <c r="N4" s="1329" t="s">
        <v>162</v>
      </c>
      <c r="O4" s="1329"/>
      <c r="P4" s="1329"/>
      <c r="Q4" s="1329"/>
      <c r="R4" s="1329"/>
      <c r="S4" s="1329"/>
      <c r="T4" s="1329"/>
      <c r="U4" s="1330"/>
      <c r="V4" s="776"/>
      <c r="W4" s="1331" t="s">
        <v>50</v>
      </c>
      <c r="X4" s="1332"/>
      <c r="Y4" s="1332"/>
      <c r="Z4" s="1332"/>
      <c r="AA4" s="1332"/>
      <c r="AB4" s="1332"/>
      <c r="AC4" s="1332"/>
      <c r="AD4" s="1332"/>
      <c r="AE4" s="1332"/>
      <c r="AF4" s="1332"/>
      <c r="AG4" s="1332"/>
      <c r="AH4" s="1333"/>
      <c r="AI4" s="794"/>
      <c r="AJ4" s="794"/>
      <c r="AK4" s="794"/>
      <c r="AL4" s="708"/>
      <c r="AM4" s="708"/>
      <c r="AN4" s="708"/>
      <c r="AO4" s="708"/>
      <c r="AP4" s="708"/>
      <c r="AQ4" s="708"/>
      <c r="AR4" s="708"/>
      <c r="AS4" s="708"/>
      <c r="AT4" s="708"/>
      <c r="AU4" s="708"/>
      <c r="AV4" s="708"/>
      <c r="AW4" s="708"/>
      <c r="AX4" s="708"/>
      <c r="AY4" s="708"/>
      <c r="AZ4" s="708"/>
      <c r="BA4" s="708"/>
      <c r="BB4" s="708"/>
      <c r="BC4" s="708"/>
      <c r="BD4" s="708"/>
      <c r="BE4" s="708"/>
      <c r="BF4" s="708"/>
      <c r="BG4" s="708"/>
      <c r="BH4" s="708"/>
      <c r="BI4" s="708"/>
      <c r="BJ4" s="708"/>
      <c r="BK4" s="708"/>
      <c r="BL4" s="708"/>
      <c r="BM4" s="708"/>
      <c r="BN4" s="708"/>
      <c r="BO4" s="708"/>
      <c r="BP4" s="708"/>
      <c r="BQ4" s="708"/>
      <c r="BR4" s="708"/>
      <c r="BS4" s="708"/>
      <c r="BT4" s="708"/>
      <c r="BU4" s="708"/>
      <c r="BV4" s="708"/>
      <c r="BW4" s="708"/>
      <c r="BX4" s="708"/>
      <c r="BY4" s="708"/>
      <c r="BZ4" s="708"/>
      <c r="CA4" s="708"/>
      <c r="CB4" s="708"/>
      <c r="CC4" s="708"/>
      <c r="CD4" s="708"/>
      <c r="CE4" s="708"/>
      <c r="CF4" s="708"/>
      <c r="CG4" s="708"/>
      <c r="CH4" s="708"/>
      <c r="CI4" s="708"/>
      <c r="CJ4" s="708"/>
      <c r="CK4" s="708"/>
      <c r="CL4" s="708"/>
      <c r="CM4" s="708"/>
      <c r="CN4" s="708"/>
      <c r="CO4" s="708"/>
      <c r="CP4" s="708"/>
      <c r="CQ4" s="708"/>
      <c r="CR4" s="708"/>
      <c r="CS4" s="708"/>
      <c r="CT4" s="708"/>
      <c r="CU4" s="708"/>
      <c r="CV4" s="708"/>
      <c r="CW4" s="708"/>
      <c r="CX4" s="708"/>
      <c r="CY4" s="708"/>
      <c r="CZ4" s="708"/>
      <c r="DA4" s="708"/>
      <c r="DB4" s="708"/>
      <c r="DC4" s="708"/>
      <c r="DD4" s="708"/>
      <c r="DE4" s="708"/>
      <c r="DF4" s="708"/>
      <c r="DG4" s="708"/>
      <c r="DH4" s="708"/>
      <c r="DI4" s="708"/>
      <c r="DJ4" s="708"/>
      <c r="DK4" s="708"/>
      <c r="DL4" s="708"/>
      <c r="DM4" s="708"/>
      <c r="DN4" s="708"/>
      <c r="DO4" s="708"/>
      <c r="DP4" s="708"/>
      <c r="DQ4" s="708"/>
      <c r="DR4" s="708"/>
      <c r="DS4" s="708"/>
      <c r="DT4" s="708"/>
      <c r="DU4" s="708"/>
      <c r="DV4" s="708"/>
      <c r="DW4" s="708"/>
      <c r="DX4" s="708"/>
      <c r="DY4" s="708"/>
      <c r="DZ4" s="708"/>
      <c r="EA4" s="708"/>
      <c r="EB4" s="708"/>
      <c r="EC4" s="708"/>
      <c r="ED4" s="708"/>
      <c r="EE4" s="708"/>
      <c r="EF4" s="708"/>
    </row>
    <row r="5" spans="1:136" s="708" customFormat="1" ht="42" customHeight="1" x14ac:dyDescent="0.25">
      <c r="A5" s="801" t="s">
        <v>114</v>
      </c>
      <c r="B5" s="802" t="s">
        <v>22</v>
      </c>
      <c r="C5" s="759" t="s">
        <v>51</v>
      </c>
      <c r="D5" s="760" t="s">
        <v>53</v>
      </c>
      <c r="E5" s="941" t="s">
        <v>48</v>
      </c>
      <c r="F5" s="747" t="s">
        <v>285</v>
      </c>
      <c r="G5" s="761" t="s">
        <v>22</v>
      </c>
      <c r="H5" s="762" t="s">
        <v>3</v>
      </c>
      <c r="I5" s="762" t="s">
        <v>9</v>
      </c>
      <c r="J5" s="763" t="s">
        <v>10</v>
      </c>
      <c r="K5" s="764" t="s">
        <v>164</v>
      </c>
      <c r="L5" s="778" t="s">
        <v>48</v>
      </c>
      <c r="M5" s="780" t="s">
        <v>286</v>
      </c>
      <c r="N5" s="779" t="s">
        <v>22</v>
      </c>
      <c r="O5" s="765" t="s">
        <v>3</v>
      </c>
      <c r="P5" s="766" t="s">
        <v>4</v>
      </c>
      <c r="Q5" s="766" t="s">
        <v>5</v>
      </c>
      <c r="R5" s="766" t="s">
        <v>6</v>
      </c>
      <c r="S5" s="766" t="s">
        <v>7</v>
      </c>
      <c r="T5" s="767" t="s">
        <v>164</v>
      </c>
      <c r="U5" s="768" t="s">
        <v>0</v>
      </c>
      <c r="V5" s="777" t="s">
        <v>287</v>
      </c>
      <c r="W5" s="709" t="s">
        <v>22</v>
      </c>
      <c r="X5" s="741" t="s">
        <v>17</v>
      </c>
      <c r="Y5" s="710" t="s">
        <v>61</v>
      </c>
      <c r="Z5" s="710" t="s">
        <v>131</v>
      </c>
      <c r="AA5" s="710" t="s">
        <v>33</v>
      </c>
      <c r="AB5" s="742" t="s">
        <v>14</v>
      </c>
      <c r="AC5" s="711" t="s">
        <v>19</v>
      </c>
      <c r="AD5" s="711" t="s">
        <v>62</v>
      </c>
      <c r="AE5" s="712" t="s">
        <v>15</v>
      </c>
      <c r="AF5" s="862" t="s">
        <v>18</v>
      </c>
      <c r="AG5" s="710" t="s">
        <v>49</v>
      </c>
      <c r="AH5" s="796" t="s">
        <v>20</v>
      </c>
      <c r="AI5" s="720"/>
      <c r="AJ5" s="720"/>
      <c r="AK5" s="720"/>
      <c r="AL5" s="720"/>
      <c r="AM5" s="720"/>
      <c r="AN5" s="720"/>
      <c r="AO5" s="720"/>
      <c r="AP5" s="720"/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0"/>
      <c r="BC5" s="720"/>
      <c r="BD5" s="720"/>
      <c r="BE5" s="720"/>
      <c r="BF5" s="720"/>
      <c r="BG5" s="720"/>
    </row>
    <row r="6" spans="1:136" x14ac:dyDescent="0.25">
      <c r="A6" s="794" t="s">
        <v>116</v>
      </c>
      <c r="B6" s="769" t="e">
        <f>B5+1</f>
        <v>#VALUE!</v>
      </c>
      <c r="C6" s="725">
        <v>957</v>
      </c>
      <c r="D6" s="771" t="s">
        <v>73</v>
      </c>
      <c r="E6" s="942">
        <v>42373</v>
      </c>
      <c r="F6" s="935"/>
      <c r="G6" s="723" t="e">
        <f t="shared" ref="G6:G69" si="0">B6</f>
        <v>#VALUE!</v>
      </c>
      <c r="H6" s="769">
        <v>957</v>
      </c>
      <c r="I6" s="717">
        <v>957</v>
      </c>
      <c r="J6" s="769">
        <v>824</v>
      </c>
      <c r="K6" s="717">
        <f>I6-J6</f>
        <v>133</v>
      </c>
      <c r="L6" s="781">
        <v>42374</v>
      </c>
      <c r="M6" s="756"/>
      <c r="N6" s="713"/>
      <c r="O6" s="721"/>
      <c r="P6" s="721"/>
      <c r="Q6" s="721"/>
      <c r="R6" s="721"/>
      <c r="S6" s="721"/>
      <c r="T6" s="721"/>
      <c r="U6" s="714"/>
      <c r="V6" s="716"/>
      <c r="W6" s="715" t="e">
        <f t="shared" ref="W6:W37" si="1">B6</f>
        <v>#VALUE!</v>
      </c>
      <c r="X6" s="772">
        <v>824</v>
      </c>
      <c r="Y6" s="719" t="str">
        <f t="shared" ref="Y6:Y69" si="2">IF(C6=X6,"OK",IF(R6=J6,"ERRO",IF(X6="","KO",IF(X6=J6,"ERRO"))))</f>
        <v>ERRO</v>
      </c>
      <c r="Z6" s="795">
        <f t="shared" ref="Z6:Z18" si="3">IF(X6="","",+C6-X6)</f>
        <v>133</v>
      </c>
      <c r="AA6" s="687" t="str">
        <f t="shared" ref="AA6:AA69" si="4">D6</f>
        <v>Ikea - 2228</v>
      </c>
      <c r="AB6" s="770">
        <v>42389</v>
      </c>
      <c r="AC6" s="861">
        <f t="shared" ref="AC6:AC69" si="5">X6</f>
        <v>824</v>
      </c>
      <c r="AD6" s="771">
        <f t="shared" ref="AD6:AD37" si="6">DAYS360(E6,AB6)</f>
        <v>16</v>
      </c>
      <c r="AE6" s="771" t="str">
        <f t="shared" ref="AE6:AE69" si="7">IF(AB6&gt;0,"OK","Pendente")</f>
        <v>OK</v>
      </c>
      <c r="AF6" s="725" t="str">
        <f t="shared" ref="AF6:AF69" si="8">IF(AE6="Pendente",IF(F6&gt;5,"VER","-"),"OK")</f>
        <v>OK</v>
      </c>
      <c r="AG6" s="853"/>
      <c r="AH6" s="859"/>
    </row>
    <row r="7" spans="1:136" x14ac:dyDescent="0.25">
      <c r="A7" s="773" t="s">
        <v>115</v>
      </c>
      <c r="B7" s="769" t="e">
        <f>B6+1</f>
        <v>#VALUE!</v>
      </c>
      <c r="C7" s="725">
        <v>200</v>
      </c>
      <c r="D7" s="771" t="s">
        <v>196</v>
      </c>
      <c r="E7" s="942">
        <v>42387</v>
      </c>
      <c r="F7" s="935"/>
      <c r="G7" s="723" t="e">
        <f t="shared" si="0"/>
        <v>#VALUE!</v>
      </c>
      <c r="H7" s="769">
        <v>200</v>
      </c>
      <c r="I7" s="717">
        <v>200</v>
      </c>
      <c r="J7" s="769">
        <v>200</v>
      </c>
      <c r="K7" s="721">
        <v>0</v>
      </c>
      <c r="L7" s="781">
        <v>42388</v>
      </c>
      <c r="M7" s="756"/>
      <c r="N7" s="713"/>
      <c r="O7" s="721"/>
      <c r="P7" s="721"/>
      <c r="Q7" s="721"/>
      <c r="R7" s="721"/>
      <c r="S7" s="721"/>
      <c r="T7" s="721"/>
      <c r="U7" s="714"/>
      <c r="V7" s="716"/>
      <c r="W7" s="715" t="e">
        <f t="shared" si="1"/>
        <v>#VALUE!</v>
      </c>
      <c r="X7" s="772">
        <v>200</v>
      </c>
      <c r="Y7" s="719" t="str">
        <f t="shared" si="2"/>
        <v>OK</v>
      </c>
      <c r="Z7" s="771">
        <f t="shared" si="3"/>
        <v>0</v>
      </c>
      <c r="AA7" s="687" t="str">
        <f t="shared" si="4"/>
        <v>RP Provisorio - 3172</v>
      </c>
      <c r="AB7" s="770">
        <v>42395</v>
      </c>
      <c r="AC7" s="861">
        <f t="shared" si="5"/>
        <v>200</v>
      </c>
      <c r="AD7" s="771">
        <f t="shared" si="6"/>
        <v>8</v>
      </c>
      <c r="AE7" s="771" t="str">
        <f t="shared" si="7"/>
        <v>OK</v>
      </c>
      <c r="AF7" s="725" t="str">
        <f t="shared" si="8"/>
        <v>OK</v>
      </c>
      <c r="AG7" s="854"/>
      <c r="AH7" s="771"/>
    </row>
    <row r="8" spans="1:136" x14ac:dyDescent="0.25">
      <c r="A8" s="773" t="s">
        <v>115</v>
      </c>
      <c r="B8" s="769" t="e">
        <f>B7+1</f>
        <v>#VALUE!</v>
      </c>
      <c r="C8" s="725">
        <v>560</v>
      </c>
      <c r="D8" s="771" t="s">
        <v>199</v>
      </c>
      <c r="E8" s="942">
        <v>42389</v>
      </c>
      <c r="F8" s="935"/>
      <c r="G8" s="723" t="e">
        <f t="shared" si="0"/>
        <v>#VALUE!</v>
      </c>
      <c r="H8" s="830">
        <v>560</v>
      </c>
      <c r="I8" s="725">
        <v>560</v>
      </c>
      <c r="J8" s="830">
        <v>560</v>
      </c>
      <c r="K8" s="721">
        <v>0</v>
      </c>
      <c r="L8" s="781">
        <v>42390</v>
      </c>
      <c r="M8" s="756"/>
      <c r="N8" s="713"/>
      <c r="O8" s="721"/>
      <c r="P8" s="721"/>
      <c r="Q8" s="721"/>
      <c r="R8" s="721"/>
      <c r="S8" s="721"/>
      <c r="T8" s="721"/>
      <c r="U8" s="714"/>
      <c r="V8" s="716"/>
      <c r="W8" s="715" t="e">
        <f t="shared" si="1"/>
        <v>#VALUE!</v>
      </c>
      <c r="X8" s="772">
        <v>560</v>
      </c>
      <c r="Y8" s="719" t="str">
        <f t="shared" si="2"/>
        <v>OK</v>
      </c>
      <c r="Z8" s="771">
        <f t="shared" si="3"/>
        <v>0</v>
      </c>
      <c r="AA8" s="687" t="str">
        <f t="shared" si="4"/>
        <v>RP Def - 3173</v>
      </c>
      <c r="AB8" s="770">
        <v>42404</v>
      </c>
      <c r="AC8" s="861">
        <f t="shared" si="5"/>
        <v>560</v>
      </c>
      <c r="AD8" s="771">
        <f t="shared" si="6"/>
        <v>14</v>
      </c>
      <c r="AE8" s="771" t="str">
        <f t="shared" si="7"/>
        <v>OK</v>
      </c>
      <c r="AF8" s="725" t="str">
        <f t="shared" si="8"/>
        <v>OK</v>
      </c>
      <c r="AG8" s="854"/>
      <c r="AH8" s="771"/>
    </row>
    <row r="9" spans="1:136" x14ac:dyDescent="0.25">
      <c r="A9" s="773" t="s">
        <v>115</v>
      </c>
      <c r="B9" s="769">
        <v>1</v>
      </c>
      <c r="C9" s="725">
        <v>2</v>
      </c>
      <c r="D9" s="771" t="s">
        <v>182</v>
      </c>
      <c r="E9" s="942">
        <v>42396</v>
      </c>
      <c r="F9" s="935"/>
      <c r="G9" s="723">
        <f t="shared" si="0"/>
        <v>1</v>
      </c>
      <c r="H9" s="830">
        <v>2</v>
      </c>
      <c r="I9" s="725">
        <v>2</v>
      </c>
      <c r="J9" s="830">
        <v>2</v>
      </c>
      <c r="K9" s="721">
        <v>0</v>
      </c>
      <c r="L9" s="781">
        <v>42397</v>
      </c>
      <c r="M9" s="756"/>
      <c r="N9" s="713"/>
      <c r="O9" s="721"/>
      <c r="P9" s="721"/>
      <c r="Q9" s="721"/>
      <c r="R9" s="721"/>
      <c r="S9" s="721"/>
      <c r="T9" s="721"/>
      <c r="U9" s="714"/>
      <c r="V9" s="716"/>
      <c r="W9" s="715">
        <f t="shared" si="1"/>
        <v>1</v>
      </c>
      <c r="X9" s="772">
        <v>2</v>
      </c>
      <c r="Y9" s="719" t="str">
        <f t="shared" si="2"/>
        <v>OK</v>
      </c>
      <c r="Z9" s="771">
        <f t="shared" si="3"/>
        <v>0</v>
      </c>
      <c r="AA9" s="687" t="str">
        <f t="shared" si="4"/>
        <v>CNT Def - 2205</v>
      </c>
      <c r="AB9" s="770">
        <v>42417</v>
      </c>
      <c r="AC9" s="861">
        <f t="shared" si="5"/>
        <v>2</v>
      </c>
      <c r="AD9" s="771">
        <f t="shared" si="6"/>
        <v>20</v>
      </c>
      <c r="AE9" s="771" t="str">
        <f t="shared" si="7"/>
        <v>OK</v>
      </c>
      <c r="AF9" s="725" t="str">
        <f t="shared" si="8"/>
        <v>OK</v>
      </c>
      <c r="AG9" s="854"/>
      <c r="AH9" s="771"/>
    </row>
    <row r="10" spans="1:136" x14ac:dyDescent="0.25">
      <c r="A10" s="773" t="s">
        <v>115</v>
      </c>
      <c r="B10" s="769">
        <f t="shared" ref="B10:B41" si="9">B9+1</f>
        <v>2</v>
      </c>
      <c r="C10" s="725">
        <v>1</v>
      </c>
      <c r="D10" s="771" t="s">
        <v>183</v>
      </c>
      <c r="E10" s="942">
        <v>42396</v>
      </c>
      <c r="F10" s="935"/>
      <c r="G10" s="723">
        <f t="shared" si="0"/>
        <v>2</v>
      </c>
      <c r="H10" s="830">
        <v>1</v>
      </c>
      <c r="I10" s="725">
        <v>1</v>
      </c>
      <c r="J10" s="830">
        <v>1</v>
      </c>
      <c r="K10" s="721">
        <v>0</v>
      </c>
      <c r="L10" s="781">
        <v>42397</v>
      </c>
      <c r="M10" s="756"/>
      <c r="N10" s="713"/>
      <c r="O10" s="721"/>
      <c r="P10" s="721"/>
      <c r="Q10" s="721"/>
      <c r="R10" s="721"/>
      <c r="S10" s="721"/>
      <c r="T10" s="721"/>
      <c r="U10" s="714"/>
      <c r="V10" s="716"/>
      <c r="W10" s="715">
        <f t="shared" si="1"/>
        <v>2</v>
      </c>
      <c r="X10" s="772">
        <v>1</v>
      </c>
      <c r="Y10" s="719" t="str">
        <f t="shared" si="2"/>
        <v>OK</v>
      </c>
      <c r="Z10" s="771">
        <f t="shared" si="3"/>
        <v>0</v>
      </c>
      <c r="AA10" s="687" t="str">
        <f t="shared" si="4"/>
        <v>MDL Def - 2208</v>
      </c>
      <c r="AB10" s="770">
        <v>42417</v>
      </c>
      <c r="AC10" s="861">
        <f t="shared" si="5"/>
        <v>1</v>
      </c>
      <c r="AD10" s="771">
        <f t="shared" si="6"/>
        <v>20</v>
      </c>
      <c r="AE10" s="771" t="str">
        <f t="shared" si="7"/>
        <v>OK</v>
      </c>
      <c r="AF10" s="725" t="str">
        <f t="shared" si="8"/>
        <v>OK</v>
      </c>
      <c r="AG10" s="854"/>
      <c r="AH10" s="771"/>
    </row>
    <row r="11" spans="1:136" x14ac:dyDescent="0.25">
      <c r="A11" s="773" t="s">
        <v>115</v>
      </c>
      <c r="B11" s="769">
        <f t="shared" si="9"/>
        <v>3</v>
      </c>
      <c r="C11" s="725">
        <v>451</v>
      </c>
      <c r="D11" s="771" t="s">
        <v>199</v>
      </c>
      <c r="E11" s="942">
        <v>42396</v>
      </c>
      <c r="F11" s="935"/>
      <c r="G11" s="723">
        <f t="shared" si="0"/>
        <v>3</v>
      </c>
      <c r="H11" s="830">
        <v>451</v>
      </c>
      <c r="I11" s="725">
        <v>451</v>
      </c>
      <c r="J11" s="830">
        <v>451</v>
      </c>
      <c r="K11" s="721">
        <v>0</v>
      </c>
      <c r="L11" s="781">
        <v>42397</v>
      </c>
      <c r="M11" s="756"/>
      <c r="N11" s="713"/>
      <c r="O11" s="721"/>
      <c r="P11" s="721"/>
      <c r="Q11" s="721"/>
      <c r="R11" s="721"/>
      <c r="S11" s="721"/>
      <c r="T11" s="721"/>
      <c r="U11" s="714"/>
      <c r="V11" s="716"/>
      <c r="W11" s="715">
        <f t="shared" si="1"/>
        <v>3</v>
      </c>
      <c r="X11" s="772">
        <v>451</v>
      </c>
      <c r="Y11" s="719" t="str">
        <f t="shared" si="2"/>
        <v>OK</v>
      </c>
      <c r="Z11" s="771">
        <f t="shared" si="3"/>
        <v>0</v>
      </c>
      <c r="AA11" s="687" t="str">
        <f t="shared" si="4"/>
        <v>RP Def - 3173</v>
      </c>
      <c r="AB11" s="770">
        <v>42405</v>
      </c>
      <c r="AC11" s="861">
        <f t="shared" si="5"/>
        <v>451</v>
      </c>
      <c r="AD11" s="771">
        <f t="shared" si="6"/>
        <v>8</v>
      </c>
      <c r="AE11" s="771" t="str">
        <f t="shared" si="7"/>
        <v>OK</v>
      </c>
      <c r="AF11" s="725" t="str">
        <f t="shared" si="8"/>
        <v>OK</v>
      </c>
      <c r="AG11" s="854"/>
      <c r="AH11" s="771"/>
    </row>
    <row r="12" spans="1:136" x14ac:dyDescent="0.25">
      <c r="A12" s="773" t="s">
        <v>115</v>
      </c>
      <c r="B12" s="769">
        <f t="shared" si="9"/>
        <v>4</v>
      </c>
      <c r="C12" s="725">
        <v>1</v>
      </c>
      <c r="D12" s="771" t="s">
        <v>189</v>
      </c>
      <c r="E12" s="942">
        <v>42396</v>
      </c>
      <c r="F12" s="935"/>
      <c r="G12" s="723">
        <f t="shared" si="0"/>
        <v>4</v>
      </c>
      <c r="H12" s="830">
        <v>1</v>
      </c>
      <c r="I12" s="725">
        <v>1</v>
      </c>
      <c r="J12" s="830">
        <v>1</v>
      </c>
      <c r="K12" s="721">
        <v>0</v>
      </c>
      <c r="L12" s="781">
        <v>42397</v>
      </c>
      <c r="M12" s="756"/>
      <c r="N12" s="713"/>
      <c r="O12" s="721"/>
      <c r="P12" s="721"/>
      <c r="Q12" s="721"/>
      <c r="R12" s="721"/>
      <c r="S12" s="721"/>
      <c r="T12" s="721"/>
      <c r="U12" s="714"/>
      <c r="V12" s="716"/>
      <c r="W12" s="715">
        <f t="shared" si="1"/>
        <v>4</v>
      </c>
      <c r="X12" s="772">
        <v>1</v>
      </c>
      <c r="Y12" s="719" t="str">
        <f t="shared" si="2"/>
        <v>OK</v>
      </c>
      <c r="Z12" s="771">
        <f t="shared" si="3"/>
        <v>0</v>
      </c>
      <c r="AA12" s="687" t="str">
        <f t="shared" si="4"/>
        <v>SZ Def - 6508</v>
      </c>
      <c r="AB12" s="770">
        <v>42417</v>
      </c>
      <c r="AC12" s="861">
        <f t="shared" si="5"/>
        <v>1</v>
      </c>
      <c r="AD12" s="771">
        <f t="shared" si="6"/>
        <v>20</v>
      </c>
      <c r="AE12" s="771" t="str">
        <f t="shared" si="7"/>
        <v>OK</v>
      </c>
      <c r="AF12" s="725" t="str">
        <f t="shared" si="8"/>
        <v>OK</v>
      </c>
      <c r="AG12" s="854"/>
      <c r="AH12" s="771"/>
    </row>
    <row r="13" spans="1:136" x14ac:dyDescent="0.25">
      <c r="A13" s="773" t="s">
        <v>115</v>
      </c>
      <c r="B13" s="769">
        <f t="shared" si="9"/>
        <v>5</v>
      </c>
      <c r="C13" s="725">
        <v>205</v>
      </c>
      <c r="D13" s="771" t="s">
        <v>214</v>
      </c>
      <c r="E13" s="942">
        <v>42396</v>
      </c>
      <c r="F13" s="935"/>
      <c r="G13" s="723">
        <f t="shared" si="0"/>
        <v>5</v>
      </c>
      <c r="H13" s="830">
        <v>205</v>
      </c>
      <c r="I13" s="725">
        <v>205</v>
      </c>
      <c r="J13" s="830">
        <v>205</v>
      </c>
      <c r="K13" s="721">
        <v>0</v>
      </c>
      <c r="L13" s="781">
        <v>42397</v>
      </c>
      <c r="M13" s="756"/>
      <c r="N13" s="713"/>
      <c r="O13" s="721"/>
      <c r="P13" s="721"/>
      <c r="Q13" s="721"/>
      <c r="R13" s="721"/>
      <c r="S13" s="721"/>
      <c r="T13" s="721"/>
      <c r="U13" s="714"/>
      <c r="V13" s="716"/>
      <c r="W13" s="715">
        <f t="shared" si="1"/>
        <v>5</v>
      </c>
      <c r="X13" s="772">
        <v>205</v>
      </c>
      <c r="Y13" s="719" t="str">
        <f t="shared" si="2"/>
        <v>OK</v>
      </c>
      <c r="Z13" s="771">
        <f t="shared" si="3"/>
        <v>0</v>
      </c>
      <c r="AA13" s="687" t="str">
        <f t="shared" si="4"/>
        <v>Worten def - 6806</v>
      </c>
      <c r="AB13" s="770">
        <v>42417</v>
      </c>
      <c r="AC13" s="861">
        <f t="shared" si="5"/>
        <v>205</v>
      </c>
      <c r="AD13" s="771">
        <f t="shared" si="6"/>
        <v>20</v>
      </c>
      <c r="AE13" s="771" t="str">
        <f t="shared" si="7"/>
        <v>OK</v>
      </c>
      <c r="AF13" s="725" t="str">
        <f t="shared" si="8"/>
        <v>OK</v>
      </c>
      <c r="AG13" s="854"/>
      <c r="AH13" s="771"/>
    </row>
    <row r="14" spans="1:136" x14ac:dyDescent="0.25">
      <c r="A14" s="773" t="s">
        <v>115</v>
      </c>
      <c r="B14" s="769">
        <f t="shared" si="9"/>
        <v>6</v>
      </c>
      <c r="C14" s="725">
        <v>2</v>
      </c>
      <c r="D14" s="771" t="s">
        <v>219</v>
      </c>
      <c r="E14" s="942">
        <v>42396</v>
      </c>
      <c r="F14" s="935"/>
      <c r="G14" s="723">
        <f t="shared" si="0"/>
        <v>6</v>
      </c>
      <c r="H14" s="830">
        <v>2</v>
      </c>
      <c r="I14" s="725">
        <v>2</v>
      </c>
      <c r="J14" s="830">
        <v>2</v>
      </c>
      <c r="K14" s="721">
        <v>0</v>
      </c>
      <c r="L14" s="781">
        <v>42397</v>
      </c>
      <c r="M14" s="756"/>
      <c r="N14" s="713"/>
      <c r="O14" s="721"/>
      <c r="P14" s="721"/>
      <c r="Q14" s="721"/>
      <c r="R14" s="721"/>
      <c r="S14" s="721"/>
      <c r="T14" s="721"/>
      <c r="U14" s="714"/>
      <c r="V14" s="716"/>
      <c r="W14" s="715">
        <f t="shared" si="1"/>
        <v>6</v>
      </c>
      <c r="X14" s="772">
        <v>2</v>
      </c>
      <c r="Y14" s="719" t="str">
        <f t="shared" si="2"/>
        <v>OK</v>
      </c>
      <c r="Z14" s="771">
        <f t="shared" si="3"/>
        <v>0</v>
      </c>
      <c r="AA14" s="687" t="str">
        <f t="shared" si="4"/>
        <v>Vobis -6843</v>
      </c>
      <c r="AB14" s="770">
        <v>42417</v>
      </c>
      <c r="AC14" s="861">
        <f t="shared" si="5"/>
        <v>2</v>
      </c>
      <c r="AD14" s="771">
        <f t="shared" si="6"/>
        <v>20</v>
      </c>
      <c r="AE14" s="771" t="str">
        <f t="shared" si="7"/>
        <v>OK</v>
      </c>
      <c r="AF14" s="725" t="str">
        <f t="shared" si="8"/>
        <v>OK</v>
      </c>
      <c r="AG14" s="854"/>
      <c r="AH14" s="771"/>
    </row>
    <row r="15" spans="1:136" x14ac:dyDescent="0.25">
      <c r="A15" s="773" t="s">
        <v>116</v>
      </c>
      <c r="B15" s="769">
        <f t="shared" si="9"/>
        <v>7</v>
      </c>
      <c r="C15" s="725">
        <v>1070</v>
      </c>
      <c r="D15" s="771" t="s">
        <v>73</v>
      </c>
      <c r="E15" s="942">
        <v>42401</v>
      </c>
      <c r="F15" s="935"/>
      <c r="G15" s="723">
        <f t="shared" si="0"/>
        <v>7</v>
      </c>
      <c r="H15" s="907">
        <v>1070</v>
      </c>
      <c r="I15" s="908">
        <v>1070</v>
      </c>
      <c r="J15" s="907">
        <v>938</v>
      </c>
      <c r="K15" s="908">
        <f>I15-J15</f>
        <v>132</v>
      </c>
      <c r="L15" s="781">
        <v>42402</v>
      </c>
      <c r="M15" s="756"/>
      <c r="N15" s="713"/>
      <c r="O15" s="721"/>
      <c r="P15" s="721"/>
      <c r="Q15" s="721"/>
      <c r="R15" s="721"/>
      <c r="S15" s="721"/>
      <c r="T15" s="721"/>
      <c r="U15" s="714"/>
      <c r="V15" s="716"/>
      <c r="W15" s="715">
        <f t="shared" si="1"/>
        <v>7</v>
      </c>
      <c r="X15" s="772">
        <v>938</v>
      </c>
      <c r="Y15" s="719" t="str">
        <f t="shared" si="2"/>
        <v>ERRO</v>
      </c>
      <c r="Z15" s="771">
        <f t="shared" si="3"/>
        <v>132</v>
      </c>
      <c r="AA15" s="687" t="str">
        <f t="shared" si="4"/>
        <v>Ikea - 2228</v>
      </c>
      <c r="AB15" s="770">
        <v>42418</v>
      </c>
      <c r="AC15" s="861">
        <f t="shared" si="5"/>
        <v>938</v>
      </c>
      <c r="AD15" s="771">
        <f t="shared" si="6"/>
        <v>17</v>
      </c>
      <c r="AE15" s="771" t="str">
        <f t="shared" si="7"/>
        <v>OK</v>
      </c>
      <c r="AF15" s="725" t="str">
        <f t="shared" si="8"/>
        <v>OK</v>
      </c>
      <c r="AG15" s="854"/>
      <c r="AH15" s="771"/>
    </row>
    <row r="16" spans="1:136" x14ac:dyDescent="0.25">
      <c r="A16" s="773" t="s">
        <v>115</v>
      </c>
      <c r="B16" s="769">
        <f t="shared" si="9"/>
        <v>8</v>
      </c>
      <c r="C16" s="725">
        <v>250</v>
      </c>
      <c r="D16" s="771" t="s">
        <v>196</v>
      </c>
      <c r="E16" s="942">
        <v>42403</v>
      </c>
      <c r="F16" s="935"/>
      <c r="G16" s="723">
        <f t="shared" si="0"/>
        <v>8</v>
      </c>
      <c r="H16" s="830">
        <v>250</v>
      </c>
      <c r="I16" s="725">
        <v>250</v>
      </c>
      <c r="J16" s="830">
        <v>250</v>
      </c>
      <c r="K16" s="721">
        <v>0</v>
      </c>
      <c r="L16" s="781">
        <v>42404</v>
      </c>
      <c r="M16" s="756"/>
      <c r="N16" s="713"/>
      <c r="O16" s="721"/>
      <c r="P16" s="721"/>
      <c r="Q16" s="721"/>
      <c r="R16" s="721"/>
      <c r="S16" s="721"/>
      <c r="T16" s="721"/>
      <c r="U16" s="714"/>
      <c r="V16" s="716"/>
      <c r="W16" s="715">
        <f t="shared" si="1"/>
        <v>8</v>
      </c>
      <c r="X16" s="772">
        <v>250</v>
      </c>
      <c r="Y16" s="719" t="str">
        <f t="shared" si="2"/>
        <v>OK</v>
      </c>
      <c r="Z16" s="771">
        <f t="shared" si="3"/>
        <v>0</v>
      </c>
      <c r="AA16" s="687" t="str">
        <f t="shared" si="4"/>
        <v>RP Provisorio - 3172</v>
      </c>
      <c r="AB16" s="770">
        <v>42412</v>
      </c>
      <c r="AC16" s="861">
        <f t="shared" si="5"/>
        <v>250</v>
      </c>
      <c r="AD16" s="771">
        <f t="shared" si="6"/>
        <v>9</v>
      </c>
      <c r="AE16" s="771" t="str">
        <f t="shared" si="7"/>
        <v>OK</v>
      </c>
      <c r="AF16" s="725" t="str">
        <f t="shared" si="8"/>
        <v>OK</v>
      </c>
      <c r="AG16" s="854"/>
      <c r="AH16" s="771"/>
    </row>
    <row r="17" spans="1:136" s="726" customFormat="1" x14ac:dyDescent="0.25">
      <c r="A17" s="773" t="s">
        <v>115</v>
      </c>
      <c r="B17" s="769">
        <f t="shared" si="9"/>
        <v>9</v>
      </c>
      <c r="C17" s="725">
        <v>14</v>
      </c>
      <c r="D17" s="771" t="s">
        <v>245</v>
      </c>
      <c r="E17" s="942">
        <v>42403</v>
      </c>
      <c r="F17" s="935"/>
      <c r="G17" s="723">
        <f t="shared" si="0"/>
        <v>9</v>
      </c>
      <c r="H17" s="830">
        <v>14</v>
      </c>
      <c r="I17" s="725">
        <v>14</v>
      </c>
      <c r="J17" s="830">
        <v>14</v>
      </c>
      <c r="K17" s="721">
        <v>0</v>
      </c>
      <c r="L17" s="781">
        <v>42404</v>
      </c>
      <c r="M17" s="756"/>
      <c r="N17" s="713"/>
      <c r="O17" s="721"/>
      <c r="P17" s="721"/>
      <c r="Q17" s="721"/>
      <c r="R17" s="721"/>
      <c r="S17" s="721"/>
      <c r="T17" s="721"/>
      <c r="U17" s="714"/>
      <c r="V17" s="716"/>
      <c r="W17" s="715">
        <f t="shared" si="1"/>
        <v>9</v>
      </c>
      <c r="X17" s="772">
        <v>14</v>
      </c>
      <c r="Y17" s="719" t="str">
        <f t="shared" si="2"/>
        <v>OK</v>
      </c>
      <c r="Z17" s="771">
        <f t="shared" si="3"/>
        <v>0</v>
      </c>
      <c r="AA17" s="687" t="str">
        <f t="shared" si="4"/>
        <v>CTT Standard - 4091</v>
      </c>
      <c r="AB17" s="770">
        <v>42415</v>
      </c>
      <c r="AC17" s="861">
        <f t="shared" si="5"/>
        <v>14</v>
      </c>
      <c r="AD17" s="771">
        <f t="shared" si="6"/>
        <v>12</v>
      </c>
      <c r="AE17" s="771" t="str">
        <f t="shared" si="7"/>
        <v>OK</v>
      </c>
      <c r="AF17" s="725" t="str">
        <f t="shared" si="8"/>
        <v>OK</v>
      </c>
      <c r="AG17" s="854"/>
      <c r="AH17" s="771"/>
      <c r="AI17" s="720"/>
      <c r="AJ17" s="720"/>
      <c r="AK17" s="720"/>
      <c r="AL17" s="720"/>
      <c r="AM17" s="720"/>
      <c r="AN17" s="720"/>
      <c r="AO17" s="720"/>
      <c r="AP17" s="720"/>
      <c r="AQ17" s="720"/>
      <c r="AR17" s="720"/>
      <c r="AS17" s="720"/>
      <c r="AT17" s="720"/>
      <c r="AU17" s="720"/>
      <c r="AV17" s="720"/>
      <c r="AW17" s="720"/>
      <c r="AX17" s="720"/>
      <c r="AY17" s="720"/>
      <c r="AZ17" s="720"/>
      <c r="BA17" s="720"/>
      <c r="BB17" s="720"/>
      <c r="BC17" s="720"/>
      <c r="BD17" s="720"/>
      <c r="BE17" s="720"/>
      <c r="BF17" s="720"/>
      <c r="BG17" s="720"/>
      <c r="BH17" s="720"/>
      <c r="BI17" s="720"/>
      <c r="BJ17" s="720"/>
      <c r="BK17" s="720"/>
      <c r="BL17" s="720"/>
      <c r="BM17" s="720"/>
      <c r="BN17" s="720"/>
      <c r="BO17" s="720"/>
      <c r="BP17" s="720"/>
      <c r="BQ17" s="720"/>
      <c r="BR17" s="720"/>
      <c r="BS17" s="720"/>
      <c r="BT17" s="720"/>
      <c r="BU17" s="720"/>
      <c r="BV17" s="720"/>
      <c r="BW17" s="720"/>
      <c r="BX17" s="720"/>
      <c r="BY17" s="720"/>
      <c r="BZ17" s="720"/>
      <c r="CA17" s="720"/>
      <c r="CB17" s="720"/>
      <c r="CC17" s="720"/>
      <c r="CD17" s="720"/>
      <c r="CE17" s="720"/>
      <c r="CF17" s="720"/>
      <c r="CG17" s="720"/>
      <c r="CH17" s="720"/>
      <c r="CI17" s="720"/>
      <c r="CJ17" s="720"/>
      <c r="CK17" s="720"/>
      <c r="CL17" s="720"/>
      <c r="CM17" s="720"/>
      <c r="CN17" s="720"/>
      <c r="CO17" s="720"/>
      <c r="CP17" s="720"/>
      <c r="CQ17" s="720"/>
      <c r="CR17" s="720"/>
      <c r="CS17" s="720"/>
      <c r="CT17" s="720"/>
      <c r="CU17" s="720"/>
      <c r="CV17" s="720"/>
      <c r="CW17" s="720"/>
      <c r="CX17" s="720"/>
      <c r="CY17" s="720"/>
      <c r="CZ17" s="720"/>
      <c r="DA17" s="720"/>
      <c r="DB17" s="720"/>
      <c r="DC17" s="720"/>
      <c r="DD17" s="720"/>
      <c r="DE17" s="720"/>
      <c r="DF17" s="720"/>
      <c r="DG17" s="720"/>
      <c r="DH17" s="720"/>
      <c r="DI17" s="720"/>
      <c r="DJ17" s="720"/>
      <c r="DK17" s="720"/>
      <c r="DL17" s="720"/>
      <c r="DM17" s="720"/>
      <c r="DN17" s="720"/>
      <c r="DO17" s="720"/>
      <c r="DP17" s="720"/>
      <c r="DQ17" s="720"/>
      <c r="DR17" s="720"/>
      <c r="DS17" s="720"/>
      <c r="DT17" s="720"/>
      <c r="DU17" s="720"/>
      <c r="DV17" s="720"/>
      <c r="DW17" s="720"/>
      <c r="DX17" s="720"/>
      <c r="DY17" s="720"/>
      <c r="DZ17" s="720"/>
      <c r="EA17" s="720"/>
      <c r="EB17" s="720"/>
      <c r="EC17" s="720"/>
      <c r="ED17" s="720"/>
      <c r="EE17" s="720"/>
      <c r="EF17" s="720"/>
    </row>
    <row r="18" spans="1:136" s="730" customFormat="1" x14ac:dyDescent="0.25">
      <c r="A18" s="773" t="s">
        <v>115</v>
      </c>
      <c r="B18" s="769">
        <f t="shared" si="9"/>
        <v>10</v>
      </c>
      <c r="C18" s="786">
        <v>34</v>
      </c>
      <c r="D18" s="771" t="s">
        <v>244</v>
      </c>
      <c r="E18" s="942">
        <v>42403</v>
      </c>
      <c r="F18" s="1086"/>
      <c r="G18" s="723">
        <f t="shared" si="0"/>
        <v>10</v>
      </c>
      <c r="H18" s="904">
        <v>34</v>
      </c>
      <c r="I18" s="786">
        <v>34</v>
      </c>
      <c r="J18" s="904">
        <v>34</v>
      </c>
      <c r="K18" s="721">
        <v>0</v>
      </c>
      <c r="L18" s="781">
        <v>42404</v>
      </c>
      <c r="M18" s="756"/>
      <c r="N18" s="720"/>
      <c r="O18" s="720"/>
      <c r="P18" s="720"/>
      <c r="Q18" s="720"/>
      <c r="R18" s="720"/>
      <c r="S18" s="720"/>
      <c r="T18" s="720"/>
      <c r="U18" s="1046"/>
      <c r="V18" s="716"/>
      <c r="W18" s="715">
        <f t="shared" si="1"/>
        <v>10</v>
      </c>
      <c r="X18" s="831">
        <v>34</v>
      </c>
      <c r="Y18" s="719" t="str">
        <f t="shared" si="2"/>
        <v>OK</v>
      </c>
      <c r="Z18" s="771">
        <f t="shared" si="3"/>
        <v>0</v>
      </c>
      <c r="AA18" s="687" t="str">
        <f t="shared" si="4"/>
        <v>JOM - 4327</v>
      </c>
      <c r="AB18" s="770">
        <v>42411</v>
      </c>
      <c r="AC18" s="861">
        <f t="shared" si="5"/>
        <v>34</v>
      </c>
      <c r="AD18" s="771">
        <f t="shared" si="6"/>
        <v>8</v>
      </c>
      <c r="AE18" s="771" t="str">
        <f t="shared" si="7"/>
        <v>OK</v>
      </c>
      <c r="AF18" s="725" t="str">
        <f t="shared" si="8"/>
        <v>OK</v>
      </c>
      <c r="AG18" s="854"/>
      <c r="AH18" s="771"/>
      <c r="AI18" s="720"/>
      <c r="AJ18" s="720"/>
      <c r="AK18" s="720"/>
      <c r="AL18" s="720"/>
      <c r="AM18" s="720"/>
      <c r="AN18" s="720"/>
      <c r="AO18" s="720"/>
      <c r="AP18" s="720"/>
      <c r="AQ18" s="720"/>
      <c r="AR18" s="720"/>
      <c r="AS18" s="720"/>
      <c r="AT18" s="720"/>
      <c r="AU18" s="720"/>
      <c r="AV18" s="720"/>
      <c r="AW18" s="720"/>
      <c r="AX18" s="720"/>
      <c r="AY18" s="720"/>
      <c r="AZ18" s="720"/>
      <c r="BA18" s="720"/>
      <c r="BB18" s="720"/>
      <c r="BC18" s="720"/>
      <c r="BD18" s="720"/>
      <c r="BE18" s="720"/>
      <c r="BF18" s="720"/>
      <c r="BG18" s="720"/>
      <c r="BH18" s="720"/>
      <c r="BI18" s="720"/>
      <c r="BJ18" s="720"/>
      <c r="BK18" s="720"/>
      <c r="BL18" s="720"/>
      <c r="BM18" s="720"/>
      <c r="BN18" s="720"/>
      <c r="BO18" s="720"/>
      <c r="BP18" s="720"/>
      <c r="BQ18" s="720"/>
      <c r="BR18" s="720"/>
      <c r="BS18" s="720"/>
      <c r="BT18" s="720"/>
      <c r="BU18" s="720"/>
      <c r="BV18" s="720"/>
      <c r="BW18" s="720"/>
      <c r="BX18" s="720"/>
      <c r="BY18" s="720"/>
      <c r="BZ18" s="720"/>
      <c r="CA18" s="720"/>
      <c r="CB18" s="720"/>
      <c r="CC18" s="720"/>
      <c r="CD18" s="720"/>
      <c r="CE18" s="720"/>
      <c r="CF18" s="720"/>
      <c r="CG18" s="720"/>
      <c r="CH18" s="720"/>
      <c r="CI18" s="720"/>
      <c r="CJ18" s="720"/>
      <c r="CK18" s="720"/>
      <c r="CL18" s="720"/>
      <c r="CM18" s="720"/>
      <c r="CN18" s="720"/>
      <c r="CO18" s="720"/>
      <c r="CP18" s="720"/>
      <c r="CQ18" s="720"/>
      <c r="CR18" s="720"/>
      <c r="CS18" s="720"/>
      <c r="CT18" s="720"/>
      <c r="CU18" s="720"/>
      <c r="CV18" s="720"/>
      <c r="CW18" s="720"/>
      <c r="CX18" s="720"/>
      <c r="CY18" s="720"/>
      <c r="CZ18" s="720"/>
      <c r="DA18" s="720"/>
      <c r="DB18" s="720"/>
      <c r="DC18" s="720"/>
      <c r="DD18" s="720"/>
      <c r="DE18" s="720"/>
      <c r="DF18" s="720"/>
      <c r="DG18" s="720"/>
      <c r="DH18" s="720"/>
      <c r="DI18" s="720"/>
      <c r="DJ18" s="720"/>
      <c r="DK18" s="720"/>
      <c r="DL18" s="720"/>
      <c r="DM18" s="720"/>
      <c r="DN18" s="720"/>
      <c r="DO18" s="720"/>
      <c r="DP18" s="720"/>
      <c r="DQ18" s="720"/>
      <c r="DR18" s="720"/>
      <c r="DS18" s="720"/>
      <c r="DT18" s="720"/>
      <c r="DU18" s="720"/>
      <c r="DV18" s="720"/>
      <c r="DW18" s="720"/>
      <c r="DX18" s="720"/>
      <c r="DY18" s="720"/>
      <c r="DZ18" s="720"/>
      <c r="EA18" s="720"/>
      <c r="EB18" s="720"/>
      <c r="EC18" s="720"/>
      <c r="ED18" s="720"/>
      <c r="EE18" s="720"/>
      <c r="EF18" s="720"/>
    </row>
    <row r="19" spans="1:136" x14ac:dyDescent="0.25">
      <c r="A19" s="1074" t="s">
        <v>115</v>
      </c>
      <c r="B19" s="769">
        <f t="shared" si="9"/>
        <v>11</v>
      </c>
      <c r="C19" s="786">
        <v>278</v>
      </c>
      <c r="D19" s="771" t="s">
        <v>73</v>
      </c>
      <c r="E19" s="944">
        <v>42410</v>
      </c>
      <c r="F19" s="1086"/>
      <c r="G19" s="723">
        <f t="shared" si="0"/>
        <v>11</v>
      </c>
      <c r="H19" s="904">
        <v>278</v>
      </c>
      <c r="I19" s="786">
        <v>278</v>
      </c>
      <c r="J19" s="904">
        <v>278</v>
      </c>
      <c r="K19" s="786">
        <v>0</v>
      </c>
      <c r="L19" s="781">
        <v>42411</v>
      </c>
      <c r="M19" s="756"/>
      <c r="N19" s="720"/>
      <c r="O19" s="720"/>
      <c r="P19" s="720"/>
      <c r="Q19" s="720"/>
      <c r="R19" s="720"/>
      <c r="S19" s="720"/>
      <c r="T19" s="720"/>
      <c r="U19" s="1046"/>
      <c r="V19" s="716"/>
      <c r="W19" s="715">
        <f t="shared" si="1"/>
        <v>11</v>
      </c>
      <c r="X19" s="831">
        <v>278</v>
      </c>
      <c r="Y19" s="719" t="str">
        <f t="shared" si="2"/>
        <v>OK</v>
      </c>
      <c r="Z19" s="771">
        <v>0</v>
      </c>
      <c r="AA19" s="687" t="str">
        <f t="shared" si="4"/>
        <v>Ikea - 2228</v>
      </c>
      <c r="AB19" s="770">
        <v>42418</v>
      </c>
      <c r="AC19" s="861">
        <f t="shared" si="5"/>
        <v>278</v>
      </c>
      <c r="AD19" s="771">
        <f t="shared" si="6"/>
        <v>8</v>
      </c>
      <c r="AE19" s="771" t="str">
        <f t="shared" si="7"/>
        <v>OK</v>
      </c>
      <c r="AF19" s="725" t="str">
        <f t="shared" si="8"/>
        <v>OK</v>
      </c>
      <c r="AG19" s="854"/>
      <c r="AH19" s="771"/>
    </row>
    <row r="20" spans="1:136" s="726" customFormat="1" ht="14.25" thickBot="1" x14ac:dyDescent="0.3">
      <c r="A20" s="1076" t="s">
        <v>115</v>
      </c>
      <c r="B20" s="811">
        <f t="shared" si="9"/>
        <v>12</v>
      </c>
      <c r="C20" s="1078">
        <v>45</v>
      </c>
      <c r="D20" s="813" t="s">
        <v>244</v>
      </c>
      <c r="E20" s="1083">
        <v>42417</v>
      </c>
      <c r="F20" s="1088"/>
      <c r="G20" s="814">
        <f t="shared" si="0"/>
        <v>12</v>
      </c>
      <c r="H20" s="1091">
        <v>45</v>
      </c>
      <c r="I20" s="1078">
        <v>45</v>
      </c>
      <c r="J20" s="1091">
        <v>45</v>
      </c>
      <c r="K20" s="1078">
        <v>0</v>
      </c>
      <c r="L20" s="816">
        <v>42418</v>
      </c>
      <c r="M20" s="817"/>
      <c r="N20" s="823"/>
      <c r="O20" s="823"/>
      <c r="P20" s="823"/>
      <c r="Q20" s="823"/>
      <c r="R20" s="823"/>
      <c r="S20" s="823"/>
      <c r="T20" s="823"/>
      <c r="U20" s="1114"/>
      <c r="V20" s="818"/>
      <c r="W20" s="819">
        <f t="shared" si="1"/>
        <v>12</v>
      </c>
      <c r="X20" s="1096">
        <v>45</v>
      </c>
      <c r="Y20" s="933" t="str">
        <f t="shared" si="2"/>
        <v>OK</v>
      </c>
      <c r="Z20" s="847">
        <f t="shared" ref="Z20:Z83" si="10">IF(X20="","",+C20-X20)</f>
        <v>0</v>
      </c>
      <c r="AA20" s="934" t="str">
        <f t="shared" si="4"/>
        <v>JOM - 4327</v>
      </c>
      <c r="AB20" s="852">
        <v>42425</v>
      </c>
      <c r="AC20" s="867">
        <f t="shared" si="5"/>
        <v>45</v>
      </c>
      <c r="AD20" s="847">
        <f t="shared" si="6"/>
        <v>8</v>
      </c>
      <c r="AE20" s="813" t="str">
        <f t="shared" si="7"/>
        <v>OK</v>
      </c>
      <c r="AF20" s="812" t="str">
        <f t="shared" si="8"/>
        <v>OK</v>
      </c>
      <c r="AG20" s="855"/>
      <c r="AH20" s="813"/>
      <c r="AI20" s="823"/>
      <c r="AJ20" s="823"/>
      <c r="AK20" s="823"/>
      <c r="AL20" s="823"/>
      <c r="AM20" s="823"/>
      <c r="AN20" s="823"/>
    </row>
    <row r="21" spans="1:136" ht="14.25" thickTop="1" x14ac:dyDescent="0.25">
      <c r="A21" s="784" t="s">
        <v>115</v>
      </c>
      <c r="B21" s="769">
        <f t="shared" si="9"/>
        <v>13</v>
      </c>
      <c r="C21" s="927">
        <v>279</v>
      </c>
      <c r="D21" s="928" t="s">
        <v>73</v>
      </c>
      <c r="E21" s="944">
        <v>42424</v>
      </c>
      <c r="F21" s="1086"/>
      <c r="G21" s="828">
        <f t="shared" si="0"/>
        <v>13</v>
      </c>
      <c r="H21" s="1090">
        <v>279</v>
      </c>
      <c r="I21" s="1094">
        <v>279</v>
      </c>
      <c r="J21" s="1094">
        <v>279</v>
      </c>
      <c r="K21" s="786">
        <v>0</v>
      </c>
      <c r="L21" s="781">
        <v>42425</v>
      </c>
      <c r="M21" s="756"/>
      <c r="N21" s="720"/>
      <c r="O21" s="720"/>
      <c r="P21" s="720"/>
      <c r="Q21" s="720"/>
      <c r="R21" s="720"/>
      <c r="S21" s="720"/>
      <c r="T21" s="720"/>
      <c r="U21" s="1046"/>
      <c r="V21" s="716"/>
      <c r="W21" s="715">
        <f t="shared" si="1"/>
        <v>13</v>
      </c>
      <c r="X21" s="831">
        <v>279</v>
      </c>
      <c r="Y21" s="719" t="str">
        <f t="shared" si="2"/>
        <v>OK</v>
      </c>
      <c r="Z21" s="771">
        <f t="shared" si="10"/>
        <v>0</v>
      </c>
      <c r="AA21" s="687" t="str">
        <f t="shared" si="4"/>
        <v>Ikea - 2228</v>
      </c>
      <c r="AB21" s="770">
        <v>42447</v>
      </c>
      <c r="AC21" s="861">
        <f t="shared" si="5"/>
        <v>279</v>
      </c>
      <c r="AD21" s="771">
        <f t="shared" si="6"/>
        <v>24</v>
      </c>
      <c r="AE21" s="771" t="str">
        <f t="shared" si="7"/>
        <v>OK</v>
      </c>
      <c r="AF21" s="725" t="str">
        <f t="shared" si="8"/>
        <v>OK</v>
      </c>
      <c r="AG21" s="854"/>
      <c r="AH21" s="771"/>
    </row>
    <row r="22" spans="1:136" s="726" customFormat="1" x14ac:dyDescent="0.25">
      <c r="A22" s="784" t="s">
        <v>116</v>
      </c>
      <c r="B22" s="769">
        <f t="shared" si="9"/>
        <v>14</v>
      </c>
      <c r="C22" s="927">
        <v>923</v>
      </c>
      <c r="D22" s="928" t="s">
        <v>73</v>
      </c>
      <c r="E22" s="944">
        <v>42430</v>
      </c>
      <c r="F22" s="1086"/>
      <c r="G22" s="829">
        <f t="shared" si="0"/>
        <v>14</v>
      </c>
      <c r="H22" s="1000">
        <v>923</v>
      </c>
      <c r="I22" s="782">
        <v>923</v>
      </c>
      <c r="J22" s="782">
        <v>848</v>
      </c>
      <c r="K22" s="908">
        <f>I22-J22</f>
        <v>75</v>
      </c>
      <c r="L22" s="781">
        <v>42431</v>
      </c>
      <c r="M22" s="756"/>
      <c r="N22" s="720"/>
      <c r="O22" s="720"/>
      <c r="P22" s="720"/>
      <c r="Q22" s="720"/>
      <c r="R22" s="720"/>
      <c r="S22" s="720"/>
      <c r="T22" s="720"/>
      <c r="U22" s="1046"/>
      <c r="V22" s="716"/>
      <c r="W22" s="715">
        <f t="shared" si="1"/>
        <v>14</v>
      </c>
      <c r="X22" s="831">
        <v>848</v>
      </c>
      <c r="Y22" s="719" t="str">
        <f t="shared" si="2"/>
        <v>ERRO</v>
      </c>
      <c r="Z22" s="771">
        <f t="shared" si="10"/>
        <v>75</v>
      </c>
      <c r="AA22" s="687" t="str">
        <f t="shared" si="4"/>
        <v>Ikea - 2228</v>
      </c>
      <c r="AB22" s="770">
        <v>42447</v>
      </c>
      <c r="AC22" s="861">
        <f t="shared" si="5"/>
        <v>848</v>
      </c>
      <c r="AD22" s="771">
        <f t="shared" si="6"/>
        <v>17</v>
      </c>
      <c r="AE22" s="771" t="str">
        <f t="shared" si="7"/>
        <v>OK</v>
      </c>
      <c r="AF22" s="725" t="str">
        <f t="shared" si="8"/>
        <v>OK</v>
      </c>
      <c r="AG22" s="854"/>
      <c r="AH22" s="771"/>
      <c r="AI22" s="720"/>
      <c r="AJ22" s="720"/>
      <c r="AK22" s="720"/>
      <c r="AL22" s="720"/>
      <c r="AM22" s="720"/>
      <c r="AN22" s="720"/>
      <c r="AO22" s="720"/>
      <c r="AP22" s="720"/>
      <c r="AQ22" s="720"/>
      <c r="AR22" s="720"/>
      <c r="AS22" s="720"/>
      <c r="AT22" s="720"/>
      <c r="AU22" s="720"/>
      <c r="AV22" s="720"/>
      <c r="AW22" s="720"/>
      <c r="AX22" s="720"/>
      <c r="AY22" s="720"/>
      <c r="AZ22" s="720"/>
      <c r="BA22" s="720"/>
      <c r="BB22" s="720"/>
      <c r="BC22" s="720"/>
      <c r="BD22" s="720"/>
      <c r="BE22" s="720"/>
      <c r="BF22" s="720"/>
      <c r="BG22" s="720"/>
      <c r="BH22" s="720"/>
      <c r="BI22" s="720"/>
      <c r="BJ22" s="720"/>
      <c r="BK22" s="720"/>
      <c r="BL22" s="720"/>
      <c r="BM22" s="720"/>
      <c r="BN22" s="720"/>
      <c r="BO22" s="720"/>
      <c r="BP22" s="720"/>
      <c r="BQ22" s="720"/>
      <c r="BR22" s="720"/>
      <c r="BS22" s="720"/>
      <c r="BT22" s="720"/>
      <c r="BU22" s="720"/>
      <c r="BV22" s="720"/>
      <c r="BW22" s="720"/>
      <c r="BX22" s="720"/>
      <c r="BY22" s="720"/>
      <c r="BZ22" s="720"/>
      <c r="CA22" s="720"/>
      <c r="CB22" s="720"/>
      <c r="CC22" s="720"/>
      <c r="CD22" s="720"/>
      <c r="CE22" s="720"/>
      <c r="CF22" s="720"/>
      <c r="CG22" s="720"/>
      <c r="CH22" s="720"/>
      <c r="CI22" s="720"/>
      <c r="CJ22" s="720"/>
      <c r="CK22" s="720"/>
      <c r="CL22" s="720"/>
      <c r="CM22" s="720"/>
      <c r="CN22" s="720"/>
      <c r="CO22" s="720"/>
      <c r="CP22" s="720"/>
      <c r="CQ22" s="720"/>
      <c r="CR22" s="720"/>
      <c r="CS22" s="720"/>
      <c r="CT22" s="720"/>
      <c r="CU22" s="720"/>
      <c r="CV22" s="720"/>
      <c r="CW22" s="720"/>
      <c r="CX22" s="720"/>
      <c r="CY22" s="720"/>
      <c r="CZ22" s="720"/>
      <c r="DA22" s="720"/>
      <c r="DB22" s="720"/>
      <c r="DC22" s="720"/>
      <c r="DD22" s="720"/>
      <c r="DE22" s="720"/>
      <c r="DF22" s="720"/>
      <c r="DG22" s="720"/>
      <c r="DH22" s="720"/>
      <c r="DI22" s="720"/>
      <c r="DJ22" s="720"/>
      <c r="DK22" s="720"/>
      <c r="DL22" s="720"/>
      <c r="DM22" s="720"/>
      <c r="DN22" s="720"/>
      <c r="DO22" s="720"/>
      <c r="DP22" s="720"/>
      <c r="DQ22" s="720"/>
      <c r="DR22" s="720"/>
      <c r="DS22" s="720"/>
      <c r="DT22" s="720"/>
      <c r="DU22" s="720"/>
      <c r="DV22" s="720"/>
      <c r="DW22" s="720"/>
      <c r="DX22" s="720"/>
      <c r="DY22" s="720"/>
      <c r="DZ22" s="720"/>
      <c r="EA22" s="720"/>
      <c r="EB22" s="720"/>
      <c r="EC22" s="720"/>
      <c r="ED22" s="720"/>
      <c r="EE22" s="720"/>
      <c r="EF22" s="720"/>
    </row>
    <row r="23" spans="1:136" x14ac:dyDescent="0.25">
      <c r="A23" s="784" t="s">
        <v>116</v>
      </c>
      <c r="B23" s="769">
        <f t="shared" si="9"/>
        <v>15</v>
      </c>
      <c r="C23" s="786">
        <v>757</v>
      </c>
      <c r="D23" s="771" t="s">
        <v>187</v>
      </c>
      <c r="E23" s="944">
        <v>42430</v>
      </c>
      <c r="F23" s="1086"/>
      <c r="G23" s="829">
        <f t="shared" si="0"/>
        <v>15</v>
      </c>
      <c r="H23" s="1000">
        <v>757</v>
      </c>
      <c r="I23" s="782">
        <v>757</v>
      </c>
      <c r="J23" s="782">
        <v>742</v>
      </c>
      <c r="K23" s="908">
        <f>I23-J23</f>
        <v>15</v>
      </c>
      <c r="L23" s="781">
        <v>42431</v>
      </c>
      <c r="M23" s="756"/>
      <c r="N23" s="720"/>
      <c r="O23" s="720"/>
      <c r="P23" s="720"/>
      <c r="Q23" s="720"/>
      <c r="R23" s="720"/>
      <c r="S23" s="720"/>
      <c r="T23" s="720"/>
      <c r="U23" s="1046"/>
      <c r="V23" s="716"/>
      <c r="W23" s="715">
        <f t="shared" si="1"/>
        <v>15</v>
      </c>
      <c r="X23" s="831">
        <v>742</v>
      </c>
      <c r="Y23" s="719" t="str">
        <f t="shared" si="2"/>
        <v>ERRO</v>
      </c>
      <c r="Z23" s="771">
        <f t="shared" si="10"/>
        <v>15</v>
      </c>
      <c r="AA23" s="687" t="str">
        <f t="shared" si="4"/>
        <v>Salvador Caetano - 2879</v>
      </c>
      <c r="AB23" s="770">
        <v>42440</v>
      </c>
      <c r="AC23" s="861">
        <f t="shared" si="5"/>
        <v>742</v>
      </c>
      <c r="AD23" s="771">
        <f t="shared" si="6"/>
        <v>10</v>
      </c>
      <c r="AE23" s="771" t="str">
        <f t="shared" si="7"/>
        <v>OK</v>
      </c>
      <c r="AF23" s="725" t="str">
        <f t="shared" si="8"/>
        <v>OK</v>
      </c>
      <c r="AG23" s="854"/>
      <c r="AH23" s="771"/>
    </row>
    <row r="24" spans="1:136" x14ac:dyDescent="0.25">
      <c r="A24" s="784" t="s">
        <v>116</v>
      </c>
      <c r="B24" s="769">
        <f t="shared" si="9"/>
        <v>16</v>
      </c>
      <c r="C24" s="786">
        <v>1535</v>
      </c>
      <c r="D24" s="771" t="s">
        <v>199</v>
      </c>
      <c r="E24" s="944">
        <v>42430</v>
      </c>
      <c r="F24" s="1086"/>
      <c r="G24" s="829">
        <f t="shared" si="0"/>
        <v>16</v>
      </c>
      <c r="H24" s="1000">
        <v>1535</v>
      </c>
      <c r="I24" s="782">
        <v>1535</v>
      </c>
      <c r="J24" s="782">
        <v>1471</v>
      </c>
      <c r="K24" s="908">
        <f>I24-J24</f>
        <v>64</v>
      </c>
      <c r="L24" s="781">
        <v>42431</v>
      </c>
      <c r="M24" s="756"/>
      <c r="N24" s="720"/>
      <c r="O24" s="720"/>
      <c r="P24" s="720"/>
      <c r="Q24" s="720"/>
      <c r="R24" s="720"/>
      <c r="S24" s="720"/>
      <c r="T24" s="720"/>
      <c r="U24" s="1046"/>
      <c r="V24" s="716"/>
      <c r="W24" s="715">
        <f t="shared" si="1"/>
        <v>16</v>
      </c>
      <c r="X24" s="831">
        <v>1471</v>
      </c>
      <c r="Y24" s="719" t="str">
        <f t="shared" si="2"/>
        <v>ERRO</v>
      </c>
      <c r="Z24" s="771">
        <f t="shared" si="10"/>
        <v>64</v>
      </c>
      <c r="AA24" s="687" t="str">
        <f t="shared" si="4"/>
        <v>RP Def - 3173</v>
      </c>
      <c r="AB24" s="770">
        <v>42440</v>
      </c>
      <c r="AC24" s="861">
        <f t="shared" si="5"/>
        <v>1471</v>
      </c>
      <c r="AD24" s="771">
        <f t="shared" si="6"/>
        <v>10</v>
      </c>
      <c r="AE24" s="771" t="str">
        <f t="shared" si="7"/>
        <v>OK</v>
      </c>
      <c r="AF24" s="725" t="str">
        <f t="shared" si="8"/>
        <v>OK</v>
      </c>
      <c r="AG24" s="854"/>
      <c r="AH24" s="771"/>
    </row>
    <row r="25" spans="1:136" s="726" customFormat="1" x14ac:dyDescent="0.25">
      <c r="A25" s="1075" t="s">
        <v>115</v>
      </c>
      <c r="B25" s="769">
        <f t="shared" si="9"/>
        <v>17</v>
      </c>
      <c r="C25" s="927">
        <v>290</v>
      </c>
      <c r="D25" s="928" t="s">
        <v>73</v>
      </c>
      <c r="E25" s="944">
        <v>42431</v>
      </c>
      <c r="F25" s="1086"/>
      <c r="G25" s="829">
        <f t="shared" si="0"/>
        <v>17</v>
      </c>
      <c r="H25" s="783">
        <v>290</v>
      </c>
      <c r="I25" s="904">
        <v>290</v>
      </c>
      <c r="J25" s="904">
        <v>290</v>
      </c>
      <c r="K25" s="786">
        <v>0</v>
      </c>
      <c r="L25" s="781">
        <v>42432</v>
      </c>
      <c r="M25" s="756"/>
      <c r="N25" s="720"/>
      <c r="O25" s="720"/>
      <c r="P25" s="720"/>
      <c r="Q25" s="720"/>
      <c r="R25" s="720"/>
      <c r="S25" s="720"/>
      <c r="T25" s="720"/>
      <c r="U25" s="1046"/>
      <c r="V25" s="716"/>
      <c r="W25" s="715">
        <f t="shared" si="1"/>
        <v>17</v>
      </c>
      <c r="X25" s="831">
        <v>290</v>
      </c>
      <c r="Y25" s="719" t="str">
        <f t="shared" si="2"/>
        <v>OK</v>
      </c>
      <c r="Z25" s="771">
        <f t="shared" si="10"/>
        <v>0</v>
      </c>
      <c r="AA25" s="687" t="str">
        <f t="shared" si="4"/>
        <v>Ikea - 2228</v>
      </c>
      <c r="AB25" s="770">
        <v>42447</v>
      </c>
      <c r="AC25" s="861">
        <f t="shared" si="5"/>
        <v>290</v>
      </c>
      <c r="AD25" s="771">
        <f t="shared" si="6"/>
        <v>16</v>
      </c>
      <c r="AE25" s="771" t="str">
        <f t="shared" si="7"/>
        <v>OK</v>
      </c>
      <c r="AF25" s="725" t="str">
        <f t="shared" si="8"/>
        <v>OK</v>
      </c>
      <c r="AG25" s="854"/>
      <c r="AH25" s="771"/>
      <c r="AI25" s="720"/>
      <c r="AJ25" s="720"/>
      <c r="AK25" s="720"/>
      <c r="AL25" s="720"/>
      <c r="AM25" s="720"/>
      <c r="AN25" s="720"/>
      <c r="AO25" s="720"/>
      <c r="AP25" s="720"/>
      <c r="AQ25" s="720"/>
      <c r="AR25" s="720"/>
      <c r="AS25" s="720"/>
      <c r="AT25" s="720"/>
      <c r="AU25" s="720"/>
      <c r="AV25" s="720"/>
      <c r="AW25" s="720"/>
      <c r="AX25" s="720"/>
      <c r="AY25" s="720"/>
      <c r="AZ25" s="720"/>
      <c r="BA25" s="720"/>
      <c r="BB25" s="720"/>
      <c r="BC25" s="720"/>
      <c r="BD25" s="720"/>
      <c r="BE25" s="720"/>
      <c r="BF25" s="720"/>
      <c r="BG25" s="720"/>
      <c r="BH25" s="720"/>
      <c r="BI25" s="720"/>
      <c r="BJ25" s="720"/>
      <c r="BK25" s="720"/>
      <c r="BL25" s="720"/>
      <c r="BM25" s="720"/>
      <c r="BN25" s="720"/>
      <c r="BO25" s="720"/>
      <c r="BP25" s="720"/>
      <c r="BQ25" s="720"/>
      <c r="BR25" s="720"/>
      <c r="BS25" s="720"/>
      <c r="BT25" s="720"/>
      <c r="BU25" s="720"/>
      <c r="BV25" s="720"/>
      <c r="BW25" s="720"/>
      <c r="BX25" s="720"/>
      <c r="BY25" s="720"/>
      <c r="BZ25" s="720"/>
      <c r="CA25" s="720"/>
      <c r="CB25" s="720"/>
      <c r="CC25" s="720"/>
      <c r="CD25" s="720"/>
      <c r="CE25" s="720"/>
      <c r="CF25" s="720"/>
      <c r="CG25" s="720"/>
      <c r="CH25" s="720"/>
      <c r="CI25" s="720"/>
      <c r="CJ25" s="720"/>
      <c r="CK25" s="720"/>
      <c r="CL25" s="720"/>
      <c r="CM25" s="720"/>
      <c r="CN25" s="720"/>
      <c r="CO25" s="720"/>
      <c r="CP25" s="720"/>
      <c r="CQ25" s="720"/>
      <c r="CR25" s="720"/>
      <c r="CS25" s="720"/>
      <c r="CT25" s="720"/>
      <c r="CU25" s="720"/>
      <c r="CV25" s="720"/>
      <c r="CW25" s="720"/>
      <c r="CX25" s="720"/>
      <c r="CY25" s="720"/>
      <c r="CZ25" s="720"/>
      <c r="DA25" s="720"/>
      <c r="DB25" s="720"/>
      <c r="DC25" s="720"/>
      <c r="DD25" s="720"/>
      <c r="DE25" s="720"/>
      <c r="DF25" s="720"/>
      <c r="DG25" s="720"/>
      <c r="DH25" s="720"/>
      <c r="DI25" s="720"/>
      <c r="DJ25" s="720"/>
      <c r="DK25" s="720"/>
      <c r="DL25" s="720"/>
      <c r="DM25" s="720"/>
      <c r="DN25" s="720"/>
      <c r="DO25" s="720"/>
      <c r="DP25" s="720"/>
      <c r="DQ25" s="720"/>
      <c r="DR25" s="720"/>
      <c r="DS25" s="720"/>
      <c r="DT25" s="720"/>
      <c r="DU25" s="720"/>
      <c r="DV25" s="720"/>
      <c r="DW25" s="720"/>
      <c r="DX25" s="720"/>
      <c r="DY25" s="720"/>
      <c r="DZ25" s="720"/>
      <c r="EA25" s="720"/>
      <c r="EB25" s="720"/>
      <c r="EC25" s="720"/>
      <c r="ED25" s="720"/>
      <c r="EE25" s="720"/>
      <c r="EF25" s="720"/>
    </row>
    <row r="26" spans="1:136" x14ac:dyDescent="0.25">
      <c r="A26" s="1075" t="s">
        <v>115</v>
      </c>
      <c r="B26" s="769">
        <f t="shared" si="9"/>
        <v>18</v>
      </c>
      <c r="C26" s="927">
        <v>313</v>
      </c>
      <c r="D26" s="928" t="s">
        <v>73</v>
      </c>
      <c r="E26" s="944">
        <v>42438</v>
      </c>
      <c r="F26" s="1086"/>
      <c r="G26" s="829">
        <f t="shared" si="0"/>
        <v>18</v>
      </c>
      <c r="H26" s="1000">
        <v>313</v>
      </c>
      <c r="I26" s="782">
        <v>313</v>
      </c>
      <c r="J26" s="782">
        <v>313</v>
      </c>
      <c r="K26" s="725">
        <v>0</v>
      </c>
      <c r="L26" s="781">
        <v>42439</v>
      </c>
      <c r="M26" s="756"/>
      <c r="N26" s="720"/>
      <c r="O26" s="720"/>
      <c r="P26" s="720"/>
      <c r="Q26" s="720"/>
      <c r="R26" s="720"/>
      <c r="S26" s="720"/>
      <c r="T26" s="720"/>
      <c r="U26" s="1046"/>
      <c r="V26" s="716"/>
      <c r="W26" s="715">
        <f t="shared" si="1"/>
        <v>18</v>
      </c>
      <c r="X26" s="831">
        <v>313</v>
      </c>
      <c r="Y26" s="719" t="str">
        <f t="shared" si="2"/>
        <v>OK</v>
      </c>
      <c r="Z26" s="771">
        <f t="shared" si="10"/>
        <v>0</v>
      </c>
      <c r="AA26" s="687" t="str">
        <f t="shared" si="4"/>
        <v>Ikea - 2228</v>
      </c>
      <c r="AB26" s="770">
        <v>42447</v>
      </c>
      <c r="AC26" s="861">
        <f t="shared" si="5"/>
        <v>313</v>
      </c>
      <c r="AD26" s="771">
        <f t="shared" si="6"/>
        <v>9</v>
      </c>
      <c r="AE26" s="771" t="str">
        <f t="shared" si="7"/>
        <v>OK</v>
      </c>
      <c r="AF26" s="725" t="str">
        <f t="shared" si="8"/>
        <v>OK</v>
      </c>
      <c r="AG26" s="854"/>
      <c r="AH26" s="771"/>
    </row>
    <row r="27" spans="1:136" x14ac:dyDescent="0.25">
      <c r="A27" s="1075" t="s">
        <v>115</v>
      </c>
      <c r="B27" s="769">
        <f t="shared" si="9"/>
        <v>19</v>
      </c>
      <c r="C27" s="927">
        <v>805</v>
      </c>
      <c r="D27" s="928" t="s">
        <v>199</v>
      </c>
      <c r="E27" s="944">
        <v>42438</v>
      </c>
      <c r="F27" s="1086"/>
      <c r="G27" s="829">
        <f t="shared" si="0"/>
        <v>19</v>
      </c>
      <c r="H27" s="1000">
        <v>805</v>
      </c>
      <c r="I27" s="782">
        <v>805</v>
      </c>
      <c r="J27" s="782">
        <v>805</v>
      </c>
      <c r="K27" s="725">
        <v>0</v>
      </c>
      <c r="L27" s="781">
        <v>42439</v>
      </c>
      <c r="M27" s="756"/>
      <c r="N27" s="720"/>
      <c r="O27" s="720"/>
      <c r="P27" s="720"/>
      <c r="Q27" s="720"/>
      <c r="R27" s="720"/>
      <c r="S27" s="720"/>
      <c r="T27" s="720"/>
      <c r="U27" s="1046"/>
      <c r="V27" s="716"/>
      <c r="W27" s="715">
        <f t="shared" si="1"/>
        <v>19</v>
      </c>
      <c r="X27" s="831">
        <v>805</v>
      </c>
      <c r="Y27" s="719" t="str">
        <f t="shared" si="2"/>
        <v>OK</v>
      </c>
      <c r="Z27" s="771">
        <f t="shared" si="10"/>
        <v>0</v>
      </c>
      <c r="AA27" s="687" t="str">
        <f t="shared" si="4"/>
        <v>RP Def - 3173</v>
      </c>
      <c r="AB27" s="770">
        <v>42447</v>
      </c>
      <c r="AC27" s="861">
        <f t="shared" si="5"/>
        <v>805</v>
      </c>
      <c r="AD27" s="771">
        <f t="shared" si="6"/>
        <v>9</v>
      </c>
      <c r="AE27" s="771" t="str">
        <f t="shared" si="7"/>
        <v>OK</v>
      </c>
      <c r="AF27" s="725" t="str">
        <f t="shared" si="8"/>
        <v>OK</v>
      </c>
      <c r="AG27" s="854"/>
      <c r="AH27" s="771"/>
    </row>
    <row r="28" spans="1:136" x14ac:dyDescent="0.25">
      <c r="A28" s="784" t="s">
        <v>115</v>
      </c>
      <c r="B28" s="769">
        <f t="shared" si="9"/>
        <v>20</v>
      </c>
      <c r="C28" s="786">
        <v>81</v>
      </c>
      <c r="D28" s="771" t="s">
        <v>69</v>
      </c>
      <c r="E28" s="944">
        <v>42445</v>
      </c>
      <c r="F28" s="1086"/>
      <c r="G28" s="829">
        <f t="shared" si="0"/>
        <v>20</v>
      </c>
      <c r="H28" s="783">
        <v>81</v>
      </c>
      <c r="I28" s="904">
        <v>81</v>
      </c>
      <c r="J28" s="904">
        <v>81</v>
      </c>
      <c r="K28" s="725">
        <v>0</v>
      </c>
      <c r="L28" s="781">
        <v>42446</v>
      </c>
      <c r="M28" s="756"/>
      <c r="N28" s="720"/>
      <c r="O28" s="720"/>
      <c r="P28" s="720"/>
      <c r="Q28" s="720"/>
      <c r="R28" s="720"/>
      <c r="S28" s="720"/>
      <c r="T28" s="720"/>
      <c r="U28" s="1046"/>
      <c r="V28" s="716"/>
      <c r="W28" s="715">
        <f t="shared" si="1"/>
        <v>20</v>
      </c>
      <c r="X28" s="831">
        <v>81</v>
      </c>
      <c r="Y28" s="719" t="str">
        <f t="shared" si="2"/>
        <v>OK</v>
      </c>
      <c r="Z28" s="771">
        <f t="shared" si="10"/>
        <v>0</v>
      </c>
      <c r="AA28" s="687" t="str">
        <f t="shared" si="4"/>
        <v>Black - 2215</v>
      </c>
      <c r="AB28" s="770">
        <v>42460</v>
      </c>
      <c r="AC28" s="861">
        <f t="shared" si="5"/>
        <v>81</v>
      </c>
      <c r="AD28" s="771">
        <f t="shared" si="6"/>
        <v>15</v>
      </c>
      <c r="AE28" s="771" t="str">
        <f t="shared" si="7"/>
        <v>OK</v>
      </c>
      <c r="AF28" s="725" t="str">
        <f t="shared" si="8"/>
        <v>OK</v>
      </c>
      <c r="AG28" s="854"/>
      <c r="AH28" s="771"/>
    </row>
    <row r="29" spans="1:136" x14ac:dyDescent="0.25">
      <c r="A29" s="784" t="s">
        <v>115</v>
      </c>
      <c r="B29" s="769">
        <f t="shared" si="9"/>
        <v>21</v>
      </c>
      <c r="C29" s="786">
        <v>239</v>
      </c>
      <c r="D29" s="771" t="s">
        <v>73</v>
      </c>
      <c r="E29" s="944">
        <v>42445</v>
      </c>
      <c r="F29" s="1086"/>
      <c r="G29" s="829">
        <f t="shared" si="0"/>
        <v>21</v>
      </c>
      <c r="H29" s="783">
        <v>239</v>
      </c>
      <c r="I29" s="904">
        <v>239</v>
      </c>
      <c r="J29" s="904">
        <v>239</v>
      </c>
      <c r="K29" s="725">
        <v>0</v>
      </c>
      <c r="L29" s="781">
        <v>42446</v>
      </c>
      <c r="M29" s="756"/>
      <c r="N29" s="720"/>
      <c r="O29" s="720"/>
      <c r="P29" s="720"/>
      <c r="Q29" s="720"/>
      <c r="R29" s="720"/>
      <c r="S29" s="720"/>
      <c r="T29" s="720"/>
      <c r="U29" s="1046"/>
      <c r="V29" s="716"/>
      <c r="W29" s="715">
        <f t="shared" si="1"/>
        <v>21</v>
      </c>
      <c r="X29" s="831">
        <v>239</v>
      </c>
      <c r="Y29" s="719" t="str">
        <f t="shared" si="2"/>
        <v>OK</v>
      </c>
      <c r="Z29" s="771">
        <f t="shared" si="10"/>
        <v>0</v>
      </c>
      <c r="AA29" s="687" t="str">
        <f t="shared" si="4"/>
        <v>Ikea - 2228</v>
      </c>
      <c r="AB29" s="770">
        <v>42461</v>
      </c>
      <c r="AC29" s="861">
        <f t="shared" si="5"/>
        <v>239</v>
      </c>
      <c r="AD29" s="771">
        <f t="shared" si="6"/>
        <v>15</v>
      </c>
      <c r="AE29" s="771" t="str">
        <f t="shared" si="7"/>
        <v>OK</v>
      </c>
      <c r="AF29" s="725" t="str">
        <f t="shared" si="8"/>
        <v>OK</v>
      </c>
      <c r="AG29" s="854"/>
      <c r="AH29" s="771"/>
    </row>
    <row r="30" spans="1:136" x14ac:dyDescent="0.25">
      <c r="A30" s="784" t="s">
        <v>115</v>
      </c>
      <c r="B30" s="769">
        <f t="shared" si="9"/>
        <v>22</v>
      </c>
      <c r="C30" s="786">
        <v>321</v>
      </c>
      <c r="D30" s="771" t="s">
        <v>74</v>
      </c>
      <c r="E30" s="944">
        <v>42445</v>
      </c>
      <c r="F30" s="1086"/>
      <c r="G30" s="829">
        <f t="shared" si="0"/>
        <v>22</v>
      </c>
      <c r="H30" s="783">
        <v>321</v>
      </c>
      <c r="I30" s="904">
        <v>321</v>
      </c>
      <c r="J30" s="904">
        <v>321</v>
      </c>
      <c r="K30" s="725">
        <v>0</v>
      </c>
      <c r="L30" s="781">
        <v>42446</v>
      </c>
      <c r="M30" s="756"/>
      <c r="N30" s="720"/>
      <c r="O30" s="720"/>
      <c r="P30" s="720"/>
      <c r="Q30" s="720"/>
      <c r="R30" s="720"/>
      <c r="S30" s="720"/>
      <c r="T30" s="720"/>
      <c r="U30" s="1046"/>
      <c r="V30" s="716"/>
      <c r="W30" s="715">
        <f t="shared" si="1"/>
        <v>22</v>
      </c>
      <c r="X30" s="831">
        <v>321</v>
      </c>
      <c r="Y30" s="719" t="str">
        <f t="shared" si="2"/>
        <v>OK</v>
      </c>
      <c r="Z30" s="771">
        <f t="shared" si="10"/>
        <v>0</v>
      </c>
      <c r="AA30" s="687" t="str">
        <f t="shared" si="4"/>
        <v>Conforama - 2230</v>
      </c>
      <c r="AB30" s="770">
        <v>42461</v>
      </c>
      <c r="AC30" s="861">
        <f t="shared" si="5"/>
        <v>321</v>
      </c>
      <c r="AD30" s="771">
        <f t="shared" si="6"/>
        <v>15</v>
      </c>
      <c r="AE30" s="771" t="str">
        <f t="shared" si="7"/>
        <v>OK</v>
      </c>
      <c r="AF30" s="725" t="str">
        <f t="shared" si="8"/>
        <v>OK</v>
      </c>
      <c r="AG30" s="854"/>
      <c r="AH30" s="771"/>
    </row>
    <row r="31" spans="1:136" x14ac:dyDescent="0.25">
      <c r="A31" s="784" t="s">
        <v>115</v>
      </c>
      <c r="B31" s="769">
        <f t="shared" si="9"/>
        <v>23</v>
      </c>
      <c r="C31" s="786">
        <v>18</v>
      </c>
      <c r="D31" s="771" t="s">
        <v>75</v>
      </c>
      <c r="E31" s="944">
        <v>42445</v>
      </c>
      <c r="F31" s="1086"/>
      <c r="G31" s="829">
        <f t="shared" si="0"/>
        <v>23</v>
      </c>
      <c r="H31" s="783">
        <v>18</v>
      </c>
      <c r="I31" s="904">
        <v>18</v>
      </c>
      <c r="J31" s="904">
        <v>18</v>
      </c>
      <c r="K31" s="725">
        <v>0</v>
      </c>
      <c r="L31" s="781">
        <v>42446</v>
      </c>
      <c r="M31" s="756"/>
      <c r="N31" s="720"/>
      <c r="O31" s="720"/>
      <c r="P31" s="720"/>
      <c r="Q31" s="720"/>
      <c r="R31" s="720"/>
      <c r="S31" s="720"/>
      <c r="T31" s="720"/>
      <c r="U31" s="1046"/>
      <c r="V31" s="716"/>
      <c r="W31" s="715">
        <f t="shared" si="1"/>
        <v>23</v>
      </c>
      <c r="X31" s="831">
        <v>18</v>
      </c>
      <c r="Y31" s="719" t="str">
        <f t="shared" si="2"/>
        <v>OK</v>
      </c>
      <c r="Z31" s="771">
        <f t="shared" si="10"/>
        <v>0</v>
      </c>
      <c r="AA31" s="687" t="str">
        <f t="shared" si="4"/>
        <v>Euronics - 2231</v>
      </c>
      <c r="AB31" s="770">
        <v>42460</v>
      </c>
      <c r="AC31" s="861">
        <f t="shared" si="5"/>
        <v>18</v>
      </c>
      <c r="AD31" s="771">
        <f t="shared" si="6"/>
        <v>15</v>
      </c>
      <c r="AE31" s="771" t="str">
        <f t="shared" si="7"/>
        <v>OK</v>
      </c>
      <c r="AF31" s="725" t="str">
        <f t="shared" si="8"/>
        <v>OK</v>
      </c>
      <c r="AG31" s="854"/>
      <c r="AH31" s="771"/>
    </row>
    <row r="32" spans="1:136" x14ac:dyDescent="0.25">
      <c r="A32" s="784" t="s">
        <v>115</v>
      </c>
      <c r="B32" s="769">
        <f t="shared" si="9"/>
        <v>24</v>
      </c>
      <c r="C32" s="786">
        <v>8</v>
      </c>
      <c r="D32" s="771" t="s">
        <v>76</v>
      </c>
      <c r="E32" s="944">
        <v>42445</v>
      </c>
      <c r="F32" s="1086"/>
      <c r="G32" s="829">
        <f t="shared" si="0"/>
        <v>24</v>
      </c>
      <c r="H32" s="783">
        <v>8</v>
      </c>
      <c r="I32" s="904">
        <v>8</v>
      </c>
      <c r="J32" s="904">
        <v>8</v>
      </c>
      <c r="K32" s="725">
        <v>0</v>
      </c>
      <c r="L32" s="781">
        <v>42446</v>
      </c>
      <c r="M32" s="756"/>
      <c r="N32" s="720"/>
      <c r="O32" s="720"/>
      <c r="P32" s="720"/>
      <c r="Q32" s="720"/>
      <c r="R32" s="720"/>
      <c r="S32" s="720"/>
      <c r="T32" s="720"/>
      <c r="U32" s="1046"/>
      <c r="V32" s="716"/>
      <c r="W32" s="715">
        <f t="shared" si="1"/>
        <v>24</v>
      </c>
      <c r="X32" s="831">
        <v>8</v>
      </c>
      <c r="Y32" s="719" t="str">
        <f t="shared" si="2"/>
        <v>OK</v>
      </c>
      <c r="Z32" s="771">
        <f t="shared" si="10"/>
        <v>0</v>
      </c>
      <c r="AA32" s="687" t="str">
        <f t="shared" si="4"/>
        <v>Tien 21 - 2232</v>
      </c>
      <c r="AB32" s="770">
        <v>42460</v>
      </c>
      <c r="AC32" s="861">
        <f t="shared" si="5"/>
        <v>8</v>
      </c>
      <c r="AD32" s="771">
        <f t="shared" si="6"/>
        <v>15</v>
      </c>
      <c r="AE32" s="771" t="str">
        <f t="shared" si="7"/>
        <v>OK</v>
      </c>
      <c r="AF32" s="725" t="str">
        <f t="shared" si="8"/>
        <v>OK</v>
      </c>
      <c r="AG32" s="854"/>
      <c r="AH32" s="771"/>
    </row>
    <row r="33" spans="1:136" x14ac:dyDescent="0.25">
      <c r="A33" s="784" t="s">
        <v>115</v>
      </c>
      <c r="B33" s="769">
        <f t="shared" si="9"/>
        <v>25</v>
      </c>
      <c r="C33" s="786">
        <v>1</v>
      </c>
      <c r="D33" s="771" t="s">
        <v>77</v>
      </c>
      <c r="E33" s="944">
        <v>42445</v>
      </c>
      <c r="F33" s="1086"/>
      <c r="G33" s="829">
        <f t="shared" si="0"/>
        <v>25</v>
      </c>
      <c r="H33" s="783">
        <v>1</v>
      </c>
      <c r="I33" s="904">
        <v>1</v>
      </c>
      <c r="J33" s="904">
        <v>1</v>
      </c>
      <c r="K33" s="725">
        <v>0</v>
      </c>
      <c r="L33" s="781">
        <v>42446</v>
      </c>
      <c r="M33" s="756"/>
      <c r="N33" s="720"/>
      <c r="O33" s="720"/>
      <c r="P33" s="720"/>
      <c r="Q33" s="720"/>
      <c r="R33" s="720"/>
      <c r="S33" s="720"/>
      <c r="T33" s="720"/>
      <c r="U33" s="1046"/>
      <c r="V33" s="716"/>
      <c r="W33" s="715">
        <f t="shared" si="1"/>
        <v>25</v>
      </c>
      <c r="X33" s="831">
        <v>1</v>
      </c>
      <c r="Y33" s="719" t="str">
        <f t="shared" si="2"/>
        <v>OK</v>
      </c>
      <c r="Z33" s="771">
        <f t="shared" si="10"/>
        <v>0</v>
      </c>
      <c r="AA33" s="687" t="str">
        <f t="shared" si="4"/>
        <v>Confort - 2233</v>
      </c>
      <c r="AB33" s="770">
        <v>42459</v>
      </c>
      <c r="AC33" s="861">
        <f t="shared" si="5"/>
        <v>1</v>
      </c>
      <c r="AD33" s="771">
        <f t="shared" si="6"/>
        <v>14</v>
      </c>
      <c r="AE33" s="771" t="str">
        <f t="shared" si="7"/>
        <v>OK</v>
      </c>
      <c r="AF33" s="725" t="str">
        <f t="shared" si="8"/>
        <v>OK</v>
      </c>
      <c r="AG33" s="854"/>
      <c r="AH33" s="771"/>
    </row>
    <row r="34" spans="1:136" x14ac:dyDescent="0.25">
      <c r="A34" s="784" t="s">
        <v>115</v>
      </c>
      <c r="B34" s="769">
        <f t="shared" si="9"/>
        <v>26</v>
      </c>
      <c r="C34" s="786">
        <v>438</v>
      </c>
      <c r="D34" s="771" t="s">
        <v>213</v>
      </c>
      <c r="E34" s="944">
        <v>42445</v>
      </c>
      <c r="F34" s="1086"/>
      <c r="G34" s="829">
        <f t="shared" si="0"/>
        <v>26</v>
      </c>
      <c r="H34" s="783">
        <v>438</v>
      </c>
      <c r="I34" s="904">
        <v>438</v>
      </c>
      <c r="J34" s="904">
        <v>438</v>
      </c>
      <c r="K34" s="725">
        <v>0</v>
      </c>
      <c r="L34" s="781">
        <v>42446</v>
      </c>
      <c r="M34" s="756"/>
      <c r="N34" s="720"/>
      <c r="O34" s="720"/>
      <c r="P34" s="720"/>
      <c r="Q34" s="720"/>
      <c r="R34" s="720"/>
      <c r="S34" s="720"/>
      <c r="T34" s="720"/>
      <c r="U34" s="1046"/>
      <c r="V34" s="716"/>
      <c r="W34" s="715">
        <f t="shared" si="1"/>
        <v>26</v>
      </c>
      <c r="X34" s="831">
        <v>438</v>
      </c>
      <c r="Y34" s="719" t="str">
        <f t="shared" si="2"/>
        <v>OK</v>
      </c>
      <c r="Z34" s="771">
        <f t="shared" si="10"/>
        <v>0</v>
      </c>
      <c r="AA34" s="687" t="str">
        <f t="shared" si="4"/>
        <v>MC FNAC- 2370</v>
      </c>
      <c r="AB34" s="770">
        <v>42461</v>
      </c>
      <c r="AC34" s="861">
        <f t="shared" si="5"/>
        <v>438</v>
      </c>
      <c r="AD34" s="771">
        <f t="shared" si="6"/>
        <v>15</v>
      </c>
      <c r="AE34" s="771" t="str">
        <f t="shared" si="7"/>
        <v>OK</v>
      </c>
      <c r="AF34" s="725" t="str">
        <f t="shared" si="8"/>
        <v>OK</v>
      </c>
      <c r="AG34" s="854"/>
      <c r="AH34" s="771"/>
    </row>
    <row r="35" spans="1:136" x14ac:dyDescent="0.25">
      <c r="A35" s="773" t="s">
        <v>115</v>
      </c>
      <c r="B35" s="769">
        <f t="shared" si="9"/>
        <v>27</v>
      </c>
      <c r="C35" s="786">
        <v>580</v>
      </c>
      <c r="D35" s="771" t="s">
        <v>199</v>
      </c>
      <c r="E35" s="944">
        <v>42445</v>
      </c>
      <c r="F35" s="1086"/>
      <c r="G35" s="829">
        <f t="shared" si="0"/>
        <v>27</v>
      </c>
      <c r="H35" s="783">
        <v>580</v>
      </c>
      <c r="I35" s="904">
        <v>580</v>
      </c>
      <c r="J35" s="904">
        <v>580</v>
      </c>
      <c r="K35" s="725">
        <v>0</v>
      </c>
      <c r="L35" s="781">
        <v>42446</v>
      </c>
      <c r="M35" s="756"/>
      <c r="N35" s="720"/>
      <c r="O35" s="720"/>
      <c r="P35" s="720"/>
      <c r="Q35" s="720"/>
      <c r="R35" s="720"/>
      <c r="S35" s="720"/>
      <c r="T35" s="720"/>
      <c r="U35" s="1046"/>
      <c r="V35" s="716"/>
      <c r="W35" s="715">
        <f t="shared" si="1"/>
        <v>27</v>
      </c>
      <c r="X35" s="831">
        <v>580</v>
      </c>
      <c r="Y35" s="719" t="str">
        <f t="shared" si="2"/>
        <v>OK</v>
      </c>
      <c r="Z35" s="771">
        <f t="shared" si="10"/>
        <v>0</v>
      </c>
      <c r="AA35" s="687" t="str">
        <f t="shared" si="4"/>
        <v>RP Def - 3173</v>
      </c>
      <c r="AB35" s="770">
        <v>42461</v>
      </c>
      <c r="AC35" s="861">
        <f t="shared" si="5"/>
        <v>580</v>
      </c>
      <c r="AD35" s="771">
        <f t="shared" si="6"/>
        <v>15</v>
      </c>
      <c r="AE35" s="771" t="str">
        <f t="shared" si="7"/>
        <v>OK</v>
      </c>
      <c r="AF35" s="725" t="str">
        <f t="shared" si="8"/>
        <v>OK</v>
      </c>
      <c r="AG35" s="854"/>
      <c r="AH35" s="771"/>
    </row>
    <row r="36" spans="1:136" x14ac:dyDescent="0.25">
      <c r="A36" s="773" t="s">
        <v>115</v>
      </c>
      <c r="B36" s="769">
        <f t="shared" si="9"/>
        <v>28</v>
      </c>
      <c r="C36" s="786">
        <v>8</v>
      </c>
      <c r="D36" s="771" t="s">
        <v>245</v>
      </c>
      <c r="E36" s="944">
        <v>42445</v>
      </c>
      <c r="F36" s="1086"/>
      <c r="G36" s="829">
        <f t="shared" si="0"/>
        <v>28</v>
      </c>
      <c r="H36" s="783">
        <v>8</v>
      </c>
      <c r="I36" s="904">
        <v>8</v>
      </c>
      <c r="J36" s="904">
        <v>8</v>
      </c>
      <c r="K36" s="725">
        <v>0</v>
      </c>
      <c r="L36" s="781">
        <v>42446</v>
      </c>
      <c r="M36" s="756"/>
      <c r="N36" s="720"/>
      <c r="O36" s="720"/>
      <c r="P36" s="720"/>
      <c r="Q36" s="720"/>
      <c r="R36" s="720"/>
      <c r="S36" s="720"/>
      <c r="T36" s="720"/>
      <c r="U36" s="1046"/>
      <c r="V36" s="716"/>
      <c r="W36" s="715">
        <f t="shared" si="1"/>
        <v>28</v>
      </c>
      <c r="X36" s="831">
        <v>8</v>
      </c>
      <c r="Y36" s="719" t="str">
        <f t="shared" si="2"/>
        <v>OK</v>
      </c>
      <c r="Z36" s="771">
        <f t="shared" si="10"/>
        <v>0</v>
      </c>
      <c r="AA36" s="687" t="str">
        <f t="shared" si="4"/>
        <v>CTT Standard - 4091</v>
      </c>
      <c r="AB36" s="770">
        <v>42465</v>
      </c>
      <c r="AC36" s="861">
        <f t="shared" si="5"/>
        <v>8</v>
      </c>
      <c r="AD36" s="771">
        <f t="shared" si="6"/>
        <v>19</v>
      </c>
      <c r="AE36" s="771" t="str">
        <f t="shared" si="7"/>
        <v>OK</v>
      </c>
      <c r="AF36" s="725" t="str">
        <f t="shared" si="8"/>
        <v>OK</v>
      </c>
      <c r="AG36" s="854"/>
      <c r="AH36" s="771"/>
    </row>
    <row r="37" spans="1:136" x14ac:dyDescent="0.25">
      <c r="A37" s="773" t="s">
        <v>115</v>
      </c>
      <c r="B37" s="769">
        <f t="shared" si="9"/>
        <v>29</v>
      </c>
      <c r="C37" s="786">
        <v>20</v>
      </c>
      <c r="D37" s="771" t="s">
        <v>244</v>
      </c>
      <c r="E37" s="944">
        <v>42445</v>
      </c>
      <c r="F37" s="1086"/>
      <c r="G37" s="829">
        <f t="shared" si="0"/>
        <v>29</v>
      </c>
      <c r="H37" s="783">
        <v>20</v>
      </c>
      <c r="I37" s="904">
        <v>20</v>
      </c>
      <c r="J37" s="904">
        <v>20</v>
      </c>
      <c r="K37" s="725">
        <v>0</v>
      </c>
      <c r="L37" s="781">
        <v>42446</v>
      </c>
      <c r="M37" s="756"/>
      <c r="N37" s="720"/>
      <c r="O37" s="720"/>
      <c r="P37" s="720"/>
      <c r="Q37" s="720"/>
      <c r="R37" s="720"/>
      <c r="S37" s="720"/>
      <c r="T37" s="720"/>
      <c r="U37" s="1046"/>
      <c r="V37" s="716"/>
      <c r="W37" s="715">
        <f t="shared" si="1"/>
        <v>29</v>
      </c>
      <c r="X37" s="831">
        <v>20</v>
      </c>
      <c r="Y37" s="719" t="str">
        <f t="shared" si="2"/>
        <v>OK</v>
      </c>
      <c r="Z37" s="771">
        <f t="shared" si="10"/>
        <v>0</v>
      </c>
      <c r="AA37" s="687" t="str">
        <f t="shared" si="4"/>
        <v>JOM - 4327</v>
      </c>
      <c r="AB37" s="770">
        <v>42460</v>
      </c>
      <c r="AC37" s="861">
        <f t="shared" si="5"/>
        <v>20</v>
      </c>
      <c r="AD37" s="771">
        <f t="shared" si="6"/>
        <v>15</v>
      </c>
      <c r="AE37" s="771" t="str">
        <f t="shared" si="7"/>
        <v>OK</v>
      </c>
      <c r="AF37" s="725" t="str">
        <f t="shared" si="8"/>
        <v>OK</v>
      </c>
      <c r="AG37" s="854"/>
      <c r="AH37" s="771"/>
    </row>
    <row r="38" spans="1:136" s="823" customFormat="1" ht="14.25" thickBot="1" x14ac:dyDescent="0.3">
      <c r="A38" s="840" t="s">
        <v>115</v>
      </c>
      <c r="B38" s="811">
        <f t="shared" si="9"/>
        <v>30</v>
      </c>
      <c r="C38" s="1078">
        <v>69</v>
      </c>
      <c r="D38" s="813" t="s">
        <v>69</v>
      </c>
      <c r="E38" s="1083">
        <v>42452</v>
      </c>
      <c r="F38" s="1088"/>
      <c r="G38" s="814">
        <f t="shared" si="0"/>
        <v>30</v>
      </c>
      <c r="H38" s="1091">
        <v>69</v>
      </c>
      <c r="I38" s="1078">
        <v>69</v>
      </c>
      <c r="J38" s="1091">
        <v>69</v>
      </c>
      <c r="K38" s="1078">
        <v>0</v>
      </c>
      <c r="L38" s="816">
        <v>42453</v>
      </c>
      <c r="M38" s="817"/>
      <c r="U38" s="1114"/>
      <c r="V38" s="818"/>
      <c r="W38" s="819">
        <f t="shared" ref="W38:W60" si="11">B38</f>
        <v>30</v>
      </c>
      <c r="X38" s="1096">
        <v>69</v>
      </c>
      <c r="Y38" s="1133" t="str">
        <f t="shared" si="2"/>
        <v>OK</v>
      </c>
      <c r="Z38" s="847">
        <f t="shared" si="10"/>
        <v>0</v>
      </c>
      <c r="AA38" s="860" t="str">
        <f t="shared" si="4"/>
        <v>Black - 2215</v>
      </c>
      <c r="AB38" s="852">
        <v>42460</v>
      </c>
      <c r="AC38" s="822">
        <f t="shared" si="5"/>
        <v>69</v>
      </c>
      <c r="AD38" s="771">
        <f t="shared" ref="AD38:AD69" si="12">DAYS360(E38,AB38)</f>
        <v>8</v>
      </c>
      <c r="AE38" s="771" t="str">
        <f t="shared" si="7"/>
        <v>OK</v>
      </c>
      <c r="AF38" s="725" t="str">
        <f t="shared" si="8"/>
        <v>OK</v>
      </c>
      <c r="AG38" s="855"/>
      <c r="AH38" s="813"/>
    </row>
    <row r="39" spans="1:136" s="810" customFormat="1" ht="15" thickTop="1" thickBot="1" x14ac:dyDescent="0.3">
      <c r="A39" s="843" t="s">
        <v>115</v>
      </c>
      <c r="B39" s="803">
        <f t="shared" si="9"/>
        <v>31</v>
      </c>
      <c r="C39" s="1077">
        <v>258</v>
      </c>
      <c r="D39" s="805" t="s">
        <v>73</v>
      </c>
      <c r="E39" s="1081">
        <v>42452</v>
      </c>
      <c r="F39" s="1085"/>
      <c r="G39" s="806">
        <f t="shared" si="0"/>
        <v>31</v>
      </c>
      <c r="H39" s="1089">
        <v>258</v>
      </c>
      <c r="I39" s="1077">
        <v>258</v>
      </c>
      <c r="J39" s="1089">
        <v>258</v>
      </c>
      <c r="K39" s="1077">
        <v>0</v>
      </c>
      <c r="L39" s="832">
        <v>42453</v>
      </c>
      <c r="M39" s="834"/>
      <c r="V39" s="807"/>
      <c r="W39" s="848">
        <f t="shared" si="11"/>
        <v>31</v>
      </c>
      <c r="X39" s="1127">
        <v>258</v>
      </c>
      <c r="Y39" s="808" t="str">
        <f t="shared" si="2"/>
        <v>OK</v>
      </c>
      <c r="Z39" s="771">
        <f t="shared" si="10"/>
        <v>0</v>
      </c>
      <c r="AA39" s="687" t="str">
        <f t="shared" si="4"/>
        <v>Ikea - 2228</v>
      </c>
      <c r="AB39" s="821">
        <v>42461</v>
      </c>
      <c r="AC39" s="809">
        <f t="shared" si="5"/>
        <v>258</v>
      </c>
      <c r="AD39" s="805">
        <f t="shared" si="12"/>
        <v>8</v>
      </c>
      <c r="AE39" s="805" t="str">
        <f t="shared" si="7"/>
        <v>OK</v>
      </c>
      <c r="AF39" s="804" t="str">
        <f t="shared" si="8"/>
        <v>OK</v>
      </c>
      <c r="AG39" s="856"/>
      <c r="AH39" s="805"/>
    </row>
    <row r="40" spans="1:136" s="837" customFormat="1" ht="15" thickTop="1" thickBot="1" x14ac:dyDescent="0.3">
      <c r="A40" s="838" t="s">
        <v>115</v>
      </c>
      <c r="B40" s="803">
        <f t="shared" si="9"/>
        <v>32</v>
      </c>
      <c r="C40" s="1077">
        <v>179</v>
      </c>
      <c r="D40" s="805" t="s">
        <v>74</v>
      </c>
      <c r="E40" s="1081">
        <v>42452</v>
      </c>
      <c r="F40" s="1085"/>
      <c r="G40" s="806">
        <f t="shared" si="0"/>
        <v>32</v>
      </c>
      <c r="H40" s="1089">
        <v>179</v>
      </c>
      <c r="I40" s="1077">
        <v>179</v>
      </c>
      <c r="J40" s="1089">
        <v>179</v>
      </c>
      <c r="K40" s="1077">
        <v>0</v>
      </c>
      <c r="L40" s="832">
        <v>42453</v>
      </c>
      <c r="M40" s="834"/>
      <c r="N40" s="810"/>
      <c r="O40" s="810"/>
      <c r="P40" s="810"/>
      <c r="Q40" s="810"/>
      <c r="R40" s="810"/>
      <c r="S40" s="810"/>
      <c r="T40" s="810"/>
      <c r="U40" s="810"/>
      <c r="V40" s="807"/>
      <c r="W40" s="848">
        <f t="shared" si="11"/>
        <v>32</v>
      </c>
      <c r="X40" s="1127">
        <v>179</v>
      </c>
      <c r="Y40" s="808" t="str">
        <f t="shared" si="2"/>
        <v>OK</v>
      </c>
      <c r="Z40" s="864">
        <f t="shared" si="10"/>
        <v>0</v>
      </c>
      <c r="AA40" s="865" t="str">
        <f t="shared" si="4"/>
        <v>Conforama - 2230</v>
      </c>
      <c r="AB40" s="851">
        <v>42461</v>
      </c>
      <c r="AC40" s="809">
        <f t="shared" si="5"/>
        <v>179</v>
      </c>
      <c r="AD40" s="805">
        <f t="shared" si="12"/>
        <v>8</v>
      </c>
      <c r="AE40" s="805" t="str">
        <f t="shared" si="7"/>
        <v>OK</v>
      </c>
      <c r="AF40" s="804" t="str">
        <f t="shared" si="8"/>
        <v>OK</v>
      </c>
      <c r="AG40" s="856"/>
      <c r="AH40" s="805"/>
      <c r="AI40" s="810"/>
      <c r="AJ40" s="810"/>
      <c r="AK40" s="810"/>
      <c r="AL40" s="810"/>
      <c r="AM40" s="810"/>
      <c r="AN40" s="810"/>
      <c r="AO40" s="810"/>
      <c r="AP40" s="810"/>
      <c r="AQ40" s="810"/>
      <c r="AR40" s="810"/>
      <c r="AS40" s="810"/>
      <c r="AT40" s="810"/>
      <c r="AU40" s="810"/>
      <c r="AV40" s="810"/>
      <c r="AW40" s="810"/>
      <c r="AX40" s="810"/>
      <c r="AY40" s="810"/>
      <c r="AZ40" s="810"/>
      <c r="BA40" s="810"/>
      <c r="BB40" s="810"/>
      <c r="BC40" s="810"/>
      <c r="BD40" s="810"/>
      <c r="BE40" s="810"/>
      <c r="BF40" s="810"/>
      <c r="BG40" s="810"/>
      <c r="BH40" s="810"/>
      <c r="BI40" s="810"/>
      <c r="BJ40" s="810"/>
      <c r="BK40" s="810"/>
      <c r="BL40" s="810"/>
      <c r="BM40" s="810"/>
      <c r="BN40" s="810"/>
      <c r="BO40" s="810"/>
      <c r="BP40" s="810"/>
      <c r="BQ40" s="810"/>
      <c r="BR40" s="810"/>
      <c r="BS40" s="810"/>
      <c r="BT40" s="810"/>
      <c r="BU40" s="810"/>
      <c r="BV40" s="810"/>
      <c r="BW40" s="810"/>
      <c r="BX40" s="810"/>
      <c r="BY40" s="810"/>
      <c r="BZ40" s="810"/>
      <c r="CA40" s="810"/>
      <c r="CB40" s="810"/>
      <c r="CC40" s="810"/>
      <c r="CD40" s="810"/>
      <c r="CE40" s="810"/>
      <c r="CF40" s="810"/>
      <c r="CG40" s="810"/>
      <c r="CH40" s="839"/>
    </row>
    <row r="41" spans="1:136" ht="14.25" thickTop="1" x14ac:dyDescent="0.25">
      <c r="A41" s="773" t="s">
        <v>115</v>
      </c>
      <c r="B41" s="769">
        <f t="shared" si="9"/>
        <v>33</v>
      </c>
      <c r="C41" s="786">
        <v>22</v>
      </c>
      <c r="D41" s="771" t="s">
        <v>75</v>
      </c>
      <c r="E41" s="944">
        <v>42452</v>
      </c>
      <c r="F41" s="929"/>
      <c r="G41" s="721">
        <f t="shared" si="0"/>
        <v>33</v>
      </c>
      <c r="H41" s="904">
        <v>22</v>
      </c>
      <c r="I41" s="786">
        <v>22</v>
      </c>
      <c r="J41" s="904">
        <v>22</v>
      </c>
      <c r="K41" s="786">
        <v>0</v>
      </c>
      <c r="L41" s="833">
        <v>42453</v>
      </c>
      <c r="M41" s="835"/>
      <c r="N41" s="720"/>
      <c r="O41" s="720"/>
      <c r="P41" s="720"/>
      <c r="Q41" s="720"/>
      <c r="R41" s="720"/>
      <c r="S41" s="720"/>
      <c r="T41" s="720"/>
      <c r="U41" s="720"/>
      <c r="V41" s="716"/>
      <c r="W41" s="849">
        <f t="shared" si="11"/>
        <v>33</v>
      </c>
      <c r="X41" s="790">
        <v>22</v>
      </c>
      <c r="Y41" s="719" t="str">
        <f t="shared" si="2"/>
        <v>OK</v>
      </c>
      <c r="Z41" s="771">
        <f t="shared" si="10"/>
        <v>0</v>
      </c>
      <c r="AA41" s="687" t="str">
        <f t="shared" si="4"/>
        <v>Euronics - 2231</v>
      </c>
      <c r="AB41" s="770">
        <v>42461</v>
      </c>
      <c r="AC41" s="722">
        <f t="shared" si="5"/>
        <v>22</v>
      </c>
      <c r="AD41" s="771">
        <f t="shared" si="12"/>
        <v>8</v>
      </c>
      <c r="AE41" s="771" t="str">
        <f t="shared" si="7"/>
        <v>OK</v>
      </c>
      <c r="AF41" s="725" t="str">
        <f t="shared" si="8"/>
        <v>OK</v>
      </c>
      <c r="AG41" s="854"/>
      <c r="AH41" s="771"/>
    </row>
    <row r="42" spans="1:136" s="823" customFormat="1" ht="14.25" thickBot="1" x14ac:dyDescent="0.3">
      <c r="A42" s="840" t="s">
        <v>115</v>
      </c>
      <c r="B42" s="811">
        <f t="shared" ref="B42:B73" si="13">B41+1</f>
        <v>34</v>
      </c>
      <c r="C42" s="1078">
        <v>19</v>
      </c>
      <c r="D42" s="813" t="s">
        <v>76</v>
      </c>
      <c r="E42" s="1083">
        <v>42452</v>
      </c>
      <c r="F42" s="1087"/>
      <c r="G42" s="815">
        <f t="shared" si="0"/>
        <v>34</v>
      </c>
      <c r="H42" s="1091">
        <v>19</v>
      </c>
      <c r="I42" s="1078">
        <v>19</v>
      </c>
      <c r="J42" s="1091">
        <v>19</v>
      </c>
      <c r="K42" s="1078">
        <v>0</v>
      </c>
      <c r="L42" s="841">
        <v>42453</v>
      </c>
      <c r="M42" s="842"/>
      <c r="V42" s="818"/>
      <c r="W42" s="850">
        <f t="shared" si="11"/>
        <v>34</v>
      </c>
      <c r="X42" s="1130">
        <v>19</v>
      </c>
      <c r="Y42" s="820" t="str">
        <f t="shared" si="2"/>
        <v>OK</v>
      </c>
      <c r="Z42" s="771">
        <f t="shared" si="10"/>
        <v>0</v>
      </c>
      <c r="AA42" s="687" t="str">
        <f t="shared" si="4"/>
        <v>Tien 21 - 2232</v>
      </c>
      <c r="AB42" s="821">
        <v>42460</v>
      </c>
      <c r="AC42" s="822">
        <f t="shared" si="5"/>
        <v>19</v>
      </c>
      <c r="AD42" s="813">
        <f t="shared" si="12"/>
        <v>8</v>
      </c>
      <c r="AE42" s="813" t="str">
        <f t="shared" si="7"/>
        <v>OK</v>
      </c>
      <c r="AF42" s="812" t="str">
        <f t="shared" si="8"/>
        <v>OK</v>
      </c>
      <c r="AG42" s="855"/>
      <c r="AH42" s="813"/>
    </row>
    <row r="43" spans="1:136" s="810" customFormat="1" ht="15" thickTop="1" thickBot="1" x14ac:dyDescent="0.3">
      <c r="A43" s="843" t="s">
        <v>115</v>
      </c>
      <c r="B43" s="803">
        <f t="shared" si="13"/>
        <v>35</v>
      </c>
      <c r="C43" s="1077">
        <v>9</v>
      </c>
      <c r="D43" s="805" t="s">
        <v>77</v>
      </c>
      <c r="E43" s="1081">
        <v>42452</v>
      </c>
      <c r="F43" s="1085"/>
      <c r="G43" s="806">
        <f t="shared" si="0"/>
        <v>35</v>
      </c>
      <c r="H43" s="1089">
        <v>9</v>
      </c>
      <c r="I43" s="1077">
        <v>9</v>
      </c>
      <c r="J43" s="1089">
        <v>9</v>
      </c>
      <c r="K43" s="1077">
        <v>0</v>
      </c>
      <c r="L43" s="832">
        <v>42453</v>
      </c>
      <c r="M43" s="834"/>
      <c r="V43" s="807"/>
      <c r="W43" s="848">
        <f t="shared" si="11"/>
        <v>35</v>
      </c>
      <c r="X43" s="1130">
        <v>9</v>
      </c>
      <c r="Y43" s="808" t="str">
        <f t="shared" si="2"/>
        <v>OK</v>
      </c>
      <c r="Z43" s="864">
        <f t="shared" si="10"/>
        <v>0</v>
      </c>
      <c r="AA43" s="873" t="str">
        <f t="shared" si="4"/>
        <v>Confort - 2233</v>
      </c>
      <c r="AB43" s="851">
        <v>42460</v>
      </c>
      <c r="AC43" s="809">
        <f t="shared" si="5"/>
        <v>9</v>
      </c>
      <c r="AD43" s="805">
        <f t="shared" si="12"/>
        <v>8</v>
      </c>
      <c r="AE43" s="805" t="str">
        <f t="shared" si="7"/>
        <v>OK</v>
      </c>
      <c r="AF43" s="804" t="str">
        <f t="shared" si="8"/>
        <v>OK</v>
      </c>
      <c r="AG43" s="856"/>
      <c r="AH43" s="805"/>
    </row>
    <row r="44" spans="1:136" s="726" customFormat="1" ht="14.25" thickTop="1" x14ac:dyDescent="0.25">
      <c r="A44" s="773" t="s">
        <v>115</v>
      </c>
      <c r="B44" s="769">
        <f t="shared" si="13"/>
        <v>36</v>
      </c>
      <c r="C44" s="786">
        <v>408</v>
      </c>
      <c r="D44" s="771" t="s">
        <v>213</v>
      </c>
      <c r="E44" s="944">
        <v>42452</v>
      </c>
      <c r="F44" s="929"/>
      <c r="G44" s="844">
        <f t="shared" si="0"/>
        <v>36</v>
      </c>
      <c r="H44" s="1094">
        <v>408</v>
      </c>
      <c r="I44" s="1094">
        <v>408</v>
      </c>
      <c r="J44" s="1094">
        <v>408</v>
      </c>
      <c r="K44" s="786">
        <v>0</v>
      </c>
      <c r="L44" s="833">
        <v>42453</v>
      </c>
      <c r="M44" s="835"/>
      <c r="N44" s="720"/>
      <c r="O44" s="720"/>
      <c r="P44" s="720"/>
      <c r="Q44" s="720"/>
      <c r="R44" s="720"/>
      <c r="S44" s="720"/>
      <c r="T44" s="720"/>
      <c r="U44" s="720"/>
      <c r="V44" s="716"/>
      <c r="W44" s="849">
        <f t="shared" si="11"/>
        <v>36</v>
      </c>
      <c r="X44" s="790">
        <v>408</v>
      </c>
      <c r="Y44" s="719" t="str">
        <f t="shared" si="2"/>
        <v>OK</v>
      </c>
      <c r="Z44" s="771">
        <f t="shared" si="10"/>
        <v>0</v>
      </c>
      <c r="AA44" s="866" t="str">
        <f t="shared" si="4"/>
        <v>MC FNAC- 2370</v>
      </c>
      <c r="AB44" s="770">
        <v>42461</v>
      </c>
      <c r="AC44" s="861">
        <f t="shared" si="5"/>
        <v>408</v>
      </c>
      <c r="AD44" s="771">
        <f t="shared" si="12"/>
        <v>8</v>
      </c>
      <c r="AE44" s="771" t="str">
        <f t="shared" si="7"/>
        <v>OK</v>
      </c>
      <c r="AF44" s="725" t="str">
        <f t="shared" si="8"/>
        <v>OK</v>
      </c>
      <c r="AG44" s="854"/>
      <c r="AH44" s="771"/>
      <c r="AI44" s="720"/>
      <c r="AJ44" s="720"/>
      <c r="AK44" s="720"/>
      <c r="AL44" s="720"/>
      <c r="AM44" s="720"/>
      <c r="AN44" s="720"/>
      <c r="AO44" s="720"/>
      <c r="AP44" s="720"/>
      <c r="AQ44" s="720"/>
      <c r="AR44" s="720"/>
      <c r="AS44" s="720"/>
      <c r="AT44" s="720"/>
      <c r="AU44" s="720"/>
      <c r="AV44" s="720"/>
      <c r="AW44" s="720"/>
      <c r="AX44" s="720"/>
      <c r="AY44" s="720"/>
      <c r="AZ44" s="720"/>
      <c r="BA44" s="720"/>
      <c r="BB44" s="720"/>
      <c r="BC44" s="720"/>
      <c r="BD44" s="720"/>
      <c r="BE44" s="720"/>
      <c r="BF44" s="720"/>
      <c r="BG44" s="720"/>
      <c r="BH44" s="720"/>
      <c r="BI44" s="720"/>
      <c r="BJ44" s="720"/>
      <c r="BK44" s="720"/>
      <c r="BL44" s="720"/>
      <c r="BM44" s="720"/>
      <c r="BN44" s="720"/>
      <c r="BO44" s="720"/>
      <c r="BP44" s="720"/>
      <c r="BQ44" s="720"/>
      <c r="BR44" s="720"/>
      <c r="BS44" s="720"/>
      <c r="BT44" s="720"/>
      <c r="BU44" s="720"/>
      <c r="BV44" s="720"/>
      <c r="BW44" s="720"/>
      <c r="BX44" s="720"/>
      <c r="BY44" s="720"/>
      <c r="BZ44" s="720"/>
      <c r="CA44" s="720"/>
      <c r="CB44" s="720"/>
      <c r="CC44" s="720"/>
      <c r="CD44" s="720"/>
      <c r="CE44" s="720"/>
      <c r="CF44" s="720"/>
      <c r="CG44" s="720"/>
      <c r="CH44" s="720"/>
      <c r="CI44" s="720"/>
      <c r="CJ44" s="720"/>
      <c r="CK44" s="720"/>
      <c r="CL44" s="720"/>
      <c r="CM44" s="720"/>
      <c r="CN44" s="720"/>
      <c r="CO44" s="720"/>
      <c r="CP44" s="720"/>
      <c r="CQ44" s="720"/>
      <c r="CR44" s="720"/>
      <c r="CS44" s="720"/>
      <c r="CT44" s="720"/>
      <c r="CU44" s="720"/>
      <c r="CV44" s="720"/>
      <c r="CW44" s="720"/>
      <c r="CX44" s="720"/>
      <c r="CY44" s="720"/>
      <c r="CZ44" s="720"/>
      <c r="DA44" s="720"/>
      <c r="DB44" s="720"/>
      <c r="DC44" s="720"/>
      <c r="DD44" s="720"/>
      <c r="DE44" s="720"/>
      <c r="DF44" s="720"/>
      <c r="DG44" s="720"/>
      <c r="DH44" s="720"/>
      <c r="DI44" s="720"/>
      <c r="DJ44" s="720"/>
      <c r="DK44" s="720"/>
      <c r="DL44" s="720"/>
      <c r="DM44" s="720"/>
      <c r="DN44" s="720"/>
      <c r="DO44" s="720"/>
      <c r="DP44" s="720"/>
      <c r="DQ44" s="720"/>
      <c r="DR44" s="720"/>
      <c r="DS44" s="720"/>
      <c r="DT44" s="720"/>
      <c r="DU44" s="720"/>
      <c r="DV44" s="720"/>
      <c r="DW44" s="720"/>
      <c r="DX44" s="720"/>
      <c r="DY44" s="720"/>
      <c r="DZ44" s="720"/>
      <c r="EA44" s="720"/>
      <c r="EB44" s="720"/>
      <c r="EC44" s="720"/>
      <c r="ED44" s="720"/>
      <c r="EE44" s="720"/>
      <c r="EF44" s="720"/>
    </row>
    <row r="45" spans="1:136" s="730" customFormat="1" x14ac:dyDescent="0.25">
      <c r="A45" s="773" t="s">
        <v>115</v>
      </c>
      <c r="B45" s="769">
        <f t="shared" si="13"/>
        <v>37</v>
      </c>
      <c r="C45" s="786">
        <v>418</v>
      </c>
      <c r="D45" s="771" t="s">
        <v>199</v>
      </c>
      <c r="E45" s="944">
        <v>42452</v>
      </c>
      <c r="F45" s="929"/>
      <c r="G45" s="845">
        <f t="shared" si="0"/>
        <v>37</v>
      </c>
      <c r="H45" s="904">
        <v>418</v>
      </c>
      <c r="I45" s="904">
        <v>418</v>
      </c>
      <c r="J45" s="904">
        <v>418</v>
      </c>
      <c r="K45" s="786">
        <v>0</v>
      </c>
      <c r="L45" s="833">
        <v>42453</v>
      </c>
      <c r="M45" s="835"/>
      <c r="N45" s="720"/>
      <c r="O45" s="720"/>
      <c r="P45" s="720"/>
      <c r="Q45" s="720"/>
      <c r="R45" s="720"/>
      <c r="S45" s="720"/>
      <c r="T45" s="720"/>
      <c r="U45" s="720"/>
      <c r="V45" s="716"/>
      <c r="W45" s="849">
        <f t="shared" si="11"/>
        <v>37</v>
      </c>
      <c r="X45" s="790">
        <v>418</v>
      </c>
      <c r="Y45" s="719" t="str">
        <f t="shared" si="2"/>
        <v>OK</v>
      </c>
      <c r="Z45" s="771">
        <f t="shared" si="10"/>
        <v>0</v>
      </c>
      <c r="AA45" s="687" t="str">
        <f t="shared" si="4"/>
        <v>RP Def - 3173</v>
      </c>
      <c r="AB45" s="770">
        <v>42461</v>
      </c>
      <c r="AC45" s="861">
        <f t="shared" si="5"/>
        <v>418</v>
      </c>
      <c r="AD45" s="771">
        <f t="shared" si="12"/>
        <v>8</v>
      </c>
      <c r="AE45" s="771" t="str">
        <f t="shared" si="7"/>
        <v>OK</v>
      </c>
      <c r="AF45" s="725" t="str">
        <f t="shared" si="8"/>
        <v>OK</v>
      </c>
      <c r="AG45" s="854"/>
      <c r="AH45" s="771"/>
      <c r="AI45" s="720"/>
      <c r="AJ45" s="720"/>
      <c r="AK45" s="720"/>
      <c r="AL45" s="720"/>
      <c r="AM45" s="720"/>
      <c r="AN45" s="720"/>
      <c r="AO45" s="720"/>
      <c r="AP45" s="720"/>
      <c r="AQ45" s="720"/>
      <c r="AR45" s="720"/>
      <c r="AS45" s="720"/>
      <c r="AT45" s="720"/>
      <c r="AU45" s="720"/>
      <c r="AV45" s="720"/>
      <c r="AW45" s="720"/>
      <c r="AX45" s="720"/>
      <c r="AY45" s="720"/>
      <c r="AZ45" s="720"/>
      <c r="BA45" s="720"/>
      <c r="BB45" s="720"/>
      <c r="BC45" s="720"/>
      <c r="BD45" s="720"/>
      <c r="BE45" s="720"/>
      <c r="BF45" s="720"/>
      <c r="BG45" s="720"/>
      <c r="BH45" s="720"/>
      <c r="BI45" s="720"/>
      <c r="BJ45" s="720"/>
      <c r="BK45" s="720"/>
      <c r="BL45" s="720"/>
      <c r="BM45" s="720"/>
      <c r="BN45" s="720"/>
      <c r="BO45" s="720"/>
      <c r="BP45" s="720"/>
      <c r="BQ45" s="720"/>
      <c r="BR45" s="720"/>
      <c r="BS45" s="720"/>
      <c r="BT45" s="720"/>
      <c r="BU45" s="720"/>
      <c r="BV45" s="720"/>
      <c r="BW45" s="720"/>
      <c r="BX45" s="720"/>
      <c r="BY45" s="720"/>
      <c r="BZ45" s="720"/>
      <c r="CA45" s="720"/>
      <c r="CB45" s="720"/>
      <c r="CC45" s="720"/>
      <c r="CD45" s="720"/>
      <c r="CE45" s="720"/>
      <c r="CF45" s="720"/>
      <c r="CG45" s="720"/>
      <c r="CH45" s="720"/>
      <c r="CI45" s="720"/>
      <c r="CJ45" s="720"/>
      <c r="CK45" s="720"/>
      <c r="CL45" s="720"/>
      <c r="CM45" s="720"/>
      <c r="CN45" s="720"/>
      <c r="CO45" s="720"/>
      <c r="CP45" s="720"/>
      <c r="CQ45" s="720"/>
      <c r="CR45" s="720"/>
      <c r="CS45" s="720"/>
      <c r="CT45" s="720"/>
      <c r="CU45" s="720"/>
      <c r="CV45" s="720"/>
      <c r="CW45" s="720"/>
      <c r="CX45" s="720"/>
      <c r="CY45" s="720"/>
      <c r="CZ45" s="720"/>
      <c r="DA45" s="720"/>
      <c r="DB45" s="720"/>
      <c r="DC45" s="720"/>
      <c r="DD45" s="720"/>
      <c r="DE45" s="720"/>
      <c r="DF45" s="720"/>
      <c r="DG45" s="720"/>
      <c r="DH45" s="720"/>
      <c r="DI45" s="720"/>
      <c r="DJ45" s="720"/>
      <c r="DK45" s="720"/>
      <c r="DL45" s="720"/>
      <c r="DM45" s="720"/>
      <c r="DN45" s="720"/>
      <c r="DO45" s="720"/>
      <c r="DP45" s="720"/>
      <c r="DQ45" s="720"/>
      <c r="DR45" s="720"/>
      <c r="DS45" s="720"/>
      <c r="DT45" s="720"/>
      <c r="DU45" s="720"/>
      <c r="DV45" s="720"/>
      <c r="DW45" s="720"/>
      <c r="DX45" s="720"/>
      <c r="DY45" s="720"/>
      <c r="DZ45" s="720"/>
      <c r="EA45" s="720"/>
      <c r="EB45" s="720"/>
      <c r="EC45" s="720"/>
      <c r="ED45" s="720"/>
      <c r="EE45" s="720"/>
      <c r="EF45" s="720"/>
    </row>
    <row r="46" spans="1:136" x14ac:dyDescent="0.25">
      <c r="A46" s="773" t="s">
        <v>115</v>
      </c>
      <c r="B46" s="769">
        <f t="shared" si="13"/>
        <v>38</v>
      </c>
      <c r="C46" s="786">
        <v>18</v>
      </c>
      <c r="D46" s="771" t="s">
        <v>245</v>
      </c>
      <c r="E46" s="944">
        <v>42452</v>
      </c>
      <c r="F46" s="929"/>
      <c r="G46" s="845">
        <f t="shared" si="0"/>
        <v>38</v>
      </c>
      <c r="H46" s="904">
        <v>18</v>
      </c>
      <c r="I46" s="904">
        <v>18</v>
      </c>
      <c r="J46" s="904">
        <v>18</v>
      </c>
      <c r="K46" s="786">
        <v>0</v>
      </c>
      <c r="L46" s="833">
        <v>42453</v>
      </c>
      <c r="M46" s="835"/>
      <c r="N46" s="720"/>
      <c r="O46" s="720"/>
      <c r="P46" s="720"/>
      <c r="Q46" s="720"/>
      <c r="R46" s="720"/>
      <c r="S46" s="720"/>
      <c r="T46" s="720"/>
      <c r="U46" s="720"/>
      <c r="V46" s="716"/>
      <c r="W46" s="849">
        <f t="shared" si="11"/>
        <v>38</v>
      </c>
      <c r="X46" s="790">
        <v>18</v>
      </c>
      <c r="Y46" s="719" t="str">
        <f t="shared" si="2"/>
        <v>OK</v>
      </c>
      <c r="Z46" s="771">
        <f t="shared" si="10"/>
        <v>0</v>
      </c>
      <c r="AA46" s="687" t="str">
        <f t="shared" si="4"/>
        <v>CTT Standard - 4091</v>
      </c>
      <c r="AB46" s="770">
        <v>42465</v>
      </c>
      <c r="AC46" s="861">
        <f t="shared" si="5"/>
        <v>18</v>
      </c>
      <c r="AD46" s="771">
        <f t="shared" si="12"/>
        <v>12</v>
      </c>
      <c r="AE46" s="771" t="str">
        <f t="shared" si="7"/>
        <v>OK</v>
      </c>
      <c r="AF46" s="725" t="str">
        <f t="shared" si="8"/>
        <v>OK</v>
      </c>
      <c r="AG46" s="854"/>
      <c r="AH46" s="771"/>
    </row>
    <row r="47" spans="1:136" s="726" customFormat="1" x14ac:dyDescent="0.25">
      <c r="A47" s="773" t="s">
        <v>115</v>
      </c>
      <c r="B47" s="769">
        <f t="shared" si="13"/>
        <v>39</v>
      </c>
      <c r="C47" s="786">
        <v>39</v>
      </c>
      <c r="D47" s="771" t="s">
        <v>244</v>
      </c>
      <c r="E47" s="944">
        <v>42452</v>
      </c>
      <c r="F47" s="929"/>
      <c r="G47" s="845">
        <f t="shared" si="0"/>
        <v>39</v>
      </c>
      <c r="H47" s="904">
        <v>39</v>
      </c>
      <c r="I47" s="904">
        <v>39</v>
      </c>
      <c r="J47" s="904">
        <v>39</v>
      </c>
      <c r="K47" s="786">
        <v>0</v>
      </c>
      <c r="L47" s="833">
        <v>42453</v>
      </c>
      <c r="M47" s="835"/>
      <c r="N47" s="720"/>
      <c r="O47" s="720"/>
      <c r="P47" s="720"/>
      <c r="Q47" s="720"/>
      <c r="R47" s="720"/>
      <c r="S47" s="720"/>
      <c r="T47" s="720"/>
      <c r="U47" s="720"/>
      <c r="V47" s="716"/>
      <c r="W47" s="849">
        <f t="shared" si="11"/>
        <v>39</v>
      </c>
      <c r="X47" s="790">
        <v>39</v>
      </c>
      <c r="Y47" s="719" t="str">
        <f t="shared" si="2"/>
        <v>OK</v>
      </c>
      <c r="Z47" s="771">
        <f t="shared" si="10"/>
        <v>0</v>
      </c>
      <c r="AA47" s="687" t="str">
        <f t="shared" si="4"/>
        <v>JOM - 4327</v>
      </c>
      <c r="AB47" s="770">
        <v>42460</v>
      </c>
      <c r="AC47" s="861">
        <f t="shared" si="5"/>
        <v>39</v>
      </c>
      <c r="AD47" s="771">
        <f t="shared" si="12"/>
        <v>8</v>
      </c>
      <c r="AE47" s="771" t="str">
        <f t="shared" si="7"/>
        <v>OK</v>
      </c>
      <c r="AF47" s="725" t="str">
        <f t="shared" si="8"/>
        <v>OK</v>
      </c>
      <c r="AG47" s="854"/>
      <c r="AH47" s="771"/>
      <c r="AI47" s="720"/>
      <c r="AJ47" s="720"/>
      <c r="AK47" s="720"/>
      <c r="AL47" s="720"/>
      <c r="AM47" s="720"/>
      <c r="AN47" s="720"/>
      <c r="AO47" s="720"/>
      <c r="AP47" s="720"/>
      <c r="AQ47" s="720"/>
      <c r="AR47" s="720"/>
      <c r="AS47" s="720"/>
      <c r="AT47" s="720"/>
      <c r="AU47" s="720"/>
      <c r="AV47" s="720"/>
      <c r="AW47" s="720"/>
      <c r="AX47" s="720"/>
      <c r="AY47" s="720"/>
      <c r="AZ47" s="720"/>
      <c r="BA47" s="720"/>
      <c r="BB47" s="720"/>
      <c r="BC47" s="720"/>
      <c r="BD47" s="720"/>
      <c r="BE47" s="720"/>
      <c r="BF47" s="720"/>
      <c r="BG47" s="720"/>
      <c r="BH47" s="720"/>
      <c r="BI47" s="720"/>
      <c r="BJ47" s="720"/>
      <c r="BK47" s="720"/>
      <c r="BL47" s="720"/>
      <c r="BM47" s="720"/>
      <c r="BN47" s="720"/>
      <c r="BO47" s="720"/>
      <c r="BP47" s="720"/>
      <c r="BQ47" s="720"/>
      <c r="BR47" s="720"/>
      <c r="BS47" s="720"/>
      <c r="BT47" s="720"/>
      <c r="BU47" s="720"/>
      <c r="BV47" s="720"/>
      <c r="BW47" s="720"/>
      <c r="BX47" s="720"/>
      <c r="BY47" s="720"/>
      <c r="BZ47" s="720"/>
      <c r="CA47" s="720"/>
      <c r="CB47" s="720"/>
      <c r="CC47" s="720"/>
      <c r="CD47" s="720"/>
      <c r="CE47" s="720"/>
      <c r="CF47" s="720"/>
      <c r="CG47" s="720"/>
      <c r="CH47" s="720"/>
      <c r="CI47" s="720"/>
      <c r="CJ47" s="720"/>
      <c r="CK47" s="720"/>
      <c r="CL47" s="720"/>
      <c r="CM47" s="720"/>
      <c r="CN47" s="720"/>
      <c r="CO47" s="720"/>
      <c r="CP47" s="720"/>
      <c r="CQ47" s="720"/>
      <c r="CR47" s="720"/>
      <c r="CS47" s="720"/>
      <c r="CT47" s="720"/>
      <c r="CU47" s="720"/>
      <c r="CV47" s="720"/>
      <c r="CW47" s="720"/>
      <c r="CX47" s="720"/>
      <c r="CY47" s="720"/>
      <c r="CZ47" s="720"/>
      <c r="DA47" s="720"/>
      <c r="DB47" s="720"/>
      <c r="DC47" s="720"/>
      <c r="DD47" s="720"/>
      <c r="DE47" s="720"/>
      <c r="DF47" s="720"/>
      <c r="DG47" s="720"/>
      <c r="DH47" s="720"/>
      <c r="DI47" s="720"/>
      <c r="DJ47" s="720"/>
      <c r="DK47" s="720"/>
      <c r="DL47" s="720"/>
      <c r="DM47" s="720"/>
      <c r="DN47" s="720"/>
      <c r="DO47" s="720"/>
      <c r="DP47" s="720"/>
      <c r="DQ47" s="720"/>
      <c r="DR47" s="720"/>
      <c r="DS47" s="720"/>
      <c r="DT47" s="720"/>
      <c r="DU47" s="720"/>
      <c r="DV47" s="720"/>
      <c r="DW47" s="720"/>
      <c r="DX47" s="720"/>
      <c r="DY47" s="720"/>
      <c r="DZ47" s="720"/>
      <c r="EA47" s="720"/>
      <c r="EB47" s="720"/>
      <c r="EC47" s="720"/>
      <c r="ED47" s="720"/>
      <c r="EE47" s="720"/>
      <c r="EF47" s="720"/>
    </row>
    <row r="48" spans="1:136" s="730" customFormat="1" x14ac:dyDescent="0.25">
      <c r="A48" s="773" t="s">
        <v>116</v>
      </c>
      <c r="B48" s="769">
        <f t="shared" si="13"/>
        <v>40</v>
      </c>
      <c r="C48" s="786">
        <v>426</v>
      </c>
      <c r="D48" s="771" t="s">
        <v>67</v>
      </c>
      <c r="E48" s="944">
        <v>42461</v>
      </c>
      <c r="F48" s="929"/>
      <c r="G48" s="845">
        <f t="shared" si="0"/>
        <v>40</v>
      </c>
      <c r="H48" s="831">
        <v>426</v>
      </c>
      <c r="I48" s="831">
        <v>426</v>
      </c>
      <c r="J48" s="831">
        <v>216</v>
      </c>
      <c r="K48" s="908">
        <f t="shared" ref="K48:K60" si="14">I48-J48</f>
        <v>210</v>
      </c>
      <c r="L48" s="833">
        <v>42464</v>
      </c>
      <c r="M48" s="835"/>
      <c r="N48" s="720"/>
      <c r="O48" s="720"/>
      <c r="P48" s="720"/>
      <c r="Q48" s="720"/>
      <c r="R48" s="720"/>
      <c r="S48" s="720"/>
      <c r="T48" s="720"/>
      <c r="U48" s="720"/>
      <c r="V48" s="716"/>
      <c r="W48" s="849">
        <f t="shared" si="11"/>
        <v>40</v>
      </c>
      <c r="X48" s="790">
        <v>216</v>
      </c>
      <c r="Y48" s="719" t="str">
        <f t="shared" si="2"/>
        <v>ERRO</v>
      </c>
      <c r="Z48" s="771">
        <f t="shared" si="10"/>
        <v>210</v>
      </c>
      <c r="AA48" s="687" t="str">
        <f t="shared" si="4"/>
        <v>White - 2213</v>
      </c>
      <c r="AB48" s="770">
        <v>42473</v>
      </c>
      <c r="AC48" s="861">
        <f t="shared" si="5"/>
        <v>216</v>
      </c>
      <c r="AD48" s="771">
        <f t="shared" si="12"/>
        <v>12</v>
      </c>
      <c r="AE48" s="771" t="str">
        <f t="shared" si="7"/>
        <v>OK</v>
      </c>
      <c r="AF48" s="725" t="str">
        <f t="shared" si="8"/>
        <v>OK</v>
      </c>
      <c r="AG48" s="854"/>
      <c r="AH48" s="771"/>
      <c r="AI48" s="720"/>
      <c r="AJ48" s="720"/>
      <c r="AK48" s="720"/>
      <c r="AL48" s="720"/>
      <c r="AM48" s="720"/>
      <c r="AN48" s="720"/>
      <c r="AO48" s="720"/>
      <c r="AP48" s="720"/>
      <c r="AQ48" s="720"/>
      <c r="AR48" s="720"/>
      <c r="AS48" s="720"/>
      <c r="AT48" s="720"/>
      <c r="AU48" s="720"/>
      <c r="AV48" s="720"/>
      <c r="AW48" s="720"/>
      <c r="AX48" s="720"/>
      <c r="AY48" s="720"/>
      <c r="AZ48" s="720"/>
      <c r="BA48" s="720"/>
      <c r="BB48" s="720"/>
      <c r="BC48" s="720"/>
      <c r="BD48" s="720"/>
      <c r="BE48" s="720"/>
      <c r="BF48" s="720"/>
      <c r="BG48" s="720"/>
      <c r="BH48" s="720"/>
      <c r="BI48" s="720"/>
      <c r="BJ48" s="720"/>
      <c r="BK48" s="720"/>
      <c r="BL48" s="720"/>
      <c r="BM48" s="720"/>
      <c r="BN48" s="720"/>
      <c r="BO48" s="720"/>
      <c r="BP48" s="720"/>
      <c r="BQ48" s="720"/>
      <c r="BR48" s="720"/>
      <c r="BS48" s="720"/>
      <c r="BT48" s="720"/>
      <c r="BU48" s="720"/>
      <c r="BV48" s="720"/>
      <c r="BW48" s="720"/>
      <c r="BX48" s="720"/>
      <c r="BY48" s="720"/>
      <c r="BZ48" s="720"/>
      <c r="CA48" s="720"/>
      <c r="CB48" s="720"/>
      <c r="CC48" s="720"/>
      <c r="CD48" s="720"/>
      <c r="CE48" s="720"/>
      <c r="CF48" s="720"/>
      <c r="CG48" s="720"/>
      <c r="CH48" s="720"/>
      <c r="CI48" s="720"/>
      <c r="CJ48" s="720"/>
      <c r="CK48" s="720"/>
      <c r="CL48" s="720"/>
      <c r="CM48" s="720"/>
      <c r="CN48" s="720"/>
      <c r="CO48" s="720"/>
      <c r="CP48" s="720"/>
      <c r="CQ48" s="720"/>
      <c r="CR48" s="720"/>
      <c r="CS48" s="720"/>
      <c r="CT48" s="720"/>
      <c r="CU48" s="720"/>
      <c r="CV48" s="720"/>
      <c r="CW48" s="720"/>
      <c r="CX48" s="720"/>
      <c r="CY48" s="720"/>
      <c r="CZ48" s="720"/>
      <c r="DA48" s="720"/>
      <c r="DB48" s="720"/>
      <c r="DC48" s="720"/>
      <c r="DD48" s="720"/>
      <c r="DE48" s="720"/>
      <c r="DF48" s="720"/>
      <c r="DG48" s="720"/>
      <c r="DH48" s="720"/>
      <c r="DI48" s="720"/>
      <c r="DJ48" s="720"/>
      <c r="DK48" s="720"/>
      <c r="DL48" s="720"/>
      <c r="DM48" s="720"/>
      <c r="DN48" s="720"/>
      <c r="DO48" s="720"/>
      <c r="DP48" s="720"/>
      <c r="DQ48" s="720"/>
      <c r="DR48" s="720"/>
      <c r="DS48" s="720"/>
      <c r="DT48" s="720"/>
      <c r="DU48" s="720"/>
      <c r="DV48" s="720"/>
      <c r="DW48" s="720"/>
      <c r="DX48" s="720"/>
      <c r="DY48" s="720"/>
      <c r="DZ48" s="720"/>
      <c r="EA48" s="720"/>
      <c r="EB48" s="720"/>
      <c r="EC48" s="720"/>
      <c r="ED48" s="720"/>
      <c r="EE48" s="720"/>
      <c r="EF48" s="720"/>
    </row>
    <row r="49" spans="1:136" x14ac:dyDescent="0.25">
      <c r="A49" s="773" t="s">
        <v>116</v>
      </c>
      <c r="B49" s="769">
        <f t="shared" si="13"/>
        <v>41</v>
      </c>
      <c r="C49" s="786">
        <v>17</v>
      </c>
      <c r="D49" s="771" t="s">
        <v>68</v>
      </c>
      <c r="E49" s="944">
        <v>42461</v>
      </c>
      <c r="F49" s="929"/>
      <c r="G49" s="845">
        <f t="shared" si="0"/>
        <v>41</v>
      </c>
      <c r="H49" s="831">
        <v>17</v>
      </c>
      <c r="I49" s="831">
        <v>17</v>
      </c>
      <c r="J49" s="831">
        <v>13</v>
      </c>
      <c r="K49" s="908">
        <f t="shared" si="14"/>
        <v>4</v>
      </c>
      <c r="L49" s="833">
        <v>42464</v>
      </c>
      <c r="M49" s="835"/>
      <c r="N49" s="720"/>
      <c r="O49" s="720"/>
      <c r="P49" s="720"/>
      <c r="Q49" s="720"/>
      <c r="R49" s="720"/>
      <c r="S49" s="720"/>
      <c r="T49" s="720"/>
      <c r="U49" s="720"/>
      <c r="V49" s="716"/>
      <c r="W49" s="849">
        <f t="shared" si="11"/>
        <v>41</v>
      </c>
      <c r="X49" s="790">
        <v>13</v>
      </c>
      <c r="Y49" s="719" t="str">
        <f t="shared" si="2"/>
        <v>ERRO</v>
      </c>
      <c r="Z49" s="771">
        <f t="shared" si="10"/>
        <v>4</v>
      </c>
      <c r="AA49" s="687" t="str">
        <f t="shared" si="4"/>
        <v>Green - 2214</v>
      </c>
      <c r="AB49" s="770">
        <v>42473</v>
      </c>
      <c r="AC49" s="861">
        <f t="shared" si="5"/>
        <v>13</v>
      </c>
      <c r="AD49" s="771">
        <f t="shared" si="12"/>
        <v>12</v>
      </c>
      <c r="AE49" s="771" t="str">
        <f t="shared" si="7"/>
        <v>OK</v>
      </c>
      <c r="AF49" s="725" t="str">
        <f t="shared" si="8"/>
        <v>OK</v>
      </c>
      <c r="AG49" s="854"/>
      <c r="AH49" s="771"/>
    </row>
    <row r="50" spans="1:136" s="726" customFormat="1" x14ac:dyDescent="0.25">
      <c r="A50" s="773" t="s">
        <v>116</v>
      </c>
      <c r="B50" s="769">
        <f t="shared" si="13"/>
        <v>42</v>
      </c>
      <c r="C50" s="786">
        <v>37</v>
      </c>
      <c r="D50" s="771" t="s">
        <v>69</v>
      </c>
      <c r="E50" s="944">
        <v>42461</v>
      </c>
      <c r="F50" s="929"/>
      <c r="G50" s="845">
        <f t="shared" si="0"/>
        <v>42</v>
      </c>
      <c r="H50" s="831">
        <v>37</v>
      </c>
      <c r="I50" s="831">
        <v>37</v>
      </c>
      <c r="J50" s="831">
        <v>27</v>
      </c>
      <c r="K50" s="908">
        <f t="shared" si="14"/>
        <v>10</v>
      </c>
      <c r="L50" s="833">
        <v>42464</v>
      </c>
      <c r="M50" s="835"/>
      <c r="N50" s="720"/>
      <c r="O50" s="720"/>
      <c r="P50" s="720"/>
      <c r="Q50" s="720"/>
      <c r="R50" s="720"/>
      <c r="S50" s="720"/>
      <c r="T50" s="720"/>
      <c r="U50" s="720"/>
      <c r="V50" s="716"/>
      <c r="W50" s="849">
        <f t="shared" si="11"/>
        <v>42</v>
      </c>
      <c r="X50" s="790">
        <v>27</v>
      </c>
      <c r="Y50" s="719" t="str">
        <f t="shared" si="2"/>
        <v>ERRO</v>
      </c>
      <c r="Z50" s="771">
        <f t="shared" si="10"/>
        <v>10</v>
      </c>
      <c r="AA50" s="687" t="str">
        <f t="shared" si="4"/>
        <v>Black - 2215</v>
      </c>
      <c r="AB50" s="770">
        <v>42474</v>
      </c>
      <c r="AC50" s="861">
        <f t="shared" si="5"/>
        <v>27</v>
      </c>
      <c r="AD50" s="771">
        <f t="shared" si="12"/>
        <v>13</v>
      </c>
      <c r="AE50" s="771" t="str">
        <f t="shared" si="7"/>
        <v>OK</v>
      </c>
      <c r="AF50" s="725" t="str">
        <f t="shared" si="8"/>
        <v>OK</v>
      </c>
      <c r="AG50" s="854"/>
      <c r="AH50" s="771"/>
      <c r="AI50" s="720"/>
      <c r="AJ50" s="720"/>
      <c r="AK50" s="720"/>
      <c r="AL50" s="720"/>
      <c r="AM50" s="720"/>
      <c r="AN50" s="720"/>
      <c r="AO50" s="720"/>
      <c r="AP50" s="720"/>
      <c r="AQ50" s="720"/>
      <c r="AR50" s="720"/>
      <c r="AS50" s="720"/>
      <c r="AT50" s="720"/>
      <c r="AU50" s="720"/>
      <c r="AV50" s="720"/>
      <c r="AW50" s="720"/>
      <c r="AX50" s="720"/>
      <c r="AY50" s="720"/>
      <c r="AZ50" s="720"/>
      <c r="BA50" s="720"/>
      <c r="BB50" s="720"/>
      <c r="BC50" s="720"/>
      <c r="BD50" s="720"/>
      <c r="BE50" s="720"/>
      <c r="BF50" s="720"/>
      <c r="BG50" s="720"/>
      <c r="BH50" s="720"/>
      <c r="BI50" s="720"/>
      <c r="BJ50" s="720"/>
      <c r="BK50" s="720"/>
      <c r="BL50" s="720"/>
      <c r="BM50" s="720"/>
      <c r="BN50" s="720"/>
      <c r="BO50" s="720"/>
      <c r="BP50" s="720"/>
      <c r="BQ50" s="720"/>
      <c r="BR50" s="720"/>
      <c r="BS50" s="720"/>
      <c r="BT50" s="720"/>
      <c r="BU50" s="720"/>
      <c r="BV50" s="720"/>
      <c r="BW50" s="720"/>
      <c r="BX50" s="720"/>
      <c r="BY50" s="720"/>
      <c r="BZ50" s="720"/>
      <c r="CA50" s="720"/>
      <c r="CB50" s="720"/>
      <c r="CC50" s="720"/>
      <c r="CD50" s="720"/>
      <c r="CE50" s="720"/>
      <c r="CF50" s="720"/>
      <c r="CG50" s="720"/>
      <c r="CH50" s="720"/>
      <c r="CI50" s="720"/>
      <c r="CJ50" s="720"/>
      <c r="CK50" s="720"/>
      <c r="CL50" s="720"/>
      <c r="CM50" s="720"/>
      <c r="CN50" s="720"/>
      <c r="CO50" s="720"/>
      <c r="CP50" s="720"/>
      <c r="CQ50" s="720"/>
      <c r="CR50" s="720"/>
      <c r="CS50" s="720"/>
      <c r="CT50" s="720"/>
      <c r="CU50" s="720"/>
      <c r="CV50" s="720"/>
      <c r="CW50" s="720"/>
      <c r="CX50" s="720"/>
      <c r="CY50" s="720"/>
      <c r="CZ50" s="720"/>
      <c r="DA50" s="720"/>
      <c r="DB50" s="720"/>
      <c r="DC50" s="720"/>
      <c r="DD50" s="720"/>
      <c r="DE50" s="720"/>
      <c r="DF50" s="720"/>
      <c r="DG50" s="720"/>
      <c r="DH50" s="720"/>
      <c r="DI50" s="720"/>
      <c r="DJ50" s="720"/>
      <c r="DK50" s="720"/>
      <c r="DL50" s="720"/>
      <c r="DM50" s="720"/>
      <c r="DN50" s="720"/>
      <c r="DO50" s="720"/>
      <c r="DP50" s="720"/>
      <c r="DQ50" s="720"/>
      <c r="DR50" s="720"/>
      <c r="DS50" s="720"/>
      <c r="DT50" s="720"/>
      <c r="DU50" s="720"/>
      <c r="DV50" s="720"/>
      <c r="DW50" s="720"/>
      <c r="DX50" s="720"/>
      <c r="DY50" s="720"/>
      <c r="DZ50" s="720"/>
      <c r="EA50" s="720"/>
      <c r="EB50" s="720"/>
      <c r="EC50" s="720"/>
      <c r="ED50" s="720"/>
      <c r="EE50" s="720"/>
      <c r="EF50" s="720"/>
    </row>
    <row r="51" spans="1:136" x14ac:dyDescent="0.25">
      <c r="A51" s="773" t="s">
        <v>116</v>
      </c>
      <c r="B51" s="769">
        <f t="shared" si="13"/>
        <v>43</v>
      </c>
      <c r="C51" s="786">
        <v>79</v>
      </c>
      <c r="D51" s="771" t="s">
        <v>72</v>
      </c>
      <c r="E51" s="944">
        <v>42461</v>
      </c>
      <c r="F51" s="929"/>
      <c r="G51" s="845">
        <f t="shared" si="0"/>
        <v>43</v>
      </c>
      <c r="H51" s="831">
        <v>79</v>
      </c>
      <c r="I51" s="831">
        <v>79</v>
      </c>
      <c r="J51" s="831">
        <v>59</v>
      </c>
      <c r="K51" s="908">
        <f t="shared" si="14"/>
        <v>20</v>
      </c>
      <c r="L51" s="833">
        <v>42464</v>
      </c>
      <c r="M51" s="835"/>
      <c r="N51" s="720"/>
      <c r="O51" s="720"/>
      <c r="P51" s="720"/>
      <c r="Q51" s="720"/>
      <c r="R51" s="720"/>
      <c r="S51" s="720"/>
      <c r="T51" s="720"/>
      <c r="U51" s="720"/>
      <c r="V51" s="716"/>
      <c r="W51" s="849">
        <f t="shared" si="11"/>
        <v>43</v>
      </c>
      <c r="X51" s="790">
        <v>59</v>
      </c>
      <c r="Y51" s="719" t="str">
        <f t="shared" si="2"/>
        <v>ERRO</v>
      </c>
      <c r="Z51" s="771">
        <f t="shared" si="10"/>
        <v>20</v>
      </c>
      <c r="AA51" s="687" t="str">
        <f t="shared" si="4"/>
        <v>Credial - 2227</v>
      </c>
      <c r="AB51" s="770">
        <v>42473</v>
      </c>
      <c r="AC51" s="861">
        <f t="shared" si="5"/>
        <v>59</v>
      </c>
      <c r="AD51" s="771">
        <f t="shared" si="12"/>
        <v>12</v>
      </c>
      <c r="AE51" s="771" t="str">
        <f t="shared" si="7"/>
        <v>OK</v>
      </c>
      <c r="AF51" s="725" t="str">
        <f t="shared" si="8"/>
        <v>OK</v>
      </c>
      <c r="AG51" s="854"/>
      <c r="AH51" s="771"/>
    </row>
    <row r="52" spans="1:136" s="726" customFormat="1" x14ac:dyDescent="0.25">
      <c r="A52" s="773" t="s">
        <v>116</v>
      </c>
      <c r="B52" s="769">
        <f t="shared" si="13"/>
        <v>44</v>
      </c>
      <c r="C52" s="786">
        <v>1009</v>
      </c>
      <c r="D52" s="771" t="s">
        <v>73</v>
      </c>
      <c r="E52" s="944">
        <v>42461</v>
      </c>
      <c r="F52" s="929"/>
      <c r="G52" s="845">
        <f t="shared" si="0"/>
        <v>44</v>
      </c>
      <c r="H52" s="831">
        <v>1009</v>
      </c>
      <c r="I52" s="831">
        <v>1009</v>
      </c>
      <c r="J52" s="831">
        <v>870</v>
      </c>
      <c r="K52" s="908">
        <f t="shared" si="14"/>
        <v>139</v>
      </c>
      <c r="L52" s="833">
        <v>42464</v>
      </c>
      <c r="M52" s="835"/>
      <c r="N52" s="720"/>
      <c r="O52" s="720"/>
      <c r="P52" s="720"/>
      <c r="Q52" s="720"/>
      <c r="R52" s="720"/>
      <c r="S52" s="720"/>
      <c r="T52" s="720"/>
      <c r="U52" s="720"/>
      <c r="V52" s="716"/>
      <c r="W52" s="849">
        <f t="shared" si="11"/>
        <v>44</v>
      </c>
      <c r="X52" s="790">
        <v>870</v>
      </c>
      <c r="Y52" s="719" t="str">
        <f t="shared" si="2"/>
        <v>ERRO</v>
      </c>
      <c r="Z52" s="771">
        <f t="shared" si="10"/>
        <v>139</v>
      </c>
      <c r="AA52" s="687" t="str">
        <f t="shared" si="4"/>
        <v>Ikea - 2228</v>
      </c>
      <c r="AB52" s="770">
        <v>42493</v>
      </c>
      <c r="AC52" s="861">
        <f t="shared" si="5"/>
        <v>870</v>
      </c>
      <c r="AD52" s="771">
        <f t="shared" si="12"/>
        <v>32</v>
      </c>
      <c r="AE52" s="771" t="str">
        <f t="shared" si="7"/>
        <v>OK</v>
      </c>
      <c r="AF52" s="725" t="str">
        <f t="shared" si="8"/>
        <v>OK</v>
      </c>
      <c r="AG52" s="854"/>
      <c r="AH52" s="771"/>
      <c r="AI52" s="720"/>
      <c r="AJ52" s="720"/>
      <c r="AK52" s="720"/>
      <c r="AL52" s="720"/>
      <c r="AM52" s="720"/>
      <c r="AN52" s="720"/>
      <c r="AO52" s="720"/>
      <c r="AP52" s="720"/>
      <c r="AQ52" s="720"/>
      <c r="AR52" s="720"/>
      <c r="AS52" s="720"/>
      <c r="AT52" s="720"/>
      <c r="AU52" s="720"/>
      <c r="AV52" s="720"/>
      <c r="AW52" s="720"/>
      <c r="AX52" s="720"/>
      <c r="AY52" s="720"/>
      <c r="AZ52" s="720"/>
      <c r="BA52" s="720"/>
      <c r="BB52" s="720"/>
      <c r="BC52" s="720"/>
      <c r="BD52" s="720"/>
      <c r="BE52" s="720"/>
      <c r="BF52" s="720"/>
      <c r="BG52" s="720"/>
      <c r="BH52" s="720"/>
      <c r="BI52" s="720"/>
      <c r="BJ52" s="720"/>
      <c r="BK52" s="720"/>
      <c r="BL52" s="720"/>
      <c r="BM52" s="720"/>
      <c r="BN52" s="720"/>
      <c r="BO52" s="720"/>
      <c r="BP52" s="720"/>
      <c r="BQ52" s="720"/>
      <c r="BR52" s="720"/>
      <c r="BS52" s="720"/>
      <c r="BT52" s="720"/>
      <c r="BU52" s="720"/>
      <c r="BV52" s="720"/>
      <c r="BW52" s="720"/>
      <c r="BX52" s="720"/>
      <c r="BY52" s="720"/>
      <c r="BZ52" s="720"/>
      <c r="CA52" s="720"/>
      <c r="CB52" s="720"/>
      <c r="CC52" s="720"/>
      <c r="CD52" s="720"/>
      <c r="CE52" s="720"/>
      <c r="CF52" s="720"/>
      <c r="CG52" s="720"/>
      <c r="CH52" s="720"/>
      <c r="CI52" s="720"/>
      <c r="CJ52" s="720"/>
      <c r="CK52" s="720"/>
      <c r="CL52" s="720"/>
      <c r="CM52" s="720"/>
      <c r="CN52" s="720"/>
      <c r="CO52" s="720"/>
      <c r="CP52" s="720"/>
      <c r="CQ52" s="720"/>
      <c r="CR52" s="720"/>
      <c r="CS52" s="720"/>
      <c r="CT52" s="720"/>
      <c r="CU52" s="720"/>
      <c r="CV52" s="720"/>
      <c r="CW52" s="720"/>
      <c r="CX52" s="720"/>
      <c r="CY52" s="720"/>
      <c r="CZ52" s="720"/>
      <c r="DA52" s="720"/>
      <c r="DB52" s="720"/>
      <c r="DC52" s="720"/>
      <c r="DD52" s="720"/>
      <c r="DE52" s="720"/>
      <c r="DF52" s="720"/>
      <c r="DG52" s="720"/>
      <c r="DH52" s="720"/>
      <c r="DI52" s="720"/>
      <c r="DJ52" s="720"/>
      <c r="DK52" s="720"/>
      <c r="DL52" s="720"/>
      <c r="DM52" s="720"/>
      <c r="DN52" s="720"/>
      <c r="DO52" s="720"/>
      <c r="DP52" s="720"/>
      <c r="DQ52" s="720"/>
      <c r="DR52" s="720"/>
      <c r="DS52" s="720"/>
      <c r="DT52" s="720"/>
      <c r="DU52" s="720"/>
      <c r="DV52" s="720"/>
      <c r="DW52" s="720"/>
      <c r="DX52" s="720"/>
      <c r="DY52" s="720"/>
      <c r="DZ52" s="720"/>
      <c r="EA52" s="720"/>
      <c r="EB52" s="720"/>
      <c r="EC52" s="720"/>
      <c r="ED52" s="720"/>
      <c r="EE52" s="720"/>
      <c r="EF52" s="720"/>
    </row>
    <row r="53" spans="1:136" x14ac:dyDescent="0.25">
      <c r="A53" s="773" t="s">
        <v>116</v>
      </c>
      <c r="B53" s="769">
        <f t="shared" si="13"/>
        <v>45</v>
      </c>
      <c r="C53" s="786">
        <v>465</v>
      </c>
      <c r="D53" s="771" t="s">
        <v>79</v>
      </c>
      <c r="E53" s="944">
        <v>42461</v>
      </c>
      <c r="F53" s="929"/>
      <c r="G53" s="845">
        <f t="shared" si="0"/>
        <v>45</v>
      </c>
      <c r="H53" s="831">
        <v>465</v>
      </c>
      <c r="I53" s="831">
        <v>465</v>
      </c>
      <c r="J53" s="831">
        <v>255</v>
      </c>
      <c r="K53" s="908">
        <f t="shared" si="14"/>
        <v>210</v>
      </c>
      <c r="L53" s="833">
        <v>42464</v>
      </c>
      <c r="M53" s="835"/>
      <c r="N53" s="720"/>
      <c r="O53" s="720"/>
      <c r="P53" s="720"/>
      <c r="Q53" s="720"/>
      <c r="R53" s="720"/>
      <c r="S53" s="720"/>
      <c r="T53" s="720"/>
      <c r="U53" s="720"/>
      <c r="V53" s="716"/>
      <c r="W53" s="849">
        <f t="shared" si="11"/>
        <v>45</v>
      </c>
      <c r="X53" s="790">
        <v>255</v>
      </c>
      <c r="Y53" s="719" t="str">
        <f t="shared" si="2"/>
        <v>ERRO</v>
      </c>
      <c r="Z53" s="771">
        <f t="shared" si="10"/>
        <v>210</v>
      </c>
      <c r="AA53" s="687" t="str">
        <f t="shared" si="4"/>
        <v>Moviflor - 2229</v>
      </c>
      <c r="AB53" s="770">
        <v>42480</v>
      </c>
      <c r="AC53" s="861">
        <f t="shared" si="5"/>
        <v>255</v>
      </c>
      <c r="AD53" s="771">
        <f t="shared" si="12"/>
        <v>19</v>
      </c>
      <c r="AE53" s="771" t="str">
        <f t="shared" si="7"/>
        <v>OK</v>
      </c>
      <c r="AF53" s="725" t="str">
        <f t="shared" si="8"/>
        <v>OK</v>
      </c>
      <c r="AG53" s="854"/>
      <c r="AH53" s="771"/>
    </row>
    <row r="54" spans="1:136" x14ac:dyDescent="0.25">
      <c r="A54" s="773" t="s">
        <v>116</v>
      </c>
      <c r="B54" s="769">
        <f t="shared" si="13"/>
        <v>46</v>
      </c>
      <c r="C54" s="786">
        <v>323</v>
      </c>
      <c r="D54" s="771" t="s">
        <v>74</v>
      </c>
      <c r="E54" s="944">
        <v>42461</v>
      </c>
      <c r="F54" s="929"/>
      <c r="G54" s="845">
        <f t="shared" si="0"/>
        <v>46</v>
      </c>
      <c r="H54" s="831">
        <v>323</v>
      </c>
      <c r="I54" s="831">
        <v>323</v>
      </c>
      <c r="J54" s="831">
        <v>267</v>
      </c>
      <c r="K54" s="908">
        <f t="shared" si="14"/>
        <v>56</v>
      </c>
      <c r="L54" s="833">
        <v>42464</v>
      </c>
      <c r="M54" s="835"/>
      <c r="N54" s="720"/>
      <c r="O54" s="720"/>
      <c r="P54" s="720"/>
      <c r="Q54" s="720"/>
      <c r="R54" s="720"/>
      <c r="S54" s="720"/>
      <c r="T54" s="720"/>
      <c r="U54" s="720"/>
      <c r="V54" s="716"/>
      <c r="W54" s="849">
        <f t="shared" si="11"/>
        <v>46</v>
      </c>
      <c r="X54" s="790">
        <v>267</v>
      </c>
      <c r="Y54" s="719" t="str">
        <f t="shared" si="2"/>
        <v>ERRO</v>
      </c>
      <c r="Z54" s="771">
        <f t="shared" si="10"/>
        <v>56</v>
      </c>
      <c r="AA54" s="687" t="str">
        <f t="shared" si="4"/>
        <v>Conforama - 2230</v>
      </c>
      <c r="AB54" s="770">
        <v>42479</v>
      </c>
      <c r="AC54" s="861">
        <f t="shared" si="5"/>
        <v>267</v>
      </c>
      <c r="AD54" s="771">
        <f t="shared" si="12"/>
        <v>18</v>
      </c>
      <c r="AE54" s="771" t="str">
        <f t="shared" si="7"/>
        <v>OK</v>
      </c>
      <c r="AF54" s="725" t="str">
        <f t="shared" si="8"/>
        <v>OK</v>
      </c>
      <c r="AG54" s="854"/>
      <c r="AH54" s="771"/>
    </row>
    <row r="55" spans="1:136" s="726" customFormat="1" x14ac:dyDescent="0.25">
      <c r="A55" s="773" t="s">
        <v>116</v>
      </c>
      <c r="B55" s="769">
        <f t="shared" si="13"/>
        <v>47</v>
      </c>
      <c r="C55" s="786">
        <v>9</v>
      </c>
      <c r="D55" s="771" t="s">
        <v>75</v>
      </c>
      <c r="E55" s="944">
        <v>42461</v>
      </c>
      <c r="F55" s="929"/>
      <c r="G55" s="845">
        <f t="shared" si="0"/>
        <v>47</v>
      </c>
      <c r="H55" s="831">
        <v>9</v>
      </c>
      <c r="I55" s="831">
        <v>9</v>
      </c>
      <c r="J55" s="831">
        <v>8</v>
      </c>
      <c r="K55" s="908">
        <f t="shared" si="14"/>
        <v>1</v>
      </c>
      <c r="L55" s="833">
        <v>42464</v>
      </c>
      <c r="M55" s="835"/>
      <c r="N55" s="720"/>
      <c r="O55" s="720"/>
      <c r="P55" s="720"/>
      <c r="Q55" s="720"/>
      <c r="R55" s="720"/>
      <c r="S55" s="720"/>
      <c r="T55" s="720"/>
      <c r="U55" s="720"/>
      <c r="V55" s="716"/>
      <c r="W55" s="849">
        <f t="shared" si="11"/>
        <v>47</v>
      </c>
      <c r="X55" s="790">
        <v>8</v>
      </c>
      <c r="Y55" s="719" t="str">
        <f t="shared" si="2"/>
        <v>ERRO</v>
      </c>
      <c r="Z55" s="771">
        <f t="shared" si="10"/>
        <v>1</v>
      </c>
      <c r="AA55" s="687" t="str">
        <f t="shared" si="4"/>
        <v>Euronics - 2231</v>
      </c>
      <c r="AB55" s="770">
        <v>42474</v>
      </c>
      <c r="AC55" s="861">
        <f t="shared" si="5"/>
        <v>8</v>
      </c>
      <c r="AD55" s="771">
        <f t="shared" si="12"/>
        <v>13</v>
      </c>
      <c r="AE55" s="771" t="str">
        <f t="shared" si="7"/>
        <v>OK</v>
      </c>
      <c r="AF55" s="725" t="str">
        <f t="shared" si="8"/>
        <v>OK</v>
      </c>
      <c r="AG55" s="854"/>
      <c r="AH55" s="771"/>
      <c r="AI55" s="720"/>
      <c r="AJ55" s="720"/>
      <c r="AK55" s="720"/>
      <c r="AL55" s="720"/>
      <c r="AM55" s="720"/>
      <c r="AN55" s="720"/>
      <c r="AO55" s="720"/>
      <c r="AP55" s="720"/>
      <c r="AQ55" s="720"/>
      <c r="AR55" s="720"/>
      <c r="AS55" s="720"/>
      <c r="AT55" s="720"/>
      <c r="AU55" s="720"/>
      <c r="AV55" s="720"/>
      <c r="AW55" s="720"/>
      <c r="AX55" s="720"/>
      <c r="AY55" s="720"/>
      <c r="AZ55" s="720"/>
      <c r="BA55" s="720"/>
      <c r="BB55" s="720"/>
      <c r="BC55" s="720"/>
      <c r="BD55" s="720"/>
      <c r="BE55" s="720"/>
      <c r="BF55" s="720"/>
      <c r="BG55" s="720"/>
      <c r="BH55" s="720"/>
      <c r="BI55" s="720"/>
      <c r="BJ55" s="720"/>
      <c r="BK55" s="720"/>
      <c r="BL55" s="720"/>
      <c r="BM55" s="720"/>
      <c r="BN55" s="720"/>
      <c r="BO55" s="720"/>
      <c r="BP55" s="720"/>
      <c r="BQ55" s="720"/>
      <c r="BR55" s="720"/>
      <c r="BS55" s="720"/>
      <c r="BT55" s="720"/>
      <c r="BU55" s="720"/>
      <c r="BV55" s="720"/>
      <c r="BW55" s="720"/>
      <c r="BX55" s="720"/>
      <c r="BY55" s="720"/>
      <c r="BZ55" s="720"/>
      <c r="CA55" s="720"/>
      <c r="CB55" s="720"/>
      <c r="CC55" s="720"/>
      <c r="CD55" s="720"/>
      <c r="CE55" s="720"/>
      <c r="CF55" s="720"/>
      <c r="CG55" s="720"/>
      <c r="CH55" s="720"/>
      <c r="CI55" s="720"/>
      <c r="CJ55" s="720"/>
      <c r="CK55" s="720"/>
      <c r="CL55" s="720"/>
      <c r="CM55" s="720"/>
      <c r="CN55" s="720"/>
      <c r="CO55" s="720"/>
      <c r="CP55" s="720"/>
      <c r="CQ55" s="720"/>
      <c r="CR55" s="720"/>
      <c r="CS55" s="720"/>
      <c r="CT55" s="720"/>
      <c r="CU55" s="720"/>
      <c r="CV55" s="720"/>
      <c r="CW55" s="720"/>
      <c r="CX55" s="720"/>
      <c r="CY55" s="720"/>
      <c r="CZ55" s="720"/>
      <c r="DA55" s="720"/>
      <c r="DB55" s="720"/>
      <c r="DC55" s="720"/>
      <c r="DD55" s="720"/>
      <c r="DE55" s="720"/>
      <c r="DF55" s="720"/>
      <c r="DG55" s="720"/>
      <c r="DH55" s="720"/>
      <c r="DI55" s="720"/>
      <c r="DJ55" s="720"/>
      <c r="DK55" s="720"/>
      <c r="DL55" s="720"/>
      <c r="DM55" s="720"/>
      <c r="DN55" s="720"/>
      <c r="DO55" s="720"/>
      <c r="DP55" s="720"/>
      <c r="DQ55" s="720"/>
      <c r="DR55" s="720"/>
      <c r="DS55" s="720"/>
      <c r="DT55" s="720"/>
      <c r="DU55" s="720"/>
      <c r="DV55" s="720"/>
      <c r="DW55" s="720"/>
      <c r="DX55" s="720"/>
      <c r="DY55" s="720"/>
      <c r="DZ55" s="720"/>
      <c r="EA55" s="720"/>
      <c r="EB55" s="720"/>
      <c r="EC55" s="720"/>
      <c r="ED55" s="720"/>
      <c r="EE55" s="720"/>
      <c r="EF55" s="720"/>
    </row>
    <row r="56" spans="1:136" x14ac:dyDescent="0.25">
      <c r="A56" s="773" t="s">
        <v>116</v>
      </c>
      <c r="B56" s="769">
        <f t="shared" si="13"/>
        <v>48</v>
      </c>
      <c r="C56" s="786">
        <v>31</v>
      </c>
      <c r="D56" s="771" t="s">
        <v>76</v>
      </c>
      <c r="E56" s="944">
        <v>42461</v>
      </c>
      <c r="F56" s="929"/>
      <c r="G56" s="845">
        <f t="shared" si="0"/>
        <v>48</v>
      </c>
      <c r="H56" s="831">
        <v>31</v>
      </c>
      <c r="I56" s="831">
        <v>31</v>
      </c>
      <c r="J56" s="831">
        <v>24</v>
      </c>
      <c r="K56" s="908">
        <f t="shared" si="14"/>
        <v>7</v>
      </c>
      <c r="L56" s="833">
        <v>42464</v>
      </c>
      <c r="M56" s="835"/>
      <c r="N56" s="720"/>
      <c r="O56" s="720"/>
      <c r="P56" s="720"/>
      <c r="Q56" s="720"/>
      <c r="R56" s="720"/>
      <c r="S56" s="720"/>
      <c r="T56" s="720"/>
      <c r="U56" s="720"/>
      <c r="V56" s="716"/>
      <c r="W56" s="849">
        <f t="shared" si="11"/>
        <v>48</v>
      </c>
      <c r="X56" s="790">
        <v>24</v>
      </c>
      <c r="Y56" s="719" t="str">
        <f t="shared" si="2"/>
        <v>ERRO</v>
      </c>
      <c r="Z56" s="771">
        <f t="shared" si="10"/>
        <v>7</v>
      </c>
      <c r="AA56" s="687" t="str">
        <f t="shared" si="4"/>
        <v>Tien 21 - 2232</v>
      </c>
      <c r="AB56" s="770">
        <v>42474</v>
      </c>
      <c r="AC56" s="861">
        <f t="shared" si="5"/>
        <v>24</v>
      </c>
      <c r="AD56" s="771">
        <f t="shared" si="12"/>
        <v>13</v>
      </c>
      <c r="AE56" s="771" t="str">
        <f t="shared" si="7"/>
        <v>OK</v>
      </c>
      <c r="AF56" s="725" t="str">
        <f t="shared" si="8"/>
        <v>OK</v>
      </c>
      <c r="AG56" s="854"/>
      <c r="AH56" s="771"/>
    </row>
    <row r="57" spans="1:136" x14ac:dyDescent="0.25">
      <c r="A57" s="773" t="s">
        <v>116</v>
      </c>
      <c r="B57" s="769">
        <f t="shared" si="13"/>
        <v>49</v>
      </c>
      <c r="C57" s="786">
        <v>19</v>
      </c>
      <c r="D57" s="771" t="s">
        <v>77</v>
      </c>
      <c r="E57" s="944">
        <v>42461</v>
      </c>
      <c r="F57" s="929"/>
      <c r="G57" s="845">
        <f t="shared" si="0"/>
        <v>49</v>
      </c>
      <c r="H57" s="831">
        <v>19</v>
      </c>
      <c r="I57" s="831">
        <v>19</v>
      </c>
      <c r="J57" s="831">
        <v>14</v>
      </c>
      <c r="K57" s="908">
        <f t="shared" si="14"/>
        <v>5</v>
      </c>
      <c r="L57" s="833">
        <v>42464</v>
      </c>
      <c r="M57" s="835"/>
      <c r="N57" s="720"/>
      <c r="O57" s="720"/>
      <c r="P57" s="720"/>
      <c r="Q57" s="720"/>
      <c r="R57" s="720"/>
      <c r="S57" s="720"/>
      <c r="T57" s="720"/>
      <c r="U57" s="720"/>
      <c r="V57" s="716"/>
      <c r="W57" s="849">
        <f t="shared" si="11"/>
        <v>49</v>
      </c>
      <c r="X57" s="790">
        <v>14</v>
      </c>
      <c r="Y57" s="719" t="str">
        <f t="shared" si="2"/>
        <v>ERRO</v>
      </c>
      <c r="Z57" s="771">
        <f t="shared" si="10"/>
        <v>5</v>
      </c>
      <c r="AA57" s="687" t="str">
        <f t="shared" si="4"/>
        <v>Confort - 2233</v>
      </c>
      <c r="AB57" s="770">
        <v>42474</v>
      </c>
      <c r="AC57" s="861">
        <f t="shared" si="5"/>
        <v>14</v>
      </c>
      <c r="AD57" s="771">
        <f t="shared" si="12"/>
        <v>13</v>
      </c>
      <c r="AE57" s="771" t="str">
        <f t="shared" si="7"/>
        <v>OK</v>
      </c>
      <c r="AF57" s="725" t="str">
        <f t="shared" si="8"/>
        <v>OK</v>
      </c>
      <c r="AG57" s="854"/>
      <c r="AH57" s="771"/>
    </row>
    <row r="58" spans="1:136" x14ac:dyDescent="0.25">
      <c r="A58" s="773" t="s">
        <v>116</v>
      </c>
      <c r="B58" s="769">
        <f t="shared" si="13"/>
        <v>50</v>
      </c>
      <c r="C58" s="786">
        <v>1690</v>
      </c>
      <c r="D58" s="771" t="s">
        <v>213</v>
      </c>
      <c r="E58" s="944">
        <v>42461</v>
      </c>
      <c r="F58" s="929"/>
      <c r="G58" s="845">
        <f t="shared" si="0"/>
        <v>50</v>
      </c>
      <c r="H58" s="831">
        <v>1690</v>
      </c>
      <c r="I58" s="831">
        <v>1690</v>
      </c>
      <c r="J58" s="831">
        <v>1639</v>
      </c>
      <c r="K58" s="908">
        <f t="shared" si="14"/>
        <v>51</v>
      </c>
      <c r="L58" s="833">
        <v>42464</v>
      </c>
      <c r="M58" s="835"/>
      <c r="N58" s="720"/>
      <c r="O58" s="720"/>
      <c r="P58" s="720"/>
      <c r="Q58" s="720"/>
      <c r="R58" s="720"/>
      <c r="S58" s="720"/>
      <c r="T58" s="720"/>
      <c r="U58" s="720"/>
      <c r="V58" s="716"/>
      <c r="W58" s="849">
        <f t="shared" si="11"/>
        <v>50</v>
      </c>
      <c r="X58" s="790">
        <v>1639</v>
      </c>
      <c r="Y58" s="719" t="str">
        <f t="shared" si="2"/>
        <v>ERRO</v>
      </c>
      <c r="Z58" s="771">
        <f t="shared" si="10"/>
        <v>51</v>
      </c>
      <c r="AA58" s="687" t="str">
        <f t="shared" si="4"/>
        <v>MC FNAC- 2370</v>
      </c>
      <c r="AB58" s="770">
        <v>42479</v>
      </c>
      <c r="AC58" s="861">
        <f t="shared" si="5"/>
        <v>1639</v>
      </c>
      <c r="AD58" s="771">
        <f t="shared" si="12"/>
        <v>18</v>
      </c>
      <c r="AE58" s="771" t="str">
        <f t="shared" si="7"/>
        <v>OK</v>
      </c>
      <c r="AF58" s="725" t="str">
        <f t="shared" si="8"/>
        <v>OK</v>
      </c>
      <c r="AG58" s="854"/>
      <c r="AH58" s="771"/>
    </row>
    <row r="59" spans="1:136" x14ac:dyDescent="0.25">
      <c r="A59" s="773" t="s">
        <v>116</v>
      </c>
      <c r="B59" s="769">
        <f t="shared" si="13"/>
        <v>51</v>
      </c>
      <c r="C59" s="786">
        <v>679</v>
      </c>
      <c r="D59" s="771" t="s">
        <v>187</v>
      </c>
      <c r="E59" s="944">
        <v>42461</v>
      </c>
      <c r="F59" s="929"/>
      <c r="G59" s="845">
        <f t="shared" si="0"/>
        <v>51</v>
      </c>
      <c r="H59" s="831">
        <v>679</v>
      </c>
      <c r="I59" s="831">
        <v>679</v>
      </c>
      <c r="J59" s="831">
        <v>660</v>
      </c>
      <c r="K59" s="908">
        <f t="shared" si="14"/>
        <v>19</v>
      </c>
      <c r="L59" s="833">
        <v>42464</v>
      </c>
      <c r="M59" s="835"/>
      <c r="N59" s="720"/>
      <c r="O59" s="720"/>
      <c r="P59" s="720"/>
      <c r="Q59" s="720"/>
      <c r="R59" s="720"/>
      <c r="S59" s="720"/>
      <c r="T59" s="720"/>
      <c r="U59" s="720"/>
      <c r="V59" s="716"/>
      <c r="W59" s="1116">
        <f t="shared" si="11"/>
        <v>51</v>
      </c>
      <c r="X59" s="790">
        <v>660</v>
      </c>
      <c r="Y59" s="719" t="str">
        <f t="shared" si="2"/>
        <v>ERRO</v>
      </c>
      <c r="Z59" s="771">
        <f t="shared" si="10"/>
        <v>19</v>
      </c>
      <c r="AA59" s="687" t="str">
        <f t="shared" si="4"/>
        <v>Salvador Caetano - 2879</v>
      </c>
      <c r="AB59" s="770">
        <v>42480</v>
      </c>
      <c r="AC59" s="861">
        <f t="shared" si="5"/>
        <v>660</v>
      </c>
      <c r="AD59" s="771">
        <f t="shared" si="12"/>
        <v>19</v>
      </c>
      <c r="AE59" s="771" t="str">
        <f t="shared" si="7"/>
        <v>OK</v>
      </c>
      <c r="AF59" s="725" t="str">
        <f t="shared" si="8"/>
        <v>OK</v>
      </c>
      <c r="AG59" s="854"/>
      <c r="AH59" s="771"/>
    </row>
    <row r="60" spans="1:136" s="823" customFormat="1" ht="14.25" thickBot="1" x14ac:dyDescent="0.3">
      <c r="A60" s="840" t="s">
        <v>116</v>
      </c>
      <c r="B60" s="811">
        <f t="shared" si="13"/>
        <v>52</v>
      </c>
      <c r="C60" s="1078">
        <v>1426</v>
      </c>
      <c r="D60" s="813" t="s">
        <v>199</v>
      </c>
      <c r="E60" s="1083">
        <v>42461</v>
      </c>
      <c r="F60" s="1087"/>
      <c r="G60" s="846">
        <f t="shared" si="0"/>
        <v>52</v>
      </c>
      <c r="H60" s="1096">
        <v>1426</v>
      </c>
      <c r="I60" s="1096">
        <v>1426</v>
      </c>
      <c r="J60" s="1096">
        <v>1377</v>
      </c>
      <c r="K60" s="1108">
        <f t="shared" si="14"/>
        <v>49</v>
      </c>
      <c r="L60" s="841">
        <v>42464</v>
      </c>
      <c r="M60" s="842"/>
      <c r="V60" s="818"/>
      <c r="W60" s="850">
        <f t="shared" si="11"/>
        <v>52</v>
      </c>
      <c r="X60" s="1130">
        <v>1377</v>
      </c>
      <c r="Y60" s="820" t="str">
        <f t="shared" si="2"/>
        <v>ERRO</v>
      </c>
      <c r="Z60" s="771">
        <f t="shared" si="10"/>
        <v>49</v>
      </c>
      <c r="AA60" s="687" t="str">
        <f t="shared" si="4"/>
        <v>RP Def - 3173</v>
      </c>
      <c r="AB60" s="770">
        <v>42479</v>
      </c>
      <c r="AC60" s="861">
        <f t="shared" si="5"/>
        <v>1377</v>
      </c>
      <c r="AD60" s="771">
        <f t="shared" si="12"/>
        <v>18</v>
      </c>
      <c r="AE60" s="771" t="str">
        <f t="shared" si="7"/>
        <v>OK</v>
      </c>
      <c r="AF60" s="725" t="str">
        <f t="shared" si="8"/>
        <v>OK</v>
      </c>
      <c r="AG60" s="855"/>
      <c r="AH60" s="813"/>
    </row>
    <row r="61" spans="1:136" ht="14.25" thickTop="1" x14ac:dyDescent="0.25">
      <c r="A61" s="773" t="s">
        <v>115</v>
      </c>
      <c r="B61" s="769">
        <f t="shared" si="13"/>
        <v>53</v>
      </c>
      <c r="C61" s="786">
        <v>69</v>
      </c>
      <c r="D61" s="771" t="s">
        <v>244</v>
      </c>
      <c r="E61" s="944">
        <v>42480</v>
      </c>
      <c r="F61" s="929"/>
      <c r="G61" s="721">
        <f t="shared" si="0"/>
        <v>53</v>
      </c>
      <c r="H61" s="904">
        <v>69</v>
      </c>
      <c r="I61" s="786">
        <v>69</v>
      </c>
      <c r="J61" s="904">
        <v>69</v>
      </c>
      <c r="K61" s="786">
        <v>0</v>
      </c>
      <c r="L61" s="833">
        <v>42481</v>
      </c>
      <c r="M61" s="835"/>
      <c r="N61" s="720"/>
      <c r="O61" s="720"/>
      <c r="P61" s="720"/>
      <c r="Q61" s="720"/>
      <c r="R61" s="720"/>
      <c r="S61" s="720"/>
      <c r="T61" s="720"/>
      <c r="U61" s="720"/>
      <c r="V61" s="716"/>
      <c r="W61" s="1116">
        <f t="shared" ref="W61:W82" si="15">B61:B80</f>
        <v>53</v>
      </c>
      <c r="X61" s="790">
        <v>69</v>
      </c>
      <c r="Y61" s="719" t="str">
        <f t="shared" si="2"/>
        <v>OK</v>
      </c>
      <c r="Z61" s="859">
        <f t="shared" si="10"/>
        <v>0</v>
      </c>
      <c r="AA61" s="869" t="str">
        <f t="shared" si="4"/>
        <v>JOM - 4327</v>
      </c>
      <c r="AB61" s="870">
        <v>42488</v>
      </c>
      <c r="AC61" s="871">
        <f t="shared" si="5"/>
        <v>69</v>
      </c>
      <c r="AD61" s="859">
        <f t="shared" si="12"/>
        <v>8</v>
      </c>
      <c r="AE61" s="859" t="str">
        <f t="shared" si="7"/>
        <v>OK</v>
      </c>
      <c r="AF61" s="872" t="str">
        <f t="shared" si="8"/>
        <v>OK</v>
      </c>
      <c r="AG61" s="854"/>
      <c r="AH61" s="771"/>
    </row>
    <row r="62" spans="1:136" x14ac:dyDescent="0.25">
      <c r="A62" s="773" t="s">
        <v>115</v>
      </c>
      <c r="B62" s="769">
        <f t="shared" si="13"/>
        <v>54</v>
      </c>
      <c r="C62" s="786">
        <v>330</v>
      </c>
      <c r="D62" s="771" t="s">
        <v>73</v>
      </c>
      <c r="E62" s="944">
        <v>42487</v>
      </c>
      <c r="F62" s="929"/>
      <c r="G62" s="721">
        <f t="shared" si="0"/>
        <v>54</v>
      </c>
      <c r="H62" s="904">
        <v>330</v>
      </c>
      <c r="I62" s="786">
        <v>330</v>
      </c>
      <c r="J62" s="904">
        <v>330</v>
      </c>
      <c r="K62" s="786">
        <v>0</v>
      </c>
      <c r="L62" s="833">
        <v>42488</v>
      </c>
      <c r="M62" s="835"/>
      <c r="N62" s="720"/>
      <c r="O62" s="720"/>
      <c r="P62" s="720"/>
      <c r="Q62" s="720"/>
      <c r="R62" s="720"/>
      <c r="S62" s="720"/>
      <c r="T62" s="720"/>
      <c r="U62" s="720"/>
      <c r="V62" s="716"/>
      <c r="W62" s="1116">
        <f t="shared" si="15"/>
        <v>54</v>
      </c>
      <c r="X62" s="790">
        <v>330</v>
      </c>
      <c r="Y62" s="719" t="str">
        <f t="shared" si="2"/>
        <v>OK</v>
      </c>
      <c r="Z62" s="771">
        <f t="shared" si="10"/>
        <v>0</v>
      </c>
      <c r="AA62" s="687" t="str">
        <f t="shared" si="4"/>
        <v>Ikea - 2228</v>
      </c>
      <c r="AB62" s="770">
        <v>42501</v>
      </c>
      <c r="AC62" s="861">
        <f t="shared" si="5"/>
        <v>330</v>
      </c>
      <c r="AD62" s="771">
        <f t="shared" si="12"/>
        <v>14</v>
      </c>
      <c r="AE62" s="771" t="str">
        <f t="shared" si="7"/>
        <v>OK</v>
      </c>
      <c r="AF62" s="827" t="str">
        <f t="shared" si="8"/>
        <v>OK</v>
      </c>
      <c r="AG62" s="854"/>
      <c r="AH62" s="771"/>
    </row>
    <row r="63" spans="1:136" s="823" customFormat="1" ht="14.25" thickBot="1" x14ac:dyDescent="0.3">
      <c r="A63" s="840" t="s">
        <v>115</v>
      </c>
      <c r="B63" s="811">
        <f t="shared" si="13"/>
        <v>55</v>
      </c>
      <c r="C63" s="1078">
        <v>172</v>
      </c>
      <c r="D63" s="813" t="s">
        <v>74</v>
      </c>
      <c r="E63" s="1083">
        <v>42487</v>
      </c>
      <c r="F63" s="1087"/>
      <c r="G63" s="815">
        <f t="shared" si="0"/>
        <v>55</v>
      </c>
      <c r="H63" s="1091">
        <v>172</v>
      </c>
      <c r="I63" s="1078">
        <v>172</v>
      </c>
      <c r="J63" s="1091">
        <v>172</v>
      </c>
      <c r="K63" s="1078">
        <v>0</v>
      </c>
      <c r="L63" s="841">
        <v>42488</v>
      </c>
      <c r="M63" s="842"/>
      <c r="V63" s="818"/>
      <c r="W63" s="1121">
        <f t="shared" si="15"/>
        <v>55</v>
      </c>
      <c r="X63" s="1130">
        <v>172</v>
      </c>
      <c r="Y63" s="820" t="str">
        <f t="shared" si="2"/>
        <v>OK</v>
      </c>
      <c r="Z63" s="847">
        <f t="shared" si="10"/>
        <v>0</v>
      </c>
      <c r="AA63" s="860" t="str">
        <f t="shared" si="4"/>
        <v>Conforama - 2230</v>
      </c>
      <c r="AB63" s="852">
        <v>42501</v>
      </c>
      <c r="AC63" s="867">
        <f t="shared" si="5"/>
        <v>172</v>
      </c>
      <c r="AD63" s="847">
        <f t="shared" si="12"/>
        <v>14</v>
      </c>
      <c r="AE63" s="847" t="str">
        <f t="shared" si="7"/>
        <v>OK</v>
      </c>
      <c r="AF63" s="868" t="str">
        <f t="shared" si="8"/>
        <v>OK</v>
      </c>
      <c r="AG63" s="855"/>
      <c r="AH63" s="813"/>
    </row>
    <row r="64" spans="1:136" s="726" customFormat="1" ht="14.25" thickTop="1" x14ac:dyDescent="0.25">
      <c r="A64" s="773" t="s">
        <v>115</v>
      </c>
      <c r="B64" s="769">
        <f t="shared" si="13"/>
        <v>56</v>
      </c>
      <c r="C64" s="786">
        <v>30</v>
      </c>
      <c r="D64" s="771" t="s">
        <v>75</v>
      </c>
      <c r="E64" s="944">
        <v>42487</v>
      </c>
      <c r="F64" s="929"/>
      <c r="G64" s="721">
        <f t="shared" si="0"/>
        <v>56</v>
      </c>
      <c r="H64" s="904">
        <v>30</v>
      </c>
      <c r="I64" s="786">
        <v>30</v>
      </c>
      <c r="J64" s="904">
        <v>30</v>
      </c>
      <c r="K64" s="786">
        <v>0</v>
      </c>
      <c r="L64" s="833">
        <v>42488</v>
      </c>
      <c r="M64" s="835"/>
      <c r="N64" s="720"/>
      <c r="O64" s="720"/>
      <c r="P64" s="720"/>
      <c r="Q64" s="720"/>
      <c r="R64" s="720"/>
      <c r="S64" s="720"/>
      <c r="T64" s="720"/>
      <c r="U64" s="720"/>
      <c r="V64" s="716"/>
      <c r="W64" s="1116">
        <f t="shared" si="15"/>
        <v>56</v>
      </c>
      <c r="X64" s="790">
        <v>30</v>
      </c>
      <c r="Y64" s="719" t="str">
        <f t="shared" si="2"/>
        <v>OK</v>
      </c>
      <c r="Z64" s="771">
        <f t="shared" si="10"/>
        <v>0</v>
      </c>
      <c r="AA64" s="687" t="str">
        <f t="shared" si="4"/>
        <v>Euronics - 2231</v>
      </c>
      <c r="AB64" s="770">
        <v>42517</v>
      </c>
      <c r="AC64" s="861">
        <f t="shared" si="5"/>
        <v>30</v>
      </c>
      <c r="AD64" s="771">
        <f t="shared" si="12"/>
        <v>30</v>
      </c>
      <c r="AE64" s="771" t="str">
        <f t="shared" si="7"/>
        <v>OK</v>
      </c>
      <c r="AF64" s="725" t="str">
        <f t="shared" si="8"/>
        <v>OK</v>
      </c>
      <c r="AG64" s="854"/>
      <c r="AH64" s="771"/>
      <c r="AI64" s="720"/>
      <c r="AJ64" s="720"/>
      <c r="AK64" s="720"/>
      <c r="AL64" s="720"/>
      <c r="AM64" s="720"/>
      <c r="AN64" s="720"/>
      <c r="AO64" s="720"/>
      <c r="AP64" s="720"/>
      <c r="AQ64" s="720"/>
      <c r="AR64" s="720"/>
      <c r="AS64" s="720"/>
      <c r="AT64" s="720"/>
      <c r="AU64" s="720"/>
      <c r="AV64" s="720"/>
      <c r="AW64" s="720"/>
      <c r="AX64" s="720"/>
      <c r="AY64" s="720"/>
      <c r="AZ64" s="720"/>
      <c r="BA64" s="720"/>
      <c r="BB64" s="720"/>
      <c r="BC64" s="720"/>
      <c r="BD64" s="720"/>
      <c r="BE64" s="720"/>
      <c r="BF64" s="720"/>
      <c r="BG64" s="720"/>
      <c r="BH64" s="720"/>
      <c r="BI64" s="720"/>
      <c r="BJ64" s="720"/>
      <c r="BK64" s="720"/>
      <c r="BL64" s="720"/>
      <c r="BM64" s="720"/>
      <c r="BN64" s="720"/>
      <c r="BO64" s="720"/>
      <c r="BP64" s="720"/>
      <c r="BQ64" s="720"/>
      <c r="BR64" s="720"/>
      <c r="BS64" s="720"/>
      <c r="BT64" s="720"/>
      <c r="BU64" s="720"/>
      <c r="BV64" s="720"/>
      <c r="BW64" s="720"/>
      <c r="BX64" s="720"/>
      <c r="BY64" s="720"/>
      <c r="BZ64" s="720"/>
      <c r="CA64" s="720"/>
      <c r="CB64" s="720"/>
      <c r="CC64" s="720"/>
      <c r="CD64" s="720"/>
      <c r="CE64" s="720"/>
      <c r="CF64" s="720"/>
      <c r="CG64" s="720"/>
      <c r="CH64" s="720"/>
      <c r="CI64" s="720"/>
      <c r="CJ64" s="720"/>
      <c r="CK64" s="720"/>
      <c r="CL64" s="720"/>
      <c r="CM64" s="720"/>
      <c r="CN64" s="720"/>
      <c r="CO64" s="720"/>
      <c r="CP64" s="720"/>
      <c r="CQ64" s="720"/>
      <c r="CR64" s="720"/>
      <c r="CS64" s="720"/>
      <c r="CT64" s="720"/>
      <c r="CU64" s="720"/>
      <c r="CV64" s="720"/>
      <c r="CW64" s="720"/>
      <c r="CX64" s="720"/>
      <c r="CY64" s="720"/>
      <c r="CZ64" s="720"/>
      <c r="DA64" s="720"/>
      <c r="DB64" s="720"/>
      <c r="DC64" s="720"/>
      <c r="DD64" s="720"/>
      <c r="DE64" s="720"/>
      <c r="DF64" s="720"/>
      <c r="DG64" s="720"/>
      <c r="DH64" s="720"/>
      <c r="DI64" s="720"/>
      <c r="DJ64" s="720"/>
      <c r="DK64" s="720"/>
      <c r="DL64" s="720"/>
      <c r="DM64" s="720"/>
      <c r="DN64" s="720"/>
      <c r="DO64" s="720"/>
      <c r="DP64" s="720"/>
      <c r="DQ64" s="720"/>
      <c r="DR64" s="720"/>
      <c r="DS64" s="720"/>
      <c r="DT64" s="720"/>
      <c r="DU64" s="720"/>
      <c r="DV64" s="720"/>
      <c r="DW64" s="720"/>
      <c r="DX64" s="720"/>
      <c r="DY64" s="720"/>
      <c r="DZ64" s="720"/>
      <c r="EA64" s="720"/>
      <c r="EB64" s="720"/>
      <c r="EC64" s="720"/>
      <c r="ED64" s="720"/>
      <c r="EE64" s="720"/>
      <c r="EF64" s="720"/>
    </row>
    <row r="65" spans="1:136" s="823" customFormat="1" ht="14.25" thickBot="1" x14ac:dyDescent="0.3">
      <c r="A65" s="840" t="s">
        <v>115</v>
      </c>
      <c r="B65" s="811">
        <f t="shared" si="13"/>
        <v>57</v>
      </c>
      <c r="C65" s="1078">
        <v>201</v>
      </c>
      <c r="D65" s="813" t="s">
        <v>213</v>
      </c>
      <c r="E65" s="1083">
        <v>42487</v>
      </c>
      <c r="F65" s="1087"/>
      <c r="G65" s="815">
        <f t="shared" si="0"/>
        <v>57</v>
      </c>
      <c r="H65" s="1091">
        <v>201</v>
      </c>
      <c r="I65" s="1078">
        <v>201</v>
      </c>
      <c r="J65" s="1091">
        <v>201</v>
      </c>
      <c r="K65" s="1078">
        <v>0</v>
      </c>
      <c r="L65" s="841">
        <v>42488</v>
      </c>
      <c r="M65" s="842"/>
      <c r="V65" s="818"/>
      <c r="W65" s="1121">
        <f t="shared" si="15"/>
        <v>57</v>
      </c>
      <c r="X65" s="1130">
        <v>201</v>
      </c>
      <c r="Y65" s="820" t="str">
        <f t="shared" si="2"/>
        <v>OK</v>
      </c>
      <c r="Z65" s="771">
        <f t="shared" si="10"/>
        <v>0</v>
      </c>
      <c r="AA65" s="898" t="str">
        <f t="shared" si="4"/>
        <v>MC FNAC- 2370</v>
      </c>
      <c r="AB65" s="852">
        <v>42501</v>
      </c>
      <c r="AC65" s="867">
        <f t="shared" si="5"/>
        <v>201</v>
      </c>
      <c r="AD65" s="847">
        <f t="shared" si="12"/>
        <v>14</v>
      </c>
      <c r="AE65" s="847" t="str">
        <f t="shared" si="7"/>
        <v>OK</v>
      </c>
      <c r="AF65" s="868" t="str">
        <f t="shared" si="8"/>
        <v>OK</v>
      </c>
      <c r="AG65" s="855"/>
      <c r="AH65" s="813"/>
    </row>
    <row r="66" spans="1:136" ht="14.25" thickTop="1" x14ac:dyDescent="0.25">
      <c r="A66" s="773" t="s">
        <v>115</v>
      </c>
      <c r="B66" s="769">
        <f t="shared" si="13"/>
        <v>58</v>
      </c>
      <c r="C66" s="786">
        <v>346</v>
      </c>
      <c r="D66" s="771" t="s">
        <v>199</v>
      </c>
      <c r="E66" s="944">
        <v>42487</v>
      </c>
      <c r="F66" s="929"/>
      <c r="G66" s="721">
        <f t="shared" si="0"/>
        <v>58</v>
      </c>
      <c r="H66" s="1094">
        <v>346</v>
      </c>
      <c r="I66" s="786">
        <v>346</v>
      </c>
      <c r="J66" s="1094">
        <v>346</v>
      </c>
      <c r="K66" s="786">
        <v>0</v>
      </c>
      <c r="L66" s="833">
        <v>42488</v>
      </c>
      <c r="M66" s="835"/>
      <c r="N66" s="720"/>
      <c r="O66" s="720"/>
      <c r="P66" s="720"/>
      <c r="Q66" s="720"/>
      <c r="R66" s="720"/>
      <c r="S66" s="720"/>
      <c r="T66" s="720"/>
      <c r="U66" s="720"/>
      <c r="V66" s="716"/>
      <c r="W66" s="1116">
        <f t="shared" si="15"/>
        <v>58</v>
      </c>
      <c r="X66" s="790">
        <v>346</v>
      </c>
      <c r="Y66" s="719" t="str">
        <f t="shared" si="2"/>
        <v>OK</v>
      </c>
      <c r="Z66" s="859">
        <f t="shared" si="10"/>
        <v>0</v>
      </c>
      <c r="AA66" s="687" t="str">
        <f t="shared" si="4"/>
        <v>RP Def - 3173</v>
      </c>
      <c r="AB66" s="770">
        <v>42501</v>
      </c>
      <c r="AC66" s="861">
        <f t="shared" si="5"/>
        <v>346</v>
      </c>
      <c r="AD66" s="771">
        <f t="shared" si="12"/>
        <v>14</v>
      </c>
      <c r="AE66" s="771" t="str">
        <f t="shared" si="7"/>
        <v>OK</v>
      </c>
      <c r="AF66" s="725" t="str">
        <f t="shared" si="8"/>
        <v>OK</v>
      </c>
      <c r="AG66" s="854"/>
      <c r="AH66" s="771"/>
    </row>
    <row r="67" spans="1:136" s="726" customFormat="1" x14ac:dyDescent="0.25">
      <c r="A67" s="773" t="s">
        <v>115</v>
      </c>
      <c r="B67" s="769">
        <f t="shared" si="13"/>
        <v>59</v>
      </c>
      <c r="C67" s="786">
        <v>2</v>
      </c>
      <c r="D67" s="771" t="s">
        <v>189</v>
      </c>
      <c r="E67" s="944">
        <v>42487</v>
      </c>
      <c r="F67" s="929"/>
      <c r="G67" s="721">
        <f t="shared" si="0"/>
        <v>59</v>
      </c>
      <c r="H67" s="904">
        <v>2</v>
      </c>
      <c r="I67" s="786">
        <v>2</v>
      </c>
      <c r="J67" s="904">
        <v>2</v>
      </c>
      <c r="K67" s="786">
        <v>0</v>
      </c>
      <c r="L67" s="833">
        <v>42488</v>
      </c>
      <c r="M67" s="835"/>
      <c r="N67" s="720"/>
      <c r="O67" s="720"/>
      <c r="P67" s="720"/>
      <c r="Q67" s="720"/>
      <c r="R67" s="720"/>
      <c r="S67" s="720"/>
      <c r="T67" s="720"/>
      <c r="U67" s="720"/>
      <c r="V67" s="716"/>
      <c r="W67" s="1116">
        <f t="shared" si="15"/>
        <v>59</v>
      </c>
      <c r="X67" s="790">
        <v>2</v>
      </c>
      <c r="Y67" s="719" t="str">
        <f t="shared" si="2"/>
        <v>OK</v>
      </c>
      <c r="Z67" s="771">
        <f t="shared" si="10"/>
        <v>0</v>
      </c>
      <c r="AA67" s="687" t="str">
        <f t="shared" si="4"/>
        <v>SZ Def - 6508</v>
      </c>
      <c r="AB67" s="770">
        <v>42501</v>
      </c>
      <c r="AC67" s="861">
        <f t="shared" si="5"/>
        <v>2</v>
      </c>
      <c r="AD67" s="771">
        <f t="shared" si="12"/>
        <v>14</v>
      </c>
      <c r="AE67" s="771" t="str">
        <f t="shared" si="7"/>
        <v>OK</v>
      </c>
      <c r="AF67" s="725" t="str">
        <f t="shared" si="8"/>
        <v>OK</v>
      </c>
      <c r="AG67" s="854"/>
      <c r="AH67" s="771"/>
      <c r="AI67" s="720"/>
      <c r="AJ67" s="720"/>
      <c r="AK67" s="720"/>
      <c r="AL67" s="720"/>
      <c r="AM67" s="720"/>
      <c r="AN67" s="720"/>
      <c r="AO67" s="720"/>
      <c r="AP67" s="720"/>
      <c r="AQ67" s="720"/>
      <c r="AR67" s="720"/>
      <c r="AS67" s="720"/>
      <c r="AT67" s="720"/>
      <c r="AU67" s="720"/>
      <c r="AV67" s="720"/>
      <c r="AW67" s="720"/>
      <c r="AX67" s="720"/>
      <c r="AY67" s="720"/>
      <c r="AZ67" s="720"/>
      <c r="BA67" s="720"/>
      <c r="BB67" s="720"/>
      <c r="BC67" s="720"/>
      <c r="BD67" s="720"/>
      <c r="BE67" s="720"/>
      <c r="BF67" s="720"/>
      <c r="BG67" s="720"/>
      <c r="BH67" s="720"/>
      <c r="BI67" s="720"/>
      <c r="BJ67" s="720"/>
      <c r="BK67" s="720"/>
      <c r="BL67" s="720"/>
      <c r="BM67" s="720"/>
      <c r="BN67" s="720"/>
      <c r="BO67" s="720"/>
      <c r="BP67" s="720"/>
      <c r="BQ67" s="720"/>
      <c r="BR67" s="720"/>
      <c r="BS67" s="720"/>
      <c r="BT67" s="720"/>
      <c r="BU67" s="720"/>
      <c r="BV67" s="720"/>
      <c r="BW67" s="720"/>
      <c r="BX67" s="720"/>
      <c r="BY67" s="720"/>
      <c r="BZ67" s="720"/>
      <c r="CA67" s="720"/>
      <c r="CB67" s="720"/>
      <c r="CC67" s="720"/>
      <c r="CD67" s="720"/>
      <c r="CE67" s="720"/>
      <c r="CF67" s="720"/>
      <c r="CG67" s="720"/>
      <c r="CH67" s="720"/>
      <c r="CI67" s="720"/>
      <c r="CJ67" s="720"/>
      <c r="CK67" s="720"/>
      <c r="CL67" s="720"/>
      <c r="CM67" s="720"/>
      <c r="CN67" s="720"/>
      <c r="CO67" s="720"/>
      <c r="CP67" s="720"/>
      <c r="CQ67" s="720"/>
      <c r="CR67" s="720"/>
      <c r="CS67" s="720"/>
      <c r="CT67" s="720"/>
      <c r="CU67" s="720"/>
      <c r="CV67" s="720"/>
      <c r="CW67" s="720"/>
      <c r="CX67" s="720"/>
      <c r="CY67" s="720"/>
      <c r="CZ67" s="720"/>
      <c r="DA67" s="720"/>
      <c r="DB67" s="720"/>
      <c r="DC67" s="720"/>
      <c r="DD67" s="720"/>
      <c r="DE67" s="720"/>
      <c r="DF67" s="720"/>
      <c r="DG67" s="720"/>
      <c r="DH67" s="720"/>
      <c r="DI67" s="720"/>
      <c r="DJ67" s="720"/>
      <c r="DK67" s="720"/>
      <c r="DL67" s="720"/>
      <c r="DM67" s="720"/>
      <c r="DN67" s="720"/>
      <c r="DO67" s="720"/>
      <c r="DP67" s="720"/>
      <c r="DQ67" s="720"/>
      <c r="DR67" s="720"/>
      <c r="DS67" s="720"/>
      <c r="DT67" s="720"/>
      <c r="DU67" s="720"/>
      <c r="DV67" s="720"/>
      <c r="DW67" s="720"/>
      <c r="DX67" s="720"/>
      <c r="DY67" s="720"/>
      <c r="DZ67" s="720"/>
      <c r="EA67" s="720"/>
      <c r="EB67" s="720"/>
      <c r="EC67" s="720"/>
      <c r="ED67" s="720"/>
      <c r="EE67" s="720"/>
      <c r="EF67" s="720"/>
    </row>
    <row r="68" spans="1:136" x14ac:dyDescent="0.25">
      <c r="A68" s="773" t="s">
        <v>115</v>
      </c>
      <c r="B68" s="769">
        <f t="shared" si="13"/>
        <v>60</v>
      </c>
      <c r="C68" s="786">
        <v>204</v>
      </c>
      <c r="D68" s="771" t="s">
        <v>214</v>
      </c>
      <c r="E68" s="944">
        <v>42487</v>
      </c>
      <c r="F68" s="929"/>
      <c r="G68" s="721">
        <f t="shared" si="0"/>
        <v>60</v>
      </c>
      <c r="H68" s="904">
        <v>204</v>
      </c>
      <c r="I68" s="786">
        <v>204</v>
      </c>
      <c r="J68" s="904">
        <v>204</v>
      </c>
      <c r="K68" s="786">
        <v>0</v>
      </c>
      <c r="L68" s="833">
        <v>42488</v>
      </c>
      <c r="M68" s="835"/>
      <c r="N68" s="720"/>
      <c r="O68" s="720"/>
      <c r="P68" s="720"/>
      <c r="Q68" s="720"/>
      <c r="R68" s="720"/>
      <c r="S68" s="720"/>
      <c r="T68" s="720"/>
      <c r="U68" s="720"/>
      <c r="V68" s="716"/>
      <c r="W68" s="1116">
        <f t="shared" si="15"/>
        <v>60</v>
      </c>
      <c r="X68" s="790">
        <v>204</v>
      </c>
      <c r="Y68" s="719" t="str">
        <f t="shared" si="2"/>
        <v>OK</v>
      </c>
      <c r="Z68" s="771">
        <f t="shared" si="10"/>
        <v>0</v>
      </c>
      <c r="AA68" s="687" t="str">
        <f t="shared" si="4"/>
        <v>Worten def - 6806</v>
      </c>
      <c r="AB68" s="770">
        <v>42501</v>
      </c>
      <c r="AC68" s="861">
        <f t="shared" si="5"/>
        <v>204</v>
      </c>
      <c r="AD68" s="771">
        <f t="shared" si="12"/>
        <v>14</v>
      </c>
      <c r="AE68" s="771" t="str">
        <f t="shared" si="7"/>
        <v>OK</v>
      </c>
      <c r="AF68" s="725" t="str">
        <f t="shared" si="8"/>
        <v>OK</v>
      </c>
      <c r="AG68" s="854"/>
      <c r="AH68" s="771"/>
    </row>
    <row r="69" spans="1:136" s="726" customFormat="1" x14ac:dyDescent="0.25">
      <c r="A69" s="773" t="s">
        <v>115</v>
      </c>
      <c r="B69" s="769">
        <f t="shared" si="13"/>
        <v>61</v>
      </c>
      <c r="C69" s="786">
        <v>2</v>
      </c>
      <c r="D69" s="771" t="s">
        <v>219</v>
      </c>
      <c r="E69" s="944">
        <v>42487</v>
      </c>
      <c r="F69" s="929"/>
      <c r="G69" s="721">
        <f t="shared" si="0"/>
        <v>61</v>
      </c>
      <c r="H69" s="831">
        <v>2</v>
      </c>
      <c r="I69" s="713">
        <v>2</v>
      </c>
      <c r="J69" s="831">
        <v>2</v>
      </c>
      <c r="K69" s="786">
        <v>0</v>
      </c>
      <c r="L69" s="833">
        <v>42488</v>
      </c>
      <c r="M69" s="835"/>
      <c r="N69" s="720"/>
      <c r="O69" s="720"/>
      <c r="P69" s="720"/>
      <c r="Q69" s="720"/>
      <c r="R69" s="720"/>
      <c r="S69" s="720"/>
      <c r="T69" s="720"/>
      <c r="U69" s="720"/>
      <c r="V69" s="716"/>
      <c r="W69" s="1116">
        <f t="shared" si="15"/>
        <v>61</v>
      </c>
      <c r="X69" s="790">
        <v>2</v>
      </c>
      <c r="Y69" s="719" t="str">
        <f t="shared" si="2"/>
        <v>OK</v>
      </c>
      <c r="Z69" s="771">
        <f t="shared" si="10"/>
        <v>0</v>
      </c>
      <c r="AA69" s="687" t="str">
        <f t="shared" si="4"/>
        <v>Vobis -6843</v>
      </c>
      <c r="AB69" s="770">
        <v>42501</v>
      </c>
      <c r="AC69" s="861">
        <f t="shared" si="5"/>
        <v>2</v>
      </c>
      <c r="AD69" s="771">
        <f t="shared" si="12"/>
        <v>14</v>
      </c>
      <c r="AE69" s="771" t="str">
        <f t="shared" si="7"/>
        <v>OK</v>
      </c>
      <c r="AF69" s="725" t="str">
        <f t="shared" si="8"/>
        <v>OK</v>
      </c>
      <c r="AG69" s="854"/>
      <c r="AH69" s="771"/>
      <c r="AI69" s="720"/>
      <c r="AJ69" s="720"/>
      <c r="AK69" s="720"/>
      <c r="AL69" s="720"/>
      <c r="AM69" s="720"/>
      <c r="AN69" s="720"/>
      <c r="AO69" s="720"/>
      <c r="AP69" s="720"/>
      <c r="AQ69" s="720"/>
      <c r="AR69" s="720"/>
      <c r="AS69" s="720"/>
      <c r="AT69" s="720"/>
      <c r="AU69" s="720"/>
      <c r="AV69" s="720"/>
      <c r="AW69" s="720"/>
      <c r="AX69" s="720"/>
      <c r="AY69" s="720"/>
      <c r="AZ69" s="720"/>
      <c r="BA69" s="720"/>
      <c r="BB69" s="720"/>
      <c r="BC69" s="720"/>
      <c r="BD69" s="720"/>
      <c r="BE69" s="720"/>
      <c r="BF69" s="720"/>
      <c r="BG69" s="720"/>
      <c r="BH69" s="720"/>
      <c r="BI69" s="720"/>
      <c r="BJ69" s="720"/>
      <c r="BK69" s="720"/>
      <c r="BL69" s="720"/>
      <c r="BM69" s="720"/>
      <c r="BN69" s="720"/>
      <c r="BO69" s="720"/>
      <c r="BP69" s="720"/>
      <c r="BQ69" s="720"/>
      <c r="BR69" s="720"/>
      <c r="BS69" s="720"/>
      <c r="BT69" s="720"/>
      <c r="BU69" s="720"/>
      <c r="BV69" s="720"/>
      <c r="BW69" s="720"/>
      <c r="BX69" s="720"/>
      <c r="BY69" s="720"/>
      <c r="BZ69" s="720"/>
      <c r="CA69" s="720"/>
      <c r="CB69" s="720"/>
      <c r="CC69" s="720"/>
      <c r="CD69" s="720"/>
      <c r="CE69" s="720"/>
      <c r="CF69" s="720"/>
      <c r="CG69" s="720"/>
      <c r="CH69" s="720"/>
      <c r="CI69" s="720"/>
      <c r="CJ69" s="720"/>
      <c r="CK69" s="720"/>
      <c r="CL69" s="720"/>
      <c r="CM69" s="720"/>
      <c r="CN69" s="720"/>
      <c r="CO69" s="720"/>
      <c r="CP69" s="720"/>
      <c r="CQ69" s="720"/>
      <c r="CR69" s="720"/>
      <c r="CS69" s="720"/>
      <c r="CT69" s="720"/>
      <c r="CU69" s="720"/>
      <c r="CV69" s="720"/>
      <c r="CW69" s="720"/>
      <c r="CX69" s="720"/>
      <c r="CY69" s="720"/>
      <c r="CZ69" s="720"/>
      <c r="DA69" s="720"/>
      <c r="DB69" s="720"/>
      <c r="DC69" s="720"/>
      <c r="DD69" s="720"/>
      <c r="DE69" s="720"/>
      <c r="DF69" s="720"/>
      <c r="DG69" s="720"/>
      <c r="DH69" s="720"/>
      <c r="DI69" s="720"/>
      <c r="DJ69" s="720"/>
      <c r="DK69" s="720"/>
      <c r="DL69" s="720"/>
      <c r="DM69" s="720"/>
      <c r="DN69" s="720"/>
      <c r="DO69" s="720"/>
      <c r="DP69" s="720"/>
      <c r="DQ69" s="720"/>
      <c r="DR69" s="720"/>
      <c r="DS69" s="720"/>
      <c r="DT69" s="720"/>
      <c r="DU69" s="720"/>
      <c r="DV69" s="720"/>
      <c r="DW69" s="720"/>
      <c r="DX69" s="720"/>
      <c r="DY69" s="720"/>
      <c r="DZ69" s="720"/>
      <c r="EA69" s="720"/>
      <c r="EB69" s="720"/>
      <c r="EC69" s="720"/>
      <c r="ED69" s="720"/>
      <c r="EE69" s="720"/>
      <c r="EF69" s="720"/>
    </row>
    <row r="70" spans="1:136" s="730" customFormat="1" x14ac:dyDescent="0.25">
      <c r="A70" s="773" t="s">
        <v>116</v>
      </c>
      <c r="B70" s="769">
        <f t="shared" si="13"/>
        <v>62</v>
      </c>
      <c r="C70" s="786">
        <v>519</v>
      </c>
      <c r="D70" s="771" t="s">
        <v>67</v>
      </c>
      <c r="E70" s="944">
        <v>42492</v>
      </c>
      <c r="F70" s="929"/>
      <c r="G70" s="721">
        <f t="shared" ref="G70:G133" si="16">B70</f>
        <v>62</v>
      </c>
      <c r="H70" s="831">
        <v>519</v>
      </c>
      <c r="I70" s="713">
        <v>519</v>
      </c>
      <c r="J70" s="831">
        <v>292</v>
      </c>
      <c r="K70" s="908">
        <f t="shared" ref="K70:K83" si="17">I70-J70</f>
        <v>227</v>
      </c>
      <c r="L70" s="833">
        <v>42493</v>
      </c>
      <c r="M70" s="835"/>
      <c r="N70" s="720"/>
      <c r="O70" s="720"/>
      <c r="P70" s="720"/>
      <c r="Q70" s="720"/>
      <c r="R70" s="720"/>
      <c r="S70" s="720"/>
      <c r="T70" s="720"/>
      <c r="U70" s="720"/>
      <c r="V70" s="716"/>
      <c r="W70" s="1116">
        <f t="shared" si="15"/>
        <v>62</v>
      </c>
      <c r="X70" s="790">
        <v>292</v>
      </c>
      <c r="Y70" s="719" t="str">
        <f t="shared" ref="Y70:Y133" si="18">IF(C70=X70,"OK",IF(R70=J70,"ERRO",IF(X70="","KO",IF(X70=J70,"ERRO"))))</f>
        <v>ERRO</v>
      </c>
      <c r="Z70" s="771">
        <f t="shared" si="10"/>
        <v>227</v>
      </c>
      <c r="AA70" s="687" t="str">
        <f t="shared" ref="AA70:AA133" si="19">D70</f>
        <v>White - 2213</v>
      </c>
      <c r="AB70" s="770">
        <v>42509</v>
      </c>
      <c r="AC70" s="861">
        <f t="shared" ref="AC70:AC133" si="20">X70</f>
        <v>292</v>
      </c>
      <c r="AD70" s="771">
        <f t="shared" ref="AD70:AD101" si="21">DAYS360(E70,AB70)</f>
        <v>17</v>
      </c>
      <c r="AE70" s="771" t="str">
        <f t="shared" ref="AE70:AE133" si="22">IF(AB70&gt;0,"OK","Pendente")</f>
        <v>OK</v>
      </c>
      <c r="AF70" s="725" t="str">
        <f t="shared" ref="AF70:AF133" si="23">IF(AE70="Pendente",IF(F70&gt;5,"VER","-"),"OK")</f>
        <v>OK</v>
      </c>
      <c r="AG70" s="854"/>
      <c r="AH70" s="771"/>
      <c r="AI70" s="720"/>
      <c r="AJ70" s="720"/>
      <c r="AK70" s="720"/>
      <c r="AL70" s="720"/>
      <c r="AM70" s="720"/>
      <c r="AN70" s="720"/>
      <c r="AO70" s="720"/>
      <c r="AP70" s="720"/>
      <c r="AQ70" s="720"/>
      <c r="AR70" s="720"/>
      <c r="AS70" s="720"/>
      <c r="AT70" s="720"/>
      <c r="AU70" s="720"/>
      <c r="AV70" s="720"/>
      <c r="AW70" s="720"/>
      <c r="AX70" s="720"/>
      <c r="AY70" s="720"/>
      <c r="AZ70" s="720"/>
      <c r="BA70" s="720"/>
      <c r="BB70" s="720"/>
      <c r="BC70" s="720"/>
      <c r="BD70" s="720"/>
      <c r="BE70" s="720"/>
      <c r="BF70" s="720"/>
      <c r="BG70" s="720"/>
      <c r="BH70" s="720"/>
      <c r="BI70" s="720"/>
      <c r="BJ70" s="720"/>
      <c r="BK70" s="720"/>
      <c r="BL70" s="720"/>
      <c r="BM70" s="720"/>
      <c r="BN70" s="720"/>
      <c r="BO70" s="720"/>
      <c r="BP70" s="720"/>
      <c r="BQ70" s="720"/>
      <c r="BR70" s="720"/>
      <c r="BS70" s="720"/>
      <c r="BT70" s="720"/>
      <c r="BU70" s="720"/>
      <c r="BV70" s="720"/>
      <c r="BW70" s="720"/>
      <c r="BX70" s="720"/>
      <c r="BY70" s="720"/>
      <c r="BZ70" s="720"/>
      <c r="CA70" s="720"/>
      <c r="CB70" s="720"/>
      <c r="CC70" s="720"/>
      <c r="CD70" s="720"/>
      <c r="CE70" s="720"/>
      <c r="CF70" s="720"/>
      <c r="CG70" s="720"/>
      <c r="CH70" s="720"/>
      <c r="CI70" s="720"/>
      <c r="CJ70" s="720"/>
      <c r="CK70" s="720"/>
      <c r="CL70" s="720"/>
      <c r="CM70" s="720"/>
      <c r="CN70" s="720"/>
      <c r="CO70" s="720"/>
      <c r="CP70" s="720"/>
      <c r="CQ70" s="720"/>
      <c r="CR70" s="720"/>
      <c r="CS70" s="720"/>
      <c r="CT70" s="720"/>
      <c r="CU70" s="720"/>
      <c r="CV70" s="720"/>
      <c r="CW70" s="720"/>
      <c r="CX70" s="720"/>
      <c r="CY70" s="720"/>
      <c r="CZ70" s="720"/>
      <c r="DA70" s="720"/>
      <c r="DB70" s="720"/>
      <c r="DC70" s="720"/>
      <c r="DD70" s="720"/>
      <c r="DE70" s="720"/>
      <c r="DF70" s="720"/>
      <c r="DG70" s="720"/>
      <c r="DH70" s="720"/>
      <c r="DI70" s="720"/>
      <c r="DJ70" s="720"/>
      <c r="DK70" s="720"/>
      <c r="DL70" s="720"/>
      <c r="DM70" s="720"/>
      <c r="DN70" s="720"/>
      <c r="DO70" s="720"/>
      <c r="DP70" s="720"/>
      <c r="DQ70" s="720"/>
      <c r="DR70" s="720"/>
      <c r="DS70" s="720"/>
      <c r="DT70" s="720"/>
      <c r="DU70" s="720"/>
      <c r="DV70" s="720"/>
      <c r="DW70" s="720"/>
      <c r="DX70" s="720"/>
      <c r="DY70" s="720"/>
      <c r="DZ70" s="720"/>
      <c r="EA70" s="720"/>
      <c r="EB70" s="720"/>
      <c r="EC70" s="720"/>
      <c r="ED70" s="720"/>
      <c r="EE70" s="720"/>
      <c r="EF70" s="720"/>
    </row>
    <row r="71" spans="1:136" x14ac:dyDescent="0.25">
      <c r="A71" s="773" t="s">
        <v>116</v>
      </c>
      <c r="B71" s="769">
        <f t="shared" si="13"/>
        <v>63</v>
      </c>
      <c r="C71" s="786">
        <v>52</v>
      </c>
      <c r="D71" s="771" t="s">
        <v>68</v>
      </c>
      <c r="E71" s="944">
        <v>42492</v>
      </c>
      <c r="F71" s="929"/>
      <c r="G71" s="721">
        <f t="shared" si="16"/>
        <v>63</v>
      </c>
      <c r="H71" s="831">
        <v>52</v>
      </c>
      <c r="I71" s="713">
        <v>52</v>
      </c>
      <c r="J71" s="831">
        <v>44</v>
      </c>
      <c r="K71" s="908">
        <f t="shared" si="17"/>
        <v>8</v>
      </c>
      <c r="L71" s="833">
        <v>42493</v>
      </c>
      <c r="M71" s="835"/>
      <c r="N71" s="720"/>
      <c r="O71" s="720"/>
      <c r="P71" s="720"/>
      <c r="Q71" s="720"/>
      <c r="R71" s="720"/>
      <c r="S71" s="720"/>
      <c r="T71" s="720"/>
      <c r="U71" s="720"/>
      <c r="V71" s="716"/>
      <c r="W71" s="1116">
        <f t="shared" si="15"/>
        <v>63</v>
      </c>
      <c r="X71" s="790">
        <v>44</v>
      </c>
      <c r="Y71" s="719" t="str">
        <f t="shared" si="18"/>
        <v>ERRO</v>
      </c>
      <c r="Z71" s="771">
        <f t="shared" si="10"/>
        <v>8</v>
      </c>
      <c r="AA71" s="687" t="str">
        <f t="shared" si="19"/>
        <v>Green - 2214</v>
      </c>
      <c r="AB71" s="770">
        <v>42507</v>
      </c>
      <c r="AC71" s="861">
        <f t="shared" si="20"/>
        <v>44</v>
      </c>
      <c r="AD71" s="771">
        <f t="shared" si="21"/>
        <v>15</v>
      </c>
      <c r="AE71" s="771" t="str">
        <f t="shared" si="22"/>
        <v>OK</v>
      </c>
      <c r="AF71" s="725" t="str">
        <f t="shared" si="23"/>
        <v>OK</v>
      </c>
      <c r="AG71" s="854"/>
      <c r="AH71" s="771"/>
    </row>
    <row r="72" spans="1:136" s="726" customFormat="1" x14ac:dyDescent="0.25">
      <c r="A72" s="773" t="s">
        <v>116</v>
      </c>
      <c r="B72" s="769">
        <f t="shared" si="13"/>
        <v>64</v>
      </c>
      <c r="C72" s="786">
        <v>34</v>
      </c>
      <c r="D72" s="771" t="s">
        <v>69</v>
      </c>
      <c r="E72" s="944">
        <v>42492</v>
      </c>
      <c r="F72" s="929"/>
      <c r="G72" s="721">
        <f t="shared" si="16"/>
        <v>64</v>
      </c>
      <c r="H72" s="831">
        <v>34</v>
      </c>
      <c r="I72" s="713">
        <v>34</v>
      </c>
      <c r="J72" s="831">
        <v>21</v>
      </c>
      <c r="K72" s="908">
        <f t="shared" si="17"/>
        <v>13</v>
      </c>
      <c r="L72" s="833">
        <v>42493</v>
      </c>
      <c r="M72" s="835"/>
      <c r="N72" s="720"/>
      <c r="O72" s="720"/>
      <c r="P72" s="720"/>
      <c r="Q72" s="720"/>
      <c r="R72" s="720"/>
      <c r="S72" s="720"/>
      <c r="T72" s="720"/>
      <c r="U72" s="720"/>
      <c r="V72" s="716"/>
      <c r="W72" s="1116">
        <f t="shared" si="15"/>
        <v>64</v>
      </c>
      <c r="X72" s="790">
        <v>21</v>
      </c>
      <c r="Y72" s="719" t="str">
        <f t="shared" si="18"/>
        <v>ERRO</v>
      </c>
      <c r="Z72" s="771">
        <f t="shared" si="10"/>
        <v>13</v>
      </c>
      <c r="AA72" s="687" t="str">
        <f t="shared" si="19"/>
        <v>Black - 2215</v>
      </c>
      <c r="AB72" s="770">
        <v>42507</v>
      </c>
      <c r="AC72" s="861">
        <f t="shared" si="20"/>
        <v>21</v>
      </c>
      <c r="AD72" s="771">
        <f t="shared" si="21"/>
        <v>15</v>
      </c>
      <c r="AE72" s="771" t="str">
        <f t="shared" si="22"/>
        <v>OK</v>
      </c>
      <c r="AF72" s="725" t="str">
        <f t="shared" si="23"/>
        <v>OK</v>
      </c>
      <c r="AG72" s="854"/>
      <c r="AH72" s="771"/>
      <c r="AI72" s="720"/>
      <c r="AJ72" s="720"/>
      <c r="AK72" s="720"/>
      <c r="AL72" s="720"/>
      <c r="AM72" s="720"/>
      <c r="AN72" s="720"/>
      <c r="AO72" s="720"/>
      <c r="AP72" s="720"/>
      <c r="AQ72" s="720"/>
      <c r="AR72" s="720"/>
      <c r="AS72" s="720"/>
      <c r="AT72" s="720"/>
      <c r="AU72" s="720"/>
      <c r="AV72" s="720"/>
      <c r="AW72" s="720"/>
      <c r="AX72" s="720"/>
      <c r="AY72" s="720"/>
      <c r="AZ72" s="720"/>
      <c r="BA72" s="720"/>
      <c r="BB72" s="720"/>
      <c r="BC72" s="720"/>
      <c r="BD72" s="720"/>
      <c r="BE72" s="720"/>
      <c r="BF72" s="720"/>
      <c r="BG72" s="720"/>
      <c r="BH72" s="720"/>
      <c r="BI72" s="720"/>
      <c r="BJ72" s="720"/>
      <c r="BK72" s="720"/>
      <c r="BL72" s="720"/>
      <c r="BM72" s="720"/>
      <c r="BN72" s="720"/>
      <c r="BO72" s="720"/>
      <c r="BP72" s="720"/>
      <c r="BQ72" s="720"/>
      <c r="BR72" s="720"/>
      <c r="BS72" s="720"/>
      <c r="BT72" s="720"/>
      <c r="BU72" s="720"/>
      <c r="BV72" s="720"/>
      <c r="BW72" s="720"/>
      <c r="BX72" s="720"/>
      <c r="BY72" s="720"/>
      <c r="BZ72" s="720"/>
      <c r="CA72" s="720"/>
      <c r="CB72" s="720"/>
      <c r="CC72" s="720"/>
      <c r="CD72" s="720"/>
      <c r="CE72" s="720"/>
      <c r="CF72" s="720"/>
      <c r="CG72" s="720"/>
      <c r="CH72" s="720"/>
      <c r="CI72" s="720"/>
      <c r="CJ72" s="720"/>
      <c r="CK72" s="720"/>
      <c r="CL72" s="720"/>
      <c r="CM72" s="720"/>
      <c r="CN72" s="720"/>
      <c r="CO72" s="720"/>
      <c r="CP72" s="720"/>
      <c r="CQ72" s="720"/>
      <c r="CR72" s="720"/>
      <c r="CS72" s="720"/>
      <c r="CT72" s="720"/>
      <c r="CU72" s="720"/>
      <c r="CV72" s="720"/>
      <c r="CW72" s="720"/>
      <c r="CX72" s="720"/>
      <c r="CY72" s="720"/>
      <c r="CZ72" s="720"/>
      <c r="DA72" s="720"/>
      <c r="DB72" s="720"/>
      <c r="DC72" s="720"/>
      <c r="DD72" s="720"/>
      <c r="DE72" s="720"/>
      <c r="DF72" s="720"/>
      <c r="DG72" s="720"/>
      <c r="DH72" s="720"/>
      <c r="DI72" s="720"/>
      <c r="DJ72" s="720"/>
      <c r="DK72" s="720"/>
      <c r="DL72" s="720"/>
      <c r="DM72" s="720"/>
      <c r="DN72" s="720"/>
      <c r="DO72" s="720"/>
      <c r="DP72" s="720"/>
      <c r="DQ72" s="720"/>
      <c r="DR72" s="720"/>
      <c r="DS72" s="720"/>
      <c r="DT72" s="720"/>
      <c r="DU72" s="720"/>
      <c r="DV72" s="720"/>
      <c r="DW72" s="720"/>
      <c r="DX72" s="720"/>
      <c r="DY72" s="720"/>
      <c r="DZ72" s="720"/>
      <c r="EA72" s="720"/>
      <c r="EB72" s="720"/>
      <c r="EC72" s="720"/>
      <c r="ED72" s="720"/>
      <c r="EE72" s="720"/>
      <c r="EF72" s="720"/>
    </row>
    <row r="73" spans="1:136" x14ac:dyDescent="0.25">
      <c r="A73" s="773" t="s">
        <v>116</v>
      </c>
      <c r="B73" s="769">
        <f t="shared" si="13"/>
        <v>65</v>
      </c>
      <c r="C73" s="786">
        <v>1108</v>
      </c>
      <c r="D73" s="771" t="s">
        <v>72</v>
      </c>
      <c r="E73" s="944">
        <v>42492</v>
      </c>
      <c r="F73" s="929"/>
      <c r="G73" s="721">
        <f t="shared" si="16"/>
        <v>65</v>
      </c>
      <c r="H73" s="831">
        <v>1108</v>
      </c>
      <c r="I73" s="713">
        <v>1108</v>
      </c>
      <c r="J73" s="831">
        <v>1068</v>
      </c>
      <c r="K73" s="908">
        <f t="shared" si="17"/>
        <v>40</v>
      </c>
      <c r="L73" s="833">
        <v>42493</v>
      </c>
      <c r="M73" s="835"/>
      <c r="N73" s="720"/>
      <c r="O73" s="720"/>
      <c r="P73" s="720"/>
      <c r="Q73" s="720"/>
      <c r="R73" s="720"/>
      <c r="S73" s="720"/>
      <c r="T73" s="720"/>
      <c r="U73" s="720"/>
      <c r="V73" s="716"/>
      <c r="W73" s="1116">
        <f t="shared" si="15"/>
        <v>65</v>
      </c>
      <c r="X73" s="790">
        <v>1068</v>
      </c>
      <c r="Y73" s="719" t="str">
        <f t="shared" si="18"/>
        <v>ERRO</v>
      </c>
      <c r="Z73" s="771">
        <f t="shared" si="10"/>
        <v>40</v>
      </c>
      <c r="AA73" s="687" t="str">
        <f t="shared" si="19"/>
        <v>Credial - 2227</v>
      </c>
      <c r="AB73" s="770">
        <v>42509</v>
      </c>
      <c r="AC73" s="861">
        <f t="shared" si="20"/>
        <v>1068</v>
      </c>
      <c r="AD73" s="771">
        <f t="shared" si="21"/>
        <v>17</v>
      </c>
      <c r="AE73" s="771" t="str">
        <f t="shared" si="22"/>
        <v>OK</v>
      </c>
      <c r="AF73" s="725" t="str">
        <f t="shared" si="23"/>
        <v>OK</v>
      </c>
      <c r="AG73" s="854"/>
      <c r="AH73" s="771"/>
    </row>
    <row r="74" spans="1:136" x14ac:dyDescent="0.25">
      <c r="A74" s="773" t="s">
        <v>116</v>
      </c>
      <c r="B74" s="769">
        <f t="shared" ref="B74:B83" si="24">B73+1</f>
        <v>66</v>
      </c>
      <c r="C74" s="786">
        <v>961</v>
      </c>
      <c r="D74" s="771" t="s">
        <v>73</v>
      </c>
      <c r="E74" s="944">
        <v>42492</v>
      </c>
      <c r="F74" s="929"/>
      <c r="G74" s="721">
        <f t="shared" si="16"/>
        <v>66</v>
      </c>
      <c r="H74" s="831">
        <v>961</v>
      </c>
      <c r="I74" s="713">
        <v>961</v>
      </c>
      <c r="J74" s="831">
        <v>814</v>
      </c>
      <c r="K74" s="908">
        <f t="shared" si="17"/>
        <v>147</v>
      </c>
      <c r="L74" s="833">
        <v>42493</v>
      </c>
      <c r="M74" s="835"/>
      <c r="N74" s="720"/>
      <c r="O74" s="720"/>
      <c r="P74" s="720"/>
      <c r="Q74" s="720"/>
      <c r="R74" s="720"/>
      <c r="S74" s="720"/>
      <c r="T74" s="720"/>
      <c r="U74" s="720"/>
      <c r="V74" s="716"/>
      <c r="W74" s="1116">
        <f t="shared" si="15"/>
        <v>66</v>
      </c>
      <c r="X74" s="790">
        <v>814</v>
      </c>
      <c r="Y74" s="719" t="str">
        <f t="shared" si="18"/>
        <v>ERRO</v>
      </c>
      <c r="Z74" s="771">
        <f t="shared" si="10"/>
        <v>147</v>
      </c>
      <c r="AA74" s="687" t="str">
        <f t="shared" si="19"/>
        <v>Ikea - 2228</v>
      </c>
      <c r="AB74" s="770">
        <v>42515</v>
      </c>
      <c r="AC74" s="861">
        <f t="shared" si="20"/>
        <v>814</v>
      </c>
      <c r="AD74" s="771">
        <f t="shared" si="21"/>
        <v>23</v>
      </c>
      <c r="AE74" s="771" t="str">
        <f t="shared" si="22"/>
        <v>OK</v>
      </c>
      <c r="AF74" s="725" t="str">
        <f t="shared" si="23"/>
        <v>OK</v>
      </c>
      <c r="AG74" s="854"/>
      <c r="AH74" s="771"/>
    </row>
    <row r="75" spans="1:136" x14ac:dyDescent="0.25">
      <c r="A75" s="773" t="s">
        <v>116</v>
      </c>
      <c r="B75" s="769">
        <f t="shared" si="24"/>
        <v>67</v>
      </c>
      <c r="C75" s="786">
        <v>429</v>
      </c>
      <c r="D75" s="771" t="s">
        <v>79</v>
      </c>
      <c r="E75" s="944">
        <v>42492</v>
      </c>
      <c r="F75" s="929"/>
      <c r="G75" s="721">
        <f t="shared" si="16"/>
        <v>67</v>
      </c>
      <c r="H75" s="831">
        <v>429</v>
      </c>
      <c r="I75" s="713">
        <v>429</v>
      </c>
      <c r="J75" s="831">
        <v>259</v>
      </c>
      <c r="K75" s="908">
        <f t="shared" si="17"/>
        <v>170</v>
      </c>
      <c r="L75" s="833">
        <v>42493</v>
      </c>
      <c r="M75" s="835"/>
      <c r="N75" s="720"/>
      <c r="O75" s="720"/>
      <c r="P75" s="720"/>
      <c r="Q75" s="720"/>
      <c r="R75" s="720"/>
      <c r="S75" s="720"/>
      <c r="T75" s="720"/>
      <c r="U75" s="720"/>
      <c r="V75" s="716"/>
      <c r="W75" s="1116">
        <f t="shared" si="15"/>
        <v>67</v>
      </c>
      <c r="X75" s="790">
        <v>259</v>
      </c>
      <c r="Y75" s="719" t="str">
        <f t="shared" si="18"/>
        <v>ERRO</v>
      </c>
      <c r="Z75" s="771">
        <f t="shared" si="10"/>
        <v>170</v>
      </c>
      <c r="AA75" s="687" t="str">
        <f t="shared" si="19"/>
        <v>Moviflor - 2229</v>
      </c>
      <c r="AB75" s="770">
        <v>42509</v>
      </c>
      <c r="AC75" s="861">
        <f t="shared" si="20"/>
        <v>259</v>
      </c>
      <c r="AD75" s="771">
        <f t="shared" si="21"/>
        <v>17</v>
      </c>
      <c r="AE75" s="771" t="str">
        <f t="shared" si="22"/>
        <v>OK</v>
      </c>
      <c r="AF75" s="725" t="str">
        <f t="shared" si="23"/>
        <v>OK</v>
      </c>
      <c r="AG75" s="854"/>
      <c r="AH75" s="771"/>
    </row>
    <row r="76" spans="1:136" x14ac:dyDescent="0.25">
      <c r="A76" s="773" t="s">
        <v>116</v>
      </c>
      <c r="B76" s="769">
        <f t="shared" si="24"/>
        <v>68</v>
      </c>
      <c r="C76" s="786">
        <v>319</v>
      </c>
      <c r="D76" s="771" t="s">
        <v>74</v>
      </c>
      <c r="E76" s="944">
        <v>42492</v>
      </c>
      <c r="F76" s="929"/>
      <c r="G76" s="721">
        <f t="shared" si="16"/>
        <v>68</v>
      </c>
      <c r="H76" s="831">
        <v>319</v>
      </c>
      <c r="I76" s="713">
        <v>319</v>
      </c>
      <c r="J76" s="831">
        <v>257</v>
      </c>
      <c r="K76" s="908">
        <f t="shared" si="17"/>
        <v>62</v>
      </c>
      <c r="L76" s="833">
        <v>42493</v>
      </c>
      <c r="M76" s="835"/>
      <c r="N76" s="720"/>
      <c r="O76" s="720"/>
      <c r="P76" s="720"/>
      <c r="Q76" s="720"/>
      <c r="R76" s="720"/>
      <c r="S76" s="720"/>
      <c r="T76" s="720"/>
      <c r="U76" s="720"/>
      <c r="V76" s="716"/>
      <c r="W76" s="1116">
        <f t="shared" si="15"/>
        <v>68</v>
      </c>
      <c r="X76" s="790">
        <v>257</v>
      </c>
      <c r="Y76" s="719" t="str">
        <f t="shared" si="18"/>
        <v>ERRO</v>
      </c>
      <c r="Z76" s="771">
        <f t="shared" si="10"/>
        <v>62</v>
      </c>
      <c r="AA76" s="687" t="str">
        <f t="shared" si="19"/>
        <v>Conforama - 2230</v>
      </c>
      <c r="AB76" s="770">
        <v>42515</v>
      </c>
      <c r="AC76" s="861">
        <f t="shared" si="20"/>
        <v>257</v>
      </c>
      <c r="AD76" s="771">
        <f t="shared" si="21"/>
        <v>23</v>
      </c>
      <c r="AE76" s="771" t="str">
        <f t="shared" si="22"/>
        <v>OK</v>
      </c>
      <c r="AF76" s="725" t="str">
        <f t="shared" si="23"/>
        <v>OK</v>
      </c>
      <c r="AG76" s="854"/>
      <c r="AH76" s="771"/>
    </row>
    <row r="77" spans="1:136" s="726" customFormat="1" x14ac:dyDescent="0.25">
      <c r="A77" s="773" t="s">
        <v>116</v>
      </c>
      <c r="B77" s="769">
        <f t="shared" si="24"/>
        <v>69</v>
      </c>
      <c r="C77" s="786">
        <v>36</v>
      </c>
      <c r="D77" s="771" t="s">
        <v>75</v>
      </c>
      <c r="E77" s="944">
        <v>42492</v>
      </c>
      <c r="F77" s="929"/>
      <c r="G77" s="721">
        <f t="shared" si="16"/>
        <v>69</v>
      </c>
      <c r="H77" s="831">
        <v>36</v>
      </c>
      <c r="I77" s="713">
        <v>36</v>
      </c>
      <c r="J77" s="831">
        <v>35</v>
      </c>
      <c r="K77" s="908">
        <f t="shared" si="17"/>
        <v>1</v>
      </c>
      <c r="L77" s="833">
        <v>42493</v>
      </c>
      <c r="M77" s="835"/>
      <c r="N77" s="720"/>
      <c r="O77" s="720"/>
      <c r="P77" s="720"/>
      <c r="Q77" s="720"/>
      <c r="R77" s="720"/>
      <c r="S77" s="720"/>
      <c r="T77" s="720"/>
      <c r="U77" s="720"/>
      <c r="V77" s="716"/>
      <c r="W77" s="1116">
        <f t="shared" si="15"/>
        <v>69</v>
      </c>
      <c r="X77" s="790">
        <v>35</v>
      </c>
      <c r="Y77" s="719" t="str">
        <f t="shared" si="18"/>
        <v>ERRO</v>
      </c>
      <c r="Z77" s="771">
        <f t="shared" si="10"/>
        <v>1</v>
      </c>
      <c r="AA77" s="687" t="str">
        <f t="shared" si="19"/>
        <v>Euronics - 2231</v>
      </c>
      <c r="AB77" s="770">
        <v>42515</v>
      </c>
      <c r="AC77" s="861">
        <f t="shared" si="20"/>
        <v>35</v>
      </c>
      <c r="AD77" s="771">
        <f t="shared" si="21"/>
        <v>23</v>
      </c>
      <c r="AE77" s="771" t="str">
        <f t="shared" si="22"/>
        <v>OK</v>
      </c>
      <c r="AF77" s="725" t="str">
        <f t="shared" si="23"/>
        <v>OK</v>
      </c>
      <c r="AG77" s="854"/>
      <c r="AH77" s="771"/>
      <c r="AI77" s="720"/>
      <c r="AJ77" s="720"/>
      <c r="AK77" s="720"/>
      <c r="AL77" s="720"/>
      <c r="AM77" s="720"/>
      <c r="AN77" s="720"/>
      <c r="AO77" s="720"/>
      <c r="AP77" s="720"/>
      <c r="AQ77" s="720"/>
      <c r="AR77" s="720"/>
      <c r="AS77" s="720"/>
      <c r="AT77" s="720"/>
      <c r="AU77" s="720"/>
      <c r="AV77" s="720"/>
      <c r="AW77" s="720"/>
      <c r="AX77" s="720"/>
      <c r="AY77" s="720"/>
      <c r="AZ77" s="720"/>
      <c r="BA77" s="720"/>
      <c r="BB77" s="720"/>
      <c r="BC77" s="720"/>
      <c r="BD77" s="720"/>
      <c r="BE77" s="720"/>
      <c r="BF77" s="720"/>
      <c r="BG77" s="720"/>
      <c r="BH77" s="720"/>
      <c r="BI77" s="720"/>
      <c r="BJ77" s="720"/>
      <c r="BK77" s="720"/>
      <c r="BL77" s="720"/>
      <c r="BM77" s="720"/>
      <c r="BN77" s="720"/>
      <c r="BO77" s="720"/>
      <c r="BP77" s="720"/>
      <c r="BQ77" s="720"/>
      <c r="BR77" s="720"/>
      <c r="BS77" s="720"/>
      <c r="BT77" s="720"/>
      <c r="BU77" s="720"/>
      <c r="BV77" s="720"/>
      <c r="BW77" s="720"/>
      <c r="BX77" s="720"/>
      <c r="BY77" s="720"/>
      <c r="BZ77" s="720"/>
      <c r="CA77" s="720"/>
      <c r="CB77" s="720"/>
      <c r="CC77" s="720"/>
      <c r="CD77" s="720"/>
      <c r="CE77" s="720"/>
      <c r="CF77" s="720"/>
      <c r="CG77" s="720"/>
      <c r="CH77" s="720"/>
      <c r="CI77" s="720"/>
      <c r="CJ77" s="720"/>
      <c r="CK77" s="720"/>
      <c r="CL77" s="720"/>
      <c r="CM77" s="720"/>
      <c r="CN77" s="720"/>
      <c r="CO77" s="720"/>
      <c r="CP77" s="720"/>
      <c r="CQ77" s="720"/>
      <c r="CR77" s="720"/>
      <c r="CS77" s="720"/>
      <c r="CT77" s="720"/>
      <c r="CU77" s="720"/>
      <c r="CV77" s="720"/>
      <c r="CW77" s="720"/>
      <c r="CX77" s="720"/>
      <c r="CY77" s="720"/>
      <c r="CZ77" s="720"/>
      <c r="DA77" s="720"/>
      <c r="DB77" s="720"/>
      <c r="DC77" s="720"/>
      <c r="DD77" s="720"/>
      <c r="DE77" s="720"/>
      <c r="DF77" s="720"/>
      <c r="DG77" s="720"/>
      <c r="DH77" s="720"/>
      <c r="DI77" s="720"/>
      <c r="DJ77" s="720"/>
      <c r="DK77" s="720"/>
      <c r="DL77" s="720"/>
      <c r="DM77" s="720"/>
      <c r="DN77" s="720"/>
      <c r="DO77" s="720"/>
      <c r="DP77" s="720"/>
      <c r="DQ77" s="720"/>
      <c r="DR77" s="720"/>
      <c r="DS77" s="720"/>
      <c r="DT77" s="720"/>
      <c r="DU77" s="720"/>
      <c r="DV77" s="720"/>
      <c r="DW77" s="720"/>
      <c r="DX77" s="720"/>
      <c r="DY77" s="720"/>
      <c r="DZ77" s="720"/>
      <c r="EA77" s="720"/>
      <c r="EB77" s="720"/>
      <c r="EC77" s="720"/>
      <c r="ED77" s="720"/>
      <c r="EE77" s="720"/>
      <c r="EF77" s="720"/>
    </row>
    <row r="78" spans="1:136" s="730" customFormat="1" x14ac:dyDescent="0.25">
      <c r="A78" s="773" t="s">
        <v>116</v>
      </c>
      <c r="B78" s="769">
        <f t="shared" si="24"/>
        <v>70</v>
      </c>
      <c r="C78" s="786">
        <v>33</v>
      </c>
      <c r="D78" s="771" t="s">
        <v>76</v>
      </c>
      <c r="E78" s="944">
        <v>42492</v>
      </c>
      <c r="F78" s="929"/>
      <c r="G78" s="721">
        <f t="shared" si="16"/>
        <v>70</v>
      </c>
      <c r="H78" s="831">
        <v>33</v>
      </c>
      <c r="I78" s="713">
        <v>33</v>
      </c>
      <c r="J78" s="831">
        <v>21</v>
      </c>
      <c r="K78" s="908">
        <f t="shared" si="17"/>
        <v>12</v>
      </c>
      <c r="L78" s="833">
        <v>42493</v>
      </c>
      <c r="M78" s="835"/>
      <c r="N78" s="720"/>
      <c r="O78" s="720"/>
      <c r="P78" s="720"/>
      <c r="Q78" s="720"/>
      <c r="R78" s="720"/>
      <c r="S78" s="720"/>
      <c r="T78" s="720"/>
      <c r="U78" s="720"/>
      <c r="V78" s="716"/>
      <c r="W78" s="1116">
        <f t="shared" si="15"/>
        <v>70</v>
      </c>
      <c r="X78" s="790">
        <v>21</v>
      </c>
      <c r="Y78" s="719" t="str">
        <f t="shared" si="18"/>
        <v>ERRO</v>
      </c>
      <c r="Z78" s="771">
        <f t="shared" si="10"/>
        <v>12</v>
      </c>
      <c r="AA78" s="687" t="str">
        <f t="shared" si="19"/>
        <v>Tien 21 - 2232</v>
      </c>
      <c r="AB78" s="770">
        <v>42515</v>
      </c>
      <c r="AC78" s="861">
        <f t="shared" si="20"/>
        <v>21</v>
      </c>
      <c r="AD78" s="771">
        <f t="shared" si="21"/>
        <v>23</v>
      </c>
      <c r="AE78" s="771" t="str">
        <f t="shared" si="22"/>
        <v>OK</v>
      </c>
      <c r="AF78" s="725" t="str">
        <f t="shared" si="23"/>
        <v>OK</v>
      </c>
      <c r="AG78" s="854"/>
      <c r="AH78" s="771"/>
      <c r="AI78" s="720"/>
      <c r="AJ78" s="720"/>
      <c r="AK78" s="720"/>
      <c r="AL78" s="720"/>
      <c r="AM78" s="720"/>
      <c r="AN78" s="720"/>
      <c r="AO78" s="720"/>
      <c r="AP78" s="720"/>
      <c r="AQ78" s="720"/>
      <c r="AR78" s="720"/>
      <c r="AS78" s="720"/>
      <c r="AT78" s="720"/>
      <c r="AU78" s="720"/>
      <c r="AV78" s="720"/>
      <c r="AW78" s="720"/>
      <c r="AX78" s="720"/>
      <c r="AY78" s="720"/>
      <c r="AZ78" s="720"/>
      <c r="BA78" s="720"/>
      <c r="BB78" s="720"/>
      <c r="BC78" s="720"/>
      <c r="BD78" s="720"/>
      <c r="BE78" s="720"/>
      <c r="BF78" s="720"/>
      <c r="BG78" s="720"/>
      <c r="BH78" s="720"/>
      <c r="BI78" s="720"/>
      <c r="BJ78" s="720"/>
      <c r="BK78" s="720"/>
      <c r="BL78" s="720"/>
      <c r="BM78" s="720"/>
      <c r="BN78" s="720"/>
      <c r="BO78" s="720"/>
      <c r="BP78" s="720"/>
      <c r="BQ78" s="720"/>
      <c r="BR78" s="720"/>
      <c r="BS78" s="720"/>
      <c r="BT78" s="720"/>
      <c r="BU78" s="720"/>
      <c r="BV78" s="720"/>
      <c r="BW78" s="720"/>
      <c r="BX78" s="720"/>
      <c r="BY78" s="720"/>
      <c r="BZ78" s="720"/>
      <c r="CA78" s="720"/>
      <c r="CB78" s="720"/>
      <c r="CC78" s="720"/>
      <c r="CD78" s="720"/>
      <c r="CE78" s="720"/>
      <c r="CF78" s="720"/>
      <c r="CG78" s="720"/>
      <c r="CH78" s="720"/>
      <c r="CI78" s="720"/>
      <c r="CJ78" s="720"/>
      <c r="CK78" s="720"/>
      <c r="CL78" s="720"/>
      <c r="CM78" s="720"/>
      <c r="CN78" s="720"/>
      <c r="CO78" s="720"/>
      <c r="CP78" s="720"/>
      <c r="CQ78" s="720"/>
      <c r="CR78" s="720"/>
      <c r="CS78" s="720"/>
      <c r="CT78" s="720"/>
      <c r="CU78" s="720"/>
      <c r="CV78" s="720"/>
      <c r="CW78" s="720"/>
      <c r="CX78" s="720"/>
      <c r="CY78" s="720"/>
      <c r="CZ78" s="720"/>
      <c r="DA78" s="720"/>
      <c r="DB78" s="720"/>
      <c r="DC78" s="720"/>
      <c r="DD78" s="720"/>
      <c r="DE78" s="720"/>
      <c r="DF78" s="720"/>
      <c r="DG78" s="720"/>
      <c r="DH78" s="720"/>
      <c r="DI78" s="720"/>
      <c r="DJ78" s="720"/>
      <c r="DK78" s="720"/>
      <c r="DL78" s="720"/>
      <c r="DM78" s="720"/>
      <c r="DN78" s="720"/>
      <c r="DO78" s="720"/>
      <c r="DP78" s="720"/>
      <c r="DQ78" s="720"/>
      <c r="DR78" s="720"/>
      <c r="DS78" s="720"/>
      <c r="DT78" s="720"/>
      <c r="DU78" s="720"/>
      <c r="DV78" s="720"/>
      <c r="DW78" s="720"/>
      <c r="DX78" s="720"/>
      <c r="DY78" s="720"/>
      <c r="DZ78" s="720"/>
      <c r="EA78" s="720"/>
      <c r="EB78" s="720"/>
      <c r="EC78" s="720"/>
      <c r="ED78" s="720"/>
      <c r="EE78" s="720"/>
      <c r="EF78" s="720"/>
    </row>
    <row r="79" spans="1:136" s="730" customFormat="1" x14ac:dyDescent="0.25">
      <c r="A79" s="773" t="s">
        <v>116</v>
      </c>
      <c r="B79" s="769">
        <f t="shared" si="24"/>
        <v>71</v>
      </c>
      <c r="C79" s="786">
        <v>21</v>
      </c>
      <c r="D79" s="771" t="s">
        <v>77</v>
      </c>
      <c r="E79" s="944">
        <v>42492</v>
      </c>
      <c r="F79" s="929"/>
      <c r="G79" s="721">
        <f t="shared" si="16"/>
        <v>71</v>
      </c>
      <c r="H79" s="831">
        <v>21</v>
      </c>
      <c r="I79" s="713">
        <v>21</v>
      </c>
      <c r="J79" s="831">
        <v>17</v>
      </c>
      <c r="K79" s="908">
        <f t="shared" si="17"/>
        <v>4</v>
      </c>
      <c r="L79" s="833">
        <v>42493</v>
      </c>
      <c r="M79" s="835"/>
      <c r="N79" s="720"/>
      <c r="O79" s="720"/>
      <c r="P79" s="720"/>
      <c r="Q79" s="720"/>
      <c r="R79" s="720"/>
      <c r="S79" s="720"/>
      <c r="T79" s="720"/>
      <c r="U79" s="720"/>
      <c r="V79" s="716"/>
      <c r="W79" s="1116">
        <f t="shared" si="15"/>
        <v>71</v>
      </c>
      <c r="X79" s="790">
        <v>17</v>
      </c>
      <c r="Y79" s="719" t="str">
        <f t="shared" si="18"/>
        <v>ERRO</v>
      </c>
      <c r="Z79" s="771">
        <f t="shared" si="10"/>
        <v>4</v>
      </c>
      <c r="AA79" s="687" t="str">
        <f t="shared" si="19"/>
        <v>Confort - 2233</v>
      </c>
      <c r="AB79" s="770">
        <v>42515</v>
      </c>
      <c r="AC79" s="861">
        <f t="shared" si="20"/>
        <v>17</v>
      </c>
      <c r="AD79" s="771">
        <f t="shared" si="21"/>
        <v>23</v>
      </c>
      <c r="AE79" s="771" t="str">
        <f t="shared" si="22"/>
        <v>OK</v>
      </c>
      <c r="AF79" s="725" t="str">
        <f t="shared" si="23"/>
        <v>OK</v>
      </c>
      <c r="AG79" s="854"/>
      <c r="AH79" s="771"/>
      <c r="AI79" s="720"/>
      <c r="AJ79" s="720"/>
      <c r="AK79" s="720"/>
      <c r="AL79" s="720"/>
      <c r="AM79" s="720"/>
      <c r="AN79" s="720"/>
      <c r="AO79" s="720"/>
      <c r="AP79" s="720"/>
      <c r="AQ79" s="720"/>
      <c r="AR79" s="720"/>
      <c r="AS79" s="720"/>
      <c r="AT79" s="720"/>
      <c r="AU79" s="720"/>
      <c r="AV79" s="720"/>
      <c r="AW79" s="720"/>
      <c r="AX79" s="720"/>
      <c r="AY79" s="720"/>
      <c r="AZ79" s="720"/>
      <c r="BA79" s="720"/>
      <c r="BB79" s="720"/>
      <c r="BC79" s="720"/>
      <c r="BD79" s="720"/>
      <c r="BE79" s="720"/>
      <c r="BF79" s="720"/>
      <c r="BG79" s="720"/>
      <c r="BH79" s="720"/>
      <c r="BI79" s="720"/>
      <c r="BJ79" s="720"/>
      <c r="BK79" s="720"/>
      <c r="BL79" s="720"/>
      <c r="BM79" s="720"/>
      <c r="BN79" s="720"/>
      <c r="BO79" s="720"/>
      <c r="BP79" s="720"/>
      <c r="BQ79" s="720"/>
      <c r="BR79" s="720"/>
      <c r="BS79" s="720"/>
      <c r="BT79" s="720"/>
      <c r="BU79" s="720"/>
      <c r="BV79" s="720"/>
      <c r="BW79" s="720"/>
      <c r="BX79" s="720"/>
      <c r="BY79" s="720"/>
      <c r="BZ79" s="720"/>
      <c r="CA79" s="720"/>
      <c r="CB79" s="720"/>
      <c r="CC79" s="720"/>
      <c r="CD79" s="720"/>
      <c r="CE79" s="720"/>
      <c r="CF79" s="720"/>
      <c r="CG79" s="720"/>
      <c r="CH79" s="720"/>
      <c r="CI79" s="720"/>
      <c r="CJ79" s="720"/>
      <c r="CK79" s="720"/>
      <c r="CL79" s="720"/>
      <c r="CM79" s="720"/>
      <c r="CN79" s="720"/>
      <c r="CO79" s="720"/>
      <c r="CP79" s="720"/>
      <c r="CQ79" s="720"/>
      <c r="CR79" s="720"/>
      <c r="CS79" s="720"/>
      <c r="CT79" s="720"/>
      <c r="CU79" s="720"/>
      <c r="CV79" s="720"/>
      <c r="CW79" s="720"/>
      <c r="CX79" s="720"/>
      <c r="CY79" s="720"/>
      <c r="CZ79" s="720"/>
      <c r="DA79" s="720"/>
      <c r="DB79" s="720"/>
      <c r="DC79" s="720"/>
      <c r="DD79" s="720"/>
      <c r="DE79" s="720"/>
      <c r="DF79" s="720"/>
      <c r="DG79" s="720"/>
      <c r="DH79" s="720"/>
      <c r="DI79" s="720"/>
      <c r="DJ79" s="720"/>
      <c r="DK79" s="720"/>
      <c r="DL79" s="720"/>
      <c r="DM79" s="720"/>
      <c r="DN79" s="720"/>
      <c r="DO79" s="720"/>
      <c r="DP79" s="720"/>
      <c r="DQ79" s="720"/>
      <c r="DR79" s="720"/>
      <c r="DS79" s="720"/>
      <c r="DT79" s="720"/>
      <c r="DU79" s="720"/>
      <c r="DV79" s="720"/>
      <c r="DW79" s="720"/>
      <c r="DX79" s="720"/>
      <c r="DY79" s="720"/>
      <c r="DZ79" s="720"/>
      <c r="EA79" s="720"/>
      <c r="EB79" s="720"/>
      <c r="EC79" s="720"/>
      <c r="ED79" s="720"/>
      <c r="EE79" s="720"/>
      <c r="EF79" s="720"/>
    </row>
    <row r="80" spans="1:136" s="730" customFormat="1" x14ac:dyDescent="0.25">
      <c r="A80" s="773" t="s">
        <v>116</v>
      </c>
      <c r="B80" s="769">
        <f t="shared" si="24"/>
        <v>72</v>
      </c>
      <c r="C80" s="786">
        <v>2000</v>
      </c>
      <c r="D80" s="771" t="s">
        <v>213</v>
      </c>
      <c r="E80" s="944">
        <v>42492</v>
      </c>
      <c r="F80" s="929"/>
      <c r="G80" s="721">
        <f t="shared" si="16"/>
        <v>72</v>
      </c>
      <c r="H80" s="831">
        <v>2000</v>
      </c>
      <c r="I80" s="713">
        <v>2000</v>
      </c>
      <c r="J80" s="831">
        <v>1923</v>
      </c>
      <c r="K80" s="908">
        <f t="shared" si="17"/>
        <v>77</v>
      </c>
      <c r="L80" s="833">
        <v>42493</v>
      </c>
      <c r="M80" s="835"/>
      <c r="N80" s="720"/>
      <c r="O80" s="720"/>
      <c r="P80" s="720"/>
      <c r="Q80" s="720"/>
      <c r="R80" s="720"/>
      <c r="S80" s="720"/>
      <c r="T80" s="720"/>
      <c r="U80" s="720"/>
      <c r="V80" s="716"/>
      <c r="W80" s="1116">
        <f t="shared" si="15"/>
        <v>72</v>
      </c>
      <c r="X80" s="790">
        <v>1923</v>
      </c>
      <c r="Y80" s="719" t="str">
        <f t="shared" si="18"/>
        <v>ERRO</v>
      </c>
      <c r="Z80" s="771">
        <f t="shared" si="10"/>
        <v>77</v>
      </c>
      <c r="AA80" s="687" t="str">
        <f t="shared" si="19"/>
        <v>MC FNAC- 2370</v>
      </c>
      <c r="AB80" s="770">
        <v>42515</v>
      </c>
      <c r="AC80" s="861">
        <f t="shared" si="20"/>
        <v>1923</v>
      </c>
      <c r="AD80" s="771">
        <f t="shared" si="21"/>
        <v>23</v>
      </c>
      <c r="AE80" s="771" t="str">
        <f t="shared" si="22"/>
        <v>OK</v>
      </c>
      <c r="AF80" s="725" t="str">
        <f t="shared" si="23"/>
        <v>OK</v>
      </c>
      <c r="AG80" s="854"/>
      <c r="AH80" s="771"/>
      <c r="AI80" s="720"/>
      <c r="AJ80" s="720"/>
      <c r="AK80" s="720"/>
      <c r="AL80" s="720"/>
      <c r="AM80" s="720"/>
      <c r="AN80" s="720"/>
      <c r="AO80" s="720"/>
      <c r="AP80" s="720"/>
      <c r="AQ80" s="720"/>
      <c r="AR80" s="720"/>
      <c r="AS80" s="720"/>
      <c r="AT80" s="720"/>
      <c r="AU80" s="720"/>
      <c r="AV80" s="720"/>
      <c r="AW80" s="720"/>
      <c r="AX80" s="720"/>
      <c r="AY80" s="720"/>
      <c r="AZ80" s="720"/>
      <c r="BA80" s="720"/>
      <c r="BB80" s="720"/>
      <c r="BC80" s="720"/>
      <c r="BD80" s="720"/>
      <c r="BE80" s="720"/>
      <c r="BF80" s="720"/>
      <c r="BG80" s="720"/>
      <c r="BH80" s="720"/>
      <c r="BI80" s="720"/>
      <c r="BJ80" s="720"/>
      <c r="BK80" s="720"/>
      <c r="BL80" s="720"/>
      <c r="BM80" s="720"/>
      <c r="BN80" s="720"/>
      <c r="BO80" s="720"/>
      <c r="BP80" s="720"/>
      <c r="BQ80" s="720"/>
      <c r="BR80" s="720"/>
      <c r="BS80" s="720"/>
      <c r="BT80" s="720"/>
      <c r="BU80" s="720"/>
      <c r="BV80" s="720"/>
      <c r="BW80" s="720"/>
      <c r="BX80" s="720"/>
      <c r="BY80" s="720"/>
      <c r="BZ80" s="720"/>
      <c r="CA80" s="720"/>
      <c r="CB80" s="720"/>
      <c r="CC80" s="720"/>
      <c r="CD80" s="720"/>
      <c r="CE80" s="720"/>
      <c r="CF80" s="720"/>
      <c r="CG80" s="720"/>
      <c r="CH80" s="720"/>
      <c r="CI80" s="720"/>
      <c r="CJ80" s="720"/>
      <c r="CK80" s="720"/>
      <c r="CL80" s="720"/>
      <c r="CM80" s="720"/>
      <c r="CN80" s="720"/>
      <c r="CO80" s="720"/>
      <c r="CP80" s="720"/>
      <c r="CQ80" s="720"/>
      <c r="CR80" s="720"/>
      <c r="CS80" s="720"/>
      <c r="CT80" s="720"/>
      <c r="CU80" s="720"/>
      <c r="CV80" s="720"/>
      <c r="CW80" s="720"/>
      <c r="CX80" s="720"/>
      <c r="CY80" s="720"/>
      <c r="CZ80" s="720"/>
      <c r="DA80" s="720"/>
      <c r="DB80" s="720"/>
      <c r="DC80" s="720"/>
      <c r="DD80" s="720"/>
      <c r="DE80" s="720"/>
      <c r="DF80" s="720"/>
      <c r="DG80" s="720"/>
      <c r="DH80" s="720"/>
      <c r="DI80" s="720"/>
      <c r="DJ80" s="720"/>
      <c r="DK80" s="720"/>
      <c r="DL80" s="720"/>
      <c r="DM80" s="720"/>
      <c r="DN80" s="720"/>
      <c r="DO80" s="720"/>
      <c r="DP80" s="720"/>
      <c r="DQ80" s="720"/>
      <c r="DR80" s="720"/>
      <c r="DS80" s="720"/>
      <c r="DT80" s="720"/>
      <c r="DU80" s="720"/>
      <c r="DV80" s="720"/>
      <c r="DW80" s="720"/>
      <c r="DX80" s="720"/>
      <c r="DY80" s="720"/>
      <c r="DZ80" s="720"/>
      <c r="EA80" s="720"/>
      <c r="EB80" s="720"/>
      <c r="EC80" s="720"/>
      <c r="ED80" s="720"/>
      <c r="EE80" s="720"/>
      <c r="EF80" s="720"/>
    </row>
    <row r="81" spans="1:136" x14ac:dyDescent="0.25">
      <c r="A81" s="773" t="s">
        <v>116</v>
      </c>
      <c r="B81" s="769">
        <f t="shared" si="24"/>
        <v>73</v>
      </c>
      <c r="C81" s="786">
        <v>515</v>
      </c>
      <c r="D81" s="771" t="s">
        <v>213</v>
      </c>
      <c r="E81" s="944">
        <v>42492</v>
      </c>
      <c r="F81" s="929"/>
      <c r="G81" s="721">
        <f t="shared" si="16"/>
        <v>73</v>
      </c>
      <c r="H81" s="831">
        <v>515</v>
      </c>
      <c r="I81" s="713">
        <v>515</v>
      </c>
      <c r="J81" s="831">
        <v>515</v>
      </c>
      <c r="K81" s="908">
        <f t="shared" si="17"/>
        <v>0</v>
      </c>
      <c r="L81" s="833">
        <v>42493</v>
      </c>
      <c r="M81" s="835"/>
      <c r="N81" s="720"/>
      <c r="O81" s="720"/>
      <c r="P81" s="720"/>
      <c r="Q81" s="720"/>
      <c r="R81" s="720"/>
      <c r="S81" s="720"/>
      <c r="T81" s="720"/>
      <c r="U81" s="720"/>
      <c r="V81" s="716"/>
      <c r="W81" s="1116">
        <f t="shared" si="15"/>
        <v>73</v>
      </c>
      <c r="X81" s="790">
        <v>515</v>
      </c>
      <c r="Y81" s="719" t="str">
        <f t="shared" si="18"/>
        <v>OK</v>
      </c>
      <c r="Z81" s="771">
        <f t="shared" si="10"/>
        <v>0</v>
      </c>
      <c r="AA81" s="687" t="str">
        <f t="shared" si="19"/>
        <v>MC FNAC- 2370</v>
      </c>
      <c r="AB81" s="770">
        <v>42515</v>
      </c>
      <c r="AC81" s="861">
        <f t="shared" si="20"/>
        <v>515</v>
      </c>
      <c r="AD81" s="771">
        <f t="shared" si="21"/>
        <v>23</v>
      </c>
      <c r="AE81" s="771" t="str">
        <f t="shared" si="22"/>
        <v>OK</v>
      </c>
      <c r="AF81" s="725" t="str">
        <f t="shared" si="23"/>
        <v>OK</v>
      </c>
      <c r="AG81" s="854"/>
      <c r="AH81" s="771"/>
    </row>
    <row r="82" spans="1:136" s="726" customFormat="1" x14ac:dyDescent="0.25">
      <c r="A82" s="874" t="s">
        <v>116</v>
      </c>
      <c r="B82" s="875">
        <f t="shared" si="24"/>
        <v>74</v>
      </c>
      <c r="C82" s="901">
        <v>688</v>
      </c>
      <c r="D82" s="847" t="s">
        <v>187</v>
      </c>
      <c r="E82" s="943">
        <v>42492</v>
      </c>
      <c r="F82" s="939"/>
      <c r="G82" s="878">
        <f t="shared" si="16"/>
        <v>74</v>
      </c>
      <c r="H82" s="902">
        <v>688</v>
      </c>
      <c r="I82" s="880">
        <v>688</v>
      </c>
      <c r="J82" s="902">
        <v>666</v>
      </c>
      <c r="K82" s="908">
        <f t="shared" si="17"/>
        <v>22</v>
      </c>
      <c r="L82" s="833">
        <v>42493</v>
      </c>
      <c r="M82" s="879"/>
      <c r="V82" s="881"/>
      <c r="W82" s="1119">
        <f t="shared" si="15"/>
        <v>74</v>
      </c>
      <c r="X82" s="903">
        <v>666</v>
      </c>
      <c r="Y82" s="882" t="str">
        <f t="shared" si="18"/>
        <v>ERRO</v>
      </c>
      <c r="Z82" s="771">
        <f t="shared" si="10"/>
        <v>22</v>
      </c>
      <c r="AA82" s="687" t="str">
        <f t="shared" si="19"/>
        <v>Salvador Caetano - 2879</v>
      </c>
      <c r="AB82" s="852">
        <v>42509</v>
      </c>
      <c r="AC82" s="867">
        <f t="shared" si="20"/>
        <v>666</v>
      </c>
      <c r="AD82" s="847">
        <f t="shared" si="21"/>
        <v>17</v>
      </c>
      <c r="AE82" s="847" t="str">
        <f t="shared" si="22"/>
        <v>OK</v>
      </c>
      <c r="AF82" s="876" t="str">
        <f t="shared" si="23"/>
        <v>OK</v>
      </c>
      <c r="AG82" s="858"/>
      <c r="AH82" s="847"/>
    </row>
    <row r="83" spans="1:136" s="730" customFormat="1" x14ac:dyDescent="0.25">
      <c r="A83" s="883" t="s">
        <v>116</v>
      </c>
      <c r="B83" s="884">
        <f t="shared" si="24"/>
        <v>75</v>
      </c>
      <c r="C83" s="913">
        <v>1477</v>
      </c>
      <c r="D83" s="864" t="s">
        <v>199</v>
      </c>
      <c r="E83" s="945">
        <v>42492</v>
      </c>
      <c r="F83" s="940"/>
      <c r="G83" s="887">
        <f t="shared" si="16"/>
        <v>75</v>
      </c>
      <c r="H83" s="914">
        <v>1477</v>
      </c>
      <c r="I83" s="890">
        <v>1477</v>
      </c>
      <c r="J83" s="914">
        <v>1396</v>
      </c>
      <c r="K83" s="1104">
        <f t="shared" si="17"/>
        <v>81</v>
      </c>
      <c r="L83" s="888">
        <v>42493</v>
      </c>
      <c r="M83" s="889"/>
      <c r="V83" s="891"/>
      <c r="W83" s="892">
        <v>16</v>
      </c>
      <c r="X83" s="915">
        <v>1396</v>
      </c>
      <c r="Y83" s="893" t="str">
        <f t="shared" si="18"/>
        <v>ERRO</v>
      </c>
      <c r="Z83" s="864">
        <f t="shared" si="10"/>
        <v>81</v>
      </c>
      <c r="AA83" s="873" t="str">
        <f t="shared" si="19"/>
        <v>RP Def - 3173</v>
      </c>
      <c r="AB83" s="894">
        <v>42514</v>
      </c>
      <c r="AC83" s="895">
        <f t="shared" si="20"/>
        <v>1396</v>
      </c>
      <c r="AD83" s="864">
        <f t="shared" si="21"/>
        <v>22</v>
      </c>
      <c r="AE83" s="864" t="str">
        <f t="shared" si="22"/>
        <v>OK</v>
      </c>
      <c r="AF83" s="885" t="str">
        <f t="shared" si="23"/>
        <v>OK</v>
      </c>
      <c r="AG83" s="896"/>
      <c r="AH83" s="864"/>
    </row>
    <row r="84" spans="1:136" s="730" customFormat="1" x14ac:dyDescent="0.25">
      <c r="A84" s="922" t="s">
        <v>115</v>
      </c>
      <c r="B84" s="884">
        <v>1</v>
      </c>
      <c r="C84" s="913">
        <v>2</v>
      </c>
      <c r="D84" s="864" t="s">
        <v>213</v>
      </c>
      <c r="E84" s="945">
        <v>42493</v>
      </c>
      <c r="F84" s="940"/>
      <c r="G84" s="887">
        <f t="shared" si="16"/>
        <v>1</v>
      </c>
      <c r="H84" s="914">
        <v>2</v>
      </c>
      <c r="I84" s="890">
        <v>2</v>
      </c>
      <c r="J84" s="914">
        <v>2</v>
      </c>
      <c r="K84" s="913">
        <v>0</v>
      </c>
      <c r="L84" s="888">
        <v>42494</v>
      </c>
      <c r="M84" s="889"/>
      <c r="V84" s="891"/>
      <c r="W84" s="1117">
        <f t="shared" ref="W84:W100" si="25">B84:B103</f>
        <v>1</v>
      </c>
      <c r="X84" s="915">
        <v>2</v>
      </c>
      <c r="Y84" s="893" t="str">
        <f t="shared" si="18"/>
        <v>OK</v>
      </c>
      <c r="Z84" s="864">
        <f t="shared" ref="Z84:Z147" si="26">IF(X84="","",+C84-X84)</f>
        <v>0</v>
      </c>
      <c r="AA84" s="687" t="str">
        <f t="shared" si="19"/>
        <v>MC FNAC- 2370</v>
      </c>
      <c r="AB84" s="894">
        <v>42514</v>
      </c>
      <c r="AC84" s="895">
        <f t="shared" si="20"/>
        <v>2</v>
      </c>
      <c r="AD84" s="864">
        <f t="shared" si="21"/>
        <v>21</v>
      </c>
      <c r="AE84" s="864" t="str">
        <f t="shared" si="22"/>
        <v>OK</v>
      </c>
      <c r="AF84" s="885" t="str">
        <f t="shared" si="23"/>
        <v>OK</v>
      </c>
      <c r="AG84" s="896"/>
      <c r="AH84" s="864"/>
    </row>
    <row r="85" spans="1:136" x14ac:dyDescent="0.25">
      <c r="A85" s="794" t="s">
        <v>115</v>
      </c>
      <c r="B85" s="769">
        <f t="shared" ref="B85:B104" si="27">B84+1</f>
        <v>2</v>
      </c>
      <c r="C85" s="786">
        <v>55</v>
      </c>
      <c r="D85" s="771" t="s">
        <v>75</v>
      </c>
      <c r="E85" s="944">
        <v>42494</v>
      </c>
      <c r="F85" s="929"/>
      <c r="G85" s="721">
        <f t="shared" si="16"/>
        <v>2</v>
      </c>
      <c r="H85" s="918">
        <v>55</v>
      </c>
      <c r="I85" s="786">
        <v>55</v>
      </c>
      <c r="J85" s="918">
        <v>55</v>
      </c>
      <c r="K85" s="786">
        <v>0</v>
      </c>
      <c r="L85" s="833">
        <v>42495</v>
      </c>
      <c r="M85" s="835"/>
      <c r="N85" s="720"/>
      <c r="O85" s="720"/>
      <c r="P85" s="720"/>
      <c r="Q85" s="720"/>
      <c r="R85" s="720"/>
      <c r="S85" s="720"/>
      <c r="T85" s="720"/>
      <c r="U85" s="720"/>
      <c r="V85" s="716"/>
      <c r="W85" s="1116">
        <f t="shared" si="25"/>
        <v>2</v>
      </c>
      <c r="X85" s="790">
        <v>55</v>
      </c>
      <c r="Y85" s="719" t="str">
        <f t="shared" si="18"/>
        <v>OK</v>
      </c>
      <c r="Z85" s="771">
        <f t="shared" si="26"/>
        <v>0</v>
      </c>
      <c r="AA85" s="866" t="str">
        <f t="shared" si="19"/>
        <v>Euronics - 2231</v>
      </c>
      <c r="AB85" s="770">
        <v>42517</v>
      </c>
      <c r="AC85" s="861">
        <f t="shared" si="20"/>
        <v>55</v>
      </c>
      <c r="AD85" s="771">
        <f t="shared" si="21"/>
        <v>23</v>
      </c>
      <c r="AE85" s="771" t="str">
        <f t="shared" si="22"/>
        <v>OK</v>
      </c>
      <c r="AF85" s="725" t="str">
        <f t="shared" si="23"/>
        <v>OK</v>
      </c>
      <c r="AG85" s="854"/>
      <c r="AH85" s="771"/>
    </row>
    <row r="86" spans="1:136" x14ac:dyDescent="0.25">
      <c r="A86" s="794" t="s">
        <v>115</v>
      </c>
      <c r="B86" s="769">
        <f t="shared" si="27"/>
        <v>3</v>
      </c>
      <c r="C86" s="786">
        <v>17</v>
      </c>
      <c r="D86" s="771" t="s">
        <v>76</v>
      </c>
      <c r="E86" s="944">
        <v>42494</v>
      </c>
      <c r="F86" s="929"/>
      <c r="G86" s="721">
        <f t="shared" si="16"/>
        <v>3</v>
      </c>
      <c r="H86" s="904">
        <v>17</v>
      </c>
      <c r="I86" s="786">
        <v>17</v>
      </c>
      <c r="J86" s="904">
        <v>17</v>
      </c>
      <c r="K86" s="786">
        <v>0</v>
      </c>
      <c r="L86" s="833">
        <v>42495</v>
      </c>
      <c r="M86" s="835"/>
      <c r="N86" s="720"/>
      <c r="O86" s="720"/>
      <c r="P86" s="720"/>
      <c r="Q86" s="720"/>
      <c r="R86" s="720"/>
      <c r="S86" s="720"/>
      <c r="T86" s="720"/>
      <c r="U86" s="720"/>
      <c r="V86" s="716"/>
      <c r="W86" s="1116">
        <f t="shared" si="25"/>
        <v>3</v>
      </c>
      <c r="X86" s="790">
        <v>17</v>
      </c>
      <c r="Y86" s="719" t="str">
        <f t="shared" si="18"/>
        <v>OK</v>
      </c>
      <c r="Z86" s="771">
        <f t="shared" si="26"/>
        <v>0</v>
      </c>
      <c r="AA86" s="687" t="str">
        <f t="shared" si="19"/>
        <v>Tien 21 - 2232</v>
      </c>
      <c r="AB86" s="770">
        <v>42517</v>
      </c>
      <c r="AC86" s="861">
        <f t="shared" si="20"/>
        <v>17</v>
      </c>
      <c r="AD86" s="771">
        <f t="shared" si="21"/>
        <v>23</v>
      </c>
      <c r="AE86" s="771" t="str">
        <f t="shared" si="22"/>
        <v>OK</v>
      </c>
      <c r="AF86" s="725" t="str">
        <f t="shared" si="23"/>
        <v>OK</v>
      </c>
      <c r="AG86" s="854"/>
      <c r="AH86" s="771"/>
    </row>
    <row r="87" spans="1:136" x14ac:dyDescent="0.25">
      <c r="A87" s="794" t="s">
        <v>115</v>
      </c>
      <c r="B87" s="769">
        <f t="shared" si="27"/>
        <v>4</v>
      </c>
      <c r="C87" s="786">
        <v>6</v>
      </c>
      <c r="D87" s="771" t="s">
        <v>77</v>
      </c>
      <c r="E87" s="944">
        <v>42494</v>
      </c>
      <c r="F87" s="929"/>
      <c r="G87" s="721">
        <f t="shared" si="16"/>
        <v>4</v>
      </c>
      <c r="H87" s="904">
        <v>6</v>
      </c>
      <c r="I87" s="786">
        <v>6</v>
      </c>
      <c r="J87" s="904">
        <v>6</v>
      </c>
      <c r="K87" s="786">
        <v>0</v>
      </c>
      <c r="L87" s="833">
        <v>42495</v>
      </c>
      <c r="M87" s="835"/>
      <c r="N87" s="720"/>
      <c r="O87" s="720"/>
      <c r="P87" s="720"/>
      <c r="Q87" s="720"/>
      <c r="R87" s="720"/>
      <c r="S87" s="720"/>
      <c r="T87" s="720"/>
      <c r="U87" s="720"/>
      <c r="V87" s="716"/>
      <c r="W87" s="1116">
        <f t="shared" si="25"/>
        <v>4</v>
      </c>
      <c r="X87" s="790">
        <v>6</v>
      </c>
      <c r="Y87" s="719" t="str">
        <f t="shared" si="18"/>
        <v>OK</v>
      </c>
      <c r="Z87" s="771">
        <f t="shared" si="26"/>
        <v>0</v>
      </c>
      <c r="AA87" s="687" t="str">
        <f t="shared" si="19"/>
        <v>Confort - 2233</v>
      </c>
      <c r="AB87" s="770">
        <v>42517</v>
      </c>
      <c r="AC87" s="861">
        <f t="shared" si="20"/>
        <v>6</v>
      </c>
      <c r="AD87" s="771">
        <f t="shared" si="21"/>
        <v>23</v>
      </c>
      <c r="AE87" s="771" t="str">
        <f t="shared" si="22"/>
        <v>OK</v>
      </c>
      <c r="AF87" s="725" t="str">
        <f t="shared" si="23"/>
        <v>OK</v>
      </c>
      <c r="AG87" s="854"/>
      <c r="AH87" s="771"/>
    </row>
    <row r="88" spans="1:136" x14ac:dyDescent="0.25">
      <c r="A88" s="794" t="s">
        <v>115</v>
      </c>
      <c r="B88" s="769">
        <f t="shared" si="27"/>
        <v>5</v>
      </c>
      <c r="C88" s="786">
        <v>33</v>
      </c>
      <c r="D88" s="771" t="s">
        <v>244</v>
      </c>
      <c r="E88" s="944">
        <v>42494</v>
      </c>
      <c r="F88" s="929"/>
      <c r="G88" s="721">
        <f t="shared" si="16"/>
        <v>5</v>
      </c>
      <c r="H88" s="904">
        <v>33</v>
      </c>
      <c r="I88" s="786">
        <v>33</v>
      </c>
      <c r="J88" s="904">
        <v>33</v>
      </c>
      <c r="K88" s="786">
        <v>0</v>
      </c>
      <c r="L88" s="833">
        <v>42495</v>
      </c>
      <c r="M88" s="835"/>
      <c r="N88" s="720"/>
      <c r="O88" s="720"/>
      <c r="P88" s="720"/>
      <c r="Q88" s="720"/>
      <c r="R88" s="720"/>
      <c r="S88" s="720"/>
      <c r="T88" s="720"/>
      <c r="U88" s="720"/>
      <c r="V88" s="716"/>
      <c r="W88" s="1116">
        <f t="shared" si="25"/>
        <v>5</v>
      </c>
      <c r="X88" s="790">
        <v>33</v>
      </c>
      <c r="Y88" s="719" t="str">
        <f t="shared" si="18"/>
        <v>OK</v>
      </c>
      <c r="Z88" s="771">
        <f t="shared" si="26"/>
        <v>0</v>
      </c>
      <c r="AA88" s="687" t="str">
        <f t="shared" si="19"/>
        <v>JOM - 4327</v>
      </c>
      <c r="AB88" s="770">
        <v>42508</v>
      </c>
      <c r="AC88" s="861">
        <f t="shared" si="20"/>
        <v>33</v>
      </c>
      <c r="AD88" s="771">
        <f t="shared" si="21"/>
        <v>14</v>
      </c>
      <c r="AE88" s="771" t="str">
        <f t="shared" si="22"/>
        <v>OK</v>
      </c>
      <c r="AF88" s="725" t="str">
        <f t="shared" si="23"/>
        <v>OK</v>
      </c>
      <c r="AG88" s="854"/>
      <c r="AH88" s="771"/>
    </row>
    <row r="89" spans="1:136" x14ac:dyDescent="0.25">
      <c r="A89" s="794" t="s">
        <v>115</v>
      </c>
      <c r="B89" s="769">
        <f t="shared" si="27"/>
        <v>6</v>
      </c>
      <c r="C89" s="786">
        <v>349</v>
      </c>
      <c r="D89" s="771" t="s">
        <v>73</v>
      </c>
      <c r="E89" s="944">
        <v>42501</v>
      </c>
      <c r="F89" s="929"/>
      <c r="G89" s="721">
        <f t="shared" si="16"/>
        <v>6</v>
      </c>
      <c r="H89" s="904">
        <v>349</v>
      </c>
      <c r="I89" s="786">
        <v>349</v>
      </c>
      <c r="J89" s="904">
        <v>349</v>
      </c>
      <c r="K89" s="786">
        <v>0</v>
      </c>
      <c r="L89" s="833">
        <v>42502</v>
      </c>
      <c r="M89" s="835"/>
      <c r="N89" s="720"/>
      <c r="O89" s="720"/>
      <c r="P89" s="720"/>
      <c r="Q89" s="720"/>
      <c r="R89" s="720"/>
      <c r="S89" s="720"/>
      <c r="T89" s="720"/>
      <c r="U89" s="720"/>
      <c r="V89" s="716"/>
      <c r="W89" s="1116">
        <f t="shared" si="25"/>
        <v>6</v>
      </c>
      <c r="X89" s="790">
        <v>349</v>
      </c>
      <c r="Y89" s="719" t="str">
        <f t="shared" si="18"/>
        <v>OK</v>
      </c>
      <c r="Z89" s="771">
        <f t="shared" si="26"/>
        <v>0</v>
      </c>
      <c r="AA89" s="687" t="str">
        <f t="shared" si="19"/>
        <v>Ikea - 2228</v>
      </c>
      <c r="AB89" s="770">
        <v>42514</v>
      </c>
      <c r="AC89" s="861">
        <f t="shared" si="20"/>
        <v>349</v>
      </c>
      <c r="AD89" s="771">
        <f t="shared" si="21"/>
        <v>13</v>
      </c>
      <c r="AE89" s="771" t="str">
        <f t="shared" si="22"/>
        <v>OK</v>
      </c>
      <c r="AF89" s="725" t="str">
        <f t="shared" si="23"/>
        <v>OK</v>
      </c>
      <c r="AG89" s="854"/>
      <c r="AH89" s="771"/>
    </row>
    <row r="90" spans="1:136" x14ac:dyDescent="0.25">
      <c r="A90" s="794" t="s">
        <v>115</v>
      </c>
      <c r="B90" s="769">
        <f t="shared" si="27"/>
        <v>7</v>
      </c>
      <c r="C90" s="786">
        <v>20</v>
      </c>
      <c r="D90" s="771" t="s">
        <v>75</v>
      </c>
      <c r="E90" s="944">
        <v>42501</v>
      </c>
      <c r="F90" s="929"/>
      <c r="G90" s="721">
        <f t="shared" si="16"/>
        <v>7</v>
      </c>
      <c r="H90" s="904">
        <v>20</v>
      </c>
      <c r="I90" s="786">
        <v>20</v>
      </c>
      <c r="J90" s="904">
        <v>20</v>
      </c>
      <c r="K90" s="786">
        <v>0</v>
      </c>
      <c r="L90" s="833">
        <v>42502</v>
      </c>
      <c r="M90" s="835"/>
      <c r="N90" s="720"/>
      <c r="O90" s="720"/>
      <c r="P90" s="720"/>
      <c r="Q90" s="720"/>
      <c r="R90" s="720"/>
      <c r="S90" s="720"/>
      <c r="T90" s="720"/>
      <c r="U90" s="720"/>
      <c r="V90" s="716"/>
      <c r="W90" s="1116">
        <f t="shared" si="25"/>
        <v>7</v>
      </c>
      <c r="X90" s="790">
        <v>20</v>
      </c>
      <c r="Y90" s="719" t="str">
        <f t="shared" si="18"/>
        <v>OK</v>
      </c>
      <c r="Z90" s="771">
        <f t="shared" si="26"/>
        <v>0</v>
      </c>
      <c r="AA90" s="687" t="str">
        <f t="shared" si="19"/>
        <v>Euronics - 2231</v>
      </c>
      <c r="AB90" s="770">
        <v>42517</v>
      </c>
      <c r="AC90" s="861">
        <f t="shared" si="20"/>
        <v>20</v>
      </c>
      <c r="AD90" s="771">
        <f t="shared" si="21"/>
        <v>16</v>
      </c>
      <c r="AE90" s="771" t="str">
        <f t="shared" si="22"/>
        <v>OK</v>
      </c>
      <c r="AF90" s="725" t="str">
        <f t="shared" si="23"/>
        <v>OK</v>
      </c>
      <c r="AG90" s="854"/>
      <c r="AH90" s="771"/>
    </row>
    <row r="91" spans="1:136" s="726" customFormat="1" x14ac:dyDescent="0.25">
      <c r="A91" s="794" t="s">
        <v>115</v>
      </c>
      <c r="B91" s="769">
        <f t="shared" si="27"/>
        <v>8</v>
      </c>
      <c r="C91" s="786">
        <v>14</v>
      </c>
      <c r="D91" s="771" t="s">
        <v>76</v>
      </c>
      <c r="E91" s="944">
        <v>42501</v>
      </c>
      <c r="F91" s="929"/>
      <c r="G91" s="721">
        <f t="shared" si="16"/>
        <v>8</v>
      </c>
      <c r="H91" s="904">
        <v>14</v>
      </c>
      <c r="I91" s="786">
        <v>14</v>
      </c>
      <c r="J91" s="904">
        <v>14</v>
      </c>
      <c r="K91" s="786">
        <v>0</v>
      </c>
      <c r="L91" s="833">
        <v>42502</v>
      </c>
      <c r="M91" s="835"/>
      <c r="N91" s="720"/>
      <c r="O91" s="720"/>
      <c r="P91" s="720"/>
      <c r="Q91" s="720"/>
      <c r="R91" s="720"/>
      <c r="S91" s="720"/>
      <c r="T91" s="720"/>
      <c r="U91" s="720"/>
      <c r="V91" s="716"/>
      <c r="W91" s="1116">
        <f t="shared" si="25"/>
        <v>8</v>
      </c>
      <c r="X91" s="790">
        <v>14</v>
      </c>
      <c r="Y91" s="719" t="str">
        <f t="shared" si="18"/>
        <v>OK</v>
      </c>
      <c r="Z91" s="771">
        <f t="shared" si="26"/>
        <v>0</v>
      </c>
      <c r="AA91" s="687" t="str">
        <f t="shared" si="19"/>
        <v>Tien 21 - 2232</v>
      </c>
      <c r="AB91" s="770">
        <v>42517</v>
      </c>
      <c r="AC91" s="861">
        <f t="shared" si="20"/>
        <v>14</v>
      </c>
      <c r="AD91" s="771">
        <f t="shared" si="21"/>
        <v>16</v>
      </c>
      <c r="AE91" s="771" t="str">
        <f t="shared" si="22"/>
        <v>OK</v>
      </c>
      <c r="AF91" s="725" t="str">
        <f t="shared" si="23"/>
        <v>OK</v>
      </c>
      <c r="AG91" s="854"/>
      <c r="AH91" s="771"/>
      <c r="AI91" s="720"/>
      <c r="AJ91" s="720"/>
      <c r="AK91" s="720"/>
      <c r="AL91" s="720"/>
      <c r="AM91" s="720"/>
      <c r="AN91" s="720"/>
      <c r="AO91" s="720"/>
      <c r="AP91" s="720"/>
      <c r="AQ91" s="720"/>
      <c r="AR91" s="720"/>
      <c r="AS91" s="720"/>
      <c r="AT91" s="720"/>
      <c r="AU91" s="720"/>
      <c r="AV91" s="720"/>
      <c r="AW91" s="720"/>
      <c r="AX91" s="720"/>
      <c r="AY91" s="720"/>
      <c r="AZ91" s="720"/>
      <c r="BA91" s="720"/>
      <c r="BB91" s="720"/>
      <c r="BC91" s="720"/>
      <c r="BD91" s="720"/>
      <c r="BE91" s="720"/>
      <c r="BF91" s="720"/>
      <c r="BG91" s="720"/>
      <c r="BH91" s="720"/>
      <c r="BI91" s="720"/>
      <c r="BJ91" s="720"/>
      <c r="BK91" s="720"/>
      <c r="BL91" s="720"/>
      <c r="BM91" s="720"/>
      <c r="BN91" s="720"/>
      <c r="BO91" s="720"/>
      <c r="BP91" s="720"/>
      <c r="BQ91" s="720"/>
      <c r="BR91" s="720"/>
      <c r="BS91" s="720"/>
      <c r="BT91" s="720"/>
      <c r="BU91" s="720"/>
      <c r="BV91" s="720"/>
      <c r="BW91" s="720"/>
      <c r="BX91" s="720"/>
      <c r="BY91" s="720"/>
      <c r="BZ91" s="720"/>
      <c r="CA91" s="720"/>
      <c r="CB91" s="720"/>
      <c r="CC91" s="720"/>
      <c r="CD91" s="720"/>
      <c r="CE91" s="720"/>
      <c r="CF91" s="720"/>
      <c r="CG91" s="720"/>
      <c r="CH91" s="720"/>
      <c r="CI91" s="720"/>
      <c r="CJ91" s="720"/>
      <c r="CK91" s="720"/>
      <c r="CL91" s="720"/>
      <c r="CM91" s="720"/>
      <c r="CN91" s="720"/>
      <c r="CO91" s="720"/>
      <c r="CP91" s="720"/>
      <c r="CQ91" s="720"/>
      <c r="CR91" s="720"/>
      <c r="CS91" s="720"/>
      <c r="CT91" s="720"/>
      <c r="CU91" s="720"/>
      <c r="CV91" s="720"/>
      <c r="CW91" s="720"/>
      <c r="CX91" s="720"/>
      <c r="CY91" s="720"/>
      <c r="CZ91" s="720"/>
      <c r="DA91" s="720"/>
      <c r="DB91" s="720"/>
      <c r="DC91" s="720"/>
      <c r="DD91" s="720"/>
      <c r="DE91" s="720"/>
      <c r="DF91" s="720"/>
      <c r="DG91" s="720"/>
      <c r="DH91" s="720"/>
      <c r="DI91" s="720"/>
      <c r="DJ91" s="720"/>
      <c r="DK91" s="720"/>
      <c r="DL91" s="720"/>
      <c r="DM91" s="720"/>
      <c r="DN91" s="720"/>
      <c r="DO91" s="720"/>
      <c r="DP91" s="720"/>
      <c r="DQ91" s="720"/>
      <c r="DR91" s="720"/>
      <c r="DS91" s="720"/>
      <c r="DT91" s="720"/>
      <c r="DU91" s="720"/>
      <c r="DV91" s="720"/>
      <c r="DW91" s="720"/>
      <c r="DX91" s="720"/>
      <c r="DY91" s="720"/>
      <c r="DZ91" s="720"/>
      <c r="EA91" s="720"/>
      <c r="EB91" s="720"/>
      <c r="EC91" s="720"/>
      <c r="ED91" s="720"/>
      <c r="EE91" s="720"/>
      <c r="EF91" s="720"/>
    </row>
    <row r="92" spans="1:136" x14ac:dyDescent="0.25">
      <c r="A92" s="794" t="s">
        <v>115</v>
      </c>
      <c r="B92" s="769">
        <f t="shared" si="27"/>
        <v>9</v>
      </c>
      <c r="C92" s="786">
        <v>2</v>
      </c>
      <c r="D92" s="771" t="s">
        <v>77</v>
      </c>
      <c r="E92" s="944">
        <v>42501</v>
      </c>
      <c r="F92" s="929"/>
      <c r="G92" s="721">
        <f t="shared" si="16"/>
        <v>9</v>
      </c>
      <c r="H92" s="904">
        <v>2</v>
      </c>
      <c r="I92" s="786">
        <v>2</v>
      </c>
      <c r="J92" s="904">
        <v>2</v>
      </c>
      <c r="K92" s="786">
        <v>0</v>
      </c>
      <c r="L92" s="833">
        <v>42502</v>
      </c>
      <c r="M92" s="835"/>
      <c r="N92" s="720"/>
      <c r="O92" s="720"/>
      <c r="P92" s="720"/>
      <c r="Q92" s="720"/>
      <c r="R92" s="720"/>
      <c r="S92" s="720"/>
      <c r="T92" s="720"/>
      <c r="U92" s="720"/>
      <c r="V92" s="716"/>
      <c r="W92" s="1116">
        <f t="shared" si="25"/>
        <v>9</v>
      </c>
      <c r="X92" s="790">
        <v>2</v>
      </c>
      <c r="Y92" s="719" t="str">
        <f t="shared" si="18"/>
        <v>OK</v>
      </c>
      <c r="Z92" s="771">
        <f t="shared" si="26"/>
        <v>0</v>
      </c>
      <c r="AA92" s="687" t="str">
        <f t="shared" si="19"/>
        <v>Confort - 2233</v>
      </c>
      <c r="AB92" s="770">
        <v>42517</v>
      </c>
      <c r="AC92" s="861">
        <f t="shared" si="20"/>
        <v>2</v>
      </c>
      <c r="AD92" s="771">
        <f t="shared" si="21"/>
        <v>16</v>
      </c>
      <c r="AE92" s="771" t="str">
        <f t="shared" si="22"/>
        <v>OK</v>
      </c>
      <c r="AF92" s="725" t="str">
        <f t="shared" si="23"/>
        <v>OK</v>
      </c>
      <c r="AG92" s="854"/>
      <c r="AH92" s="771"/>
    </row>
    <row r="93" spans="1:136" s="726" customFormat="1" x14ac:dyDescent="0.25">
      <c r="A93" s="794" t="s">
        <v>115</v>
      </c>
      <c r="B93" s="769">
        <f t="shared" si="27"/>
        <v>10</v>
      </c>
      <c r="C93" s="786">
        <v>445</v>
      </c>
      <c r="D93" s="771" t="s">
        <v>199</v>
      </c>
      <c r="E93" s="944">
        <v>42501</v>
      </c>
      <c r="F93" s="929"/>
      <c r="G93" s="721">
        <f t="shared" si="16"/>
        <v>10</v>
      </c>
      <c r="H93" s="904">
        <v>445</v>
      </c>
      <c r="I93" s="786">
        <v>445</v>
      </c>
      <c r="J93" s="904">
        <v>445</v>
      </c>
      <c r="K93" s="786">
        <v>0</v>
      </c>
      <c r="L93" s="833">
        <v>42502</v>
      </c>
      <c r="M93" s="835"/>
      <c r="N93" s="720"/>
      <c r="O93" s="720"/>
      <c r="P93" s="720"/>
      <c r="Q93" s="720"/>
      <c r="R93" s="720"/>
      <c r="S93" s="720"/>
      <c r="T93" s="720"/>
      <c r="U93" s="720"/>
      <c r="V93" s="716"/>
      <c r="W93" s="1116">
        <f t="shared" si="25"/>
        <v>10</v>
      </c>
      <c r="X93" s="790">
        <v>445</v>
      </c>
      <c r="Y93" s="719" t="str">
        <f t="shared" si="18"/>
        <v>OK</v>
      </c>
      <c r="Z93" s="771">
        <f t="shared" si="26"/>
        <v>0</v>
      </c>
      <c r="AA93" s="687" t="str">
        <f t="shared" si="19"/>
        <v>RP Def - 3173</v>
      </c>
      <c r="AB93" s="770">
        <v>42513</v>
      </c>
      <c r="AC93" s="861">
        <f t="shared" si="20"/>
        <v>445</v>
      </c>
      <c r="AD93" s="771">
        <f t="shared" si="21"/>
        <v>12</v>
      </c>
      <c r="AE93" s="771" t="str">
        <f t="shared" si="22"/>
        <v>OK</v>
      </c>
      <c r="AF93" s="725" t="str">
        <f t="shared" si="23"/>
        <v>OK</v>
      </c>
      <c r="AG93" s="854"/>
      <c r="AH93" s="771"/>
      <c r="AI93" s="720"/>
      <c r="AJ93" s="720"/>
      <c r="AK93" s="720"/>
      <c r="AL93" s="720"/>
      <c r="AM93" s="720"/>
      <c r="AN93" s="720"/>
      <c r="AO93" s="720"/>
      <c r="AP93" s="720"/>
      <c r="AQ93" s="720"/>
      <c r="AR93" s="720"/>
      <c r="AS93" s="720"/>
      <c r="AT93" s="720"/>
      <c r="AU93" s="720"/>
      <c r="AV93" s="720"/>
      <c r="AW93" s="720"/>
      <c r="AX93" s="720"/>
      <c r="AY93" s="720"/>
      <c r="AZ93" s="720"/>
      <c r="BA93" s="720"/>
      <c r="BB93" s="720"/>
      <c r="BC93" s="720"/>
      <c r="BD93" s="720"/>
      <c r="BE93" s="720"/>
      <c r="BF93" s="720"/>
      <c r="BG93" s="720"/>
      <c r="BH93" s="720"/>
      <c r="BI93" s="720"/>
      <c r="BJ93" s="720"/>
      <c r="BK93" s="720"/>
      <c r="BL93" s="720"/>
      <c r="BM93" s="720"/>
      <c r="BN93" s="720"/>
      <c r="BO93" s="720"/>
      <c r="BP93" s="720"/>
      <c r="BQ93" s="720"/>
      <c r="BR93" s="720"/>
      <c r="BS93" s="720"/>
      <c r="BT93" s="720"/>
      <c r="BU93" s="720"/>
      <c r="BV93" s="720"/>
      <c r="BW93" s="720"/>
      <c r="BX93" s="720"/>
      <c r="BY93" s="720"/>
      <c r="BZ93" s="720"/>
      <c r="CA93" s="720"/>
      <c r="CB93" s="720"/>
      <c r="CC93" s="720"/>
      <c r="CD93" s="720"/>
      <c r="CE93" s="720"/>
      <c r="CF93" s="720"/>
      <c r="CG93" s="720"/>
      <c r="CH93" s="720"/>
      <c r="CI93" s="720"/>
      <c r="CJ93" s="720"/>
      <c r="CK93" s="720"/>
      <c r="CL93" s="720"/>
      <c r="CM93" s="720"/>
      <c r="CN93" s="720"/>
      <c r="CO93" s="720"/>
      <c r="CP93" s="720"/>
      <c r="CQ93" s="720"/>
      <c r="CR93" s="720"/>
      <c r="CS93" s="720"/>
      <c r="CT93" s="720"/>
      <c r="CU93" s="720"/>
      <c r="CV93" s="720"/>
      <c r="CW93" s="720"/>
      <c r="CX93" s="720"/>
      <c r="CY93" s="720"/>
      <c r="CZ93" s="720"/>
      <c r="DA93" s="720"/>
      <c r="DB93" s="720"/>
      <c r="DC93" s="720"/>
      <c r="DD93" s="720"/>
      <c r="DE93" s="720"/>
      <c r="DF93" s="720"/>
      <c r="DG93" s="720"/>
      <c r="DH93" s="720"/>
      <c r="DI93" s="720"/>
      <c r="DJ93" s="720"/>
      <c r="DK93" s="720"/>
      <c r="DL93" s="720"/>
      <c r="DM93" s="720"/>
      <c r="DN93" s="720"/>
      <c r="DO93" s="720"/>
      <c r="DP93" s="720"/>
      <c r="DQ93" s="720"/>
      <c r="DR93" s="720"/>
      <c r="DS93" s="720"/>
      <c r="DT93" s="720"/>
      <c r="DU93" s="720"/>
      <c r="DV93" s="720"/>
      <c r="DW93" s="720"/>
      <c r="DX93" s="720"/>
      <c r="DY93" s="720"/>
      <c r="DZ93" s="720"/>
      <c r="EA93" s="720"/>
      <c r="EB93" s="720"/>
      <c r="EC93" s="720"/>
      <c r="ED93" s="720"/>
      <c r="EE93" s="720"/>
      <c r="EF93" s="720"/>
    </row>
    <row r="94" spans="1:136" x14ac:dyDescent="0.25">
      <c r="A94" s="794" t="s">
        <v>115</v>
      </c>
      <c r="B94" s="769">
        <f t="shared" si="27"/>
        <v>11</v>
      </c>
      <c r="C94" s="786">
        <v>5</v>
      </c>
      <c r="D94" s="771" t="s">
        <v>67</v>
      </c>
      <c r="E94" s="944">
        <v>42508</v>
      </c>
      <c r="F94" s="929"/>
      <c r="G94" s="721">
        <f t="shared" si="16"/>
        <v>11</v>
      </c>
      <c r="H94" s="904">
        <v>5</v>
      </c>
      <c r="I94" s="786">
        <v>5</v>
      </c>
      <c r="J94" s="904">
        <v>5</v>
      </c>
      <c r="K94" s="786">
        <v>0</v>
      </c>
      <c r="L94" s="833">
        <v>42509</v>
      </c>
      <c r="M94" s="835"/>
      <c r="N94" s="720"/>
      <c r="O94" s="720"/>
      <c r="P94" s="720"/>
      <c r="Q94" s="720"/>
      <c r="R94" s="720"/>
      <c r="S94" s="720"/>
      <c r="T94" s="720"/>
      <c r="U94" s="720"/>
      <c r="V94" s="716"/>
      <c r="W94" s="1116">
        <f t="shared" si="25"/>
        <v>11</v>
      </c>
      <c r="X94" s="790">
        <v>5</v>
      </c>
      <c r="Y94" s="719" t="str">
        <f t="shared" si="18"/>
        <v>OK</v>
      </c>
      <c r="Z94" s="771">
        <f t="shared" si="26"/>
        <v>0</v>
      </c>
      <c r="AA94" s="687" t="str">
        <f t="shared" si="19"/>
        <v>White - 2213</v>
      </c>
      <c r="AB94" s="770">
        <v>42552</v>
      </c>
      <c r="AC94" s="861">
        <f t="shared" si="20"/>
        <v>5</v>
      </c>
      <c r="AD94" s="771">
        <f t="shared" si="21"/>
        <v>43</v>
      </c>
      <c r="AE94" s="771" t="str">
        <f t="shared" si="22"/>
        <v>OK</v>
      </c>
      <c r="AF94" s="725" t="str">
        <f t="shared" si="23"/>
        <v>OK</v>
      </c>
      <c r="AG94" s="854"/>
      <c r="AH94" s="771"/>
    </row>
    <row r="95" spans="1:136" s="726" customFormat="1" x14ac:dyDescent="0.25">
      <c r="A95" s="794" t="s">
        <v>115</v>
      </c>
      <c r="B95" s="769">
        <f t="shared" si="27"/>
        <v>12</v>
      </c>
      <c r="C95" s="786">
        <v>36</v>
      </c>
      <c r="D95" s="771" t="s">
        <v>69</v>
      </c>
      <c r="E95" s="944">
        <v>42508</v>
      </c>
      <c r="F95" s="929"/>
      <c r="G95" s="721">
        <f t="shared" si="16"/>
        <v>12</v>
      </c>
      <c r="H95" s="904">
        <v>36</v>
      </c>
      <c r="I95" s="786">
        <v>36</v>
      </c>
      <c r="J95" s="904">
        <v>36</v>
      </c>
      <c r="K95" s="786">
        <v>0</v>
      </c>
      <c r="L95" s="833">
        <v>42509</v>
      </c>
      <c r="M95" s="835"/>
      <c r="N95" s="720"/>
      <c r="O95" s="720"/>
      <c r="P95" s="720"/>
      <c r="Q95" s="720"/>
      <c r="R95" s="720"/>
      <c r="S95" s="720"/>
      <c r="T95" s="720"/>
      <c r="U95" s="720"/>
      <c r="V95" s="716"/>
      <c r="W95" s="1116">
        <f t="shared" si="25"/>
        <v>12</v>
      </c>
      <c r="X95" s="790">
        <v>36</v>
      </c>
      <c r="Y95" s="719" t="str">
        <f t="shared" si="18"/>
        <v>OK</v>
      </c>
      <c r="Z95" s="771">
        <f t="shared" si="26"/>
        <v>0</v>
      </c>
      <c r="AA95" s="687" t="str">
        <f t="shared" si="19"/>
        <v>Black - 2215</v>
      </c>
      <c r="AB95" s="770">
        <v>42517</v>
      </c>
      <c r="AC95" s="861">
        <f t="shared" si="20"/>
        <v>36</v>
      </c>
      <c r="AD95" s="771">
        <f t="shared" si="21"/>
        <v>9</v>
      </c>
      <c r="AE95" s="771" t="str">
        <f t="shared" si="22"/>
        <v>OK</v>
      </c>
      <c r="AF95" s="725" t="str">
        <f t="shared" si="23"/>
        <v>OK</v>
      </c>
      <c r="AG95" s="854"/>
      <c r="AH95" s="771"/>
      <c r="AI95" s="720"/>
      <c r="AJ95" s="720"/>
      <c r="AK95" s="720"/>
      <c r="AL95" s="720"/>
      <c r="AM95" s="720"/>
      <c r="AN95" s="720"/>
      <c r="AO95" s="720"/>
      <c r="AP95" s="720"/>
      <c r="AQ95" s="720"/>
      <c r="AR95" s="720"/>
      <c r="AS95" s="720"/>
      <c r="AT95" s="720"/>
      <c r="AU95" s="720"/>
      <c r="AV95" s="720"/>
      <c r="AW95" s="720"/>
      <c r="AX95" s="720"/>
      <c r="AY95" s="720"/>
      <c r="AZ95" s="720"/>
      <c r="BA95" s="720"/>
      <c r="BB95" s="720"/>
      <c r="BC95" s="720"/>
      <c r="BD95" s="720"/>
      <c r="BE95" s="720"/>
      <c r="BF95" s="720"/>
      <c r="BG95" s="720"/>
      <c r="BH95" s="720"/>
      <c r="BI95" s="720"/>
      <c r="BJ95" s="720"/>
      <c r="BK95" s="720"/>
      <c r="BL95" s="720"/>
      <c r="BM95" s="720"/>
      <c r="BN95" s="720"/>
      <c r="BO95" s="720"/>
      <c r="BP95" s="720"/>
      <c r="BQ95" s="720"/>
      <c r="BR95" s="720"/>
      <c r="BS95" s="720"/>
      <c r="BT95" s="720"/>
      <c r="BU95" s="720"/>
      <c r="BV95" s="720"/>
      <c r="BW95" s="720"/>
      <c r="BX95" s="720"/>
      <c r="BY95" s="720"/>
      <c r="BZ95" s="720"/>
      <c r="CA95" s="720"/>
      <c r="CB95" s="720"/>
      <c r="CC95" s="720"/>
      <c r="CD95" s="720"/>
      <c r="CE95" s="720"/>
      <c r="CF95" s="720"/>
      <c r="CG95" s="720"/>
      <c r="CH95" s="720"/>
      <c r="CI95" s="720"/>
      <c r="CJ95" s="720"/>
      <c r="CK95" s="720"/>
      <c r="CL95" s="720"/>
      <c r="CM95" s="720"/>
      <c r="CN95" s="720"/>
      <c r="CO95" s="720"/>
      <c r="CP95" s="720"/>
      <c r="CQ95" s="720"/>
      <c r="CR95" s="720"/>
      <c r="CS95" s="720"/>
      <c r="CT95" s="720"/>
      <c r="CU95" s="720"/>
      <c r="CV95" s="720"/>
      <c r="CW95" s="720"/>
      <c r="CX95" s="720"/>
      <c r="CY95" s="720"/>
      <c r="CZ95" s="720"/>
      <c r="DA95" s="720"/>
      <c r="DB95" s="720"/>
      <c r="DC95" s="720"/>
      <c r="DD95" s="720"/>
      <c r="DE95" s="720"/>
      <c r="DF95" s="720"/>
      <c r="DG95" s="720"/>
      <c r="DH95" s="720"/>
      <c r="DI95" s="720"/>
      <c r="DJ95" s="720"/>
      <c r="DK95" s="720"/>
      <c r="DL95" s="720"/>
      <c r="DM95" s="720"/>
      <c r="DN95" s="720"/>
      <c r="DO95" s="720"/>
      <c r="DP95" s="720"/>
      <c r="DQ95" s="720"/>
      <c r="DR95" s="720"/>
      <c r="DS95" s="720"/>
      <c r="DT95" s="720"/>
      <c r="DU95" s="720"/>
      <c r="DV95" s="720"/>
      <c r="DW95" s="720"/>
      <c r="DX95" s="720"/>
      <c r="DY95" s="720"/>
      <c r="DZ95" s="720"/>
      <c r="EA95" s="720"/>
      <c r="EB95" s="720"/>
      <c r="EC95" s="720"/>
      <c r="ED95" s="720"/>
      <c r="EE95" s="720"/>
      <c r="EF95" s="720"/>
    </row>
    <row r="96" spans="1:136" s="730" customFormat="1" x14ac:dyDescent="0.25">
      <c r="A96" s="794" t="s">
        <v>115</v>
      </c>
      <c r="B96" s="769">
        <f t="shared" si="27"/>
        <v>13</v>
      </c>
      <c r="C96" s="786">
        <v>1</v>
      </c>
      <c r="D96" s="771" t="s">
        <v>72</v>
      </c>
      <c r="E96" s="944">
        <v>42508</v>
      </c>
      <c r="F96" s="929"/>
      <c r="G96" s="721">
        <f t="shared" si="16"/>
        <v>13</v>
      </c>
      <c r="H96" s="904">
        <v>1</v>
      </c>
      <c r="I96" s="786">
        <v>1</v>
      </c>
      <c r="J96" s="904">
        <v>1</v>
      </c>
      <c r="K96" s="786">
        <v>0</v>
      </c>
      <c r="L96" s="833">
        <v>42509</v>
      </c>
      <c r="M96" s="835"/>
      <c r="N96" s="720"/>
      <c r="O96" s="720"/>
      <c r="P96" s="720"/>
      <c r="Q96" s="720"/>
      <c r="R96" s="720"/>
      <c r="S96" s="720"/>
      <c r="T96" s="720"/>
      <c r="U96" s="720"/>
      <c r="V96" s="716"/>
      <c r="W96" s="1116">
        <f t="shared" si="25"/>
        <v>13</v>
      </c>
      <c r="X96" s="790">
        <v>1</v>
      </c>
      <c r="Y96" s="719" t="str">
        <f t="shared" si="18"/>
        <v>OK</v>
      </c>
      <c r="Z96" s="771">
        <f t="shared" si="26"/>
        <v>0</v>
      </c>
      <c r="AA96" s="687" t="str">
        <f t="shared" si="19"/>
        <v>Credial - 2227</v>
      </c>
      <c r="AB96" s="770">
        <v>42552</v>
      </c>
      <c r="AC96" s="861">
        <f t="shared" si="20"/>
        <v>1</v>
      </c>
      <c r="AD96" s="771">
        <f t="shared" si="21"/>
        <v>43</v>
      </c>
      <c r="AE96" s="771" t="str">
        <f t="shared" si="22"/>
        <v>OK</v>
      </c>
      <c r="AF96" s="725" t="str">
        <f t="shared" si="23"/>
        <v>OK</v>
      </c>
      <c r="AG96" s="854"/>
      <c r="AH96" s="771"/>
      <c r="AI96" s="720"/>
      <c r="AJ96" s="720"/>
      <c r="AK96" s="720"/>
      <c r="AL96" s="720"/>
      <c r="AM96" s="720"/>
      <c r="AN96" s="720"/>
      <c r="AO96" s="720"/>
      <c r="AP96" s="720"/>
      <c r="AQ96" s="720"/>
      <c r="AR96" s="720"/>
      <c r="AS96" s="720"/>
      <c r="AT96" s="720"/>
      <c r="AU96" s="720"/>
      <c r="AV96" s="720"/>
      <c r="AW96" s="720"/>
      <c r="AX96" s="720"/>
      <c r="AY96" s="720"/>
      <c r="AZ96" s="720"/>
      <c r="BA96" s="720"/>
      <c r="BB96" s="720"/>
      <c r="BC96" s="720"/>
      <c r="BD96" s="720"/>
      <c r="BE96" s="720"/>
      <c r="BF96" s="720"/>
      <c r="BG96" s="720"/>
      <c r="BH96" s="720"/>
      <c r="BI96" s="720"/>
      <c r="BJ96" s="720"/>
      <c r="BK96" s="720"/>
      <c r="BL96" s="720"/>
      <c r="BM96" s="720"/>
      <c r="BN96" s="720"/>
      <c r="BO96" s="720"/>
      <c r="BP96" s="720"/>
      <c r="BQ96" s="720"/>
      <c r="BR96" s="720"/>
      <c r="BS96" s="720"/>
      <c r="BT96" s="720"/>
      <c r="BU96" s="720"/>
      <c r="BV96" s="720"/>
      <c r="BW96" s="720"/>
      <c r="BX96" s="720"/>
      <c r="BY96" s="720"/>
      <c r="BZ96" s="720"/>
      <c r="CA96" s="720"/>
      <c r="CB96" s="720"/>
      <c r="CC96" s="720"/>
      <c r="CD96" s="720"/>
      <c r="CE96" s="720"/>
      <c r="CF96" s="720"/>
      <c r="CG96" s="720"/>
      <c r="CH96" s="720"/>
      <c r="CI96" s="720"/>
      <c r="CJ96" s="720"/>
      <c r="CK96" s="720"/>
      <c r="CL96" s="720"/>
      <c r="CM96" s="720"/>
      <c r="CN96" s="720"/>
      <c r="CO96" s="720"/>
      <c r="CP96" s="720"/>
      <c r="CQ96" s="720"/>
      <c r="CR96" s="720"/>
      <c r="CS96" s="720"/>
      <c r="CT96" s="720"/>
      <c r="CU96" s="720"/>
      <c r="CV96" s="720"/>
      <c r="CW96" s="720"/>
      <c r="CX96" s="720"/>
      <c r="CY96" s="720"/>
      <c r="CZ96" s="720"/>
      <c r="DA96" s="720"/>
      <c r="DB96" s="720"/>
      <c r="DC96" s="720"/>
      <c r="DD96" s="720"/>
      <c r="DE96" s="720"/>
      <c r="DF96" s="720"/>
      <c r="DG96" s="720"/>
      <c r="DH96" s="720"/>
      <c r="DI96" s="720"/>
      <c r="DJ96" s="720"/>
      <c r="DK96" s="720"/>
      <c r="DL96" s="720"/>
      <c r="DM96" s="720"/>
      <c r="DN96" s="720"/>
      <c r="DO96" s="720"/>
      <c r="DP96" s="720"/>
      <c r="DQ96" s="720"/>
      <c r="DR96" s="720"/>
      <c r="DS96" s="720"/>
      <c r="DT96" s="720"/>
      <c r="DU96" s="720"/>
      <c r="DV96" s="720"/>
      <c r="DW96" s="720"/>
      <c r="DX96" s="720"/>
      <c r="DY96" s="720"/>
      <c r="DZ96" s="720"/>
      <c r="EA96" s="720"/>
      <c r="EB96" s="720"/>
      <c r="EC96" s="720"/>
      <c r="ED96" s="720"/>
      <c r="EE96" s="720"/>
      <c r="EF96" s="720"/>
    </row>
    <row r="97" spans="1:136" x14ac:dyDescent="0.25">
      <c r="A97" s="794" t="s">
        <v>115</v>
      </c>
      <c r="B97" s="769">
        <f t="shared" si="27"/>
        <v>14</v>
      </c>
      <c r="C97" s="786">
        <v>4</v>
      </c>
      <c r="D97" s="771" t="s">
        <v>79</v>
      </c>
      <c r="E97" s="944">
        <v>42508</v>
      </c>
      <c r="F97" s="929"/>
      <c r="G97" s="721">
        <f t="shared" si="16"/>
        <v>14</v>
      </c>
      <c r="H97" s="904">
        <v>4</v>
      </c>
      <c r="I97" s="786">
        <v>4</v>
      </c>
      <c r="J97" s="904">
        <v>4</v>
      </c>
      <c r="K97" s="786">
        <v>0</v>
      </c>
      <c r="L97" s="833">
        <v>42509</v>
      </c>
      <c r="M97" s="835"/>
      <c r="N97" s="720"/>
      <c r="O97" s="720"/>
      <c r="P97" s="720"/>
      <c r="Q97" s="720"/>
      <c r="R97" s="720"/>
      <c r="S97" s="720"/>
      <c r="T97" s="720"/>
      <c r="U97" s="720"/>
      <c r="V97" s="716"/>
      <c r="W97" s="1116">
        <f t="shared" si="25"/>
        <v>14</v>
      </c>
      <c r="X97" s="790">
        <v>4</v>
      </c>
      <c r="Y97" s="719" t="str">
        <f t="shared" si="18"/>
        <v>OK</v>
      </c>
      <c r="Z97" s="771">
        <f t="shared" si="26"/>
        <v>0</v>
      </c>
      <c r="AA97" s="687" t="str">
        <f t="shared" si="19"/>
        <v>Moviflor - 2229</v>
      </c>
      <c r="AB97" s="770">
        <v>42552</v>
      </c>
      <c r="AC97" s="861">
        <f t="shared" si="20"/>
        <v>4</v>
      </c>
      <c r="AD97" s="771">
        <f t="shared" si="21"/>
        <v>43</v>
      </c>
      <c r="AE97" s="771" t="str">
        <f t="shared" si="22"/>
        <v>OK</v>
      </c>
      <c r="AF97" s="725" t="str">
        <f t="shared" si="23"/>
        <v>OK</v>
      </c>
      <c r="AG97" s="854"/>
      <c r="AH97" s="771"/>
    </row>
    <row r="98" spans="1:136" x14ac:dyDescent="0.25">
      <c r="A98" s="794" t="s">
        <v>115</v>
      </c>
      <c r="B98" s="769">
        <f t="shared" si="27"/>
        <v>15</v>
      </c>
      <c r="C98" s="786">
        <v>32</v>
      </c>
      <c r="D98" s="771" t="s">
        <v>75</v>
      </c>
      <c r="E98" s="944">
        <v>42508</v>
      </c>
      <c r="F98" s="929"/>
      <c r="G98" s="721">
        <f t="shared" si="16"/>
        <v>15</v>
      </c>
      <c r="H98" s="904">
        <v>32</v>
      </c>
      <c r="I98" s="786">
        <v>32</v>
      </c>
      <c r="J98" s="904">
        <v>32</v>
      </c>
      <c r="K98" s="786">
        <v>0</v>
      </c>
      <c r="L98" s="833">
        <v>42509</v>
      </c>
      <c r="M98" s="835"/>
      <c r="N98" s="720"/>
      <c r="O98" s="720"/>
      <c r="P98" s="720"/>
      <c r="Q98" s="720"/>
      <c r="R98" s="720"/>
      <c r="S98" s="720"/>
      <c r="T98" s="720"/>
      <c r="U98" s="720"/>
      <c r="V98" s="716"/>
      <c r="W98" s="1116">
        <f t="shared" si="25"/>
        <v>15</v>
      </c>
      <c r="X98" s="790">
        <v>32</v>
      </c>
      <c r="Y98" s="719" t="str">
        <f t="shared" si="18"/>
        <v>OK</v>
      </c>
      <c r="Z98" s="771">
        <f t="shared" si="26"/>
        <v>0</v>
      </c>
      <c r="AA98" s="687" t="str">
        <f t="shared" si="19"/>
        <v>Euronics - 2231</v>
      </c>
      <c r="AB98" s="770">
        <v>42517</v>
      </c>
      <c r="AC98" s="861">
        <f t="shared" si="20"/>
        <v>32</v>
      </c>
      <c r="AD98" s="771">
        <f t="shared" si="21"/>
        <v>9</v>
      </c>
      <c r="AE98" s="771" t="str">
        <f t="shared" si="22"/>
        <v>OK</v>
      </c>
      <c r="AF98" s="725" t="str">
        <f t="shared" si="23"/>
        <v>OK</v>
      </c>
      <c r="AG98" s="854"/>
      <c r="AH98" s="771"/>
    </row>
    <row r="99" spans="1:136" x14ac:dyDescent="0.25">
      <c r="A99" s="794" t="s">
        <v>115</v>
      </c>
      <c r="B99" s="769">
        <f t="shared" si="27"/>
        <v>16</v>
      </c>
      <c r="C99" s="786">
        <v>10</v>
      </c>
      <c r="D99" s="771" t="s">
        <v>76</v>
      </c>
      <c r="E99" s="944">
        <v>42508</v>
      </c>
      <c r="F99" s="929"/>
      <c r="G99" s="721">
        <f t="shared" si="16"/>
        <v>16</v>
      </c>
      <c r="H99" s="904">
        <v>10</v>
      </c>
      <c r="I99" s="786">
        <v>10</v>
      </c>
      <c r="J99" s="904">
        <v>10</v>
      </c>
      <c r="K99" s="786">
        <v>0</v>
      </c>
      <c r="L99" s="833">
        <v>42509</v>
      </c>
      <c r="M99" s="835"/>
      <c r="N99" s="720"/>
      <c r="O99" s="720"/>
      <c r="P99" s="720"/>
      <c r="Q99" s="720"/>
      <c r="R99" s="720"/>
      <c r="S99" s="720"/>
      <c r="T99" s="720"/>
      <c r="U99" s="720"/>
      <c r="V99" s="716"/>
      <c r="W99" s="1116">
        <f t="shared" si="25"/>
        <v>16</v>
      </c>
      <c r="X99" s="790">
        <v>10</v>
      </c>
      <c r="Y99" s="719" t="str">
        <f t="shared" si="18"/>
        <v>OK</v>
      </c>
      <c r="Z99" s="771">
        <f t="shared" si="26"/>
        <v>0</v>
      </c>
      <c r="AA99" s="687" t="str">
        <f t="shared" si="19"/>
        <v>Tien 21 - 2232</v>
      </c>
      <c r="AB99" s="770">
        <v>42552</v>
      </c>
      <c r="AC99" s="861">
        <f t="shared" si="20"/>
        <v>10</v>
      </c>
      <c r="AD99" s="771">
        <f t="shared" si="21"/>
        <v>43</v>
      </c>
      <c r="AE99" s="771" t="str">
        <f t="shared" si="22"/>
        <v>OK</v>
      </c>
      <c r="AF99" s="725" t="str">
        <f t="shared" si="23"/>
        <v>OK</v>
      </c>
      <c r="AG99" s="854"/>
      <c r="AH99" s="771"/>
    </row>
    <row r="100" spans="1:136" x14ac:dyDescent="0.25">
      <c r="A100" s="794" t="s">
        <v>115</v>
      </c>
      <c r="B100" s="769">
        <f t="shared" si="27"/>
        <v>17</v>
      </c>
      <c r="C100" s="786">
        <v>11</v>
      </c>
      <c r="D100" s="771" t="s">
        <v>77</v>
      </c>
      <c r="E100" s="944">
        <v>42508</v>
      </c>
      <c r="F100" s="929"/>
      <c r="G100" s="721">
        <f t="shared" si="16"/>
        <v>17</v>
      </c>
      <c r="H100" s="904">
        <v>11</v>
      </c>
      <c r="I100" s="786">
        <v>11</v>
      </c>
      <c r="J100" s="904">
        <v>11</v>
      </c>
      <c r="K100" s="786">
        <v>0</v>
      </c>
      <c r="L100" s="833">
        <v>42509</v>
      </c>
      <c r="M100" s="835"/>
      <c r="N100" s="720"/>
      <c r="O100" s="720"/>
      <c r="P100" s="720"/>
      <c r="Q100" s="720"/>
      <c r="R100" s="720"/>
      <c r="S100" s="720"/>
      <c r="T100" s="720"/>
      <c r="U100" s="720"/>
      <c r="V100" s="716"/>
      <c r="W100" s="1116">
        <f t="shared" si="25"/>
        <v>17</v>
      </c>
      <c r="X100" s="790">
        <v>11</v>
      </c>
      <c r="Y100" s="719" t="str">
        <f t="shared" si="18"/>
        <v>OK</v>
      </c>
      <c r="Z100" s="771">
        <f t="shared" si="26"/>
        <v>0</v>
      </c>
      <c r="AA100" s="687" t="str">
        <f t="shared" si="19"/>
        <v>Confort - 2233</v>
      </c>
      <c r="AB100" s="770">
        <v>42552</v>
      </c>
      <c r="AC100" s="861">
        <f t="shared" si="20"/>
        <v>11</v>
      </c>
      <c r="AD100" s="771">
        <f t="shared" si="21"/>
        <v>43</v>
      </c>
      <c r="AE100" s="771" t="str">
        <f t="shared" si="22"/>
        <v>OK</v>
      </c>
      <c r="AF100" s="725" t="str">
        <f t="shared" si="23"/>
        <v>OK</v>
      </c>
      <c r="AG100" s="854"/>
      <c r="AH100" s="771"/>
    </row>
    <row r="101" spans="1:136" x14ac:dyDescent="0.25">
      <c r="A101" s="794" t="s">
        <v>115</v>
      </c>
      <c r="B101" s="769">
        <f t="shared" si="27"/>
        <v>18</v>
      </c>
      <c r="C101" s="786">
        <v>303</v>
      </c>
      <c r="D101" s="771" t="s">
        <v>214</v>
      </c>
      <c r="E101" s="944">
        <v>42508</v>
      </c>
      <c r="F101" s="929"/>
      <c r="G101" s="721">
        <f t="shared" si="16"/>
        <v>18</v>
      </c>
      <c r="H101" s="904">
        <v>303</v>
      </c>
      <c r="I101" s="786">
        <v>303</v>
      </c>
      <c r="J101" s="904">
        <v>303</v>
      </c>
      <c r="K101" s="786">
        <v>0</v>
      </c>
      <c r="L101" s="833">
        <v>42509</v>
      </c>
      <c r="M101" s="835"/>
      <c r="N101" s="720"/>
      <c r="O101" s="720"/>
      <c r="P101" s="720"/>
      <c r="Q101" s="720"/>
      <c r="R101" s="720"/>
      <c r="S101" s="720"/>
      <c r="T101" s="720"/>
      <c r="U101" s="720"/>
      <c r="V101" s="716"/>
      <c r="W101" s="849">
        <v>17</v>
      </c>
      <c r="X101" s="790">
        <v>303</v>
      </c>
      <c r="Y101" s="719" t="str">
        <f t="shared" si="18"/>
        <v>OK</v>
      </c>
      <c r="Z101" s="771">
        <f t="shared" si="26"/>
        <v>0</v>
      </c>
      <c r="AA101" s="687" t="str">
        <f t="shared" si="19"/>
        <v>Worten def - 6806</v>
      </c>
      <c r="AB101" s="770">
        <v>42530</v>
      </c>
      <c r="AC101" s="861">
        <f t="shared" si="20"/>
        <v>303</v>
      </c>
      <c r="AD101" s="771">
        <f t="shared" si="21"/>
        <v>21</v>
      </c>
      <c r="AE101" s="771" t="str">
        <f t="shared" si="22"/>
        <v>OK</v>
      </c>
      <c r="AF101" s="725" t="str">
        <f t="shared" si="23"/>
        <v>OK</v>
      </c>
      <c r="AG101" s="854"/>
      <c r="AH101" s="771"/>
    </row>
    <row r="102" spans="1:136" x14ac:dyDescent="0.25">
      <c r="A102" s="794" t="s">
        <v>115</v>
      </c>
      <c r="B102" s="769">
        <f t="shared" si="27"/>
        <v>19</v>
      </c>
      <c r="C102" s="786">
        <v>2</v>
      </c>
      <c r="D102" s="771" t="s">
        <v>72</v>
      </c>
      <c r="E102" s="944">
        <v>42515</v>
      </c>
      <c r="F102" s="929"/>
      <c r="G102" s="721">
        <f t="shared" si="16"/>
        <v>19</v>
      </c>
      <c r="H102" s="904">
        <v>2</v>
      </c>
      <c r="I102" s="786">
        <v>2</v>
      </c>
      <c r="J102" s="904">
        <v>2</v>
      </c>
      <c r="K102" s="786">
        <v>0</v>
      </c>
      <c r="L102" s="833">
        <v>42516</v>
      </c>
      <c r="M102" s="835"/>
      <c r="N102" s="720"/>
      <c r="O102" s="720"/>
      <c r="P102" s="720"/>
      <c r="Q102" s="720"/>
      <c r="R102" s="720"/>
      <c r="S102" s="720"/>
      <c r="T102" s="720"/>
      <c r="U102" s="720"/>
      <c r="V102" s="716"/>
      <c r="W102" s="1116">
        <f>B101:B120</f>
        <v>19</v>
      </c>
      <c r="X102" s="790">
        <v>2</v>
      </c>
      <c r="Y102" s="719" t="str">
        <f t="shared" si="18"/>
        <v>OK</v>
      </c>
      <c r="Z102" s="771">
        <f t="shared" si="26"/>
        <v>0</v>
      </c>
      <c r="AA102" s="687" t="str">
        <f t="shared" si="19"/>
        <v>Credial - 2227</v>
      </c>
      <c r="AB102" s="770">
        <v>42527</v>
      </c>
      <c r="AC102" s="861">
        <f t="shared" si="20"/>
        <v>2</v>
      </c>
      <c r="AD102" s="771">
        <f>DAYS360(E103,AB102)</f>
        <v>11</v>
      </c>
      <c r="AE102" s="771" t="str">
        <f t="shared" si="22"/>
        <v>OK</v>
      </c>
      <c r="AF102" s="725" t="str">
        <f t="shared" si="23"/>
        <v>OK</v>
      </c>
      <c r="AG102" s="854"/>
      <c r="AH102" s="771"/>
    </row>
    <row r="103" spans="1:136" x14ac:dyDescent="0.25">
      <c r="A103" s="794" t="s">
        <v>115</v>
      </c>
      <c r="B103" s="769">
        <f t="shared" si="27"/>
        <v>20</v>
      </c>
      <c r="C103" s="725">
        <v>45</v>
      </c>
      <c r="D103" s="824" t="s">
        <v>244</v>
      </c>
      <c r="E103" s="944">
        <v>42515</v>
      </c>
      <c r="F103" s="930"/>
      <c r="G103" s="721">
        <f t="shared" si="16"/>
        <v>20</v>
      </c>
      <c r="H103" s="830">
        <v>45</v>
      </c>
      <c r="I103" s="725">
        <v>45</v>
      </c>
      <c r="J103" s="830">
        <v>45</v>
      </c>
      <c r="K103" s="786">
        <v>0</v>
      </c>
      <c r="L103" s="833">
        <v>42516</v>
      </c>
      <c r="M103" s="836"/>
      <c r="N103" s="716"/>
      <c r="O103" s="716"/>
      <c r="P103" s="716"/>
      <c r="Q103" s="716"/>
      <c r="R103" s="716"/>
      <c r="S103" s="716"/>
      <c r="T103" s="716"/>
      <c r="U103" s="716"/>
      <c r="V103" s="716"/>
      <c r="W103" s="1116">
        <f>B102:B121</f>
        <v>20</v>
      </c>
      <c r="X103" s="1000">
        <v>45</v>
      </c>
      <c r="Y103" s="719" t="str">
        <f t="shared" si="18"/>
        <v>OK</v>
      </c>
      <c r="Z103" s="771">
        <f t="shared" si="26"/>
        <v>0</v>
      </c>
      <c r="AA103" s="687" t="str">
        <f t="shared" si="19"/>
        <v>JOM - 4327</v>
      </c>
      <c r="AB103" s="992">
        <v>42555</v>
      </c>
      <c r="AC103" s="861">
        <f t="shared" si="20"/>
        <v>45</v>
      </c>
      <c r="AD103" s="771">
        <f>DAYS360(E104,AB103)</f>
        <v>39</v>
      </c>
      <c r="AE103" s="771" t="str">
        <f t="shared" si="22"/>
        <v>OK</v>
      </c>
      <c r="AF103" s="725" t="str">
        <f t="shared" si="23"/>
        <v>OK</v>
      </c>
      <c r="AG103" s="857"/>
      <c r="AH103" s="824"/>
      <c r="AI103" s="716"/>
      <c r="AJ103" s="716"/>
      <c r="AK103" s="716"/>
      <c r="AL103" s="716"/>
      <c r="AM103" s="716"/>
      <c r="AN103" s="716"/>
      <c r="AO103" s="716"/>
      <c r="AP103" s="716"/>
      <c r="AQ103" s="716"/>
      <c r="AR103" s="716"/>
      <c r="AS103" s="716"/>
      <c r="AT103" s="716"/>
      <c r="AU103" s="716"/>
      <c r="AV103" s="716"/>
      <c r="AW103" s="716"/>
      <c r="AX103" s="716"/>
      <c r="AY103" s="716"/>
      <c r="AZ103" s="716"/>
      <c r="BA103" s="716"/>
      <c r="BB103" s="716"/>
      <c r="BC103" s="716"/>
      <c r="BD103" s="716"/>
      <c r="BE103" s="716"/>
      <c r="BF103" s="716"/>
      <c r="BG103" s="716"/>
      <c r="BH103" s="716"/>
      <c r="BI103" s="716"/>
      <c r="BJ103" s="716"/>
      <c r="BK103" s="716"/>
      <c r="BL103" s="716"/>
      <c r="BM103" s="716"/>
      <c r="BN103" s="716"/>
      <c r="BO103" s="716"/>
      <c r="BP103" s="716"/>
    </row>
    <row r="104" spans="1:136" s="726" customFormat="1" x14ac:dyDescent="0.25">
      <c r="A104" s="921" t="s">
        <v>115</v>
      </c>
      <c r="B104" s="875">
        <f t="shared" si="27"/>
        <v>21</v>
      </c>
      <c r="C104" s="876">
        <v>461</v>
      </c>
      <c r="D104" s="980" t="s">
        <v>214</v>
      </c>
      <c r="E104" s="943">
        <v>42515</v>
      </c>
      <c r="F104" s="936"/>
      <c r="G104" s="878">
        <f t="shared" si="16"/>
        <v>21</v>
      </c>
      <c r="H104" s="897">
        <v>461</v>
      </c>
      <c r="I104" s="876">
        <v>461</v>
      </c>
      <c r="J104" s="897">
        <v>461</v>
      </c>
      <c r="K104" s="959">
        <v>0</v>
      </c>
      <c r="L104" s="899">
        <v>42516</v>
      </c>
      <c r="M104" s="968"/>
      <c r="N104" s="881"/>
      <c r="O104" s="881"/>
      <c r="P104" s="881"/>
      <c r="Q104" s="881"/>
      <c r="R104" s="881"/>
      <c r="S104" s="881"/>
      <c r="T104" s="881"/>
      <c r="U104" s="881"/>
      <c r="V104" s="881"/>
      <c r="W104" s="1119">
        <f>B103:B122</f>
        <v>21</v>
      </c>
      <c r="X104" s="906">
        <v>461</v>
      </c>
      <c r="Y104" s="919" t="str">
        <f t="shared" si="18"/>
        <v>OK</v>
      </c>
      <c r="Z104" s="847">
        <f t="shared" si="26"/>
        <v>0</v>
      </c>
      <c r="AA104" s="860" t="str">
        <f t="shared" si="19"/>
        <v>Worten def - 6806</v>
      </c>
      <c r="AB104" s="993">
        <v>42530</v>
      </c>
      <c r="AC104" s="867">
        <f t="shared" si="20"/>
        <v>461</v>
      </c>
      <c r="AD104" s="847">
        <f>DAYS360(E105,AB104)</f>
        <v>8</v>
      </c>
      <c r="AE104" s="847" t="str">
        <f t="shared" si="22"/>
        <v>OK</v>
      </c>
      <c r="AF104" s="876" t="str">
        <f t="shared" si="23"/>
        <v>OK</v>
      </c>
      <c r="AG104" s="979"/>
      <c r="AH104" s="980"/>
      <c r="AI104" s="881"/>
      <c r="AJ104" s="881"/>
      <c r="AK104" s="881"/>
      <c r="AL104" s="881"/>
      <c r="AM104" s="881"/>
      <c r="AN104" s="881"/>
      <c r="AO104" s="881"/>
      <c r="AP104" s="881"/>
      <c r="AQ104" s="881"/>
      <c r="AR104" s="881"/>
      <c r="AS104" s="881"/>
      <c r="AT104" s="881"/>
      <c r="AU104" s="881"/>
      <c r="AV104" s="881"/>
      <c r="AW104" s="881"/>
      <c r="AX104" s="881"/>
      <c r="AY104" s="881"/>
      <c r="AZ104" s="881"/>
      <c r="BA104" s="881"/>
      <c r="BB104" s="881"/>
      <c r="BC104" s="881"/>
      <c r="BD104" s="881"/>
      <c r="BE104" s="881"/>
      <c r="BF104" s="881"/>
      <c r="BG104" s="881"/>
      <c r="BH104" s="881"/>
      <c r="BI104" s="881"/>
      <c r="BJ104" s="881"/>
      <c r="BK104" s="881"/>
      <c r="BL104" s="881"/>
      <c r="BM104" s="881"/>
      <c r="BN104" s="881"/>
      <c r="BO104" s="881"/>
      <c r="BP104" s="881"/>
    </row>
    <row r="105" spans="1:136" s="726" customFormat="1" x14ac:dyDescent="0.25">
      <c r="A105" s="708" t="s">
        <v>115</v>
      </c>
      <c r="B105" s="769">
        <v>1</v>
      </c>
      <c r="C105" s="725">
        <v>1</v>
      </c>
      <c r="D105" s="824" t="s">
        <v>183</v>
      </c>
      <c r="E105" s="944">
        <v>42522</v>
      </c>
      <c r="F105" s="930"/>
      <c r="G105" s="721">
        <f t="shared" si="16"/>
        <v>1</v>
      </c>
      <c r="H105" s="830">
        <v>1</v>
      </c>
      <c r="I105" s="725">
        <v>1</v>
      </c>
      <c r="J105" s="830">
        <v>1</v>
      </c>
      <c r="K105" s="725">
        <v>0</v>
      </c>
      <c r="L105" s="833">
        <v>42523</v>
      </c>
      <c r="M105" s="836"/>
      <c r="N105" s="716"/>
      <c r="O105" s="716"/>
      <c r="P105" s="716"/>
      <c r="Q105" s="716"/>
      <c r="R105" s="716"/>
      <c r="S105" s="716"/>
      <c r="T105" s="716"/>
      <c r="U105" s="716"/>
      <c r="V105" s="716"/>
      <c r="W105" s="1116">
        <f t="shared" ref="W105:W135" si="28">B105:B124</f>
        <v>1</v>
      </c>
      <c r="X105" s="1000">
        <v>1</v>
      </c>
      <c r="Y105" s="719" t="str">
        <f t="shared" si="18"/>
        <v>OK</v>
      </c>
      <c r="Z105" s="771">
        <f t="shared" si="26"/>
        <v>0</v>
      </c>
      <c r="AA105" s="687" t="str">
        <f t="shared" si="19"/>
        <v>MDL Def - 2208</v>
      </c>
      <c r="AB105" s="992">
        <v>42535</v>
      </c>
      <c r="AC105" s="861">
        <f t="shared" si="20"/>
        <v>1</v>
      </c>
      <c r="AD105" s="771">
        <f t="shared" ref="AD105:AD168" si="29">DAYS360(E105,AB105)</f>
        <v>13</v>
      </c>
      <c r="AE105" s="771" t="str">
        <f t="shared" si="22"/>
        <v>OK</v>
      </c>
      <c r="AF105" s="725" t="str">
        <f t="shared" si="23"/>
        <v>OK</v>
      </c>
      <c r="AG105" s="857"/>
      <c r="AH105" s="824"/>
      <c r="AI105" s="716"/>
      <c r="AJ105" s="716"/>
      <c r="AK105" s="716"/>
      <c r="AL105" s="716"/>
      <c r="AM105" s="716"/>
      <c r="AN105" s="716"/>
      <c r="AO105" s="716"/>
      <c r="AP105" s="716"/>
      <c r="AQ105" s="716"/>
      <c r="AR105" s="716"/>
      <c r="AS105" s="716"/>
      <c r="AT105" s="716"/>
      <c r="AU105" s="716"/>
      <c r="AV105" s="716"/>
      <c r="AW105" s="716"/>
      <c r="AX105" s="716"/>
      <c r="AY105" s="716"/>
      <c r="AZ105" s="716"/>
      <c r="BA105" s="716"/>
      <c r="BB105" s="716"/>
      <c r="BC105" s="716"/>
      <c r="BD105" s="716"/>
      <c r="BE105" s="716"/>
      <c r="BF105" s="716"/>
      <c r="BG105" s="716"/>
      <c r="BH105" s="716"/>
      <c r="BI105" s="716"/>
      <c r="BJ105" s="716"/>
      <c r="BK105" s="716"/>
      <c r="BL105" s="716"/>
      <c r="BM105" s="716"/>
      <c r="BN105" s="716"/>
      <c r="BO105" s="716"/>
      <c r="BP105" s="716"/>
      <c r="BQ105" s="720"/>
      <c r="BR105" s="720"/>
      <c r="BS105" s="720"/>
      <c r="BT105" s="720"/>
      <c r="BU105" s="720"/>
      <c r="BV105" s="720"/>
      <c r="BW105" s="720"/>
      <c r="BX105" s="720"/>
      <c r="BY105" s="720"/>
      <c r="BZ105" s="720"/>
      <c r="CA105" s="720"/>
      <c r="CB105" s="720"/>
      <c r="CC105" s="720"/>
      <c r="CD105" s="720"/>
      <c r="CE105" s="720"/>
      <c r="CF105" s="720"/>
      <c r="CG105" s="720"/>
      <c r="CH105" s="720"/>
      <c r="CI105" s="720"/>
      <c r="CJ105" s="720"/>
      <c r="CK105" s="720"/>
      <c r="CL105" s="720"/>
      <c r="CM105" s="720"/>
      <c r="CN105" s="720"/>
      <c r="CO105" s="720"/>
      <c r="CP105" s="720"/>
      <c r="CQ105" s="720"/>
      <c r="CR105" s="720"/>
      <c r="CS105" s="720"/>
      <c r="CT105" s="720"/>
      <c r="CU105" s="720"/>
      <c r="CV105" s="720"/>
      <c r="CW105" s="720"/>
      <c r="CX105" s="720"/>
      <c r="CY105" s="720"/>
      <c r="CZ105" s="720"/>
      <c r="DA105" s="720"/>
      <c r="DB105" s="720"/>
      <c r="DC105" s="720"/>
      <c r="DD105" s="720"/>
      <c r="DE105" s="720"/>
      <c r="DF105" s="720"/>
      <c r="DG105" s="720"/>
      <c r="DH105" s="720"/>
      <c r="DI105" s="720"/>
      <c r="DJ105" s="720"/>
      <c r="DK105" s="720"/>
      <c r="DL105" s="720"/>
      <c r="DM105" s="720"/>
      <c r="DN105" s="720"/>
      <c r="DO105" s="720"/>
      <c r="DP105" s="720"/>
      <c r="DQ105" s="720"/>
      <c r="DR105" s="720"/>
      <c r="DS105" s="720"/>
      <c r="DT105" s="720"/>
      <c r="DU105" s="720"/>
      <c r="DV105" s="720"/>
      <c r="DW105" s="720"/>
      <c r="DX105" s="720"/>
      <c r="DY105" s="720"/>
      <c r="DZ105" s="720"/>
      <c r="EA105" s="720"/>
      <c r="EB105" s="720"/>
      <c r="EC105" s="720"/>
      <c r="ED105" s="720"/>
      <c r="EE105" s="720"/>
      <c r="EF105" s="720"/>
    </row>
    <row r="106" spans="1:136" s="730" customFormat="1" x14ac:dyDescent="0.25">
      <c r="A106" s="708" t="s">
        <v>115</v>
      </c>
      <c r="B106" s="769">
        <f t="shared" ref="B106:B136" si="30">B105+1</f>
        <v>2</v>
      </c>
      <c r="C106" s="725">
        <v>316</v>
      </c>
      <c r="D106" s="824" t="s">
        <v>74</v>
      </c>
      <c r="E106" s="944">
        <v>42522</v>
      </c>
      <c r="F106" s="930"/>
      <c r="G106" s="721">
        <f t="shared" si="16"/>
        <v>2</v>
      </c>
      <c r="H106" s="830">
        <v>316</v>
      </c>
      <c r="I106" s="725">
        <v>316</v>
      </c>
      <c r="J106" s="830">
        <v>316</v>
      </c>
      <c r="K106" s="725">
        <v>0</v>
      </c>
      <c r="L106" s="833">
        <v>42523</v>
      </c>
      <c r="M106" s="836"/>
      <c r="N106" s="716"/>
      <c r="O106" s="716"/>
      <c r="P106" s="716"/>
      <c r="Q106" s="716"/>
      <c r="R106" s="716"/>
      <c r="S106" s="716"/>
      <c r="T106" s="716"/>
      <c r="U106" s="716"/>
      <c r="V106" s="716"/>
      <c r="W106" s="1116">
        <f t="shared" si="28"/>
        <v>2</v>
      </c>
      <c r="X106" s="1000">
        <v>316</v>
      </c>
      <c r="Y106" s="719" t="str">
        <f t="shared" si="18"/>
        <v>OK</v>
      </c>
      <c r="Z106" s="771">
        <f t="shared" si="26"/>
        <v>0</v>
      </c>
      <c r="AA106" s="687" t="str">
        <f t="shared" si="19"/>
        <v>Conforama - 2230</v>
      </c>
      <c r="AB106" s="992">
        <v>42552</v>
      </c>
      <c r="AC106" s="861">
        <f t="shared" si="20"/>
        <v>316</v>
      </c>
      <c r="AD106" s="771">
        <f t="shared" si="29"/>
        <v>30</v>
      </c>
      <c r="AE106" s="771" t="str">
        <f t="shared" si="22"/>
        <v>OK</v>
      </c>
      <c r="AF106" s="725" t="str">
        <f t="shared" si="23"/>
        <v>OK</v>
      </c>
      <c r="AG106" s="857"/>
      <c r="AH106" s="824"/>
      <c r="AI106" s="716"/>
      <c r="AJ106" s="716"/>
      <c r="AK106" s="716"/>
      <c r="AL106" s="716"/>
      <c r="AM106" s="716"/>
      <c r="AN106" s="716"/>
      <c r="AO106" s="716"/>
      <c r="AP106" s="716"/>
      <c r="AQ106" s="716"/>
      <c r="AR106" s="716"/>
      <c r="AS106" s="716"/>
      <c r="AT106" s="716"/>
      <c r="AU106" s="716"/>
      <c r="AV106" s="716"/>
      <c r="AW106" s="716"/>
      <c r="AX106" s="716"/>
      <c r="AY106" s="716"/>
      <c r="AZ106" s="716"/>
      <c r="BA106" s="716"/>
      <c r="BB106" s="716"/>
      <c r="BC106" s="716"/>
      <c r="BD106" s="716"/>
      <c r="BE106" s="716"/>
      <c r="BF106" s="716"/>
      <c r="BG106" s="716"/>
      <c r="BH106" s="716"/>
      <c r="BI106" s="716"/>
      <c r="BJ106" s="716"/>
      <c r="BK106" s="716"/>
      <c r="BL106" s="716"/>
      <c r="BM106" s="716"/>
      <c r="BN106" s="716"/>
      <c r="BO106" s="716"/>
      <c r="BP106" s="716"/>
      <c r="BQ106" s="720"/>
      <c r="BR106" s="720"/>
      <c r="BS106" s="720"/>
      <c r="BT106" s="720"/>
      <c r="BU106" s="720"/>
      <c r="BV106" s="720"/>
      <c r="BW106" s="720"/>
      <c r="BX106" s="720"/>
      <c r="BY106" s="720"/>
      <c r="BZ106" s="720"/>
      <c r="CA106" s="720"/>
      <c r="CB106" s="720"/>
      <c r="CC106" s="720"/>
      <c r="CD106" s="720"/>
      <c r="CE106" s="720"/>
      <c r="CF106" s="720"/>
      <c r="CG106" s="720"/>
      <c r="CH106" s="720"/>
      <c r="CI106" s="720"/>
      <c r="CJ106" s="720"/>
      <c r="CK106" s="720"/>
      <c r="CL106" s="720"/>
      <c r="CM106" s="720"/>
      <c r="CN106" s="720"/>
      <c r="CO106" s="720"/>
      <c r="CP106" s="720"/>
      <c r="CQ106" s="720"/>
      <c r="CR106" s="720"/>
      <c r="CS106" s="720"/>
      <c r="CT106" s="720"/>
      <c r="CU106" s="720"/>
      <c r="CV106" s="720"/>
      <c r="CW106" s="720"/>
      <c r="CX106" s="720"/>
      <c r="CY106" s="720"/>
      <c r="CZ106" s="720"/>
      <c r="DA106" s="720"/>
      <c r="DB106" s="720"/>
      <c r="DC106" s="720"/>
      <c r="DD106" s="720"/>
      <c r="DE106" s="720"/>
      <c r="DF106" s="720"/>
      <c r="DG106" s="720"/>
      <c r="DH106" s="720"/>
      <c r="DI106" s="720"/>
      <c r="DJ106" s="720"/>
      <c r="DK106" s="720"/>
      <c r="DL106" s="720"/>
      <c r="DM106" s="720"/>
      <c r="DN106" s="720"/>
      <c r="DO106" s="720"/>
      <c r="DP106" s="720"/>
      <c r="DQ106" s="720"/>
      <c r="DR106" s="720"/>
      <c r="DS106" s="720"/>
      <c r="DT106" s="720"/>
      <c r="DU106" s="720"/>
      <c r="DV106" s="720"/>
      <c r="DW106" s="720"/>
      <c r="DX106" s="720"/>
      <c r="DY106" s="720"/>
      <c r="DZ106" s="720"/>
      <c r="EA106" s="720"/>
      <c r="EB106" s="720"/>
      <c r="EC106" s="720"/>
      <c r="ED106" s="720"/>
      <c r="EE106" s="720"/>
      <c r="EF106" s="720"/>
    </row>
    <row r="107" spans="1:136" s="726" customFormat="1" x14ac:dyDescent="0.25">
      <c r="A107" s="985" t="s">
        <v>115</v>
      </c>
      <c r="B107" s="875">
        <f t="shared" si="30"/>
        <v>3</v>
      </c>
      <c r="C107" s="876">
        <v>11</v>
      </c>
      <c r="D107" s="980" t="s">
        <v>67</v>
      </c>
      <c r="E107" s="943">
        <v>42522</v>
      </c>
      <c r="F107" s="936"/>
      <c r="G107" s="878">
        <f t="shared" si="16"/>
        <v>3</v>
      </c>
      <c r="H107" s="897">
        <v>11</v>
      </c>
      <c r="I107" s="876">
        <v>11</v>
      </c>
      <c r="J107" s="897">
        <v>11</v>
      </c>
      <c r="K107" s="876">
        <v>0</v>
      </c>
      <c r="L107" s="899">
        <v>42523</v>
      </c>
      <c r="M107" s="968"/>
      <c r="N107" s="881"/>
      <c r="O107" s="881"/>
      <c r="P107" s="881"/>
      <c r="Q107" s="881"/>
      <c r="R107" s="881"/>
      <c r="S107" s="881"/>
      <c r="T107" s="881"/>
      <c r="U107" s="881"/>
      <c r="V107" s="881"/>
      <c r="W107" s="1119">
        <f t="shared" si="28"/>
        <v>3</v>
      </c>
      <c r="X107" s="906">
        <v>11</v>
      </c>
      <c r="Y107" s="882" t="str">
        <f t="shared" si="18"/>
        <v>OK</v>
      </c>
      <c r="Z107" s="847">
        <f t="shared" si="26"/>
        <v>0</v>
      </c>
      <c r="AA107" s="860" t="str">
        <f t="shared" si="19"/>
        <v>White - 2213</v>
      </c>
      <c r="AB107" s="993">
        <v>42530</v>
      </c>
      <c r="AC107" s="867">
        <f t="shared" si="20"/>
        <v>11</v>
      </c>
      <c r="AD107" s="847">
        <f t="shared" si="29"/>
        <v>8</v>
      </c>
      <c r="AE107" s="847" t="str">
        <f t="shared" si="22"/>
        <v>OK</v>
      </c>
      <c r="AF107" s="876" t="str">
        <f t="shared" si="23"/>
        <v>OK</v>
      </c>
      <c r="AG107" s="979"/>
      <c r="AH107" s="980"/>
      <c r="AI107" s="881"/>
      <c r="AJ107" s="881"/>
      <c r="AK107" s="881"/>
      <c r="AL107" s="881"/>
      <c r="AM107" s="881"/>
      <c r="AN107" s="881"/>
      <c r="AO107" s="881"/>
      <c r="AP107" s="881"/>
      <c r="AQ107" s="881"/>
      <c r="AR107" s="881"/>
      <c r="AS107" s="881"/>
      <c r="AT107" s="881"/>
      <c r="AU107" s="881"/>
      <c r="AV107" s="881"/>
      <c r="AW107" s="881"/>
      <c r="AX107" s="881"/>
      <c r="AY107" s="881"/>
      <c r="AZ107" s="881"/>
      <c r="BA107" s="881"/>
      <c r="BB107" s="881"/>
      <c r="BC107" s="881"/>
      <c r="BD107" s="881"/>
      <c r="BE107" s="881"/>
      <c r="BF107" s="881"/>
      <c r="BG107" s="881"/>
      <c r="BH107" s="881"/>
      <c r="BI107" s="881"/>
      <c r="BJ107" s="881"/>
      <c r="BK107" s="881"/>
      <c r="BL107" s="881"/>
      <c r="BM107" s="881"/>
      <c r="BN107" s="881"/>
      <c r="BO107" s="881"/>
      <c r="BP107" s="881"/>
    </row>
    <row r="108" spans="1:136" s="730" customFormat="1" x14ac:dyDescent="0.25">
      <c r="A108" s="981" t="s">
        <v>115</v>
      </c>
      <c r="B108" s="884">
        <f t="shared" si="30"/>
        <v>4</v>
      </c>
      <c r="C108" s="885">
        <v>36</v>
      </c>
      <c r="D108" s="984" t="s">
        <v>69</v>
      </c>
      <c r="E108" s="945">
        <v>42522</v>
      </c>
      <c r="F108" s="937"/>
      <c r="G108" s="887">
        <f t="shared" si="16"/>
        <v>4</v>
      </c>
      <c r="H108" s="983">
        <v>36</v>
      </c>
      <c r="I108" s="885">
        <v>36</v>
      </c>
      <c r="J108" s="983">
        <v>36</v>
      </c>
      <c r="K108" s="885">
        <v>0</v>
      </c>
      <c r="L108" s="888">
        <v>42523</v>
      </c>
      <c r="M108" s="969"/>
      <c r="N108" s="891"/>
      <c r="O108" s="891"/>
      <c r="P108" s="891"/>
      <c r="Q108" s="891"/>
      <c r="R108" s="891"/>
      <c r="S108" s="891"/>
      <c r="T108" s="891"/>
      <c r="U108" s="891"/>
      <c r="V108" s="891"/>
      <c r="W108" s="1117">
        <f t="shared" si="28"/>
        <v>4</v>
      </c>
      <c r="X108" s="1067">
        <v>36</v>
      </c>
      <c r="Y108" s="893" t="str">
        <f t="shared" si="18"/>
        <v>OK</v>
      </c>
      <c r="Z108" s="864">
        <f t="shared" si="26"/>
        <v>0</v>
      </c>
      <c r="AA108" s="900" t="str">
        <f t="shared" si="19"/>
        <v>Black - 2215</v>
      </c>
      <c r="AB108" s="994">
        <v>42530</v>
      </c>
      <c r="AC108" s="895">
        <f t="shared" si="20"/>
        <v>36</v>
      </c>
      <c r="AD108" s="864">
        <f t="shared" si="29"/>
        <v>8</v>
      </c>
      <c r="AE108" s="864" t="str">
        <f t="shared" si="22"/>
        <v>OK</v>
      </c>
      <c r="AF108" s="885" t="str">
        <f t="shared" si="23"/>
        <v>OK</v>
      </c>
      <c r="AG108" s="982"/>
      <c r="AH108" s="984"/>
      <c r="AI108" s="891"/>
      <c r="AJ108" s="891"/>
      <c r="AK108" s="891"/>
      <c r="AL108" s="891"/>
      <c r="AM108" s="891"/>
      <c r="AN108" s="891"/>
      <c r="AO108" s="891"/>
      <c r="AP108" s="891"/>
      <c r="AQ108" s="891"/>
      <c r="AR108" s="891"/>
      <c r="AS108" s="891"/>
      <c r="AT108" s="891"/>
      <c r="AU108" s="891"/>
      <c r="AV108" s="891"/>
      <c r="AW108" s="891"/>
      <c r="AX108" s="891"/>
      <c r="AY108" s="891"/>
      <c r="AZ108" s="891"/>
      <c r="BA108" s="891"/>
      <c r="BB108" s="891"/>
      <c r="BC108" s="891"/>
      <c r="BD108" s="891"/>
      <c r="BE108" s="891"/>
      <c r="BF108" s="891"/>
      <c r="BG108" s="891"/>
      <c r="BH108" s="891"/>
      <c r="BI108" s="891"/>
      <c r="BJ108" s="891"/>
      <c r="BK108" s="891"/>
      <c r="BL108" s="891"/>
      <c r="BM108" s="891"/>
      <c r="BN108" s="891"/>
      <c r="BO108" s="891"/>
      <c r="BP108" s="891"/>
    </row>
    <row r="109" spans="1:136" x14ac:dyDescent="0.25">
      <c r="A109" s="708" t="s">
        <v>115</v>
      </c>
      <c r="B109" s="769">
        <f t="shared" si="30"/>
        <v>5</v>
      </c>
      <c r="C109" s="725">
        <v>1</v>
      </c>
      <c r="D109" s="824" t="s">
        <v>72</v>
      </c>
      <c r="E109" s="944">
        <v>42522</v>
      </c>
      <c r="F109" s="930"/>
      <c r="G109" s="721">
        <f t="shared" si="16"/>
        <v>5</v>
      </c>
      <c r="H109" s="830">
        <v>1</v>
      </c>
      <c r="I109" s="725">
        <v>1</v>
      </c>
      <c r="J109" s="830">
        <v>1</v>
      </c>
      <c r="K109" s="725">
        <v>0</v>
      </c>
      <c r="L109" s="833">
        <v>42523</v>
      </c>
      <c r="M109" s="836"/>
      <c r="N109" s="716"/>
      <c r="O109" s="716"/>
      <c r="P109" s="716"/>
      <c r="Q109" s="716"/>
      <c r="R109" s="716"/>
      <c r="S109" s="716"/>
      <c r="T109" s="716"/>
      <c r="U109" s="716"/>
      <c r="V109" s="716"/>
      <c r="W109" s="1116">
        <f t="shared" si="28"/>
        <v>5</v>
      </c>
      <c r="X109" s="1000">
        <v>1</v>
      </c>
      <c r="Y109" s="719" t="str">
        <f t="shared" si="18"/>
        <v>OK</v>
      </c>
      <c r="Z109" s="771">
        <f t="shared" si="26"/>
        <v>0</v>
      </c>
      <c r="AA109" s="687" t="str">
        <f t="shared" si="19"/>
        <v>Credial - 2227</v>
      </c>
      <c r="AB109" s="992">
        <v>42530</v>
      </c>
      <c r="AC109" s="861">
        <f t="shared" si="20"/>
        <v>1</v>
      </c>
      <c r="AD109" s="771">
        <f t="shared" si="29"/>
        <v>8</v>
      </c>
      <c r="AE109" s="771" t="str">
        <f t="shared" si="22"/>
        <v>OK</v>
      </c>
      <c r="AF109" s="725" t="str">
        <f t="shared" si="23"/>
        <v>OK</v>
      </c>
      <c r="AG109" s="857"/>
      <c r="AH109" s="824"/>
      <c r="AI109" s="716"/>
      <c r="AJ109" s="716"/>
      <c r="AK109" s="716"/>
      <c r="AL109" s="716"/>
      <c r="AM109" s="716"/>
      <c r="AN109" s="716"/>
      <c r="AO109" s="716"/>
      <c r="AP109" s="716"/>
      <c r="AQ109" s="716"/>
      <c r="AR109" s="716"/>
      <c r="AS109" s="716"/>
      <c r="AT109" s="716"/>
      <c r="AU109" s="716"/>
      <c r="AV109" s="716"/>
      <c r="AW109" s="716"/>
      <c r="AX109" s="716"/>
      <c r="AY109" s="716"/>
      <c r="AZ109" s="716"/>
      <c r="BA109" s="716"/>
      <c r="BB109" s="716"/>
      <c r="BC109" s="716"/>
      <c r="BD109" s="716"/>
      <c r="BE109" s="716"/>
      <c r="BF109" s="716"/>
      <c r="BG109" s="716"/>
      <c r="BH109" s="716"/>
      <c r="BI109" s="716"/>
      <c r="BJ109" s="716"/>
      <c r="BK109" s="716"/>
      <c r="BL109" s="716"/>
      <c r="BM109" s="716"/>
      <c r="BN109" s="716"/>
      <c r="BO109" s="716"/>
      <c r="BP109" s="716"/>
    </row>
    <row r="110" spans="1:136" x14ac:dyDescent="0.25">
      <c r="A110" s="708" t="s">
        <v>115</v>
      </c>
      <c r="B110" s="769">
        <f t="shared" si="30"/>
        <v>6</v>
      </c>
      <c r="C110" s="725">
        <v>322</v>
      </c>
      <c r="D110" s="824" t="s">
        <v>73</v>
      </c>
      <c r="E110" s="944">
        <v>42522</v>
      </c>
      <c r="F110" s="930"/>
      <c r="G110" s="721">
        <f t="shared" si="16"/>
        <v>6</v>
      </c>
      <c r="H110" s="830">
        <v>322</v>
      </c>
      <c r="I110" s="725">
        <v>322</v>
      </c>
      <c r="J110" s="830">
        <v>322</v>
      </c>
      <c r="K110" s="725">
        <v>0</v>
      </c>
      <c r="L110" s="833">
        <v>42523</v>
      </c>
      <c r="M110" s="836"/>
      <c r="N110" s="716"/>
      <c r="O110" s="716"/>
      <c r="P110" s="716"/>
      <c r="Q110" s="716"/>
      <c r="R110" s="716"/>
      <c r="S110" s="716"/>
      <c r="T110" s="716"/>
      <c r="U110" s="716"/>
      <c r="V110" s="716"/>
      <c r="W110" s="1116">
        <f t="shared" si="28"/>
        <v>6</v>
      </c>
      <c r="X110" s="1000">
        <v>322</v>
      </c>
      <c r="Y110" s="719" t="str">
        <f t="shared" si="18"/>
        <v>OK</v>
      </c>
      <c r="Z110" s="771">
        <f t="shared" si="26"/>
        <v>0</v>
      </c>
      <c r="AA110" s="687" t="str">
        <f t="shared" si="19"/>
        <v>Ikea - 2228</v>
      </c>
      <c r="AB110" s="992">
        <v>42530</v>
      </c>
      <c r="AC110" s="861">
        <f t="shared" si="20"/>
        <v>322</v>
      </c>
      <c r="AD110" s="771">
        <f t="shared" si="29"/>
        <v>8</v>
      </c>
      <c r="AE110" s="771" t="str">
        <f t="shared" si="22"/>
        <v>OK</v>
      </c>
      <c r="AF110" s="725" t="str">
        <f t="shared" si="23"/>
        <v>OK</v>
      </c>
      <c r="AG110" s="857"/>
      <c r="AH110" s="824"/>
      <c r="AI110" s="716"/>
      <c r="AJ110" s="716"/>
      <c r="AK110" s="716"/>
      <c r="AL110" s="716"/>
      <c r="AM110" s="716"/>
      <c r="AN110" s="716"/>
      <c r="AO110" s="716"/>
      <c r="AP110" s="716"/>
      <c r="AQ110" s="716"/>
      <c r="AR110" s="716"/>
      <c r="AS110" s="716"/>
      <c r="AT110" s="716"/>
      <c r="AU110" s="716"/>
      <c r="AV110" s="716"/>
      <c r="AW110" s="716"/>
      <c r="AX110" s="716"/>
      <c r="AY110" s="716"/>
      <c r="AZ110" s="716"/>
      <c r="BA110" s="716"/>
      <c r="BB110" s="716"/>
      <c r="BC110" s="716"/>
      <c r="BD110" s="716"/>
      <c r="BE110" s="716"/>
      <c r="BF110" s="716"/>
      <c r="BG110" s="716"/>
      <c r="BH110" s="716"/>
      <c r="BI110" s="716"/>
      <c r="BJ110" s="716"/>
      <c r="BK110" s="716"/>
      <c r="BL110" s="716"/>
      <c r="BM110" s="716"/>
      <c r="BN110" s="716"/>
      <c r="BO110" s="716"/>
      <c r="BP110" s="716"/>
    </row>
    <row r="111" spans="1:136" x14ac:dyDescent="0.25">
      <c r="A111" s="708" t="s">
        <v>115</v>
      </c>
      <c r="B111" s="769">
        <f t="shared" si="30"/>
        <v>7</v>
      </c>
      <c r="C111" s="725">
        <v>3</v>
      </c>
      <c r="D111" s="824" t="s">
        <v>79</v>
      </c>
      <c r="E111" s="944">
        <v>42522</v>
      </c>
      <c r="F111" s="930"/>
      <c r="G111" s="721">
        <f t="shared" si="16"/>
        <v>7</v>
      </c>
      <c r="H111" s="830">
        <v>3</v>
      </c>
      <c r="I111" s="725">
        <v>3</v>
      </c>
      <c r="J111" s="830">
        <v>3</v>
      </c>
      <c r="K111" s="725">
        <v>0</v>
      </c>
      <c r="L111" s="833">
        <v>42523</v>
      </c>
      <c r="M111" s="836"/>
      <c r="N111" s="716"/>
      <c r="O111" s="716"/>
      <c r="P111" s="716"/>
      <c r="Q111" s="716"/>
      <c r="R111" s="716"/>
      <c r="S111" s="716"/>
      <c r="T111" s="716"/>
      <c r="U111" s="716"/>
      <c r="V111" s="716"/>
      <c r="W111" s="1116">
        <f t="shared" si="28"/>
        <v>7</v>
      </c>
      <c r="X111" s="1000">
        <v>3</v>
      </c>
      <c r="Y111" s="719" t="str">
        <f t="shared" si="18"/>
        <v>OK</v>
      </c>
      <c r="Z111" s="771">
        <f t="shared" si="26"/>
        <v>0</v>
      </c>
      <c r="AA111" s="687" t="str">
        <f t="shared" si="19"/>
        <v>Moviflor - 2229</v>
      </c>
      <c r="AB111" s="992">
        <v>42530</v>
      </c>
      <c r="AC111" s="861">
        <f t="shared" si="20"/>
        <v>3</v>
      </c>
      <c r="AD111" s="771">
        <f t="shared" si="29"/>
        <v>8</v>
      </c>
      <c r="AE111" s="771" t="str">
        <f t="shared" si="22"/>
        <v>OK</v>
      </c>
      <c r="AF111" s="725" t="str">
        <f t="shared" si="23"/>
        <v>OK</v>
      </c>
      <c r="AG111" s="857"/>
      <c r="AH111" s="824"/>
      <c r="AI111" s="716"/>
      <c r="AJ111" s="716"/>
      <c r="AK111" s="716"/>
      <c r="AL111" s="716"/>
      <c r="AM111" s="716"/>
      <c r="AN111" s="716"/>
      <c r="AO111" s="716"/>
      <c r="AP111" s="716"/>
      <c r="AQ111" s="716"/>
      <c r="AR111" s="716"/>
      <c r="AS111" s="716"/>
      <c r="AT111" s="716"/>
      <c r="AU111" s="716"/>
      <c r="AV111" s="716"/>
      <c r="AW111" s="716"/>
      <c r="AX111" s="716"/>
      <c r="AY111" s="716"/>
      <c r="AZ111" s="716"/>
      <c r="BA111" s="716"/>
      <c r="BB111" s="716"/>
      <c r="BC111" s="716"/>
      <c r="BD111" s="716"/>
      <c r="BE111" s="716"/>
      <c r="BF111" s="716"/>
      <c r="BG111" s="716"/>
      <c r="BH111" s="716"/>
      <c r="BI111" s="716"/>
      <c r="BJ111" s="716"/>
      <c r="BK111" s="716"/>
      <c r="BL111" s="716"/>
      <c r="BM111" s="716"/>
      <c r="BN111" s="716"/>
      <c r="BO111" s="716"/>
      <c r="BP111" s="716"/>
    </row>
    <row r="112" spans="1:136" x14ac:dyDescent="0.25">
      <c r="A112" s="708" t="s">
        <v>115</v>
      </c>
      <c r="B112" s="769">
        <f t="shared" si="30"/>
        <v>8</v>
      </c>
      <c r="C112" s="786">
        <v>128</v>
      </c>
      <c r="D112" s="771" t="s">
        <v>187</v>
      </c>
      <c r="E112" s="944">
        <v>42522</v>
      </c>
      <c r="F112" s="929"/>
      <c r="G112" s="721">
        <f t="shared" si="16"/>
        <v>8</v>
      </c>
      <c r="H112" s="904">
        <v>128</v>
      </c>
      <c r="I112" s="786">
        <v>128</v>
      </c>
      <c r="J112" s="904">
        <v>128</v>
      </c>
      <c r="K112" s="725">
        <v>0</v>
      </c>
      <c r="L112" s="833">
        <v>42523</v>
      </c>
      <c r="M112" s="835"/>
      <c r="N112" s="720"/>
      <c r="O112" s="720"/>
      <c r="P112" s="720"/>
      <c r="Q112" s="720"/>
      <c r="R112" s="720"/>
      <c r="S112" s="720"/>
      <c r="T112" s="720"/>
      <c r="U112" s="720"/>
      <c r="V112" s="716"/>
      <c r="W112" s="1116">
        <f t="shared" si="28"/>
        <v>8</v>
      </c>
      <c r="X112" s="790">
        <v>128</v>
      </c>
      <c r="Y112" s="719" t="str">
        <f t="shared" si="18"/>
        <v>OK</v>
      </c>
      <c r="Z112" s="771">
        <f t="shared" si="26"/>
        <v>0</v>
      </c>
      <c r="AA112" s="687" t="str">
        <f t="shared" si="19"/>
        <v>Salvador Caetano - 2879</v>
      </c>
      <c r="AB112" s="770">
        <v>42535</v>
      </c>
      <c r="AC112" s="861">
        <f t="shared" si="20"/>
        <v>128</v>
      </c>
      <c r="AD112" s="771">
        <f t="shared" si="29"/>
        <v>13</v>
      </c>
      <c r="AE112" s="771" t="str">
        <f t="shared" si="22"/>
        <v>OK</v>
      </c>
      <c r="AF112" s="725" t="str">
        <f t="shared" si="23"/>
        <v>OK</v>
      </c>
      <c r="AG112" s="854"/>
      <c r="AH112" s="771"/>
    </row>
    <row r="113" spans="1:136" x14ac:dyDescent="0.25">
      <c r="A113" s="708" t="s">
        <v>115</v>
      </c>
      <c r="B113" s="769">
        <f t="shared" si="30"/>
        <v>9</v>
      </c>
      <c r="C113" s="725">
        <v>29</v>
      </c>
      <c r="D113" s="824" t="s">
        <v>75</v>
      </c>
      <c r="E113" s="944">
        <v>42522</v>
      </c>
      <c r="F113" s="930"/>
      <c r="G113" s="721">
        <f t="shared" si="16"/>
        <v>9</v>
      </c>
      <c r="H113" s="830">
        <v>29</v>
      </c>
      <c r="I113" s="725">
        <v>29</v>
      </c>
      <c r="J113" s="830">
        <v>29</v>
      </c>
      <c r="K113" s="725">
        <v>0</v>
      </c>
      <c r="L113" s="833">
        <v>42523</v>
      </c>
      <c r="M113" s="836"/>
      <c r="N113" s="716"/>
      <c r="O113" s="716"/>
      <c r="P113" s="716"/>
      <c r="Q113" s="716"/>
      <c r="R113" s="716"/>
      <c r="S113" s="716"/>
      <c r="T113" s="716"/>
      <c r="U113" s="716"/>
      <c r="V113" s="716"/>
      <c r="W113" s="1116">
        <f t="shared" si="28"/>
        <v>9</v>
      </c>
      <c r="X113" s="1000">
        <v>29</v>
      </c>
      <c r="Y113" s="719" t="str">
        <f t="shared" si="18"/>
        <v>OK</v>
      </c>
      <c r="Z113" s="771">
        <f t="shared" si="26"/>
        <v>0</v>
      </c>
      <c r="AA113" s="687" t="str">
        <f t="shared" si="19"/>
        <v>Euronics - 2231</v>
      </c>
      <c r="AB113" s="992">
        <v>42530</v>
      </c>
      <c r="AC113" s="861">
        <f t="shared" si="20"/>
        <v>29</v>
      </c>
      <c r="AD113" s="771">
        <f t="shared" si="29"/>
        <v>8</v>
      </c>
      <c r="AE113" s="771" t="str">
        <f t="shared" si="22"/>
        <v>OK</v>
      </c>
      <c r="AF113" s="725" t="str">
        <f t="shared" si="23"/>
        <v>OK</v>
      </c>
      <c r="AG113" s="857"/>
      <c r="AH113" s="824"/>
      <c r="AI113" s="716"/>
      <c r="AJ113" s="716"/>
      <c r="AK113" s="716"/>
      <c r="AL113" s="716"/>
      <c r="AM113" s="716"/>
      <c r="AN113" s="716"/>
      <c r="AO113" s="716"/>
      <c r="AP113" s="716"/>
      <c r="AQ113" s="716"/>
      <c r="AR113" s="716"/>
      <c r="AS113" s="716"/>
      <c r="AT113" s="716"/>
      <c r="AU113" s="716"/>
      <c r="AV113" s="716"/>
      <c r="AW113" s="716"/>
      <c r="AX113" s="716"/>
      <c r="AY113" s="716"/>
      <c r="AZ113" s="716"/>
      <c r="BA113" s="716"/>
      <c r="BB113" s="716"/>
      <c r="BC113" s="716"/>
      <c r="BD113" s="716"/>
      <c r="BE113" s="716"/>
      <c r="BF113" s="716"/>
      <c r="BG113" s="716"/>
      <c r="BH113" s="716"/>
      <c r="BI113" s="716"/>
      <c r="BJ113" s="716"/>
      <c r="BK113" s="716"/>
      <c r="BL113" s="716"/>
      <c r="BM113" s="716"/>
      <c r="BN113" s="716"/>
      <c r="BO113" s="716"/>
      <c r="BP113" s="716"/>
    </row>
    <row r="114" spans="1:136" x14ac:dyDescent="0.25">
      <c r="A114" s="708" t="s">
        <v>115</v>
      </c>
      <c r="B114" s="769">
        <f t="shared" si="30"/>
        <v>10</v>
      </c>
      <c r="C114" s="725">
        <v>12</v>
      </c>
      <c r="D114" s="824" t="s">
        <v>76</v>
      </c>
      <c r="E114" s="944">
        <v>42522</v>
      </c>
      <c r="F114" s="930"/>
      <c r="G114" s="721">
        <f t="shared" si="16"/>
        <v>10</v>
      </c>
      <c r="H114" s="830">
        <v>12</v>
      </c>
      <c r="I114" s="725">
        <v>12</v>
      </c>
      <c r="J114" s="830">
        <v>12</v>
      </c>
      <c r="K114" s="725">
        <v>0</v>
      </c>
      <c r="L114" s="833">
        <v>42523</v>
      </c>
      <c r="M114" s="836"/>
      <c r="N114" s="716"/>
      <c r="O114" s="716"/>
      <c r="P114" s="716"/>
      <c r="Q114" s="716"/>
      <c r="R114" s="716"/>
      <c r="S114" s="716"/>
      <c r="T114" s="716"/>
      <c r="U114" s="716"/>
      <c r="V114" s="716"/>
      <c r="W114" s="1116">
        <f t="shared" si="28"/>
        <v>10</v>
      </c>
      <c r="X114" s="1000">
        <v>12</v>
      </c>
      <c r="Y114" s="719" t="str">
        <f t="shared" si="18"/>
        <v>OK</v>
      </c>
      <c r="Z114" s="771">
        <f t="shared" si="26"/>
        <v>0</v>
      </c>
      <c r="AA114" s="687" t="str">
        <f t="shared" si="19"/>
        <v>Tien 21 - 2232</v>
      </c>
      <c r="AB114" s="992">
        <v>42530</v>
      </c>
      <c r="AC114" s="861">
        <f t="shared" si="20"/>
        <v>12</v>
      </c>
      <c r="AD114" s="771">
        <f t="shared" si="29"/>
        <v>8</v>
      </c>
      <c r="AE114" s="771" t="str">
        <f t="shared" si="22"/>
        <v>OK</v>
      </c>
      <c r="AF114" s="725" t="str">
        <f t="shared" si="23"/>
        <v>OK</v>
      </c>
      <c r="AG114" s="857"/>
      <c r="AH114" s="824"/>
      <c r="AI114" s="716"/>
      <c r="AJ114" s="716"/>
      <c r="AK114" s="716"/>
      <c r="AL114" s="716"/>
      <c r="AM114" s="716"/>
      <c r="AN114" s="716"/>
      <c r="AO114" s="716"/>
      <c r="AP114" s="716"/>
      <c r="AQ114" s="716"/>
      <c r="AR114" s="716"/>
      <c r="AS114" s="716"/>
      <c r="AT114" s="716"/>
      <c r="AU114" s="716"/>
      <c r="AV114" s="716"/>
      <c r="AW114" s="716"/>
      <c r="AX114" s="716"/>
      <c r="AY114" s="716"/>
      <c r="AZ114" s="716"/>
      <c r="BA114" s="716"/>
      <c r="BB114" s="716"/>
      <c r="BC114" s="716"/>
      <c r="BD114" s="716"/>
      <c r="BE114" s="716"/>
      <c r="BF114" s="716"/>
      <c r="BG114" s="716"/>
      <c r="BH114" s="716"/>
      <c r="BI114" s="716"/>
      <c r="BJ114" s="716"/>
      <c r="BK114" s="716"/>
      <c r="BL114" s="716"/>
      <c r="BM114" s="716"/>
      <c r="BN114" s="716"/>
      <c r="BO114" s="716"/>
      <c r="BP114" s="716"/>
    </row>
    <row r="115" spans="1:136" s="726" customFormat="1" x14ac:dyDescent="0.25">
      <c r="A115" s="708" t="s">
        <v>115</v>
      </c>
      <c r="B115" s="769">
        <f t="shared" si="30"/>
        <v>11</v>
      </c>
      <c r="C115" s="725">
        <v>8</v>
      </c>
      <c r="D115" s="824" t="s">
        <v>77</v>
      </c>
      <c r="E115" s="944">
        <v>42522</v>
      </c>
      <c r="F115" s="930"/>
      <c r="G115" s="721">
        <f t="shared" si="16"/>
        <v>11</v>
      </c>
      <c r="H115" s="830">
        <v>8</v>
      </c>
      <c r="I115" s="725">
        <v>8</v>
      </c>
      <c r="J115" s="830">
        <v>8</v>
      </c>
      <c r="K115" s="725">
        <v>0</v>
      </c>
      <c r="L115" s="833">
        <v>42523</v>
      </c>
      <c r="M115" s="836"/>
      <c r="N115" s="716"/>
      <c r="O115" s="716"/>
      <c r="P115" s="716"/>
      <c r="Q115" s="716"/>
      <c r="R115" s="716"/>
      <c r="S115" s="716"/>
      <c r="T115" s="716"/>
      <c r="U115" s="716"/>
      <c r="V115" s="716"/>
      <c r="W115" s="1116">
        <f t="shared" si="28"/>
        <v>11</v>
      </c>
      <c r="X115" s="1000">
        <v>8</v>
      </c>
      <c r="Y115" s="719" t="str">
        <f t="shared" si="18"/>
        <v>OK</v>
      </c>
      <c r="Z115" s="771">
        <f t="shared" si="26"/>
        <v>0</v>
      </c>
      <c r="AA115" s="687" t="str">
        <f t="shared" si="19"/>
        <v>Confort - 2233</v>
      </c>
      <c r="AB115" s="992">
        <v>42530</v>
      </c>
      <c r="AC115" s="861">
        <f t="shared" si="20"/>
        <v>8</v>
      </c>
      <c r="AD115" s="771">
        <f t="shared" si="29"/>
        <v>8</v>
      </c>
      <c r="AE115" s="771" t="str">
        <f t="shared" si="22"/>
        <v>OK</v>
      </c>
      <c r="AF115" s="725" t="str">
        <f t="shared" si="23"/>
        <v>OK</v>
      </c>
      <c r="AG115" s="857"/>
      <c r="AH115" s="824"/>
      <c r="AI115" s="716"/>
      <c r="AJ115" s="716"/>
      <c r="AK115" s="716"/>
      <c r="AL115" s="716"/>
      <c r="AM115" s="716"/>
      <c r="AN115" s="716"/>
      <c r="AO115" s="716"/>
      <c r="AP115" s="716"/>
      <c r="AQ115" s="716"/>
      <c r="AR115" s="716"/>
      <c r="AS115" s="716"/>
      <c r="AT115" s="716"/>
      <c r="AU115" s="716"/>
      <c r="AV115" s="716"/>
      <c r="AW115" s="716"/>
      <c r="AX115" s="716"/>
      <c r="AY115" s="716"/>
      <c r="AZ115" s="716"/>
      <c r="BA115" s="716"/>
      <c r="BB115" s="716"/>
      <c r="BC115" s="716"/>
      <c r="BD115" s="716"/>
      <c r="BE115" s="716"/>
      <c r="BF115" s="716"/>
      <c r="BG115" s="716"/>
      <c r="BH115" s="716"/>
      <c r="BI115" s="716"/>
      <c r="BJ115" s="716"/>
      <c r="BK115" s="716"/>
      <c r="BL115" s="716"/>
      <c r="BM115" s="716"/>
      <c r="BN115" s="716"/>
      <c r="BO115" s="716"/>
      <c r="BP115" s="716"/>
      <c r="BQ115" s="720"/>
      <c r="BR115" s="720"/>
      <c r="BS115" s="720"/>
      <c r="BT115" s="720"/>
      <c r="BU115" s="720"/>
      <c r="BV115" s="720"/>
      <c r="BW115" s="720"/>
      <c r="BX115" s="720"/>
      <c r="BY115" s="720"/>
      <c r="BZ115" s="720"/>
      <c r="CA115" s="720"/>
      <c r="CB115" s="720"/>
      <c r="CC115" s="720"/>
      <c r="CD115" s="720"/>
      <c r="CE115" s="720"/>
      <c r="CF115" s="720"/>
      <c r="CG115" s="720"/>
      <c r="CH115" s="720"/>
      <c r="CI115" s="720"/>
      <c r="CJ115" s="720"/>
      <c r="CK115" s="720"/>
      <c r="CL115" s="720"/>
      <c r="CM115" s="720"/>
      <c r="CN115" s="720"/>
      <c r="CO115" s="720"/>
      <c r="CP115" s="720"/>
      <c r="CQ115" s="720"/>
      <c r="CR115" s="720"/>
      <c r="CS115" s="720"/>
      <c r="CT115" s="720"/>
      <c r="CU115" s="720"/>
      <c r="CV115" s="720"/>
      <c r="CW115" s="720"/>
      <c r="CX115" s="720"/>
      <c r="CY115" s="720"/>
      <c r="CZ115" s="720"/>
      <c r="DA115" s="720"/>
      <c r="DB115" s="720"/>
      <c r="DC115" s="720"/>
      <c r="DD115" s="720"/>
      <c r="DE115" s="720"/>
      <c r="DF115" s="720"/>
      <c r="DG115" s="720"/>
      <c r="DH115" s="720"/>
      <c r="DI115" s="720"/>
      <c r="DJ115" s="720"/>
      <c r="DK115" s="720"/>
      <c r="DL115" s="720"/>
      <c r="DM115" s="720"/>
      <c r="DN115" s="720"/>
      <c r="DO115" s="720"/>
      <c r="DP115" s="720"/>
      <c r="DQ115" s="720"/>
      <c r="DR115" s="720"/>
      <c r="DS115" s="720"/>
      <c r="DT115" s="720"/>
      <c r="DU115" s="720"/>
      <c r="DV115" s="720"/>
      <c r="DW115" s="720"/>
      <c r="DX115" s="720"/>
      <c r="DY115" s="720"/>
      <c r="DZ115" s="720"/>
      <c r="EA115" s="720"/>
      <c r="EB115" s="720"/>
      <c r="EC115" s="720"/>
      <c r="ED115" s="720"/>
      <c r="EE115" s="720"/>
      <c r="EF115" s="720"/>
    </row>
    <row r="116" spans="1:136" x14ac:dyDescent="0.25">
      <c r="A116" s="708" t="s">
        <v>115</v>
      </c>
      <c r="B116" s="769">
        <f t="shared" si="30"/>
        <v>12</v>
      </c>
      <c r="C116" s="725">
        <v>445</v>
      </c>
      <c r="D116" s="824" t="s">
        <v>213</v>
      </c>
      <c r="E116" s="944">
        <v>42522</v>
      </c>
      <c r="F116" s="930"/>
      <c r="G116" s="721">
        <f t="shared" si="16"/>
        <v>12</v>
      </c>
      <c r="H116" s="830">
        <v>445</v>
      </c>
      <c r="I116" s="725">
        <v>445</v>
      </c>
      <c r="J116" s="830">
        <v>445</v>
      </c>
      <c r="K116" s="725">
        <v>0</v>
      </c>
      <c r="L116" s="833">
        <v>42523</v>
      </c>
      <c r="M116" s="836"/>
      <c r="N116" s="716"/>
      <c r="O116" s="716"/>
      <c r="P116" s="716"/>
      <c r="Q116" s="716"/>
      <c r="R116" s="716"/>
      <c r="S116" s="716"/>
      <c r="T116" s="716"/>
      <c r="U116" s="716"/>
      <c r="V116" s="716"/>
      <c r="W116" s="1116">
        <f t="shared" si="28"/>
        <v>12</v>
      </c>
      <c r="X116" s="1000">
        <v>445</v>
      </c>
      <c r="Y116" s="719" t="str">
        <f t="shared" si="18"/>
        <v>OK</v>
      </c>
      <c r="Z116" s="771">
        <f t="shared" si="26"/>
        <v>0</v>
      </c>
      <c r="AA116" s="687" t="str">
        <f t="shared" si="19"/>
        <v>MC FNAC- 2370</v>
      </c>
      <c r="AB116" s="992">
        <v>42530</v>
      </c>
      <c r="AC116" s="861">
        <f t="shared" si="20"/>
        <v>445</v>
      </c>
      <c r="AD116" s="771">
        <f t="shared" si="29"/>
        <v>8</v>
      </c>
      <c r="AE116" s="771" t="str">
        <f t="shared" si="22"/>
        <v>OK</v>
      </c>
      <c r="AF116" s="725" t="str">
        <f t="shared" si="23"/>
        <v>OK</v>
      </c>
      <c r="AG116" s="857"/>
      <c r="AH116" s="824"/>
      <c r="AI116" s="716"/>
      <c r="AJ116" s="716"/>
      <c r="AK116" s="716"/>
      <c r="AL116" s="716"/>
      <c r="AM116" s="716"/>
      <c r="AN116" s="716"/>
      <c r="AO116" s="716"/>
      <c r="AP116" s="716"/>
      <c r="AQ116" s="716"/>
      <c r="AR116" s="716"/>
      <c r="AS116" s="716"/>
      <c r="AT116" s="716"/>
      <c r="AU116" s="716"/>
      <c r="AV116" s="716"/>
      <c r="AW116" s="716"/>
      <c r="AX116" s="716"/>
      <c r="AY116" s="716"/>
      <c r="AZ116" s="716"/>
      <c r="BA116" s="716"/>
      <c r="BB116" s="716"/>
      <c r="BC116" s="716"/>
      <c r="BD116" s="716"/>
      <c r="BE116" s="716"/>
      <c r="BF116" s="716"/>
      <c r="BG116" s="716"/>
      <c r="BH116" s="716"/>
      <c r="BI116" s="716"/>
      <c r="BJ116" s="716"/>
      <c r="BK116" s="716"/>
      <c r="BL116" s="716"/>
      <c r="BM116" s="716"/>
      <c r="BN116" s="716"/>
      <c r="BO116" s="716"/>
      <c r="BP116" s="716"/>
    </row>
    <row r="117" spans="1:136" s="726" customFormat="1" x14ac:dyDescent="0.25">
      <c r="A117" s="708" t="s">
        <v>115</v>
      </c>
      <c r="B117" s="769">
        <f t="shared" si="30"/>
        <v>13</v>
      </c>
      <c r="C117" s="786">
        <v>43</v>
      </c>
      <c r="D117" s="771" t="s">
        <v>244</v>
      </c>
      <c r="E117" s="944">
        <v>42522</v>
      </c>
      <c r="F117" s="929"/>
      <c r="G117" s="721">
        <f t="shared" si="16"/>
        <v>13</v>
      </c>
      <c r="H117" s="904">
        <v>43</v>
      </c>
      <c r="I117" s="786">
        <v>43</v>
      </c>
      <c r="J117" s="904">
        <v>43</v>
      </c>
      <c r="K117" s="725">
        <v>0</v>
      </c>
      <c r="L117" s="833">
        <v>42523</v>
      </c>
      <c r="M117" s="835"/>
      <c r="N117" s="720"/>
      <c r="O117" s="720"/>
      <c r="P117" s="720"/>
      <c r="Q117" s="720"/>
      <c r="R117" s="720"/>
      <c r="S117" s="720"/>
      <c r="T117" s="720"/>
      <c r="U117" s="720"/>
      <c r="V117" s="716"/>
      <c r="W117" s="1116">
        <f t="shared" si="28"/>
        <v>13</v>
      </c>
      <c r="X117" s="790">
        <v>43</v>
      </c>
      <c r="Y117" s="719" t="str">
        <f t="shared" si="18"/>
        <v>OK</v>
      </c>
      <c r="Z117" s="771">
        <f t="shared" si="26"/>
        <v>0</v>
      </c>
      <c r="AA117" s="687" t="str">
        <f t="shared" si="19"/>
        <v>JOM - 4327</v>
      </c>
      <c r="AB117" s="770">
        <v>42555</v>
      </c>
      <c r="AC117" s="861">
        <f t="shared" si="20"/>
        <v>43</v>
      </c>
      <c r="AD117" s="771">
        <f t="shared" si="29"/>
        <v>33</v>
      </c>
      <c r="AE117" s="771" t="str">
        <f t="shared" si="22"/>
        <v>OK</v>
      </c>
      <c r="AF117" s="725" t="str">
        <f t="shared" si="23"/>
        <v>OK</v>
      </c>
      <c r="AG117" s="854"/>
      <c r="AH117" s="771"/>
      <c r="AI117" s="720"/>
      <c r="AJ117" s="720"/>
      <c r="AK117" s="720"/>
      <c r="AL117" s="720"/>
      <c r="AM117" s="720"/>
      <c r="AN117" s="720"/>
      <c r="AO117" s="720"/>
      <c r="AP117" s="720"/>
      <c r="AQ117" s="720"/>
      <c r="AR117" s="720"/>
      <c r="AS117" s="720"/>
      <c r="AT117" s="720"/>
      <c r="AU117" s="720"/>
      <c r="AV117" s="720"/>
      <c r="AW117" s="720"/>
      <c r="AX117" s="720"/>
      <c r="AY117" s="720"/>
      <c r="AZ117" s="720"/>
      <c r="BA117" s="720"/>
      <c r="BB117" s="720"/>
      <c r="BC117" s="720"/>
      <c r="BD117" s="720"/>
      <c r="BE117" s="720"/>
      <c r="BF117" s="720"/>
      <c r="BG117" s="720"/>
      <c r="BH117" s="720"/>
      <c r="BI117" s="720"/>
      <c r="BJ117" s="720"/>
      <c r="BK117" s="720"/>
      <c r="BL117" s="720"/>
      <c r="BM117" s="720"/>
      <c r="BN117" s="720"/>
      <c r="BO117" s="720"/>
      <c r="BP117" s="720"/>
      <c r="BQ117" s="720"/>
      <c r="BR117" s="720"/>
      <c r="BS117" s="720"/>
      <c r="BT117" s="720"/>
      <c r="BU117" s="720"/>
      <c r="BV117" s="720"/>
      <c r="BW117" s="720"/>
      <c r="BX117" s="720"/>
      <c r="BY117" s="720"/>
      <c r="BZ117" s="720"/>
      <c r="CA117" s="720"/>
      <c r="CB117" s="720"/>
      <c r="CC117" s="720"/>
      <c r="CD117" s="720"/>
      <c r="CE117" s="720"/>
      <c r="CF117" s="720"/>
      <c r="CG117" s="720"/>
      <c r="CH117" s="720"/>
      <c r="CI117" s="720"/>
      <c r="CJ117" s="720"/>
      <c r="CK117" s="720"/>
      <c r="CL117" s="720"/>
      <c r="CM117" s="720"/>
      <c r="CN117" s="720"/>
      <c r="CO117" s="720"/>
      <c r="CP117" s="720"/>
      <c r="CQ117" s="720"/>
      <c r="CR117" s="720"/>
      <c r="CS117" s="720"/>
      <c r="CT117" s="720"/>
      <c r="CU117" s="720"/>
      <c r="CV117" s="720"/>
      <c r="CW117" s="720"/>
      <c r="CX117" s="720"/>
      <c r="CY117" s="720"/>
      <c r="CZ117" s="720"/>
      <c r="DA117" s="720"/>
      <c r="DB117" s="720"/>
      <c r="DC117" s="720"/>
      <c r="DD117" s="720"/>
      <c r="DE117" s="720"/>
      <c r="DF117" s="720"/>
      <c r="DG117" s="720"/>
      <c r="DH117" s="720"/>
      <c r="DI117" s="720"/>
      <c r="DJ117" s="720"/>
      <c r="DK117" s="720"/>
      <c r="DL117" s="720"/>
      <c r="DM117" s="720"/>
      <c r="DN117" s="720"/>
      <c r="DO117" s="720"/>
      <c r="DP117" s="720"/>
      <c r="DQ117" s="720"/>
      <c r="DR117" s="720"/>
      <c r="DS117" s="720"/>
      <c r="DT117" s="720"/>
      <c r="DU117" s="720"/>
      <c r="DV117" s="720"/>
      <c r="DW117" s="720"/>
      <c r="DX117" s="720"/>
      <c r="DY117" s="720"/>
      <c r="DZ117" s="720"/>
      <c r="EA117" s="720"/>
      <c r="EB117" s="720"/>
      <c r="EC117" s="720"/>
      <c r="ED117" s="720"/>
      <c r="EE117" s="720"/>
      <c r="EF117" s="720"/>
    </row>
    <row r="118" spans="1:136" s="730" customFormat="1" x14ac:dyDescent="0.25">
      <c r="A118" s="708" t="s">
        <v>115</v>
      </c>
      <c r="B118" s="769">
        <f t="shared" si="30"/>
        <v>14</v>
      </c>
      <c r="C118" s="786">
        <v>535</v>
      </c>
      <c r="D118" s="771" t="s">
        <v>199</v>
      </c>
      <c r="E118" s="944">
        <v>42522</v>
      </c>
      <c r="F118" s="929"/>
      <c r="G118" s="721">
        <f t="shared" si="16"/>
        <v>14</v>
      </c>
      <c r="H118" s="904">
        <v>535</v>
      </c>
      <c r="I118" s="786">
        <v>535</v>
      </c>
      <c r="J118" s="904">
        <v>535</v>
      </c>
      <c r="K118" s="725">
        <v>0</v>
      </c>
      <c r="L118" s="833">
        <v>42523</v>
      </c>
      <c r="M118" s="835"/>
      <c r="N118" s="720"/>
      <c r="O118" s="720"/>
      <c r="P118" s="720"/>
      <c r="Q118" s="720"/>
      <c r="R118" s="720"/>
      <c r="S118" s="720"/>
      <c r="T118" s="720"/>
      <c r="U118" s="720"/>
      <c r="V118" s="716"/>
      <c r="W118" s="1116">
        <f t="shared" si="28"/>
        <v>14</v>
      </c>
      <c r="X118" s="790">
        <v>535</v>
      </c>
      <c r="Y118" s="719" t="str">
        <f t="shared" si="18"/>
        <v>OK</v>
      </c>
      <c r="Z118" s="771">
        <f t="shared" si="26"/>
        <v>0</v>
      </c>
      <c r="AA118" s="687" t="str">
        <f t="shared" si="19"/>
        <v>RP Def - 3173</v>
      </c>
      <c r="AB118" s="770">
        <v>42530</v>
      </c>
      <c r="AC118" s="861">
        <f t="shared" si="20"/>
        <v>535</v>
      </c>
      <c r="AD118" s="771">
        <f t="shared" si="29"/>
        <v>8</v>
      </c>
      <c r="AE118" s="771" t="str">
        <f t="shared" si="22"/>
        <v>OK</v>
      </c>
      <c r="AF118" s="725" t="str">
        <f t="shared" si="23"/>
        <v>OK</v>
      </c>
      <c r="AG118" s="854"/>
      <c r="AH118" s="771"/>
      <c r="AI118" s="720"/>
      <c r="AJ118" s="720"/>
      <c r="AK118" s="720"/>
      <c r="AL118" s="720"/>
      <c r="AM118" s="720"/>
      <c r="AN118" s="720"/>
      <c r="AO118" s="720"/>
      <c r="AP118" s="720"/>
      <c r="AQ118" s="720"/>
      <c r="AR118" s="720"/>
      <c r="AS118" s="720"/>
      <c r="AT118" s="720"/>
      <c r="AU118" s="720"/>
      <c r="AV118" s="720"/>
      <c r="AW118" s="720"/>
      <c r="AX118" s="720"/>
      <c r="AY118" s="720"/>
      <c r="AZ118" s="720"/>
      <c r="BA118" s="720"/>
      <c r="BB118" s="720"/>
      <c r="BC118" s="720"/>
      <c r="BD118" s="720"/>
      <c r="BE118" s="720"/>
      <c r="BF118" s="720"/>
      <c r="BG118" s="720"/>
      <c r="BH118" s="720"/>
      <c r="BI118" s="720"/>
      <c r="BJ118" s="720"/>
      <c r="BK118" s="720"/>
      <c r="BL118" s="720"/>
      <c r="BM118" s="720"/>
      <c r="BN118" s="720"/>
      <c r="BO118" s="720"/>
      <c r="BP118" s="720"/>
      <c r="BQ118" s="720"/>
      <c r="BR118" s="720"/>
      <c r="BS118" s="720"/>
      <c r="BT118" s="720"/>
      <c r="BU118" s="720"/>
      <c r="BV118" s="720"/>
      <c r="BW118" s="720"/>
      <c r="BX118" s="720"/>
      <c r="BY118" s="720"/>
      <c r="BZ118" s="720"/>
      <c r="CA118" s="720"/>
      <c r="CB118" s="720"/>
      <c r="CC118" s="720"/>
      <c r="CD118" s="720"/>
      <c r="CE118" s="720"/>
      <c r="CF118" s="720"/>
      <c r="CG118" s="720"/>
      <c r="CH118" s="720"/>
      <c r="CI118" s="720"/>
      <c r="CJ118" s="720"/>
      <c r="CK118" s="720"/>
      <c r="CL118" s="720"/>
      <c r="CM118" s="720"/>
      <c r="CN118" s="720"/>
      <c r="CO118" s="720"/>
      <c r="CP118" s="720"/>
      <c r="CQ118" s="720"/>
      <c r="CR118" s="720"/>
      <c r="CS118" s="720"/>
      <c r="CT118" s="720"/>
      <c r="CU118" s="720"/>
      <c r="CV118" s="720"/>
      <c r="CW118" s="720"/>
      <c r="CX118" s="720"/>
      <c r="CY118" s="720"/>
      <c r="CZ118" s="720"/>
      <c r="DA118" s="720"/>
      <c r="DB118" s="720"/>
      <c r="DC118" s="720"/>
      <c r="DD118" s="720"/>
      <c r="DE118" s="720"/>
      <c r="DF118" s="720"/>
      <c r="DG118" s="720"/>
      <c r="DH118" s="720"/>
      <c r="DI118" s="720"/>
      <c r="DJ118" s="720"/>
      <c r="DK118" s="720"/>
      <c r="DL118" s="720"/>
      <c r="DM118" s="720"/>
      <c r="DN118" s="720"/>
      <c r="DO118" s="720"/>
      <c r="DP118" s="720"/>
      <c r="DQ118" s="720"/>
      <c r="DR118" s="720"/>
      <c r="DS118" s="720"/>
      <c r="DT118" s="720"/>
      <c r="DU118" s="720"/>
      <c r="DV118" s="720"/>
      <c r="DW118" s="720"/>
      <c r="DX118" s="720"/>
      <c r="DY118" s="720"/>
      <c r="DZ118" s="720"/>
      <c r="EA118" s="720"/>
      <c r="EB118" s="720"/>
      <c r="EC118" s="720"/>
      <c r="ED118" s="720"/>
      <c r="EE118" s="720"/>
      <c r="EF118" s="720"/>
    </row>
    <row r="119" spans="1:136" s="730" customFormat="1" x14ac:dyDescent="0.25">
      <c r="A119" s="708" t="s">
        <v>115</v>
      </c>
      <c r="B119" s="769">
        <f t="shared" si="30"/>
        <v>15</v>
      </c>
      <c r="C119" s="786">
        <v>37</v>
      </c>
      <c r="D119" s="771" t="s">
        <v>245</v>
      </c>
      <c r="E119" s="944">
        <v>42522</v>
      </c>
      <c r="F119" s="929"/>
      <c r="G119" s="721">
        <f t="shared" si="16"/>
        <v>15</v>
      </c>
      <c r="H119" s="904">
        <v>37</v>
      </c>
      <c r="I119" s="786">
        <v>37</v>
      </c>
      <c r="J119" s="904">
        <v>37</v>
      </c>
      <c r="K119" s="725">
        <v>0</v>
      </c>
      <c r="L119" s="833">
        <v>42523</v>
      </c>
      <c r="M119" s="835"/>
      <c r="N119" s="720"/>
      <c r="O119" s="720"/>
      <c r="P119" s="720"/>
      <c r="Q119" s="720"/>
      <c r="R119" s="720"/>
      <c r="S119" s="720"/>
      <c r="T119" s="720"/>
      <c r="U119" s="720"/>
      <c r="V119" s="716"/>
      <c r="W119" s="1116">
        <f t="shared" si="28"/>
        <v>15</v>
      </c>
      <c r="X119" s="790">
        <v>37</v>
      </c>
      <c r="Y119" s="719" t="str">
        <f t="shared" si="18"/>
        <v>OK</v>
      </c>
      <c r="Z119" s="771">
        <f t="shared" si="26"/>
        <v>0</v>
      </c>
      <c r="AA119" s="687" t="str">
        <f t="shared" si="19"/>
        <v>CTT Standard - 4091</v>
      </c>
      <c r="AB119" s="770">
        <v>42530</v>
      </c>
      <c r="AC119" s="861">
        <f t="shared" si="20"/>
        <v>37</v>
      </c>
      <c r="AD119" s="771">
        <f t="shared" si="29"/>
        <v>8</v>
      </c>
      <c r="AE119" s="771" t="str">
        <f t="shared" si="22"/>
        <v>OK</v>
      </c>
      <c r="AF119" s="725" t="str">
        <f t="shared" si="23"/>
        <v>OK</v>
      </c>
      <c r="AG119" s="854"/>
      <c r="AH119" s="771"/>
      <c r="AI119" s="720"/>
      <c r="AJ119" s="720"/>
      <c r="AK119" s="720"/>
      <c r="AL119" s="720"/>
      <c r="AM119" s="720"/>
      <c r="AN119" s="720"/>
      <c r="AO119" s="720"/>
      <c r="AP119" s="720"/>
      <c r="AQ119" s="720"/>
      <c r="AR119" s="720"/>
      <c r="AS119" s="720"/>
      <c r="AT119" s="720"/>
      <c r="AU119" s="720"/>
      <c r="AV119" s="720"/>
      <c r="AW119" s="720"/>
      <c r="AX119" s="720"/>
      <c r="AY119" s="720"/>
      <c r="AZ119" s="720"/>
      <c r="BA119" s="720"/>
      <c r="BB119" s="720"/>
      <c r="BC119" s="720"/>
      <c r="BD119" s="720"/>
      <c r="BE119" s="720"/>
      <c r="BF119" s="720"/>
      <c r="BG119" s="720"/>
      <c r="BH119" s="720"/>
      <c r="BI119" s="720"/>
      <c r="BJ119" s="720"/>
      <c r="BK119" s="720"/>
      <c r="BL119" s="720"/>
      <c r="BM119" s="720"/>
      <c r="BN119" s="720"/>
      <c r="BO119" s="720"/>
      <c r="BP119" s="720"/>
      <c r="BQ119" s="720"/>
      <c r="BR119" s="720"/>
      <c r="BS119" s="720"/>
      <c r="BT119" s="720"/>
      <c r="BU119" s="720"/>
      <c r="BV119" s="720"/>
      <c r="BW119" s="720"/>
      <c r="BX119" s="720"/>
      <c r="BY119" s="720"/>
      <c r="BZ119" s="720"/>
      <c r="CA119" s="720"/>
      <c r="CB119" s="720"/>
      <c r="CC119" s="720"/>
      <c r="CD119" s="720"/>
      <c r="CE119" s="720"/>
      <c r="CF119" s="720"/>
      <c r="CG119" s="720"/>
      <c r="CH119" s="720"/>
      <c r="CI119" s="720"/>
      <c r="CJ119" s="720"/>
      <c r="CK119" s="720"/>
      <c r="CL119" s="720"/>
      <c r="CM119" s="720"/>
      <c r="CN119" s="720"/>
      <c r="CO119" s="720"/>
      <c r="CP119" s="720"/>
      <c r="CQ119" s="720"/>
      <c r="CR119" s="720"/>
      <c r="CS119" s="720"/>
      <c r="CT119" s="720"/>
      <c r="CU119" s="720"/>
      <c r="CV119" s="720"/>
      <c r="CW119" s="720"/>
      <c r="CX119" s="720"/>
      <c r="CY119" s="720"/>
      <c r="CZ119" s="720"/>
      <c r="DA119" s="720"/>
      <c r="DB119" s="720"/>
      <c r="DC119" s="720"/>
      <c r="DD119" s="720"/>
      <c r="DE119" s="720"/>
      <c r="DF119" s="720"/>
      <c r="DG119" s="720"/>
      <c r="DH119" s="720"/>
      <c r="DI119" s="720"/>
      <c r="DJ119" s="720"/>
      <c r="DK119" s="720"/>
      <c r="DL119" s="720"/>
      <c r="DM119" s="720"/>
      <c r="DN119" s="720"/>
      <c r="DO119" s="720"/>
      <c r="DP119" s="720"/>
      <c r="DQ119" s="720"/>
      <c r="DR119" s="720"/>
      <c r="DS119" s="720"/>
      <c r="DT119" s="720"/>
      <c r="DU119" s="720"/>
      <c r="DV119" s="720"/>
      <c r="DW119" s="720"/>
      <c r="DX119" s="720"/>
      <c r="DY119" s="720"/>
      <c r="DZ119" s="720"/>
      <c r="EA119" s="720"/>
      <c r="EB119" s="720"/>
      <c r="EC119" s="720"/>
      <c r="ED119" s="720"/>
      <c r="EE119" s="720"/>
      <c r="EF119" s="720"/>
    </row>
    <row r="120" spans="1:136" s="730" customFormat="1" x14ac:dyDescent="0.25">
      <c r="A120" s="708" t="s">
        <v>115</v>
      </c>
      <c r="B120" s="769">
        <f t="shared" si="30"/>
        <v>16</v>
      </c>
      <c r="C120" s="786">
        <v>369</v>
      </c>
      <c r="D120" s="771" t="s">
        <v>214</v>
      </c>
      <c r="E120" s="944">
        <v>42522</v>
      </c>
      <c r="F120" s="929"/>
      <c r="G120" s="721">
        <f t="shared" si="16"/>
        <v>16</v>
      </c>
      <c r="H120" s="904">
        <v>369</v>
      </c>
      <c r="I120" s="786">
        <v>369</v>
      </c>
      <c r="J120" s="904">
        <v>369</v>
      </c>
      <c r="K120" s="725">
        <v>0</v>
      </c>
      <c r="L120" s="833">
        <v>42523</v>
      </c>
      <c r="M120" s="835"/>
      <c r="N120" s="720"/>
      <c r="O120" s="720"/>
      <c r="P120" s="720"/>
      <c r="Q120" s="720"/>
      <c r="R120" s="720"/>
      <c r="S120" s="720"/>
      <c r="T120" s="720"/>
      <c r="U120" s="720"/>
      <c r="V120" s="716"/>
      <c r="W120" s="1116">
        <f t="shared" si="28"/>
        <v>16</v>
      </c>
      <c r="X120" s="790">
        <v>369</v>
      </c>
      <c r="Y120" s="719" t="str">
        <f t="shared" si="18"/>
        <v>OK</v>
      </c>
      <c r="Z120" s="771">
        <f t="shared" si="26"/>
        <v>0</v>
      </c>
      <c r="AA120" s="687" t="str">
        <f t="shared" si="19"/>
        <v>Worten def - 6806</v>
      </c>
      <c r="AB120" s="770">
        <v>42535</v>
      </c>
      <c r="AC120" s="861">
        <f t="shared" si="20"/>
        <v>369</v>
      </c>
      <c r="AD120" s="771">
        <f t="shared" si="29"/>
        <v>13</v>
      </c>
      <c r="AE120" s="771" t="str">
        <f t="shared" si="22"/>
        <v>OK</v>
      </c>
      <c r="AF120" s="725" t="str">
        <f t="shared" si="23"/>
        <v>OK</v>
      </c>
      <c r="AG120" s="854"/>
      <c r="AH120" s="771"/>
      <c r="AI120" s="720"/>
      <c r="AJ120" s="720"/>
      <c r="AK120" s="720"/>
      <c r="AL120" s="720"/>
      <c r="AM120" s="720"/>
      <c r="AN120" s="720"/>
      <c r="AO120" s="720"/>
      <c r="AP120" s="720"/>
      <c r="AQ120" s="720"/>
      <c r="AR120" s="720"/>
      <c r="AS120" s="720"/>
      <c r="AT120" s="720"/>
      <c r="AU120" s="720"/>
      <c r="AV120" s="720"/>
      <c r="AW120" s="720"/>
      <c r="AX120" s="720"/>
      <c r="AY120" s="720"/>
      <c r="AZ120" s="720"/>
      <c r="BA120" s="720"/>
      <c r="BB120" s="720"/>
      <c r="BC120" s="720"/>
      <c r="BD120" s="720"/>
      <c r="BE120" s="720"/>
      <c r="BF120" s="720"/>
      <c r="BG120" s="720"/>
      <c r="BH120" s="720"/>
      <c r="BI120" s="720"/>
      <c r="BJ120" s="720"/>
      <c r="BK120" s="720"/>
      <c r="BL120" s="720"/>
      <c r="BM120" s="720"/>
      <c r="BN120" s="720"/>
      <c r="BO120" s="720"/>
      <c r="BP120" s="720"/>
      <c r="BQ120" s="720"/>
      <c r="BR120" s="720"/>
      <c r="BS120" s="720"/>
      <c r="BT120" s="720"/>
      <c r="BU120" s="720"/>
      <c r="BV120" s="720"/>
      <c r="BW120" s="720"/>
      <c r="BX120" s="720"/>
      <c r="BY120" s="720"/>
      <c r="BZ120" s="720"/>
      <c r="CA120" s="720"/>
      <c r="CB120" s="720"/>
      <c r="CC120" s="720"/>
      <c r="CD120" s="720"/>
      <c r="CE120" s="720"/>
      <c r="CF120" s="720"/>
      <c r="CG120" s="720"/>
      <c r="CH120" s="720"/>
      <c r="CI120" s="720"/>
      <c r="CJ120" s="720"/>
      <c r="CK120" s="720"/>
      <c r="CL120" s="720"/>
      <c r="CM120" s="720"/>
      <c r="CN120" s="720"/>
      <c r="CO120" s="720"/>
      <c r="CP120" s="720"/>
      <c r="CQ120" s="720"/>
      <c r="CR120" s="720"/>
      <c r="CS120" s="720"/>
      <c r="CT120" s="720"/>
      <c r="CU120" s="720"/>
      <c r="CV120" s="720"/>
      <c r="CW120" s="720"/>
      <c r="CX120" s="720"/>
      <c r="CY120" s="720"/>
      <c r="CZ120" s="720"/>
      <c r="DA120" s="720"/>
      <c r="DB120" s="720"/>
      <c r="DC120" s="720"/>
      <c r="DD120" s="720"/>
      <c r="DE120" s="720"/>
      <c r="DF120" s="720"/>
      <c r="DG120" s="720"/>
      <c r="DH120" s="720"/>
      <c r="DI120" s="720"/>
      <c r="DJ120" s="720"/>
      <c r="DK120" s="720"/>
      <c r="DL120" s="720"/>
      <c r="DM120" s="720"/>
      <c r="DN120" s="720"/>
      <c r="DO120" s="720"/>
      <c r="DP120" s="720"/>
      <c r="DQ120" s="720"/>
      <c r="DR120" s="720"/>
      <c r="DS120" s="720"/>
      <c r="DT120" s="720"/>
      <c r="DU120" s="720"/>
      <c r="DV120" s="720"/>
      <c r="DW120" s="720"/>
      <c r="DX120" s="720"/>
      <c r="DY120" s="720"/>
      <c r="DZ120" s="720"/>
      <c r="EA120" s="720"/>
      <c r="EB120" s="720"/>
      <c r="EC120" s="720"/>
      <c r="ED120" s="720"/>
      <c r="EE120" s="720"/>
      <c r="EF120" s="720"/>
    </row>
    <row r="121" spans="1:136" x14ac:dyDescent="0.25">
      <c r="A121" s="708" t="s">
        <v>115</v>
      </c>
      <c r="B121" s="769">
        <f t="shared" si="30"/>
        <v>17</v>
      </c>
      <c r="C121" s="786">
        <v>1</v>
      </c>
      <c r="D121" s="771" t="s">
        <v>219</v>
      </c>
      <c r="E121" s="944">
        <v>42522</v>
      </c>
      <c r="F121" s="929"/>
      <c r="G121" s="721">
        <f t="shared" si="16"/>
        <v>17</v>
      </c>
      <c r="H121" s="904">
        <v>1</v>
      </c>
      <c r="I121" s="786">
        <v>1</v>
      </c>
      <c r="J121" s="904">
        <v>1</v>
      </c>
      <c r="K121" s="725">
        <v>0</v>
      </c>
      <c r="L121" s="833">
        <v>42523</v>
      </c>
      <c r="M121" s="835"/>
      <c r="N121" s="720"/>
      <c r="O121" s="720"/>
      <c r="P121" s="720"/>
      <c r="Q121" s="720"/>
      <c r="R121" s="720"/>
      <c r="S121" s="720"/>
      <c r="T121" s="720"/>
      <c r="U121" s="720"/>
      <c r="V121" s="716"/>
      <c r="W121" s="1116">
        <f t="shared" si="28"/>
        <v>17</v>
      </c>
      <c r="X121" s="790">
        <v>1</v>
      </c>
      <c r="Y121" s="719" t="str">
        <f t="shared" si="18"/>
        <v>OK</v>
      </c>
      <c r="Z121" s="771">
        <f t="shared" si="26"/>
        <v>0</v>
      </c>
      <c r="AA121" s="687" t="str">
        <f t="shared" si="19"/>
        <v>Vobis -6843</v>
      </c>
      <c r="AB121" s="770">
        <v>42535</v>
      </c>
      <c r="AC121" s="861">
        <f t="shared" si="20"/>
        <v>1</v>
      </c>
      <c r="AD121" s="771">
        <f t="shared" si="29"/>
        <v>13</v>
      </c>
      <c r="AE121" s="771" t="str">
        <f t="shared" si="22"/>
        <v>OK</v>
      </c>
      <c r="AF121" s="725" t="str">
        <f t="shared" si="23"/>
        <v>OK</v>
      </c>
      <c r="AG121" s="854"/>
      <c r="AH121" s="771"/>
    </row>
    <row r="122" spans="1:136" x14ac:dyDescent="0.25">
      <c r="A122" s="794" t="s">
        <v>116</v>
      </c>
      <c r="B122" s="769">
        <f t="shared" si="30"/>
        <v>18</v>
      </c>
      <c r="C122" s="786">
        <v>707</v>
      </c>
      <c r="D122" s="771" t="s">
        <v>67</v>
      </c>
      <c r="E122" s="944">
        <v>42522</v>
      </c>
      <c r="F122" s="929"/>
      <c r="G122" s="721">
        <f t="shared" si="16"/>
        <v>18</v>
      </c>
      <c r="H122" s="904">
        <v>707</v>
      </c>
      <c r="I122" s="713">
        <v>707</v>
      </c>
      <c r="J122" s="831">
        <v>371</v>
      </c>
      <c r="K122" s="908">
        <f t="shared" ref="K122:K132" si="31">I122-J122</f>
        <v>336</v>
      </c>
      <c r="L122" s="833">
        <v>42523</v>
      </c>
      <c r="M122" s="835"/>
      <c r="N122" s="720"/>
      <c r="O122" s="720"/>
      <c r="P122" s="720"/>
      <c r="Q122" s="720"/>
      <c r="R122" s="720"/>
      <c r="S122" s="720"/>
      <c r="T122" s="720"/>
      <c r="U122" s="720"/>
      <c r="V122" s="716"/>
      <c r="W122" s="1116">
        <f t="shared" si="28"/>
        <v>18</v>
      </c>
      <c r="X122" s="790">
        <v>371</v>
      </c>
      <c r="Y122" s="719" t="str">
        <f t="shared" si="18"/>
        <v>ERRO</v>
      </c>
      <c r="Z122" s="771">
        <f t="shared" si="26"/>
        <v>336</v>
      </c>
      <c r="AA122" s="687" t="str">
        <f t="shared" si="19"/>
        <v>White - 2213</v>
      </c>
      <c r="AB122" s="770">
        <v>42542</v>
      </c>
      <c r="AC122" s="861">
        <f t="shared" si="20"/>
        <v>371</v>
      </c>
      <c r="AD122" s="771">
        <f t="shared" si="29"/>
        <v>20</v>
      </c>
      <c r="AE122" s="771" t="str">
        <f t="shared" si="22"/>
        <v>OK</v>
      </c>
      <c r="AF122" s="725" t="str">
        <f t="shared" si="23"/>
        <v>OK</v>
      </c>
      <c r="AG122" s="854"/>
      <c r="AH122" s="771"/>
    </row>
    <row r="123" spans="1:136" s="726" customFormat="1" x14ac:dyDescent="0.25">
      <c r="A123" s="921" t="s">
        <v>116</v>
      </c>
      <c r="B123" s="875">
        <f t="shared" si="30"/>
        <v>19</v>
      </c>
      <c r="C123" s="901">
        <v>53</v>
      </c>
      <c r="D123" s="847" t="s">
        <v>68</v>
      </c>
      <c r="E123" s="943">
        <v>42522</v>
      </c>
      <c r="F123" s="939"/>
      <c r="G123" s="878">
        <f t="shared" si="16"/>
        <v>19</v>
      </c>
      <c r="H123" s="912">
        <v>53</v>
      </c>
      <c r="I123" s="880">
        <v>53</v>
      </c>
      <c r="J123" s="902">
        <v>43</v>
      </c>
      <c r="K123" s="908">
        <f t="shared" si="31"/>
        <v>10</v>
      </c>
      <c r="L123" s="833">
        <v>42523</v>
      </c>
      <c r="M123" s="879"/>
      <c r="V123" s="881"/>
      <c r="W123" s="1119">
        <f t="shared" si="28"/>
        <v>19</v>
      </c>
      <c r="X123" s="903">
        <v>43</v>
      </c>
      <c r="Y123" s="882" t="str">
        <f t="shared" si="18"/>
        <v>ERRO</v>
      </c>
      <c r="Z123" s="771">
        <f t="shared" si="26"/>
        <v>10</v>
      </c>
      <c r="AA123" s="860" t="str">
        <f t="shared" si="19"/>
        <v>Green - 2214</v>
      </c>
      <c r="AB123" s="852">
        <v>42541</v>
      </c>
      <c r="AC123" s="867">
        <f t="shared" si="20"/>
        <v>43</v>
      </c>
      <c r="AD123" s="847">
        <f t="shared" si="29"/>
        <v>19</v>
      </c>
      <c r="AE123" s="847" t="str">
        <f t="shared" si="22"/>
        <v>OK</v>
      </c>
      <c r="AF123" s="876" t="str">
        <f t="shared" si="23"/>
        <v>OK</v>
      </c>
      <c r="AG123" s="858"/>
      <c r="AH123" s="847"/>
    </row>
    <row r="124" spans="1:136" s="730" customFormat="1" x14ac:dyDescent="0.25">
      <c r="A124" s="922" t="s">
        <v>116</v>
      </c>
      <c r="B124" s="884">
        <f t="shared" si="30"/>
        <v>20</v>
      </c>
      <c r="C124" s="913">
        <v>51</v>
      </c>
      <c r="D124" s="864" t="s">
        <v>69</v>
      </c>
      <c r="E124" s="945">
        <v>42522</v>
      </c>
      <c r="F124" s="940"/>
      <c r="G124" s="887">
        <f t="shared" si="16"/>
        <v>20</v>
      </c>
      <c r="H124" s="971">
        <v>51</v>
      </c>
      <c r="I124" s="890">
        <v>51</v>
      </c>
      <c r="J124" s="914">
        <v>38</v>
      </c>
      <c r="K124" s="1104">
        <f t="shared" si="31"/>
        <v>13</v>
      </c>
      <c r="L124" s="888">
        <v>42523</v>
      </c>
      <c r="M124" s="889"/>
      <c r="V124" s="891"/>
      <c r="W124" s="1117">
        <f t="shared" si="28"/>
        <v>20</v>
      </c>
      <c r="X124" s="915">
        <v>38</v>
      </c>
      <c r="Y124" s="893" t="str">
        <f t="shared" si="18"/>
        <v>ERRO</v>
      </c>
      <c r="Z124" s="864">
        <f t="shared" si="26"/>
        <v>13</v>
      </c>
      <c r="AA124" s="900" t="str">
        <f t="shared" si="19"/>
        <v>Black - 2215</v>
      </c>
      <c r="AB124" s="894">
        <v>42541</v>
      </c>
      <c r="AC124" s="895">
        <f t="shared" si="20"/>
        <v>38</v>
      </c>
      <c r="AD124" s="864">
        <f t="shared" si="29"/>
        <v>19</v>
      </c>
      <c r="AE124" s="864" t="str">
        <f t="shared" si="22"/>
        <v>OK</v>
      </c>
      <c r="AF124" s="885" t="str">
        <f t="shared" si="23"/>
        <v>OK</v>
      </c>
      <c r="AG124" s="896"/>
      <c r="AH124" s="864"/>
    </row>
    <row r="125" spans="1:136" s="726" customFormat="1" x14ac:dyDescent="0.25">
      <c r="A125" s="794" t="s">
        <v>116</v>
      </c>
      <c r="B125" s="769">
        <f t="shared" si="30"/>
        <v>21</v>
      </c>
      <c r="C125" s="786">
        <v>232</v>
      </c>
      <c r="D125" s="771" t="s">
        <v>72</v>
      </c>
      <c r="E125" s="944">
        <v>42522</v>
      </c>
      <c r="F125" s="929"/>
      <c r="G125" s="721">
        <f t="shared" si="16"/>
        <v>21</v>
      </c>
      <c r="H125" s="904">
        <v>232</v>
      </c>
      <c r="I125" s="713">
        <v>232</v>
      </c>
      <c r="J125" s="831">
        <v>196</v>
      </c>
      <c r="K125" s="908">
        <f t="shared" si="31"/>
        <v>36</v>
      </c>
      <c r="L125" s="833">
        <v>42523</v>
      </c>
      <c r="M125" s="835"/>
      <c r="N125" s="720"/>
      <c r="O125" s="720"/>
      <c r="P125" s="720"/>
      <c r="Q125" s="720"/>
      <c r="R125" s="720"/>
      <c r="S125" s="720"/>
      <c r="T125" s="720"/>
      <c r="U125" s="720"/>
      <c r="V125" s="716"/>
      <c r="W125" s="1116">
        <f t="shared" si="28"/>
        <v>21</v>
      </c>
      <c r="X125" s="790">
        <v>196</v>
      </c>
      <c r="Y125" s="719" t="str">
        <f t="shared" si="18"/>
        <v>ERRO</v>
      </c>
      <c r="Z125" s="771">
        <f t="shared" si="26"/>
        <v>36</v>
      </c>
      <c r="AA125" s="687" t="str">
        <f t="shared" si="19"/>
        <v>Credial - 2227</v>
      </c>
      <c r="AB125" s="770">
        <v>42541</v>
      </c>
      <c r="AC125" s="861">
        <f t="shared" si="20"/>
        <v>196</v>
      </c>
      <c r="AD125" s="771">
        <f t="shared" si="29"/>
        <v>19</v>
      </c>
      <c r="AE125" s="771" t="str">
        <f t="shared" si="22"/>
        <v>OK</v>
      </c>
      <c r="AF125" s="725" t="str">
        <f t="shared" si="23"/>
        <v>OK</v>
      </c>
      <c r="AG125" s="854"/>
      <c r="AH125" s="771"/>
      <c r="AI125" s="720"/>
      <c r="AJ125" s="720"/>
      <c r="AK125" s="720"/>
      <c r="AL125" s="720"/>
      <c r="AM125" s="720"/>
      <c r="AN125" s="720"/>
      <c r="AO125" s="720"/>
      <c r="AP125" s="720"/>
      <c r="AQ125" s="720"/>
      <c r="AR125" s="720"/>
      <c r="AS125" s="720"/>
      <c r="AT125" s="720"/>
      <c r="AU125" s="720"/>
      <c r="AV125" s="720"/>
      <c r="AW125" s="720"/>
      <c r="AX125" s="720"/>
      <c r="AY125" s="720"/>
      <c r="AZ125" s="720"/>
      <c r="BA125" s="720"/>
      <c r="BB125" s="720"/>
      <c r="BC125" s="720"/>
      <c r="BD125" s="720"/>
      <c r="BE125" s="720"/>
      <c r="BF125" s="720"/>
      <c r="BG125" s="720"/>
      <c r="BH125" s="720"/>
      <c r="BI125" s="720"/>
      <c r="BJ125" s="720"/>
      <c r="BK125" s="720"/>
      <c r="BL125" s="720"/>
      <c r="BM125" s="720"/>
      <c r="BN125" s="720"/>
      <c r="BO125" s="720"/>
      <c r="BP125" s="720"/>
      <c r="BQ125" s="720"/>
      <c r="BR125" s="720"/>
      <c r="BS125" s="720"/>
      <c r="BT125" s="720"/>
      <c r="BU125" s="720"/>
      <c r="BV125" s="720"/>
      <c r="BW125" s="720"/>
      <c r="BX125" s="720"/>
      <c r="BY125" s="720"/>
      <c r="BZ125" s="720"/>
      <c r="CA125" s="720"/>
      <c r="CB125" s="720"/>
      <c r="CC125" s="720"/>
      <c r="CD125" s="720"/>
      <c r="CE125" s="720"/>
      <c r="CF125" s="720"/>
      <c r="CG125" s="720"/>
      <c r="CH125" s="720"/>
      <c r="CI125" s="720"/>
      <c r="CJ125" s="720"/>
      <c r="CK125" s="720"/>
      <c r="CL125" s="720"/>
      <c r="CM125" s="720"/>
      <c r="CN125" s="720"/>
      <c r="CO125" s="720"/>
      <c r="CP125" s="720"/>
      <c r="CQ125" s="720"/>
      <c r="CR125" s="720"/>
      <c r="CS125" s="720"/>
      <c r="CT125" s="720"/>
      <c r="CU125" s="720"/>
      <c r="CV125" s="720"/>
      <c r="CW125" s="720"/>
      <c r="CX125" s="720"/>
      <c r="CY125" s="720"/>
      <c r="CZ125" s="720"/>
      <c r="DA125" s="720"/>
      <c r="DB125" s="720"/>
      <c r="DC125" s="720"/>
      <c r="DD125" s="720"/>
      <c r="DE125" s="720"/>
      <c r="DF125" s="720"/>
      <c r="DG125" s="720"/>
      <c r="DH125" s="720"/>
      <c r="DI125" s="720"/>
      <c r="DJ125" s="720"/>
      <c r="DK125" s="720"/>
      <c r="DL125" s="720"/>
      <c r="DM125" s="720"/>
      <c r="DN125" s="720"/>
      <c r="DO125" s="720"/>
      <c r="DP125" s="720"/>
      <c r="DQ125" s="720"/>
      <c r="DR125" s="720"/>
      <c r="DS125" s="720"/>
      <c r="DT125" s="720"/>
      <c r="DU125" s="720"/>
      <c r="DV125" s="720"/>
      <c r="DW125" s="720"/>
      <c r="DX125" s="720"/>
      <c r="DY125" s="720"/>
      <c r="DZ125" s="720"/>
      <c r="EA125" s="720"/>
      <c r="EB125" s="720"/>
      <c r="EC125" s="720"/>
      <c r="ED125" s="720"/>
      <c r="EE125" s="720"/>
      <c r="EF125" s="720"/>
    </row>
    <row r="126" spans="1:136" x14ac:dyDescent="0.25">
      <c r="A126" s="794" t="s">
        <v>116</v>
      </c>
      <c r="B126" s="769">
        <f t="shared" si="30"/>
        <v>22</v>
      </c>
      <c r="C126" s="786">
        <v>1738</v>
      </c>
      <c r="D126" s="771" t="s">
        <v>73</v>
      </c>
      <c r="E126" s="944">
        <v>42522</v>
      </c>
      <c r="F126" s="929"/>
      <c r="G126" s="721">
        <f t="shared" si="16"/>
        <v>22</v>
      </c>
      <c r="H126" s="904">
        <v>1738</v>
      </c>
      <c r="I126" s="713">
        <v>1738</v>
      </c>
      <c r="J126" s="831">
        <v>1563</v>
      </c>
      <c r="K126" s="908">
        <f t="shared" si="31"/>
        <v>175</v>
      </c>
      <c r="L126" s="833">
        <v>42523</v>
      </c>
      <c r="M126" s="835"/>
      <c r="N126" s="720"/>
      <c r="O126" s="720"/>
      <c r="P126" s="720"/>
      <c r="Q126" s="720"/>
      <c r="R126" s="720"/>
      <c r="S126" s="720"/>
      <c r="T126" s="720"/>
      <c r="U126" s="720"/>
      <c r="V126" s="716"/>
      <c r="W126" s="1116">
        <f t="shared" si="28"/>
        <v>22</v>
      </c>
      <c r="X126" s="790">
        <v>1563</v>
      </c>
      <c r="Y126" s="719" t="str">
        <f t="shared" si="18"/>
        <v>ERRO</v>
      </c>
      <c r="Z126" s="771">
        <f t="shared" si="26"/>
        <v>175</v>
      </c>
      <c r="AA126" s="687" t="str">
        <f t="shared" si="19"/>
        <v>Ikea - 2228</v>
      </c>
      <c r="AB126" s="770">
        <v>42541</v>
      </c>
      <c r="AC126" s="861">
        <f t="shared" si="20"/>
        <v>1563</v>
      </c>
      <c r="AD126" s="771">
        <f t="shared" si="29"/>
        <v>19</v>
      </c>
      <c r="AE126" s="771" t="str">
        <f t="shared" si="22"/>
        <v>OK</v>
      </c>
      <c r="AF126" s="725" t="str">
        <f t="shared" si="23"/>
        <v>OK</v>
      </c>
      <c r="AG126" s="854"/>
      <c r="AH126" s="771"/>
    </row>
    <row r="127" spans="1:136" x14ac:dyDescent="0.25">
      <c r="A127" s="794" t="s">
        <v>116</v>
      </c>
      <c r="B127" s="769">
        <f t="shared" si="30"/>
        <v>23</v>
      </c>
      <c r="C127" s="786">
        <v>645</v>
      </c>
      <c r="D127" s="771" t="s">
        <v>79</v>
      </c>
      <c r="E127" s="944">
        <v>42522</v>
      </c>
      <c r="F127" s="929"/>
      <c r="G127" s="721">
        <f t="shared" si="16"/>
        <v>23</v>
      </c>
      <c r="H127" s="904">
        <v>645</v>
      </c>
      <c r="I127" s="713">
        <v>645</v>
      </c>
      <c r="J127" s="831">
        <v>413</v>
      </c>
      <c r="K127" s="908">
        <f t="shared" si="31"/>
        <v>232</v>
      </c>
      <c r="L127" s="833">
        <v>42523</v>
      </c>
      <c r="M127" s="835"/>
      <c r="N127" s="720"/>
      <c r="O127" s="720"/>
      <c r="P127" s="720"/>
      <c r="Q127" s="720"/>
      <c r="R127" s="720"/>
      <c r="S127" s="720"/>
      <c r="T127" s="720"/>
      <c r="U127" s="720"/>
      <c r="V127" s="716"/>
      <c r="W127" s="1116">
        <f t="shared" si="28"/>
        <v>23</v>
      </c>
      <c r="X127" s="790">
        <v>413</v>
      </c>
      <c r="Y127" s="719" t="str">
        <f t="shared" si="18"/>
        <v>ERRO</v>
      </c>
      <c r="Z127" s="771">
        <f t="shared" si="26"/>
        <v>232</v>
      </c>
      <c r="AA127" s="687" t="str">
        <f t="shared" si="19"/>
        <v>Moviflor - 2229</v>
      </c>
      <c r="AB127" s="770">
        <v>42548</v>
      </c>
      <c r="AC127" s="861">
        <f t="shared" si="20"/>
        <v>413</v>
      </c>
      <c r="AD127" s="771">
        <f t="shared" si="29"/>
        <v>26</v>
      </c>
      <c r="AE127" s="771" t="str">
        <f t="shared" si="22"/>
        <v>OK</v>
      </c>
      <c r="AF127" s="725" t="str">
        <f t="shared" si="23"/>
        <v>OK</v>
      </c>
      <c r="AG127" s="854"/>
      <c r="AH127" s="771"/>
    </row>
    <row r="128" spans="1:136" x14ac:dyDescent="0.25">
      <c r="A128" s="794" t="s">
        <v>116</v>
      </c>
      <c r="B128" s="769">
        <f t="shared" si="30"/>
        <v>24</v>
      </c>
      <c r="C128" s="786">
        <v>933</v>
      </c>
      <c r="D128" s="771" t="s">
        <v>74</v>
      </c>
      <c r="E128" s="944">
        <v>42522</v>
      </c>
      <c r="F128" s="929"/>
      <c r="G128" s="721">
        <f t="shared" si="16"/>
        <v>24</v>
      </c>
      <c r="H128" s="904">
        <v>933</v>
      </c>
      <c r="I128" s="713">
        <v>933</v>
      </c>
      <c r="J128" s="831">
        <v>887</v>
      </c>
      <c r="K128" s="908">
        <f t="shared" si="31"/>
        <v>46</v>
      </c>
      <c r="L128" s="833">
        <v>42523</v>
      </c>
      <c r="M128" s="835"/>
      <c r="N128" s="720"/>
      <c r="O128" s="720"/>
      <c r="P128" s="720"/>
      <c r="Q128" s="720"/>
      <c r="R128" s="720"/>
      <c r="S128" s="720"/>
      <c r="T128" s="720"/>
      <c r="U128" s="720"/>
      <c r="V128" s="716"/>
      <c r="W128" s="1116">
        <f t="shared" si="28"/>
        <v>24</v>
      </c>
      <c r="X128" s="790">
        <v>887</v>
      </c>
      <c r="Y128" s="719" t="str">
        <f t="shared" si="18"/>
        <v>ERRO</v>
      </c>
      <c r="Z128" s="771">
        <f t="shared" si="26"/>
        <v>46</v>
      </c>
      <c r="AA128" s="687" t="str">
        <f t="shared" si="19"/>
        <v>Conforama - 2230</v>
      </c>
      <c r="AB128" s="770">
        <v>42549</v>
      </c>
      <c r="AC128" s="861">
        <f t="shared" si="20"/>
        <v>887</v>
      </c>
      <c r="AD128" s="771">
        <f t="shared" si="29"/>
        <v>27</v>
      </c>
      <c r="AE128" s="771" t="str">
        <f t="shared" si="22"/>
        <v>OK</v>
      </c>
      <c r="AF128" s="725" t="str">
        <f t="shared" si="23"/>
        <v>OK</v>
      </c>
      <c r="AG128" s="854"/>
      <c r="AH128" s="771"/>
    </row>
    <row r="129" spans="1:136" x14ac:dyDescent="0.25">
      <c r="A129" s="794" t="s">
        <v>116</v>
      </c>
      <c r="B129" s="769">
        <f t="shared" si="30"/>
        <v>25</v>
      </c>
      <c r="C129" s="786">
        <v>128</v>
      </c>
      <c r="D129" s="771" t="s">
        <v>75</v>
      </c>
      <c r="E129" s="944">
        <v>42522</v>
      </c>
      <c r="F129" s="929"/>
      <c r="G129" s="721">
        <f t="shared" si="16"/>
        <v>25</v>
      </c>
      <c r="H129" s="904">
        <v>128</v>
      </c>
      <c r="I129" s="713">
        <v>128</v>
      </c>
      <c r="J129" s="831">
        <v>123</v>
      </c>
      <c r="K129" s="908">
        <f t="shared" si="31"/>
        <v>5</v>
      </c>
      <c r="L129" s="833">
        <v>42523</v>
      </c>
      <c r="M129" s="835"/>
      <c r="N129" s="720"/>
      <c r="O129" s="720"/>
      <c r="P129" s="720"/>
      <c r="Q129" s="720"/>
      <c r="R129" s="720"/>
      <c r="S129" s="720"/>
      <c r="T129" s="720"/>
      <c r="U129" s="720"/>
      <c r="V129" s="716"/>
      <c r="W129" s="1116">
        <f t="shared" si="28"/>
        <v>25</v>
      </c>
      <c r="X129" s="790">
        <v>123</v>
      </c>
      <c r="Y129" s="719" t="str">
        <f t="shared" si="18"/>
        <v>ERRO</v>
      </c>
      <c r="Z129" s="771">
        <f t="shared" si="26"/>
        <v>5</v>
      </c>
      <c r="AA129" s="687" t="str">
        <f t="shared" si="19"/>
        <v>Euronics - 2231</v>
      </c>
      <c r="AB129" s="770">
        <v>42541</v>
      </c>
      <c r="AC129" s="861">
        <f t="shared" si="20"/>
        <v>123</v>
      </c>
      <c r="AD129" s="771">
        <f t="shared" si="29"/>
        <v>19</v>
      </c>
      <c r="AE129" s="771" t="str">
        <f t="shared" si="22"/>
        <v>OK</v>
      </c>
      <c r="AF129" s="725" t="str">
        <f t="shared" si="23"/>
        <v>OK</v>
      </c>
      <c r="AG129" s="854"/>
      <c r="AH129" s="771"/>
    </row>
    <row r="130" spans="1:136" x14ac:dyDescent="0.25">
      <c r="A130" s="794" t="s">
        <v>116</v>
      </c>
      <c r="B130" s="769">
        <f t="shared" si="30"/>
        <v>26</v>
      </c>
      <c r="C130" s="786">
        <v>34</v>
      </c>
      <c r="D130" s="771" t="s">
        <v>76</v>
      </c>
      <c r="E130" s="944">
        <v>42522</v>
      </c>
      <c r="F130" s="929"/>
      <c r="G130" s="721">
        <f t="shared" si="16"/>
        <v>26</v>
      </c>
      <c r="H130" s="831">
        <v>34</v>
      </c>
      <c r="I130" s="713">
        <v>34</v>
      </c>
      <c r="J130" s="831">
        <v>24</v>
      </c>
      <c r="K130" s="908">
        <f t="shared" si="31"/>
        <v>10</v>
      </c>
      <c r="L130" s="833">
        <v>42523</v>
      </c>
      <c r="M130" s="835"/>
      <c r="N130" s="720"/>
      <c r="O130" s="720"/>
      <c r="P130" s="720"/>
      <c r="Q130" s="720"/>
      <c r="R130" s="720"/>
      <c r="S130" s="720"/>
      <c r="T130" s="720"/>
      <c r="U130" s="720"/>
      <c r="V130" s="716"/>
      <c r="W130" s="1116">
        <f t="shared" si="28"/>
        <v>26</v>
      </c>
      <c r="X130" s="790">
        <v>24</v>
      </c>
      <c r="Y130" s="719" t="str">
        <f t="shared" si="18"/>
        <v>ERRO</v>
      </c>
      <c r="Z130" s="771">
        <f t="shared" si="26"/>
        <v>10</v>
      </c>
      <c r="AA130" s="687" t="str">
        <f t="shared" si="19"/>
        <v>Tien 21 - 2232</v>
      </c>
      <c r="AB130" s="770">
        <v>42541</v>
      </c>
      <c r="AC130" s="861">
        <f t="shared" si="20"/>
        <v>24</v>
      </c>
      <c r="AD130" s="771">
        <f t="shared" si="29"/>
        <v>19</v>
      </c>
      <c r="AE130" s="771" t="str">
        <f t="shared" si="22"/>
        <v>OK</v>
      </c>
      <c r="AF130" s="725" t="str">
        <f t="shared" si="23"/>
        <v>OK</v>
      </c>
      <c r="AG130" s="854"/>
      <c r="AH130" s="771"/>
    </row>
    <row r="131" spans="1:136" x14ac:dyDescent="0.25">
      <c r="A131" s="794" t="s">
        <v>116</v>
      </c>
      <c r="B131" s="769">
        <f t="shared" si="30"/>
        <v>27</v>
      </c>
      <c r="C131" s="786">
        <v>29</v>
      </c>
      <c r="D131" s="771" t="s">
        <v>77</v>
      </c>
      <c r="E131" s="944">
        <v>42522</v>
      </c>
      <c r="F131" s="929"/>
      <c r="G131" s="721">
        <f t="shared" si="16"/>
        <v>27</v>
      </c>
      <c r="H131" s="831">
        <v>29</v>
      </c>
      <c r="I131" s="713">
        <v>29</v>
      </c>
      <c r="J131" s="831">
        <v>22</v>
      </c>
      <c r="K131" s="908">
        <f t="shared" si="31"/>
        <v>7</v>
      </c>
      <c r="L131" s="833">
        <v>42523</v>
      </c>
      <c r="M131" s="835"/>
      <c r="N131" s="720"/>
      <c r="O131" s="720"/>
      <c r="P131" s="720"/>
      <c r="Q131" s="720"/>
      <c r="R131" s="720"/>
      <c r="S131" s="720"/>
      <c r="T131" s="720"/>
      <c r="U131" s="720"/>
      <c r="V131" s="716"/>
      <c r="W131" s="1116">
        <f t="shared" si="28"/>
        <v>27</v>
      </c>
      <c r="X131" s="790">
        <v>22</v>
      </c>
      <c r="Y131" s="719" t="str">
        <f t="shared" si="18"/>
        <v>ERRO</v>
      </c>
      <c r="Z131" s="771">
        <f t="shared" si="26"/>
        <v>7</v>
      </c>
      <c r="AA131" s="687" t="str">
        <f t="shared" si="19"/>
        <v>Confort - 2233</v>
      </c>
      <c r="AB131" s="770">
        <v>42541</v>
      </c>
      <c r="AC131" s="861">
        <f t="shared" si="20"/>
        <v>22</v>
      </c>
      <c r="AD131" s="771">
        <f t="shared" si="29"/>
        <v>19</v>
      </c>
      <c r="AE131" s="771" t="str">
        <f t="shared" si="22"/>
        <v>OK</v>
      </c>
      <c r="AF131" s="725" t="str">
        <f t="shared" si="23"/>
        <v>OK</v>
      </c>
      <c r="AG131" s="854"/>
      <c r="AH131" s="771"/>
    </row>
    <row r="132" spans="1:136" x14ac:dyDescent="0.25">
      <c r="A132" s="794" t="s">
        <v>116</v>
      </c>
      <c r="B132" s="769">
        <f t="shared" si="30"/>
        <v>28</v>
      </c>
      <c r="C132" s="786">
        <v>2000</v>
      </c>
      <c r="D132" s="771" t="s">
        <v>213</v>
      </c>
      <c r="E132" s="944">
        <v>42522</v>
      </c>
      <c r="F132" s="929"/>
      <c r="G132" s="721">
        <f t="shared" si="16"/>
        <v>28</v>
      </c>
      <c r="H132" s="831">
        <v>2000</v>
      </c>
      <c r="I132" s="713">
        <v>2000</v>
      </c>
      <c r="J132" s="831">
        <v>1931</v>
      </c>
      <c r="K132" s="908">
        <f t="shared" si="31"/>
        <v>69</v>
      </c>
      <c r="L132" s="833">
        <v>42523</v>
      </c>
      <c r="M132" s="835"/>
      <c r="N132" s="720"/>
      <c r="O132" s="720"/>
      <c r="P132" s="720"/>
      <c r="Q132" s="720"/>
      <c r="R132" s="720"/>
      <c r="S132" s="720"/>
      <c r="T132" s="720"/>
      <c r="U132" s="720"/>
      <c r="V132" s="716"/>
      <c r="W132" s="1116">
        <f t="shared" si="28"/>
        <v>28</v>
      </c>
      <c r="X132" s="790">
        <v>1931</v>
      </c>
      <c r="Y132" s="719" t="str">
        <f t="shared" si="18"/>
        <v>ERRO</v>
      </c>
      <c r="Z132" s="771">
        <f t="shared" si="26"/>
        <v>69</v>
      </c>
      <c r="AA132" s="687" t="str">
        <f t="shared" si="19"/>
        <v>MC FNAC- 2370</v>
      </c>
      <c r="AB132" s="770">
        <v>42548</v>
      </c>
      <c r="AC132" s="861">
        <f t="shared" si="20"/>
        <v>1931</v>
      </c>
      <c r="AD132" s="771">
        <f t="shared" si="29"/>
        <v>26</v>
      </c>
      <c r="AE132" s="771" t="str">
        <f t="shared" si="22"/>
        <v>OK</v>
      </c>
      <c r="AF132" s="725" t="str">
        <f t="shared" si="23"/>
        <v>OK</v>
      </c>
      <c r="AG132" s="854"/>
      <c r="AH132" s="771"/>
    </row>
    <row r="133" spans="1:136" x14ac:dyDescent="0.25">
      <c r="A133" s="794" t="s">
        <v>116</v>
      </c>
      <c r="B133" s="769">
        <f t="shared" si="30"/>
        <v>29</v>
      </c>
      <c r="C133" s="786">
        <v>58</v>
      </c>
      <c r="D133" s="771" t="s">
        <v>213</v>
      </c>
      <c r="E133" s="944">
        <v>42522</v>
      </c>
      <c r="F133" s="929"/>
      <c r="G133" s="721">
        <f t="shared" si="16"/>
        <v>29</v>
      </c>
      <c r="H133" s="831">
        <v>58</v>
      </c>
      <c r="I133" s="713">
        <v>58</v>
      </c>
      <c r="J133" s="831">
        <v>58</v>
      </c>
      <c r="K133" s="725">
        <v>0</v>
      </c>
      <c r="L133" s="833">
        <v>42523</v>
      </c>
      <c r="M133" s="835"/>
      <c r="N133" s="720"/>
      <c r="O133" s="720"/>
      <c r="P133" s="720"/>
      <c r="Q133" s="720"/>
      <c r="R133" s="720"/>
      <c r="S133" s="720"/>
      <c r="T133" s="720"/>
      <c r="U133" s="720"/>
      <c r="V133" s="716"/>
      <c r="W133" s="1116">
        <f t="shared" si="28"/>
        <v>29</v>
      </c>
      <c r="X133" s="790">
        <v>58</v>
      </c>
      <c r="Y133" s="719" t="str">
        <f t="shared" si="18"/>
        <v>OK</v>
      </c>
      <c r="Z133" s="771">
        <f t="shared" si="26"/>
        <v>0</v>
      </c>
      <c r="AA133" s="687" t="str">
        <f t="shared" si="19"/>
        <v>MC FNAC- 2370</v>
      </c>
      <c r="AB133" s="770">
        <v>42549</v>
      </c>
      <c r="AC133" s="861">
        <f t="shared" si="20"/>
        <v>58</v>
      </c>
      <c r="AD133" s="771">
        <f t="shared" si="29"/>
        <v>27</v>
      </c>
      <c r="AE133" s="771" t="str">
        <f t="shared" si="22"/>
        <v>OK</v>
      </c>
      <c r="AF133" s="725" t="str">
        <f t="shared" si="23"/>
        <v>OK</v>
      </c>
      <c r="AG133" s="854"/>
      <c r="AH133" s="771"/>
    </row>
    <row r="134" spans="1:136" x14ac:dyDescent="0.25">
      <c r="A134" s="794" t="s">
        <v>116</v>
      </c>
      <c r="B134" s="769">
        <f t="shared" si="30"/>
        <v>30</v>
      </c>
      <c r="C134" s="786">
        <v>913</v>
      </c>
      <c r="D134" s="771" t="s">
        <v>187</v>
      </c>
      <c r="E134" s="944">
        <v>42522</v>
      </c>
      <c r="F134" s="929"/>
      <c r="G134" s="721">
        <f t="shared" ref="G134:G197" si="32">B134</f>
        <v>30</v>
      </c>
      <c r="H134" s="831">
        <v>913</v>
      </c>
      <c r="I134" s="713">
        <v>913</v>
      </c>
      <c r="J134" s="831">
        <v>897</v>
      </c>
      <c r="K134" s="908">
        <f>I134-J134</f>
        <v>16</v>
      </c>
      <c r="L134" s="833">
        <v>42523</v>
      </c>
      <c r="M134" s="835"/>
      <c r="N134" s="720"/>
      <c r="O134" s="720"/>
      <c r="P134" s="720"/>
      <c r="Q134" s="720"/>
      <c r="R134" s="720"/>
      <c r="S134" s="720"/>
      <c r="T134" s="720"/>
      <c r="U134" s="720"/>
      <c r="V134" s="716"/>
      <c r="W134" s="1116">
        <f t="shared" si="28"/>
        <v>30</v>
      </c>
      <c r="X134" s="790">
        <v>897</v>
      </c>
      <c r="Y134" s="719" t="str">
        <f t="shared" ref="Y134:Y197" si="33">IF(C134=X134,"OK",IF(R134=J134,"ERRO",IF(X134="","KO",IF(X134=J134,"ERRO"))))</f>
        <v>ERRO</v>
      </c>
      <c r="Z134" s="771">
        <f t="shared" si="26"/>
        <v>16</v>
      </c>
      <c r="AA134" s="687" t="str">
        <f t="shared" ref="AA134:AA197" si="34">D134</f>
        <v>Salvador Caetano - 2879</v>
      </c>
      <c r="AB134" s="770">
        <v>42542</v>
      </c>
      <c r="AC134" s="861">
        <f t="shared" ref="AC134:AC197" si="35">X134</f>
        <v>897</v>
      </c>
      <c r="AD134" s="771">
        <f t="shared" si="29"/>
        <v>20</v>
      </c>
      <c r="AE134" s="771" t="str">
        <f t="shared" ref="AE134:AE197" si="36">IF(AB134&gt;0,"OK","Pendente")</f>
        <v>OK</v>
      </c>
      <c r="AF134" s="725" t="str">
        <f t="shared" ref="AF134:AF197" si="37">IF(AE134="Pendente",IF(F134&gt;5,"VER","-"),"OK")</f>
        <v>OK</v>
      </c>
      <c r="AG134" s="854"/>
      <c r="AH134" s="771"/>
    </row>
    <row r="135" spans="1:136" x14ac:dyDescent="0.25">
      <c r="A135" s="794" t="s">
        <v>116</v>
      </c>
      <c r="B135" s="769">
        <f t="shared" si="30"/>
        <v>31</v>
      </c>
      <c r="C135" s="786">
        <v>2000</v>
      </c>
      <c r="D135" s="771" t="s">
        <v>199</v>
      </c>
      <c r="E135" s="944">
        <v>42522</v>
      </c>
      <c r="F135" s="929"/>
      <c r="G135" s="721">
        <f t="shared" si="32"/>
        <v>31</v>
      </c>
      <c r="H135" s="831">
        <v>2000</v>
      </c>
      <c r="I135" s="713">
        <v>2000</v>
      </c>
      <c r="J135" s="831">
        <v>1923</v>
      </c>
      <c r="K135" s="908">
        <f>I135-J135</f>
        <v>77</v>
      </c>
      <c r="L135" s="833">
        <v>42523</v>
      </c>
      <c r="M135" s="835"/>
      <c r="N135" s="720"/>
      <c r="O135" s="720"/>
      <c r="P135" s="720"/>
      <c r="Q135" s="720"/>
      <c r="R135" s="720"/>
      <c r="S135" s="720"/>
      <c r="T135" s="720"/>
      <c r="U135" s="720"/>
      <c r="V135" s="716"/>
      <c r="W135" s="1116">
        <f t="shared" si="28"/>
        <v>31</v>
      </c>
      <c r="X135" s="790">
        <v>1923</v>
      </c>
      <c r="Y135" s="719" t="str">
        <f t="shared" si="33"/>
        <v>ERRO</v>
      </c>
      <c r="Z135" s="771">
        <f t="shared" si="26"/>
        <v>77</v>
      </c>
      <c r="AA135" s="687" t="str">
        <f t="shared" si="34"/>
        <v>RP Def - 3173</v>
      </c>
      <c r="AB135" s="770">
        <v>42548</v>
      </c>
      <c r="AC135" s="861">
        <f t="shared" si="35"/>
        <v>1923</v>
      </c>
      <c r="AD135" s="771">
        <f t="shared" si="29"/>
        <v>26</v>
      </c>
      <c r="AE135" s="771" t="str">
        <f t="shared" si="36"/>
        <v>OK</v>
      </c>
      <c r="AF135" s="725" t="str">
        <f t="shared" si="37"/>
        <v>OK</v>
      </c>
      <c r="AG135" s="854"/>
      <c r="AH135" s="771"/>
    </row>
    <row r="136" spans="1:136" x14ac:dyDescent="0.25">
      <c r="A136" s="794" t="s">
        <v>116</v>
      </c>
      <c r="B136" s="769">
        <f t="shared" si="30"/>
        <v>32</v>
      </c>
      <c r="C136" s="786">
        <v>251</v>
      </c>
      <c r="D136" s="771" t="s">
        <v>199</v>
      </c>
      <c r="E136" s="944">
        <v>42522</v>
      </c>
      <c r="F136" s="929"/>
      <c r="G136" s="721">
        <f t="shared" si="32"/>
        <v>32</v>
      </c>
      <c r="H136" s="831">
        <v>251</v>
      </c>
      <c r="I136" s="713">
        <v>251</v>
      </c>
      <c r="J136" s="831">
        <v>251</v>
      </c>
      <c r="K136" s="725">
        <v>0</v>
      </c>
      <c r="L136" s="833">
        <v>42523</v>
      </c>
      <c r="M136" s="835"/>
      <c r="N136" s="720"/>
      <c r="O136" s="720"/>
      <c r="P136" s="720"/>
      <c r="Q136" s="720"/>
      <c r="R136" s="720"/>
      <c r="S136" s="720"/>
      <c r="T136" s="720"/>
      <c r="U136" s="720"/>
      <c r="V136" s="716"/>
      <c r="W136" s="849">
        <v>32</v>
      </c>
      <c r="X136" s="790">
        <v>251</v>
      </c>
      <c r="Y136" s="719" t="str">
        <f t="shared" si="33"/>
        <v>OK</v>
      </c>
      <c r="Z136" s="771">
        <f t="shared" si="26"/>
        <v>0</v>
      </c>
      <c r="AA136" s="687" t="str">
        <f t="shared" si="34"/>
        <v>RP Def - 3173</v>
      </c>
      <c r="AB136" s="770">
        <v>42548</v>
      </c>
      <c r="AC136" s="861">
        <f t="shared" si="35"/>
        <v>251</v>
      </c>
      <c r="AD136" s="771">
        <f t="shared" si="29"/>
        <v>26</v>
      </c>
      <c r="AE136" s="771" t="str">
        <f t="shared" si="36"/>
        <v>OK</v>
      </c>
      <c r="AF136" s="725" t="str">
        <f t="shared" si="37"/>
        <v>OK</v>
      </c>
      <c r="AG136" s="854"/>
      <c r="AH136" s="771"/>
    </row>
    <row r="137" spans="1:136" x14ac:dyDescent="0.25">
      <c r="A137" s="794" t="s">
        <v>115</v>
      </c>
      <c r="B137" s="769">
        <v>1</v>
      </c>
      <c r="C137" s="786">
        <v>1</v>
      </c>
      <c r="D137" s="771" t="s">
        <v>182</v>
      </c>
      <c r="E137" s="944">
        <v>42529</v>
      </c>
      <c r="F137" s="929"/>
      <c r="G137" s="721">
        <f t="shared" si="32"/>
        <v>1</v>
      </c>
      <c r="H137" s="831">
        <v>1</v>
      </c>
      <c r="I137" s="713">
        <v>1</v>
      </c>
      <c r="J137" s="831">
        <v>1</v>
      </c>
      <c r="K137" s="786">
        <v>0</v>
      </c>
      <c r="L137" s="833">
        <v>42530</v>
      </c>
      <c r="M137" s="835"/>
      <c r="N137" s="720"/>
      <c r="O137" s="720"/>
      <c r="P137" s="720"/>
      <c r="Q137" s="720"/>
      <c r="R137" s="720"/>
      <c r="S137" s="720"/>
      <c r="T137" s="720"/>
      <c r="U137" s="720"/>
      <c r="V137" s="716"/>
      <c r="W137" s="1116">
        <f t="shared" ref="W137:W153" si="38">B137:B156</f>
        <v>1</v>
      </c>
      <c r="X137" s="790">
        <v>1</v>
      </c>
      <c r="Y137" s="719" t="str">
        <f t="shared" si="33"/>
        <v>OK</v>
      </c>
      <c r="Z137" s="771">
        <f t="shared" si="26"/>
        <v>0</v>
      </c>
      <c r="AA137" s="687" t="str">
        <f t="shared" si="34"/>
        <v>CNT Def - 2205</v>
      </c>
      <c r="AB137" s="770">
        <v>42541</v>
      </c>
      <c r="AC137" s="861">
        <f t="shared" si="35"/>
        <v>1</v>
      </c>
      <c r="AD137" s="771">
        <f t="shared" si="29"/>
        <v>12</v>
      </c>
      <c r="AE137" s="771" t="str">
        <f t="shared" si="36"/>
        <v>OK</v>
      </c>
      <c r="AF137" s="725" t="str">
        <f t="shared" si="37"/>
        <v>OK</v>
      </c>
      <c r="AG137" s="854"/>
      <c r="AH137" s="771"/>
    </row>
    <row r="138" spans="1:136" s="726" customFormat="1" x14ac:dyDescent="0.25">
      <c r="A138" s="794" t="s">
        <v>115</v>
      </c>
      <c r="B138" s="769">
        <f t="shared" ref="B138:B153" si="39">B137+1</f>
        <v>2</v>
      </c>
      <c r="C138" s="786">
        <v>2</v>
      </c>
      <c r="D138" s="771" t="s">
        <v>183</v>
      </c>
      <c r="E138" s="944">
        <v>42529</v>
      </c>
      <c r="F138" s="929"/>
      <c r="G138" s="721">
        <f t="shared" si="32"/>
        <v>2</v>
      </c>
      <c r="H138" s="831">
        <v>2</v>
      </c>
      <c r="I138" s="713">
        <v>2</v>
      </c>
      <c r="J138" s="831">
        <v>2</v>
      </c>
      <c r="K138" s="786">
        <v>0</v>
      </c>
      <c r="L138" s="833">
        <v>42530</v>
      </c>
      <c r="M138" s="835"/>
      <c r="N138" s="720"/>
      <c r="O138" s="720"/>
      <c r="P138" s="720"/>
      <c r="Q138" s="720"/>
      <c r="R138" s="720"/>
      <c r="S138" s="720"/>
      <c r="T138" s="720"/>
      <c r="U138" s="720"/>
      <c r="V138" s="716"/>
      <c r="W138" s="1116">
        <f t="shared" si="38"/>
        <v>2</v>
      </c>
      <c r="X138" s="790">
        <v>2</v>
      </c>
      <c r="Y138" s="719" t="str">
        <f t="shared" si="33"/>
        <v>OK</v>
      </c>
      <c r="Z138" s="771">
        <f t="shared" si="26"/>
        <v>0</v>
      </c>
      <c r="AA138" s="687" t="str">
        <f t="shared" si="34"/>
        <v>MDL Def - 2208</v>
      </c>
      <c r="AB138" s="770">
        <v>42541</v>
      </c>
      <c r="AC138" s="861">
        <f t="shared" si="35"/>
        <v>2</v>
      </c>
      <c r="AD138" s="771">
        <f t="shared" si="29"/>
        <v>12</v>
      </c>
      <c r="AE138" s="771" t="str">
        <f t="shared" si="36"/>
        <v>OK</v>
      </c>
      <c r="AF138" s="725" t="str">
        <f t="shared" si="37"/>
        <v>OK</v>
      </c>
      <c r="AG138" s="854"/>
      <c r="AH138" s="771"/>
      <c r="AI138" s="720"/>
      <c r="AJ138" s="720"/>
      <c r="AK138" s="720"/>
      <c r="AL138" s="720"/>
      <c r="AM138" s="720"/>
      <c r="AN138" s="720"/>
      <c r="AO138" s="720"/>
      <c r="AP138" s="720"/>
      <c r="AQ138" s="720"/>
      <c r="AR138" s="720"/>
      <c r="AS138" s="720"/>
      <c r="AT138" s="720"/>
      <c r="AU138" s="720"/>
      <c r="AV138" s="720"/>
      <c r="AW138" s="720"/>
      <c r="AX138" s="720"/>
      <c r="AY138" s="720"/>
      <c r="AZ138" s="720"/>
      <c r="BA138" s="720"/>
      <c r="BB138" s="720"/>
      <c r="BC138" s="720"/>
      <c r="BD138" s="720"/>
      <c r="BE138" s="720"/>
      <c r="BF138" s="720"/>
      <c r="BG138" s="720"/>
      <c r="BH138" s="720"/>
      <c r="BI138" s="720"/>
      <c r="BJ138" s="720"/>
      <c r="BK138" s="720"/>
      <c r="BL138" s="720"/>
      <c r="BM138" s="720"/>
      <c r="BN138" s="720"/>
      <c r="BO138" s="720"/>
      <c r="BP138" s="720"/>
      <c r="BQ138" s="720"/>
      <c r="BR138" s="720"/>
      <c r="BS138" s="720"/>
      <c r="BT138" s="720"/>
      <c r="BU138" s="720"/>
      <c r="BV138" s="720"/>
      <c r="BW138" s="720"/>
      <c r="BX138" s="720"/>
      <c r="BY138" s="720"/>
      <c r="BZ138" s="720"/>
      <c r="CA138" s="720"/>
      <c r="CB138" s="720"/>
      <c r="CC138" s="720"/>
      <c r="CD138" s="720"/>
      <c r="CE138" s="720"/>
      <c r="CF138" s="720"/>
      <c r="CG138" s="720"/>
      <c r="CH138" s="720"/>
      <c r="CI138" s="720"/>
      <c r="CJ138" s="720"/>
      <c r="CK138" s="720"/>
      <c r="CL138" s="720"/>
      <c r="CM138" s="720"/>
      <c r="CN138" s="720"/>
      <c r="CO138" s="720"/>
      <c r="CP138" s="720"/>
      <c r="CQ138" s="720"/>
      <c r="CR138" s="720"/>
      <c r="CS138" s="720"/>
      <c r="CT138" s="720"/>
      <c r="CU138" s="720"/>
      <c r="CV138" s="720"/>
      <c r="CW138" s="720"/>
      <c r="CX138" s="720"/>
      <c r="CY138" s="720"/>
      <c r="CZ138" s="720"/>
      <c r="DA138" s="720"/>
      <c r="DB138" s="720"/>
      <c r="DC138" s="720"/>
      <c r="DD138" s="720"/>
      <c r="DE138" s="720"/>
      <c r="DF138" s="720"/>
      <c r="DG138" s="720"/>
      <c r="DH138" s="720"/>
      <c r="DI138" s="720"/>
      <c r="DJ138" s="720"/>
      <c r="DK138" s="720"/>
      <c r="DL138" s="720"/>
      <c r="DM138" s="720"/>
      <c r="DN138" s="720"/>
      <c r="DO138" s="720"/>
      <c r="DP138" s="720"/>
      <c r="DQ138" s="720"/>
      <c r="DR138" s="720"/>
      <c r="DS138" s="720"/>
      <c r="DT138" s="720"/>
      <c r="DU138" s="720"/>
      <c r="DV138" s="720"/>
      <c r="DW138" s="720"/>
      <c r="DX138" s="720"/>
      <c r="DY138" s="720"/>
      <c r="DZ138" s="720"/>
      <c r="EA138" s="720"/>
      <c r="EB138" s="720"/>
      <c r="EC138" s="720"/>
      <c r="ED138" s="720"/>
      <c r="EE138" s="720"/>
      <c r="EF138" s="720"/>
    </row>
    <row r="139" spans="1:136" x14ac:dyDescent="0.25">
      <c r="A139" s="794" t="s">
        <v>115</v>
      </c>
      <c r="B139" s="769">
        <f t="shared" si="39"/>
        <v>3</v>
      </c>
      <c r="C139" s="786">
        <v>13</v>
      </c>
      <c r="D139" s="771" t="s">
        <v>67</v>
      </c>
      <c r="E139" s="944">
        <v>42529</v>
      </c>
      <c r="F139" s="929"/>
      <c r="G139" s="721">
        <f t="shared" si="32"/>
        <v>3</v>
      </c>
      <c r="H139" s="831">
        <v>13</v>
      </c>
      <c r="I139" s="713">
        <v>13</v>
      </c>
      <c r="J139" s="831">
        <v>13</v>
      </c>
      <c r="K139" s="786">
        <v>0</v>
      </c>
      <c r="L139" s="833">
        <v>42530</v>
      </c>
      <c r="M139" s="835"/>
      <c r="N139" s="720"/>
      <c r="O139" s="720"/>
      <c r="P139" s="720"/>
      <c r="Q139" s="720"/>
      <c r="R139" s="720"/>
      <c r="S139" s="720"/>
      <c r="T139" s="720"/>
      <c r="U139" s="720"/>
      <c r="V139" s="716"/>
      <c r="W139" s="1116">
        <f t="shared" si="38"/>
        <v>3</v>
      </c>
      <c r="X139" s="790">
        <v>13</v>
      </c>
      <c r="Y139" s="719" t="str">
        <f t="shared" si="33"/>
        <v>OK</v>
      </c>
      <c r="Z139" s="771">
        <f t="shared" si="26"/>
        <v>0</v>
      </c>
      <c r="AA139" s="687" t="str">
        <f t="shared" si="34"/>
        <v>White - 2213</v>
      </c>
      <c r="AB139" s="770">
        <v>42541</v>
      </c>
      <c r="AC139" s="861">
        <f t="shared" si="35"/>
        <v>13</v>
      </c>
      <c r="AD139" s="771">
        <f t="shared" si="29"/>
        <v>12</v>
      </c>
      <c r="AE139" s="771" t="str">
        <f t="shared" si="36"/>
        <v>OK</v>
      </c>
      <c r="AF139" s="725" t="str">
        <f t="shared" si="37"/>
        <v>OK</v>
      </c>
      <c r="AG139" s="854"/>
      <c r="AH139" s="771"/>
    </row>
    <row r="140" spans="1:136" x14ac:dyDescent="0.25">
      <c r="A140" s="794" t="s">
        <v>115</v>
      </c>
      <c r="B140" s="769">
        <f t="shared" si="39"/>
        <v>4</v>
      </c>
      <c r="C140" s="786">
        <v>22</v>
      </c>
      <c r="D140" s="771" t="s">
        <v>69</v>
      </c>
      <c r="E140" s="944">
        <v>42529</v>
      </c>
      <c r="F140" s="929"/>
      <c r="G140" s="721">
        <f t="shared" si="32"/>
        <v>4</v>
      </c>
      <c r="H140" s="831">
        <v>22</v>
      </c>
      <c r="I140" s="713">
        <v>22</v>
      </c>
      <c r="J140" s="831">
        <v>22</v>
      </c>
      <c r="K140" s="786">
        <v>0</v>
      </c>
      <c r="L140" s="833">
        <v>42530</v>
      </c>
      <c r="M140" s="835"/>
      <c r="N140" s="720"/>
      <c r="O140" s="720"/>
      <c r="P140" s="720"/>
      <c r="Q140" s="720"/>
      <c r="R140" s="720"/>
      <c r="S140" s="720"/>
      <c r="T140" s="720"/>
      <c r="U140" s="720"/>
      <c r="V140" s="716"/>
      <c r="W140" s="1116">
        <f t="shared" si="38"/>
        <v>4</v>
      </c>
      <c r="X140" s="790">
        <v>22</v>
      </c>
      <c r="Y140" s="719" t="str">
        <f t="shared" si="33"/>
        <v>OK</v>
      </c>
      <c r="Z140" s="771">
        <f t="shared" si="26"/>
        <v>0</v>
      </c>
      <c r="AA140" s="687" t="str">
        <f t="shared" si="34"/>
        <v>Black - 2215</v>
      </c>
      <c r="AB140" s="770">
        <v>42541</v>
      </c>
      <c r="AC140" s="861">
        <f t="shared" si="35"/>
        <v>22</v>
      </c>
      <c r="AD140" s="771">
        <f t="shared" si="29"/>
        <v>12</v>
      </c>
      <c r="AE140" s="771" t="str">
        <f t="shared" si="36"/>
        <v>OK</v>
      </c>
      <c r="AF140" s="725" t="str">
        <f t="shared" si="37"/>
        <v>OK</v>
      </c>
      <c r="AG140" s="854"/>
      <c r="AH140" s="771"/>
    </row>
    <row r="141" spans="1:136" x14ac:dyDescent="0.25">
      <c r="A141" s="794" t="s">
        <v>115</v>
      </c>
      <c r="B141" s="769">
        <f t="shared" si="39"/>
        <v>5</v>
      </c>
      <c r="C141" s="786">
        <v>355</v>
      </c>
      <c r="D141" s="771" t="s">
        <v>73</v>
      </c>
      <c r="E141" s="944">
        <v>42529</v>
      </c>
      <c r="F141" s="929"/>
      <c r="G141" s="721">
        <f t="shared" si="32"/>
        <v>5</v>
      </c>
      <c r="H141" s="831">
        <v>355</v>
      </c>
      <c r="I141" s="713">
        <v>355</v>
      </c>
      <c r="J141" s="831">
        <v>355</v>
      </c>
      <c r="K141" s="786">
        <v>0</v>
      </c>
      <c r="L141" s="833">
        <v>42530</v>
      </c>
      <c r="M141" s="835"/>
      <c r="N141" s="720"/>
      <c r="O141" s="720"/>
      <c r="P141" s="720"/>
      <c r="Q141" s="720"/>
      <c r="R141" s="720"/>
      <c r="S141" s="720"/>
      <c r="T141" s="720"/>
      <c r="U141" s="720"/>
      <c r="V141" s="716"/>
      <c r="W141" s="1116">
        <f t="shared" si="38"/>
        <v>5</v>
      </c>
      <c r="X141" s="790">
        <v>355</v>
      </c>
      <c r="Y141" s="719" t="str">
        <f t="shared" si="33"/>
        <v>OK</v>
      </c>
      <c r="Z141" s="771">
        <f t="shared" si="26"/>
        <v>0</v>
      </c>
      <c r="AA141" s="687" t="str">
        <f t="shared" si="34"/>
        <v>Ikea - 2228</v>
      </c>
      <c r="AB141" s="770">
        <v>42541</v>
      </c>
      <c r="AC141" s="861">
        <f t="shared" si="35"/>
        <v>355</v>
      </c>
      <c r="AD141" s="771">
        <f t="shared" si="29"/>
        <v>12</v>
      </c>
      <c r="AE141" s="771" t="str">
        <f t="shared" si="36"/>
        <v>OK</v>
      </c>
      <c r="AF141" s="725" t="str">
        <f t="shared" si="37"/>
        <v>OK</v>
      </c>
      <c r="AG141" s="854"/>
      <c r="AH141" s="771"/>
    </row>
    <row r="142" spans="1:136" s="726" customFormat="1" x14ac:dyDescent="0.25">
      <c r="A142" s="921" t="s">
        <v>115</v>
      </c>
      <c r="B142" s="875">
        <f t="shared" si="39"/>
        <v>6</v>
      </c>
      <c r="C142" s="901">
        <v>3</v>
      </c>
      <c r="D142" s="847" t="s">
        <v>79</v>
      </c>
      <c r="E142" s="943">
        <v>42529</v>
      </c>
      <c r="F142" s="939"/>
      <c r="G142" s="878">
        <f t="shared" si="32"/>
        <v>6</v>
      </c>
      <c r="H142" s="902">
        <v>3</v>
      </c>
      <c r="I142" s="880">
        <v>3</v>
      </c>
      <c r="J142" s="902">
        <v>3</v>
      </c>
      <c r="K142" s="901">
        <v>0</v>
      </c>
      <c r="L142" s="911">
        <v>42530</v>
      </c>
      <c r="M142" s="879"/>
      <c r="V142" s="881"/>
      <c r="W142" s="1119">
        <f t="shared" si="38"/>
        <v>6</v>
      </c>
      <c r="X142" s="903">
        <v>3</v>
      </c>
      <c r="Y142" s="882" t="str">
        <f t="shared" si="33"/>
        <v>OK</v>
      </c>
      <c r="Z142" s="847">
        <f t="shared" si="26"/>
        <v>0</v>
      </c>
      <c r="AA142" s="860" t="str">
        <f t="shared" si="34"/>
        <v>Moviflor - 2229</v>
      </c>
      <c r="AB142" s="852">
        <v>42541</v>
      </c>
      <c r="AC142" s="867">
        <f t="shared" si="35"/>
        <v>3</v>
      </c>
      <c r="AD142" s="847">
        <f t="shared" si="29"/>
        <v>12</v>
      </c>
      <c r="AE142" s="847" t="str">
        <f t="shared" si="36"/>
        <v>OK</v>
      </c>
      <c r="AF142" s="876" t="str">
        <f t="shared" si="37"/>
        <v>OK</v>
      </c>
      <c r="AG142" s="858"/>
      <c r="AH142" s="847"/>
    </row>
    <row r="143" spans="1:136" s="726" customFormat="1" x14ac:dyDescent="0.25">
      <c r="A143" s="794" t="s">
        <v>115</v>
      </c>
      <c r="B143" s="769">
        <f t="shared" si="39"/>
        <v>7</v>
      </c>
      <c r="C143" s="786">
        <v>186</v>
      </c>
      <c r="D143" s="771" t="s">
        <v>74</v>
      </c>
      <c r="E143" s="944">
        <v>42529</v>
      </c>
      <c r="F143" s="929"/>
      <c r="G143" s="721">
        <f t="shared" si="32"/>
        <v>7</v>
      </c>
      <c r="H143" s="831">
        <v>186</v>
      </c>
      <c r="I143" s="713">
        <v>186</v>
      </c>
      <c r="J143" s="831">
        <v>186</v>
      </c>
      <c r="K143" s="786">
        <v>0</v>
      </c>
      <c r="L143" s="833">
        <v>42530</v>
      </c>
      <c r="M143" s="835"/>
      <c r="N143" s="720"/>
      <c r="O143" s="720"/>
      <c r="P143" s="720"/>
      <c r="Q143" s="720"/>
      <c r="R143" s="720"/>
      <c r="S143" s="720"/>
      <c r="T143" s="720"/>
      <c r="U143" s="720"/>
      <c r="V143" s="716"/>
      <c r="W143" s="1116">
        <f t="shared" si="38"/>
        <v>7</v>
      </c>
      <c r="X143" s="790">
        <v>186</v>
      </c>
      <c r="Y143" s="719" t="str">
        <f t="shared" si="33"/>
        <v>OK</v>
      </c>
      <c r="Z143" s="771">
        <f t="shared" si="26"/>
        <v>0</v>
      </c>
      <c r="AA143" s="687" t="str">
        <f t="shared" si="34"/>
        <v>Conforama - 2230</v>
      </c>
      <c r="AB143" s="770">
        <v>42555</v>
      </c>
      <c r="AC143" s="861">
        <f t="shared" si="35"/>
        <v>186</v>
      </c>
      <c r="AD143" s="771">
        <f t="shared" si="29"/>
        <v>26</v>
      </c>
      <c r="AE143" s="771" t="str">
        <f t="shared" si="36"/>
        <v>OK</v>
      </c>
      <c r="AF143" s="725" t="str">
        <f t="shared" si="37"/>
        <v>OK</v>
      </c>
      <c r="AG143" s="854"/>
      <c r="AH143" s="771"/>
      <c r="AI143" s="720"/>
      <c r="AJ143" s="720"/>
      <c r="AK143" s="720"/>
      <c r="AL143" s="720"/>
      <c r="AM143" s="720"/>
      <c r="AN143" s="720"/>
      <c r="AO143" s="720"/>
      <c r="AP143" s="720"/>
      <c r="AQ143" s="720"/>
      <c r="AR143" s="720"/>
      <c r="AS143" s="720"/>
      <c r="AT143" s="720"/>
      <c r="AU143" s="720"/>
      <c r="AV143" s="720"/>
      <c r="AW143" s="720"/>
      <c r="AX143" s="720"/>
      <c r="AY143" s="720"/>
      <c r="AZ143" s="720"/>
      <c r="BA143" s="720"/>
      <c r="BB143" s="720"/>
      <c r="BC143" s="720"/>
      <c r="BD143" s="720"/>
      <c r="BE143" s="720"/>
      <c r="BF143" s="720"/>
      <c r="BG143" s="720"/>
      <c r="BH143" s="720"/>
      <c r="BI143" s="720"/>
      <c r="BJ143" s="720"/>
      <c r="BK143" s="720"/>
      <c r="BL143" s="720"/>
      <c r="BM143" s="720"/>
      <c r="BN143" s="720"/>
      <c r="BO143" s="720"/>
      <c r="BP143" s="720"/>
      <c r="BQ143" s="720"/>
      <c r="BR143" s="720"/>
      <c r="BS143" s="720"/>
      <c r="BT143" s="720"/>
      <c r="BU143" s="720"/>
      <c r="BV143" s="720"/>
      <c r="BW143" s="720"/>
      <c r="BX143" s="720"/>
      <c r="BY143" s="720"/>
      <c r="BZ143" s="720"/>
      <c r="CA143" s="720"/>
      <c r="CB143" s="720"/>
      <c r="CC143" s="720"/>
      <c r="CD143" s="720"/>
      <c r="CE143" s="720"/>
      <c r="CF143" s="720"/>
      <c r="CG143" s="720"/>
      <c r="CH143" s="720"/>
      <c r="CI143" s="720"/>
      <c r="CJ143" s="720"/>
      <c r="CK143" s="720"/>
      <c r="CL143" s="720"/>
      <c r="CM143" s="720"/>
      <c r="CN143" s="720"/>
      <c r="CO143" s="720"/>
      <c r="CP143" s="720"/>
      <c r="CQ143" s="720"/>
      <c r="CR143" s="720"/>
      <c r="CS143" s="720"/>
      <c r="CT143" s="720"/>
      <c r="CU143" s="720"/>
      <c r="CV143" s="720"/>
      <c r="CW143" s="720"/>
      <c r="CX143" s="720"/>
      <c r="CY143" s="720"/>
      <c r="CZ143" s="720"/>
      <c r="DA143" s="720"/>
      <c r="DB143" s="720"/>
      <c r="DC143" s="720"/>
      <c r="DD143" s="720"/>
      <c r="DE143" s="720"/>
      <c r="DF143" s="720"/>
      <c r="DG143" s="720"/>
      <c r="DH143" s="720"/>
      <c r="DI143" s="720"/>
      <c r="DJ143" s="720"/>
      <c r="DK143" s="720"/>
      <c r="DL143" s="720"/>
      <c r="DM143" s="720"/>
      <c r="DN143" s="720"/>
      <c r="DO143" s="720"/>
      <c r="DP143" s="720"/>
      <c r="DQ143" s="720"/>
      <c r="DR143" s="720"/>
      <c r="DS143" s="720"/>
      <c r="DT143" s="720"/>
      <c r="DU143" s="720"/>
      <c r="DV143" s="720"/>
      <c r="DW143" s="720"/>
      <c r="DX143" s="720"/>
      <c r="DY143" s="720"/>
      <c r="DZ143" s="720"/>
      <c r="EA143" s="720"/>
      <c r="EB143" s="720"/>
      <c r="EC143" s="720"/>
      <c r="ED143" s="720"/>
      <c r="EE143" s="720"/>
      <c r="EF143" s="720"/>
    </row>
    <row r="144" spans="1:136" s="730" customFormat="1" x14ac:dyDescent="0.25">
      <c r="A144" s="921" t="s">
        <v>115</v>
      </c>
      <c r="B144" s="875">
        <f t="shared" si="39"/>
        <v>8</v>
      </c>
      <c r="C144" s="901">
        <v>23</v>
      </c>
      <c r="D144" s="847" t="s">
        <v>75</v>
      </c>
      <c r="E144" s="943">
        <v>42529</v>
      </c>
      <c r="F144" s="939"/>
      <c r="G144" s="878">
        <f t="shared" si="32"/>
        <v>8</v>
      </c>
      <c r="H144" s="902">
        <v>23</v>
      </c>
      <c r="I144" s="880">
        <v>23</v>
      </c>
      <c r="J144" s="902">
        <v>23</v>
      </c>
      <c r="K144" s="901">
        <v>0</v>
      </c>
      <c r="L144" s="899">
        <v>42530</v>
      </c>
      <c r="M144" s="879"/>
      <c r="N144" s="726"/>
      <c r="O144" s="726"/>
      <c r="P144" s="726"/>
      <c r="Q144" s="726"/>
      <c r="R144" s="726"/>
      <c r="S144" s="726"/>
      <c r="T144" s="726"/>
      <c r="U144" s="726"/>
      <c r="V144" s="881"/>
      <c r="W144" s="1119">
        <f t="shared" si="38"/>
        <v>8</v>
      </c>
      <c r="X144" s="903">
        <v>23</v>
      </c>
      <c r="Y144" s="882" t="str">
        <f t="shared" si="33"/>
        <v>OK</v>
      </c>
      <c r="Z144" s="847">
        <f t="shared" si="26"/>
        <v>0</v>
      </c>
      <c r="AA144" s="860" t="str">
        <f t="shared" si="34"/>
        <v>Euronics - 2231</v>
      </c>
      <c r="AB144" s="852">
        <v>42541</v>
      </c>
      <c r="AC144" s="867">
        <f t="shared" si="35"/>
        <v>23</v>
      </c>
      <c r="AD144" s="847">
        <f t="shared" si="29"/>
        <v>12</v>
      </c>
      <c r="AE144" s="847" t="str">
        <f t="shared" si="36"/>
        <v>OK</v>
      </c>
      <c r="AF144" s="876" t="str">
        <f t="shared" si="37"/>
        <v>OK</v>
      </c>
      <c r="AG144" s="858"/>
      <c r="AH144" s="847"/>
      <c r="AI144" s="726"/>
      <c r="AJ144" s="726"/>
      <c r="AK144" s="726"/>
      <c r="AL144" s="726"/>
      <c r="AM144" s="726"/>
      <c r="AN144" s="726"/>
      <c r="AO144" s="726"/>
      <c r="AP144" s="726"/>
      <c r="AQ144" s="726"/>
      <c r="AR144" s="726"/>
      <c r="AS144" s="726"/>
      <c r="AT144" s="726"/>
      <c r="AU144" s="726"/>
      <c r="AV144" s="726"/>
      <c r="AW144" s="726"/>
      <c r="AX144" s="726"/>
      <c r="AY144" s="726"/>
      <c r="AZ144" s="726"/>
      <c r="BA144" s="726"/>
      <c r="BB144" s="726"/>
      <c r="BC144" s="726"/>
      <c r="BD144" s="726"/>
      <c r="BE144" s="726"/>
      <c r="BF144" s="726"/>
      <c r="BG144" s="726"/>
      <c r="BH144" s="726"/>
      <c r="BI144" s="726"/>
      <c r="BJ144" s="726"/>
      <c r="BK144" s="726"/>
      <c r="BL144" s="726"/>
      <c r="BM144" s="726"/>
      <c r="BN144" s="726"/>
      <c r="BO144" s="726"/>
      <c r="BP144" s="726"/>
      <c r="BQ144" s="726"/>
      <c r="BR144" s="726"/>
      <c r="BS144" s="726"/>
      <c r="BT144" s="726"/>
      <c r="BU144" s="726"/>
      <c r="BV144" s="726"/>
      <c r="BW144" s="726"/>
      <c r="BX144" s="726"/>
      <c r="BY144" s="726"/>
      <c r="BZ144" s="726"/>
      <c r="CA144" s="726"/>
      <c r="CB144" s="726"/>
      <c r="CC144" s="726"/>
      <c r="CD144" s="726"/>
      <c r="CE144" s="726"/>
      <c r="CF144" s="726"/>
      <c r="CG144" s="726"/>
      <c r="CH144" s="726"/>
      <c r="CI144" s="726"/>
      <c r="CJ144" s="726"/>
      <c r="CK144" s="726"/>
      <c r="CL144" s="726"/>
      <c r="CM144" s="726"/>
      <c r="CN144" s="726"/>
      <c r="CO144" s="726"/>
      <c r="CP144" s="726"/>
      <c r="CQ144" s="726"/>
      <c r="CR144" s="726"/>
      <c r="CS144" s="726"/>
      <c r="CT144" s="726"/>
      <c r="CU144" s="726"/>
      <c r="CV144" s="726"/>
      <c r="CW144" s="726"/>
      <c r="CX144" s="726"/>
      <c r="CY144" s="726"/>
      <c r="CZ144" s="726"/>
      <c r="DA144" s="726"/>
      <c r="DB144" s="726"/>
      <c r="DC144" s="726"/>
      <c r="DD144" s="726"/>
      <c r="DE144" s="726"/>
      <c r="DF144" s="726"/>
      <c r="DG144" s="726"/>
      <c r="DH144" s="726"/>
      <c r="DI144" s="726"/>
      <c r="DJ144" s="726"/>
      <c r="DK144" s="726"/>
      <c r="DL144" s="726"/>
      <c r="DM144" s="726"/>
      <c r="DN144" s="726"/>
      <c r="DO144" s="726"/>
      <c r="DP144" s="726"/>
      <c r="DQ144" s="726"/>
      <c r="DR144" s="726"/>
      <c r="DS144" s="726"/>
      <c r="DT144" s="726"/>
      <c r="DU144" s="726"/>
      <c r="DV144" s="726"/>
      <c r="DW144" s="726"/>
      <c r="DX144" s="726"/>
      <c r="DY144" s="726"/>
      <c r="DZ144" s="726"/>
      <c r="EA144" s="726"/>
      <c r="EB144" s="726"/>
      <c r="EC144" s="726"/>
      <c r="ED144" s="726"/>
      <c r="EE144" s="726"/>
      <c r="EF144" s="726"/>
    </row>
    <row r="145" spans="1:136" x14ac:dyDescent="0.25">
      <c r="A145" s="794" t="s">
        <v>115</v>
      </c>
      <c r="B145" s="769">
        <f t="shared" si="39"/>
        <v>9</v>
      </c>
      <c r="C145" s="786">
        <v>8</v>
      </c>
      <c r="D145" s="771" t="s">
        <v>76</v>
      </c>
      <c r="E145" s="944">
        <v>42529</v>
      </c>
      <c r="F145" s="929"/>
      <c r="G145" s="721">
        <f t="shared" si="32"/>
        <v>9</v>
      </c>
      <c r="H145" s="831">
        <v>8</v>
      </c>
      <c r="I145" s="713">
        <v>8</v>
      </c>
      <c r="J145" s="831">
        <v>8</v>
      </c>
      <c r="K145" s="786">
        <v>0</v>
      </c>
      <c r="L145" s="833">
        <v>42530</v>
      </c>
      <c r="M145" s="835"/>
      <c r="N145" s="720"/>
      <c r="O145" s="720"/>
      <c r="P145" s="720"/>
      <c r="Q145" s="720"/>
      <c r="R145" s="720"/>
      <c r="S145" s="720"/>
      <c r="T145" s="720"/>
      <c r="U145" s="720"/>
      <c r="V145" s="716"/>
      <c r="W145" s="1116">
        <f t="shared" si="38"/>
        <v>9</v>
      </c>
      <c r="X145" s="790">
        <v>8</v>
      </c>
      <c r="Y145" s="719" t="str">
        <f t="shared" si="33"/>
        <v>OK</v>
      </c>
      <c r="Z145" s="771">
        <f t="shared" si="26"/>
        <v>0</v>
      </c>
      <c r="AA145" s="687" t="str">
        <f t="shared" si="34"/>
        <v>Tien 21 - 2232</v>
      </c>
      <c r="AB145" s="770">
        <v>42541</v>
      </c>
      <c r="AC145" s="861">
        <f t="shared" si="35"/>
        <v>8</v>
      </c>
      <c r="AD145" s="771">
        <f t="shared" si="29"/>
        <v>12</v>
      </c>
      <c r="AE145" s="771" t="str">
        <f t="shared" si="36"/>
        <v>OK</v>
      </c>
      <c r="AF145" s="725" t="str">
        <f t="shared" si="37"/>
        <v>OK</v>
      </c>
      <c r="AG145" s="854"/>
      <c r="AH145" s="771"/>
    </row>
    <row r="146" spans="1:136" s="726" customFormat="1" x14ac:dyDescent="0.25">
      <c r="A146" s="921" t="s">
        <v>115</v>
      </c>
      <c r="B146" s="875">
        <f t="shared" si="39"/>
        <v>10</v>
      </c>
      <c r="C146" s="901">
        <v>11</v>
      </c>
      <c r="D146" s="847" t="s">
        <v>77</v>
      </c>
      <c r="E146" s="943">
        <v>42529</v>
      </c>
      <c r="F146" s="939"/>
      <c r="G146" s="878">
        <f t="shared" si="32"/>
        <v>10</v>
      </c>
      <c r="H146" s="902">
        <v>11</v>
      </c>
      <c r="I146" s="880">
        <v>11</v>
      </c>
      <c r="J146" s="902">
        <v>11</v>
      </c>
      <c r="K146" s="901">
        <v>0</v>
      </c>
      <c r="L146" s="899">
        <v>42530</v>
      </c>
      <c r="M146" s="879"/>
      <c r="V146" s="881"/>
      <c r="W146" s="1119">
        <f t="shared" si="38"/>
        <v>10</v>
      </c>
      <c r="X146" s="903">
        <v>11</v>
      </c>
      <c r="Y146" s="882" t="str">
        <f t="shared" si="33"/>
        <v>OK</v>
      </c>
      <c r="Z146" s="847">
        <f t="shared" si="26"/>
        <v>0</v>
      </c>
      <c r="AA146" s="860" t="str">
        <f t="shared" si="34"/>
        <v>Confort - 2233</v>
      </c>
      <c r="AB146" s="852">
        <v>42541</v>
      </c>
      <c r="AC146" s="867">
        <f t="shared" si="35"/>
        <v>11</v>
      </c>
      <c r="AD146" s="847">
        <f t="shared" si="29"/>
        <v>12</v>
      </c>
      <c r="AE146" s="847" t="str">
        <f t="shared" si="36"/>
        <v>OK</v>
      </c>
      <c r="AF146" s="876" t="str">
        <f t="shared" si="37"/>
        <v>OK</v>
      </c>
      <c r="AG146" s="858"/>
      <c r="AH146" s="847"/>
    </row>
    <row r="147" spans="1:136" x14ac:dyDescent="0.25">
      <c r="A147" s="794" t="s">
        <v>115</v>
      </c>
      <c r="B147" s="769">
        <f t="shared" si="39"/>
        <v>11</v>
      </c>
      <c r="C147" s="786">
        <v>518</v>
      </c>
      <c r="D147" s="771" t="s">
        <v>213</v>
      </c>
      <c r="E147" s="944">
        <v>42529</v>
      </c>
      <c r="F147" s="929"/>
      <c r="G147" s="721">
        <f t="shared" si="32"/>
        <v>11</v>
      </c>
      <c r="H147" s="1093">
        <v>518</v>
      </c>
      <c r="I147" s="964">
        <v>518</v>
      </c>
      <c r="J147" s="964">
        <v>518</v>
      </c>
      <c r="K147" s="786">
        <v>0</v>
      </c>
      <c r="L147" s="833">
        <v>42530</v>
      </c>
      <c r="M147" s="835"/>
      <c r="N147" s="720"/>
      <c r="O147" s="720"/>
      <c r="P147" s="720"/>
      <c r="Q147" s="720"/>
      <c r="R147" s="720"/>
      <c r="S147" s="720"/>
      <c r="T147" s="720"/>
      <c r="U147" s="720"/>
      <c r="V147" s="716"/>
      <c r="W147" s="1116">
        <f t="shared" si="38"/>
        <v>11</v>
      </c>
      <c r="X147" s="790">
        <v>518</v>
      </c>
      <c r="Y147" s="719" t="str">
        <f t="shared" si="33"/>
        <v>OK</v>
      </c>
      <c r="Z147" s="771">
        <f t="shared" si="26"/>
        <v>0</v>
      </c>
      <c r="AA147" s="687" t="str">
        <f t="shared" si="34"/>
        <v>MC FNAC- 2370</v>
      </c>
      <c r="AB147" s="770">
        <v>42541</v>
      </c>
      <c r="AC147" s="861">
        <f t="shared" si="35"/>
        <v>518</v>
      </c>
      <c r="AD147" s="771">
        <f t="shared" si="29"/>
        <v>12</v>
      </c>
      <c r="AE147" s="771" t="str">
        <f t="shared" si="36"/>
        <v>OK</v>
      </c>
      <c r="AF147" s="725" t="str">
        <f t="shared" si="37"/>
        <v>OK</v>
      </c>
      <c r="AG147" s="854"/>
      <c r="AH147" s="771"/>
    </row>
    <row r="148" spans="1:136" s="726" customFormat="1" x14ac:dyDescent="0.25">
      <c r="A148" s="794" t="s">
        <v>115</v>
      </c>
      <c r="B148" s="769">
        <f t="shared" si="39"/>
        <v>12</v>
      </c>
      <c r="C148" s="786">
        <v>73</v>
      </c>
      <c r="D148" s="771" t="s">
        <v>187</v>
      </c>
      <c r="E148" s="944">
        <v>42529</v>
      </c>
      <c r="F148" s="929"/>
      <c r="G148" s="721">
        <f t="shared" si="32"/>
        <v>12</v>
      </c>
      <c r="H148" s="957">
        <v>73</v>
      </c>
      <c r="I148" s="831">
        <v>73</v>
      </c>
      <c r="J148" s="831">
        <v>73</v>
      </c>
      <c r="K148" s="786">
        <v>0</v>
      </c>
      <c r="L148" s="833">
        <v>42530</v>
      </c>
      <c r="M148" s="835"/>
      <c r="N148" s="720"/>
      <c r="O148" s="720"/>
      <c r="P148" s="720"/>
      <c r="Q148" s="720"/>
      <c r="R148" s="720"/>
      <c r="S148" s="720"/>
      <c r="T148" s="720"/>
      <c r="U148" s="720"/>
      <c r="V148" s="716"/>
      <c r="W148" s="1116">
        <f t="shared" si="38"/>
        <v>12</v>
      </c>
      <c r="X148" s="790">
        <v>73</v>
      </c>
      <c r="Y148" s="719" t="str">
        <f t="shared" si="33"/>
        <v>OK</v>
      </c>
      <c r="Z148" s="771">
        <f t="shared" ref="Z148:Z211" si="40">IF(X148="","",+C148-X148)</f>
        <v>0</v>
      </c>
      <c r="AA148" s="687" t="str">
        <f t="shared" si="34"/>
        <v>Salvador Caetano - 2879</v>
      </c>
      <c r="AB148" s="770">
        <v>42541</v>
      </c>
      <c r="AC148" s="861">
        <f t="shared" si="35"/>
        <v>73</v>
      </c>
      <c r="AD148" s="771">
        <f t="shared" si="29"/>
        <v>12</v>
      </c>
      <c r="AE148" s="771" t="str">
        <f t="shared" si="36"/>
        <v>OK</v>
      </c>
      <c r="AF148" s="725" t="str">
        <f t="shared" si="37"/>
        <v>OK</v>
      </c>
      <c r="AG148" s="854"/>
      <c r="AH148" s="771"/>
      <c r="AI148" s="720"/>
      <c r="AJ148" s="720"/>
      <c r="AK148" s="720"/>
      <c r="AL148" s="720"/>
      <c r="AM148" s="720"/>
      <c r="AN148" s="720"/>
      <c r="AO148" s="720"/>
      <c r="AP148" s="720"/>
      <c r="AQ148" s="720"/>
      <c r="AR148" s="720"/>
      <c r="AS148" s="720"/>
      <c r="AT148" s="720"/>
      <c r="AU148" s="720"/>
      <c r="AV148" s="720"/>
      <c r="AW148" s="720"/>
      <c r="AX148" s="720"/>
      <c r="AY148" s="720"/>
      <c r="AZ148" s="720"/>
      <c r="BA148" s="720"/>
      <c r="BB148" s="720"/>
      <c r="BC148" s="720"/>
      <c r="BD148" s="720"/>
      <c r="BE148" s="720"/>
      <c r="BF148" s="720"/>
      <c r="BG148" s="720"/>
      <c r="BH148" s="720"/>
      <c r="BI148" s="720"/>
      <c r="BJ148" s="720"/>
      <c r="BK148" s="720"/>
      <c r="BL148" s="720"/>
      <c r="BM148" s="720"/>
      <c r="BN148" s="720"/>
      <c r="BO148" s="720"/>
      <c r="BP148" s="720"/>
      <c r="BQ148" s="720"/>
      <c r="BR148" s="720"/>
      <c r="BS148" s="720"/>
      <c r="BT148" s="720"/>
      <c r="BU148" s="720"/>
      <c r="BV148" s="720"/>
      <c r="BW148" s="720"/>
      <c r="BX148" s="720"/>
      <c r="BY148" s="720"/>
      <c r="BZ148" s="720"/>
      <c r="CA148" s="720"/>
      <c r="CB148" s="720"/>
      <c r="CC148" s="720"/>
      <c r="CD148" s="720"/>
      <c r="CE148" s="720"/>
      <c r="CF148" s="720"/>
      <c r="CG148" s="720"/>
      <c r="CH148" s="720"/>
      <c r="CI148" s="720"/>
      <c r="CJ148" s="720"/>
      <c r="CK148" s="720"/>
      <c r="CL148" s="720"/>
      <c r="CM148" s="720"/>
      <c r="CN148" s="720"/>
      <c r="CO148" s="720"/>
      <c r="CP148" s="720"/>
      <c r="CQ148" s="720"/>
      <c r="CR148" s="720"/>
      <c r="CS148" s="720"/>
      <c r="CT148" s="720"/>
      <c r="CU148" s="720"/>
      <c r="CV148" s="720"/>
      <c r="CW148" s="720"/>
      <c r="CX148" s="720"/>
      <c r="CY148" s="720"/>
      <c r="CZ148" s="720"/>
      <c r="DA148" s="720"/>
      <c r="DB148" s="720"/>
      <c r="DC148" s="720"/>
      <c r="DD148" s="720"/>
      <c r="DE148" s="720"/>
      <c r="DF148" s="720"/>
      <c r="DG148" s="720"/>
      <c r="DH148" s="720"/>
      <c r="DI148" s="720"/>
      <c r="DJ148" s="720"/>
      <c r="DK148" s="720"/>
      <c r="DL148" s="720"/>
      <c r="DM148" s="720"/>
      <c r="DN148" s="720"/>
      <c r="DO148" s="720"/>
      <c r="DP148" s="720"/>
      <c r="DQ148" s="720"/>
      <c r="DR148" s="720"/>
      <c r="DS148" s="720"/>
      <c r="DT148" s="720"/>
      <c r="DU148" s="720"/>
      <c r="DV148" s="720"/>
      <c r="DW148" s="720"/>
      <c r="DX148" s="720"/>
      <c r="DY148" s="720"/>
      <c r="DZ148" s="720"/>
      <c r="EA148" s="720"/>
      <c r="EB148" s="720"/>
      <c r="EC148" s="720"/>
      <c r="ED148" s="720"/>
      <c r="EE148" s="720"/>
      <c r="EF148" s="720"/>
    </row>
    <row r="149" spans="1:136" x14ac:dyDescent="0.25">
      <c r="A149" s="794" t="s">
        <v>115</v>
      </c>
      <c r="B149" s="769">
        <f t="shared" si="39"/>
        <v>13</v>
      </c>
      <c r="C149" s="786">
        <v>435</v>
      </c>
      <c r="D149" s="771" t="s">
        <v>199</v>
      </c>
      <c r="E149" s="944">
        <v>42529</v>
      </c>
      <c r="F149" s="929"/>
      <c r="G149" s="721">
        <f t="shared" si="32"/>
        <v>13</v>
      </c>
      <c r="H149" s="957">
        <v>435</v>
      </c>
      <c r="I149" s="831">
        <v>435</v>
      </c>
      <c r="J149" s="831">
        <v>435</v>
      </c>
      <c r="K149" s="786">
        <v>0</v>
      </c>
      <c r="L149" s="833">
        <v>42530</v>
      </c>
      <c r="M149" s="835"/>
      <c r="N149" s="720"/>
      <c r="O149" s="720"/>
      <c r="P149" s="720"/>
      <c r="Q149" s="720"/>
      <c r="R149" s="720"/>
      <c r="S149" s="720"/>
      <c r="T149" s="720"/>
      <c r="U149" s="720"/>
      <c r="V149" s="716"/>
      <c r="W149" s="1116">
        <f t="shared" si="38"/>
        <v>13</v>
      </c>
      <c r="X149" s="790">
        <v>435</v>
      </c>
      <c r="Y149" s="719" t="str">
        <f t="shared" si="33"/>
        <v>OK</v>
      </c>
      <c r="Z149" s="771">
        <f t="shared" si="40"/>
        <v>0</v>
      </c>
      <c r="AA149" s="687" t="str">
        <f t="shared" si="34"/>
        <v>RP Def - 3173</v>
      </c>
      <c r="AB149" s="770">
        <v>42541</v>
      </c>
      <c r="AC149" s="861">
        <f t="shared" si="35"/>
        <v>435</v>
      </c>
      <c r="AD149" s="771">
        <f t="shared" si="29"/>
        <v>12</v>
      </c>
      <c r="AE149" s="771" t="str">
        <f t="shared" si="36"/>
        <v>OK</v>
      </c>
      <c r="AF149" s="725" t="str">
        <f t="shared" si="37"/>
        <v>OK</v>
      </c>
      <c r="AG149" s="854"/>
      <c r="AH149" s="771"/>
    </row>
    <row r="150" spans="1:136" s="726" customFormat="1" x14ac:dyDescent="0.25">
      <c r="A150" s="794" t="s">
        <v>115</v>
      </c>
      <c r="B150" s="769">
        <f t="shared" si="39"/>
        <v>14</v>
      </c>
      <c r="C150" s="786">
        <v>40</v>
      </c>
      <c r="D150" s="771" t="s">
        <v>245</v>
      </c>
      <c r="E150" s="944">
        <v>42529</v>
      </c>
      <c r="F150" s="929"/>
      <c r="G150" s="721">
        <f t="shared" si="32"/>
        <v>14</v>
      </c>
      <c r="H150" s="957">
        <v>40</v>
      </c>
      <c r="I150" s="831">
        <v>40</v>
      </c>
      <c r="J150" s="831">
        <v>40</v>
      </c>
      <c r="K150" s="786">
        <v>0</v>
      </c>
      <c r="L150" s="833">
        <v>42530</v>
      </c>
      <c r="M150" s="835"/>
      <c r="N150" s="720"/>
      <c r="O150" s="720"/>
      <c r="P150" s="720"/>
      <c r="Q150" s="720"/>
      <c r="R150" s="720"/>
      <c r="S150" s="720"/>
      <c r="T150" s="720"/>
      <c r="U150" s="720"/>
      <c r="V150" s="716"/>
      <c r="W150" s="1116">
        <f t="shared" si="38"/>
        <v>14</v>
      </c>
      <c r="X150" s="790">
        <v>40</v>
      </c>
      <c r="Y150" s="719" t="str">
        <f t="shared" si="33"/>
        <v>OK</v>
      </c>
      <c r="Z150" s="771">
        <f t="shared" si="40"/>
        <v>0</v>
      </c>
      <c r="AA150" s="687" t="str">
        <f t="shared" si="34"/>
        <v>CTT Standard - 4091</v>
      </c>
      <c r="AB150" s="770">
        <v>42563</v>
      </c>
      <c r="AC150" s="861">
        <f t="shared" si="35"/>
        <v>40</v>
      </c>
      <c r="AD150" s="771">
        <f t="shared" si="29"/>
        <v>34</v>
      </c>
      <c r="AE150" s="771" t="str">
        <f t="shared" si="36"/>
        <v>OK</v>
      </c>
      <c r="AF150" s="725" t="str">
        <f t="shared" si="37"/>
        <v>OK</v>
      </c>
      <c r="AG150" s="854"/>
      <c r="AH150" s="771"/>
      <c r="AI150" s="720"/>
      <c r="AJ150" s="720"/>
      <c r="AK150" s="720"/>
      <c r="AL150" s="720"/>
      <c r="AM150" s="720"/>
      <c r="AN150" s="720"/>
      <c r="AO150" s="720"/>
      <c r="AP150" s="720"/>
      <c r="AQ150" s="720"/>
      <c r="AR150" s="720"/>
      <c r="AS150" s="720"/>
      <c r="AT150" s="720"/>
      <c r="AU150" s="720"/>
      <c r="AV150" s="720"/>
      <c r="AW150" s="720"/>
      <c r="AX150" s="720"/>
      <c r="AY150" s="720"/>
      <c r="AZ150" s="720"/>
      <c r="BA150" s="720"/>
      <c r="BB150" s="720"/>
      <c r="BC150" s="720"/>
      <c r="BD150" s="720"/>
      <c r="BE150" s="720"/>
      <c r="BF150" s="720"/>
      <c r="BG150" s="720"/>
      <c r="BH150" s="720"/>
      <c r="BI150" s="720"/>
      <c r="BJ150" s="720"/>
      <c r="BK150" s="720"/>
      <c r="BL150" s="720"/>
      <c r="BM150" s="720"/>
      <c r="BN150" s="720"/>
      <c r="BO150" s="720"/>
      <c r="BP150" s="720"/>
      <c r="BQ150" s="720"/>
      <c r="BR150" s="720"/>
      <c r="BS150" s="720"/>
      <c r="BT150" s="720"/>
      <c r="BU150" s="720"/>
      <c r="BV150" s="720"/>
      <c r="BW150" s="720"/>
      <c r="BX150" s="720"/>
      <c r="BY150" s="720"/>
      <c r="BZ150" s="720"/>
      <c r="CA150" s="720"/>
      <c r="CB150" s="720"/>
      <c r="CC150" s="720"/>
      <c r="CD150" s="720"/>
      <c r="CE150" s="720"/>
      <c r="CF150" s="720"/>
      <c r="CG150" s="720"/>
      <c r="CH150" s="720"/>
      <c r="CI150" s="720"/>
      <c r="CJ150" s="720"/>
      <c r="CK150" s="720"/>
      <c r="CL150" s="720"/>
      <c r="CM150" s="720"/>
      <c r="CN150" s="720"/>
      <c r="CO150" s="720"/>
      <c r="CP150" s="720"/>
      <c r="CQ150" s="720"/>
      <c r="CR150" s="720"/>
      <c r="CS150" s="720"/>
      <c r="CT150" s="720"/>
      <c r="CU150" s="720"/>
      <c r="CV150" s="720"/>
      <c r="CW150" s="720"/>
      <c r="CX150" s="720"/>
      <c r="CY150" s="720"/>
      <c r="CZ150" s="720"/>
      <c r="DA150" s="720"/>
      <c r="DB150" s="720"/>
      <c r="DC150" s="720"/>
      <c r="DD150" s="720"/>
      <c r="DE150" s="720"/>
      <c r="DF150" s="720"/>
      <c r="DG150" s="720"/>
      <c r="DH150" s="720"/>
      <c r="DI150" s="720"/>
      <c r="DJ150" s="720"/>
      <c r="DK150" s="720"/>
      <c r="DL150" s="720"/>
      <c r="DM150" s="720"/>
      <c r="DN150" s="720"/>
      <c r="DO150" s="720"/>
      <c r="DP150" s="720"/>
      <c r="DQ150" s="720"/>
      <c r="DR150" s="720"/>
      <c r="DS150" s="720"/>
      <c r="DT150" s="720"/>
      <c r="DU150" s="720"/>
      <c r="DV150" s="720"/>
      <c r="DW150" s="720"/>
      <c r="DX150" s="720"/>
      <c r="DY150" s="720"/>
      <c r="DZ150" s="720"/>
      <c r="EA150" s="720"/>
      <c r="EB150" s="720"/>
      <c r="EC150" s="720"/>
      <c r="ED150" s="720"/>
      <c r="EE150" s="720"/>
      <c r="EF150" s="720"/>
    </row>
    <row r="151" spans="1:136" x14ac:dyDescent="0.25">
      <c r="A151" s="794" t="s">
        <v>115</v>
      </c>
      <c r="B151" s="769">
        <f t="shared" si="39"/>
        <v>15</v>
      </c>
      <c r="C151" s="786">
        <v>29</v>
      </c>
      <c r="D151" s="771" t="s">
        <v>244</v>
      </c>
      <c r="E151" s="944">
        <v>42529</v>
      </c>
      <c r="F151" s="929"/>
      <c r="G151" s="721">
        <f t="shared" si="32"/>
        <v>15</v>
      </c>
      <c r="H151" s="957">
        <v>29</v>
      </c>
      <c r="I151" s="831">
        <v>29</v>
      </c>
      <c r="J151" s="831">
        <v>29</v>
      </c>
      <c r="K151" s="786">
        <v>0</v>
      </c>
      <c r="L151" s="833">
        <v>42530</v>
      </c>
      <c r="M151" s="835"/>
      <c r="N151" s="720"/>
      <c r="O151" s="720"/>
      <c r="P151" s="720"/>
      <c r="Q151" s="720"/>
      <c r="R151" s="720"/>
      <c r="S151" s="720"/>
      <c r="T151" s="720"/>
      <c r="U151" s="720"/>
      <c r="V151" s="716"/>
      <c r="W151" s="1116">
        <f t="shared" si="38"/>
        <v>15</v>
      </c>
      <c r="X151" s="790">
        <v>29</v>
      </c>
      <c r="Y151" s="719" t="str">
        <f t="shared" si="33"/>
        <v>OK</v>
      </c>
      <c r="Z151" s="771">
        <f t="shared" si="40"/>
        <v>0</v>
      </c>
      <c r="AA151" s="687" t="str">
        <f t="shared" si="34"/>
        <v>JOM - 4327</v>
      </c>
      <c r="AB151" s="770">
        <v>42555</v>
      </c>
      <c r="AC151" s="861">
        <f t="shared" si="35"/>
        <v>29</v>
      </c>
      <c r="AD151" s="771">
        <f t="shared" si="29"/>
        <v>26</v>
      </c>
      <c r="AE151" s="771" t="str">
        <f t="shared" si="36"/>
        <v>OK</v>
      </c>
      <c r="AF151" s="725" t="str">
        <f t="shared" si="37"/>
        <v>OK</v>
      </c>
      <c r="AG151" s="854"/>
      <c r="AH151" s="771"/>
    </row>
    <row r="152" spans="1:136" x14ac:dyDescent="0.25">
      <c r="A152" s="794" t="s">
        <v>115</v>
      </c>
      <c r="B152" s="769">
        <f t="shared" si="39"/>
        <v>16</v>
      </c>
      <c r="C152" s="786">
        <v>1</v>
      </c>
      <c r="D152" s="771" t="s">
        <v>189</v>
      </c>
      <c r="E152" s="944">
        <v>42529</v>
      </c>
      <c r="F152" s="929"/>
      <c r="G152" s="721">
        <f t="shared" si="32"/>
        <v>16</v>
      </c>
      <c r="H152" s="957">
        <v>1</v>
      </c>
      <c r="I152" s="831">
        <v>1</v>
      </c>
      <c r="J152" s="831">
        <v>1</v>
      </c>
      <c r="K152" s="786">
        <v>0</v>
      </c>
      <c r="L152" s="833">
        <v>42530</v>
      </c>
      <c r="M152" s="835"/>
      <c r="N152" s="720"/>
      <c r="O152" s="720"/>
      <c r="P152" s="720"/>
      <c r="Q152" s="720"/>
      <c r="R152" s="720"/>
      <c r="S152" s="720"/>
      <c r="T152" s="720"/>
      <c r="U152" s="720"/>
      <c r="V152" s="716"/>
      <c r="W152" s="1116">
        <f t="shared" si="38"/>
        <v>16</v>
      </c>
      <c r="X152" s="790">
        <v>1</v>
      </c>
      <c r="Y152" s="719" t="str">
        <f t="shared" si="33"/>
        <v>OK</v>
      </c>
      <c r="Z152" s="771">
        <f t="shared" si="40"/>
        <v>0</v>
      </c>
      <c r="AA152" s="687" t="str">
        <f t="shared" si="34"/>
        <v>SZ Def - 6508</v>
      </c>
      <c r="AB152" s="770">
        <v>42541</v>
      </c>
      <c r="AC152" s="861">
        <f t="shared" si="35"/>
        <v>1</v>
      </c>
      <c r="AD152" s="771">
        <f t="shared" si="29"/>
        <v>12</v>
      </c>
      <c r="AE152" s="771" t="str">
        <f t="shared" si="36"/>
        <v>OK</v>
      </c>
      <c r="AF152" s="725" t="str">
        <f t="shared" si="37"/>
        <v>OK</v>
      </c>
      <c r="AG152" s="854"/>
      <c r="AH152" s="771"/>
    </row>
    <row r="153" spans="1:136" x14ac:dyDescent="0.25">
      <c r="A153" s="794" t="s">
        <v>115</v>
      </c>
      <c r="B153" s="769">
        <f t="shared" si="39"/>
        <v>17</v>
      </c>
      <c r="C153" s="786">
        <v>275</v>
      </c>
      <c r="D153" s="771" t="s">
        <v>214</v>
      </c>
      <c r="E153" s="944">
        <v>42529</v>
      </c>
      <c r="F153" s="929"/>
      <c r="G153" s="721">
        <f t="shared" si="32"/>
        <v>17</v>
      </c>
      <c r="H153" s="957">
        <v>275</v>
      </c>
      <c r="I153" s="831">
        <v>275</v>
      </c>
      <c r="J153" s="831">
        <v>275</v>
      </c>
      <c r="K153" s="786">
        <v>0</v>
      </c>
      <c r="L153" s="833">
        <v>42530</v>
      </c>
      <c r="M153" s="835"/>
      <c r="N153" s="720"/>
      <c r="O153" s="720"/>
      <c r="P153" s="720"/>
      <c r="Q153" s="720"/>
      <c r="R153" s="720"/>
      <c r="S153" s="720"/>
      <c r="T153" s="720"/>
      <c r="U153" s="720"/>
      <c r="V153" s="716"/>
      <c r="W153" s="1116">
        <f t="shared" si="38"/>
        <v>17</v>
      </c>
      <c r="X153" s="790">
        <v>275</v>
      </c>
      <c r="Y153" s="719" t="str">
        <f t="shared" si="33"/>
        <v>OK</v>
      </c>
      <c r="Z153" s="771">
        <f t="shared" si="40"/>
        <v>0</v>
      </c>
      <c r="AA153" s="687" t="str">
        <f t="shared" si="34"/>
        <v>Worten def - 6806</v>
      </c>
      <c r="AB153" s="770">
        <v>42541</v>
      </c>
      <c r="AC153" s="861">
        <f t="shared" si="35"/>
        <v>275</v>
      </c>
      <c r="AD153" s="771">
        <f t="shared" si="29"/>
        <v>12</v>
      </c>
      <c r="AE153" s="771" t="str">
        <f t="shared" si="36"/>
        <v>OK</v>
      </c>
      <c r="AF153" s="725" t="str">
        <f t="shared" si="37"/>
        <v>OK</v>
      </c>
      <c r="AG153" s="854"/>
      <c r="AH153" s="771"/>
    </row>
    <row r="154" spans="1:136" x14ac:dyDescent="0.25">
      <c r="A154" s="794" t="s">
        <v>115</v>
      </c>
      <c r="B154" s="769">
        <v>19</v>
      </c>
      <c r="C154" s="786">
        <v>2</v>
      </c>
      <c r="D154" s="771" t="s">
        <v>219</v>
      </c>
      <c r="E154" s="944">
        <v>42529</v>
      </c>
      <c r="F154" s="929"/>
      <c r="G154" s="721">
        <f t="shared" si="32"/>
        <v>19</v>
      </c>
      <c r="H154" s="957">
        <v>2</v>
      </c>
      <c r="I154" s="831">
        <v>2</v>
      </c>
      <c r="J154" s="831">
        <v>2</v>
      </c>
      <c r="K154" s="786">
        <v>0</v>
      </c>
      <c r="L154" s="833">
        <v>42530</v>
      </c>
      <c r="M154" s="835"/>
      <c r="N154" s="720"/>
      <c r="O154" s="720"/>
      <c r="P154" s="720"/>
      <c r="Q154" s="720"/>
      <c r="R154" s="720"/>
      <c r="S154" s="720"/>
      <c r="T154" s="720"/>
      <c r="U154" s="720"/>
      <c r="V154" s="716"/>
      <c r="W154" s="849">
        <v>19</v>
      </c>
      <c r="X154" s="790">
        <v>2</v>
      </c>
      <c r="Y154" s="719" t="str">
        <f t="shared" si="33"/>
        <v>OK</v>
      </c>
      <c r="Z154" s="771">
        <f t="shared" si="40"/>
        <v>0</v>
      </c>
      <c r="AA154" s="687" t="str">
        <f t="shared" si="34"/>
        <v>Vobis -6843</v>
      </c>
      <c r="AB154" s="770">
        <v>42541</v>
      </c>
      <c r="AC154" s="861">
        <f t="shared" si="35"/>
        <v>2</v>
      </c>
      <c r="AD154" s="771">
        <f t="shared" si="29"/>
        <v>12</v>
      </c>
      <c r="AE154" s="771" t="str">
        <f t="shared" si="36"/>
        <v>OK</v>
      </c>
      <c r="AF154" s="725" t="str">
        <f t="shared" si="37"/>
        <v>OK</v>
      </c>
      <c r="AG154" s="854"/>
      <c r="AH154" s="771"/>
    </row>
    <row r="155" spans="1:136" x14ac:dyDescent="0.25">
      <c r="A155" s="794" t="s">
        <v>115</v>
      </c>
      <c r="B155" s="769">
        <f>B154+1</f>
        <v>20</v>
      </c>
      <c r="C155" s="786">
        <v>282</v>
      </c>
      <c r="D155" s="771" t="s">
        <v>74</v>
      </c>
      <c r="E155" s="944">
        <v>42536</v>
      </c>
      <c r="F155" s="929"/>
      <c r="G155" s="721">
        <f t="shared" si="32"/>
        <v>20</v>
      </c>
      <c r="H155" s="957">
        <v>282</v>
      </c>
      <c r="I155" s="831">
        <v>282</v>
      </c>
      <c r="J155" s="831">
        <v>282</v>
      </c>
      <c r="K155" s="786">
        <v>0</v>
      </c>
      <c r="L155" s="833">
        <v>42537</v>
      </c>
      <c r="M155" s="835"/>
      <c r="N155" s="720"/>
      <c r="O155" s="720"/>
      <c r="P155" s="720"/>
      <c r="Q155" s="720"/>
      <c r="R155" s="720"/>
      <c r="S155" s="720"/>
      <c r="T155" s="720"/>
      <c r="U155" s="720"/>
      <c r="V155" s="716"/>
      <c r="W155" s="1116">
        <f t="shared" ref="W155:W167" si="41">B155:B174</f>
        <v>20</v>
      </c>
      <c r="X155" s="790">
        <v>282</v>
      </c>
      <c r="Y155" s="719" t="str">
        <f t="shared" si="33"/>
        <v>OK</v>
      </c>
      <c r="Z155" s="771">
        <f t="shared" si="40"/>
        <v>0</v>
      </c>
      <c r="AA155" s="687" t="str">
        <f t="shared" si="34"/>
        <v>Conforama - 2230</v>
      </c>
      <c r="AB155" s="770">
        <v>42555</v>
      </c>
      <c r="AC155" s="861">
        <f t="shared" si="35"/>
        <v>282</v>
      </c>
      <c r="AD155" s="771">
        <f t="shared" si="29"/>
        <v>19</v>
      </c>
      <c r="AE155" s="771" t="str">
        <f t="shared" si="36"/>
        <v>OK</v>
      </c>
      <c r="AF155" s="725" t="str">
        <f t="shared" si="37"/>
        <v>OK</v>
      </c>
      <c r="AG155" s="854"/>
      <c r="AH155" s="771"/>
    </row>
    <row r="156" spans="1:136" x14ac:dyDescent="0.25">
      <c r="A156" s="794" t="s">
        <v>115</v>
      </c>
      <c r="B156" s="769">
        <f>B155+1</f>
        <v>21</v>
      </c>
      <c r="C156" s="786">
        <v>27</v>
      </c>
      <c r="D156" s="771" t="s">
        <v>245</v>
      </c>
      <c r="E156" s="944">
        <v>42536</v>
      </c>
      <c r="F156" s="929"/>
      <c r="G156" s="721">
        <f t="shared" si="32"/>
        <v>21</v>
      </c>
      <c r="H156" s="957">
        <v>27</v>
      </c>
      <c r="I156" s="831">
        <v>27</v>
      </c>
      <c r="J156" s="831">
        <v>27</v>
      </c>
      <c r="K156" s="786">
        <v>0</v>
      </c>
      <c r="L156" s="833">
        <v>42537</v>
      </c>
      <c r="M156" s="835"/>
      <c r="N156" s="720"/>
      <c r="O156" s="720"/>
      <c r="P156" s="720"/>
      <c r="Q156" s="720"/>
      <c r="R156" s="720"/>
      <c r="S156" s="720"/>
      <c r="T156" s="720"/>
      <c r="U156" s="720"/>
      <c r="V156" s="716"/>
      <c r="W156" s="1116">
        <f t="shared" si="41"/>
        <v>21</v>
      </c>
      <c r="X156" s="790">
        <v>27</v>
      </c>
      <c r="Y156" s="719" t="str">
        <f t="shared" si="33"/>
        <v>OK</v>
      </c>
      <c r="Z156" s="771">
        <f t="shared" si="40"/>
        <v>0</v>
      </c>
      <c r="AA156" s="687" t="str">
        <f t="shared" si="34"/>
        <v>CTT Standard - 4091</v>
      </c>
      <c r="AB156" s="770">
        <v>42551</v>
      </c>
      <c r="AC156" s="861">
        <f t="shared" si="35"/>
        <v>27</v>
      </c>
      <c r="AD156" s="771">
        <f t="shared" si="29"/>
        <v>15</v>
      </c>
      <c r="AE156" s="771" t="str">
        <f t="shared" si="36"/>
        <v>OK</v>
      </c>
      <c r="AF156" s="725" t="str">
        <f t="shared" si="37"/>
        <v>OK</v>
      </c>
      <c r="AG156" s="854"/>
      <c r="AH156" s="771"/>
    </row>
    <row r="157" spans="1:136" x14ac:dyDescent="0.25">
      <c r="A157" s="794" t="s">
        <v>115</v>
      </c>
      <c r="B157" s="769">
        <f>B156+1</f>
        <v>22</v>
      </c>
      <c r="C157" s="786">
        <v>35</v>
      </c>
      <c r="D157" s="771" t="s">
        <v>244</v>
      </c>
      <c r="E157" s="944">
        <v>42536</v>
      </c>
      <c r="F157" s="929"/>
      <c r="G157" s="721">
        <f t="shared" si="32"/>
        <v>22</v>
      </c>
      <c r="H157" s="957">
        <v>35</v>
      </c>
      <c r="I157" s="831">
        <v>35</v>
      </c>
      <c r="J157" s="831">
        <v>35</v>
      </c>
      <c r="K157" s="786">
        <v>0</v>
      </c>
      <c r="L157" s="833">
        <v>42537</v>
      </c>
      <c r="M157" s="835"/>
      <c r="N157" s="720"/>
      <c r="O157" s="720"/>
      <c r="P157" s="720"/>
      <c r="Q157" s="720"/>
      <c r="R157" s="720"/>
      <c r="S157" s="720"/>
      <c r="T157" s="720"/>
      <c r="U157" s="720"/>
      <c r="V157" s="716"/>
      <c r="W157" s="1116">
        <f t="shared" si="41"/>
        <v>22</v>
      </c>
      <c r="X157" s="790">
        <v>35</v>
      </c>
      <c r="Y157" s="719" t="str">
        <f t="shared" si="33"/>
        <v>OK</v>
      </c>
      <c r="Z157" s="771">
        <f t="shared" si="40"/>
        <v>0</v>
      </c>
      <c r="AA157" s="687" t="str">
        <f t="shared" si="34"/>
        <v>JOM - 4327</v>
      </c>
      <c r="AB157" s="770">
        <v>42555</v>
      </c>
      <c r="AC157" s="861">
        <f t="shared" si="35"/>
        <v>35</v>
      </c>
      <c r="AD157" s="771">
        <f t="shared" si="29"/>
        <v>19</v>
      </c>
      <c r="AE157" s="771" t="str">
        <f t="shared" si="36"/>
        <v>OK</v>
      </c>
      <c r="AF157" s="725" t="str">
        <f t="shared" si="37"/>
        <v>OK</v>
      </c>
      <c r="AG157" s="854"/>
      <c r="AH157" s="771"/>
    </row>
    <row r="158" spans="1:136" x14ac:dyDescent="0.25">
      <c r="A158" s="794" t="s">
        <v>115</v>
      </c>
      <c r="B158" s="769">
        <f>B157+1</f>
        <v>23</v>
      </c>
      <c r="C158" s="786">
        <v>5</v>
      </c>
      <c r="D158" s="771" t="s">
        <v>79</v>
      </c>
      <c r="E158" s="944">
        <v>42543</v>
      </c>
      <c r="F158" s="929"/>
      <c r="G158" s="721">
        <f t="shared" si="32"/>
        <v>23</v>
      </c>
      <c r="H158" s="957">
        <v>5</v>
      </c>
      <c r="I158" s="831">
        <v>5</v>
      </c>
      <c r="J158" s="831">
        <v>5</v>
      </c>
      <c r="K158" s="786">
        <v>0</v>
      </c>
      <c r="L158" s="833">
        <v>42544</v>
      </c>
      <c r="M158" s="835"/>
      <c r="N158" s="720"/>
      <c r="O158" s="720"/>
      <c r="P158" s="720"/>
      <c r="Q158" s="720"/>
      <c r="R158" s="720"/>
      <c r="S158" s="720"/>
      <c r="T158" s="720"/>
      <c r="U158" s="720"/>
      <c r="V158" s="716"/>
      <c r="W158" s="1116">
        <f t="shared" si="41"/>
        <v>23</v>
      </c>
      <c r="X158" s="790">
        <v>5</v>
      </c>
      <c r="Y158" s="719" t="str">
        <f t="shared" si="33"/>
        <v>OK</v>
      </c>
      <c r="Z158" s="771">
        <f t="shared" si="40"/>
        <v>0</v>
      </c>
      <c r="AA158" s="687" t="str">
        <f t="shared" si="34"/>
        <v>Moviflor - 2229</v>
      </c>
      <c r="AB158" s="770">
        <v>42551</v>
      </c>
      <c r="AC158" s="861">
        <f t="shared" si="35"/>
        <v>5</v>
      </c>
      <c r="AD158" s="771">
        <f t="shared" si="29"/>
        <v>8</v>
      </c>
      <c r="AE158" s="771" t="str">
        <f t="shared" si="36"/>
        <v>OK</v>
      </c>
      <c r="AF158" s="725" t="str">
        <f t="shared" si="37"/>
        <v>OK</v>
      </c>
      <c r="AG158" s="854"/>
      <c r="AH158" s="771"/>
    </row>
    <row r="159" spans="1:136" x14ac:dyDescent="0.25">
      <c r="A159" s="794" t="s">
        <v>115</v>
      </c>
      <c r="B159" s="769">
        <v>1</v>
      </c>
      <c r="C159" s="786">
        <v>250</v>
      </c>
      <c r="D159" s="771" t="s">
        <v>196</v>
      </c>
      <c r="E159" s="944">
        <v>42542</v>
      </c>
      <c r="F159" s="929"/>
      <c r="G159" s="721">
        <f t="shared" si="32"/>
        <v>1</v>
      </c>
      <c r="H159" s="957">
        <v>250</v>
      </c>
      <c r="I159" s="831">
        <v>250</v>
      </c>
      <c r="J159" s="831">
        <v>250</v>
      </c>
      <c r="K159" s="786">
        <v>0</v>
      </c>
      <c r="L159" s="833">
        <v>42543</v>
      </c>
      <c r="M159" s="835"/>
      <c r="N159" s="720"/>
      <c r="O159" s="720"/>
      <c r="P159" s="720"/>
      <c r="Q159" s="720"/>
      <c r="R159" s="720"/>
      <c r="S159" s="720"/>
      <c r="T159" s="720"/>
      <c r="U159" s="720"/>
      <c r="V159" s="716"/>
      <c r="W159" s="1116">
        <f t="shared" si="41"/>
        <v>1</v>
      </c>
      <c r="X159" s="790">
        <v>250</v>
      </c>
      <c r="Y159" s="719" t="str">
        <f t="shared" si="33"/>
        <v>OK</v>
      </c>
      <c r="Z159" s="771">
        <f t="shared" si="40"/>
        <v>0</v>
      </c>
      <c r="AA159" s="687" t="str">
        <f t="shared" si="34"/>
        <v>RP Provisorio - 3172</v>
      </c>
      <c r="AB159" s="770">
        <v>42550</v>
      </c>
      <c r="AC159" s="861">
        <f t="shared" si="35"/>
        <v>250</v>
      </c>
      <c r="AD159" s="771">
        <f t="shared" si="29"/>
        <v>8</v>
      </c>
      <c r="AE159" s="771" t="str">
        <f t="shared" si="36"/>
        <v>OK</v>
      </c>
      <c r="AF159" s="725" t="str">
        <f t="shared" si="37"/>
        <v>OK</v>
      </c>
      <c r="AG159" s="854"/>
      <c r="AH159" s="771"/>
    </row>
    <row r="160" spans="1:136" x14ac:dyDescent="0.25">
      <c r="A160" s="794" t="s">
        <v>115</v>
      </c>
      <c r="B160" s="769">
        <v>1</v>
      </c>
      <c r="C160" s="786">
        <v>2</v>
      </c>
      <c r="D160" s="771" t="s">
        <v>182</v>
      </c>
      <c r="E160" s="944">
        <v>42543</v>
      </c>
      <c r="F160" s="929"/>
      <c r="G160" s="721">
        <f t="shared" si="32"/>
        <v>1</v>
      </c>
      <c r="H160" s="957">
        <v>2</v>
      </c>
      <c r="I160" s="831">
        <v>2</v>
      </c>
      <c r="J160" s="831">
        <v>2</v>
      </c>
      <c r="K160" s="786">
        <v>0</v>
      </c>
      <c r="L160" s="833">
        <v>42544</v>
      </c>
      <c r="M160" s="835"/>
      <c r="N160" s="720"/>
      <c r="O160" s="720"/>
      <c r="P160" s="720"/>
      <c r="Q160" s="720"/>
      <c r="R160" s="720"/>
      <c r="S160" s="720"/>
      <c r="T160" s="720"/>
      <c r="U160" s="720"/>
      <c r="V160" s="716"/>
      <c r="W160" s="1116">
        <f t="shared" si="41"/>
        <v>1</v>
      </c>
      <c r="X160" s="790">
        <v>2</v>
      </c>
      <c r="Y160" s="719" t="str">
        <f t="shared" si="33"/>
        <v>OK</v>
      </c>
      <c r="Z160" s="771">
        <f t="shared" si="40"/>
        <v>0</v>
      </c>
      <c r="AA160" s="687" t="str">
        <f t="shared" si="34"/>
        <v>CNT Def - 2205</v>
      </c>
      <c r="AB160" s="770">
        <v>42551</v>
      </c>
      <c r="AC160" s="861">
        <f t="shared" si="35"/>
        <v>2</v>
      </c>
      <c r="AD160" s="771">
        <f t="shared" si="29"/>
        <v>8</v>
      </c>
      <c r="AE160" s="771" t="str">
        <f t="shared" si="36"/>
        <v>OK</v>
      </c>
      <c r="AF160" s="725" t="str">
        <f t="shared" si="37"/>
        <v>OK</v>
      </c>
      <c r="AG160" s="854"/>
      <c r="AH160" s="771"/>
    </row>
    <row r="161" spans="1:136" s="726" customFormat="1" x14ac:dyDescent="0.25">
      <c r="A161" s="921" t="s">
        <v>115</v>
      </c>
      <c r="B161" s="875">
        <f t="shared" ref="B161:B168" si="42">B160+1</f>
        <v>2</v>
      </c>
      <c r="C161" s="901">
        <v>214</v>
      </c>
      <c r="D161" s="847" t="s">
        <v>75</v>
      </c>
      <c r="E161" s="943">
        <v>42543</v>
      </c>
      <c r="F161" s="939"/>
      <c r="G161" s="878">
        <f t="shared" si="32"/>
        <v>2</v>
      </c>
      <c r="H161" s="970">
        <v>214</v>
      </c>
      <c r="I161" s="902">
        <v>214</v>
      </c>
      <c r="J161" s="902">
        <v>214</v>
      </c>
      <c r="K161" s="901">
        <v>0</v>
      </c>
      <c r="L161" s="833">
        <v>42544</v>
      </c>
      <c r="M161" s="879"/>
      <c r="V161" s="881"/>
      <c r="W161" s="1119">
        <f t="shared" si="41"/>
        <v>2</v>
      </c>
      <c r="X161" s="903">
        <v>214</v>
      </c>
      <c r="Y161" s="882" t="str">
        <f t="shared" si="33"/>
        <v>OK</v>
      </c>
      <c r="Z161" s="847">
        <f t="shared" si="40"/>
        <v>0</v>
      </c>
      <c r="AA161" s="860" t="str">
        <f t="shared" si="34"/>
        <v>Euronics - 2231</v>
      </c>
      <c r="AB161" s="852">
        <v>42555</v>
      </c>
      <c r="AC161" s="867">
        <f t="shared" si="35"/>
        <v>214</v>
      </c>
      <c r="AD161" s="847">
        <f t="shared" si="29"/>
        <v>12</v>
      </c>
      <c r="AE161" s="847" t="str">
        <f t="shared" si="36"/>
        <v>OK</v>
      </c>
      <c r="AF161" s="876" t="str">
        <f t="shared" si="37"/>
        <v>OK</v>
      </c>
      <c r="AG161" s="858"/>
      <c r="AH161" s="847"/>
    </row>
    <row r="162" spans="1:136" s="730" customFormat="1" x14ac:dyDescent="0.25">
      <c r="A162" s="922" t="s">
        <v>115</v>
      </c>
      <c r="B162" s="884">
        <f t="shared" si="42"/>
        <v>3</v>
      </c>
      <c r="C162" s="913">
        <v>90</v>
      </c>
      <c r="D162" s="864" t="s">
        <v>187</v>
      </c>
      <c r="E162" s="945">
        <v>42543</v>
      </c>
      <c r="F162" s="940"/>
      <c r="G162" s="887">
        <f t="shared" si="32"/>
        <v>3</v>
      </c>
      <c r="H162" s="914">
        <v>90</v>
      </c>
      <c r="I162" s="890">
        <v>90</v>
      </c>
      <c r="J162" s="914">
        <v>90</v>
      </c>
      <c r="K162" s="913">
        <v>0</v>
      </c>
      <c r="L162" s="888">
        <v>42544</v>
      </c>
      <c r="M162" s="889"/>
      <c r="V162" s="891"/>
      <c r="W162" s="1117">
        <f t="shared" si="41"/>
        <v>3</v>
      </c>
      <c r="X162" s="915">
        <v>90</v>
      </c>
      <c r="Y162" s="893" t="str">
        <f t="shared" si="33"/>
        <v>OK</v>
      </c>
      <c r="Z162" s="864">
        <f t="shared" si="40"/>
        <v>0</v>
      </c>
      <c r="AA162" s="900" t="str">
        <f t="shared" si="34"/>
        <v>Salvador Caetano - 2879</v>
      </c>
      <c r="AB162" s="894">
        <v>42551</v>
      </c>
      <c r="AC162" s="895">
        <f t="shared" si="35"/>
        <v>90</v>
      </c>
      <c r="AD162" s="864">
        <f t="shared" si="29"/>
        <v>8</v>
      </c>
      <c r="AE162" s="864" t="str">
        <f t="shared" si="36"/>
        <v>OK</v>
      </c>
      <c r="AF162" s="885" t="str">
        <f t="shared" si="37"/>
        <v>OK</v>
      </c>
      <c r="AG162" s="896"/>
      <c r="AH162" s="864"/>
    </row>
    <row r="163" spans="1:136" x14ac:dyDescent="0.25">
      <c r="A163" s="794" t="s">
        <v>115</v>
      </c>
      <c r="B163" s="769">
        <f t="shared" si="42"/>
        <v>4</v>
      </c>
      <c r="C163" s="786">
        <v>731</v>
      </c>
      <c r="D163" s="771" t="s">
        <v>199</v>
      </c>
      <c r="E163" s="944">
        <v>42543</v>
      </c>
      <c r="F163" s="929"/>
      <c r="G163" s="721">
        <f t="shared" si="32"/>
        <v>4</v>
      </c>
      <c r="H163" s="964">
        <v>731</v>
      </c>
      <c r="I163" s="713">
        <v>731</v>
      </c>
      <c r="J163" s="964">
        <v>731</v>
      </c>
      <c r="K163" s="786">
        <v>0</v>
      </c>
      <c r="L163" s="833">
        <v>42544</v>
      </c>
      <c r="M163" s="835"/>
      <c r="N163" s="720"/>
      <c r="O163" s="720"/>
      <c r="P163" s="720"/>
      <c r="Q163" s="720"/>
      <c r="R163" s="720"/>
      <c r="S163" s="720"/>
      <c r="T163" s="720"/>
      <c r="U163" s="720"/>
      <c r="V163" s="716"/>
      <c r="W163" s="1116">
        <f t="shared" si="41"/>
        <v>4</v>
      </c>
      <c r="X163" s="790">
        <v>731</v>
      </c>
      <c r="Y163" s="719" t="str">
        <f t="shared" si="33"/>
        <v>OK</v>
      </c>
      <c r="Z163" s="771">
        <f t="shared" si="40"/>
        <v>0</v>
      </c>
      <c r="AA163" s="687" t="str">
        <f t="shared" si="34"/>
        <v>RP Def - 3173</v>
      </c>
      <c r="AB163" s="770">
        <v>42551</v>
      </c>
      <c r="AC163" s="861">
        <f t="shared" si="35"/>
        <v>731</v>
      </c>
      <c r="AD163" s="771">
        <f t="shared" si="29"/>
        <v>8</v>
      </c>
      <c r="AE163" s="771" t="str">
        <f t="shared" si="36"/>
        <v>OK</v>
      </c>
      <c r="AF163" s="725" t="str">
        <f t="shared" si="37"/>
        <v>OK</v>
      </c>
      <c r="AG163" s="854"/>
      <c r="AH163" s="771"/>
    </row>
    <row r="164" spans="1:136" x14ac:dyDescent="0.25">
      <c r="A164" s="794" t="s">
        <v>115</v>
      </c>
      <c r="B164" s="769">
        <f t="shared" si="42"/>
        <v>5</v>
      </c>
      <c r="C164" s="786">
        <v>35</v>
      </c>
      <c r="D164" s="771" t="s">
        <v>245</v>
      </c>
      <c r="E164" s="944">
        <v>42543</v>
      </c>
      <c r="F164" s="929"/>
      <c r="G164" s="721">
        <f t="shared" si="32"/>
        <v>5</v>
      </c>
      <c r="H164" s="831">
        <v>35</v>
      </c>
      <c r="I164" s="713">
        <v>35</v>
      </c>
      <c r="J164" s="831">
        <v>35</v>
      </c>
      <c r="K164" s="786">
        <v>0</v>
      </c>
      <c r="L164" s="833">
        <v>42544</v>
      </c>
      <c r="M164" s="835"/>
      <c r="N164" s="720"/>
      <c r="O164" s="720"/>
      <c r="P164" s="720"/>
      <c r="Q164" s="720"/>
      <c r="R164" s="720"/>
      <c r="S164" s="720"/>
      <c r="T164" s="720"/>
      <c r="U164" s="720"/>
      <c r="V164" s="716"/>
      <c r="W164" s="1116">
        <f t="shared" si="41"/>
        <v>5</v>
      </c>
      <c r="X164" s="790">
        <v>35</v>
      </c>
      <c r="Y164" s="719" t="str">
        <f t="shared" si="33"/>
        <v>OK</v>
      </c>
      <c r="Z164" s="771">
        <f t="shared" si="40"/>
        <v>0</v>
      </c>
      <c r="AA164" s="687" t="str">
        <f t="shared" si="34"/>
        <v>CTT Standard - 4091</v>
      </c>
      <c r="AB164" s="770">
        <v>42563</v>
      </c>
      <c r="AC164" s="861">
        <f t="shared" si="35"/>
        <v>35</v>
      </c>
      <c r="AD164" s="771">
        <f t="shared" si="29"/>
        <v>20</v>
      </c>
      <c r="AE164" s="771" t="str">
        <f t="shared" si="36"/>
        <v>OK</v>
      </c>
      <c r="AF164" s="725" t="str">
        <f t="shared" si="37"/>
        <v>OK</v>
      </c>
      <c r="AG164" s="854"/>
      <c r="AH164" s="771"/>
    </row>
    <row r="165" spans="1:136" x14ac:dyDescent="0.25">
      <c r="A165" s="794" t="s">
        <v>115</v>
      </c>
      <c r="B165" s="769">
        <f t="shared" si="42"/>
        <v>6</v>
      </c>
      <c r="C165" s="786">
        <v>25</v>
      </c>
      <c r="D165" s="771" t="s">
        <v>244</v>
      </c>
      <c r="E165" s="944">
        <v>42543</v>
      </c>
      <c r="F165" s="929"/>
      <c r="G165" s="721">
        <f t="shared" si="32"/>
        <v>6</v>
      </c>
      <c r="H165" s="831">
        <v>25</v>
      </c>
      <c r="I165" s="713">
        <v>25</v>
      </c>
      <c r="J165" s="831">
        <v>25</v>
      </c>
      <c r="K165" s="786">
        <v>0</v>
      </c>
      <c r="L165" s="833">
        <v>42544</v>
      </c>
      <c r="M165" s="835"/>
      <c r="N165" s="720"/>
      <c r="O165" s="720"/>
      <c r="P165" s="720"/>
      <c r="Q165" s="720"/>
      <c r="R165" s="720"/>
      <c r="S165" s="720"/>
      <c r="T165" s="720"/>
      <c r="U165" s="720"/>
      <c r="V165" s="716"/>
      <c r="W165" s="1116">
        <f t="shared" si="41"/>
        <v>6</v>
      </c>
      <c r="X165" s="790">
        <v>25</v>
      </c>
      <c r="Y165" s="719" t="str">
        <f t="shared" si="33"/>
        <v>OK</v>
      </c>
      <c r="Z165" s="771">
        <f t="shared" si="40"/>
        <v>0</v>
      </c>
      <c r="AA165" s="687" t="str">
        <f t="shared" si="34"/>
        <v>JOM - 4327</v>
      </c>
      <c r="AB165" s="770">
        <v>42552</v>
      </c>
      <c r="AC165" s="861">
        <f t="shared" si="35"/>
        <v>25</v>
      </c>
      <c r="AD165" s="771">
        <f t="shared" si="29"/>
        <v>9</v>
      </c>
      <c r="AE165" s="771" t="str">
        <f t="shared" si="36"/>
        <v>OK</v>
      </c>
      <c r="AF165" s="725" t="str">
        <f t="shared" si="37"/>
        <v>OK</v>
      </c>
      <c r="AG165" s="854"/>
      <c r="AH165" s="771"/>
    </row>
    <row r="166" spans="1:136" x14ac:dyDescent="0.25">
      <c r="A166" s="794" t="s">
        <v>115</v>
      </c>
      <c r="B166" s="769">
        <f t="shared" si="42"/>
        <v>7</v>
      </c>
      <c r="C166" s="786">
        <v>3</v>
      </c>
      <c r="D166" s="771" t="s">
        <v>189</v>
      </c>
      <c r="E166" s="944">
        <v>42543</v>
      </c>
      <c r="F166" s="929"/>
      <c r="G166" s="721">
        <f t="shared" si="32"/>
        <v>7</v>
      </c>
      <c r="H166" s="831">
        <v>3</v>
      </c>
      <c r="I166" s="713">
        <v>3</v>
      </c>
      <c r="J166" s="831">
        <v>3</v>
      </c>
      <c r="K166" s="786">
        <v>0</v>
      </c>
      <c r="L166" s="833">
        <v>42544</v>
      </c>
      <c r="M166" s="835"/>
      <c r="N166" s="720"/>
      <c r="O166" s="720"/>
      <c r="P166" s="720"/>
      <c r="Q166" s="720"/>
      <c r="R166" s="720"/>
      <c r="S166" s="720"/>
      <c r="T166" s="720"/>
      <c r="U166" s="720"/>
      <c r="V166" s="716"/>
      <c r="W166" s="1116">
        <f t="shared" si="41"/>
        <v>7</v>
      </c>
      <c r="X166" s="790">
        <v>3</v>
      </c>
      <c r="Y166" s="719" t="str">
        <f t="shared" si="33"/>
        <v>OK</v>
      </c>
      <c r="Z166" s="771">
        <f t="shared" si="40"/>
        <v>0</v>
      </c>
      <c r="AA166" s="687" t="str">
        <f t="shared" si="34"/>
        <v>SZ Def - 6508</v>
      </c>
      <c r="AB166" s="770">
        <v>42551</v>
      </c>
      <c r="AC166" s="861">
        <f t="shared" si="35"/>
        <v>3</v>
      </c>
      <c r="AD166" s="771">
        <f t="shared" si="29"/>
        <v>8</v>
      </c>
      <c r="AE166" s="771" t="str">
        <f t="shared" si="36"/>
        <v>OK</v>
      </c>
      <c r="AF166" s="725" t="str">
        <f t="shared" si="37"/>
        <v>OK</v>
      </c>
      <c r="AG166" s="854"/>
      <c r="AH166" s="771"/>
    </row>
    <row r="167" spans="1:136" x14ac:dyDescent="0.25">
      <c r="A167" s="794" t="s">
        <v>115</v>
      </c>
      <c r="B167" s="769">
        <f t="shared" si="42"/>
        <v>8</v>
      </c>
      <c r="C167" s="786">
        <v>386</v>
      </c>
      <c r="D167" s="771" t="s">
        <v>214</v>
      </c>
      <c r="E167" s="944">
        <v>42543</v>
      </c>
      <c r="F167" s="929"/>
      <c r="G167" s="721">
        <f t="shared" si="32"/>
        <v>8</v>
      </c>
      <c r="H167" s="831">
        <v>386</v>
      </c>
      <c r="I167" s="713">
        <v>386</v>
      </c>
      <c r="J167" s="831">
        <v>386</v>
      </c>
      <c r="K167" s="786">
        <v>0</v>
      </c>
      <c r="L167" s="833">
        <v>42544</v>
      </c>
      <c r="M167" s="835"/>
      <c r="N167" s="720"/>
      <c r="O167" s="720"/>
      <c r="P167" s="720"/>
      <c r="Q167" s="720"/>
      <c r="R167" s="720"/>
      <c r="S167" s="720"/>
      <c r="T167" s="720"/>
      <c r="U167" s="720"/>
      <c r="V167" s="716"/>
      <c r="W167" s="1116">
        <f t="shared" si="41"/>
        <v>8</v>
      </c>
      <c r="X167" s="790">
        <v>386</v>
      </c>
      <c r="Y167" s="719" t="str">
        <f t="shared" si="33"/>
        <v>OK</v>
      </c>
      <c r="Z167" s="771">
        <f t="shared" si="40"/>
        <v>0</v>
      </c>
      <c r="AA167" s="687" t="str">
        <f t="shared" si="34"/>
        <v>Worten def - 6806</v>
      </c>
      <c r="AB167" s="770">
        <v>42551</v>
      </c>
      <c r="AC167" s="861">
        <f t="shared" si="35"/>
        <v>386</v>
      </c>
      <c r="AD167" s="771">
        <f t="shared" si="29"/>
        <v>8</v>
      </c>
      <c r="AE167" s="771" t="str">
        <f t="shared" si="36"/>
        <v>OK</v>
      </c>
      <c r="AF167" s="725" t="str">
        <f t="shared" si="37"/>
        <v>OK</v>
      </c>
      <c r="AG167" s="854"/>
      <c r="AH167" s="771"/>
    </row>
    <row r="168" spans="1:136" x14ac:dyDescent="0.25">
      <c r="A168" s="794" t="s">
        <v>115</v>
      </c>
      <c r="B168" s="769">
        <f t="shared" si="42"/>
        <v>9</v>
      </c>
      <c r="C168" s="786">
        <v>2</v>
      </c>
      <c r="D168" s="771" t="s">
        <v>219</v>
      </c>
      <c r="E168" s="944">
        <v>42543</v>
      </c>
      <c r="F168" s="929"/>
      <c r="G168" s="721">
        <f t="shared" si="32"/>
        <v>9</v>
      </c>
      <c r="H168" s="831">
        <v>2</v>
      </c>
      <c r="I168" s="713">
        <v>2</v>
      </c>
      <c r="J168" s="831">
        <v>2</v>
      </c>
      <c r="K168" s="786">
        <v>0</v>
      </c>
      <c r="L168" s="833">
        <v>42544</v>
      </c>
      <c r="M168" s="835"/>
      <c r="N168" s="720"/>
      <c r="O168" s="720"/>
      <c r="P168" s="720"/>
      <c r="Q168" s="720"/>
      <c r="R168" s="720"/>
      <c r="S168" s="720"/>
      <c r="T168" s="720"/>
      <c r="U168" s="720"/>
      <c r="V168" s="716"/>
      <c r="W168" s="849">
        <v>17</v>
      </c>
      <c r="X168" s="790">
        <v>2</v>
      </c>
      <c r="Y168" s="719" t="str">
        <f t="shared" si="33"/>
        <v>OK</v>
      </c>
      <c r="Z168" s="771">
        <f t="shared" si="40"/>
        <v>0</v>
      </c>
      <c r="AA168" s="687" t="str">
        <f t="shared" si="34"/>
        <v>Vobis -6843</v>
      </c>
      <c r="AB168" s="770">
        <v>42551</v>
      </c>
      <c r="AC168" s="861">
        <f t="shared" si="35"/>
        <v>2</v>
      </c>
      <c r="AD168" s="771">
        <f t="shared" si="29"/>
        <v>8</v>
      </c>
      <c r="AE168" s="771" t="str">
        <f t="shared" si="36"/>
        <v>OK</v>
      </c>
      <c r="AF168" s="725" t="str">
        <f t="shared" si="37"/>
        <v>OK</v>
      </c>
      <c r="AG168" s="854"/>
      <c r="AH168" s="771"/>
    </row>
    <row r="169" spans="1:136" x14ac:dyDescent="0.25">
      <c r="A169" s="794" t="s">
        <v>115</v>
      </c>
      <c r="B169" s="769">
        <v>1</v>
      </c>
      <c r="C169" s="786">
        <v>7</v>
      </c>
      <c r="D169" s="771" t="s">
        <v>67</v>
      </c>
      <c r="E169" s="944">
        <v>42550</v>
      </c>
      <c r="F169" s="929"/>
      <c r="G169" s="721">
        <f t="shared" si="32"/>
        <v>1</v>
      </c>
      <c r="H169" s="831">
        <v>7</v>
      </c>
      <c r="I169" s="713">
        <v>7</v>
      </c>
      <c r="J169" s="831">
        <v>7</v>
      </c>
      <c r="K169" s="786">
        <v>0</v>
      </c>
      <c r="L169" s="833">
        <v>42551</v>
      </c>
      <c r="M169" s="835"/>
      <c r="N169" s="720"/>
      <c r="O169" s="720"/>
      <c r="P169" s="720"/>
      <c r="Q169" s="720"/>
      <c r="R169" s="720"/>
      <c r="S169" s="720"/>
      <c r="T169" s="720"/>
      <c r="U169" s="720"/>
      <c r="V169" s="716"/>
      <c r="W169" s="1116">
        <f t="shared" ref="W169:W200" si="43">B169:B188</f>
        <v>1</v>
      </c>
      <c r="X169" s="790">
        <v>7</v>
      </c>
      <c r="Y169" s="719" t="str">
        <f t="shared" si="33"/>
        <v>OK</v>
      </c>
      <c r="Z169" s="771">
        <f t="shared" si="40"/>
        <v>0</v>
      </c>
      <c r="AA169" s="687" t="str">
        <f t="shared" si="34"/>
        <v>White - 2213</v>
      </c>
      <c r="AB169" s="770">
        <v>42558</v>
      </c>
      <c r="AC169" s="861">
        <f t="shared" si="35"/>
        <v>7</v>
      </c>
      <c r="AD169" s="771">
        <f t="shared" ref="AD169:AD232" si="44">DAYS360(E169,AB169)</f>
        <v>8</v>
      </c>
      <c r="AE169" s="771" t="str">
        <f t="shared" si="36"/>
        <v>OK</v>
      </c>
      <c r="AF169" s="725" t="str">
        <f t="shared" si="37"/>
        <v>OK</v>
      </c>
      <c r="AG169" s="854"/>
      <c r="AH169" s="771"/>
    </row>
    <row r="170" spans="1:136" x14ac:dyDescent="0.25">
      <c r="A170" s="794" t="s">
        <v>115</v>
      </c>
      <c r="B170" s="769">
        <f t="shared" ref="B170:B182" si="45">B169+1</f>
        <v>2</v>
      </c>
      <c r="C170" s="786">
        <v>22</v>
      </c>
      <c r="D170" s="771" t="s">
        <v>69</v>
      </c>
      <c r="E170" s="944">
        <v>42550</v>
      </c>
      <c r="F170" s="929"/>
      <c r="G170" s="721">
        <f t="shared" si="32"/>
        <v>2</v>
      </c>
      <c r="H170" s="831">
        <v>22</v>
      </c>
      <c r="I170" s="713">
        <v>22</v>
      </c>
      <c r="J170" s="831">
        <v>22</v>
      </c>
      <c r="K170" s="786">
        <v>0</v>
      </c>
      <c r="L170" s="833">
        <v>42551</v>
      </c>
      <c r="M170" s="835"/>
      <c r="N170" s="720"/>
      <c r="O170" s="720"/>
      <c r="P170" s="720"/>
      <c r="Q170" s="720"/>
      <c r="R170" s="720"/>
      <c r="S170" s="720"/>
      <c r="T170" s="720"/>
      <c r="U170" s="720"/>
      <c r="V170" s="716"/>
      <c r="W170" s="1116">
        <f t="shared" si="43"/>
        <v>2</v>
      </c>
      <c r="X170" s="790">
        <v>22</v>
      </c>
      <c r="Y170" s="719" t="str">
        <f t="shared" si="33"/>
        <v>OK</v>
      </c>
      <c r="Z170" s="771">
        <f t="shared" si="40"/>
        <v>0</v>
      </c>
      <c r="AA170" s="687" t="str">
        <f t="shared" si="34"/>
        <v>Black - 2215</v>
      </c>
      <c r="AB170" s="770">
        <v>42558</v>
      </c>
      <c r="AC170" s="861">
        <f t="shared" si="35"/>
        <v>22</v>
      </c>
      <c r="AD170" s="771">
        <f t="shared" si="44"/>
        <v>8</v>
      </c>
      <c r="AE170" s="771" t="str">
        <f t="shared" si="36"/>
        <v>OK</v>
      </c>
      <c r="AF170" s="725" t="str">
        <f t="shared" si="37"/>
        <v>OK</v>
      </c>
      <c r="AG170" s="854"/>
      <c r="AH170" s="771"/>
    </row>
    <row r="171" spans="1:136" x14ac:dyDescent="0.25">
      <c r="A171" s="794" t="s">
        <v>115</v>
      </c>
      <c r="B171" s="769">
        <f t="shared" si="45"/>
        <v>3</v>
      </c>
      <c r="C171" s="786">
        <v>4</v>
      </c>
      <c r="D171" s="771" t="s">
        <v>79</v>
      </c>
      <c r="E171" s="944">
        <v>42550</v>
      </c>
      <c r="F171" s="929"/>
      <c r="G171" s="721">
        <f t="shared" si="32"/>
        <v>3</v>
      </c>
      <c r="H171" s="831">
        <v>4</v>
      </c>
      <c r="I171" s="713">
        <v>4</v>
      </c>
      <c r="J171" s="831">
        <v>4</v>
      </c>
      <c r="K171" s="786">
        <v>0</v>
      </c>
      <c r="L171" s="833">
        <v>42551</v>
      </c>
      <c r="M171" s="835"/>
      <c r="N171" s="720"/>
      <c r="O171" s="720"/>
      <c r="P171" s="720"/>
      <c r="Q171" s="720"/>
      <c r="R171" s="720"/>
      <c r="S171" s="720"/>
      <c r="T171" s="720"/>
      <c r="U171" s="720"/>
      <c r="V171" s="716"/>
      <c r="W171" s="1116">
        <f t="shared" si="43"/>
        <v>3</v>
      </c>
      <c r="X171" s="790">
        <v>4</v>
      </c>
      <c r="Y171" s="719" t="str">
        <f t="shared" si="33"/>
        <v>OK</v>
      </c>
      <c r="Z171" s="771">
        <f t="shared" si="40"/>
        <v>0</v>
      </c>
      <c r="AA171" s="687" t="str">
        <f t="shared" si="34"/>
        <v>Moviflor - 2229</v>
      </c>
      <c r="AB171" s="770">
        <v>42558</v>
      </c>
      <c r="AC171" s="861">
        <f t="shared" si="35"/>
        <v>4</v>
      </c>
      <c r="AD171" s="771">
        <f t="shared" si="44"/>
        <v>8</v>
      </c>
      <c r="AE171" s="771" t="str">
        <f t="shared" si="36"/>
        <v>OK</v>
      </c>
      <c r="AF171" s="725" t="str">
        <f t="shared" si="37"/>
        <v>OK</v>
      </c>
      <c r="AG171" s="854"/>
      <c r="AH171" s="771"/>
    </row>
    <row r="172" spans="1:136" s="726" customFormat="1" x14ac:dyDescent="0.25">
      <c r="A172" s="794" t="s">
        <v>115</v>
      </c>
      <c r="B172" s="769">
        <f t="shared" si="45"/>
        <v>4</v>
      </c>
      <c r="C172" s="786">
        <v>10</v>
      </c>
      <c r="D172" s="771" t="s">
        <v>75</v>
      </c>
      <c r="E172" s="944">
        <v>42550</v>
      </c>
      <c r="F172" s="929"/>
      <c r="G172" s="721">
        <f t="shared" si="32"/>
        <v>4</v>
      </c>
      <c r="H172" s="831">
        <v>10</v>
      </c>
      <c r="I172" s="713">
        <v>10</v>
      </c>
      <c r="J172" s="831">
        <v>10</v>
      </c>
      <c r="K172" s="786">
        <v>0</v>
      </c>
      <c r="L172" s="833">
        <v>42551</v>
      </c>
      <c r="M172" s="835"/>
      <c r="N172" s="720"/>
      <c r="O172" s="720"/>
      <c r="P172" s="720"/>
      <c r="Q172" s="720"/>
      <c r="R172" s="720"/>
      <c r="S172" s="720"/>
      <c r="T172" s="720"/>
      <c r="U172" s="720"/>
      <c r="V172" s="716"/>
      <c r="W172" s="1116">
        <f t="shared" si="43"/>
        <v>4</v>
      </c>
      <c r="X172" s="790">
        <v>10</v>
      </c>
      <c r="Y172" s="719" t="str">
        <f t="shared" si="33"/>
        <v>OK</v>
      </c>
      <c r="Z172" s="771">
        <f t="shared" si="40"/>
        <v>0</v>
      </c>
      <c r="AA172" s="687" t="str">
        <f t="shared" si="34"/>
        <v>Euronics - 2231</v>
      </c>
      <c r="AB172" s="770">
        <v>42558</v>
      </c>
      <c r="AC172" s="861">
        <f t="shared" si="35"/>
        <v>10</v>
      </c>
      <c r="AD172" s="771">
        <f t="shared" si="44"/>
        <v>8</v>
      </c>
      <c r="AE172" s="771" t="str">
        <f t="shared" si="36"/>
        <v>OK</v>
      </c>
      <c r="AF172" s="725" t="str">
        <f t="shared" si="37"/>
        <v>OK</v>
      </c>
      <c r="AG172" s="854"/>
      <c r="AH172" s="771"/>
      <c r="AI172" s="720"/>
      <c r="AJ172" s="720"/>
      <c r="AK172" s="720"/>
      <c r="AL172" s="720"/>
      <c r="AM172" s="720"/>
      <c r="AN172" s="720"/>
      <c r="AO172" s="720"/>
      <c r="AP172" s="720"/>
      <c r="AQ172" s="720"/>
      <c r="AR172" s="720"/>
      <c r="AS172" s="720"/>
      <c r="AT172" s="720"/>
      <c r="AU172" s="720"/>
      <c r="AV172" s="720"/>
      <c r="AW172" s="720"/>
      <c r="AX172" s="720"/>
      <c r="AY172" s="720"/>
      <c r="AZ172" s="720"/>
      <c r="BA172" s="720"/>
      <c r="BB172" s="720"/>
      <c r="BC172" s="720"/>
      <c r="BD172" s="720"/>
      <c r="BE172" s="720"/>
      <c r="BF172" s="720"/>
      <c r="BG172" s="720"/>
      <c r="BH172" s="720"/>
      <c r="BI172" s="720"/>
      <c r="BJ172" s="720"/>
      <c r="BK172" s="720"/>
      <c r="BL172" s="720"/>
      <c r="BM172" s="720"/>
      <c r="BN172" s="720"/>
      <c r="BO172" s="720"/>
      <c r="BP172" s="720"/>
      <c r="BQ172" s="720"/>
      <c r="BR172" s="720"/>
      <c r="BS172" s="720"/>
      <c r="BT172" s="720"/>
      <c r="BU172" s="720"/>
      <c r="BV172" s="720"/>
      <c r="BW172" s="720"/>
      <c r="BX172" s="720"/>
      <c r="BY172" s="720"/>
      <c r="BZ172" s="720"/>
      <c r="CA172" s="720"/>
      <c r="CB172" s="720"/>
      <c r="CC172" s="720"/>
      <c r="CD172" s="720"/>
      <c r="CE172" s="720"/>
      <c r="CF172" s="720"/>
      <c r="CG172" s="720"/>
      <c r="CH172" s="720"/>
      <c r="CI172" s="720"/>
      <c r="CJ172" s="720"/>
      <c r="CK172" s="720"/>
      <c r="CL172" s="720"/>
      <c r="CM172" s="720"/>
      <c r="CN172" s="720"/>
      <c r="CO172" s="720"/>
      <c r="CP172" s="720"/>
      <c r="CQ172" s="720"/>
      <c r="CR172" s="720"/>
      <c r="CS172" s="720"/>
      <c r="CT172" s="720"/>
      <c r="CU172" s="720"/>
      <c r="CV172" s="720"/>
      <c r="CW172" s="720"/>
      <c r="CX172" s="720"/>
      <c r="CY172" s="720"/>
      <c r="CZ172" s="720"/>
      <c r="DA172" s="720"/>
      <c r="DB172" s="720"/>
      <c r="DC172" s="720"/>
      <c r="DD172" s="720"/>
      <c r="DE172" s="720"/>
      <c r="DF172" s="720"/>
      <c r="DG172" s="720"/>
      <c r="DH172" s="720"/>
      <c r="DI172" s="720"/>
      <c r="DJ172" s="720"/>
      <c r="DK172" s="720"/>
      <c r="DL172" s="720"/>
      <c r="DM172" s="720"/>
      <c r="DN172" s="720"/>
      <c r="DO172" s="720"/>
      <c r="DP172" s="720"/>
      <c r="DQ172" s="720"/>
      <c r="DR172" s="720"/>
      <c r="DS172" s="720"/>
      <c r="DT172" s="720"/>
      <c r="DU172" s="720"/>
      <c r="DV172" s="720"/>
      <c r="DW172" s="720"/>
      <c r="DX172" s="720"/>
      <c r="DY172" s="720"/>
      <c r="DZ172" s="720"/>
      <c r="EA172" s="720"/>
      <c r="EB172" s="720"/>
      <c r="EC172" s="720"/>
      <c r="ED172" s="720"/>
      <c r="EE172" s="720"/>
      <c r="EF172" s="720"/>
    </row>
    <row r="173" spans="1:136" s="730" customFormat="1" x14ac:dyDescent="0.25">
      <c r="A173" s="794" t="s">
        <v>115</v>
      </c>
      <c r="B173" s="769">
        <f t="shared" si="45"/>
        <v>5</v>
      </c>
      <c r="C173" s="786">
        <v>8</v>
      </c>
      <c r="D173" s="771" t="s">
        <v>76</v>
      </c>
      <c r="E173" s="944">
        <v>42550</v>
      </c>
      <c r="F173" s="929"/>
      <c r="G173" s="721">
        <f t="shared" si="32"/>
        <v>5</v>
      </c>
      <c r="H173" s="831">
        <v>8</v>
      </c>
      <c r="I173" s="713">
        <v>8</v>
      </c>
      <c r="J173" s="831">
        <v>8</v>
      </c>
      <c r="K173" s="786">
        <v>0</v>
      </c>
      <c r="L173" s="833">
        <v>42551</v>
      </c>
      <c r="M173" s="835"/>
      <c r="N173" s="720"/>
      <c r="O173" s="720"/>
      <c r="P173" s="720"/>
      <c r="Q173" s="720"/>
      <c r="R173" s="720"/>
      <c r="S173" s="720"/>
      <c r="T173" s="720"/>
      <c r="U173" s="720"/>
      <c r="V173" s="716"/>
      <c r="W173" s="1116">
        <f t="shared" si="43"/>
        <v>5</v>
      </c>
      <c r="X173" s="790">
        <v>8</v>
      </c>
      <c r="Y173" s="719" t="str">
        <f t="shared" si="33"/>
        <v>OK</v>
      </c>
      <c r="Z173" s="771">
        <f t="shared" si="40"/>
        <v>0</v>
      </c>
      <c r="AA173" s="687" t="str">
        <f t="shared" si="34"/>
        <v>Tien 21 - 2232</v>
      </c>
      <c r="AB173" s="770">
        <v>42558</v>
      </c>
      <c r="AC173" s="861">
        <f t="shared" si="35"/>
        <v>8</v>
      </c>
      <c r="AD173" s="771">
        <f t="shared" si="44"/>
        <v>8</v>
      </c>
      <c r="AE173" s="771" t="str">
        <f t="shared" si="36"/>
        <v>OK</v>
      </c>
      <c r="AF173" s="725" t="str">
        <f t="shared" si="37"/>
        <v>OK</v>
      </c>
      <c r="AG173" s="854"/>
      <c r="AH173" s="771"/>
      <c r="AI173" s="720"/>
      <c r="AJ173" s="720"/>
      <c r="AK173" s="720"/>
      <c r="AL173" s="720"/>
      <c r="AM173" s="720"/>
      <c r="AN173" s="720"/>
      <c r="AO173" s="720"/>
      <c r="AP173" s="720"/>
      <c r="AQ173" s="720"/>
      <c r="AR173" s="720"/>
      <c r="AS173" s="720"/>
      <c r="AT173" s="720"/>
      <c r="AU173" s="720"/>
      <c r="AV173" s="720"/>
      <c r="AW173" s="720"/>
      <c r="AX173" s="720"/>
      <c r="AY173" s="720"/>
      <c r="AZ173" s="720"/>
      <c r="BA173" s="720"/>
      <c r="BB173" s="720"/>
      <c r="BC173" s="720"/>
      <c r="BD173" s="720"/>
      <c r="BE173" s="720"/>
      <c r="BF173" s="720"/>
      <c r="BG173" s="720"/>
      <c r="BH173" s="720"/>
      <c r="BI173" s="720"/>
      <c r="BJ173" s="720"/>
      <c r="BK173" s="720"/>
      <c r="BL173" s="720"/>
      <c r="BM173" s="720"/>
      <c r="BN173" s="720"/>
      <c r="BO173" s="720"/>
      <c r="BP173" s="720"/>
      <c r="BQ173" s="720"/>
      <c r="BR173" s="720"/>
      <c r="BS173" s="720"/>
      <c r="BT173" s="720"/>
      <c r="BU173" s="720"/>
      <c r="BV173" s="720"/>
      <c r="BW173" s="720"/>
      <c r="BX173" s="720"/>
      <c r="BY173" s="720"/>
      <c r="BZ173" s="720"/>
      <c r="CA173" s="720"/>
      <c r="CB173" s="720"/>
      <c r="CC173" s="720"/>
      <c r="CD173" s="720"/>
      <c r="CE173" s="720"/>
      <c r="CF173" s="720"/>
      <c r="CG173" s="720"/>
      <c r="CH173" s="720"/>
      <c r="CI173" s="720"/>
      <c r="CJ173" s="720"/>
      <c r="CK173" s="720"/>
      <c r="CL173" s="720"/>
      <c r="CM173" s="720"/>
      <c r="CN173" s="720"/>
      <c r="CO173" s="720"/>
      <c r="CP173" s="720"/>
      <c r="CQ173" s="720"/>
      <c r="CR173" s="720"/>
      <c r="CS173" s="720"/>
      <c r="CT173" s="720"/>
      <c r="CU173" s="720"/>
      <c r="CV173" s="720"/>
      <c r="CW173" s="720"/>
      <c r="CX173" s="720"/>
      <c r="CY173" s="720"/>
      <c r="CZ173" s="720"/>
      <c r="DA173" s="720"/>
      <c r="DB173" s="720"/>
      <c r="DC173" s="720"/>
      <c r="DD173" s="720"/>
      <c r="DE173" s="720"/>
      <c r="DF173" s="720"/>
      <c r="DG173" s="720"/>
      <c r="DH173" s="720"/>
      <c r="DI173" s="720"/>
      <c r="DJ173" s="720"/>
      <c r="DK173" s="720"/>
      <c r="DL173" s="720"/>
      <c r="DM173" s="720"/>
      <c r="DN173" s="720"/>
      <c r="DO173" s="720"/>
      <c r="DP173" s="720"/>
      <c r="DQ173" s="720"/>
      <c r="DR173" s="720"/>
      <c r="DS173" s="720"/>
      <c r="DT173" s="720"/>
      <c r="DU173" s="720"/>
      <c r="DV173" s="720"/>
      <c r="DW173" s="720"/>
      <c r="DX173" s="720"/>
      <c r="DY173" s="720"/>
      <c r="DZ173" s="720"/>
      <c r="EA173" s="720"/>
      <c r="EB173" s="720"/>
      <c r="EC173" s="720"/>
      <c r="ED173" s="720"/>
      <c r="EE173" s="720"/>
      <c r="EF173" s="720"/>
    </row>
    <row r="174" spans="1:136" s="730" customFormat="1" x14ac:dyDescent="0.25">
      <c r="A174" s="794" t="s">
        <v>115</v>
      </c>
      <c r="B174" s="769">
        <f t="shared" si="45"/>
        <v>6</v>
      </c>
      <c r="C174" s="786">
        <v>3</v>
      </c>
      <c r="D174" s="771" t="s">
        <v>77</v>
      </c>
      <c r="E174" s="944">
        <v>42550</v>
      </c>
      <c r="F174" s="929"/>
      <c r="G174" s="721">
        <f t="shared" si="32"/>
        <v>6</v>
      </c>
      <c r="H174" s="831">
        <v>3</v>
      </c>
      <c r="I174" s="713">
        <v>3</v>
      </c>
      <c r="J174" s="831">
        <v>3</v>
      </c>
      <c r="K174" s="786">
        <v>0</v>
      </c>
      <c r="L174" s="833">
        <v>42551</v>
      </c>
      <c r="M174" s="835"/>
      <c r="N174" s="720"/>
      <c r="O174" s="720"/>
      <c r="P174" s="720"/>
      <c r="Q174" s="720"/>
      <c r="R174" s="720"/>
      <c r="S174" s="720"/>
      <c r="T174" s="720"/>
      <c r="U174" s="720"/>
      <c r="V174" s="716"/>
      <c r="W174" s="1116">
        <f t="shared" si="43"/>
        <v>6</v>
      </c>
      <c r="X174" s="790">
        <v>3</v>
      </c>
      <c r="Y174" s="719" t="str">
        <f t="shared" si="33"/>
        <v>OK</v>
      </c>
      <c r="Z174" s="771">
        <f t="shared" si="40"/>
        <v>0</v>
      </c>
      <c r="AA174" s="687" t="str">
        <f t="shared" si="34"/>
        <v>Confort - 2233</v>
      </c>
      <c r="AB174" s="770">
        <v>42558</v>
      </c>
      <c r="AC174" s="861">
        <f t="shared" si="35"/>
        <v>3</v>
      </c>
      <c r="AD174" s="771">
        <f t="shared" si="44"/>
        <v>8</v>
      </c>
      <c r="AE174" s="771" t="str">
        <f t="shared" si="36"/>
        <v>OK</v>
      </c>
      <c r="AF174" s="725" t="str">
        <f t="shared" si="37"/>
        <v>OK</v>
      </c>
      <c r="AG174" s="854"/>
      <c r="AH174" s="771"/>
      <c r="AI174" s="720"/>
      <c r="AJ174" s="720"/>
      <c r="AK174" s="720"/>
      <c r="AL174" s="720"/>
      <c r="AM174" s="720"/>
      <c r="AN174" s="720"/>
      <c r="AO174" s="720"/>
      <c r="AP174" s="720"/>
      <c r="AQ174" s="720"/>
      <c r="AR174" s="720"/>
      <c r="AS174" s="720"/>
      <c r="AT174" s="720"/>
      <c r="AU174" s="720"/>
      <c r="AV174" s="720"/>
      <c r="AW174" s="720"/>
      <c r="AX174" s="720"/>
      <c r="AY174" s="720"/>
      <c r="AZ174" s="720"/>
      <c r="BA174" s="720"/>
      <c r="BB174" s="720"/>
      <c r="BC174" s="720"/>
      <c r="BD174" s="720"/>
      <c r="BE174" s="720"/>
      <c r="BF174" s="720"/>
      <c r="BG174" s="720"/>
      <c r="BH174" s="720"/>
      <c r="BI174" s="720"/>
      <c r="BJ174" s="720"/>
      <c r="BK174" s="720"/>
      <c r="BL174" s="720"/>
      <c r="BM174" s="720"/>
      <c r="BN174" s="720"/>
      <c r="BO174" s="720"/>
      <c r="BP174" s="720"/>
      <c r="BQ174" s="720"/>
      <c r="BR174" s="720"/>
      <c r="BS174" s="720"/>
      <c r="BT174" s="720"/>
      <c r="BU174" s="720"/>
      <c r="BV174" s="720"/>
      <c r="BW174" s="720"/>
      <c r="BX174" s="720"/>
      <c r="BY174" s="720"/>
      <c r="BZ174" s="720"/>
      <c r="CA174" s="720"/>
      <c r="CB174" s="720"/>
      <c r="CC174" s="720"/>
      <c r="CD174" s="720"/>
      <c r="CE174" s="720"/>
      <c r="CF174" s="720"/>
      <c r="CG174" s="720"/>
      <c r="CH174" s="720"/>
      <c r="CI174" s="720"/>
      <c r="CJ174" s="720"/>
      <c r="CK174" s="720"/>
      <c r="CL174" s="720"/>
      <c r="CM174" s="720"/>
      <c r="CN174" s="720"/>
      <c r="CO174" s="720"/>
      <c r="CP174" s="720"/>
      <c r="CQ174" s="720"/>
      <c r="CR174" s="720"/>
      <c r="CS174" s="720"/>
      <c r="CT174" s="720"/>
      <c r="CU174" s="720"/>
      <c r="CV174" s="720"/>
      <c r="CW174" s="720"/>
      <c r="CX174" s="720"/>
      <c r="CY174" s="720"/>
      <c r="CZ174" s="720"/>
      <c r="DA174" s="720"/>
      <c r="DB174" s="720"/>
      <c r="DC174" s="720"/>
      <c r="DD174" s="720"/>
      <c r="DE174" s="720"/>
      <c r="DF174" s="720"/>
      <c r="DG174" s="720"/>
      <c r="DH174" s="720"/>
      <c r="DI174" s="720"/>
      <c r="DJ174" s="720"/>
      <c r="DK174" s="720"/>
      <c r="DL174" s="720"/>
      <c r="DM174" s="720"/>
      <c r="DN174" s="720"/>
      <c r="DO174" s="720"/>
      <c r="DP174" s="720"/>
      <c r="DQ174" s="720"/>
      <c r="DR174" s="720"/>
      <c r="DS174" s="720"/>
      <c r="DT174" s="720"/>
      <c r="DU174" s="720"/>
      <c r="DV174" s="720"/>
      <c r="DW174" s="720"/>
      <c r="DX174" s="720"/>
      <c r="DY174" s="720"/>
      <c r="DZ174" s="720"/>
      <c r="EA174" s="720"/>
      <c r="EB174" s="720"/>
      <c r="EC174" s="720"/>
      <c r="ED174" s="720"/>
      <c r="EE174" s="720"/>
      <c r="EF174" s="720"/>
    </row>
    <row r="175" spans="1:136" s="730" customFormat="1" x14ac:dyDescent="0.25">
      <c r="A175" s="794" t="s">
        <v>115</v>
      </c>
      <c r="B175" s="769">
        <f t="shared" si="45"/>
        <v>7</v>
      </c>
      <c r="C175" s="786">
        <v>77</v>
      </c>
      <c r="D175" s="771" t="s">
        <v>187</v>
      </c>
      <c r="E175" s="944">
        <v>42550</v>
      </c>
      <c r="F175" s="929"/>
      <c r="G175" s="721">
        <f t="shared" si="32"/>
        <v>7</v>
      </c>
      <c r="H175" s="831">
        <v>77</v>
      </c>
      <c r="I175" s="713">
        <v>77</v>
      </c>
      <c r="J175" s="831">
        <v>77</v>
      </c>
      <c r="K175" s="786">
        <v>0</v>
      </c>
      <c r="L175" s="833">
        <v>42551</v>
      </c>
      <c r="M175" s="835"/>
      <c r="N175" s="720"/>
      <c r="O175" s="720"/>
      <c r="P175" s="720"/>
      <c r="Q175" s="720"/>
      <c r="R175" s="720"/>
      <c r="S175" s="720"/>
      <c r="T175" s="720"/>
      <c r="U175" s="720"/>
      <c r="V175" s="716"/>
      <c r="W175" s="1116">
        <f t="shared" si="43"/>
        <v>7</v>
      </c>
      <c r="X175" s="790">
        <v>77</v>
      </c>
      <c r="Y175" s="719" t="str">
        <f t="shared" si="33"/>
        <v>OK</v>
      </c>
      <c r="Z175" s="771">
        <f t="shared" si="40"/>
        <v>0</v>
      </c>
      <c r="AA175" s="687" t="str">
        <f t="shared" si="34"/>
        <v>Salvador Caetano - 2879</v>
      </c>
      <c r="AB175" s="770">
        <v>42559</v>
      </c>
      <c r="AC175" s="861">
        <f t="shared" si="35"/>
        <v>77</v>
      </c>
      <c r="AD175" s="771">
        <f t="shared" si="44"/>
        <v>9</v>
      </c>
      <c r="AE175" s="771" t="str">
        <f t="shared" si="36"/>
        <v>OK</v>
      </c>
      <c r="AF175" s="725" t="str">
        <f t="shared" si="37"/>
        <v>OK</v>
      </c>
      <c r="AG175" s="854"/>
      <c r="AH175" s="771"/>
      <c r="AI175" s="720"/>
      <c r="AJ175" s="720"/>
      <c r="AK175" s="720"/>
      <c r="AL175" s="720"/>
      <c r="AM175" s="720"/>
      <c r="AN175" s="720"/>
      <c r="AO175" s="720"/>
      <c r="AP175" s="720"/>
      <c r="AQ175" s="720"/>
      <c r="AR175" s="720"/>
      <c r="AS175" s="720"/>
      <c r="AT175" s="720"/>
      <c r="AU175" s="720"/>
      <c r="AV175" s="720"/>
      <c r="AW175" s="720"/>
      <c r="AX175" s="720"/>
      <c r="AY175" s="720"/>
      <c r="AZ175" s="720"/>
      <c r="BA175" s="720"/>
      <c r="BB175" s="720"/>
      <c r="BC175" s="720"/>
      <c r="BD175" s="720"/>
      <c r="BE175" s="720"/>
      <c r="BF175" s="720"/>
      <c r="BG175" s="720"/>
      <c r="BH175" s="720"/>
      <c r="BI175" s="720"/>
      <c r="BJ175" s="720"/>
      <c r="BK175" s="720"/>
      <c r="BL175" s="720"/>
      <c r="BM175" s="720"/>
      <c r="BN175" s="720"/>
      <c r="BO175" s="720"/>
      <c r="BP175" s="720"/>
      <c r="BQ175" s="720"/>
      <c r="BR175" s="720"/>
      <c r="BS175" s="720"/>
      <c r="BT175" s="720"/>
      <c r="BU175" s="720"/>
      <c r="BV175" s="720"/>
      <c r="BW175" s="720"/>
      <c r="BX175" s="720"/>
      <c r="BY175" s="720"/>
      <c r="BZ175" s="720"/>
      <c r="CA175" s="720"/>
      <c r="CB175" s="720"/>
      <c r="CC175" s="720"/>
      <c r="CD175" s="720"/>
      <c r="CE175" s="720"/>
      <c r="CF175" s="720"/>
      <c r="CG175" s="720"/>
      <c r="CH175" s="720"/>
      <c r="CI175" s="720"/>
      <c r="CJ175" s="720"/>
      <c r="CK175" s="720"/>
      <c r="CL175" s="720"/>
      <c r="CM175" s="720"/>
      <c r="CN175" s="720"/>
      <c r="CO175" s="720"/>
      <c r="CP175" s="720"/>
      <c r="CQ175" s="720"/>
      <c r="CR175" s="720"/>
      <c r="CS175" s="720"/>
      <c r="CT175" s="720"/>
      <c r="CU175" s="720"/>
      <c r="CV175" s="720"/>
      <c r="CW175" s="720"/>
      <c r="CX175" s="720"/>
      <c r="CY175" s="720"/>
      <c r="CZ175" s="720"/>
      <c r="DA175" s="720"/>
      <c r="DB175" s="720"/>
      <c r="DC175" s="720"/>
      <c r="DD175" s="720"/>
      <c r="DE175" s="720"/>
      <c r="DF175" s="720"/>
      <c r="DG175" s="720"/>
      <c r="DH175" s="720"/>
      <c r="DI175" s="720"/>
      <c r="DJ175" s="720"/>
      <c r="DK175" s="720"/>
      <c r="DL175" s="720"/>
      <c r="DM175" s="720"/>
      <c r="DN175" s="720"/>
      <c r="DO175" s="720"/>
      <c r="DP175" s="720"/>
      <c r="DQ175" s="720"/>
      <c r="DR175" s="720"/>
      <c r="DS175" s="720"/>
      <c r="DT175" s="720"/>
      <c r="DU175" s="720"/>
      <c r="DV175" s="720"/>
      <c r="DW175" s="720"/>
      <c r="DX175" s="720"/>
      <c r="DY175" s="720"/>
      <c r="DZ175" s="720"/>
      <c r="EA175" s="720"/>
      <c r="EB175" s="720"/>
      <c r="EC175" s="720"/>
      <c r="ED175" s="720"/>
      <c r="EE175" s="720"/>
      <c r="EF175" s="720"/>
    </row>
    <row r="176" spans="1:136" s="730" customFormat="1" x14ac:dyDescent="0.25">
      <c r="A176" s="794" t="s">
        <v>115</v>
      </c>
      <c r="B176" s="769">
        <f t="shared" si="45"/>
        <v>8</v>
      </c>
      <c r="C176" s="786">
        <v>23</v>
      </c>
      <c r="D176" s="771" t="s">
        <v>245</v>
      </c>
      <c r="E176" s="944">
        <v>42550</v>
      </c>
      <c r="F176" s="929"/>
      <c r="G176" s="721">
        <f t="shared" si="32"/>
        <v>8</v>
      </c>
      <c r="H176" s="831">
        <v>23</v>
      </c>
      <c r="I176" s="713">
        <v>23</v>
      </c>
      <c r="J176" s="831">
        <v>23</v>
      </c>
      <c r="K176" s="786">
        <v>0</v>
      </c>
      <c r="L176" s="833">
        <v>42551</v>
      </c>
      <c r="M176" s="835"/>
      <c r="N176" s="720"/>
      <c r="O176" s="720"/>
      <c r="P176" s="720"/>
      <c r="Q176" s="720"/>
      <c r="R176" s="720"/>
      <c r="S176" s="720"/>
      <c r="T176" s="720"/>
      <c r="U176" s="720"/>
      <c r="V176" s="716"/>
      <c r="W176" s="1116">
        <f t="shared" si="43"/>
        <v>8</v>
      </c>
      <c r="X176" s="790">
        <v>23</v>
      </c>
      <c r="Y176" s="719" t="str">
        <f t="shared" si="33"/>
        <v>OK</v>
      </c>
      <c r="Z176" s="771">
        <f t="shared" si="40"/>
        <v>0</v>
      </c>
      <c r="AA176" s="687" t="str">
        <f t="shared" si="34"/>
        <v>CTT Standard - 4091</v>
      </c>
      <c r="AB176" s="770">
        <v>42559</v>
      </c>
      <c r="AC176" s="861">
        <f t="shared" si="35"/>
        <v>23</v>
      </c>
      <c r="AD176" s="771">
        <f t="shared" si="44"/>
        <v>9</v>
      </c>
      <c r="AE176" s="771" t="str">
        <f t="shared" si="36"/>
        <v>OK</v>
      </c>
      <c r="AF176" s="725" t="str">
        <f t="shared" si="37"/>
        <v>OK</v>
      </c>
      <c r="AG176" s="854"/>
      <c r="AH176" s="771"/>
      <c r="AI176" s="720"/>
      <c r="AJ176" s="720"/>
      <c r="AK176" s="720"/>
      <c r="AL176" s="720"/>
      <c r="AM176" s="720"/>
      <c r="AN176" s="720"/>
      <c r="AO176" s="720"/>
      <c r="AP176" s="720"/>
      <c r="AQ176" s="720"/>
      <c r="AR176" s="720"/>
      <c r="AS176" s="720"/>
      <c r="AT176" s="720"/>
      <c r="AU176" s="720"/>
      <c r="AV176" s="720"/>
      <c r="AW176" s="720"/>
      <c r="AX176" s="720"/>
      <c r="AY176" s="720"/>
      <c r="AZ176" s="720"/>
      <c r="BA176" s="720"/>
      <c r="BB176" s="720"/>
      <c r="BC176" s="720"/>
      <c r="BD176" s="720"/>
      <c r="BE176" s="720"/>
      <c r="BF176" s="720"/>
      <c r="BG176" s="720"/>
      <c r="BH176" s="720"/>
      <c r="BI176" s="720"/>
      <c r="BJ176" s="720"/>
      <c r="BK176" s="720"/>
      <c r="BL176" s="720"/>
      <c r="BM176" s="720"/>
      <c r="BN176" s="720"/>
      <c r="BO176" s="720"/>
      <c r="BP176" s="720"/>
      <c r="BQ176" s="720"/>
      <c r="BR176" s="720"/>
      <c r="BS176" s="720"/>
      <c r="BT176" s="720"/>
      <c r="BU176" s="720"/>
      <c r="BV176" s="720"/>
      <c r="BW176" s="720"/>
      <c r="BX176" s="720"/>
      <c r="BY176" s="720"/>
      <c r="BZ176" s="720"/>
      <c r="CA176" s="720"/>
      <c r="CB176" s="720"/>
      <c r="CC176" s="720"/>
      <c r="CD176" s="720"/>
      <c r="CE176" s="720"/>
      <c r="CF176" s="720"/>
      <c r="CG176" s="720"/>
      <c r="CH176" s="720"/>
      <c r="CI176" s="720"/>
      <c r="CJ176" s="720"/>
      <c r="CK176" s="720"/>
      <c r="CL176" s="720"/>
      <c r="CM176" s="720"/>
      <c r="CN176" s="720"/>
      <c r="CO176" s="720"/>
      <c r="CP176" s="720"/>
      <c r="CQ176" s="720"/>
      <c r="CR176" s="720"/>
      <c r="CS176" s="720"/>
      <c r="CT176" s="720"/>
      <c r="CU176" s="720"/>
      <c r="CV176" s="720"/>
      <c r="CW176" s="720"/>
      <c r="CX176" s="720"/>
      <c r="CY176" s="720"/>
      <c r="CZ176" s="720"/>
      <c r="DA176" s="720"/>
      <c r="DB176" s="720"/>
      <c r="DC176" s="720"/>
      <c r="DD176" s="720"/>
      <c r="DE176" s="720"/>
      <c r="DF176" s="720"/>
      <c r="DG176" s="720"/>
      <c r="DH176" s="720"/>
      <c r="DI176" s="720"/>
      <c r="DJ176" s="720"/>
      <c r="DK176" s="720"/>
      <c r="DL176" s="720"/>
      <c r="DM176" s="720"/>
      <c r="DN176" s="720"/>
      <c r="DO176" s="720"/>
      <c r="DP176" s="720"/>
      <c r="DQ176" s="720"/>
      <c r="DR176" s="720"/>
      <c r="DS176" s="720"/>
      <c r="DT176" s="720"/>
      <c r="DU176" s="720"/>
      <c r="DV176" s="720"/>
      <c r="DW176" s="720"/>
      <c r="DX176" s="720"/>
      <c r="DY176" s="720"/>
      <c r="DZ176" s="720"/>
      <c r="EA176" s="720"/>
      <c r="EB176" s="720"/>
      <c r="EC176" s="720"/>
      <c r="ED176" s="720"/>
      <c r="EE176" s="720"/>
      <c r="EF176" s="720"/>
    </row>
    <row r="177" spans="1:136" s="730" customFormat="1" x14ac:dyDescent="0.25">
      <c r="A177" s="794" t="s">
        <v>115</v>
      </c>
      <c r="B177" s="769">
        <f t="shared" si="45"/>
        <v>9</v>
      </c>
      <c r="C177" s="786">
        <v>13</v>
      </c>
      <c r="D177" s="771" t="s">
        <v>244</v>
      </c>
      <c r="E177" s="944">
        <v>42550</v>
      </c>
      <c r="F177" s="929"/>
      <c r="G177" s="721">
        <f t="shared" si="32"/>
        <v>9</v>
      </c>
      <c r="H177" s="831">
        <v>13</v>
      </c>
      <c r="I177" s="713">
        <v>13</v>
      </c>
      <c r="J177" s="831">
        <v>13</v>
      </c>
      <c r="K177" s="786">
        <v>0</v>
      </c>
      <c r="L177" s="833">
        <v>42551</v>
      </c>
      <c r="M177" s="835"/>
      <c r="N177" s="720"/>
      <c r="O177" s="720"/>
      <c r="P177" s="720"/>
      <c r="Q177" s="720"/>
      <c r="R177" s="720"/>
      <c r="S177" s="720"/>
      <c r="T177" s="720"/>
      <c r="U177" s="720"/>
      <c r="V177" s="716"/>
      <c r="W177" s="1116">
        <f t="shared" si="43"/>
        <v>9</v>
      </c>
      <c r="X177" s="790">
        <v>13</v>
      </c>
      <c r="Y177" s="719" t="str">
        <f t="shared" si="33"/>
        <v>OK</v>
      </c>
      <c r="Z177" s="771">
        <f t="shared" si="40"/>
        <v>0</v>
      </c>
      <c r="AA177" s="687" t="str">
        <f t="shared" si="34"/>
        <v>JOM - 4327</v>
      </c>
      <c r="AB177" s="770">
        <v>42558</v>
      </c>
      <c r="AC177" s="861">
        <f t="shared" si="35"/>
        <v>13</v>
      </c>
      <c r="AD177" s="771">
        <f t="shared" si="44"/>
        <v>8</v>
      </c>
      <c r="AE177" s="771" t="str">
        <f t="shared" si="36"/>
        <v>OK</v>
      </c>
      <c r="AF177" s="725" t="str">
        <f t="shared" si="37"/>
        <v>OK</v>
      </c>
      <c r="AG177" s="854"/>
      <c r="AH177" s="771"/>
      <c r="AI177" s="720"/>
      <c r="AJ177" s="720"/>
      <c r="AK177" s="720"/>
      <c r="AL177" s="720"/>
      <c r="AM177" s="720"/>
      <c r="AN177" s="720"/>
      <c r="AO177" s="720"/>
      <c r="AP177" s="720"/>
      <c r="AQ177" s="720"/>
      <c r="AR177" s="720"/>
      <c r="AS177" s="720"/>
      <c r="AT177" s="720"/>
      <c r="AU177" s="720"/>
      <c r="AV177" s="720"/>
      <c r="AW177" s="720"/>
      <c r="AX177" s="720"/>
      <c r="AY177" s="720"/>
      <c r="AZ177" s="720"/>
      <c r="BA177" s="720"/>
      <c r="BB177" s="720"/>
      <c r="BC177" s="720"/>
      <c r="BD177" s="720"/>
      <c r="BE177" s="720"/>
      <c r="BF177" s="720"/>
      <c r="BG177" s="720"/>
      <c r="BH177" s="720"/>
      <c r="BI177" s="720"/>
      <c r="BJ177" s="720"/>
      <c r="BK177" s="720"/>
      <c r="BL177" s="720"/>
      <c r="BM177" s="720"/>
      <c r="BN177" s="720"/>
      <c r="BO177" s="720"/>
      <c r="BP177" s="720"/>
      <c r="BQ177" s="720"/>
      <c r="BR177" s="720"/>
      <c r="BS177" s="720"/>
      <c r="BT177" s="720"/>
      <c r="BU177" s="720"/>
      <c r="BV177" s="720"/>
      <c r="BW177" s="720"/>
      <c r="BX177" s="720"/>
      <c r="BY177" s="720"/>
      <c r="BZ177" s="720"/>
      <c r="CA177" s="720"/>
      <c r="CB177" s="720"/>
      <c r="CC177" s="720"/>
      <c r="CD177" s="720"/>
      <c r="CE177" s="720"/>
      <c r="CF177" s="720"/>
      <c r="CG177" s="720"/>
      <c r="CH177" s="720"/>
      <c r="CI177" s="720"/>
      <c r="CJ177" s="720"/>
      <c r="CK177" s="720"/>
      <c r="CL177" s="720"/>
      <c r="CM177" s="720"/>
      <c r="CN177" s="720"/>
      <c r="CO177" s="720"/>
      <c r="CP177" s="720"/>
      <c r="CQ177" s="720"/>
      <c r="CR177" s="720"/>
      <c r="CS177" s="720"/>
      <c r="CT177" s="720"/>
      <c r="CU177" s="720"/>
      <c r="CV177" s="720"/>
      <c r="CW177" s="720"/>
      <c r="CX177" s="720"/>
      <c r="CY177" s="720"/>
      <c r="CZ177" s="720"/>
      <c r="DA177" s="720"/>
      <c r="DB177" s="720"/>
      <c r="DC177" s="720"/>
      <c r="DD177" s="720"/>
      <c r="DE177" s="720"/>
      <c r="DF177" s="720"/>
      <c r="DG177" s="720"/>
      <c r="DH177" s="720"/>
      <c r="DI177" s="720"/>
      <c r="DJ177" s="720"/>
      <c r="DK177" s="720"/>
      <c r="DL177" s="720"/>
      <c r="DM177" s="720"/>
      <c r="DN177" s="720"/>
      <c r="DO177" s="720"/>
      <c r="DP177" s="720"/>
      <c r="DQ177" s="720"/>
      <c r="DR177" s="720"/>
      <c r="DS177" s="720"/>
      <c r="DT177" s="720"/>
      <c r="DU177" s="720"/>
      <c r="DV177" s="720"/>
      <c r="DW177" s="720"/>
      <c r="DX177" s="720"/>
      <c r="DY177" s="720"/>
      <c r="DZ177" s="720"/>
      <c r="EA177" s="720"/>
      <c r="EB177" s="720"/>
      <c r="EC177" s="720"/>
      <c r="ED177" s="720"/>
      <c r="EE177" s="720"/>
      <c r="EF177" s="720"/>
    </row>
    <row r="178" spans="1:136" x14ac:dyDescent="0.25">
      <c r="A178" s="794" t="s">
        <v>115</v>
      </c>
      <c r="B178" s="769">
        <f t="shared" si="45"/>
        <v>10</v>
      </c>
      <c r="C178" s="786">
        <v>1</v>
      </c>
      <c r="D178" s="771" t="s">
        <v>189</v>
      </c>
      <c r="E178" s="944">
        <v>42550</v>
      </c>
      <c r="F178" s="929"/>
      <c r="G178" s="721">
        <f t="shared" si="32"/>
        <v>10</v>
      </c>
      <c r="H178" s="831">
        <v>1</v>
      </c>
      <c r="I178" s="713">
        <v>1</v>
      </c>
      <c r="J178" s="831">
        <v>1</v>
      </c>
      <c r="K178" s="786">
        <v>0</v>
      </c>
      <c r="L178" s="833">
        <v>42551</v>
      </c>
      <c r="M178" s="835"/>
      <c r="N178" s="720"/>
      <c r="O178" s="720"/>
      <c r="P178" s="720"/>
      <c r="Q178" s="720"/>
      <c r="R178" s="720"/>
      <c r="S178" s="720"/>
      <c r="T178" s="720"/>
      <c r="U178" s="720"/>
      <c r="V178" s="716"/>
      <c r="W178" s="1116">
        <f t="shared" si="43"/>
        <v>10</v>
      </c>
      <c r="X178" s="790">
        <v>1</v>
      </c>
      <c r="Y178" s="719" t="str">
        <f t="shared" si="33"/>
        <v>OK</v>
      </c>
      <c r="Z178" s="771">
        <f t="shared" si="40"/>
        <v>0</v>
      </c>
      <c r="AA178" s="687" t="str">
        <f t="shared" si="34"/>
        <v>SZ Def - 6508</v>
      </c>
      <c r="AB178" s="770">
        <v>42559</v>
      </c>
      <c r="AC178" s="861">
        <f t="shared" si="35"/>
        <v>1</v>
      </c>
      <c r="AD178" s="771">
        <f t="shared" si="44"/>
        <v>9</v>
      </c>
      <c r="AE178" s="771" t="str">
        <f t="shared" si="36"/>
        <v>OK</v>
      </c>
      <c r="AF178" s="725" t="str">
        <f t="shared" si="37"/>
        <v>OK</v>
      </c>
      <c r="AG178" s="854"/>
      <c r="AH178" s="771"/>
    </row>
    <row r="179" spans="1:136" x14ac:dyDescent="0.25">
      <c r="A179" s="794" t="s">
        <v>115</v>
      </c>
      <c r="B179" s="769">
        <f t="shared" si="45"/>
        <v>11</v>
      </c>
      <c r="C179" s="786">
        <v>235</v>
      </c>
      <c r="D179" s="771" t="s">
        <v>73</v>
      </c>
      <c r="E179" s="944">
        <v>42557</v>
      </c>
      <c r="F179" s="929"/>
      <c r="G179" s="721">
        <f t="shared" si="32"/>
        <v>11</v>
      </c>
      <c r="H179" s="831">
        <v>235</v>
      </c>
      <c r="I179" s="713">
        <v>235</v>
      </c>
      <c r="J179" s="831">
        <v>235</v>
      </c>
      <c r="K179" s="786">
        <v>0</v>
      </c>
      <c r="L179" s="833">
        <v>42558</v>
      </c>
      <c r="M179" s="835"/>
      <c r="N179" s="720"/>
      <c r="O179" s="720"/>
      <c r="P179" s="720"/>
      <c r="Q179" s="720"/>
      <c r="R179" s="720"/>
      <c r="S179" s="720"/>
      <c r="T179" s="720"/>
      <c r="U179" s="720"/>
      <c r="V179" s="716"/>
      <c r="W179" s="1116">
        <f t="shared" si="43"/>
        <v>11</v>
      </c>
      <c r="X179" s="790">
        <v>235</v>
      </c>
      <c r="Y179" s="719" t="str">
        <f t="shared" si="33"/>
        <v>OK</v>
      </c>
      <c r="Z179" s="771">
        <f t="shared" si="40"/>
        <v>0</v>
      </c>
      <c r="AA179" s="687" t="str">
        <f t="shared" si="34"/>
        <v>Ikea - 2228</v>
      </c>
      <c r="AB179" s="770">
        <v>42565</v>
      </c>
      <c r="AC179" s="861">
        <f t="shared" si="35"/>
        <v>235</v>
      </c>
      <c r="AD179" s="771">
        <f t="shared" si="44"/>
        <v>8</v>
      </c>
      <c r="AE179" s="771" t="str">
        <f t="shared" si="36"/>
        <v>OK</v>
      </c>
      <c r="AF179" s="725" t="str">
        <f t="shared" si="37"/>
        <v>OK</v>
      </c>
      <c r="AG179" s="854"/>
      <c r="AH179" s="771"/>
    </row>
    <row r="180" spans="1:136" s="726" customFormat="1" x14ac:dyDescent="0.25">
      <c r="A180" s="794" t="s">
        <v>115</v>
      </c>
      <c r="B180" s="769">
        <f t="shared" si="45"/>
        <v>12</v>
      </c>
      <c r="C180" s="786">
        <v>308</v>
      </c>
      <c r="D180" s="771" t="s">
        <v>213</v>
      </c>
      <c r="E180" s="944">
        <v>42557</v>
      </c>
      <c r="F180" s="929"/>
      <c r="G180" s="721">
        <f t="shared" si="32"/>
        <v>12</v>
      </c>
      <c r="H180" s="831">
        <v>308</v>
      </c>
      <c r="I180" s="713">
        <v>308</v>
      </c>
      <c r="J180" s="831">
        <v>308</v>
      </c>
      <c r="K180" s="786">
        <v>0</v>
      </c>
      <c r="L180" s="833">
        <v>42558</v>
      </c>
      <c r="M180" s="835"/>
      <c r="N180" s="720"/>
      <c r="O180" s="720"/>
      <c r="P180" s="720"/>
      <c r="Q180" s="720"/>
      <c r="R180" s="720"/>
      <c r="S180" s="720"/>
      <c r="T180" s="720"/>
      <c r="U180" s="720"/>
      <c r="V180" s="716"/>
      <c r="W180" s="1116">
        <f t="shared" si="43"/>
        <v>12</v>
      </c>
      <c r="X180" s="790">
        <v>308</v>
      </c>
      <c r="Y180" s="719" t="str">
        <f t="shared" si="33"/>
        <v>OK</v>
      </c>
      <c r="Z180" s="771">
        <f t="shared" si="40"/>
        <v>0</v>
      </c>
      <c r="AA180" s="687" t="str">
        <f t="shared" si="34"/>
        <v>MC FNAC- 2370</v>
      </c>
      <c r="AB180" s="770">
        <v>42569</v>
      </c>
      <c r="AC180" s="861">
        <f t="shared" si="35"/>
        <v>308</v>
      </c>
      <c r="AD180" s="771">
        <f t="shared" si="44"/>
        <v>12</v>
      </c>
      <c r="AE180" s="771" t="str">
        <f t="shared" si="36"/>
        <v>OK</v>
      </c>
      <c r="AF180" s="725" t="str">
        <f t="shared" si="37"/>
        <v>OK</v>
      </c>
      <c r="AG180" s="854"/>
      <c r="AH180" s="771"/>
      <c r="AI180" s="720"/>
      <c r="AJ180" s="720"/>
      <c r="AK180" s="720"/>
      <c r="AL180" s="720"/>
      <c r="AM180" s="720"/>
      <c r="AN180" s="720"/>
      <c r="AO180" s="720"/>
      <c r="AP180" s="720"/>
      <c r="AQ180" s="720"/>
      <c r="AR180" s="720"/>
      <c r="AS180" s="720"/>
      <c r="AT180" s="720"/>
      <c r="AU180" s="720"/>
      <c r="AV180" s="720"/>
      <c r="AW180" s="720"/>
      <c r="AX180" s="720"/>
      <c r="AY180" s="720"/>
      <c r="AZ180" s="720"/>
      <c r="BA180" s="720"/>
      <c r="BB180" s="720"/>
      <c r="BC180" s="720"/>
      <c r="BD180" s="720"/>
      <c r="BE180" s="720"/>
      <c r="BF180" s="720"/>
      <c r="BG180" s="720"/>
      <c r="BH180" s="720"/>
      <c r="BI180" s="720"/>
      <c r="BJ180" s="720"/>
      <c r="BK180" s="720"/>
      <c r="BL180" s="720"/>
      <c r="BM180" s="720"/>
      <c r="BN180" s="720"/>
      <c r="BO180" s="720"/>
      <c r="BP180" s="720"/>
      <c r="BQ180" s="720"/>
      <c r="BR180" s="720"/>
      <c r="BS180" s="720"/>
      <c r="BT180" s="720"/>
      <c r="BU180" s="720"/>
      <c r="BV180" s="720"/>
      <c r="BW180" s="720"/>
      <c r="BX180" s="720"/>
      <c r="BY180" s="720"/>
      <c r="BZ180" s="720"/>
      <c r="CA180" s="720"/>
      <c r="CB180" s="720"/>
      <c r="CC180" s="720"/>
      <c r="CD180" s="720"/>
      <c r="CE180" s="720"/>
      <c r="CF180" s="720"/>
      <c r="CG180" s="720"/>
      <c r="CH180" s="720"/>
      <c r="CI180" s="720"/>
      <c r="CJ180" s="720"/>
      <c r="CK180" s="720"/>
      <c r="CL180" s="720"/>
      <c r="CM180" s="720"/>
      <c r="CN180" s="720"/>
      <c r="CO180" s="720"/>
      <c r="CP180" s="720"/>
      <c r="CQ180" s="720"/>
      <c r="CR180" s="720"/>
      <c r="CS180" s="720"/>
      <c r="CT180" s="720"/>
      <c r="CU180" s="720"/>
      <c r="CV180" s="720"/>
      <c r="CW180" s="720"/>
      <c r="CX180" s="720"/>
      <c r="CY180" s="720"/>
      <c r="CZ180" s="720"/>
      <c r="DA180" s="720"/>
      <c r="DB180" s="720"/>
      <c r="DC180" s="720"/>
      <c r="DD180" s="720"/>
      <c r="DE180" s="720"/>
      <c r="DF180" s="720"/>
      <c r="DG180" s="720"/>
      <c r="DH180" s="720"/>
      <c r="DI180" s="720"/>
      <c r="DJ180" s="720"/>
      <c r="DK180" s="720"/>
      <c r="DL180" s="720"/>
      <c r="DM180" s="720"/>
      <c r="DN180" s="720"/>
      <c r="DO180" s="720"/>
      <c r="DP180" s="720"/>
      <c r="DQ180" s="720"/>
      <c r="DR180" s="720"/>
      <c r="DS180" s="720"/>
      <c r="DT180" s="720"/>
      <c r="DU180" s="720"/>
      <c r="DV180" s="720"/>
      <c r="DW180" s="720"/>
      <c r="DX180" s="720"/>
      <c r="DY180" s="720"/>
      <c r="DZ180" s="720"/>
      <c r="EA180" s="720"/>
      <c r="EB180" s="720"/>
      <c r="EC180" s="720"/>
      <c r="ED180" s="720"/>
      <c r="EE180" s="720"/>
      <c r="EF180" s="720"/>
    </row>
    <row r="181" spans="1:136" x14ac:dyDescent="0.25">
      <c r="A181" s="794" t="s">
        <v>115</v>
      </c>
      <c r="B181" s="769">
        <f t="shared" si="45"/>
        <v>13</v>
      </c>
      <c r="C181" s="786">
        <v>320</v>
      </c>
      <c r="D181" s="771" t="s">
        <v>199</v>
      </c>
      <c r="E181" s="944">
        <v>42557</v>
      </c>
      <c r="F181" s="929"/>
      <c r="G181" s="721">
        <f t="shared" si="32"/>
        <v>13</v>
      </c>
      <c r="H181" s="831">
        <v>320</v>
      </c>
      <c r="I181" s="713">
        <v>320</v>
      </c>
      <c r="J181" s="831">
        <v>320</v>
      </c>
      <c r="K181" s="786">
        <v>0</v>
      </c>
      <c r="L181" s="833">
        <v>42558</v>
      </c>
      <c r="M181" s="835"/>
      <c r="N181" s="720"/>
      <c r="O181" s="720"/>
      <c r="P181" s="720"/>
      <c r="Q181" s="720"/>
      <c r="R181" s="720"/>
      <c r="S181" s="720"/>
      <c r="T181" s="720"/>
      <c r="U181" s="720"/>
      <c r="V181" s="716"/>
      <c r="W181" s="1116">
        <f t="shared" si="43"/>
        <v>13</v>
      </c>
      <c r="X181" s="790">
        <v>320</v>
      </c>
      <c r="Y181" s="719" t="str">
        <f t="shared" si="33"/>
        <v>OK</v>
      </c>
      <c r="Z181" s="771">
        <f t="shared" si="40"/>
        <v>0</v>
      </c>
      <c r="AA181" s="687" t="str">
        <f t="shared" si="34"/>
        <v>RP Def - 3173</v>
      </c>
      <c r="AB181" s="770">
        <v>42601</v>
      </c>
      <c r="AC181" s="861">
        <f t="shared" si="35"/>
        <v>320</v>
      </c>
      <c r="AD181" s="771">
        <f t="shared" si="44"/>
        <v>43</v>
      </c>
      <c r="AE181" s="771" t="str">
        <f t="shared" si="36"/>
        <v>OK</v>
      </c>
      <c r="AF181" s="725" t="str">
        <f t="shared" si="37"/>
        <v>OK</v>
      </c>
      <c r="AG181" s="854"/>
      <c r="AH181" s="771"/>
    </row>
    <row r="182" spans="1:136" s="726" customFormat="1" x14ac:dyDescent="0.25">
      <c r="A182" s="921" t="s">
        <v>115</v>
      </c>
      <c r="B182" s="875">
        <f t="shared" si="45"/>
        <v>14</v>
      </c>
      <c r="C182" s="876">
        <v>6</v>
      </c>
      <c r="D182" s="980" t="s">
        <v>219</v>
      </c>
      <c r="E182" s="943">
        <v>42557</v>
      </c>
      <c r="F182" s="936"/>
      <c r="G182" s="878">
        <f t="shared" si="32"/>
        <v>14</v>
      </c>
      <c r="H182" s="920">
        <v>6</v>
      </c>
      <c r="I182" s="878">
        <v>6</v>
      </c>
      <c r="J182" s="920">
        <v>6</v>
      </c>
      <c r="K182" s="725">
        <v>0</v>
      </c>
      <c r="L182" s="833">
        <v>42558</v>
      </c>
      <c r="M182" s="968"/>
      <c r="N182" s="881"/>
      <c r="O182" s="881"/>
      <c r="P182" s="881"/>
      <c r="Q182" s="881"/>
      <c r="R182" s="881"/>
      <c r="S182" s="881"/>
      <c r="T182" s="881"/>
      <c r="U182" s="881"/>
      <c r="V182" s="881"/>
      <c r="W182" s="1119">
        <f t="shared" si="43"/>
        <v>14</v>
      </c>
      <c r="X182" s="903">
        <v>6</v>
      </c>
      <c r="Y182" s="882" t="str">
        <f t="shared" si="33"/>
        <v>OK</v>
      </c>
      <c r="Z182" s="771">
        <f t="shared" si="40"/>
        <v>0</v>
      </c>
      <c r="AA182" s="860" t="str">
        <f t="shared" si="34"/>
        <v>Vobis -6843</v>
      </c>
      <c r="AB182" s="852">
        <v>42572</v>
      </c>
      <c r="AC182" s="867">
        <f t="shared" si="35"/>
        <v>6</v>
      </c>
      <c r="AD182" s="847">
        <f t="shared" si="44"/>
        <v>15</v>
      </c>
      <c r="AE182" s="847" t="str">
        <f t="shared" si="36"/>
        <v>OK</v>
      </c>
      <c r="AF182" s="876" t="str">
        <f t="shared" si="37"/>
        <v>OK</v>
      </c>
      <c r="AG182" s="858"/>
      <c r="AH182" s="847"/>
    </row>
    <row r="183" spans="1:136" s="730" customFormat="1" x14ac:dyDescent="0.25">
      <c r="A183" s="922" t="s">
        <v>116</v>
      </c>
      <c r="B183" s="884">
        <v>1</v>
      </c>
      <c r="C183" s="885">
        <v>414</v>
      </c>
      <c r="D183" s="984" t="s">
        <v>67</v>
      </c>
      <c r="E183" s="945">
        <v>42563</v>
      </c>
      <c r="F183" s="937"/>
      <c r="G183" s="887">
        <f t="shared" si="32"/>
        <v>1</v>
      </c>
      <c r="H183" s="923">
        <v>414</v>
      </c>
      <c r="I183" s="887">
        <v>414</v>
      </c>
      <c r="J183" s="923">
        <v>225</v>
      </c>
      <c r="K183" s="1104">
        <f t="shared" ref="K183:K194" si="46">I183-J183</f>
        <v>189</v>
      </c>
      <c r="L183" s="888"/>
      <c r="M183" s="969"/>
      <c r="N183" s="891"/>
      <c r="O183" s="891"/>
      <c r="P183" s="891"/>
      <c r="Q183" s="891"/>
      <c r="R183" s="891"/>
      <c r="S183" s="891"/>
      <c r="T183" s="891"/>
      <c r="U183" s="891"/>
      <c r="V183" s="891"/>
      <c r="W183" s="1117">
        <f t="shared" si="43"/>
        <v>1</v>
      </c>
      <c r="X183" s="915">
        <v>225</v>
      </c>
      <c r="Y183" s="893" t="str">
        <f t="shared" si="33"/>
        <v>ERRO</v>
      </c>
      <c r="Z183" s="864">
        <f t="shared" si="40"/>
        <v>189</v>
      </c>
      <c r="AA183" s="900" t="str">
        <f t="shared" si="34"/>
        <v>White - 2213</v>
      </c>
      <c r="AB183" s="894">
        <v>42590</v>
      </c>
      <c r="AC183" s="895">
        <f t="shared" si="35"/>
        <v>225</v>
      </c>
      <c r="AD183" s="864">
        <f t="shared" si="44"/>
        <v>26</v>
      </c>
      <c r="AE183" s="864" t="str">
        <f t="shared" si="36"/>
        <v>OK</v>
      </c>
      <c r="AF183" s="885" t="str">
        <f t="shared" si="37"/>
        <v>OK</v>
      </c>
      <c r="AG183" s="896"/>
      <c r="AH183" s="864"/>
    </row>
    <row r="184" spans="1:136" x14ac:dyDescent="0.25">
      <c r="A184" s="794" t="s">
        <v>116</v>
      </c>
      <c r="B184" s="769">
        <f t="shared" ref="B184:B211" si="47">B183+1</f>
        <v>2</v>
      </c>
      <c r="C184" s="725">
        <v>41</v>
      </c>
      <c r="D184" s="824" t="s">
        <v>68</v>
      </c>
      <c r="E184" s="944">
        <v>42563</v>
      </c>
      <c r="F184" s="930"/>
      <c r="G184" s="721">
        <f t="shared" si="32"/>
        <v>2</v>
      </c>
      <c r="H184" s="782">
        <v>41</v>
      </c>
      <c r="I184" s="721">
        <v>41</v>
      </c>
      <c r="J184" s="782">
        <v>28</v>
      </c>
      <c r="K184" s="908">
        <f t="shared" si="46"/>
        <v>13</v>
      </c>
      <c r="L184" s="833"/>
      <c r="M184" s="836"/>
      <c r="N184" s="716"/>
      <c r="O184" s="716"/>
      <c r="P184" s="716"/>
      <c r="Q184" s="716"/>
      <c r="R184" s="716"/>
      <c r="S184" s="716"/>
      <c r="T184" s="716"/>
      <c r="U184" s="716"/>
      <c r="V184" s="716"/>
      <c r="W184" s="1116">
        <f t="shared" si="43"/>
        <v>2</v>
      </c>
      <c r="X184" s="790">
        <v>28</v>
      </c>
      <c r="Y184" s="719" t="str">
        <f t="shared" si="33"/>
        <v>ERRO</v>
      </c>
      <c r="Z184" s="771">
        <f t="shared" si="40"/>
        <v>13</v>
      </c>
      <c r="AA184" s="687" t="str">
        <f t="shared" si="34"/>
        <v>Green - 2214</v>
      </c>
      <c r="AB184" s="770">
        <v>42576</v>
      </c>
      <c r="AC184" s="861">
        <f t="shared" si="35"/>
        <v>28</v>
      </c>
      <c r="AD184" s="771">
        <f t="shared" si="44"/>
        <v>13</v>
      </c>
      <c r="AE184" s="771" t="str">
        <f t="shared" si="36"/>
        <v>OK</v>
      </c>
      <c r="AF184" s="725" t="str">
        <f t="shared" si="37"/>
        <v>OK</v>
      </c>
      <c r="AG184" s="854"/>
      <c r="AH184" s="771"/>
    </row>
    <row r="185" spans="1:136" x14ac:dyDescent="0.25">
      <c r="A185" s="794" t="s">
        <v>116</v>
      </c>
      <c r="B185" s="769">
        <f t="shared" si="47"/>
        <v>3</v>
      </c>
      <c r="C185" s="725">
        <v>66</v>
      </c>
      <c r="D185" s="824" t="s">
        <v>69</v>
      </c>
      <c r="E185" s="944">
        <v>42563</v>
      </c>
      <c r="F185" s="930"/>
      <c r="G185" s="721">
        <f t="shared" si="32"/>
        <v>3</v>
      </c>
      <c r="H185" s="782">
        <v>66</v>
      </c>
      <c r="I185" s="721">
        <v>66</v>
      </c>
      <c r="J185" s="782">
        <v>56</v>
      </c>
      <c r="K185" s="908">
        <f t="shared" si="46"/>
        <v>10</v>
      </c>
      <c r="L185" s="833"/>
      <c r="M185" s="836"/>
      <c r="N185" s="716"/>
      <c r="O185" s="716"/>
      <c r="P185" s="716"/>
      <c r="Q185" s="716"/>
      <c r="R185" s="716"/>
      <c r="S185" s="716"/>
      <c r="T185" s="716"/>
      <c r="U185" s="716"/>
      <c r="V185" s="716"/>
      <c r="W185" s="1116">
        <f t="shared" si="43"/>
        <v>3</v>
      </c>
      <c r="X185" s="790">
        <v>56</v>
      </c>
      <c r="Y185" s="719" t="str">
        <f t="shared" si="33"/>
        <v>ERRO</v>
      </c>
      <c r="Z185" s="771">
        <f t="shared" si="40"/>
        <v>10</v>
      </c>
      <c r="AA185" s="687" t="str">
        <f t="shared" si="34"/>
        <v>Black - 2215</v>
      </c>
      <c r="AB185" s="770">
        <v>42576</v>
      </c>
      <c r="AC185" s="861">
        <f t="shared" si="35"/>
        <v>56</v>
      </c>
      <c r="AD185" s="771">
        <f t="shared" si="44"/>
        <v>13</v>
      </c>
      <c r="AE185" s="771" t="str">
        <f t="shared" si="36"/>
        <v>OK</v>
      </c>
      <c r="AF185" s="725" t="str">
        <f t="shared" si="37"/>
        <v>OK</v>
      </c>
      <c r="AG185" s="854"/>
      <c r="AH185" s="771"/>
    </row>
    <row r="186" spans="1:136" s="726" customFormat="1" x14ac:dyDescent="0.25">
      <c r="A186" s="921" t="s">
        <v>116</v>
      </c>
      <c r="B186" s="875">
        <f t="shared" si="47"/>
        <v>4</v>
      </c>
      <c r="C186" s="876">
        <v>228</v>
      </c>
      <c r="D186" s="980" t="s">
        <v>72</v>
      </c>
      <c r="E186" s="943">
        <v>42563</v>
      </c>
      <c r="F186" s="936"/>
      <c r="G186" s="878">
        <f t="shared" si="32"/>
        <v>4</v>
      </c>
      <c r="H186" s="920">
        <v>228</v>
      </c>
      <c r="I186" s="878">
        <v>228</v>
      </c>
      <c r="J186" s="920">
        <v>187</v>
      </c>
      <c r="K186" s="910">
        <f t="shared" si="46"/>
        <v>41</v>
      </c>
      <c r="L186" s="899"/>
      <c r="M186" s="968"/>
      <c r="N186" s="881"/>
      <c r="O186" s="881"/>
      <c r="P186" s="881"/>
      <c r="Q186" s="881"/>
      <c r="R186" s="881"/>
      <c r="S186" s="881"/>
      <c r="T186" s="881"/>
      <c r="U186" s="881"/>
      <c r="V186" s="881"/>
      <c r="W186" s="1119">
        <f t="shared" si="43"/>
        <v>4</v>
      </c>
      <c r="X186" s="903">
        <v>187</v>
      </c>
      <c r="Y186" s="882" t="str">
        <f t="shared" si="33"/>
        <v>ERRO</v>
      </c>
      <c r="Z186" s="847">
        <f t="shared" si="40"/>
        <v>41</v>
      </c>
      <c r="AA186" s="860" t="str">
        <f t="shared" si="34"/>
        <v>Credial - 2227</v>
      </c>
      <c r="AB186" s="852">
        <v>42601</v>
      </c>
      <c r="AC186" s="867">
        <f t="shared" si="35"/>
        <v>187</v>
      </c>
      <c r="AD186" s="847">
        <f t="shared" si="44"/>
        <v>37</v>
      </c>
      <c r="AE186" s="847" t="str">
        <f t="shared" si="36"/>
        <v>OK</v>
      </c>
      <c r="AF186" s="876" t="str">
        <f t="shared" si="37"/>
        <v>OK</v>
      </c>
      <c r="AG186" s="858"/>
      <c r="AH186" s="847"/>
    </row>
    <row r="187" spans="1:136" s="730" customFormat="1" x14ac:dyDescent="0.25">
      <c r="A187" s="922" t="s">
        <v>116</v>
      </c>
      <c r="B187" s="884">
        <f t="shared" si="47"/>
        <v>5</v>
      </c>
      <c r="C187" s="885">
        <v>2000</v>
      </c>
      <c r="D187" s="984" t="s">
        <v>73</v>
      </c>
      <c r="E187" s="945">
        <v>42563</v>
      </c>
      <c r="F187" s="937"/>
      <c r="G187" s="887">
        <f t="shared" si="32"/>
        <v>5</v>
      </c>
      <c r="H187" s="923">
        <v>2000</v>
      </c>
      <c r="I187" s="887">
        <v>2000</v>
      </c>
      <c r="J187" s="923">
        <v>1875</v>
      </c>
      <c r="K187" s="1104">
        <f t="shared" si="46"/>
        <v>125</v>
      </c>
      <c r="L187" s="888"/>
      <c r="M187" s="969"/>
      <c r="N187" s="891"/>
      <c r="O187" s="891"/>
      <c r="P187" s="891"/>
      <c r="Q187" s="891"/>
      <c r="R187" s="891"/>
      <c r="S187" s="891"/>
      <c r="T187" s="891"/>
      <c r="U187" s="891"/>
      <c r="V187" s="891"/>
      <c r="W187" s="1117">
        <f t="shared" si="43"/>
        <v>5</v>
      </c>
      <c r="X187" s="915">
        <v>1875</v>
      </c>
      <c r="Y187" s="893" t="str">
        <f t="shared" si="33"/>
        <v>ERRO</v>
      </c>
      <c r="Z187" s="864">
        <f t="shared" si="40"/>
        <v>125</v>
      </c>
      <c r="AA187" s="900" t="str">
        <f t="shared" si="34"/>
        <v>Ikea - 2228</v>
      </c>
      <c r="AB187" s="894">
        <v>42586</v>
      </c>
      <c r="AC187" s="895">
        <f t="shared" si="35"/>
        <v>1875</v>
      </c>
      <c r="AD187" s="864">
        <f t="shared" si="44"/>
        <v>22</v>
      </c>
      <c r="AE187" s="864" t="str">
        <f t="shared" si="36"/>
        <v>OK</v>
      </c>
      <c r="AF187" s="885" t="str">
        <f t="shared" si="37"/>
        <v>OK</v>
      </c>
      <c r="AG187" s="896"/>
      <c r="AH187" s="864"/>
    </row>
    <row r="188" spans="1:136" s="726" customFormat="1" x14ac:dyDescent="0.25">
      <c r="A188" s="794" t="s">
        <v>116</v>
      </c>
      <c r="B188" s="769">
        <f t="shared" si="47"/>
        <v>6</v>
      </c>
      <c r="C188" s="725">
        <v>1983</v>
      </c>
      <c r="D188" s="824" t="s">
        <v>73</v>
      </c>
      <c r="E188" s="944">
        <v>42563</v>
      </c>
      <c r="F188" s="930"/>
      <c r="G188" s="721">
        <f t="shared" si="32"/>
        <v>6</v>
      </c>
      <c r="H188" s="1092">
        <v>1983</v>
      </c>
      <c r="I188" s="721">
        <v>1983</v>
      </c>
      <c r="J188" s="1092">
        <v>1905</v>
      </c>
      <c r="K188" s="908">
        <f t="shared" si="46"/>
        <v>78</v>
      </c>
      <c r="L188" s="833"/>
      <c r="M188" s="836"/>
      <c r="N188" s="716"/>
      <c r="O188" s="716"/>
      <c r="P188" s="716"/>
      <c r="Q188" s="716"/>
      <c r="R188" s="716"/>
      <c r="S188" s="716"/>
      <c r="T188" s="716"/>
      <c r="U188" s="716"/>
      <c r="V188" s="716"/>
      <c r="W188" s="1116">
        <f t="shared" si="43"/>
        <v>6</v>
      </c>
      <c r="X188" s="790">
        <v>1905</v>
      </c>
      <c r="Y188" s="719" t="str">
        <f t="shared" si="33"/>
        <v>ERRO</v>
      </c>
      <c r="Z188" s="771">
        <f t="shared" si="40"/>
        <v>78</v>
      </c>
      <c r="AA188" s="687" t="str">
        <f t="shared" si="34"/>
        <v>Ikea - 2228</v>
      </c>
      <c r="AB188" s="770">
        <v>42586</v>
      </c>
      <c r="AC188" s="861">
        <f t="shared" si="35"/>
        <v>1905</v>
      </c>
      <c r="AD188" s="771">
        <f t="shared" si="44"/>
        <v>22</v>
      </c>
      <c r="AE188" s="771" t="str">
        <f t="shared" si="36"/>
        <v>OK</v>
      </c>
      <c r="AF188" s="725" t="str">
        <f t="shared" si="37"/>
        <v>OK</v>
      </c>
      <c r="AG188" s="854"/>
      <c r="AH188" s="771"/>
      <c r="AI188" s="720"/>
      <c r="AJ188" s="720"/>
      <c r="AK188" s="720"/>
      <c r="AL188" s="720"/>
      <c r="AM188" s="720"/>
      <c r="AN188" s="720"/>
      <c r="AO188" s="720"/>
      <c r="AP188" s="720"/>
      <c r="AQ188" s="720"/>
      <c r="AR188" s="720"/>
      <c r="AS188" s="720"/>
      <c r="AT188" s="720"/>
      <c r="AU188" s="720"/>
      <c r="AV188" s="720"/>
      <c r="AW188" s="720"/>
      <c r="AX188" s="720"/>
      <c r="AY188" s="720"/>
      <c r="AZ188" s="720"/>
      <c r="BA188" s="720"/>
      <c r="BB188" s="720"/>
      <c r="BC188" s="720"/>
      <c r="BD188" s="720"/>
      <c r="BE188" s="720"/>
      <c r="BF188" s="720"/>
      <c r="BG188" s="720"/>
      <c r="BH188" s="720"/>
      <c r="BI188" s="720"/>
      <c r="BJ188" s="720"/>
      <c r="BK188" s="720"/>
      <c r="BL188" s="720"/>
      <c r="BM188" s="720"/>
      <c r="BN188" s="720"/>
      <c r="BO188" s="720"/>
      <c r="BP188" s="720"/>
      <c r="BQ188" s="720"/>
      <c r="BR188" s="720"/>
      <c r="BS188" s="720"/>
      <c r="BT188" s="720"/>
      <c r="BU188" s="720"/>
      <c r="BV188" s="720"/>
      <c r="BW188" s="720"/>
      <c r="BX188" s="720"/>
      <c r="BY188" s="720"/>
      <c r="BZ188" s="720"/>
      <c r="CA188" s="720"/>
      <c r="CB188" s="720"/>
      <c r="CC188" s="720"/>
      <c r="CD188" s="720"/>
      <c r="CE188" s="720"/>
      <c r="CF188" s="720"/>
      <c r="CG188" s="720"/>
      <c r="CH188" s="720"/>
      <c r="CI188" s="720"/>
      <c r="CJ188" s="720"/>
      <c r="CK188" s="720"/>
      <c r="CL188" s="720"/>
      <c r="CM188" s="720"/>
      <c r="CN188" s="720"/>
      <c r="CO188" s="720"/>
      <c r="CP188" s="720"/>
      <c r="CQ188" s="720"/>
      <c r="CR188" s="720"/>
      <c r="CS188" s="720"/>
      <c r="CT188" s="720"/>
      <c r="CU188" s="720"/>
      <c r="CV188" s="720"/>
      <c r="CW188" s="720"/>
      <c r="CX188" s="720"/>
      <c r="CY188" s="720"/>
      <c r="CZ188" s="720"/>
      <c r="DA188" s="720"/>
      <c r="DB188" s="720"/>
      <c r="DC188" s="720"/>
      <c r="DD188" s="720"/>
      <c r="DE188" s="720"/>
      <c r="DF188" s="720"/>
      <c r="DG188" s="720"/>
      <c r="DH188" s="720"/>
      <c r="DI188" s="720"/>
      <c r="DJ188" s="720"/>
      <c r="DK188" s="720"/>
      <c r="DL188" s="720"/>
      <c r="DM188" s="720"/>
      <c r="DN188" s="720"/>
      <c r="DO188" s="720"/>
      <c r="DP188" s="720"/>
      <c r="DQ188" s="720"/>
      <c r="DR188" s="720"/>
      <c r="DS188" s="720"/>
      <c r="DT188" s="720"/>
      <c r="DU188" s="720"/>
      <c r="DV188" s="720"/>
      <c r="DW188" s="720"/>
      <c r="DX188" s="720"/>
      <c r="DY188" s="720"/>
      <c r="DZ188" s="720"/>
      <c r="EA188" s="720"/>
      <c r="EB188" s="720"/>
      <c r="EC188" s="720"/>
      <c r="ED188" s="720"/>
      <c r="EE188" s="720"/>
      <c r="EF188" s="720"/>
    </row>
    <row r="189" spans="1:136" x14ac:dyDescent="0.25">
      <c r="A189" s="794" t="s">
        <v>116</v>
      </c>
      <c r="B189" s="769">
        <f t="shared" si="47"/>
        <v>7</v>
      </c>
      <c r="C189" s="725">
        <v>433</v>
      </c>
      <c r="D189" s="824" t="s">
        <v>79</v>
      </c>
      <c r="E189" s="944">
        <v>42563</v>
      </c>
      <c r="F189" s="930"/>
      <c r="G189" s="721">
        <f t="shared" si="32"/>
        <v>7</v>
      </c>
      <c r="H189" s="782">
        <v>433</v>
      </c>
      <c r="I189" s="721">
        <v>433</v>
      </c>
      <c r="J189" s="782">
        <v>240</v>
      </c>
      <c r="K189" s="908">
        <f t="shared" si="46"/>
        <v>193</v>
      </c>
      <c r="L189" s="833"/>
      <c r="M189" s="836"/>
      <c r="N189" s="716"/>
      <c r="O189" s="716"/>
      <c r="P189" s="716"/>
      <c r="Q189" s="716"/>
      <c r="R189" s="716"/>
      <c r="S189" s="716"/>
      <c r="T189" s="716"/>
      <c r="U189" s="716"/>
      <c r="V189" s="716"/>
      <c r="W189" s="1116">
        <f t="shared" si="43"/>
        <v>7</v>
      </c>
      <c r="X189" s="790">
        <v>240</v>
      </c>
      <c r="Y189" s="719" t="str">
        <f t="shared" si="33"/>
        <v>ERRO</v>
      </c>
      <c r="Z189" s="771">
        <f t="shared" si="40"/>
        <v>193</v>
      </c>
      <c r="AA189" s="687" t="str">
        <f t="shared" si="34"/>
        <v>Moviflor - 2229</v>
      </c>
      <c r="AB189" s="770">
        <v>42576</v>
      </c>
      <c r="AC189" s="861">
        <f t="shared" si="35"/>
        <v>240</v>
      </c>
      <c r="AD189" s="771">
        <f t="shared" si="44"/>
        <v>13</v>
      </c>
      <c r="AE189" s="771" t="str">
        <f t="shared" si="36"/>
        <v>OK</v>
      </c>
      <c r="AF189" s="725" t="str">
        <f t="shared" si="37"/>
        <v>OK</v>
      </c>
      <c r="AG189" s="854"/>
      <c r="AH189" s="771"/>
    </row>
    <row r="190" spans="1:136" x14ac:dyDescent="0.25">
      <c r="A190" s="794" t="s">
        <v>116</v>
      </c>
      <c r="B190" s="769">
        <f t="shared" si="47"/>
        <v>8</v>
      </c>
      <c r="C190" s="725">
        <v>1128</v>
      </c>
      <c r="D190" s="824" t="s">
        <v>74</v>
      </c>
      <c r="E190" s="944">
        <v>42563</v>
      </c>
      <c r="F190" s="930"/>
      <c r="G190" s="721">
        <f t="shared" si="32"/>
        <v>8</v>
      </c>
      <c r="H190" s="782">
        <v>1128</v>
      </c>
      <c r="I190" s="721">
        <v>1128</v>
      </c>
      <c r="J190" s="782">
        <v>1042</v>
      </c>
      <c r="K190" s="908">
        <f t="shared" si="46"/>
        <v>86</v>
      </c>
      <c r="L190" s="833"/>
      <c r="M190" s="836"/>
      <c r="N190" s="716"/>
      <c r="O190" s="716"/>
      <c r="P190" s="716"/>
      <c r="Q190" s="716"/>
      <c r="R190" s="716"/>
      <c r="S190" s="716"/>
      <c r="T190" s="716"/>
      <c r="U190" s="716"/>
      <c r="V190" s="716"/>
      <c r="W190" s="1116">
        <f t="shared" si="43"/>
        <v>8</v>
      </c>
      <c r="X190" s="790">
        <v>1042</v>
      </c>
      <c r="Y190" s="719" t="str">
        <f t="shared" si="33"/>
        <v>ERRO</v>
      </c>
      <c r="Z190" s="771">
        <f t="shared" si="40"/>
        <v>86</v>
      </c>
      <c r="AA190" s="687" t="str">
        <f t="shared" si="34"/>
        <v>Conforama - 2230</v>
      </c>
      <c r="AB190" s="770">
        <v>42601</v>
      </c>
      <c r="AC190" s="861">
        <f t="shared" si="35"/>
        <v>1042</v>
      </c>
      <c r="AD190" s="771">
        <f t="shared" si="44"/>
        <v>37</v>
      </c>
      <c r="AE190" s="771" t="str">
        <f t="shared" si="36"/>
        <v>OK</v>
      </c>
      <c r="AF190" s="725" t="str">
        <f t="shared" si="37"/>
        <v>OK</v>
      </c>
      <c r="AG190" s="854"/>
      <c r="AH190" s="771"/>
    </row>
    <row r="191" spans="1:136" x14ac:dyDescent="0.25">
      <c r="A191" s="794" t="s">
        <v>116</v>
      </c>
      <c r="B191" s="769">
        <f t="shared" si="47"/>
        <v>9</v>
      </c>
      <c r="C191" s="725">
        <v>83</v>
      </c>
      <c r="D191" s="824" t="s">
        <v>75</v>
      </c>
      <c r="E191" s="944">
        <v>42563</v>
      </c>
      <c r="F191" s="930"/>
      <c r="G191" s="721">
        <f t="shared" si="32"/>
        <v>9</v>
      </c>
      <c r="H191" s="782">
        <v>83</v>
      </c>
      <c r="I191" s="721">
        <v>83</v>
      </c>
      <c r="J191" s="782">
        <v>78</v>
      </c>
      <c r="K191" s="908">
        <f t="shared" si="46"/>
        <v>5</v>
      </c>
      <c r="L191" s="833"/>
      <c r="M191" s="836"/>
      <c r="N191" s="716"/>
      <c r="O191" s="716"/>
      <c r="P191" s="716"/>
      <c r="Q191" s="716"/>
      <c r="R191" s="716"/>
      <c r="S191" s="716"/>
      <c r="T191" s="716"/>
      <c r="U191" s="716"/>
      <c r="V191" s="716"/>
      <c r="W191" s="1116">
        <f t="shared" si="43"/>
        <v>9</v>
      </c>
      <c r="X191" s="790">
        <v>78</v>
      </c>
      <c r="Y191" s="719" t="str">
        <f t="shared" si="33"/>
        <v>ERRO</v>
      </c>
      <c r="Z191" s="771">
        <f t="shared" si="40"/>
        <v>5</v>
      </c>
      <c r="AA191" s="687" t="str">
        <f t="shared" si="34"/>
        <v>Euronics - 2231</v>
      </c>
      <c r="AB191" s="770">
        <v>42576</v>
      </c>
      <c r="AC191" s="861">
        <f t="shared" si="35"/>
        <v>78</v>
      </c>
      <c r="AD191" s="771">
        <f t="shared" si="44"/>
        <v>13</v>
      </c>
      <c r="AE191" s="771" t="str">
        <f t="shared" si="36"/>
        <v>OK</v>
      </c>
      <c r="AF191" s="725" t="str">
        <f t="shared" si="37"/>
        <v>OK</v>
      </c>
      <c r="AG191" s="854"/>
      <c r="AH191" s="771"/>
    </row>
    <row r="192" spans="1:136" x14ac:dyDescent="0.25">
      <c r="A192" s="794" t="s">
        <v>116</v>
      </c>
      <c r="B192" s="769">
        <f t="shared" si="47"/>
        <v>10</v>
      </c>
      <c r="C192" s="725">
        <v>47</v>
      </c>
      <c r="D192" s="824" t="s">
        <v>76</v>
      </c>
      <c r="E192" s="944">
        <v>42563</v>
      </c>
      <c r="F192" s="930"/>
      <c r="G192" s="721">
        <f t="shared" si="32"/>
        <v>10</v>
      </c>
      <c r="H192" s="782">
        <v>47</v>
      </c>
      <c r="I192" s="721">
        <v>47</v>
      </c>
      <c r="J192" s="782">
        <v>35</v>
      </c>
      <c r="K192" s="908">
        <f t="shared" si="46"/>
        <v>12</v>
      </c>
      <c r="L192" s="833"/>
      <c r="M192" s="836"/>
      <c r="N192" s="716"/>
      <c r="O192" s="716"/>
      <c r="P192" s="716"/>
      <c r="Q192" s="716"/>
      <c r="R192" s="716"/>
      <c r="S192" s="716"/>
      <c r="T192" s="716"/>
      <c r="U192" s="716"/>
      <c r="V192" s="716"/>
      <c r="W192" s="1116">
        <f t="shared" si="43"/>
        <v>10</v>
      </c>
      <c r="X192" s="790">
        <v>35</v>
      </c>
      <c r="Y192" s="719" t="str">
        <f t="shared" si="33"/>
        <v>ERRO</v>
      </c>
      <c r="Z192" s="771">
        <f t="shared" si="40"/>
        <v>12</v>
      </c>
      <c r="AA192" s="687" t="str">
        <f t="shared" si="34"/>
        <v>Tien 21 - 2232</v>
      </c>
      <c r="AB192" s="770">
        <v>42576</v>
      </c>
      <c r="AC192" s="861">
        <f t="shared" si="35"/>
        <v>35</v>
      </c>
      <c r="AD192" s="771">
        <f t="shared" si="44"/>
        <v>13</v>
      </c>
      <c r="AE192" s="771" t="str">
        <f t="shared" si="36"/>
        <v>OK</v>
      </c>
      <c r="AF192" s="725" t="str">
        <f t="shared" si="37"/>
        <v>OK</v>
      </c>
      <c r="AG192" s="854"/>
      <c r="AH192" s="771"/>
    </row>
    <row r="193" spans="1:34" x14ac:dyDescent="0.25">
      <c r="A193" s="794" t="s">
        <v>116</v>
      </c>
      <c r="B193" s="769">
        <f t="shared" si="47"/>
        <v>11</v>
      </c>
      <c r="C193" s="725">
        <v>25</v>
      </c>
      <c r="D193" s="824" t="s">
        <v>77</v>
      </c>
      <c r="E193" s="944">
        <v>42563</v>
      </c>
      <c r="F193" s="930"/>
      <c r="G193" s="721">
        <f t="shared" si="32"/>
        <v>11</v>
      </c>
      <c r="H193" s="782">
        <v>25</v>
      </c>
      <c r="I193" s="721">
        <v>25</v>
      </c>
      <c r="J193" s="782">
        <v>22</v>
      </c>
      <c r="K193" s="908">
        <f t="shared" si="46"/>
        <v>3</v>
      </c>
      <c r="L193" s="833"/>
      <c r="M193" s="836"/>
      <c r="N193" s="716"/>
      <c r="O193" s="716"/>
      <c r="P193" s="716"/>
      <c r="Q193" s="716"/>
      <c r="R193" s="716"/>
      <c r="S193" s="716"/>
      <c r="T193" s="716"/>
      <c r="U193" s="716"/>
      <c r="V193" s="716"/>
      <c r="W193" s="1116">
        <f t="shared" si="43"/>
        <v>11</v>
      </c>
      <c r="X193" s="790">
        <v>22</v>
      </c>
      <c r="Y193" s="719" t="str">
        <f t="shared" si="33"/>
        <v>ERRO</v>
      </c>
      <c r="Z193" s="771">
        <f t="shared" si="40"/>
        <v>3</v>
      </c>
      <c r="AA193" s="687" t="str">
        <f t="shared" si="34"/>
        <v>Confort - 2233</v>
      </c>
      <c r="AB193" s="770">
        <v>42576</v>
      </c>
      <c r="AC193" s="861">
        <f t="shared" si="35"/>
        <v>22</v>
      </c>
      <c r="AD193" s="771">
        <f t="shared" si="44"/>
        <v>13</v>
      </c>
      <c r="AE193" s="771" t="str">
        <f t="shared" si="36"/>
        <v>OK</v>
      </c>
      <c r="AF193" s="725" t="str">
        <f t="shared" si="37"/>
        <v>OK</v>
      </c>
      <c r="AG193" s="854"/>
      <c r="AH193" s="771"/>
    </row>
    <row r="194" spans="1:34" x14ac:dyDescent="0.25">
      <c r="A194" s="794" t="s">
        <v>116</v>
      </c>
      <c r="B194" s="769">
        <f t="shared" si="47"/>
        <v>12</v>
      </c>
      <c r="C194" s="725">
        <v>2000</v>
      </c>
      <c r="D194" s="824" t="s">
        <v>213</v>
      </c>
      <c r="E194" s="944">
        <v>42563</v>
      </c>
      <c r="F194" s="930"/>
      <c r="G194" s="721">
        <f t="shared" si="32"/>
        <v>12</v>
      </c>
      <c r="H194" s="782">
        <v>2000</v>
      </c>
      <c r="I194" s="721">
        <v>2000</v>
      </c>
      <c r="J194" s="782">
        <v>1915</v>
      </c>
      <c r="K194" s="908">
        <f t="shared" si="46"/>
        <v>85</v>
      </c>
      <c r="L194" s="833"/>
      <c r="M194" s="836"/>
      <c r="N194" s="716"/>
      <c r="O194" s="716"/>
      <c r="P194" s="716"/>
      <c r="Q194" s="716"/>
      <c r="R194" s="716"/>
      <c r="S194" s="716"/>
      <c r="T194" s="716"/>
      <c r="U194" s="716"/>
      <c r="V194" s="716"/>
      <c r="W194" s="1116">
        <f t="shared" si="43"/>
        <v>12</v>
      </c>
      <c r="X194" s="790">
        <v>1915</v>
      </c>
      <c r="Y194" s="719" t="str">
        <f t="shared" si="33"/>
        <v>ERRO</v>
      </c>
      <c r="Z194" s="771">
        <f t="shared" si="40"/>
        <v>85</v>
      </c>
      <c r="AA194" s="687" t="str">
        <f t="shared" si="34"/>
        <v>MC FNAC- 2370</v>
      </c>
      <c r="AB194" s="770">
        <v>42580</v>
      </c>
      <c r="AC194" s="861">
        <f t="shared" si="35"/>
        <v>1915</v>
      </c>
      <c r="AD194" s="771">
        <f t="shared" si="44"/>
        <v>17</v>
      </c>
      <c r="AE194" s="771" t="str">
        <f t="shared" si="36"/>
        <v>OK</v>
      </c>
      <c r="AF194" s="725" t="str">
        <f t="shared" si="37"/>
        <v>OK</v>
      </c>
      <c r="AG194" s="854"/>
      <c r="AH194" s="771"/>
    </row>
    <row r="195" spans="1:34" x14ac:dyDescent="0.25">
      <c r="A195" s="794" t="s">
        <v>116</v>
      </c>
      <c r="B195" s="769">
        <f t="shared" si="47"/>
        <v>13</v>
      </c>
      <c r="C195" s="725">
        <v>2000</v>
      </c>
      <c r="D195" s="824" t="s">
        <v>213</v>
      </c>
      <c r="E195" s="944">
        <v>42563</v>
      </c>
      <c r="F195" s="930"/>
      <c r="G195" s="721">
        <f t="shared" si="32"/>
        <v>13</v>
      </c>
      <c r="H195" s="782">
        <v>2000</v>
      </c>
      <c r="I195" s="721">
        <v>2000</v>
      </c>
      <c r="J195" s="782">
        <v>2000</v>
      </c>
      <c r="K195" s="725">
        <v>0</v>
      </c>
      <c r="L195" s="833"/>
      <c r="M195" s="836"/>
      <c r="N195" s="716"/>
      <c r="O195" s="716"/>
      <c r="P195" s="716"/>
      <c r="Q195" s="716"/>
      <c r="R195" s="716"/>
      <c r="S195" s="716"/>
      <c r="T195" s="716"/>
      <c r="U195" s="716"/>
      <c r="V195" s="716"/>
      <c r="W195" s="1116">
        <f t="shared" si="43"/>
        <v>13</v>
      </c>
      <c r="X195" s="790">
        <v>2000</v>
      </c>
      <c r="Y195" s="719" t="str">
        <f t="shared" si="33"/>
        <v>OK</v>
      </c>
      <c r="Z195" s="771">
        <f t="shared" si="40"/>
        <v>0</v>
      </c>
      <c r="AA195" s="687" t="str">
        <f t="shared" si="34"/>
        <v>MC FNAC- 2370</v>
      </c>
      <c r="AB195" s="770">
        <v>42580</v>
      </c>
      <c r="AC195" s="861">
        <f t="shared" si="35"/>
        <v>2000</v>
      </c>
      <c r="AD195" s="771">
        <f t="shared" si="44"/>
        <v>17</v>
      </c>
      <c r="AE195" s="771" t="str">
        <f t="shared" si="36"/>
        <v>OK</v>
      </c>
      <c r="AF195" s="725" t="str">
        <f t="shared" si="37"/>
        <v>OK</v>
      </c>
      <c r="AG195" s="854"/>
      <c r="AH195" s="771"/>
    </row>
    <row r="196" spans="1:34" x14ac:dyDescent="0.25">
      <c r="A196" s="794" t="s">
        <v>116</v>
      </c>
      <c r="B196" s="769">
        <f t="shared" si="47"/>
        <v>14</v>
      </c>
      <c r="C196" s="725">
        <v>302</v>
      </c>
      <c r="D196" s="824" t="s">
        <v>213</v>
      </c>
      <c r="E196" s="944">
        <v>42563</v>
      </c>
      <c r="F196" s="930"/>
      <c r="G196" s="721">
        <f t="shared" si="32"/>
        <v>14</v>
      </c>
      <c r="H196" s="782">
        <v>302</v>
      </c>
      <c r="I196" s="721">
        <v>302</v>
      </c>
      <c r="J196" s="782">
        <v>301</v>
      </c>
      <c r="K196" s="908">
        <f>I196-J196</f>
        <v>1</v>
      </c>
      <c r="L196" s="833"/>
      <c r="M196" s="836"/>
      <c r="N196" s="716"/>
      <c r="O196" s="716"/>
      <c r="P196" s="716"/>
      <c r="Q196" s="716"/>
      <c r="R196" s="716"/>
      <c r="S196" s="716"/>
      <c r="T196" s="716"/>
      <c r="U196" s="716"/>
      <c r="V196" s="716"/>
      <c r="W196" s="1116">
        <f t="shared" si="43"/>
        <v>14</v>
      </c>
      <c r="X196" s="790">
        <v>301</v>
      </c>
      <c r="Y196" s="719" t="str">
        <f t="shared" si="33"/>
        <v>ERRO</v>
      </c>
      <c r="Z196" s="771">
        <f t="shared" si="40"/>
        <v>1</v>
      </c>
      <c r="AA196" s="687" t="str">
        <f t="shared" si="34"/>
        <v>MC FNAC- 2370</v>
      </c>
      <c r="AB196" s="770">
        <v>42580</v>
      </c>
      <c r="AC196" s="861">
        <f t="shared" si="35"/>
        <v>301</v>
      </c>
      <c r="AD196" s="771">
        <f t="shared" si="44"/>
        <v>17</v>
      </c>
      <c r="AE196" s="771" t="str">
        <f t="shared" si="36"/>
        <v>OK</v>
      </c>
      <c r="AF196" s="725" t="str">
        <f t="shared" si="37"/>
        <v>OK</v>
      </c>
      <c r="AG196" s="854"/>
      <c r="AH196" s="771"/>
    </row>
    <row r="197" spans="1:34" x14ac:dyDescent="0.25">
      <c r="A197" s="794" t="s">
        <v>116</v>
      </c>
      <c r="B197" s="769">
        <f t="shared" si="47"/>
        <v>15</v>
      </c>
      <c r="C197" s="725">
        <v>888</v>
      </c>
      <c r="D197" s="824" t="s">
        <v>187</v>
      </c>
      <c r="E197" s="944">
        <v>42563</v>
      </c>
      <c r="F197" s="930"/>
      <c r="G197" s="721">
        <f t="shared" si="32"/>
        <v>15</v>
      </c>
      <c r="H197" s="782">
        <v>888</v>
      </c>
      <c r="I197" s="721">
        <v>888</v>
      </c>
      <c r="J197" s="782">
        <v>860</v>
      </c>
      <c r="K197" s="908">
        <f>I197-J197</f>
        <v>28</v>
      </c>
      <c r="L197" s="833"/>
      <c r="M197" s="836"/>
      <c r="N197" s="716"/>
      <c r="O197" s="716"/>
      <c r="P197" s="716"/>
      <c r="Q197" s="716"/>
      <c r="R197" s="716"/>
      <c r="S197" s="716"/>
      <c r="T197" s="716"/>
      <c r="U197" s="716"/>
      <c r="V197" s="716"/>
      <c r="W197" s="1116">
        <f t="shared" si="43"/>
        <v>15</v>
      </c>
      <c r="X197" s="790">
        <v>860</v>
      </c>
      <c r="Y197" s="719" t="str">
        <f t="shared" si="33"/>
        <v>ERRO</v>
      </c>
      <c r="Z197" s="771">
        <f t="shared" si="40"/>
        <v>28</v>
      </c>
      <c r="AA197" s="687" t="str">
        <f t="shared" si="34"/>
        <v>Salvador Caetano - 2879</v>
      </c>
      <c r="AB197" s="770">
        <v>42590</v>
      </c>
      <c r="AC197" s="861">
        <f t="shared" si="35"/>
        <v>860</v>
      </c>
      <c r="AD197" s="771">
        <f t="shared" si="44"/>
        <v>26</v>
      </c>
      <c r="AE197" s="771" t="str">
        <f t="shared" si="36"/>
        <v>OK</v>
      </c>
      <c r="AF197" s="725" t="str">
        <f t="shared" si="37"/>
        <v>OK</v>
      </c>
      <c r="AG197" s="854"/>
      <c r="AH197" s="771"/>
    </row>
    <row r="198" spans="1:34" x14ac:dyDescent="0.25">
      <c r="A198" s="794" t="s">
        <v>116</v>
      </c>
      <c r="B198" s="769">
        <f t="shared" si="47"/>
        <v>16</v>
      </c>
      <c r="C198" s="725">
        <v>2000</v>
      </c>
      <c r="D198" s="824" t="s">
        <v>199</v>
      </c>
      <c r="E198" s="944">
        <v>42563</v>
      </c>
      <c r="F198" s="930"/>
      <c r="G198" s="721">
        <f t="shared" ref="G198:G261" si="48">B198</f>
        <v>16</v>
      </c>
      <c r="H198" s="782">
        <v>2000</v>
      </c>
      <c r="I198" s="721">
        <v>2000</v>
      </c>
      <c r="J198" s="782">
        <v>1915</v>
      </c>
      <c r="K198" s="908">
        <f>I198-J198</f>
        <v>85</v>
      </c>
      <c r="L198" s="833"/>
      <c r="M198" s="836"/>
      <c r="N198" s="716"/>
      <c r="O198" s="716"/>
      <c r="P198" s="716"/>
      <c r="Q198" s="716"/>
      <c r="R198" s="716"/>
      <c r="S198" s="716"/>
      <c r="T198" s="716"/>
      <c r="U198" s="716"/>
      <c r="V198" s="716"/>
      <c r="W198" s="1116">
        <f t="shared" si="43"/>
        <v>16</v>
      </c>
      <c r="X198" s="790">
        <v>1915</v>
      </c>
      <c r="Y198" s="719" t="str">
        <f t="shared" ref="Y198:Y261" si="49">IF(C198=X198,"OK",IF(R198=J198,"ERRO",IF(X198="","KO",IF(X198=J198,"ERRO"))))</f>
        <v>ERRO</v>
      </c>
      <c r="Z198" s="771">
        <f t="shared" si="40"/>
        <v>85</v>
      </c>
      <c r="AA198" s="687" t="str">
        <f t="shared" ref="AA198:AA261" si="50">D198</f>
        <v>RP Def - 3173</v>
      </c>
      <c r="AB198" s="770">
        <v>42580</v>
      </c>
      <c r="AC198" s="861">
        <f t="shared" ref="AC198:AC261" si="51">X198</f>
        <v>1915</v>
      </c>
      <c r="AD198" s="771">
        <f t="shared" si="44"/>
        <v>17</v>
      </c>
      <c r="AE198" s="771" t="str">
        <f t="shared" ref="AE198:AE261" si="52">IF(AB198&gt;0,"OK","Pendente")</f>
        <v>OK</v>
      </c>
      <c r="AF198" s="725" t="str">
        <f t="shared" ref="AF198:AF261" si="53">IF(AE198="Pendente",IF(F198&gt;5,"VER","-"),"OK")</f>
        <v>OK</v>
      </c>
      <c r="AG198" s="854"/>
      <c r="AH198" s="771"/>
    </row>
    <row r="199" spans="1:34" x14ac:dyDescent="0.25">
      <c r="A199" s="794" t="s">
        <v>116</v>
      </c>
      <c r="B199" s="769">
        <f t="shared" si="47"/>
        <v>17</v>
      </c>
      <c r="C199" s="725">
        <v>2000</v>
      </c>
      <c r="D199" s="824" t="s">
        <v>199</v>
      </c>
      <c r="E199" s="944">
        <v>42563</v>
      </c>
      <c r="F199" s="930"/>
      <c r="G199" s="721">
        <f t="shared" si="48"/>
        <v>17</v>
      </c>
      <c r="H199" s="782">
        <v>2000</v>
      </c>
      <c r="I199" s="721">
        <v>2000</v>
      </c>
      <c r="J199" s="782">
        <v>2000</v>
      </c>
      <c r="K199" s="725">
        <v>0</v>
      </c>
      <c r="L199" s="833"/>
      <c r="M199" s="836"/>
      <c r="N199" s="716"/>
      <c r="O199" s="716"/>
      <c r="P199" s="716"/>
      <c r="Q199" s="716"/>
      <c r="R199" s="716"/>
      <c r="S199" s="716"/>
      <c r="T199" s="716"/>
      <c r="U199" s="716"/>
      <c r="V199" s="716"/>
      <c r="W199" s="1116">
        <f t="shared" si="43"/>
        <v>17</v>
      </c>
      <c r="X199" s="790">
        <v>2000</v>
      </c>
      <c r="Y199" s="719" t="str">
        <f t="shared" si="49"/>
        <v>OK</v>
      </c>
      <c r="Z199" s="771">
        <f t="shared" si="40"/>
        <v>0</v>
      </c>
      <c r="AA199" s="687" t="str">
        <f t="shared" si="50"/>
        <v>RP Def - 3173</v>
      </c>
      <c r="AB199" s="770">
        <v>42580</v>
      </c>
      <c r="AC199" s="861">
        <f t="shared" si="51"/>
        <v>2000</v>
      </c>
      <c r="AD199" s="771">
        <f t="shared" si="44"/>
        <v>17</v>
      </c>
      <c r="AE199" s="771" t="str">
        <f t="shared" si="52"/>
        <v>OK</v>
      </c>
      <c r="AF199" s="725" t="str">
        <f t="shared" si="53"/>
        <v>OK</v>
      </c>
      <c r="AG199" s="854"/>
      <c r="AH199" s="771"/>
    </row>
    <row r="200" spans="1:34" x14ac:dyDescent="0.25">
      <c r="A200" s="794" t="s">
        <v>116</v>
      </c>
      <c r="B200" s="769">
        <f t="shared" si="47"/>
        <v>18</v>
      </c>
      <c r="C200" s="725">
        <v>781</v>
      </c>
      <c r="D200" s="824" t="s">
        <v>199</v>
      </c>
      <c r="E200" s="944">
        <v>42563</v>
      </c>
      <c r="F200" s="930"/>
      <c r="G200" s="721">
        <f t="shared" si="48"/>
        <v>18</v>
      </c>
      <c r="H200" s="782">
        <v>781</v>
      </c>
      <c r="I200" s="721">
        <v>781</v>
      </c>
      <c r="J200" s="782">
        <v>781</v>
      </c>
      <c r="K200" s="725">
        <v>0</v>
      </c>
      <c r="L200" s="833"/>
      <c r="M200" s="836"/>
      <c r="N200" s="716"/>
      <c r="O200" s="716"/>
      <c r="P200" s="716"/>
      <c r="Q200" s="716"/>
      <c r="R200" s="716"/>
      <c r="S200" s="716"/>
      <c r="T200" s="716"/>
      <c r="U200" s="716"/>
      <c r="V200" s="716"/>
      <c r="W200" s="1116">
        <f t="shared" si="43"/>
        <v>18</v>
      </c>
      <c r="X200" s="790">
        <v>781</v>
      </c>
      <c r="Y200" s="719" t="str">
        <f t="shared" si="49"/>
        <v>OK</v>
      </c>
      <c r="Z200" s="771">
        <f t="shared" si="40"/>
        <v>0</v>
      </c>
      <c r="AA200" s="687" t="str">
        <f t="shared" si="50"/>
        <v>RP Def - 3173</v>
      </c>
      <c r="AB200" s="770">
        <v>42580</v>
      </c>
      <c r="AC200" s="861">
        <f t="shared" si="51"/>
        <v>781</v>
      </c>
      <c r="AD200" s="771">
        <f t="shared" si="44"/>
        <v>17</v>
      </c>
      <c r="AE200" s="771" t="str">
        <f t="shared" si="52"/>
        <v>OK</v>
      </c>
      <c r="AF200" s="725" t="str">
        <f t="shared" si="53"/>
        <v>OK</v>
      </c>
      <c r="AG200" s="854"/>
      <c r="AH200" s="771"/>
    </row>
    <row r="201" spans="1:34" x14ac:dyDescent="0.25">
      <c r="A201" s="794" t="s">
        <v>116</v>
      </c>
      <c r="B201" s="769">
        <f t="shared" si="47"/>
        <v>19</v>
      </c>
      <c r="C201" s="786">
        <v>2000</v>
      </c>
      <c r="D201" s="771" t="s">
        <v>214</v>
      </c>
      <c r="E201" s="944">
        <v>42563</v>
      </c>
      <c r="F201" s="929"/>
      <c r="G201" s="721">
        <f t="shared" si="48"/>
        <v>19</v>
      </c>
      <c r="H201" s="831">
        <v>2000</v>
      </c>
      <c r="I201" s="713">
        <v>2000</v>
      </c>
      <c r="J201" s="831">
        <v>162</v>
      </c>
      <c r="K201" s="908">
        <f>I201-J201</f>
        <v>1838</v>
      </c>
      <c r="L201" s="833"/>
      <c r="M201" s="835"/>
      <c r="N201" s="720"/>
      <c r="O201" s="720"/>
      <c r="P201" s="720"/>
      <c r="Q201" s="720"/>
      <c r="R201" s="720"/>
      <c r="S201" s="720"/>
      <c r="T201" s="720"/>
      <c r="U201" s="720"/>
      <c r="V201" s="716"/>
      <c r="W201" s="1116">
        <f t="shared" ref="W201:W232" si="54">B201:B220</f>
        <v>19</v>
      </c>
      <c r="X201" s="790">
        <v>162</v>
      </c>
      <c r="Y201" s="719" t="str">
        <f t="shared" si="49"/>
        <v>ERRO</v>
      </c>
      <c r="Z201" s="771">
        <f t="shared" si="40"/>
        <v>1838</v>
      </c>
      <c r="AA201" s="687" t="str">
        <f t="shared" si="50"/>
        <v>Worten def - 6806</v>
      </c>
      <c r="AB201" s="770">
        <v>42615</v>
      </c>
      <c r="AC201" s="861">
        <f t="shared" si="51"/>
        <v>162</v>
      </c>
      <c r="AD201" s="771">
        <f t="shared" si="44"/>
        <v>50</v>
      </c>
      <c r="AE201" s="771" t="str">
        <f t="shared" si="52"/>
        <v>OK</v>
      </c>
      <c r="AF201" s="725" t="str">
        <f t="shared" si="53"/>
        <v>OK</v>
      </c>
      <c r="AG201" s="854"/>
      <c r="AH201" s="771"/>
    </row>
    <row r="202" spans="1:34" x14ac:dyDescent="0.25">
      <c r="A202" s="794" t="s">
        <v>116</v>
      </c>
      <c r="B202" s="769">
        <f t="shared" si="47"/>
        <v>20</v>
      </c>
      <c r="C202" s="786">
        <v>314</v>
      </c>
      <c r="D202" s="771" t="s">
        <v>214</v>
      </c>
      <c r="E202" s="944">
        <v>42563</v>
      </c>
      <c r="F202" s="929"/>
      <c r="G202" s="721">
        <f t="shared" si="48"/>
        <v>20</v>
      </c>
      <c r="H202" s="904">
        <v>314</v>
      </c>
      <c r="I202" s="786">
        <v>314</v>
      </c>
      <c r="J202" s="904">
        <v>314</v>
      </c>
      <c r="K202" s="725">
        <v>0</v>
      </c>
      <c r="L202" s="833"/>
      <c r="M202" s="835"/>
      <c r="N202" s="720"/>
      <c r="O202" s="720"/>
      <c r="P202" s="720"/>
      <c r="Q202" s="720"/>
      <c r="R202" s="720"/>
      <c r="S202" s="720"/>
      <c r="T202" s="720"/>
      <c r="U202" s="720"/>
      <c r="V202" s="716"/>
      <c r="W202" s="1116">
        <f t="shared" si="54"/>
        <v>20</v>
      </c>
      <c r="X202" s="790">
        <v>314</v>
      </c>
      <c r="Y202" s="719" t="str">
        <f t="shared" si="49"/>
        <v>OK</v>
      </c>
      <c r="Z202" s="771">
        <f t="shared" si="40"/>
        <v>0</v>
      </c>
      <c r="AA202" s="687" t="str">
        <f t="shared" si="50"/>
        <v>Worten def - 6806</v>
      </c>
      <c r="AB202" s="770">
        <v>42618</v>
      </c>
      <c r="AC202" s="861">
        <f t="shared" si="51"/>
        <v>314</v>
      </c>
      <c r="AD202" s="771">
        <f t="shared" si="44"/>
        <v>53</v>
      </c>
      <c r="AE202" s="771" t="str">
        <f t="shared" si="52"/>
        <v>OK</v>
      </c>
      <c r="AF202" s="725" t="str">
        <f t="shared" si="53"/>
        <v>OK</v>
      </c>
      <c r="AG202" s="854"/>
      <c r="AH202" s="771"/>
    </row>
    <row r="203" spans="1:34" x14ac:dyDescent="0.25">
      <c r="A203" s="794" t="s">
        <v>115</v>
      </c>
      <c r="B203" s="769">
        <f t="shared" si="47"/>
        <v>21</v>
      </c>
      <c r="C203" s="786">
        <v>619</v>
      </c>
      <c r="D203" s="771" t="s">
        <v>199</v>
      </c>
      <c r="E203" s="944">
        <v>42564</v>
      </c>
      <c r="F203" s="929"/>
      <c r="G203" s="721">
        <f t="shared" si="48"/>
        <v>21</v>
      </c>
      <c r="H203" s="904">
        <v>619</v>
      </c>
      <c r="I203" s="786">
        <v>619</v>
      </c>
      <c r="J203" s="904">
        <v>619</v>
      </c>
      <c r="K203" s="786">
        <v>0</v>
      </c>
      <c r="L203" s="833">
        <v>42565</v>
      </c>
      <c r="M203" s="835"/>
      <c r="N203" s="720"/>
      <c r="O203" s="720"/>
      <c r="P203" s="720"/>
      <c r="Q203" s="720"/>
      <c r="R203" s="720"/>
      <c r="S203" s="720"/>
      <c r="T203" s="720"/>
      <c r="U203" s="720"/>
      <c r="V203" s="716"/>
      <c r="W203" s="1116">
        <f t="shared" si="54"/>
        <v>21</v>
      </c>
      <c r="X203" s="790">
        <v>619</v>
      </c>
      <c r="Y203" s="719" t="str">
        <f t="shared" si="49"/>
        <v>OK</v>
      </c>
      <c r="Z203" s="771">
        <f t="shared" si="40"/>
        <v>0</v>
      </c>
      <c r="AA203" s="687" t="str">
        <f t="shared" si="50"/>
        <v>RP Def - 3173</v>
      </c>
      <c r="AB203" s="770">
        <v>42601</v>
      </c>
      <c r="AC203" s="861">
        <f t="shared" si="51"/>
        <v>619</v>
      </c>
      <c r="AD203" s="771">
        <f t="shared" si="44"/>
        <v>36</v>
      </c>
      <c r="AE203" s="771" t="str">
        <f t="shared" si="52"/>
        <v>OK</v>
      </c>
      <c r="AF203" s="725" t="str">
        <f t="shared" si="53"/>
        <v>OK</v>
      </c>
      <c r="AG203" s="854"/>
      <c r="AH203" s="771"/>
    </row>
    <row r="204" spans="1:34" s="726" customFormat="1" x14ac:dyDescent="0.25">
      <c r="A204" s="921" t="s">
        <v>115</v>
      </c>
      <c r="B204" s="875">
        <f t="shared" si="47"/>
        <v>22</v>
      </c>
      <c r="C204" s="901">
        <v>1</v>
      </c>
      <c r="D204" s="847" t="s">
        <v>213</v>
      </c>
      <c r="E204" s="943">
        <v>42564</v>
      </c>
      <c r="F204" s="939"/>
      <c r="G204" s="878">
        <f t="shared" si="48"/>
        <v>22</v>
      </c>
      <c r="H204" s="912">
        <v>1</v>
      </c>
      <c r="I204" s="880">
        <v>1</v>
      </c>
      <c r="J204" s="902">
        <v>1</v>
      </c>
      <c r="K204" s="880">
        <v>0</v>
      </c>
      <c r="L204" s="911">
        <v>42565</v>
      </c>
      <c r="M204" s="879"/>
      <c r="V204" s="881"/>
      <c r="W204" s="1119">
        <f t="shared" si="54"/>
        <v>22</v>
      </c>
      <c r="X204" s="903">
        <v>1</v>
      </c>
      <c r="Y204" s="882" t="str">
        <f t="shared" si="49"/>
        <v>OK</v>
      </c>
      <c r="Z204" s="847">
        <f t="shared" si="40"/>
        <v>0</v>
      </c>
      <c r="AA204" s="860" t="str">
        <f t="shared" si="50"/>
        <v>MC FNAC- 2370</v>
      </c>
      <c r="AB204" s="852">
        <v>42577</v>
      </c>
      <c r="AC204" s="867">
        <f t="shared" si="51"/>
        <v>1</v>
      </c>
      <c r="AD204" s="847">
        <f t="shared" si="44"/>
        <v>13</v>
      </c>
      <c r="AE204" s="847" t="str">
        <f t="shared" si="52"/>
        <v>OK</v>
      </c>
      <c r="AF204" s="876" t="str">
        <f t="shared" si="53"/>
        <v>OK</v>
      </c>
      <c r="AG204" s="858"/>
      <c r="AH204" s="847"/>
    </row>
    <row r="205" spans="1:34" x14ac:dyDescent="0.25">
      <c r="A205" s="720" t="s">
        <v>115</v>
      </c>
      <c r="B205" s="769">
        <f t="shared" si="47"/>
        <v>23</v>
      </c>
      <c r="C205" s="786">
        <v>302</v>
      </c>
      <c r="D205" s="771" t="s">
        <v>74</v>
      </c>
      <c r="E205" s="944">
        <v>42571</v>
      </c>
      <c r="F205" s="929"/>
      <c r="G205" s="721">
        <f t="shared" si="48"/>
        <v>23</v>
      </c>
      <c r="H205" s="904">
        <v>302</v>
      </c>
      <c r="I205" s="713">
        <v>302</v>
      </c>
      <c r="J205" s="831">
        <v>302</v>
      </c>
      <c r="K205" s="713">
        <v>0</v>
      </c>
      <c r="L205" s="833">
        <v>42572</v>
      </c>
      <c r="M205" s="835"/>
      <c r="N205" s="720"/>
      <c r="O205" s="720"/>
      <c r="P205" s="720"/>
      <c r="Q205" s="720"/>
      <c r="R205" s="720"/>
      <c r="S205" s="720"/>
      <c r="T205" s="720"/>
      <c r="U205" s="720"/>
      <c r="V205" s="716"/>
      <c r="W205" s="1116">
        <f t="shared" si="54"/>
        <v>23</v>
      </c>
      <c r="X205" s="790">
        <v>302</v>
      </c>
      <c r="Y205" s="719" t="str">
        <f t="shared" si="49"/>
        <v>OK</v>
      </c>
      <c r="Z205" s="771">
        <f t="shared" si="40"/>
        <v>0</v>
      </c>
      <c r="AA205" s="687" t="str">
        <f t="shared" si="50"/>
        <v>Conforama - 2230</v>
      </c>
      <c r="AB205" s="770">
        <v>42584</v>
      </c>
      <c r="AC205" s="861">
        <f t="shared" si="51"/>
        <v>302</v>
      </c>
      <c r="AD205" s="771">
        <f t="shared" si="44"/>
        <v>12</v>
      </c>
      <c r="AE205" s="771" t="str">
        <f t="shared" si="52"/>
        <v>OK</v>
      </c>
      <c r="AF205" s="725" t="str">
        <f t="shared" si="53"/>
        <v>OK</v>
      </c>
      <c r="AG205" s="854"/>
      <c r="AH205" s="771"/>
    </row>
    <row r="206" spans="1:34" s="726" customFormat="1" x14ac:dyDescent="0.25">
      <c r="A206" s="726" t="s">
        <v>115</v>
      </c>
      <c r="B206" s="875">
        <f t="shared" si="47"/>
        <v>24</v>
      </c>
      <c r="C206" s="901">
        <v>507</v>
      </c>
      <c r="D206" s="847" t="s">
        <v>199</v>
      </c>
      <c r="E206" s="943">
        <v>42571</v>
      </c>
      <c r="F206" s="939"/>
      <c r="G206" s="878">
        <f t="shared" si="48"/>
        <v>24</v>
      </c>
      <c r="H206" s="912">
        <v>507</v>
      </c>
      <c r="I206" s="880">
        <v>507</v>
      </c>
      <c r="J206" s="902">
        <v>507</v>
      </c>
      <c r="K206" s="880">
        <v>0</v>
      </c>
      <c r="L206" s="899">
        <v>42572</v>
      </c>
      <c r="M206" s="879"/>
      <c r="V206" s="881"/>
      <c r="W206" s="1119">
        <f t="shared" si="54"/>
        <v>24</v>
      </c>
      <c r="X206" s="903">
        <v>507</v>
      </c>
      <c r="Y206" s="882" t="str">
        <f t="shared" si="49"/>
        <v>OK</v>
      </c>
      <c r="Z206" s="847">
        <f t="shared" si="40"/>
        <v>0</v>
      </c>
      <c r="AA206" s="860" t="str">
        <f t="shared" si="50"/>
        <v>RP Def - 3173</v>
      </c>
      <c r="AB206" s="852">
        <v>42601</v>
      </c>
      <c r="AC206" s="867">
        <f t="shared" si="51"/>
        <v>507</v>
      </c>
      <c r="AD206" s="847">
        <f t="shared" si="44"/>
        <v>29</v>
      </c>
      <c r="AE206" s="847" t="str">
        <f t="shared" si="52"/>
        <v>OK</v>
      </c>
      <c r="AF206" s="876" t="str">
        <f t="shared" si="53"/>
        <v>OK</v>
      </c>
      <c r="AG206" s="858"/>
      <c r="AH206" s="847"/>
    </row>
    <row r="207" spans="1:34" s="730" customFormat="1" x14ac:dyDescent="0.25">
      <c r="A207" s="730" t="s">
        <v>115</v>
      </c>
      <c r="B207" s="884">
        <f t="shared" si="47"/>
        <v>25</v>
      </c>
      <c r="C207" s="913">
        <v>21</v>
      </c>
      <c r="D207" s="864" t="s">
        <v>244</v>
      </c>
      <c r="E207" s="945">
        <v>42571</v>
      </c>
      <c r="F207" s="940"/>
      <c r="G207" s="887">
        <f t="shared" si="48"/>
        <v>25</v>
      </c>
      <c r="H207" s="971">
        <v>21</v>
      </c>
      <c r="I207" s="913">
        <v>21</v>
      </c>
      <c r="J207" s="971">
        <v>21</v>
      </c>
      <c r="K207" s="890">
        <v>0</v>
      </c>
      <c r="L207" s="888">
        <v>42572</v>
      </c>
      <c r="M207" s="889"/>
      <c r="V207" s="891"/>
      <c r="W207" s="1117">
        <f t="shared" si="54"/>
        <v>25</v>
      </c>
      <c r="X207" s="915">
        <v>21</v>
      </c>
      <c r="Y207" s="893" t="str">
        <f t="shared" si="49"/>
        <v>OK</v>
      </c>
      <c r="Z207" s="864">
        <f t="shared" si="40"/>
        <v>0</v>
      </c>
      <c r="AA207" s="900" t="str">
        <f t="shared" si="50"/>
        <v>JOM - 4327</v>
      </c>
      <c r="AB207" s="894">
        <v>42583</v>
      </c>
      <c r="AC207" s="895">
        <f t="shared" si="51"/>
        <v>21</v>
      </c>
      <c r="AD207" s="864">
        <f t="shared" si="44"/>
        <v>11</v>
      </c>
      <c r="AE207" s="864" t="str">
        <f t="shared" si="52"/>
        <v>OK</v>
      </c>
      <c r="AF207" s="885" t="str">
        <f t="shared" si="53"/>
        <v>OK</v>
      </c>
      <c r="AG207" s="896"/>
      <c r="AH207" s="864"/>
    </row>
    <row r="208" spans="1:34" x14ac:dyDescent="0.25">
      <c r="A208" s="720" t="s">
        <v>115</v>
      </c>
      <c r="B208" s="769">
        <f t="shared" si="47"/>
        <v>26</v>
      </c>
      <c r="C208" s="786">
        <v>366</v>
      </c>
      <c r="D208" s="771" t="s">
        <v>74</v>
      </c>
      <c r="E208" s="944">
        <v>42578</v>
      </c>
      <c r="F208" s="929"/>
      <c r="G208" s="721">
        <f t="shared" si="48"/>
        <v>26</v>
      </c>
      <c r="H208" s="904">
        <v>366</v>
      </c>
      <c r="I208" s="786">
        <v>366</v>
      </c>
      <c r="J208" s="904">
        <v>366</v>
      </c>
      <c r="K208" s="713">
        <v>0</v>
      </c>
      <c r="L208" s="833">
        <v>42579</v>
      </c>
      <c r="M208" s="835"/>
      <c r="N208" s="720"/>
      <c r="O208" s="720"/>
      <c r="P208" s="720"/>
      <c r="Q208" s="720"/>
      <c r="R208" s="720"/>
      <c r="S208" s="720"/>
      <c r="T208" s="720"/>
      <c r="U208" s="720"/>
      <c r="V208" s="716"/>
      <c r="W208" s="1116">
        <f t="shared" si="54"/>
        <v>26</v>
      </c>
      <c r="X208" s="790">
        <v>366</v>
      </c>
      <c r="Y208" s="719" t="str">
        <f t="shared" si="49"/>
        <v>OK</v>
      </c>
      <c r="Z208" s="771">
        <f t="shared" si="40"/>
        <v>0</v>
      </c>
      <c r="AA208" s="687" t="str">
        <f t="shared" si="50"/>
        <v>Conforama - 2230</v>
      </c>
      <c r="AB208" s="770">
        <v>42601</v>
      </c>
      <c r="AC208" s="861">
        <f t="shared" si="51"/>
        <v>366</v>
      </c>
      <c r="AD208" s="771">
        <f t="shared" si="44"/>
        <v>22</v>
      </c>
      <c r="AE208" s="771" t="str">
        <f t="shared" si="52"/>
        <v>OK</v>
      </c>
      <c r="AF208" s="725" t="str">
        <f t="shared" si="53"/>
        <v>OK</v>
      </c>
      <c r="AG208" s="854"/>
      <c r="AH208" s="771"/>
    </row>
    <row r="209" spans="1:136" x14ac:dyDescent="0.25">
      <c r="A209" s="720" t="s">
        <v>115</v>
      </c>
      <c r="B209" s="769">
        <f t="shared" si="47"/>
        <v>27</v>
      </c>
      <c r="C209" s="786">
        <v>533</v>
      </c>
      <c r="D209" s="771" t="s">
        <v>199</v>
      </c>
      <c r="E209" s="944">
        <v>42578</v>
      </c>
      <c r="F209" s="929"/>
      <c r="G209" s="721">
        <f t="shared" si="48"/>
        <v>27</v>
      </c>
      <c r="H209" s="904">
        <v>533</v>
      </c>
      <c r="I209" s="786">
        <v>533</v>
      </c>
      <c r="J209" s="904">
        <v>533</v>
      </c>
      <c r="K209" s="786">
        <v>0</v>
      </c>
      <c r="L209" s="833">
        <v>42579</v>
      </c>
      <c r="M209" s="835"/>
      <c r="N209" s="720"/>
      <c r="O209" s="720"/>
      <c r="P209" s="720"/>
      <c r="Q209" s="720"/>
      <c r="R209" s="720"/>
      <c r="S209" s="720"/>
      <c r="T209" s="720"/>
      <c r="U209" s="720"/>
      <c r="V209" s="716"/>
      <c r="W209" s="1116">
        <f t="shared" si="54"/>
        <v>27</v>
      </c>
      <c r="X209" s="790">
        <v>533</v>
      </c>
      <c r="Y209" s="719" t="str">
        <f t="shared" si="49"/>
        <v>OK</v>
      </c>
      <c r="Z209" s="771">
        <f t="shared" si="40"/>
        <v>0</v>
      </c>
      <c r="AA209" s="687" t="str">
        <f t="shared" si="50"/>
        <v>RP Def - 3173</v>
      </c>
      <c r="AB209" s="770">
        <v>42601</v>
      </c>
      <c r="AC209" s="861">
        <f t="shared" si="51"/>
        <v>533</v>
      </c>
      <c r="AD209" s="771">
        <f t="shared" si="44"/>
        <v>22</v>
      </c>
      <c r="AE209" s="771" t="str">
        <f t="shared" si="52"/>
        <v>OK</v>
      </c>
      <c r="AF209" s="725" t="str">
        <f t="shared" si="53"/>
        <v>OK</v>
      </c>
      <c r="AG209" s="854"/>
      <c r="AH209" s="771"/>
    </row>
    <row r="210" spans="1:136" x14ac:dyDescent="0.25">
      <c r="A210" s="720" t="s">
        <v>115</v>
      </c>
      <c r="B210" s="769">
        <f t="shared" si="47"/>
        <v>28</v>
      </c>
      <c r="C210" s="786">
        <v>113</v>
      </c>
      <c r="D210" s="771" t="s">
        <v>214</v>
      </c>
      <c r="E210" s="944">
        <v>42578</v>
      </c>
      <c r="F210" s="929"/>
      <c r="G210" s="721">
        <f t="shared" si="48"/>
        <v>28</v>
      </c>
      <c r="H210" s="904">
        <v>113</v>
      </c>
      <c r="I210" s="786">
        <v>113</v>
      </c>
      <c r="J210" s="904">
        <v>113</v>
      </c>
      <c r="K210" s="786">
        <v>0</v>
      </c>
      <c r="L210" s="833">
        <v>42579</v>
      </c>
      <c r="M210" s="835"/>
      <c r="N210" s="720"/>
      <c r="O210" s="720"/>
      <c r="P210" s="720"/>
      <c r="Q210" s="720"/>
      <c r="R210" s="720"/>
      <c r="S210" s="720"/>
      <c r="T210" s="720"/>
      <c r="U210" s="720"/>
      <c r="V210" s="716"/>
      <c r="W210" s="1116">
        <f t="shared" si="54"/>
        <v>28</v>
      </c>
      <c r="X210" s="790">
        <v>113</v>
      </c>
      <c r="Y210" s="719" t="str">
        <f t="shared" si="49"/>
        <v>OK</v>
      </c>
      <c r="Z210" s="771">
        <f t="shared" si="40"/>
        <v>0</v>
      </c>
      <c r="AA210" s="687" t="str">
        <f t="shared" si="50"/>
        <v>Worten def - 6806</v>
      </c>
      <c r="AB210" s="770">
        <v>42606</v>
      </c>
      <c r="AC210" s="861">
        <f t="shared" si="51"/>
        <v>113</v>
      </c>
      <c r="AD210" s="771">
        <f t="shared" si="44"/>
        <v>27</v>
      </c>
      <c r="AE210" s="771" t="str">
        <f t="shared" si="52"/>
        <v>OK</v>
      </c>
      <c r="AF210" s="725" t="str">
        <f t="shared" si="53"/>
        <v>OK</v>
      </c>
      <c r="AG210" s="854"/>
      <c r="AH210" s="771"/>
    </row>
    <row r="211" spans="1:136" x14ac:dyDescent="0.25">
      <c r="A211" s="720" t="s">
        <v>115</v>
      </c>
      <c r="B211" s="769">
        <f t="shared" si="47"/>
        <v>29</v>
      </c>
      <c r="C211" s="786">
        <v>1</v>
      </c>
      <c r="D211" s="771" t="s">
        <v>219</v>
      </c>
      <c r="E211" s="944">
        <v>42578</v>
      </c>
      <c r="F211" s="929"/>
      <c r="G211" s="721">
        <f t="shared" si="48"/>
        <v>29</v>
      </c>
      <c r="H211" s="904">
        <v>1</v>
      </c>
      <c r="I211" s="786">
        <v>1</v>
      </c>
      <c r="J211" s="904">
        <v>1</v>
      </c>
      <c r="K211" s="786">
        <v>0</v>
      </c>
      <c r="L211" s="833">
        <v>42579</v>
      </c>
      <c r="M211" s="835"/>
      <c r="N211" s="720"/>
      <c r="O211" s="720"/>
      <c r="P211" s="720"/>
      <c r="Q211" s="720"/>
      <c r="R211" s="720"/>
      <c r="S211" s="720"/>
      <c r="T211" s="720"/>
      <c r="U211" s="720"/>
      <c r="V211" s="716"/>
      <c r="W211" s="1116">
        <f t="shared" si="54"/>
        <v>29</v>
      </c>
      <c r="X211" s="790">
        <v>1</v>
      </c>
      <c r="Y211" s="719" t="str">
        <f t="shared" si="49"/>
        <v>OK</v>
      </c>
      <c r="Z211" s="771">
        <f t="shared" si="40"/>
        <v>0</v>
      </c>
      <c r="AA211" s="687" t="str">
        <f t="shared" si="50"/>
        <v>Vobis -6843</v>
      </c>
      <c r="AB211" s="770">
        <v>42606</v>
      </c>
      <c r="AC211" s="861">
        <f t="shared" si="51"/>
        <v>1</v>
      </c>
      <c r="AD211" s="771">
        <f t="shared" si="44"/>
        <v>27</v>
      </c>
      <c r="AE211" s="771" t="str">
        <f t="shared" si="52"/>
        <v>OK</v>
      </c>
      <c r="AF211" s="725" t="str">
        <f t="shared" si="53"/>
        <v>OK</v>
      </c>
      <c r="AG211" s="854"/>
      <c r="AH211" s="771"/>
    </row>
    <row r="212" spans="1:136" s="726" customFormat="1" x14ac:dyDescent="0.25">
      <c r="A212" s="720" t="s">
        <v>115</v>
      </c>
      <c r="B212" s="769">
        <v>1</v>
      </c>
      <c r="C212" s="786">
        <v>200</v>
      </c>
      <c r="D212" s="771" t="s">
        <v>196</v>
      </c>
      <c r="E212" s="944">
        <v>42583</v>
      </c>
      <c r="F212" s="929"/>
      <c r="G212" s="721">
        <f t="shared" si="48"/>
        <v>1</v>
      </c>
      <c r="H212" s="904"/>
      <c r="I212" s="786">
        <v>200</v>
      </c>
      <c r="J212" s="904">
        <v>200</v>
      </c>
      <c r="K212" s="786">
        <v>0</v>
      </c>
      <c r="L212" s="833">
        <v>42585</v>
      </c>
      <c r="M212" s="835"/>
      <c r="N212" s="720"/>
      <c r="O212" s="720"/>
      <c r="P212" s="720"/>
      <c r="Q212" s="720"/>
      <c r="R212" s="720"/>
      <c r="S212" s="720"/>
      <c r="T212" s="720"/>
      <c r="U212" s="720"/>
      <c r="V212" s="716"/>
      <c r="W212" s="1116">
        <f t="shared" si="54"/>
        <v>1</v>
      </c>
      <c r="X212" s="790">
        <v>200</v>
      </c>
      <c r="Y212" s="719" t="str">
        <f t="shared" si="49"/>
        <v>OK</v>
      </c>
      <c r="Z212" s="771">
        <f t="shared" ref="Z212:Z275" si="55">IF(X212="","",+C212-X212)</f>
        <v>0</v>
      </c>
      <c r="AA212" s="687" t="str">
        <f t="shared" si="50"/>
        <v>RP Provisorio - 3172</v>
      </c>
      <c r="AB212" s="770">
        <v>42591</v>
      </c>
      <c r="AC212" s="861">
        <f t="shared" si="51"/>
        <v>200</v>
      </c>
      <c r="AD212" s="771">
        <f t="shared" si="44"/>
        <v>8</v>
      </c>
      <c r="AE212" s="771" t="str">
        <f t="shared" si="52"/>
        <v>OK</v>
      </c>
      <c r="AF212" s="725" t="str">
        <f t="shared" si="53"/>
        <v>OK</v>
      </c>
      <c r="AG212" s="854"/>
      <c r="AH212" s="771"/>
      <c r="AI212" s="720"/>
      <c r="AJ212" s="720"/>
      <c r="AK212" s="720"/>
      <c r="AL212" s="720"/>
      <c r="AM212" s="720"/>
      <c r="AN212" s="720"/>
      <c r="AO212" s="720"/>
      <c r="AP212" s="720"/>
      <c r="AQ212" s="720"/>
      <c r="AR212" s="720"/>
      <c r="AS212" s="720"/>
      <c r="AT212" s="720"/>
      <c r="AU212" s="720"/>
      <c r="AV212" s="720"/>
      <c r="AW212" s="720"/>
      <c r="AX212" s="720"/>
      <c r="AY212" s="720"/>
      <c r="AZ212" s="720"/>
      <c r="BA212" s="720"/>
      <c r="BB212" s="720"/>
      <c r="BC212" s="720"/>
      <c r="BD212" s="720"/>
      <c r="BE212" s="720"/>
      <c r="BF212" s="720"/>
      <c r="BG212" s="720"/>
      <c r="BH212" s="720"/>
      <c r="BI212" s="720"/>
      <c r="BJ212" s="720"/>
      <c r="BK212" s="720"/>
      <c r="BL212" s="720"/>
      <c r="BM212" s="720"/>
      <c r="BN212" s="720"/>
      <c r="BO212" s="720"/>
      <c r="BP212" s="720"/>
      <c r="BQ212" s="720"/>
      <c r="BR212" s="720"/>
      <c r="BS212" s="720"/>
      <c r="BT212" s="720"/>
      <c r="BU212" s="720"/>
      <c r="BV212" s="720"/>
      <c r="BW212" s="720"/>
      <c r="BX212" s="720"/>
      <c r="BY212" s="720"/>
      <c r="BZ212" s="720"/>
      <c r="CA212" s="720"/>
      <c r="CB212" s="720"/>
      <c r="CC212" s="720"/>
      <c r="CD212" s="720"/>
      <c r="CE212" s="720"/>
      <c r="CF212" s="720"/>
      <c r="CG212" s="720"/>
      <c r="CH212" s="720"/>
      <c r="CI212" s="720"/>
      <c r="CJ212" s="720"/>
      <c r="CK212" s="720"/>
      <c r="CL212" s="720"/>
      <c r="CM212" s="720"/>
      <c r="CN212" s="720"/>
      <c r="CO212" s="720"/>
      <c r="CP212" s="720"/>
      <c r="CQ212" s="720"/>
      <c r="CR212" s="720"/>
      <c r="CS212" s="720"/>
      <c r="CT212" s="720"/>
      <c r="CU212" s="720"/>
      <c r="CV212" s="720"/>
      <c r="CW212" s="720"/>
      <c r="CX212" s="720"/>
      <c r="CY212" s="720"/>
      <c r="CZ212" s="720"/>
      <c r="DA212" s="720"/>
      <c r="DB212" s="720"/>
      <c r="DC212" s="720"/>
      <c r="DD212" s="720"/>
      <c r="DE212" s="720"/>
      <c r="DF212" s="720"/>
      <c r="DG212" s="720"/>
      <c r="DH212" s="720"/>
      <c r="DI212" s="720"/>
      <c r="DJ212" s="720"/>
      <c r="DK212" s="720"/>
      <c r="DL212" s="720"/>
      <c r="DM212" s="720"/>
      <c r="DN212" s="720"/>
      <c r="DO212" s="720"/>
      <c r="DP212" s="720"/>
      <c r="DQ212" s="720"/>
      <c r="DR212" s="720"/>
      <c r="DS212" s="720"/>
      <c r="DT212" s="720"/>
      <c r="DU212" s="720"/>
      <c r="DV212" s="720"/>
      <c r="DW212" s="720"/>
      <c r="DX212" s="720"/>
      <c r="DY212" s="720"/>
      <c r="DZ212" s="720"/>
      <c r="EA212" s="720"/>
      <c r="EB212" s="720"/>
      <c r="EC212" s="720"/>
      <c r="ED212" s="720"/>
      <c r="EE212" s="720"/>
      <c r="EF212" s="720"/>
    </row>
    <row r="213" spans="1:136" x14ac:dyDescent="0.25">
      <c r="A213" s="720" t="s">
        <v>116</v>
      </c>
      <c r="B213" s="769">
        <f t="shared" ref="B213:B231" si="56">B212+1</f>
        <v>2</v>
      </c>
      <c r="C213" s="786">
        <v>200</v>
      </c>
      <c r="D213" s="771" t="s">
        <v>67</v>
      </c>
      <c r="E213" s="944">
        <v>42583</v>
      </c>
      <c r="F213" s="929"/>
      <c r="G213" s="721">
        <f t="shared" si="48"/>
        <v>2</v>
      </c>
      <c r="H213" s="904">
        <v>200</v>
      </c>
      <c r="I213" s="786">
        <v>200</v>
      </c>
      <c r="J213" s="904">
        <v>22</v>
      </c>
      <c r="K213" s="786">
        <v>178</v>
      </c>
      <c r="L213" s="833">
        <v>42585</v>
      </c>
      <c r="M213" s="835"/>
      <c r="N213" s="720"/>
      <c r="O213" s="720"/>
      <c r="P213" s="720"/>
      <c r="Q213" s="720"/>
      <c r="R213" s="720"/>
      <c r="S213" s="720"/>
      <c r="T213" s="720"/>
      <c r="U213" s="720"/>
      <c r="V213" s="716"/>
      <c r="W213" s="1116">
        <f t="shared" si="54"/>
        <v>2</v>
      </c>
      <c r="X213" s="790">
        <v>22</v>
      </c>
      <c r="Y213" s="719" t="str">
        <f t="shared" si="49"/>
        <v>ERRO</v>
      </c>
      <c r="Z213" s="771">
        <f t="shared" si="55"/>
        <v>178</v>
      </c>
      <c r="AA213" s="687" t="str">
        <f t="shared" si="50"/>
        <v>White - 2213</v>
      </c>
      <c r="AB213" s="770">
        <v>42601</v>
      </c>
      <c r="AC213" s="861">
        <f t="shared" si="51"/>
        <v>22</v>
      </c>
      <c r="AD213" s="771">
        <f t="shared" si="44"/>
        <v>18</v>
      </c>
      <c r="AE213" s="771" t="str">
        <f t="shared" si="52"/>
        <v>OK</v>
      </c>
      <c r="AF213" s="725" t="str">
        <f t="shared" si="53"/>
        <v>OK</v>
      </c>
      <c r="AG213" s="854"/>
      <c r="AH213" s="771"/>
    </row>
    <row r="214" spans="1:136" x14ac:dyDescent="0.25">
      <c r="A214" s="720" t="s">
        <v>116</v>
      </c>
      <c r="B214" s="769">
        <f t="shared" si="56"/>
        <v>3</v>
      </c>
      <c r="C214" s="786">
        <v>12</v>
      </c>
      <c r="D214" s="771" t="s">
        <v>68</v>
      </c>
      <c r="E214" s="944">
        <v>42583</v>
      </c>
      <c r="F214" s="929"/>
      <c r="G214" s="721">
        <f t="shared" si="48"/>
        <v>3</v>
      </c>
      <c r="H214" s="904">
        <v>12</v>
      </c>
      <c r="I214" s="786">
        <v>12</v>
      </c>
      <c r="J214" s="904">
        <v>1</v>
      </c>
      <c r="K214" s="786">
        <v>11</v>
      </c>
      <c r="L214" s="833">
        <v>42585</v>
      </c>
      <c r="M214" s="835"/>
      <c r="N214" s="720"/>
      <c r="O214" s="720"/>
      <c r="P214" s="720"/>
      <c r="Q214" s="720"/>
      <c r="R214" s="720"/>
      <c r="S214" s="720"/>
      <c r="T214" s="720"/>
      <c r="U214" s="720"/>
      <c r="V214" s="716"/>
      <c r="W214" s="1116">
        <f t="shared" si="54"/>
        <v>3</v>
      </c>
      <c r="X214" s="790">
        <v>1</v>
      </c>
      <c r="Y214" s="719" t="str">
        <f t="shared" si="49"/>
        <v>ERRO</v>
      </c>
      <c r="Z214" s="771">
        <f t="shared" si="55"/>
        <v>11</v>
      </c>
      <c r="AA214" s="687" t="str">
        <f t="shared" si="50"/>
        <v>Green - 2214</v>
      </c>
      <c r="AB214" s="770">
        <v>42600</v>
      </c>
      <c r="AC214" s="861">
        <f t="shared" si="51"/>
        <v>1</v>
      </c>
      <c r="AD214" s="771">
        <f t="shared" si="44"/>
        <v>17</v>
      </c>
      <c r="AE214" s="771" t="str">
        <f t="shared" si="52"/>
        <v>OK</v>
      </c>
      <c r="AF214" s="725" t="str">
        <f t="shared" si="53"/>
        <v>OK</v>
      </c>
      <c r="AG214" s="854"/>
      <c r="AH214" s="771"/>
    </row>
    <row r="215" spans="1:136" x14ac:dyDescent="0.25">
      <c r="A215" s="720" t="s">
        <v>116</v>
      </c>
      <c r="B215" s="769">
        <f t="shared" si="56"/>
        <v>4</v>
      </c>
      <c r="C215" s="786">
        <v>61</v>
      </c>
      <c r="D215" s="771" t="s">
        <v>72</v>
      </c>
      <c r="E215" s="944">
        <v>42583</v>
      </c>
      <c r="F215" s="929"/>
      <c r="G215" s="721">
        <f t="shared" si="48"/>
        <v>4</v>
      </c>
      <c r="H215" s="904">
        <v>61</v>
      </c>
      <c r="I215" s="786">
        <v>61</v>
      </c>
      <c r="J215" s="904">
        <v>20</v>
      </c>
      <c r="K215" s="786">
        <v>41</v>
      </c>
      <c r="L215" s="833">
        <v>42585</v>
      </c>
      <c r="M215" s="835"/>
      <c r="N215" s="720"/>
      <c r="O215" s="720"/>
      <c r="P215" s="720"/>
      <c r="Q215" s="720"/>
      <c r="R215" s="720"/>
      <c r="S215" s="720"/>
      <c r="T215" s="720"/>
      <c r="U215" s="720"/>
      <c r="V215" s="716"/>
      <c r="W215" s="1116">
        <f t="shared" si="54"/>
        <v>4</v>
      </c>
      <c r="X215" s="790">
        <v>20</v>
      </c>
      <c r="Y215" s="719" t="str">
        <f t="shared" si="49"/>
        <v>ERRO</v>
      </c>
      <c r="Z215" s="771">
        <f t="shared" si="55"/>
        <v>41</v>
      </c>
      <c r="AA215" s="687" t="str">
        <f t="shared" si="50"/>
        <v>Credial - 2227</v>
      </c>
      <c r="AB215" s="770">
        <v>42600</v>
      </c>
      <c r="AC215" s="861">
        <f t="shared" si="51"/>
        <v>20</v>
      </c>
      <c r="AD215" s="771">
        <f t="shared" si="44"/>
        <v>17</v>
      </c>
      <c r="AE215" s="771" t="str">
        <f t="shared" si="52"/>
        <v>OK</v>
      </c>
      <c r="AF215" s="725" t="str">
        <f t="shared" si="53"/>
        <v>OK</v>
      </c>
      <c r="AG215" s="854"/>
      <c r="AH215" s="771"/>
    </row>
    <row r="216" spans="1:136" x14ac:dyDescent="0.25">
      <c r="A216" s="720" t="s">
        <v>116</v>
      </c>
      <c r="B216" s="769">
        <f t="shared" si="56"/>
        <v>5</v>
      </c>
      <c r="C216" s="786">
        <v>387</v>
      </c>
      <c r="D216" s="771" t="s">
        <v>73</v>
      </c>
      <c r="E216" s="944">
        <v>42583</v>
      </c>
      <c r="F216" s="929"/>
      <c r="G216" s="721">
        <f t="shared" si="48"/>
        <v>5</v>
      </c>
      <c r="H216" s="904">
        <v>387</v>
      </c>
      <c r="I216" s="786">
        <v>387</v>
      </c>
      <c r="J216" s="904">
        <v>152</v>
      </c>
      <c r="K216" s="786">
        <v>235</v>
      </c>
      <c r="L216" s="833">
        <v>42585</v>
      </c>
      <c r="M216" s="835"/>
      <c r="N216" s="720"/>
      <c r="O216" s="720"/>
      <c r="P216" s="720"/>
      <c r="Q216" s="720"/>
      <c r="R216" s="720"/>
      <c r="S216" s="720"/>
      <c r="T216" s="720"/>
      <c r="U216" s="720"/>
      <c r="V216" s="716"/>
      <c r="W216" s="1116">
        <f t="shared" si="54"/>
        <v>5</v>
      </c>
      <c r="X216" s="790">
        <v>152</v>
      </c>
      <c r="Y216" s="719" t="str">
        <f t="shared" si="49"/>
        <v>ERRO</v>
      </c>
      <c r="Z216" s="771">
        <f t="shared" si="55"/>
        <v>235</v>
      </c>
      <c r="AA216" s="687" t="str">
        <f t="shared" si="50"/>
        <v>Ikea - 2228</v>
      </c>
      <c r="AB216" s="770">
        <v>42641</v>
      </c>
      <c r="AC216" s="861">
        <f t="shared" si="51"/>
        <v>152</v>
      </c>
      <c r="AD216" s="771">
        <f t="shared" si="44"/>
        <v>57</v>
      </c>
      <c r="AE216" s="771" t="str">
        <f t="shared" si="52"/>
        <v>OK</v>
      </c>
      <c r="AF216" s="725" t="str">
        <f t="shared" si="53"/>
        <v>OK</v>
      </c>
      <c r="AG216" s="854"/>
      <c r="AH216" s="771"/>
    </row>
    <row r="217" spans="1:136" x14ac:dyDescent="0.25">
      <c r="A217" s="720" t="s">
        <v>116</v>
      </c>
      <c r="B217" s="769">
        <f t="shared" si="56"/>
        <v>6</v>
      </c>
      <c r="C217" s="786">
        <v>267</v>
      </c>
      <c r="D217" s="771" t="s">
        <v>79</v>
      </c>
      <c r="E217" s="944">
        <v>42583</v>
      </c>
      <c r="F217" s="929"/>
      <c r="G217" s="721">
        <f t="shared" si="48"/>
        <v>6</v>
      </c>
      <c r="H217" s="904">
        <v>267</v>
      </c>
      <c r="I217" s="786">
        <v>267</v>
      </c>
      <c r="J217" s="904">
        <v>91</v>
      </c>
      <c r="K217" s="786">
        <v>176</v>
      </c>
      <c r="L217" s="833">
        <v>42585</v>
      </c>
      <c r="M217" s="835"/>
      <c r="N217" s="720"/>
      <c r="O217" s="720"/>
      <c r="P217" s="720"/>
      <c r="Q217" s="720"/>
      <c r="R217" s="720"/>
      <c r="S217" s="720"/>
      <c r="T217" s="720"/>
      <c r="U217" s="720"/>
      <c r="V217" s="716"/>
      <c r="W217" s="1116">
        <f t="shared" si="54"/>
        <v>6</v>
      </c>
      <c r="X217" s="790">
        <v>91</v>
      </c>
      <c r="Y217" s="719" t="str">
        <f t="shared" si="49"/>
        <v>ERRO</v>
      </c>
      <c r="Z217" s="771">
        <f t="shared" si="55"/>
        <v>176</v>
      </c>
      <c r="AA217" s="687" t="str">
        <f t="shared" si="50"/>
        <v>Moviflor - 2229</v>
      </c>
      <c r="AB217" s="770">
        <v>42601</v>
      </c>
      <c r="AC217" s="861">
        <f t="shared" si="51"/>
        <v>91</v>
      </c>
      <c r="AD217" s="771">
        <f t="shared" si="44"/>
        <v>18</v>
      </c>
      <c r="AE217" s="771" t="str">
        <f t="shared" si="52"/>
        <v>OK</v>
      </c>
      <c r="AF217" s="725" t="str">
        <f t="shared" si="53"/>
        <v>OK</v>
      </c>
      <c r="AG217" s="854"/>
      <c r="AH217" s="771"/>
    </row>
    <row r="218" spans="1:136" x14ac:dyDescent="0.25">
      <c r="A218" s="720" t="s">
        <v>116</v>
      </c>
      <c r="B218" s="769">
        <f t="shared" si="56"/>
        <v>7</v>
      </c>
      <c r="C218" s="786">
        <v>190</v>
      </c>
      <c r="D218" s="771" t="s">
        <v>74</v>
      </c>
      <c r="E218" s="944">
        <v>42583</v>
      </c>
      <c r="F218" s="929"/>
      <c r="G218" s="721">
        <f t="shared" si="48"/>
        <v>7</v>
      </c>
      <c r="H218" s="904">
        <v>190</v>
      </c>
      <c r="I218" s="786">
        <v>190</v>
      </c>
      <c r="J218" s="904">
        <v>78</v>
      </c>
      <c r="K218" s="786">
        <v>112</v>
      </c>
      <c r="L218" s="833">
        <v>42585</v>
      </c>
      <c r="M218" s="835"/>
      <c r="N218" s="720"/>
      <c r="O218" s="720"/>
      <c r="P218" s="720"/>
      <c r="Q218" s="720"/>
      <c r="R218" s="720"/>
      <c r="S218" s="720"/>
      <c r="T218" s="720"/>
      <c r="U218" s="720"/>
      <c r="V218" s="716"/>
      <c r="W218" s="1116">
        <f t="shared" si="54"/>
        <v>7</v>
      </c>
      <c r="X218" s="790">
        <v>78</v>
      </c>
      <c r="Y218" s="719" t="str">
        <f t="shared" si="49"/>
        <v>ERRO</v>
      </c>
      <c r="Z218" s="771">
        <f t="shared" si="55"/>
        <v>112</v>
      </c>
      <c r="AA218" s="687" t="str">
        <f t="shared" si="50"/>
        <v>Conforama - 2230</v>
      </c>
      <c r="AB218" s="770">
        <v>42601</v>
      </c>
      <c r="AC218" s="861">
        <f t="shared" si="51"/>
        <v>78</v>
      </c>
      <c r="AD218" s="771">
        <f t="shared" si="44"/>
        <v>18</v>
      </c>
      <c r="AE218" s="771" t="str">
        <f t="shared" si="52"/>
        <v>OK</v>
      </c>
      <c r="AF218" s="725" t="str">
        <f t="shared" si="53"/>
        <v>OK</v>
      </c>
      <c r="AG218" s="854"/>
      <c r="AH218" s="771"/>
    </row>
    <row r="219" spans="1:136" x14ac:dyDescent="0.25">
      <c r="A219" s="720" t="s">
        <v>116</v>
      </c>
      <c r="B219" s="769">
        <f t="shared" si="56"/>
        <v>8</v>
      </c>
      <c r="C219" s="786">
        <v>14</v>
      </c>
      <c r="D219" s="771" t="s">
        <v>75</v>
      </c>
      <c r="E219" s="944">
        <v>42583</v>
      </c>
      <c r="F219" s="929"/>
      <c r="G219" s="721">
        <f t="shared" si="48"/>
        <v>8</v>
      </c>
      <c r="H219" s="904">
        <v>14</v>
      </c>
      <c r="I219" s="786">
        <v>14</v>
      </c>
      <c r="J219" s="904">
        <v>5</v>
      </c>
      <c r="K219" s="786">
        <v>9</v>
      </c>
      <c r="L219" s="833">
        <v>42585</v>
      </c>
      <c r="M219" s="835"/>
      <c r="N219" s="720"/>
      <c r="O219" s="720"/>
      <c r="P219" s="720"/>
      <c r="Q219" s="720"/>
      <c r="R219" s="720"/>
      <c r="S219" s="720"/>
      <c r="T219" s="720"/>
      <c r="U219" s="720"/>
      <c r="V219" s="716"/>
      <c r="W219" s="1116">
        <f t="shared" si="54"/>
        <v>8</v>
      </c>
      <c r="X219" s="790">
        <v>5</v>
      </c>
      <c r="Y219" s="719" t="str">
        <f t="shared" si="49"/>
        <v>ERRO</v>
      </c>
      <c r="Z219" s="771">
        <f t="shared" si="55"/>
        <v>9</v>
      </c>
      <c r="AA219" s="687" t="str">
        <f t="shared" si="50"/>
        <v>Euronics - 2231</v>
      </c>
      <c r="AB219" s="770">
        <v>42600</v>
      </c>
      <c r="AC219" s="861">
        <f t="shared" si="51"/>
        <v>5</v>
      </c>
      <c r="AD219" s="771">
        <f t="shared" si="44"/>
        <v>17</v>
      </c>
      <c r="AE219" s="771" t="str">
        <f t="shared" si="52"/>
        <v>OK</v>
      </c>
      <c r="AF219" s="725" t="str">
        <f t="shared" si="53"/>
        <v>OK</v>
      </c>
      <c r="AG219" s="854"/>
      <c r="AH219" s="771"/>
    </row>
    <row r="220" spans="1:136" s="726" customFormat="1" x14ac:dyDescent="0.25">
      <c r="A220" s="720" t="s">
        <v>116</v>
      </c>
      <c r="B220" s="875">
        <f t="shared" si="56"/>
        <v>9</v>
      </c>
      <c r="C220" s="901">
        <v>10</v>
      </c>
      <c r="D220" s="847" t="s">
        <v>76</v>
      </c>
      <c r="E220" s="943">
        <v>42583</v>
      </c>
      <c r="F220" s="939"/>
      <c r="G220" s="878">
        <f t="shared" si="48"/>
        <v>9</v>
      </c>
      <c r="H220" s="912">
        <v>10</v>
      </c>
      <c r="I220" s="901">
        <v>10</v>
      </c>
      <c r="J220" s="912">
        <v>2</v>
      </c>
      <c r="K220" s="901">
        <v>8</v>
      </c>
      <c r="L220" s="911">
        <v>42585</v>
      </c>
      <c r="M220" s="879"/>
      <c r="V220" s="881"/>
      <c r="W220" s="1119">
        <f t="shared" si="54"/>
        <v>9</v>
      </c>
      <c r="X220" s="903">
        <v>2</v>
      </c>
      <c r="Y220" s="882" t="str">
        <f t="shared" si="49"/>
        <v>ERRO</v>
      </c>
      <c r="Z220" s="847">
        <f t="shared" si="55"/>
        <v>8</v>
      </c>
      <c r="AA220" s="860" t="str">
        <f t="shared" si="50"/>
        <v>Tien 21 - 2232</v>
      </c>
      <c r="AB220" s="852">
        <v>42600</v>
      </c>
      <c r="AC220" s="867">
        <f t="shared" si="51"/>
        <v>2</v>
      </c>
      <c r="AD220" s="847">
        <f t="shared" si="44"/>
        <v>17</v>
      </c>
      <c r="AE220" s="847" t="str">
        <f t="shared" si="52"/>
        <v>OK</v>
      </c>
      <c r="AF220" s="876" t="str">
        <f t="shared" si="53"/>
        <v>OK</v>
      </c>
      <c r="AG220" s="858"/>
      <c r="AH220" s="847"/>
    </row>
    <row r="221" spans="1:136" x14ac:dyDescent="0.25">
      <c r="A221" s="720" t="s">
        <v>116</v>
      </c>
      <c r="B221" s="769">
        <f t="shared" si="56"/>
        <v>10</v>
      </c>
      <c r="C221" s="786">
        <v>11</v>
      </c>
      <c r="D221" s="771" t="s">
        <v>77</v>
      </c>
      <c r="E221" s="944">
        <v>42583</v>
      </c>
      <c r="F221" s="929"/>
      <c r="G221" s="721">
        <f t="shared" si="48"/>
        <v>10</v>
      </c>
      <c r="H221" s="918">
        <v>11</v>
      </c>
      <c r="I221" s="786">
        <v>11</v>
      </c>
      <c r="J221" s="918">
        <v>2</v>
      </c>
      <c r="K221" s="786">
        <v>9</v>
      </c>
      <c r="L221" s="833">
        <v>42585</v>
      </c>
      <c r="M221" s="835"/>
      <c r="N221" s="720"/>
      <c r="O221" s="720"/>
      <c r="P221" s="720"/>
      <c r="Q221" s="720"/>
      <c r="R221" s="720"/>
      <c r="S221" s="720"/>
      <c r="T221" s="720"/>
      <c r="U221" s="720"/>
      <c r="V221" s="716"/>
      <c r="W221" s="1116">
        <f t="shared" si="54"/>
        <v>10</v>
      </c>
      <c r="X221" s="790">
        <v>2</v>
      </c>
      <c r="Y221" s="719" t="str">
        <f t="shared" si="49"/>
        <v>ERRO</v>
      </c>
      <c r="Z221" s="771">
        <f t="shared" si="55"/>
        <v>9</v>
      </c>
      <c r="AA221" s="687" t="str">
        <f t="shared" si="50"/>
        <v>Confort - 2233</v>
      </c>
      <c r="AB221" s="770">
        <v>42601</v>
      </c>
      <c r="AC221" s="861">
        <f t="shared" si="51"/>
        <v>2</v>
      </c>
      <c r="AD221" s="771">
        <f t="shared" si="44"/>
        <v>18</v>
      </c>
      <c r="AE221" s="771" t="str">
        <f t="shared" si="52"/>
        <v>OK</v>
      </c>
      <c r="AF221" s="725" t="str">
        <f t="shared" si="53"/>
        <v>OK</v>
      </c>
      <c r="AG221" s="854"/>
      <c r="AH221" s="771"/>
    </row>
    <row r="222" spans="1:136" x14ac:dyDescent="0.25">
      <c r="A222" s="720" t="s">
        <v>116</v>
      </c>
      <c r="B222" s="769">
        <f t="shared" si="56"/>
        <v>11</v>
      </c>
      <c r="C222" s="786">
        <v>168</v>
      </c>
      <c r="D222" s="771" t="s">
        <v>213</v>
      </c>
      <c r="E222" s="944">
        <v>42583</v>
      </c>
      <c r="F222" s="929"/>
      <c r="G222" s="721">
        <f t="shared" si="48"/>
        <v>11</v>
      </c>
      <c r="H222" s="904">
        <v>168</v>
      </c>
      <c r="I222" s="786">
        <v>168</v>
      </c>
      <c r="J222" s="904">
        <v>84</v>
      </c>
      <c r="K222" s="786">
        <v>84</v>
      </c>
      <c r="L222" s="833">
        <v>42585</v>
      </c>
      <c r="M222" s="835"/>
      <c r="N222" s="720"/>
      <c r="O222" s="720"/>
      <c r="P222" s="720"/>
      <c r="Q222" s="720"/>
      <c r="R222" s="720"/>
      <c r="S222" s="720"/>
      <c r="T222" s="720"/>
      <c r="U222" s="720"/>
      <c r="V222" s="716"/>
      <c r="W222" s="1116">
        <f t="shared" si="54"/>
        <v>11</v>
      </c>
      <c r="X222" s="790">
        <v>84</v>
      </c>
      <c r="Y222" s="719" t="str">
        <f t="shared" si="49"/>
        <v>ERRO</v>
      </c>
      <c r="Z222" s="771">
        <f t="shared" si="55"/>
        <v>84</v>
      </c>
      <c r="AA222" s="687" t="str">
        <f t="shared" si="50"/>
        <v>MC FNAC- 2370</v>
      </c>
      <c r="AB222" s="770">
        <v>42601</v>
      </c>
      <c r="AC222" s="861">
        <f t="shared" si="51"/>
        <v>84</v>
      </c>
      <c r="AD222" s="771">
        <f t="shared" si="44"/>
        <v>18</v>
      </c>
      <c r="AE222" s="771" t="str">
        <f t="shared" si="52"/>
        <v>OK</v>
      </c>
      <c r="AF222" s="725" t="str">
        <f t="shared" si="53"/>
        <v>OK</v>
      </c>
      <c r="AG222" s="854"/>
      <c r="AH222" s="771"/>
    </row>
    <row r="223" spans="1:136" x14ac:dyDescent="0.25">
      <c r="A223" s="720" t="s">
        <v>116</v>
      </c>
      <c r="B223" s="769">
        <f t="shared" si="56"/>
        <v>12</v>
      </c>
      <c r="C223" s="786">
        <v>45</v>
      </c>
      <c r="D223" s="771" t="s">
        <v>187</v>
      </c>
      <c r="E223" s="944">
        <v>42583</v>
      </c>
      <c r="F223" s="929"/>
      <c r="G223" s="721">
        <f t="shared" si="48"/>
        <v>12</v>
      </c>
      <c r="H223" s="904">
        <v>45</v>
      </c>
      <c r="I223" s="786">
        <v>45</v>
      </c>
      <c r="J223" s="904">
        <v>26</v>
      </c>
      <c r="K223" s="786">
        <v>19</v>
      </c>
      <c r="L223" s="833">
        <v>42585</v>
      </c>
      <c r="M223" s="835"/>
      <c r="N223" s="720"/>
      <c r="O223" s="720"/>
      <c r="P223" s="720"/>
      <c r="Q223" s="720"/>
      <c r="R223" s="720"/>
      <c r="S223" s="720"/>
      <c r="T223" s="720"/>
      <c r="U223" s="720"/>
      <c r="V223" s="716"/>
      <c r="W223" s="1116">
        <f t="shared" si="54"/>
        <v>12</v>
      </c>
      <c r="X223" s="790">
        <v>26</v>
      </c>
      <c r="Y223" s="719" t="str">
        <f t="shared" si="49"/>
        <v>ERRO</v>
      </c>
      <c r="Z223" s="771">
        <f t="shared" si="55"/>
        <v>19</v>
      </c>
      <c r="AA223" s="687" t="str">
        <f t="shared" si="50"/>
        <v>Salvador Caetano - 2879</v>
      </c>
      <c r="AB223" s="770">
        <v>42601</v>
      </c>
      <c r="AC223" s="861">
        <f t="shared" si="51"/>
        <v>26</v>
      </c>
      <c r="AD223" s="771">
        <f t="shared" si="44"/>
        <v>18</v>
      </c>
      <c r="AE223" s="771" t="str">
        <f t="shared" si="52"/>
        <v>OK</v>
      </c>
      <c r="AF223" s="725" t="str">
        <f t="shared" si="53"/>
        <v>OK</v>
      </c>
      <c r="AG223" s="854"/>
      <c r="AH223" s="771"/>
    </row>
    <row r="224" spans="1:136" x14ac:dyDescent="0.25">
      <c r="A224" s="720" t="s">
        <v>116</v>
      </c>
      <c r="B224" s="769">
        <f t="shared" si="56"/>
        <v>13</v>
      </c>
      <c r="C224" s="786">
        <v>150</v>
      </c>
      <c r="D224" s="771" t="s">
        <v>199</v>
      </c>
      <c r="E224" s="944">
        <v>42583</v>
      </c>
      <c r="F224" s="929"/>
      <c r="G224" s="721">
        <f t="shared" si="48"/>
        <v>13</v>
      </c>
      <c r="H224" s="904">
        <v>150</v>
      </c>
      <c r="I224" s="786">
        <v>150</v>
      </c>
      <c r="J224" s="904">
        <v>83</v>
      </c>
      <c r="K224" s="786">
        <v>67</v>
      </c>
      <c r="L224" s="833">
        <v>42585</v>
      </c>
      <c r="M224" s="835"/>
      <c r="N224" s="720"/>
      <c r="O224" s="720"/>
      <c r="P224" s="720"/>
      <c r="Q224" s="720"/>
      <c r="R224" s="720"/>
      <c r="S224" s="720"/>
      <c r="T224" s="720"/>
      <c r="U224" s="720"/>
      <c r="V224" s="716"/>
      <c r="W224" s="1116">
        <f t="shared" si="54"/>
        <v>13</v>
      </c>
      <c r="X224" s="790">
        <v>83</v>
      </c>
      <c r="Y224" s="719" t="str">
        <f t="shared" si="49"/>
        <v>ERRO</v>
      </c>
      <c r="Z224" s="771">
        <f t="shared" si="55"/>
        <v>67</v>
      </c>
      <c r="AA224" s="687" t="str">
        <f t="shared" si="50"/>
        <v>RP Def - 3173</v>
      </c>
      <c r="AB224" s="770">
        <v>42601</v>
      </c>
      <c r="AC224" s="861">
        <f t="shared" si="51"/>
        <v>83</v>
      </c>
      <c r="AD224" s="771">
        <f t="shared" si="44"/>
        <v>18</v>
      </c>
      <c r="AE224" s="771" t="str">
        <f t="shared" si="52"/>
        <v>OK</v>
      </c>
      <c r="AF224" s="725" t="str">
        <f t="shared" si="53"/>
        <v>OK</v>
      </c>
      <c r="AG224" s="854"/>
      <c r="AH224" s="771"/>
    </row>
    <row r="225" spans="1:34" x14ac:dyDescent="0.25">
      <c r="A225" s="720" t="s">
        <v>116</v>
      </c>
      <c r="B225" s="769">
        <f t="shared" si="56"/>
        <v>14</v>
      </c>
      <c r="C225" s="786">
        <v>35</v>
      </c>
      <c r="D225" s="771" t="s">
        <v>219</v>
      </c>
      <c r="E225" s="944">
        <v>42583</v>
      </c>
      <c r="F225" s="929"/>
      <c r="G225" s="721">
        <f t="shared" si="48"/>
        <v>14</v>
      </c>
      <c r="H225" s="904">
        <v>35</v>
      </c>
      <c r="I225" s="786">
        <v>35</v>
      </c>
      <c r="J225" s="904">
        <v>31</v>
      </c>
      <c r="K225" s="786">
        <v>4</v>
      </c>
      <c r="L225" s="833">
        <v>42585</v>
      </c>
      <c r="M225" s="835"/>
      <c r="N225" s="720"/>
      <c r="O225" s="720"/>
      <c r="P225" s="720"/>
      <c r="Q225" s="720"/>
      <c r="R225" s="720"/>
      <c r="S225" s="720"/>
      <c r="T225" s="720"/>
      <c r="U225" s="720"/>
      <c r="V225" s="716"/>
      <c r="W225" s="1116">
        <f t="shared" si="54"/>
        <v>14</v>
      </c>
      <c r="X225" s="790">
        <v>31</v>
      </c>
      <c r="Y225" s="719" t="str">
        <f t="shared" si="49"/>
        <v>ERRO</v>
      </c>
      <c r="Z225" s="771">
        <f t="shared" si="55"/>
        <v>4</v>
      </c>
      <c r="AA225" s="687" t="str">
        <f t="shared" si="50"/>
        <v>Vobis -6843</v>
      </c>
      <c r="AB225" s="770">
        <v>42601</v>
      </c>
      <c r="AC225" s="861">
        <f t="shared" si="51"/>
        <v>31</v>
      </c>
      <c r="AD225" s="771">
        <f t="shared" si="44"/>
        <v>18</v>
      </c>
      <c r="AE225" s="771" t="str">
        <f t="shared" si="52"/>
        <v>OK</v>
      </c>
      <c r="AF225" s="725" t="str">
        <f t="shared" si="53"/>
        <v>OK</v>
      </c>
      <c r="AG225" s="854"/>
      <c r="AH225" s="771"/>
    </row>
    <row r="226" spans="1:34" x14ac:dyDescent="0.25">
      <c r="A226" s="720" t="s">
        <v>115</v>
      </c>
      <c r="B226" s="769">
        <f t="shared" si="56"/>
        <v>15</v>
      </c>
      <c r="C226" s="786">
        <v>369</v>
      </c>
      <c r="D226" s="771" t="s">
        <v>74</v>
      </c>
      <c r="E226" s="944">
        <v>42585</v>
      </c>
      <c r="F226" s="929"/>
      <c r="G226" s="721">
        <f t="shared" si="48"/>
        <v>15</v>
      </c>
      <c r="H226" s="904">
        <v>369</v>
      </c>
      <c r="I226" s="786">
        <v>369</v>
      </c>
      <c r="J226" s="904">
        <v>369</v>
      </c>
      <c r="K226" s="786">
        <v>0</v>
      </c>
      <c r="L226" s="833">
        <v>42586</v>
      </c>
      <c r="M226" s="835"/>
      <c r="N226" s="720"/>
      <c r="O226" s="720"/>
      <c r="P226" s="720"/>
      <c r="Q226" s="720"/>
      <c r="R226" s="720"/>
      <c r="S226" s="720"/>
      <c r="T226" s="720"/>
      <c r="U226" s="720"/>
      <c r="V226" s="716"/>
      <c r="W226" s="1116">
        <f t="shared" si="54"/>
        <v>15</v>
      </c>
      <c r="X226" s="790">
        <v>369</v>
      </c>
      <c r="Y226" s="719" t="str">
        <f t="shared" si="49"/>
        <v>OK</v>
      </c>
      <c r="Z226" s="771">
        <f t="shared" si="55"/>
        <v>0</v>
      </c>
      <c r="AA226" s="687" t="str">
        <f t="shared" si="50"/>
        <v>Conforama - 2230</v>
      </c>
      <c r="AB226" s="770">
        <v>42618</v>
      </c>
      <c r="AC226" s="861">
        <f t="shared" si="51"/>
        <v>369</v>
      </c>
      <c r="AD226" s="771">
        <f t="shared" si="44"/>
        <v>32</v>
      </c>
      <c r="AE226" s="771" t="str">
        <f t="shared" si="52"/>
        <v>OK</v>
      </c>
      <c r="AF226" s="725" t="str">
        <f t="shared" si="53"/>
        <v>OK</v>
      </c>
      <c r="AG226" s="854"/>
      <c r="AH226" s="771"/>
    </row>
    <row r="227" spans="1:34" x14ac:dyDescent="0.25">
      <c r="A227" s="720" t="s">
        <v>115</v>
      </c>
      <c r="B227" s="769">
        <f t="shared" si="56"/>
        <v>16</v>
      </c>
      <c r="C227" s="786">
        <v>582</v>
      </c>
      <c r="D227" s="771" t="s">
        <v>199</v>
      </c>
      <c r="E227" s="944">
        <v>42585</v>
      </c>
      <c r="F227" s="929"/>
      <c r="G227" s="721">
        <f t="shared" si="48"/>
        <v>16</v>
      </c>
      <c r="H227" s="904">
        <v>582</v>
      </c>
      <c r="I227" s="786">
        <v>582</v>
      </c>
      <c r="J227" s="904">
        <v>582</v>
      </c>
      <c r="K227" s="786">
        <v>0</v>
      </c>
      <c r="L227" s="833">
        <v>42586</v>
      </c>
      <c r="M227" s="835"/>
      <c r="N227" s="720"/>
      <c r="O227" s="720"/>
      <c r="P227" s="720"/>
      <c r="Q227" s="720"/>
      <c r="R227" s="720"/>
      <c r="S227" s="720"/>
      <c r="T227" s="720"/>
      <c r="U227" s="720"/>
      <c r="V227" s="716"/>
      <c r="W227" s="1116">
        <f t="shared" si="54"/>
        <v>16</v>
      </c>
      <c r="X227" s="790">
        <v>582</v>
      </c>
      <c r="Y227" s="719" t="str">
        <f t="shared" si="49"/>
        <v>OK</v>
      </c>
      <c r="Z227" s="771">
        <f t="shared" si="55"/>
        <v>0</v>
      </c>
      <c r="AA227" s="687" t="str">
        <f t="shared" si="50"/>
        <v>RP Def - 3173</v>
      </c>
      <c r="AB227" s="770">
        <v>42615</v>
      </c>
      <c r="AC227" s="861">
        <f t="shared" si="51"/>
        <v>582</v>
      </c>
      <c r="AD227" s="771">
        <f t="shared" si="44"/>
        <v>29</v>
      </c>
      <c r="AE227" s="771" t="str">
        <f t="shared" si="52"/>
        <v>OK</v>
      </c>
      <c r="AF227" s="725" t="str">
        <f t="shared" si="53"/>
        <v>OK</v>
      </c>
      <c r="AG227" s="854"/>
      <c r="AH227" s="771"/>
    </row>
    <row r="228" spans="1:34" x14ac:dyDescent="0.25">
      <c r="A228" s="720" t="s">
        <v>115</v>
      </c>
      <c r="B228" s="769">
        <f t="shared" si="56"/>
        <v>17</v>
      </c>
      <c r="C228" s="786">
        <v>28</v>
      </c>
      <c r="D228" s="771" t="s">
        <v>244</v>
      </c>
      <c r="E228" s="944">
        <v>42585</v>
      </c>
      <c r="F228" s="929"/>
      <c r="G228" s="721">
        <f t="shared" si="48"/>
        <v>17</v>
      </c>
      <c r="H228" s="904">
        <v>28</v>
      </c>
      <c r="I228" s="786">
        <v>28</v>
      </c>
      <c r="J228" s="904">
        <v>28</v>
      </c>
      <c r="K228" s="786">
        <v>0</v>
      </c>
      <c r="L228" s="833">
        <v>42586</v>
      </c>
      <c r="M228" s="835"/>
      <c r="N228" s="720"/>
      <c r="O228" s="720"/>
      <c r="P228" s="720"/>
      <c r="Q228" s="720"/>
      <c r="R228" s="720"/>
      <c r="S228" s="720"/>
      <c r="T228" s="720"/>
      <c r="U228" s="720"/>
      <c r="V228" s="716"/>
      <c r="W228" s="1116">
        <f t="shared" si="54"/>
        <v>17</v>
      </c>
      <c r="X228" s="790">
        <v>28</v>
      </c>
      <c r="Y228" s="719" t="str">
        <f t="shared" si="49"/>
        <v>OK</v>
      </c>
      <c r="Z228" s="771">
        <f t="shared" si="55"/>
        <v>0</v>
      </c>
      <c r="AA228" s="687" t="str">
        <f t="shared" si="50"/>
        <v>JOM - 4327</v>
      </c>
      <c r="AB228" s="770">
        <v>42600</v>
      </c>
      <c r="AC228" s="861">
        <f t="shared" si="51"/>
        <v>28</v>
      </c>
      <c r="AD228" s="771">
        <f t="shared" si="44"/>
        <v>15</v>
      </c>
      <c r="AE228" s="771" t="str">
        <f t="shared" si="52"/>
        <v>OK</v>
      </c>
      <c r="AF228" s="725" t="str">
        <f t="shared" si="53"/>
        <v>OK</v>
      </c>
      <c r="AG228" s="854"/>
      <c r="AH228" s="771"/>
    </row>
    <row r="229" spans="1:34" x14ac:dyDescent="0.25">
      <c r="A229" s="720" t="s">
        <v>115</v>
      </c>
      <c r="B229" s="769">
        <f t="shared" si="56"/>
        <v>18</v>
      </c>
      <c r="C229" s="786">
        <v>1</v>
      </c>
      <c r="D229" s="771" t="s">
        <v>189</v>
      </c>
      <c r="E229" s="944">
        <v>42585</v>
      </c>
      <c r="F229" s="929"/>
      <c r="G229" s="721">
        <f t="shared" si="48"/>
        <v>18</v>
      </c>
      <c r="H229" s="904">
        <v>1</v>
      </c>
      <c r="I229" s="786">
        <v>1</v>
      </c>
      <c r="J229" s="904">
        <v>1</v>
      </c>
      <c r="K229" s="786">
        <v>0</v>
      </c>
      <c r="L229" s="833">
        <v>42586</v>
      </c>
      <c r="M229" s="835"/>
      <c r="N229" s="720"/>
      <c r="O229" s="720"/>
      <c r="P229" s="720"/>
      <c r="Q229" s="720"/>
      <c r="R229" s="720"/>
      <c r="S229" s="720"/>
      <c r="T229" s="720"/>
      <c r="U229" s="720"/>
      <c r="V229" s="716"/>
      <c r="W229" s="1116">
        <f t="shared" si="54"/>
        <v>18</v>
      </c>
      <c r="X229" s="790">
        <v>1</v>
      </c>
      <c r="Y229" s="719" t="str">
        <f t="shared" si="49"/>
        <v>OK</v>
      </c>
      <c r="Z229" s="771">
        <f t="shared" si="55"/>
        <v>0</v>
      </c>
      <c r="AA229" s="687" t="str">
        <f t="shared" si="50"/>
        <v>SZ Def - 6508</v>
      </c>
      <c r="AB229" s="770">
        <v>42615</v>
      </c>
      <c r="AC229" s="861">
        <f t="shared" si="51"/>
        <v>1</v>
      </c>
      <c r="AD229" s="771">
        <f t="shared" si="44"/>
        <v>29</v>
      </c>
      <c r="AE229" s="771" t="str">
        <f t="shared" si="52"/>
        <v>OK</v>
      </c>
      <c r="AF229" s="725" t="str">
        <f t="shared" si="53"/>
        <v>OK</v>
      </c>
      <c r="AG229" s="854"/>
      <c r="AH229" s="771"/>
    </row>
    <row r="230" spans="1:34" x14ac:dyDescent="0.25">
      <c r="A230" s="720" t="s">
        <v>115</v>
      </c>
      <c r="B230" s="769">
        <f t="shared" si="56"/>
        <v>19</v>
      </c>
      <c r="C230" s="786">
        <v>148</v>
      </c>
      <c r="D230" s="771" t="s">
        <v>214</v>
      </c>
      <c r="E230" s="944">
        <v>42585</v>
      </c>
      <c r="F230" s="929"/>
      <c r="G230" s="721">
        <f t="shared" si="48"/>
        <v>19</v>
      </c>
      <c r="H230" s="904">
        <v>148</v>
      </c>
      <c r="I230" s="786">
        <v>148</v>
      </c>
      <c r="J230" s="904">
        <v>148</v>
      </c>
      <c r="K230" s="786">
        <v>0</v>
      </c>
      <c r="L230" s="833">
        <v>42586</v>
      </c>
      <c r="M230" s="835"/>
      <c r="N230" s="720"/>
      <c r="O230" s="720"/>
      <c r="P230" s="720"/>
      <c r="Q230" s="720"/>
      <c r="R230" s="720"/>
      <c r="S230" s="720"/>
      <c r="T230" s="720"/>
      <c r="U230" s="720"/>
      <c r="V230" s="716"/>
      <c r="W230" s="1116">
        <f t="shared" si="54"/>
        <v>19</v>
      </c>
      <c r="X230" s="790">
        <v>148</v>
      </c>
      <c r="Y230" s="719" t="str">
        <f t="shared" si="49"/>
        <v>OK</v>
      </c>
      <c r="Z230" s="771">
        <f t="shared" si="55"/>
        <v>0</v>
      </c>
      <c r="AA230" s="687" t="str">
        <f t="shared" si="50"/>
        <v>Worten def - 6806</v>
      </c>
      <c r="AB230" s="770">
        <v>42606</v>
      </c>
      <c r="AC230" s="861">
        <f t="shared" si="51"/>
        <v>148</v>
      </c>
      <c r="AD230" s="771">
        <f t="shared" si="44"/>
        <v>21</v>
      </c>
      <c r="AE230" s="771" t="str">
        <f t="shared" si="52"/>
        <v>OK</v>
      </c>
      <c r="AF230" s="725" t="str">
        <f t="shared" si="53"/>
        <v>OK</v>
      </c>
      <c r="AG230" s="854"/>
      <c r="AH230" s="771"/>
    </row>
    <row r="231" spans="1:34" x14ac:dyDescent="0.25">
      <c r="A231" s="720" t="s">
        <v>115</v>
      </c>
      <c r="B231" s="769">
        <f t="shared" si="56"/>
        <v>20</v>
      </c>
      <c r="C231" s="786">
        <v>6</v>
      </c>
      <c r="D231" s="771" t="s">
        <v>219</v>
      </c>
      <c r="E231" s="944">
        <v>42585</v>
      </c>
      <c r="F231" s="929"/>
      <c r="G231" s="721">
        <f t="shared" si="48"/>
        <v>20</v>
      </c>
      <c r="H231" s="904">
        <v>6</v>
      </c>
      <c r="I231" s="786">
        <v>6</v>
      </c>
      <c r="J231" s="904">
        <v>6</v>
      </c>
      <c r="K231" s="786">
        <v>0</v>
      </c>
      <c r="L231" s="833">
        <v>42586</v>
      </c>
      <c r="M231" s="835"/>
      <c r="N231" s="720"/>
      <c r="O231" s="720"/>
      <c r="P231" s="720"/>
      <c r="Q231" s="720"/>
      <c r="R231" s="720"/>
      <c r="S231" s="720"/>
      <c r="T231" s="720"/>
      <c r="U231" s="720"/>
      <c r="V231" s="716"/>
      <c r="W231" s="1116">
        <f t="shared" si="54"/>
        <v>20</v>
      </c>
      <c r="X231" s="790">
        <v>6</v>
      </c>
      <c r="Y231" s="719" t="str">
        <f t="shared" si="49"/>
        <v>OK</v>
      </c>
      <c r="Z231" s="771">
        <f t="shared" si="55"/>
        <v>0</v>
      </c>
      <c r="AA231" s="687" t="str">
        <f t="shared" si="50"/>
        <v>Vobis -6843</v>
      </c>
      <c r="AB231" s="770">
        <v>42606</v>
      </c>
      <c r="AC231" s="861">
        <f t="shared" si="51"/>
        <v>6</v>
      </c>
      <c r="AD231" s="771">
        <f t="shared" si="44"/>
        <v>21</v>
      </c>
      <c r="AE231" s="771" t="str">
        <f t="shared" si="52"/>
        <v>OK</v>
      </c>
      <c r="AF231" s="725" t="str">
        <f t="shared" si="53"/>
        <v>OK</v>
      </c>
      <c r="AG231" s="854"/>
      <c r="AH231" s="771"/>
    </row>
    <row r="232" spans="1:34" x14ac:dyDescent="0.25">
      <c r="A232" s="720" t="s">
        <v>115</v>
      </c>
      <c r="B232" s="769">
        <v>1</v>
      </c>
      <c r="C232" s="786">
        <v>200</v>
      </c>
      <c r="D232" s="771" t="s">
        <v>196</v>
      </c>
      <c r="E232" s="944">
        <v>42590</v>
      </c>
      <c r="F232" s="929"/>
      <c r="G232" s="721">
        <f t="shared" si="48"/>
        <v>1</v>
      </c>
      <c r="H232" s="904">
        <v>200</v>
      </c>
      <c r="I232" s="786">
        <v>200</v>
      </c>
      <c r="J232" s="904">
        <v>200</v>
      </c>
      <c r="K232" s="786">
        <v>0</v>
      </c>
      <c r="L232" s="833">
        <v>42591</v>
      </c>
      <c r="M232" s="835"/>
      <c r="N232" s="720"/>
      <c r="O232" s="720"/>
      <c r="P232" s="720"/>
      <c r="Q232" s="720"/>
      <c r="R232" s="720"/>
      <c r="S232" s="720"/>
      <c r="T232" s="720"/>
      <c r="U232" s="720"/>
      <c r="V232" s="716"/>
      <c r="W232" s="1116">
        <f t="shared" si="54"/>
        <v>1</v>
      </c>
      <c r="X232" s="790">
        <v>200</v>
      </c>
      <c r="Y232" s="719" t="str">
        <f t="shared" si="49"/>
        <v>OK</v>
      </c>
      <c r="Z232" s="771">
        <f t="shared" si="55"/>
        <v>0</v>
      </c>
      <c r="AA232" s="687" t="str">
        <f t="shared" si="50"/>
        <v>RP Provisorio - 3172</v>
      </c>
      <c r="AB232" s="770">
        <v>42598</v>
      </c>
      <c r="AC232" s="861">
        <f t="shared" si="51"/>
        <v>200</v>
      </c>
      <c r="AD232" s="771">
        <f t="shared" si="44"/>
        <v>8</v>
      </c>
      <c r="AE232" s="771" t="str">
        <f t="shared" si="52"/>
        <v>OK</v>
      </c>
      <c r="AF232" s="725" t="str">
        <f t="shared" si="53"/>
        <v>OK</v>
      </c>
      <c r="AG232" s="854"/>
      <c r="AH232" s="771"/>
    </row>
    <row r="233" spans="1:34" x14ac:dyDescent="0.25">
      <c r="A233" s="720" t="s">
        <v>115</v>
      </c>
      <c r="B233" s="769">
        <v>1</v>
      </c>
      <c r="C233" s="786">
        <v>2</v>
      </c>
      <c r="D233" s="771" t="s">
        <v>182</v>
      </c>
      <c r="E233" s="944">
        <v>42592</v>
      </c>
      <c r="F233" s="929"/>
      <c r="G233" s="721">
        <f t="shared" si="48"/>
        <v>1</v>
      </c>
      <c r="H233" s="904">
        <v>2</v>
      </c>
      <c r="I233" s="786">
        <v>2</v>
      </c>
      <c r="J233" s="904">
        <v>2</v>
      </c>
      <c r="K233" s="786">
        <v>0</v>
      </c>
      <c r="L233" s="833">
        <v>42593</v>
      </c>
      <c r="M233" s="835"/>
      <c r="N233" s="720"/>
      <c r="O233" s="720"/>
      <c r="P233" s="720"/>
      <c r="Q233" s="720"/>
      <c r="R233" s="720"/>
      <c r="S233" s="720"/>
      <c r="T233" s="720"/>
      <c r="U233" s="720"/>
      <c r="V233" s="716"/>
      <c r="W233" s="1116">
        <f t="shared" ref="W233:W264" si="57">B233:B252</f>
        <v>1</v>
      </c>
      <c r="X233" s="790">
        <v>2</v>
      </c>
      <c r="Y233" s="719" t="str">
        <f t="shared" si="49"/>
        <v>OK</v>
      </c>
      <c r="Z233" s="771">
        <f t="shared" si="55"/>
        <v>0</v>
      </c>
      <c r="AA233" s="687" t="str">
        <f t="shared" si="50"/>
        <v>CNT Def - 2205</v>
      </c>
      <c r="AB233" s="770">
        <v>42604</v>
      </c>
      <c r="AC233" s="861">
        <f t="shared" si="51"/>
        <v>2</v>
      </c>
      <c r="AD233" s="771">
        <f t="shared" ref="AD233:AD296" si="58">DAYS360(E233,AB233)</f>
        <v>12</v>
      </c>
      <c r="AE233" s="771" t="str">
        <f t="shared" si="52"/>
        <v>OK</v>
      </c>
      <c r="AF233" s="725" t="str">
        <f t="shared" si="53"/>
        <v>OK</v>
      </c>
      <c r="AG233" s="854"/>
      <c r="AH233" s="771"/>
    </row>
    <row r="234" spans="1:34" x14ac:dyDescent="0.25">
      <c r="A234" s="720" t="s">
        <v>115</v>
      </c>
      <c r="B234" s="769">
        <f t="shared" ref="B234:B248" si="59">B233+1</f>
        <v>2</v>
      </c>
      <c r="C234" s="786">
        <v>4</v>
      </c>
      <c r="D234" s="771" t="s">
        <v>67</v>
      </c>
      <c r="E234" s="944">
        <v>42592</v>
      </c>
      <c r="F234" s="929"/>
      <c r="G234" s="721">
        <f t="shared" si="48"/>
        <v>2</v>
      </c>
      <c r="H234" s="831">
        <v>4</v>
      </c>
      <c r="I234" s="713">
        <v>4</v>
      </c>
      <c r="J234" s="831">
        <v>4</v>
      </c>
      <c r="K234" s="786">
        <v>0</v>
      </c>
      <c r="L234" s="833">
        <v>42593</v>
      </c>
      <c r="M234" s="835"/>
      <c r="N234" s="720"/>
      <c r="O234" s="720"/>
      <c r="P234" s="720"/>
      <c r="Q234" s="720"/>
      <c r="R234" s="720"/>
      <c r="S234" s="720"/>
      <c r="T234" s="720"/>
      <c r="U234" s="720"/>
      <c r="V234" s="716"/>
      <c r="W234" s="1116">
        <f t="shared" si="57"/>
        <v>2</v>
      </c>
      <c r="X234" s="790">
        <v>4</v>
      </c>
      <c r="Y234" s="719" t="str">
        <f t="shared" si="49"/>
        <v>OK</v>
      </c>
      <c r="Z234" s="771">
        <f t="shared" si="55"/>
        <v>0</v>
      </c>
      <c r="AA234" s="687" t="str">
        <f t="shared" si="50"/>
        <v>White - 2213</v>
      </c>
      <c r="AB234" s="770">
        <v>42604</v>
      </c>
      <c r="AC234" s="861">
        <f t="shared" si="51"/>
        <v>4</v>
      </c>
      <c r="AD234" s="771">
        <f t="shared" si="58"/>
        <v>12</v>
      </c>
      <c r="AE234" s="771" t="str">
        <f t="shared" si="52"/>
        <v>OK</v>
      </c>
      <c r="AF234" s="725" t="str">
        <f t="shared" si="53"/>
        <v>OK</v>
      </c>
      <c r="AG234" s="854"/>
      <c r="AH234" s="771"/>
    </row>
    <row r="235" spans="1:34" x14ac:dyDescent="0.25">
      <c r="A235" s="720" t="s">
        <v>115</v>
      </c>
      <c r="B235" s="769">
        <f t="shared" si="59"/>
        <v>3</v>
      </c>
      <c r="C235" s="786">
        <v>36</v>
      </c>
      <c r="D235" s="771" t="s">
        <v>69</v>
      </c>
      <c r="E235" s="944">
        <v>42592</v>
      </c>
      <c r="F235" s="929"/>
      <c r="G235" s="721">
        <f t="shared" si="48"/>
        <v>3</v>
      </c>
      <c r="H235" s="904">
        <v>36</v>
      </c>
      <c r="I235" s="786">
        <v>36</v>
      </c>
      <c r="J235" s="904">
        <v>36</v>
      </c>
      <c r="K235" s="786">
        <v>0</v>
      </c>
      <c r="L235" s="833">
        <v>42593</v>
      </c>
      <c r="M235" s="835"/>
      <c r="N235" s="720"/>
      <c r="O235" s="720"/>
      <c r="P235" s="720"/>
      <c r="Q235" s="720"/>
      <c r="R235" s="720"/>
      <c r="S235" s="720"/>
      <c r="T235" s="720"/>
      <c r="U235" s="720"/>
      <c r="V235" s="716"/>
      <c r="W235" s="1116">
        <f t="shared" si="57"/>
        <v>3</v>
      </c>
      <c r="X235" s="790">
        <v>36</v>
      </c>
      <c r="Y235" s="719" t="str">
        <f t="shared" si="49"/>
        <v>OK</v>
      </c>
      <c r="Z235" s="771">
        <f t="shared" si="55"/>
        <v>0</v>
      </c>
      <c r="AA235" s="687" t="str">
        <f t="shared" si="50"/>
        <v>Black - 2215</v>
      </c>
      <c r="AB235" s="770">
        <v>42604</v>
      </c>
      <c r="AC235" s="861">
        <f t="shared" si="51"/>
        <v>36</v>
      </c>
      <c r="AD235" s="771">
        <f t="shared" si="58"/>
        <v>12</v>
      </c>
      <c r="AE235" s="771" t="str">
        <f t="shared" si="52"/>
        <v>OK</v>
      </c>
      <c r="AF235" s="725" t="str">
        <f t="shared" si="53"/>
        <v>OK</v>
      </c>
      <c r="AG235" s="854"/>
      <c r="AH235" s="771"/>
    </row>
    <row r="236" spans="1:34" x14ac:dyDescent="0.25">
      <c r="A236" s="720" t="s">
        <v>115</v>
      </c>
      <c r="B236" s="769">
        <f t="shared" si="59"/>
        <v>4</v>
      </c>
      <c r="C236" s="786">
        <v>2</v>
      </c>
      <c r="D236" s="771" t="s">
        <v>72</v>
      </c>
      <c r="E236" s="944">
        <v>42592</v>
      </c>
      <c r="F236" s="929"/>
      <c r="G236" s="721">
        <f t="shared" si="48"/>
        <v>4</v>
      </c>
      <c r="H236" s="904">
        <v>2</v>
      </c>
      <c r="I236" s="786">
        <v>2</v>
      </c>
      <c r="J236" s="904">
        <v>2</v>
      </c>
      <c r="K236" s="786">
        <v>0</v>
      </c>
      <c r="L236" s="833">
        <v>42593</v>
      </c>
      <c r="M236" s="835"/>
      <c r="N236" s="720"/>
      <c r="O236" s="720"/>
      <c r="P236" s="720"/>
      <c r="Q236" s="720"/>
      <c r="R236" s="720"/>
      <c r="S236" s="720"/>
      <c r="T236" s="720"/>
      <c r="U236" s="720"/>
      <c r="V236" s="716"/>
      <c r="W236" s="1116">
        <f t="shared" si="57"/>
        <v>4</v>
      </c>
      <c r="X236" s="790">
        <v>2</v>
      </c>
      <c r="Y236" s="719" t="str">
        <f t="shared" si="49"/>
        <v>OK</v>
      </c>
      <c r="Z236" s="771">
        <f t="shared" si="55"/>
        <v>0</v>
      </c>
      <c r="AA236" s="687" t="str">
        <f t="shared" si="50"/>
        <v>Credial - 2227</v>
      </c>
      <c r="AB236" s="770">
        <v>42604</v>
      </c>
      <c r="AC236" s="861">
        <f t="shared" si="51"/>
        <v>2</v>
      </c>
      <c r="AD236" s="771">
        <f t="shared" si="58"/>
        <v>12</v>
      </c>
      <c r="AE236" s="771" t="str">
        <f t="shared" si="52"/>
        <v>OK</v>
      </c>
      <c r="AF236" s="725" t="str">
        <f t="shared" si="53"/>
        <v>OK</v>
      </c>
      <c r="AG236" s="854"/>
      <c r="AH236" s="771"/>
    </row>
    <row r="237" spans="1:34" x14ac:dyDescent="0.25">
      <c r="A237" s="720" t="s">
        <v>115</v>
      </c>
      <c r="B237" s="769">
        <f t="shared" si="59"/>
        <v>5</v>
      </c>
      <c r="C237" s="786">
        <v>594</v>
      </c>
      <c r="D237" s="771" t="s">
        <v>73</v>
      </c>
      <c r="E237" s="944">
        <v>42592</v>
      </c>
      <c r="F237" s="929"/>
      <c r="G237" s="721">
        <f t="shared" si="48"/>
        <v>5</v>
      </c>
      <c r="H237" s="904">
        <v>594</v>
      </c>
      <c r="I237" s="786">
        <v>594</v>
      </c>
      <c r="J237" s="904">
        <v>594</v>
      </c>
      <c r="K237" s="786">
        <v>0</v>
      </c>
      <c r="L237" s="833">
        <v>42593</v>
      </c>
      <c r="M237" s="835"/>
      <c r="N237" s="720"/>
      <c r="O237" s="720"/>
      <c r="P237" s="720"/>
      <c r="Q237" s="720"/>
      <c r="R237" s="720"/>
      <c r="S237" s="720"/>
      <c r="T237" s="720"/>
      <c r="U237" s="720"/>
      <c r="V237" s="716"/>
      <c r="W237" s="1116">
        <f t="shared" si="57"/>
        <v>5</v>
      </c>
      <c r="X237" s="790">
        <v>594</v>
      </c>
      <c r="Y237" s="719" t="str">
        <f t="shared" si="49"/>
        <v>OK</v>
      </c>
      <c r="Z237" s="771">
        <f t="shared" si="55"/>
        <v>0</v>
      </c>
      <c r="AA237" s="687" t="str">
        <f t="shared" si="50"/>
        <v>Ikea - 2228</v>
      </c>
      <c r="AB237" s="770">
        <v>42639</v>
      </c>
      <c r="AC237" s="861">
        <f t="shared" si="51"/>
        <v>594</v>
      </c>
      <c r="AD237" s="771">
        <f t="shared" si="58"/>
        <v>46</v>
      </c>
      <c r="AE237" s="771" t="str">
        <f t="shared" si="52"/>
        <v>OK</v>
      </c>
      <c r="AF237" s="725" t="str">
        <f t="shared" si="53"/>
        <v>OK</v>
      </c>
      <c r="AG237" s="854"/>
      <c r="AH237" s="771"/>
    </row>
    <row r="238" spans="1:34" x14ac:dyDescent="0.25">
      <c r="A238" s="720" t="s">
        <v>115</v>
      </c>
      <c r="B238" s="769">
        <f t="shared" si="59"/>
        <v>6</v>
      </c>
      <c r="C238" s="786">
        <v>4</v>
      </c>
      <c r="D238" s="771" t="s">
        <v>79</v>
      </c>
      <c r="E238" s="944">
        <v>42592</v>
      </c>
      <c r="F238" s="929"/>
      <c r="G238" s="721">
        <f t="shared" si="48"/>
        <v>6</v>
      </c>
      <c r="H238" s="904">
        <v>4</v>
      </c>
      <c r="I238" s="786">
        <v>4</v>
      </c>
      <c r="J238" s="904">
        <v>4</v>
      </c>
      <c r="K238" s="786">
        <v>0</v>
      </c>
      <c r="L238" s="833">
        <v>42593</v>
      </c>
      <c r="M238" s="835"/>
      <c r="N238" s="720"/>
      <c r="O238" s="720"/>
      <c r="P238" s="720"/>
      <c r="Q238" s="720"/>
      <c r="R238" s="720"/>
      <c r="S238" s="720"/>
      <c r="T238" s="720"/>
      <c r="U238" s="720"/>
      <c r="V238" s="716"/>
      <c r="W238" s="1116">
        <f t="shared" si="57"/>
        <v>6</v>
      </c>
      <c r="X238" s="790">
        <v>4</v>
      </c>
      <c r="Y238" s="719" t="str">
        <f t="shared" si="49"/>
        <v>OK</v>
      </c>
      <c r="Z238" s="771">
        <f t="shared" si="55"/>
        <v>0</v>
      </c>
      <c r="AA238" s="687" t="str">
        <f t="shared" si="50"/>
        <v>Moviflor - 2229</v>
      </c>
      <c r="AB238" s="770">
        <v>42604</v>
      </c>
      <c r="AC238" s="861">
        <f t="shared" si="51"/>
        <v>4</v>
      </c>
      <c r="AD238" s="771">
        <f t="shared" si="58"/>
        <v>12</v>
      </c>
      <c r="AE238" s="771" t="str">
        <f t="shared" si="52"/>
        <v>OK</v>
      </c>
      <c r="AF238" s="725" t="str">
        <f t="shared" si="53"/>
        <v>OK</v>
      </c>
      <c r="AG238" s="854"/>
      <c r="AH238" s="771"/>
    </row>
    <row r="239" spans="1:34" s="726" customFormat="1" x14ac:dyDescent="0.25">
      <c r="A239" s="726" t="s">
        <v>115</v>
      </c>
      <c r="B239" s="875">
        <f t="shared" si="59"/>
        <v>7</v>
      </c>
      <c r="C239" s="901">
        <v>15</v>
      </c>
      <c r="D239" s="847" t="s">
        <v>75</v>
      </c>
      <c r="E239" s="943">
        <v>42592</v>
      </c>
      <c r="F239" s="939"/>
      <c r="G239" s="924">
        <f t="shared" si="48"/>
        <v>7</v>
      </c>
      <c r="H239" s="912">
        <v>15</v>
      </c>
      <c r="I239" s="901">
        <v>15</v>
      </c>
      <c r="J239" s="912">
        <v>15</v>
      </c>
      <c r="K239" s="901">
        <v>0</v>
      </c>
      <c r="L239" s="911">
        <v>42593</v>
      </c>
      <c r="M239" s="879"/>
      <c r="V239" s="881"/>
      <c r="W239" s="1119">
        <f t="shared" si="57"/>
        <v>7</v>
      </c>
      <c r="X239" s="903">
        <v>15</v>
      </c>
      <c r="Y239" s="882" t="str">
        <f t="shared" si="49"/>
        <v>OK</v>
      </c>
      <c r="Z239" s="847">
        <f t="shared" si="55"/>
        <v>0</v>
      </c>
      <c r="AA239" s="860" t="str">
        <f t="shared" si="50"/>
        <v>Euronics - 2231</v>
      </c>
      <c r="AB239" s="852">
        <v>42604</v>
      </c>
      <c r="AC239" s="867">
        <f t="shared" si="51"/>
        <v>15</v>
      </c>
      <c r="AD239" s="847">
        <f t="shared" si="58"/>
        <v>12</v>
      </c>
      <c r="AE239" s="847" t="str">
        <f t="shared" si="52"/>
        <v>OK</v>
      </c>
      <c r="AF239" s="876" t="str">
        <f t="shared" si="53"/>
        <v>OK</v>
      </c>
      <c r="AG239" s="858"/>
      <c r="AH239" s="847"/>
    </row>
    <row r="240" spans="1:34" x14ac:dyDescent="0.25">
      <c r="A240" s="720" t="s">
        <v>115</v>
      </c>
      <c r="B240" s="769">
        <f t="shared" si="59"/>
        <v>8</v>
      </c>
      <c r="C240" s="786">
        <v>17</v>
      </c>
      <c r="D240" s="771" t="s">
        <v>76</v>
      </c>
      <c r="E240" s="944">
        <v>42592</v>
      </c>
      <c r="F240" s="929"/>
      <c r="G240" s="721">
        <f t="shared" si="48"/>
        <v>8</v>
      </c>
      <c r="H240" s="904">
        <v>17</v>
      </c>
      <c r="I240" s="786">
        <v>17</v>
      </c>
      <c r="J240" s="904">
        <v>17</v>
      </c>
      <c r="K240" s="786">
        <v>0</v>
      </c>
      <c r="L240" s="833">
        <v>42593</v>
      </c>
      <c r="M240" s="835"/>
      <c r="N240" s="720"/>
      <c r="O240" s="720"/>
      <c r="P240" s="720"/>
      <c r="Q240" s="720"/>
      <c r="R240" s="720"/>
      <c r="S240" s="720"/>
      <c r="T240" s="720"/>
      <c r="U240" s="720"/>
      <c r="V240" s="716"/>
      <c r="W240" s="1116">
        <f t="shared" si="57"/>
        <v>8</v>
      </c>
      <c r="X240" s="790">
        <v>17</v>
      </c>
      <c r="Y240" s="719" t="str">
        <f t="shared" si="49"/>
        <v>OK</v>
      </c>
      <c r="Z240" s="771">
        <f t="shared" si="55"/>
        <v>0</v>
      </c>
      <c r="AA240" s="687" t="str">
        <f t="shared" si="50"/>
        <v>Tien 21 - 2232</v>
      </c>
      <c r="AB240" s="770">
        <v>42604</v>
      </c>
      <c r="AC240" s="861">
        <f t="shared" si="51"/>
        <v>17</v>
      </c>
      <c r="AD240" s="771">
        <f t="shared" si="58"/>
        <v>12</v>
      </c>
      <c r="AE240" s="771" t="str">
        <f t="shared" si="52"/>
        <v>OK</v>
      </c>
      <c r="AF240" s="725" t="str">
        <f t="shared" si="53"/>
        <v>OK</v>
      </c>
      <c r="AG240" s="854"/>
      <c r="AH240" s="771"/>
    </row>
    <row r="241" spans="1:136" s="726" customFormat="1" x14ac:dyDescent="0.25">
      <c r="A241" s="726" t="s">
        <v>115</v>
      </c>
      <c r="B241" s="875">
        <f t="shared" si="59"/>
        <v>9</v>
      </c>
      <c r="C241" s="901">
        <v>5</v>
      </c>
      <c r="D241" s="847" t="s">
        <v>77</v>
      </c>
      <c r="E241" s="943">
        <v>42592</v>
      </c>
      <c r="F241" s="939"/>
      <c r="G241" s="925">
        <f t="shared" si="48"/>
        <v>9</v>
      </c>
      <c r="H241" s="912">
        <v>5</v>
      </c>
      <c r="I241" s="901">
        <v>5</v>
      </c>
      <c r="J241" s="912">
        <v>5</v>
      </c>
      <c r="K241" s="901">
        <v>0</v>
      </c>
      <c r="L241" s="899">
        <v>42593</v>
      </c>
      <c r="M241" s="879"/>
      <c r="V241" s="881"/>
      <c r="W241" s="1119">
        <f t="shared" si="57"/>
        <v>9</v>
      </c>
      <c r="X241" s="903">
        <v>5</v>
      </c>
      <c r="Y241" s="882" t="str">
        <f t="shared" si="49"/>
        <v>OK</v>
      </c>
      <c r="Z241" s="847">
        <f t="shared" si="55"/>
        <v>0</v>
      </c>
      <c r="AA241" s="860" t="str">
        <f t="shared" si="50"/>
        <v>Confort - 2233</v>
      </c>
      <c r="AB241" s="852">
        <v>42604</v>
      </c>
      <c r="AC241" s="867">
        <f t="shared" si="51"/>
        <v>5</v>
      </c>
      <c r="AD241" s="847">
        <f t="shared" si="58"/>
        <v>12</v>
      </c>
      <c r="AE241" s="847" t="str">
        <f t="shared" si="52"/>
        <v>OK</v>
      </c>
      <c r="AF241" s="876" t="str">
        <f t="shared" si="53"/>
        <v>OK</v>
      </c>
      <c r="AG241" s="858"/>
      <c r="AH241" s="847"/>
    </row>
    <row r="242" spans="1:136" s="730" customFormat="1" x14ac:dyDescent="0.25">
      <c r="A242" s="730" t="s">
        <v>115</v>
      </c>
      <c r="B242" s="884">
        <f t="shared" si="59"/>
        <v>10</v>
      </c>
      <c r="C242" s="913">
        <v>443</v>
      </c>
      <c r="D242" s="864" t="s">
        <v>213</v>
      </c>
      <c r="E242" s="945">
        <v>42592</v>
      </c>
      <c r="F242" s="940"/>
      <c r="G242" s="926">
        <f t="shared" si="48"/>
        <v>10</v>
      </c>
      <c r="H242" s="971">
        <v>443</v>
      </c>
      <c r="I242" s="913">
        <v>443</v>
      </c>
      <c r="J242" s="971">
        <v>443</v>
      </c>
      <c r="K242" s="913">
        <v>0</v>
      </c>
      <c r="L242" s="888">
        <v>42593</v>
      </c>
      <c r="M242" s="889"/>
      <c r="V242" s="891"/>
      <c r="W242" s="1117">
        <f t="shared" si="57"/>
        <v>10</v>
      </c>
      <c r="X242" s="915">
        <v>443</v>
      </c>
      <c r="Y242" s="893" t="str">
        <f t="shared" si="49"/>
        <v>OK</v>
      </c>
      <c r="Z242" s="864">
        <f t="shared" si="55"/>
        <v>0</v>
      </c>
      <c r="AA242" s="900" t="str">
        <f t="shared" si="50"/>
        <v>MC FNAC- 2370</v>
      </c>
      <c r="AB242" s="894">
        <v>42615</v>
      </c>
      <c r="AC242" s="895">
        <f t="shared" si="51"/>
        <v>443</v>
      </c>
      <c r="AD242" s="864">
        <f t="shared" si="58"/>
        <v>22</v>
      </c>
      <c r="AE242" s="864" t="str">
        <f t="shared" si="52"/>
        <v>OK</v>
      </c>
      <c r="AF242" s="885" t="str">
        <f t="shared" si="53"/>
        <v>OK</v>
      </c>
      <c r="AG242" s="896"/>
      <c r="AH242" s="864"/>
    </row>
    <row r="243" spans="1:136" s="730" customFormat="1" x14ac:dyDescent="0.25">
      <c r="A243" s="730" t="s">
        <v>115</v>
      </c>
      <c r="B243" s="884">
        <f t="shared" si="59"/>
        <v>11</v>
      </c>
      <c r="C243" s="913">
        <v>52</v>
      </c>
      <c r="D243" s="864" t="s">
        <v>187</v>
      </c>
      <c r="E243" s="945">
        <v>42592</v>
      </c>
      <c r="F243" s="940"/>
      <c r="G243" s="926">
        <f t="shared" si="48"/>
        <v>11</v>
      </c>
      <c r="H243" s="971">
        <v>52</v>
      </c>
      <c r="I243" s="913">
        <v>52</v>
      </c>
      <c r="J243" s="971">
        <v>52</v>
      </c>
      <c r="K243" s="913">
        <v>0</v>
      </c>
      <c r="L243" s="888">
        <v>42593</v>
      </c>
      <c r="M243" s="889"/>
      <c r="V243" s="891"/>
      <c r="W243" s="1117">
        <f t="shared" si="57"/>
        <v>11</v>
      </c>
      <c r="X243" s="915">
        <v>52</v>
      </c>
      <c r="Y243" s="893" t="str">
        <f t="shared" si="49"/>
        <v>OK</v>
      </c>
      <c r="Z243" s="864">
        <f t="shared" si="55"/>
        <v>0</v>
      </c>
      <c r="AA243" s="900" t="str">
        <f t="shared" si="50"/>
        <v>Salvador Caetano - 2879</v>
      </c>
      <c r="AB243" s="894">
        <v>42604</v>
      </c>
      <c r="AC243" s="895">
        <f t="shared" si="51"/>
        <v>52</v>
      </c>
      <c r="AD243" s="864">
        <f t="shared" si="58"/>
        <v>12</v>
      </c>
      <c r="AE243" s="864" t="str">
        <f t="shared" si="52"/>
        <v>OK</v>
      </c>
      <c r="AF243" s="885" t="str">
        <f t="shared" si="53"/>
        <v>OK</v>
      </c>
      <c r="AG243" s="896"/>
      <c r="AH243" s="864"/>
    </row>
    <row r="244" spans="1:136" x14ac:dyDescent="0.25">
      <c r="A244" s="720" t="s">
        <v>115</v>
      </c>
      <c r="B244" s="769">
        <f t="shared" si="59"/>
        <v>12</v>
      </c>
      <c r="C244" s="786">
        <v>406</v>
      </c>
      <c r="D244" s="771" t="s">
        <v>199</v>
      </c>
      <c r="E244" s="944">
        <v>42592</v>
      </c>
      <c r="F244" s="929"/>
      <c r="G244" s="721">
        <f t="shared" si="48"/>
        <v>12</v>
      </c>
      <c r="H244" s="904">
        <v>406</v>
      </c>
      <c r="I244" s="904">
        <v>406</v>
      </c>
      <c r="J244" s="904">
        <v>406</v>
      </c>
      <c r="K244" s="786">
        <v>0</v>
      </c>
      <c r="L244" s="833">
        <v>42593</v>
      </c>
      <c r="M244" s="835"/>
      <c r="N244" s="720"/>
      <c r="O244" s="720"/>
      <c r="P244" s="720"/>
      <c r="Q244" s="720"/>
      <c r="R244" s="720"/>
      <c r="S244" s="720"/>
      <c r="T244" s="720"/>
      <c r="U244" s="720"/>
      <c r="V244" s="716"/>
      <c r="W244" s="1116">
        <f t="shared" si="57"/>
        <v>12</v>
      </c>
      <c r="X244" s="790">
        <v>406</v>
      </c>
      <c r="Y244" s="719" t="str">
        <f t="shared" si="49"/>
        <v>OK</v>
      </c>
      <c r="Z244" s="771">
        <f t="shared" si="55"/>
        <v>0</v>
      </c>
      <c r="AA244" s="687" t="str">
        <f t="shared" si="50"/>
        <v>RP Def - 3173</v>
      </c>
      <c r="AB244" s="770">
        <v>42601</v>
      </c>
      <c r="AC244" s="861">
        <f t="shared" si="51"/>
        <v>406</v>
      </c>
      <c r="AD244" s="771">
        <f t="shared" si="58"/>
        <v>9</v>
      </c>
      <c r="AE244" s="771" t="str">
        <f t="shared" si="52"/>
        <v>OK</v>
      </c>
      <c r="AF244" s="725" t="str">
        <f t="shared" si="53"/>
        <v>OK</v>
      </c>
      <c r="AG244" s="854"/>
      <c r="AH244" s="771"/>
    </row>
    <row r="245" spans="1:136" s="726" customFormat="1" x14ac:dyDescent="0.25">
      <c r="A245" s="720" t="s">
        <v>115</v>
      </c>
      <c r="B245" s="769">
        <f t="shared" si="59"/>
        <v>13</v>
      </c>
      <c r="C245" s="786">
        <v>18</v>
      </c>
      <c r="D245" s="771" t="s">
        <v>245</v>
      </c>
      <c r="E245" s="944">
        <v>42592</v>
      </c>
      <c r="F245" s="929"/>
      <c r="G245" s="721">
        <f t="shared" si="48"/>
        <v>13</v>
      </c>
      <c r="H245" s="904">
        <v>18</v>
      </c>
      <c r="I245" s="904">
        <v>18</v>
      </c>
      <c r="J245" s="904">
        <v>18</v>
      </c>
      <c r="K245" s="786">
        <v>0</v>
      </c>
      <c r="L245" s="833">
        <v>42593</v>
      </c>
      <c r="M245" s="835"/>
      <c r="N245" s="720"/>
      <c r="O245" s="720"/>
      <c r="P245" s="720"/>
      <c r="Q245" s="720"/>
      <c r="R245" s="720"/>
      <c r="S245" s="720"/>
      <c r="T245" s="720"/>
      <c r="U245" s="720"/>
      <c r="V245" s="716"/>
      <c r="W245" s="1116">
        <f t="shared" si="57"/>
        <v>13</v>
      </c>
      <c r="X245" s="790">
        <v>18</v>
      </c>
      <c r="Y245" s="719" t="str">
        <f t="shared" si="49"/>
        <v>OK</v>
      </c>
      <c r="Z245" s="771">
        <f t="shared" si="55"/>
        <v>0</v>
      </c>
      <c r="AA245" s="687" t="str">
        <f t="shared" si="50"/>
        <v>CTT Standard - 4091</v>
      </c>
      <c r="AB245" s="770">
        <v>42604</v>
      </c>
      <c r="AC245" s="861">
        <f t="shared" si="51"/>
        <v>18</v>
      </c>
      <c r="AD245" s="771">
        <f t="shared" si="58"/>
        <v>12</v>
      </c>
      <c r="AE245" s="771" t="str">
        <f t="shared" si="52"/>
        <v>OK</v>
      </c>
      <c r="AF245" s="725" t="str">
        <f t="shared" si="53"/>
        <v>OK</v>
      </c>
      <c r="AG245" s="854"/>
      <c r="AH245" s="771"/>
      <c r="AI245" s="720"/>
      <c r="AJ245" s="720"/>
      <c r="AK245" s="720"/>
      <c r="AL245" s="720"/>
      <c r="AM245" s="720"/>
      <c r="AN245" s="720"/>
      <c r="AO245" s="720"/>
      <c r="AP245" s="720"/>
      <c r="AQ245" s="720"/>
      <c r="AR245" s="720"/>
      <c r="AS245" s="720"/>
      <c r="AT245" s="720"/>
      <c r="AU245" s="720"/>
      <c r="AV245" s="720"/>
      <c r="AW245" s="720"/>
      <c r="AX245" s="720"/>
      <c r="AY245" s="720"/>
      <c r="AZ245" s="720"/>
      <c r="BA245" s="720"/>
      <c r="BB245" s="720"/>
      <c r="BC245" s="720"/>
      <c r="BD245" s="720"/>
      <c r="BE245" s="720"/>
      <c r="BF245" s="720"/>
      <c r="BG245" s="720"/>
      <c r="BH245" s="720"/>
      <c r="BI245" s="720"/>
      <c r="BJ245" s="720"/>
      <c r="BK245" s="720"/>
      <c r="BL245" s="720"/>
      <c r="BM245" s="720"/>
      <c r="BN245" s="720"/>
      <c r="BO245" s="720"/>
      <c r="BP245" s="720"/>
      <c r="BQ245" s="720"/>
      <c r="BR245" s="720"/>
      <c r="BS245" s="720"/>
      <c r="BT245" s="720"/>
      <c r="BU245" s="720"/>
      <c r="BV245" s="720"/>
      <c r="BW245" s="720"/>
      <c r="BX245" s="720"/>
      <c r="BY245" s="720"/>
      <c r="BZ245" s="720"/>
      <c r="CA245" s="720"/>
      <c r="CB245" s="720"/>
      <c r="CC245" s="720"/>
      <c r="CD245" s="720"/>
      <c r="CE245" s="720"/>
      <c r="CF245" s="720"/>
      <c r="CG245" s="720"/>
      <c r="CH245" s="720"/>
      <c r="CI245" s="720"/>
      <c r="CJ245" s="720"/>
      <c r="CK245" s="720"/>
      <c r="CL245" s="720"/>
      <c r="CM245" s="720"/>
      <c r="CN245" s="720"/>
      <c r="CO245" s="720"/>
      <c r="CP245" s="720"/>
      <c r="CQ245" s="720"/>
      <c r="CR245" s="720"/>
      <c r="CS245" s="720"/>
      <c r="CT245" s="720"/>
      <c r="CU245" s="720"/>
      <c r="CV245" s="720"/>
      <c r="CW245" s="720"/>
      <c r="CX245" s="720"/>
      <c r="CY245" s="720"/>
      <c r="CZ245" s="720"/>
      <c r="DA245" s="720"/>
      <c r="DB245" s="720"/>
      <c r="DC245" s="720"/>
      <c r="DD245" s="720"/>
      <c r="DE245" s="720"/>
      <c r="DF245" s="720"/>
      <c r="DG245" s="720"/>
      <c r="DH245" s="720"/>
      <c r="DI245" s="720"/>
      <c r="DJ245" s="720"/>
      <c r="DK245" s="720"/>
      <c r="DL245" s="720"/>
      <c r="DM245" s="720"/>
      <c r="DN245" s="720"/>
      <c r="DO245" s="720"/>
      <c r="DP245" s="720"/>
      <c r="DQ245" s="720"/>
      <c r="DR245" s="720"/>
      <c r="DS245" s="720"/>
      <c r="DT245" s="720"/>
      <c r="DU245" s="720"/>
      <c r="DV245" s="720"/>
      <c r="DW245" s="720"/>
      <c r="DX245" s="720"/>
      <c r="DY245" s="720"/>
      <c r="DZ245" s="720"/>
      <c r="EA245" s="720"/>
      <c r="EB245" s="720"/>
      <c r="EC245" s="720"/>
      <c r="ED245" s="720"/>
      <c r="EE245" s="720"/>
      <c r="EF245" s="720"/>
    </row>
    <row r="246" spans="1:136" x14ac:dyDescent="0.25">
      <c r="A246" s="720" t="s">
        <v>115</v>
      </c>
      <c r="B246" s="769">
        <f t="shared" si="59"/>
        <v>14</v>
      </c>
      <c r="C246" s="786">
        <v>34</v>
      </c>
      <c r="D246" s="771" t="s">
        <v>244</v>
      </c>
      <c r="E246" s="944">
        <v>42592</v>
      </c>
      <c r="F246" s="929"/>
      <c r="G246" s="721">
        <f t="shared" si="48"/>
        <v>14</v>
      </c>
      <c r="H246" s="904">
        <v>34</v>
      </c>
      <c r="I246" s="904">
        <v>34</v>
      </c>
      <c r="J246" s="904">
        <v>34</v>
      </c>
      <c r="K246" s="786">
        <v>0</v>
      </c>
      <c r="L246" s="833">
        <v>42593</v>
      </c>
      <c r="M246" s="835"/>
      <c r="N246" s="720"/>
      <c r="O246" s="720"/>
      <c r="P246" s="720"/>
      <c r="Q246" s="720"/>
      <c r="R246" s="720"/>
      <c r="S246" s="720"/>
      <c r="T246" s="720"/>
      <c r="U246" s="720"/>
      <c r="V246" s="716"/>
      <c r="W246" s="1116">
        <f t="shared" si="57"/>
        <v>14</v>
      </c>
      <c r="X246" s="790">
        <v>34</v>
      </c>
      <c r="Y246" s="719" t="str">
        <f t="shared" si="49"/>
        <v>OK</v>
      </c>
      <c r="Z246" s="771">
        <f t="shared" si="55"/>
        <v>0</v>
      </c>
      <c r="AA246" s="687" t="str">
        <f t="shared" si="50"/>
        <v>JOM - 4327</v>
      </c>
      <c r="AB246" s="770">
        <v>42604</v>
      </c>
      <c r="AC246" s="861">
        <f t="shared" si="51"/>
        <v>34</v>
      </c>
      <c r="AD246" s="771">
        <f t="shared" si="58"/>
        <v>12</v>
      </c>
      <c r="AE246" s="771" t="str">
        <f t="shared" si="52"/>
        <v>OK</v>
      </c>
      <c r="AF246" s="725" t="str">
        <f t="shared" si="53"/>
        <v>OK</v>
      </c>
      <c r="AG246" s="854"/>
      <c r="AH246" s="771"/>
    </row>
    <row r="247" spans="1:136" s="726" customFormat="1" x14ac:dyDescent="0.25">
      <c r="A247" s="720" t="s">
        <v>115</v>
      </c>
      <c r="B247" s="769">
        <f t="shared" si="59"/>
        <v>15</v>
      </c>
      <c r="C247" s="786">
        <v>130</v>
      </c>
      <c r="D247" s="771" t="s">
        <v>214</v>
      </c>
      <c r="E247" s="944">
        <v>42592</v>
      </c>
      <c r="F247" s="929"/>
      <c r="G247" s="721">
        <f t="shared" si="48"/>
        <v>15</v>
      </c>
      <c r="H247" s="904">
        <v>130</v>
      </c>
      <c r="I247" s="904">
        <v>130</v>
      </c>
      <c r="J247" s="904">
        <v>130</v>
      </c>
      <c r="K247" s="786">
        <v>0</v>
      </c>
      <c r="L247" s="833">
        <v>42593</v>
      </c>
      <c r="M247" s="835"/>
      <c r="N247" s="720"/>
      <c r="O247" s="720"/>
      <c r="P247" s="720"/>
      <c r="Q247" s="720"/>
      <c r="R247" s="720"/>
      <c r="S247" s="720"/>
      <c r="T247" s="720"/>
      <c r="U247" s="720"/>
      <c r="V247" s="716"/>
      <c r="W247" s="1116">
        <f t="shared" si="57"/>
        <v>15</v>
      </c>
      <c r="X247" s="790">
        <v>130</v>
      </c>
      <c r="Y247" s="719" t="str">
        <f t="shared" si="49"/>
        <v>OK</v>
      </c>
      <c r="Z247" s="771">
        <f t="shared" si="55"/>
        <v>0</v>
      </c>
      <c r="AA247" s="687" t="str">
        <f t="shared" si="50"/>
        <v>Worten def - 6806</v>
      </c>
      <c r="AB247" s="770">
        <v>42606</v>
      </c>
      <c r="AC247" s="861">
        <f t="shared" si="51"/>
        <v>130</v>
      </c>
      <c r="AD247" s="771">
        <f t="shared" si="58"/>
        <v>14</v>
      </c>
      <c r="AE247" s="771" t="str">
        <f t="shared" si="52"/>
        <v>OK</v>
      </c>
      <c r="AF247" s="725" t="str">
        <f t="shared" si="53"/>
        <v>OK</v>
      </c>
      <c r="AG247" s="854"/>
      <c r="AH247" s="771"/>
      <c r="AI247" s="720"/>
      <c r="AJ247" s="720"/>
      <c r="AK247" s="720"/>
      <c r="AL247" s="720"/>
      <c r="AM247" s="720"/>
      <c r="AN247" s="720"/>
      <c r="AO247" s="720"/>
      <c r="AP247" s="720"/>
      <c r="AQ247" s="720"/>
      <c r="AR247" s="720"/>
      <c r="AS247" s="720"/>
      <c r="AT247" s="720"/>
      <c r="AU247" s="720"/>
      <c r="AV247" s="720"/>
      <c r="AW247" s="720"/>
      <c r="AX247" s="720"/>
      <c r="AY247" s="720"/>
      <c r="AZ247" s="720"/>
      <c r="BA247" s="720"/>
      <c r="BB247" s="720"/>
      <c r="BC247" s="720"/>
      <c r="BD247" s="720"/>
      <c r="BE247" s="720"/>
      <c r="BF247" s="720"/>
      <c r="BG247" s="720"/>
      <c r="BH247" s="720"/>
      <c r="BI247" s="720"/>
      <c r="BJ247" s="720"/>
      <c r="BK247" s="720"/>
      <c r="BL247" s="720"/>
      <c r="BM247" s="720"/>
      <c r="BN247" s="720"/>
      <c r="BO247" s="720"/>
      <c r="BP247" s="720"/>
      <c r="BQ247" s="720"/>
      <c r="BR247" s="720"/>
      <c r="BS247" s="720"/>
      <c r="BT247" s="720"/>
      <c r="BU247" s="720"/>
      <c r="BV247" s="720"/>
      <c r="BW247" s="720"/>
      <c r="BX247" s="720"/>
      <c r="BY247" s="720"/>
      <c r="BZ247" s="720"/>
      <c r="CA247" s="720"/>
      <c r="CB247" s="720"/>
      <c r="CC247" s="720"/>
      <c r="CD247" s="720"/>
      <c r="CE247" s="720"/>
      <c r="CF247" s="720"/>
      <c r="CG247" s="720"/>
      <c r="CH247" s="720"/>
      <c r="CI247" s="720"/>
      <c r="CJ247" s="720"/>
      <c r="CK247" s="720"/>
      <c r="CL247" s="720"/>
      <c r="CM247" s="720"/>
      <c r="CN247" s="720"/>
      <c r="CO247" s="720"/>
      <c r="CP247" s="720"/>
      <c r="CQ247" s="720"/>
      <c r="CR247" s="720"/>
      <c r="CS247" s="720"/>
      <c r="CT247" s="720"/>
      <c r="CU247" s="720"/>
      <c r="CV247" s="720"/>
      <c r="CW247" s="720"/>
      <c r="CX247" s="720"/>
      <c r="CY247" s="720"/>
      <c r="CZ247" s="720"/>
      <c r="DA247" s="720"/>
      <c r="DB247" s="720"/>
      <c r="DC247" s="720"/>
      <c r="DD247" s="720"/>
      <c r="DE247" s="720"/>
      <c r="DF247" s="720"/>
      <c r="DG247" s="720"/>
      <c r="DH247" s="720"/>
      <c r="DI247" s="720"/>
      <c r="DJ247" s="720"/>
      <c r="DK247" s="720"/>
      <c r="DL247" s="720"/>
      <c r="DM247" s="720"/>
      <c r="DN247" s="720"/>
      <c r="DO247" s="720"/>
      <c r="DP247" s="720"/>
      <c r="DQ247" s="720"/>
      <c r="DR247" s="720"/>
      <c r="DS247" s="720"/>
      <c r="DT247" s="720"/>
      <c r="DU247" s="720"/>
      <c r="DV247" s="720"/>
      <c r="DW247" s="720"/>
      <c r="DX247" s="720"/>
      <c r="DY247" s="720"/>
      <c r="DZ247" s="720"/>
      <c r="EA247" s="720"/>
      <c r="EB247" s="720"/>
      <c r="EC247" s="720"/>
      <c r="ED247" s="720"/>
      <c r="EE247" s="720"/>
      <c r="EF247" s="720"/>
    </row>
    <row r="248" spans="1:136" s="726" customFormat="1" x14ac:dyDescent="0.25">
      <c r="A248" s="720" t="s">
        <v>115</v>
      </c>
      <c r="B248" s="769">
        <f t="shared" si="59"/>
        <v>16</v>
      </c>
      <c r="C248" s="786">
        <v>1</v>
      </c>
      <c r="D248" s="771" t="s">
        <v>219</v>
      </c>
      <c r="E248" s="944">
        <v>42592</v>
      </c>
      <c r="F248" s="929"/>
      <c r="G248" s="721">
        <f t="shared" si="48"/>
        <v>16</v>
      </c>
      <c r="H248" s="904">
        <v>1</v>
      </c>
      <c r="I248" s="904">
        <v>1</v>
      </c>
      <c r="J248" s="904">
        <v>1</v>
      </c>
      <c r="K248" s="786">
        <v>0</v>
      </c>
      <c r="L248" s="833">
        <v>42593</v>
      </c>
      <c r="M248" s="835"/>
      <c r="N248" s="720"/>
      <c r="O248" s="720"/>
      <c r="P248" s="720"/>
      <c r="Q248" s="720"/>
      <c r="R248" s="720"/>
      <c r="S248" s="720"/>
      <c r="T248" s="720"/>
      <c r="U248" s="720"/>
      <c r="V248" s="716"/>
      <c r="W248" s="1116">
        <f t="shared" si="57"/>
        <v>16</v>
      </c>
      <c r="X248" s="790">
        <v>1</v>
      </c>
      <c r="Y248" s="719" t="str">
        <f t="shared" si="49"/>
        <v>OK</v>
      </c>
      <c r="Z248" s="771">
        <f t="shared" si="55"/>
        <v>0</v>
      </c>
      <c r="AA248" s="687" t="str">
        <f t="shared" si="50"/>
        <v>Vobis -6843</v>
      </c>
      <c r="AB248" s="770">
        <v>42606</v>
      </c>
      <c r="AC248" s="861">
        <f t="shared" si="51"/>
        <v>1</v>
      </c>
      <c r="AD248" s="771">
        <f t="shared" si="58"/>
        <v>14</v>
      </c>
      <c r="AE248" s="771" t="str">
        <f t="shared" si="52"/>
        <v>OK</v>
      </c>
      <c r="AF248" s="725" t="str">
        <f t="shared" si="53"/>
        <v>OK</v>
      </c>
      <c r="AG248" s="854"/>
      <c r="AH248" s="771"/>
      <c r="AI248" s="720"/>
      <c r="AJ248" s="720"/>
      <c r="AK248" s="720"/>
      <c r="AL248" s="720"/>
      <c r="AM248" s="720"/>
      <c r="AN248" s="720"/>
      <c r="AO248" s="720"/>
      <c r="AP248" s="720"/>
      <c r="AQ248" s="720"/>
      <c r="AR248" s="720"/>
      <c r="AS248" s="720"/>
      <c r="AT248" s="720"/>
      <c r="AU248" s="720"/>
      <c r="AV248" s="720"/>
      <c r="AW248" s="720"/>
      <c r="AX248" s="720"/>
      <c r="AY248" s="720"/>
      <c r="AZ248" s="720"/>
      <c r="BA248" s="720"/>
      <c r="BB248" s="720"/>
      <c r="BC248" s="720"/>
      <c r="BD248" s="720"/>
      <c r="BE248" s="720"/>
      <c r="BF248" s="720"/>
      <c r="BG248" s="720"/>
      <c r="BH248" s="720"/>
      <c r="BI248" s="720"/>
      <c r="BJ248" s="720"/>
      <c r="BK248" s="720"/>
      <c r="BL248" s="720"/>
      <c r="BM248" s="720"/>
      <c r="BN248" s="720"/>
      <c r="BO248" s="720"/>
      <c r="BP248" s="720"/>
      <c r="BQ248" s="720"/>
      <c r="BR248" s="720"/>
      <c r="BS248" s="720"/>
      <c r="BT248" s="720"/>
      <c r="BU248" s="720"/>
      <c r="BV248" s="720"/>
      <c r="BW248" s="720"/>
      <c r="BX248" s="720"/>
      <c r="BY248" s="720"/>
      <c r="BZ248" s="720"/>
      <c r="CA248" s="720"/>
      <c r="CB248" s="720"/>
      <c r="CC248" s="720"/>
      <c r="CD248" s="720"/>
      <c r="CE248" s="720"/>
      <c r="CF248" s="720"/>
      <c r="CG248" s="720"/>
      <c r="CH248" s="720"/>
      <c r="CI248" s="720"/>
      <c r="CJ248" s="720"/>
      <c r="CK248" s="720"/>
      <c r="CL248" s="720"/>
      <c r="CM248" s="720"/>
      <c r="CN248" s="720"/>
      <c r="CO248" s="720"/>
      <c r="CP248" s="720"/>
      <c r="CQ248" s="720"/>
      <c r="CR248" s="720"/>
      <c r="CS248" s="720"/>
      <c r="CT248" s="720"/>
      <c r="CU248" s="720"/>
      <c r="CV248" s="720"/>
      <c r="CW248" s="720"/>
      <c r="CX248" s="720"/>
      <c r="CY248" s="720"/>
      <c r="CZ248" s="720"/>
      <c r="DA248" s="720"/>
      <c r="DB248" s="720"/>
      <c r="DC248" s="720"/>
      <c r="DD248" s="720"/>
      <c r="DE248" s="720"/>
      <c r="DF248" s="720"/>
      <c r="DG248" s="720"/>
      <c r="DH248" s="720"/>
      <c r="DI248" s="720"/>
      <c r="DJ248" s="720"/>
      <c r="DK248" s="720"/>
      <c r="DL248" s="720"/>
      <c r="DM248" s="720"/>
      <c r="DN248" s="720"/>
      <c r="DO248" s="720"/>
      <c r="DP248" s="720"/>
      <c r="DQ248" s="720"/>
      <c r="DR248" s="720"/>
      <c r="DS248" s="720"/>
      <c r="DT248" s="720"/>
      <c r="DU248" s="720"/>
      <c r="DV248" s="720"/>
      <c r="DW248" s="720"/>
      <c r="DX248" s="720"/>
      <c r="DY248" s="720"/>
      <c r="DZ248" s="720"/>
      <c r="EA248" s="720"/>
      <c r="EB248" s="720"/>
      <c r="EC248" s="720"/>
      <c r="ED248" s="720"/>
      <c r="EE248" s="720"/>
      <c r="EF248" s="720"/>
    </row>
    <row r="249" spans="1:136" x14ac:dyDescent="0.25">
      <c r="A249" s="720" t="s">
        <v>115</v>
      </c>
      <c r="B249" s="769">
        <v>1</v>
      </c>
      <c r="C249" s="786">
        <v>1</v>
      </c>
      <c r="D249" s="771" t="s">
        <v>182</v>
      </c>
      <c r="E249" s="944">
        <v>42599</v>
      </c>
      <c r="F249" s="929"/>
      <c r="G249" s="721">
        <f t="shared" si="48"/>
        <v>1</v>
      </c>
      <c r="H249" s="831">
        <v>1</v>
      </c>
      <c r="I249" s="831">
        <v>1</v>
      </c>
      <c r="J249" s="831">
        <v>1</v>
      </c>
      <c r="K249" s="786">
        <v>0</v>
      </c>
      <c r="L249" s="833" t="s">
        <v>280</v>
      </c>
      <c r="M249" s="835"/>
      <c r="N249" s="720"/>
      <c r="O249" s="720"/>
      <c r="P249" s="720"/>
      <c r="Q249" s="720"/>
      <c r="R249" s="720"/>
      <c r="S249" s="720"/>
      <c r="T249" s="720"/>
      <c r="U249" s="720"/>
      <c r="V249" s="716"/>
      <c r="W249" s="1116">
        <f t="shared" si="57"/>
        <v>1</v>
      </c>
      <c r="X249" s="790">
        <v>1</v>
      </c>
      <c r="Y249" s="719" t="str">
        <f t="shared" si="49"/>
        <v>OK</v>
      </c>
      <c r="Z249" s="771">
        <f t="shared" si="55"/>
        <v>0</v>
      </c>
      <c r="AA249" s="687" t="str">
        <f t="shared" si="50"/>
        <v>CNT Def - 2205</v>
      </c>
      <c r="AB249" s="770">
        <v>42611</v>
      </c>
      <c r="AC249" s="861">
        <f t="shared" si="51"/>
        <v>1</v>
      </c>
      <c r="AD249" s="771">
        <f t="shared" si="58"/>
        <v>12</v>
      </c>
      <c r="AE249" s="771" t="str">
        <f t="shared" si="52"/>
        <v>OK</v>
      </c>
      <c r="AF249" s="725" t="str">
        <f t="shared" si="53"/>
        <v>OK</v>
      </c>
      <c r="AG249" s="854"/>
      <c r="AH249" s="771"/>
    </row>
    <row r="250" spans="1:136" x14ac:dyDescent="0.25">
      <c r="A250" s="720" t="s">
        <v>115</v>
      </c>
      <c r="B250" s="769">
        <f t="shared" ref="B250:B274" si="60">B249+1</f>
        <v>2</v>
      </c>
      <c r="C250" s="786">
        <v>6</v>
      </c>
      <c r="D250" s="771" t="s">
        <v>67</v>
      </c>
      <c r="E250" s="944">
        <v>42599</v>
      </c>
      <c r="F250" s="929"/>
      <c r="G250" s="721">
        <f t="shared" si="48"/>
        <v>2</v>
      </c>
      <c r="H250" s="831">
        <v>6</v>
      </c>
      <c r="I250" s="831">
        <v>6</v>
      </c>
      <c r="J250" s="831">
        <v>6</v>
      </c>
      <c r="K250" s="786">
        <v>0</v>
      </c>
      <c r="L250" s="833" t="s">
        <v>280</v>
      </c>
      <c r="M250" s="835"/>
      <c r="N250" s="720"/>
      <c r="O250" s="720"/>
      <c r="P250" s="720"/>
      <c r="Q250" s="720"/>
      <c r="R250" s="720"/>
      <c r="S250" s="720"/>
      <c r="T250" s="720"/>
      <c r="U250" s="720"/>
      <c r="V250" s="716"/>
      <c r="W250" s="1116">
        <f t="shared" si="57"/>
        <v>2</v>
      </c>
      <c r="X250" s="790">
        <v>6</v>
      </c>
      <c r="Y250" s="719" t="str">
        <f t="shared" si="49"/>
        <v>OK</v>
      </c>
      <c r="Z250" s="771">
        <f t="shared" si="55"/>
        <v>0</v>
      </c>
      <c r="AA250" s="687" t="str">
        <f t="shared" si="50"/>
        <v>White - 2213</v>
      </c>
      <c r="AB250" s="770">
        <v>42611</v>
      </c>
      <c r="AC250" s="861">
        <f t="shared" si="51"/>
        <v>6</v>
      </c>
      <c r="AD250" s="771">
        <f t="shared" si="58"/>
        <v>12</v>
      </c>
      <c r="AE250" s="771" t="str">
        <f t="shared" si="52"/>
        <v>OK</v>
      </c>
      <c r="AF250" s="725" t="str">
        <f t="shared" si="53"/>
        <v>OK</v>
      </c>
      <c r="AG250" s="854"/>
      <c r="AH250" s="771"/>
    </row>
    <row r="251" spans="1:136" s="726" customFormat="1" x14ac:dyDescent="0.25">
      <c r="A251" s="720" t="s">
        <v>115</v>
      </c>
      <c r="B251" s="769">
        <f t="shared" si="60"/>
        <v>3</v>
      </c>
      <c r="C251" s="786">
        <v>31</v>
      </c>
      <c r="D251" s="771" t="s">
        <v>69</v>
      </c>
      <c r="E251" s="944">
        <v>42599</v>
      </c>
      <c r="F251" s="929"/>
      <c r="G251" s="721">
        <f t="shared" si="48"/>
        <v>3</v>
      </c>
      <c r="H251" s="831">
        <v>31</v>
      </c>
      <c r="I251" s="831">
        <v>31</v>
      </c>
      <c r="J251" s="831">
        <v>31</v>
      </c>
      <c r="K251" s="786">
        <v>0</v>
      </c>
      <c r="L251" s="833" t="s">
        <v>280</v>
      </c>
      <c r="M251" s="835"/>
      <c r="N251" s="720"/>
      <c r="O251" s="720"/>
      <c r="P251" s="720"/>
      <c r="Q251" s="720"/>
      <c r="R251" s="720"/>
      <c r="S251" s="720"/>
      <c r="T251" s="720"/>
      <c r="U251" s="720"/>
      <c r="V251" s="716"/>
      <c r="W251" s="1116">
        <f t="shared" si="57"/>
        <v>3</v>
      </c>
      <c r="X251" s="790">
        <v>31</v>
      </c>
      <c r="Y251" s="719" t="str">
        <f t="shared" si="49"/>
        <v>OK</v>
      </c>
      <c r="Z251" s="771">
        <f t="shared" si="55"/>
        <v>0</v>
      </c>
      <c r="AA251" s="687" t="str">
        <f t="shared" si="50"/>
        <v>Black - 2215</v>
      </c>
      <c r="AB251" s="770">
        <v>42611</v>
      </c>
      <c r="AC251" s="861">
        <f t="shared" si="51"/>
        <v>31</v>
      </c>
      <c r="AD251" s="771">
        <f t="shared" si="58"/>
        <v>12</v>
      </c>
      <c r="AE251" s="771" t="str">
        <f t="shared" si="52"/>
        <v>OK</v>
      </c>
      <c r="AF251" s="725" t="str">
        <f t="shared" si="53"/>
        <v>OK</v>
      </c>
      <c r="AG251" s="854"/>
      <c r="AH251" s="771"/>
      <c r="AI251" s="720"/>
      <c r="AJ251" s="720"/>
      <c r="AK251" s="720"/>
      <c r="AL251" s="720"/>
      <c r="AM251" s="720"/>
      <c r="AN251" s="720"/>
      <c r="AO251" s="720"/>
      <c r="AP251" s="720"/>
      <c r="AQ251" s="720"/>
      <c r="AR251" s="720"/>
      <c r="AS251" s="720"/>
      <c r="AT251" s="720"/>
      <c r="AU251" s="720"/>
      <c r="AV251" s="720"/>
      <c r="AW251" s="720"/>
      <c r="AX251" s="720"/>
      <c r="AY251" s="720"/>
      <c r="AZ251" s="720"/>
      <c r="BA251" s="720"/>
      <c r="BB251" s="720"/>
      <c r="BC251" s="720"/>
      <c r="BD251" s="720"/>
      <c r="BE251" s="720"/>
      <c r="BF251" s="720"/>
      <c r="BG251" s="720"/>
      <c r="BH251" s="720"/>
      <c r="BI251" s="720"/>
      <c r="BJ251" s="720"/>
      <c r="BK251" s="720"/>
      <c r="BL251" s="720"/>
      <c r="BM251" s="720"/>
      <c r="BN251" s="720"/>
      <c r="BO251" s="720"/>
      <c r="BP251" s="720"/>
      <c r="BQ251" s="720"/>
      <c r="BR251" s="720"/>
      <c r="BS251" s="720"/>
      <c r="BT251" s="720"/>
      <c r="BU251" s="720"/>
      <c r="BV251" s="720"/>
      <c r="BW251" s="720"/>
      <c r="BX251" s="720"/>
      <c r="BY251" s="720"/>
      <c r="BZ251" s="720"/>
      <c r="CA251" s="720"/>
      <c r="CB251" s="720"/>
      <c r="CC251" s="720"/>
      <c r="CD251" s="720"/>
      <c r="CE251" s="720"/>
      <c r="CF251" s="720"/>
      <c r="CG251" s="720"/>
      <c r="CH251" s="720"/>
      <c r="CI251" s="720"/>
      <c r="CJ251" s="720"/>
      <c r="CK251" s="720"/>
      <c r="CL251" s="720"/>
      <c r="CM251" s="720"/>
      <c r="CN251" s="720"/>
      <c r="CO251" s="720"/>
      <c r="CP251" s="720"/>
      <c r="CQ251" s="720"/>
      <c r="CR251" s="720"/>
      <c r="CS251" s="720"/>
      <c r="CT251" s="720"/>
      <c r="CU251" s="720"/>
      <c r="CV251" s="720"/>
      <c r="CW251" s="720"/>
      <c r="CX251" s="720"/>
      <c r="CY251" s="720"/>
      <c r="CZ251" s="720"/>
      <c r="DA251" s="720"/>
      <c r="DB251" s="720"/>
      <c r="DC251" s="720"/>
      <c r="DD251" s="720"/>
      <c r="DE251" s="720"/>
      <c r="DF251" s="720"/>
      <c r="DG251" s="720"/>
      <c r="DH251" s="720"/>
      <c r="DI251" s="720"/>
      <c r="DJ251" s="720"/>
      <c r="DK251" s="720"/>
      <c r="DL251" s="720"/>
      <c r="DM251" s="720"/>
      <c r="DN251" s="720"/>
      <c r="DO251" s="720"/>
      <c r="DP251" s="720"/>
      <c r="DQ251" s="720"/>
      <c r="DR251" s="720"/>
      <c r="DS251" s="720"/>
      <c r="DT251" s="720"/>
      <c r="DU251" s="720"/>
      <c r="DV251" s="720"/>
      <c r="DW251" s="720"/>
      <c r="DX251" s="720"/>
      <c r="DY251" s="720"/>
      <c r="DZ251" s="720"/>
      <c r="EA251" s="720"/>
      <c r="EB251" s="720"/>
      <c r="EC251" s="720"/>
      <c r="ED251" s="720"/>
      <c r="EE251" s="720"/>
      <c r="EF251" s="720"/>
    </row>
    <row r="252" spans="1:136" x14ac:dyDescent="0.25">
      <c r="A252" s="720" t="s">
        <v>115</v>
      </c>
      <c r="B252" s="769">
        <f t="shared" si="60"/>
        <v>4</v>
      </c>
      <c r="C252" s="786">
        <v>516</v>
      </c>
      <c r="D252" s="771" t="s">
        <v>73</v>
      </c>
      <c r="E252" s="944">
        <v>42599</v>
      </c>
      <c r="F252" s="929"/>
      <c r="G252" s="721">
        <f t="shared" si="48"/>
        <v>4</v>
      </c>
      <c r="H252" s="831">
        <v>516</v>
      </c>
      <c r="I252" s="831">
        <v>516</v>
      </c>
      <c r="J252" s="831">
        <v>516</v>
      </c>
      <c r="K252" s="786">
        <v>0</v>
      </c>
      <c r="L252" s="833" t="s">
        <v>280</v>
      </c>
      <c r="M252" s="835"/>
      <c r="N252" s="720"/>
      <c r="O252" s="720"/>
      <c r="P252" s="720"/>
      <c r="Q252" s="720"/>
      <c r="R252" s="720"/>
      <c r="S252" s="720"/>
      <c r="T252" s="720"/>
      <c r="U252" s="720"/>
      <c r="V252" s="716"/>
      <c r="W252" s="1116">
        <f t="shared" si="57"/>
        <v>4</v>
      </c>
      <c r="X252" s="790">
        <v>516</v>
      </c>
      <c r="Y252" s="719" t="str">
        <f t="shared" si="49"/>
        <v>OK</v>
      </c>
      <c r="Z252" s="771">
        <f t="shared" si="55"/>
        <v>0</v>
      </c>
      <c r="AA252" s="687" t="str">
        <f t="shared" si="50"/>
        <v>Ikea - 2228</v>
      </c>
      <c r="AB252" s="770">
        <v>42639</v>
      </c>
      <c r="AC252" s="861">
        <f t="shared" si="51"/>
        <v>516</v>
      </c>
      <c r="AD252" s="771">
        <f t="shared" si="58"/>
        <v>39</v>
      </c>
      <c r="AE252" s="771" t="str">
        <f t="shared" si="52"/>
        <v>OK</v>
      </c>
      <c r="AF252" s="725" t="str">
        <f t="shared" si="53"/>
        <v>OK</v>
      </c>
      <c r="AG252" s="854"/>
      <c r="AH252" s="771"/>
    </row>
    <row r="253" spans="1:136" x14ac:dyDescent="0.25">
      <c r="A253" s="720" t="s">
        <v>115</v>
      </c>
      <c r="B253" s="769">
        <f t="shared" si="60"/>
        <v>5</v>
      </c>
      <c r="C253" s="786">
        <v>3</v>
      </c>
      <c r="D253" s="771" t="s">
        <v>79</v>
      </c>
      <c r="E253" s="944">
        <v>42599</v>
      </c>
      <c r="F253" s="929"/>
      <c r="G253" s="721">
        <f t="shared" si="48"/>
        <v>5</v>
      </c>
      <c r="H253" s="904">
        <v>3</v>
      </c>
      <c r="I253" s="904">
        <v>3</v>
      </c>
      <c r="J253" s="904">
        <v>3</v>
      </c>
      <c r="K253" s="786">
        <v>0</v>
      </c>
      <c r="L253" s="833" t="s">
        <v>280</v>
      </c>
      <c r="M253" s="835"/>
      <c r="N253" s="720"/>
      <c r="O253" s="720"/>
      <c r="P253" s="720"/>
      <c r="Q253" s="720"/>
      <c r="R253" s="720"/>
      <c r="S253" s="720"/>
      <c r="T253" s="720"/>
      <c r="U253" s="720"/>
      <c r="V253" s="716"/>
      <c r="W253" s="1116">
        <f t="shared" si="57"/>
        <v>5</v>
      </c>
      <c r="X253" s="790">
        <v>3</v>
      </c>
      <c r="Y253" s="719" t="str">
        <f t="shared" si="49"/>
        <v>OK</v>
      </c>
      <c r="Z253" s="771">
        <f t="shared" si="55"/>
        <v>0</v>
      </c>
      <c r="AA253" s="687" t="str">
        <f t="shared" si="50"/>
        <v>Moviflor - 2229</v>
      </c>
      <c r="AB253" s="770">
        <v>42611</v>
      </c>
      <c r="AC253" s="861">
        <f t="shared" si="51"/>
        <v>3</v>
      </c>
      <c r="AD253" s="771">
        <f t="shared" si="58"/>
        <v>12</v>
      </c>
      <c r="AE253" s="771" t="str">
        <f t="shared" si="52"/>
        <v>OK</v>
      </c>
      <c r="AF253" s="725" t="str">
        <f t="shared" si="53"/>
        <v>OK</v>
      </c>
      <c r="AG253" s="854"/>
      <c r="AH253" s="771"/>
    </row>
    <row r="254" spans="1:136" x14ac:dyDescent="0.25">
      <c r="A254" s="720" t="s">
        <v>115</v>
      </c>
      <c r="B254" s="769">
        <f t="shared" si="60"/>
        <v>6</v>
      </c>
      <c r="C254" s="786">
        <v>428</v>
      </c>
      <c r="D254" s="771" t="s">
        <v>74</v>
      </c>
      <c r="E254" s="944">
        <v>42599</v>
      </c>
      <c r="F254" s="929"/>
      <c r="G254" s="721">
        <f t="shared" si="48"/>
        <v>6</v>
      </c>
      <c r="H254" s="904">
        <v>428</v>
      </c>
      <c r="I254" s="904">
        <v>428</v>
      </c>
      <c r="J254" s="904">
        <v>428</v>
      </c>
      <c r="K254" s="786">
        <v>0</v>
      </c>
      <c r="L254" s="833" t="s">
        <v>280</v>
      </c>
      <c r="M254" s="835"/>
      <c r="N254" s="720"/>
      <c r="O254" s="720"/>
      <c r="P254" s="720"/>
      <c r="Q254" s="720"/>
      <c r="R254" s="720"/>
      <c r="S254" s="720"/>
      <c r="T254" s="720"/>
      <c r="U254" s="720"/>
      <c r="V254" s="716"/>
      <c r="W254" s="1116">
        <f t="shared" si="57"/>
        <v>6</v>
      </c>
      <c r="X254" s="790">
        <v>428</v>
      </c>
      <c r="Y254" s="719" t="str">
        <f t="shared" si="49"/>
        <v>OK</v>
      </c>
      <c r="Z254" s="771">
        <f t="shared" si="55"/>
        <v>0</v>
      </c>
      <c r="AA254" s="687" t="str">
        <f t="shared" si="50"/>
        <v>Conforama - 2230</v>
      </c>
      <c r="AB254" s="770">
        <v>42660</v>
      </c>
      <c r="AC254" s="861">
        <f t="shared" si="51"/>
        <v>428</v>
      </c>
      <c r="AD254" s="771">
        <f t="shared" si="58"/>
        <v>60</v>
      </c>
      <c r="AE254" s="771" t="str">
        <f t="shared" si="52"/>
        <v>OK</v>
      </c>
      <c r="AF254" s="725" t="str">
        <f t="shared" si="53"/>
        <v>OK</v>
      </c>
      <c r="AG254" s="854"/>
      <c r="AH254" s="771"/>
    </row>
    <row r="255" spans="1:136" x14ac:dyDescent="0.25">
      <c r="A255" s="720" t="s">
        <v>115</v>
      </c>
      <c r="B255" s="769">
        <f t="shared" si="60"/>
        <v>7</v>
      </c>
      <c r="C255" s="786">
        <v>31</v>
      </c>
      <c r="D255" s="771" t="s">
        <v>75</v>
      </c>
      <c r="E255" s="944">
        <v>42599</v>
      </c>
      <c r="F255" s="929"/>
      <c r="G255" s="721">
        <f t="shared" si="48"/>
        <v>7</v>
      </c>
      <c r="H255" s="904">
        <v>31</v>
      </c>
      <c r="I255" s="904">
        <v>31</v>
      </c>
      <c r="J255" s="904">
        <v>31</v>
      </c>
      <c r="K255" s="786">
        <v>0</v>
      </c>
      <c r="L255" s="833" t="s">
        <v>280</v>
      </c>
      <c r="M255" s="835"/>
      <c r="N255" s="720"/>
      <c r="O255" s="720"/>
      <c r="P255" s="720"/>
      <c r="Q255" s="720"/>
      <c r="R255" s="720"/>
      <c r="S255" s="720"/>
      <c r="T255" s="720"/>
      <c r="U255" s="720"/>
      <c r="V255" s="716"/>
      <c r="W255" s="1116">
        <f t="shared" si="57"/>
        <v>7</v>
      </c>
      <c r="X255" s="790">
        <v>31</v>
      </c>
      <c r="Y255" s="719" t="str">
        <f t="shared" si="49"/>
        <v>OK</v>
      </c>
      <c r="Z255" s="771">
        <f t="shared" si="55"/>
        <v>0</v>
      </c>
      <c r="AA255" s="687" t="str">
        <f t="shared" si="50"/>
        <v>Euronics - 2231</v>
      </c>
      <c r="AB255" s="770">
        <v>42611</v>
      </c>
      <c r="AC255" s="861">
        <f t="shared" si="51"/>
        <v>31</v>
      </c>
      <c r="AD255" s="771">
        <f t="shared" si="58"/>
        <v>12</v>
      </c>
      <c r="AE255" s="771" t="str">
        <f t="shared" si="52"/>
        <v>OK</v>
      </c>
      <c r="AF255" s="725" t="str">
        <f t="shared" si="53"/>
        <v>OK</v>
      </c>
      <c r="AG255" s="854"/>
      <c r="AH255" s="771"/>
    </row>
    <row r="256" spans="1:136" x14ac:dyDescent="0.25">
      <c r="A256" s="720" t="s">
        <v>115</v>
      </c>
      <c r="B256" s="769">
        <f t="shared" si="60"/>
        <v>8</v>
      </c>
      <c r="C256" s="786">
        <v>15</v>
      </c>
      <c r="D256" s="771" t="s">
        <v>76</v>
      </c>
      <c r="E256" s="944">
        <v>42599</v>
      </c>
      <c r="F256" s="929"/>
      <c r="G256" s="721">
        <f t="shared" si="48"/>
        <v>8</v>
      </c>
      <c r="H256" s="904">
        <v>15</v>
      </c>
      <c r="I256" s="904">
        <v>15</v>
      </c>
      <c r="J256" s="904">
        <v>15</v>
      </c>
      <c r="K256" s="786">
        <v>0</v>
      </c>
      <c r="L256" s="833" t="s">
        <v>280</v>
      </c>
      <c r="M256" s="835"/>
      <c r="N256" s="720"/>
      <c r="O256" s="720"/>
      <c r="P256" s="720"/>
      <c r="Q256" s="720"/>
      <c r="R256" s="720"/>
      <c r="S256" s="720"/>
      <c r="T256" s="720"/>
      <c r="U256" s="720"/>
      <c r="V256" s="716"/>
      <c r="W256" s="1116">
        <f t="shared" si="57"/>
        <v>8</v>
      </c>
      <c r="X256" s="790">
        <v>15</v>
      </c>
      <c r="Y256" s="719" t="str">
        <f t="shared" si="49"/>
        <v>OK</v>
      </c>
      <c r="Z256" s="771">
        <f t="shared" si="55"/>
        <v>0</v>
      </c>
      <c r="AA256" s="687" t="str">
        <f t="shared" si="50"/>
        <v>Tien 21 - 2232</v>
      </c>
      <c r="AB256" s="770">
        <v>42611</v>
      </c>
      <c r="AC256" s="861">
        <f t="shared" si="51"/>
        <v>15</v>
      </c>
      <c r="AD256" s="771">
        <f t="shared" si="58"/>
        <v>12</v>
      </c>
      <c r="AE256" s="771" t="str">
        <f t="shared" si="52"/>
        <v>OK</v>
      </c>
      <c r="AF256" s="725" t="str">
        <f t="shared" si="53"/>
        <v>OK</v>
      </c>
      <c r="AG256" s="854"/>
      <c r="AH256" s="771"/>
    </row>
    <row r="257" spans="1:136" x14ac:dyDescent="0.25">
      <c r="A257" s="720" t="s">
        <v>115</v>
      </c>
      <c r="B257" s="769">
        <f t="shared" si="60"/>
        <v>9</v>
      </c>
      <c r="C257" s="786">
        <v>8</v>
      </c>
      <c r="D257" s="771" t="s">
        <v>77</v>
      </c>
      <c r="E257" s="944">
        <v>42599</v>
      </c>
      <c r="F257" s="929"/>
      <c r="G257" s="721">
        <f t="shared" si="48"/>
        <v>9</v>
      </c>
      <c r="H257" s="904">
        <v>8</v>
      </c>
      <c r="I257" s="904">
        <v>8</v>
      </c>
      <c r="J257" s="904">
        <v>8</v>
      </c>
      <c r="K257" s="786">
        <v>0</v>
      </c>
      <c r="L257" s="833" t="s">
        <v>280</v>
      </c>
      <c r="M257" s="835"/>
      <c r="N257" s="720"/>
      <c r="O257" s="720"/>
      <c r="P257" s="720"/>
      <c r="Q257" s="720"/>
      <c r="R257" s="720"/>
      <c r="S257" s="720"/>
      <c r="T257" s="720"/>
      <c r="U257" s="720"/>
      <c r="V257" s="716"/>
      <c r="W257" s="1116">
        <f t="shared" si="57"/>
        <v>9</v>
      </c>
      <c r="X257" s="790">
        <v>8</v>
      </c>
      <c r="Y257" s="719" t="str">
        <f t="shared" si="49"/>
        <v>OK</v>
      </c>
      <c r="Z257" s="771">
        <f t="shared" si="55"/>
        <v>0</v>
      </c>
      <c r="AA257" s="687" t="str">
        <f t="shared" si="50"/>
        <v>Confort - 2233</v>
      </c>
      <c r="AB257" s="770">
        <v>42611</v>
      </c>
      <c r="AC257" s="861">
        <f t="shared" si="51"/>
        <v>8</v>
      </c>
      <c r="AD257" s="771">
        <f t="shared" si="58"/>
        <v>12</v>
      </c>
      <c r="AE257" s="771" t="str">
        <f t="shared" si="52"/>
        <v>OK</v>
      </c>
      <c r="AF257" s="725" t="str">
        <f t="shared" si="53"/>
        <v>OK</v>
      </c>
      <c r="AG257" s="854"/>
      <c r="AH257" s="771"/>
    </row>
    <row r="258" spans="1:136" x14ac:dyDescent="0.25">
      <c r="A258" s="720" t="s">
        <v>115</v>
      </c>
      <c r="B258" s="769">
        <f t="shared" si="60"/>
        <v>10</v>
      </c>
      <c r="C258" s="786">
        <v>450</v>
      </c>
      <c r="D258" s="771" t="s">
        <v>213</v>
      </c>
      <c r="E258" s="944">
        <v>42599</v>
      </c>
      <c r="F258" s="929"/>
      <c r="G258" s="721">
        <f t="shared" si="48"/>
        <v>10</v>
      </c>
      <c r="H258" s="904">
        <v>450</v>
      </c>
      <c r="I258" s="904">
        <v>450</v>
      </c>
      <c r="J258" s="904">
        <v>450</v>
      </c>
      <c r="K258" s="786">
        <v>0</v>
      </c>
      <c r="L258" s="833" t="s">
        <v>280</v>
      </c>
      <c r="M258" s="835"/>
      <c r="N258" s="720"/>
      <c r="O258" s="720"/>
      <c r="P258" s="720"/>
      <c r="Q258" s="720"/>
      <c r="R258" s="720"/>
      <c r="S258" s="720"/>
      <c r="T258" s="720"/>
      <c r="U258" s="720"/>
      <c r="V258" s="716"/>
      <c r="W258" s="1116">
        <f t="shared" si="57"/>
        <v>10</v>
      </c>
      <c r="X258" s="790">
        <v>450</v>
      </c>
      <c r="Y258" s="719" t="str">
        <f t="shared" si="49"/>
        <v>OK</v>
      </c>
      <c r="Z258" s="771">
        <f t="shared" si="55"/>
        <v>0</v>
      </c>
      <c r="AA258" s="687" t="str">
        <f t="shared" si="50"/>
        <v>MC FNAC- 2370</v>
      </c>
      <c r="AB258" s="770">
        <v>42615</v>
      </c>
      <c r="AC258" s="861">
        <f t="shared" si="51"/>
        <v>450</v>
      </c>
      <c r="AD258" s="771">
        <f t="shared" si="58"/>
        <v>15</v>
      </c>
      <c r="AE258" s="771" t="str">
        <f t="shared" si="52"/>
        <v>OK</v>
      </c>
      <c r="AF258" s="725" t="str">
        <f t="shared" si="53"/>
        <v>OK</v>
      </c>
      <c r="AG258" s="854"/>
      <c r="AH258" s="771"/>
    </row>
    <row r="259" spans="1:136" x14ac:dyDescent="0.25">
      <c r="A259" s="720" t="s">
        <v>115</v>
      </c>
      <c r="B259" s="769">
        <f t="shared" si="60"/>
        <v>11</v>
      </c>
      <c r="C259" s="786">
        <v>78</v>
      </c>
      <c r="D259" s="771" t="s">
        <v>187</v>
      </c>
      <c r="E259" s="944">
        <v>42599</v>
      </c>
      <c r="F259" s="929"/>
      <c r="G259" s="721">
        <f t="shared" si="48"/>
        <v>11</v>
      </c>
      <c r="H259" s="904">
        <v>78</v>
      </c>
      <c r="I259" s="904">
        <v>78</v>
      </c>
      <c r="J259" s="904">
        <v>78</v>
      </c>
      <c r="K259" s="786">
        <v>0</v>
      </c>
      <c r="L259" s="833" t="s">
        <v>280</v>
      </c>
      <c r="M259" s="835"/>
      <c r="N259" s="720"/>
      <c r="O259" s="720"/>
      <c r="P259" s="720"/>
      <c r="Q259" s="720"/>
      <c r="R259" s="720"/>
      <c r="S259" s="720"/>
      <c r="T259" s="720"/>
      <c r="U259" s="720"/>
      <c r="V259" s="716"/>
      <c r="W259" s="1116">
        <f t="shared" si="57"/>
        <v>11</v>
      </c>
      <c r="X259" s="790">
        <v>78</v>
      </c>
      <c r="Y259" s="719" t="str">
        <f t="shared" si="49"/>
        <v>OK</v>
      </c>
      <c r="Z259" s="771">
        <f t="shared" si="55"/>
        <v>0</v>
      </c>
      <c r="AA259" s="687" t="str">
        <f t="shared" si="50"/>
        <v>Salvador Caetano - 2879</v>
      </c>
      <c r="AB259" s="770">
        <v>42611</v>
      </c>
      <c r="AC259" s="861">
        <f t="shared" si="51"/>
        <v>78</v>
      </c>
      <c r="AD259" s="771">
        <f t="shared" si="58"/>
        <v>12</v>
      </c>
      <c r="AE259" s="771" t="str">
        <f t="shared" si="52"/>
        <v>OK</v>
      </c>
      <c r="AF259" s="725" t="str">
        <f t="shared" si="53"/>
        <v>OK</v>
      </c>
      <c r="AG259" s="854"/>
      <c r="AH259" s="771"/>
    </row>
    <row r="260" spans="1:136" x14ac:dyDescent="0.25">
      <c r="A260" s="720" t="s">
        <v>115</v>
      </c>
      <c r="B260" s="769">
        <f t="shared" si="60"/>
        <v>12</v>
      </c>
      <c r="C260" s="786">
        <v>574</v>
      </c>
      <c r="D260" s="771" t="s">
        <v>199</v>
      </c>
      <c r="E260" s="944">
        <v>42599</v>
      </c>
      <c r="F260" s="929"/>
      <c r="G260" s="721">
        <f t="shared" si="48"/>
        <v>12</v>
      </c>
      <c r="H260" s="904">
        <v>574</v>
      </c>
      <c r="I260" s="904">
        <v>574</v>
      </c>
      <c r="J260" s="904">
        <v>574</v>
      </c>
      <c r="K260" s="786">
        <v>0</v>
      </c>
      <c r="L260" s="833" t="s">
        <v>280</v>
      </c>
      <c r="M260" s="835"/>
      <c r="N260" s="720"/>
      <c r="O260" s="720"/>
      <c r="P260" s="720"/>
      <c r="Q260" s="720"/>
      <c r="R260" s="720"/>
      <c r="S260" s="720"/>
      <c r="T260" s="720"/>
      <c r="U260" s="720"/>
      <c r="V260" s="716"/>
      <c r="W260" s="1116">
        <f t="shared" si="57"/>
        <v>12</v>
      </c>
      <c r="X260" s="790">
        <v>574</v>
      </c>
      <c r="Y260" s="719" t="str">
        <f t="shared" si="49"/>
        <v>OK</v>
      </c>
      <c r="Z260" s="771">
        <f t="shared" si="55"/>
        <v>0</v>
      </c>
      <c r="AA260" s="687" t="str">
        <f t="shared" si="50"/>
        <v>RP Def - 3173</v>
      </c>
      <c r="AB260" s="770">
        <v>42614</v>
      </c>
      <c r="AC260" s="861">
        <f t="shared" si="51"/>
        <v>574</v>
      </c>
      <c r="AD260" s="771">
        <f t="shared" si="58"/>
        <v>14</v>
      </c>
      <c r="AE260" s="771" t="str">
        <f t="shared" si="52"/>
        <v>OK</v>
      </c>
      <c r="AF260" s="725" t="str">
        <f t="shared" si="53"/>
        <v>OK</v>
      </c>
      <c r="AG260" s="854"/>
      <c r="AH260" s="771"/>
    </row>
    <row r="261" spans="1:136" s="726" customFormat="1" x14ac:dyDescent="0.25">
      <c r="A261" s="726" t="s">
        <v>115</v>
      </c>
      <c r="B261" s="875">
        <f t="shared" si="60"/>
        <v>13</v>
      </c>
      <c r="C261" s="901">
        <v>23</v>
      </c>
      <c r="D261" s="847" t="s">
        <v>245</v>
      </c>
      <c r="E261" s="943">
        <v>42599</v>
      </c>
      <c r="F261" s="939"/>
      <c r="G261" s="925">
        <f t="shared" si="48"/>
        <v>13</v>
      </c>
      <c r="H261" s="912">
        <v>23</v>
      </c>
      <c r="I261" s="912">
        <v>23</v>
      </c>
      <c r="J261" s="912">
        <v>23</v>
      </c>
      <c r="K261" s="901">
        <v>0</v>
      </c>
      <c r="L261" s="911" t="s">
        <v>280</v>
      </c>
      <c r="M261" s="879"/>
      <c r="V261" s="881"/>
      <c r="W261" s="1119">
        <f t="shared" si="57"/>
        <v>13</v>
      </c>
      <c r="X261" s="903">
        <v>23</v>
      </c>
      <c r="Y261" s="882" t="str">
        <f t="shared" si="49"/>
        <v>OK</v>
      </c>
      <c r="Z261" s="847">
        <f t="shared" si="55"/>
        <v>0</v>
      </c>
      <c r="AA261" s="860" t="str">
        <f t="shared" si="50"/>
        <v>CTT Standard - 4091</v>
      </c>
      <c r="AB261" s="852">
        <v>42611</v>
      </c>
      <c r="AC261" s="867">
        <f t="shared" si="51"/>
        <v>23</v>
      </c>
      <c r="AD261" s="771">
        <f t="shared" si="58"/>
        <v>12</v>
      </c>
      <c r="AE261" s="847" t="str">
        <f t="shared" si="52"/>
        <v>OK</v>
      </c>
      <c r="AF261" s="876" t="str">
        <f t="shared" si="53"/>
        <v>OK</v>
      </c>
      <c r="AG261" s="858"/>
      <c r="AH261" s="847"/>
    </row>
    <row r="262" spans="1:136" s="726" customFormat="1" x14ac:dyDescent="0.25">
      <c r="A262" s="726" t="s">
        <v>115</v>
      </c>
      <c r="B262" s="875">
        <f t="shared" si="60"/>
        <v>14</v>
      </c>
      <c r="C262" s="901">
        <v>33</v>
      </c>
      <c r="D262" s="858" t="s">
        <v>244</v>
      </c>
      <c r="E262" s="948">
        <v>42599</v>
      </c>
      <c r="F262" s="939"/>
      <c r="G262" s="878">
        <f t="shared" ref="G262:G325" si="61">B262</f>
        <v>14</v>
      </c>
      <c r="H262" s="912">
        <v>33</v>
      </c>
      <c r="I262" s="901">
        <v>33</v>
      </c>
      <c r="J262" s="912">
        <v>33</v>
      </c>
      <c r="K262" s="901">
        <v>0</v>
      </c>
      <c r="L262" s="899" t="s">
        <v>280</v>
      </c>
      <c r="M262" s="879"/>
      <c r="V262" s="881"/>
      <c r="W262" s="1119">
        <f t="shared" si="57"/>
        <v>14</v>
      </c>
      <c r="X262" s="903">
        <v>33</v>
      </c>
      <c r="Y262" s="882" t="str">
        <f t="shared" ref="Y262:Y325" si="62">IF(C262=X262,"OK",IF(R262=J262,"ERRO",IF(X262="","KO",IF(X262=J262,"ERRO"))))</f>
        <v>OK</v>
      </c>
      <c r="Z262" s="847">
        <f t="shared" si="55"/>
        <v>0</v>
      </c>
      <c r="AA262" s="860" t="str">
        <f t="shared" ref="AA262:AA325" si="63">D262</f>
        <v>JOM - 4327</v>
      </c>
      <c r="AB262" s="852">
        <v>42611</v>
      </c>
      <c r="AC262" s="946">
        <f t="shared" ref="AC262:AC325" si="64">X262</f>
        <v>33</v>
      </c>
      <c r="AD262" s="864">
        <f t="shared" si="58"/>
        <v>12</v>
      </c>
      <c r="AE262" s="947" t="str">
        <f t="shared" ref="AE262:AE325" si="65">IF(AB262&gt;0,"OK","Pendente")</f>
        <v>OK</v>
      </c>
      <c r="AF262" s="876" t="str">
        <f t="shared" ref="AF262:AF325" si="66">IF(AE262="Pendente",IF(F262&gt;5,"VER","-"),"OK")</f>
        <v>OK</v>
      </c>
      <c r="AG262" s="858"/>
      <c r="AH262" s="847"/>
    </row>
    <row r="263" spans="1:136" s="730" customFormat="1" x14ac:dyDescent="0.25">
      <c r="A263" s="730" t="s">
        <v>115</v>
      </c>
      <c r="B263" s="884">
        <f t="shared" si="60"/>
        <v>15</v>
      </c>
      <c r="C263" s="913">
        <v>1</v>
      </c>
      <c r="D263" s="896" t="s">
        <v>189</v>
      </c>
      <c r="E263" s="948">
        <v>42599</v>
      </c>
      <c r="F263" s="940"/>
      <c r="G263" s="887">
        <f t="shared" si="61"/>
        <v>15</v>
      </c>
      <c r="H263" s="971">
        <v>1</v>
      </c>
      <c r="I263" s="913">
        <v>1</v>
      </c>
      <c r="J263" s="971">
        <v>1</v>
      </c>
      <c r="K263" s="913">
        <v>0</v>
      </c>
      <c r="L263" s="961" t="s">
        <v>280</v>
      </c>
      <c r="M263" s="955"/>
      <c r="V263" s="891"/>
      <c r="W263" s="1117">
        <f t="shared" si="57"/>
        <v>15</v>
      </c>
      <c r="X263" s="915">
        <v>1</v>
      </c>
      <c r="Y263" s="893" t="str">
        <f t="shared" si="62"/>
        <v>OK</v>
      </c>
      <c r="Z263" s="864">
        <f t="shared" si="55"/>
        <v>0</v>
      </c>
      <c r="AA263" s="900" t="str">
        <f t="shared" si="63"/>
        <v>SZ Def - 6508</v>
      </c>
      <c r="AB263" s="894">
        <v>42611</v>
      </c>
      <c r="AC263" s="950">
        <f t="shared" si="64"/>
        <v>1</v>
      </c>
      <c r="AD263" s="864">
        <f t="shared" si="58"/>
        <v>12</v>
      </c>
      <c r="AE263" s="951" t="str">
        <f t="shared" si="65"/>
        <v>OK</v>
      </c>
      <c r="AF263" s="885" t="str">
        <f t="shared" si="66"/>
        <v>OK</v>
      </c>
      <c r="AG263" s="896"/>
      <c r="AH263" s="864"/>
    </row>
    <row r="264" spans="1:136" x14ac:dyDescent="0.25">
      <c r="A264" s="720" t="s">
        <v>115</v>
      </c>
      <c r="B264" s="769">
        <f t="shared" si="60"/>
        <v>16</v>
      </c>
      <c r="C264" s="786">
        <v>70</v>
      </c>
      <c r="D264" s="854" t="s">
        <v>214</v>
      </c>
      <c r="E264" s="949">
        <v>42599</v>
      </c>
      <c r="F264" s="929"/>
      <c r="G264" s="721">
        <f t="shared" si="61"/>
        <v>16</v>
      </c>
      <c r="H264" s="918">
        <v>70</v>
      </c>
      <c r="I264" s="786">
        <v>70</v>
      </c>
      <c r="J264" s="918">
        <v>70</v>
      </c>
      <c r="K264" s="786">
        <v>0</v>
      </c>
      <c r="L264" s="956" t="s">
        <v>280</v>
      </c>
      <c r="M264" s="953"/>
      <c r="N264" s="720"/>
      <c r="O264" s="720"/>
      <c r="P264" s="720"/>
      <c r="Q264" s="720"/>
      <c r="R264" s="720"/>
      <c r="S264" s="720"/>
      <c r="T264" s="720"/>
      <c r="U264" s="720"/>
      <c r="V264" s="716"/>
      <c r="W264" s="1116">
        <f t="shared" si="57"/>
        <v>16</v>
      </c>
      <c r="X264" s="790">
        <v>70</v>
      </c>
      <c r="Y264" s="719" t="str">
        <f t="shared" si="62"/>
        <v>OK</v>
      </c>
      <c r="Z264" s="771">
        <f t="shared" si="55"/>
        <v>0</v>
      </c>
      <c r="AA264" s="687" t="str">
        <f t="shared" si="63"/>
        <v>Worten def - 6806</v>
      </c>
      <c r="AB264" s="770">
        <v>42611</v>
      </c>
      <c r="AC264" s="931">
        <f t="shared" si="64"/>
        <v>70</v>
      </c>
      <c r="AD264" s="771">
        <f t="shared" si="58"/>
        <v>12</v>
      </c>
      <c r="AE264" s="932" t="str">
        <f t="shared" si="65"/>
        <v>OK</v>
      </c>
      <c r="AF264" s="725" t="str">
        <f t="shared" si="66"/>
        <v>OK</v>
      </c>
      <c r="AG264" s="854"/>
      <c r="AH264" s="771"/>
    </row>
    <row r="265" spans="1:136" x14ac:dyDescent="0.25">
      <c r="A265" s="720" t="s">
        <v>115</v>
      </c>
      <c r="B265" s="769">
        <f t="shared" si="60"/>
        <v>17</v>
      </c>
      <c r="C265" s="786">
        <v>1</v>
      </c>
      <c r="D265" s="854" t="s">
        <v>219</v>
      </c>
      <c r="E265" s="949">
        <v>42599</v>
      </c>
      <c r="F265" s="929"/>
      <c r="G265" s="721">
        <f t="shared" si="61"/>
        <v>17</v>
      </c>
      <c r="H265" s="904">
        <v>1</v>
      </c>
      <c r="I265" s="786">
        <v>1</v>
      </c>
      <c r="J265" s="904">
        <v>1</v>
      </c>
      <c r="K265" s="786">
        <v>0</v>
      </c>
      <c r="L265" s="956" t="s">
        <v>280</v>
      </c>
      <c r="M265" s="953"/>
      <c r="N265" s="720"/>
      <c r="O265" s="720"/>
      <c r="P265" s="720"/>
      <c r="Q265" s="720"/>
      <c r="R265" s="720"/>
      <c r="S265" s="720"/>
      <c r="T265" s="720"/>
      <c r="U265" s="720"/>
      <c r="V265" s="716"/>
      <c r="W265" s="1116">
        <f t="shared" ref="W265:W296" si="67">B265:B284</f>
        <v>17</v>
      </c>
      <c r="X265" s="790">
        <v>1</v>
      </c>
      <c r="Y265" s="719" t="str">
        <f t="shared" si="62"/>
        <v>OK</v>
      </c>
      <c r="Z265" s="771">
        <f t="shared" si="55"/>
        <v>0</v>
      </c>
      <c r="AA265" s="687" t="str">
        <f t="shared" si="63"/>
        <v>Vobis -6843</v>
      </c>
      <c r="AB265" s="770">
        <v>42611</v>
      </c>
      <c r="AC265" s="931">
        <f t="shared" si="64"/>
        <v>1</v>
      </c>
      <c r="AD265" s="771">
        <f t="shared" si="58"/>
        <v>12</v>
      </c>
      <c r="AE265" s="932" t="str">
        <f t="shared" si="65"/>
        <v>OK</v>
      </c>
      <c r="AF265" s="725" t="str">
        <f t="shared" si="66"/>
        <v>OK</v>
      </c>
      <c r="AG265" s="854"/>
      <c r="AH265" s="771"/>
    </row>
    <row r="266" spans="1:136" x14ac:dyDescent="0.25">
      <c r="A266" s="720" t="s">
        <v>115</v>
      </c>
      <c r="B266" s="769">
        <f t="shared" si="60"/>
        <v>18</v>
      </c>
      <c r="C266" s="786">
        <v>300</v>
      </c>
      <c r="D266" s="854" t="s">
        <v>196</v>
      </c>
      <c r="E266" s="949">
        <v>42605</v>
      </c>
      <c r="F266" s="929"/>
      <c r="G266" s="721">
        <f t="shared" si="61"/>
        <v>18</v>
      </c>
      <c r="H266" s="904">
        <v>300</v>
      </c>
      <c r="I266" s="786">
        <v>300</v>
      </c>
      <c r="J266" s="904">
        <v>300</v>
      </c>
      <c r="K266" s="786">
        <v>0</v>
      </c>
      <c r="L266" s="956">
        <v>42606</v>
      </c>
      <c r="M266" s="953"/>
      <c r="N266" s="720"/>
      <c r="O266" s="720"/>
      <c r="P266" s="720"/>
      <c r="Q266" s="720"/>
      <c r="R266" s="720"/>
      <c r="S266" s="720"/>
      <c r="T266" s="720"/>
      <c r="U266" s="720"/>
      <c r="V266" s="716"/>
      <c r="W266" s="1116">
        <f t="shared" si="67"/>
        <v>18</v>
      </c>
      <c r="X266" s="790">
        <v>300</v>
      </c>
      <c r="Y266" s="719" t="str">
        <f t="shared" si="62"/>
        <v>OK</v>
      </c>
      <c r="Z266" s="771">
        <f t="shared" si="55"/>
        <v>0</v>
      </c>
      <c r="AA266" s="687" t="str">
        <f t="shared" si="63"/>
        <v>RP Provisorio - 3172</v>
      </c>
      <c r="AB266" s="770">
        <v>42614</v>
      </c>
      <c r="AC266" s="931">
        <f t="shared" si="64"/>
        <v>300</v>
      </c>
      <c r="AD266" s="771">
        <f t="shared" si="58"/>
        <v>8</v>
      </c>
      <c r="AE266" s="932" t="str">
        <f t="shared" si="65"/>
        <v>OK</v>
      </c>
      <c r="AF266" s="725" t="str">
        <f t="shared" si="66"/>
        <v>OK</v>
      </c>
      <c r="AG266" s="854"/>
      <c r="AH266" s="771"/>
    </row>
    <row r="267" spans="1:136" x14ac:dyDescent="0.25">
      <c r="A267" s="720" t="s">
        <v>115</v>
      </c>
      <c r="B267" s="769">
        <f t="shared" si="60"/>
        <v>19</v>
      </c>
      <c r="C267" s="786">
        <v>451</v>
      </c>
      <c r="D267" s="854" t="s">
        <v>74</v>
      </c>
      <c r="E267" s="949">
        <v>42606</v>
      </c>
      <c r="F267" s="929"/>
      <c r="G267" s="721">
        <f t="shared" si="61"/>
        <v>19</v>
      </c>
      <c r="H267" s="831">
        <v>451</v>
      </c>
      <c r="I267" s="713">
        <v>451</v>
      </c>
      <c r="J267" s="831">
        <v>451</v>
      </c>
      <c r="K267" s="786">
        <v>0</v>
      </c>
      <c r="L267" s="956">
        <v>42607</v>
      </c>
      <c r="M267" s="953"/>
      <c r="N267" s="720"/>
      <c r="O267" s="720"/>
      <c r="P267" s="720"/>
      <c r="Q267" s="720"/>
      <c r="R267" s="720"/>
      <c r="S267" s="720"/>
      <c r="T267" s="720"/>
      <c r="U267" s="720"/>
      <c r="V267" s="716"/>
      <c r="W267" s="1118">
        <f t="shared" si="67"/>
        <v>19</v>
      </c>
      <c r="X267" s="831">
        <v>451</v>
      </c>
      <c r="Y267" s="719" t="str">
        <f t="shared" si="62"/>
        <v>OK</v>
      </c>
      <c r="Z267" s="771">
        <f t="shared" si="55"/>
        <v>0</v>
      </c>
      <c r="AA267" s="687" t="str">
        <f t="shared" si="63"/>
        <v>Conforama - 2230</v>
      </c>
      <c r="AB267" s="770">
        <v>42660</v>
      </c>
      <c r="AC267" s="931">
        <f t="shared" si="64"/>
        <v>451</v>
      </c>
      <c r="AD267" s="771">
        <f t="shared" si="58"/>
        <v>53</v>
      </c>
      <c r="AE267" s="932" t="str">
        <f t="shared" si="65"/>
        <v>OK</v>
      </c>
      <c r="AF267" s="725" t="str">
        <f t="shared" si="66"/>
        <v>OK</v>
      </c>
      <c r="AG267" s="854"/>
      <c r="AH267" s="771"/>
    </row>
    <row r="268" spans="1:136" x14ac:dyDescent="0.25">
      <c r="A268" s="720" t="s">
        <v>115</v>
      </c>
      <c r="B268" s="769">
        <f t="shared" si="60"/>
        <v>20</v>
      </c>
      <c r="C268" s="786">
        <v>458</v>
      </c>
      <c r="D268" s="854" t="s">
        <v>213</v>
      </c>
      <c r="E268" s="949">
        <v>42606</v>
      </c>
      <c r="F268" s="929"/>
      <c r="G268" s="721">
        <f t="shared" si="61"/>
        <v>20</v>
      </c>
      <c r="H268" s="831">
        <v>458</v>
      </c>
      <c r="I268" s="713">
        <v>458</v>
      </c>
      <c r="J268" s="831">
        <v>458</v>
      </c>
      <c r="K268" s="786">
        <v>0</v>
      </c>
      <c r="L268" s="956">
        <v>42607</v>
      </c>
      <c r="M268" s="953"/>
      <c r="N268" s="720"/>
      <c r="O268" s="720"/>
      <c r="P268" s="720"/>
      <c r="Q268" s="720"/>
      <c r="R268" s="720"/>
      <c r="S268" s="720"/>
      <c r="T268" s="720"/>
      <c r="U268" s="720"/>
      <c r="V268" s="716"/>
      <c r="W268" s="1118">
        <f t="shared" si="67"/>
        <v>20</v>
      </c>
      <c r="X268" s="831">
        <v>458</v>
      </c>
      <c r="Y268" s="719" t="str">
        <f t="shared" si="62"/>
        <v>OK</v>
      </c>
      <c r="Z268" s="771">
        <f t="shared" si="55"/>
        <v>0</v>
      </c>
      <c r="AA268" s="687" t="str">
        <f t="shared" si="63"/>
        <v>MC FNAC- 2370</v>
      </c>
      <c r="AB268" s="770">
        <v>42618</v>
      </c>
      <c r="AC268" s="931">
        <f t="shared" si="64"/>
        <v>458</v>
      </c>
      <c r="AD268" s="771">
        <f t="shared" si="58"/>
        <v>11</v>
      </c>
      <c r="AE268" s="932" t="str">
        <f t="shared" si="65"/>
        <v>OK</v>
      </c>
      <c r="AF268" s="725" t="str">
        <f t="shared" si="66"/>
        <v>OK</v>
      </c>
      <c r="AG268" s="854"/>
      <c r="AH268" s="771"/>
    </row>
    <row r="269" spans="1:136" x14ac:dyDescent="0.25">
      <c r="A269" s="720" t="s">
        <v>115</v>
      </c>
      <c r="B269" s="769">
        <f t="shared" si="60"/>
        <v>21</v>
      </c>
      <c r="C269" s="786">
        <v>723</v>
      </c>
      <c r="D269" s="854" t="s">
        <v>199</v>
      </c>
      <c r="E269" s="949">
        <v>42606</v>
      </c>
      <c r="F269" s="929"/>
      <c r="G269" s="721">
        <f t="shared" si="61"/>
        <v>21</v>
      </c>
      <c r="H269" s="831">
        <v>723</v>
      </c>
      <c r="I269" s="713">
        <v>723</v>
      </c>
      <c r="J269" s="831">
        <v>723</v>
      </c>
      <c r="K269" s="786">
        <v>0</v>
      </c>
      <c r="L269" s="956">
        <v>42607</v>
      </c>
      <c r="M269" s="953"/>
      <c r="N269" s="720"/>
      <c r="O269" s="720"/>
      <c r="P269" s="720"/>
      <c r="Q269" s="720"/>
      <c r="R269" s="720"/>
      <c r="S269" s="720"/>
      <c r="T269" s="720"/>
      <c r="U269" s="720"/>
      <c r="V269" s="716"/>
      <c r="W269" s="1118">
        <f t="shared" si="67"/>
        <v>21</v>
      </c>
      <c r="X269" s="831">
        <v>723</v>
      </c>
      <c r="Y269" s="719" t="str">
        <f t="shared" si="62"/>
        <v>OK</v>
      </c>
      <c r="Z269" s="771">
        <f t="shared" si="55"/>
        <v>0</v>
      </c>
      <c r="AA269" s="687" t="str">
        <f t="shared" si="63"/>
        <v>RP Def - 3173</v>
      </c>
      <c r="AB269" s="770">
        <v>42615</v>
      </c>
      <c r="AC269" s="931">
        <f t="shared" si="64"/>
        <v>723</v>
      </c>
      <c r="AD269" s="771">
        <f t="shared" si="58"/>
        <v>8</v>
      </c>
      <c r="AE269" s="932" t="str">
        <f t="shared" si="65"/>
        <v>OK</v>
      </c>
      <c r="AF269" s="725" t="str">
        <f t="shared" si="66"/>
        <v>OK</v>
      </c>
      <c r="AG269" s="854"/>
      <c r="AH269" s="771"/>
    </row>
    <row r="270" spans="1:136" x14ac:dyDescent="0.25">
      <c r="A270" s="720" t="s">
        <v>115</v>
      </c>
      <c r="B270" s="769">
        <f t="shared" si="60"/>
        <v>22</v>
      </c>
      <c r="C270" s="786">
        <v>600</v>
      </c>
      <c r="D270" s="854" t="s">
        <v>73</v>
      </c>
      <c r="E270" s="949">
        <v>42613</v>
      </c>
      <c r="F270" s="929"/>
      <c r="G270" s="721">
        <f t="shared" si="61"/>
        <v>22</v>
      </c>
      <c r="H270" s="904">
        <v>600</v>
      </c>
      <c r="I270" s="786">
        <v>600</v>
      </c>
      <c r="J270" s="904">
        <v>600</v>
      </c>
      <c r="K270" s="786">
        <v>0</v>
      </c>
      <c r="L270" s="956">
        <v>42614</v>
      </c>
      <c r="M270" s="953"/>
      <c r="N270" s="720"/>
      <c r="O270" s="720"/>
      <c r="P270" s="720"/>
      <c r="Q270" s="720"/>
      <c r="R270" s="720"/>
      <c r="S270" s="720"/>
      <c r="T270" s="720"/>
      <c r="U270" s="720"/>
      <c r="V270" s="716"/>
      <c r="W270" s="1118">
        <f t="shared" si="67"/>
        <v>22</v>
      </c>
      <c r="X270" s="831">
        <v>600</v>
      </c>
      <c r="Y270" s="719" t="str">
        <f t="shared" si="62"/>
        <v>OK</v>
      </c>
      <c r="Z270" s="771">
        <f t="shared" si="55"/>
        <v>0</v>
      </c>
      <c r="AA270" s="687" t="str">
        <f t="shared" si="63"/>
        <v>Ikea - 2228</v>
      </c>
      <c r="AB270" s="770">
        <v>42639</v>
      </c>
      <c r="AC270" s="854">
        <f t="shared" si="64"/>
        <v>600</v>
      </c>
      <c r="AD270" s="771">
        <f t="shared" si="58"/>
        <v>26</v>
      </c>
      <c r="AE270" s="932" t="str">
        <f t="shared" si="65"/>
        <v>OK</v>
      </c>
      <c r="AF270" s="725" t="str">
        <f t="shared" si="66"/>
        <v>OK</v>
      </c>
      <c r="AG270" s="854"/>
      <c r="AH270" s="771"/>
    </row>
    <row r="271" spans="1:136" x14ac:dyDescent="0.25">
      <c r="A271" s="720" t="s">
        <v>115</v>
      </c>
      <c r="B271" s="769">
        <f t="shared" si="60"/>
        <v>23</v>
      </c>
      <c r="C271" s="786">
        <v>477</v>
      </c>
      <c r="D271" s="854" t="s">
        <v>74</v>
      </c>
      <c r="E271" s="949">
        <v>42613</v>
      </c>
      <c r="F271" s="929"/>
      <c r="G271" s="721">
        <f t="shared" si="61"/>
        <v>23</v>
      </c>
      <c r="H271" s="904">
        <v>477</v>
      </c>
      <c r="I271" s="786">
        <v>477</v>
      </c>
      <c r="J271" s="904">
        <v>477</v>
      </c>
      <c r="K271" s="786">
        <v>0</v>
      </c>
      <c r="L271" s="956">
        <v>42614</v>
      </c>
      <c r="M271" s="953"/>
      <c r="N271" s="720"/>
      <c r="O271" s="720"/>
      <c r="P271" s="720"/>
      <c r="Q271" s="720"/>
      <c r="R271" s="720"/>
      <c r="S271" s="720"/>
      <c r="T271" s="720"/>
      <c r="U271" s="720"/>
      <c r="V271" s="716"/>
      <c r="W271" s="1118">
        <f t="shared" si="67"/>
        <v>23</v>
      </c>
      <c r="X271" s="831">
        <v>477</v>
      </c>
      <c r="Y271" s="719" t="str">
        <f t="shared" si="62"/>
        <v>OK</v>
      </c>
      <c r="Z271" s="771">
        <f t="shared" si="55"/>
        <v>0</v>
      </c>
      <c r="AA271" s="687" t="str">
        <f t="shared" si="63"/>
        <v>Conforama - 2230</v>
      </c>
      <c r="AB271" s="770">
        <v>42660</v>
      </c>
      <c r="AC271" s="854">
        <f t="shared" si="64"/>
        <v>477</v>
      </c>
      <c r="AD271" s="771">
        <f t="shared" si="58"/>
        <v>47</v>
      </c>
      <c r="AE271" s="932" t="str">
        <f t="shared" si="65"/>
        <v>OK</v>
      </c>
      <c r="AF271" s="725" t="str">
        <f t="shared" si="66"/>
        <v>OK</v>
      </c>
      <c r="AG271" s="854"/>
      <c r="AH271" s="771"/>
    </row>
    <row r="272" spans="1:136" s="726" customFormat="1" x14ac:dyDescent="0.25">
      <c r="A272" s="720" t="s">
        <v>115</v>
      </c>
      <c r="B272" s="769">
        <f t="shared" si="60"/>
        <v>24</v>
      </c>
      <c r="C272" s="786">
        <v>588</v>
      </c>
      <c r="D272" s="854" t="s">
        <v>213</v>
      </c>
      <c r="E272" s="949">
        <v>42613</v>
      </c>
      <c r="F272" s="929"/>
      <c r="G272" s="721">
        <f t="shared" si="61"/>
        <v>24</v>
      </c>
      <c r="H272" s="904">
        <v>588</v>
      </c>
      <c r="I272" s="786">
        <v>588</v>
      </c>
      <c r="J272" s="904">
        <v>588</v>
      </c>
      <c r="K272" s="786">
        <v>0</v>
      </c>
      <c r="L272" s="956">
        <v>42614</v>
      </c>
      <c r="M272" s="953"/>
      <c r="N272" s="720"/>
      <c r="O272" s="720"/>
      <c r="P272" s="720"/>
      <c r="Q272" s="720"/>
      <c r="R272" s="720"/>
      <c r="S272" s="720"/>
      <c r="T272" s="720"/>
      <c r="U272" s="720"/>
      <c r="V272" s="716"/>
      <c r="W272" s="1118">
        <f t="shared" si="67"/>
        <v>24</v>
      </c>
      <c r="X272" s="831">
        <v>588</v>
      </c>
      <c r="Y272" s="719" t="str">
        <f t="shared" si="62"/>
        <v>OK</v>
      </c>
      <c r="Z272" s="771">
        <f t="shared" si="55"/>
        <v>0</v>
      </c>
      <c r="AA272" s="687" t="str">
        <f t="shared" si="63"/>
        <v>MC FNAC- 2370</v>
      </c>
      <c r="AB272" s="770">
        <v>42621</v>
      </c>
      <c r="AC272" s="854">
        <f t="shared" si="64"/>
        <v>588</v>
      </c>
      <c r="AD272" s="771">
        <f t="shared" si="58"/>
        <v>8</v>
      </c>
      <c r="AE272" s="932" t="str">
        <f t="shared" si="65"/>
        <v>OK</v>
      </c>
      <c r="AF272" s="725" t="str">
        <f t="shared" si="66"/>
        <v>OK</v>
      </c>
      <c r="AG272" s="854"/>
      <c r="AH272" s="771"/>
      <c r="AI272" s="720"/>
      <c r="AJ272" s="720"/>
      <c r="AK272" s="720"/>
      <c r="AL272" s="720"/>
      <c r="AM272" s="720"/>
      <c r="AN272" s="720"/>
      <c r="AO272" s="720"/>
      <c r="AP272" s="720"/>
      <c r="AQ272" s="720"/>
      <c r="AR272" s="720"/>
      <c r="AS272" s="720"/>
      <c r="AT272" s="720"/>
      <c r="AU272" s="720"/>
      <c r="AV272" s="720"/>
      <c r="AW272" s="720"/>
      <c r="AX272" s="720"/>
      <c r="AY272" s="720"/>
      <c r="AZ272" s="720"/>
      <c r="BA272" s="720"/>
      <c r="BB272" s="720"/>
      <c r="BC272" s="720"/>
      <c r="BD272" s="720"/>
      <c r="BE272" s="720"/>
      <c r="BF272" s="720"/>
      <c r="BG272" s="720"/>
      <c r="BH272" s="720"/>
      <c r="BI272" s="720"/>
      <c r="BJ272" s="720"/>
      <c r="BK272" s="720"/>
      <c r="BL272" s="720"/>
      <c r="BM272" s="720"/>
      <c r="BN272" s="720"/>
      <c r="BO272" s="720"/>
      <c r="BP272" s="720"/>
      <c r="BQ272" s="720"/>
      <c r="BR272" s="720"/>
      <c r="BS272" s="720"/>
      <c r="BT272" s="720"/>
      <c r="BU272" s="720"/>
      <c r="BV272" s="720"/>
      <c r="BW272" s="720"/>
      <c r="BX272" s="720"/>
      <c r="BY272" s="720"/>
      <c r="BZ272" s="720"/>
      <c r="CA272" s="720"/>
      <c r="CB272" s="720"/>
      <c r="CC272" s="720"/>
      <c r="CD272" s="720"/>
      <c r="CE272" s="720"/>
      <c r="CF272" s="720"/>
      <c r="CG272" s="720"/>
      <c r="CH272" s="720"/>
      <c r="CI272" s="720"/>
      <c r="CJ272" s="720"/>
      <c r="CK272" s="720"/>
      <c r="CL272" s="720"/>
      <c r="CM272" s="720"/>
      <c r="CN272" s="720"/>
      <c r="CO272" s="720"/>
      <c r="CP272" s="720"/>
      <c r="CQ272" s="720"/>
      <c r="CR272" s="720"/>
      <c r="CS272" s="720"/>
      <c r="CT272" s="720"/>
      <c r="CU272" s="720"/>
      <c r="CV272" s="720"/>
      <c r="CW272" s="720"/>
      <c r="CX272" s="720"/>
      <c r="CY272" s="720"/>
      <c r="CZ272" s="720"/>
      <c r="DA272" s="720"/>
      <c r="DB272" s="720"/>
      <c r="DC272" s="720"/>
      <c r="DD272" s="720"/>
      <c r="DE272" s="720"/>
      <c r="DF272" s="720"/>
      <c r="DG272" s="720"/>
      <c r="DH272" s="720"/>
      <c r="DI272" s="720"/>
      <c r="DJ272" s="720"/>
      <c r="DK272" s="720"/>
      <c r="DL272" s="720"/>
      <c r="DM272" s="720"/>
      <c r="DN272" s="720"/>
      <c r="DO272" s="720"/>
      <c r="DP272" s="720"/>
      <c r="DQ272" s="720"/>
      <c r="DR272" s="720"/>
      <c r="DS272" s="720"/>
      <c r="DT272" s="720"/>
      <c r="DU272" s="720"/>
      <c r="DV272" s="720"/>
      <c r="DW272" s="720"/>
      <c r="DX272" s="720"/>
      <c r="DY272" s="720"/>
      <c r="DZ272" s="720"/>
      <c r="EA272" s="720"/>
      <c r="EB272" s="720"/>
      <c r="EC272" s="720"/>
      <c r="ED272" s="720"/>
      <c r="EE272" s="720"/>
      <c r="EF272" s="720"/>
    </row>
    <row r="273" spans="1:136" x14ac:dyDescent="0.25">
      <c r="A273" s="720" t="s">
        <v>115</v>
      </c>
      <c r="B273" s="769">
        <f t="shared" si="60"/>
        <v>25</v>
      </c>
      <c r="C273" s="786">
        <v>485</v>
      </c>
      <c r="D273" s="854" t="s">
        <v>199</v>
      </c>
      <c r="E273" s="949">
        <v>42613</v>
      </c>
      <c r="F273" s="929"/>
      <c r="G273" s="721">
        <f t="shared" si="61"/>
        <v>25</v>
      </c>
      <c r="H273" s="904">
        <v>485</v>
      </c>
      <c r="I273" s="786">
        <v>485</v>
      </c>
      <c r="J273" s="904">
        <v>485</v>
      </c>
      <c r="K273" s="786">
        <v>0</v>
      </c>
      <c r="L273" s="956">
        <v>42614</v>
      </c>
      <c r="M273" s="953"/>
      <c r="N273" s="720"/>
      <c r="O273" s="720"/>
      <c r="P273" s="720"/>
      <c r="Q273" s="720"/>
      <c r="R273" s="720"/>
      <c r="S273" s="720"/>
      <c r="T273" s="720"/>
      <c r="U273" s="720"/>
      <c r="V273" s="716"/>
      <c r="W273" s="1118">
        <f t="shared" si="67"/>
        <v>25</v>
      </c>
      <c r="X273" s="831">
        <v>485</v>
      </c>
      <c r="Y273" s="719" t="str">
        <f t="shared" si="62"/>
        <v>OK</v>
      </c>
      <c r="Z273" s="771">
        <f t="shared" si="55"/>
        <v>0</v>
      </c>
      <c r="AA273" s="687" t="str">
        <f t="shared" si="63"/>
        <v>RP Def - 3173</v>
      </c>
      <c r="AB273" s="770">
        <v>42621</v>
      </c>
      <c r="AC273" s="854">
        <f t="shared" si="64"/>
        <v>485</v>
      </c>
      <c r="AD273" s="771">
        <f t="shared" si="58"/>
        <v>8</v>
      </c>
      <c r="AE273" s="932" t="str">
        <f t="shared" si="65"/>
        <v>OK</v>
      </c>
      <c r="AF273" s="725" t="str">
        <f t="shared" si="66"/>
        <v>OK</v>
      </c>
      <c r="AG273" s="854"/>
      <c r="AH273" s="771"/>
    </row>
    <row r="274" spans="1:136" x14ac:dyDescent="0.25">
      <c r="A274" s="720" t="s">
        <v>115</v>
      </c>
      <c r="B274" s="769">
        <f t="shared" si="60"/>
        <v>26</v>
      </c>
      <c r="C274" s="786">
        <v>200</v>
      </c>
      <c r="D274" s="854" t="s">
        <v>196</v>
      </c>
      <c r="E274" s="949">
        <v>42618</v>
      </c>
      <c r="F274" s="929"/>
      <c r="G274" s="721">
        <f t="shared" si="61"/>
        <v>26</v>
      </c>
      <c r="H274" s="831">
        <v>200</v>
      </c>
      <c r="I274" s="713">
        <v>200</v>
      </c>
      <c r="J274" s="831">
        <v>200</v>
      </c>
      <c r="K274" s="786">
        <v>0</v>
      </c>
      <c r="L274" s="956">
        <v>42619</v>
      </c>
      <c r="M274" s="953"/>
      <c r="N274" s="720"/>
      <c r="O274" s="720"/>
      <c r="P274" s="720"/>
      <c r="Q274" s="720"/>
      <c r="R274" s="720"/>
      <c r="S274" s="720"/>
      <c r="T274" s="720"/>
      <c r="U274" s="720"/>
      <c r="V274" s="716"/>
      <c r="W274" s="1118">
        <f t="shared" si="67"/>
        <v>26</v>
      </c>
      <c r="X274" s="831">
        <v>200</v>
      </c>
      <c r="Y274" s="719" t="str">
        <f t="shared" si="62"/>
        <v>OK</v>
      </c>
      <c r="Z274" s="771">
        <f t="shared" si="55"/>
        <v>0</v>
      </c>
      <c r="AA274" s="687" t="str">
        <f t="shared" si="63"/>
        <v>RP Provisorio - 3172</v>
      </c>
      <c r="AB274" s="770">
        <v>42628</v>
      </c>
      <c r="AC274" s="854">
        <f t="shared" si="64"/>
        <v>200</v>
      </c>
      <c r="AD274" s="771">
        <f t="shared" si="58"/>
        <v>10</v>
      </c>
      <c r="AE274" s="932" t="str">
        <f t="shared" si="65"/>
        <v>OK</v>
      </c>
      <c r="AF274" s="725" t="str">
        <f t="shared" si="66"/>
        <v>OK</v>
      </c>
      <c r="AG274" s="854"/>
      <c r="AH274" s="771"/>
    </row>
    <row r="275" spans="1:136" s="726" customFormat="1" x14ac:dyDescent="0.25">
      <c r="A275" s="720" t="s">
        <v>115</v>
      </c>
      <c r="B275" s="769">
        <v>1</v>
      </c>
      <c r="C275" s="786">
        <v>1</v>
      </c>
      <c r="D275" s="854" t="s">
        <v>182</v>
      </c>
      <c r="E275" s="949">
        <v>42620</v>
      </c>
      <c r="F275" s="929"/>
      <c r="G275" s="721">
        <f t="shared" si="61"/>
        <v>1</v>
      </c>
      <c r="H275" s="831">
        <v>1</v>
      </c>
      <c r="I275" s="713">
        <v>1</v>
      </c>
      <c r="J275" s="831">
        <v>1</v>
      </c>
      <c r="K275" s="786">
        <v>0</v>
      </c>
      <c r="L275" s="956">
        <v>42621</v>
      </c>
      <c r="M275" s="953"/>
      <c r="N275" s="720"/>
      <c r="O275" s="720"/>
      <c r="P275" s="720"/>
      <c r="Q275" s="720"/>
      <c r="R275" s="720"/>
      <c r="S275" s="720"/>
      <c r="T275" s="720"/>
      <c r="U275" s="720"/>
      <c r="V275" s="716"/>
      <c r="W275" s="1118">
        <f t="shared" si="67"/>
        <v>1</v>
      </c>
      <c r="X275" s="831">
        <v>1</v>
      </c>
      <c r="Y275" s="719" t="str">
        <f t="shared" si="62"/>
        <v>OK</v>
      </c>
      <c r="Z275" s="771">
        <f t="shared" si="55"/>
        <v>0</v>
      </c>
      <c r="AA275" s="687" t="str">
        <f t="shared" si="63"/>
        <v>CNT Def - 2205</v>
      </c>
      <c r="AB275" s="770">
        <v>42629</v>
      </c>
      <c r="AC275" s="854">
        <f t="shared" si="64"/>
        <v>1</v>
      </c>
      <c r="AD275" s="771">
        <f t="shared" si="58"/>
        <v>9</v>
      </c>
      <c r="AE275" s="932" t="str">
        <f t="shared" si="65"/>
        <v>OK</v>
      </c>
      <c r="AF275" s="725" t="str">
        <f t="shared" si="66"/>
        <v>OK</v>
      </c>
      <c r="AG275" s="854"/>
      <c r="AH275" s="771"/>
      <c r="AI275" s="720"/>
      <c r="AJ275" s="720"/>
      <c r="AK275" s="720"/>
      <c r="AL275" s="720"/>
      <c r="AM275" s="720"/>
      <c r="AN275" s="720"/>
      <c r="AO275" s="720"/>
      <c r="AP275" s="720"/>
      <c r="AQ275" s="720"/>
      <c r="AR275" s="720"/>
      <c r="AS275" s="720"/>
      <c r="AT275" s="720"/>
      <c r="AU275" s="720"/>
      <c r="AV275" s="720"/>
      <c r="AW275" s="720"/>
      <c r="AX275" s="720"/>
      <c r="AY275" s="720"/>
      <c r="AZ275" s="720"/>
      <c r="BA275" s="720"/>
      <c r="BB275" s="720"/>
      <c r="BC275" s="720"/>
      <c r="BD275" s="720"/>
      <c r="BE275" s="720"/>
      <c r="BF275" s="720"/>
      <c r="BG275" s="720"/>
      <c r="BH275" s="720"/>
      <c r="BI275" s="720"/>
      <c r="BJ275" s="720"/>
      <c r="BK275" s="720"/>
      <c r="BL275" s="720"/>
      <c r="BM275" s="720"/>
      <c r="BN275" s="720"/>
      <c r="BO275" s="720"/>
      <c r="BP275" s="720"/>
      <c r="BQ275" s="720"/>
      <c r="BR275" s="720"/>
      <c r="BS275" s="720"/>
      <c r="BT275" s="720"/>
      <c r="BU275" s="720"/>
      <c r="BV275" s="720"/>
      <c r="BW275" s="720"/>
      <c r="BX275" s="720"/>
      <c r="BY275" s="720"/>
      <c r="BZ275" s="720"/>
      <c r="CA275" s="720"/>
      <c r="CB275" s="720"/>
      <c r="CC275" s="720"/>
      <c r="CD275" s="720"/>
      <c r="CE275" s="720"/>
      <c r="CF275" s="720"/>
      <c r="CG275" s="720"/>
      <c r="CH275" s="720"/>
      <c r="CI275" s="720"/>
      <c r="CJ275" s="720"/>
      <c r="CK275" s="720"/>
      <c r="CL275" s="720"/>
      <c r="CM275" s="720"/>
      <c r="CN275" s="720"/>
      <c r="CO275" s="720"/>
      <c r="CP275" s="720"/>
      <c r="CQ275" s="720"/>
      <c r="CR275" s="720"/>
      <c r="CS275" s="720"/>
      <c r="CT275" s="720"/>
      <c r="CU275" s="720"/>
      <c r="CV275" s="720"/>
      <c r="CW275" s="720"/>
      <c r="CX275" s="720"/>
      <c r="CY275" s="720"/>
      <c r="CZ275" s="720"/>
      <c r="DA275" s="720"/>
      <c r="DB275" s="720"/>
      <c r="DC275" s="720"/>
      <c r="DD275" s="720"/>
      <c r="DE275" s="720"/>
      <c r="DF275" s="720"/>
      <c r="DG275" s="720"/>
      <c r="DH275" s="720"/>
      <c r="DI275" s="720"/>
      <c r="DJ275" s="720"/>
      <c r="DK275" s="720"/>
      <c r="DL275" s="720"/>
      <c r="DM275" s="720"/>
      <c r="DN275" s="720"/>
      <c r="DO275" s="720"/>
      <c r="DP275" s="720"/>
      <c r="DQ275" s="720"/>
      <c r="DR275" s="720"/>
      <c r="DS275" s="720"/>
      <c r="DT275" s="720"/>
      <c r="DU275" s="720"/>
      <c r="DV275" s="720"/>
      <c r="DW275" s="720"/>
      <c r="DX275" s="720"/>
      <c r="DY275" s="720"/>
      <c r="DZ275" s="720"/>
      <c r="EA275" s="720"/>
      <c r="EB275" s="720"/>
      <c r="EC275" s="720"/>
      <c r="ED275" s="720"/>
      <c r="EE275" s="720"/>
      <c r="EF275" s="720"/>
    </row>
    <row r="276" spans="1:136" s="730" customFormat="1" x14ac:dyDescent="0.25">
      <c r="A276" s="720" t="s">
        <v>115</v>
      </c>
      <c r="B276" s="769">
        <f t="shared" ref="B276:B301" si="68">B275+1</f>
        <v>2</v>
      </c>
      <c r="C276" s="786">
        <v>27</v>
      </c>
      <c r="D276" s="854" t="s">
        <v>69</v>
      </c>
      <c r="E276" s="949">
        <v>42620</v>
      </c>
      <c r="F276" s="929"/>
      <c r="G276" s="721">
        <f t="shared" si="61"/>
        <v>2</v>
      </c>
      <c r="H276" s="904">
        <v>27</v>
      </c>
      <c r="I276" s="786">
        <v>27</v>
      </c>
      <c r="J276" s="904">
        <v>27</v>
      </c>
      <c r="K276" s="786">
        <v>0</v>
      </c>
      <c r="L276" s="956">
        <v>42621</v>
      </c>
      <c r="M276" s="953"/>
      <c r="N276" s="720"/>
      <c r="O276" s="720"/>
      <c r="P276" s="720"/>
      <c r="Q276" s="720"/>
      <c r="R276" s="720"/>
      <c r="S276" s="720"/>
      <c r="T276" s="720"/>
      <c r="U276" s="720"/>
      <c r="V276" s="716"/>
      <c r="W276" s="1118">
        <f t="shared" si="67"/>
        <v>2</v>
      </c>
      <c r="X276" s="831">
        <v>27</v>
      </c>
      <c r="Y276" s="719" t="str">
        <f t="shared" si="62"/>
        <v>OK</v>
      </c>
      <c r="Z276" s="771">
        <f t="shared" ref="Z276:Z339" si="69">IF(X276="","",+C276-X276)</f>
        <v>0</v>
      </c>
      <c r="AA276" s="687" t="str">
        <f t="shared" si="63"/>
        <v>Black - 2215</v>
      </c>
      <c r="AB276" s="770">
        <v>42628</v>
      </c>
      <c r="AC276" s="854">
        <f t="shared" si="64"/>
        <v>27</v>
      </c>
      <c r="AD276" s="771">
        <f t="shared" si="58"/>
        <v>8</v>
      </c>
      <c r="AE276" s="932" t="str">
        <f t="shared" si="65"/>
        <v>OK</v>
      </c>
      <c r="AF276" s="725" t="str">
        <f t="shared" si="66"/>
        <v>OK</v>
      </c>
      <c r="AG276" s="854"/>
      <c r="AH276" s="771"/>
      <c r="AI276" s="720"/>
      <c r="AJ276" s="720"/>
      <c r="AK276" s="720"/>
      <c r="AL276" s="720"/>
      <c r="AM276" s="720"/>
      <c r="AN276" s="720"/>
      <c r="AO276" s="720"/>
      <c r="AP276" s="720"/>
      <c r="AQ276" s="720"/>
      <c r="AR276" s="720"/>
      <c r="AS276" s="720"/>
      <c r="AT276" s="720"/>
      <c r="AU276" s="720"/>
      <c r="AV276" s="720"/>
      <c r="AW276" s="720"/>
      <c r="AX276" s="720"/>
      <c r="AY276" s="720"/>
      <c r="AZ276" s="720"/>
      <c r="BA276" s="720"/>
      <c r="BB276" s="720"/>
      <c r="BC276" s="720"/>
      <c r="BD276" s="720"/>
      <c r="BE276" s="720"/>
      <c r="BF276" s="720"/>
      <c r="BG276" s="720"/>
      <c r="BH276" s="720"/>
      <c r="BI276" s="720"/>
      <c r="BJ276" s="720"/>
      <c r="BK276" s="720"/>
      <c r="BL276" s="720"/>
      <c r="BM276" s="720"/>
      <c r="BN276" s="720"/>
      <c r="BO276" s="720"/>
      <c r="BP276" s="720"/>
      <c r="BQ276" s="720"/>
      <c r="BR276" s="720"/>
      <c r="BS276" s="720"/>
      <c r="BT276" s="720"/>
      <c r="BU276" s="720"/>
      <c r="BV276" s="720"/>
      <c r="BW276" s="720"/>
      <c r="BX276" s="720"/>
      <c r="BY276" s="720"/>
      <c r="BZ276" s="720"/>
      <c r="CA276" s="720"/>
      <c r="CB276" s="720"/>
      <c r="CC276" s="720"/>
      <c r="CD276" s="720"/>
      <c r="CE276" s="720"/>
      <c r="CF276" s="720"/>
      <c r="CG276" s="720"/>
      <c r="CH276" s="720"/>
      <c r="CI276" s="720"/>
      <c r="CJ276" s="720"/>
      <c r="CK276" s="720"/>
      <c r="CL276" s="720"/>
      <c r="CM276" s="720"/>
      <c r="CN276" s="720"/>
      <c r="CO276" s="720"/>
      <c r="CP276" s="720"/>
      <c r="CQ276" s="720"/>
      <c r="CR276" s="720"/>
      <c r="CS276" s="720"/>
      <c r="CT276" s="720"/>
      <c r="CU276" s="720"/>
      <c r="CV276" s="720"/>
      <c r="CW276" s="720"/>
      <c r="CX276" s="720"/>
      <c r="CY276" s="720"/>
      <c r="CZ276" s="720"/>
      <c r="DA276" s="720"/>
      <c r="DB276" s="720"/>
      <c r="DC276" s="720"/>
      <c r="DD276" s="720"/>
      <c r="DE276" s="720"/>
      <c r="DF276" s="720"/>
      <c r="DG276" s="720"/>
      <c r="DH276" s="720"/>
      <c r="DI276" s="720"/>
      <c r="DJ276" s="720"/>
      <c r="DK276" s="720"/>
      <c r="DL276" s="720"/>
      <c r="DM276" s="720"/>
      <c r="DN276" s="720"/>
      <c r="DO276" s="720"/>
      <c r="DP276" s="720"/>
      <c r="DQ276" s="720"/>
      <c r="DR276" s="720"/>
      <c r="DS276" s="720"/>
      <c r="DT276" s="720"/>
      <c r="DU276" s="720"/>
      <c r="DV276" s="720"/>
      <c r="DW276" s="720"/>
      <c r="DX276" s="720"/>
      <c r="DY276" s="720"/>
      <c r="DZ276" s="720"/>
      <c r="EA276" s="720"/>
      <c r="EB276" s="720"/>
      <c r="EC276" s="720"/>
      <c r="ED276" s="720"/>
      <c r="EE276" s="720"/>
      <c r="EF276" s="720"/>
    </row>
    <row r="277" spans="1:136" x14ac:dyDescent="0.25">
      <c r="A277" s="720" t="s">
        <v>115</v>
      </c>
      <c r="B277" s="769">
        <f t="shared" si="68"/>
        <v>3</v>
      </c>
      <c r="C277" s="786">
        <v>350</v>
      </c>
      <c r="D277" s="854" t="s">
        <v>73</v>
      </c>
      <c r="E277" s="949">
        <v>42620</v>
      </c>
      <c r="F277" s="929"/>
      <c r="G277" s="721">
        <f t="shared" si="61"/>
        <v>3</v>
      </c>
      <c r="H277" s="904">
        <v>350</v>
      </c>
      <c r="I277" s="786">
        <v>350</v>
      </c>
      <c r="J277" s="904">
        <v>350</v>
      </c>
      <c r="K277" s="786">
        <v>0</v>
      </c>
      <c r="L277" s="956">
        <v>42621</v>
      </c>
      <c r="M277" s="953"/>
      <c r="N277" s="720"/>
      <c r="O277" s="720"/>
      <c r="P277" s="720"/>
      <c r="Q277" s="720"/>
      <c r="R277" s="720"/>
      <c r="S277" s="720"/>
      <c r="T277" s="720"/>
      <c r="U277" s="720"/>
      <c r="V277" s="716"/>
      <c r="W277" s="1118">
        <f t="shared" si="67"/>
        <v>3</v>
      </c>
      <c r="X277" s="831">
        <v>350</v>
      </c>
      <c r="Y277" s="719" t="str">
        <f t="shared" si="62"/>
        <v>OK</v>
      </c>
      <c r="Z277" s="771">
        <f t="shared" si="69"/>
        <v>0</v>
      </c>
      <c r="AA277" s="687" t="str">
        <f t="shared" si="63"/>
        <v>Ikea - 2228</v>
      </c>
      <c r="AB277" s="770">
        <v>42634</v>
      </c>
      <c r="AC277" s="854">
        <f t="shared" si="64"/>
        <v>350</v>
      </c>
      <c r="AD277" s="771">
        <f t="shared" si="58"/>
        <v>14</v>
      </c>
      <c r="AE277" s="932" t="str">
        <f t="shared" si="65"/>
        <v>OK</v>
      </c>
      <c r="AF277" s="725" t="str">
        <f t="shared" si="66"/>
        <v>OK</v>
      </c>
      <c r="AG277" s="854"/>
      <c r="AH277" s="771"/>
    </row>
    <row r="278" spans="1:136" x14ac:dyDescent="0.25">
      <c r="A278" s="720" t="s">
        <v>115</v>
      </c>
      <c r="B278" s="769">
        <f t="shared" si="68"/>
        <v>4</v>
      </c>
      <c r="C278" s="786">
        <v>3</v>
      </c>
      <c r="D278" s="854" t="s">
        <v>79</v>
      </c>
      <c r="E278" s="949">
        <v>42620</v>
      </c>
      <c r="F278" s="929"/>
      <c r="G278" s="721">
        <f t="shared" si="61"/>
        <v>4</v>
      </c>
      <c r="H278" s="904">
        <v>3</v>
      </c>
      <c r="I278" s="786">
        <v>3</v>
      </c>
      <c r="J278" s="904">
        <v>3</v>
      </c>
      <c r="K278" s="786">
        <v>0</v>
      </c>
      <c r="L278" s="956">
        <v>42621</v>
      </c>
      <c r="M278" s="953"/>
      <c r="N278" s="720"/>
      <c r="O278" s="720"/>
      <c r="P278" s="720"/>
      <c r="Q278" s="720"/>
      <c r="R278" s="720"/>
      <c r="S278" s="720"/>
      <c r="T278" s="720"/>
      <c r="U278" s="720"/>
      <c r="V278" s="716"/>
      <c r="W278" s="1118">
        <f t="shared" si="67"/>
        <v>4</v>
      </c>
      <c r="X278" s="831">
        <v>3</v>
      </c>
      <c r="Y278" s="719" t="str">
        <f t="shared" si="62"/>
        <v>OK</v>
      </c>
      <c r="Z278" s="771">
        <f t="shared" si="69"/>
        <v>0</v>
      </c>
      <c r="AA278" s="687" t="str">
        <f t="shared" si="63"/>
        <v>Moviflor - 2229</v>
      </c>
      <c r="AB278" s="770">
        <v>42632</v>
      </c>
      <c r="AC278" s="854">
        <f t="shared" si="64"/>
        <v>3</v>
      </c>
      <c r="AD278" s="771">
        <f t="shared" si="58"/>
        <v>12</v>
      </c>
      <c r="AE278" s="932" t="str">
        <f t="shared" si="65"/>
        <v>OK</v>
      </c>
      <c r="AF278" s="725" t="str">
        <f t="shared" si="66"/>
        <v>OK</v>
      </c>
      <c r="AG278" s="854"/>
      <c r="AH278" s="771"/>
    </row>
    <row r="279" spans="1:136" x14ac:dyDescent="0.25">
      <c r="A279" s="720" t="s">
        <v>115</v>
      </c>
      <c r="B279" s="769">
        <f t="shared" si="68"/>
        <v>5</v>
      </c>
      <c r="C279" s="786">
        <v>263</v>
      </c>
      <c r="D279" s="854" t="s">
        <v>74</v>
      </c>
      <c r="E279" s="949">
        <v>42620</v>
      </c>
      <c r="F279" s="929"/>
      <c r="G279" s="721">
        <f t="shared" si="61"/>
        <v>5</v>
      </c>
      <c r="H279" s="904">
        <v>263</v>
      </c>
      <c r="I279" s="786">
        <v>263</v>
      </c>
      <c r="J279" s="904">
        <v>263</v>
      </c>
      <c r="K279" s="786">
        <v>0</v>
      </c>
      <c r="L279" s="956">
        <v>42621</v>
      </c>
      <c r="M279" s="953"/>
      <c r="N279" s="720"/>
      <c r="O279" s="720"/>
      <c r="P279" s="720"/>
      <c r="Q279" s="720"/>
      <c r="R279" s="720"/>
      <c r="S279" s="720"/>
      <c r="T279" s="720"/>
      <c r="U279" s="720"/>
      <c r="V279" s="716"/>
      <c r="W279" s="1118">
        <f t="shared" si="67"/>
        <v>5</v>
      </c>
      <c r="X279" s="831">
        <v>263</v>
      </c>
      <c r="Y279" s="719" t="str">
        <f t="shared" si="62"/>
        <v>OK</v>
      </c>
      <c r="Z279" s="771">
        <f t="shared" si="69"/>
        <v>0</v>
      </c>
      <c r="AA279" s="687" t="str">
        <f t="shared" si="63"/>
        <v>Conforama - 2230</v>
      </c>
      <c r="AB279" s="770">
        <v>42660</v>
      </c>
      <c r="AC279" s="854">
        <f t="shared" si="64"/>
        <v>263</v>
      </c>
      <c r="AD279" s="771">
        <f t="shared" si="58"/>
        <v>40</v>
      </c>
      <c r="AE279" s="932" t="str">
        <f t="shared" si="65"/>
        <v>OK</v>
      </c>
      <c r="AF279" s="725" t="str">
        <f t="shared" si="66"/>
        <v>OK</v>
      </c>
      <c r="AG279" s="854"/>
      <c r="AH279" s="771"/>
    </row>
    <row r="280" spans="1:136" s="726" customFormat="1" x14ac:dyDescent="0.25">
      <c r="A280" s="720" t="s">
        <v>115</v>
      </c>
      <c r="B280" s="769">
        <f t="shared" si="68"/>
        <v>6</v>
      </c>
      <c r="C280" s="786">
        <v>26</v>
      </c>
      <c r="D280" s="854" t="s">
        <v>75</v>
      </c>
      <c r="E280" s="949">
        <v>42620</v>
      </c>
      <c r="F280" s="929"/>
      <c r="G280" s="721">
        <f t="shared" si="61"/>
        <v>6</v>
      </c>
      <c r="H280" s="904">
        <v>26</v>
      </c>
      <c r="I280" s="786">
        <v>26</v>
      </c>
      <c r="J280" s="904">
        <v>26</v>
      </c>
      <c r="K280" s="786">
        <v>0</v>
      </c>
      <c r="L280" s="956">
        <v>42621</v>
      </c>
      <c r="M280" s="953"/>
      <c r="N280" s="720"/>
      <c r="O280" s="720"/>
      <c r="P280" s="720"/>
      <c r="Q280" s="720"/>
      <c r="R280" s="720"/>
      <c r="S280" s="720"/>
      <c r="T280" s="720"/>
      <c r="U280" s="720"/>
      <c r="V280" s="716"/>
      <c r="W280" s="1118">
        <f t="shared" si="67"/>
        <v>6</v>
      </c>
      <c r="X280" s="831">
        <v>26</v>
      </c>
      <c r="Y280" s="719" t="str">
        <f t="shared" si="62"/>
        <v>OK</v>
      </c>
      <c r="Z280" s="771">
        <f t="shared" si="69"/>
        <v>0</v>
      </c>
      <c r="AA280" s="687" t="str">
        <f t="shared" si="63"/>
        <v>Euronics - 2231</v>
      </c>
      <c r="AB280" s="770">
        <v>42628</v>
      </c>
      <c r="AC280" s="854">
        <f t="shared" si="64"/>
        <v>26</v>
      </c>
      <c r="AD280" s="771">
        <f t="shared" si="58"/>
        <v>8</v>
      </c>
      <c r="AE280" s="932" t="str">
        <f t="shared" si="65"/>
        <v>OK</v>
      </c>
      <c r="AF280" s="725" t="str">
        <f t="shared" si="66"/>
        <v>OK</v>
      </c>
      <c r="AG280" s="854"/>
      <c r="AH280" s="771"/>
      <c r="AI280" s="720"/>
      <c r="AJ280" s="720"/>
      <c r="AK280" s="720"/>
      <c r="AL280" s="720"/>
      <c r="AM280" s="720"/>
      <c r="AN280" s="720"/>
      <c r="AO280" s="720"/>
      <c r="AP280" s="720"/>
      <c r="AQ280" s="720"/>
      <c r="AR280" s="720"/>
      <c r="AS280" s="720"/>
      <c r="AT280" s="720"/>
      <c r="AU280" s="720"/>
      <c r="AV280" s="720"/>
      <c r="AW280" s="720"/>
      <c r="AX280" s="720"/>
      <c r="AY280" s="720"/>
      <c r="AZ280" s="720"/>
      <c r="BA280" s="720"/>
      <c r="BB280" s="720"/>
      <c r="BC280" s="720"/>
      <c r="BD280" s="720"/>
      <c r="BE280" s="720"/>
      <c r="BF280" s="720"/>
      <c r="BG280" s="720"/>
      <c r="BH280" s="720"/>
      <c r="BI280" s="720"/>
      <c r="BJ280" s="720"/>
      <c r="BK280" s="720"/>
      <c r="BL280" s="720"/>
      <c r="BM280" s="720"/>
      <c r="BN280" s="720"/>
      <c r="BO280" s="720"/>
      <c r="BP280" s="720"/>
      <c r="BQ280" s="720"/>
      <c r="BR280" s="720"/>
      <c r="BS280" s="720"/>
      <c r="BT280" s="720"/>
      <c r="BU280" s="720"/>
      <c r="BV280" s="720"/>
      <c r="BW280" s="720"/>
      <c r="BX280" s="720"/>
      <c r="BY280" s="720"/>
      <c r="BZ280" s="720"/>
      <c r="CA280" s="720"/>
      <c r="CB280" s="720"/>
      <c r="CC280" s="720"/>
      <c r="CD280" s="720"/>
      <c r="CE280" s="720"/>
      <c r="CF280" s="720"/>
      <c r="CG280" s="720"/>
      <c r="CH280" s="720"/>
      <c r="CI280" s="720"/>
      <c r="CJ280" s="720"/>
      <c r="CK280" s="720"/>
      <c r="CL280" s="720"/>
      <c r="CM280" s="720"/>
      <c r="CN280" s="720"/>
      <c r="CO280" s="720"/>
      <c r="CP280" s="720"/>
      <c r="CQ280" s="720"/>
      <c r="CR280" s="720"/>
      <c r="CS280" s="720"/>
      <c r="CT280" s="720"/>
      <c r="CU280" s="720"/>
      <c r="CV280" s="720"/>
      <c r="CW280" s="720"/>
      <c r="CX280" s="720"/>
      <c r="CY280" s="720"/>
      <c r="CZ280" s="720"/>
      <c r="DA280" s="720"/>
      <c r="DB280" s="720"/>
      <c r="DC280" s="720"/>
      <c r="DD280" s="720"/>
      <c r="DE280" s="720"/>
      <c r="DF280" s="720"/>
      <c r="DG280" s="720"/>
      <c r="DH280" s="720"/>
      <c r="DI280" s="720"/>
      <c r="DJ280" s="720"/>
      <c r="DK280" s="720"/>
      <c r="DL280" s="720"/>
      <c r="DM280" s="720"/>
      <c r="DN280" s="720"/>
      <c r="DO280" s="720"/>
      <c r="DP280" s="720"/>
      <c r="DQ280" s="720"/>
      <c r="DR280" s="720"/>
      <c r="DS280" s="720"/>
      <c r="DT280" s="720"/>
      <c r="DU280" s="720"/>
      <c r="DV280" s="720"/>
      <c r="DW280" s="720"/>
      <c r="DX280" s="720"/>
      <c r="DY280" s="720"/>
      <c r="DZ280" s="720"/>
      <c r="EA280" s="720"/>
      <c r="EB280" s="720"/>
      <c r="EC280" s="720"/>
      <c r="ED280" s="720"/>
      <c r="EE280" s="720"/>
      <c r="EF280" s="720"/>
    </row>
    <row r="281" spans="1:136" s="726" customFormat="1" x14ac:dyDescent="0.25">
      <c r="A281" s="726" t="s">
        <v>115</v>
      </c>
      <c r="B281" s="875">
        <f t="shared" si="68"/>
        <v>7</v>
      </c>
      <c r="C281" s="901">
        <v>10</v>
      </c>
      <c r="D281" s="858" t="s">
        <v>76</v>
      </c>
      <c r="E281" s="949">
        <v>42620</v>
      </c>
      <c r="F281" s="939"/>
      <c r="G281" s="878">
        <f t="shared" si="61"/>
        <v>7</v>
      </c>
      <c r="H281" s="912">
        <v>10</v>
      </c>
      <c r="I281" s="901">
        <v>10</v>
      </c>
      <c r="J281" s="912">
        <v>10</v>
      </c>
      <c r="K281" s="917">
        <v>0</v>
      </c>
      <c r="L281" s="911">
        <v>42621</v>
      </c>
      <c r="M281" s="954"/>
      <c r="V281" s="881"/>
      <c r="W281" s="1120">
        <f t="shared" si="67"/>
        <v>7</v>
      </c>
      <c r="X281" s="902">
        <v>10</v>
      </c>
      <c r="Y281" s="882" t="str">
        <f t="shared" si="62"/>
        <v>OK</v>
      </c>
      <c r="Z281" s="847">
        <f t="shared" si="69"/>
        <v>0</v>
      </c>
      <c r="AA281" s="860" t="str">
        <f t="shared" si="63"/>
        <v>Tien 21 - 2232</v>
      </c>
      <c r="AB281" s="852">
        <v>42628</v>
      </c>
      <c r="AC281" s="858">
        <f t="shared" si="64"/>
        <v>10</v>
      </c>
      <c r="AD281" s="847">
        <f t="shared" si="58"/>
        <v>8</v>
      </c>
      <c r="AE281" s="947" t="str">
        <f t="shared" si="65"/>
        <v>OK</v>
      </c>
      <c r="AF281" s="876" t="str">
        <f t="shared" si="66"/>
        <v>OK</v>
      </c>
      <c r="AG281" s="858"/>
      <c r="AH281" s="847"/>
    </row>
    <row r="282" spans="1:136" s="730" customFormat="1" x14ac:dyDescent="0.25">
      <c r="A282" s="730" t="s">
        <v>115</v>
      </c>
      <c r="B282" s="884">
        <f t="shared" si="68"/>
        <v>8</v>
      </c>
      <c r="C282" s="913">
        <v>5</v>
      </c>
      <c r="D282" s="896" t="s">
        <v>77</v>
      </c>
      <c r="E282" s="948">
        <v>42620</v>
      </c>
      <c r="F282" s="940"/>
      <c r="G282" s="887">
        <f t="shared" si="61"/>
        <v>8</v>
      </c>
      <c r="H282" s="971">
        <v>5</v>
      </c>
      <c r="I282" s="913">
        <v>5</v>
      </c>
      <c r="J282" s="971">
        <v>5</v>
      </c>
      <c r="K282" s="913">
        <v>0</v>
      </c>
      <c r="L282" s="888">
        <v>42621</v>
      </c>
      <c r="M282" s="889"/>
      <c r="V282" s="891"/>
      <c r="W282" s="1123">
        <f t="shared" si="67"/>
        <v>8</v>
      </c>
      <c r="X282" s="914">
        <v>5</v>
      </c>
      <c r="Y282" s="893" t="str">
        <f t="shared" si="62"/>
        <v>OK</v>
      </c>
      <c r="Z282" s="864">
        <f t="shared" si="69"/>
        <v>0</v>
      </c>
      <c r="AA282" s="900" t="str">
        <f t="shared" si="63"/>
        <v>Confort - 2233</v>
      </c>
      <c r="AB282" s="894">
        <v>42628</v>
      </c>
      <c r="AC282" s="896">
        <f t="shared" si="64"/>
        <v>5</v>
      </c>
      <c r="AD282" s="864">
        <f t="shared" si="58"/>
        <v>8</v>
      </c>
      <c r="AE282" s="951" t="str">
        <f t="shared" si="65"/>
        <v>OK</v>
      </c>
      <c r="AF282" s="885" t="str">
        <f t="shared" si="66"/>
        <v>OK</v>
      </c>
      <c r="AG282" s="896"/>
      <c r="AH282" s="864"/>
    </row>
    <row r="283" spans="1:136" s="730" customFormat="1" x14ac:dyDescent="0.25">
      <c r="A283" s="730" t="s">
        <v>115</v>
      </c>
      <c r="B283" s="884">
        <f t="shared" si="68"/>
        <v>9</v>
      </c>
      <c r="C283" s="913">
        <v>537</v>
      </c>
      <c r="D283" s="896" t="s">
        <v>213</v>
      </c>
      <c r="E283" s="948">
        <v>42620</v>
      </c>
      <c r="F283" s="940"/>
      <c r="G283" s="887">
        <f t="shared" si="61"/>
        <v>9</v>
      </c>
      <c r="H283" s="971">
        <v>537</v>
      </c>
      <c r="I283" s="913">
        <v>537</v>
      </c>
      <c r="J283" s="971">
        <v>537</v>
      </c>
      <c r="K283" s="913">
        <v>0</v>
      </c>
      <c r="L283" s="888">
        <v>42621</v>
      </c>
      <c r="M283" s="889"/>
      <c r="V283" s="891"/>
      <c r="W283" s="1123">
        <f t="shared" si="67"/>
        <v>9</v>
      </c>
      <c r="X283" s="914">
        <v>537</v>
      </c>
      <c r="Y283" s="893" t="str">
        <f t="shared" si="62"/>
        <v>OK</v>
      </c>
      <c r="Z283" s="864">
        <f t="shared" si="69"/>
        <v>0</v>
      </c>
      <c r="AA283" s="900" t="str">
        <f t="shared" si="63"/>
        <v>MC FNAC- 2370</v>
      </c>
      <c r="AB283" s="894">
        <v>42639</v>
      </c>
      <c r="AC283" s="896">
        <f t="shared" si="64"/>
        <v>537</v>
      </c>
      <c r="AD283" s="864">
        <f t="shared" si="58"/>
        <v>19</v>
      </c>
      <c r="AE283" s="951" t="str">
        <f t="shared" si="65"/>
        <v>OK</v>
      </c>
      <c r="AF283" s="885" t="str">
        <f t="shared" si="66"/>
        <v>OK</v>
      </c>
      <c r="AG283" s="896"/>
      <c r="AH283" s="864"/>
    </row>
    <row r="284" spans="1:136" x14ac:dyDescent="0.25">
      <c r="A284" s="720" t="s">
        <v>115</v>
      </c>
      <c r="B284" s="769">
        <f t="shared" si="68"/>
        <v>10</v>
      </c>
      <c r="C284" s="786">
        <v>33</v>
      </c>
      <c r="D284" s="854" t="s">
        <v>187</v>
      </c>
      <c r="E284" s="949">
        <v>42620</v>
      </c>
      <c r="F284" s="929"/>
      <c r="G284" s="721">
        <f t="shared" si="61"/>
        <v>10</v>
      </c>
      <c r="H284" s="918">
        <v>33</v>
      </c>
      <c r="I284" s="786">
        <v>33</v>
      </c>
      <c r="J284" s="918">
        <v>33</v>
      </c>
      <c r="K284" s="786">
        <v>0</v>
      </c>
      <c r="L284" s="833">
        <v>42621</v>
      </c>
      <c r="M284" s="835"/>
      <c r="N284" s="720"/>
      <c r="O284" s="720"/>
      <c r="P284" s="720"/>
      <c r="Q284" s="720"/>
      <c r="R284" s="720"/>
      <c r="S284" s="720"/>
      <c r="T284" s="720"/>
      <c r="U284" s="720"/>
      <c r="V284" s="716"/>
      <c r="W284" s="1118">
        <f t="shared" si="67"/>
        <v>10</v>
      </c>
      <c r="X284" s="831">
        <v>33</v>
      </c>
      <c r="Y284" s="719" t="str">
        <f t="shared" si="62"/>
        <v>OK</v>
      </c>
      <c r="Z284" s="771">
        <f t="shared" si="69"/>
        <v>0</v>
      </c>
      <c r="AA284" s="687" t="str">
        <f t="shared" si="63"/>
        <v>Salvador Caetano - 2879</v>
      </c>
      <c r="AB284" s="770">
        <v>42640</v>
      </c>
      <c r="AC284" s="854">
        <f t="shared" si="64"/>
        <v>33</v>
      </c>
      <c r="AD284" s="771">
        <f t="shared" si="58"/>
        <v>20</v>
      </c>
      <c r="AE284" s="932" t="str">
        <f t="shared" si="65"/>
        <v>OK</v>
      </c>
      <c r="AF284" s="725" t="str">
        <f t="shared" si="66"/>
        <v>OK</v>
      </c>
      <c r="AG284" s="854"/>
      <c r="AH284" s="771"/>
    </row>
    <row r="285" spans="1:136" x14ac:dyDescent="0.25">
      <c r="A285" s="720" t="s">
        <v>115</v>
      </c>
      <c r="B285" s="769">
        <f t="shared" si="68"/>
        <v>11</v>
      </c>
      <c r="C285" s="786">
        <v>26</v>
      </c>
      <c r="D285" s="854" t="s">
        <v>244</v>
      </c>
      <c r="E285" s="949">
        <v>42620</v>
      </c>
      <c r="F285" s="929"/>
      <c r="G285" s="721">
        <f t="shared" si="61"/>
        <v>11</v>
      </c>
      <c r="H285" s="904">
        <v>26</v>
      </c>
      <c r="I285" s="786">
        <v>26</v>
      </c>
      <c r="J285" s="904">
        <v>26</v>
      </c>
      <c r="K285" s="786">
        <v>0</v>
      </c>
      <c r="L285" s="833">
        <v>42621</v>
      </c>
      <c r="M285" s="835"/>
      <c r="N285" s="720"/>
      <c r="O285" s="720"/>
      <c r="P285" s="720"/>
      <c r="Q285" s="720"/>
      <c r="R285" s="720"/>
      <c r="S285" s="720"/>
      <c r="T285" s="720"/>
      <c r="U285" s="720"/>
      <c r="V285" s="716"/>
      <c r="W285" s="1118">
        <f t="shared" si="67"/>
        <v>11</v>
      </c>
      <c r="X285" s="831">
        <v>26</v>
      </c>
      <c r="Y285" s="719" t="str">
        <f t="shared" si="62"/>
        <v>OK</v>
      </c>
      <c r="Z285" s="771">
        <f t="shared" si="69"/>
        <v>0</v>
      </c>
      <c r="AA285" s="687" t="str">
        <f t="shared" si="63"/>
        <v>JOM - 4327</v>
      </c>
      <c r="AB285" s="770">
        <v>42628</v>
      </c>
      <c r="AC285" s="854">
        <f t="shared" si="64"/>
        <v>26</v>
      </c>
      <c r="AD285" s="771">
        <f t="shared" si="58"/>
        <v>8</v>
      </c>
      <c r="AE285" s="932" t="str">
        <f t="shared" si="65"/>
        <v>OK</v>
      </c>
      <c r="AF285" s="725" t="str">
        <f t="shared" si="66"/>
        <v>OK</v>
      </c>
      <c r="AG285" s="854"/>
      <c r="AH285" s="771"/>
    </row>
    <row r="286" spans="1:136" x14ac:dyDescent="0.25">
      <c r="A286" s="720" t="s">
        <v>115</v>
      </c>
      <c r="B286" s="769">
        <f t="shared" si="68"/>
        <v>12</v>
      </c>
      <c r="C286" s="786">
        <v>2</v>
      </c>
      <c r="D286" s="854" t="s">
        <v>189</v>
      </c>
      <c r="E286" s="949">
        <v>42620</v>
      </c>
      <c r="F286" s="929"/>
      <c r="G286" s="721">
        <f t="shared" si="61"/>
        <v>12</v>
      </c>
      <c r="H286" s="904">
        <v>2</v>
      </c>
      <c r="I286" s="786">
        <v>2</v>
      </c>
      <c r="J286" s="904">
        <v>2</v>
      </c>
      <c r="K286" s="786">
        <v>0</v>
      </c>
      <c r="L286" s="833">
        <v>42621</v>
      </c>
      <c r="M286" s="835"/>
      <c r="N286" s="720"/>
      <c r="O286" s="720"/>
      <c r="P286" s="720"/>
      <c r="Q286" s="720"/>
      <c r="R286" s="720"/>
      <c r="S286" s="720"/>
      <c r="T286" s="720"/>
      <c r="U286" s="720"/>
      <c r="V286" s="716"/>
      <c r="W286" s="1118">
        <f t="shared" si="67"/>
        <v>12</v>
      </c>
      <c r="X286" s="831">
        <v>2</v>
      </c>
      <c r="Y286" s="719" t="str">
        <f t="shared" si="62"/>
        <v>OK</v>
      </c>
      <c r="Z286" s="771">
        <f t="shared" si="69"/>
        <v>0</v>
      </c>
      <c r="AA286" s="687" t="str">
        <f t="shared" si="63"/>
        <v>SZ Def - 6508</v>
      </c>
      <c r="AB286" s="770">
        <v>42629</v>
      </c>
      <c r="AC286" s="854">
        <f t="shared" si="64"/>
        <v>2</v>
      </c>
      <c r="AD286" s="771">
        <f t="shared" si="58"/>
        <v>9</v>
      </c>
      <c r="AE286" s="932" t="str">
        <f t="shared" si="65"/>
        <v>OK</v>
      </c>
      <c r="AF286" s="725" t="str">
        <f t="shared" si="66"/>
        <v>OK</v>
      </c>
      <c r="AG286" s="854"/>
      <c r="AH286" s="771"/>
    </row>
    <row r="287" spans="1:136" x14ac:dyDescent="0.25">
      <c r="A287" s="720" t="s">
        <v>115</v>
      </c>
      <c r="B287" s="769">
        <f t="shared" si="68"/>
        <v>13</v>
      </c>
      <c r="C287" s="786">
        <v>90</v>
      </c>
      <c r="D287" s="854" t="s">
        <v>214</v>
      </c>
      <c r="E287" s="949">
        <v>42620</v>
      </c>
      <c r="F287" s="929"/>
      <c r="G287" s="721">
        <f t="shared" si="61"/>
        <v>13</v>
      </c>
      <c r="H287" s="904">
        <v>90</v>
      </c>
      <c r="I287" s="786">
        <v>90</v>
      </c>
      <c r="J287" s="904">
        <v>90</v>
      </c>
      <c r="K287" s="786">
        <v>0</v>
      </c>
      <c r="L287" s="833">
        <v>42621</v>
      </c>
      <c r="M287" s="835"/>
      <c r="N287" s="720"/>
      <c r="O287" s="720"/>
      <c r="P287" s="720"/>
      <c r="Q287" s="720"/>
      <c r="R287" s="720"/>
      <c r="S287" s="720"/>
      <c r="T287" s="720"/>
      <c r="U287" s="720"/>
      <c r="V287" s="716"/>
      <c r="W287" s="1118">
        <f t="shared" si="67"/>
        <v>13</v>
      </c>
      <c r="X287" s="831">
        <v>90</v>
      </c>
      <c r="Y287" s="719" t="str">
        <f t="shared" si="62"/>
        <v>OK</v>
      </c>
      <c r="Z287" s="771">
        <f t="shared" si="69"/>
        <v>0</v>
      </c>
      <c r="AA287" s="687" t="str">
        <f t="shared" si="63"/>
        <v>Worten def - 6806</v>
      </c>
      <c r="AB287" s="770">
        <v>42629</v>
      </c>
      <c r="AC287" s="854">
        <f t="shared" si="64"/>
        <v>90</v>
      </c>
      <c r="AD287" s="771">
        <f t="shared" si="58"/>
        <v>9</v>
      </c>
      <c r="AE287" s="932" t="str">
        <f t="shared" si="65"/>
        <v>OK</v>
      </c>
      <c r="AF287" s="725" t="str">
        <f t="shared" si="66"/>
        <v>OK</v>
      </c>
      <c r="AG287" s="854"/>
      <c r="AH287" s="771"/>
    </row>
    <row r="288" spans="1:136" x14ac:dyDescent="0.25">
      <c r="A288" s="720" t="s">
        <v>115</v>
      </c>
      <c r="B288" s="769">
        <f t="shared" si="68"/>
        <v>14</v>
      </c>
      <c r="C288" s="786">
        <v>4</v>
      </c>
      <c r="D288" s="854" t="s">
        <v>219</v>
      </c>
      <c r="E288" s="949">
        <v>42620</v>
      </c>
      <c r="F288" s="929"/>
      <c r="G288" s="721">
        <f t="shared" si="61"/>
        <v>14</v>
      </c>
      <c r="H288" s="904">
        <v>4</v>
      </c>
      <c r="I288" s="786">
        <v>4</v>
      </c>
      <c r="J288" s="904">
        <v>4</v>
      </c>
      <c r="K288" s="786">
        <v>0</v>
      </c>
      <c r="L288" s="833">
        <v>42621</v>
      </c>
      <c r="M288" s="835"/>
      <c r="N288" s="720"/>
      <c r="O288" s="720"/>
      <c r="P288" s="720"/>
      <c r="Q288" s="720"/>
      <c r="R288" s="720"/>
      <c r="S288" s="720"/>
      <c r="T288" s="720"/>
      <c r="U288" s="720"/>
      <c r="V288" s="716"/>
      <c r="W288" s="1118">
        <f t="shared" si="67"/>
        <v>14</v>
      </c>
      <c r="X288" s="831">
        <v>4</v>
      </c>
      <c r="Y288" s="719" t="str">
        <f t="shared" si="62"/>
        <v>OK</v>
      </c>
      <c r="Z288" s="771">
        <f t="shared" si="69"/>
        <v>0</v>
      </c>
      <c r="AA288" s="687" t="str">
        <f t="shared" si="63"/>
        <v>Vobis -6843</v>
      </c>
      <c r="AB288" s="770">
        <v>42629</v>
      </c>
      <c r="AC288" s="854">
        <f t="shared" si="64"/>
        <v>4</v>
      </c>
      <c r="AD288" s="771">
        <f t="shared" si="58"/>
        <v>9</v>
      </c>
      <c r="AE288" s="932" t="str">
        <f t="shared" si="65"/>
        <v>OK</v>
      </c>
      <c r="AF288" s="725" t="str">
        <f t="shared" si="66"/>
        <v>OK</v>
      </c>
      <c r="AG288" s="854"/>
      <c r="AH288" s="771"/>
    </row>
    <row r="289" spans="1:136" x14ac:dyDescent="0.25">
      <c r="A289" s="720" t="s">
        <v>116</v>
      </c>
      <c r="B289" s="769">
        <f t="shared" si="68"/>
        <v>15</v>
      </c>
      <c r="C289" s="786">
        <v>78</v>
      </c>
      <c r="D289" s="854" t="s">
        <v>69</v>
      </c>
      <c r="E289" s="949">
        <v>42622</v>
      </c>
      <c r="F289" s="929"/>
      <c r="G289" s="721">
        <f t="shared" si="61"/>
        <v>15</v>
      </c>
      <c r="H289" s="904">
        <v>78</v>
      </c>
      <c r="I289" s="786">
        <v>78</v>
      </c>
      <c r="J289" s="904">
        <v>69</v>
      </c>
      <c r="K289" s="786">
        <f t="shared" ref="K289:K301" si="70">I289-J289</f>
        <v>9</v>
      </c>
      <c r="L289" s="833">
        <v>42625</v>
      </c>
      <c r="M289" s="835"/>
      <c r="N289" s="720"/>
      <c r="O289" s="720"/>
      <c r="P289" s="720"/>
      <c r="Q289" s="720"/>
      <c r="R289" s="720"/>
      <c r="S289" s="720"/>
      <c r="T289" s="720"/>
      <c r="U289" s="720"/>
      <c r="V289" s="716"/>
      <c r="W289" s="1118">
        <f t="shared" si="67"/>
        <v>15</v>
      </c>
      <c r="X289" s="831">
        <v>69</v>
      </c>
      <c r="Y289" s="719" t="str">
        <f t="shared" si="62"/>
        <v>ERRO</v>
      </c>
      <c r="Z289" s="771">
        <f t="shared" si="69"/>
        <v>9</v>
      </c>
      <c r="AA289" s="687" t="str">
        <f t="shared" si="63"/>
        <v>Black - 2215</v>
      </c>
      <c r="AB289" s="770">
        <v>42632</v>
      </c>
      <c r="AC289" s="854">
        <f t="shared" si="64"/>
        <v>69</v>
      </c>
      <c r="AD289" s="771">
        <f t="shared" si="58"/>
        <v>10</v>
      </c>
      <c r="AE289" s="932" t="str">
        <f t="shared" si="65"/>
        <v>OK</v>
      </c>
      <c r="AF289" s="725" t="str">
        <f t="shared" si="66"/>
        <v>OK</v>
      </c>
      <c r="AG289" s="854"/>
      <c r="AH289" s="771"/>
    </row>
    <row r="290" spans="1:136" x14ac:dyDescent="0.25">
      <c r="A290" s="720" t="s">
        <v>116</v>
      </c>
      <c r="B290" s="769">
        <f t="shared" si="68"/>
        <v>16</v>
      </c>
      <c r="C290" s="786">
        <v>2000</v>
      </c>
      <c r="D290" s="854" t="s">
        <v>73</v>
      </c>
      <c r="E290" s="949">
        <v>42622</v>
      </c>
      <c r="F290" s="929"/>
      <c r="G290" s="721">
        <f t="shared" si="61"/>
        <v>16</v>
      </c>
      <c r="H290" s="782">
        <v>2000</v>
      </c>
      <c r="I290" s="713">
        <v>2000</v>
      </c>
      <c r="J290" s="831">
        <v>1798</v>
      </c>
      <c r="K290" s="786">
        <f t="shared" si="70"/>
        <v>202</v>
      </c>
      <c r="L290" s="833">
        <v>42625</v>
      </c>
      <c r="M290" s="835"/>
      <c r="N290" s="720"/>
      <c r="O290" s="720"/>
      <c r="P290" s="720"/>
      <c r="Q290" s="720"/>
      <c r="R290" s="720"/>
      <c r="S290" s="720"/>
      <c r="T290" s="720"/>
      <c r="U290" s="720"/>
      <c r="V290" s="716"/>
      <c r="W290" s="1118">
        <f t="shared" si="67"/>
        <v>16</v>
      </c>
      <c r="X290" s="831">
        <v>1798</v>
      </c>
      <c r="Y290" s="719" t="str">
        <f t="shared" si="62"/>
        <v>ERRO</v>
      </c>
      <c r="Z290" s="771">
        <f t="shared" si="69"/>
        <v>202</v>
      </c>
      <c r="AA290" s="687" t="str">
        <f t="shared" si="63"/>
        <v>Ikea - 2228</v>
      </c>
      <c r="AB290" s="770">
        <v>42641</v>
      </c>
      <c r="AC290" s="854">
        <f t="shared" si="64"/>
        <v>1798</v>
      </c>
      <c r="AD290" s="771">
        <f t="shared" si="58"/>
        <v>19</v>
      </c>
      <c r="AE290" s="932" t="str">
        <f t="shared" si="65"/>
        <v>OK</v>
      </c>
      <c r="AF290" s="725" t="str">
        <f t="shared" si="66"/>
        <v>OK</v>
      </c>
      <c r="AG290" s="854"/>
      <c r="AH290" s="771"/>
    </row>
    <row r="291" spans="1:136" x14ac:dyDescent="0.25">
      <c r="A291" s="720" t="s">
        <v>116</v>
      </c>
      <c r="B291" s="769">
        <f t="shared" si="68"/>
        <v>17</v>
      </c>
      <c r="C291" s="786">
        <v>113</v>
      </c>
      <c r="D291" s="854" t="s">
        <v>73</v>
      </c>
      <c r="E291" s="949">
        <v>42622</v>
      </c>
      <c r="F291" s="929"/>
      <c r="G291" s="721">
        <f t="shared" si="61"/>
        <v>17</v>
      </c>
      <c r="H291" s="904">
        <v>113</v>
      </c>
      <c r="I291" s="786">
        <v>113</v>
      </c>
      <c r="J291" s="904">
        <v>113</v>
      </c>
      <c r="K291" s="786">
        <f t="shared" si="70"/>
        <v>0</v>
      </c>
      <c r="L291" s="833">
        <v>42625</v>
      </c>
      <c r="M291" s="835"/>
      <c r="N291" s="720"/>
      <c r="O291" s="720"/>
      <c r="P291" s="720"/>
      <c r="Q291" s="720"/>
      <c r="R291" s="720"/>
      <c r="S291" s="720"/>
      <c r="T291" s="720"/>
      <c r="U291" s="720"/>
      <c r="V291" s="716"/>
      <c r="W291" s="1118">
        <f t="shared" si="67"/>
        <v>17</v>
      </c>
      <c r="X291" s="831">
        <v>113</v>
      </c>
      <c r="Y291" s="719" t="str">
        <f t="shared" si="62"/>
        <v>OK</v>
      </c>
      <c r="Z291" s="771">
        <f t="shared" si="69"/>
        <v>0</v>
      </c>
      <c r="AA291" s="687" t="str">
        <f t="shared" si="63"/>
        <v>Ikea - 2228</v>
      </c>
      <c r="AB291" s="770">
        <v>42632</v>
      </c>
      <c r="AC291" s="854">
        <f t="shared" si="64"/>
        <v>113</v>
      </c>
      <c r="AD291" s="771">
        <f t="shared" si="58"/>
        <v>10</v>
      </c>
      <c r="AE291" s="932" t="str">
        <f t="shared" si="65"/>
        <v>OK</v>
      </c>
      <c r="AF291" s="725" t="str">
        <f t="shared" si="66"/>
        <v>OK</v>
      </c>
      <c r="AG291" s="854"/>
      <c r="AH291" s="771"/>
    </row>
    <row r="292" spans="1:136" x14ac:dyDescent="0.25">
      <c r="A292" s="720" t="s">
        <v>116</v>
      </c>
      <c r="B292" s="769">
        <f t="shared" si="68"/>
        <v>18</v>
      </c>
      <c r="C292" s="786">
        <v>478</v>
      </c>
      <c r="D292" s="854" t="s">
        <v>79</v>
      </c>
      <c r="E292" s="949">
        <v>42622</v>
      </c>
      <c r="F292" s="929"/>
      <c r="G292" s="721">
        <f t="shared" si="61"/>
        <v>18</v>
      </c>
      <c r="H292" s="904">
        <v>478</v>
      </c>
      <c r="I292" s="786">
        <v>478</v>
      </c>
      <c r="J292" s="904">
        <v>264</v>
      </c>
      <c r="K292" s="786">
        <f t="shared" si="70"/>
        <v>214</v>
      </c>
      <c r="L292" s="833">
        <v>42625</v>
      </c>
      <c r="M292" s="835"/>
      <c r="N292" s="720"/>
      <c r="O292" s="720"/>
      <c r="P292" s="720"/>
      <c r="Q292" s="720"/>
      <c r="R292" s="720"/>
      <c r="S292" s="720"/>
      <c r="T292" s="720"/>
      <c r="U292" s="720"/>
      <c r="V292" s="716"/>
      <c r="W292" s="1118">
        <f t="shared" si="67"/>
        <v>18</v>
      </c>
      <c r="X292" s="831">
        <v>264</v>
      </c>
      <c r="Y292" s="719" t="str">
        <f t="shared" si="62"/>
        <v>ERRO</v>
      </c>
      <c r="Z292" s="771">
        <f t="shared" si="69"/>
        <v>214</v>
      </c>
      <c r="AA292" s="687" t="str">
        <f t="shared" si="63"/>
        <v>Moviflor - 2229</v>
      </c>
      <c r="AB292" s="770">
        <v>42632</v>
      </c>
      <c r="AC292" s="854">
        <f t="shared" si="64"/>
        <v>264</v>
      </c>
      <c r="AD292" s="771">
        <f t="shared" si="58"/>
        <v>10</v>
      </c>
      <c r="AE292" s="932" t="str">
        <f t="shared" si="65"/>
        <v>OK</v>
      </c>
      <c r="AF292" s="725" t="str">
        <f t="shared" si="66"/>
        <v>OK</v>
      </c>
      <c r="AG292" s="854"/>
      <c r="AH292" s="771"/>
    </row>
    <row r="293" spans="1:136" x14ac:dyDescent="0.25">
      <c r="A293" s="720" t="s">
        <v>116</v>
      </c>
      <c r="B293" s="769">
        <f t="shared" si="68"/>
        <v>19</v>
      </c>
      <c r="C293" s="786">
        <v>61</v>
      </c>
      <c r="D293" s="854" t="s">
        <v>75</v>
      </c>
      <c r="E293" s="949">
        <v>42622</v>
      </c>
      <c r="F293" s="929"/>
      <c r="G293" s="721">
        <f t="shared" si="61"/>
        <v>19</v>
      </c>
      <c r="H293" s="904">
        <v>61</v>
      </c>
      <c r="I293" s="786">
        <v>61</v>
      </c>
      <c r="J293" s="904">
        <v>58</v>
      </c>
      <c r="K293" s="786">
        <f t="shared" si="70"/>
        <v>3</v>
      </c>
      <c r="L293" s="833">
        <v>42625</v>
      </c>
      <c r="M293" s="835"/>
      <c r="N293" s="720"/>
      <c r="O293" s="720"/>
      <c r="P293" s="720"/>
      <c r="Q293" s="720"/>
      <c r="R293" s="720"/>
      <c r="S293" s="720"/>
      <c r="T293" s="720"/>
      <c r="U293" s="720"/>
      <c r="V293" s="716"/>
      <c r="W293" s="1118">
        <f t="shared" si="67"/>
        <v>19</v>
      </c>
      <c r="X293" s="831">
        <v>58</v>
      </c>
      <c r="Y293" s="719" t="str">
        <f t="shared" si="62"/>
        <v>ERRO</v>
      </c>
      <c r="Z293" s="771">
        <f t="shared" si="69"/>
        <v>3</v>
      </c>
      <c r="AA293" s="687" t="str">
        <f t="shared" si="63"/>
        <v>Euronics - 2231</v>
      </c>
      <c r="AB293" s="770">
        <v>42640</v>
      </c>
      <c r="AC293" s="854">
        <f t="shared" si="64"/>
        <v>58</v>
      </c>
      <c r="AD293" s="771">
        <f t="shared" si="58"/>
        <v>18</v>
      </c>
      <c r="AE293" s="932" t="str">
        <f t="shared" si="65"/>
        <v>OK</v>
      </c>
      <c r="AF293" s="725" t="str">
        <f t="shared" si="66"/>
        <v>OK</v>
      </c>
      <c r="AG293" s="854"/>
      <c r="AH293" s="771"/>
    </row>
    <row r="294" spans="1:136" x14ac:dyDescent="0.25">
      <c r="A294" s="720" t="s">
        <v>116</v>
      </c>
      <c r="B294" s="769">
        <f t="shared" si="68"/>
        <v>20</v>
      </c>
      <c r="C294" s="786">
        <v>36</v>
      </c>
      <c r="D294" s="854" t="s">
        <v>76</v>
      </c>
      <c r="E294" s="949">
        <v>42622</v>
      </c>
      <c r="F294" s="929"/>
      <c r="G294" s="721">
        <f t="shared" si="61"/>
        <v>20</v>
      </c>
      <c r="H294" s="904">
        <v>36</v>
      </c>
      <c r="I294" s="786">
        <v>36</v>
      </c>
      <c r="J294" s="904">
        <v>25</v>
      </c>
      <c r="K294" s="786">
        <f t="shared" si="70"/>
        <v>11</v>
      </c>
      <c r="L294" s="833">
        <v>42625</v>
      </c>
      <c r="M294" s="835"/>
      <c r="N294" s="720"/>
      <c r="O294" s="720"/>
      <c r="P294" s="720"/>
      <c r="Q294" s="720"/>
      <c r="R294" s="720"/>
      <c r="S294" s="720"/>
      <c r="T294" s="720"/>
      <c r="U294" s="720"/>
      <c r="V294" s="716"/>
      <c r="W294" s="1118">
        <f t="shared" si="67"/>
        <v>20</v>
      </c>
      <c r="X294" s="831">
        <v>25</v>
      </c>
      <c r="Y294" s="719" t="str">
        <f t="shared" si="62"/>
        <v>ERRO</v>
      </c>
      <c r="Z294" s="771">
        <f t="shared" si="69"/>
        <v>11</v>
      </c>
      <c r="AA294" s="687" t="str">
        <f t="shared" si="63"/>
        <v>Tien 21 - 2232</v>
      </c>
      <c r="AB294" s="770">
        <v>42633</v>
      </c>
      <c r="AC294" s="854">
        <f t="shared" si="64"/>
        <v>25</v>
      </c>
      <c r="AD294" s="771">
        <f t="shared" si="58"/>
        <v>11</v>
      </c>
      <c r="AE294" s="932" t="str">
        <f t="shared" si="65"/>
        <v>OK</v>
      </c>
      <c r="AF294" s="725" t="str">
        <f t="shared" si="66"/>
        <v>OK</v>
      </c>
      <c r="AG294" s="854"/>
      <c r="AH294" s="771"/>
    </row>
    <row r="295" spans="1:136" x14ac:dyDescent="0.25">
      <c r="A295" s="720" t="s">
        <v>116</v>
      </c>
      <c r="B295" s="769">
        <f t="shared" si="68"/>
        <v>21</v>
      </c>
      <c r="C295" s="786">
        <v>23</v>
      </c>
      <c r="D295" s="854" t="s">
        <v>77</v>
      </c>
      <c r="E295" s="949">
        <v>42622</v>
      </c>
      <c r="F295" s="929"/>
      <c r="G295" s="721">
        <f t="shared" si="61"/>
        <v>21</v>
      </c>
      <c r="H295" s="904">
        <v>23</v>
      </c>
      <c r="I295" s="786">
        <v>23</v>
      </c>
      <c r="J295" s="904">
        <v>18</v>
      </c>
      <c r="K295" s="786">
        <f t="shared" si="70"/>
        <v>5</v>
      </c>
      <c r="L295" s="833">
        <v>42625</v>
      </c>
      <c r="M295" s="835"/>
      <c r="N295" s="720"/>
      <c r="O295" s="720"/>
      <c r="P295" s="720"/>
      <c r="Q295" s="720"/>
      <c r="R295" s="720"/>
      <c r="S295" s="720"/>
      <c r="T295" s="720"/>
      <c r="U295" s="720"/>
      <c r="V295" s="716"/>
      <c r="W295" s="1118">
        <f t="shared" si="67"/>
        <v>21</v>
      </c>
      <c r="X295" s="831">
        <v>18</v>
      </c>
      <c r="Y295" s="719" t="str">
        <f t="shared" si="62"/>
        <v>ERRO</v>
      </c>
      <c r="Z295" s="771">
        <f t="shared" si="69"/>
        <v>5</v>
      </c>
      <c r="AA295" s="687" t="str">
        <f t="shared" si="63"/>
        <v>Confort - 2233</v>
      </c>
      <c r="AB295" s="770">
        <v>42632</v>
      </c>
      <c r="AC295" s="854">
        <f t="shared" si="64"/>
        <v>18</v>
      </c>
      <c r="AD295" s="771">
        <f t="shared" si="58"/>
        <v>10</v>
      </c>
      <c r="AE295" s="932" t="str">
        <f t="shared" si="65"/>
        <v>OK</v>
      </c>
      <c r="AF295" s="725" t="str">
        <f t="shared" si="66"/>
        <v>OK</v>
      </c>
      <c r="AG295" s="854"/>
      <c r="AH295" s="771"/>
    </row>
    <row r="296" spans="1:136" x14ac:dyDescent="0.25">
      <c r="A296" s="720" t="s">
        <v>116</v>
      </c>
      <c r="B296" s="769">
        <f t="shared" si="68"/>
        <v>22</v>
      </c>
      <c r="C296" s="786">
        <v>1653</v>
      </c>
      <c r="D296" s="854" t="s">
        <v>213</v>
      </c>
      <c r="E296" s="949">
        <v>42622</v>
      </c>
      <c r="F296" s="929"/>
      <c r="G296" s="721">
        <f t="shared" si="61"/>
        <v>22</v>
      </c>
      <c r="H296" s="904">
        <v>1653</v>
      </c>
      <c r="I296" s="786">
        <v>1653</v>
      </c>
      <c r="J296" s="904">
        <v>1582</v>
      </c>
      <c r="K296" s="786">
        <f t="shared" si="70"/>
        <v>71</v>
      </c>
      <c r="L296" s="833">
        <v>42625</v>
      </c>
      <c r="M296" s="835"/>
      <c r="N296" s="720"/>
      <c r="O296" s="720"/>
      <c r="P296" s="720"/>
      <c r="Q296" s="720"/>
      <c r="R296" s="720"/>
      <c r="S296" s="720"/>
      <c r="T296" s="720"/>
      <c r="U296" s="720"/>
      <c r="V296" s="716"/>
      <c r="W296" s="1118">
        <f t="shared" si="67"/>
        <v>22</v>
      </c>
      <c r="X296" s="831">
        <v>1582</v>
      </c>
      <c r="Y296" s="719" t="str">
        <f t="shared" si="62"/>
        <v>ERRO</v>
      </c>
      <c r="Z296" s="771">
        <f t="shared" si="69"/>
        <v>71</v>
      </c>
      <c r="AA296" s="687" t="str">
        <f t="shared" si="63"/>
        <v>MC FNAC- 2370</v>
      </c>
      <c r="AB296" s="770">
        <v>42640</v>
      </c>
      <c r="AC296" s="854">
        <f t="shared" si="64"/>
        <v>1582</v>
      </c>
      <c r="AD296" s="771">
        <f t="shared" si="58"/>
        <v>18</v>
      </c>
      <c r="AE296" s="932" t="str">
        <f t="shared" si="65"/>
        <v>OK</v>
      </c>
      <c r="AF296" s="725" t="str">
        <f t="shared" si="66"/>
        <v>OK</v>
      </c>
      <c r="AG296" s="854"/>
      <c r="AH296" s="771"/>
    </row>
    <row r="297" spans="1:136" x14ac:dyDescent="0.25">
      <c r="A297" s="720" t="s">
        <v>116</v>
      </c>
      <c r="B297" s="769">
        <f t="shared" si="68"/>
        <v>23</v>
      </c>
      <c r="C297" s="786">
        <v>1023</v>
      </c>
      <c r="D297" s="854" t="s">
        <v>187</v>
      </c>
      <c r="E297" s="949">
        <v>42622</v>
      </c>
      <c r="F297" s="929"/>
      <c r="G297" s="721">
        <f t="shared" si="61"/>
        <v>23</v>
      </c>
      <c r="H297" s="904">
        <v>1023</v>
      </c>
      <c r="I297" s="786">
        <v>1023</v>
      </c>
      <c r="J297" s="904">
        <v>990</v>
      </c>
      <c r="K297" s="786">
        <f t="shared" si="70"/>
        <v>33</v>
      </c>
      <c r="L297" s="833">
        <v>42625</v>
      </c>
      <c r="M297" s="835"/>
      <c r="N297" s="720"/>
      <c r="O297" s="720"/>
      <c r="P297" s="720"/>
      <c r="Q297" s="720"/>
      <c r="R297" s="720"/>
      <c r="S297" s="720"/>
      <c r="T297" s="720"/>
      <c r="U297" s="720"/>
      <c r="V297" s="716"/>
      <c r="W297" s="1118">
        <f t="shared" ref="W297:W328" si="71">B297:B316</f>
        <v>23</v>
      </c>
      <c r="X297" s="831">
        <v>990</v>
      </c>
      <c r="Y297" s="719" t="str">
        <f t="shared" si="62"/>
        <v>ERRO</v>
      </c>
      <c r="Z297" s="771">
        <f t="shared" si="69"/>
        <v>33</v>
      </c>
      <c r="AA297" s="687" t="str">
        <f t="shared" si="63"/>
        <v>Salvador Caetano - 2879</v>
      </c>
      <c r="AB297" s="770">
        <v>42639</v>
      </c>
      <c r="AC297" s="854">
        <f t="shared" si="64"/>
        <v>990</v>
      </c>
      <c r="AD297" s="771">
        <f t="shared" ref="AD297:AD360" si="72">DAYS360(E297,AB297)</f>
        <v>17</v>
      </c>
      <c r="AE297" s="932" t="str">
        <f t="shared" si="65"/>
        <v>OK</v>
      </c>
      <c r="AF297" s="725" t="str">
        <f t="shared" si="66"/>
        <v>OK</v>
      </c>
      <c r="AG297" s="854"/>
      <c r="AH297" s="771"/>
    </row>
    <row r="298" spans="1:136" x14ac:dyDescent="0.25">
      <c r="A298" s="720" t="s">
        <v>116</v>
      </c>
      <c r="B298" s="769">
        <f t="shared" si="68"/>
        <v>24</v>
      </c>
      <c r="C298" s="786">
        <v>1</v>
      </c>
      <c r="D298" s="854" t="s">
        <v>222</v>
      </c>
      <c r="E298" s="949">
        <v>42622</v>
      </c>
      <c r="F298" s="929"/>
      <c r="G298" s="721">
        <f t="shared" si="61"/>
        <v>24</v>
      </c>
      <c r="H298" s="904">
        <v>1</v>
      </c>
      <c r="I298" s="786">
        <v>1</v>
      </c>
      <c r="J298" s="904">
        <v>1</v>
      </c>
      <c r="K298" s="786">
        <f t="shared" si="70"/>
        <v>0</v>
      </c>
      <c r="L298" s="833">
        <v>42625</v>
      </c>
      <c r="M298" s="835"/>
      <c r="N298" s="720"/>
      <c r="O298" s="720"/>
      <c r="P298" s="720"/>
      <c r="Q298" s="720"/>
      <c r="R298" s="720"/>
      <c r="S298" s="720"/>
      <c r="T298" s="720"/>
      <c r="U298" s="720"/>
      <c r="V298" s="716"/>
      <c r="W298" s="1118">
        <f t="shared" si="71"/>
        <v>24</v>
      </c>
      <c r="X298" s="831">
        <v>1</v>
      </c>
      <c r="Y298" s="719" t="str">
        <f t="shared" si="62"/>
        <v>OK</v>
      </c>
      <c r="Z298" s="771">
        <f t="shared" si="69"/>
        <v>0</v>
      </c>
      <c r="AA298" s="687" t="str">
        <f t="shared" si="63"/>
        <v>Renault MCI - 3135</v>
      </c>
      <c r="AB298" s="770">
        <v>42633</v>
      </c>
      <c r="AC298" s="854">
        <f t="shared" si="64"/>
        <v>1</v>
      </c>
      <c r="AD298" s="771">
        <f t="shared" si="72"/>
        <v>11</v>
      </c>
      <c r="AE298" s="932" t="str">
        <f t="shared" si="65"/>
        <v>OK</v>
      </c>
      <c r="AF298" s="725" t="str">
        <f t="shared" si="66"/>
        <v>OK</v>
      </c>
      <c r="AG298" s="854"/>
      <c r="AH298" s="771"/>
    </row>
    <row r="299" spans="1:136" x14ac:dyDescent="0.25">
      <c r="A299" s="720" t="s">
        <v>116</v>
      </c>
      <c r="B299" s="769">
        <f t="shared" si="68"/>
        <v>25</v>
      </c>
      <c r="C299" s="786">
        <v>2000</v>
      </c>
      <c r="D299" s="854" t="s">
        <v>214</v>
      </c>
      <c r="E299" s="949">
        <v>42622</v>
      </c>
      <c r="F299" s="929"/>
      <c r="G299" s="721">
        <f t="shared" si="61"/>
        <v>25</v>
      </c>
      <c r="H299" s="904">
        <v>2000</v>
      </c>
      <c r="I299" s="786">
        <v>2000</v>
      </c>
      <c r="J299" s="904">
        <v>1906</v>
      </c>
      <c r="K299" s="786">
        <f t="shared" si="70"/>
        <v>94</v>
      </c>
      <c r="L299" s="833">
        <v>42625</v>
      </c>
      <c r="M299" s="835"/>
      <c r="N299" s="720"/>
      <c r="O299" s="720"/>
      <c r="P299" s="720"/>
      <c r="Q299" s="720"/>
      <c r="R299" s="720"/>
      <c r="S299" s="720"/>
      <c r="T299" s="720"/>
      <c r="U299" s="720"/>
      <c r="V299" s="716"/>
      <c r="W299" s="1118">
        <f t="shared" si="71"/>
        <v>25</v>
      </c>
      <c r="X299" s="831">
        <v>1906</v>
      </c>
      <c r="Y299" s="719" t="str">
        <f t="shared" si="62"/>
        <v>ERRO</v>
      </c>
      <c r="Z299" s="771">
        <f t="shared" si="69"/>
        <v>94</v>
      </c>
      <c r="AA299" s="687" t="str">
        <f t="shared" si="63"/>
        <v>Worten def - 6806</v>
      </c>
      <c r="AB299" s="770">
        <v>42639</v>
      </c>
      <c r="AC299" s="854">
        <f t="shared" si="64"/>
        <v>1906</v>
      </c>
      <c r="AD299" s="771">
        <f t="shared" si="72"/>
        <v>17</v>
      </c>
      <c r="AE299" s="932" t="str">
        <f t="shared" si="65"/>
        <v>OK</v>
      </c>
      <c r="AF299" s="725" t="str">
        <f t="shared" si="66"/>
        <v>OK</v>
      </c>
      <c r="AG299" s="854"/>
      <c r="AH299" s="771"/>
    </row>
    <row r="300" spans="1:136" s="726" customFormat="1" x14ac:dyDescent="0.25">
      <c r="A300" s="720" t="s">
        <v>116</v>
      </c>
      <c r="B300" s="769">
        <f t="shared" si="68"/>
        <v>26</v>
      </c>
      <c r="C300" s="786">
        <v>204</v>
      </c>
      <c r="D300" s="854" t="s">
        <v>214</v>
      </c>
      <c r="E300" s="949">
        <v>42622</v>
      </c>
      <c r="F300" s="929"/>
      <c r="G300" s="721">
        <f t="shared" si="61"/>
        <v>26</v>
      </c>
      <c r="H300" s="904">
        <v>204</v>
      </c>
      <c r="I300" s="786">
        <v>204</v>
      </c>
      <c r="J300" s="904">
        <v>204</v>
      </c>
      <c r="K300" s="786">
        <f t="shared" si="70"/>
        <v>0</v>
      </c>
      <c r="L300" s="833">
        <v>42625</v>
      </c>
      <c r="M300" s="835"/>
      <c r="N300" s="720"/>
      <c r="O300" s="720"/>
      <c r="P300" s="720"/>
      <c r="Q300" s="720"/>
      <c r="R300" s="720"/>
      <c r="S300" s="720"/>
      <c r="T300" s="720"/>
      <c r="U300" s="720"/>
      <c r="V300" s="716"/>
      <c r="W300" s="1118">
        <f t="shared" si="71"/>
        <v>26</v>
      </c>
      <c r="X300" s="831">
        <v>204</v>
      </c>
      <c r="Y300" s="719" t="str">
        <f t="shared" si="62"/>
        <v>OK</v>
      </c>
      <c r="Z300" s="771">
        <f t="shared" si="69"/>
        <v>0</v>
      </c>
      <c r="AA300" s="687" t="str">
        <f t="shared" si="63"/>
        <v>Worten def - 6806</v>
      </c>
      <c r="AB300" s="770">
        <v>42633</v>
      </c>
      <c r="AC300" s="854">
        <f t="shared" si="64"/>
        <v>204</v>
      </c>
      <c r="AD300" s="771">
        <f t="shared" si="72"/>
        <v>11</v>
      </c>
      <c r="AE300" s="932" t="str">
        <f t="shared" si="65"/>
        <v>OK</v>
      </c>
      <c r="AF300" s="725" t="str">
        <f t="shared" si="66"/>
        <v>OK</v>
      </c>
      <c r="AG300" s="854"/>
      <c r="AH300" s="771"/>
      <c r="AI300" s="720"/>
      <c r="AJ300" s="720"/>
      <c r="AK300" s="720"/>
      <c r="AL300" s="720"/>
      <c r="AM300" s="720"/>
      <c r="AN300" s="720"/>
      <c r="AO300" s="720"/>
      <c r="AP300" s="720"/>
      <c r="AQ300" s="720"/>
      <c r="AR300" s="720"/>
      <c r="AS300" s="720"/>
      <c r="AT300" s="720"/>
      <c r="AU300" s="720"/>
      <c r="AV300" s="720"/>
      <c r="AW300" s="720"/>
      <c r="AX300" s="720"/>
      <c r="AY300" s="720"/>
      <c r="AZ300" s="720"/>
      <c r="BA300" s="720"/>
      <c r="BB300" s="720"/>
      <c r="BC300" s="720"/>
      <c r="BD300" s="720"/>
      <c r="BE300" s="720"/>
      <c r="BF300" s="720"/>
      <c r="BG300" s="720"/>
      <c r="BH300" s="720"/>
      <c r="BI300" s="720"/>
      <c r="BJ300" s="720"/>
      <c r="BK300" s="720"/>
      <c r="BL300" s="720"/>
      <c r="BM300" s="720"/>
      <c r="BN300" s="720"/>
      <c r="BO300" s="720"/>
      <c r="BP300" s="720"/>
      <c r="BQ300" s="720"/>
      <c r="BR300" s="720"/>
      <c r="BS300" s="720"/>
      <c r="BT300" s="720"/>
      <c r="BU300" s="720"/>
      <c r="BV300" s="720"/>
      <c r="BW300" s="720"/>
      <c r="BX300" s="720"/>
      <c r="BY300" s="720"/>
      <c r="BZ300" s="720"/>
      <c r="CA300" s="720"/>
      <c r="CB300" s="720"/>
      <c r="CC300" s="720"/>
      <c r="CD300" s="720"/>
      <c r="CE300" s="720"/>
      <c r="CF300" s="720"/>
      <c r="CG300" s="720"/>
      <c r="CH300" s="720"/>
      <c r="CI300" s="720"/>
      <c r="CJ300" s="720"/>
      <c r="CK300" s="720"/>
      <c r="CL300" s="720"/>
      <c r="CM300" s="720"/>
      <c r="CN300" s="720"/>
      <c r="CO300" s="720"/>
      <c r="CP300" s="720"/>
      <c r="CQ300" s="720"/>
      <c r="CR300" s="720"/>
      <c r="CS300" s="720"/>
      <c r="CT300" s="720"/>
      <c r="CU300" s="720"/>
      <c r="CV300" s="720"/>
      <c r="CW300" s="720"/>
      <c r="CX300" s="720"/>
      <c r="CY300" s="720"/>
      <c r="CZ300" s="720"/>
      <c r="DA300" s="720"/>
      <c r="DB300" s="720"/>
      <c r="DC300" s="720"/>
      <c r="DD300" s="720"/>
      <c r="DE300" s="720"/>
      <c r="DF300" s="720"/>
      <c r="DG300" s="720"/>
      <c r="DH300" s="720"/>
      <c r="DI300" s="720"/>
      <c r="DJ300" s="720"/>
      <c r="DK300" s="720"/>
      <c r="DL300" s="720"/>
      <c r="DM300" s="720"/>
      <c r="DN300" s="720"/>
      <c r="DO300" s="720"/>
      <c r="DP300" s="720"/>
      <c r="DQ300" s="720"/>
      <c r="DR300" s="720"/>
      <c r="DS300" s="720"/>
      <c r="DT300" s="720"/>
      <c r="DU300" s="720"/>
      <c r="DV300" s="720"/>
      <c r="DW300" s="720"/>
      <c r="DX300" s="720"/>
      <c r="DY300" s="720"/>
      <c r="DZ300" s="720"/>
      <c r="EA300" s="720"/>
      <c r="EB300" s="720"/>
      <c r="EC300" s="720"/>
      <c r="ED300" s="720"/>
      <c r="EE300" s="720"/>
      <c r="EF300" s="720"/>
    </row>
    <row r="301" spans="1:136" s="823" customFormat="1" ht="14.25" thickBot="1" x14ac:dyDescent="0.3">
      <c r="A301" s="720" t="s">
        <v>116</v>
      </c>
      <c r="B301" s="875">
        <f t="shared" si="68"/>
        <v>27</v>
      </c>
      <c r="C301" s="901">
        <v>102</v>
      </c>
      <c r="D301" s="847" t="s">
        <v>219</v>
      </c>
      <c r="E301" s="952">
        <v>42622</v>
      </c>
      <c r="F301" s="939"/>
      <c r="G301" s="878">
        <f t="shared" si="61"/>
        <v>27</v>
      </c>
      <c r="H301" s="912">
        <v>102</v>
      </c>
      <c r="I301" s="901">
        <v>102</v>
      </c>
      <c r="J301" s="912">
        <v>101</v>
      </c>
      <c r="K301" s="959">
        <f t="shared" si="70"/>
        <v>1</v>
      </c>
      <c r="L301" s="911">
        <v>42625</v>
      </c>
      <c r="M301" s="835"/>
      <c r="V301" s="716"/>
      <c r="W301" s="1120">
        <f t="shared" si="71"/>
        <v>27</v>
      </c>
      <c r="X301" s="902">
        <v>101</v>
      </c>
      <c r="Y301" s="882" t="str">
        <f t="shared" si="62"/>
        <v>ERRO</v>
      </c>
      <c r="Z301" s="847">
        <f t="shared" si="69"/>
        <v>1</v>
      </c>
      <c r="AA301" s="860" t="str">
        <f t="shared" si="63"/>
        <v>Vobis -6843</v>
      </c>
      <c r="AB301" s="852">
        <v>42635</v>
      </c>
      <c r="AC301" s="858">
        <f t="shared" si="64"/>
        <v>101</v>
      </c>
      <c r="AD301" s="847">
        <f t="shared" si="72"/>
        <v>13</v>
      </c>
      <c r="AE301" s="847" t="str">
        <f t="shared" si="65"/>
        <v>OK</v>
      </c>
      <c r="AF301" s="876" t="str">
        <f t="shared" si="66"/>
        <v>OK</v>
      </c>
      <c r="AG301" s="847"/>
      <c r="AH301" s="813"/>
    </row>
    <row r="302" spans="1:136" s="810" customFormat="1" ht="15" thickTop="1" thickBot="1" x14ac:dyDescent="0.3">
      <c r="A302" s="951" t="s">
        <v>115</v>
      </c>
      <c r="B302" s="875">
        <v>1</v>
      </c>
      <c r="C302" s="901">
        <v>1</v>
      </c>
      <c r="D302" s="858" t="s">
        <v>183</v>
      </c>
      <c r="E302" s="952">
        <v>42627</v>
      </c>
      <c r="F302" s="939"/>
      <c r="G302" s="924">
        <f t="shared" si="61"/>
        <v>1</v>
      </c>
      <c r="H302" s="912">
        <v>1</v>
      </c>
      <c r="I302" s="901">
        <v>1</v>
      </c>
      <c r="J302" s="912">
        <v>1</v>
      </c>
      <c r="K302" s="901">
        <f t="shared" ref="K302:K316" si="73">I67-J67</f>
        <v>0</v>
      </c>
      <c r="L302" s="899">
        <v>42628</v>
      </c>
      <c r="M302" s="889"/>
      <c r="N302" s="837"/>
      <c r="O302" s="837"/>
      <c r="P302" s="837"/>
      <c r="Q302" s="837"/>
      <c r="R302" s="837"/>
      <c r="S302" s="837"/>
      <c r="T302" s="837"/>
      <c r="U302" s="837"/>
      <c r="V302" s="960"/>
      <c r="W302" s="1120">
        <f t="shared" si="71"/>
        <v>1</v>
      </c>
      <c r="X302" s="902">
        <v>1</v>
      </c>
      <c r="Y302" s="882" t="str">
        <f t="shared" si="62"/>
        <v>OK</v>
      </c>
      <c r="Z302" s="847">
        <f t="shared" si="69"/>
        <v>0</v>
      </c>
      <c r="AA302" s="860" t="str">
        <f t="shared" si="63"/>
        <v>MDL Def - 2208</v>
      </c>
      <c r="AB302" s="852">
        <v>42635</v>
      </c>
      <c r="AC302" s="858">
        <f t="shared" si="64"/>
        <v>1</v>
      </c>
      <c r="AD302" s="847">
        <f t="shared" si="72"/>
        <v>8</v>
      </c>
      <c r="AE302" s="947" t="str">
        <f t="shared" si="65"/>
        <v>OK</v>
      </c>
      <c r="AF302" s="876" t="str">
        <f t="shared" si="66"/>
        <v>OK</v>
      </c>
      <c r="AG302" s="847"/>
      <c r="AH302" s="805"/>
    </row>
    <row r="303" spans="1:136" s="726" customFormat="1" ht="14.25" thickTop="1" x14ac:dyDescent="0.25">
      <c r="A303" s="726" t="s">
        <v>115</v>
      </c>
      <c r="B303" s="875">
        <f t="shared" ref="B303:B316" si="74">B302+1</f>
        <v>2</v>
      </c>
      <c r="C303" s="901">
        <v>24</v>
      </c>
      <c r="D303" s="858" t="s">
        <v>69</v>
      </c>
      <c r="E303" s="952">
        <v>42627</v>
      </c>
      <c r="F303" s="939"/>
      <c r="G303" s="878">
        <f t="shared" si="61"/>
        <v>2</v>
      </c>
      <c r="H303" s="912">
        <v>24</v>
      </c>
      <c r="I303" s="901">
        <v>24</v>
      </c>
      <c r="J303" s="912">
        <v>24</v>
      </c>
      <c r="K303" s="901">
        <f t="shared" si="73"/>
        <v>0</v>
      </c>
      <c r="L303" s="899">
        <v>42628</v>
      </c>
      <c r="M303" s="879"/>
      <c r="V303" s="881"/>
      <c r="W303" s="1120">
        <f t="shared" si="71"/>
        <v>2</v>
      </c>
      <c r="X303" s="902">
        <v>24</v>
      </c>
      <c r="Y303" s="882" t="str">
        <f t="shared" si="62"/>
        <v>OK</v>
      </c>
      <c r="Z303" s="847">
        <f t="shared" si="69"/>
        <v>0</v>
      </c>
      <c r="AA303" s="860" t="str">
        <f t="shared" si="63"/>
        <v>Black - 2215</v>
      </c>
      <c r="AB303" s="852">
        <v>42635</v>
      </c>
      <c r="AC303" s="858">
        <f t="shared" si="64"/>
        <v>24</v>
      </c>
      <c r="AD303" s="847">
        <f t="shared" si="72"/>
        <v>8</v>
      </c>
      <c r="AE303" s="947" t="str">
        <f t="shared" si="65"/>
        <v>OK</v>
      </c>
      <c r="AF303" s="876" t="str">
        <f t="shared" si="66"/>
        <v>OK</v>
      </c>
      <c r="AG303" s="858"/>
      <c r="AH303" s="847"/>
    </row>
    <row r="304" spans="1:136" s="730" customFormat="1" x14ac:dyDescent="0.25">
      <c r="A304" s="730" t="s">
        <v>115</v>
      </c>
      <c r="B304" s="884">
        <f t="shared" si="74"/>
        <v>3</v>
      </c>
      <c r="C304" s="913">
        <v>402</v>
      </c>
      <c r="D304" s="896" t="s">
        <v>73</v>
      </c>
      <c r="E304" s="948">
        <v>42627</v>
      </c>
      <c r="F304" s="940"/>
      <c r="G304" s="887">
        <f t="shared" si="61"/>
        <v>3</v>
      </c>
      <c r="H304" s="971">
        <v>402</v>
      </c>
      <c r="I304" s="913">
        <v>402</v>
      </c>
      <c r="J304" s="971">
        <v>402</v>
      </c>
      <c r="K304" s="913">
        <f t="shared" si="73"/>
        <v>0</v>
      </c>
      <c r="L304" s="888">
        <v>42628</v>
      </c>
      <c r="M304" s="889"/>
      <c r="V304" s="891"/>
      <c r="W304" s="1123">
        <f t="shared" si="71"/>
        <v>3</v>
      </c>
      <c r="X304" s="914">
        <v>402</v>
      </c>
      <c r="Y304" s="893" t="str">
        <f t="shared" si="62"/>
        <v>OK</v>
      </c>
      <c r="Z304" s="864">
        <f t="shared" si="69"/>
        <v>0</v>
      </c>
      <c r="AA304" s="900" t="str">
        <f t="shared" si="63"/>
        <v>Ikea - 2228</v>
      </c>
      <c r="AB304" s="894">
        <v>42635</v>
      </c>
      <c r="AC304" s="896">
        <f t="shared" si="64"/>
        <v>402</v>
      </c>
      <c r="AD304" s="864">
        <f t="shared" si="72"/>
        <v>8</v>
      </c>
      <c r="AE304" s="951" t="str">
        <f t="shared" si="65"/>
        <v>OK</v>
      </c>
      <c r="AF304" s="885" t="str">
        <f t="shared" si="66"/>
        <v>OK</v>
      </c>
      <c r="AG304" s="896"/>
      <c r="AH304" s="864"/>
    </row>
    <row r="305" spans="1:136" x14ac:dyDescent="0.25">
      <c r="A305" s="720" t="s">
        <v>115</v>
      </c>
      <c r="B305" s="769">
        <f t="shared" si="74"/>
        <v>4</v>
      </c>
      <c r="C305" s="786">
        <v>3</v>
      </c>
      <c r="D305" s="854" t="s">
        <v>79</v>
      </c>
      <c r="E305" s="949">
        <v>42627</v>
      </c>
      <c r="F305" s="929"/>
      <c r="G305" s="721">
        <f t="shared" si="61"/>
        <v>4</v>
      </c>
      <c r="H305" s="918">
        <v>3</v>
      </c>
      <c r="I305" s="786">
        <v>3</v>
      </c>
      <c r="J305" s="918">
        <v>3</v>
      </c>
      <c r="K305" s="786">
        <f t="shared" si="73"/>
        <v>227</v>
      </c>
      <c r="L305" s="833">
        <v>42628</v>
      </c>
      <c r="M305" s="835"/>
      <c r="N305" s="720"/>
      <c r="O305" s="720"/>
      <c r="P305" s="720"/>
      <c r="Q305" s="720"/>
      <c r="R305" s="720"/>
      <c r="S305" s="720"/>
      <c r="T305" s="720"/>
      <c r="U305" s="720"/>
      <c r="V305" s="716"/>
      <c r="W305" s="1118">
        <f t="shared" si="71"/>
        <v>4</v>
      </c>
      <c r="X305" s="831">
        <v>3</v>
      </c>
      <c r="Y305" s="719" t="str">
        <f t="shared" si="62"/>
        <v>OK</v>
      </c>
      <c r="Z305" s="771">
        <f t="shared" si="69"/>
        <v>0</v>
      </c>
      <c r="AA305" s="687" t="str">
        <f t="shared" si="63"/>
        <v>Moviflor - 2229</v>
      </c>
      <c r="AB305" s="770">
        <v>42635</v>
      </c>
      <c r="AC305" s="854">
        <f t="shared" si="64"/>
        <v>3</v>
      </c>
      <c r="AD305" s="771">
        <f t="shared" si="72"/>
        <v>8</v>
      </c>
      <c r="AE305" s="932" t="str">
        <f t="shared" si="65"/>
        <v>OK</v>
      </c>
      <c r="AF305" s="725" t="str">
        <f t="shared" si="66"/>
        <v>OK</v>
      </c>
      <c r="AG305" s="854"/>
      <c r="AH305" s="771"/>
    </row>
    <row r="306" spans="1:136" s="726" customFormat="1" x14ac:dyDescent="0.25">
      <c r="A306" s="720" t="s">
        <v>115</v>
      </c>
      <c r="B306" s="769">
        <f t="shared" si="74"/>
        <v>5</v>
      </c>
      <c r="C306" s="786">
        <v>389</v>
      </c>
      <c r="D306" s="854" t="s">
        <v>74</v>
      </c>
      <c r="E306" s="949">
        <v>42627</v>
      </c>
      <c r="F306" s="929"/>
      <c r="G306" s="721">
        <f t="shared" si="61"/>
        <v>5</v>
      </c>
      <c r="H306" s="904">
        <v>389</v>
      </c>
      <c r="I306" s="786">
        <v>389</v>
      </c>
      <c r="J306" s="904">
        <v>389</v>
      </c>
      <c r="K306" s="786">
        <f t="shared" si="73"/>
        <v>8</v>
      </c>
      <c r="L306" s="833">
        <v>42628</v>
      </c>
      <c r="M306" s="835"/>
      <c r="N306" s="720"/>
      <c r="O306" s="720"/>
      <c r="P306" s="720"/>
      <c r="Q306" s="720"/>
      <c r="R306" s="720"/>
      <c r="S306" s="720"/>
      <c r="T306" s="720"/>
      <c r="U306" s="720"/>
      <c r="V306" s="958"/>
      <c r="W306" s="965">
        <f t="shared" si="71"/>
        <v>5</v>
      </c>
      <c r="X306" s="831">
        <v>389</v>
      </c>
      <c r="Y306" s="719" t="str">
        <f t="shared" si="62"/>
        <v>OK</v>
      </c>
      <c r="Z306" s="771">
        <f t="shared" si="69"/>
        <v>0</v>
      </c>
      <c r="AA306" s="687" t="str">
        <f t="shared" si="63"/>
        <v>Conforama - 2230</v>
      </c>
      <c r="AB306" s="770">
        <v>42663</v>
      </c>
      <c r="AC306" s="854">
        <f t="shared" si="64"/>
        <v>389</v>
      </c>
      <c r="AD306" s="771">
        <f t="shared" si="72"/>
        <v>36</v>
      </c>
      <c r="AE306" s="932" t="str">
        <f t="shared" si="65"/>
        <v>OK</v>
      </c>
      <c r="AF306" s="725" t="str">
        <f t="shared" si="66"/>
        <v>OK</v>
      </c>
      <c r="AG306" s="854"/>
      <c r="AH306" s="771"/>
      <c r="AI306" s="720"/>
      <c r="AJ306" s="720"/>
      <c r="AK306" s="720"/>
      <c r="AL306" s="720"/>
      <c r="AM306" s="720"/>
      <c r="AN306" s="720"/>
      <c r="AO306" s="720"/>
      <c r="AP306" s="720"/>
      <c r="AQ306" s="720"/>
      <c r="AR306" s="720"/>
      <c r="AS306" s="720"/>
      <c r="AT306" s="720"/>
      <c r="AU306" s="720"/>
      <c r="AV306" s="720"/>
      <c r="AW306" s="720"/>
      <c r="AX306" s="720"/>
      <c r="AY306" s="720"/>
      <c r="AZ306" s="720"/>
      <c r="BA306" s="720"/>
      <c r="BB306" s="720"/>
      <c r="BC306" s="720"/>
      <c r="BD306" s="720"/>
      <c r="BE306" s="720"/>
      <c r="BF306" s="720"/>
      <c r="BG306" s="720"/>
      <c r="BH306" s="720"/>
      <c r="BI306" s="720"/>
      <c r="BJ306" s="720"/>
      <c r="BK306" s="720"/>
      <c r="BL306" s="720"/>
      <c r="BM306" s="720"/>
      <c r="BN306" s="720"/>
      <c r="BO306" s="720"/>
      <c r="BP306" s="720"/>
      <c r="BQ306" s="720"/>
      <c r="BR306" s="720"/>
      <c r="BS306" s="720"/>
      <c r="BT306" s="720"/>
      <c r="BU306" s="720"/>
      <c r="BV306" s="720"/>
      <c r="BW306" s="720"/>
      <c r="BX306" s="720"/>
      <c r="BY306" s="720"/>
      <c r="BZ306" s="720"/>
      <c r="CA306" s="720"/>
      <c r="CB306" s="720"/>
      <c r="CC306" s="720"/>
      <c r="CD306" s="720"/>
      <c r="CE306" s="720"/>
      <c r="CF306" s="720"/>
      <c r="CG306" s="720"/>
      <c r="CH306" s="720"/>
      <c r="CI306" s="720"/>
      <c r="CJ306" s="720"/>
      <c r="CK306" s="720"/>
      <c r="CL306" s="720"/>
      <c r="CM306" s="720"/>
      <c r="CN306" s="720"/>
      <c r="CO306" s="720"/>
      <c r="CP306" s="720"/>
      <c r="CQ306" s="720"/>
      <c r="CR306" s="720"/>
      <c r="CS306" s="720"/>
      <c r="CT306" s="720"/>
      <c r="CU306" s="720"/>
      <c r="CV306" s="720"/>
      <c r="CW306" s="720"/>
      <c r="CX306" s="720"/>
      <c r="CY306" s="720"/>
      <c r="CZ306" s="720"/>
      <c r="DA306" s="720"/>
      <c r="DB306" s="720"/>
      <c r="DC306" s="720"/>
      <c r="DD306" s="720"/>
      <c r="DE306" s="720"/>
      <c r="DF306" s="720"/>
      <c r="DG306" s="720"/>
      <c r="DH306" s="720"/>
      <c r="DI306" s="720"/>
      <c r="DJ306" s="720"/>
      <c r="DK306" s="720"/>
      <c r="DL306" s="720"/>
      <c r="DM306" s="720"/>
      <c r="DN306" s="720"/>
      <c r="DO306" s="720"/>
      <c r="DP306" s="720"/>
      <c r="DQ306" s="720"/>
      <c r="DR306" s="720"/>
      <c r="DS306" s="720"/>
      <c r="DT306" s="720"/>
      <c r="DU306" s="720"/>
      <c r="DV306" s="720"/>
      <c r="DW306" s="720"/>
      <c r="DX306" s="720"/>
      <c r="DY306" s="720"/>
      <c r="DZ306" s="720"/>
      <c r="EA306" s="720"/>
      <c r="EB306" s="720"/>
      <c r="EC306" s="720"/>
      <c r="ED306" s="720"/>
      <c r="EE306" s="720"/>
      <c r="EF306" s="720"/>
    </row>
    <row r="307" spans="1:136" x14ac:dyDescent="0.25">
      <c r="A307" s="720" t="s">
        <v>115</v>
      </c>
      <c r="B307" s="769">
        <f t="shared" si="74"/>
        <v>6</v>
      </c>
      <c r="C307" s="786">
        <v>26</v>
      </c>
      <c r="D307" s="854" t="s">
        <v>75</v>
      </c>
      <c r="E307" s="949">
        <v>42627</v>
      </c>
      <c r="F307" s="929"/>
      <c r="G307" s="721">
        <f t="shared" si="61"/>
        <v>6</v>
      </c>
      <c r="H307" s="904">
        <v>26</v>
      </c>
      <c r="I307" s="786">
        <v>26</v>
      </c>
      <c r="J307" s="904">
        <v>26</v>
      </c>
      <c r="K307" s="786">
        <f t="shared" si="73"/>
        <v>13</v>
      </c>
      <c r="L307" s="833">
        <v>42628</v>
      </c>
      <c r="M307" s="835"/>
      <c r="N307" s="720"/>
      <c r="O307" s="720"/>
      <c r="P307" s="720"/>
      <c r="Q307" s="720"/>
      <c r="R307" s="720"/>
      <c r="S307" s="720"/>
      <c r="T307" s="720"/>
      <c r="U307" s="720"/>
      <c r="V307" s="958"/>
      <c r="W307" s="965">
        <f t="shared" si="71"/>
        <v>6</v>
      </c>
      <c r="X307" s="831">
        <v>26</v>
      </c>
      <c r="Y307" s="719" t="str">
        <f t="shared" si="62"/>
        <v>OK</v>
      </c>
      <c r="Z307" s="771">
        <f t="shared" si="69"/>
        <v>0</v>
      </c>
      <c r="AA307" s="687" t="str">
        <f t="shared" si="63"/>
        <v>Euronics - 2231</v>
      </c>
      <c r="AB307" s="770">
        <v>42635</v>
      </c>
      <c r="AC307" s="854">
        <f t="shared" si="64"/>
        <v>26</v>
      </c>
      <c r="AD307" s="771">
        <f t="shared" si="72"/>
        <v>8</v>
      </c>
      <c r="AE307" s="932" t="str">
        <f t="shared" si="65"/>
        <v>OK</v>
      </c>
      <c r="AF307" s="725" t="str">
        <f t="shared" si="66"/>
        <v>OK</v>
      </c>
      <c r="AG307" s="854"/>
      <c r="AH307" s="771"/>
    </row>
    <row r="308" spans="1:136" x14ac:dyDescent="0.25">
      <c r="A308" s="720" t="s">
        <v>115</v>
      </c>
      <c r="B308" s="769">
        <f t="shared" si="74"/>
        <v>7</v>
      </c>
      <c r="C308" s="786">
        <v>12</v>
      </c>
      <c r="D308" s="854" t="s">
        <v>76</v>
      </c>
      <c r="E308" s="949">
        <v>42627</v>
      </c>
      <c r="F308" s="929"/>
      <c r="G308" s="721">
        <f t="shared" si="61"/>
        <v>7</v>
      </c>
      <c r="H308" s="904">
        <v>12</v>
      </c>
      <c r="I308" s="786">
        <v>12</v>
      </c>
      <c r="J308" s="904">
        <v>12</v>
      </c>
      <c r="K308" s="786">
        <f t="shared" si="73"/>
        <v>40</v>
      </c>
      <c r="L308" s="833">
        <v>42628</v>
      </c>
      <c r="M308" s="835"/>
      <c r="N308" s="720"/>
      <c r="O308" s="720"/>
      <c r="P308" s="720"/>
      <c r="Q308" s="720"/>
      <c r="R308" s="720"/>
      <c r="S308" s="720"/>
      <c r="T308" s="720"/>
      <c r="U308" s="720"/>
      <c r="V308" s="958"/>
      <c r="W308" s="965">
        <f t="shared" si="71"/>
        <v>7</v>
      </c>
      <c r="X308" s="831">
        <v>12</v>
      </c>
      <c r="Y308" s="719" t="str">
        <f t="shared" si="62"/>
        <v>OK</v>
      </c>
      <c r="Z308" s="771">
        <f t="shared" si="69"/>
        <v>0</v>
      </c>
      <c r="AA308" s="687" t="str">
        <f t="shared" si="63"/>
        <v>Tien 21 - 2232</v>
      </c>
      <c r="AB308" s="770">
        <v>42635</v>
      </c>
      <c r="AC308" s="854">
        <f t="shared" si="64"/>
        <v>12</v>
      </c>
      <c r="AD308" s="771">
        <f t="shared" si="72"/>
        <v>8</v>
      </c>
      <c r="AE308" s="932" t="str">
        <f t="shared" si="65"/>
        <v>OK</v>
      </c>
      <c r="AF308" s="725" t="str">
        <f t="shared" si="66"/>
        <v>OK</v>
      </c>
      <c r="AG308" s="854"/>
      <c r="AH308" s="771"/>
    </row>
    <row r="309" spans="1:136" s="726" customFormat="1" x14ac:dyDescent="0.25">
      <c r="A309" s="720" t="s">
        <v>115</v>
      </c>
      <c r="B309" s="769">
        <f t="shared" si="74"/>
        <v>8</v>
      </c>
      <c r="C309" s="786">
        <v>9</v>
      </c>
      <c r="D309" s="854" t="s">
        <v>77</v>
      </c>
      <c r="E309" s="949">
        <v>42627</v>
      </c>
      <c r="F309" s="929"/>
      <c r="G309" s="721">
        <f t="shared" si="61"/>
        <v>8</v>
      </c>
      <c r="H309" s="904">
        <v>9</v>
      </c>
      <c r="I309" s="786">
        <v>9</v>
      </c>
      <c r="J309" s="904">
        <v>9</v>
      </c>
      <c r="K309" s="786">
        <f t="shared" si="73"/>
        <v>147</v>
      </c>
      <c r="L309" s="833">
        <v>42628</v>
      </c>
      <c r="M309" s="835"/>
      <c r="N309" s="720"/>
      <c r="O309" s="720"/>
      <c r="P309" s="720"/>
      <c r="Q309" s="720"/>
      <c r="R309" s="720"/>
      <c r="S309" s="720"/>
      <c r="T309" s="720"/>
      <c r="U309" s="720"/>
      <c r="V309" s="958"/>
      <c r="W309" s="965">
        <f t="shared" si="71"/>
        <v>8</v>
      </c>
      <c r="X309" s="831">
        <v>9</v>
      </c>
      <c r="Y309" s="719" t="str">
        <f t="shared" si="62"/>
        <v>OK</v>
      </c>
      <c r="Z309" s="771">
        <f t="shared" si="69"/>
        <v>0</v>
      </c>
      <c r="AA309" s="687" t="str">
        <f t="shared" si="63"/>
        <v>Confort - 2233</v>
      </c>
      <c r="AB309" s="770">
        <v>42635</v>
      </c>
      <c r="AC309" s="854">
        <f t="shared" si="64"/>
        <v>9</v>
      </c>
      <c r="AD309" s="771">
        <f t="shared" si="72"/>
        <v>8</v>
      </c>
      <c r="AE309" s="932" t="str">
        <f t="shared" si="65"/>
        <v>OK</v>
      </c>
      <c r="AF309" s="725" t="str">
        <f t="shared" si="66"/>
        <v>OK</v>
      </c>
      <c r="AG309" s="854"/>
      <c r="AH309" s="771"/>
      <c r="AI309" s="720"/>
      <c r="AJ309" s="720"/>
      <c r="AK309" s="720"/>
      <c r="AL309" s="720"/>
      <c r="AM309" s="720"/>
      <c r="AN309" s="720"/>
      <c r="AO309" s="720"/>
      <c r="AP309" s="720"/>
      <c r="AQ309" s="720"/>
      <c r="AR309" s="720"/>
      <c r="AS309" s="720"/>
      <c r="AT309" s="720"/>
      <c r="AU309" s="720"/>
      <c r="AV309" s="720"/>
      <c r="AW309" s="720"/>
      <c r="AX309" s="720"/>
      <c r="AY309" s="720"/>
      <c r="AZ309" s="720"/>
      <c r="BA309" s="720"/>
      <c r="BB309" s="720"/>
      <c r="BC309" s="720"/>
      <c r="BD309" s="720"/>
      <c r="BE309" s="720"/>
      <c r="BF309" s="720"/>
      <c r="BG309" s="720"/>
      <c r="BH309" s="720"/>
      <c r="BI309" s="720"/>
      <c r="BJ309" s="720"/>
      <c r="BK309" s="720"/>
      <c r="BL309" s="720"/>
      <c r="BM309" s="720"/>
      <c r="BN309" s="720"/>
      <c r="BO309" s="720"/>
      <c r="BP309" s="720"/>
      <c r="BQ309" s="720"/>
      <c r="BR309" s="720"/>
      <c r="BS309" s="720"/>
      <c r="BT309" s="720"/>
      <c r="BU309" s="720"/>
      <c r="BV309" s="720"/>
      <c r="BW309" s="720"/>
      <c r="BX309" s="720"/>
      <c r="BY309" s="720"/>
      <c r="BZ309" s="720"/>
      <c r="CA309" s="720"/>
      <c r="CB309" s="720"/>
      <c r="CC309" s="720"/>
      <c r="CD309" s="720"/>
      <c r="CE309" s="720"/>
      <c r="CF309" s="720"/>
      <c r="CG309" s="720"/>
      <c r="CH309" s="720"/>
      <c r="CI309" s="720"/>
      <c r="CJ309" s="720"/>
      <c r="CK309" s="720"/>
      <c r="CL309" s="720"/>
      <c r="CM309" s="720"/>
      <c r="CN309" s="720"/>
      <c r="CO309" s="720"/>
      <c r="CP309" s="720"/>
      <c r="CQ309" s="720"/>
      <c r="CR309" s="720"/>
      <c r="CS309" s="720"/>
      <c r="CT309" s="720"/>
      <c r="CU309" s="720"/>
      <c r="CV309" s="720"/>
      <c r="CW309" s="720"/>
      <c r="CX309" s="720"/>
      <c r="CY309" s="720"/>
      <c r="CZ309" s="720"/>
      <c r="DA309" s="720"/>
      <c r="DB309" s="720"/>
      <c r="DC309" s="720"/>
      <c r="DD309" s="720"/>
      <c r="DE309" s="720"/>
      <c r="DF309" s="720"/>
      <c r="DG309" s="720"/>
      <c r="DH309" s="720"/>
      <c r="DI309" s="720"/>
      <c r="DJ309" s="720"/>
      <c r="DK309" s="720"/>
      <c r="DL309" s="720"/>
      <c r="DM309" s="720"/>
      <c r="DN309" s="720"/>
      <c r="DO309" s="720"/>
      <c r="DP309" s="720"/>
      <c r="DQ309" s="720"/>
      <c r="DR309" s="720"/>
      <c r="DS309" s="720"/>
      <c r="DT309" s="720"/>
      <c r="DU309" s="720"/>
      <c r="DV309" s="720"/>
      <c r="DW309" s="720"/>
      <c r="DX309" s="720"/>
      <c r="DY309" s="720"/>
      <c r="DZ309" s="720"/>
      <c r="EA309" s="720"/>
      <c r="EB309" s="720"/>
      <c r="EC309" s="720"/>
      <c r="ED309" s="720"/>
      <c r="EE309" s="720"/>
      <c r="EF309" s="720"/>
    </row>
    <row r="310" spans="1:136" x14ac:dyDescent="0.25">
      <c r="A310" s="720" t="s">
        <v>115</v>
      </c>
      <c r="B310" s="769">
        <f t="shared" si="74"/>
        <v>9</v>
      </c>
      <c r="C310" s="786">
        <v>904</v>
      </c>
      <c r="D310" s="854" t="s">
        <v>213</v>
      </c>
      <c r="E310" s="949">
        <v>42627</v>
      </c>
      <c r="F310" s="929"/>
      <c r="G310" s="721">
        <f t="shared" si="61"/>
        <v>9</v>
      </c>
      <c r="H310" s="904">
        <v>904</v>
      </c>
      <c r="I310" s="786">
        <v>904</v>
      </c>
      <c r="J310" s="904">
        <v>904</v>
      </c>
      <c r="K310" s="786">
        <f t="shared" si="73"/>
        <v>170</v>
      </c>
      <c r="L310" s="833">
        <v>42628</v>
      </c>
      <c r="M310" s="835"/>
      <c r="N310" s="720"/>
      <c r="O310" s="720"/>
      <c r="P310" s="720"/>
      <c r="Q310" s="720"/>
      <c r="R310" s="720"/>
      <c r="S310" s="720"/>
      <c r="T310" s="720"/>
      <c r="U310" s="720"/>
      <c r="V310" s="958"/>
      <c r="W310" s="965">
        <f t="shared" si="71"/>
        <v>9</v>
      </c>
      <c r="X310" s="831">
        <v>904</v>
      </c>
      <c r="Y310" s="719" t="str">
        <f t="shared" si="62"/>
        <v>OK</v>
      </c>
      <c r="Z310" s="771">
        <f t="shared" si="69"/>
        <v>0</v>
      </c>
      <c r="AA310" s="687" t="str">
        <f t="shared" si="63"/>
        <v>MC FNAC- 2370</v>
      </c>
      <c r="AB310" s="770">
        <v>42639</v>
      </c>
      <c r="AC310" s="854">
        <f t="shared" si="64"/>
        <v>904</v>
      </c>
      <c r="AD310" s="771">
        <f t="shared" si="72"/>
        <v>12</v>
      </c>
      <c r="AE310" s="932" t="str">
        <f t="shared" si="65"/>
        <v>OK</v>
      </c>
      <c r="AF310" s="725" t="str">
        <f t="shared" si="66"/>
        <v>OK</v>
      </c>
      <c r="AG310" s="854"/>
      <c r="AH310" s="771"/>
    </row>
    <row r="311" spans="1:136" x14ac:dyDescent="0.25">
      <c r="A311" s="720" t="s">
        <v>115</v>
      </c>
      <c r="B311" s="769">
        <f t="shared" si="74"/>
        <v>10</v>
      </c>
      <c r="C311" s="786">
        <v>57</v>
      </c>
      <c r="D311" s="854" t="s">
        <v>187</v>
      </c>
      <c r="E311" s="949">
        <v>42627</v>
      </c>
      <c r="F311" s="929"/>
      <c r="G311" s="721">
        <f t="shared" si="61"/>
        <v>10</v>
      </c>
      <c r="H311" s="904">
        <v>57</v>
      </c>
      <c r="I311" s="786">
        <v>57</v>
      </c>
      <c r="J311" s="904">
        <v>57</v>
      </c>
      <c r="K311" s="786">
        <f t="shared" si="73"/>
        <v>62</v>
      </c>
      <c r="L311" s="833">
        <v>42628</v>
      </c>
      <c r="M311" s="835"/>
      <c r="N311" s="720"/>
      <c r="O311" s="720"/>
      <c r="P311" s="720"/>
      <c r="Q311" s="720"/>
      <c r="R311" s="720"/>
      <c r="S311" s="720"/>
      <c r="T311" s="720"/>
      <c r="U311" s="720"/>
      <c r="V311" s="958"/>
      <c r="W311" s="965">
        <f t="shared" si="71"/>
        <v>10</v>
      </c>
      <c r="X311" s="831">
        <v>57</v>
      </c>
      <c r="Y311" s="719" t="str">
        <f t="shared" si="62"/>
        <v>OK</v>
      </c>
      <c r="Z311" s="771">
        <f t="shared" si="69"/>
        <v>0</v>
      </c>
      <c r="AA311" s="687" t="str">
        <f t="shared" si="63"/>
        <v>Salvador Caetano - 2879</v>
      </c>
      <c r="AB311" s="770">
        <v>42635</v>
      </c>
      <c r="AC311" s="854">
        <f t="shared" si="64"/>
        <v>57</v>
      </c>
      <c r="AD311" s="771">
        <f t="shared" si="72"/>
        <v>8</v>
      </c>
      <c r="AE311" s="932" t="str">
        <f t="shared" si="65"/>
        <v>OK</v>
      </c>
      <c r="AF311" s="725" t="str">
        <f t="shared" si="66"/>
        <v>OK</v>
      </c>
      <c r="AG311" s="854"/>
      <c r="AH311" s="771"/>
    </row>
    <row r="312" spans="1:136" s="726" customFormat="1" x14ac:dyDescent="0.25">
      <c r="A312" s="720" t="s">
        <v>115</v>
      </c>
      <c r="B312" s="769">
        <f t="shared" si="74"/>
        <v>11</v>
      </c>
      <c r="C312" s="786">
        <v>500</v>
      </c>
      <c r="D312" s="854" t="s">
        <v>199</v>
      </c>
      <c r="E312" s="949">
        <v>42627</v>
      </c>
      <c r="F312" s="929"/>
      <c r="G312" s="721">
        <f t="shared" si="61"/>
        <v>11</v>
      </c>
      <c r="H312" s="904">
        <v>500</v>
      </c>
      <c r="I312" s="786">
        <v>500</v>
      </c>
      <c r="J312" s="904">
        <v>500</v>
      </c>
      <c r="K312" s="786">
        <f t="shared" si="73"/>
        <v>1</v>
      </c>
      <c r="L312" s="833">
        <v>42628</v>
      </c>
      <c r="M312" s="835"/>
      <c r="N312" s="720"/>
      <c r="O312" s="720"/>
      <c r="P312" s="720"/>
      <c r="Q312" s="720"/>
      <c r="R312" s="720"/>
      <c r="S312" s="720"/>
      <c r="T312" s="720"/>
      <c r="U312" s="720"/>
      <c r="V312" s="958"/>
      <c r="W312" s="965">
        <f t="shared" si="71"/>
        <v>11</v>
      </c>
      <c r="X312" s="831">
        <v>500</v>
      </c>
      <c r="Y312" s="719" t="str">
        <f t="shared" si="62"/>
        <v>OK</v>
      </c>
      <c r="Z312" s="771">
        <f t="shared" si="69"/>
        <v>0</v>
      </c>
      <c r="AA312" s="687" t="str">
        <f t="shared" si="63"/>
        <v>RP Def - 3173</v>
      </c>
      <c r="AB312" s="770">
        <v>42639</v>
      </c>
      <c r="AC312" s="854">
        <f t="shared" si="64"/>
        <v>500</v>
      </c>
      <c r="AD312" s="771">
        <f t="shared" si="72"/>
        <v>12</v>
      </c>
      <c r="AE312" s="932" t="str">
        <f t="shared" si="65"/>
        <v>OK</v>
      </c>
      <c r="AF312" s="725" t="str">
        <f t="shared" si="66"/>
        <v>OK</v>
      </c>
      <c r="AG312" s="854"/>
      <c r="AH312" s="771"/>
      <c r="AI312" s="720"/>
      <c r="AJ312" s="720"/>
      <c r="AK312" s="720"/>
      <c r="AL312" s="720"/>
      <c r="AM312" s="720"/>
      <c r="AN312" s="720"/>
      <c r="AO312" s="720"/>
      <c r="AP312" s="720"/>
      <c r="AQ312" s="720"/>
      <c r="AR312" s="720"/>
      <c r="AS312" s="720"/>
      <c r="AT312" s="720"/>
      <c r="AU312" s="720"/>
      <c r="AV312" s="720"/>
      <c r="AW312" s="720"/>
      <c r="AX312" s="720"/>
      <c r="AY312" s="720"/>
      <c r="AZ312" s="720"/>
      <c r="BA312" s="720"/>
      <c r="BB312" s="720"/>
      <c r="BC312" s="720"/>
      <c r="BD312" s="720"/>
      <c r="BE312" s="720"/>
      <c r="BF312" s="720"/>
      <c r="BG312" s="720"/>
      <c r="BH312" s="720"/>
      <c r="BI312" s="720"/>
      <c r="BJ312" s="720"/>
      <c r="BK312" s="720"/>
      <c r="BL312" s="720"/>
      <c r="BM312" s="720"/>
      <c r="BN312" s="720"/>
      <c r="BO312" s="720"/>
      <c r="BP312" s="720"/>
      <c r="BQ312" s="720"/>
      <c r="BR312" s="720"/>
      <c r="BS312" s="720"/>
      <c r="BT312" s="720"/>
      <c r="BU312" s="720"/>
      <c r="BV312" s="720"/>
      <c r="BW312" s="720"/>
      <c r="BX312" s="720"/>
      <c r="BY312" s="720"/>
      <c r="BZ312" s="720"/>
      <c r="CA312" s="720"/>
      <c r="CB312" s="720"/>
      <c r="CC312" s="720"/>
      <c r="CD312" s="720"/>
      <c r="CE312" s="720"/>
      <c r="CF312" s="720"/>
      <c r="CG312" s="720"/>
      <c r="CH312" s="720"/>
      <c r="CI312" s="720"/>
      <c r="CJ312" s="720"/>
      <c r="CK312" s="720"/>
      <c r="CL312" s="720"/>
      <c r="CM312" s="720"/>
      <c r="CN312" s="720"/>
      <c r="CO312" s="720"/>
      <c r="CP312" s="720"/>
      <c r="CQ312" s="720"/>
      <c r="CR312" s="720"/>
      <c r="CS312" s="720"/>
      <c r="CT312" s="720"/>
      <c r="CU312" s="720"/>
      <c r="CV312" s="720"/>
      <c r="CW312" s="720"/>
      <c r="CX312" s="720"/>
      <c r="CY312" s="720"/>
      <c r="CZ312" s="720"/>
      <c r="DA312" s="720"/>
      <c r="DB312" s="720"/>
      <c r="DC312" s="720"/>
      <c r="DD312" s="720"/>
      <c r="DE312" s="720"/>
      <c r="DF312" s="720"/>
      <c r="DG312" s="720"/>
      <c r="DH312" s="720"/>
      <c r="DI312" s="720"/>
      <c r="DJ312" s="720"/>
      <c r="DK312" s="720"/>
      <c r="DL312" s="720"/>
      <c r="DM312" s="720"/>
      <c r="DN312" s="720"/>
      <c r="DO312" s="720"/>
      <c r="DP312" s="720"/>
      <c r="DQ312" s="720"/>
      <c r="DR312" s="720"/>
      <c r="DS312" s="720"/>
      <c r="DT312" s="720"/>
      <c r="DU312" s="720"/>
      <c r="DV312" s="720"/>
      <c r="DW312" s="720"/>
      <c r="DX312" s="720"/>
      <c r="DY312" s="720"/>
      <c r="DZ312" s="720"/>
      <c r="EA312" s="720"/>
      <c r="EB312" s="720"/>
      <c r="EC312" s="720"/>
      <c r="ED312" s="720"/>
      <c r="EE312" s="720"/>
      <c r="EF312" s="720"/>
    </row>
    <row r="313" spans="1:136" x14ac:dyDescent="0.25">
      <c r="A313" s="720" t="s">
        <v>115</v>
      </c>
      <c r="B313" s="769">
        <f t="shared" si="74"/>
        <v>12</v>
      </c>
      <c r="C313" s="786">
        <v>30</v>
      </c>
      <c r="D313" s="854" t="s">
        <v>244</v>
      </c>
      <c r="E313" s="949">
        <v>42627</v>
      </c>
      <c r="F313" s="929"/>
      <c r="G313" s="721">
        <f t="shared" si="61"/>
        <v>12</v>
      </c>
      <c r="H313" s="904">
        <v>30</v>
      </c>
      <c r="I313" s="786">
        <v>30</v>
      </c>
      <c r="J313" s="904">
        <v>30</v>
      </c>
      <c r="K313" s="786">
        <f t="shared" si="73"/>
        <v>12</v>
      </c>
      <c r="L313" s="833">
        <v>42628</v>
      </c>
      <c r="M313" s="835"/>
      <c r="N313" s="720"/>
      <c r="O313" s="720"/>
      <c r="P313" s="720"/>
      <c r="Q313" s="720"/>
      <c r="R313" s="720"/>
      <c r="S313" s="720"/>
      <c r="T313" s="720"/>
      <c r="U313" s="720"/>
      <c r="V313" s="958"/>
      <c r="W313" s="965">
        <f t="shared" si="71"/>
        <v>12</v>
      </c>
      <c r="X313" s="831">
        <v>30</v>
      </c>
      <c r="Y313" s="719" t="str">
        <f t="shared" si="62"/>
        <v>OK</v>
      </c>
      <c r="Z313" s="771">
        <f t="shared" si="69"/>
        <v>0</v>
      </c>
      <c r="AA313" s="687" t="str">
        <f t="shared" si="63"/>
        <v>JOM - 4327</v>
      </c>
      <c r="AB313" s="770">
        <v>42635</v>
      </c>
      <c r="AC313" s="854">
        <f t="shared" si="64"/>
        <v>30</v>
      </c>
      <c r="AD313" s="771">
        <f t="shared" si="72"/>
        <v>8</v>
      </c>
      <c r="AE313" s="932" t="str">
        <f t="shared" si="65"/>
        <v>OK</v>
      </c>
      <c r="AF313" s="725" t="str">
        <f t="shared" si="66"/>
        <v>OK</v>
      </c>
      <c r="AG313" s="854"/>
      <c r="AH313" s="771"/>
    </row>
    <row r="314" spans="1:136" x14ac:dyDescent="0.25">
      <c r="A314" s="720" t="s">
        <v>115</v>
      </c>
      <c r="B314" s="769">
        <f t="shared" si="74"/>
        <v>13</v>
      </c>
      <c r="C314" s="786">
        <v>2</v>
      </c>
      <c r="D314" s="854" t="s">
        <v>189</v>
      </c>
      <c r="E314" s="949">
        <v>42627</v>
      </c>
      <c r="F314" s="929"/>
      <c r="G314" s="721">
        <f t="shared" si="61"/>
        <v>13</v>
      </c>
      <c r="H314" s="904">
        <v>2</v>
      </c>
      <c r="I314" s="713">
        <v>2</v>
      </c>
      <c r="J314" s="831">
        <v>2</v>
      </c>
      <c r="K314" s="786">
        <f t="shared" si="73"/>
        <v>4</v>
      </c>
      <c r="L314" s="833">
        <v>42628</v>
      </c>
      <c r="M314" s="835"/>
      <c r="N314" s="720"/>
      <c r="O314" s="720"/>
      <c r="P314" s="720"/>
      <c r="Q314" s="720"/>
      <c r="R314" s="720"/>
      <c r="S314" s="720"/>
      <c r="T314" s="720"/>
      <c r="U314" s="720"/>
      <c r="V314" s="958"/>
      <c r="W314" s="965">
        <f t="shared" si="71"/>
        <v>13</v>
      </c>
      <c r="X314" s="831">
        <v>2</v>
      </c>
      <c r="Y314" s="719" t="str">
        <f t="shared" si="62"/>
        <v>OK</v>
      </c>
      <c r="Z314" s="771">
        <f t="shared" si="69"/>
        <v>0</v>
      </c>
      <c r="AA314" s="687" t="str">
        <f t="shared" si="63"/>
        <v>SZ Def - 6508</v>
      </c>
      <c r="AB314" s="770">
        <v>42635</v>
      </c>
      <c r="AC314" s="854">
        <f t="shared" si="64"/>
        <v>2</v>
      </c>
      <c r="AD314" s="771">
        <f t="shared" si="72"/>
        <v>8</v>
      </c>
      <c r="AE314" s="932" t="str">
        <f t="shared" si="65"/>
        <v>OK</v>
      </c>
      <c r="AF314" s="725" t="str">
        <f t="shared" si="66"/>
        <v>OK</v>
      </c>
      <c r="AG314" s="854"/>
      <c r="AH314" s="771"/>
    </row>
    <row r="315" spans="1:136" x14ac:dyDescent="0.25">
      <c r="A315" s="720" t="s">
        <v>115</v>
      </c>
      <c r="B315" s="769">
        <f t="shared" si="74"/>
        <v>14</v>
      </c>
      <c r="C315" s="786">
        <v>78</v>
      </c>
      <c r="D315" s="854" t="s">
        <v>214</v>
      </c>
      <c r="E315" s="949">
        <v>42627</v>
      </c>
      <c r="F315" s="929"/>
      <c r="G315" s="721">
        <f t="shared" si="61"/>
        <v>14</v>
      </c>
      <c r="H315" s="904">
        <v>78</v>
      </c>
      <c r="I315" s="713">
        <v>78</v>
      </c>
      <c r="J315" s="831">
        <v>78</v>
      </c>
      <c r="K315" s="786">
        <f t="shared" si="73"/>
        <v>77</v>
      </c>
      <c r="L315" s="833">
        <v>42628</v>
      </c>
      <c r="M315" s="835"/>
      <c r="N315" s="720"/>
      <c r="O315" s="720"/>
      <c r="P315" s="720"/>
      <c r="Q315" s="720"/>
      <c r="R315" s="720"/>
      <c r="S315" s="720"/>
      <c r="T315" s="720"/>
      <c r="U315" s="720"/>
      <c r="V315" s="958"/>
      <c r="W315" s="965">
        <f t="shared" si="71"/>
        <v>14</v>
      </c>
      <c r="X315" s="831">
        <v>78</v>
      </c>
      <c r="Y315" s="719" t="str">
        <f t="shared" si="62"/>
        <v>OK</v>
      </c>
      <c r="Z315" s="771">
        <f t="shared" si="69"/>
        <v>0</v>
      </c>
      <c r="AA315" s="687" t="str">
        <f t="shared" si="63"/>
        <v>Worten def - 6806</v>
      </c>
      <c r="AB315" s="770">
        <v>42635</v>
      </c>
      <c r="AC315" s="854">
        <f t="shared" si="64"/>
        <v>78</v>
      </c>
      <c r="AD315" s="771">
        <f t="shared" si="72"/>
        <v>8</v>
      </c>
      <c r="AE315" s="932" t="str">
        <f t="shared" si="65"/>
        <v>OK</v>
      </c>
      <c r="AF315" s="725" t="str">
        <f t="shared" si="66"/>
        <v>OK</v>
      </c>
      <c r="AG315" s="854"/>
      <c r="AH315" s="771"/>
    </row>
    <row r="316" spans="1:136" x14ac:dyDescent="0.25">
      <c r="A316" s="720" t="s">
        <v>115</v>
      </c>
      <c r="B316" s="769">
        <f t="shared" si="74"/>
        <v>15</v>
      </c>
      <c r="C316" s="786">
        <v>2</v>
      </c>
      <c r="D316" s="854" t="s">
        <v>219</v>
      </c>
      <c r="E316" s="949">
        <v>42627</v>
      </c>
      <c r="F316" s="929"/>
      <c r="G316" s="721">
        <f t="shared" si="61"/>
        <v>15</v>
      </c>
      <c r="H316" s="904">
        <v>2</v>
      </c>
      <c r="I316" s="713">
        <v>2</v>
      </c>
      <c r="J316" s="831">
        <v>2</v>
      </c>
      <c r="K316" s="786">
        <f t="shared" si="73"/>
        <v>0</v>
      </c>
      <c r="L316" s="833">
        <v>42628</v>
      </c>
      <c r="M316" s="835"/>
      <c r="N316" s="720"/>
      <c r="O316" s="720"/>
      <c r="P316" s="720"/>
      <c r="Q316" s="720"/>
      <c r="R316" s="720"/>
      <c r="S316" s="720"/>
      <c r="T316" s="720"/>
      <c r="U316" s="720"/>
      <c r="V316" s="958"/>
      <c r="W316" s="965">
        <f t="shared" si="71"/>
        <v>15</v>
      </c>
      <c r="X316" s="831">
        <v>2</v>
      </c>
      <c r="Y316" s="719" t="str">
        <f t="shared" si="62"/>
        <v>OK</v>
      </c>
      <c r="Z316" s="771">
        <f t="shared" si="69"/>
        <v>0</v>
      </c>
      <c r="AA316" s="687" t="str">
        <f t="shared" si="63"/>
        <v>Vobis -6843</v>
      </c>
      <c r="AB316" s="770">
        <v>42635</v>
      </c>
      <c r="AC316" s="854">
        <f t="shared" si="64"/>
        <v>2</v>
      </c>
      <c r="AD316" s="771">
        <f t="shared" si="72"/>
        <v>8</v>
      </c>
      <c r="AE316" s="932" t="str">
        <f t="shared" si="65"/>
        <v>OK</v>
      </c>
      <c r="AF316" s="725" t="str">
        <f t="shared" si="66"/>
        <v>OK</v>
      </c>
      <c r="AG316" s="854"/>
      <c r="AH316" s="771"/>
    </row>
    <row r="317" spans="1:136" x14ac:dyDescent="0.25">
      <c r="A317" s="720" t="s">
        <v>115</v>
      </c>
      <c r="B317" s="769">
        <v>1</v>
      </c>
      <c r="C317" s="786">
        <v>150</v>
      </c>
      <c r="D317" s="854" t="s">
        <v>196</v>
      </c>
      <c r="E317" s="1064">
        <v>42629</v>
      </c>
      <c r="F317" s="929"/>
      <c r="G317" s="721">
        <f t="shared" si="61"/>
        <v>1</v>
      </c>
      <c r="H317" s="831">
        <v>150</v>
      </c>
      <c r="I317" s="713">
        <v>150</v>
      </c>
      <c r="J317" s="831">
        <v>150</v>
      </c>
      <c r="K317" s="786">
        <f t="shared" ref="K317:K342" si="75">I317-J317</f>
        <v>0</v>
      </c>
      <c r="L317" s="1111">
        <v>42632</v>
      </c>
      <c r="M317" s="835"/>
      <c r="N317" s="720"/>
      <c r="O317" s="720"/>
      <c r="P317" s="720"/>
      <c r="Q317" s="720"/>
      <c r="R317" s="720"/>
      <c r="S317" s="720"/>
      <c r="T317" s="720"/>
      <c r="U317" s="720"/>
      <c r="V317" s="958"/>
      <c r="W317" s="965">
        <f t="shared" si="71"/>
        <v>1</v>
      </c>
      <c r="X317" s="831">
        <v>150</v>
      </c>
      <c r="Y317" s="719" t="str">
        <f t="shared" si="62"/>
        <v>OK</v>
      </c>
      <c r="Z317" s="771">
        <f t="shared" si="69"/>
        <v>0</v>
      </c>
      <c r="AA317" s="687" t="str">
        <f t="shared" si="63"/>
        <v>RP Provisorio - 3172</v>
      </c>
      <c r="AB317" s="770">
        <v>42637</v>
      </c>
      <c r="AC317" s="854">
        <f t="shared" si="64"/>
        <v>150</v>
      </c>
      <c r="AD317" s="771">
        <f t="shared" si="72"/>
        <v>8</v>
      </c>
      <c r="AE317" s="932" t="str">
        <f t="shared" si="65"/>
        <v>OK</v>
      </c>
      <c r="AF317" s="725" t="str">
        <f t="shared" si="66"/>
        <v>OK</v>
      </c>
      <c r="AG317" s="854"/>
      <c r="AH317" s="771"/>
    </row>
    <row r="318" spans="1:136" x14ac:dyDescent="0.25">
      <c r="A318" s="720" t="s">
        <v>115</v>
      </c>
      <c r="B318" s="769">
        <v>1</v>
      </c>
      <c r="C318" s="786">
        <v>1</v>
      </c>
      <c r="D318" s="854" t="s">
        <v>182</v>
      </c>
      <c r="E318" s="1064">
        <v>42634</v>
      </c>
      <c r="F318" s="929"/>
      <c r="G318" s="721">
        <f t="shared" si="61"/>
        <v>1</v>
      </c>
      <c r="H318" s="904">
        <v>1</v>
      </c>
      <c r="I318" s="713">
        <v>1</v>
      </c>
      <c r="J318" s="831">
        <v>1</v>
      </c>
      <c r="K318" s="786">
        <f t="shared" si="75"/>
        <v>0</v>
      </c>
      <c r="L318" s="1111">
        <v>42635</v>
      </c>
      <c r="M318" s="835"/>
      <c r="N318" s="720"/>
      <c r="O318" s="720"/>
      <c r="P318" s="720"/>
      <c r="Q318" s="720"/>
      <c r="R318" s="720"/>
      <c r="S318" s="720"/>
      <c r="T318" s="720"/>
      <c r="U318" s="720"/>
      <c r="V318" s="958"/>
      <c r="W318" s="965">
        <f t="shared" si="71"/>
        <v>1</v>
      </c>
      <c r="X318" s="831">
        <v>1</v>
      </c>
      <c r="Y318" s="719" t="str">
        <f t="shared" si="62"/>
        <v>OK</v>
      </c>
      <c r="Z318" s="771">
        <f t="shared" si="69"/>
        <v>0</v>
      </c>
      <c r="AA318" s="687" t="str">
        <f t="shared" si="63"/>
        <v>CNT Def - 2205</v>
      </c>
      <c r="AB318" s="770">
        <v>42642</v>
      </c>
      <c r="AC318" s="854">
        <f t="shared" si="64"/>
        <v>1</v>
      </c>
      <c r="AD318" s="771">
        <f t="shared" si="72"/>
        <v>8</v>
      </c>
      <c r="AE318" s="932" t="str">
        <f t="shared" si="65"/>
        <v>OK</v>
      </c>
      <c r="AF318" s="725" t="str">
        <f t="shared" si="66"/>
        <v>OK</v>
      </c>
      <c r="AG318" s="854"/>
      <c r="AH318" s="771"/>
    </row>
    <row r="319" spans="1:136" x14ac:dyDescent="0.25">
      <c r="A319" s="720" t="s">
        <v>115</v>
      </c>
      <c r="B319" s="769">
        <f t="shared" ref="B319:B342" si="76">B318+1</f>
        <v>2</v>
      </c>
      <c r="C319" s="786">
        <v>457</v>
      </c>
      <c r="D319" s="854" t="s">
        <v>74</v>
      </c>
      <c r="E319" s="1064">
        <v>42634</v>
      </c>
      <c r="F319" s="929"/>
      <c r="G319" s="721">
        <f t="shared" si="61"/>
        <v>2</v>
      </c>
      <c r="H319" s="904">
        <v>457</v>
      </c>
      <c r="I319" s="713">
        <v>457</v>
      </c>
      <c r="J319" s="831">
        <v>457</v>
      </c>
      <c r="K319" s="786">
        <f t="shared" si="75"/>
        <v>0</v>
      </c>
      <c r="L319" s="1111">
        <v>42635</v>
      </c>
      <c r="M319" s="835"/>
      <c r="N319" s="720"/>
      <c r="O319" s="720"/>
      <c r="P319" s="720"/>
      <c r="Q319" s="720"/>
      <c r="R319" s="720"/>
      <c r="S319" s="720"/>
      <c r="T319" s="720"/>
      <c r="U319" s="720"/>
      <c r="V319" s="958"/>
      <c r="W319" s="965">
        <f t="shared" si="71"/>
        <v>2</v>
      </c>
      <c r="X319" s="831">
        <v>457</v>
      </c>
      <c r="Y319" s="719" t="str">
        <f t="shared" si="62"/>
        <v>OK</v>
      </c>
      <c r="Z319" s="771">
        <f t="shared" si="69"/>
        <v>0</v>
      </c>
      <c r="AA319" s="687" t="str">
        <f t="shared" si="63"/>
        <v>Conforama - 2230</v>
      </c>
      <c r="AB319" s="770">
        <v>42663</v>
      </c>
      <c r="AC319" s="854">
        <f t="shared" si="64"/>
        <v>457</v>
      </c>
      <c r="AD319" s="771">
        <f t="shared" si="72"/>
        <v>29</v>
      </c>
      <c r="AE319" s="932" t="str">
        <f t="shared" si="65"/>
        <v>OK</v>
      </c>
      <c r="AF319" s="786" t="str">
        <f t="shared" si="66"/>
        <v>OK</v>
      </c>
      <c r="AG319" s="854"/>
      <c r="AH319" s="771"/>
    </row>
    <row r="320" spans="1:136" s="726" customFormat="1" x14ac:dyDescent="0.25">
      <c r="A320" s="726" t="s">
        <v>115</v>
      </c>
      <c r="B320" s="875">
        <f t="shared" si="76"/>
        <v>3</v>
      </c>
      <c r="C320" s="901">
        <v>1</v>
      </c>
      <c r="D320" s="858" t="s">
        <v>189</v>
      </c>
      <c r="E320" s="1065">
        <v>42634</v>
      </c>
      <c r="F320" s="939"/>
      <c r="G320" s="878">
        <f t="shared" si="61"/>
        <v>3</v>
      </c>
      <c r="H320" s="912">
        <v>1</v>
      </c>
      <c r="I320" s="880">
        <v>1</v>
      </c>
      <c r="J320" s="902">
        <v>1</v>
      </c>
      <c r="K320" s="786">
        <f t="shared" si="75"/>
        <v>0</v>
      </c>
      <c r="L320" s="1113">
        <v>42635</v>
      </c>
      <c r="M320" s="879"/>
      <c r="V320" s="962"/>
      <c r="W320" s="967">
        <f t="shared" si="71"/>
        <v>3</v>
      </c>
      <c r="X320" s="902">
        <v>1</v>
      </c>
      <c r="Y320" s="882" t="str">
        <f t="shared" si="62"/>
        <v>OK</v>
      </c>
      <c r="Z320" s="847">
        <f t="shared" si="69"/>
        <v>0</v>
      </c>
      <c r="AA320" s="860" t="str">
        <f t="shared" si="63"/>
        <v>SZ Def - 6508</v>
      </c>
      <c r="AB320" s="852">
        <v>42642</v>
      </c>
      <c r="AC320" s="858">
        <f t="shared" si="64"/>
        <v>1</v>
      </c>
      <c r="AD320" s="847">
        <f t="shared" si="72"/>
        <v>8</v>
      </c>
      <c r="AE320" s="947" t="str">
        <f t="shared" si="65"/>
        <v>OK</v>
      </c>
      <c r="AF320" s="901" t="str">
        <f t="shared" si="66"/>
        <v>OK</v>
      </c>
      <c r="AG320" s="858"/>
      <c r="AH320" s="847"/>
    </row>
    <row r="321" spans="1:136" s="730" customFormat="1" x14ac:dyDescent="0.25">
      <c r="A321" s="730" t="s">
        <v>115</v>
      </c>
      <c r="B321" s="884">
        <f t="shared" si="76"/>
        <v>4</v>
      </c>
      <c r="C321" s="913">
        <v>68</v>
      </c>
      <c r="D321" s="896" t="s">
        <v>214</v>
      </c>
      <c r="E321" s="1084">
        <v>42634</v>
      </c>
      <c r="F321" s="940"/>
      <c r="G321" s="887">
        <f t="shared" si="61"/>
        <v>4</v>
      </c>
      <c r="H321" s="971">
        <v>68</v>
      </c>
      <c r="I321" s="890">
        <v>68</v>
      </c>
      <c r="J321" s="914">
        <v>68</v>
      </c>
      <c r="K321" s="913">
        <f t="shared" si="75"/>
        <v>0</v>
      </c>
      <c r="L321" s="1112">
        <v>42635</v>
      </c>
      <c r="M321" s="889"/>
      <c r="V321" s="963"/>
      <c r="W321" s="967">
        <f t="shared" si="71"/>
        <v>4</v>
      </c>
      <c r="X321" s="914">
        <v>68</v>
      </c>
      <c r="Y321" s="893" t="str">
        <f t="shared" si="62"/>
        <v>OK</v>
      </c>
      <c r="Z321" s="864">
        <f t="shared" si="69"/>
        <v>0</v>
      </c>
      <c r="AA321" s="900" t="str">
        <f t="shared" si="63"/>
        <v>Worten def - 6806</v>
      </c>
      <c r="AB321" s="894">
        <v>42642</v>
      </c>
      <c r="AC321" s="896">
        <f t="shared" si="64"/>
        <v>68</v>
      </c>
      <c r="AD321" s="864">
        <f t="shared" si="72"/>
        <v>8</v>
      </c>
      <c r="AE321" s="951" t="str">
        <f t="shared" si="65"/>
        <v>OK</v>
      </c>
      <c r="AF321" s="913" t="str">
        <f t="shared" si="66"/>
        <v>OK</v>
      </c>
      <c r="AG321" s="896"/>
      <c r="AH321" s="864"/>
    </row>
    <row r="322" spans="1:136" x14ac:dyDescent="0.25">
      <c r="A322" s="720" t="s">
        <v>115</v>
      </c>
      <c r="B322" s="769">
        <f t="shared" si="76"/>
        <v>5</v>
      </c>
      <c r="C322" s="786">
        <v>1</v>
      </c>
      <c r="D322" s="854" t="s">
        <v>219</v>
      </c>
      <c r="E322" s="1064">
        <v>42634</v>
      </c>
      <c r="F322" s="929"/>
      <c r="G322" s="721">
        <f t="shared" si="61"/>
        <v>5</v>
      </c>
      <c r="H322" s="904">
        <v>1</v>
      </c>
      <c r="I322" s="713">
        <v>1</v>
      </c>
      <c r="J322" s="831">
        <v>1</v>
      </c>
      <c r="K322" s="786">
        <f t="shared" si="75"/>
        <v>0</v>
      </c>
      <c r="L322" s="1111">
        <v>42635</v>
      </c>
      <c r="M322" s="835"/>
      <c r="N322" s="720"/>
      <c r="O322" s="720"/>
      <c r="P322" s="720"/>
      <c r="Q322" s="720"/>
      <c r="R322" s="720"/>
      <c r="S322" s="720"/>
      <c r="T322" s="720"/>
      <c r="U322" s="720"/>
      <c r="V322" s="958"/>
      <c r="W322" s="965">
        <f t="shared" si="71"/>
        <v>5</v>
      </c>
      <c r="X322" s="831">
        <v>1</v>
      </c>
      <c r="Y322" s="719" t="str">
        <f t="shared" si="62"/>
        <v>OK</v>
      </c>
      <c r="Z322" s="771">
        <f t="shared" si="69"/>
        <v>0</v>
      </c>
      <c r="AA322" s="687" t="str">
        <f t="shared" si="63"/>
        <v>Vobis -6843</v>
      </c>
      <c r="AB322" s="770">
        <v>42642</v>
      </c>
      <c r="AC322" s="854">
        <f t="shared" si="64"/>
        <v>1</v>
      </c>
      <c r="AD322" s="771">
        <f t="shared" si="72"/>
        <v>8</v>
      </c>
      <c r="AE322" s="932" t="str">
        <f t="shared" si="65"/>
        <v>OK</v>
      </c>
      <c r="AF322" s="786" t="str">
        <f t="shared" si="66"/>
        <v>OK</v>
      </c>
      <c r="AG322" s="854"/>
      <c r="AH322" s="771"/>
    </row>
    <row r="323" spans="1:136" x14ac:dyDescent="0.25">
      <c r="A323" s="720" t="s">
        <v>115</v>
      </c>
      <c r="B323" s="769">
        <f t="shared" si="76"/>
        <v>6</v>
      </c>
      <c r="C323" s="786">
        <v>258</v>
      </c>
      <c r="D323" s="854" t="s">
        <v>74</v>
      </c>
      <c r="E323" s="1064">
        <v>42639</v>
      </c>
      <c r="F323" s="929"/>
      <c r="G323" s="721">
        <f t="shared" si="61"/>
        <v>6</v>
      </c>
      <c r="H323" s="904">
        <v>258</v>
      </c>
      <c r="I323" s="713">
        <v>258</v>
      </c>
      <c r="J323" s="831">
        <v>258</v>
      </c>
      <c r="K323" s="786">
        <f t="shared" si="75"/>
        <v>0</v>
      </c>
      <c r="L323" s="1111">
        <v>42640</v>
      </c>
      <c r="M323" s="835"/>
      <c r="N323" s="720"/>
      <c r="O323" s="720"/>
      <c r="P323" s="720"/>
      <c r="Q323" s="720"/>
      <c r="R323" s="720"/>
      <c r="S323" s="720"/>
      <c r="T323" s="720"/>
      <c r="U323" s="720"/>
      <c r="V323" s="958"/>
      <c r="W323" s="965">
        <f t="shared" si="71"/>
        <v>6</v>
      </c>
      <c r="X323" s="831">
        <v>258</v>
      </c>
      <c r="Y323" s="719" t="str">
        <f t="shared" si="62"/>
        <v>OK</v>
      </c>
      <c r="Z323" s="771">
        <f t="shared" si="69"/>
        <v>0</v>
      </c>
      <c r="AA323" s="687" t="str">
        <f t="shared" si="63"/>
        <v>Conforama - 2230</v>
      </c>
      <c r="AB323" s="770">
        <v>42663</v>
      </c>
      <c r="AC323" s="854">
        <f t="shared" si="64"/>
        <v>258</v>
      </c>
      <c r="AD323" s="771">
        <f t="shared" si="72"/>
        <v>24</v>
      </c>
      <c r="AE323" s="932" t="str">
        <f t="shared" si="65"/>
        <v>OK</v>
      </c>
      <c r="AF323" s="786" t="str">
        <f t="shared" si="66"/>
        <v>OK</v>
      </c>
      <c r="AG323" s="854"/>
      <c r="AH323" s="771"/>
    </row>
    <row r="324" spans="1:136" x14ac:dyDescent="0.25">
      <c r="A324" s="720" t="s">
        <v>115</v>
      </c>
      <c r="B324" s="769">
        <f t="shared" si="76"/>
        <v>7</v>
      </c>
      <c r="C324" s="786">
        <v>500</v>
      </c>
      <c r="D324" s="854" t="s">
        <v>196</v>
      </c>
      <c r="E324" s="1064">
        <v>42639</v>
      </c>
      <c r="F324" s="929"/>
      <c r="G324" s="721">
        <f t="shared" si="61"/>
        <v>7</v>
      </c>
      <c r="H324" s="904">
        <v>500</v>
      </c>
      <c r="I324" s="713">
        <v>500</v>
      </c>
      <c r="J324" s="831">
        <v>500</v>
      </c>
      <c r="K324" s="786">
        <f t="shared" si="75"/>
        <v>0</v>
      </c>
      <c r="L324" s="1111">
        <v>42640</v>
      </c>
      <c r="M324" s="835"/>
      <c r="N324" s="720"/>
      <c r="O324" s="720"/>
      <c r="P324" s="720"/>
      <c r="Q324" s="720"/>
      <c r="R324" s="720"/>
      <c r="S324" s="720"/>
      <c r="T324" s="720"/>
      <c r="U324" s="720"/>
      <c r="V324" s="958"/>
      <c r="W324" s="965">
        <f t="shared" si="71"/>
        <v>7</v>
      </c>
      <c r="X324" s="831">
        <v>500</v>
      </c>
      <c r="Y324" s="719" t="str">
        <f t="shared" si="62"/>
        <v>OK</v>
      </c>
      <c r="Z324" s="771">
        <f t="shared" si="69"/>
        <v>0</v>
      </c>
      <c r="AA324" s="687" t="str">
        <f t="shared" si="63"/>
        <v>RP Provisorio - 3172</v>
      </c>
      <c r="AB324" s="770">
        <v>42648</v>
      </c>
      <c r="AC324" s="854">
        <f t="shared" si="64"/>
        <v>500</v>
      </c>
      <c r="AD324" s="771">
        <f t="shared" si="72"/>
        <v>9</v>
      </c>
      <c r="AE324" s="932" t="str">
        <f t="shared" si="65"/>
        <v>OK</v>
      </c>
      <c r="AF324" s="786" t="str">
        <f t="shared" si="66"/>
        <v>OK</v>
      </c>
      <c r="AG324" s="854"/>
      <c r="AH324" s="771"/>
    </row>
    <row r="325" spans="1:136" x14ac:dyDescent="0.25">
      <c r="A325" s="720" t="s">
        <v>115</v>
      </c>
      <c r="B325" s="769">
        <f t="shared" si="76"/>
        <v>8</v>
      </c>
      <c r="C325" s="786">
        <v>117</v>
      </c>
      <c r="D325" s="854" t="s">
        <v>245</v>
      </c>
      <c r="E325" s="1064">
        <v>42639</v>
      </c>
      <c r="F325" s="929"/>
      <c r="G325" s="721">
        <f t="shared" si="61"/>
        <v>8</v>
      </c>
      <c r="H325" s="904">
        <v>117</v>
      </c>
      <c r="I325" s="713">
        <v>117</v>
      </c>
      <c r="J325" s="831">
        <v>117</v>
      </c>
      <c r="K325" s="786">
        <f t="shared" si="75"/>
        <v>0</v>
      </c>
      <c r="L325" s="1111">
        <v>42640</v>
      </c>
      <c r="M325" s="835"/>
      <c r="N325" s="720"/>
      <c r="O325" s="720"/>
      <c r="P325" s="720"/>
      <c r="Q325" s="720"/>
      <c r="R325" s="720"/>
      <c r="S325" s="720"/>
      <c r="T325" s="720"/>
      <c r="U325" s="720"/>
      <c r="V325" s="958"/>
      <c r="W325" s="965">
        <f t="shared" si="71"/>
        <v>8</v>
      </c>
      <c r="X325" s="831">
        <v>117</v>
      </c>
      <c r="Y325" s="719" t="str">
        <f t="shared" si="62"/>
        <v>OK</v>
      </c>
      <c r="Z325" s="771">
        <f t="shared" si="69"/>
        <v>0</v>
      </c>
      <c r="AA325" s="687" t="str">
        <f t="shared" si="63"/>
        <v>CTT Standard - 4091</v>
      </c>
      <c r="AB325" s="770">
        <v>42657</v>
      </c>
      <c r="AC325" s="854">
        <f t="shared" si="64"/>
        <v>117</v>
      </c>
      <c r="AD325" s="771">
        <f t="shared" si="72"/>
        <v>18</v>
      </c>
      <c r="AE325" s="932" t="str">
        <f t="shared" si="65"/>
        <v>OK</v>
      </c>
      <c r="AF325" s="786" t="str">
        <f t="shared" si="66"/>
        <v>OK</v>
      </c>
      <c r="AG325" s="854"/>
      <c r="AH325" s="771"/>
    </row>
    <row r="326" spans="1:136" x14ac:dyDescent="0.25">
      <c r="A326" s="720" t="s">
        <v>115</v>
      </c>
      <c r="B326" s="769">
        <f t="shared" si="76"/>
        <v>9</v>
      </c>
      <c r="C326" s="786">
        <v>22</v>
      </c>
      <c r="D326" s="854" t="s">
        <v>245</v>
      </c>
      <c r="E326" s="1064">
        <v>42642</v>
      </c>
      <c r="F326" s="929"/>
      <c r="G326" s="721">
        <f t="shared" ref="G326:G336" si="77">B326</f>
        <v>9</v>
      </c>
      <c r="H326" s="904">
        <v>22</v>
      </c>
      <c r="I326" s="713">
        <v>22</v>
      </c>
      <c r="J326" s="831">
        <v>22</v>
      </c>
      <c r="K326" s="786">
        <f t="shared" si="75"/>
        <v>0</v>
      </c>
      <c r="L326" s="1111">
        <v>42643</v>
      </c>
      <c r="M326" s="835"/>
      <c r="N326" s="720"/>
      <c r="O326" s="720"/>
      <c r="P326" s="720"/>
      <c r="Q326" s="720"/>
      <c r="R326" s="720"/>
      <c r="S326" s="720"/>
      <c r="T326" s="720"/>
      <c r="U326" s="720"/>
      <c r="V326" s="958"/>
      <c r="W326" s="965">
        <f t="shared" si="71"/>
        <v>9</v>
      </c>
      <c r="X326" s="831">
        <v>22</v>
      </c>
      <c r="Y326" s="719" t="str">
        <f t="shared" ref="Y326:Y389" si="78">IF(C326=X326,"OK",IF(R326=J326,"ERRO",IF(X326="","KO",IF(X326=J326,"ERRO"))))</f>
        <v>OK</v>
      </c>
      <c r="Z326" s="771">
        <f t="shared" si="69"/>
        <v>0</v>
      </c>
      <c r="AA326" s="687" t="str">
        <f t="shared" ref="AA326:AA389" si="79">D326</f>
        <v>CTT Standard - 4091</v>
      </c>
      <c r="AB326" s="770">
        <v>42661</v>
      </c>
      <c r="AC326" s="854">
        <f t="shared" ref="AC326:AC389" si="80">X326</f>
        <v>22</v>
      </c>
      <c r="AD326" s="771">
        <f t="shared" si="72"/>
        <v>19</v>
      </c>
      <c r="AE326" s="932" t="str">
        <f t="shared" ref="AE326:AE389" si="81">IF(AB326&gt;0,"OK","Pendente")</f>
        <v>OK</v>
      </c>
      <c r="AF326" s="786" t="str">
        <f t="shared" ref="AF326:AF389" si="82">IF(AE326="Pendente",IF(F326&gt;5,"VER","-"),"OK")</f>
        <v>OK</v>
      </c>
      <c r="AG326" s="854"/>
      <c r="AH326" s="771"/>
    </row>
    <row r="327" spans="1:136" x14ac:dyDescent="0.25">
      <c r="A327" s="720" t="s">
        <v>116</v>
      </c>
      <c r="B327" s="769">
        <f t="shared" si="76"/>
        <v>10</v>
      </c>
      <c r="C327" s="786">
        <v>376</v>
      </c>
      <c r="D327" s="854" t="s">
        <v>67</v>
      </c>
      <c r="E327" s="1064">
        <v>42646</v>
      </c>
      <c r="F327" s="929"/>
      <c r="G327" s="721">
        <f t="shared" si="77"/>
        <v>10</v>
      </c>
      <c r="H327" s="904">
        <v>376</v>
      </c>
      <c r="I327" s="713">
        <v>376</v>
      </c>
      <c r="J327" s="831">
        <v>253</v>
      </c>
      <c r="K327" s="786">
        <f t="shared" si="75"/>
        <v>123</v>
      </c>
      <c r="L327" s="1111">
        <v>42647</v>
      </c>
      <c r="M327" s="835"/>
      <c r="N327" s="720"/>
      <c r="O327" s="720"/>
      <c r="P327" s="720"/>
      <c r="Q327" s="720"/>
      <c r="R327" s="720"/>
      <c r="S327" s="720"/>
      <c r="T327" s="720"/>
      <c r="U327" s="720"/>
      <c r="V327" s="958"/>
      <c r="W327" s="965">
        <f t="shared" si="71"/>
        <v>10</v>
      </c>
      <c r="X327" s="831">
        <v>253</v>
      </c>
      <c r="Y327" s="786" t="str">
        <f t="shared" si="78"/>
        <v>ERRO</v>
      </c>
      <c r="Z327" s="771">
        <f t="shared" si="69"/>
        <v>123</v>
      </c>
      <c r="AA327" s="687" t="str">
        <f t="shared" si="79"/>
        <v>White - 2213</v>
      </c>
      <c r="AB327" s="770">
        <v>42664</v>
      </c>
      <c r="AC327" s="854">
        <f t="shared" si="80"/>
        <v>253</v>
      </c>
      <c r="AD327" s="771">
        <f t="shared" si="72"/>
        <v>18</v>
      </c>
      <c r="AE327" s="932" t="str">
        <f t="shared" si="81"/>
        <v>OK</v>
      </c>
      <c r="AF327" s="786" t="str">
        <f t="shared" si="82"/>
        <v>OK</v>
      </c>
      <c r="AG327" s="854"/>
      <c r="AH327" s="771"/>
    </row>
    <row r="328" spans="1:136" x14ac:dyDescent="0.25">
      <c r="A328" s="720" t="s">
        <v>116</v>
      </c>
      <c r="B328" s="769">
        <f t="shared" si="76"/>
        <v>11</v>
      </c>
      <c r="C328" s="786">
        <v>128</v>
      </c>
      <c r="D328" s="854" t="s">
        <v>69</v>
      </c>
      <c r="E328" s="1064">
        <v>42646</v>
      </c>
      <c r="F328" s="929"/>
      <c r="G328" s="721">
        <f t="shared" si="77"/>
        <v>11</v>
      </c>
      <c r="H328" s="904">
        <v>128</v>
      </c>
      <c r="I328" s="713">
        <v>128</v>
      </c>
      <c r="J328" s="831">
        <v>115</v>
      </c>
      <c r="K328" s="786">
        <f t="shared" si="75"/>
        <v>13</v>
      </c>
      <c r="L328" s="1111">
        <v>42647</v>
      </c>
      <c r="M328" s="835"/>
      <c r="N328" s="720"/>
      <c r="O328" s="720"/>
      <c r="P328" s="720"/>
      <c r="Q328" s="720"/>
      <c r="R328" s="720"/>
      <c r="S328" s="720"/>
      <c r="T328" s="720"/>
      <c r="U328" s="720"/>
      <c r="V328" s="958"/>
      <c r="W328" s="965">
        <f t="shared" si="71"/>
        <v>11</v>
      </c>
      <c r="X328" s="831">
        <v>115</v>
      </c>
      <c r="Y328" s="786" t="str">
        <f t="shared" si="78"/>
        <v>ERRO</v>
      </c>
      <c r="Z328" s="771">
        <f t="shared" si="69"/>
        <v>13</v>
      </c>
      <c r="AA328" s="687" t="str">
        <f t="shared" si="79"/>
        <v>Black - 2215</v>
      </c>
      <c r="AB328" s="770">
        <v>42661</v>
      </c>
      <c r="AC328" s="854">
        <f t="shared" si="80"/>
        <v>115</v>
      </c>
      <c r="AD328" s="771">
        <f t="shared" si="72"/>
        <v>15</v>
      </c>
      <c r="AE328" s="932" t="str">
        <f t="shared" si="81"/>
        <v>OK</v>
      </c>
      <c r="AF328" s="786" t="str">
        <f t="shared" si="82"/>
        <v>OK</v>
      </c>
      <c r="AG328" s="854"/>
      <c r="AH328" s="771"/>
    </row>
    <row r="329" spans="1:136" x14ac:dyDescent="0.25">
      <c r="A329" s="720" t="s">
        <v>116</v>
      </c>
      <c r="B329" s="769">
        <f t="shared" si="76"/>
        <v>12</v>
      </c>
      <c r="C329" s="786">
        <v>2000</v>
      </c>
      <c r="D329" s="854" t="s">
        <v>73</v>
      </c>
      <c r="E329" s="1064">
        <v>42646</v>
      </c>
      <c r="F329" s="929"/>
      <c r="G329" s="721">
        <f t="shared" si="77"/>
        <v>12</v>
      </c>
      <c r="H329" s="904">
        <v>2000</v>
      </c>
      <c r="I329" s="713">
        <v>2000</v>
      </c>
      <c r="J329" s="831">
        <v>1782</v>
      </c>
      <c r="K329" s="786">
        <f t="shared" si="75"/>
        <v>218</v>
      </c>
      <c r="L329" s="1111">
        <v>42647</v>
      </c>
      <c r="M329" s="835"/>
      <c r="N329" s="720"/>
      <c r="O329" s="720"/>
      <c r="P329" s="720"/>
      <c r="Q329" s="720"/>
      <c r="R329" s="720"/>
      <c r="S329" s="720"/>
      <c r="T329" s="720"/>
      <c r="U329" s="720"/>
      <c r="V329" s="958"/>
      <c r="W329" s="965">
        <f t="shared" ref="W329:W339" si="83">B329:B348</f>
        <v>12</v>
      </c>
      <c r="X329" s="831">
        <v>1782</v>
      </c>
      <c r="Y329" s="786" t="str">
        <f t="shared" si="78"/>
        <v>ERRO</v>
      </c>
      <c r="Z329" s="771">
        <f t="shared" si="69"/>
        <v>218</v>
      </c>
      <c r="AA329" s="687" t="str">
        <f t="shared" si="79"/>
        <v>Ikea - 2228</v>
      </c>
      <c r="AB329" s="770">
        <v>42664</v>
      </c>
      <c r="AC329" s="854">
        <f t="shared" si="80"/>
        <v>1782</v>
      </c>
      <c r="AD329" s="771">
        <f t="shared" si="72"/>
        <v>18</v>
      </c>
      <c r="AE329" s="932" t="str">
        <f t="shared" si="81"/>
        <v>OK</v>
      </c>
      <c r="AF329" s="786" t="str">
        <f t="shared" si="82"/>
        <v>OK</v>
      </c>
      <c r="AG329" s="854"/>
      <c r="AH329" s="771"/>
    </row>
    <row r="330" spans="1:136" x14ac:dyDescent="0.25">
      <c r="A330" s="720" t="s">
        <v>116</v>
      </c>
      <c r="B330" s="769">
        <f t="shared" si="76"/>
        <v>13</v>
      </c>
      <c r="C330" s="786">
        <v>558</v>
      </c>
      <c r="D330" s="854" t="s">
        <v>73</v>
      </c>
      <c r="E330" s="1064">
        <v>42646</v>
      </c>
      <c r="F330" s="929"/>
      <c r="G330" s="721">
        <f t="shared" si="77"/>
        <v>13</v>
      </c>
      <c r="H330" s="904">
        <v>558</v>
      </c>
      <c r="I330" s="713">
        <v>558</v>
      </c>
      <c r="J330" s="831">
        <v>558</v>
      </c>
      <c r="K330" s="786">
        <f t="shared" si="75"/>
        <v>0</v>
      </c>
      <c r="L330" s="1111">
        <v>42647</v>
      </c>
      <c r="M330" s="835"/>
      <c r="N330" s="720"/>
      <c r="O330" s="720"/>
      <c r="P330" s="720"/>
      <c r="Q330" s="720"/>
      <c r="R330" s="720"/>
      <c r="S330" s="720"/>
      <c r="T330" s="720"/>
      <c r="U330" s="720"/>
      <c r="V330" s="958"/>
      <c r="W330" s="965">
        <f t="shared" si="83"/>
        <v>13</v>
      </c>
      <c r="X330" s="831">
        <v>558</v>
      </c>
      <c r="Y330" s="786" t="str">
        <f t="shared" si="78"/>
        <v>OK</v>
      </c>
      <c r="Z330" s="771">
        <f t="shared" si="69"/>
        <v>0</v>
      </c>
      <c r="AA330" s="687" t="str">
        <f t="shared" si="79"/>
        <v>Ikea - 2228</v>
      </c>
      <c r="AB330" s="770">
        <v>42660</v>
      </c>
      <c r="AC330" s="854">
        <f t="shared" si="80"/>
        <v>558</v>
      </c>
      <c r="AD330" s="771">
        <f t="shared" si="72"/>
        <v>14</v>
      </c>
      <c r="AE330" s="932" t="str">
        <f t="shared" si="81"/>
        <v>OK</v>
      </c>
      <c r="AF330" s="786" t="str">
        <f t="shared" si="82"/>
        <v>OK</v>
      </c>
      <c r="AG330" s="854"/>
      <c r="AH330" s="771"/>
    </row>
    <row r="331" spans="1:136" x14ac:dyDescent="0.25">
      <c r="A331" s="720" t="s">
        <v>116</v>
      </c>
      <c r="B331" s="769">
        <f t="shared" si="76"/>
        <v>14</v>
      </c>
      <c r="C331" s="786">
        <v>469</v>
      </c>
      <c r="D331" s="854" t="s">
        <v>79</v>
      </c>
      <c r="E331" s="1064">
        <v>42646</v>
      </c>
      <c r="F331" s="929"/>
      <c r="G331" s="721">
        <f t="shared" si="77"/>
        <v>14</v>
      </c>
      <c r="H331" s="904">
        <v>469</v>
      </c>
      <c r="I331" s="713">
        <v>469</v>
      </c>
      <c r="J331" s="831">
        <v>300</v>
      </c>
      <c r="K331" s="786">
        <f t="shared" si="75"/>
        <v>169</v>
      </c>
      <c r="L331" s="1111">
        <v>42647</v>
      </c>
      <c r="M331" s="835"/>
      <c r="N331" s="720"/>
      <c r="O331" s="720"/>
      <c r="P331" s="720"/>
      <c r="Q331" s="720"/>
      <c r="R331" s="720"/>
      <c r="S331" s="720"/>
      <c r="T331" s="720"/>
      <c r="U331" s="720"/>
      <c r="V331" s="958"/>
      <c r="W331" s="965">
        <f t="shared" si="83"/>
        <v>14</v>
      </c>
      <c r="X331" s="831">
        <v>300</v>
      </c>
      <c r="Y331" s="786" t="str">
        <f t="shared" si="78"/>
        <v>ERRO</v>
      </c>
      <c r="Z331" s="771">
        <f t="shared" si="69"/>
        <v>169</v>
      </c>
      <c r="AA331" s="687" t="str">
        <f t="shared" si="79"/>
        <v>Moviflor - 2229</v>
      </c>
      <c r="AB331" s="770">
        <v>42664</v>
      </c>
      <c r="AC331" s="854">
        <f t="shared" si="80"/>
        <v>300</v>
      </c>
      <c r="AD331" s="771">
        <f t="shared" si="72"/>
        <v>18</v>
      </c>
      <c r="AE331" s="932" t="str">
        <f t="shared" si="81"/>
        <v>OK</v>
      </c>
      <c r="AF331" s="786" t="str">
        <f t="shared" si="82"/>
        <v>OK</v>
      </c>
      <c r="AG331" s="854"/>
      <c r="AH331" s="771"/>
    </row>
    <row r="332" spans="1:136" s="726" customFormat="1" x14ac:dyDescent="0.25">
      <c r="A332" s="720" t="s">
        <v>116</v>
      </c>
      <c r="B332" s="769">
        <f t="shared" si="76"/>
        <v>15</v>
      </c>
      <c r="C332" s="786">
        <v>53</v>
      </c>
      <c r="D332" s="854" t="s">
        <v>75</v>
      </c>
      <c r="E332" s="1064">
        <v>42646</v>
      </c>
      <c r="F332" s="929"/>
      <c r="G332" s="721">
        <f t="shared" si="77"/>
        <v>15</v>
      </c>
      <c r="H332" s="904">
        <v>53</v>
      </c>
      <c r="I332" s="713">
        <v>53</v>
      </c>
      <c r="J332" s="831">
        <v>49</v>
      </c>
      <c r="K332" s="786">
        <f t="shared" si="75"/>
        <v>4</v>
      </c>
      <c r="L332" s="1111">
        <v>42647</v>
      </c>
      <c r="M332" s="835"/>
      <c r="N332" s="720"/>
      <c r="O332" s="720"/>
      <c r="P332" s="720"/>
      <c r="Q332" s="720"/>
      <c r="R332" s="720"/>
      <c r="S332" s="720"/>
      <c r="T332" s="720"/>
      <c r="U332" s="720"/>
      <c r="V332" s="958"/>
      <c r="W332" s="965">
        <f t="shared" si="83"/>
        <v>15</v>
      </c>
      <c r="X332" s="831">
        <v>49</v>
      </c>
      <c r="Y332" s="786" t="str">
        <f t="shared" si="78"/>
        <v>ERRO</v>
      </c>
      <c r="Z332" s="771">
        <f t="shared" si="69"/>
        <v>4</v>
      </c>
      <c r="AA332" s="687" t="str">
        <f t="shared" si="79"/>
        <v>Euronics - 2231</v>
      </c>
      <c r="AB332" s="770">
        <v>42661</v>
      </c>
      <c r="AC332" s="854">
        <f t="shared" si="80"/>
        <v>49</v>
      </c>
      <c r="AD332" s="771">
        <f t="shared" si="72"/>
        <v>15</v>
      </c>
      <c r="AE332" s="932" t="str">
        <f t="shared" si="81"/>
        <v>OK</v>
      </c>
      <c r="AF332" s="786" t="str">
        <f t="shared" si="82"/>
        <v>OK</v>
      </c>
      <c r="AG332" s="854"/>
      <c r="AH332" s="771"/>
      <c r="AI332" s="720"/>
      <c r="AJ332" s="720"/>
      <c r="AK332" s="720"/>
      <c r="AL332" s="720"/>
      <c r="AM332" s="720"/>
      <c r="AN332" s="720"/>
      <c r="AO332" s="720"/>
      <c r="AP332" s="720"/>
      <c r="AQ332" s="720"/>
      <c r="AR332" s="720"/>
      <c r="AS332" s="720"/>
      <c r="AT332" s="720"/>
      <c r="AU332" s="720"/>
      <c r="AV332" s="720"/>
      <c r="AW332" s="720"/>
      <c r="AX332" s="720"/>
      <c r="AY332" s="720"/>
      <c r="AZ332" s="720"/>
      <c r="BA332" s="720"/>
      <c r="BB332" s="720"/>
      <c r="BC332" s="720"/>
      <c r="BD332" s="720"/>
      <c r="BE332" s="720"/>
      <c r="BF332" s="720"/>
      <c r="BG332" s="720"/>
      <c r="BH332" s="720"/>
      <c r="BI332" s="720"/>
      <c r="BJ332" s="720"/>
      <c r="BK332" s="720"/>
      <c r="BL332" s="720"/>
      <c r="BM332" s="720"/>
      <c r="BN332" s="720"/>
      <c r="BO332" s="720"/>
      <c r="BP332" s="720"/>
      <c r="BQ332" s="720"/>
      <c r="BR332" s="720"/>
      <c r="BS332" s="720"/>
      <c r="BT332" s="720"/>
      <c r="BU332" s="720"/>
      <c r="BV332" s="720"/>
      <c r="BW332" s="720"/>
      <c r="BX332" s="720"/>
      <c r="BY332" s="720"/>
      <c r="BZ332" s="720"/>
      <c r="CA332" s="720"/>
      <c r="CB332" s="720"/>
      <c r="CC332" s="720"/>
      <c r="CD332" s="720"/>
      <c r="CE332" s="720"/>
      <c r="CF332" s="720"/>
      <c r="CG332" s="720"/>
      <c r="CH332" s="720"/>
      <c r="CI332" s="720"/>
      <c r="CJ332" s="720"/>
      <c r="CK332" s="720"/>
      <c r="CL332" s="720"/>
      <c r="CM332" s="720"/>
      <c r="CN332" s="720"/>
      <c r="CO332" s="720"/>
      <c r="CP332" s="720"/>
      <c r="CQ332" s="720"/>
      <c r="CR332" s="720"/>
      <c r="CS332" s="720"/>
      <c r="CT332" s="720"/>
      <c r="CU332" s="720"/>
      <c r="CV332" s="720"/>
      <c r="CW332" s="720"/>
      <c r="CX332" s="720"/>
      <c r="CY332" s="720"/>
      <c r="CZ332" s="720"/>
      <c r="DA332" s="720"/>
      <c r="DB332" s="720"/>
      <c r="DC332" s="720"/>
      <c r="DD332" s="720"/>
      <c r="DE332" s="720"/>
      <c r="DF332" s="720"/>
      <c r="DG332" s="720"/>
      <c r="DH332" s="720"/>
      <c r="DI332" s="720"/>
      <c r="DJ332" s="720"/>
      <c r="DK332" s="720"/>
      <c r="DL332" s="720"/>
      <c r="DM332" s="720"/>
      <c r="DN332" s="720"/>
      <c r="DO332" s="720"/>
      <c r="DP332" s="720"/>
      <c r="DQ332" s="720"/>
      <c r="DR332" s="720"/>
      <c r="DS332" s="720"/>
      <c r="DT332" s="720"/>
      <c r="DU332" s="720"/>
      <c r="DV332" s="720"/>
      <c r="DW332" s="720"/>
      <c r="DX332" s="720"/>
      <c r="DY332" s="720"/>
      <c r="DZ332" s="720"/>
      <c r="EA332" s="720"/>
      <c r="EB332" s="720"/>
      <c r="EC332" s="720"/>
      <c r="ED332" s="720"/>
      <c r="EE332" s="720"/>
      <c r="EF332" s="720"/>
    </row>
    <row r="333" spans="1:136" x14ac:dyDescent="0.25">
      <c r="A333" s="720" t="s">
        <v>116</v>
      </c>
      <c r="B333" s="769">
        <f t="shared" si="76"/>
        <v>16</v>
      </c>
      <c r="C333" s="786">
        <v>25</v>
      </c>
      <c r="D333" s="854" t="s">
        <v>76</v>
      </c>
      <c r="E333" s="1064">
        <v>42646</v>
      </c>
      <c r="F333" s="929"/>
      <c r="G333" s="721">
        <f t="shared" si="77"/>
        <v>16</v>
      </c>
      <c r="H333" s="904">
        <v>25</v>
      </c>
      <c r="I333" s="713">
        <v>25</v>
      </c>
      <c r="J333" s="831">
        <v>18</v>
      </c>
      <c r="K333" s="786">
        <f t="shared" si="75"/>
        <v>7</v>
      </c>
      <c r="L333" s="1111">
        <v>42647</v>
      </c>
      <c r="M333" s="835"/>
      <c r="N333" s="720"/>
      <c r="O333" s="720"/>
      <c r="P333" s="720"/>
      <c r="Q333" s="720"/>
      <c r="R333" s="720"/>
      <c r="S333" s="720"/>
      <c r="T333" s="720"/>
      <c r="U333" s="720"/>
      <c r="V333" s="958"/>
      <c r="W333" s="965">
        <f t="shared" si="83"/>
        <v>16</v>
      </c>
      <c r="X333" s="831">
        <v>18</v>
      </c>
      <c r="Y333" s="786" t="str">
        <f t="shared" si="78"/>
        <v>ERRO</v>
      </c>
      <c r="Z333" s="771">
        <f t="shared" si="69"/>
        <v>7</v>
      </c>
      <c r="AA333" s="687" t="str">
        <f t="shared" si="79"/>
        <v>Tien 21 - 2232</v>
      </c>
      <c r="AB333" s="770">
        <v>42661</v>
      </c>
      <c r="AC333" s="854">
        <f t="shared" si="80"/>
        <v>18</v>
      </c>
      <c r="AD333" s="771">
        <f t="shared" si="72"/>
        <v>15</v>
      </c>
      <c r="AE333" s="932" t="str">
        <f t="shared" si="81"/>
        <v>OK</v>
      </c>
      <c r="AF333" s="786" t="str">
        <f t="shared" si="82"/>
        <v>OK</v>
      </c>
      <c r="AG333" s="854"/>
      <c r="AH333" s="771"/>
    </row>
    <row r="334" spans="1:136" s="726" customFormat="1" x14ac:dyDescent="0.25">
      <c r="A334" s="720" t="s">
        <v>116</v>
      </c>
      <c r="B334" s="769">
        <f t="shared" si="76"/>
        <v>17</v>
      </c>
      <c r="C334" s="786">
        <v>30</v>
      </c>
      <c r="D334" s="854" t="s">
        <v>77</v>
      </c>
      <c r="E334" s="1064">
        <v>42646</v>
      </c>
      <c r="F334" s="929"/>
      <c r="G334" s="721">
        <f t="shared" si="77"/>
        <v>17</v>
      </c>
      <c r="H334" s="904">
        <v>30</v>
      </c>
      <c r="I334" s="713">
        <v>30</v>
      </c>
      <c r="J334" s="831">
        <v>28</v>
      </c>
      <c r="K334" s="786">
        <f t="shared" si="75"/>
        <v>2</v>
      </c>
      <c r="L334" s="1111">
        <v>42647</v>
      </c>
      <c r="M334" s="835"/>
      <c r="N334" s="720"/>
      <c r="O334" s="720"/>
      <c r="P334" s="720"/>
      <c r="Q334" s="720"/>
      <c r="R334" s="720"/>
      <c r="S334" s="720"/>
      <c r="T334" s="720"/>
      <c r="U334" s="720"/>
      <c r="V334" s="958"/>
      <c r="W334" s="965">
        <f t="shared" si="83"/>
        <v>17</v>
      </c>
      <c r="X334" s="831">
        <v>28</v>
      </c>
      <c r="Y334" s="786" t="str">
        <f t="shared" si="78"/>
        <v>ERRO</v>
      </c>
      <c r="Z334" s="771">
        <f t="shared" si="69"/>
        <v>2</v>
      </c>
      <c r="AA334" s="687" t="str">
        <f t="shared" si="79"/>
        <v>Confort - 2233</v>
      </c>
      <c r="AB334" s="770">
        <v>42661</v>
      </c>
      <c r="AC334" s="854">
        <f t="shared" si="80"/>
        <v>28</v>
      </c>
      <c r="AD334" s="771">
        <f t="shared" si="72"/>
        <v>15</v>
      </c>
      <c r="AE334" s="932" t="str">
        <f t="shared" si="81"/>
        <v>OK</v>
      </c>
      <c r="AF334" s="786" t="str">
        <f t="shared" si="82"/>
        <v>OK</v>
      </c>
      <c r="AG334" s="854"/>
      <c r="AH334" s="771"/>
      <c r="AI334" s="720"/>
      <c r="AJ334" s="720"/>
      <c r="AK334" s="720"/>
      <c r="AL334" s="720"/>
      <c r="AM334" s="720"/>
      <c r="AN334" s="720"/>
      <c r="AO334" s="720"/>
      <c r="AP334" s="720"/>
      <c r="AQ334" s="720"/>
      <c r="AR334" s="720"/>
      <c r="AS334" s="720"/>
      <c r="AT334" s="720"/>
      <c r="AU334" s="720"/>
      <c r="AV334" s="720"/>
      <c r="AW334" s="720"/>
      <c r="AX334" s="720"/>
      <c r="AY334" s="720"/>
      <c r="AZ334" s="720"/>
      <c r="BA334" s="720"/>
      <c r="BB334" s="720"/>
      <c r="BC334" s="720"/>
      <c r="BD334" s="720"/>
      <c r="BE334" s="720"/>
      <c r="BF334" s="720"/>
      <c r="BG334" s="720"/>
      <c r="BH334" s="720"/>
      <c r="BI334" s="720"/>
      <c r="BJ334" s="720"/>
      <c r="BK334" s="720"/>
      <c r="BL334" s="720"/>
      <c r="BM334" s="720"/>
      <c r="BN334" s="720"/>
      <c r="BO334" s="720"/>
      <c r="BP334" s="720"/>
      <c r="BQ334" s="720"/>
      <c r="BR334" s="720"/>
      <c r="BS334" s="720"/>
      <c r="BT334" s="720"/>
      <c r="BU334" s="720"/>
      <c r="BV334" s="720"/>
      <c r="BW334" s="720"/>
      <c r="BX334" s="720"/>
      <c r="BY334" s="720"/>
      <c r="BZ334" s="720"/>
      <c r="CA334" s="720"/>
      <c r="CB334" s="720"/>
      <c r="CC334" s="720"/>
      <c r="CD334" s="720"/>
      <c r="CE334" s="720"/>
      <c r="CF334" s="720"/>
      <c r="CG334" s="720"/>
      <c r="CH334" s="720"/>
      <c r="CI334" s="720"/>
      <c r="CJ334" s="720"/>
      <c r="CK334" s="720"/>
      <c r="CL334" s="720"/>
      <c r="CM334" s="720"/>
      <c r="CN334" s="720"/>
      <c r="CO334" s="720"/>
      <c r="CP334" s="720"/>
      <c r="CQ334" s="720"/>
      <c r="CR334" s="720"/>
      <c r="CS334" s="720"/>
      <c r="CT334" s="720"/>
      <c r="CU334" s="720"/>
      <c r="CV334" s="720"/>
      <c r="CW334" s="720"/>
      <c r="CX334" s="720"/>
      <c r="CY334" s="720"/>
      <c r="CZ334" s="720"/>
      <c r="DA334" s="720"/>
      <c r="DB334" s="720"/>
      <c r="DC334" s="720"/>
      <c r="DD334" s="720"/>
      <c r="DE334" s="720"/>
      <c r="DF334" s="720"/>
      <c r="DG334" s="720"/>
      <c r="DH334" s="720"/>
      <c r="DI334" s="720"/>
      <c r="DJ334" s="720"/>
      <c r="DK334" s="720"/>
      <c r="DL334" s="720"/>
      <c r="DM334" s="720"/>
      <c r="DN334" s="720"/>
      <c r="DO334" s="720"/>
      <c r="DP334" s="720"/>
      <c r="DQ334" s="720"/>
      <c r="DR334" s="720"/>
      <c r="DS334" s="720"/>
      <c r="DT334" s="720"/>
      <c r="DU334" s="720"/>
      <c r="DV334" s="720"/>
      <c r="DW334" s="720"/>
      <c r="DX334" s="720"/>
      <c r="DY334" s="720"/>
      <c r="DZ334" s="720"/>
      <c r="EA334" s="720"/>
      <c r="EB334" s="720"/>
      <c r="EC334" s="720"/>
      <c r="ED334" s="720"/>
      <c r="EE334" s="720"/>
      <c r="EF334" s="720"/>
    </row>
    <row r="335" spans="1:136" s="730" customFormat="1" x14ac:dyDescent="0.25">
      <c r="A335" s="720" t="s">
        <v>116</v>
      </c>
      <c r="B335" s="769">
        <f t="shared" si="76"/>
        <v>18</v>
      </c>
      <c r="C335" s="786">
        <v>2000</v>
      </c>
      <c r="D335" s="854" t="s">
        <v>213</v>
      </c>
      <c r="E335" s="1064">
        <v>42646</v>
      </c>
      <c r="F335" s="929"/>
      <c r="G335" s="721">
        <f t="shared" si="77"/>
        <v>18</v>
      </c>
      <c r="H335" s="904">
        <v>2000</v>
      </c>
      <c r="I335" s="713">
        <v>2000</v>
      </c>
      <c r="J335" s="831">
        <v>1919</v>
      </c>
      <c r="K335" s="786">
        <f t="shared" si="75"/>
        <v>81</v>
      </c>
      <c r="L335" s="1111">
        <v>42647</v>
      </c>
      <c r="M335" s="835"/>
      <c r="N335" s="720"/>
      <c r="O335" s="720"/>
      <c r="P335" s="720"/>
      <c r="Q335" s="720"/>
      <c r="R335" s="720"/>
      <c r="S335" s="720"/>
      <c r="T335" s="720"/>
      <c r="U335" s="720"/>
      <c r="V335" s="958"/>
      <c r="W335" s="965">
        <f t="shared" si="83"/>
        <v>18</v>
      </c>
      <c r="X335" s="831">
        <v>1919</v>
      </c>
      <c r="Y335" s="786" t="str">
        <f t="shared" si="78"/>
        <v>ERRO</v>
      </c>
      <c r="Z335" s="771">
        <f t="shared" si="69"/>
        <v>81</v>
      </c>
      <c r="AA335" s="687" t="str">
        <f t="shared" si="79"/>
        <v>MC FNAC- 2370</v>
      </c>
      <c r="AB335" s="770">
        <v>42664</v>
      </c>
      <c r="AC335" s="854">
        <f t="shared" si="80"/>
        <v>1919</v>
      </c>
      <c r="AD335" s="771">
        <f t="shared" si="72"/>
        <v>18</v>
      </c>
      <c r="AE335" s="932" t="str">
        <f t="shared" si="81"/>
        <v>OK</v>
      </c>
      <c r="AF335" s="786" t="str">
        <f t="shared" si="82"/>
        <v>OK</v>
      </c>
      <c r="AG335" s="854"/>
      <c r="AH335" s="771"/>
      <c r="AI335" s="720"/>
      <c r="AJ335" s="720"/>
      <c r="AK335" s="720"/>
      <c r="AL335" s="720"/>
      <c r="AM335" s="720"/>
      <c r="AN335" s="720"/>
      <c r="AO335" s="720"/>
      <c r="AP335" s="720"/>
      <c r="AQ335" s="720"/>
      <c r="AR335" s="720"/>
      <c r="AS335" s="720"/>
      <c r="AT335" s="720"/>
      <c r="AU335" s="720"/>
      <c r="AV335" s="720"/>
      <c r="AW335" s="720"/>
      <c r="AX335" s="720"/>
      <c r="AY335" s="720"/>
      <c r="AZ335" s="720"/>
      <c r="BA335" s="720"/>
      <c r="BB335" s="720"/>
      <c r="BC335" s="720"/>
      <c r="BD335" s="720"/>
      <c r="BE335" s="720"/>
      <c r="BF335" s="720"/>
      <c r="BG335" s="720"/>
      <c r="BH335" s="720"/>
      <c r="BI335" s="720"/>
      <c r="BJ335" s="720"/>
      <c r="BK335" s="720"/>
      <c r="BL335" s="720"/>
      <c r="BM335" s="720"/>
      <c r="BN335" s="720"/>
      <c r="BO335" s="720"/>
      <c r="BP335" s="720"/>
      <c r="BQ335" s="720"/>
      <c r="BR335" s="720"/>
      <c r="BS335" s="720"/>
      <c r="BT335" s="720"/>
      <c r="BU335" s="720"/>
      <c r="BV335" s="720"/>
      <c r="BW335" s="720"/>
      <c r="BX335" s="720"/>
      <c r="BY335" s="720"/>
      <c r="BZ335" s="720"/>
      <c r="CA335" s="720"/>
      <c r="CB335" s="720"/>
      <c r="CC335" s="720"/>
      <c r="CD335" s="720"/>
      <c r="CE335" s="720"/>
      <c r="CF335" s="720"/>
      <c r="CG335" s="720"/>
      <c r="CH335" s="720"/>
      <c r="CI335" s="720"/>
      <c r="CJ335" s="720"/>
      <c r="CK335" s="720"/>
      <c r="CL335" s="720"/>
      <c r="CM335" s="720"/>
      <c r="CN335" s="720"/>
      <c r="CO335" s="720"/>
      <c r="CP335" s="720"/>
      <c r="CQ335" s="720"/>
      <c r="CR335" s="720"/>
      <c r="CS335" s="720"/>
      <c r="CT335" s="720"/>
      <c r="CU335" s="720"/>
      <c r="CV335" s="720"/>
      <c r="CW335" s="720"/>
      <c r="CX335" s="720"/>
      <c r="CY335" s="720"/>
      <c r="CZ335" s="720"/>
      <c r="DA335" s="720"/>
      <c r="DB335" s="720"/>
      <c r="DC335" s="720"/>
      <c r="DD335" s="720"/>
      <c r="DE335" s="720"/>
      <c r="DF335" s="720"/>
      <c r="DG335" s="720"/>
      <c r="DH335" s="720"/>
      <c r="DI335" s="720"/>
      <c r="DJ335" s="720"/>
      <c r="DK335" s="720"/>
      <c r="DL335" s="720"/>
      <c r="DM335" s="720"/>
      <c r="DN335" s="720"/>
      <c r="DO335" s="720"/>
      <c r="DP335" s="720"/>
      <c r="DQ335" s="720"/>
      <c r="DR335" s="720"/>
      <c r="DS335" s="720"/>
      <c r="DT335" s="720"/>
      <c r="DU335" s="720"/>
      <c r="DV335" s="720"/>
      <c r="DW335" s="720"/>
      <c r="DX335" s="720"/>
      <c r="DY335" s="720"/>
      <c r="DZ335" s="720"/>
      <c r="EA335" s="720"/>
      <c r="EB335" s="720"/>
      <c r="EC335" s="720"/>
      <c r="ED335" s="720"/>
      <c r="EE335" s="720"/>
      <c r="EF335" s="720"/>
    </row>
    <row r="336" spans="1:136" s="726" customFormat="1" x14ac:dyDescent="0.25">
      <c r="A336" s="726" t="s">
        <v>116</v>
      </c>
      <c r="B336" s="875">
        <f t="shared" si="76"/>
        <v>19</v>
      </c>
      <c r="C336" s="901">
        <v>267</v>
      </c>
      <c r="D336" s="858" t="s">
        <v>213</v>
      </c>
      <c r="E336" s="1065">
        <v>42646</v>
      </c>
      <c r="F336" s="939"/>
      <c r="G336" s="878">
        <f t="shared" si="77"/>
        <v>19</v>
      </c>
      <c r="H336" s="912">
        <v>267</v>
      </c>
      <c r="I336" s="880">
        <v>267</v>
      </c>
      <c r="J336" s="902">
        <v>267</v>
      </c>
      <c r="K336" s="786">
        <f t="shared" si="75"/>
        <v>0</v>
      </c>
      <c r="L336" s="1113">
        <v>42647</v>
      </c>
      <c r="M336" s="879"/>
      <c r="V336" s="962"/>
      <c r="W336" s="965">
        <f t="shared" si="83"/>
        <v>19</v>
      </c>
      <c r="X336" s="902">
        <v>267</v>
      </c>
      <c r="Y336" s="901" t="str">
        <f t="shared" si="78"/>
        <v>OK</v>
      </c>
      <c r="Z336" s="847">
        <f t="shared" si="69"/>
        <v>0</v>
      </c>
      <c r="AA336" s="860" t="str">
        <f t="shared" si="79"/>
        <v>MC FNAC- 2370</v>
      </c>
      <c r="AB336" s="852">
        <v>42664</v>
      </c>
      <c r="AC336" s="858">
        <f t="shared" si="80"/>
        <v>267</v>
      </c>
      <c r="AD336" s="847">
        <f t="shared" si="72"/>
        <v>18</v>
      </c>
      <c r="AE336" s="947" t="str">
        <f t="shared" si="81"/>
        <v>OK</v>
      </c>
      <c r="AF336" s="901" t="str">
        <f t="shared" si="82"/>
        <v>OK</v>
      </c>
      <c r="AG336" s="858"/>
      <c r="AH336" s="847"/>
    </row>
    <row r="337" spans="1:136" s="730" customFormat="1" x14ac:dyDescent="0.25">
      <c r="A337" s="730" t="s">
        <v>116</v>
      </c>
      <c r="B337" s="884">
        <f t="shared" si="76"/>
        <v>20</v>
      </c>
      <c r="C337" s="913">
        <v>1328</v>
      </c>
      <c r="D337" s="896" t="s">
        <v>187</v>
      </c>
      <c r="E337" s="1084">
        <v>42646</v>
      </c>
      <c r="F337" s="940"/>
      <c r="G337" s="887">
        <v>1328</v>
      </c>
      <c r="H337" s="971">
        <v>1328</v>
      </c>
      <c r="I337" s="890">
        <v>1328</v>
      </c>
      <c r="J337" s="914">
        <v>1306</v>
      </c>
      <c r="K337" s="913">
        <f t="shared" si="75"/>
        <v>22</v>
      </c>
      <c r="L337" s="1112">
        <v>42647</v>
      </c>
      <c r="M337" s="889"/>
      <c r="V337" s="963"/>
      <c r="W337" s="966">
        <f t="shared" si="83"/>
        <v>20</v>
      </c>
      <c r="X337" s="914">
        <v>1306</v>
      </c>
      <c r="Y337" s="913" t="str">
        <f t="shared" si="78"/>
        <v>ERRO</v>
      </c>
      <c r="Z337" s="864">
        <f t="shared" si="69"/>
        <v>22</v>
      </c>
      <c r="AA337" s="900" t="str">
        <f t="shared" si="79"/>
        <v>Salvador Caetano - 2879</v>
      </c>
      <c r="AB337" s="894">
        <v>42663</v>
      </c>
      <c r="AC337" s="896">
        <f t="shared" si="80"/>
        <v>1306</v>
      </c>
      <c r="AD337" s="864">
        <f t="shared" si="72"/>
        <v>17</v>
      </c>
      <c r="AE337" s="951" t="str">
        <f t="shared" si="81"/>
        <v>OK</v>
      </c>
      <c r="AF337" s="913" t="str">
        <f t="shared" si="82"/>
        <v>OK</v>
      </c>
      <c r="AG337" s="896"/>
      <c r="AH337" s="864"/>
    </row>
    <row r="338" spans="1:136" s="726" customFormat="1" x14ac:dyDescent="0.25">
      <c r="A338" s="720" t="s">
        <v>116</v>
      </c>
      <c r="B338" s="769">
        <f t="shared" si="76"/>
        <v>21</v>
      </c>
      <c r="C338" s="786">
        <v>1900</v>
      </c>
      <c r="D338" s="854" t="s">
        <v>199</v>
      </c>
      <c r="E338" s="1064">
        <v>42646</v>
      </c>
      <c r="F338" s="929"/>
      <c r="G338" s="721">
        <f t="shared" ref="G338:G401" si="84">B338</f>
        <v>21</v>
      </c>
      <c r="H338" s="918">
        <v>1900</v>
      </c>
      <c r="I338" s="713">
        <v>1900</v>
      </c>
      <c r="J338" s="964">
        <v>1823</v>
      </c>
      <c r="K338" s="786">
        <f t="shared" si="75"/>
        <v>77</v>
      </c>
      <c r="L338" s="1111">
        <v>42647</v>
      </c>
      <c r="M338" s="835"/>
      <c r="N338" s="720"/>
      <c r="O338" s="720"/>
      <c r="P338" s="720"/>
      <c r="Q338" s="720"/>
      <c r="R338" s="720"/>
      <c r="S338" s="720"/>
      <c r="T338" s="720"/>
      <c r="U338" s="720"/>
      <c r="V338" s="958"/>
      <c r="W338" s="965">
        <f t="shared" si="83"/>
        <v>21</v>
      </c>
      <c r="X338" s="964">
        <v>1823</v>
      </c>
      <c r="Y338" s="786" t="str">
        <f t="shared" si="78"/>
        <v>ERRO</v>
      </c>
      <c r="Z338" s="771">
        <f t="shared" si="69"/>
        <v>77</v>
      </c>
      <c r="AA338" s="687" t="str">
        <f t="shared" si="79"/>
        <v>RP Def - 3173</v>
      </c>
      <c r="AB338" s="770">
        <v>42664</v>
      </c>
      <c r="AC338" s="854">
        <f t="shared" si="80"/>
        <v>1823</v>
      </c>
      <c r="AD338" s="771">
        <f t="shared" si="72"/>
        <v>18</v>
      </c>
      <c r="AE338" s="932" t="str">
        <f t="shared" si="81"/>
        <v>OK</v>
      </c>
      <c r="AF338" s="786" t="str">
        <f t="shared" si="82"/>
        <v>OK</v>
      </c>
      <c r="AG338" s="854"/>
      <c r="AH338" s="771"/>
      <c r="AI338" s="720"/>
      <c r="AJ338" s="720"/>
      <c r="AK338" s="720"/>
      <c r="AL338" s="720"/>
      <c r="AM338" s="720"/>
      <c r="AN338" s="720"/>
      <c r="AO338" s="720"/>
      <c r="AP338" s="720"/>
      <c r="AQ338" s="720"/>
      <c r="AR338" s="720"/>
      <c r="AS338" s="720"/>
      <c r="AT338" s="720"/>
      <c r="AU338" s="720"/>
      <c r="AV338" s="720"/>
      <c r="AW338" s="720"/>
      <c r="AX338" s="720"/>
      <c r="AY338" s="720"/>
      <c r="AZ338" s="720"/>
      <c r="BA338" s="720"/>
      <c r="BB338" s="720"/>
      <c r="BC338" s="720"/>
      <c r="BD338" s="720"/>
      <c r="BE338" s="720"/>
      <c r="BF338" s="720"/>
      <c r="BG338" s="720"/>
      <c r="BH338" s="720"/>
      <c r="BI338" s="720"/>
      <c r="BJ338" s="720"/>
      <c r="BK338" s="720"/>
      <c r="BL338" s="720"/>
      <c r="BM338" s="720"/>
      <c r="BN338" s="720"/>
      <c r="BO338" s="720"/>
      <c r="BP338" s="720"/>
      <c r="BQ338" s="720"/>
      <c r="BR338" s="720"/>
      <c r="BS338" s="720"/>
      <c r="BT338" s="720"/>
      <c r="BU338" s="720"/>
      <c r="BV338" s="720"/>
      <c r="BW338" s="720"/>
      <c r="BX338" s="720"/>
      <c r="BY338" s="720"/>
      <c r="BZ338" s="720"/>
      <c r="CA338" s="720"/>
      <c r="CB338" s="720"/>
      <c r="CC338" s="720"/>
      <c r="CD338" s="720"/>
      <c r="CE338" s="720"/>
      <c r="CF338" s="720"/>
      <c r="CG338" s="720"/>
      <c r="CH338" s="720"/>
      <c r="CI338" s="720"/>
      <c r="CJ338" s="720"/>
      <c r="CK338" s="720"/>
      <c r="CL338" s="720"/>
      <c r="CM338" s="720"/>
      <c r="CN338" s="720"/>
      <c r="CO338" s="720"/>
      <c r="CP338" s="720"/>
      <c r="CQ338" s="720"/>
      <c r="CR338" s="720"/>
      <c r="CS338" s="720"/>
      <c r="CT338" s="720"/>
      <c r="CU338" s="720"/>
      <c r="CV338" s="720"/>
      <c r="CW338" s="720"/>
      <c r="CX338" s="720"/>
      <c r="CY338" s="720"/>
      <c r="CZ338" s="720"/>
      <c r="DA338" s="720"/>
      <c r="DB338" s="720"/>
      <c r="DC338" s="720"/>
      <c r="DD338" s="720"/>
      <c r="DE338" s="720"/>
      <c r="DF338" s="720"/>
      <c r="DG338" s="720"/>
      <c r="DH338" s="720"/>
      <c r="DI338" s="720"/>
      <c r="DJ338" s="720"/>
      <c r="DK338" s="720"/>
      <c r="DL338" s="720"/>
      <c r="DM338" s="720"/>
      <c r="DN338" s="720"/>
      <c r="DO338" s="720"/>
      <c r="DP338" s="720"/>
      <c r="DQ338" s="720"/>
      <c r="DR338" s="720"/>
      <c r="DS338" s="720"/>
      <c r="DT338" s="720"/>
      <c r="DU338" s="720"/>
      <c r="DV338" s="720"/>
      <c r="DW338" s="720"/>
      <c r="DX338" s="720"/>
      <c r="DY338" s="720"/>
      <c r="DZ338" s="720"/>
      <c r="EA338" s="720"/>
      <c r="EB338" s="720"/>
      <c r="EC338" s="720"/>
      <c r="ED338" s="720"/>
      <c r="EE338" s="720"/>
      <c r="EF338" s="720"/>
    </row>
    <row r="339" spans="1:136" x14ac:dyDescent="0.25">
      <c r="A339" s="720" t="s">
        <v>116</v>
      </c>
      <c r="B339" s="769">
        <f t="shared" si="76"/>
        <v>22</v>
      </c>
      <c r="C339" s="786">
        <v>1</v>
      </c>
      <c r="D339" s="854" t="s">
        <v>189</v>
      </c>
      <c r="E339" s="1064">
        <v>42646</v>
      </c>
      <c r="F339" s="929"/>
      <c r="G339" s="721">
        <f t="shared" si="84"/>
        <v>22</v>
      </c>
      <c r="H339" s="904">
        <v>1</v>
      </c>
      <c r="I339" s="713">
        <v>1</v>
      </c>
      <c r="J339" s="831">
        <v>1</v>
      </c>
      <c r="K339" s="786">
        <f t="shared" si="75"/>
        <v>0</v>
      </c>
      <c r="L339" s="1111">
        <v>42647</v>
      </c>
      <c r="M339" s="835"/>
      <c r="N339" s="720"/>
      <c r="O339" s="720"/>
      <c r="P339" s="720"/>
      <c r="Q339" s="720"/>
      <c r="R339" s="720"/>
      <c r="S339" s="720"/>
      <c r="T339" s="720"/>
      <c r="U339" s="720"/>
      <c r="V339" s="958"/>
      <c r="W339" s="965">
        <f t="shared" si="83"/>
        <v>22</v>
      </c>
      <c r="X339" s="831">
        <v>1</v>
      </c>
      <c r="Y339" s="786" t="str">
        <f t="shared" si="78"/>
        <v>OK</v>
      </c>
      <c r="Z339" s="771">
        <f t="shared" si="69"/>
        <v>0</v>
      </c>
      <c r="AA339" s="687" t="str">
        <f t="shared" si="79"/>
        <v>SZ Def - 6508</v>
      </c>
      <c r="AB339" s="770">
        <v>42661</v>
      </c>
      <c r="AC339" s="854">
        <f t="shared" si="80"/>
        <v>1</v>
      </c>
      <c r="AD339" s="771">
        <f t="shared" si="72"/>
        <v>15</v>
      </c>
      <c r="AE339" s="932" t="str">
        <f t="shared" si="81"/>
        <v>OK</v>
      </c>
      <c r="AF339" s="786" t="str">
        <f t="shared" si="82"/>
        <v>OK</v>
      </c>
      <c r="AG339" s="854"/>
      <c r="AH339" s="771"/>
    </row>
    <row r="340" spans="1:136" x14ac:dyDescent="0.25">
      <c r="A340" s="720" t="s">
        <v>116</v>
      </c>
      <c r="B340" s="769">
        <f t="shared" si="76"/>
        <v>23</v>
      </c>
      <c r="C340" s="786">
        <v>78</v>
      </c>
      <c r="D340" s="854" t="s">
        <v>219</v>
      </c>
      <c r="E340" s="1064">
        <v>42646</v>
      </c>
      <c r="F340" s="929"/>
      <c r="G340" s="721">
        <f t="shared" si="84"/>
        <v>23</v>
      </c>
      <c r="H340" s="904">
        <v>78</v>
      </c>
      <c r="I340" s="713">
        <v>78</v>
      </c>
      <c r="J340" s="831">
        <v>76</v>
      </c>
      <c r="K340" s="786">
        <f t="shared" si="75"/>
        <v>2</v>
      </c>
      <c r="L340" s="1111">
        <v>42647</v>
      </c>
      <c r="M340" s="835"/>
      <c r="N340" s="720"/>
      <c r="O340" s="720"/>
      <c r="P340" s="720"/>
      <c r="Q340" s="720"/>
      <c r="R340" s="720"/>
      <c r="S340" s="720"/>
      <c r="T340" s="720"/>
      <c r="U340" s="720"/>
      <c r="V340" s="958"/>
      <c r="W340" s="965">
        <f>B340:B360</f>
        <v>23</v>
      </c>
      <c r="X340" s="831">
        <v>76</v>
      </c>
      <c r="Y340" s="786" t="str">
        <f t="shared" si="78"/>
        <v>ERRO</v>
      </c>
      <c r="Z340" s="771">
        <f t="shared" ref="Z340:Z403" si="85">IF(X340="","",+C340-X340)</f>
        <v>2</v>
      </c>
      <c r="AA340" s="687" t="str">
        <f t="shared" si="79"/>
        <v>Vobis -6843</v>
      </c>
      <c r="AB340" s="770">
        <v>42661</v>
      </c>
      <c r="AC340" s="854">
        <f t="shared" si="80"/>
        <v>76</v>
      </c>
      <c r="AD340" s="771">
        <f t="shared" si="72"/>
        <v>15</v>
      </c>
      <c r="AE340" s="932" t="str">
        <f t="shared" si="81"/>
        <v>OK</v>
      </c>
      <c r="AF340" s="786" t="str">
        <f t="shared" si="82"/>
        <v>OK</v>
      </c>
      <c r="AG340" s="854"/>
      <c r="AH340" s="771"/>
    </row>
    <row r="341" spans="1:136" x14ac:dyDescent="0.25">
      <c r="A341" s="720" t="s">
        <v>115</v>
      </c>
      <c r="B341" s="769">
        <f t="shared" si="76"/>
        <v>24</v>
      </c>
      <c r="C341" s="786">
        <v>346</v>
      </c>
      <c r="D341" s="854" t="s">
        <v>73</v>
      </c>
      <c r="E341" s="1064">
        <v>42649</v>
      </c>
      <c r="F341" s="929"/>
      <c r="G341" s="721">
        <f t="shared" si="84"/>
        <v>24</v>
      </c>
      <c r="H341" s="904">
        <v>346</v>
      </c>
      <c r="I341" s="713">
        <v>346</v>
      </c>
      <c r="J341" s="831">
        <v>346</v>
      </c>
      <c r="K341" s="786">
        <f t="shared" si="75"/>
        <v>0</v>
      </c>
      <c r="L341" s="1111">
        <v>42650</v>
      </c>
      <c r="M341" s="835"/>
      <c r="N341" s="720"/>
      <c r="O341" s="720"/>
      <c r="P341" s="720"/>
      <c r="Q341" s="720"/>
      <c r="R341" s="720"/>
      <c r="S341" s="720"/>
      <c r="T341" s="720"/>
      <c r="U341" s="720"/>
      <c r="V341" s="958"/>
      <c r="W341" s="965">
        <f>B341:B361</f>
        <v>24</v>
      </c>
      <c r="X341" s="782">
        <v>346</v>
      </c>
      <c r="Y341" s="725" t="str">
        <f t="shared" si="78"/>
        <v>OK</v>
      </c>
      <c r="Z341" s="824">
        <f t="shared" si="85"/>
        <v>0</v>
      </c>
      <c r="AA341" s="1135" t="str">
        <f t="shared" si="79"/>
        <v>Ikea - 2228</v>
      </c>
      <c r="AB341" s="992">
        <v>42657</v>
      </c>
      <c r="AC341" s="854">
        <f t="shared" si="80"/>
        <v>346</v>
      </c>
      <c r="AD341" s="771">
        <f t="shared" si="72"/>
        <v>8</v>
      </c>
      <c r="AE341" s="932" t="str">
        <f t="shared" si="81"/>
        <v>OK</v>
      </c>
      <c r="AF341" s="786" t="str">
        <f t="shared" si="82"/>
        <v>OK</v>
      </c>
      <c r="AG341" s="854"/>
      <c r="AH341" s="771"/>
    </row>
    <row r="342" spans="1:136" x14ac:dyDescent="0.25">
      <c r="A342" s="720" t="s">
        <v>115</v>
      </c>
      <c r="B342" s="769">
        <f t="shared" si="76"/>
        <v>25</v>
      </c>
      <c r="C342" s="786">
        <v>183</v>
      </c>
      <c r="D342" s="854" t="s">
        <v>74</v>
      </c>
      <c r="E342" s="1064">
        <v>42649</v>
      </c>
      <c r="F342" s="929"/>
      <c r="G342" s="721">
        <f t="shared" si="84"/>
        <v>25</v>
      </c>
      <c r="H342" s="904">
        <v>183</v>
      </c>
      <c r="I342" s="713">
        <v>183</v>
      </c>
      <c r="J342" s="831">
        <v>183</v>
      </c>
      <c r="K342" s="786">
        <f t="shared" si="75"/>
        <v>0</v>
      </c>
      <c r="L342" s="1111">
        <v>42650</v>
      </c>
      <c r="M342" s="835"/>
      <c r="N342" s="720"/>
      <c r="O342" s="720"/>
      <c r="P342" s="720"/>
      <c r="Q342" s="720"/>
      <c r="R342" s="720"/>
      <c r="S342" s="720"/>
      <c r="T342" s="720"/>
      <c r="U342" s="720"/>
      <c r="V342" s="958"/>
      <c r="W342" s="965">
        <f>B342:B362</f>
        <v>25</v>
      </c>
      <c r="X342" s="831">
        <v>183</v>
      </c>
      <c r="Y342" s="786" t="str">
        <f t="shared" si="78"/>
        <v>OK</v>
      </c>
      <c r="Z342" s="771">
        <f t="shared" si="85"/>
        <v>0</v>
      </c>
      <c r="AA342" s="687" t="str">
        <f t="shared" si="79"/>
        <v>Conforama - 2230</v>
      </c>
      <c r="AB342" s="770">
        <v>42663</v>
      </c>
      <c r="AC342" s="854">
        <f t="shared" si="80"/>
        <v>183</v>
      </c>
      <c r="AD342" s="771">
        <f t="shared" si="72"/>
        <v>14</v>
      </c>
      <c r="AE342" s="932" t="str">
        <f t="shared" si="81"/>
        <v>OK</v>
      </c>
      <c r="AF342" s="786" t="str">
        <f t="shared" si="82"/>
        <v>OK</v>
      </c>
      <c r="AG342" s="854"/>
      <c r="AH342" s="771"/>
    </row>
    <row r="343" spans="1:136" x14ac:dyDescent="0.25">
      <c r="A343" s="720" t="s">
        <v>115</v>
      </c>
      <c r="B343" s="769">
        <v>2</v>
      </c>
      <c r="C343" s="786">
        <v>1</v>
      </c>
      <c r="D343" s="854" t="s">
        <v>281</v>
      </c>
      <c r="E343" s="1064">
        <v>42650</v>
      </c>
      <c r="F343" s="929"/>
      <c r="G343" s="721">
        <f t="shared" si="84"/>
        <v>2</v>
      </c>
      <c r="H343" s="904">
        <v>1</v>
      </c>
      <c r="I343" s="713">
        <v>1</v>
      </c>
      <c r="J343" s="831">
        <v>1</v>
      </c>
      <c r="K343" s="786">
        <v>0</v>
      </c>
      <c r="L343" s="1111">
        <v>42651</v>
      </c>
      <c r="M343" s="835"/>
      <c r="N343" s="720"/>
      <c r="O343" s="720"/>
      <c r="P343" s="720"/>
      <c r="Q343" s="720"/>
      <c r="R343" s="720"/>
      <c r="S343" s="720"/>
      <c r="T343" s="720"/>
      <c r="U343" s="720"/>
      <c r="V343" s="958"/>
      <c r="W343" s="965">
        <f t="shared" ref="W343:W357" si="86">B343:B362</f>
        <v>2</v>
      </c>
      <c r="X343" s="831">
        <v>1</v>
      </c>
      <c r="Y343" s="786" t="str">
        <f t="shared" si="78"/>
        <v>OK</v>
      </c>
      <c r="Z343" s="771">
        <f t="shared" si="85"/>
        <v>0</v>
      </c>
      <c r="AA343" s="687" t="str">
        <f t="shared" si="79"/>
        <v>Decathlon-6947</v>
      </c>
      <c r="AB343" s="770">
        <v>42662</v>
      </c>
      <c r="AC343" s="854">
        <f t="shared" si="80"/>
        <v>1</v>
      </c>
      <c r="AD343" s="771">
        <f t="shared" si="72"/>
        <v>12</v>
      </c>
      <c r="AE343" s="932" t="str">
        <f t="shared" si="81"/>
        <v>OK</v>
      </c>
      <c r="AF343" s="786" t="str">
        <f t="shared" si="82"/>
        <v>OK</v>
      </c>
      <c r="AG343" s="854"/>
      <c r="AH343" s="771"/>
    </row>
    <row r="344" spans="1:136" x14ac:dyDescent="0.25">
      <c r="A344" s="720" t="s">
        <v>115</v>
      </c>
      <c r="B344" s="769">
        <f t="shared" ref="B344:B357" si="87">B343+1</f>
        <v>3</v>
      </c>
      <c r="C344" s="786">
        <v>57</v>
      </c>
      <c r="D344" s="854" t="s">
        <v>69</v>
      </c>
      <c r="E344" s="1064">
        <v>42656</v>
      </c>
      <c r="F344" s="929"/>
      <c r="G344" s="721">
        <f t="shared" si="84"/>
        <v>3</v>
      </c>
      <c r="H344" s="904">
        <v>57</v>
      </c>
      <c r="I344" s="713">
        <v>57</v>
      </c>
      <c r="J344" s="831">
        <v>57</v>
      </c>
      <c r="K344" s="786">
        <f t="shared" ref="K344:K357" si="88">I344-J344</f>
        <v>0</v>
      </c>
      <c r="L344" s="1111">
        <v>42657</v>
      </c>
      <c r="M344" s="835"/>
      <c r="N344" s="720"/>
      <c r="O344" s="720"/>
      <c r="P344" s="720"/>
      <c r="Q344" s="720"/>
      <c r="R344" s="720"/>
      <c r="S344" s="720"/>
      <c r="T344" s="720"/>
      <c r="U344" s="720"/>
      <c r="V344" s="958"/>
      <c r="W344" s="965">
        <f t="shared" si="86"/>
        <v>3</v>
      </c>
      <c r="X344" s="831">
        <v>57</v>
      </c>
      <c r="Y344" s="786" t="str">
        <f t="shared" si="78"/>
        <v>OK</v>
      </c>
      <c r="Z344" s="771">
        <f t="shared" si="85"/>
        <v>0</v>
      </c>
      <c r="AA344" s="687" t="str">
        <f t="shared" si="79"/>
        <v>Black - 2215</v>
      </c>
      <c r="AB344" s="770">
        <v>42664</v>
      </c>
      <c r="AC344" s="854">
        <f t="shared" si="80"/>
        <v>57</v>
      </c>
      <c r="AD344" s="771">
        <f t="shared" si="72"/>
        <v>8</v>
      </c>
      <c r="AE344" s="932" t="str">
        <f t="shared" si="81"/>
        <v>OK</v>
      </c>
      <c r="AF344" s="786" t="str">
        <f t="shared" si="82"/>
        <v>OK</v>
      </c>
      <c r="AG344" s="854"/>
      <c r="AH344" s="771"/>
    </row>
    <row r="345" spans="1:136" x14ac:dyDescent="0.25">
      <c r="A345" s="720" t="s">
        <v>115</v>
      </c>
      <c r="B345" s="769">
        <f t="shared" si="87"/>
        <v>4</v>
      </c>
      <c r="C345" s="786">
        <v>569</v>
      </c>
      <c r="D345" s="854" t="s">
        <v>73</v>
      </c>
      <c r="E345" s="1064">
        <v>42656</v>
      </c>
      <c r="F345" s="929"/>
      <c r="G345" s="721">
        <f t="shared" si="84"/>
        <v>4</v>
      </c>
      <c r="H345" s="904">
        <v>569</v>
      </c>
      <c r="I345" s="713">
        <v>569</v>
      </c>
      <c r="J345" s="831">
        <v>569</v>
      </c>
      <c r="K345" s="786">
        <f t="shared" si="88"/>
        <v>0</v>
      </c>
      <c r="L345" s="1111">
        <v>42657</v>
      </c>
      <c r="M345" s="835"/>
      <c r="N345" s="720"/>
      <c r="O345" s="720"/>
      <c r="P345" s="720"/>
      <c r="Q345" s="720"/>
      <c r="R345" s="720"/>
      <c r="S345" s="720"/>
      <c r="T345" s="720"/>
      <c r="U345" s="720"/>
      <c r="V345" s="958"/>
      <c r="W345" s="965">
        <f t="shared" si="86"/>
        <v>4</v>
      </c>
      <c r="X345" s="831">
        <v>569</v>
      </c>
      <c r="Y345" s="786" t="str">
        <f t="shared" si="78"/>
        <v>OK</v>
      </c>
      <c r="Z345" s="771">
        <f t="shared" si="85"/>
        <v>0</v>
      </c>
      <c r="AA345" s="687" t="str">
        <f t="shared" si="79"/>
        <v>Ikea - 2228</v>
      </c>
      <c r="AB345" s="770">
        <v>42664</v>
      </c>
      <c r="AC345" s="854">
        <f t="shared" si="80"/>
        <v>569</v>
      </c>
      <c r="AD345" s="771">
        <f t="shared" si="72"/>
        <v>8</v>
      </c>
      <c r="AE345" s="932" t="str">
        <f t="shared" si="81"/>
        <v>OK</v>
      </c>
      <c r="AF345" s="786" t="str">
        <f t="shared" si="82"/>
        <v>OK</v>
      </c>
      <c r="AG345" s="854"/>
      <c r="AH345" s="771"/>
    </row>
    <row r="346" spans="1:136" x14ac:dyDescent="0.25">
      <c r="A346" s="720" t="s">
        <v>115</v>
      </c>
      <c r="B346" s="769">
        <f t="shared" si="87"/>
        <v>5</v>
      </c>
      <c r="C346" s="786">
        <v>2</v>
      </c>
      <c r="D346" s="854" t="s">
        <v>79</v>
      </c>
      <c r="E346" s="1064">
        <v>42656</v>
      </c>
      <c r="F346" s="929"/>
      <c r="G346" s="721">
        <f t="shared" si="84"/>
        <v>5</v>
      </c>
      <c r="H346" s="904">
        <v>2</v>
      </c>
      <c r="I346" s="713">
        <v>2</v>
      </c>
      <c r="J346" s="831">
        <v>2</v>
      </c>
      <c r="K346" s="786">
        <f t="shared" si="88"/>
        <v>0</v>
      </c>
      <c r="L346" s="1111">
        <v>42657</v>
      </c>
      <c r="M346" s="835"/>
      <c r="N346" s="720"/>
      <c r="O346" s="720"/>
      <c r="P346" s="720"/>
      <c r="Q346" s="720"/>
      <c r="R346" s="720"/>
      <c r="S346" s="720"/>
      <c r="T346" s="720"/>
      <c r="U346" s="720"/>
      <c r="V346" s="958"/>
      <c r="W346" s="965">
        <f t="shared" si="86"/>
        <v>5</v>
      </c>
      <c r="X346" s="831">
        <v>2</v>
      </c>
      <c r="Y346" s="786" t="str">
        <f t="shared" si="78"/>
        <v>OK</v>
      </c>
      <c r="Z346" s="771">
        <f t="shared" si="85"/>
        <v>0</v>
      </c>
      <c r="AA346" s="687" t="str">
        <f t="shared" si="79"/>
        <v>Moviflor - 2229</v>
      </c>
      <c r="AB346" s="770">
        <v>42664</v>
      </c>
      <c r="AC346" s="854">
        <f t="shared" si="80"/>
        <v>2</v>
      </c>
      <c r="AD346" s="771">
        <f t="shared" si="72"/>
        <v>8</v>
      </c>
      <c r="AE346" s="932" t="str">
        <f t="shared" si="81"/>
        <v>OK</v>
      </c>
      <c r="AF346" s="786" t="str">
        <f t="shared" si="82"/>
        <v>OK</v>
      </c>
      <c r="AG346" s="854"/>
      <c r="AH346" s="771"/>
    </row>
    <row r="347" spans="1:136" x14ac:dyDescent="0.25">
      <c r="A347" s="720" t="s">
        <v>115</v>
      </c>
      <c r="B347" s="769">
        <f t="shared" si="87"/>
        <v>6</v>
      </c>
      <c r="C347" s="786">
        <v>14</v>
      </c>
      <c r="D347" s="854" t="s">
        <v>75</v>
      </c>
      <c r="E347" s="1064">
        <v>42656</v>
      </c>
      <c r="F347" s="929"/>
      <c r="G347" s="721">
        <f t="shared" si="84"/>
        <v>6</v>
      </c>
      <c r="H347" s="904">
        <v>14</v>
      </c>
      <c r="I347" s="713">
        <v>14</v>
      </c>
      <c r="J347" s="831">
        <v>14</v>
      </c>
      <c r="K347" s="786">
        <f t="shared" si="88"/>
        <v>0</v>
      </c>
      <c r="L347" s="1111">
        <v>42657</v>
      </c>
      <c r="M347" s="835"/>
      <c r="N347" s="720"/>
      <c r="O347" s="720"/>
      <c r="P347" s="720"/>
      <c r="Q347" s="720"/>
      <c r="R347" s="720"/>
      <c r="S347" s="720"/>
      <c r="T347" s="720"/>
      <c r="U347" s="720"/>
      <c r="V347" s="958"/>
      <c r="W347" s="965">
        <f t="shared" si="86"/>
        <v>6</v>
      </c>
      <c r="X347" s="831">
        <v>14</v>
      </c>
      <c r="Y347" s="786" t="str">
        <f t="shared" si="78"/>
        <v>OK</v>
      </c>
      <c r="Z347" s="771">
        <f t="shared" si="85"/>
        <v>0</v>
      </c>
      <c r="AA347" s="687" t="str">
        <f t="shared" si="79"/>
        <v>Euronics - 2231</v>
      </c>
      <c r="AB347" s="770">
        <v>42664</v>
      </c>
      <c r="AC347" s="854">
        <f t="shared" si="80"/>
        <v>14</v>
      </c>
      <c r="AD347" s="771">
        <f t="shared" si="72"/>
        <v>8</v>
      </c>
      <c r="AE347" s="932" t="str">
        <f t="shared" si="81"/>
        <v>OK</v>
      </c>
      <c r="AF347" s="786" t="str">
        <f t="shared" si="82"/>
        <v>OK</v>
      </c>
      <c r="AG347" s="854"/>
      <c r="AH347" s="771"/>
    </row>
    <row r="348" spans="1:136" x14ac:dyDescent="0.25">
      <c r="A348" s="720" t="s">
        <v>115</v>
      </c>
      <c r="B348" s="769">
        <f t="shared" si="87"/>
        <v>7</v>
      </c>
      <c r="C348" s="786">
        <v>4</v>
      </c>
      <c r="D348" s="854" t="s">
        <v>76</v>
      </c>
      <c r="E348" s="1064">
        <v>42656</v>
      </c>
      <c r="F348" s="929"/>
      <c r="G348" s="721">
        <f t="shared" si="84"/>
        <v>7</v>
      </c>
      <c r="H348" s="904">
        <v>4</v>
      </c>
      <c r="I348" s="713">
        <v>4</v>
      </c>
      <c r="J348" s="831">
        <v>4</v>
      </c>
      <c r="K348" s="786">
        <f t="shared" si="88"/>
        <v>0</v>
      </c>
      <c r="L348" s="1111">
        <v>42657</v>
      </c>
      <c r="M348" s="835"/>
      <c r="N348" s="720"/>
      <c r="O348" s="720"/>
      <c r="P348" s="720"/>
      <c r="Q348" s="720"/>
      <c r="R348" s="720"/>
      <c r="S348" s="720"/>
      <c r="T348" s="720"/>
      <c r="U348" s="720"/>
      <c r="V348" s="958"/>
      <c r="W348" s="965">
        <f t="shared" si="86"/>
        <v>7</v>
      </c>
      <c r="X348" s="831">
        <v>4</v>
      </c>
      <c r="Y348" s="786" t="str">
        <f t="shared" si="78"/>
        <v>OK</v>
      </c>
      <c r="Z348" s="771">
        <f t="shared" si="85"/>
        <v>0</v>
      </c>
      <c r="AA348" s="687" t="str">
        <f t="shared" si="79"/>
        <v>Tien 21 - 2232</v>
      </c>
      <c r="AB348" s="770">
        <v>42664</v>
      </c>
      <c r="AC348" s="854">
        <f t="shared" si="80"/>
        <v>4</v>
      </c>
      <c r="AD348" s="771">
        <f t="shared" si="72"/>
        <v>8</v>
      </c>
      <c r="AE348" s="932" t="str">
        <f t="shared" si="81"/>
        <v>OK</v>
      </c>
      <c r="AF348" s="786" t="str">
        <f t="shared" si="82"/>
        <v>OK</v>
      </c>
      <c r="AG348" s="854"/>
      <c r="AH348" s="771"/>
    </row>
    <row r="349" spans="1:136" x14ac:dyDescent="0.25">
      <c r="A349" s="720" t="s">
        <v>115</v>
      </c>
      <c r="B349" s="769">
        <f t="shared" si="87"/>
        <v>8</v>
      </c>
      <c r="C349" s="786">
        <v>1</v>
      </c>
      <c r="D349" s="854" t="s">
        <v>77</v>
      </c>
      <c r="E349" s="1064">
        <v>42656</v>
      </c>
      <c r="F349" s="929"/>
      <c r="G349" s="721">
        <f t="shared" si="84"/>
        <v>8</v>
      </c>
      <c r="H349" s="904">
        <v>1</v>
      </c>
      <c r="I349" s="713">
        <v>1</v>
      </c>
      <c r="J349" s="831">
        <v>1</v>
      </c>
      <c r="K349" s="786">
        <f t="shared" si="88"/>
        <v>0</v>
      </c>
      <c r="L349" s="1111">
        <v>42657</v>
      </c>
      <c r="M349" s="835"/>
      <c r="N349" s="720"/>
      <c r="O349" s="720"/>
      <c r="P349" s="720"/>
      <c r="Q349" s="720"/>
      <c r="R349" s="720"/>
      <c r="S349" s="720"/>
      <c r="T349" s="720"/>
      <c r="U349" s="720"/>
      <c r="V349" s="958"/>
      <c r="W349" s="965">
        <f t="shared" si="86"/>
        <v>8</v>
      </c>
      <c r="X349" s="831">
        <v>1</v>
      </c>
      <c r="Y349" s="786" t="str">
        <f t="shared" si="78"/>
        <v>OK</v>
      </c>
      <c r="Z349" s="771">
        <f t="shared" si="85"/>
        <v>0</v>
      </c>
      <c r="AA349" s="687" t="str">
        <f t="shared" si="79"/>
        <v>Confort - 2233</v>
      </c>
      <c r="AB349" s="770">
        <v>42664</v>
      </c>
      <c r="AC349" s="854">
        <f t="shared" si="80"/>
        <v>1</v>
      </c>
      <c r="AD349" s="771">
        <f t="shared" si="72"/>
        <v>8</v>
      </c>
      <c r="AE349" s="932" t="str">
        <f t="shared" si="81"/>
        <v>OK</v>
      </c>
      <c r="AF349" s="786" t="str">
        <f t="shared" si="82"/>
        <v>OK</v>
      </c>
      <c r="AG349" s="854"/>
      <c r="AH349" s="771"/>
    </row>
    <row r="350" spans="1:136" x14ac:dyDescent="0.25">
      <c r="A350" s="720" t="s">
        <v>115</v>
      </c>
      <c r="B350" s="769">
        <f t="shared" si="87"/>
        <v>9</v>
      </c>
      <c r="C350" s="786">
        <v>516</v>
      </c>
      <c r="D350" s="854" t="s">
        <v>213</v>
      </c>
      <c r="E350" s="1064">
        <v>42656</v>
      </c>
      <c r="F350" s="929"/>
      <c r="G350" s="721">
        <f t="shared" si="84"/>
        <v>9</v>
      </c>
      <c r="H350" s="904">
        <v>516</v>
      </c>
      <c r="I350" s="713">
        <v>516</v>
      </c>
      <c r="J350" s="831">
        <v>516</v>
      </c>
      <c r="K350" s="786">
        <f t="shared" si="88"/>
        <v>0</v>
      </c>
      <c r="L350" s="1111">
        <v>42657</v>
      </c>
      <c r="M350" s="835"/>
      <c r="N350" s="720"/>
      <c r="O350" s="720"/>
      <c r="P350" s="720"/>
      <c r="Q350" s="720"/>
      <c r="R350" s="720"/>
      <c r="S350" s="720"/>
      <c r="T350" s="720"/>
      <c r="U350" s="720"/>
      <c r="V350" s="958"/>
      <c r="W350" s="965">
        <f t="shared" si="86"/>
        <v>9</v>
      </c>
      <c r="X350" s="831">
        <v>516</v>
      </c>
      <c r="Y350" s="786" t="str">
        <f t="shared" si="78"/>
        <v>OK</v>
      </c>
      <c r="Z350" s="771">
        <f t="shared" si="85"/>
        <v>0</v>
      </c>
      <c r="AA350" s="687" t="str">
        <f t="shared" si="79"/>
        <v>MC FNAC- 2370</v>
      </c>
      <c r="AB350" s="770">
        <v>42664</v>
      </c>
      <c r="AC350" s="854">
        <f t="shared" si="80"/>
        <v>516</v>
      </c>
      <c r="AD350" s="771">
        <f t="shared" si="72"/>
        <v>8</v>
      </c>
      <c r="AE350" s="932" t="str">
        <f t="shared" si="81"/>
        <v>OK</v>
      </c>
      <c r="AF350" s="786" t="str">
        <f t="shared" si="82"/>
        <v>OK</v>
      </c>
      <c r="AG350" s="854"/>
      <c r="AH350" s="771"/>
    </row>
    <row r="351" spans="1:136" x14ac:dyDescent="0.25">
      <c r="A351" s="720" t="s">
        <v>115</v>
      </c>
      <c r="B351" s="769">
        <f t="shared" si="87"/>
        <v>10</v>
      </c>
      <c r="C351" s="786">
        <v>73</v>
      </c>
      <c r="D351" s="854" t="s">
        <v>187</v>
      </c>
      <c r="E351" s="1064">
        <v>42656</v>
      </c>
      <c r="F351" s="929"/>
      <c r="G351" s="721">
        <f t="shared" si="84"/>
        <v>10</v>
      </c>
      <c r="H351" s="904">
        <v>73</v>
      </c>
      <c r="I351" s="713">
        <v>73</v>
      </c>
      <c r="J351" s="831">
        <v>73</v>
      </c>
      <c r="K351" s="786">
        <f t="shared" si="88"/>
        <v>0</v>
      </c>
      <c r="L351" s="1111">
        <v>42657</v>
      </c>
      <c r="M351" s="835"/>
      <c r="N351" s="720"/>
      <c r="O351" s="720"/>
      <c r="P351" s="720"/>
      <c r="Q351" s="720"/>
      <c r="R351" s="720"/>
      <c r="S351" s="720"/>
      <c r="T351" s="720"/>
      <c r="U351" s="720"/>
      <c r="V351" s="958"/>
      <c r="W351" s="965">
        <f t="shared" si="86"/>
        <v>10</v>
      </c>
      <c r="X351" s="831">
        <v>73</v>
      </c>
      <c r="Y351" s="786" t="str">
        <f t="shared" si="78"/>
        <v>OK</v>
      </c>
      <c r="Z351" s="771">
        <f t="shared" si="85"/>
        <v>0</v>
      </c>
      <c r="AA351" s="687" t="str">
        <f t="shared" si="79"/>
        <v>Salvador Caetano - 2879</v>
      </c>
      <c r="AB351" s="770">
        <v>42664</v>
      </c>
      <c r="AC351" s="854">
        <f t="shared" si="80"/>
        <v>73</v>
      </c>
      <c r="AD351" s="771">
        <f t="shared" si="72"/>
        <v>8</v>
      </c>
      <c r="AE351" s="932" t="str">
        <f t="shared" si="81"/>
        <v>OK</v>
      </c>
      <c r="AF351" s="786" t="str">
        <f t="shared" si="82"/>
        <v>OK</v>
      </c>
      <c r="AG351" s="854"/>
      <c r="AH351" s="771"/>
    </row>
    <row r="352" spans="1:136" x14ac:dyDescent="0.25">
      <c r="A352" s="720" t="s">
        <v>115</v>
      </c>
      <c r="B352" s="769">
        <f t="shared" si="87"/>
        <v>11</v>
      </c>
      <c r="C352" s="786">
        <v>588</v>
      </c>
      <c r="D352" s="854" t="s">
        <v>199</v>
      </c>
      <c r="E352" s="1064">
        <v>42656</v>
      </c>
      <c r="F352" s="929"/>
      <c r="G352" s="721">
        <f t="shared" si="84"/>
        <v>11</v>
      </c>
      <c r="H352" s="904">
        <v>588</v>
      </c>
      <c r="I352" s="713">
        <v>588</v>
      </c>
      <c r="J352" s="831">
        <v>588</v>
      </c>
      <c r="K352" s="786">
        <f t="shared" si="88"/>
        <v>0</v>
      </c>
      <c r="L352" s="1111">
        <v>42657</v>
      </c>
      <c r="M352" s="835"/>
      <c r="N352" s="720"/>
      <c r="O352" s="720"/>
      <c r="P352" s="720"/>
      <c r="Q352" s="720"/>
      <c r="R352" s="720"/>
      <c r="S352" s="720"/>
      <c r="T352" s="720"/>
      <c r="U352" s="720"/>
      <c r="V352" s="958"/>
      <c r="W352" s="965">
        <f t="shared" si="86"/>
        <v>11</v>
      </c>
      <c r="X352" s="831">
        <v>588</v>
      </c>
      <c r="Y352" s="786" t="str">
        <f t="shared" si="78"/>
        <v>OK</v>
      </c>
      <c r="Z352" s="771">
        <f t="shared" si="85"/>
        <v>0</v>
      </c>
      <c r="AA352" s="687" t="str">
        <f t="shared" si="79"/>
        <v>RP Def - 3173</v>
      </c>
      <c r="AB352" s="770">
        <v>42664</v>
      </c>
      <c r="AC352" s="854">
        <f t="shared" si="80"/>
        <v>588</v>
      </c>
      <c r="AD352" s="771">
        <f t="shared" si="72"/>
        <v>8</v>
      </c>
      <c r="AE352" s="932" t="str">
        <f t="shared" si="81"/>
        <v>OK</v>
      </c>
      <c r="AF352" s="786" t="str">
        <f t="shared" si="82"/>
        <v>OK</v>
      </c>
      <c r="AG352" s="854"/>
      <c r="AH352" s="771"/>
    </row>
    <row r="353" spans="1:136" x14ac:dyDescent="0.25">
      <c r="A353" s="720" t="s">
        <v>115</v>
      </c>
      <c r="B353" s="769">
        <f t="shared" si="87"/>
        <v>12</v>
      </c>
      <c r="C353" s="786">
        <v>181</v>
      </c>
      <c r="D353" s="854" t="s">
        <v>245</v>
      </c>
      <c r="E353" s="1064">
        <v>42656</v>
      </c>
      <c r="F353" s="929"/>
      <c r="G353" s="721">
        <f t="shared" si="84"/>
        <v>12</v>
      </c>
      <c r="H353" s="904">
        <v>181</v>
      </c>
      <c r="I353" s="713">
        <v>181</v>
      </c>
      <c r="J353" s="831">
        <v>181</v>
      </c>
      <c r="K353" s="786">
        <f t="shared" si="88"/>
        <v>0</v>
      </c>
      <c r="L353" s="1111">
        <v>42657</v>
      </c>
      <c r="M353" s="835"/>
      <c r="N353" s="720"/>
      <c r="O353" s="720"/>
      <c r="P353" s="720"/>
      <c r="Q353" s="720"/>
      <c r="R353" s="720"/>
      <c r="S353" s="720"/>
      <c r="T353" s="720"/>
      <c r="U353" s="720"/>
      <c r="V353" s="958"/>
      <c r="W353" s="965">
        <f t="shared" si="86"/>
        <v>12</v>
      </c>
      <c r="X353" s="831">
        <v>181</v>
      </c>
      <c r="Y353" s="786" t="str">
        <f t="shared" si="78"/>
        <v>OK</v>
      </c>
      <c r="Z353" s="771">
        <f t="shared" si="85"/>
        <v>0</v>
      </c>
      <c r="AA353" s="687" t="str">
        <f t="shared" si="79"/>
        <v>CTT Standard - 4091</v>
      </c>
      <c r="AB353" s="770">
        <v>42664</v>
      </c>
      <c r="AC353" s="854">
        <f t="shared" si="80"/>
        <v>181</v>
      </c>
      <c r="AD353" s="771">
        <f t="shared" si="72"/>
        <v>8</v>
      </c>
      <c r="AE353" s="932" t="str">
        <f t="shared" si="81"/>
        <v>OK</v>
      </c>
      <c r="AF353" s="786" t="str">
        <f t="shared" si="82"/>
        <v>OK</v>
      </c>
      <c r="AG353" s="854"/>
      <c r="AH353" s="771"/>
    </row>
    <row r="354" spans="1:136" x14ac:dyDescent="0.25">
      <c r="A354" s="720" t="s">
        <v>115</v>
      </c>
      <c r="B354" s="769">
        <f t="shared" si="87"/>
        <v>13</v>
      </c>
      <c r="C354" s="786">
        <v>22</v>
      </c>
      <c r="D354" s="854" t="s">
        <v>244</v>
      </c>
      <c r="E354" s="1064">
        <v>42656</v>
      </c>
      <c r="F354" s="929"/>
      <c r="G354" s="721">
        <f t="shared" si="84"/>
        <v>13</v>
      </c>
      <c r="H354" s="904">
        <v>22</v>
      </c>
      <c r="I354" s="713">
        <v>22</v>
      </c>
      <c r="J354" s="831">
        <v>22</v>
      </c>
      <c r="K354" s="786">
        <f t="shared" si="88"/>
        <v>0</v>
      </c>
      <c r="L354" s="1111">
        <v>42657</v>
      </c>
      <c r="M354" s="835"/>
      <c r="N354" s="720"/>
      <c r="O354" s="720"/>
      <c r="P354" s="720"/>
      <c r="Q354" s="720"/>
      <c r="R354" s="720"/>
      <c r="S354" s="720"/>
      <c r="T354" s="720"/>
      <c r="U354" s="720"/>
      <c r="V354" s="958"/>
      <c r="W354" s="965">
        <f t="shared" si="86"/>
        <v>13</v>
      </c>
      <c r="X354" s="831">
        <v>22</v>
      </c>
      <c r="Y354" s="786" t="str">
        <f t="shared" si="78"/>
        <v>OK</v>
      </c>
      <c r="Z354" s="771">
        <f t="shared" si="85"/>
        <v>0</v>
      </c>
      <c r="AA354" s="687" t="str">
        <f t="shared" si="79"/>
        <v>JOM - 4327</v>
      </c>
      <c r="AB354" s="770">
        <v>42664</v>
      </c>
      <c r="AC354" s="854">
        <f t="shared" si="80"/>
        <v>22</v>
      </c>
      <c r="AD354" s="771">
        <f t="shared" si="72"/>
        <v>8</v>
      </c>
      <c r="AE354" s="932" t="str">
        <f t="shared" si="81"/>
        <v>OK</v>
      </c>
      <c r="AF354" s="786" t="str">
        <f t="shared" si="82"/>
        <v>OK</v>
      </c>
      <c r="AG354" s="854"/>
      <c r="AH354" s="771"/>
    </row>
    <row r="355" spans="1:136" x14ac:dyDescent="0.25">
      <c r="A355" s="720" t="s">
        <v>115</v>
      </c>
      <c r="B355" s="769">
        <f t="shared" si="87"/>
        <v>14</v>
      </c>
      <c r="C355" s="786">
        <v>3</v>
      </c>
      <c r="D355" s="854" t="s">
        <v>189</v>
      </c>
      <c r="E355" s="1064">
        <v>42656</v>
      </c>
      <c r="F355" s="929"/>
      <c r="G355" s="721">
        <f t="shared" si="84"/>
        <v>14</v>
      </c>
      <c r="H355" s="904">
        <v>3</v>
      </c>
      <c r="I355" s="713">
        <v>3</v>
      </c>
      <c r="J355" s="831">
        <v>3</v>
      </c>
      <c r="K355" s="786">
        <f t="shared" si="88"/>
        <v>0</v>
      </c>
      <c r="L355" s="1111">
        <v>42657</v>
      </c>
      <c r="M355" s="835"/>
      <c r="N355" s="720"/>
      <c r="O355" s="720"/>
      <c r="P355" s="720"/>
      <c r="Q355" s="720"/>
      <c r="R355" s="720"/>
      <c r="S355" s="720"/>
      <c r="T355" s="720"/>
      <c r="U355" s="720"/>
      <c r="V355" s="958"/>
      <c r="W355" s="965">
        <f t="shared" si="86"/>
        <v>14</v>
      </c>
      <c r="X355" s="831">
        <v>3</v>
      </c>
      <c r="Y355" s="786" t="str">
        <f t="shared" si="78"/>
        <v>OK</v>
      </c>
      <c r="Z355" s="771">
        <f t="shared" si="85"/>
        <v>0</v>
      </c>
      <c r="AA355" s="687" t="str">
        <f t="shared" si="79"/>
        <v>SZ Def - 6508</v>
      </c>
      <c r="AB355" s="770">
        <v>42664</v>
      </c>
      <c r="AC355" s="854">
        <f t="shared" si="80"/>
        <v>3</v>
      </c>
      <c r="AD355" s="771">
        <f t="shared" si="72"/>
        <v>8</v>
      </c>
      <c r="AE355" s="932" t="str">
        <f t="shared" si="81"/>
        <v>OK</v>
      </c>
      <c r="AF355" s="786" t="str">
        <f t="shared" si="82"/>
        <v>OK</v>
      </c>
      <c r="AG355" s="854"/>
      <c r="AH355" s="771"/>
    </row>
    <row r="356" spans="1:136" x14ac:dyDescent="0.25">
      <c r="A356" s="720" t="s">
        <v>115</v>
      </c>
      <c r="B356" s="769">
        <f t="shared" si="87"/>
        <v>15</v>
      </c>
      <c r="C356" s="786">
        <v>144</v>
      </c>
      <c r="D356" s="854" t="s">
        <v>214</v>
      </c>
      <c r="E356" s="1064">
        <v>42656</v>
      </c>
      <c r="F356" s="929"/>
      <c r="G356" s="721">
        <f t="shared" si="84"/>
        <v>15</v>
      </c>
      <c r="H356" s="904">
        <v>144</v>
      </c>
      <c r="I356" s="713">
        <v>144</v>
      </c>
      <c r="J356" s="831">
        <v>144</v>
      </c>
      <c r="K356" s="786">
        <f t="shared" si="88"/>
        <v>0</v>
      </c>
      <c r="L356" s="1111">
        <v>42657</v>
      </c>
      <c r="M356" s="835"/>
      <c r="N356" s="720"/>
      <c r="O356" s="720"/>
      <c r="P356" s="720"/>
      <c r="Q356" s="720"/>
      <c r="R356" s="720"/>
      <c r="S356" s="720"/>
      <c r="T356" s="720"/>
      <c r="U356" s="720"/>
      <c r="V356" s="958"/>
      <c r="W356" s="965">
        <f t="shared" si="86"/>
        <v>15</v>
      </c>
      <c r="X356" s="831">
        <v>144</v>
      </c>
      <c r="Y356" s="786" t="str">
        <f t="shared" si="78"/>
        <v>OK</v>
      </c>
      <c r="Z356" s="771">
        <f t="shared" si="85"/>
        <v>0</v>
      </c>
      <c r="AA356" s="687" t="str">
        <f t="shared" si="79"/>
        <v>Worten def - 6806</v>
      </c>
      <c r="AB356" s="770">
        <v>42664</v>
      </c>
      <c r="AC356" s="854">
        <f t="shared" si="80"/>
        <v>144</v>
      </c>
      <c r="AD356" s="771">
        <f t="shared" si="72"/>
        <v>8</v>
      </c>
      <c r="AE356" s="932" t="str">
        <f t="shared" si="81"/>
        <v>OK</v>
      </c>
      <c r="AF356" s="786" t="str">
        <f t="shared" si="82"/>
        <v>OK</v>
      </c>
      <c r="AG356" s="854"/>
      <c r="AH356" s="771"/>
    </row>
    <row r="357" spans="1:136" s="726" customFormat="1" x14ac:dyDescent="0.25">
      <c r="A357" s="726" t="s">
        <v>115</v>
      </c>
      <c r="B357" s="875">
        <f t="shared" si="87"/>
        <v>16</v>
      </c>
      <c r="C357" s="901">
        <v>1</v>
      </c>
      <c r="D357" s="858" t="s">
        <v>219</v>
      </c>
      <c r="E357" s="1065">
        <v>42656</v>
      </c>
      <c r="F357" s="939"/>
      <c r="G357" s="878">
        <f t="shared" si="84"/>
        <v>16</v>
      </c>
      <c r="H357" s="912">
        <v>1</v>
      </c>
      <c r="I357" s="880">
        <v>1</v>
      </c>
      <c r="J357" s="902">
        <v>1</v>
      </c>
      <c r="K357" s="959">
        <f t="shared" si="88"/>
        <v>0</v>
      </c>
      <c r="L357" s="1113">
        <v>42657</v>
      </c>
      <c r="M357" s="879"/>
      <c r="V357" s="962"/>
      <c r="W357" s="967">
        <f t="shared" si="86"/>
        <v>16</v>
      </c>
      <c r="X357" s="902">
        <v>1</v>
      </c>
      <c r="Y357" s="901" t="str">
        <f t="shared" si="78"/>
        <v>OK</v>
      </c>
      <c r="Z357" s="847">
        <f t="shared" si="85"/>
        <v>0</v>
      </c>
      <c r="AA357" s="860" t="str">
        <f t="shared" si="79"/>
        <v>Vobis -6843</v>
      </c>
      <c r="AB357" s="852">
        <v>42664</v>
      </c>
      <c r="AC357" s="858">
        <f t="shared" si="80"/>
        <v>1</v>
      </c>
      <c r="AD357" s="847">
        <f t="shared" si="72"/>
        <v>8</v>
      </c>
      <c r="AE357" s="947" t="str">
        <f t="shared" si="81"/>
        <v>OK</v>
      </c>
      <c r="AF357" s="901" t="str">
        <f t="shared" si="82"/>
        <v>OK</v>
      </c>
      <c r="AG357" s="858"/>
      <c r="AH357" s="847"/>
    </row>
    <row r="358" spans="1:136" s="726" customFormat="1" x14ac:dyDescent="0.25">
      <c r="A358" s="690" t="s">
        <v>115</v>
      </c>
      <c r="B358" s="769">
        <v>1</v>
      </c>
      <c r="C358" s="725">
        <v>1000</v>
      </c>
      <c r="D358" s="854" t="s">
        <v>212</v>
      </c>
      <c r="E358" s="974">
        <v>42678</v>
      </c>
      <c r="F358" s="930"/>
      <c r="G358" s="721">
        <f t="shared" si="84"/>
        <v>1</v>
      </c>
      <c r="H358" s="1063">
        <v>1000</v>
      </c>
      <c r="I358" s="717">
        <v>1000</v>
      </c>
      <c r="J358" s="1063">
        <v>1000</v>
      </c>
      <c r="K358" s="721">
        <v>0</v>
      </c>
      <c r="L358" s="833">
        <v>42374</v>
      </c>
      <c r="M358" s="835"/>
      <c r="N358" s="713">
        <f>B358</f>
        <v>1</v>
      </c>
      <c r="O358" s="721"/>
      <c r="P358" s="721"/>
      <c r="Q358" s="721"/>
      <c r="R358" s="721"/>
      <c r="S358" s="721"/>
      <c r="T358" s="721"/>
      <c r="U358" s="718">
        <f>E358+1</f>
        <v>42679</v>
      </c>
      <c r="V358" s="958"/>
      <c r="W358" s="713">
        <f t="shared" ref="W358:W421" si="89">B358</f>
        <v>1</v>
      </c>
      <c r="X358" s="772">
        <v>1000</v>
      </c>
      <c r="Y358" s="719" t="str">
        <f t="shared" si="78"/>
        <v>OK</v>
      </c>
      <c r="Z358" s="795">
        <f t="shared" si="85"/>
        <v>0</v>
      </c>
      <c r="AA358" s="687" t="str">
        <f t="shared" si="79"/>
        <v>FNAC prov- 2369</v>
      </c>
      <c r="AB358" s="770">
        <v>42376</v>
      </c>
      <c r="AC358" s="931">
        <f t="shared" si="80"/>
        <v>1000</v>
      </c>
      <c r="AD358" s="771">
        <f t="shared" si="72"/>
        <v>-297</v>
      </c>
      <c r="AE358" s="932" t="str">
        <f t="shared" si="81"/>
        <v>OK</v>
      </c>
      <c r="AF358" s="725" t="str">
        <f t="shared" si="82"/>
        <v>OK</v>
      </c>
      <c r="AG358" s="854"/>
      <c r="AH358" s="771"/>
      <c r="AI358" s="720"/>
      <c r="AJ358" s="720"/>
      <c r="AK358" s="720"/>
      <c r="AL358" s="720"/>
      <c r="AM358" s="720"/>
      <c r="AN358" s="720"/>
      <c r="AO358" s="720"/>
      <c r="AP358" s="720"/>
      <c r="AQ358" s="720"/>
      <c r="AR358" s="720"/>
      <c r="AS358" s="720"/>
      <c r="AT358" s="720"/>
      <c r="AU358" s="720"/>
      <c r="AV358" s="720"/>
      <c r="AW358" s="720"/>
      <c r="AX358" s="720"/>
      <c r="AY358" s="720"/>
      <c r="AZ358" s="720"/>
      <c r="BA358" s="720"/>
      <c r="BB358" s="720"/>
      <c r="BC358" s="720"/>
      <c r="BD358" s="720"/>
      <c r="BE358" s="720"/>
      <c r="BF358" s="720"/>
      <c r="BG358" s="720"/>
      <c r="BH358" s="720"/>
      <c r="BI358" s="720"/>
      <c r="BJ358" s="720"/>
      <c r="BK358" s="720"/>
      <c r="BL358" s="720"/>
      <c r="BM358" s="720"/>
      <c r="BN358" s="720"/>
      <c r="BO358" s="720"/>
      <c r="BP358" s="720"/>
      <c r="BQ358" s="720"/>
      <c r="BR358" s="720"/>
      <c r="BS358" s="720"/>
      <c r="BT358" s="720"/>
      <c r="BU358" s="720"/>
      <c r="BV358" s="720"/>
      <c r="BW358" s="720"/>
      <c r="BX358" s="720"/>
      <c r="BY358" s="720"/>
      <c r="BZ358" s="720"/>
      <c r="CA358" s="720"/>
      <c r="CB358" s="720"/>
      <c r="CC358" s="720"/>
      <c r="CD358" s="720"/>
      <c r="CE358" s="720"/>
      <c r="CF358" s="720"/>
      <c r="CG358" s="720"/>
      <c r="CH358" s="720"/>
      <c r="CI358" s="720"/>
      <c r="CJ358" s="720"/>
      <c r="CK358" s="720"/>
      <c r="CL358" s="720"/>
      <c r="CM358" s="720"/>
      <c r="CN358" s="720"/>
      <c r="CO358" s="720"/>
      <c r="CP358" s="720"/>
      <c r="CQ358" s="720"/>
      <c r="CR358" s="720"/>
      <c r="CS358" s="720"/>
      <c r="CT358" s="720"/>
      <c r="CU358" s="720"/>
      <c r="CV358" s="720"/>
      <c r="CW358" s="720"/>
      <c r="CX358" s="720"/>
      <c r="CY358" s="720"/>
      <c r="CZ358" s="720"/>
      <c r="DA358" s="720"/>
      <c r="DB358" s="720"/>
      <c r="DC358" s="720"/>
      <c r="DD358" s="720"/>
      <c r="DE358" s="720"/>
      <c r="DF358" s="720"/>
      <c r="DG358" s="720"/>
      <c r="DH358" s="720"/>
      <c r="DI358" s="720"/>
      <c r="DJ358" s="720"/>
      <c r="DK358" s="720"/>
      <c r="DL358" s="720"/>
      <c r="DM358" s="720"/>
      <c r="DN358" s="720"/>
      <c r="DO358" s="720"/>
      <c r="DP358" s="720"/>
      <c r="DQ358" s="720"/>
      <c r="DR358" s="720"/>
      <c r="DS358" s="720"/>
      <c r="DT358" s="720"/>
      <c r="DU358" s="720"/>
      <c r="DV358" s="720"/>
      <c r="DW358" s="720"/>
      <c r="DX358" s="720"/>
      <c r="DY358" s="720"/>
      <c r="DZ358" s="720"/>
      <c r="EA358" s="720"/>
      <c r="EB358" s="720"/>
      <c r="EC358" s="720"/>
      <c r="ED358" s="720"/>
      <c r="EE358" s="720"/>
      <c r="EF358" s="720"/>
    </row>
    <row r="359" spans="1:136" s="730" customFormat="1" x14ac:dyDescent="0.25">
      <c r="A359" s="690" t="s">
        <v>115</v>
      </c>
      <c r="B359" s="769">
        <f t="shared" ref="B359:B371" si="90">B358+1</f>
        <v>2</v>
      </c>
      <c r="C359" s="725">
        <v>600</v>
      </c>
      <c r="D359" s="854" t="s">
        <v>196</v>
      </c>
      <c r="E359" s="974">
        <v>42678</v>
      </c>
      <c r="F359" s="930"/>
      <c r="G359" s="721">
        <f t="shared" si="84"/>
        <v>2</v>
      </c>
      <c r="H359" s="769">
        <v>600</v>
      </c>
      <c r="I359" s="717">
        <v>600</v>
      </c>
      <c r="J359" s="769">
        <v>600</v>
      </c>
      <c r="K359" s="721">
        <v>0</v>
      </c>
      <c r="L359" s="833">
        <v>42374</v>
      </c>
      <c r="M359" s="835"/>
      <c r="N359" s="713"/>
      <c r="O359" s="721"/>
      <c r="P359" s="721"/>
      <c r="Q359" s="721"/>
      <c r="R359" s="721"/>
      <c r="S359" s="721"/>
      <c r="T359" s="721"/>
      <c r="U359" s="718"/>
      <c r="V359" s="958"/>
      <c r="W359" s="713">
        <f t="shared" si="89"/>
        <v>2</v>
      </c>
      <c r="X359" s="772">
        <v>600</v>
      </c>
      <c r="Y359" s="719" t="str">
        <f t="shared" si="78"/>
        <v>OK</v>
      </c>
      <c r="Z359" s="795">
        <f t="shared" si="85"/>
        <v>0</v>
      </c>
      <c r="AA359" s="687" t="str">
        <f t="shared" si="79"/>
        <v>RP Provisorio - 3172</v>
      </c>
      <c r="AB359" s="770">
        <v>42376</v>
      </c>
      <c r="AC359" s="931">
        <f t="shared" si="80"/>
        <v>600</v>
      </c>
      <c r="AD359" s="771">
        <f t="shared" si="72"/>
        <v>-297</v>
      </c>
      <c r="AE359" s="932" t="str">
        <f t="shared" si="81"/>
        <v>OK</v>
      </c>
      <c r="AF359" s="725" t="str">
        <f t="shared" si="82"/>
        <v>OK</v>
      </c>
      <c r="AG359" s="854"/>
      <c r="AH359" s="771"/>
      <c r="AI359" s="720"/>
      <c r="AJ359" s="720"/>
      <c r="AK359" s="720"/>
      <c r="AL359" s="720"/>
      <c r="AM359" s="720"/>
      <c r="AN359" s="720"/>
      <c r="AO359" s="720"/>
      <c r="AP359" s="720"/>
      <c r="AQ359" s="720"/>
      <c r="AR359" s="720"/>
      <c r="AS359" s="720"/>
      <c r="AT359" s="720"/>
      <c r="AU359" s="720"/>
      <c r="AV359" s="720"/>
      <c r="AW359" s="720"/>
      <c r="AX359" s="720"/>
      <c r="AY359" s="720"/>
      <c r="AZ359" s="720"/>
      <c r="BA359" s="720"/>
      <c r="BB359" s="720"/>
      <c r="BC359" s="720"/>
      <c r="BD359" s="720"/>
      <c r="BE359" s="720"/>
      <c r="BF359" s="720"/>
      <c r="BG359" s="720"/>
      <c r="BH359" s="720"/>
      <c r="BI359" s="720"/>
      <c r="BJ359" s="720"/>
      <c r="BK359" s="720"/>
      <c r="BL359" s="720"/>
      <c r="BM359" s="720"/>
      <c r="BN359" s="720"/>
      <c r="BO359" s="720"/>
      <c r="BP359" s="720"/>
      <c r="BQ359" s="720"/>
      <c r="BR359" s="720"/>
      <c r="BS359" s="720"/>
      <c r="BT359" s="720"/>
      <c r="BU359" s="720"/>
      <c r="BV359" s="720"/>
      <c r="BW359" s="720"/>
      <c r="BX359" s="720"/>
      <c r="BY359" s="720"/>
      <c r="BZ359" s="720"/>
      <c r="CA359" s="720"/>
      <c r="CB359" s="720"/>
      <c r="CC359" s="720"/>
      <c r="CD359" s="720"/>
      <c r="CE359" s="720"/>
      <c r="CF359" s="720"/>
      <c r="CG359" s="720"/>
      <c r="CH359" s="720"/>
      <c r="CI359" s="720"/>
      <c r="CJ359" s="720"/>
      <c r="CK359" s="720"/>
      <c r="CL359" s="720"/>
      <c r="CM359" s="720"/>
      <c r="CN359" s="720"/>
      <c r="CO359" s="720"/>
      <c r="CP359" s="720"/>
      <c r="CQ359" s="720"/>
      <c r="CR359" s="720"/>
      <c r="CS359" s="720"/>
      <c r="CT359" s="720"/>
      <c r="CU359" s="720"/>
      <c r="CV359" s="720"/>
      <c r="CW359" s="720"/>
      <c r="CX359" s="720"/>
      <c r="CY359" s="720"/>
      <c r="CZ359" s="720"/>
      <c r="DA359" s="720"/>
      <c r="DB359" s="720"/>
      <c r="DC359" s="720"/>
      <c r="DD359" s="720"/>
      <c r="DE359" s="720"/>
      <c r="DF359" s="720"/>
      <c r="DG359" s="720"/>
      <c r="DH359" s="720"/>
      <c r="DI359" s="720"/>
      <c r="DJ359" s="720"/>
      <c r="DK359" s="720"/>
      <c r="DL359" s="720"/>
      <c r="DM359" s="720"/>
      <c r="DN359" s="720"/>
      <c r="DO359" s="720"/>
      <c r="DP359" s="720"/>
      <c r="DQ359" s="720"/>
      <c r="DR359" s="720"/>
      <c r="DS359" s="720"/>
      <c r="DT359" s="720"/>
      <c r="DU359" s="720"/>
      <c r="DV359" s="720"/>
      <c r="DW359" s="720"/>
      <c r="DX359" s="720"/>
      <c r="DY359" s="720"/>
      <c r="DZ359" s="720"/>
      <c r="EA359" s="720"/>
      <c r="EB359" s="720"/>
      <c r="EC359" s="720"/>
      <c r="ED359" s="720"/>
      <c r="EE359" s="720"/>
      <c r="EF359" s="720"/>
    </row>
    <row r="360" spans="1:136" x14ac:dyDescent="0.25">
      <c r="A360" s="690" t="s">
        <v>116</v>
      </c>
      <c r="B360" s="769">
        <f t="shared" si="90"/>
        <v>3</v>
      </c>
      <c r="C360" s="725">
        <v>630</v>
      </c>
      <c r="D360" s="854" t="s">
        <v>67</v>
      </c>
      <c r="E360" s="974">
        <v>42678</v>
      </c>
      <c r="F360" s="930"/>
      <c r="G360" s="721">
        <f t="shared" si="84"/>
        <v>3</v>
      </c>
      <c r="H360" s="769">
        <v>630</v>
      </c>
      <c r="I360" s="717">
        <v>630</v>
      </c>
      <c r="J360" s="769">
        <v>443</v>
      </c>
      <c r="K360" s="717">
        <f t="shared" ref="K360:K389" si="91">I360-J360</f>
        <v>187</v>
      </c>
      <c r="L360" s="833">
        <v>42374</v>
      </c>
      <c r="M360" s="835"/>
      <c r="N360" s="713"/>
      <c r="O360" s="721"/>
      <c r="P360" s="721"/>
      <c r="Q360" s="721"/>
      <c r="R360" s="721"/>
      <c r="S360" s="721"/>
      <c r="T360" s="721"/>
      <c r="U360" s="718"/>
      <c r="V360" s="958"/>
      <c r="W360" s="713">
        <f t="shared" si="89"/>
        <v>3</v>
      </c>
      <c r="X360" s="772">
        <v>443</v>
      </c>
      <c r="Y360" s="719" t="str">
        <f t="shared" si="78"/>
        <v>ERRO</v>
      </c>
      <c r="Z360" s="795">
        <f t="shared" si="85"/>
        <v>187</v>
      </c>
      <c r="AA360" s="687" t="str">
        <f t="shared" si="79"/>
        <v>White - 2213</v>
      </c>
      <c r="AB360" s="770">
        <v>42376</v>
      </c>
      <c r="AC360" s="931">
        <f t="shared" si="80"/>
        <v>443</v>
      </c>
      <c r="AD360" s="771">
        <f t="shared" si="72"/>
        <v>-297</v>
      </c>
      <c r="AE360" s="932" t="str">
        <f t="shared" si="81"/>
        <v>OK</v>
      </c>
      <c r="AF360" s="725" t="str">
        <f t="shared" si="82"/>
        <v>OK</v>
      </c>
      <c r="AG360" s="854"/>
      <c r="AH360" s="771"/>
    </row>
    <row r="361" spans="1:136" x14ac:dyDescent="0.25">
      <c r="A361" s="690" t="s">
        <v>116</v>
      </c>
      <c r="B361" s="769">
        <f t="shared" si="90"/>
        <v>4</v>
      </c>
      <c r="C361" s="725">
        <v>18</v>
      </c>
      <c r="D361" s="854" t="s">
        <v>68</v>
      </c>
      <c r="E361" s="974">
        <v>42678</v>
      </c>
      <c r="F361" s="930"/>
      <c r="G361" s="721">
        <f t="shared" si="84"/>
        <v>4</v>
      </c>
      <c r="H361" s="769">
        <v>18</v>
      </c>
      <c r="I361" s="717">
        <v>18</v>
      </c>
      <c r="J361" s="769">
        <v>15</v>
      </c>
      <c r="K361" s="717">
        <f t="shared" si="91"/>
        <v>3</v>
      </c>
      <c r="L361" s="833">
        <v>42374</v>
      </c>
      <c r="M361" s="835"/>
      <c r="N361" s="713"/>
      <c r="O361" s="721"/>
      <c r="P361" s="721"/>
      <c r="Q361" s="721"/>
      <c r="R361" s="721"/>
      <c r="S361" s="721"/>
      <c r="T361" s="721"/>
      <c r="U361" s="718"/>
      <c r="V361" s="958"/>
      <c r="W361" s="713">
        <f t="shared" si="89"/>
        <v>4</v>
      </c>
      <c r="X361" s="772">
        <v>15</v>
      </c>
      <c r="Y361" s="719" t="str">
        <f t="shared" si="78"/>
        <v>ERRO</v>
      </c>
      <c r="Z361" s="795">
        <f t="shared" si="85"/>
        <v>3</v>
      </c>
      <c r="AA361" s="687" t="str">
        <f t="shared" si="79"/>
        <v>Green - 2214</v>
      </c>
      <c r="AB361" s="770">
        <v>42376</v>
      </c>
      <c r="AC361" s="931">
        <f t="shared" si="80"/>
        <v>15</v>
      </c>
      <c r="AD361" s="771">
        <f t="shared" ref="AD361:AD424" si="92">DAYS360(E361,AB361)</f>
        <v>-297</v>
      </c>
      <c r="AE361" s="932" t="str">
        <f t="shared" si="81"/>
        <v>OK</v>
      </c>
      <c r="AF361" s="725" t="str">
        <f t="shared" si="82"/>
        <v>OK</v>
      </c>
      <c r="AG361" s="854"/>
      <c r="AH361" s="771"/>
    </row>
    <row r="362" spans="1:136" s="726" customFormat="1" x14ac:dyDescent="0.25">
      <c r="A362" s="690" t="s">
        <v>116</v>
      </c>
      <c r="B362" s="769">
        <f t="shared" si="90"/>
        <v>5</v>
      </c>
      <c r="C362" s="725">
        <v>50</v>
      </c>
      <c r="D362" s="854" t="s">
        <v>69</v>
      </c>
      <c r="E362" s="974">
        <v>42678</v>
      </c>
      <c r="F362" s="930"/>
      <c r="G362" s="721">
        <f t="shared" si="84"/>
        <v>5</v>
      </c>
      <c r="H362" s="769">
        <v>50</v>
      </c>
      <c r="I362" s="717">
        <v>50</v>
      </c>
      <c r="J362" s="769">
        <v>42</v>
      </c>
      <c r="K362" s="717">
        <f t="shared" si="91"/>
        <v>8</v>
      </c>
      <c r="L362" s="833">
        <v>42374</v>
      </c>
      <c r="M362" s="835"/>
      <c r="N362" s="713"/>
      <c r="O362" s="721"/>
      <c r="P362" s="721"/>
      <c r="Q362" s="721"/>
      <c r="R362" s="721"/>
      <c r="S362" s="721"/>
      <c r="T362" s="721"/>
      <c r="U362" s="718"/>
      <c r="V362" s="958"/>
      <c r="W362" s="713">
        <f t="shared" si="89"/>
        <v>5</v>
      </c>
      <c r="X362" s="772">
        <v>42</v>
      </c>
      <c r="Y362" s="719" t="str">
        <f t="shared" si="78"/>
        <v>ERRO</v>
      </c>
      <c r="Z362" s="795">
        <f t="shared" si="85"/>
        <v>8</v>
      </c>
      <c r="AA362" s="687" t="str">
        <f t="shared" si="79"/>
        <v>Black - 2215</v>
      </c>
      <c r="AB362" s="770">
        <v>42376</v>
      </c>
      <c r="AC362" s="931">
        <f t="shared" si="80"/>
        <v>42</v>
      </c>
      <c r="AD362" s="771">
        <f t="shared" si="92"/>
        <v>-297</v>
      </c>
      <c r="AE362" s="932" t="str">
        <f t="shared" si="81"/>
        <v>OK</v>
      </c>
      <c r="AF362" s="725" t="str">
        <f t="shared" si="82"/>
        <v>OK</v>
      </c>
      <c r="AG362" s="854"/>
      <c r="AH362" s="771"/>
      <c r="AI362" s="720"/>
      <c r="AJ362" s="720"/>
      <c r="AK362" s="720"/>
      <c r="AL362" s="720"/>
      <c r="AM362" s="720"/>
      <c r="AN362" s="720"/>
      <c r="AO362" s="720"/>
      <c r="AP362" s="720"/>
      <c r="AQ362" s="720"/>
      <c r="AR362" s="720"/>
      <c r="AS362" s="720"/>
      <c r="AT362" s="720"/>
      <c r="AU362" s="720"/>
      <c r="AV362" s="720"/>
      <c r="AW362" s="720"/>
      <c r="AX362" s="720"/>
      <c r="AY362" s="720"/>
      <c r="AZ362" s="720"/>
      <c r="BA362" s="720"/>
      <c r="BB362" s="720"/>
      <c r="BC362" s="720"/>
      <c r="BD362" s="720"/>
      <c r="BE362" s="720"/>
      <c r="BF362" s="720"/>
      <c r="BG362" s="720"/>
      <c r="BH362" s="720"/>
      <c r="BI362" s="720"/>
      <c r="BJ362" s="720"/>
      <c r="BK362" s="720"/>
      <c r="BL362" s="720"/>
      <c r="BM362" s="720"/>
      <c r="BN362" s="720"/>
      <c r="BO362" s="720"/>
      <c r="BP362" s="720"/>
      <c r="BQ362" s="720"/>
      <c r="BR362" s="720"/>
      <c r="BS362" s="720"/>
      <c r="BT362" s="720"/>
      <c r="BU362" s="720"/>
      <c r="BV362" s="720"/>
      <c r="BW362" s="720"/>
      <c r="BX362" s="720"/>
      <c r="BY362" s="720"/>
      <c r="BZ362" s="720"/>
      <c r="CA362" s="720"/>
      <c r="CB362" s="720"/>
      <c r="CC362" s="720"/>
      <c r="CD362" s="720"/>
      <c r="CE362" s="720"/>
      <c r="CF362" s="720"/>
      <c r="CG362" s="720"/>
      <c r="CH362" s="720"/>
      <c r="CI362" s="720"/>
      <c r="CJ362" s="720"/>
      <c r="CK362" s="720"/>
      <c r="CL362" s="720"/>
      <c r="CM362" s="720"/>
      <c r="CN362" s="720"/>
      <c r="CO362" s="720"/>
      <c r="CP362" s="720"/>
      <c r="CQ362" s="720"/>
      <c r="CR362" s="720"/>
      <c r="CS362" s="720"/>
      <c r="CT362" s="720"/>
      <c r="CU362" s="720"/>
      <c r="CV362" s="720"/>
      <c r="CW362" s="720"/>
      <c r="CX362" s="720"/>
      <c r="CY362" s="720"/>
      <c r="CZ362" s="720"/>
      <c r="DA362" s="720"/>
      <c r="DB362" s="720"/>
      <c r="DC362" s="720"/>
      <c r="DD362" s="720"/>
      <c r="DE362" s="720"/>
      <c r="DF362" s="720"/>
      <c r="DG362" s="720"/>
      <c r="DH362" s="720"/>
      <c r="DI362" s="720"/>
      <c r="DJ362" s="720"/>
      <c r="DK362" s="720"/>
      <c r="DL362" s="720"/>
      <c r="DM362" s="720"/>
      <c r="DN362" s="720"/>
      <c r="DO362" s="720"/>
      <c r="DP362" s="720"/>
      <c r="DQ362" s="720"/>
      <c r="DR362" s="720"/>
      <c r="DS362" s="720"/>
      <c r="DT362" s="720"/>
      <c r="DU362" s="720"/>
      <c r="DV362" s="720"/>
      <c r="DW362" s="720"/>
      <c r="DX362" s="720"/>
      <c r="DY362" s="720"/>
      <c r="DZ362" s="720"/>
      <c r="EA362" s="720"/>
      <c r="EB362" s="720"/>
      <c r="EC362" s="720"/>
      <c r="ED362" s="720"/>
      <c r="EE362" s="720"/>
      <c r="EF362" s="720"/>
    </row>
    <row r="363" spans="1:136" x14ac:dyDescent="0.25">
      <c r="A363" s="690" t="s">
        <v>116</v>
      </c>
      <c r="B363" s="769">
        <f t="shared" si="90"/>
        <v>6</v>
      </c>
      <c r="C363" s="725">
        <v>59</v>
      </c>
      <c r="D363" s="854" t="s">
        <v>72</v>
      </c>
      <c r="E363" s="974">
        <v>42678</v>
      </c>
      <c r="F363" s="930"/>
      <c r="G363" s="721">
        <f t="shared" si="84"/>
        <v>6</v>
      </c>
      <c r="H363" s="769">
        <v>59</v>
      </c>
      <c r="I363" s="717">
        <v>59</v>
      </c>
      <c r="J363" s="769">
        <v>41</v>
      </c>
      <c r="K363" s="717">
        <f t="shared" si="91"/>
        <v>18</v>
      </c>
      <c r="L363" s="833">
        <v>42374</v>
      </c>
      <c r="M363" s="835"/>
      <c r="N363" s="713"/>
      <c r="O363" s="721"/>
      <c r="P363" s="721"/>
      <c r="Q363" s="721"/>
      <c r="R363" s="721"/>
      <c r="S363" s="721"/>
      <c r="T363" s="721"/>
      <c r="U363" s="718"/>
      <c r="V363" s="958"/>
      <c r="W363" s="713">
        <f t="shared" si="89"/>
        <v>6</v>
      </c>
      <c r="X363" s="772">
        <v>41</v>
      </c>
      <c r="Y363" s="719" t="str">
        <f t="shared" si="78"/>
        <v>ERRO</v>
      </c>
      <c r="Z363" s="795">
        <f t="shared" si="85"/>
        <v>18</v>
      </c>
      <c r="AA363" s="687" t="str">
        <f t="shared" si="79"/>
        <v>Credial - 2227</v>
      </c>
      <c r="AB363" s="770">
        <v>42376</v>
      </c>
      <c r="AC363" s="931">
        <f t="shared" si="80"/>
        <v>41</v>
      </c>
      <c r="AD363" s="771">
        <f t="shared" si="92"/>
        <v>-297</v>
      </c>
      <c r="AE363" s="932" t="str">
        <f t="shared" si="81"/>
        <v>OK</v>
      </c>
      <c r="AF363" s="725" t="str">
        <f t="shared" si="82"/>
        <v>OK</v>
      </c>
      <c r="AG363" s="854"/>
      <c r="AH363" s="771"/>
    </row>
    <row r="364" spans="1:136" x14ac:dyDescent="0.25">
      <c r="A364" s="690" t="s">
        <v>116</v>
      </c>
      <c r="B364" s="769">
        <f t="shared" si="90"/>
        <v>7</v>
      </c>
      <c r="C364" s="725">
        <v>430</v>
      </c>
      <c r="D364" s="854" t="s">
        <v>79</v>
      </c>
      <c r="E364" s="974">
        <v>42678</v>
      </c>
      <c r="F364" s="930"/>
      <c r="G364" s="721">
        <f t="shared" si="84"/>
        <v>7</v>
      </c>
      <c r="H364" s="769">
        <v>430</v>
      </c>
      <c r="I364" s="717">
        <v>430</v>
      </c>
      <c r="J364" s="769">
        <v>320</v>
      </c>
      <c r="K364" s="717">
        <f t="shared" si="91"/>
        <v>110</v>
      </c>
      <c r="L364" s="833">
        <v>42374</v>
      </c>
      <c r="M364" s="835"/>
      <c r="N364" s="713"/>
      <c r="O364" s="721"/>
      <c r="P364" s="721"/>
      <c r="Q364" s="721"/>
      <c r="R364" s="721"/>
      <c r="S364" s="721"/>
      <c r="T364" s="721"/>
      <c r="U364" s="718"/>
      <c r="V364" s="958"/>
      <c r="W364" s="713">
        <f t="shared" si="89"/>
        <v>7</v>
      </c>
      <c r="X364" s="772">
        <v>320</v>
      </c>
      <c r="Y364" s="719" t="str">
        <f t="shared" si="78"/>
        <v>ERRO</v>
      </c>
      <c r="Z364" s="795">
        <f t="shared" si="85"/>
        <v>110</v>
      </c>
      <c r="AA364" s="687" t="str">
        <f t="shared" si="79"/>
        <v>Moviflor - 2229</v>
      </c>
      <c r="AB364" s="770">
        <v>42376</v>
      </c>
      <c r="AC364" s="931">
        <f t="shared" si="80"/>
        <v>320</v>
      </c>
      <c r="AD364" s="771">
        <f t="shared" si="92"/>
        <v>-297</v>
      </c>
      <c r="AE364" s="932" t="str">
        <f t="shared" si="81"/>
        <v>OK</v>
      </c>
      <c r="AF364" s="725" t="str">
        <f t="shared" si="82"/>
        <v>OK</v>
      </c>
      <c r="AG364" s="854"/>
      <c r="AH364" s="771"/>
    </row>
    <row r="365" spans="1:136" x14ac:dyDescent="0.25">
      <c r="A365" s="690" t="s">
        <v>116</v>
      </c>
      <c r="B365" s="769">
        <f t="shared" si="90"/>
        <v>8</v>
      </c>
      <c r="C365" s="725">
        <v>344</v>
      </c>
      <c r="D365" s="854" t="s">
        <v>74</v>
      </c>
      <c r="E365" s="974">
        <v>42678</v>
      </c>
      <c r="F365" s="930"/>
      <c r="G365" s="721">
        <f t="shared" si="84"/>
        <v>8</v>
      </c>
      <c r="H365" s="769">
        <v>344</v>
      </c>
      <c r="I365" s="717">
        <v>344</v>
      </c>
      <c r="J365" s="769">
        <v>269</v>
      </c>
      <c r="K365" s="717">
        <f t="shared" si="91"/>
        <v>75</v>
      </c>
      <c r="L365" s="833">
        <v>42374</v>
      </c>
      <c r="M365" s="835"/>
      <c r="N365" s="713"/>
      <c r="O365" s="721"/>
      <c r="P365" s="721"/>
      <c r="Q365" s="721"/>
      <c r="R365" s="721"/>
      <c r="S365" s="721"/>
      <c r="T365" s="721"/>
      <c r="U365" s="718"/>
      <c r="V365" s="958"/>
      <c r="W365" s="713">
        <f t="shared" si="89"/>
        <v>8</v>
      </c>
      <c r="X365" s="772">
        <v>269</v>
      </c>
      <c r="Y365" s="719" t="str">
        <f t="shared" si="78"/>
        <v>ERRO</v>
      </c>
      <c r="Z365" s="795">
        <f t="shared" si="85"/>
        <v>75</v>
      </c>
      <c r="AA365" s="687" t="str">
        <f t="shared" si="79"/>
        <v>Conforama - 2230</v>
      </c>
      <c r="AB365" s="770">
        <v>42376</v>
      </c>
      <c r="AC365" s="931">
        <f t="shared" si="80"/>
        <v>269</v>
      </c>
      <c r="AD365" s="771">
        <f t="shared" si="92"/>
        <v>-297</v>
      </c>
      <c r="AE365" s="932" t="str">
        <f t="shared" si="81"/>
        <v>OK</v>
      </c>
      <c r="AF365" s="725" t="str">
        <f t="shared" si="82"/>
        <v>OK</v>
      </c>
      <c r="AG365" s="854"/>
      <c r="AH365" s="771"/>
    </row>
    <row r="366" spans="1:136" x14ac:dyDescent="0.25">
      <c r="A366" s="690" t="s">
        <v>116</v>
      </c>
      <c r="B366" s="769">
        <f t="shared" si="90"/>
        <v>9</v>
      </c>
      <c r="C366" s="725">
        <v>15</v>
      </c>
      <c r="D366" s="854" t="s">
        <v>75</v>
      </c>
      <c r="E366" s="974">
        <v>42678</v>
      </c>
      <c r="F366" s="930"/>
      <c r="G366" s="721">
        <f t="shared" si="84"/>
        <v>9</v>
      </c>
      <c r="H366" s="769">
        <v>15</v>
      </c>
      <c r="I366" s="717">
        <v>15</v>
      </c>
      <c r="J366" s="769">
        <v>11</v>
      </c>
      <c r="K366" s="717">
        <f t="shared" si="91"/>
        <v>4</v>
      </c>
      <c r="L366" s="833">
        <v>42374</v>
      </c>
      <c r="M366" s="835"/>
      <c r="N366" s="713"/>
      <c r="O366" s="721"/>
      <c r="P366" s="721"/>
      <c r="Q366" s="721"/>
      <c r="R366" s="721"/>
      <c r="S366" s="721"/>
      <c r="T366" s="721"/>
      <c r="U366" s="718"/>
      <c r="V366" s="958"/>
      <c r="W366" s="713">
        <f t="shared" si="89"/>
        <v>9</v>
      </c>
      <c r="X366" s="772">
        <v>11</v>
      </c>
      <c r="Y366" s="719" t="str">
        <f t="shared" si="78"/>
        <v>ERRO</v>
      </c>
      <c r="Z366" s="795">
        <f t="shared" si="85"/>
        <v>4</v>
      </c>
      <c r="AA366" s="687" t="str">
        <f t="shared" si="79"/>
        <v>Euronics - 2231</v>
      </c>
      <c r="AB366" s="770">
        <v>42376</v>
      </c>
      <c r="AC366" s="931">
        <f t="shared" si="80"/>
        <v>11</v>
      </c>
      <c r="AD366" s="771">
        <f t="shared" si="92"/>
        <v>-297</v>
      </c>
      <c r="AE366" s="932" t="str">
        <f t="shared" si="81"/>
        <v>OK</v>
      </c>
      <c r="AF366" s="725" t="str">
        <f t="shared" si="82"/>
        <v>OK</v>
      </c>
      <c r="AG366" s="854"/>
      <c r="AH366" s="771"/>
    </row>
    <row r="367" spans="1:136" x14ac:dyDescent="0.25">
      <c r="A367" s="690" t="s">
        <v>116</v>
      </c>
      <c r="B367" s="769">
        <f t="shared" si="90"/>
        <v>10</v>
      </c>
      <c r="C367" s="725">
        <v>50</v>
      </c>
      <c r="D367" s="854" t="s">
        <v>76</v>
      </c>
      <c r="E367" s="974">
        <v>42678</v>
      </c>
      <c r="F367" s="930"/>
      <c r="G367" s="721">
        <f t="shared" si="84"/>
        <v>10</v>
      </c>
      <c r="H367" s="769">
        <v>50</v>
      </c>
      <c r="I367" s="717">
        <v>50</v>
      </c>
      <c r="J367" s="769">
        <v>36</v>
      </c>
      <c r="K367" s="717">
        <f t="shared" si="91"/>
        <v>14</v>
      </c>
      <c r="L367" s="833">
        <v>42374</v>
      </c>
      <c r="M367" s="835"/>
      <c r="N367" s="713"/>
      <c r="O367" s="721"/>
      <c r="P367" s="721"/>
      <c r="Q367" s="721"/>
      <c r="R367" s="721"/>
      <c r="S367" s="721"/>
      <c r="T367" s="721"/>
      <c r="U367" s="718"/>
      <c r="V367" s="958"/>
      <c r="W367" s="713">
        <f t="shared" si="89"/>
        <v>10</v>
      </c>
      <c r="X367" s="772">
        <v>36</v>
      </c>
      <c r="Y367" s="719" t="str">
        <f t="shared" si="78"/>
        <v>ERRO</v>
      </c>
      <c r="Z367" s="795">
        <f t="shared" si="85"/>
        <v>14</v>
      </c>
      <c r="AA367" s="687" t="str">
        <f t="shared" si="79"/>
        <v>Tien 21 - 2232</v>
      </c>
      <c r="AB367" s="770">
        <v>42376</v>
      </c>
      <c r="AC367" s="931">
        <f t="shared" si="80"/>
        <v>36</v>
      </c>
      <c r="AD367" s="771">
        <f t="shared" si="92"/>
        <v>-297</v>
      </c>
      <c r="AE367" s="932" t="str">
        <f t="shared" si="81"/>
        <v>OK</v>
      </c>
      <c r="AF367" s="725" t="str">
        <f t="shared" si="82"/>
        <v>OK</v>
      </c>
      <c r="AG367" s="854"/>
      <c r="AH367" s="771"/>
    </row>
    <row r="368" spans="1:136" x14ac:dyDescent="0.25">
      <c r="A368" s="690" t="s">
        <v>116</v>
      </c>
      <c r="B368" s="769">
        <f t="shared" si="90"/>
        <v>11</v>
      </c>
      <c r="C368" s="725">
        <v>21</v>
      </c>
      <c r="D368" s="854" t="s">
        <v>77</v>
      </c>
      <c r="E368" s="974">
        <v>42678</v>
      </c>
      <c r="F368" s="930"/>
      <c r="G368" s="721">
        <f t="shared" si="84"/>
        <v>11</v>
      </c>
      <c r="H368" s="769">
        <v>21</v>
      </c>
      <c r="I368" s="717">
        <v>21</v>
      </c>
      <c r="J368" s="769">
        <v>18</v>
      </c>
      <c r="K368" s="717">
        <f t="shared" si="91"/>
        <v>3</v>
      </c>
      <c r="L368" s="833">
        <v>42374</v>
      </c>
      <c r="M368" s="835"/>
      <c r="N368" s="713"/>
      <c r="O368" s="721"/>
      <c r="P368" s="721"/>
      <c r="Q368" s="721"/>
      <c r="R368" s="721"/>
      <c r="S368" s="721"/>
      <c r="T368" s="721"/>
      <c r="U368" s="718"/>
      <c r="V368" s="958"/>
      <c r="W368" s="713">
        <f t="shared" si="89"/>
        <v>11</v>
      </c>
      <c r="X368" s="772">
        <v>18</v>
      </c>
      <c r="Y368" s="719" t="str">
        <f t="shared" si="78"/>
        <v>ERRO</v>
      </c>
      <c r="Z368" s="795">
        <f t="shared" si="85"/>
        <v>3</v>
      </c>
      <c r="AA368" s="687" t="str">
        <f t="shared" si="79"/>
        <v>Confort - 2233</v>
      </c>
      <c r="AB368" s="770">
        <v>42376</v>
      </c>
      <c r="AC368" s="931">
        <f t="shared" si="80"/>
        <v>18</v>
      </c>
      <c r="AD368" s="771">
        <f t="shared" si="92"/>
        <v>-297</v>
      </c>
      <c r="AE368" s="932" t="str">
        <f t="shared" si="81"/>
        <v>OK</v>
      </c>
      <c r="AF368" s="725" t="str">
        <f t="shared" si="82"/>
        <v>OK</v>
      </c>
      <c r="AG368" s="854"/>
      <c r="AH368" s="771"/>
    </row>
    <row r="369" spans="1:34" x14ac:dyDescent="0.25">
      <c r="A369" s="690" t="s">
        <v>116</v>
      </c>
      <c r="B369" s="769">
        <f t="shared" si="90"/>
        <v>12</v>
      </c>
      <c r="C369" s="725">
        <v>1792</v>
      </c>
      <c r="D369" s="854" t="s">
        <v>213</v>
      </c>
      <c r="E369" s="974">
        <v>42678</v>
      </c>
      <c r="F369" s="930"/>
      <c r="G369" s="721">
        <f t="shared" si="84"/>
        <v>12</v>
      </c>
      <c r="H369" s="769">
        <v>1792</v>
      </c>
      <c r="I369" s="717">
        <v>1792</v>
      </c>
      <c r="J369" s="769">
        <v>1742</v>
      </c>
      <c r="K369" s="717">
        <f t="shared" si="91"/>
        <v>50</v>
      </c>
      <c r="L369" s="833">
        <v>42374</v>
      </c>
      <c r="M369" s="835"/>
      <c r="N369" s="713"/>
      <c r="O369" s="721"/>
      <c r="P369" s="721"/>
      <c r="Q369" s="721"/>
      <c r="R369" s="721"/>
      <c r="S369" s="721"/>
      <c r="T369" s="721"/>
      <c r="U369" s="718"/>
      <c r="V369" s="958"/>
      <c r="W369" s="713">
        <f t="shared" si="89"/>
        <v>12</v>
      </c>
      <c r="X369" s="772">
        <v>1742</v>
      </c>
      <c r="Y369" s="719" t="str">
        <f t="shared" si="78"/>
        <v>ERRO</v>
      </c>
      <c r="Z369" s="795">
        <f t="shared" si="85"/>
        <v>50</v>
      </c>
      <c r="AA369" s="687" t="str">
        <f t="shared" si="79"/>
        <v>MC FNAC- 2370</v>
      </c>
      <c r="AB369" s="770">
        <v>42376</v>
      </c>
      <c r="AC369" s="931">
        <f t="shared" si="80"/>
        <v>1742</v>
      </c>
      <c r="AD369" s="771">
        <f t="shared" si="92"/>
        <v>-297</v>
      </c>
      <c r="AE369" s="932" t="str">
        <f t="shared" si="81"/>
        <v>OK</v>
      </c>
      <c r="AF369" s="725" t="str">
        <f t="shared" si="82"/>
        <v>OK</v>
      </c>
      <c r="AG369" s="854"/>
      <c r="AH369" s="771"/>
    </row>
    <row r="370" spans="1:34" x14ac:dyDescent="0.25">
      <c r="A370" s="794" t="s">
        <v>116</v>
      </c>
      <c r="B370" s="769">
        <f t="shared" si="90"/>
        <v>13</v>
      </c>
      <c r="C370" s="725">
        <v>569</v>
      </c>
      <c r="D370" s="854" t="s">
        <v>187</v>
      </c>
      <c r="E370" s="974">
        <v>42678</v>
      </c>
      <c r="F370" s="930"/>
      <c r="G370" s="721">
        <f t="shared" si="84"/>
        <v>13</v>
      </c>
      <c r="H370" s="769">
        <v>569</v>
      </c>
      <c r="I370" s="717">
        <v>569</v>
      </c>
      <c r="J370" s="769">
        <v>558</v>
      </c>
      <c r="K370" s="717">
        <f t="shared" si="91"/>
        <v>11</v>
      </c>
      <c r="L370" s="833">
        <v>42374</v>
      </c>
      <c r="M370" s="835"/>
      <c r="N370" s="713"/>
      <c r="O370" s="721"/>
      <c r="P370" s="721"/>
      <c r="Q370" s="721"/>
      <c r="R370" s="721"/>
      <c r="S370" s="721"/>
      <c r="T370" s="721"/>
      <c r="U370" s="718"/>
      <c r="V370" s="958"/>
      <c r="W370" s="713">
        <f t="shared" si="89"/>
        <v>13</v>
      </c>
      <c r="X370" s="772">
        <v>558</v>
      </c>
      <c r="Y370" s="719" t="str">
        <f t="shared" si="78"/>
        <v>ERRO</v>
      </c>
      <c r="Z370" s="795">
        <f t="shared" si="85"/>
        <v>11</v>
      </c>
      <c r="AA370" s="687" t="str">
        <f t="shared" si="79"/>
        <v>Salvador Caetano - 2879</v>
      </c>
      <c r="AB370" s="770">
        <v>42376</v>
      </c>
      <c r="AC370" s="931">
        <f t="shared" si="80"/>
        <v>558</v>
      </c>
      <c r="AD370" s="771">
        <f t="shared" si="92"/>
        <v>-297</v>
      </c>
      <c r="AE370" s="932" t="str">
        <f t="shared" si="81"/>
        <v>OK</v>
      </c>
      <c r="AF370" s="725" t="str">
        <f t="shared" si="82"/>
        <v>OK</v>
      </c>
      <c r="AG370" s="854"/>
      <c r="AH370" s="771"/>
    </row>
    <row r="371" spans="1:34" x14ac:dyDescent="0.25">
      <c r="A371" s="794" t="s">
        <v>116</v>
      </c>
      <c r="B371" s="769">
        <f t="shared" si="90"/>
        <v>14</v>
      </c>
      <c r="C371" s="725">
        <v>1439</v>
      </c>
      <c r="D371" s="854" t="s">
        <v>199</v>
      </c>
      <c r="E371" s="974">
        <v>42678</v>
      </c>
      <c r="F371" s="930"/>
      <c r="G371" s="721">
        <f t="shared" si="84"/>
        <v>14</v>
      </c>
      <c r="H371" s="769">
        <v>1439</v>
      </c>
      <c r="I371" s="717">
        <v>1439</v>
      </c>
      <c r="J371" s="769">
        <v>1359</v>
      </c>
      <c r="K371" s="717">
        <f t="shared" si="91"/>
        <v>80</v>
      </c>
      <c r="L371" s="833">
        <v>42374</v>
      </c>
      <c r="M371" s="835"/>
      <c r="N371" s="713"/>
      <c r="O371" s="721"/>
      <c r="P371" s="721"/>
      <c r="Q371" s="721"/>
      <c r="R371" s="721"/>
      <c r="S371" s="721"/>
      <c r="T371" s="721"/>
      <c r="U371" s="718"/>
      <c r="V371" s="958"/>
      <c r="W371" s="713">
        <f t="shared" si="89"/>
        <v>14</v>
      </c>
      <c r="X371" s="772">
        <v>1359</v>
      </c>
      <c r="Y371" s="719" t="str">
        <f t="shared" si="78"/>
        <v>ERRO</v>
      </c>
      <c r="Z371" s="795">
        <f t="shared" si="85"/>
        <v>80</v>
      </c>
      <c r="AA371" s="687" t="str">
        <f t="shared" si="79"/>
        <v>RP Def - 3173</v>
      </c>
      <c r="AB371" s="770">
        <v>42376</v>
      </c>
      <c r="AC371" s="931">
        <f t="shared" si="80"/>
        <v>1359</v>
      </c>
      <c r="AD371" s="771">
        <f t="shared" si="92"/>
        <v>-297</v>
      </c>
      <c r="AE371" s="932" t="str">
        <f t="shared" si="81"/>
        <v>OK</v>
      </c>
      <c r="AF371" s="725" t="str">
        <f t="shared" si="82"/>
        <v>OK</v>
      </c>
      <c r="AG371" s="854"/>
      <c r="AH371" s="771"/>
    </row>
    <row r="372" spans="1:34" x14ac:dyDescent="0.25">
      <c r="A372" s="773" t="s">
        <v>115</v>
      </c>
      <c r="B372" s="769">
        <v>1</v>
      </c>
      <c r="C372" s="725">
        <v>1</v>
      </c>
      <c r="D372" s="854" t="s">
        <v>183</v>
      </c>
      <c r="E372" s="974">
        <v>42375</v>
      </c>
      <c r="F372" s="930"/>
      <c r="G372" s="721">
        <f t="shared" si="84"/>
        <v>1</v>
      </c>
      <c r="H372" s="830">
        <v>1</v>
      </c>
      <c r="I372" s="725">
        <v>1</v>
      </c>
      <c r="J372" s="830">
        <v>1</v>
      </c>
      <c r="K372" s="721">
        <f t="shared" si="91"/>
        <v>0</v>
      </c>
      <c r="L372" s="833">
        <v>42376</v>
      </c>
      <c r="M372" s="835"/>
      <c r="N372" s="713"/>
      <c r="O372" s="721"/>
      <c r="P372" s="721"/>
      <c r="Q372" s="721"/>
      <c r="R372" s="721"/>
      <c r="S372" s="721"/>
      <c r="T372" s="721"/>
      <c r="U372" s="718"/>
      <c r="V372" s="958"/>
      <c r="W372" s="713">
        <f t="shared" si="89"/>
        <v>1</v>
      </c>
      <c r="X372" s="772">
        <v>1</v>
      </c>
      <c r="Y372" s="719" t="str">
        <f t="shared" si="78"/>
        <v>OK</v>
      </c>
      <c r="Z372" s="795">
        <f t="shared" si="85"/>
        <v>0</v>
      </c>
      <c r="AA372" s="687" t="str">
        <f t="shared" si="79"/>
        <v>MDL Def - 2208</v>
      </c>
      <c r="AB372" s="770">
        <v>42380</v>
      </c>
      <c r="AC372" s="931">
        <f t="shared" si="80"/>
        <v>1</v>
      </c>
      <c r="AD372" s="771">
        <f t="shared" si="92"/>
        <v>5</v>
      </c>
      <c r="AE372" s="932" t="str">
        <f t="shared" si="81"/>
        <v>OK</v>
      </c>
      <c r="AF372" s="725" t="str">
        <f t="shared" si="82"/>
        <v>OK</v>
      </c>
      <c r="AG372" s="854"/>
      <c r="AH372" s="771"/>
    </row>
    <row r="373" spans="1:34" x14ac:dyDescent="0.25">
      <c r="A373" s="773" t="s">
        <v>115</v>
      </c>
      <c r="B373" s="769">
        <f t="shared" ref="B373:B389" si="93">B372+1</f>
        <v>2</v>
      </c>
      <c r="C373" s="725">
        <v>5</v>
      </c>
      <c r="D373" s="854" t="s">
        <v>67</v>
      </c>
      <c r="E373" s="974">
        <v>42375</v>
      </c>
      <c r="F373" s="930"/>
      <c r="G373" s="721">
        <f t="shared" si="84"/>
        <v>2</v>
      </c>
      <c r="H373" s="830">
        <v>5</v>
      </c>
      <c r="I373" s="725">
        <v>5</v>
      </c>
      <c r="J373" s="830">
        <v>5</v>
      </c>
      <c r="K373" s="721">
        <f t="shared" si="91"/>
        <v>0</v>
      </c>
      <c r="L373" s="833">
        <v>42376</v>
      </c>
      <c r="M373" s="835"/>
      <c r="N373" s="713"/>
      <c r="O373" s="721"/>
      <c r="P373" s="721"/>
      <c r="Q373" s="721"/>
      <c r="R373" s="721"/>
      <c r="S373" s="721"/>
      <c r="T373" s="721"/>
      <c r="U373" s="718"/>
      <c r="V373" s="958"/>
      <c r="W373" s="713">
        <f t="shared" si="89"/>
        <v>2</v>
      </c>
      <c r="X373" s="772">
        <v>5</v>
      </c>
      <c r="Y373" s="719" t="str">
        <f t="shared" si="78"/>
        <v>OK</v>
      </c>
      <c r="Z373" s="795">
        <f t="shared" si="85"/>
        <v>0</v>
      </c>
      <c r="AA373" s="687" t="str">
        <f t="shared" si="79"/>
        <v>White - 2213</v>
      </c>
      <c r="AB373" s="770">
        <v>42376</v>
      </c>
      <c r="AC373" s="931">
        <f t="shared" si="80"/>
        <v>5</v>
      </c>
      <c r="AD373" s="771">
        <f t="shared" si="92"/>
        <v>1</v>
      </c>
      <c r="AE373" s="932" t="str">
        <f t="shared" si="81"/>
        <v>OK</v>
      </c>
      <c r="AF373" s="725" t="str">
        <f t="shared" si="82"/>
        <v>OK</v>
      </c>
      <c r="AG373" s="854"/>
      <c r="AH373" s="771"/>
    </row>
    <row r="374" spans="1:34" x14ac:dyDescent="0.25">
      <c r="A374" s="773" t="s">
        <v>115</v>
      </c>
      <c r="B374" s="769">
        <f t="shared" si="93"/>
        <v>3</v>
      </c>
      <c r="C374" s="725">
        <v>12</v>
      </c>
      <c r="D374" s="854" t="s">
        <v>69</v>
      </c>
      <c r="E374" s="974">
        <v>42375</v>
      </c>
      <c r="F374" s="930"/>
      <c r="G374" s="721">
        <f t="shared" si="84"/>
        <v>3</v>
      </c>
      <c r="H374" s="830">
        <v>12</v>
      </c>
      <c r="I374" s="725">
        <v>12</v>
      </c>
      <c r="J374" s="830">
        <v>12</v>
      </c>
      <c r="K374" s="721">
        <f t="shared" si="91"/>
        <v>0</v>
      </c>
      <c r="L374" s="833">
        <v>42376</v>
      </c>
      <c r="M374" s="835"/>
      <c r="N374" s="713"/>
      <c r="O374" s="721"/>
      <c r="P374" s="721"/>
      <c r="Q374" s="721"/>
      <c r="R374" s="721"/>
      <c r="S374" s="721"/>
      <c r="T374" s="721"/>
      <c r="U374" s="718"/>
      <c r="V374" s="958"/>
      <c r="W374" s="713">
        <f t="shared" si="89"/>
        <v>3</v>
      </c>
      <c r="X374" s="772">
        <v>12</v>
      </c>
      <c r="Y374" s="719" t="str">
        <f t="shared" si="78"/>
        <v>OK</v>
      </c>
      <c r="Z374" s="795">
        <f t="shared" si="85"/>
        <v>0</v>
      </c>
      <c r="AA374" s="687" t="str">
        <f t="shared" si="79"/>
        <v>Black - 2215</v>
      </c>
      <c r="AB374" s="770">
        <v>42376</v>
      </c>
      <c r="AC374" s="931">
        <f t="shared" si="80"/>
        <v>12</v>
      </c>
      <c r="AD374" s="771">
        <f t="shared" si="92"/>
        <v>1</v>
      </c>
      <c r="AE374" s="932" t="str">
        <f t="shared" si="81"/>
        <v>OK</v>
      </c>
      <c r="AF374" s="725" t="str">
        <f t="shared" si="82"/>
        <v>OK</v>
      </c>
      <c r="AG374" s="854"/>
      <c r="AH374" s="771"/>
    </row>
    <row r="375" spans="1:34" x14ac:dyDescent="0.25">
      <c r="A375" s="773" t="s">
        <v>115</v>
      </c>
      <c r="B375" s="769">
        <f t="shared" si="93"/>
        <v>4</v>
      </c>
      <c r="C375" s="725">
        <v>3</v>
      </c>
      <c r="D375" s="854" t="s">
        <v>72</v>
      </c>
      <c r="E375" s="974">
        <v>42375</v>
      </c>
      <c r="F375" s="930"/>
      <c r="G375" s="721">
        <f t="shared" si="84"/>
        <v>4</v>
      </c>
      <c r="H375" s="830">
        <v>3</v>
      </c>
      <c r="I375" s="725">
        <v>3</v>
      </c>
      <c r="J375" s="830">
        <v>3</v>
      </c>
      <c r="K375" s="721">
        <f t="shared" si="91"/>
        <v>0</v>
      </c>
      <c r="L375" s="833">
        <v>42376</v>
      </c>
      <c r="M375" s="835"/>
      <c r="N375" s="713"/>
      <c r="O375" s="721"/>
      <c r="P375" s="721"/>
      <c r="Q375" s="721"/>
      <c r="R375" s="721"/>
      <c r="S375" s="721"/>
      <c r="T375" s="721"/>
      <c r="U375" s="718"/>
      <c r="V375" s="958"/>
      <c r="W375" s="713">
        <f t="shared" si="89"/>
        <v>4</v>
      </c>
      <c r="X375" s="772">
        <v>3</v>
      </c>
      <c r="Y375" s="719" t="str">
        <f t="shared" si="78"/>
        <v>OK</v>
      </c>
      <c r="Z375" s="795">
        <f t="shared" si="85"/>
        <v>0</v>
      </c>
      <c r="AA375" s="687" t="str">
        <f t="shared" si="79"/>
        <v>Credial - 2227</v>
      </c>
      <c r="AB375" s="770">
        <v>42376</v>
      </c>
      <c r="AC375" s="931">
        <f t="shared" si="80"/>
        <v>3</v>
      </c>
      <c r="AD375" s="771">
        <f t="shared" si="92"/>
        <v>1</v>
      </c>
      <c r="AE375" s="932" t="str">
        <f t="shared" si="81"/>
        <v>OK</v>
      </c>
      <c r="AF375" s="725" t="str">
        <f t="shared" si="82"/>
        <v>OK</v>
      </c>
      <c r="AG375" s="854"/>
      <c r="AH375" s="771"/>
    </row>
    <row r="376" spans="1:34" x14ac:dyDescent="0.25">
      <c r="A376" s="773" t="s">
        <v>115</v>
      </c>
      <c r="B376" s="769">
        <f t="shared" si="93"/>
        <v>5</v>
      </c>
      <c r="C376" s="725">
        <v>310</v>
      </c>
      <c r="D376" s="854" t="s">
        <v>73</v>
      </c>
      <c r="E376" s="974">
        <v>42375</v>
      </c>
      <c r="F376" s="930"/>
      <c r="G376" s="721">
        <f t="shared" si="84"/>
        <v>5</v>
      </c>
      <c r="H376" s="830">
        <v>310</v>
      </c>
      <c r="I376" s="725">
        <v>310</v>
      </c>
      <c r="J376" s="830">
        <v>310</v>
      </c>
      <c r="K376" s="721">
        <f t="shared" si="91"/>
        <v>0</v>
      </c>
      <c r="L376" s="833">
        <v>42376</v>
      </c>
      <c r="M376" s="835"/>
      <c r="N376" s="713"/>
      <c r="O376" s="721"/>
      <c r="P376" s="721"/>
      <c r="Q376" s="721"/>
      <c r="R376" s="721"/>
      <c r="S376" s="721"/>
      <c r="T376" s="721"/>
      <c r="U376" s="718"/>
      <c r="V376" s="958"/>
      <c r="W376" s="713">
        <f t="shared" si="89"/>
        <v>5</v>
      </c>
      <c r="X376" s="772">
        <v>310</v>
      </c>
      <c r="Y376" s="719" t="str">
        <f t="shared" si="78"/>
        <v>OK</v>
      </c>
      <c r="Z376" s="795">
        <f t="shared" si="85"/>
        <v>0</v>
      </c>
      <c r="AA376" s="687" t="str">
        <f t="shared" si="79"/>
        <v>Ikea - 2228</v>
      </c>
      <c r="AB376" s="770">
        <v>42376</v>
      </c>
      <c r="AC376" s="931">
        <f t="shared" si="80"/>
        <v>310</v>
      </c>
      <c r="AD376" s="771">
        <f t="shared" si="92"/>
        <v>1</v>
      </c>
      <c r="AE376" s="932" t="str">
        <f t="shared" si="81"/>
        <v>OK</v>
      </c>
      <c r="AF376" s="725" t="str">
        <f t="shared" si="82"/>
        <v>OK</v>
      </c>
      <c r="AG376" s="854"/>
      <c r="AH376" s="771"/>
    </row>
    <row r="377" spans="1:34" s="726" customFormat="1" x14ac:dyDescent="0.25">
      <c r="A377" s="874" t="s">
        <v>115</v>
      </c>
      <c r="B377" s="875">
        <f t="shared" si="93"/>
        <v>6</v>
      </c>
      <c r="C377" s="876">
        <v>1</v>
      </c>
      <c r="D377" s="858" t="s">
        <v>79</v>
      </c>
      <c r="E377" s="975">
        <v>42375</v>
      </c>
      <c r="F377" s="936"/>
      <c r="G377" s="878">
        <f t="shared" si="84"/>
        <v>6</v>
      </c>
      <c r="H377" s="897">
        <v>1</v>
      </c>
      <c r="I377" s="876">
        <v>1</v>
      </c>
      <c r="J377" s="897">
        <v>1</v>
      </c>
      <c r="K377" s="721">
        <f t="shared" si="91"/>
        <v>0</v>
      </c>
      <c r="L377" s="833">
        <v>42376</v>
      </c>
      <c r="M377" s="879"/>
      <c r="N377" s="880"/>
      <c r="O377" s="878"/>
      <c r="P377" s="878"/>
      <c r="Q377" s="878"/>
      <c r="R377" s="878"/>
      <c r="S377" s="878"/>
      <c r="T377" s="878"/>
      <c r="U377" s="877"/>
      <c r="V377" s="962"/>
      <c r="W377" s="713">
        <f t="shared" si="89"/>
        <v>6</v>
      </c>
      <c r="X377" s="1126">
        <v>1</v>
      </c>
      <c r="Y377" s="882" t="str">
        <f t="shared" si="78"/>
        <v>OK</v>
      </c>
      <c r="Z377" s="863">
        <f t="shared" si="85"/>
        <v>0</v>
      </c>
      <c r="AA377" s="860" t="str">
        <f t="shared" si="79"/>
        <v>Moviflor - 2229</v>
      </c>
      <c r="AB377" s="852">
        <v>42376</v>
      </c>
      <c r="AC377" s="946">
        <f t="shared" si="80"/>
        <v>1</v>
      </c>
      <c r="AD377" s="847">
        <f t="shared" si="92"/>
        <v>1</v>
      </c>
      <c r="AE377" s="947" t="str">
        <f t="shared" si="81"/>
        <v>OK</v>
      </c>
      <c r="AF377" s="876" t="str">
        <f t="shared" si="82"/>
        <v>OK</v>
      </c>
      <c r="AG377" s="858"/>
      <c r="AH377" s="847"/>
    </row>
    <row r="378" spans="1:34" s="730" customFormat="1" x14ac:dyDescent="0.25">
      <c r="A378" s="883" t="s">
        <v>115</v>
      </c>
      <c r="B378" s="884">
        <f t="shared" si="93"/>
        <v>7</v>
      </c>
      <c r="C378" s="885">
        <v>203</v>
      </c>
      <c r="D378" s="896" t="s">
        <v>74</v>
      </c>
      <c r="E378" s="1082">
        <v>42375</v>
      </c>
      <c r="F378" s="937"/>
      <c r="G378" s="887">
        <f t="shared" si="84"/>
        <v>7</v>
      </c>
      <c r="H378" s="983">
        <v>203</v>
      </c>
      <c r="I378" s="885">
        <v>203</v>
      </c>
      <c r="J378" s="983">
        <v>203</v>
      </c>
      <c r="K378" s="887">
        <f t="shared" si="91"/>
        <v>0</v>
      </c>
      <c r="L378" s="888">
        <v>42376</v>
      </c>
      <c r="M378" s="889"/>
      <c r="N378" s="890"/>
      <c r="O378" s="887"/>
      <c r="P378" s="887"/>
      <c r="Q378" s="887"/>
      <c r="R378" s="887"/>
      <c r="S378" s="887"/>
      <c r="T378" s="887"/>
      <c r="U378" s="886"/>
      <c r="V378" s="963"/>
      <c r="W378" s="713">
        <f t="shared" si="89"/>
        <v>7</v>
      </c>
      <c r="X378" s="1128">
        <v>203</v>
      </c>
      <c r="Y378" s="893" t="str">
        <f t="shared" si="78"/>
        <v>OK</v>
      </c>
      <c r="Z378" s="1134">
        <f t="shared" si="85"/>
        <v>0</v>
      </c>
      <c r="AA378" s="900" t="str">
        <f t="shared" si="79"/>
        <v>Conforama - 2230</v>
      </c>
      <c r="AB378" s="894">
        <v>42376</v>
      </c>
      <c r="AC378" s="950">
        <f t="shared" si="80"/>
        <v>203</v>
      </c>
      <c r="AD378" s="864">
        <f t="shared" si="92"/>
        <v>1</v>
      </c>
      <c r="AE378" s="951" t="str">
        <f t="shared" si="81"/>
        <v>OK</v>
      </c>
      <c r="AF378" s="885" t="str">
        <f t="shared" si="82"/>
        <v>OK</v>
      </c>
      <c r="AG378" s="896"/>
      <c r="AH378" s="864"/>
    </row>
    <row r="379" spans="1:34" s="730" customFormat="1" x14ac:dyDescent="0.25">
      <c r="A379" s="883" t="s">
        <v>115</v>
      </c>
      <c r="B379" s="884">
        <f t="shared" si="93"/>
        <v>8</v>
      </c>
      <c r="C379" s="885">
        <v>30</v>
      </c>
      <c r="D379" s="896" t="s">
        <v>75</v>
      </c>
      <c r="E379" s="1082">
        <v>42375</v>
      </c>
      <c r="F379" s="937"/>
      <c r="G379" s="887">
        <f t="shared" si="84"/>
        <v>8</v>
      </c>
      <c r="H379" s="983">
        <v>30</v>
      </c>
      <c r="I379" s="885">
        <v>30</v>
      </c>
      <c r="J379" s="983">
        <v>30</v>
      </c>
      <c r="K379" s="887">
        <f t="shared" si="91"/>
        <v>0</v>
      </c>
      <c r="L379" s="888">
        <v>42376</v>
      </c>
      <c r="M379" s="889"/>
      <c r="N379" s="890"/>
      <c r="O379" s="887"/>
      <c r="P379" s="887"/>
      <c r="Q379" s="887"/>
      <c r="R379" s="887"/>
      <c r="S379" s="887"/>
      <c r="T379" s="887"/>
      <c r="U379" s="886"/>
      <c r="V379" s="963"/>
      <c r="W379" s="713">
        <f t="shared" si="89"/>
        <v>8</v>
      </c>
      <c r="X379" s="1128">
        <v>30</v>
      </c>
      <c r="Y379" s="893" t="str">
        <f t="shared" si="78"/>
        <v>OK</v>
      </c>
      <c r="Z379" s="1134">
        <f t="shared" si="85"/>
        <v>0</v>
      </c>
      <c r="AA379" s="900" t="str">
        <f t="shared" si="79"/>
        <v>Euronics - 2231</v>
      </c>
      <c r="AB379" s="894">
        <v>42376</v>
      </c>
      <c r="AC379" s="950">
        <f t="shared" si="80"/>
        <v>30</v>
      </c>
      <c r="AD379" s="864">
        <f t="shared" si="92"/>
        <v>1</v>
      </c>
      <c r="AE379" s="951" t="str">
        <f t="shared" si="81"/>
        <v>OK</v>
      </c>
      <c r="AF379" s="885" t="str">
        <f t="shared" si="82"/>
        <v>OK</v>
      </c>
      <c r="AG379" s="896"/>
      <c r="AH379" s="864"/>
    </row>
    <row r="380" spans="1:34" x14ac:dyDescent="0.25">
      <c r="A380" s="773" t="s">
        <v>115</v>
      </c>
      <c r="B380" s="769">
        <f t="shared" si="93"/>
        <v>9</v>
      </c>
      <c r="C380" s="725">
        <v>17</v>
      </c>
      <c r="D380" s="854" t="s">
        <v>76</v>
      </c>
      <c r="E380" s="974">
        <v>42375</v>
      </c>
      <c r="F380" s="930"/>
      <c r="G380" s="721">
        <f t="shared" si="84"/>
        <v>9</v>
      </c>
      <c r="H380" s="830">
        <v>17</v>
      </c>
      <c r="I380" s="725">
        <v>17</v>
      </c>
      <c r="J380" s="830">
        <v>17</v>
      </c>
      <c r="K380" s="721">
        <f t="shared" si="91"/>
        <v>0</v>
      </c>
      <c r="L380" s="833">
        <v>42376</v>
      </c>
      <c r="M380" s="835"/>
      <c r="N380" s="713"/>
      <c r="O380" s="721"/>
      <c r="P380" s="721"/>
      <c r="Q380" s="721"/>
      <c r="R380" s="721"/>
      <c r="S380" s="721"/>
      <c r="T380" s="721"/>
      <c r="U380" s="718"/>
      <c r="V380" s="958"/>
      <c r="W380" s="713">
        <f t="shared" si="89"/>
        <v>9</v>
      </c>
      <c r="X380" s="772">
        <v>17</v>
      </c>
      <c r="Y380" s="719" t="str">
        <f t="shared" si="78"/>
        <v>OK</v>
      </c>
      <c r="Z380" s="795">
        <f t="shared" si="85"/>
        <v>0</v>
      </c>
      <c r="AA380" s="687" t="str">
        <f t="shared" si="79"/>
        <v>Tien 21 - 2232</v>
      </c>
      <c r="AB380" s="770">
        <v>42376</v>
      </c>
      <c r="AC380" s="931">
        <f t="shared" si="80"/>
        <v>17</v>
      </c>
      <c r="AD380" s="771">
        <f t="shared" si="92"/>
        <v>1</v>
      </c>
      <c r="AE380" s="932" t="str">
        <f t="shared" si="81"/>
        <v>OK</v>
      </c>
      <c r="AF380" s="725" t="str">
        <f t="shared" si="82"/>
        <v>OK</v>
      </c>
      <c r="AG380" s="854"/>
      <c r="AH380" s="771"/>
    </row>
    <row r="381" spans="1:34" x14ac:dyDescent="0.25">
      <c r="A381" s="773" t="s">
        <v>115</v>
      </c>
      <c r="B381" s="769">
        <f t="shared" si="93"/>
        <v>10</v>
      </c>
      <c r="C381" s="725">
        <v>10</v>
      </c>
      <c r="D381" s="854" t="s">
        <v>77</v>
      </c>
      <c r="E381" s="974">
        <v>42375</v>
      </c>
      <c r="F381" s="930"/>
      <c r="G381" s="721">
        <f t="shared" si="84"/>
        <v>10</v>
      </c>
      <c r="H381" s="830">
        <v>10</v>
      </c>
      <c r="I381" s="725">
        <v>10</v>
      </c>
      <c r="J381" s="830">
        <v>10</v>
      </c>
      <c r="K381" s="721">
        <f t="shared" si="91"/>
        <v>0</v>
      </c>
      <c r="L381" s="833">
        <v>42376</v>
      </c>
      <c r="M381" s="835"/>
      <c r="N381" s="713"/>
      <c r="O381" s="721"/>
      <c r="P381" s="721"/>
      <c r="Q381" s="721"/>
      <c r="R381" s="721"/>
      <c r="S381" s="721"/>
      <c r="T381" s="721"/>
      <c r="U381" s="718"/>
      <c r="V381" s="958"/>
      <c r="W381" s="713">
        <f t="shared" si="89"/>
        <v>10</v>
      </c>
      <c r="X381" s="772">
        <v>10</v>
      </c>
      <c r="Y381" s="719" t="str">
        <f t="shared" si="78"/>
        <v>OK</v>
      </c>
      <c r="Z381" s="795">
        <f t="shared" si="85"/>
        <v>0</v>
      </c>
      <c r="AA381" s="687" t="str">
        <f t="shared" si="79"/>
        <v>Confort - 2233</v>
      </c>
      <c r="AB381" s="770">
        <v>42376</v>
      </c>
      <c r="AC381" s="931">
        <f t="shared" si="80"/>
        <v>10</v>
      </c>
      <c r="AD381" s="771">
        <f t="shared" si="92"/>
        <v>1</v>
      </c>
      <c r="AE381" s="932" t="str">
        <f t="shared" si="81"/>
        <v>OK</v>
      </c>
      <c r="AF381" s="725" t="str">
        <f t="shared" si="82"/>
        <v>OK</v>
      </c>
      <c r="AG381" s="854"/>
      <c r="AH381" s="771"/>
    </row>
    <row r="382" spans="1:34" s="726" customFormat="1" x14ac:dyDescent="0.25">
      <c r="A382" s="874" t="s">
        <v>115</v>
      </c>
      <c r="B382" s="875">
        <f t="shared" si="93"/>
        <v>11</v>
      </c>
      <c r="C382" s="876">
        <v>698</v>
      </c>
      <c r="D382" s="858" t="s">
        <v>213</v>
      </c>
      <c r="E382" s="975">
        <v>42375</v>
      </c>
      <c r="F382" s="936"/>
      <c r="G382" s="878">
        <f t="shared" si="84"/>
        <v>11</v>
      </c>
      <c r="H382" s="897">
        <v>698</v>
      </c>
      <c r="I382" s="876">
        <v>698</v>
      </c>
      <c r="J382" s="897">
        <v>698</v>
      </c>
      <c r="K382" s="878">
        <f t="shared" si="91"/>
        <v>0</v>
      </c>
      <c r="L382" s="899">
        <v>42376</v>
      </c>
      <c r="M382" s="879"/>
      <c r="N382" s="880"/>
      <c r="O382" s="878"/>
      <c r="P382" s="878"/>
      <c r="Q382" s="878"/>
      <c r="R382" s="878"/>
      <c r="S382" s="878"/>
      <c r="T382" s="878"/>
      <c r="U382" s="877"/>
      <c r="V382" s="962"/>
      <c r="W382" s="713">
        <f t="shared" si="89"/>
        <v>11</v>
      </c>
      <c r="X382" s="1126">
        <v>698</v>
      </c>
      <c r="Y382" s="882" t="str">
        <f t="shared" si="78"/>
        <v>OK</v>
      </c>
      <c r="Z382" s="863">
        <f t="shared" si="85"/>
        <v>0</v>
      </c>
      <c r="AA382" s="860" t="str">
        <f t="shared" si="79"/>
        <v>MC FNAC- 2370</v>
      </c>
      <c r="AB382" s="852">
        <v>42377</v>
      </c>
      <c r="AC382" s="946">
        <f t="shared" si="80"/>
        <v>698</v>
      </c>
      <c r="AD382" s="847">
        <f t="shared" si="92"/>
        <v>2</v>
      </c>
      <c r="AE382" s="947" t="str">
        <f t="shared" si="81"/>
        <v>OK</v>
      </c>
      <c r="AF382" s="876" t="str">
        <f t="shared" si="82"/>
        <v>OK</v>
      </c>
      <c r="AG382" s="858"/>
      <c r="AH382" s="847"/>
    </row>
    <row r="383" spans="1:34" s="730" customFormat="1" x14ac:dyDescent="0.25">
      <c r="A383" s="883" t="s">
        <v>115</v>
      </c>
      <c r="B383" s="884">
        <f t="shared" si="93"/>
        <v>12</v>
      </c>
      <c r="C383" s="885">
        <v>91</v>
      </c>
      <c r="D383" s="896" t="s">
        <v>187</v>
      </c>
      <c r="E383" s="1082">
        <v>42375</v>
      </c>
      <c r="F383" s="937"/>
      <c r="G383" s="887">
        <f t="shared" si="84"/>
        <v>12</v>
      </c>
      <c r="H383" s="983">
        <v>91</v>
      </c>
      <c r="I383" s="885">
        <v>91</v>
      </c>
      <c r="J383" s="983">
        <v>91</v>
      </c>
      <c r="K383" s="887">
        <f t="shared" si="91"/>
        <v>0</v>
      </c>
      <c r="L383" s="888">
        <v>42376</v>
      </c>
      <c r="M383" s="889"/>
      <c r="N383" s="890"/>
      <c r="O383" s="887"/>
      <c r="P383" s="887"/>
      <c r="Q383" s="887"/>
      <c r="R383" s="887"/>
      <c r="S383" s="887"/>
      <c r="T383" s="887"/>
      <c r="U383" s="886"/>
      <c r="V383" s="963"/>
      <c r="W383" s="890">
        <f t="shared" si="89"/>
        <v>12</v>
      </c>
      <c r="X383" s="1128">
        <v>91</v>
      </c>
      <c r="Y383" s="893" t="str">
        <f t="shared" si="78"/>
        <v>OK</v>
      </c>
      <c r="Z383" s="1134">
        <f t="shared" si="85"/>
        <v>0</v>
      </c>
      <c r="AA383" s="900" t="str">
        <f t="shared" si="79"/>
        <v>Salvador Caetano - 2879</v>
      </c>
      <c r="AB383" s="894">
        <v>42376</v>
      </c>
      <c r="AC383" s="950">
        <f t="shared" si="80"/>
        <v>91</v>
      </c>
      <c r="AD383" s="864">
        <f t="shared" si="92"/>
        <v>1</v>
      </c>
      <c r="AE383" s="951" t="str">
        <f t="shared" si="81"/>
        <v>OK</v>
      </c>
      <c r="AF383" s="885" t="str">
        <f t="shared" si="82"/>
        <v>OK</v>
      </c>
      <c r="AG383" s="896"/>
      <c r="AH383" s="864"/>
    </row>
    <row r="384" spans="1:34" x14ac:dyDescent="0.25">
      <c r="A384" s="773" t="s">
        <v>115</v>
      </c>
      <c r="B384" s="769">
        <f t="shared" si="93"/>
        <v>13</v>
      </c>
      <c r="C384" s="725">
        <v>725</v>
      </c>
      <c r="D384" s="854" t="s">
        <v>199</v>
      </c>
      <c r="E384" s="974">
        <v>42375</v>
      </c>
      <c r="F384" s="930"/>
      <c r="G384" s="721">
        <f t="shared" si="84"/>
        <v>13</v>
      </c>
      <c r="H384" s="905">
        <v>725</v>
      </c>
      <c r="I384" s="725">
        <v>725</v>
      </c>
      <c r="J384" s="905">
        <v>725</v>
      </c>
      <c r="K384" s="721">
        <f t="shared" si="91"/>
        <v>0</v>
      </c>
      <c r="L384" s="833">
        <v>42376</v>
      </c>
      <c r="M384" s="835"/>
      <c r="N384" s="713"/>
      <c r="O384" s="721"/>
      <c r="P384" s="721"/>
      <c r="Q384" s="721"/>
      <c r="R384" s="721"/>
      <c r="S384" s="721"/>
      <c r="T384" s="721"/>
      <c r="U384" s="718"/>
      <c r="V384" s="958"/>
      <c r="W384" s="713">
        <f t="shared" si="89"/>
        <v>13</v>
      </c>
      <c r="X384" s="772">
        <v>725</v>
      </c>
      <c r="Y384" s="719" t="str">
        <f t="shared" si="78"/>
        <v>OK</v>
      </c>
      <c r="Z384" s="795">
        <f t="shared" si="85"/>
        <v>0</v>
      </c>
      <c r="AA384" s="687" t="str">
        <f t="shared" si="79"/>
        <v>RP Def - 3173</v>
      </c>
      <c r="AB384" s="770">
        <v>42377</v>
      </c>
      <c r="AC384" s="931">
        <f t="shared" si="80"/>
        <v>725</v>
      </c>
      <c r="AD384" s="771">
        <f t="shared" si="92"/>
        <v>2</v>
      </c>
      <c r="AE384" s="932" t="str">
        <f t="shared" si="81"/>
        <v>OK</v>
      </c>
      <c r="AF384" s="725" t="str">
        <f t="shared" si="82"/>
        <v>OK</v>
      </c>
      <c r="AG384" s="854"/>
      <c r="AH384" s="771"/>
    </row>
    <row r="385" spans="1:34" x14ac:dyDescent="0.25">
      <c r="A385" s="773" t="s">
        <v>115</v>
      </c>
      <c r="B385" s="769">
        <f t="shared" si="93"/>
        <v>14</v>
      </c>
      <c r="C385" s="725">
        <v>3</v>
      </c>
      <c r="D385" s="854" t="s">
        <v>245</v>
      </c>
      <c r="E385" s="974">
        <v>42375</v>
      </c>
      <c r="F385" s="930"/>
      <c r="G385" s="721">
        <f t="shared" si="84"/>
        <v>14</v>
      </c>
      <c r="H385" s="830">
        <v>3</v>
      </c>
      <c r="I385" s="725">
        <v>3</v>
      </c>
      <c r="J385" s="830">
        <v>3</v>
      </c>
      <c r="K385" s="721">
        <f t="shared" si="91"/>
        <v>0</v>
      </c>
      <c r="L385" s="833">
        <v>42376</v>
      </c>
      <c r="M385" s="835"/>
      <c r="N385" s="713"/>
      <c r="O385" s="721"/>
      <c r="P385" s="721"/>
      <c r="Q385" s="721"/>
      <c r="R385" s="721"/>
      <c r="S385" s="721"/>
      <c r="T385" s="721"/>
      <c r="U385" s="718"/>
      <c r="V385" s="958"/>
      <c r="W385" s="713">
        <f t="shared" si="89"/>
        <v>14</v>
      </c>
      <c r="X385" s="772">
        <v>3</v>
      </c>
      <c r="Y385" s="719" t="str">
        <f t="shared" si="78"/>
        <v>OK</v>
      </c>
      <c r="Z385" s="795">
        <f t="shared" si="85"/>
        <v>0</v>
      </c>
      <c r="AA385" s="687" t="str">
        <f t="shared" si="79"/>
        <v>CTT Standard - 4091</v>
      </c>
      <c r="AB385" s="770">
        <v>42376</v>
      </c>
      <c r="AC385" s="931">
        <f t="shared" si="80"/>
        <v>3</v>
      </c>
      <c r="AD385" s="771">
        <f t="shared" si="92"/>
        <v>1</v>
      </c>
      <c r="AE385" s="932" t="str">
        <f t="shared" si="81"/>
        <v>OK</v>
      </c>
      <c r="AF385" s="725" t="str">
        <f t="shared" si="82"/>
        <v>OK</v>
      </c>
      <c r="AG385" s="854"/>
      <c r="AH385" s="771"/>
    </row>
    <row r="386" spans="1:34" x14ac:dyDescent="0.25">
      <c r="A386" s="794" t="s">
        <v>115</v>
      </c>
      <c r="B386" s="769">
        <f t="shared" si="93"/>
        <v>15</v>
      </c>
      <c r="C386" s="725">
        <v>43</v>
      </c>
      <c r="D386" s="854" t="s">
        <v>244</v>
      </c>
      <c r="E386" s="974">
        <v>42375</v>
      </c>
      <c r="F386" s="930"/>
      <c r="G386" s="721">
        <f t="shared" si="84"/>
        <v>15</v>
      </c>
      <c r="H386" s="830">
        <v>43</v>
      </c>
      <c r="I386" s="725">
        <v>43</v>
      </c>
      <c r="J386" s="830">
        <v>43</v>
      </c>
      <c r="K386" s="721">
        <f t="shared" si="91"/>
        <v>0</v>
      </c>
      <c r="L386" s="833">
        <v>42376</v>
      </c>
      <c r="M386" s="835"/>
      <c r="N386" s="713"/>
      <c r="O386" s="721"/>
      <c r="P386" s="721"/>
      <c r="Q386" s="721"/>
      <c r="R386" s="721"/>
      <c r="S386" s="721"/>
      <c r="T386" s="721"/>
      <c r="U386" s="718"/>
      <c r="V386" s="958"/>
      <c r="W386" s="713">
        <f t="shared" si="89"/>
        <v>15</v>
      </c>
      <c r="X386" s="772">
        <v>43</v>
      </c>
      <c r="Y386" s="719" t="str">
        <f t="shared" si="78"/>
        <v>OK</v>
      </c>
      <c r="Z386" s="795">
        <f t="shared" si="85"/>
        <v>0</v>
      </c>
      <c r="AA386" s="687" t="str">
        <f t="shared" si="79"/>
        <v>JOM - 4327</v>
      </c>
      <c r="AB386" s="770">
        <v>42381</v>
      </c>
      <c r="AC386" s="931">
        <f t="shared" si="80"/>
        <v>43</v>
      </c>
      <c r="AD386" s="771">
        <f t="shared" si="92"/>
        <v>6</v>
      </c>
      <c r="AE386" s="932" t="str">
        <f t="shared" si="81"/>
        <v>OK</v>
      </c>
      <c r="AF386" s="725" t="str">
        <f t="shared" si="82"/>
        <v>OK</v>
      </c>
      <c r="AG386" s="854"/>
      <c r="AH386" s="771"/>
    </row>
    <row r="387" spans="1:34" x14ac:dyDescent="0.25">
      <c r="A387" s="690" t="s">
        <v>115</v>
      </c>
      <c r="B387" s="769">
        <f t="shared" si="93"/>
        <v>16</v>
      </c>
      <c r="C387" s="725">
        <v>2</v>
      </c>
      <c r="D387" s="854" t="s">
        <v>189</v>
      </c>
      <c r="E387" s="974">
        <v>42375</v>
      </c>
      <c r="F387" s="930"/>
      <c r="G387" s="721">
        <f t="shared" si="84"/>
        <v>16</v>
      </c>
      <c r="H387" s="830">
        <v>2</v>
      </c>
      <c r="I387" s="725">
        <v>2</v>
      </c>
      <c r="J387" s="830">
        <v>2</v>
      </c>
      <c r="K387" s="721">
        <f t="shared" si="91"/>
        <v>0</v>
      </c>
      <c r="L387" s="833">
        <v>42376</v>
      </c>
      <c r="M387" s="835"/>
      <c r="N387" s="713"/>
      <c r="O387" s="721"/>
      <c r="P387" s="721"/>
      <c r="Q387" s="721"/>
      <c r="R387" s="721"/>
      <c r="S387" s="721"/>
      <c r="T387" s="721"/>
      <c r="U387" s="718"/>
      <c r="V387" s="958"/>
      <c r="W387" s="713">
        <f t="shared" si="89"/>
        <v>16</v>
      </c>
      <c r="X387" s="772">
        <v>2</v>
      </c>
      <c r="Y387" s="719" t="str">
        <f t="shared" si="78"/>
        <v>OK</v>
      </c>
      <c r="Z387" s="795">
        <f t="shared" si="85"/>
        <v>0</v>
      </c>
      <c r="AA387" s="687" t="str">
        <f t="shared" si="79"/>
        <v>SZ Def - 6508</v>
      </c>
      <c r="AB387" s="770">
        <v>42380</v>
      </c>
      <c r="AC387" s="931">
        <f t="shared" si="80"/>
        <v>2</v>
      </c>
      <c r="AD387" s="771">
        <f t="shared" si="92"/>
        <v>5</v>
      </c>
      <c r="AE387" s="932" t="str">
        <f t="shared" si="81"/>
        <v>OK</v>
      </c>
      <c r="AF387" s="725" t="str">
        <f t="shared" si="82"/>
        <v>OK</v>
      </c>
      <c r="AG387" s="854"/>
      <c r="AH387" s="771"/>
    </row>
    <row r="388" spans="1:34" x14ac:dyDescent="0.25">
      <c r="A388" s="690" t="s">
        <v>115</v>
      </c>
      <c r="B388" s="769">
        <f t="shared" si="93"/>
        <v>17</v>
      </c>
      <c r="C388" s="725">
        <v>141</v>
      </c>
      <c r="D388" s="854" t="s">
        <v>214</v>
      </c>
      <c r="E388" s="974">
        <v>42375</v>
      </c>
      <c r="F388" s="930"/>
      <c r="G388" s="721">
        <f t="shared" si="84"/>
        <v>17</v>
      </c>
      <c r="H388" s="830">
        <v>141</v>
      </c>
      <c r="I388" s="725">
        <v>141</v>
      </c>
      <c r="J388" s="830">
        <v>141</v>
      </c>
      <c r="K388" s="721">
        <f t="shared" si="91"/>
        <v>0</v>
      </c>
      <c r="L388" s="833">
        <v>42376</v>
      </c>
      <c r="M388" s="835"/>
      <c r="N388" s="713"/>
      <c r="O388" s="721"/>
      <c r="P388" s="721"/>
      <c r="Q388" s="721"/>
      <c r="R388" s="721"/>
      <c r="S388" s="721"/>
      <c r="T388" s="721"/>
      <c r="U388" s="718"/>
      <c r="V388" s="958"/>
      <c r="W388" s="713">
        <f t="shared" si="89"/>
        <v>17</v>
      </c>
      <c r="X388" s="772">
        <v>141</v>
      </c>
      <c r="Y388" s="719" t="str">
        <f t="shared" si="78"/>
        <v>OK</v>
      </c>
      <c r="Z388" s="795">
        <f t="shared" si="85"/>
        <v>0</v>
      </c>
      <c r="AA388" s="687" t="str">
        <f t="shared" si="79"/>
        <v>Worten def - 6806</v>
      </c>
      <c r="AB388" s="770">
        <v>42380</v>
      </c>
      <c r="AC388" s="931">
        <f t="shared" si="80"/>
        <v>141</v>
      </c>
      <c r="AD388" s="771">
        <f t="shared" si="92"/>
        <v>5</v>
      </c>
      <c r="AE388" s="932" t="str">
        <f t="shared" si="81"/>
        <v>OK</v>
      </c>
      <c r="AF388" s="725" t="str">
        <f t="shared" si="82"/>
        <v>OK</v>
      </c>
      <c r="AG388" s="854"/>
      <c r="AH388" s="771"/>
    </row>
    <row r="389" spans="1:34" x14ac:dyDescent="0.25">
      <c r="A389" s="794" t="s">
        <v>115</v>
      </c>
      <c r="B389" s="769">
        <f t="shared" si="93"/>
        <v>18</v>
      </c>
      <c r="C389" s="725">
        <v>3</v>
      </c>
      <c r="D389" s="854" t="s">
        <v>219</v>
      </c>
      <c r="E389" s="974">
        <v>42375</v>
      </c>
      <c r="F389" s="930"/>
      <c r="G389" s="721">
        <f t="shared" si="84"/>
        <v>18</v>
      </c>
      <c r="H389" s="769">
        <v>3</v>
      </c>
      <c r="I389" s="717">
        <v>3</v>
      </c>
      <c r="J389" s="769">
        <v>3</v>
      </c>
      <c r="K389" s="717">
        <f t="shared" si="91"/>
        <v>0</v>
      </c>
      <c r="L389" s="833">
        <v>42376</v>
      </c>
      <c r="M389" s="835"/>
      <c r="N389" s="713"/>
      <c r="O389" s="721"/>
      <c r="P389" s="721"/>
      <c r="Q389" s="721"/>
      <c r="R389" s="721"/>
      <c r="S389" s="721"/>
      <c r="T389" s="721"/>
      <c r="U389" s="718"/>
      <c r="V389" s="958"/>
      <c r="W389" s="713">
        <f t="shared" si="89"/>
        <v>18</v>
      </c>
      <c r="X389" s="772">
        <v>3</v>
      </c>
      <c r="Y389" s="1132" t="str">
        <f t="shared" si="78"/>
        <v>OK</v>
      </c>
      <c r="Z389" s="795">
        <f t="shared" si="85"/>
        <v>0</v>
      </c>
      <c r="AA389" s="687" t="str">
        <f t="shared" si="79"/>
        <v>Vobis -6843</v>
      </c>
      <c r="AB389" s="770">
        <v>42380</v>
      </c>
      <c r="AC389" s="931">
        <f t="shared" si="80"/>
        <v>3</v>
      </c>
      <c r="AD389" s="771">
        <f t="shared" si="92"/>
        <v>5</v>
      </c>
      <c r="AE389" s="932" t="str">
        <f t="shared" si="81"/>
        <v>OK</v>
      </c>
      <c r="AF389" s="725" t="str">
        <f t="shared" si="82"/>
        <v>OK</v>
      </c>
      <c r="AG389" s="854"/>
      <c r="AH389" s="771"/>
    </row>
    <row r="390" spans="1:34" x14ac:dyDescent="0.25">
      <c r="A390" s="794" t="s">
        <v>115</v>
      </c>
      <c r="B390" s="769">
        <v>1</v>
      </c>
      <c r="C390" s="725">
        <v>300</v>
      </c>
      <c r="D390" s="854" t="s">
        <v>196</v>
      </c>
      <c r="E390" s="974">
        <v>42376</v>
      </c>
      <c r="F390" s="930"/>
      <c r="G390" s="721">
        <f t="shared" si="84"/>
        <v>1</v>
      </c>
      <c r="H390" s="769">
        <v>300</v>
      </c>
      <c r="I390" s="717">
        <v>300</v>
      </c>
      <c r="J390" s="769">
        <v>300</v>
      </c>
      <c r="K390" s="721">
        <v>0</v>
      </c>
      <c r="L390" s="833">
        <v>42377</v>
      </c>
      <c r="M390" s="835"/>
      <c r="N390" s="713"/>
      <c r="O390" s="721"/>
      <c r="P390" s="721"/>
      <c r="Q390" s="721"/>
      <c r="R390" s="721"/>
      <c r="S390" s="721"/>
      <c r="T390" s="721"/>
      <c r="U390" s="718"/>
      <c r="V390" s="958"/>
      <c r="W390" s="713">
        <f t="shared" si="89"/>
        <v>1</v>
      </c>
      <c r="X390" s="772">
        <v>300</v>
      </c>
      <c r="Y390" s="719" t="str">
        <f t="shared" ref="Y390:Y453" si="94">IF(C390=X390,"OK",IF(R390=J390,"ERRO",IF(X390="","KO",IF(X390=J390,"ERRO"))))</f>
        <v>OK</v>
      </c>
      <c r="Z390" s="771">
        <f t="shared" si="85"/>
        <v>0</v>
      </c>
      <c r="AA390" s="687" t="str">
        <f t="shared" ref="AA390:AA453" si="95">D390</f>
        <v>RP Provisorio - 3172</v>
      </c>
      <c r="AB390" s="770">
        <v>42382</v>
      </c>
      <c r="AC390" s="931">
        <f t="shared" ref="AC390:AC453" si="96">X390</f>
        <v>300</v>
      </c>
      <c r="AD390" s="771">
        <f t="shared" si="92"/>
        <v>6</v>
      </c>
      <c r="AE390" s="932" t="str">
        <f t="shared" ref="AE390:AE453" si="97">IF(AB390&gt;0,"OK","Pendente")</f>
        <v>OK</v>
      </c>
      <c r="AF390" s="725" t="str">
        <f t="shared" ref="AF390:AF453" si="98">IF(AE390="Pendente",IF(F390&gt;5,"VER","-"),"OK")</f>
        <v>OK</v>
      </c>
      <c r="AG390" s="854"/>
      <c r="AH390" s="771"/>
    </row>
    <row r="391" spans="1:34" x14ac:dyDescent="0.25">
      <c r="A391" s="773" t="s">
        <v>115</v>
      </c>
      <c r="B391" s="769">
        <v>1</v>
      </c>
      <c r="C391" s="725">
        <v>250</v>
      </c>
      <c r="D391" s="854" t="s">
        <v>212</v>
      </c>
      <c r="E391" s="974">
        <v>42377</v>
      </c>
      <c r="F391" s="930"/>
      <c r="G391" s="721">
        <f t="shared" si="84"/>
        <v>1</v>
      </c>
      <c r="H391" s="769">
        <v>250</v>
      </c>
      <c r="I391" s="717">
        <v>250</v>
      </c>
      <c r="J391" s="769">
        <v>250</v>
      </c>
      <c r="K391" s="721">
        <v>0</v>
      </c>
      <c r="L391" s="833">
        <v>42380</v>
      </c>
      <c r="M391" s="835"/>
      <c r="N391" s="713"/>
      <c r="O391" s="721"/>
      <c r="P391" s="721"/>
      <c r="Q391" s="721"/>
      <c r="R391" s="721"/>
      <c r="S391" s="721"/>
      <c r="T391" s="721"/>
      <c r="U391" s="718"/>
      <c r="V391" s="958"/>
      <c r="W391" s="713">
        <f t="shared" si="89"/>
        <v>1</v>
      </c>
      <c r="X391" s="772">
        <v>250</v>
      </c>
      <c r="Y391" s="719" t="str">
        <f t="shared" si="94"/>
        <v>OK</v>
      </c>
      <c r="Z391" s="771">
        <f t="shared" si="85"/>
        <v>0</v>
      </c>
      <c r="AA391" s="687" t="str">
        <f t="shared" si="95"/>
        <v>FNAC prov- 2369</v>
      </c>
      <c r="AB391" s="770">
        <v>42382</v>
      </c>
      <c r="AC391" s="931">
        <f t="shared" si="96"/>
        <v>250</v>
      </c>
      <c r="AD391" s="771">
        <f t="shared" si="92"/>
        <v>5</v>
      </c>
      <c r="AE391" s="932" t="str">
        <f t="shared" si="97"/>
        <v>OK</v>
      </c>
      <c r="AF391" s="725" t="str">
        <f t="shared" si="98"/>
        <v>OK</v>
      </c>
      <c r="AG391" s="854"/>
      <c r="AH391" s="771"/>
    </row>
    <row r="392" spans="1:34" x14ac:dyDescent="0.25">
      <c r="A392" s="773" t="s">
        <v>115</v>
      </c>
      <c r="B392" s="769">
        <v>1</v>
      </c>
      <c r="C392" s="725">
        <v>150</v>
      </c>
      <c r="D392" s="854" t="s">
        <v>196</v>
      </c>
      <c r="E392" s="974">
        <v>42380</v>
      </c>
      <c r="F392" s="930"/>
      <c r="G392" s="721">
        <f t="shared" si="84"/>
        <v>1</v>
      </c>
      <c r="H392" s="769">
        <v>150</v>
      </c>
      <c r="I392" s="717">
        <v>150</v>
      </c>
      <c r="J392" s="769">
        <v>150</v>
      </c>
      <c r="K392" s="721">
        <v>0</v>
      </c>
      <c r="L392" s="833">
        <v>42381</v>
      </c>
      <c r="M392" s="835"/>
      <c r="N392" s="713"/>
      <c r="O392" s="721"/>
      <c r="P392" s="721"/>
      <c r="Q392" s="721"/>
      <c r="R392" s="721"/>
      <c r="S392" s="721"/>
      <c r="T392" s="721"/>
      <c r="U392" s="718"/>
      <c r="V392" s="958"/>
      <c r="W392" s="713">
        <f t="shared" si="89"/>
        <v>1</v>
      </c>
      <c r="X392" s="772">
        <v>150</v>
      </c>
      <c r="Y392" s="719" t="str">
        <f t="shared" si="94"/>
        <v>OK</v>
      </c>
      <c r="Z392" s="771">
        <f t="shared" si="85"/>
        <v>0</v>
      </c>
      <c r="AA392" s="687" t="str">
        <f t="shared" si="95"/>
        <v>RP Provisorio - 3172</v>
      </c>
      <c r="AB392" s="770">
        <v>42382</v>
      </c>
      <c r="AC392" s="931">
        <f t="shared" si="96"/>
        <v>150</v>
      </c>
      <c r="AD392" s="771">
        <f t="shared" si="92"/>
        <v>2</v>
      </c>
      <c r="AE392" s="932" t="str">
        <f t="shared" si="97"/>
        <v>OK</v>
      </c>
      <c r="AF392" s="725" t="str">
        <f t="shared" si="98"/>
        <v>OK</v>
      </c>
      <c r="AG392" s="854"/>
      <c r="AH392" s="771"/>
    </row>
    <row r="393" spans="1:34" x14ac:dyDescent="0.25">
      <c r="A393" s="773" t="s">
        <v>115</v>
      </c>
      <c r="B393" s="769">
        <f>B392+1</f>
        <v>2</v>
      </c>
      <c r="C393" s="725">
        <v>100</v>
      </c>
      <c r="D393" s="854" t="s">
        <v>178</v>
      </c>
      <c r="E393" s="974">
        <v>42380</v>
      </c>
      <c r="F393" s="930"/>
      <c r="G393" s="721">
        <f t="shared" si="84"/>
        <v>2</v>
      </c>
      <c r="H393" s="769">
        <v>100</v>
      </c>
      <c r="I393" s="717">
        <v>100</v>
      </c>
      <c r="J393" s="769">
        <v>100</v>
      </c>
      <c r="K393" s="721">
        <v>0</v>
      </c>
      <c r="L393" s="833">
        <v>42381</v>
      </c>
      <c r="M393" s="835"/>
      <c r="N393" s="713"/>
      <c r="O393" s="721"/>
      <c r="P393" s="721"/>
      <c r="Q393" s="721"/>
      <c r="R393" s="721"/>
      <c r="S393" s="721"/>
      <c r="T393" s="721"/>
      <c r="U393" s="718"/>
      <c r="V393" s="958"/>
      <c r="W393" s="713">
        <f t="shared" si="89"/>
        <v>2</v>
      </c>
      <c r="X393" s="772">
        <v>100</v>
      </c>
      <c r="Y393" s="719" t="str">
        <f t="shared" si="94"/>
        <v>OK</v>
      </c>
      <c r="Z393" s="771">
        <f t="shared" si="85"/>
        <v>0</v>
      </c>
      <c r="AA393" s="687" t="str">
        <f t="shared" si="95"/>
        <v>Worten prov - 6804</v>
      </c>
      <c r="AB393" s="770">
        <v>42382</v>
      </c>
      <c r="AC393" s="931">
        <f t="shared" si="96"/>
        <v>100</v>
      </c>
      <c r="AD393" s="771">
        <f t="shared" si="92"/>
        <v>2</v>
      </c>
      <c r="AE393" s="932" t="str">
        <f t="shared" si="97"/>
        <v>OK</v>
      </c>
      <c r="AF393" s="725" t="str">
        <f t="shared" si="98"/>
        <v>OK</v>
      </c>
      <c r="AG393" s="854"/>
      <c r="AH393" s="771"/>
    </row>
    <row r="394" spans="1:34" x14ac:dyDescent="0.25">
      <c r="A394" s="773" t="s">
        <v>115</v>
      </c>
      <c r="B394" s="769">
        <v>1</v>
      </c>
      <c r="C394" s="725">
        <v>200</v>
      </c>
      <c r="D394" s="854" t="s">
        <v>196</v>
      </c>
      <c r="E394" s="974">
        <v>42381</v>
      </c>
      <c r="F394" s="930"/>
      <c r="G394" s="721">
        <f t="shared" si="84"/>
        <v>1</v>
      </c>
      <c r="H394" s="769">
        <v>200</v>
      </c>
      <c r="I394" s="717">
        <v>200</v>
      </c>
      <c r="J394" s="769">
        <v>200</v>
      </c>
      <c r="K394" s="721">
        <v>0</v>
      </c>
      <c r="L394" s="833">
        <v>42382</v>
      </c>
      <c r="M394" s="835"/>
      <c r="N394" s="713"/>
      <c r="O394" s="721"/>
      <c r="P394" s="721"/>
      <c r="Q394" s="721"/>
      <c r="R394" s="721"/>
      <c r="S394" s="721"/>
      <c r="T394" s="721"/>
      <c r="U394" s="718"/>
      <c r="V394" s="958"/>
      <c r="W394" s="713">
        <f t="shared" si="89"/>
        <v>1</v>
      </c>
      <c r="X394" s="772">
        <v>200</v>
      </c>
      <c r="Y394" s="719" t="str">
        <f t="shared" si="94"/>
        <v>OK</v>
      </c>
      <c r="Z394" s="771">
        <f t="shared" si="85"/>
        <v>0</v>
      </c>
      <c r="AA394" s="687" t="str">
        <f t="shared" si="95"/>
        <v>RP Provisorio - 3172</v>
      </c>
      <c r="AB394" s="770">
        <v>42387</v>
      </c>
      <c r="AC394" s="931">
        <f t="shared" si="96"/>
        <v>200</v>
      </c>
      <c r="AD394" s="771">
        <f t="shared" si="92"/>
        <v>6</v>
      </c>
      <c r="AE394" s="932" t="str">
        <f t="shared" si="97"/>
        <v>OK</v>
      </c>
      <c r="AF394" s="725" t="str">
        <f t="shared" si="98"/>
        <v>OK</v>
      </c>
      <c r="AG394" s="854"/>
      <c r="AH394" s="771"/>
    </row>
    <row r="395" spans="1:34" x14ac:dyDescent="0.25">
      <c r="A395" s="773" t="s">
        <v>115</v>
      </c>
      <c r="B395" s="769">
        <v>1</v>
      </c>
      <c r="C395" s="725">
        <v>1</v>
      </c>
      <c r="D395" s="854" t="s">
        <v>182</v>
      </c>
      <c r="E395" s="974">
        <v>42382</v>
      </c>
      <c r="F395" s="930"/>
      <c r="G395" s="721">
        <f t="shared" si="84"/>
        <v>1</v>
      </c>
      <c r="H395" s="830">
        <v>1</v>
      </c>
      <c r="I395" s="725">
        <v>1</v>
      </c>
      <c r="J395" s="830">
        <v>1</v>
      </c>
      <c r="K395" s="721">
        <v>0</v>
      </c>
      <c r="L395" s="833">
        <v>42383</v>
      </c>
      <c r="M395" s="835"/>
      <c r="N395" s="713"/>
      <c r="O395" s="721"/>
      <c r="P395" s="721"/>
      <c r="Q395" s="721"/>
      <c r="R395" s="721"/>
      <c r="S395" s="721"/>
      <c r="T395" s="721"/>
      <c r="U395" s="718"/>
      <c r="V395" s="958"/>
      <c r="W395" s="713">
        <f t="shared" si="89"/>
        <v>1</v>
      </c>
      <c r="X395" s="772">
        <v>1</v>
      </c>
      <c r="Y395" s="719" t="str">
        <f t="shared" si="94"/>
        <v>OK</v>
      </c>
      <c r="Z395" s="771">
        <f t="shared" si="85"/>
        <v>0</v>
      </c>
      <c r="AA395" s="687" t="str">
        <f t="shared" si="95"/>
        <v>CNT Def - 2205</v>
      </c>
      <c r="AB395" s="770">
        <v>42384</v>
      </c>
      <c r="AC395" s="931">
        <f t="shared" si="96"/>
        <v>1</v>
      </c>
      <c r="AD395" s="771">
        <f t="shared" si="92"/>
        <v>2</v>
      </c>
      <c r="AE395" s="932" t="str">
        <f t="shared" si="97"/>
        <v>OK</v>
      </c>
      <c r="AF395" s="725" t="str">
        <f t="shared" si="98"/>
        <v>OK</v>
      </c>
      <c r="AG395" s="854"/>
      <c r="AH395" s="771"/>
    </row>
    <row r="396" spans="1:34" x14ac:dyDescent="0.25">
      <c r="A396" s="773" t="s">
        <v>115</v>
      </c>
      <c r="B396" s="769">
        <f t="shared" ref="B396:B411" si="99">B395+1</f>
        <v>2</v>
      </c>
      <c r="C396" s="725">
        <v>1</v>
      </c>
      <c r="D396" s="854" t="s">
        <v>183</v>
      </c>
      <c r="E396" s="974">
        <v>42382</v>
      </c>
      <c r="F396" s="930"/>
      <c r="G396" s="721">
        <f t="shared" si="84"/>
        <v>2</v>
      </c>
      <c r="H396" s="830">
        <v>1</v>
      </c>
      <c r="I396" s="725">
        <v>1</v>
      </c>
      <c r="J396" s="830">
        <v>1</v>
      </c>
      <c r="K396" s="721">
        <v>0</v>
      </c>
      <c r="L396" s="833">
        <v>42383</v>
      </c>
      <c r="M396" s="835"/>
      <c r="N396" s="713"/>
      <c r="O396" s="721"/>
      <c r="P396" s="721"/>
      <c r="Q396" s="721"/>
      <c r="R396" s="721"/>
      <c r="S396" s="721"/>
      <c r="T396" s="721"/>
      <c r="U396" s="718"/>
      <c r="V396" s="958"/>
      <c r="W396" s="713">
        <f t="shared" si="89"/>
        <v>2</v>
      </c>
      <c r="X396" s="772">
        <v>1</v>
      </c>
      <c r="Y396" s="719" t="str">
        <f t="shared" si="94"/>
        <v>OK</v>
      </c>
      <c r="Z396" s="771">
        <f t="shared" si="85"/>
        <v>0</v>
      </c>
      <c r="AA396" s="687" t="str">
        <f t="shared" si="95"/>
        <v>MDL Def - 2208</v>
      </c>
      <c r="AB396" s="770">
        <v>42384</v>
      </c>
      <c r="AC396" s="931">
        <f t="shared" si="96"/>
        <v>1</v>
      </c>
      <c r="AD396" s="771">
        <f t="shared" si="92"/>
        <v>2</v>
      </c>
      <c r="AE396" s="932" t="str">
        <f t="shared" si="97"/>
        <v>OK</v>
      </c>
      <c r="AF396" s="725" t="str">
        <f t="shared" si="98"/>
        <v>OK</v>
      </c>
      <c r="AG396" s="854"/>
      <c r="AH396" s="771"/>
    </row>
    <row r="397" spans="1:34" x14ac:dyDescent="0.25">
      <c r="A397" s="773" t="s">
        <v>115</v>
      </c>
      <c r="B397" s="769">
        <f t="shared" si="99"/>
        <v>3</v>
      </c>
      <c r="C397" s="725">
        <v>11</v>
      </c>
      <c r="D397" s="854" t="s">
        <v>67</v>
      </c>
      <c r="E397" s="974">
        <v>42382</v>
      </c>
      <c r="F397" s="930"/>
      <c r="G397" s="721">
        <f t="shared" si="84"/>
        <v>3</v>
      </c>
      <c r="H397" s="830">
        <v>11</v>
      </c>
      <c r="I397" s="725">
        <v>11</v>
      </c>
      <c r="J397" s="830">
        <v>11</v>
      </c>
      <c r="K397" s="721">
        <v>0</v>
      </c>
      <c r="L397" s="833">
        <v>42383</v>
      </c>
      <c r="M397" s="835"/>
      <c r="N397" s="713"/>
      <c r="O397" s="721"/>
      <c r="P397" s="721"/>
      <c r="Q397" s="721"/>
      <c r="R397" s="721"/>
      <c r="S397" s="721"/>
      <c r="T397" s="721"/>
      <c r="U397" s="718"/>
      <c r="V397" s="958"/>
      <c r="W397" s="713">
        <f t="shared" si="89"/>
        <v>3</v>
      </c>
      <c r="X397" s="772">
        <v>11</v>
      </c>
      <c r="Y397" s="719" t="str">
        <f t="shared" si="94"/>
        <v>OK</v>
      </c>
      <c r="Z397" s="771">
        <f t="shared" si="85"/>
        <v>0</v>
      </c>
      <c r="AA397" s="687" t="str">
        <f t="shared" si="95"/>
        <v>White - 2213</v>
      </c>
      <c r="AB397" s="770">
        <v>42384</v>
      </c>
      <c r="AC397" s="931">
        <f t="shared" si="96"/>
        <v>11</v>
      </c>
      <c r="AD397" s="771">
        <f t="shared" si="92"/>
        <v>2</v>
      </c>
      <c r="AE397" s="932" t="str">
        <f t="shared" si="97"/>
        <v>OK</v>
      </c>
      <c r="AF397" s="725" t="str">
        <f t="shared" si="98"/>
        <v>OK</v>
      </c>
      <c r="AG397" s="854"/>
      <c r="AH397" s="771"/>
    </row>
    <row r="398" spans="1:34" x14ac:dyDescent="0.25">
      <c r="A398" s="773" t="s">
        <v>115</v>
      </c>
      <c r="B398" s="769">
        <f t="shared" si="99"/>
        <v>4</v>
      </c>
      <c r="C398" s="725">
        <v>28</v>
      </c>
      <c r="D398" s="854" t="s">
        <v>69</v>
      </c>
      <c r="E398" s="974">
        <v>42382</v>
      </c>
      <c r="F398" s="930"/>
      <c r="G398" s="721">
        <f t="shared" si="84"/>
        <v>4</v>
      </c>
      <c r="H398" s="830">
        <v>28</v>
      </c>
      <c r="I398" s="725">
        <v>28</v>
      </c>
      <c r="J398" s="830">
        <v>28</v>
      </c>
      <c r="K398" s="721">
        <v>0</v>
      </c>
      <c r="L398" s="833">
        <v>42383</v>
      </c>
      <c r="M398" s="835"/>
      <c r="N398" s="713"/>
      <c r="O398" s="721"/>
      <c r="P398" s="721"/>
      <c r="Q398" s="721"/>
      <c r="R398" s="721"/>
      <c r="S398" s="721"/>
      <c r="T398" s="721"/>
      <c r="U398" s="718"/>
      <c r="V398" s="958"/>
      <c r="W398" s="713">
        <f t="shared" si="89"/>
        <v>4</v>
      </c>
      <c r="X398" s="772">
        <v>28</v>
      </c>
      <c r="Y398" s="719" t="str">
        <f t="shared" si="94"/>
        <v>OK</v>
      </c>
      <c r="Z398" s="771">
        <f t="shared" si="85"/>
        <v>0</v>
      </c>
      <c r="AA398" s="687" t="str">
        <f t="shared" si="95"/>
        <v>Black - 2215</v>
      </c>
      <c r="AB398" s="770">
        <v>42384</v>
      </c>
      <c r="AC398" s="931">
        <f t="shared" si="96"/>
        <v>28</v>
      </c>
      <c r="AD398" s="771">
        <f t="shared" si="92"/>
        <v>2</v>
      </c>
      <c r="AE398" s="932" t="str">
        <f t="shared" si="97"/>
        <v>OK</v>
      </c>
      <c r="AF398" s="725" t="str">
        <f t="shared" si="98"/>
        <v>OK</v>
      </c>
      <c r="AG398" s="854"/>
      <c r="AH398" s="771"/>
    </row>
    <row r="399" spans="1:34" x14ac:dyDescent="0.25">
      <c r="A399" s="773" t="s">
        <v>115</v>
      </c>
      <c r="B399" s="769">
        <f t="shared" si="99"/>
        <v>5</v>
      </c>
      <c r="C399" s="725">
        <v>311</v>
      </c>
      <c r="D399" s="854" t="s">
        <v>73</v>
      </c>
      <c r="E399" s="974">
        <v>42382</v>
      </c>
      <c r="F399" s="930"/>
      <c r="G399" s="721">
        <f t="shared" si="84"/>
        <v>5</v>
      </c>
      <c r="H399" s="830">
        <v>311</v>
      </c>
      <c r="I399" s="725">
        <v>311</v>
      </c>
      <c r="J399" s="830">
        <v>311</v>
      </c>
      <c r="K399" s="721">
        <v>0</v>
      </c>
      <c r="L399" s="833">
        <v>42383</v>
      </c>
      <c r="M399" s="835"/>
      <c r="N399" s="713"/>
      <c r="O399" s="721"/>
      <c r="P399" s="721"/>
      <c r="Q399" s="721"/>
      <c r="R399" s="721"/>
      <c r="S399" s="721"/>
      <c r="T399" s="721"/>
      <c r="U399" s="718"/>
      <c r="V399" s="958"/>
      <c r="W399" s="713">
        <f t="shared" si="89"/>
        <v>5</v>
      </c>
      <c r="X399" s="772">
        <v>311</v>
      </c>
      <c r="Y399" s="719" t="str">
        <f t="shared" si="94"/>
        <v>OK</v>
      </c>
      <c r="Z399" s="771">
        <f t="shared" si="85"/>
        <v>0</v>
      </c>
      <c r="AA399" s="687" t="str">
        <f t="shared" si="95"/>
        <v>Ikea - 2228</v>
      </c>
      <c r="AB399" s="770">
        <v>42384</v>
      </c>
      <c r="AC399" s="931">
        <f t="shared" si="96"/>
        <v>311</v>
      </c>
      <c r="AD399" s="771">
        <f t="shared" si="92"/>
        <v>2</v>
      </c>
      <c r="AE399" s="932" t="str">
        <f t="shared" si="97"/>
        <v>OK</v>
      </c>
      <c r="AF399" s="725" t="str">
        <f t="shared" si="98"/>
        <v>OK</v>
      </c>
      <c r="AG399" s="854"/>
      <c r="AH399" s="771"/>
    </row>
    <row r="400" spans="1:34" x14ac:dyDescent="0.25">
      <c r="A400" s="773" t="s">
        <v>115</v>
      </c>
      <c r="B400" s="769">
        <f t="shared" si="99"/>
        <v>6</v>
      </c>
      <c r="C400" s="725">
        <v>6</v>
      </c>
      <c r="D400" s="854" t="s">
        <v>79</v>
      </c>
      <c r="E400" s="974">
        <v>42382</v>
      </c>
      <c r="F400" s="930"/>
      <c r="G400" s="721">
        <f t="shared" si="84"/>
        <v>6</v>
      </c>
      <c r="H400" s="830">
        <v>6</v>
      </c>
      <c r="I400" s="725">
        <v>6</v>
      </c>
      <c r="J400" s="830">
        <v>6</v>
      </c>
      <c r="K400" s="721">
        <v>0</v>
      </c>
      <c r="L400" s="833">
        <v>42383</v>
      </c>
      <c r="M400" s="835"/>
      <c r="N400" s="713"/>
      <c r="O400" s="721"/>
      <c r="P400" s="721"/>
      <c r="Q400" s="721"/>
      <c r="R400" s="721"/>
      <c r="S400" s="721"/>
      <c r="T400" s="721"/>
      <c r="U400" s="718"/>
      <c r="V400" s="958"/>
      <c r="W400" s="713">
        <f t="shared" si="89"/>
        <v>6</v>
      </c>
      <c r="X400" s="1125">
        <v>6</v>
      </c>
      <c r="Y400" s="977" t="str">
        <f t="shared" si="94"/>
        <v>OK</v>
      </c>
      <c r="Z400" s="771">
        <f t="shared" si="85"/>
        <v>0</v>
      </c>
      <c r="AA400" s="687" t="str">
        <f t="shared" si="95"/>
        <v>Moviflor - 2229</v>
      </c>
      <c r="AB400" s="770">
        <v>42388</v>
      </c>
      <c r="AC400" s="931">
        <f t="shared" si="96"/>
        <v>6</v>
      </c>
      <c r="AD400" s="771">
        <f t="shared" si="92"/>
        <v>6</v>
      </c>
      <c r="AE400" s="932" t="str">
        <f t="shared" si="97"/>
        <v>OK</v>
      </c>
      <c r="AF400" s="725" t="str">
        <f t="shared" si="98"/>
        <v>OK</v>
      </c>
      <c r="AG400" s="854"/>
      <c r="AH400" s="771"/>
    </row>
    <row r="401" spans="1:136" x14ac:dyDescent="0.25">
      <c r="A401" s="773" t="s">
        <v>115</v>
      </c>
      <c r="B401" s="769">
        <f t="shared" si="99"/>
        <v>7</v>
      </c>
      <c r="C401" s="725">
        <v>271</v>
      </c>
      <c r="D401" s="854" t="s">
        <v>74</v>
      </c>
      <c r="E401" s="974">
        <v>42382</v>
      </c>
      <c r="F401" s="930"/>
      <c r="G401" s="721">
        <f t="shared" si="84"/>
        <v>7</v>
      </c>
      <c r="H401" s="830">
        <v>271</v>
      </c>
      <c r="I401" s="725">
        <v>271</v>
      </c>
      <c r="J401" s="830">
        <v>271</v>
      </c>
      <c r="K401" s="721">
        <v>0</v>
      </c>
      <c r="L401" s="833">
        <v>42383</v>
      </c>
      <c r="M401" s="835"/>
      <c r="N401" s="713"/>
      <c r="O401" s="721"/>
      <c r="P401" s="721"/>
      <c r="Q401" s="721"/>
      <c r="R401" s="721"/>
      <c r="S401" s="721"/>
      <c r="T401" s="721"/>
      <c r="U401" s="718"/>
      <c r="V401" s="958"/>
      <c r="W401" s="713">
        <f t="shared" si="89"/>
        <v>7</v>
      </c>
      <c r="X401" s="1125">
        <v>271</v>
      </c>
      <c r="Y401" s="977" t="str">
        <f t="shared" si="94"/>
        <v>OK</v>
      </c>
      <c r="Z401" s="771">
        <f t="shared" si="85"/>
        <v>0</v>
      </c>
      <c r="AA401" s="687" t="str">
        <f t="shared" si="95"/>
        <v>Conforama - 2230</v>
      </c>
      <c r="AB401" s="770">
        <v>42384</v>
      </c>
      <c r="AC401" s="931">
        <f t="shared" si="96"/>
        <v>271</v>
      </c>
      <c r="AD401" s="771">
        <f t="shared" si="92"/>
        <v>2</v>
      </c>
      <c r="AE401" s="932" t="str">
        <f t="shared" si="97"/>
        <v>OK</v>
      </c>
      <c r="AF401" s="725" t="str">
        <f t="shared" si="98"/>
        <v>OK</v>
      </c>
      <c r="AG401" s="854"/>
      <c r="AH401" s="771"/>
    </row>
    <row r="402" spans="1:136" s="726" customFormat="1" x14ac:dyDescent="0.25">
      <c r="A402" s="874" t="s">
        <v>115</v>
      </c>
      <c r="B402" s="875">
        <f t="shared" si="99"/>
        <v>8</v>
      </c>
      <c r="C402" s="876">
        <v>43</v>
      </c>
      <c r="D402" s="858" t="s">
        <v>75</v>
      </c>
      <c r="E402" s="975">
        <v>42382</v>
      </c>
      <c r="F402" s="936"/>
      <c r="G402" s="878">
        <f t="shared" ref="G402:G465" si="100">B402</f>
        <v>8</v>
      </c>
      <c r="H402" s="897">
        <v>43</v>
      </c>
      <c r="I402" s="876">
        <v>43</v>
      </c>
      <c r="J402" s="897">
        <v>43</v>
      </c>
      <c r="K402" s="1110">
        <v>0</v>
      </c>
      <c r="L402" s="911">
        <v>42383</v>
      </c>
      <c r="M402" s="879"/>
      <c r="N402" s="880"/>
      <c r="O402" s="878"/>
      <c r="P402" s="878"/>
      <c r="Q402" s="878"/>
      <c r="R402" s="878"/>
      <c r="S402" s="878"/>
      <c r="T402" s="878"/>
      <c r="U402" s="877"/>
      <c r="V402" s="962"/>
      <c r="W402" s="713">
        <f t="shared" si="89"/>
        <v>8</v>
      </c>
      <c r="X402" s="1129">
        <v>43</v>
      </c>
      <c r="Y402" s="977" t="str">
        <f t="shared" si="94"/>
        <v>OK</v>
      </c>
      <c r="Z402" s="847">
        <f t="shared" si="85"/>
        <v>0</v>
      </c>
      <c r="AA402" s="860" t="str">
        <f t="shared" si="95"/>
        <v>Euronics - 2231</v>
      </c>
      <c r="AB402" s="852">
        <v>42384</v>
      </c>
      <c r="AC402" s="946">
        <f t="shared" si="96"/>
        <v>43</v>
      </c>
      <c r="AD402" s="847">
        <f t="shared" si="92"/>
        <v>2</v>
      </c>
      <c r="AE402" s="932" t="str">
        <f t="shared" si="97"/>
        <v>OK</v>
      </c>
      <c r="AF402" s="876" t="str">
        <f t="shared" si="98"/>
        <v>OK</v>
      </c>
      <c r="AG402" s="858"/>
      <c r="AH402" s="847"/>
    </row>
    <row r="403" spans="1:136" s="726" customFormat="1" x14ac:dyDescent="0.25">
      <c r="A403" s="773" t="s">
        <v>115</v>
      </c>
      <c r="B403" s="769">
        <f t="shared" si="99"/>
        <v>9</v>
      </c>
      <c r="C403" s="725">
        <v>5</v>
      </c>
      <c r="D403" s="854" t="s">
        <v>76</v>
      </c>
      <c r="E403" s="974">
        <v>42382</v>
      </c>
      <c r="F403" s="930"/>
      <c r="G403" s="721">
        <f t="shared" si="100"/>
        <v>9</v>
      </c>
      <c r="H403" s="830">
        <v>5</v>
      </c>
      <c r="I403" s="830">
        <v>5</v>
      </c>
      <c r="J403" s="830">
        <v>5</v>
      </c>
      <c r="K403" s="721">
        <v>0</v>
      </c>
      <c r="L403" s="833">
        <v>42383</v>
      </c>
      <c r="M403" s="835"/>
      <c r="N403" s="713"/>
      <c r="O403" s="721"/>
      <c r="P403" s="721"/>
      <c r="Q403" s="721"/>
      <c r="R403" s="721"/>
      <c r="S403" s="721"/>
      <c r="T403" s="721"/>
      <c r="U403" s="718"/>
      <c r="V403" s="958"/>
      <c r="W403" s="713">
        <f t="shared" si="89"/>
        <v>9</v>
      </c>
      <c r="X403" s="1125">
        <v>5</v>
      </c>
      <c r="Y403" s="976" t="str">
        <f t="shared" si="94"/>
        <v>OK</v>
      </c>
      <c r="Z403" s="771">
        <f t="shared" si="85"/>
        <v>0</v>
      </c>
      <c r="AA403" s="687" t="str">
        <f t="shared" si="95"/>
        <v>Tien 21 - 2232</v>
      </c>
      <c r="AB403" s="770">
        <v>42384</v>
      </c>
      <c r="AC403" s="931">
        <f t="shared" si="96"/>
        <v>5</v>
      </c>
      <c r="AD403" s="771">
        <f t="shared" si="92"/>
        <v>2</v>
      </c>
      <c r="AE403" s="932" t="str">
        <f t="shared" si="97"/>
        <v>OK</v>
      </c>
      <c r="AF403" s="725" t="str">
        <f t="shared" si="98"/>
        <v>OK</v>
      </c>
      <c r="AG403" s="854"/>
      <c r="AH403" s="771"/>
      <c r="AI403" s="720"/>
      <c r="AJ403" s="720"/>
      <c r="AK403" s="720"/>
      <c r="AL403" s="720"/>
      <c r="AM403" s="720"/>
      <c r="AN403" s="720"/>
      <c r="AO403" s="720"/>
      <c r="AP403" s="720"/>
      <c r="AQ403" s="720"/>
      <c r="AR403" s="720"/>
      <c r="AS403" s="720"/>
      <c r="AT403" s="720"/>
      <c r="AU403" s="720"/>
      <c r="AV403" s="720"/>
      <c r="AW403" s="720"/>
      <c r="AX403" s="720"/>
      <c r="AY403" s="720"/>
      <c r="AZ403" s="720"/>
      <c r="BA403" s="720"/>
      <c r="BB403" s="720"/>
      <c r="BC403" s="720"/>
      <c r="BD403" s="720"/>
      <c r="BE403" s="720"/>
      <c r="BF403" s="720"/>
      <c r="BG403" s="720"/>
      <c r="BH403" s="720"/>
      <c r="BI403" s="720"/>
      <c r="BJ403" s="720"/>
      <c r="BK403" s="720"/>
      <c r="BL403" s="720"/>
      <c r="BM403" s="720"/>
      <c r="BN403" s="720"/>
      <c r="BO403" s="720"/>
      <c r="BP403" s="720"/>
      <c r="BQ403" s="720"/>
      <c r="BR403" s="720"/>
      <c r="BS403" s="720"/>
      <c r="BT403" s="720"/>
      <c r="BU403" s="720"/>
      <c r="BV403" s="720"/>
      <c r="BW403" s="720"/>
      <c r="BX403" s="720"/>
      <c r="BY403" s="720"/>
      <c r="BZ403" s="720"/>
      <c r="CA403" s="720"/>
      <c r="CB403" s="720"/>
      <c r="CC403" s="720"/>
      <c r="CD403" s="720"/>
      <c r="CE403" s="720"/>
      <c r="CF403" s="720"/>
      <c r="CG403" s="720"/>
      <c r="CH403" s="720"/>
      <c r="CI403" s="720"/>
      <c r="CJ403" s="720"/>
      <c r="CK403" s="720"/>
      <c r="CL403" s="720"/>
      <c r="CM403" s="720"/>
      <c r="CN403" s="720"/>
      <c r="CO403" s="720"/>
      <c r="CP403" s="720"/>
      <c r="CQ403" s="720"/>
      <c r="CR403" s="720"/>
      <c r="CS403" s="720"/>
      <c r="CT403" s="720"/>
      <c r="CU403" s="720"/>
      <c r="CV403" s="720"/>
      <c r="CW403" s="720"/>
      <c r="CX403" s="720"/>
      <c r="CY403" s="720"/>
      <c r="CZ403" s="720"/>
      <c r="DA403" s="720"/>
      <c r="DB403" s="720"/>
      <c r="DC403" s="720"/>
      <c r="DD403" s="720"/>
      <c r="DE403" s="720"/>
      <c r="DF403" s="720"/>
      <c r="DG403" s="720"/>
      <c r="DH403" s="720"/>
      <c r="DI403" s="720"/>
      <c r="DJ403" s="720"/>
      <c r="DK403" s="720"/>
      <c r="DL403" s="720"/>
      <c r="DM403" s="720"/>
      <c r="DN403" s="720"/>
      <c r="DO403" s="720"/>
      <c r="DP403" s="720"/>
      <c r="DQ403" s="720"/>
      <c r="DR403" s="720"/>
      <c r="DS403" s="720"/>
      <c r="DT403" s="720"/>
      <c r="DU403" s="720"/>
      <c r="DV403" s="720"/>
      <c r="DW403" s="720"/>
      <c r="DX403" s="720"/>
      <c r="DY403" s="720"/>
      <c r="DZ403" s="720"/>
      <c r="EA403" s="720"/>
      <c r="EB403" s="720"/>
      <c r="EC403" s="720"/>
      <c r="ED403" s="720"/>
      <c r="EE403" s="720"/>
      <c r="EF403" s="720"/>
    </row>
    <row r="404" spans="1:136" s="730" customFormat="1" x14ac:dyDescent="0.25">
      <c r="A404" s="874" t="s">
        <v>115</v>
      </c>
      <c r="B404" s="875">
        <f t="shared" si="99"/>
        <v>10</v>
      </c>
      <c r="C404" s="876">
        <v>5</v>
      </c>
      <c r="D404" s="858" t="s">
        <v>77</v>
      </c>
      <c r="E404" s="975">
        <v>42382</v>
      </c>
      <c r="F404" s="936"/>
      <c r="G404" s="878">
        <f t="shared" si="100"/>
        <v>10</v>
      </c>
      <c r="H404" s="897">
        <v>5</v>
      </c>
      <c r="I404" s="897">
        <v>5</v>
      </c>
      <c r="J404" s="897">
        <v>5</v>
      </c>
      <c r="K404" s="878">
        <v>0</v>
      </c>
      <c r="L404" s="899">
        <v>42383</v>
      </c>
      <c r="M404" s="879"/>
      <c r="N404" s="880"/>
      <c r="O404" s="878"/>
      <c r="P404" s="878"/>
      <c r="Q404" s="878"/>
      <c r="R404" s="878"/>
      <c r="S404" s="878"/>
      <c r="T404" s="878"/>
      <c r="U404" s="877"/>
      <c r="V404" s="962"/>
      <c r="W404" s="880">
        <f t="shared" si="89"/>
        <v>10</v>
      </c>
      <c r="X404" s="1129">
        <v>5</v>
      </c>
      <c r="Y404" s="933" t="str">
        <f t="shared" si="94"/>
        <v>OK</v>
      </c>
      <c r="Z404" s="847">
        <f t="shared" ref="Z404:Z447" si="101">IF(X404="","",+C404-X404)</f>
        <v>0</v>
      </c>
      <c r="AA404" s="860" t="str">
        <f t="shared" si="95"/>
        <v>Confort - 2233</v>
      </c>
      <c r="AB404" s="852">
        <v>42384</v>
      </c>
      <c r="AC404" s="946">
        <f t="shared" si="96"/>
        <v>5</v>
      </c>
      <c r="AD404" s="847">
        <f t="shared" si="92"/>
        <v>2</v>
      </c>
      <c r="AE404" s="932" t="str">
        <f t="shared" si="97"/>
        <v>OK</v>
      </c>
      <c r="AF404" s="876" t="str">
        <f t="shared" si="98"/>
        <v>OK</v>
      </c>
      <c r="AG404" s="858"/>
      <c r="AH404" s="847"/>
      <c r="AI404" s="726"/>
      <c r="AJ404" s="726"/>
      <c r="AK404" s="726"/>
      <c r="AL404" s="726"/>
      <c r="AM404" s="726"/>
      <c r="AN404" s="726"/>
      <c r="AO404" s="726"/>
      <c r="AP404" s="726"/>
      <c r="AQ404" s="726"/>
      <c r="AR404" s="726"/>
      <c r="AS404" s="726"/>
      <c r="AT404" s="726"/>
      <c r="AU404" s="726"/>
      <c r="AV404" s="726"/>
      <c r="AW404" s="726"/>
      <c r="AX404" s="726"/>
      <c r="AY404" s="726"/>
      <c r="AZ404" s="726"/>
      <c r="BA404" s="726"/>
      <c r="BB404" s="726"/>
      <c r="BC404" s="726"/>
      <c r="BD404" s="726"/>
      <c r="BE404" s="726"/>
      <c r="BF404" s="726"/>
      <c r="BG404" s="726"/>
      <c r="BH404" s="726"/>
      <c r="BI404" s="726"/>
      <c r="BJ404" s="726"/>
      <c r="BK404" s="726"/>
      <c r="BL404" s="726"/>
      <c r="BM404" s="726"/>
      <c r="BN404" s="726"/>
      <c r="BO404" s="726"/>
      <c r="BP404" s="726"/>
      <c r="BQ404" s="726"/>
      <c r="BR404" s="726"/>
      <c r="BS404" s="726"/>
      <c r="BT404" s="726"/>
      <c r="BU404" s="726"/>
      <c r="BV404" s="726"/>
      <c r="BW404" s="726"/>
      <c r="BX404" s="726"/>
      <c r="BY404" s="726"/>
      <c r="BZ404" s="726"/>
      <c r="CA404" s="726"/>
      <c r="CB404" s="726"/>
      <c r="CC404" s="726"/>
      <c r="CD404" s="726"/>
      <c r="CE404" s="726"/>
      <c r="CF404" s="726"/>
      <c r="CG404" s="726"/>
      <c r="CH404" s="726"/>
      <c r="CI404" s="726"/>
      <c r="CJ404" s="726"/>
      <c r="CK404" s="726"/>
      <c r="CL404" s="726"/>
      <c r="CM404" s="726"/>
      <c r="CN404" s="726"/>
      <c r="CO404" s="726"/>
      <c r="CP404" s="726"/>
      <c r="CQ404" s="726"/>
      <c r="CR404" s="726"/>
      <c r="CS404" s="726"/>
      <c r="CT404" s="726"/>
      <c r="CU404" s="726"/>
      <c r="CV404" s="726"/>
      <c r="CW404" s="726"/>
      <c r="CX404" s="726"/>
      <c r="CY404" s="726"/>
      <c r="CZ404" s="726"/>
      <c r="DA404" s="726"/>
      <c r="DB404" s="726"/>
      <c r="DC404" s="726"/>
      <c r="DD404" s="726"/>
      <c r="DE404" s="726"/>
      <c r="DF404" s="726"/>
      <c r="DG404" s="726"/>
      <c r="DH404" s="726"/>
      <c r="DI404" s="726"/>
      <c r="DJ404" s="726"/>
      <c r="DK404" s="726"/>
      <c r="DL404" s="726"/>
      <c r="DM404" s="726"/>
      <c r="DN404" s="726"/>
      <c r="DO404" s="726"/>
      <c r="DP404" s="726"/>
      <c r="DQ404" s="726"/>
      <c r="DR404" s="726"/>
      <c r="DS404" s="726"/>
      <c r="DT404" s="726"/>
      <c r="DU404" s="726"/>
      <c r="DV404" s="726"/>
      <c r="DW404" s="726"/>
      <c r="DX404" s="726"/>
      <c r="DY404" s="726"/>
      <c r="DZ404" s="726"/>
      <c r="EA404" s="726"/>
      <c r="EB404" s="726"/>
      <c r="EC404" s="726"/>
      <c r="ED404" s="726"/>
      <c r="EE404" s="726"/>
      <c r="EF404" s="726"/>
    </row>
    <row r="405" spans="1:136" s="726" customFormat="1" x14ac:dyDescent="0.25">
      <c r="A405" s="773" t="s">
        <v>115</v>
      </c>
      <c r="B405" s="769">
        <f t="shared" si="99"/>
        <v>11</v>
      </c>
      <c r="C405" s="725">
        <v>709</v>
      </c>
      <c r="D405" s="854" t="s">
        <v>213</v>
      </c>
      <c r="E405" s="974">
        <v>42382</v>
      </c>
      <c r="F405" s="930"/>
      <c r="G405" s="721">
        <f t="shared" si="100"/>
        <v>11</v>
      </c>
      <c r="H405" s="905">
        <v>709</v>
      </c>
      <c r="I405" s="725">
        <v>709</v>
      </c>
      <c r="J405" s="905">
        <v>709</v>
      </c>
      <c r="K405" s="721">
        <v>0</v>
      </c>
      <c r="L405" s="833">
        <v>42383</v>
      </c>
      <c r="M405" s="835"/>
      <c r="N405" s="713"/>
      <c r="O405" s="721"/>
      <c r="P405" s="721"/>
      <c r="Q405" s="721"/>
      <c r="R405" s="721"/>
      <c r="S405" s="721"/>
      <c r="T405" s="721"/>
      <c r="U405" s="718"/>
      <c r="V405" s="958"/>
      <c r="W405" s="713">
        <f t="shared" si="89"/>
        <v>11</v>
      </c>
      <c r="X405" s="1125">
        <v>709</v>
      </c>
      <c r="Y405" s="977" t="str">
        <f t="shared" si="94"/>
        <v>OK</v>
      </c>
      <c r="Z405" s="771">
        <f t="shared" si="101"/>
        <v>0</v>
      </c>
      <c r="AA405" s="687" t="str">
        <f t="shared" si="95"/>
        <v>MC FNAC- 2370</v>
      </c>
      <c r="AB405" s="770">
        <v>42384</v>
      </c>
      <c r="AC405" s="931">
        <f t="shared" si="96"/>
        <v>709</v>
      </c>
      <c r="AD405" s="771">
        <f t="shared" si="92"/>
        <v>2</v>
      </c>
      <c r="AE405" s="932" t="str">
        <f t="shared" si="97"/>
        <v>OK</v>
      </c>
      <c r="AF405" s="725" t="str">
        <f t="shared" si="98"/>
        <v>OK</v>
      </c>
      <c r="AG405" s="854"/>
      <c r="AH405" s="771"/>
      <c r="AI405" s="720"/>
      <c r="AJ405" s="720"/>
      <c r="AK405" s="720"/>
      <c r="AL405" s="720"/>
      <c r="AM405" s="720"/>
      <c r="AN405" s="720"/>
      <c r="AO405" s="720"/>
      <c r="AP405" s="720"/>
      <c r="AQ405" s="720"/>
      <c r="AR405" s="720"/>
      <c r="AS405" s="720"/>
      <c r="AT405" s="720"/>
      <c r="AU405" s="720"/>
      <c r="AV405" s="720"/>
      <c r="AW405" s="720"/>
      <c r="AX405" s="720"/>
      <c r="AY405" s="720"/>
      <c r="AZ405" s="720"/>
      <c r="BA405" s="720"/>
      <c r="BB405" s="720"/>
      <c r="BC405" s="720"/>
      <c r="BD405" s="720"/>
      <c r="BE405" s="720"/>
      <c r="BF405" s="720"/>
      <c r="BG405" s="720"/>
      <c r="BH405" s="720"/>
      <c r="BI405" s="720"/>
      <c r="BJ405" s="720"/>
      <c r="BK405" s="720"/>
      <c r="BL405" s="720"/>
      <c r="BM405" s="720"/>
      <c r="BN405" s="720"/>
      <c r="BO405" s="720"/>
      <c r="BP405" s="720"/>
      <c r="BQ405" s="720"/>
      <c r="BR405" s="720"/>
      <c r="BS405" s="720"/>
      <c r="BT405" s="720"/>
      <c r="BU405" s="720"/>
      <c r="BV405" s="720"/>
      <c r="BW405" s="720"/>
      <c r="BX405" s="720"/>
      <c r="BY405" s="720"/>
      <c r="BZ405" s="720"/>
      <c r="CA405" s="720"/>
      <c r="CB405" s="720"/>
      <c r="CC405" s="720"/>
      <c r="CD405" s="720"/>
      <c r="CE405" s="720"/>
      <c r="CF405" s="720"/>
      <c r="CG405" s="720"/>
      <c r="CH405" s="720"/>
      <c r="CI405" s="720"/>
      <c r="CJ405" s="720"/>
      <c r="CK405" s="720"/>
      <c r="CL405" s="720"/>
      <c r="CM405" s="720"/>
      <c r="CN405" s="720"/>
      <c r="CO405" s="720"/>
      <c r="CP405" s="720"/>
      <c r="CQ405" s="720"/>
      <c r="CR405" s="720"/>
      <c r="CS405" s="720"/>
      <c r="CT405" s="720"/>
      <c r="CU405" s="720"/>
      <c r="CV405" s="720"/>
      <c r="CW405" s="720"/>
      <c r="CX405" s="720"/>
      <c r="CY405" s="720"/>
      <c r="CZ405" s="720"/>
      <c r="DA405" s="720"/>
      <c r="DB405" s="720"/>
      <c r="DC405" s="720"/>
      <c r="DD405" s="720"/>
      <c r="DE405" s="720"/>
      <c r="DF405" s="720"/>
      <c r="DG405" s="720"/>
      <c r="DH405" s="720"/>
      <c r="DI405" s="720"/>
      <c r="DJ405" s="720"/>
      <c r="DK405" s="720"/>
      <c r="DL405" s="720"/>
      <c r="DM405" s="720"/>
      <c r="DN405" s="720"/>
      <c r="DO405" s="720"/>
      <c r="DP405" s="720"/>
      <c r="DQ405" s="720"/>
      <c r="DR405" s="720"/>
      <c r="DS405" s="720"/>
      <c r="DT405" s="720"/>
      <c r="DU405" s="720"/>
      <c r="DV405" s="720"/>
      <c r="DW405" s="720"/>
      <c r="DX405" s="720"/>
      <c r="DY405" s="720"/>
      <c r="DZ405" s="720"/>
      <c r="EA405" s="720"/>
      <c r="EB405" s="720"/>
      <c r="EC405" s="720"/>
      <c r="ED405" s="720"/>
      <c r="EE405" s="720"/>
      <c r="EF405" s="720"/>
    </row>
    <row r="406" spans="1:136" x14ac:dyDescent="0.25">
      <c r="A406" s="773" t="s">
        <v>115</v>
      </c>
      <c r="B406" s="769">
        <f t="shared" si="99"/>
        <v>12</v>
      </c>
      <c r="C406" s="725">
        <v>123</v>
      </c>
      <c r="D406" s="854" t="s">
        <v>187</v>
      </c>
      <c r="E406" s="974">
        <v>42382</v>
      </c>
      <c r="F406" s="930"/>
      <c r="G406" s="721">
        <f t="shared" si="100"/>
        <v>12</v>
      </c>
      <c r="H406" s="830">
        <v>123</v>
      </c>
      <c r="I406" s="725">
        <v>123</v>
      </c>
      <c r="J406" s="830">
        <v>123</v>
      </c>
      <c r="K406" s="721">
        <v>0</v>
      </c>
      <c r="L406" s="833">
        <v>42383</v>
      </c>
      <c r="M406" s="835"/>
      <c r="N406" s="713"/>
      <c r="O406" s="721"/>
      <c r="P406" s="721"/>
      <c r="Q406" s="721"/>
      <c r="R406" s="721"/>
      <c r="S406" s="721"/>
      <c r="T406" s="721"/>
      <c r="U406" s="718"/>
      <c r="V406" s="958"/>
      <c r="W406" s="713">
        <f t="shared" si="89"/>
        <v>12</v>
      </c>
      <c r="X406" s="1125">
        <v>123</v>
      </c>
      <c r="Y406" s="977" t="str">
        <f t="shared" si="94"/>
        <v>OK</v>
      </c>
      <c r="Z406" s="771">
        <f t="shared" si="101"/>
        <v>0</v>
      </c>
      <c r="AA406" s="687" t="str">
        <f t="shared" si="95"/>
        <v>Salvador Caetano - 2879</v>
      </c>
      <c r="AB406" s="770">
        <v>42384</v>
      </c>
      <c r="AC406" s="931">
        <f t="shared" si="96"/>
        <v>123</v>
      </c>
      <c r="AD406" s="771">
        <f t="shared" si="92"/>
        <v>2</v>
      </c>
      <c r="AE406" s="932" t="str">
        <f t="shared" si="97"/>
        <v>OK</v>
      </c>
      <c r="AF406" s="725" t="str">
        <f t="shared" si="98"/>
        <v>OK</v>
      </c>
      <c r="AG406" s="854"/>
      <c r="AH406" s="771"/>
    </row>
    <row r="407" spans="1:136" x14ac:dyDescent="0.25">
      <c r="A407" s="773" t="s">
        <v>115</v>
      </c>
      <c r="B407" s="769">
        <f t="shared" si="99"/>
        <v>13</v>
      </c>
      <c r="C407" s="725">
        <v>829</v>
      </c>
      <c r="D407" s="854" t="s">
        <v>199</v>
      </c>
      <c r="E407" s="974">
        <v>42382</v>
      </c>
      <c r="F407" s="930"/>
      <c r="G407" s="721">
        <f t="shared" si="100"/>
        <v>13</v>
      </c>
      <c r="H407" s="830">
        <v>829</v>
      </c>
      <c r="I407" s="725">
        <v>829</v>
      </c>
      <c r="J407" s="830">
        <v>829</v>
      </c>
      <c r="K407" s="721">
        <v>0</v>
      </c>
      <c r="L407" s="833">
        <v>42383</v>
      </c>
      <c r="M407" s="835"/>
      <c r="N407" s="713"/>
      <c r="O407" s="721"/>
      <c r="P407" s="721"/>
      <c r="Q407" s="721"/>
      <c r="R407" s="721"/>
      <c r="S407" s="721"/>
      <c r="T407" s="721"/>
      <c r="U407" s="718"/>
      <c r="V407" s="958"/>
      <c r="W407" s="713">
        <f t="shared" si="89"/>
        <v>13</v>
      </c>
      <c r="X407" s="1125">
        <v>829</v>
      </c>
      <c r="Y407" s="977" t="str">
        <f t="shared" si="94"/>
        <v>OK</v>
      </c>
      <c r="Z407" s="771">
        <f t="shared" si="101"/>
        <v>0</v>
      </c>
      <c r="AA407" s="687" t="str">
        <f t="shared" si="95"/>
        <v>RP Def - 3173</v>
      </c>
      <c r="AB407" s="770">
        <v>42384</v>
      </c>
      <c r="AC407" s="931">
        <f t="shared" si="96"/>
        <v>829</v>
      </c>
      <c r="AD407" s="771">
        <f t="shared" si="92"/>
        <v>2</v>
      </c>
      <c r="AE407" s="932" t="str">
        <f t="shared" si="97"/>
        <v>OK</v>
      </c>
      <c r="AF407" s="725" t="str">
        <f t="shared" si="98"/>
        <v>OK</v>
      </c>
      <c r="AG407" s="854"/>
      <c r="AH407" s="771"/>
    </row>
    <row r="408" spans="1:136" x14ac:dyDescent="0.25">
      <c r="A408" s="773" t="s">
        <v>115</v>
      </c>
      <c r="B408" s="769">
        <f t="shared" si="99"/>
        <v>14</v>
      </c>
      <c r="C408" s="725">
        <v>6</v>
      </c>
      <c r="D408" s="854" t="s">
        <v>245</v>
      </c>
      <c r="E408" s="974">
        <v>42382</v>
      </c>
      <c r="F408" s="930"/>
      <c r="G408" s="721">
        <f t="shared" si="100"/>
        <v>14</v>
      </c>
      <c r="H408" s="830">
        <v>6</v>
      </c>
      <c r="I408" s="725">
        <v>6</v>
      </c>
      <c r="J408" s="830">
        <v>6</v>
      </c>
      <c r="K408" s="721">
        <v>0</v>
      </c>
      <c r="L408" s="833">
        <v>42383</v>
      </c>
      <c r="M408" s="835"/>
      <c r="N408" s="713"/>
      <c r="O408" s="721"/>
      <c r="P408" s="721"/>
      <c r="Q408" s="721"/>
      <c r="R408" s="721"/>
      <c r="S408" s="721"/>
      <c r="T408" s="721"/>
      <c r="U408" s="718"/>
      <c r="V408" s="958"/>
      <c r="W408" s="713">
        <f t="shared" si="89"/>
        <v>14</v>
      </c>
      <c r="X408" s="1125">
        <v>6</v>
      </c>
      <c r="Y408" s="977" t="str">
        <f t="shared" si="94"/>
        <v>OK</v>
      </c>
      <c r="Z408" s="771">
        <f t="shared" si="101"/>
        <v>0</v>
      </c>
      <c r="AA408" s="687" t="str">
        <f t="shared" si="95"/>
        <v>CTT Standard - 4091</v>
      </c>
      <c r="AB408" s="770">
        <v>42388</v>
      </c>
      <c r="AC408" s="931">
        <f t="shared" si="96"/>
        <v>6</v>
      </c>
      <c r="AD408" s="771">
        <f t="shared" si="92"/>
        <v>6</v>
      </c>
      <c r="AE408" s="932" t="str">
        <f t="shared" si="97"/>
        <v>OK</v>
      </c>
      <c r="AF408" s="725" t="str">
        <f t="shared" si="98"/>
        <v>OK</v>
      </c>
      <c r="AG408" s="854"/>
      <c r="AH408" s="771"/>
    </row>
    <row r="409" spans="1:136" x14ac:dyDescent="0.25">
      <c r="A409" s="773" t="s">
        <v>115</v>
      </c>
      <c r="B409" s="769">
        <f t="shared" si="99"/>
        <v>15</v>
      </c>
      <c r="C409" s="725">
        <v>30</v>
      </c>
      <c r="D409" s="854" t="s">
        <v>244</v>
      </c>
      <c r="E409" s="974">
        <v>42382</v>
      </c>
      <c r="F409" s="930"/>
      <c r="G409" s="721">
        <f t="shared" si="100"/>
        <v>15</v>
      </c>
      <c r="H409" s="830">
        <v>30</v>
      </c>
      <c r="I409" s="725">
        <v>30</v>
      </c>
      <c r="J409" s="830">
        <v>30</v>
      </c>
      <c r="K409" s="721">
        <v>0</v>
      </c>
      <c r="L409" s="833">
        <v>42383</v>
      </c>
      <c r="M409" s="835"/>
      <c r="N409" s="713"/>
      <c r="O409" s="721"/>
      <c r="P409" s="721"/>
      <c r="Q409" s="721"/>
      <c r="R409" s="721"/>
      <c r="S409" s="721"/>
      <c r="T409" s="721"/>
      <c r="U409" s="718"/>
      <c r="V409" s="958"/>
      <c r="W409" s="713">
        <f t="shared" si="89"/>
        <v>15</v>
      </c>
      <c r="X409" s="1125">
        <v>30</v>
      </c>
      <c r="Y409" s="977" t="str">
        <f t="shared" si="94"/>
        <v>OK</v>
      </c>
      <c r="Z409" s="771">
        <f t="shared" si="101"/>
        <v>0</v>
      </c>
      <c r="AA409" s="687" t="str">
        <f t="shared" si="95"/>
        <v>JOM - 4327</v>
      </c>
      <c r="AB409" s="770">
        <v>42388</v>
      </c>
      <c r="AC409" s="931">
        <f t="shared" si="96"/>
        <v>30</v>
      </c>
      <c r="AD409" s="771">
        <f t="shared" si="92"/>
        <v>6</v>
      </c>
      <c r="AE409" s="932" t="str">
        <f t="shared" si="97"/>
        <v>OK</v>
      </c>
      <c r="AF409" s="725" t="str">
        <f t="shared" si="98"/>
        <v>OK</v>
      </c>
      <c r="AG409" s="854"/>
      <c r="AH409" s="771"/>
    </row>
    <row r="410" spans="1:136" x14ac:dyDescent="0.25">
      <c r="A410" s="773" t="s">
        <v>115</v>
      </c>
      <c r="B410" s="769">
        <f t="shared" si="99"/>
        <v>16</v>
      </c>
      <c r="C410" s="725">
        <v>213</v>
      </c>
      <c r="D410" s="854" t="s">
        <v>214</v>
      </c>
      <c r="E410" s="974">
        <v>42382</v>
      </c>
      <c r="F410" s="930"/>
      <c r="G410" s="721">
        <f t="shared" si="100"/>
        <v>16</v>
      </c>
      <c r="H410" s="830">
        <v>213</v>
      </c>
      <c r="I410" s="725">
        <v>213</v>
      </c>
      <c r="J410" s="830">
        <v>213</v>
      </c>
      <c r="K410" s="721">
        <v>0</v>
      </c>
      <c r="L410" s="833">
        <v>42383</v>
      </c>
      <c r="M410" s="835"/>
      <c r="N410" s="713"/>
      <c r="O410" s="721"/>
      <c r="P410" s="721"/>
      <c r="Q410" s="721"/>
      <c r="R410" s="721"/>
      <c r="S410" s="721"/>
      <c r="T410" s="721"/>
      <c r="U410" s="718"/>
      <c r="V410" s="958"/>
      <c r="W410" s="713">
        <f t="shared" si="89"/>
        <v>16</v>
      </c>
      <c r="X410" s="1125">
        <v>213</v>
      </c>
      <c r="Y410" s="977" t="str">
        <f t="shared" si="94"/>
        <v>OK</v>
      </c>
      <c r="Z410" s="771">
        <f t="shared" si="101"/>
        <v>0</v>
      </c>
      <c r="AA410" s="687" t="str">
        <f t="shared" si="95"/>
        <v>Worten def - 6806</v>
      </c>
      <c r="AB410" s="770">
        <v>42384</v>
      </c>
      <c r="AC410" s="931">
        <f t="shared" si="96"/>
        <v>213</v>
      </c>
      <c r="AD410" s="771">
        <f t="shared" si="92"/>
        <v>2</v>
      </c>
      <c r="AE410" s="932" t="str">
        <f t="shared" si="97"/>
        <v>OK</v>
      </c>
      <c r="AF410" s="725" t="str">
        <f t="shared" si="98"/>
        <v>OK</v>
      </c>
      <c r="AG410" s="854"/>
      <c r="AH410" s="771"/>
    </row>
    <row r="411" spans="1:136" x14ac:dyDescent="0.25">
      <c r="A411" s="773" t="s">
        <v>115</v>
      </c>
      <c r="B411" s="769">
        <f t="shared" si="99"/>
        <v>17</v>
      </c>
      <c r="C411" s="725">
        <v>5</v>
      </c>
      <c r="D411" s="854" t="s">
        <v>219</v>
      </c>
      <c r="E411" s="974">
        <v>42382</v>
      </c>
      <c r="F411" s="930"/>
      <c r="G411" s="721">
        <f t="shared" si="100"/>
        <v>17</v>
      </c>
      <c r="H411" s="830">
        <v>5</v>
      </c>
      <c r="I411" s="725">
        <v>5</v>
      </c>
      <c r="J411" s="830">
        <v>5</v>
      </c>
      <c r="K411" s="721">
        <v>0</v>
      </c>
      <c r="L411" s="833">
        <v>42383</v>
      </c>
      <c r="M411" s="835"/>
      <c r="N411" s="713"/>
      <c r="O411" s="721"/>
      <c r="P411" s="721"/>
      <c r="Q411" s="721"/>
      <c r="R411" s="721"/>
      <c r="S411" s="721"/>
      <c r="T411" s="721"/>
      <c r="U411" s="718"/>
      <c r="V411" s="958"/>
      <c r="W411" s="713">
        <f t="shared" si="89"/>
        <v>17</v>
      </c>
      <c r="X411" s="1125">
        <v>5</v>
      </c>
      <c r="Y411" s="977" t="str">
        <f t="shared" si="94"/>
        <v>OK</v>
      </c>
      <c r="Z411" s="771">
        <f t="shared" si="101"/>
        <v>0</v>
      </c>
      <c r="AA411" s="687" t="str">
        <f t="shared" si="95"/>
        <v>Vobis -6843</v>
      </c>
      <c r="AB411" s="770">
        <v>42384</v>
      </c>
      <c r="AC411" s="931">
        <f t="shared" si="96"/>
        <v>5</v>
      </c>
      <c r="AD411" s="771">
        <f t="shared" si="92"/>
        <v>2</v>
      </c>
      <c r="AE411" s="932" t="str">
        <f t="shared" si="97"/>
        <v>OK</v>
      </c>
      <c r="AF411" s="725" t="str">
        <f t="shared" si="98"/>
        <v>OK</v>
      </c>
      <c r="AG411" s="854"/>
      <c r="AH411" s="771"/>
    </row>
    <row r="412" spans="1:136" x14ac:dyDescent="0.25">
      <c r="A412" s="773" t="s">
        <v>115</v>
      </c>
      <c r="B412" s="769">
        <v>1</v>
      </c>
      <c r="C412" s="725">
        <v>1500</v>
      </c>
      <c r="D412" s="854" t="s">
        <v>212</v>
      </c>
      <c r="E412" s="974">
        <v>42383</v>
      </c>
      <c r="F412" s="930"/>
      <c r="G412" s="721">
        <f t="shared" si="100"/>
        <v>1</v>
      </c>
      <c r="H412" s="769">
        <v>1500</v>
      </c>
      <c r="I412" s="717">
        <v>1500</v>
      </c>
      <c r="J412" s="769">
        <v>1500</v>
      </c>
      <c r="K412" s="721">
        <v>0</v>
      </c>
      <c r="L412" s="833">
        <v>42384</v>
      </c>
      <c r="M412" s="835"/>
      <c r="N412" s="713"/>
      <c r="O412" s="721"/>
      <c r="P412" s="721"/>
      <c r="Q412" s="721"/>
      <c r="R412" s="721"/>
      <c r="S412" s="721"/>
      <c r="T412" s="721"/>
      <c r="U412" s="718"/>
      <c r="V412" s="958"/>
      <c r="W412" s="713">
        <f t="shared" si="89"/>
        <v>1</v>
      </c>
      <c r="X412" s="1125">
        <v>1500</v>
      </c>
      <c r="Y412" s="977" t="str">
        <f t="shared" si="94"/>
        <v>OK</v>
      </c>
      <c r="Z412" s="771">
        <f t="shared" si="101"/>
        <v>0</v>
      </c>
      <c r="AA412" s="687" t="str">
        <f t="shared" si="95"/>
        <v>FNAC prov- 2369</v>
      </c>
      <c r="AB412" s="770">
        <v>42387</v>
      </c>
      <c r="AC412" s="931">
        <f t="shared" si="96"/>
        <v>1500</v>
      </c>
      <c r="AD412" s="771">
        <f t="shared" si="92"/>
        <v>4</v>
      </c>
      <c r="AE412" s="932" t="str">
        <f t="shared" si="97"/>
        <v>OK</v>
      </c>
      <c r="AF412" s="725" t="str">
        <f t="shared" si="98"/>
        <v>OK</v>
      </c>
      <c r="AG412" s="854"/>
      <c r="AH412" s="771"/>
    </row>
    <row r="413" spans="1:136" x14ac:dyDescent="0.25">
      <c r="A413" s="773" t="s">
        <v>115</v>
      </c>
      <c r="B413" s="769">
        <f>B412+1</f>
        <v>2</v>
      </c>
      <c r="C413" s="725">
        <v>450</v>
      </c>
      <c r="D413" s="854" t="s">
        <v>196</v>
      </c>
      <c r="E413" s="974">
        <v>42383</v>
      </c>
      <c r="F413" s="930"/>
      <c r="G413" s="721">
        <f t="shared" si="100"/>
        <v>2</v>
      </c>
      <c r="H413" s="769">
        <v>450</v>
      </c>
      <c r="I413" s="717">
        <v>450</v>
      </c>
      <c r="J413" s="769">
        <v>450</v>
      </c>
      <c r="K413" s="721">
        <v>0</v>
      </c>
      <c r="L413" s="833">
        <v>42384</v>
      </c>
      <c r="M413" s="835"/>
      <c r="N413" s="713"/>
      <c r="O413" s="721"/>
      <c r="P413" s="721"/>
      <c r="Q413" s="721"/>
      <c r="R413" s="721"/>
      <c r="S413" s="721"/>
      <c r="T413" s="721"/>
      <c r="U413" s="718"/>
      <c r="V413" s="958"/>
      <c r="W413" s="713">
        <f t="shared" si="89"/>
        <v>2</v>
      </c>
      <c r="X413" s="1125">
        <v>450</v>
      </c>
      <c r="Y413" s="977" t="str">
        <f t="shared" si="94"/>
        <v>OK</v>
      </c>
      <c r="Z413" s="771">
        <f t="shared" si="101"/>
        <v>0</v>
      </c>
      <c r="AA413" s="687" t="str">
        <f t="shared" si="95"/>
        <v>RP Provisorio - 3172</v>
      </c>
      <c r="AB413" s="770">
        <v>42387</v>
      </c>
      <c r="AC413" s="931">
        <f t="shared" si="96"/>
        <v>450</v>
      </c>
      <c r="AD413" s="771">
        <f t="shared" si="92"/>
        <v>4</v>
      </c>
      <c r="AE413" s="932" t="str">
        <f t="shared" si="97"/>
        <v>OK</v>
      </c>
      <c r="AF413" s="725" t="str">
        <f t="shared" si="98"/>
        <v>OK</v>
      </c>
      <c r="AG413" s="854"/>
      <c r="AH413" s="771"/>
    </row>
    <row r="414" spans="1:136" x14ac:dyDescent="0.25">
      <c r="A414" s="773" t="s">
        <v>115</v>
      </c>
      <c r="B414" s="769">
        <f>B413+1</f>
        <v>3</v>
      </c>
      <c r="C414" s="725">
        <v>100</v>
      </c>
      <c r="D414" s="854" t="s">
        <v>178</v>
      </c>
      <c r="E414" s="974">
        <v>42383</v>
      </c>
      <c r="F414" s="930"/>
      <c r="G414" s="721">
        <f t="shared" si="100"/>
        <v>3</v>
      </c>
      <c r="H414" s="769">
        <v>100</v>
      </c>
      <c r="I414" s="717">
        <v>100</v>
      </c>
      <c r="J414" s="769">
        <v>100</v>
      </c>
      <c r="K414" s="721">
        <v>0</v>
      </c>
      <c r="L414" s="833">
        <v>42384</v>
      </c>
      <c r="M414" s="835"/>
      <c r="N414" s="713"/>
      <c r="O414" s="721"/>
      <c r="P414" s="721"/>
      <c r="Q414" s="721"/>
      <c r="R414" s="721"/>
      <c r="S414" s="721"/>
      <c r="T414" s="721"/>
      <c r="U414" s="718"/>
      <c r="V414" s="958"/>
      <c r="W414" s="713">
        <f t="shared" si="89"/>
        <v>3</v>
      </c>
      <c r="X414" s="1125">
        <v>100</v>
      </c>
      <c r="Y414" s="977" t="str">
        <f t="shared" si="94"/>
        <v>OK</v>
      </c>
      <c r="Z414" s="771">
        <f t="shared" si="101"/>
        <v>0</v>
      </c>
      <c r="AA414" s="687" t="str">
        <f t="shared" si="95"/>
        <v>Worten prov - 6804</v>
      </c>
      <c r="AB414" s="770">
        <v>42387</v>
      </c>
      <c r="AC414" s="931">
        <f t="shared" si="96"/>
        <v>100</v>
      </c>
      <c r="AD414" s="771">
        <f t="shared" si="92"/>
        <v>4</v>
      </c>
      <c r="AE414" s="932" t="str">
        <f t="shared" si="97"/>
        <v>OK</v>
      </c>
      <c r="AF414" s="725" t="str">
        <f t="shared" si="98"/>
        <v>OK</v>
      </c>
      <c r="AG414" s="854"/>
      <c r="AH414" s="771"/>
    </row>
    <row r="415" spans="1:136" x14ac:dyDescent="0.25">
      <c r="A415" s="773" t="s">
        <v>115</v>
      </c>
      <c r="B415" s="769">
        <v>1</v>
      </c>
      <c r="C415" s="725">
        <v>1400</v>
      </c>
      <c r="D415" s="854" t="s">
        <v>186</v>
      </c>
      <c r="E415" s="974">
        <v>42387</v>
      </c>
      <c r="F415" s="930"/>
      <c r="G415" s="721">
        <f t="shared" si="100"/>
        <v>1</v>
      </c>
      <c r="H415" s="769">
        <v>1400</v>
      </c>
      <c r="I415" s="717">
        <v>1400</v>
      </c>
      <c r="J415" s="769">
        <v>1400</v>
      </c>
      <c r="K415" s="721">
        <v>0</v>
      </c>
      <c r="L415" s="833">
        <v>42388</v>
      </c>
      <c r="M415" s="835"/>
      <c r="N415" s="713"/>
      <c r="O415" s="721"/>
      <c r="P415" s="721"/>
      <c r="Q415" s="721"/>
      <c r="R415" s="721"/>
      <c r="S415" s="721"/>
      <c r="T415" s="721"/>
      <c r="U415" s="718"/>
      <c r="V415" s="958"/>
      <c r="W415" s="713">
        <f t="shared" si="89"/>
        <v>1</v>
      </c>
      <c r="X415" s="1125">
        <v>1400</v>
      </c>
      <c r="Y415" s="977" t="str">
        <f t="shared" si="94"/>
        <v>OK</v>
      </c>
      <c r="Z415" s="771">
        <f t="shared" si="101"/>
        <v>0</v>
      </c>
      <c r="AA415" s="687" t="str">
        <f t="shared" si="95"/>
        <v>Ikea prov - 2835</v>
      </c>
      <c r="AB415" s="770">
        <v>42388</v>
      </c>
      <c r="AC415" s="931">
        <f t="shared" si="96"/>
        <v>1400</v>
      </c>
      <c r="AD415" s="771">
        <f t="shared" si="92"/>
        <v>1</v>
      </c>
      <c r="AE415" s="932" t="str">
        <f t="shared" si="97"/>
        <v>OK</v>
      </c>
      <c r="AF415" s="725" t="str">
        <f t="shared" si="98"/>
        <v>OK</v>
      </c>
      <c r="AG415" s="854"/>
      <c r="AH415" s="771"/>
    </row>
    <row r="416" spans="1:136" x14ac:dyDescent="0.25">
      <c r="A416" s="773" t="s">
        <v>115</v>
      </c>
      <c r="B416" s="769">
        <v>1</v>
      </c>
      <c r="C416" s="725">
        <v>8</v>
      </c>
      <c r="D416" s="854" t="s">
        <v>67</v>
      </c>
      <c r="E416" s="974">
        <v>42389</v>
      </c>
      <c r="F416" s="930"/>
      <c r="G416" s="721">
        <f t="shared" si="100"/>
        <v>1</v>
      </c>
      <c r="H416" s="830">
        <v>8</v>
      </c>
      <c r="I416" s="725">
        <v>8</v>
      </c>
      <c r="J416" s="830">
        <v>8</v>
      </c>
      <c r="K416" s="721">
        <v>0</v>
      </c>
      <c r="L416" s="833">
        <v>42390</v>
      </c>
      <c r="M416" s="835"/>
      <c r="N416" s="713"/>
      <c r="O416" s="721"/>
      <c r="P416" s="721"/>
      <c r="Q416" s="721"/>
      <c r="R416" s="721"/>
      <c r="S416" s="721"/>
      <c r="T416" s="721"/>
      <c r="U416" s="718"/>
      <c r="V416" s="958"/>
      <c r="W416" s="713">
        <f t="shared" si="89"/>
        <v>1</v>
      </c>
      <c r="X416" s="1125">
        <v>8</v>
      </c>
      <c r="Y416" s="977" t="str">
        <f t="shared" si="94"/>
        <v>OK</v>
      </c>
      <c r="Z416" s="771">
        <f t="shared" si="101"/>
        <v>0</v>
      </c>
      <c r="AA416" s="687" t="str">
        <f t="shared" si="95"/>
        <v>White - 2213</v>
      </c>
      <c r="AB416" s="770">
        <v>42391</v>
      </c>
      <c r="AC416" s="931">
        <f t="shared" si="96"/>
        <v>8</v>
      </c>
      <c r="AD416" s="771">
        <f t="shared" si="92"/>
        <v>2</v>
      </c>
      <c r="AE416" s="932" t="str">
        <f t="shared" si="97"/>
        <v>OK</v>
      </c>
      <c r="AF416" s="725" t="str">
        <f t="shared" si="98"/>
        <v>OK</v>
      </c>
      <c r="AG416" s="854"/>
      <c r="AH416" s="771"/>
    </row>
    <row r="417" spans="1:136" x14ac:dyDescent="0.25">
      <c r="A417" s="773" t="s">
        <v>115</v>
      </c>
      <c r="B417" s="769">
        <f t="shared" ref="B417:B431" si="102">B416+1</f>
        <v>2</v>
      </c>
      <c r="C417" s="725">
        <v>1</v>
      </c>
      <c r="D417" s="854" t="s">
        <v>68</v>
      </c>
      <c r="E417" s="974">
        <v>42389</v>
      </c>
      <c r="F417" s="930"/>
      <c r="G417" s="721">
        <f t="shared" si="100"/>
        <v>2</v>
      </c>
      <c r="H417" s="830">
        <v>1</v>
      </c>
      <c r="I417" s="725">
        <v>1</v>
      </c>
      <c r="J417" s="830">
        <v>1</v>
      </c>
      <c r="K417" s="721">
        <v>0</v>
      </c>
      <c r="L417" s="833">
        <v>42390</v>
      </c>
      <c r="M417" s="835"/>
      <c r="N417" s="713"/>
      <c r="O417" s="721"/>
      <c r="P417" s="721"/>
      <c r="Q417" s="721"/>
      <c r="R417" s="721"/>
      <c r="S417" s="721"/>
      <c r="T417" s="721"/>
      <c r="U417" s="718"/>
      <c r="V417" s="958"/>
      <c r="W417" s="713">
        <f t="shared" si="89"/>
        <v>2</v>
      </c>
      <c r="X417" s="1125">
        <v>1</v>
      </c>
      <c r="Y417" s="977" t="str">
        <f t="shared" si="94"/>
        <v>OK</v>
      </c>
      <c r="Z417" s="771">
        <f t="shared" si="101"/>
        <v>0</v>
      </c>
      <c r="AA417" s="687" t="str">
        <f t="shared" si="95"/>
        <v>Green - 2214</v>
      </c>
      <c r="AB417" s="770">
        <v>42391</v>
      </c>
      <c r="AC417" s="931">
        <f t="shared" si="96"/>
        <v>1</v>
      </c>
      <c r="AD417" s="771">
        <f t="shared" si="92"/>
        <v>2</v>
      </c>
      <c r="AE417" s="932" t="str">
        <f t="shared" si="97"/>
        <v>OK</v>
      </c>
      <c r="AF417" s="725" t="str">
        <f t="shared" si="98"/>
        <v>OK</v>
      </c>
      <c r="AG417" s="854"/>
      <c r="AH417" s="771"/>
    </row>
    <row r="418" spans="1:136" x14ac:dyDescent="0.25">
      <c r="A418" s="773" t="s">
        <v>115</v>
      </c>
      <c r="B418" s="769">
        <f t="shared" si="102"/>
        <v>3</v>
      </c>
      <c r="C418" s="725">
        <v>31</v>
      </c>
      <c r="D418" s="854" t="s">
        <v>69</v>
      </c>
      <c r="E418" s="974">
        <v>42389</v>
      </c>
      <c r="F418" s="930"/>
      <c r="G418" s="721">
        <f t="shared" si="100"/>
        <v>3</v>
      </c>
      <c r="H418" s="830">
        <v>31</v>
      </c>
      <c r="I418" s="725">
        <v>31</v>
      </c>
      <c r="J418" s="830">
        <v>31</v>
      </c>
      <c r="K418" s="721">
        <v>0</v>
      </c>
      <c r="L418" s="833">
        <v>42390</v>
      </c>
      <c r="M418" s="835"/>
      <c r="N418" s="713"/>
      <c r="O418" s="721"/>
      <c r="P418" s="721"/>
      <c r="Q418" s="721"/>
      <c r="R418" s="721"/>
      <c r="S418" s="721"/>
      <c r="T418" s="721"/>
      <c r="U418" s="718"/>
      <c r="V418" s="958"/>
      <c r="W418" s="713">
        <f t="shared" si="89"/>
        <v>3</v>
      </c>
      <c r="X418" s="1125">
        <v>31</v>
      </c>
      <c r="Y418" s="977" t="str">
        <f t="shared" si="94"/>
        <v>OK</v>
      </c>
      <c r="Z418" s="771">
        <f t="shared" si="101"/>
        <v>0</v>
      </c>
      <c r="AA418" s="687" t="str">
        <f t="shared" si="95"/>
        <v>Black - 2215</v>
      </c>
      <c r="AB418" s="770">
        <v>42391</v>
      </c>
      <c r="AC418" s="931">
        <f t="shared" si="96"/>
        <v>31</v>
      </c>
      <c r="AD418" s="771">
        <f t="shared" si="92"/>
        <v>2</v>
      </c>
      <c r="AE418" s="932" t="str">
        <f t="shared" si="97"/>
        <v>OK</v>
      </c>
      <c r="AF418" s="725" t="str">
        <f t="shared" si="98"/>
        <v>OK</v>
      </c>
      <c r="AG418" s="854"/>
      <c r="AH418" s="771"/>
    </row>
    <row r="419" spans="1:136" x14ac:dyDescent="0.25">
      <c r="A419" s="773" t="s">
        <v>115</v>
      </c>
      <c r="B419" s="769">
        <f t="shared" si="102"/>
        <v>4</v>
      </c>
      <c r="C419" s="725">
        <v>238</v>
      </c>
      <c r="D419" s="854" t="s">
        <v>73</v>
      </c>
      <c r="E419" s="974">
        <v>42389</v>
      </c>
      <c r="F419" s="930"/>
      <c r="G419" s="721">
        <f t="shared" si="100"/>
        <v>4</v>
      </c>
      <c r="H419" s="830">
        <v>238</v>
      </c>
      <c r="I419" s="725">
        <v>238</v>
      </c>
      <c r="J419" s="830">
        <v>238</v>
      </c>
      <c r="K419" s="721">
        <v>0</v>
      </c>
      <c r="L419" s="833">
        <v>42390</v>
      </c>
      <c r="M419" s="835"/>
      <c r="N419" s="713"/>
      <c r="O419" s="721"/>
      <c r="P419" s="721"/>
      <c r="Q419" s="721"/>
      <c r="R419" s="721"/>
      <c r="S419" s="721"/>
      <c r="T419" s="721"/>
      <c r="U419" s="718"/>
      <c r="V419" s="958"/>
      <c r="W419" s="713">
        <f t="shared" si="89"/>
        <v>4</v>
      </c>
      <c r="X419" s="1125">
        <v>238</v>
      </c>
      <c r="Y419" s="977" t="str">
        <f t="shared" si="94"/>
        <v>OK</v>
      </c>
      <c r="Z419" s="771">
        <f t="shared" si="101"/>
        <v>0</v>
      </c>
      <c r="AA419" s="687" t="str">
        <f t="shared" si="95"/>
        <v>Ikea - 2228</v>
      </c>
      <c r="AB419" s="770">
        <v>42391</v>
      </c>
      <c r="AC419" s="931">
        <f t="shared" si="96"/>
        <v>238</v>
      </c>
      <c r="AD419" s="771">
        <f t="shared" si="92"/>
        <v>2</v>
      </c>
      <c r="AE419" s="932" t="str">
        <f t="shared" si="97"/>
        <v>OK</v>
      </c>
      <c r="AF419" s="725" t="str">
        <f t="shared" si="98"/>
        <v>OK</v>
      </c>
      <c r="AG419" s="854"/>
      <c r="AH419" s="771"/>
    </row>
    <row r="420" spans="1:136" s="726" customFormat="1" x14ac:dyDescent="0.25">
      <c r="A420" s="874" t="s">
        <v>115</v>
      </c>
      <c r="B420" s="875">
        <f t="shared" si="102"/>
        <v>5</v>
      </c>
      <c r="C420" s="876">
        <v>5</v>
      </c>
      <c r="D420" s="858" t="s">
        <v>79</v>
      </c>
      <c r="E420" s="975">
        <v>42389</v>
      </c>
      <c r="F420" s="936"/>
      <c r="G420" s="878">
        <f t="shared" si="100"/>
        <v>5</v>
      </c>
      <c r="H420" s="897">
        <v>5</v>
      </c>
      <c r="I420" s="876">
        <v>5</v>
      </c>
      <c r="J420" s="897">
        <v>5</v>
      </c>
      <c r="K420" s="878">
        <v>0</v>
      </c>
      <c r="L420" s="899">
        <v>42390</v>
      </c>
      <c r="M420" s="879"/>
      <c r="N420" s="880"/>
      <c r="O420" s="878"/>
      <c r="P420" s="878"/>
      <c r="Q420" s="878"/>
      <c r="R420" s="878"/>
      <c r="S420" s="878"/>
      <c r="T420" s="878"/>
      <c r="U420" s="877"/>
      <c r="V420" s="962"/>
      <c r="W420" s="713">
        <f t="shared" si="89"/>
        <v>5</v>
      </c>
      <c r="X420" s="1129">
        <v>5</v>
      </c>
      <c r="Y420" s="977" t="str">
        <f t="shared" si="94"/>
        <v>OK</v>
      </c>
      <c r="Z420" s="847">
        <f t="shared" si="101"/>
        <v>0</v>
      </c>
      <c r="AA420" s="860" t="str">
        <f t="shared" si="95"/>
        <v>Moviflor - 2229</v>
      </c>
      <c r="AB420" s="852">
        <v>42391</v>
      </c>
      <c r="AC420" s="946">
        <f t="shared" si="96"/>
        <v>5</v>
      </c>
      <c r="AD420" s="847">
        <f t="shared" si="92"/>
        <v>2</v>
      </c>
      <c r="AE420" s="932" t="str">
        <f t="shared" si="97"/>
        <v>OK</v>
      </c>
      <c r="AF420" s="876" t="str">
        <f t="shared" si="98"/>
        <v>OK</v>
      </c>
      <c r="AG420" s="858"/>
      <c r="AH420" s="847"/>
    </row>
    <row r="421" spans="1:136" x14ac:dyDescent="0.25">
      <c r="A421" s="773" t="s">
        <v>115</v>
      </c>
      <c r="B421" s="769">
        <f t="shared" si="102"/>
        <v>6</v>
      </c>
      <c r="C421" s="725">
        <v>313</v>
      </c>
      <c r="D421" s="854" t="s">
        <v>74</v>
      </c>
      <c r="E421" s="974">
        <v>42389</v>
      </c>
      <c r="F421" s="930"/>
      <c r="G421" s="721">
        <f t="shared" si="100"/>
        <v>6</v>
      </c>
      <c r="H421" s="830">
        <v>313</v>
      </c>
      <c r="I421" s="725">
        <v>313</v>
      </c>
      <c r="J421" s="830">
        <v>313</v>
      </c>
      <c r="K421" s="721">
        <v>0</v>
      </c>
      <c r="L421" s="833">
        <v>42390</v>
      </c>
      <c r="M421" s="835"/>
      <c r="N421" s="713"/>
      <c r="O421" s="721"/>
      <c r="P421" s="721"/>
      <c r="Q421" s="721"/>
      <c r="R421" s="721"/>
      <c r="S421" s="721"/>
      <c r="T421" s="721"/>
      <c r="U421" s="718"/>
      <c r="V421" s="958"/>
      <c r="W421" s="713">
        <f t="shared" si="89"/>
        <v>6</v>
      </c>
      <c r="X421" s="1125">
        <v>313</v>
      </c>
      <c r="Y421" s="976" t="str">
        <f t="shared" si="94"/>
        <v>OK</v>
      </c>
      <c r="Z421" s="771">
        <f t="shared" si="101"/>
        <v>0</v>
      </c>
      <c r="AA421" s="687" t="str">
        <f t="shared" si="95"/>
        <v>Conforama - 2230</v>
      </c>
      <c r="AB421" s="770">
        <v>42391</v>
      </c>
      <c r="AC421" s="931">
        <f t="shared" si="96"/>
        <v>313</v>
      </c>
      <c r="AD421" s="771">
        <f t="shared" si="92"/>
        <v>2</v>
      </c>
      <c r="AE421" s="932" t="str">
        <f t="shared" si="97"/>
        <v>OK</v>
      </c>
      <c r="AF421" s="725" t="str">
        <f t="shared" si="98"/>
        <v>OK</v>
      </c>
      <c r="AG421" s="854"/>
      <c r="AH421" s="771"/>
    </row>
    <row r="422" spans="1:136" x14ac:dyDescent="0.25">
      <c r="A422" s="773" t="s">
        <v>115</v>
      </c>
      <c r="B422" s="769">
        <f t="shared" si="102"/>
        <v>7</v>
      </c>
      <c r="C422" s="725">
        <v>38</v>
      </c>
      <c r="D422" s="854" t="s">
        <v>75</v>
      </c>
      <c r="E422" s="974">
        <v>42389</v>
      </c>
      <c r="F422" s="930"/>
      <c r="G422" s="721">
        <f t="shared" si="100"/>
        <v>7</v>
      </c>
      <c r="H422" s="830">
        <v>38</v>
      </c>
      <c r="I422" s="725">
        <v>38</v>
      </c>
      <c r="J422" s="830">
        <v>38</v>
      </c>
      <c r="K422" s="721">
        <v>0</v>
      </c>
      <c r="L422" s="833">
        <v>42390</v>
      </c>
      <c r="M422" s="835"/>
      <c r="N422" s="713"/>
      <c r="O422" s="721"/>
      <c r="P422" s="721"/>
      <c r="Q422" s="721"/>
      <c r="R422" s="721"/>
      <c r="S422" s="721"/>
      <c r="T422" s="721"/>
      <c r="U422" s="718"/>
      <c r="V422" s="958"/>
      <c r="W422" s="713">
        <f t="shared" ref="W422:W485" si="103">B422</f>
        <v>7</v>
      </c>
      <c r="X422" s="1125">
        <v>38</v>
      </c>
      <c r="Y422" s="977" t="str">
        <f t="shared" si="94"/>
        <v>OK</v>
      </c>
      <c r="Z422" s="771">
        <f t="shared" si="101"/>
        <v>0</v>
      </c>
      <c r="AA422" s="687" t="str">
        <f t="shared" si="95"/>
        <v>Euronics - 2231</v>
      </c>
      <c r="AB422" s="770">
        <v>42391</v>
      </c>
      <c r="AC422" s="931">
        <f t="shared" si="96"/>
        <v>38</v>
      </c>
      <c r="AD422" s="771">
        <f t="shared" si="92"/>
        <v>2</v>
      </c>
      <c r="AE422" s="932" t="str">
        <f t="shared" si="97"/>
        <v>OK</v>
      </c>
      <c r="AF422" s="725" t="str">
        <f t="shared" si="98"/>
        <v>OK</v>
      </c>
      <c r="AG422" s="854"/>
      <c r="AH422" s="771"/>
    </row>
    <row r="423" spans="1:136" x14ac:dyDescent="0.25">
      <c r="A423" s="773" t="s">
        <v>115</v>
      </c>
      <c r="B423" s="769">
        <f t="shared" si="102"/>
        <v>8</v>
      </c>
      <c r="C423" s="725">
        <v>4</v>
      </c>
      <c r="D423" s="854" t="s">
        <v>76</v>
      </c>
      <c r="E423" s="974">
        <v>42389</v>
      </c>
      <c r="F423" s="930"/>
      <c r="G423" s="721">
        <f t="shared" si="100"/>
        <v>8</v>
      </c>
      <c r="H423" s="830">
        <v>4</v>
      </c>
      <c r="I423" s="725">
        <v>4</v>
      </c>
      <c r="J423" s="830">
        <v>4</v>
      </c>
      <c r="K423" s="721">
        <v>0</v>
      </c>
      <c r="L423" s="833">
        <v>42390</v>
      </c>
      <c r="M423" s="835"/>
      <c r="N423" s="713"/>
      <c r="O423" s="721"/>
      <c r="P423" s="721"/>
      <c r="Q423" s="721"/>
      <c r="R423" s="721"/>
      <c r="S423" s="721"/>
      <c r="T423" s="721"/>
      <c r="U423" s="718"/>
      <c r="V423" s="958"/>
      <c r="W423" s="713">
        <f t="shared" si="103"/>
        <v>8</v>
      </c>
      <c r="X423" s="1125">
        <v>4</v>
      </c>
      <c r="Y423" s="977" t="str">
        <f t="shared" si="94"/>
        <v>OK</v>
      </c>
      <c r="Z423" s="771">
        <f t="shared" si="101"/>
        <v>0</v>
      </c>
      <c r="AA423" s="687" t="str">
        <f t="shared" si="95"/>
        <v>Tien 21 - 2232</v>
      </c>
      <c r="AB423" s="770">
        <v>42391</v>
      </c>
      <c r="AC423" s="931">
        <f t="shared" si="96"/>
        <v>4</v>
      </c>
      <c r="AD423" s="771">
        <f t="shared" si="92"/>
        <v>2</v>
      </c>
      <c r="AE423" s="932" t="str">
        <f t="shared" si="97"/>
        <v>OK</v>
      </c>
      <c r="AF423" s="725" t="str">
        <f t="shared" si="98"/>
        <v>OK</v>
      </c>
      <c r="AG423" s="854"/>
      <c r="AH423" s="771"/>
    </row>
    <row r="424" spans="1:136" x14ac:dyDescent="0.25">
      <c r="A424" s="773" t="s">
        <v>115</v>
      </c>
      <c r="B424" s="769">
        <f t="shared" si="102"/>
        <v>9</v>
      </c>
      <c r="C424" s="725">
        <v>9</v>
      </c>
      <c r="D424" s="854" t="s">
        <v>77</v>
      </c>
      <c r="E424" s="974">
        <v>42389</v>
      </c>
      <c r="F424" s="930"/>
      <c r="G424" s="721">
        <f t="shared" si="100"/>
        <v>9</v>
      </c>
      <c r="H424" s="830">
        <v>9</v>
      </c>
      <c r="I424" s="725">
        <v>9</v>
      </c>
      <c r="J424" s="830">
        <v>9</v>
      </c>
      <c r="K424" s="721">
        <v>0</v>
      </c>
      <c r="L424" s="833">
        <v>42390</v>
      </c>
      <c r="M424" s="835"/>
      <c r="N424" s="713"/>
      <c r="O424" s="721"/>
      <c r="P424" s="721"/>
      <c r="Q424" s="721"/>
      <c r="R424" s="721"/>
      <c r="S424" s="721"/>
      <c r="T424" s="721"/>
      <c r="U424" s="718"/>
      <c r="V424" s="958"/>
      <c r="W424" s="713">
        <f t="shared" si="103"/>
        <v>9</v>
      </c>
      <c r="X424" s="1125">
        <v>9</v>
      </c>
      <c r="Y424" s="977" t="str">
        <f t="shared" si="94"/>
        <v>OK</v>
      </c>
      <c r="Z424" s="771">
        <f t="shared" si="101"/>
        <v>0</v>
      </c>
      <c r="AA424" s="687" t="str">
        <f t="shared" si="95"/>
        <v>Confort - 2233</v>
      </c>
      <c r="AB424" s="770">
        <v>42391</v>
      </c>
      <c r="AC424" s="931">
        <f t="shared" si="96"/>
        <v>9</v>
      </c>
      <c r="AD424" s="771">
        <f t="shared" si="92"/>
        <v>2</v>
      </c>
      <c r="AE424" s="932" t="str">
        <f t="shared" si="97"/>
        <v>OK</v>
      </c>
      <c r="AF424" s="725" t="str">
        <f t="shared" si="98"/>
        <v>OK</v>
      </c>
      <c r="AG424" s="854"/>
      <c r="AH424" s="771"/>
    </row>
    <row r="425" spans="1:136" s="726" customFormat="1" x14ac:dyDescent="0.25">
      <c r="A425" s="773" t="s">
        <v>115</v>
      </c>
      <c r="B425" s="769">
        <f t="shared" si="102"/>
        <v>10</v>
      </c>
      <c r="C425" s="725">
        <v>488</v>
      </c>
      <c r="D425" s="854" t="s">
        <v>213</v>
      </c>
      <c r="E425" s="974">
        <v>42389</v>
      </c>
      <c r="F425" s="930"/>
      <c r="G425" s="721">
        <f t="shared" si="100"/>
        <v>10</v>
      </c>
      <c r="H425" s="830">
        <v>488</v>
      </c>
      <c r="I425" s="725">
        <v>488</v>
      </c>
      <c r="J425" s="830">
        <v>488</v>
      </c>
      <c r="K425" s="721">
        <v>0</v>
      </c>
      <c r="L425" s="833">
        <v>42390</v>
      </c>
      <c r="M425" s="835"/>
      <c r="N425" s="713"/>
      <c r="O425" s="721"/>
      <c r="P425" s="721"/>
      <c r="Q425" s="721"/>
      <c r="R425" s="721"/>
      <c r="S425" s="721"/>
      <c r="T425" s="721"/>
      <c r="U425" s="718"/>
      <c r="V425" s="958"/>
      <c r="W425" s="713">
        <f t="shared" si="103"/>
        <v>10</v>
      </c>
      <c r="X425" s="1125">
        <v>488</v>
      </c>
      <c r="Y425" s="977" t="str">
        <f t="shared" si="94"/>
        <v>OK</v>
      </c>
      <c r="Z425" s="771">
        <f t="shared" si="101"/>
        <v>0</v>
      </c>
      <c r="AA425" s="687" t="str">
        <f t="shared" si="95"/>
        <v>MC FNAC- 2370</v>
      </c>
      <c r="AB425" s="770">
        <v>42391</v>
      </c>
      <c r="AC425" s="931">
        <f t="shared" si="96"/>
        <v>488</v>
      </c>
      <c r="AD425" s="771">
        <f t="shared" ref="AD425:AD488" si="104">DAYS360(E425,AB425)</f>
        <v>2</v>
      </c>
      <c r="AE425" s="932" t="str">
        <f t="shared" si="97"/>
        <v>OK</v>
      </c>
      <c r="AF425" s="725" t="str">
        <f t="shared" si="98"/>
        <v>OK</v>
      </c>
      <c r="AG425" s="854"/>
      <c r="AH425" s="771"/>
      <c r="AI425" s="720"/>
      <c r="AJ425" s="720"/>
      <c r="AK425" s="720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720"/>
      <c r="BD425" s="720"/>
      <c r="BE425" s="720"/>
      <c r="BF425" s="720"/>
      <c r="BG425" s="720"/>
      <c r="BH425" s="720"/>
      <c r="BI425" s="720"/>
      <c r="BJ425" s="720"/>
      <c r="BK425" s="720"/>
      <c r="BL425" s="720"/>
      <c r="BM425" s="720"/>
      <c r="BN425" s="720"/>
      <c r="BO425" s="720"/>
      <c r="BP425" s="720"/>
      <c r="BQ425" s="720"/>
      <c r="BR425" s="720"/>
      <c r="BS425" s="720"/>
      <c r="BT425" s="720"/>
      <c r="BU425" s="720"/>
      <c r="BV425" s="720"/>
      <c r="BW425" s="720"/>
      <c r="BX425" s="720"/>
      <c r="BY425" s="720"/>
      <c r="BZ425" s="720"/>
      <c r="CA425" s="720"/>
      <c r="CB425" s="720"/>
      <c r="CC425" s="720"/>
      <c r="CD425" s="720"/>
      <c r="CE425" s="720"/>
      <c r="CF425" s="720"/>
      <c r="CG425" s="720"/>
      <c r="CH425" s="720"/>
      <c r="CI425" s="720"/>
      <c r="CJ425" s="720"/>
      <c r="CK425" s="720"/>
      <c r="CL425" s="720"/>
      <c r="CM425" s="720"/>
      <c r="CN425" s="720"/>
      <c r="CO425" s="720"/>
      <c r="CP425" s="720"/>
      <c r="CQ425" s="720"/>
      <c r="CR425" s="720"/>
      <c r="CS425" s="720"/>
      <c r="CT425" s="720"/>
      <c r="CU425" s="720"/>
      <c r="CV425" s="720"/>
      <c r="CW425" s="720"/>
      <c r="CX425" s="720"/>
      <c r="CY425" s="720"/>
      <c r="CZ425" s="720"/>
      <c r="DA425" s="720"/>
      <c r="DB425" s="720"/>
      <c r="DC425" s="720"/>
      <c r="DD425" s="720"/>
      <c r="DE425" s="720"/>
      <c r="DF425" s="720"/>
      <c r="DG425" s="720"/>
      <c r="DH425" s="720"/>
      <c r="DI425" s="720"/>
      <c r="DJ425" s="720"/>
      <c r="DK425" s="720"/>
      <c r="DL425" s="720"/>
      <c r="DM425" s="720"/>
      <c r="DN425" s="720"/>
      <c r="DO425" s="720"/>
      <c r="DP425" s="720"/>
      <c r="DQ425" s="720"/>
      <c r="DR425" s="720"/>
      <c r="DS425" s="720"/>
      <c r="DT425" s="720"/>
      <c r="DU425" s="720"/>
      <c r="DV425" s="720"/>
      <c r="DW425" s="720"/>
      <c r="DX425" s="720"/>
      <c r="DY425" s="720"/>
      <c r="DZ425" s="720"/>
      <c r="EA425" s="720"/>
      <c r="EB425" s="720"/>
      <c r="EC425" s="720"/>
      <c r="ED425" s="720"/>
      <c r="EE425" s="720"/>
      <c r="EF425" s="720"/>
    </row>
    <row r="426" spans="1:136" x14ac:dyDescent="0.25">
      <c r="A426" s="773" t="s">
        <v>115</v>
      </c>
      <c r="B426" s="769">
        <f t="shared" si="102"/>
        <v>11</v>
      </c>
      <c r="C426" s="725">
        <v>110</v>
      </c>
      <c r="D426" s="854" t="s">
        <v>187</v>
      </c>
      <c r="E426" s="974">
        <v>42389</v>
      </c>
      <c r="F426" s="930"/>
      <c r="G426" s="721">
        <f t="shared" si="100"/>
        <v>11</v>
      </c>
      <c r="H426" s="830">
        <v>110</v>
      </c>
      <c r="I426" s="725">
        <v>110</v>
      </c>
      <c r="J426" s="830">
        <v>110</v>
      </c>
      <c r="K426" s="721">
        <v>0</v>
      </c>
      <c r="L426" s="833">
        <v>42390</v>
      </c>
      <c r="M426" s="835"/>
      <c r="N426" s="713"/>
      <c r="O426" s="721"/>
      <c r="P426" s="721"/>
      <c r="Q426" s="721"/>
      <c r="R426" s="721"/>
      <c r="S426" s="721"/>
      <c r="T426" s="721"/>
      <c r="U426" s="718"/>
      <c r="V426" s="958"/>
      <c r="W426" s="713">
        <f t="shared" si="103"/>
        <v>11</v>
      </c>
      <c r="X426" s="1125">
        <v>110</v>
      </c>
      <c r="Y426" s="977" t="str">
        <f t="shared" si="94"/>
        <v>OK</v>
      </c>
      <c r="Z426" s="771">
        <f t="shared" si="101"/>
        <v>0</v>
      </c>
      <c r="AA426" s="687" t="str">
        <f t="shared" si="95"/>
        <v>Salvador Caetano - 2879</v>
      </c>
      <c r="AB426" s="770">
        <v>42391</v>
      </c>
      <c r="AC426" s="931">
        <f t="shared" si="96"/>
        <v>110</v>
      </c>
      <c r="AD426" s="771">
        <f t="shared" si="104"/>
        <v>2</v>
      </c>
      <c r="AE426" s="932" t="str">
        <f t="shared" si="97"/>
        <v>OK</v>
      </c>
      <c r="AF426" s="725" t="str">
        <f t="shared" si="98"/>
        <v>OK</v>
      </c>
      <c r="AG426" s="854"/>
      <c r="AH426" s="771"/>
    </row>
    <row r="427" spans="1:136" s="726" customFormat="1" x14ac:dyDescent="0.25">
      <c r="A427" s="773" t="s">
        <v>115</v>
      </c>
      <c r="B427" s="769">
        <f t="shared" si="102"/>
        <v>12</v>
      </c>
      <c r="C427" s="725">
        <v>7</v>
      </c>
      <c r="D427" s="854" t="s">
        <v>245</v>
      </c>
      <c r="E427" s="974">
        <v>42389</v>
      </c>
      <c r="F427" s="930"/>
      <c r="G427" s="721">
        <f t="shared" si="100"/>
        <v>12</v>
      </c>
      <c r="H427" s="830">
        <v>7</v>
      </c>
      <c r="I427" s="725">
        <v>7</v>
      </c>
      <c r="J427" s="830">
        <v>7</v>
      </c>
      <c r="K427" s="721">
        <v>0</v>
      </c>
      <c r="L427" s="833">
        <v>42390</v>
      </c>
      <c r="M427" s="835"/>
      <c r="N427" s="713"/>
      <c r="O427" s="721"/>
      <c r="P427" s="721"/>
      <c r="Q427" s="721"/>
      <c r="R427" s="721"/>
      <c r="S427" s="721"/>
      <c r="T427" s="721"/>
      <c r="U427" s="718"/>
      <c r="V427" s="958"/>
      <c r="W427" s="713">
        <f t="shared" si="103"/>
        <v>12</v>
      </c>
      <c r="X427" s="1125">
        <v>7</v>
      </c>
      <c r="Y427" s="977" t="str">
        <f t="shared" si="94"/>
        <v>OK</v>
      </c>
      <c r="Z427" s="771">
        <f t="shared" si="101"/>
        <v>0</v>
      </c>
      <c r="AA427" s="687" t="str">
        <f t="shared" si="95"/>
        <v>CTT Standard - 4091</v>
      </c>
      <c r="AB427" s="770">
        <v>42391</v>
      </c>
      <c r="AC427" s="931">
        <f t="shared" si="96"/>
        <v>7</v>
      </c>
      <c r="AD427" s="771">
        <f t="shared" si="104"/>
        <v>2</v>
      </c>
      <c r="AE427" s="932" t="str">
        <f t="shared" si="97"/>
        <v>OK</v>
      </c>
      <c r="AF427" s="725" t="str">
        <f t="shared" si="98"/>
        <v>OK</v>
      </c>
      <c r="AG427" s="854"/>
      <c r="AH427" s="771"/>
      <c r="AI427" s="720"/>
      <c r="AJ427" s="720"/>
      <c r="AK427" s="720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720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720"/>
      <c r="BV427" s="720"/>
      <c r="BW427" s="720"/>
      <c r="BX427" s="720"/>
      <c r="BY427" s="720"/>
      <c r="BZ427" s="720"/>
      <c r="CA427" s="720"/>
      <c r="CB427" s="720"/>
      <c r="CC427" s="720"/>
      <c r="CD427" s="720"/>
      <c r="CE427" s="720"/>
      <c r="CF427" s="720"/>
      <c r="CG427" s="720"/>
      <c r="CH427" s="720"/>
      <c r="CI427" s="720"/>
      <c r="CJ427" s="720"/>
      <c r="CK427" s="720"/>
      <c r="CL427" s="720"/>
      <c r="CM427" s="720"/>
      <c r="CN427" s="720"/>
      <c r="CO427" s="720"/>
      <c r="CP427" s="720"/>
      <c r="CQ427" s="720"/>
      <c r="CR427" s="720"/>
      <c r="CS427" s="720"/>
      <c r="CT427" s="720"/>
      <c r="CU427" s="720"/>
      <c r="CV427" s="720"/>
      <c r="CW427" s="720"/>
      <c r="CX427" s="720"/>
      <c r="CY427" s="720"/>
      <c r="CZ427" s="720"/>
      <c r="DA427" s="720"/>
      <c r="DB427" s="720"/>
      <c r="DC427" s="720"/>
      <c r="DD427" s="720"/>
      <c r="DE427" s="720"/>
      <c r="DF427" s="720"/>
      <c r="DG427" s="720"/>
      <c r="DH427" s="720"/>
      <c r="DI427" s="720"/>
      <c r="DJ427" s="720"/>
      <c r="DK427" s="720"/>
      <c r="DL427" s="720"/>
      <c r="DM427" s="720"/>
      <c r="DN427" s="720"/>
      <c r="DO427" s="720"/>
      <c r="DP427" s="720"/>
      <c r="DQ427" s="720"/>
      <c r="DR427" s="720"/>
      <c r="DS427" s="720"/>
      <c r="DT427" s="720"/>
      <c r="DU427" s="720"/>
      <c r="DV427" s="720"/>
      <c r="DW427" s="720"/>
      <c r="DX427" s="720"/>
      <c r="DY427" s="720"/>
      <c r="DZ427" s="720"/>
      <c r="EA427" s="720"/>
      <c r="EB427" s="720"/>
      <c r="EC427" s="720"/>
      <c r="ED427" s="720"/>
      <c r="EE427" s="720"/>
      <c r="EF427" s="720"/>
    </row>
    <row r="428" spans="1:136" s="730" customFormat="1" x14ac:dyDescent="0.25">
      <c r="A428" s="773" t="s">
        <v>115</v>
      </c>
      <c r="B428" s="769">
        <f t="shared" si="102"/>
        <v>13</v>
      </c>
      <c r="C428" s="725">
        <v>44</v>
      </c>
      <c r="D428" s="854" t="s">
        <v>244</v>
      </c>
      <c r="E428" s="974">
        <v>42389</v>
      </c>
      <c r="F428" s="930"/>
      <c r="G428" s="721">
        <f t="shared" si="100"/>
        <v>13</v>
      </c>
      <c r="H428" s="830">
        <v>44</v>
      </c>
      <c r="I428" s="725">
        <v>44</v>
      </c>
      <c r="J428" s="830">
        <v>44</v>
      </c>
      <c r="K428" s="721">
        <v>0</v>
      </c>
      <c r="L428" s="833">
        <v>42390</v>
      </c>
      <c r="M428" s="835"/>
      <c r="N428" s="713"/>
      <c r="O428" s="721"/>
      <c r="P428" s="721"/>
      <c r="Q428" s="721"/>
      <c r="R428" s="721"/>
      <c r="S428" s="721"/>
      <c r="T428" s="721"/>
      <c r="U428" s="718"/>
      <c r="V428" s="958"/>
      <c r="W428" s="713">
        <f t="shared" si="103"/>
        <v>13</v>
      </c>
      <c r="X428" s="1125">
        <v>44</v>
      </c>
      <c r="Y428" s="977" t="str">
        <f t="shared" si="94"/>
        <v>OK</v>
      </c>
      <c r="Z428" s="771">
        <f t="shared" si="101"/>
        <v>0</v>
      </c>
      <c r="AA428" s="687" t="str">
        <f t="shared" si="95"/>
        <v>JOM - 4327</v>
      </c>
      <c r="AB428" s="770">
        <v>42391</v>
      </c>
      <c r="AC428" s="931">
        <f t="shared" si="96"/>
        <v>44</v>
      </c>
      <c r="AD428" s="771">
        <f t="shared" si="104"/>
        <v>2</v>
      </c>
      <c r="AE428" s="932" t="str">
        <f t="shared" si="97"/>
        <v>OK</v>
      </c>
      <c r="AF428" s="725" t="str">
        <f t="shared" si="98"/>
        <v>OK</v>
      </c>
      <c r="AG428" s="854"/>
      <c r="AH428" s="771"/>
      <c r="AI428" s="720"/>
      <c r="AJ428" s="720"/>
      <c r="AK428" s="720"/>
      <c r="AL428" s="720"/>
      <c r="AM428" s="720"/>
      <c r="AN428" s="720"/>
      <c r="AO428" s="720"/>
      <c r="AP428" s="720"/>
      <c r="AQ428" s="720"/>
      <c r="AR428" s="720"/>
      <c r="AS428" s="720"/>
      <c r="AT428" s="720"/>
      <c r="AU428" s="720"/>
      <c r="AV428" s="720"/>
      <c r="AW428" s="720"/>
      <c r="AX428" s="720"/>
      <c r="AY428" s="720"/>
      <c r="AZ428" s="720"/>
      <c r="BA428" s="720"/>
      <c r="BB428" s="720"/>
      <c r="BC428" s="720"/>
      <c r="BD428" s="720"/>
      <c r="BE428" s="720"/>
      <c r="BF428" s="720"/>
      <c r="BG428" s="720"/>
      <c r="BH428" s="720"/>
      <c r="BI428" s="720"/>
      <c r="BJ428" s="720"/>
      <c r="BK428" s="720"/>
      <c r="BL428" s="720"/>
      <c r="BM428" s="720"/>
      <c r="BN428" s="720"/>
      <c r="BO428" s="720"/>
      <c r="BP428" s="720"/>
      <c r="BQ428" s="720"/>
      <c r="BR428" s="720"/>
      <c r="BS428" s="720"/>
      <c r="BT428" s="720"/>
      <c r="BU428" s="720"/>
      <c r="BV428" s="720"/>
      <c r="BW428" s="720"/>
      <c r="BX428" s="720"/>
      <c r="BY428" s="720"/>
      <c r="BZ428" s="720"/>
      <c r="CA428" s="720"/>
      <c r="CB428" s="720"/>
      <c r="CC428" s="720"/>
      <c r="CD428" s="720"/>
      <c r="CE428" s="720"/>
      <c r="CF428" s="720"/>
      <c r="CG428" s="720"/>
      <c r="CH428" s="720"/>
      <c r="CI428" s="720"/>
      <c r="CJ428" s="720"/>
      <c r="CK428" s="720"/>
      <c r="CL428" s="720"/>
      <c r="CM428" s="720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720"/>
      <c r="DF428" s="720"/>
      <c r="DG428" s="720"/>
      <c r="DH428" s="720"/>
      <c r="DI428" s="720"/>
      <c r="DJ428" s="720"/>
      <c r="DK428" s="720"/>
      <c r="DL428" s="720"/>
      <c r="DM428" s="720"/>
      <c r="DN428" s="720"/>
      <c r="DO428" s="720"/>
      <c r="DP428" s="720"/>
      <c r="DQ428" s="720"/>
      <c r="DR428" s="720"/>
      <c r="DS428" s="720"/>
      <c r="DT428" s="720"/>
      <c r="DU428" s="720"/>
      <c r="DV428" s="720"/>
      <c r="DW428" s="720"/>
      <c r="DX428" s="720"/>
      <c r="DY428" s="720"/>
      <c r="DZ428" s="720"/>
      <c r="EA428" s="720"/>
      <c r="EB428" s="720"/>
      <c r="EC428" s="720"/>
      <c r="ED428" s="720"/>
      <c r="EE428" s="720"/>
      <c r="EF428" s="720"/>
    </row>
    <row r="429" spans="1:136" s="730" customFormat="1" x14ac:dyDescent="0.25">
      <c r="A429" s="773" t="s">
        <v>115</v>
      </c>
      <c r="B429" s="769">
        <f t="shared" si="102"/>
        <v>14</v>
      </c>
      <c r="C429" s="725">
        <v>1</v>
      </c>
      <c r="D429" s="854" t="s">
        <v>189</v>
      </c>
      <c r="E429" s="974">
        <v>42389</v>
      </c>
      <c r="F429" s="930"/>
      <c r="G429" s="721">
        <f t="shared" si="100"/>
        <v>14</v>
      </c>
      <c r="H429" s="830">
        <v>1</v>
      </c>
      <c r="I429" s="725">
        <v>1</v>
      </c>
      <c r="J429" s="830">
        <v>1</v>
      </c>
      <c r="K429" s="721">
        <v>0</v>
      </c>
      <c r="L429" s="833">
        <v>42390</v>
      </c>
      <c r="M429" s="835"/>
      <c r="N429" s="713"/>
      <c r="O429" s="721"/>
      <c r="P429" s="721"/>
      <c r="Q429" s="721"/>
      <c r="R429" s="721"/>
      <c r="S429" s="721"/>
      <c r="T429" s="721"/>
      <c r="U429" s="718"/>
      <c r="V429" s="958"/>
      <c r="W429" s="713">
        <f t="shared" si="103"/>
        <v>14</v>
      </c>
      <c r="X429" s="1125">
        <v>1</v>
      </c>
      <c r="Y429" s="977" t="str">
        <f t="shared" si="94"/>
        <v>OK</v>
      </c>
      <c r="Z429" s="771">
        <f t="shared" si="101"/>
        <v>0</v>
      </c>
      <c r="AA429" s="687" t="str">
        <f t="shared" si="95"/>
        <v>SZ Def - 6508</v>
      </c>
      <c r="AB429" s="770">
        <v>42391</v>
      </c>
      <c r="AC429" s="931">
        <f t="shared" si="96"/>
        <v>1</v>
      </c>
      <c r="AD429" s="771">
        <f t="shared" si="104"/>
        <v>2</v>
      </c>
      <c r="AE429" s="932" t="str">
        <f t="shared" si="97"/>
        <v>OK</v>
      </c>
      <c r="AF429" s="725" t="str">
        <f t="shared" si="98"/>
        <v>OK</v>
      </c>
      <c r="AG429" s="854"/>
      <c r="AH429" s="771"/>
      <c r="AI429" s="720"/>
      <c r="AJ429" s="720"/>
      <c r="AK429" s="720"/>
      <c r="AL429" s="720"/>
      <c r="AM429" s="720"/>
      <c r="AN429" s="720"/>
      <c r="AO429" s="720"/>
      <c r="AP429" s="720"/>
      <c r="AQ429" s="720"/>
      <c r="AR429" s="720"/>
      <c r="AS429" s="720"/>
      <c r="AT429" s="720"/>
      <c r="AU429" s="720"/>
      <c r="AV429" s="720"/>
      <c r="AW429" s="720"/>
      <c r="AX429" s="720"/>
      <c r="AY429" s="720"/>
      <c r="AZ429" s="720"/>
      <c r="BA429" s="720"/>
      <c r="BB429" s="720"/>
      <c r="BC429" s="720"/>
      <c r="BD429" s="720"/>
      <c r="BE429" s="720"/>
      <c r="BF429" s="720"/>
      <c r="BG429" s="720"/>
      <c r="BH429" s="720"/>
      <c r="BI429" s="720"/>
      <c r="BJ429" s="720"/>
      <c r="BK429" s="720"/>
      <c r="BL429" s="720"/>
      <c r="BM429" s="720"/>
      <c r="BN429" s="720"/>
      <c r="BO429" s="720"/>
      <c r="BP429" s="720"/>
      <c r="BQ429" s="720"/>
      <c r="BR429" s="720"/>
      <c r="BS429" s="720"/>
      <c r="BT429" s="720"/>
      <c r="BU429" s="720"/>
      <c r="BV429" s="720"/>
      <c r="BW429" s="720"/>
      <c r="BX429" s="720"/>
      <c r="BY429" s="720"/>
      <c r="BZ429" s="720"/>
      <c r="CA429" s="720"/>
      <c r="CB429" s="720"/>
      <c r="CC429" s="720"/>
      <c r="CD429" s="720"/>
      <c r="CE429" s="720"/>
      <c r="CF429" s="720"/>
      <c r="CG429" s="720"/>
      <c r="CH429" s="720"/>
      <c r="CI429" s="720"/>
      <c r="CJ429" s="720"/>
      <c r="CK429" s="720"/>
      <c r="CL429" s="720"/>
      <c r="CM429" s="720"/>
      <c r="CN429" s="720"/>
      <c r="CO429" s="720"/>
      <c r="CP429" s="720"/>
      <c r="CQ429" s="720"/>
      <c r="CR429" s="720"/>
      <c r="CS429" s="720"/>
      <c r="CT429" s="720"/>
      <c r="CU429" s="720"/>
      <c r="CV429" s="720"/>
      <c r="CW429" s="720"/>
      <c r="CX429" s="720"/>
      <c r="CY429" s="720"/>
      <c r="CZ429" s="720"/>
      <c r="DA429" s="720"/>
      <c r="DB429" s="720"/>
      <c r="DC429" s="720"/>
      <c r="DD429" s="720"/>
      <c r="DE429" s="720"/>
      <c r="DF429" s="720"/>
      <c r="DG429" s="720"/>
      <c r="DH429" s="720"/>
      <c r="DI429" s="720"/>
      <c r="DJ429" s="720"/>
      <c r="DK429" s="720"/>
      <c r="DL429" s="720"/>
      <c r="DM429" s="720"/>
      <c r="DN429" s="720"/>
      <c r="DO429" s="720"/>
      <c r="DP429" s="720"/>
      <c r="DQ429" s="720"/>
      <c r="DR429" s="720"/>
      <c r="DS429" s="720"/>
      <c r="DT429" s="720"/>
      <c r="DU429" s="720"/>
      <c r="DV429" s="720"/>
      <c r="DW429" s="720"/>
      <c r="DX429" s="720"/>
      <c r="DY429" s="720"/>
      <c r="DZ429" s="720"/>
      <c r="EA429" s="720"/>
      <c r="EB429" s="720"/>
      <c r="EC429" s="720"/>
      <c r="ED429" s="720"/>
      <c r="EE429" s="720"/>
      <c r="EF429" s="720"/>
    </row>
    <row r="430" spans="1:136" x14ac:dyDescent="0.25">
      <c r="A430" s="773" t="s">
        <v>115</v>
      </c>
      <c r="B430" s="769">
        <f t="shared" si="102"/>
        <v>15</v>
      </c>
      <c r="C430" s="725">
        <v>184</v>
      </c>
      <c r="D430" s="854" t="s">
        <v>214</v>
      </c>
      <c r="E430" s="974">
        <v>42389</v>
      </c>
      <c r="F430" s="930"/>
      <c r="G430" s="721">
        <f t="shared" si="100"/>
        <v>15</v>
      </c>
      <c r="H430" s="830">
        <v>184</v>
      </c>
      <c r="I430" s="725">
        <v>184</v>
      </c>
      <c r="J430" s="830">
        <v>184</v>
      </c>
      <c r="K430" s="721">
        <v>0</v>
      </c>
      <c r="L430" s="833">
        <v>42390</v>
      </c>
      <c r="M430" s="835"/>
      <c r="N430" s="713"/>
      <c r="O430" s="721"/>
      <c r="P430" s="721"/>
      <c r="Q430" s="721"/>
      <c r="R430" s="721"/>
      <c r="S430" s="721"/>
      <c r="T430" s="721"/>
      <c r="U430" s="718"/>
      <c r="V430" s="958"/>
      <c r="W430" s="713">
        <f t="shared" si="103"/>
        <v>15</v>
      </c>
      <c r="X430" s="1125">
        <v>184</v>
      </c>
      <c r="Y430" s="977" t="str">
        <f t="shared" si="94"/>
        <v>OK</v>
      </c>
      <c r="Z430" s="771">
        <f t="shared" si="101"/>
        <v>0</v>
      </c>
      <c r="AA430" s="687" t="str">
        <f t="shared" si="95"/>
        <v>Worten def - 6806</v>
      </c>
      <c r="AB430" s="770">
        <v>42391</v>
      </c>
      <c r="AC430" s="931">
        <f t="shared" si="96"/>
        <v>184</v>
      </c>
      <c r="AD430" s="771">
        <f t="shared" si="104"/>
        <v>2</v>
      </c>
      <c r="AE430" s="932" t="str">
        <f t="shared" si="97"/>
        <v>OK</v>
      </c>
      <c r="AF430" s="725" t="str">
        <f t="shared" si="98"/>
        <v>OK</v>
      </c>
      <c r="AG430" s="854"/>
      <c r="AH430" s="771"/>
    </row>
    <row r="431" spans="1:136" s="726" customFormat="1" x14ac:dyDescent="0.25">
      <c r="A431" s="773" t="s">
        <v>115</v>
      </c>
      <c r="B431" s="769">
        <f t="shared" si="102"/>
        <v>16</v>
      </c>
      <c r="C431" s="725">
        <v>4</v>
      </c>
      <c r="D431" s="854" t="s">
        <v>219</v>
      </c>
      <c r="E431" s="974">
        <v>42389</v>
      </c>
      <c r="F431" s="930"/>
      <c r="G431" s="721">
        <f t="shared" si="100"/>
        <v>16</v>
      </c>
      <c r="H431" s="830">
        <v>4</v>
      </c>
      <c r="I431" s="725">
        <v>4</v>
      </c>
      <c r="J431" s="830">
        <v>4</v>
      </c>
      <c r="K431" s="721">
        <v>0</v>
      </c>
      <c r="L431" s="833">
        <v>42390</v>
      </c>
      <c r="M431" s="835"/>
      <c r="N431" s="713"/>
      <c r="O431" s="721"/>
      <c r="P431" s="721"/>
      <c r="Q431" s="721"/>
      <c r="R431" s="721"/>
      <c r="S431" s="721"/>
      <c r="T431" s="721"/>
      <c r="U431" s="718"/>
      <c r="V431" s="958"/>
      <c r="W431" s="713">
        <f t="shared" si="103"/>
        <v>16</v>
      </c>
      <c r="X431" s="1125">
        <v>4</v>
      </c>
      <c r="Y431" s="977" t="str">
        <f t="shared" si="94"/>
        <v>OK</v>
      </c>
      <c r="Z431" s="771">
        <f t="shared" si="101"/>
        <v>0</v>
      </c>
      <c r="AA431" s="687" t="str">
        <f t="shared" si="95"/>
        <v>Vobis -6843</v>
      </c>
      <c r="AB431" s="770">
        <v>42391</v>
      </c>
      <c r="AC431" s="931">
        <f t="shared" si="96"/>
        <v>4</v>
      </c>
      <c r="AD431" s="771">
        <f t="shared" si="104"/>
        <v>2</v>
      </c>
      <c r="AE431" s="932" t="str">
        <f t="shared" si="97"/>
        <v>OK</v>
      </c>
      <c r="AF431" s="725" t="str">
        <f t="shared" si="98"/>
        <v>OK</v>
      </c>
      <c r="AG431" s="854"/>
      <c r="AH431" s="771"/>
      <c r="AI431" s="720"/>
      <c r="AJ431" s="720"/>
      <c r="AK431" s="720"/>
      <c r="AL431" s="720"/>
      <c r="AM431" s="720"/>
      <c r="AN431" s="720"/>
      <c r="AO431" s="720"/>
      <c r="AP431" s="720"/>
      <c r="AQ431" s="720"/>
      <c r="AR431" s="720"/>
      <c r="AS431" s="720"/>
      <c r="AT431" s="720"/>
      <c r="AU431" s="720"/>
      <c r="AV431" s="720"/>
      <c r="AW431" s="720"/>
      <c r="AX431" s="720"/>
      <c r="AY431" s="720"/>
      <c r="AZ431" s="720"/>
      <c r="BA431" s="720"/>
      <c r="BB431" s="720"/>
      <c r="BC431" s="720"/>
      <c r="BD431" s="720"/>
      <c r="BE431" s="720"/>
      <c r="BF431" s="720"/>
      <c r="BG431" s="720"/>
      <c r="BH431" s="720"/>
      <c r="BI431" s="720"/>
      <c r="BJ431" s="720"/>
      <c r="BK431" s="720"/>
      <c r="BL431" s="720"/>
      <c r="BM431" s="720"/>
      <c r="BN431" s="720"/>
      <c r="BO431" s="720"/>
      <c r="BP431" s="720"/>
      <c r="BQ431" s="720"/>
      <c r="BR431" s="720"/>
      <c r="BS431" s="720"/>
      <c r="BT431" s="720"/>
      <c r="BU431" s="720"/>
      <c r="BV431" s="720"/>
      <c r="BW431" s="720"/>
      <c r="BX431" s="720"/>
      <c r="BY431" s="720"/>
      <c r="BZ431" s="720"/>
      <c r="CA431" s="720"/>
      <c r="CB431" s="720"/>
      <c r="CC431" s="720"/>
      <c r="CD431" s="720"/>
      <c r="CE431" s="720"/>
      <c r="CF431" s="720"/>
      <c r="CG431" s="720"/>
      <c r="CH431" s="720"/>
      <c r="CI431" s="720"/>
      <c r="CJ431" s="720"/>
      <c r="CK431" s="720"/>
      <c r="CL431" s="720"/>
      <c r="CM431" s="720"/>
      <c r="CN431" s="720"/>
      <c r="CO431" s="720"/>
      <c r="CP431" s="720"/>
      <c r="CQ431" s="720"/>
      <c r="CR431" s="720"/>
      <c r="CS431" s="720"/>
      <c r="CT431" s="720"/>
      <c r="CU431" s="720"/>
      <c r="CV431" s="720"/>
      <c r="CW431" s="720"/>
      <c r="CX431" s="720"/>
      <c r="CY431" s="720"/>
      <c r="CZ431" s="720"/>
      <c r="DA431" s="720"/>
      <c r="DB431" s="720"/>
      <c r="DC431" s="720"/>
      <c r="DD431" s="720"/>
      <c r="DE431" s="720"/>
      <c r="DF431" s="720"/>
      <c r="DG431" s="720"/>
      <c r="DH431" s="720"/>
      <c r="DI431" s="720"/>
      <c r="DJ431" s="720"/>
      <c r="DK431" s="720"/>
      <c r="DL431" s="720"/>
      <c r="DM431" s="720"/>
      <c r="DN431" s="720"/>
      <c r="DO431" s="720"/>
      <c r="DP431" s="720"/>
      <c r="DQ431" s="720"/>
      <c r="DR431" s="720"/>
      <c r="DS431" s="720"/>
      <c r="DT431" s="720"/>
      <c r="DU431" s="720"/>
      <c r="DV431" s="720"/>
      <c r="DW431" s="720"/>
      <c r="DX431" s="720"/>
      <c r="DY431" s="720"/>
      <c r="DZ431" s="720"/>
      <c r="EA431" s="720"/>
      <c r="EB431" s="720"/>
      <c r="EC431" s="720"/>
      <c r="ED431" s="720"/>
      <c r="EE431" s="720"/>
      <c r="EF431" s="720"/>
    </row>
    <row r="432" spans="1:136" x14ac:dyDescent="0.25">
      <c r="A432" s="773" t="s">
        <v>115</v>
      </c>
      <c r="B432" s="769">
        <v>1</v>
      </c>
      <c r="C432" s="725">
        <v>150</v>
      </c>
      <c r="D432" s="854" t="s">
        <v>196</v>
      </c>
      <c r="E432" s="974">
        <v>42391</v>
      </c>
      <c r="F432" s="930"/>
      <c r="G432" s="721">
        <f t="shared" si="100"/>
        <v>1</v>
      </c>
      <c r="H432" s="769">
        <v>150</v>
      </c>
      <c r="I432" s="717">
        <v>150</v>
      </c>
      <c r="J432" s="769">
        <v>150</v>
      </c>
      <c r="K432" s="721">
        <v>0</v>
      </c>
      <c r="L432" s="833">
        <v>42394</v>
      </c>
      <c r="M432" s="835"/>
      <c r="N432" s="713"/>
      <c r="O432" s="721"/>
      <c r="P432" s="721"/>
      <c r="Q432" s="721"/>
      <c r="R432" s="721"/>
      <c r="S432" s="721"/>
      <c r="T432" s="721"/>
      <c r="U432" s="718"/>
      <c r="V432" s="958"/>
      <c r="W432" s="713">
        <f t="shared" si="103"/>
        <v>1</v>
      </c>
      <c r="X432" s="1125">
        <v>150</v>
      </c>
      <c r="Y432" s="977" t="str">
        <f t="shared" si="94"/>
        <v>OK</v>
      </c>
      <c r="Z432" s="771">
        <f t="shared" si="101"/>
        <v>0</v>
      </c>
      <c r="AA432" s="687" t="str">
        <f t="shared" si="95"/>
        <v>RP Provisorio - 3172</v>
      </c>
      <c r="AB432" s="770">
        <v>42395</v>
      </c>
      <c r="AC432" s="931">
        <f t="shared" si="96"/>
        <v>150</v>
      </c>
      <c r="AD432" s="771">
        <f t="shared" si="104"/>
        <v>4</v>
      </c>
      <c r="AE432" s="932" t="str">
        <f t="shared" si="97"/>
        <v>OK</v>
      </c>
      <c r="AF432" s="725" t="str">
        <f t="shared" si="98"/>
        <v>OK</v>
      </c>
      <c r="AG432" s="854"/>
      <c r="AH432" s="771"/>
    </row>
    <row r="433" spans="1:34" x14ac:dyDescent="0.25">
      <c r="A433" s="773" t="s">
        <v>115</v>
      </c>
      <c r="B433" s="769">
        <v>1</v>
      </c>
      <c r="C433" s="725">
        <v>300</v>
      </c>
      <c r="D433" s="854" t="s">
        <v>196</v>
      </c>
      <c r="E433" s="974">
        <v>42394</v>
      </c>
      <c r="F433" s="930"/>
      <c r="G433" s="721">
        <f t="shared" si="100"/>
        <v>1</v>
      </c>
      <c r="H433" s="769">
        <v>300</v>
      </c>
      <c r="I433" s="717">
        <v>300</v>
      </c>
      <c r="J433" s="769">
        <v>300</v>
      </c>
      <c r="K433" s="721">
        <v>0</v>
      </c>
      <c r="L433" s="833">
        <v>42395</v>
      </c>
      <c r="M433" s="835"/>
      <c r="N433" s="713"/>
      <c r="O433" s="721"/>
      <c r="P433" s="721"/>
      <c r="Q433" s="721"/>
      <c r="R433" s="721"/>
      <c r="S433" s="721"/>
      <c r="T433" s="721"/>
      <c r="U433" s="718"/>
      <c r="V433" s="958"/>
      <c r="W433" s="713">
        <f t="shared" si="103"/>
        <v>1</v>
      </c>
      <c r="X433" s="1125">
        <v>300</v>
      </c>
      <c r="Y433" s="977" t="str">
        <f t="shared" si="94"/>
        <v>OK</v>
      </c>
      <c r="Z433" s="771">
        <f t="shared" si="101"/>
        <v>0</v>
      </c>
      <c r="AA433" s="687" t="str">
        <f t="shared" si="95"/>
        <v>RP Provisorio - 3172</v>
      </c>
      <c r="AB433" s="770">
        <v>42396</v>
      </c>
      <c r="AC433" s="931">
        <f t="shared" si="96"/>
        <v>300</v>
      </c>
      <c r="AD433" s="771">
        <f t="shared" si="104"/>
        <v>2</v>
      </c>
      <c r="AE433" s="932" t="str">
        <f t="shared" si="97"/>
        <v>OK</v>
      </c>
      <c r="AF433" s="725" t="str">
        <f t="shared" si="98"/>
        <v>OK</v>
      </c>
      <c r="AG433" s="854"/>
      <c r="AH433" s="771"/>
    </row>
    <row r="434" spans="1:34" x14ac:dyDescent="0.25">
      <c r="A434" s="773" t="s">
        <v>115</v>
      </c>
      <c r="B434" s="769">
        <f t="shared" ref="B434:B447" si="105">B433+1</f>
        <v>2</v>
      </c>
      <c r="C434" s="725">
        <v>13</v>
      </c>
      <c r="D434" s="854" t="s">
        <v>67</v>
      </c>
      <c r="E434" s="974">
        <v>42396</v>
      </c>
      <c r="F434" s="930"/>
      <c r="G434" s="721">
        <f t="shared" si="100"/>
        <v>2</v>
      </c>
      <c r="H434" s="830">
        <v>13</v>
      </c>
      <c r="I434" s="725">
        <v>13</v>
      </c>
      <c r="J434" s="830">
        <v>13</v>
      </c>
      <c r="K434" s="721">
        <v>0</v>
      </c>
      <c r="L434" s="833">
        <v>42397</v>
      </c>
      <c r="M434" s="835"/>
      <c r="N434" s="713"/>
      <c r="O434" s="721"/>
      <c r="P434" s="721"/>
      <c r="Q434" s="721"/>
      <c r="R434" s="721"/>
      <c r="S434" s="721"/>
      <c r="T434" s="721"/>
      <c r="U434" s="718"/>
      <c r="V434" s="958"/>
      <c r="W434" s="713">
        <f t="shared" si="103"/>
        <v>2</v>
      </c>
      <c r="X434" s="1125">
        <v>13</v>
      </c>
      <c r="Y434" s="977" t="str">
        <f t="shared" si="94"/>
        <v>OK</v>
      </c>
      <c r="Z434" s="771">
        <f t="shared" si="101"/>
        <v>0</v>
      </c>
      <c r="AA434" s="687" t="str">
        <f t="shared" si="95"/>
        <v>White - 2213</v>
      </c>
      <c r="AB434" s="770">
        <v>42398</v>
      </c>
      <c r="AC434" s="931">
        <f t="shared" si="96"/>
        <v>13</v>
      </c>
      <c r="AD434" s="771">
        <f t="shared" si="104"/>
        <v>2</v>
      </c>
      <c r="AE434" s="932" t="str">
        <f t="shared" si="97"/>
        <v>OK</v>
      </c>
      <c r="AF434" s="725" t="str">
        <f t="shared" si="98"/>
        <v>OK</v>
      </c>
      <c r="AG434" s="854"/>
      <c r="AH434" s="771"/>
    </row>
    <row r="435" spans="1:34" x14ac:dyDescent="0.25">
      <c r="A435" s="773" t="s">
        <v>115</v>
      </c>
      <c r="B435" s="769">
        <f t="shared" si="105"/>
        <v>3</v>
      </c>
      <c r="C435" s="725">
        <v>1</v>
      </c>
      <c r="D435" s="854" t="s">
        <v>68</v>
      </c>
      <c r="E435" s="974">
        <v>42396</v>
      </c>
      <c r="F435" s="930"/>
      <c r="G435" s="721">
        <f t="shared" si="100"/>
        <v>3</v>
      </c>
      <c r="H435" s="830">
        <v>1</v>
      </c>
      <c r="I435" s="725">
        <v>1</v>
      </c>
      <c r="J435" s="830">
        <v>1</v>
      </c>
      <c r="K435" s="721">
        <v>0</v>
      </c>
      <c r="L435" s="833">
        <v>42397</v>
      </c>
      <c r="M435" s="835"/>
      <c r="N435" s="713"/>
      <c r="O435" s="721"/>
      <c r="P435" s="721"/>
      <c r="Q435" s="721"/>
      <c r="R435" s="721"/>
      <c r="S435" s="721"/>
      <c r="T435" s="721"/>
      <c r="U435" s="718"/>
      <c r="V435" s="958"/>
      <c r="W435" s="713">
        <f t="shared" si="103"/>
        <v>3</v>
      </c>
      <c r="X435" s="1125">
        <v>1</v>
      </c>
      <c r="Y435" s="977" t="str">
        <f t="shared" si="94"/>
        <v>OK</v>
      </c>
      <c r="Z435" s="771">
        <f t="shared" si="101"/>
        <v>0</v>
      </c>
      <c r="AA435" s="687" t="str">
        <f t="shared" si="95"/>
        <v>Green - 2214</v>
      </c>
      <c r="AB435" s="770">
        <v>42398</v>
      </c>
      <c r="AC435" s="931">
        <f t="shared" si="96"/>
        <v>1</v>
      </c>
      <c r="AD435" s="771">
        <f t="shared" si="104"/>
        <v>2</v>
      </c>
      <c r="AE435" s="932" t="str">
        <f t="shared" si="97"/>
        <v>OK</v>
      </c>
      <c r="AF435" s="725" t="str">
        <f t="shared" si="98"/>
        <v>OK</v>
      </c>
      <c r="AG435" s="854"/>
      <c r="AH435" s="771"/>
    </row>
    <row r="436" spans="1:34" s="726" customFormat="1" x14ac:dyDescent="0.25">
      <c r="A436" s="874" t="s">
        <v>115</v>
      </c>
      <c r="B436" s="875">
        <f t="shared" si="105"/>
        <v>4</v>
      </c>
      <c r="C436" s="876">
        <v>28</v>
      </c>
      <c r="D436" s="858" t="s">
        <v>69</v>
      </c>
      <c r="E436" s="975">
        <v>42396</v>
      </c>
      <c r="F436" s="936"/>
      <c r="G436" s="878">
        <f t="shared" si="100"/>
        <v>4</v>
      </c>
      <c r="H436" s="897">
        <v>28</v>
      </c>
      <c r="I436" s="876">
        <v>28</v>
      </c>
      <c r="J436" s="897">
        <v>28</v>
      </c>
      <c r="K436" s="721">
        <v>0</v>
      </c>
      <c r="L436" s="833">
        <v>42397</v>
      </c>
      <c r="M436" s="879"/>
      <c r="N436" s="880"/>
      <c r="O436" s="878"/>
      <c r="P436" s="878"/>
      <c r="Q436" s="878"/>
      <c r="R436" s="878"/>
      <c r="S436" s="878"/>
      <c r="T436" s="878"/>
      <c r="U436" s="877"/>
      <c r="V436" s="962"/>
      <c r="W436" s="880">
        <f t="shared" si="103"/>
        <v>4</v>
      </c>
      <c r="X436" s="1129">
        <v>28</v>
      </c>
      <c r="Y436" s="977" t="str">
        <f t="shared" si="94"/>
        <v>OK</v>
      </c>
      <c r="Z436" s="847">
        <f t="shared" si="101"/>
        <v>0</v>
      </c>
      <c r="AA436" s="860" t="str">
        <f t="shared" si="95"/>
        <v>Black - 2215</v>
      </c>
      <c r="AB436" s="852">
        <v>42398</v>
      </c>
      <c r="AC436" s="946">
        <f t="shared" si="96"/>
        <v>28</v>
      </c>
      <c r="AD436" s="847">
        <f t="shared" si="104"/>
        <v>2</v>
      </c>
      <c r="AE436" s="932" t="str">
        <f t="shared" si="97"/>
        <v>OK</v>
      </c>
      <c r="AF436" s="876" t="str">
        <f t="shared" si="98"/>
        <v>OK</v>
      </c>
      <c r="AG436" s="858"/>
      <c r="AH436" s="847"/>
    </row>
    <row r="437" spans="1:34" s="730" customFormat="1" x14ac:dyDescent="0.25">
      <c r="A437" s="883" t="s">
        <v>115</v>
      </c>
      <c r="B437" s="884">
        <f t="shared" si="105"/>
        <v>5</v>
      </c>
      <c r="C437" s="885">
        <v>3</v>
      </c>
      <c r="D437" s="896" t="s">
        <v>72</v>
      </c>
      <c r="E437" s="1082">
        <v>42396</v>
      </c>
      <c r="F437" s="937"/>
      <c r="G437" s="887">
        <f t="shared" si="100"/>
        <v>5</v>
      </c>
      <c r="H437" s="983">
        <v>3</v>
      </c>
      <c r="I437" s="885">
        <v>3</v>
      </c>
      <c r="J437" s="983">
        <v>3</v>
      </c>
      <c r="K437" s="1107">
        <v>0</v>
      </c>
      <c r="L437" s="973">
        <v>42397</v>
      </c>
      <c r="M437" s="889"/>
      <c r="N437" s="890"/>
      <c r="O437" s="887"/>
      <c r="P437" s="887"/>
      <c r="Q437" s="887"/>
      <c r="R437" s="887"/>
      <c r="S437" s="887"/>
      <c r="T437" s="887"/>
      <c r="U437" s="886"/>
      <c r="V437" s="963"/>
      <c r="W437" s="713">
        <f t="shared" si="103"/>
        <v>5</v>
      </c>
      <c r="X437" s="1131">
        <v>3</v>
      </c>
      <c r="Y437" s="978" t="str">
        <f t="shared" si="94"/>
        <v>OK</v>
      </c>
      <c r="Z437" s="864">
        <f t="shared" si="101"/>
        <v>0</v>
      </c>
      <c r="AA437" s="900" t="str">
        <f t="shared" si="95"/>
        <v>Credial - 2227</v>
      </c>
      <c r="AB437" s="894">
        <v>42398</v>
      </c>
      <c r="AC437" s="950">
        <f t="shared" si="96"/>
        <v>3</v>
      </c>
      <c r="AD437" s="864">
        <f t="shared" si="104"/>
        <v>2</v>
      </c>
      <c r="AE437" s="932" t="str">
        <f t="shared" si="97"/>
        <v>OK</v>
      </c>
      <c r="AF437" s="885" t="str">
        <f t="shared" si="98"/>
        <v>OK</v>
      </c>
      <c r="AG437" s="896"/>
      <c r="AH437" s="864"/>
    </row>
    <row r="438" spans="1:34" x14ac:dyDescent="0.25">
      <c r="A438" s="773" t="s">
        <v>115</v>
      </c>
      <c r="B438" s="769">
        <f t="shared" si="105"/>
        <v>6</v>
      </c>
      <c r="C438" s="725">
        <v>271</v>
      </c>
      <c r="D438" s="854" t="s">
        <v>73</v>
      </c>
      <c r="E438" s="974">
        <v>42396</v>
      </c>
      <c r="F438" s="930"/>
      <c r="G438" s="721">
        <f t="shared" si="100"/>
        <v>6</v>
      </c>
      <c r="H438" s="905">
        <v>271</v>
      </c>
      <c r="I438" s="725">
        <v>271</v>
      </c>
      <c r="J438" s="1102">
        <v>271</v>
      </c>
      <c r="K438" s="1109">
        <v>0</v>
      </c>
      <c r="L438" s="972">
        <v>42397</v>
      </c>
      <c r="M438" s="835"/>
      <c r="N438" s="713"/>
      <c r="O438" s="721"/>
      <c r="P438" s="721"/>
      <c r="Q438" s="721"/>
      <c r="R438" s="721"/>
      <c r="S438" s="721"/>
      <c r="T438" s="721"/>
      <c r="U438" s="718"/>
      <c r="V438" s="958"/>
      <c r="W438" s="713">
        <f t="shared" si="103"/>
        <v>6</v>
      </c>
      <c r="X438" s="1125">
        <v>271</v>
      </c>
      <c r="Y438" s="977" t="str">
        <f t="shared" si="94"/>
        <v>OK</v>
      </c>
      <c r="Z438" s="771">
        <f t="shared" si="101"/>
        <v>0</v>
      </c>
      <c r="AA438" s="687" t="str">
        <f t="shared" si="95"/>
        <v>Ikea - 2228</v>
      </c>
      <c r="AB438" s="770">
        <v>42398</v>
      </c>
      <c r="AC438" s="931">
        <f t="shared" si="96"/>
        <v>271</v>
      </c>
      <c r="AD438" s="771">
        <f t="shared" si="104"/>
        <v>2</v>
      </c>
      <c r="AE438" s="932" t="str">
        <f t="shared" si="97"/>
        <v>OK</v>
      </c>
      <c r="AF438" s="725" t="str">
        <f t="shared" si="98"/>
        <v>OK</v>
      </c>
      <c r="AG438" s="854"/>
      <c r="AH438" s="771"/>
    </row>
    <row r="439" spans="1:34" x14ac:dyDescent="0.25">
      <c r="A439" s="773" t="s">
        <v>115</v>
      </c>
      <c r="B439" s="769">
        <f t="shared" si="105"/>
        <v>7</v>
      </c>
      <c r="C439" s="725">
        <v>1</v>
      </c>
      <c r="D439" s="854" t="s">
        <v>79</v>
      </c>
      <c r="E439" s="974">
        <v>42396</v>
      </c>
      <c r="F439" s="930"/>
      <c r="G439" s="721">
        <f t="shared" si="100"/>
        <v>7</v>
      </c>
      <c r="H439" s="830">
        <v>1</v>
      </c>
      <c r="I439" s="725">
        <v>1</v>
      </c>
      <c r="J439" s="1100">
        <v>1</v>
      </c>
      <c r="K439" s="1105">
        <v>0</v>
      </c>
      <c r="L439" s="974">
        <v>42397</v>
      </c>
      <c r="M439" s="835"/>
      <c r="N439" s="713"/>
      <c r="O439" s="721"/>
      <c r="P439" s="721"/>
      <c r="Q439" s="721"/>
      <c r="R439" s="721"/>
      <c r="S439" s="721"/>
      <c r="T439" s="721"/>
      <c r="U439" s="718"/>
      <c r="V439" s="958"/>
      <c r="W439" s="713">
        <f t="shared" si="103"/>
        <v>7</v>
      </c>
      <c r="X439" s="1125">
        <v>1</v>
      </c>
      <c r="Y439" s="977" t="str">
        <f t="shared" si="94"/>
        <v>OK</v>
      </c>
      <c r="Z439" s="771">
        <f t="shared" si="101"/>
        <v>0</v>
      </c>
      <c r="AA439" s="687" t="str">
        <f t="shared" si="95"/>
        <v>Moviflor - 2229</v>
      </c>
      <c r="AB439" s="770">
        <v>42398</v>
      </c>
      <c r="AC439" s="931">
        <f t="shared" si="96"/>
        <v>1</v>
      </c>
      <c r="AD439" s="771">
        <f t="shared" si="104"/>
        <v>2</v>
      </c>
      <c r="AE439" s="932" t="str">
        <f t="shared" si="97"/>
        <v>OK</v>
      </c>
      <c r="AF439" s="725" t="str">
        <f t="shared" si="98"/>
        <v>OK</v>
      </c>
      <c r="AG439" s="854"/>
      <c r="AH439" s="771"/>
    </row>
    <row r="440" spans="1:34" x14ac:dyDescent="0.25">
      <c r="A440" s="773" t="s">
        <v>115</v>
      </c>
      <c r="B440" s="769">
        <f t="shared" si="105"/>
        <v>8</v>
      </c>
      <c r="C440" s="725">
        <v>312</v>
      </c>
      <c r="D440" s="854" t="s">
        <v>74</v>
      </c>
      <c r="E440" s="974">
        <v>42396</v>
      </c>
      <c r="F440" s="930"/>
      <c r="G440" s="721">
        <f t="shared" si="100"/>
        <v>8</v>
      </c>
      <c r="H440" s="830">
        <v>312</v>
      </c>
      <c r="I440" s="725">
        <v>312</v>
      </c>
      <c r="J440" s="1100">
        <v>312</v>
      </c>
      <c r="K440" s="1105">
        <v>0</v>
      </c>
      <c r="L440" s="974">
        <v>42397</v>
      </c>
      <c r="M440" s="835"/>
      <c r="N440" s="713"/>
      <c r="O440" s="721"/>
      <c r="P440" s="721"/>
      <c r="Q440" s="721"/>
      <c r="R440" s="721"/>
      <c r="S440" s="721"/>
      <c r="T440" s="721"/>
      <c r="U440" s="718"/>
      <c r="V440" s="958"/>
      <c r="W440" s="713">
        <f t="shared" si="103"/>
        <v>8</v>
      </c>
      <c r="X440" s="1125">
        <v>312</v>
      </c>
      <c r="Y440" s="977" t="str">
        <f t="shared" si="94"/>
        <v>OK</v>
      </c>
      <c r="Z440" s="771">
        <f t="shared" si="101"/>
        <v>0</v>
      </c>
      <c r="AA440" s="687" t="str">
        <f t="shared" si="95"/>
        <v>Conforama - 2230</v>
      </c>
      <c r="AB440" s="770">
        <v>42398</v>
      </c>
      <c r="AC440" s="931">
        <f t="shared" si="96"/>
        <v>312</v>
      </c>
      <c r="AD440" s="771">
        <f t="shared" si="104"/>
        <v>2</v>
      </c>
      <c r="AE440" s="932" t="str">
        <f t="shared" si="97"/>
        <v>OK</v>
      </c>
      <c r="AF440" s="725" t="str">
        <f t="shared" si="98"/>
        <v>OK</v>
      </c>
      <c r="AG440" s="854"/>
      <c r="AH440" s="771"/>
    </row>
    <row r="441" spans="1:34" x14ac:dyDescent="0.25">
      <c r="A441" s="773" t="s">
        <v>115</v>
      </c>
      <c r="B441" s="769">
        <f t="shared" si="105"/>
        <v>9</v>
      </c>
      <c r="C441" s="725">
        <v>23</v>
      </c>
      <c r="D441" s="854" t="s">
        <v>75</v>
      </c>
      <c r="E441" s="974">
        <v>42396</v>
      </c>
      <c r="F441" s="930"/>
      <c r="G441" s="721">
        <f t="shared" si="100"/>
        <v>9</v>
      </c>
      <c r="H441" s="830">
        <v>23</v>
      </c>
      <c r="I441" s="725">
        <v>23</v>
      </c>
      <c r="J441" s="1100">
        <v>23</v>
      </c>
      <c r="K441" s="1105">
        <v>0</v>
      </c>
      <c r="L441" s="974">
        <v>42397</v>
      </c>
      <c r="M441" s="835"/>
      <c r="N441" s="713"/>
      <c r="O441" s="721"/>
      <c r="P441" s="721"/>
      <c r="Q441" s="721"/>
      <c r="R441" s="721"/>
      <c r="S441" s="721"/>
      <c r="T441" s="721"/>
      <c r="U441" s="718"/>
      <c r="V441" s="958"/>
      <c r="W441" s="713">
        <f t="shared" si="103"/>
        <v>9</v>
      </c>
      <c r="X441" s="1125">
        <v>23</v>
      </c>
      <c r="Y441" s="977" t="str">
        <f t="shared" si="94"/>
        <v>OK</v>
      </c>
      <c r="Z441" s="771">
        <f t="shared" si="101"/>
        <v>0</v>
      </c>
      <c r="AA441" s="687" t="str">
        <f t="shared" si="95"/>
        <v>Euronics - 2231</v>
      </c>
      <c r="AB441" s="770">
        <v>42398</v>
      </c>
      <c r="AC441" s="931">
        <f t="shared" si="96"/>
        <v>23</v>
      </c>
      <c r="AD441" s="771">
        <f t="shared" si="104"/>
        <v>2</v>
      </c>
      <c r="AE441" s="932" t="str">
        <f t="shared" si="97"/>
        <v>OK</v>
      </c>
      <c r="AF441" s="725" t="str">
        <f t="shared" si="98"/>
        <v>OK</v>
      </c>
      <c r="AG441" s="854"/>
      <c r="AH441" s="771"/>
    </row>
    <row r="442" spans="1:34" x14ac:dyDescent="0.25">
      <c r="A442" s="773" t="s">
        <v>115</v>
      </c>
      <c r="B442" s="769">
        <f t="shared" si="105"/>
        <v>10</v>
      </c>
      <c r="C442" s="725">
        <v>18</v>
      </c>
      <c r="D442" s="854" t="s">
        <v>76</v>
      </c>
      <c r="E442" s="974">
        <v>42396</v>
      </c>
      <c r="F442" s="930"/>
      <c r="G442" s="721">
        <f t="shared" si="100"/>
        <v>10</v>
      </c>
      <c r="H442" s="830">
        <v>18</v>
      </c>
      <c r="I442" s="725">
        <v>18</v>
      </c>
      <c r="J442" s="1100">
        <v>18</v>
      </c>
      <c r="K442" s="1105">
        <v>0</v>
      </c>
      <c r="L442" s="974">
        <v>42397</v>
      </c>
      <c r="M442" s="835"/>
      <c r="N442" s="713"/>
      <c r="O442" s="721"/>
      <c r="P442" s="721"/>
      <c r="Q442" s="721"/>
      <c r="R442" s="721"/>
      <c r="S442" s="721"/>
      <c r="T442" s="721"/>
      <c r="U442" s="718"/>
      <c r="V442" s="958"/>
      <c r="W442" s="713">
        <f t="shared" si="103"/>
        <v>10</v>
      </c>
      <c r="X442" s="1125">
        <v>18</v>
      </c>
      <c r="Y442" s="977" t="str">
        <f t="shared" si="94"/>
        <v>OK</v>
      </c>
      <c r="Z442" s="771">
        <f t="shared" si="101"/>
        <v>0</v>
      </c>
      <c r="AA442" s="687" t="str">
        <f t="shared" si="95"/>
        <v>Tien 21 - 2232</v>
      </c>
      <c r="AB442" s="770">
        <v>42398</v>
      </c>
      <c r="AC442" s="931">
        <f t="shared" si="96"/>
        <v>18</v>
      </c>
      <c r="AD442" s="771">
        <f t="shared" si="104"/>
        <v>2</v>
      </c>
      <c r="AE442" s="932" t="str">
        <f t="shared" si="97"/>
        <v>OK</v>
      </c>
      <c r="AF442" s="725" t="str">
        <f t="shared" si="98"/>
        <v>OK</v>
      </c>
      <c r="AG442" s="854"/>
      <c r="AH442" s="771"/>
    </row>
    <row r="443" spans="1:34" x14ac:dyDescent="0.25">
      <c r="A443" s="773" t="s">
        <v>115</v>
      </c>
      <c r="B443" s="769">
        <f t="shared" si="105"/>
        <v>11</v>
      </c>
      <c r="C443" s="725">
        <v>10</v>
      </c>
      <c r="D443" s="854" t="s">
        <v>77</v>
      </c>
      <c r="E443" s="974">
        <v>42396</v>
      </c>
      <c r="F443" s="930"/>
      <c r="G443" s="721">
        <f t="shared" si="100"/>
        <v>11</v>
      </c>
      <c r="H443" s="830">
        <v>10</v>
      </c>
      <c r="I443" s="725">
        <v>10</v>
      </c>
      <c r="J443" s="1100">
        <v>10</v>
      </c>
      <c r="K443" s="1105">
        <v>0</v>
      </c>
      <c r="L443" s="974">
        <v>42397</v>
      </c>
      <c r="M443" s="835"/>
      <c r="N443" s="713"/>
      <c r="O443" s="721"/>
      <c r="P443" s="721"/>
      <c r="Q443" s="721"/>
      <c r="R443" s="721"/>
      <c r="S443" s="721"/>
      <c r="T443" s="721"/>
      <c r="U443" s="718"/>
      <c r="V443" s="958"/>
      <c r="W443" s="713">
        <f t="shared" si="103"/>
        <v>11</v>
      </c>
      <c r="X443" s="1125">
        <v>10</v>
      </c>
      <c r="Y443" s="977" t="str">
        <f t="shared" si="94"/>
        <v>OK</v>
      </c>
      <c r="Z443" s="771">
        <f t="shared" si="101"/>
        <v>0</v>
      </c>
      <c r="AA443" s="687" t="str">
        <f t="shared" si="95"/>
        <v>Confort - 2233</v>
      </c>
      <c r="AB443" s="770">
        <v>42398</v>
      </c>
      <c r="AC443" s="931">
        <f t="shared" si="96"/>
        <v>10</v>
      </c>
      <c r="AD443" s="771">
        <f t="shared" si="104"/>
        <v>2</v>
      </c>
      <c r="AE443" s="932" t="str">
        <f t="shared" si="97"/>
        <v>OK</v>
      </c>
      <c r="AF443" s="725" t="str">
        <f t="shared" si="98"/>
        <v>OK</v>
      </c>
      <c r="AG443" s="854"/>
      <c r="AH443" s="771"/>
    </row>
    <row r="444" spans="1:34" x14ac:dyDescent="0.25">
      <c r="A444" s="773" t="s">
        <v>115</v>
      </c>
      <c r="B444" s="769">
        <f t="shared" si="105"/>
        <v>12</v>
      </c>
      <c r="C444" s="725">
        <v>300</v>
      </c>
      <c r="D444" s="854" t="s">
        <v>213</v>
      </c>
      <c r="E444" s="974">
        <v>42396</v>
      </c>
      <c r="F444" s="930"/>
      <c r="G444" s="721">
        <f t="shared" si="100"/>
        <v>12</v>
      </c>
      <c r="H444" s="830">
        <v>300</v>
      </c>
      <c r="I444" s="725">
        <v>300</v>
      </c>
      <c r="J444" s="1100">
        <v>300</v>
      </c>
      <c r="K444" s="1105">
        <v>0</v>
      </c>
      <c r="L444" s="974">
        <v>42397</v>
      </c>
      <c r="M444" s="835"/>
      <c r="N444" s="713"/>
      <c r="O444" s="721"/>
      <c r="P444" s="721"/>
      <c r="Q444" s="721"/>
      <c r="R444" s="721"/>
      <c r="S444" s="721"/>
      <c r="T444" s="721"/>
      <c r="U444" s="718"/>
      <c r="V444" s="958"/>
      <c r="W444" s="713">
        <f t="shared" si="103"/>
        <v>12</v>
      </c>
      <c r="X444" s="1125">
        <v>300</v>
      </c>
      <c r="Y444" s="977" t="str">
        <f t="shared" si="94"/>
        <v>OK</v>
      </c>
      <c r="Z444" s="771">
        <f t="shared" si="101"/>
        <v>0</v>
      </c>
      <c r="AA444" s="687" t="str">
        <f t="shared" si="95"/>
        <v>MC FNAC- 2370</v>
      </c>
      <c r="AB444" s="770">
        <v>42398</v>
      </c>
      <c r="AC444" s="931">
        <f t="shared" si="96"/>
        <v>300</v>
      </c>
      <c r="AD444" s="771">
        <f t="shared" si="104"/>
        <v>2</v>
      </c>
      <c r="AE444" s="932" t="str">
        <f t="shared" si="97"/>
        <v>OK</v>
      </c>
      <c r="AF444" s="725" t="str">
        <f t="shared" si="98"/>
        <v>OK</v>
      </c>
      <c r="AG444" s="854"/>
      <c r="AH444" s="771"/>
    </row>
    <row r="445" spans="1:34" x14ac:dyDescent="0.25">
      <c r="A445" s="773" t="s">
        <v>115</v>
      </c>
      <c r="B445" s="769">
        <f t="shared" si="105"/>
        <v>13</v>
      </c>
      <c r="C445" s="725">
        <v>167</v>
      </c>
      <c r="D445" s="854" t="s">
        <v>187</v>
      </c>
      <c r="E445" s="974">
        <v>42396</v>
      </c>
      <c r="F445" s="930"/>
      <c r="G445" s="721">
        <f t="shared" si="100"/>
        <v>13</v>
      </c>
      <c r="H445" s="830">
        <v>167</v>
      </c>
      <c r="I445" s="725">
        <v>167</v>
      </c>
      <c r="J445" s="1100">
        <v>167</v>
      </c>
      <c r="K445" s="1105">
        <v>0</v>
      </c>
      <c r="L445" s="974">
        <v>42397</v>
      </c>
      <c r="M445" s="835"/>
      <c r="N445" s="713"/>
      <c r="O445" s="721"/>
      <c r="P445" s="721"/>
      <c r="Q445" s="721"/>
      <c r="R445" s="721"/>
      <c r="S445" s="721"/>
      <c r="T445" s="721"/>
      <c r="U445" s="718"/>
      <c r="V445" s="958"/>
      <c r="W445" s="713">
        <f t="shared" si="103"/>
        <v>13</v>
      </c>
      <c r="X445" s="1125">
        <v>167</v>
      </c>
      <c r="Y445" s="977" t="str">
        <f t="shared" si="94"/>
        <v>OK</v>
      </c>
      <c r="Z445" s="771">
        <f t="shared" si="101"/>
        <v>0</v>
      </c>
      <c r="AA445" s="687" t="str">
        <f t="shared" si="95"/>
        <v>Salvador Caetano - 2879</v>
      </c>
      <c r="AB445" s="770">
        <v>42398</v>
      </c>
      <c r="AC445" s="931">
        <f t="shared" si="96"/>
        <v>167</v>
      </c>
      <c r="AD445" s="771">
        <f t="shared" si="104"/>
        <v>2</v>
      </c>
      <c r="AE445" s="932" t="str">
        <f t="shared" si="97"/>
        <v>OK</v>
      </c>
      <c r="AF445" s="725" t="str">
        <f t="shared" si="98"/>
        <v>OK</v>
      </c>
      <c r="AG445" s="854"/>
      <c r="AH445" s="771"/>
    </row>
    <row r="446" spans="1:34" x14ac:dyDescent="0.25">
      <c r="A446" s="773" t="s">
        <v>115</v>
      </c>
      <c r="B446" s="769">
        <f t="shared" si="105"/>
        <v>14</v>
      </c>
      <c r="C446" s="725">
        <v>11</v>
      </c>
      <c r="D446" s="854" t="s">
        <v>245</v>
      </c>
      <c r="E446" s="974">
        <v>42396</v>
      </c>
      <c r="F446" s="930"/>
      <c r="G446" s="721">
        <f t="shared" si="100"/>
        <v>14</v>
      </c>
      <c r="H446" s="830">
        <v>11</v>
      </c>
      <c r="I446" s="725">
        <v>11</v>
      </c>
      <c r="J446" s="1100">
        <v>11</v>
      </c>
      <c r="K446" s="1105">
        <v>0</v>
      </c>
      <c r="L446" s="974">
        <v>42397</v>
      </c>
      <c r="M446" s="835"/>
      <c r="N446" s="713"/>
      <c r="O446" s="721"/>
      <c r="P446" s="721"/>
      <c r="Q446" s="721"/>
      <c r="R446" s="721"/>
      <c r="S446" s="721"/>
      <c r="T446" s="721"/>
      <c r="U446" s="718"/>
      <c r="V446" s="958"/>
      <c r="W446" s="713">
        <f t="shared" si="103"/>
        <v>14</v>
      </c>
      <c r="X446" s="1125">
        <v>11</v>
      </c>
      <c r="Y446" s="977" t="str">
        <f t="shared" si="94"/>
        <v>OK</v>
      </c>
      <c r="Z446" s="771">
        <f t="shared" si="101"/>
        <v>0</v>
      </c>
      <c r="AA446" s="687" t="str">
        <f t="shared" si="95"/>
        <v>CTT Standard - 4091</v>
      </c>
      <c r="AB446" s="770">
        <v>42398</v>
      </c>
      <c r="AC446" s="931">
        <f t="shared" si="96"/>
        <v>11</v>
      </c>
      <c r="AD446" s="771">
        <f t="shared" si="104"/>
        <v>2</v>
      </c>
      <c r="AE446" s="932" t="str">
        <f t="shared" si="97"/>
        <v>OK</v>
      </c>
      <c r="AF446" s="725" t="str">
        <f t="shared" si="98"/>
        <v>OK</v>
      </c>
      <c r="AG446" s="854"/>
      <c r="AH446" s="771"/>
    </row>
    <row r="447" spans="1:34" x14ac:dyDescent="0.25">
      <c r="A447" s="773" t="s">
        <v>115</v>
      </c>
      <c r="B447" s="769">
        <f t="shared" si="105"/>
        <v>15</v>
      </c>
      <c r="C447" s="725">
        <v>49</v>
      </c>
      <c r="D447" s="854" t="s">
        <v>244</v>
      </c>
      <c r="E447" s="974">
        <v>42396</v>
      </c>
      <c r="F447" s="930"/>
      <c r="G447" s="721">
        <f t="shared" si="100"/>
        <v>15</v>
      </c>
      <c r="H447" s="830">
        <v>49</v>
      </c>
      <c r="I447" s="725">
        <v>49</v>
      </c>
      <c r="J447" s="1100">
        <v>49</v>
      </c>
      <c r="K447" s="1105">
        <v>0</v>
      </c>
      <c r="L447" s="974">
        <v>42397</v>
      </c>
      <c r="M447" s="835"/>
      <c r="N447" s="713"/>
      <c r="O447" s="721"/>
      <c r="P447" s="721"/>
      <c r="Q447" s="721"/>
      <c r="R447" s="721"/>
      <c r="S447" s="721"/>
      <c r="T447" s="721"/>
      <c r="U447" s="718"/>
      <c r="V447" s="958"/>
      <c r="W447" s="713">
        <f t="shared" si="103"/>
        <v>15</v>
      </c>
      <c r="X447" s="1125">
        <v>49</v>
      </c>
      <c r="Y447" s="977" t="str">
        <f t="shared" si="94"/>
        <v>OK</v>
      </c>
      <c r="Z447" s="771">
        <f t="shared" si="101"/>
        <v>0</v>
      </c>
      <c r="AA447" s="687" t="str">
        <f t="shared" si="95"/>
        <v>JOM - 4327</v>
      </c>
      <c r="AB447" s="770">
        <v>42398</v>
      </c>
      <c r="AC447" s="931">
        <f t="shared" si="96"/>
        <v>49</v>
      </c>
      <c r="AD447" s="771">
        <f t="shared" si="104"/>
        <v>2</v>
      </c>
      <c r="AE447" s="932" t="str">
        <f t="shared" si="97"/>
        <v>OK</v>
      </c>
      <c r="AF447" s="725" t="str">
        <f t="shared" si="98"/>
        <v>OK</v>
      </c>
      <c r="AG447" s="854"/>
      <c r="AH447" s="771"/>
    </row>
    <row r="448" spans="1:34" x14ac:dyDescent="0.25">
      <c r="A448" s="773" t="s">
        <v>115</v>
      </c>
      <c r="B448" s="769">
        <v>1</v>
      </c>
      <c r="C448" s="725">
        <v>2000</v>
      </c>
      <c r="D448" s="854" t="s">
        <v>212</v>
      </c>
      <c r="E448" s="974">
        <v>42397</v>
      </c>
      <c r="F448" s="930"/>
      <c r="G448" s="721">
        <f t="shared" si="100"/>
        <v>1</v>
      </c>
      <c r="H448" s="769">
        <v>2000</v>
      </c>
      <c r="I448" s="717">
        <v>2000</v>
      </c>
      <c r="J448" s="1099">
        <v>2000</v>
      </c>
      <c r="K448" s="1105">
        <v>0</v>
      </c>
      <c r="L448" s="974">
        <v>42398</v>
      </c>
      <c r="M448" s="835"/>
      <c r="N448" s="713"/>
      <c r="O448" s="721"/>
      <c r="P448" s="721"/>
      <c r="Q448" s="721"/>
      <c r="R448" s="721"/>
      <c r="S448" s="721"/>
      <c r="T448" s="721"/>
      <c r="U448" s="718"/>
      <c r="V448" s="958"/>
      <c r="W448" s="713">
        <f t="shared" si="103"/>
        <v>1</v>
      </c>
      <c r="X448" s="1125">
        <v>2000</v>
      </c>
      <c r="Y448" s="977" t="str">
        <f t="shared" si="94"/>
        <v>OK</v>
      </c>
      <c r="Z448" s="771">
        <v>0</v>
      </c>
      <c r="AA448" s="687" t="str">
        <f t="shared" si="95"/>
        <v>FNAC prov- 2369</v>
      </c>
      <c r="AB448" s="770">
        <v>42401</v>
      </c>
      <c r="AC448" s="931">
        <f t="shared" si="96"/>
        <v>2000</v>
      </c>
      <c r="AD448" s="771">
        <f t="shared" si="104"/>
        <v>3</v>
      </c>
      <c r="AE448" s="932" t="str">
        <f t="shared" si="97"/>
        <v>OK</v>
      </c>
      <c r="AF448" s="725" t="str">
        <f t="shared" si="98"/>
        <v>OK</v>
      </c>
      <c r="AG448" s="854"/>
      <c r="AH448" s="771"/>
    </row>
    <row r="449" spans="1:136" x14ac:dyDescent="0.25">
      <c r="A449" s="773" t="s">
        <v>115</v>
      </c>
      <c r="B449" s="769">
        <f>B448+1</f>
        <v>2</v>
      </c>
      <c r="C449" s="725">
        <v>1000</v>
      </c>
      <c r="D449" s="854" t="s">
        <v>212</v>
      </c>
      <c r="E449" s="974">
        <v>42397</v>
      </c>
      <c r="F449" s="930"/>
      <c r="G449" s="721">
        <f t="shared" si="100"/>
        <v>2</v>
      </c>
      <c r="H449" s="769">
        <v>1000</v>
      </c>
      <c r="I449" s="717">
        <v>1000</v>
      </c>
      <c r="J449" s="1099">
        <v>1000</v>
      </c>
      <c r="K449" s="1105">
        <v>0</v>
      </c>
      <c r="L449" s="974">
        <v>42398</v>
      </c>
      <c r="M449" s="835"/>
      <c r="N449" s="713"/>
      <c r="O449" s="721"/>
      <c r="P449" s="721"/>
      <c r="Q449" s="721"/>
      <c r="R449" s="721"/>
      <c r="S449" s="721"/>
      <c r="T449" s="721"/>
      <c r="U449" s="718"/>
      <c r="V449" s="958"/>
      <c r="W449" s="713">
        <f t="shared" si="103"/>
        <v>2</v>
      </c>
      <c r="X449" s="1125">
        <v>1000</v>
      </c>
      <c r="Y449" s="977" t="str">
        <f t="shared" si="94"/>
        <v>OK</v>
      </c>
      <c r="Z449" s="771">
        <v>0</v>
      </c>
      <c r="AA449" s="687" t="str">
        <f t="shared" si="95"/>
        <v>FNAC prov- 2369</v>
      </c>
      <c r="AB449" s="770">
        <v>42401</v>
      </c>
      <c r="AC449" s="931">
        <f t="shared" si="96"/>
        <v>1000</v>
      </c>
      <c r="AD449" s="771">
        <f t="shared" si="104"/>
        <v>3</v>
      </c>
      <c r="AE449" s="932" t="str">
        <f t="shared" si="97"/>
        <v>OK</v>
      </c>
      <c r="AF449" s="725" t="str">
        <f t="shared" si="98"/>
        <v>OK</v>
      </c>
      <c r="AG449" s="854"/>
      <c r="AH449" s="771"/>
    </row>
    <row r="450" spans="1:136" x14ac:dyDescent="0.25">
      <c r="A450" s="773" t="s">
        <v>115</v>
      </c>
      <c r="B450" s="769">
        <f>B449+1</f>
        <v>3</v>
      </c>
      <c r="C450" s="725">
        <v>1100</v>
      </c>
      <c r="D450" s="854" t="s">
        <v>186</v>
      </c>
      <c r="E450" s="974">
        <v>42397</v>
      </c>
      <c r="F450" s="930"/>
      <c r="G450" s="721">
        <f t="shared" si="100"/>
        <v>3</v>
      </c>
      <c r="H450" s="769">
        <v>1100</v>
      </c>
      <c r="I450" s="717">
        <v>1100</v>
      </c>
      <c r="J450" s="1099">
        <v>1100</v>
      </c>
      <c r="K450" s="1105">
        <v>0</v>
      </c>
      <c r="L450" s="974">
        <v>42398</v>
      </c>
      <c r="M450" s="835"/>
      <c r="N450" s="713"/>
      <c r="O450" s="721"/>
      <c r="P450" s="721"/>
      <c r="Q450" s="721"/>
      <c r="R450" s="721"/>
      <c r="S450" s="721"/>
      <c r="T450" s="721"/>
      <c r="U450" s="718"/>
      <c r="V450" s="958"/>
      <c r="W450" s="713">
        <f t="shared" si="103"/>
        <v>3</v>
      </c>
      <c r="X450" s="1125">
        <v>1100</v>
      </c>
      <c r="Y450" s="977" t="str">
        <f t="shared" si="94"/>
        <v>OK</v>
      </c>
      <c r="Z450" s="771">
        <v>0</v>
      </c>
      <c r="AA450" s="687" t="str">
        <f t="shared" si="95"/>
        <v>Ikea prov - 2835</v>
      </c>
      <c r="AB450" s="770">
        <v>42398</v>
      </c>
      <c r="AC450" s="931">
        <f t="shared" si="96"/>
        <v>1100</v>
      </c>
      <c r="AD450" s="771">
        <f t="shared" si="104"/>
        <v>1</v>
      </c>
      <c r="AE450" s="932" t="str">
        <f t="shared" si="97"/>
        <v>OK</v>
      </c>
      <c r="AF450" s="725" t="str">
        <f t="shared" si="98"/>
        <v>OK</v>
      </c>
      <c r="AG450" s="854"/>
      <c r="AH450" s="771"/>
    </row>
    <row r="451" spans="1:136" x14ac:dyDescent="0.25">
      <c r="A451" s="773" t="s">
        <v>115</v>
      </c>
      <c r="B451" s="769">
        <v>1</v>
      </c>
      <c r="C451" s="725">
        <v>100</v>
      </c>
      <c r="D451" s="854" t="s">
        <v>178</v>
      </c>
      <c r="E451" s="974">
        <v>42398</v>
      </c>
      <c r="F451" s="930"/>
      <c r="G451" s="721">
        <f t="shared" si="100"/>
        <v>1</v>
      </c>
      <c r="H451" s="769">
        <v>100</v>
      </c>
      <c r="I451" s="717">
        <v>100</v>
      </c>
      <c r="J451" s="1099">
        <v>100</v>
      </c>
      <c r="K451" s="1105">
        <v>0</v>
      </c>
      <c r="L451" s="974">
        <v>42401</v>
      </c>
      <c r="M451" s="835"/>
      <c r="N451" s="713"/>
      <c r="O451" s="721"/>
      <c r="P451" s="721"/>
      <c r="Q451" s="721"/>
      <c r="R451" s="721"/>
      <c r="S451" s="721"/>
      <c r="T451" s="721"/>
      <c r="U451" s="718"/>
      <c r="V451" s="958"/>
      <c r="W451" s="713">
        <f t="shared" si="103"/>
        <v>1</v>
      </c>
      <c r="X451" s="1125">
        <v>100</v>
      </c>
      <c r="Y451" s="977" t="str">
        <f t="shared" si="94"/>
        <v>OK</v>
      </c>
      <c r="Z451" s="771">
        <v>0</v>
      </c>
      <c r="AA451" s="687" t="str">
        <f t="shared" si="95"/>
        <v>Worten prov - 6804</v>
      </c>
      <c r="AB451" s="770">
        <v>42403</v>
      </c>
      <c r="AC451" s="931">
        <f t="shared" si="96"/>
        <v>100</v>
      </c>
      <c r="AD451" s="771">
        <f t="shared" si="104"/>
        <v>4</v>
      </c>
      <c r="AE451" s="932" t="str">
        <f t="shared" si="97"/>
        <v>OK</v>
      </c>
      <c r="AF451" s="725" t="str">
        <f t="shared" si="98"/>
        <v>OK</v>
      </c>
      <c r="AG451" s="854"/>
      <c r="AH451" s="771"/>
    </row>
    <row r="452" spans="1:136" x14ac:dyDescent="0.25">
      <c r="A452" s="773" t="s">
        <v>115</v>
      </c>
      <c r="B452" s="769">
        <v>1</v>
      </c>
      <c r="C452" s="725">
        <v>350</v>
      </c>
      <c r="D452" s="854" t="s">
        <v>196</v>
      </c>
      <c r="E452" s="974">
        <v>42401</v>
      </c>
      <c r="F452" s="930"/>
      <c r="G452" s="721">
        <f t="shared" si="100"/>
        <v>1</v>
      </c>
      <c r="H452" s="769">
        <v>350</v>
      </c>
      <c r="I452" s="717">
        <v>350</v>
      </c>
      <c r="J452" s="1099">
        <v>350</v>
      </c>
      <c r="K452" s="1105">
        <v>0</v>
      </c>
      <c r="L452" s="974">
        <v>42402</v>
      </c>
      <c r="M452" s="835"/>
      <c r="N452" s="713"/>
      <c r="O452" s="721"/>
      <c r="P452" s="721"/>
      <c r="Q452" s="721"/>
      <c r="R452" s="721"/>
      <c r="S452" s="721"/>
      <c r="T452" s="721"/>
      <c r="U452" s="718"/>
      <c r="V452" s="958"/>
      <c r="W452" s="713">
        <f t="shared" si="103"/>
        <v>1</v>
      </c>
      <c r="X452" s="1125">
        <v>350</v>
      </c>
      <c r="Y452" s="977" t="str">
        <f t="shared" si="94"/>
        <v>OK</v>
      </c>
      <c r="Z452" s="771">
        <v>0</v>
      </c>
      <c r="AA452" s="687" t="str">
        <f t="shared" si="95"/>
        <v>RP Provisorio - 3172</v>
      </c>
      <c r="AB452" s="770">
        <v>42403</v>
      </c>
      <c r="AC452" s="931">
        <f t="shared" si="96"/>
        <v>350</v>
      </c>
      <c r="AD452" s="771">
        <f t="shared" si="104"/>
        <v>2</v>
      </c>
      <c r="AE452" s="932" t="str">
        <f t="shared" si="97"/>
        <v>OK</v>
      </c>
      <c r="AF452" s="725" t="str">
        <f t="shared" si="98"/>
        <v>OK</v>
      </c>
      <c r="AG452" s="854"/>
      <c r="AH452" s="771"/>
    </row>
    <row r="453" spans="1:136" s="726" customFormat="1" x14ac:dyDescent="0.25">
      <c r="A453" s="773" t="s">
        <v>115</v>
      </c>
      <c r="B453" s="769">
        <f t="shared" ref="B453:B465" si="106">B452+1</f>
        <v>2</v>
      </c>
      <c r="C453" s="725">
        <v>100</v>
      </c>
      <c r="D453" s="854" t="s">
        <v>178</v>
      </c>
      <c r="E453" s="974">
        <v>42401</v>
      </c>
      <c r="F453" s="930"/>
      <c r="G453" s="721">
        <f t="shared" si="100"/>
        <v>2</v>
      </c>
      <c r="H453" s="769">
        <v>100</v>
      </c>
      <c r="I453" s="717">
        <v>100</v>
      </c>
      <c r="J453" s="1099">
        <v>100</v>
      </c>
      <c r="K453" s="1105">
        <v>0</v>
      </c>
      <c r="L453" s="974">
        <v>42402</v>
      </c>
      <c r="M453" s="835"/>
      <c r="N453" s="713"/>
      <c r="O453" s="721"/>
      <c r="P453" s="721"/>
      <c r="Q453" s="721"/>
      <c r="R453" s="721"/>
      <c r="S453" s="721"/>
      <c r="T453" s="721"/>
      <c r="U453" s="718"/>
      <c r="V453" s="958"/>
      <c r="W453" s="713">
        <f t="shared" si="103"/>
        <v>2</v>
      </c>
      <c r="X453" s="1125">
        <v>100</v>
      </c>
      <c r="Y453" s="977" t="str">
        <f t="shared" si="94"/>
        <v>OK</v>
      </c>
      <c r="Z453" s="771">
        <v>0</v>
      </c>
      <c r="AA453" s="687" t="str">
        <f t="shared" si="95"/>
        <v>Worten prov - 6804</v>
      </c>
      <c r="AB453" s="770">
        <v>42403</v>
      </c>
      <c r="AC453" s="931">
        <f t="shared" si="96"/>
        <v>100</v>
      </c>
      <c r="AD453" s="771">
        <f t="shared" si="104"/>
        <v>2</v>
      </c>
      <c r="AE453" s="932" t="str">
        <f t="shared" si="97"/>
        <v>OK</v>
      </c>
      <c r="AF453" s="725" t="str">
        <f t="shared" si="98"/>
        <v>OK</v>
      </c>
      <c r="AG453" s="854"/>
      <c r="AH453" s="771"/>
      <c r="AI453" s="720"/>
      <c r="AJ453" s="720"/>
      <c r="AK453" s="720"/>
      <c r="AL453" s="720"/>
      <c r="AM453" s="720"/>
      <c r="AN453" s="720"/>
      <c r="AO453" s="720"/>
      <c r="AP453" s="720"/>
      <c r="AQ453" s="720"/>
      <c r="AR453" s="720"/>
      <c r="AS453" s="720"/>
      <c r="AT453" s="720"/>
      <c r="AU453" s="720"/>
      <c r="AV453" s="720"/>
      <c r="AW453" s="720"/>
      <c r="AX453" s="720"/>
      <c r="AY453" s="720"/>
      <c r="AZ453" s="720"/>
      <c r="BA453" s="720"/>
      <c r="BB453" s="720"/>
      <c r="BC453" s="720"/>
      <c r="BD453" s="720"/>
      <c r="BE453" s="720"/>
      <c r="BF453" s="720"/>
      <c r="BG453" s="720"/>
      <c r="BH453" s="720"/>
      <c r="BI453" s="720"/>
      <c r="BJ453" s="720"/>
      <c r="BK453" s="720"/>
      <c r="BL453" s="720"/>
      <c r="BM453" s="720"/>
      <c r="BN453" s="720"/>
      <c r="BO453" s="720"/>
      <c r="BP453" s="720"/>
      <c r="BQ453" s="720"/>
      <c r="BR453" s="720"/>
      <c r="BS453" s="720"/>
      <c r="BT453" s="720"/>
      <c r="BU453" s="720"/>
      <c r="BV453" s="720"/>
      <c r="BW453" s="720"/>
      <c r="BX453" s="720"/>
      <c r="BY453" s="720"/>
      <c r="BZ453" s="720"/>
      <c r="CA453" s="720"/>
      <c r="CB453" s="720"/>
      <c r="CC453" s="720"/>
      <c r="CD453" s="720"/>
      <c r="CE453" s="720"/>
      <c r="CF453" s="720"/>
      <c r="CG453" s="720"/>
      <c r="CH453" s="720"/>
      <c r="CI453" s="720"/>
      <c r="CJ453" s="720"/>
      <c r="CK453" s="720"/>
      <c r="CL453" s="720"/>
      <c r="CM453" s="720"/>
      <c r="CN453" s="720"/>
      <c r="CO453" s="720"/>
      <c r="CP453" s="720"/>
      <c r="CQ453" s="720"/>
      <c r="CR453" s="720"/>
      <c r="CS453" s="720"/>
      <c r="CT453" s="720"/>
      <c r="CU453" s="720"/>
      <c r="CV453" s="720"/>
      <c r="CW453" s="720"/>
      <c r="CX453" s="720"/>
      <c r="CY453" s="720"/>
      <c r="CZ453" s="720"/>
      <c r="DA453" s="720"/>
      <c r="DB453" s="720"/>
      <c r="DC453" s="720"/>
      <c r="DD453" s="720"/>
      <c r="DE453" s="720"/>
      <c r="DF453" s="720"/>
      <c r="DG453" s="720"/>
      <c r="DH453" s="720"/>
      <c r="DI453" s="720"/>
      <c r="DJ453" s="720"/>
      <c r="DK453" s="720"/>
      <c r="DL453" s="720"/>
      <c r="DM453" s="720"/>
      <c r="DN453" s="720"/>
      <c r="DO453" s="720"/>
      <c r="DP453" s="720"/>
      <c r="DQ453" s="720"/>
      <c r="DR453" s="720"/>
      <c r="DS453" s="720"/>
      <c r="DT453" s="720"/>
      <c r="DU453" s="720"/>
      <c r="DV453" s="720"/>
      <c r="DW453" s="720"/>
      <c r="DX453" s="720"/>
      <c r="DY453" s="720"/>
      <c r="DZ453" s="720"/>
      <c r="EA453" s="720"/>
      <c r="EB453" s="720"/>
      <c r="EC453" s="720"/>
      <c r="ED453" s="720"/>
      <c r="EE453" s="720"/>
      <c r="EF453" s="720"/>
    </row>
    <row r="454" spans="1:136" s="730" customFormat="1" x14ac:dyDescent="0.25">
      <c r="A454" s="773" t="s">
        <v>116</v>
      </c>
      <c r="B454" s="769">
        <f t="shared" si="106"/>
        <v>3</v>
      </c>
      <c r="C454" s="725">
        <v>575</v>
      </c>
      <c r="D454" s="854" t="s">
        <v>67</v>
      </c>
      <c r="E454" s="974">
        <v>42401</v>
      </c>
      <c r="F454" s="930"/>
      <c r="G454" s="721">
        <f t="shared" si="100"/>
        <v>3</v>
      </c>
      <c r="H454" s="907">
        <v>575</v>
      </c>
      <c r="I454" s="908">
        <v>575</v>
      </c>
      <c r="J454" s="1101">
        <v>332</v>
      </c>
      <c r="K454" s="1106">
        <v>242</v>
      </c>
      <c r="L454" s="974">
        <v>42402</v>
      </c>
      <c r="M454" s="835"/>
      <c r="N454" s="713"/>
      <c r="O454" s="721"/>
      <c r="P454" s="721"/>
      <c r="Q454" s="721"/>
      <c r="R454" s="721"/>
      <c r="S454" s="721"/>
      <c r="T454" s="721"/>
      <c r="U454" s="718"/>
      <c r="V454" s="958"/>
      <c r="W454" s="713">
        <f t="shared" si="103"/>
        <v>3</v>
      </c>
      <c r="X454" s="1125">
        <v>332</v>
      </c>
      <c r="Y454" s="977" t="str">
        <f t="shared" ref="Y454:Y517" si="107">IF(C454=X454,"OK",IF(R454=J454,"ERRO",IF(X454="","KO",IF(X454=J454,"ERRO"))))</f>
        <v>ERRO</v>
      </c>
      <c r="Z454" s="771">
        <f t="shared" ref="Z454:Z465" si="108">IF(X454="","",+C454-X454)</f>
        <v>243</v>
      </c>
      <c r="AA454" s="687" t="str">
        <f t="shared" ref="AA454:AA517" si="109">D454</f>
        <v>White - 2213</v>
      </c>
      <c r="AB454" s="770">
        <v>42403</v>
      </c>
      <c r="AC454" s="931">
        <f t="shared" ref="AC454:AC517" si="110">X454</f>
        <v>332</v>
      </c>
      <c r="AD454" s="771">
        <f t="shared" si="104"/>
        <v>2</v>
      </c>
      <c r="AE454" s="932" t="str">
        <f t="shared" ref="AE454:AE517" si="111">IF(AB454&gt;0,"OK","Pendente")</f>
        <v>OK</v>
      </c>
      <c r="AF454" s="725" t="str">
        <f t="shared" ref="AF454:AF517" si="112">IF(AE454="Pendente",IF(F454&gt;5,"VER","-"),"OK")</f>
        <v>OK</v>
      </c>
      <c r="AG454" s="854"/>
      <c r="AH454" s="771"/>
      <c r="AI454" s="720"/>
      <c r="AJ454" s="720"/>
      <c r="AK454" s="720"/>
      <c r="AL454" s="720"/>
      <c r="AM454" s="720"/>
      <c r="AN454" s="720"/>
      <c r="AO454" s="720"/>
      <c r="AP454" s="720"/>
      <c r="AQ454" s="720"/>
      <c r="AR454" s="720"/>
      <c r="AS454" s="720"/>
      <c r="AT454" s="720"/>
      <c r="AU454" s="720"/>
      <c r="AV454" s="720"/>
      <c r="AW454" s="720"/>
      <c r="AX454" s="720"/>
      <c r="AY454" s="720"/>
      <c r="AZ454" s="720"/>
      <c r="BA454" s="720"/>
      <c r="BB454" s="720"/>
      <c r="BC454" s="720"/>
      <c r="BD454" s="720"/>
      <c r="BE454" s="720"/>
      <c r="BF454" s="720"/>
      <c r="BG454" s="720"/>
      <c r="BH454" s="720"/>
      <c r="BI454" s="720"/>
      <c r="BJ454" s="720"/>
      <c r="BK454" s="720"/>
      <c r="BL454" s="720"/>
      <c r="BM454" s="720"/>
      <c r="BN454" s="720"/>
      <c r="BO454" s="720"/>
      <c r="BP454" s="720"/>
      <c r="BQ454" s="720"/>
      <c r="BR454" s="720"/>
      <c r="BS454" s="720"/>
      <c r="BT454" s="720"/>
      <c r="BU454" s="720"/>
      <c r="BV454" s="720"/>
      <c r="BW454" s="720"/>
      <c r="BX454" s="720"/>
      <c r="BY454" s="720"/>
      <c r="BZ454" s="720"/>
      <c r="CA454" s="720"/>
      <c r="CB454" s="720"/>
      <c r="CC454" s="720"/>
      <c r="CD454" s="720"/>
      <c r="CE454" s="720"/>
      <c r="CF454" s="720"/>
      <c r="CG454" s="720"/>
      <c r="CH454" s="720"/>
      <c r="CI454" s="720"/>
      <c r="CJ454" s="720"/>
      <c r="CK454" s="720"/>
      <c r="CL454" s="720"/>
      <c r="CM454" s="720"/>
      <c r="CN454" s="720"/>
      <c r="CO454" s="720"/>
      <c r="CP454" s="720"/>
      <c r="CQ454" s="720"/>
      <c r="CR454" s="720"/>
      <c r="CS454" s="720"/>
      <c r="CT454" s="720"/>
      <c r="CU454" s="720"/>
      <c r="CV454" s="720"/>
      <c r="CW454" s="720"/>
      <c r="CX454" s="720"/>
      <c r="CY454" s="720"/>
      <c r="CZ454" s="720"/>
      <c r="DA454" s="720"/>
      <c r="DB454" s="720"/>
      <c r="DC454" s="720"/>
      <c r="DD454" s="720"/>
      <c r="DE454" s="720"/>
      <c r="DF454" s="720"/>
      <c r="DG454" s="720"/>
      <c r="DH454" s="720"/>
      <c r="DI454" s="720"/>
      <c r="DJ454" s="720"/>
      <c r="DK454" s="720"/>
      <c r="DL454" s="720"/>
      <c r="DM454" s="720"/>
      <c r="DN454" s="720"/>
      <c r="DO454" s="720"/>
      <c r="DP454" s="720"/>
      <c r="DQ454" s="720"/>
      <c r="DR454" s="720"/>
      <c r="DS454" s="720"/>
      <c r="DT454" s="720"/>
      <c r="DU454" s="720"/>
      <c r="DV454" s="720"/>
      <c r="DW454" s="720"/>
      <c r="DX454" s="720"/>
      <c r="DY454" s="720"/>
      <c r="DZ454" s="720"/>
      <c r="EA454" s="720"/>
      <c r="EB454" s="720"/>
      <c r="EC454" s="720"/>
      <c r="ED454" s="720"/>
      <c r="EE454" s="720"/>
      <c r="EF454" s="720"/>
    </row>
    <row r="455" spans="1:136" s="730" customFormat="1" x14ac:dyDescent="0.25">
      <c r="A455" s="773" t="s">
        <v>116</v>
      </c>
      <c r="B455" s="769">
        <f t="shared" si="106"/>
        <v>4</v>
      </c>
      <c r="C455" s="725">
        <v>17</v>
      </c>
      <c r="D455" s="854" t="s">
        <v>68</v>
      </c>
      <c r="E455" s="974">
        <v>42401</v>
      </c>
      <c r="F455" s="930"/>
      <c r="G455" s="721">
        <f t="shared" si="100"/>
        <v>4</v>
      </c>
      <c r="H455" s="907">
        <v>17</v>
      </c>
      <c r="I455" s="908">
        <v>17</v>
      </c>
      <c r="J455" s="1101">
        <v>13</v>
      </c>
      <c r="K455" s="1101">
        <f t="shared" ref="K455:K465" si="113">I455-J455</f>
        <v>4</v>
      </c>
      <c r="L455" s="974">
        <v>42402</v>
      </c>
      <c r="M455" s="835"/>
      <c r="N455" s="713"/>
      <c r="O455" s="721"/>
      <c r="P455" s="721"/>
      <c r="Q455" s="721"/>
      <c r="R455" s="721"/>
      <c r="S455" s="721"/>
      <c r="T455" s="721"/>
      <c r="U455" s="718"/>
      <c r="V455" s="958"/>
      <c r="W455" s="713">
        <f t="shared" si="103"/>
        <v>4</v>
      </c>
      <c r="X455" s="1125">
        <v>13</v>
      </c>
      <c r="Y455" s="977" t="str">
        <f t="shared" si="107"/>
        <v>ERRO</v>
      </c>
      <c r="Z455" s="771">
        <f t="shared" si="108"/>
        <v>4</v>
      </c>
      <c r="AA455" s="687" t="str">
        <f t="shared" si="109"/>
        <v>Green - 2214</v>
      </c>
      <c r="AB455" s="770">
        <v>42403</v>
      </c>
      <c r="AC455" s="931">
        <f t="shared" si="110"/>
        <v>13</v>
      </c>
      <c r="AD455" s="771">
        <f t="shared" si="104"/>
        <v>2</v>
      </c>
      <c r="AE455" s="932" t="str">
        <f t="shared" si="111"/>
        <v>OK</v>
      </c>
      <c r="AF455" s="725" t="str">
        <f t="shared" si="112"/>
        <v>OK</v>
      </c>
      <c r="AG455" s="854"/>
      <c r="AH455" s="771"/>
      <c r="AI455" s="720"/>
      <c r="AJ455" s="720"/>
      <c r="AK455" s="720"/>
      <c r="AL455" s="720"/>
      <c r="AM455" s="720"/>
      <c r="AN455" s="720"/>
      <c r="AO455" s="720"/>
      <c r="AP455" s="720"/>
      <c r="AQ455" s="720"/>
      <c r="AR455" s="720"/>
      <c r="AS455" s="720"/>
      <c r="AT455" s="720"/>
      <c r="AU455" s="720"/>
      <c r="AV455" s="720"/>
      <c r="AW455" s="720"/>
      <c r="AX455" s="720"/>
      <c r="AY455" s="720"/>
      <c r="AZ455" s="720"/>
      <c r="BA455" s="720"/>
      <c r="BB455" s="720"/>
      <c r="BC455" s="720"/>
      <c r="BD455" s="720"/>
      <c r="BE455" s="720"/>
      <c r="BF455" s="720"/>
      <c r="BG455" s="720"/>
      <c r="BH455" s="720"/>
      <c r="BI455" s="720"/>
      <c r="BJ455" s="720"/>
      <c r="BK455" s="720"/>
      <c r="BL455" s="720"/>
      <c r="BM455" s="720"/>
      <c r="BN455" s="720"/>
      <c r="BO455" s="720"/>
      <c r="BP455" s="720"/>
      <c r="BQ455" s="720"/>
      <c r="BR455" s="720"/>
      <c r="BS455" s="720"/>
      <c r="BT455" s="720"/>
      <c r="BU455" s="720"/>
      <c r="BV455" s="720"/>
      <c r="BW455" s="720"/>
      <c r="BX455" s="720"/>
      <c r="BY455" s="720"/>
      <c r="BZ455" s="720"/>
      <c r="CA455" s="720"/>
      <c r="CB455" s="720"/>
      <c r="CC455" s="720"/>
      <c r="CD455" s="720"/>
      <c r="CE455" s="720"/>
      <c r="CF455" s="720"/>
      <c r="CG455" s="720"/>
      <c r="CH455" s="720"/>
      <c r="CI455" s="720"/>
      <c r="CJ455" s="720"/>
      <c r="CK455" s="720"/>
      <c r="CL455" s="720"/>
      <c r="CM455" s="720"/>
      <c r="CN455" s="720"/>
      <c r="CO455" s="720"/>
      <c r="CP455" s="720"/>
      <c r="CQ455" s="720"/>
      <c r="CR455" s="720"/>
      <c r="CS455" s="720"/>
      <c r="CT455" s="720"/>
      <c r="CU455" s="720"/>
      <c r="CV455" s="720"/>
      <c r="CW455" s="720"/>
      <c r="CX455" s="720"/>
      <c r="CY455" s="720"/>
      <c r="CZ455" s="720"/>
      <c r="DA455" s="720"/>
      <c r="DB455" s="720"/>
      <c r="DC455" s="720"/>
      <c r="DD455" s="720"/>
      <c r="DE455" s="720"/>
      <c r="DF455" s="720"/>
      <c r="DG455" s="720"/>
      <c r="DH455" s="720"/>
      <c r="DI455" s="720"/>
      <c r="DJ455" s="720"/>
      <c r="DK455" s="720"/>
      <c r="DL455" s="720"/>
      <c r="DM455" s="720"/>
      <c r="DN455" s="720"/>
      <c r="DO455" s="720"/>
      <c r="DP455" s="720"/>
      <c r="DQ455" s="720"/>
      <c r="DR455" s="720"/>
      <c r="DS455" s="720"/>
      <c r="DT455" s="720"/>
      <c r="DU455" s="720"/>
      <c r="DV455" s="720"/>
      <c r="DW455" s="720"/>
      <c r="DX455" s="720"/>
      <c r="DY455" s="720"/>
      <c r="DZ455" s="720"/>
      <c r="EA455" s="720"/>
      <c r="EB455" s="720"/>
      <c r="EC455" s="720"/>
      <c r="ED455" s="720"/>
      <c r="EE455" s="720"/>
      <c r="EF455" s="720"/>
    </row>
    <row r="456" spans="1:136" s="726" customFormat="1" x14ac:dyDescent="0.25">
      <c r="A456" s="874" t="s">
        <v>116</v>
      </c>
      <c r="B456" s="875">
        <f t="shared" si="106"/>
        <v>5</v>
      </c>
      <c r="C456" s="876">
        <v>56</v>
      </c>
      <c r="D456" s="858" t="s">
        <v>69</v>
      </c>
      <c r="E456" s="975">
        <v>42401</v>
      </c>
      <c r="F456" s="936"/>
      <c r="G456" s="878">
        <f t="shared" si="100"/>
        <v>5</v>
      </c>
      <c r="H456" s="909">
        <v>56</v>
      </c>
      <c r="I456" s="910">
        <v>56</v>
      </c>
      <c r="J456" s="1103">
        <v>52</v>
      </c>
      <c r="K456" s="1103">
        <f t="shared" si="113"/>
        <v>4</v>
      </c>
      <c r="L456" s="975">
        <v>42402</v>
      </c>
      <c r="M456" s="835"/>
      <c r="N456" s="880"/>
      <c r="O456" s="878"/>
      <c r="P456" s="878"/>
      <c r="Q456" s="878"/>
      <c r="R456" s="878"/>
      <c r="S456" s="878"/>
      <c r="T456" s="878"/>
      <c r="U456" s="877"/>
      <c r="V456" s="962"/>
      <c r="W456" s="880">
        <f t="shared" si="103"/>
        <v>5</v>
      </c>
      <c r="X456" s="1129">
        <v>52</v>
      </c>
      <c r="Y456" s="977" t="str">
        <f t="shared" si="107"/>
        <v>ERRO</v>
      </c>
      <c r="Z456" s="847">
        <f t="shared" si="108"/>
        <v>4</v>
      </c>
      <c r="AA456" s="860" t="str">
        <f t="shared" si="109"/>
        <v>Black - 2215</v>
      </c>
      <c r="AB456" s="852">
        <v>42403</v>
      </c>
      <c r="AC456" s="946">
        <f t="shared" si="110"/>
        <v>52</v>
      </c>
      <c r="AD456" s="847">
        <f t="shared" si="104"/>
        <v>2</v>
      </c>
      <c r="AE456" s="932" t="str">
        <f t="shared" si="111"/>
        <v>OK</v>
      </c>
      <c r="AF456" s="876" t="str">
        <f t="shared" si="112"/>
        <v>OK</v>
      </c>
      <c r="AG456" s="858"/>
      <c r="AH456" s="847"/>
    </row>
    <row r="457" spans="1:136" s="730" customFormat="1" x14ac:dyDescent="0.25">
      <c r="A457" s="883" t="s">
        <v>116</v>
      </c>
      <c r="B457" s="884">
        <f t="shared" si="106"/>
        <v>6</v>
      </c>
      <c r="C457" s="885">
        <v>99</v>
      </c>
      <c r="D457" s="896" t="s">
        <v>72</v>
      </c>
      <c r="E457" s="1082">
        <v>42401</v>
      </c>
      <c r="F457" s="937"/>
      <c r="G457" s="887">
        <f t="shared" si="100"/>
        <v>6</v>
      </c>
      <c r="H457" s="1071">
        <v>99</v>
      </c>
      <c r="I457" s="1098">
        <v>99</v>
      </c>
      <c r="J457" s="1071">
        <v>83</v>
      </c>
      <c r="K457" s="1103">
        <f t="shared" si="113"/>
        <v>16</v>
      </c>
      <c r="L457" s="911">
        <v>42402</v>
      </c>
      <c r="M457" s="889"/>
      <c r="N457" s="890"/>
      <c r="O457" s="887"/>
      <c r="P457" s="887"/>
      <c r="Q457" s="887"/>
      <c r="R457" s="887"/>
      <c r="S457" s="887"/>
      <c r="T457" s="887"/>
      <c r="U457" s="886"/>
      <c r="V457" s="963"/>
      <c r="W457" s="713">
        <f t="shared" si="103"/>
        <v>6</v>
      </c>
      <c r="X457" s="1131">
        <v>83</v>
      </c>
      <c r="Y457" s="978" t="str">
        <f t="shared" si="107"/>
        <v>ERRO</v>
      </c>
      <c r="Z457" s="864">
        <f t="shared" si="108"/>
        <v>16</v>
      </c>
      <c r="AA457" s="900" t="str">
        <f t="shared" si="109"/>
        <v>Credial - 2227</v>
      </c>
      <c r="AB457" s="894">
        <v>42403</v>
      </c>
      <c r="AC457" s="950">
        <f t="shared" si="110"/>
        <v>83</v>
      </c>
      <c r="AD457" s="864">
        <f t="shared" si="104"/>
        <v>2</v>
      </c>
      <c r="AE457" s="932" t="str">
        <f t="shared" si="111"/>
        <v>OK</v>
      </c>
      <c r="AF457" s="885" t="str">
        <f t="shared" si="112"/>
        <v>OK</v>
      </c>
      <c r="AG457" s="896"/>
      <c r="AH457" s="864"/>
    </row>
    <row r="458" spans="1:136" s="730" customFormat="1" x14ac:dyDescent="0.25">
      <c r="A458" s="883" t="s">
        <v>116</v>
      </c>
      <c r="B458" s="884">
        <f t="shared" si="106"/>
        <v>7</v>
      </c>
      <c r="C458" s="885">
        <v>329</v>
      </c>
      <c r="D458" s="896" t="s">
        <v>79</v>
      </c>
      <c r="E458" s="1082">
        <v>42401</v>
      </c>
      <c r="F458" s="937"/>
      <c r="G458" s="887">
        <f t="shared" si="100"/>
        <v>7</v>
      </c>
      <c r="H458" s="1071">
        <v>329</v>
      </c>
      <c r="I458" s="1071">
        <v>329</v>
      </c>
      <c r="J458" s="1104">
        <v>246</v>
      </c>
      <c r="K458" s="1071">
        <f t="shared" si="113"/>
        <v>83</v>
      </c>
      <c r="L458" s="886">
        <v>42402</v>
      </c>
      <c r="M458" s="889"/>
      <c r="N458" s="890"/>
      <c r="O458" s="887"/>
      <c r="P458" s="887"/>
      <c r="Q458" s="887"/>
      <c r="R458" s="887"/>
      <c r="S458" s="887"/>
      <c r="T458" s="887"/>
      <c r="U458" s="886"/>
      <c r="V458" s="963"/>
      <c r="W458" s="1122">
        <f t="shared" si="103"/>
        <v>7</v>
      </c>
      <c r="X458" s="1131">
        <v>246</v>
      </c>
      <c r="Y458" s="978" t="str">
        <f t="shared" si="107"/>
        <v>ERRO</v>
      </c>
      <c r="Z458" s="864">
        <f t="shared" si="108"/>
        <v>83</v>
      </c>
      <c r="AA458" s="900" t="str">
        <f t="shared" si="109"/>
        <v>Moviflor - 2229</v>
      </c>
      <c r="AB458" s="894">
        <v>42403</v>
      </c>
      <c r="AC458" s="950">
        <f t="shared" si="110"/>
        <v>246</v>
      </c>
      <c r="AD458" s="864">
        <f t="shared" si="104"/>
        <v>2</v>
      </c>
      <c r="AE458" s="932" t="str">
        <f t="shared" si="111"/>
        <v>OK</v>
      </c>
      <c r="AF458" s="885" t="str">
        <f t="shared" si="112"/>
        <v>OK</v>
      </c>
      <c r="AG458" s="896"/>
      <c r="AH458" s="864"/>
    </row>
    <row r="459" spans="1:136" x14ac:dyDescent="0.25">
      <c r="A459" s="773" t="s">
        <v>116</v>
      </c>
      <c r="B459" s="769">
        <f t="shared" si="106"/>
        <v>8</v>
      </c>
      <c r="C459" s="725">
        <v>357</v>
      </c>
      <c r="D459" s="854" t="s">
        <v>74</v>
      </c>
      <c r="E459" s="974">
        <v>42401</v>
      </c>
      <c r="F459" s="930"/>
      <c r="G459" s="721">
        <f t="shared" si="100"/>
        <v>8</v>
      </c>
      <c r="H459" s="907">
        <v>357</v>
      </c>
      <c r="I459" s="907">
        <v>357</v>
      </c>
      <c r="J459" s="908">
        <v>301</v>
      </c>
      <c r="K459" s="907">
        <f t="shared" si="113"/>
        <v>56</v>
      </c>
      <c r="L459" s="718">
        <v>42402</v>
      </c>
      <c r="M459" s="835"/>
      <c r="N459" s="713"/>
      <c r="O459" s="721"/>
      <c r="P459" s="721"/>
      <c r="Q459" s="721"/>
      <c r="R459" s="721"/>
      <c r="S459" s="721"/>
      <c r="T459" s="721"/>
      <c r="U459" s="718"/>
      <c r="V459" s="958"/>
      <c r="W459" s="713">
        <f t="shared" si="103"/>
        <v>8</v>
      </c>
      <c r="X459" s="1125">
        <v>301</v>
      </c>
      <c r="Y459" s="977" t="str">
        <f t="shared" si="107"/>
        <v>ERRO</v>
      </c>
      <c r="Z459" s="771">
        <f t="shared" si="108"/>
        <v>56</v>
      </c>
      <c r="AA459" s="687" t="str">
        <f t="shared" si="109"/>
        <v>Conforama - 2230</v>
      </c>
      <c r="AB459" s="770">
        <v>42408</v>
      </c>
      <c r="AC459" s="931">
        <f t="shared" si="110"/>
        <v>301</v>
      </c>
      <c r="AD459" s="771">
        <f t="shared" si="104"/>
        <v>7</v>
      </c>
      <c r="AE459" s="932" t="str">
        <f t="shared" si="111"/>
        <v>OK</v>
      </c>
      <c r="AF459" s="725" t="str">
        <f t="shared" si="112"/>
        <v>OK</v>
      </c>
      <c r="AG459" s="854"/>
      <c r="AH459" s="771"/>
    </row>
    <row r="460" spans="1:136" s="726" customFormat="1" x14ac:dyDescent="0.25">
      <c r="A460" s="874" t="s">
        <v>116</v>
      </c>
      <c r="B460" s="875">
        <f t="shared" si="106"/>
        <v>9</v>
      </c>
      <c r="C460" s="876">
        <v>15</v>
      </c>
      <c r="D460" s="858" t="s">
        <v>75</v>
      </c>
      <c r="E460" s="975">
        <v>42401</v>
      </c>
      <c r="F460" s="936"/>
      <c r="G460" s="878">
        <f t="shared" si="100"/>
        <v>9</v>
      </c>
      <c r="H460" s="909">
        <v>15</v>
      </c>
      <c r="I460" s="909">
        <v>15</v>
      </c>
      <c r="J460" s="910">
        <v>11</v>
      </c>
      <c r="K460" s="909">
        <f t="shared" si="113"/>
        <v>4</v>
      </c>
      <c r="L460" s="877">
        <v>42402</v>
      </c>
      <c r="M460" s="879"/>
      <c r="N460" s="880"/>
      <c r="O460" s="878"/>
      <c r="P460" s="878"/>
      <c r="Q460" s="878"/>
      <c r="R460" s="878"/>
      <c r="S460" s="878"/>
      <c r="T460" s="878"/>
      <c r="U460" s="877"/>
      <c r="V460" s="962"/>
      <c r="W460" s="880">
        <f t="shared" si="103"/>
        <v>9</v>
      </c>
      <c r="X460" s="1129">
        <v>11</v>
      </c>
      <c r="Y460" s="933" t="str">
        <f t="shared" si="107"/>
        <v>ERRO</v>
      </c>
      <c r="Z460" s="847">
        <f t="shared" si="108"/>
        <v>4</v>
      </c>
      <c r="AA460" s="860" t="str">
        <f t="shared" si="109"/>
        <v>Euronics - 2231</v>
      </c>
      <c r="AB460" s="852">
        <v>42403</v>
      </c>
      <c r="AC460" s="946">
        <f t="shared" si="110"/>
        <v>11</v>
      </c>
      <c r="AD460" s="847">
        <f t="shared" si="104"/>
        <v>2</v>
      </c>
      <c r="AE460" s="932" t="str">
        <f t="shared" si="111"/>
        <v>OK</v>
      </c>
      <c r="AF460" s="876" t="str">
        <f t="shared" si="112"/>
        <v>OK</v>
      </c>
      <c r="AG460" s="858"/>
      <c r="AH460" s="847"/>
    </row>
    <row r="461" spans="1:136" x14ac:dyDescent="0.25">
      <c r="A461" s="773" t="s">
        <v>116</v>
      </c>
      <c r="B461" s="769">
        <f t="shared" si="106"/>
        <v>10</v>
      </c>
      <c r="C461" s="725">
        <v>31</v>
      </c>
      <c r="D461" s="854" t="s">
        <v>76</v>
      </c>
      <c r="E461" s="974">
        <v>42401</v>
      </c>
      <c r="F461" s="930"/>
      <c r="G461" s="721">
        <f t="shared" si="100"/>
        <v>10</v>
      </c>
      <c r="H461" s="1095">
        <v>31</v>
      </c>
      <c r="I461" s="908">
        <v>31</v>
      </c>
      <c r="J461" s="1095">
        <v>23</v>
      </c>
      <c r="K461" s="907">
        <f t="shared" si="113"/>
        <v>8</v>
      </c>
      <c r="L461" s="718">
        <v>42402</v>
      </c>
      <c r="M461" s="835"/>
      <c r="N461" s="713"/>
      <c r="O461" s="721"/>
      <c r="P461" s="721"/>
      <c r="Q461" s="721"/>
      <c r="R461" s="721"/>
      <c r="S461" s="721"/>
      <c r="T461" s="721"/>
      <c r="U461" s="718"/>
      <c r="V461" s="958"/>
      <c r="W461" s="713">
        <f t="shared" si="103"/>
        <v>10</v>
      </c>
      <c r="X461" s="1125">
        <v>23</v>
      </c>
      <c r="Y461" s="977" t="str">
        <f t="shared" si="107"/>
        <v>ERRO</v>
      </c>
      <c r="Z461" s="771">
        <f t="shared" si="108"/>
        <v>8</v>
      </c>
      <c r="AA461" s="687" t="str">
        <f t="shared" si="109"/>
        <v>Tien 21 - 2232</v>
      </c>
      <c r="AB461" s="770">
        <v>42403</v>
      </c>
      <c r="AC461" s="931">
        <f t="shared" si="110"/>
        <v>23</v>
      </c>
      <c r="AD461" s="771">
        <f t="shared" si="104"/>
        <v>2</v>
      </c>
      <c r="AE461" s="932" t="str">
        <f t="shared" si="111"/>
        <v>OK</v>
      </c>
      <c r="AF461" s="725" t="str">
        <f t="shared" si="112"/>
        <v>OK</v>
      </c>
      <c r="AG461" s="854"/>
      <c r="AH461" s="771"/>
    </row>
    <row r="462" spans="1:136" x14ac:dyDescent="0.25">
      <c r="A462" s="773" t="s">
        <v>116</v>
      </c>
      <c r="B462" s="769">
        <f t="shared" si="106"/>
        <v>11</v>
      </c>
      <c r="C462" s="725">
        <v>18</v>
      </c>
      <c r="D462" s="854" t="s">
        <v>77</v>
      </c>
      <c r="E462" s="974">
        <v>42401</v>
      </c>
      <c r="F462" s="930"/>
      <c r="G462" s="721">
        <f t="shared" si="100"/>
        <v>11</v>
      </c>
      <c r="H462" s="907">
        <v>18</v>
      </c>
      <c r="I462" s="908">
        <v>18</v>
      </c>
      <c r="J462" s="907">
        <v>14</v>
      </c>
      <c r="K462" s="907">
        <f t="shared" si="113"/>
        <v>4</v>
      </c>
      <c r="L462" s="718">
        <v>42402</v>
      </c>
      <c r="M462" s="835"/>
      <c r="N462" s="713"/>
      <c r="O462" s="721"/>
      <c r="P462" s="721"/>
      <c r="Q462" s="721"/>
      <c r="R462" s="721"/>
      <c r="S462" s="721"/>
      <c r="T462" s="721"/>
      <c r="U462" s="718"/>
      <c r="V462" s="958"/>
      <c r="W462" s="713">
        <f t="shared" si="103"/>
        <v>11</v>
      </c>
      <c r="X462" s="1125">
        <v>14</v>
      </c>
      <c r="Y462" s="977" t="str">
        <f t="shared" si="107"/>
        <v>ERRO</v>
      </c>
      <c r="Z462" s="771">
        <f t="shared" si="108"/>
        <v>4</v>
      </c>
      <c r="AA462" s="687" t="str">
        <f t="shared" si="109"/>
        <v>Confort - 2233</v>
      </c>
      <c r="AB462" s="770">
        <v>42405</v>
      </c>
      <c r="AC462" s="722">
        <f t="shared" si="110"/>
        <v>14</v>
      </c>
      <c r="AD462" s="771">
        <f t="shared" si="104"/>
        <v>4</v>
      </c>
      <c r="AE462" s="932" t="str">
        <f t="shared" si="111"/>
        <v>OK</v>
      </c>
      <c r="AF462" s="725" t="str">
        <f t="shared" si="112"/>
        <v>OK</v>
      </c>
      <c r="AG462" s="854"/>
      <c r="AH462" s="771"/>
    </row>
    <row r="463" spans="1:136" x14ac:dyDescent="0.25">
      <c r="A463" s="773" t="s">
        <v>116</v>
      </c>
      <c r="B463" s="769">
        <f t="shared" si="106"/>
        <v>12</v>
      </c>
      <c r="C463" s="725">
        <v>1976</v>
      </c>
      <c r="D463" s="854" t="s">
        <v>213</v>
      </c>
      <c r="E463" s="974">
        <v>42401</v>
      </c>
      <c r="F463" s="938"/>
      <c r="G463" s="721">
        <f t="shared" si="100"/>
        <v>12</v>
      </c>
      <c r="H463" s="907">
        <v>1976</v>
      </c>
      <c r="I463" s="908">
        <v>1976</v>
      </c>
      <c r="J463" s="907">
        <v>1925</v>
      </c>
      <c r="K463" s="907">
        <f t="shared" si="113"/>
        <v>51</v>
      </c>
      <c r="L463" s="718">
        <v>42402</v>
      </c>
      <c r="M463" s="835"/>
      <c r="N463" s="713"/>
      <c r="O463" s="721"/>
      <c r="P463" s="721"/>
      <c r="Q463" s="721"/>
      <c r="R463" s="721"/>
      <c r="S463" s="721"/>
      <c r="T463" s="721"/>
      <c r="U463" s="718"/>
      <c r="V463" s="958"/>
      <c r="W463" s="713">
        <f t="shared" si="103"/>
        <v>12</v>
      </c>
      <c r="X463" s="1125">
        <v>1925</v>
      </c>
      <c r="Y463" s="977" t="str">
        <f t="shared" si="107"/>
        <v>ERRO</v>
      </c>
      <c r="Z463" s="771">
        <f t="shared" si="108"/>
        <v>51</v>
      </c>
      <c r="AA463" s="687" t="str">
        <f t="shared" si="109"/>
        <v>MC FNAC- 2370</v>
      </c>
      <c r="AB463" s="770">
        <v>42403</v>
      </c>
      <c r="AC463" s="722">
        <f t="shared" si="110"/>
        <v>1925</v>
      </c>
      <c r="AD463" s="771">
        <f t="shared" si="104"/>
        <v>2</v>
      </c>
      <c r="AE463" s="932" t="str">
        <f t="shared" si="111"/>
        <v>OK</v>
      </c>
      <c r="AF463" s="725" t="str">
        <f t="shared" si="112"/>
        <v>OK</v>
      </c>
      <c r="AG463" s="854"/>
      <c r="AH463" s="771"/>
    </row>
    <row r="464" spans="1:136" x14ac:dyDescent="0.25">
      <c r="A464" s="773" t="s">
        <v>116</v>
      </c>
      <c r="B464" s="769">
        <f t="shared" si="106"/>
        <v>13</v>
      </c>
      <c r="C464" s="725">
        <v>521</v>
      </c>
      <c r="D464" s="854" t="s">
        <v>187</v>
      </c>
      <c r="E464" s="974">
        <v>42401</v>
      </c>
      <c r="F464" s="930"/>
      <c r="G464" s="721">
        <f t="shared" si="100"/>
        <v>13</v>
      </c>
      <c r="H464" s="907">
        <v>521</v>
      </c>
      <c r="I464" s="908">
        <v>521</v>
      </c>
      <c r="J464" s="907">
        <v>505</v>
      </c>
      <c r="K464" s="907">
        <f t="shared" si="113"/>
        <v>16</v>
      </c>
      <c r="L464" s="718">
        <v>42402</v>
      </c>
      <c r="M464" s="835"/>
      <c r="N464" s="713"/>
      <c r="O464" s="721"/>
      <c r="P464" s="721"/>
      <c r="Q464" s="721"/>
      <c r="R464" s="721"/>
      <c r="S464" s="721"/>
      <c r="T464" s="721"/>
      <c r="U464" s="718"/>
      <c r="V464" s="958"/>
      <c r="W464" s="713">
        <f t="shared" si="103"/>
        <v>13</v>
      </c>
      <c r="X464" s="1125">
        <v>505</v>
      </c>
      <c r="Y464" s="977" t="str">
        <f t="shared" si="107"/>
        <v>ERRO</v>
      </c>
      <c r="Z464" s="771">
        <f t="shared" si="108"/>
        <v>16</v>
      </c>
      <c r="AA464" s="687" t="str">
        <f t="shared" si="109"/>
        <v>Salvador Caetano - 2879</v>
      </c>
      <c r="AB464" s="770">
        <v>42404</v>
      </c>
      <c r="AC464" s="722">
        <f t="shared" si="110"/>
        <v>505</v>
      </c>
      <c r="AD464" s="771">
        <f t="shared" si="104"/>
        <v>3</v>
      </c>
      <c r="AE464" s="932" t="str">
        <f t="shared" si="111"/>
        <v>OK</v>
      </c>
      <c r="AF464" s="725" t="str">
        <f t="shared" si="112"/>
        <v>OK</v>
      </c>
      <c r="AG464" s="854"/>
      <c r="AH464" s="771"/>
    </row>
    <row r="465" spans="1:136" x14ac:dyDescent="0.25">
      <c r="A465" s="773" t="s">
        <v>116</v>
      </c>
      <c r="B465" s="769">
        <f t="shared" si="106"/>
        <v>14</v>
      </c>
      <c r="C465" s="725">
        <v>1477</v>
      </c>
      <c r="D465" s="854" t="s">
        <v>199</v>
      </c>
      <c r="E465" s="974">
        <v>42401</v>
      </c>
      <c r="F465" s="930"/>
      <c r="G465" s="721">
        <f t="shared" si="100"/>
        <v>14</v>
      </c>
      <c r="H465" s="907">
        <v>1477</v>
      </c>
      <c r="I465" s="908">
        <v>1477</v>
      </c>
      <c r="J465" s="907">
        <v>1413</v>
      </c>
      <c r="K465" s="907">
        <f t="shared" si="113"/>
        <v>64</v>
      </c>
      <c r="L465" s="718">
        <v>42402</v>
      </c>
      <c r="M465" s="835"/>
      <c r="N465" s="713"/>
      <c r="O465" s="721"/>
      <c r="P465" s="721"/>
      <c r="Q465" s="721"/>
      <c r="R465" s="721"/>
      <c r="S465" s="721"/>
      <c r="T465" s="721"/>
      <c r="U465" s="718"/>
      <c r="V465" s="958"/>
      <c r="W465" s="713">
        <f t="shared" si="103"/>
        <v>14</v>
      </c>
      <c r="X465" s="772">
        <v>1413</v>
      </c>
      <c r="Y465" s="977" t="str">
        <f t="shared" si="107"/>
        <v>ERRO</v>
      </c>
      <c r="Z465" s="771">
        <f t="shared" si="108"/>
        <v>64</v>
      </c>
      <c r="AA465" s="687" t="str">
        <f t="shared" si="109"/>
        <v>RP Def - 3173</v>
      </c>
      <c r="AB465" s="770">
        <v>42405</v>
      </c>
      <c r="AC465" s="722">
        <f t="shared" si="110"/>
        <v>1413</v>
      </c>
      <c r="AD465" s="771">
        <f t="shared" si="104"/>
        <v>4</v>
      </c>
      <c r="AE465" s="932" t="str">
        <f t="shared" si="111"/>
        <v>OK</v>
      </c>
      <c r="AF465" s="725" t="str">
        <f t="shared" si="112"/>
        <v>OK</v>
      </c>
      <c r="AG465" s="854"/>
      <c r="AH465" s="771"/>
    </row>
    <row r="466" spans="1:136" x14ac:dyDescent="0.25">
      <c r="A466" s="773" t="s">
        <v>115</v>
      </c>
      <c r="B466" s="769">
        <v>1</v>
      </c>
      <c r="C466" s="725">
        <v>150</v>
      </c>
      <c r="D466" s="854" t="s">
        <v>196</v>
      </c>
      <c r="E466" s="974">
        <v>42402</v>
      </c>
      <c r="F466" s="930"/>
      <c r="G466" s="721">
        <f t="shared" ref="G466:G529" si="114">B466</f>
        <v>1</v>
      </c>
      <c r="H466" s="769">
        <v>150</v>
      </c>
      <c r="I466" s="717">
        <v>150</v>
      </c>
      <c r="J466" s="769">
        <v>150</v>
      </c>
      <c r="K466" s="782">
        <v>0</v>
      </c>
      <c r="L466" s="718">
        <v>42403</v>
      </c>
      <c r="M466" s="835"/>
      <c r="N466" s="713"/>
      <c r="O466" s="721"/>
      <c r="P466" s="721"/>
      <c r="Q466" s="721"/>
      <c r="R466" s="721"/>
      <c r="S466" s="721"/>
      <c r="T466" s="721"/>
      <c r="U466" s="718"/>
      <c r="V466" s="958"/>
      <c r="W466" s="713">
        <f t="shared" si="103"/>
        <v>1</v>
      </c>
      <c r="X466" s="772">
        <v>150</v>
      </c>
      <c r="Y466" s="977" t="str">
        <f t="shared" si="107"/>
        <v>OK</v>
      </c>
      <c r="Z466" s="771">
        <v>0</v>
      </c>
      <c r="AA466" s="687" t="str">
        <f t="shared" si="109"/>
        <v>RP Provisorio - 3172</v>
      </c>
      <c r="AB466" s="770">
        <v>42404</v>
      </c>
      <c r="AC466" s="722">
        <f t="shared" si="110"/>
        <v>150</v>
      </c>
      <c r="AD466" s="771">
        <f t="shared" si="104"/>
        <v>2</v>
      </c>
      <c r="AE466" s="932" t="str">
        <f t="shared" si="111"/>
        <v>OK</v>
      </c>
      <c r="AF466" s="725" t="str">
        <f t="shared" si="112"/>
        <v>OK</v>
      </c>
      <c r="AG466" s="854"/>
      <c r="AH466" s="771"/>
    </row>
    <row r="467" spans="1:136" x14ac:dyDescent="0.25">
      <c r="A467" s="773" t="s">
        <v>115</v>
      </c>
      <c r="B467" s="769">
        <v>1</v>
      </c>
      <c r="C467" s="725">
        <v>1</v>
      </c>
      <c r="D467" s="854" t="s">
        <v>182</v>
      </c>
      <c r="E467" s="974">
        <v>42403</v>
      </c>
      <c r="F467" s="930"/>
      <c r="G467" s="721">
        <f t="shared" si="114"/>
        <v>1</v>
      </c>
      <c r="H467" s="830">
        <v>1</v>
      </c>
      <c r="I467" s="725">
        <v>1</v>
      </c>
      <c r="J467" s="830">
        <v>1</v>
      </c>
      <c r="K467" s="782">
        <v>0</v>
      </c>
      <c r="L467" s="718">
        <v>42404</v>
      </c>
      <c r="M467" s="835"/>
      <c r="N467" s="713"/>
      <c r="O467" s="721"/>
      <c r="P467" s="721"/>
      <c r="Q467" s="721"/>
      <c r="R467" s="721"/>
      <c r="S467" s="721"/>
      <c r="T467" s="721"/>
      <c r="U467" s="718"/>
      <c r="V467" s="958"/>
      <c r="W467" s="713">
        <f t="shared" si="103"/>
        <v>1</v>
      </c>
      <c r="X467" s="772">
        <v>1</v>
      </c>
      <c r="Y467" s="977" t="str">
        <f t="shared" si="107"/>
        <v>OK</v>
      </c>
      <c r="Z467" s="771">
        <f t="shared" ref="Z467:Z482" si="115">IF(X467="","",+C467-X467)</f>
        <v>0</v>
      </c>
      <c r="AA467" s="687" t="str">
        <f t="shared" si="109"/>
        <v>CNT Def - 2205</v>
      </c>
      <c r="AB467" s="770">
        <v>42408</v>
      </c>
      <c r="AC467" s="722">
        <f t="shared" si="110"/>
        <v>1</v>
      </c>
      <c r="AD467" s="771">
        <f t="shared" si="104"/>
        <v>5</v>
      </c>
      <c r="AE467" s="932" t="str">
        <f t="shared" si="111"/>
        <v>OK</v>
      </c>
      <c r="AF467" s="725" t="str">
        <f t="shared" si="112"/>
        <v>OK</v>
      </c>
      <c r="AG467" s="854"/>
      <c r="AH467" s="771"/>
    </row>
    <row r="468" spans="1:136" x14ac:dyDescent="0.25">
      <c r="A468" s="773" t="s">
        <v>115</v>
      </c>
      <c r="B468" s="769">
        <f t="shared" ref="B468:B481" si="116">B467+1</f>
        <v>2</v>
      </c>
      <c r="C468" s="725">
        <v>16</v>
      </c>
      <c r="D468" s="854" t="s">
        <v>67</v>
      </c>
      <c r="E468" s="974">
        <v>42403</v>
      </c>
      <c r="F468" s="930"/>
      <c r="G468" s="721">
        <f t="shared" si="114"/>
        <v>2</v>
      </c>
      <c r="H468" s="830">
        <v>16</v>
      </c>
      <c r="I468" s="725">
        <v>16</v>
      </c>
      <c r="J468" s="830">
        <v>16</v>
      </c>
      <c r="K468" s="782">
        <v>0</v>
      </c>
      <c r="L468" s="718">
        <v>42404</v>
      </c>
      <c r="M468" s="835"/>
      <c r="N468" s="713"/>
      <c r="O468" s="721"/>
      <c r="P468" s="721"/>
      <c r="Q468" s="721"/>
      <c r="R468" s="721"/>
      <c r="S468" s="721"/>
      <c r="T468" s="721"/>
      <c r="U468" s="718"/>
      <c r="V468" s="958"/>
      <c r="W468" s="713">
        <f t="shared" si="103"/>
        <v>2</v>
      </c>
      <c r="X468" s="772">
        <v>16</v>
      </c>
      <c r="Y468" s="977" t="str">
        <f t="shared" si="107"/>
        <v>OK</v>
      </c>
      <c r="Z468" s="771">
        <f t="shared" si="115"/>
        <v>0</v>
      </c>
      <c r="AA468" s="687" t="str">
        <f t="shared" si="109"/>
        <v>White - 2213</v>
      </c>
      <c r="AB468" s="770">
        <v>42405</v>
      </c>
      <c r="AC468" s="722">
        <f t="shared" si="110"/>
        <v>16</v>
      </c>
      <c r="AD468" s="771">
        <f t="shared" si="104"/>
        <v>2</v>
      </c>
      <c r="AE468" s="932" t="str">
        <f t="shared" si="111"/>
        <v>OK</v>
      </c>
      <c r="AF468" s="725" t="str">
        <f t="shared" si="112"/>
        <v>OK</v>
      </c>
      <c r="AG468" s="854"/>
      <c r="AH468" s="771"/>
    </row>
    <row r="469" spans="1:136" x14ac:dyDescent="0.25">
      <c r="A469" s="773" t="s">
        <v>115</v>
      </c>
      <c r="B469" s="769">
        <f t="shared" si="116"/>
        <v>3</v>
      </c>
      <c r="C469" s="725">
        <v>32</v>
      </c>
      <c r="D469" s="854" t="s">
        <v>69</v>
      </c>
      <c r="E469" s="974">
        <v>42403</v>
      </c>
      <c r="F469" s="930"/>
      <c r="G469" s="721">
        <f t="shared" si="114"/>
        <v>3</v>
      </c>
      <c r="H469" s="830">
        <v>32</v>
      </c>
      <c r="I469" s="725">
        <v>32</v>
      </c>
      <c r="J469" s="830">
        <v>32</v>
      </c>
      <c r="K469" s="782">
        <v>0</v>
      </c>
      <c r="L469" s="718">
        <v>42404</v>
      </c>
      <c r="M469" s="835"/>
      <c r="N469" s="713"/>
      <c r="O469" s="721"/>
      <c r="P469" s="721"/>
      <c r="Q469" s="721"/>
      <c r="R469" s="721"/>
      <c r="S469" s="721"/>
      <c r="T469" s="721"/>
      <c r="U469" s="718"/>
      <c r="V469" s="958"/>
      <c r="W469" s="713">
        <f t="shared" si="103"/>
        <v>3</v>
      </c>
      <c r="X469" s="772">
        <v>32</v>
      </c>
      <c r="Y469" s="977" t="str">
        <f t="shared" si="107"/>
        <v>OK</v>
      </c>
      <c r="Z469" s="771">
        <f t="shared" si="115"/>
        <v>0</v>
      </c>
      <c r="AA469" s="687" t="str">
        <f t="shared" si="109"/>
        <v>Black - 2215</v>
      </c>
      <c r="AB469" s="770">
        <v>42405</v>
      </c>
      <c r="AC469" s="722">
        <f t="shared" si="110"/>
        <v>32</v>
      </c>
      <c r="AD469" s="771">
        <f t="shared" si="104"/>
        <v>2</v>
      </c>
      <c r="AE469" s="932" t="str">
        <f t="shared" si="111"/>
        <v>OK</v>
      </c>
      <c r="AF469" s="725" t="str">
        <f t="shared" si="112"/>
        <v>OK</v>
      </c>
      <c r="AG469" s="854"/>
      <c r="AH469" s="771"/>
    </row>
    <row r="470" spans="1:136" x14ac:dyDescent="0.25">
      <c r="A470" s="773" t="s">
        <v>115</v>
      </c>
      <c r="B470" s="769">
        <f t="shared" si="116"/>
        <v>4</v>
      </c>
      <c r="C470" s="725">
        <v>5</v>
      </c>
      <c r="D470" s="854" t="s">
        <v>72</v>
      </c>
      <c r="E470" s="974">
        <v>42403</v>
      </c>
      <c r="F470" s="930"/>
      <c r="G470" s="721">
        <f t="shared" si="114"/>
        <v>4</v>
      </c>
      <c r="H470" s="830">
        <v>5</v>
      </c>
      <c r="I470" s="725">
        <v>5</v>
      </c>
      <c r="J470" s="830">
        <v>5</v>
      </c>
      <c r="K470" s="782">
        <v>0</v>
      </c>
      <c r="L470" s="718">
        <v>42404</v>
      </c>
      <c r="M470" s="835"/>
      <c r="N470" s="713"/>
      <c r="O470" s="721"/>
      <c r="P470" s="721"/>
      <c r="Q470" s="721"/>
      <c r="R470" s="721"/>
      <c r="S470" s="721"/>
      <c r="T470" s="721"/>
      <c r="U470" s="718"/>
      <c r="V470" s="958"/>
      <c r="W470" s="713">
        <f t="shared" si="103"/>
        <v>4</v>
      </c>
      <c r="X470" s="772">
        <v>5</v>
      </c>
      <c r="Y470" s="977" t="str">
        <f t="shared" si="107"/>
        <v>OK</v>
      </c>
      <c r="Z470" s="771">
        <f t="shared" si="115"/>
        <v>0</v>
      </c>
      <c r="AA470" s="687" t="str">
        <f t="shared" si="109"/>
        <v>Credial - 2227</v>
      </c>
      <c r="AB470" s="770">
        <v>42405</v>
      </c>
      <c r="AC470" s="722">
        <f t="shared" si="110"/>
        <v>5</v>
      </c>
      <c r="AD470" s="771">
        <f t="shared" si="104"/>
        <v>2</v>
      </c>
      <c r="AE470" s="932" t="str">
        <f t="shared" si="111"/>
        <v>OK</v>
      </c>
      <c r="AF470" s="725" t="str">
        <f t="shared" si="112"/>
        <v>OK</v>
      </c>
      <c r="AG470" s="854"/>
      <c r="AH470" s="771"/>
    </row>
    <row r="471" spans="1:136" x14ac:dyDescent="0.25">
      <c r="A471" s="773" t="s">
        <v>115</v>
      </c>
      <c r="B471" s="769">
        <f t="shared" si="116"/>
        <v>5</v>
      </c>
      <c r="C471" s="725">
        <v>279</v>
      </c>
      <c r="D471" s="854" t="s">
        <v>73</v>
      </c>
      <c r="E471" s="974">
        <v>42403</v>
      </c>
      <c r="F471" s="930"/>
      <c r="G471" s="721">
        <f t="shared" si="114"/>
        <v>5</v>
      </c>
      <c r="H471" s="830">
        <v>279</v>
      </c>
      <c r="I471" s="725">
        <v>279</v>
      </c>
      <c r="J471" s="830">
        <v>279</v>
      </c>
      <c r="K471" s="782">
        <v>0</v>
      </c>
      <c r="L471" s="718">
        <v>42404</v>
      </c>
      <c r="M471" s="835"/>
      <c r="N471" s="713"/>
      <c r="O471" s="721"/>
      <c r="P471" s="721"/>
      <c r="Q471" s="721"/>
      <c r="R471" s="721"/>
      <c r="S471" s="721"/>
      <c r="T471" s="721"/>
      <c r="U471" s="718"/>
      <c r="V471" s="958"/>
      <c r="W471" s="713">
        <f t="shared" si="103"/>
        <v>5</v>
      </c>
      <c r="X471" s="772">
        <v>279</v>
      </c>
      <c r="Y471" s="977" t="str">
        <f t="shared" si="107"/>
        <v>OK</v>
      </c>
      <c r="Z471" s="771">
        <f t="shared" si="115"/>
        <v>0</v>
      </c>
      <c r="AA471" s="687" t="str">
        <f t="shared" si="109"/>
        <v>Ikea - 2228</v>
      </c>
      <c r="AB471" s="770">
        <v>42405</v>
      </c>
      <c r="AC471" s="722">
        <f t="shared" si="110"/>
        <v>279</v>
      </c>
      <c r="AD471" s="771">
        <f t="shared" si="104"/>
        <v>2</v>
      </c>
      <c r="AE471" s="932" t="str">
        <f t="shared" si="111"/>
        <v>OK</v>
      </c>
      <c r="AF471" s="725" t="str">
        <f t="shared" si="112"/>
        <v>OK</v>
      </c>
      <c r="AG471" s="854"/>
      <c r="AH471" s="771"/>
    </row>
    <row r="472" spans="1:136" x14ac:dyDescent="0.25">
      <c r="A472" s="773" t="s">
        <v>115</v>
      </c>
      <c r="B472" s="769">
        <f t="shared" si="116"/>
        <v>6</v>
      </c>
      <c r="C472" s="725">
        <v>1</v>
      </c>
      <c r="D472" s="854" t="s">
        <v>79</v>
      </c>
      <c r="E472" s="974">
        <v>42403</v>
      </c>
      <c r="F472" s="930"/>
      <c r="G472" s="721">
        <f t="shared" si="114"/>
        <v>6</v>
      </c>
      <c r="H472" s="830">
        <v>1</v>
      </c>
      <c r="I472" s="725">
        <v>1</v>
      </c>
      <c r="J472" s="830">
        <v>1</v>
      </c>
      <c r="K472" s="782">
        <v>0</v>
      </c>
      <c r="L472" s="718">
        <v>42404</v>
      </c>
      <c r="M472" s="835"/>
      <c r="N472" s="713"/>
      <c r="O472" s="721"/>
      <c r="P472" s="721"/>
      <c r="Q472" s="721"/>
      <c r="R472" s="721"/>
      <c r="S472" s="721"/>
      <c r="T472" s="721"/>
      <c r="U472" s="718"/>
      <c r="V472" s="958"/>
      <c r="W472" s="713">
        <f t="shared" si="103"/>
        <v>6</v>
      </c>
      <c r="X472" s="772">
        <v>1</v>
      </c>
      <c r="Y472" s="977" t="str">
        <f t="shared" si="107"/>
        <v>OK</v>
      </c>
      <c r="Z472" s="771">
        <f t="shared" si="115"/>
        <v>0</v>
      </c>
      <c r="AA472" s="687" t="str">
        <f t="shared" si="109"/>
        <v>Moviflor - 2229</v>
      </c>
      <c r="AB472" s="770">
        <v>42408</v>
      </c>
      <c r="AC472" s="722">
        <f t="shared" si="110"/>
        <v>1</v>
      </c>
      <c r="AD472" s="771">
        <f t="shared" si="104"/>
        <v>5</v>
      </c>
      <c r="AE472" s="932" t="str">
        <f t="shared" si="111"/>
        <v>OK</v>
      </c>
      <c r="AF472" s="725" t="str">
        <f t="shared" si="112"/>
        <v>OK</v>
      </c>
      <c r="AG472" s="854"/>
      <c r="AH472" s="771"/>
    </row>
    <row r="473" spans="1:136" x14ac:dyDescent="0.25">
      <c r="A473" s="773" t="s">
        <v>115</v>
      </c>
      <c r="B473" s="769">
        <f t="shared" si="116"/>
        <v>7</v>
      </c>
      <c r="C473" s="725">
        <v>329</v>
      </c>
      <c r="D473" s="854" t="s">
        <v>74</v>
      </c>
      <c r="E473" s="974">
        <v>42403</v>
      </c>
      <c r="F473" s="930"/>
      <c r="G473" s="721">
        <f t="shared" si="114"/>
        <v>7</v>
      </c>
      <c r="H473" s="830">
        <v>329</v>
      </c>
      <c r="I473" s="725">
        <v>329</v>
      </c>
      <c r="J473" s="830">
        <v>329</v>
      </c>
      <c r="K473" s="782">
        <v>0</v>
      </c>
      <c r="L473" s="718">
        <v>42404</v>
      </c>
      <c r="M473" s="835"/>
      <c r="N473" s="713"/>
      <c r="O473" s="721"/>
      <c r="P473" s="721"/>
      <c r="Q473" s="721"/>
      <c r="R473" s="721"/>
      <c r="S473" s="721"/>
      <c r="T473" s="721"/>
      <c r="U473" s="718"/>
      <c r="V473" s="958"/>
      <c r="W473" s="713">
        <f t="shared" si="103"/>
        <v>7</v>
      </c>
      <c r="X473" s="772">
        <v>329</v>
      </c>
      <c r="Y473" s="977" t="str">
        <f t="shared" si="107"/>
        <v>OK</v>
      </c>
      <c r="Z473" s="771">
        <f t="shared" si="115"/>
        <v>0</v>
      </c>
      <c r="AA473" s="687" t="str">
        <f t="shared" si="109"/>
        <v>Conforama - 2230</v>
      </c>
      <c r="AB473" s="770">
        <v>42408</v>
      </c>
      <c r="AC473" s="722">
        <f t="shared" si="110"/>
        <v>329</v>
      </c>
      <c r="AD473" s="771">
        <f t="shared" si="104"/>
        <v>5</v>
      </c>
      <c r="AE473" s="932" t="str">
        <f t="shared" si="111"/>
        <v>OK</v>
      </c>
      <c r="AF473" s="725" t="str">
        <f t="shared" si="112"/>
        <v>OK</v>
      </c>
      <c r="AG473" s="854"/>
      <c r="AH473" s="771"/>
    </row>
    <row r="474" spans="1:136" x14ac:dyDescent="0.25">
      <c r="A474" s="773" t="s">
        <v>115</v>
      </c>
      <c r="B474" s="769">
        <f t="shared" si="116"/>
        <v>8</v>
      </c>
      <c r="C474" s="725">
        <v>35</v>
      </c>
      <c r="D474" s="854" t="s">
        <v>75</v>
      </c>
      <c r="E474" s="974">
        <v>42403</v>
      </c>
      <c r="F474" s="930"/>
      <c r="G474" s="721">
        <f t="shared" si="114"/>
        <v>8</v>
      </c>
      <c r="H474" s="830">
        <v>35</v>
      </c>
      <c r="I474" s="725">
        <v>35</v>
      </c>
      <c r="J474" s="830">
        <v>35</v>
      </c>
      <c r="K474" s="782">
        <v>0</v>
      </c>
      <c r="L474" s="718">
        <v>42404</v>
      </c>
      <c r="M474" s="835"/>
      <c r="N474" s="713"/>
      <c r="O474" s="721"/>
      <c r="P474" s="721"/>
      <c r="Q474" s="721"/>
      <c r="R474" s="721"/>
      <c r="S474" s="721"/>
      <c r="T474" s="721"/>
      <c r="U474" s="718"/>
      <c r="V474" s="958"/>
      <c r="W474" s="713">
        <f t="shared" si="103"/>
        <v>8</v>
      </c>
      <c r="X474" s="772">
        <v>35</v>
      </c>
      <c r="Y474" s="977" t="str">
        <f t="shared" si="107"/>
        <v>OK</v>
      </c>
      <c r="Z474" s="771">
        <f t="shared" si="115"/>
        <v>0</v>
      </c>
      <c r="AA474" s="687" t="str">
        <f t="shared" si="109"/>
        <v>Euronics - 2231</v>
      </c>
      <c r="AB474" s="770">
        <v>42405</v>
      </c>
      <c r="AC474" s="722">
        <f t="shared" si="110"/>
        <v>35</v>
      </c>
      <c r="AD474" s="771">
        <f t="shared" si="104"/>
        <v>2</v>
      </c>
      <c r="AE474" s="932" t="str">
        <f t="shared" si="111"/>
        <v>OK</v>
      </c>
      <c r="AF474" s="725" t="str">
        <f t="shared" si="112"/>
        <v>OK</v>
      </c>
      <c r="AG474" s="854"/>
      <c r="AH474" s="771"/>
    </row>
    <row r="475" spans="1:136" x14ac:dyDescent="0.25">
      <c r="A475" s="773" t="s">
        <v>115</v>
      </c>
      <c r="B475" s="769">
        <f t="shared" si="116"/>
        <v>9</v>
      </c>
      <c r="C475" s="725">
        <v>21</v>
      </c>
      <c r="D475" s="854" t="s">
        <v>76</v>
      </c>
      <c r="E475" s="974">
        <v>42403</v>
      </c>
      <c r="F475" s="930"/>
      <c r="G475" s="721">
        <f t="shared" si="114"/>
        <v>9</v>
      </c>
      <c r="H475" s="830">
        <v>21</v>
      </c>
      <c r="I475" s="725">
        <v>21</v>
      </c>
      <c r="J475" s="830">
        <v>21</v>
      </c>
      <c r="K475" s="782">
        <v>0</v>
      </c>
      <c r="L475" s="718">
        <v>42404</v>
      </c>
      <c r="M475" s="835"/>
      <c r="N475" s="713"/>
      <c r="O475" s="721"/>
      <c r="P475" s="721"/>
      <c r="Q475" s="721"/>
      <c r="R475" s="721"/>
      <c r="S475" s="721"/>
      <c r="T475" s="721"/>
      <c r="U475" s="718"/>
      <c r="V475" s="958"/>
      <c r="W475" s="713">
        <f t="shared" si="103"/>
        <v>9</v>
      </c>
      <c r="X475" s="772">
        <v>21</v>
      </c>
      <c r="Y475" s="977" t="str">
        <f t="shared" si="107"/>
        <v>OK</v>
      </c>
      <c r="Z475" s="771">
        <f t="shared" si="115"/>
        <v>0</v>
      </c>
      <c r="AA475" s="687" t="str">
        <f t="shared" si="109"/>
        <v>Tien 21 - 2232</v>
      </c>
      <c r="AB475" s="770">
        <v>42405</v>
      </c>
      <c r="AC475" s="722">
        <f t="shared" si="110"/>
        <v>21</v>
      </c>
      <c r="AD475" s="771">
        <f t="shared" si="104"/>
        <v>2</v>
      </c>
      <c r="AE475" s="932" t="str">
        <f t="shared" si="111"/>
        <v>OK</v>
      </c>
      <c r="AF475" s="725" t="str">
        <f t="shared" si="112"/>
        <v>OK</v>
      </c>
      <c r="AG475" s="854"/>
      <c r="AH475" s="771"/>
    </row>
    <row r="476" spans="1:136" x14ac:dyDescent="0.25">
      <c r="A476" s="773" t="s">
        <v>115</v>
      </c>
      <c r="B476" s="769">
        <f t="shared" si="116"/>
        <v>10</v>
      </c>
      <c r="C476" s="725">
        <v>13</v>
      </c>
      <c r="D476" s="854" t="s">
        <v>77</v>
      </c>
      <c r="E476" s="974">
        <v>42403</v>
      </c>
      <c r="F476" s="930"/>
      <c r="G476" s="721">
        <f t="shared" si="114"/>
        <v>10</v>
      </c>
      <c r="H476" s="830">
        <v>13</v>
      </c>
      <c r="I476" s="725">
        <v>13</v>
      </c>
      <c r="J476" s="830">
        <v>13</v>
      </c>
      <c r="K476" s="782">
        <v>0</v>
      </c>
      <c r="L476" s="718">
        <v>42404</v>
      </c>
      <c r="M476" s="835"/>
      <c r="N476" s="713"/>
      <c r="O476" s="721"/>
      <c r="P476" s="721"/>
      <c r="Q476" s="721"/>
      <c r="R476" s="721"/>
      <c r="S476" s="721"/>
      <c r="T476" s="721"/>
      <c r="U476" s="718"/>
      <c r="V476" s="958"/>
      <c r="W476" s="713">
        <f t="shared" si="103"/>
        <v>10</v>
      </c>
      <c r="X476" s="772">
        <v>13</v>
      </c>
      <c r="Y476" s="977" t="str">
        <f t="shared" si="107"/>
        <v>OK</v>
      </c>
      <c r="Z476" s="771">
        <f t="shared" si="115"/>
        <v>0</v>
      </c>
      <c r="AA476" s="687" t="str">
        <f t="shared" si="109"/>
        <v>Confort - 2233</v>
      </c>
      <c r="AB476" s="770">
        <v>42405</v>
      </c>
      <c r="AC476" s="722">
        <f t="shared" si="110"/>
        <v>13</v>
      </c>
      <c r="AD476" s="771">
        <f t="shared" si="104"/>
        <v>2</v>
      </c>
      <c r="AE476" s="932" t="str">
        <f t="shared" si="111"/>
        <v>OK</v>
      </c>
      <c r="AF476" s="725" t="str">
        <f t="shared" si="112"/>
        <v>OK</v>
      </c>
      <c r="AG476" s="854"/>
      <c r="AH476" s="771"/>
    </row>
    <row r="477" spans="1:136" s="726" customFormat="1" x14ac:dyDescent="0.25">
      <c r="A477" s="874" t="s">
        <v>115</v>
      </c>
      <c r="B477" s="875">
        <f t="shared" si="116"/>
        <v>11</v>
      </c>
      <c r="C477" s="876">
        <v>588</v>
      </c>
      <c r="D477" s="858" t="s">
        <v>213</v>
      </c>
      <c r="E477" s="975">
        <v>42403</v>
      </c>
      <c r="F477" s="936"/>
      <c r="G477" s="878">
        <f t="shared" si="114"/>
        <v>11</v>
      </c>
      <c r="H477" s="897">
        <v>588</v>
      </c>
      <c r="I477" s="876">
        <v>588</v>
      </c>
      <c r="J477" s="897">
        <v>588</v>
      </c>
      <c r="K477" s="920">
        <v>0</v>
      </c>
      <c r="L477" s="911">
        <v>42404</v>
      </c>
      <c r="M477" s="879"/>
      <c r="N477" s="880"/>
      <c r="O477" s="878"/>
      <c r="P477" s="878"/>
      <c r="Q477" s="878"/>
      <c r="R477" s="878"/>
      <c r="S477" s="878"/>
      <c r="T477" s="878"/>
      <c r="U477" s="877"/>
      <c r="V477" s="962"/>
      <c r="W477" s="880">
        <f t="shared" si="103"/>
        <v>11</v>
      </c>
      <c r="X477" s="1126">
        <v>588</v>
      </c>
      <c r="Y477" s="933" t="str">
        <f t="shared" si="107"/>
        <v>OK</v>
      </c>
      <c r="Z477" s="847">
        <f t="shared" si="115"/>
        <v>0</v>
      </c>
      <c r="AA477" s="860" t="str">
        <f t="shared" si="109"/>
        <v>MC FNAC- 2370</v>
      </c>
      <c r="AB477" s="852">
        <v>42405</v>
      </c>
      <c r="AC477" s="990">
        <f t="shared" si="110"/>
        <v>588</v>
      </c>
      <c r="AD477" s="847">
        <f t="shared" si="104"/>
        <v>2</v>
      </c>
      <c r="AE477" s="932" t="str">
        <f t="shared" si="111"/>
        <v>OK</v>
      </c>
      <c r="AF477" s="876" t="str">
        <f t="shared" si="112"/>
        <v>OK</v>
      </c>
      <c r="AG477" s="858"/>
      <c r="AH477" s="847"/>
    </row>
    <row r="478" spans="1:136" x14ac:dyDescent="0.25">
      <c r="A478" s="773" t="s">
        <v>115</v>
      </c>
      <c r="B478" s="769">
        <f t="shared" si="116"/>
        <v>12</v>
      </c>
      <c r="C478" s="725">
        <v>196</v>
      </c>
      <c r="D478" s="854" t="s">
        <v>187</v>
      </c>
      <c r="E478" s="974">
        <v>42403</v>
      </c>
      <c r="F478" s="930"/>
      <c r="G478" s="721">
        <f t="shared" si="114"/>
        <v>12</v>
      </c>
      <c r="H478" s="830">
        <v>196</v>
      </c>
      <c r="I478" s="830">
        <v>196</v>
      </c>
      <c r="J478" s="725">
        <v>196</v>
      </c>
      <c r="K478" s="782">
        <v>0</v>
      </c>
      <c r="L478" s="718">
        <v>42404</v>
      </c>
      <c r="M478" s="835"/>
      <c r="N478" s="713"/>
      <c r="O478" s="721"/>
      <c r="P478" s="721"/>
      <c r="Q478" s="721"/>
      <c r="R478" s="721"/>
      <c r="S478" s="721"/>
      <c r="T478" s="721"/>
      <c r="U478" s="718"/>
      <c r="V478" s="958"/>
      <c r="W478" s="713">
        <f t="shared" si="103"/>
        <v>12</v>
      </c>
      <c r="X478" s="772">
        <v>196</v>
      </c>
      <c r="Y478" s="977" t="str">
        <f t="shared" si="107"/>
        <v>OK</v>
      </c>
      <c r="Z478" s="771">
        <f t="shared" si="115"/>
        <v>0</v>
      </c>
      <c r="AA478" s="687" t="str">
        <f t="shared" si="109"/>
        <v>Salvador Caetano - 2879</v>
      </c>
      <c r="AB478" s="770">
        <v>42405</v>
      </c>
      <c r="AC478" s="722">
        <f t="shared" si="110"/>
        <v>196</v>
      </c>
      <c r="AD478" s="771">
        <f t="shared" si="104"/>
        <v>2</v>
      </c>
      <c r="AE478" s="932" t="str">
        <f t="shared" si="111"/>
        <v>OK</v>
      </c>
      <c r="AF478" s="725" t="str">
        <f t="shared" si="112"/>
        <v>OK</v>
      </c>
      <c r="AG478" s="854"/>
      <c r="AH478" s="771"/>
    </row>
    <row r="479" spans="1:136" s="726" customFormat="1" x14ac:dyDescent="0.25">
      <c r="A479" s="874" t="s">
        <v>115</v>
      </c>
      <c r="B479" s="875">
        <f t="shared" si="116"/>
        <v>13</v>
      </c>
      <c r="C479" s="876">
        <v>710</v>
      </c>
      <c r="D479" s="858" t="s">
        <v>199</v>
      </c>
      <c r="E479" s="975">
        <v>42403</v>
      </c>
      <c r="F479" s="936"/>
      <c r="G479" s="878">
        <f t="shared" si="114"/>
        <v>13</v>
      </c>
      <c r="H479" s="897">
        <v>710</v>
      </c>
      <c r="I479" s="897">
        <v>710</v>
      </c>
      <c r="J479" s="876">
        <v>710</v>
      </c>
      <c r="K479" s="920">
        <v>0</v>
      </c>
      <c r="L479" s="877">
        <v>42404</v>
      </c>
      <c r="M479" s="879"/>
      <c r="N479" s="880"/>
      <c r="O479" s="878"/>
      <c r="P479" s="878"/>
      <c r="Q479" s="878"/>
      <c r="R479" s="878"/>
      <c r="S479" s="878"/>
      <c r="T479" s="878"/>
      <c r="U479" s="877"/>
      <c r="V479" s="962"/>
      <c r="W479" s="880">
        <f t="shared" si="103"/>
        <v>13</v>
      </c>
      <c r="X479" s="1126">
        <v>710</v>
      </c>
      <c r="Y479" s="933" t="str">
        <f t="shared" si="107"/>
        <v>OK</v>
      </c>
      <c r="Z479" s="847">
        <f t="shared" si="115"/>
        <v>0</v>
      </c>
      <c r="AA479" s="860" t="str">
        <f t="shared" si="109"/>
        <v>RP Def - 3173</v>
      </c>
      <c r="AB479" s="852">
        <v>42405</v>
      </c>
      <c r="AC479" s="990">
        <f t="shared" si="110"/>
        <v>710</v>
      </c>
      <c r="AD479" s="847">
        <f t="shared" si="104"/>
        <v>2</v>
      </c>
      <c r="AE479" s="932" t="str">
        <f t="shared" si="111"/>
        <v>OK</v>
      </c>
      <c r="AF479" s="876" t="str">
        <f t="shared" si="112"/>
        <v>OK</v>
      </c>
      <c r="AG479" s="858"/>
      <c r="AH479" s="847"/>
    </row>
    <row r="480" spans="1:136" s="726" customFormat="1" x14ac:dyDescent="0.25">
      <c r="A480" s="773" t="s">
        <v>115</v>
      </c>
      <c r="B480" s="769">
        <f t="shared" si="116"/>
        <v>14</v>
      </c>
      <c r="C480" s="786">
        <v>231</v>
      </c>
      <c r="D480" s="854" t="s">
        <v>214</v>
      </c>
      <c r="E480" s="974">
        <v>42403</v>
      </c>
      <c r="F480" s="929"/>
      <c r="G480" s="721">
        <f t="shared" si="114"/>
        <v>14</v>
      </c>
      <c r="H480" s="918">
        <v>231</v>
      </c>
      <c r="I480" s="786">
        <v>231</v>
      </c>
      <c r="J480" s="918">
        <v>231</v>
      </c>
      <c r="K480" s="782">
        <v>0</v>
      </c>
      <c r="L480" s="718">
        <v>42404</v>
      </c>
      <c r="M480" s="835"/>
      <c r="N480" s="720"/>
      <c r="O480" s="720"/>
      <c r="P480" s="720"/>
      <c r="Q480" s="720"/>
      <c r="R480" s="720"/>
      <c r="S480" s="720"/>
      <c r="T480" s="720"/>
      <c r="U480" s="720"/>
      <c r="V480" s="958"/>
      <c r="W480" s="713">
        <f t="shared" si="103"/>
        <v>14</v>
      </c>
      <c r="X480" s="831">
        <v>231</v>
      </c>
      <c r="Y480" s="977" t="str">
        <f t="shared" si="107"/>
        <v>OK</v>
      </c>
      <c r="Z480" s="771">
        <f t="shared" si="115"/>
        <v>0</v>
      </c>
      <c r="AA480" s="687" t="str">
        <f t="shared" si="109"/>
        <v>Worten def - 6806</v>
      </c>
      <c r="AB480" s="770">
        <v>42405</v>
      </c>
      <c r="AC480" s="722">
        <f t="shared" si="110"/>
        <v>231</v>
      </c>
      <c r="AD480" s="771">
        <f t="shared" si="104"/>
        <v>2</v>
      </c>
      <c r="AE480" s="932" t="str">
        <f t="shared" si="111"/>
        <v>OK</v>
      </c>
      <c r="AF480" s="725" t="str">
        <f t="shared" si="112"/>
        <v>OK</v>
      </c>
      <c r="AG480" s="854"/>
      <c r="AH480" s="771"/>
      <c r="AI480" s="720"/>
      <c r="AJ480" s="720"/>
      <c r="AK480" s="720"/>
      <c r="AL480" s="720"/>
      <c r="AM480" s="720"/>
      <c r="AN480" s="720"/>
      <c r="AO480" s="720"/>
      <c r="AP480" s="720"/>
      <c r="AQ480" s="720"/>
      <c r="AR480" s="720"/>
      <c r="AS480" s="720"/>
      <c r="AT480" s="720"/>
      <c r="AU480" s="720"/>
      <c r="AV480" s="720"/>
      <c r="AW480" s="720"/>
      <c r="AX480" s="720"/>
      <c r="AY480" s="720"/>
      <c r="AZ480" s="720"/>
      <c r="BA480" s="720"/>
      <c r="BB480" s="720"/>
      <c r="BC480" s="720"/>
      <c r="BD480" s="720"/>
      <c r="BE480" s="720"/>
      <c r="BF480" s="720"/>
      <c r="BG480" s="720"/>
      <c r="BH480" s="720"/>
      <c r="BI480" s="720"/>
      <c r="BJ480" s="720"/>
      <c r="BK480" s="720"/>
      <c r="BL480" s="720"/>
      <c r="BM480" s="720"/>
      <c r="BN480" s="720"/>
      <c r="BO480" s="720"/>
      <c r="BP480" s="720"/>
      <c r="BQ480" s="720"/>
      <c r="BR480" s="720"/>
      <c r="BS480" s="720"/>
      <c r="BT480" s="720"/>
      <c r="BU480" s="720"/>
      <c r="BV480" s="720"/>
      <c r="BW480" s="720"/>
      <c r="BX480" s="720"/>
      <c r="BY480" s="720"/>
      <c r="BZ480" s="720"/>
      <c r="CA480" s="720"/>
      <c r="CB480" s="720"/>
      <c r="CC480" s="720"/>
      <c r="CD480" s="720"/>
      <c r="CE480" s="720"/>
      <c r="CF480" s="720"/>
      <c r="CG480" s="720"/>
      <c r="CH480" s="720"/>
      <c r="CI480" s="720"/>
      <c r="CJ480" s="720"/>
      <c r="CK480" s="720"/>
      <c r="CL480" s="720"/>
      <c r="CM480" s="720"/>
      <c r="CN480" s="720"/>
      <c r="CO480" s="720"/>
      <c r="CP480" s="720"/>
      <c r="CQ480" s="720"/>
      <c r="CR480" s="720"/>
      <c r="CS480" s="720"/>
      <c r="CT480" s="720"/>
      <c r="CU480" s="720"/>
      <c r="CV480" s="720"/>
      <c r="CW480" s="720"/>
      <c r="CX480" s="720"/>
      <c r="CY480" s="720"/>
      <c r="CZ480" s="720"/>
      <c r="DA480" s="720"/>
      <c r="DB480" s="720"/>
      <c r="DC480" s="720"/>
      <c r="DD480" s="720"/>
      <c r="DE480" s="720"/>
      <c r="DF480" s="720"/>
      <c r="DG480" s="720"/>
      <c r="DH480" s="720"/>
      <c r="DI480" s="720"/>
      <c r="DJ480" s="720"/>
      <c r="DK480" s="720"/>
      <c r="DL480" s="720"/>
      <c r="DM480" s="720"/>
      <c r="DN480" s="720"/>
      <c r="DO480" s="720"/>
      <c r="DP480" s="720"/>
      <c r="DQ480" s="720"/>
      <c r="DR480" s="720"/>
      <c r="DS480" s="720"/>
      <c r="DT480" s="720"/>
      <c r="DU480" s="720"/>
      <c r="DV480" s="720"/>
      <c r="DW480" s="720"/>
      <c r="DX480" s="720"/>
      <c r="DY480" s="720"/>
      <c r="DZ480" s="720"/>
      <c r="EA480" s="720"/>
      <c r="EB480" s="720"/>
      <c r="EC480" s="720"/>
      <c r="ED480" s="720"/>
      <c r="EE480" s="720"/>
      <c r="EF480" s="720"/>
    </row>
    <row r="481" spans="1:136" s="730" customFormat="1" x14ac:dyDescent="0.25">
      <c r="A481" s="773" t="s">
        <v>115</v>
      </c>
      <c r="B481" s="769">
        <f t="shared" si="116"/>
        <v>15</v>
      </c>
      <c r="C481" s="786">
        <v>2</v>
      </c>
      <c r="D481" s="854" t="s">
        <v>219</v>
      </c>
      <c r="E481" s="949">
        <v>42403</v>
      </c>
      <c r="F481" s="929"/>
      <c r="G481" s="721">
        <f t="shared" si="114"/>
        <v>15</v>
      </c>
      <c r="H481" s="904">
        <v>2</v>
      </c>
      <c r="I481" s="786">
        <v>2</v>
      </c>
      <c r="J481" s="904">
        <v>2</v>
      </c>
      <c r="K481" s="782">
        <v>0</v>
      </c>
      <c r="L481" s="718">
        <v>42404</v>
      </c>
      <c r="M481" s="835"/>
      <c r="N481" s="720"/>
      <c r="O481" s="720"/>
      <c r="P481" s="720"/>
      <c r="Q481" s="720"/>
      <c r="R481" s="720"/>
      <c r="S481" s="720"/>
      <c r="T481" s="720"/>
      <c r="U481" s="720"/>
      <c r="V481" s="958"/>
      <c r="W481" s="713">
        <f t="shared" si="103"/>
        <v>15</v>
      </c>
      <c r="X481" s="831">
        <v>2</v>
      </c>
      <c r="Y481" s="977" t="str">
        <f t="shared" si="107"/>
        <v>OK</v>
      </c>
      <c r="Z481" s="771">
        <f t="shared" si="115"/>
        <v>0</v>
      </c>
      <c r="AA481" s="687" t="str">
        <f t="shared" si="109"/>
        <v>Vobis -6843</v>
      </c>
      <c r="AB481" s="770">
        <v>42405</v>
      </c>
      <c r="AC481" s="722">
        <f t="shared" si="110"/>
        <v>2</v>
      </c>
      <c r="AD481" s="771">
        <f t="shared" si="104"/>
        <v>2</v>
      </c>
      <c r="AE481" s="932" t="str">
        <f t="shared" si="111"/>
        <v>OK</v>
      </c>
      <c r="AF481" s="725" t="str">
        <f t="shared" si="112"/>
        <v>OK</v>
      </c>
      <c r="AG481" s="854"/>
      <c r="AH481" s="771"/>
      <c r="AI481" s="720"/>
      <c r="AJ481" s="720"/>
      <c r="AK481" s="720"/>
      <c r="AL481" s="720"/>
      <c r="AM481" s="720"/>
      <c r="AN481" s="720"/>
      <c r="AO481" s="720"/>
      <c r="AP481" s="720"/>
      <c r="AQ481" s="720"/>
      <c r="AR481" s="720"/>
      <c r="AS481" s="720"/>
      <c r="AT481" s="720"/>
      <c r="AU481" s="720"/>
      <c r="AV481" s="720"/>
      <c r="AW481" s="720"/>
      <c r="AX481" s="720"/>
      <c r="AY481" s="720"/>
      <c r="AZ481" s="720"/>
      <c r="BA481" s="720"/>
      <c r="BB481" s="720"/>
      <c r="BC481" s="720"/>
      <c r="BD481" s="720"/>
      <c r="BE481" s="720"/>
      <c r="BF481" s="720"/>
      <c r="BG481" s="720"/>
      <c r="BH481" s="720"/>
      <c r="BI481" s="720"/>
      <c r="BJ481" s="720"/>
      <c r="BK481" s="720"/>
      <c r="BL481" s="720"/>
      <c r="BM481" s="720"/>
      <c r="BN481" s="720"/>
      <c r="BO481" s="720"/>
      <c r="BP481" s="720"/>
      <c r="BQ481" s="720"/>
      <c r="BR481" s="720"/>
      <c r="BS481" s="720"/>
      <c r="BT481" s="720"/>
      <c r="BU481" s="720"/>
      <c r="BV481" s="720"/>
      <c r="BW481" s="720"/>
      <c r="BX481" s="720"/>
      <c r="BY481" s="720"/>
      <c r="BZ481" s="720"/>
      <c r="CA481" s="720"/>
      <c r="CB481" s="720"/>
      <c r="CC481" s="720"/>
      <c r="CD481" s="720"/>
      <c r="CE481" s="720"/>
      <c r="CF481" s="720"/>
      <c r="CG481" s="720"/>
      <c r="CH481" s="720"/>
      <c r="CI481" s="720"/>
      <c r="CJ481" s="720"/>
      <c r="CK481" s="720"/>
      <c r="CL481" s="720"/>
      <c r="CM481" s="720"/>
      <c r="CN481" s="720"/>
      <c r="CO481" s="720"/>
      <c r="CP481" s="720"/>
      <c r="CQ481" s="720"/>
      <c r="CR481" s="720"/>
      <c r="CS481" s="720"/>
      <c r="CT481" s="720"/>
      <c r="CU481" s="720"/>
      <c r="CV481" s="720"/>
      <c r="CW481" s="720"/>
      <c r="CX481" s="720"/>
      <c r="CY481" s="720"/>
      <c r="CZ481" s="720"/>
      <c r="DA481" s="720"/>
      <c r="DB481" s="720"/>
      <c r="DC481" s="720"/>
      <c r="DD481" s="720"/>
      <c r="DE481" s="720"/>
      <c r="DF481" s="720"/>
      <c r="DG481" s="720"/>
      <c r="DH481" s="720"/>
      <c r="DI481" s="720"/>
      <c r="DJ481" s="720"/>
      <c r="DK481" s="720"/>
      <c r="DL481" s="720"/>
      <c r="DM481" s="720"/>
      <c r="DN481" s="720"/>
      <c r="DO481" s="720"/>
      <c r="DP481" s="720"/>
      <c r="DQ481" s="720"/>
      <c r="DR481" s="720"/>
      <c r="DS481" s="720"/>
      <c r="DT481" s="720"/>
      <c r="DU481" s="720"/>
      <c r="DV481" s="720"/>
      <c r="DW481" s="720"/>
      <c r="DX481" s="720"/>
      <c r="DY481" s="720"/>
      <c r="DZ481" s="720"/>
      <c r="EA481" s="720"/>
      <c r="EB481" s="720"/>
      <c r="EC481" s="720"/>
      <c r="ED481" s="720"/>
      <c r="EE481" s="720"/>
      <c r="EF481" s="720"/>
    </row>
    <row r="482" spans="1:136" s="730" customFormat="1" x14ac:dyDescent="0.25">
      <c r="A482" s="773" t="s">
        <v>115</v>
      </c>
      <c r="B482" s="769">
        <v>1</v>
      </c>
      <c r="C482" s="786">
        <v>2000</v>
      </c>
      <c r="D482" s="854" t="s">
        <v>212</v>
      </c>
      <c r="E482" s="949">
        <v>42408</v>
      </c>
      <c r="F482" s="929"/>
      <c r="G482" s="721">
        <f t="shared" si="114"/>
        <v>1</v>
      </c>
      <c r="H482" s="831">
        <v>2000</v>
      </c>
      <c r="I482" s="713">
        <v>2000</v>
      </c>
      <c r="J482" s="831">
        <v>2000</v>
      </c>
      <c r="K482" s="904">
        <v>0</v>
      </c>
      <c r="L482" s="718">
        <v>42409</v>
      </c>
      <c r="M482" s="835"/>
      <c r="N482" s="720"/>
      <c r="O482" s="720"/>
      <c r="P482" s="720"/>
      <c r="Q482" s="720"/>
      <c r="R482" s="720"/>
      <c r="S482" s="720"/>
      <c r="T482" s="720"/>
      <c r="U482" s="720"/>
      <c r="V482" s="958"/>
      <c r="W482" s="713">
        <f t="shared" si="103"/>
        <v>1</v>
      </c>
      <c r="X482" s="831">
        <v>2000</v>
      </c>
      <c r="Y482" s="977" t="str">
        <f t="shared" si="107"/>
        <v>OK</v>
      </c>
      <c r="Z482" s="771">
        <f t="shared" si="115"/>
        <v>0</v>
      </c>
      <c r="AA482" s="687" t="str">
        <f t="shared" si="109"/>
        <v>FNAC prov- 2369</v>
      </c>
      <c r="AB482" s="770">
        <v>42412</v>
      </c>
      <c r="AC482" s="722">
        <f t="shared" si="110"/>
        <v>2000</v>
      </c>
      <c r="AD482" s="771">
        <f t="shared" si="104"/>
        <v>4</v>
      </c>
      <c r="AE482" s="932" t="str">
        <f t="shared" si="111"/>
        <v>OK</v>
      </c>
      <c r="AF482" s="725" t="str">
        <f t="shared" si="112"/>
        <v>OK</v>
      </c>
      <c r="AG482" s="854"/>
      <c r="AH482" s="771"/>
      <c r="AI482" s="720"/>
      <c r="AJ482" s="720"/>
      <c r="AK482" s="720"/>
      <c r="AL482" s="720"/>
      <c r="AM482" s="720"/>
      <c r="AN482" s="720"/>
      <c r="AO482" s="720"/>
      <c r="AP482" s="720"/>
      <c r="AQ482" s="720"/>
      <c r="AR482" s="720"/>
      <c r="AS482" s="720"/>
      <c r="AT482" s="720"/>
      <c r="AU482" s="720"/>
      <c r="AV482" s="720"/>
      <c r="AW482" s="720"/>
      <c r="AX482" s="720"/>
      <c r="AY482" s="720"/>
      <c r="AZ482" s="720"/>
      <c r="BA482" s="720"/>
      <c r="BB482" s="720"/>
      <c r="BC482" s="720"/>
      <c r="BD482" s="720"/>
      <c r="BE482" s="720"/>
      <c r="BF482" s="720"/>
      <c r="BG482" s="720"/>
      <c r="BH482" s="720"/>
      <c r="BI482" s="720"/>
      <c r="BJ482" s="720"/>
      <c r="BK482" s="720"/>
      <c r="BL482" s="720"/>
      <c r="BM482" s="720"/>
      <c r="BN482" s="720"/>
      <c r="BO482" s="720"/>
      <c r="BP482" s="720"/>
      <c r="BQ482" s="720"/>
      <c r="BR482" s="720"/>
      <c r="BS482" s="720"/>
      <c r="BT482" s="720"/>
      <c r="BU482" s="720"/>
      <c r="BV482" s="720"/>
      <c r="BW482" s="720"/>
      <c r="BX482" s="720"/>
      <c r="BY482" s="720"/>
      <c r="BZ482" s="720"/>
      <c r="CA482" s="720"/>
      <c r="CB482" s="720"/>
      <c r="CC482" s="720"/>
      <c r="CD482" s="720"/>
      <c r="CE482" s="720"/>
      <c r="CF482" s="720"/>
      <c r="CG482" s="720"/>
      <c r="CH482" s="720"/>
      <c r="CI482" s="720"/>
      <c r="CJ482" s="720"/>
      <c r="CK482" s="720"/>
      <c r="CL482" s="720"/>
      <c r="CM482" s="720"/>
      <c r="CN482" s="720"/>
      <c r="CO482" s="720"/>
      <c r="CP482" s="720"/>
      <c r="CQ482" s="720"/>
      <c r="CR482" s="720"/>
      <c r="CS482" s="720"/>
      <c r="CT482" s="720"/>
      <c r="CU482" s="720"/>
      <c r="CV482" s="720"/>
      <c r="CW482" s="720"/>
      <c r="CX482" s="720"/>
      <c r="CY482" s="720"/>
      <c r="CZ482" s="720"/>
      <c r="DA482" s="720"/>
      <c r="DB482" s="720"/>
      <c r="DC482" s="720"/>
      <c r="DD482" s="720"/>
      <c r="DE482" s="720"/>
      <c r="DF482" s="720"/>
      <c r="DG482" s="720"/>
      <c r="DH482" s="720"/>
      <c r="DI482" s="720"/>
      <c r="DJ482" s="720"/>
      <c r="DK482" s="720"/>
      <c r="DL482" s="720"/>
      <c r="DM482" s="720"/>
      <c r="DN482" s="720"/>
      <c r="DO482" s="720"/>
      <c r="DP482" s="720"/>
      <c r="DQ482" s="720"/>
      <c r="DR482" s="720"/>
      <c r="DS482" s="720"/>
      <c r="DT482" s="720"/>
      <c r="DU482" s="720"/>
      <c r="DV482" s="720"/>
      <c r="DW482" s="720"/>
      <c r="DX482" s="720"/>
      <c r="DY482" s="720"/>
      <c r="DZ482" s="720"/>
      <c r="EA482" s="720"/>
      <c r="EB482" s="720"/>
      <c r="EC482" s="720"/>
      <c r="ED482" s="720"/>
      <c r="EE482" s="720"/>
      <c r="EF482" s="720"/>
    </row>
    <row r="483" spans="1:136" x14ac:dyDescent="0.25">
      <c r="A483" s="773" t="s">
        <v>115</v>
      </c>
      <c r="B483" s="769">
        <f>B482+1</f>
        <v>2</v>
      </c>
      <c r="C483" s="786">
        <v>350</v>
      </c>
      <c r="D483" s="854" t="s">
        <v>196</v>
      </c>
      <c r="E483" s="949">
        <v>42408</v>
      </c>
      <c r="F483" s="929"/>
      <c r="G483" s="721">
        <f t="shared" si="114"/>
        <v>2</v>
      </c>
      <c r="H483" s="831">
        <v>350</v>
      </c>
      <c r="I483" s="713">
        <v>350</v>
      </c>
      <c r="J483" s="831">
        <v>350</v>
      </c>
      <c r="K483" s="904">
        <v>0</v>
      </c>
      <c r="L483" s="718">
        <v>42409</v>
      </c>
      <c r="M483" s="835"/>
      <c r="N483" s="720"/>
      <c r="O483" s="720"/>
      <c r="P483" s="720"/>
      <c r="Q483" s="720"/>
      <c r="R483" s="720"/>
      <c r="S483" s="720"/>
      <c r="T483" s="720"/>
      <c r="U483" s="720"/>
      <c r="V483" s="958"/>
      <c r="W483" s="713">
        <f t="shared" si="103"/>
        <v>2</v>
      </c>
      <c r="X483" s="831">
        <v>350</v>
      </c>
      <c r="Y483" s="977" t="str">
        <f t="shared" si="107"/>
        <v>OK</v>
      </c>
      <c r="Z483" s="771">
        <v>0</v>
      </c>
      <c r="AA483" s="687" t="str">
        <f t="shared" si="109"/>
        <v>RP Provisorio - 3172</v>
      </c>
      <c r="AB483" s="770">
        <v>42412</v>
      </c>
      <c r="AC483" s="722">
        <f t="shared" si="110"/>
        <v>350</v>
      </c>
      <c r="AD483" s="771">
        <f t="shared" si="104"/>
        <v>4</v>
      </c>
      <c r="AE483" s="932" t="str">
        <f t="shared" si="111"/>
        <v>OK</v>
      </c>
      <c r="AF483" s="725" t="str">
        <f t="shared" si="112"/>
        <v>OK</v>
      </c>
      <c r="AG483" s="854"/>
      <c r="AH483" s="771"/>
    </row>
    <row r="484" spans="1:136" s="726" customFormat="1" x14ac:dyDescent="0.25">
      <c r="A484" s="773" t="s">
        <v>115</v>
      </c>
      <c r="B484" s="769">
        <v>1</v>
      </c>
      <c r="C484" s="786">
        <v>1100</v>
      </c>
      <c r="D484" s="854" t="s">
        <v>186</v>
      </c>
      <c r="E484" s="949">
        <v>42409</v>
      </c>
      <c r="F484" s="929"/>
      <c r="G484" s="721">
        <f t="shared" si="114"/>
        <v>1</v>
      </c>
      <c r="H484" s="831">
        <v>1100</v>
      </c>
      <c r="I484" s="713">
        <v>1100</v>
      </c>
      <c r="J484" s="831">
        <v>1100</v>
      </c>
      <c r="K484" s="904">
        <v>0</v>
      </c>
      <c r="L484" s="718">
        <v>42410</v>
      </c>
      <c r="M484" s="835"/>
      <c r="N484" s="720"/>
      <c r="O484" s="720"/>
      <c r="P484" s="720"/>
      <c r="Q484" s="720"/>
      <c r="R484" s="720"/>
      <c r="S484" s="720"/>
      <c r="T484" s="720"/>
      <c r="U484" s="720"/>
      <c r="V484" s="958"/>
      <c r="W484" s="713">
        <f t="shared" si="103"/>
        <v>1</v>
      </c>
      <c r="X484" s="831">
        <v>1100</v>
      </c>
      <c r="Y484" s="977" t="str">
        <f t="shared" si="107"/>
        <v>OK</v>
      </c>
      <c r="Z484" s="771">
        <v>0</v>
      </c>
      <c r="AA484" s="687" t="str">
        <f t="shared" si="109"/>
        <v>Ikea prov - 2835</v>
      </c>
      <c r="AB484" s="770">
        <v>42411</v>
      </c>
      <c r="AC484" s="722">
        <f t="shared" si="110"/>
        <v>1100</v>
      </c>
      <c r="AD484" s="771">
        <f t="shared" si="104"/>
        <v>2</v>
      </c>
      <c r="AE484" s="932" t="str">
        <f t="shared" si="111"/>
        <v>OK</v>
      </c>
      <c r="AF484" s="725" t="str">
        <f t="shared" si="112"/>
        <v>OK</v>
      </c>
      <c r="AG484" s="854"/>
      <c r="AH484" s="771"/>
      <c r="AI484" s="720"/>
      <c r="AJ484" s="720"/>
      <c r="AK484" s="720"/>
      <c r="AL484" s="720"/>
      <c r="AM484" s="720"/>
      <c r="AN484" s="720"/>
      <c r="AO484" s="720"/>
      <c r="AP484" s="720"/>
      <c r="AQ484" s="720"/>
      <c r="AR484" s="720"/>
      <c r="AS484" s="720"/>
      <c r="AT484" s="720"/>
      <c r="AU484" s="720"/>
      <c r="AV484" s="720"/>
      <c r="AW484" s="720"/>
      <c r="AX484" s="720"/>
      <c r="AY484" s="720"/>
      <c r="AZ484" s="720"/>
      <c r="BA484" s="720"/>
      <c r="BB484" s="720"/>
      <c r="BC484" s="720"/>
      <c r="BD484" s="720"/>
      <c r="BE484" s="720"/>
      <c r="BF484" s="720"/>
      <c r="BG484" s="720"/>
      <c r="BH484" s="720"/>
      <c r="BI484" s="720"/>
      <c r="BJ484" s="720"/>
      <c r="BK484" s="720"/>
      <c r="BL484" s="720"/>
      <c r="BM484" s="720"/>
      <c r="BN484" s="720"/>
      <c r="BO484" s="720"/>
      <c r="BP484" s="720"/>
      <c r="BQ484" s="720"/>
      <c r="BR484" s="720"/>
      <c r="BS484" s="720"/>
      <c r="BT484" s="720"/>
      <c r="BU484" s="720"/>
      <c r="BV484" s="720"/>
      <c r="BW484" s="720"/>
      <c r="BX484" s="720"/>
      <c r="BY484" s="720"/>
      <c r="BZ484" s="720"/>
      <c r="CA484" s="720"/>
      <c r="CB484" s="720"/>
      <c r="CC484" s="720"/>
      <c r="CD484" s="720"/>
      <c r="CE484" s="720"/>
      <c r="CF484" s="720"/>
      <c r="CG484" s="720"/>
      <c r="CH484" s="720"/>
      <c r="CI484" s="720"/>
      <c r="CJ484" s="720"/>
      <c r="CK484" s="720"/>
      <c r="CL484" s="720"/>
      <c r="CM484" s="720"/>
      <c r="CN484" s="720"/>
      <c r="CO484" s="720"/>
      <c r="CP484" s="720"/>
      <c r="CQ484" s="720"/>
      <c r="CR484" s="720"/>
      <c r="CS484" s="720"/>
      <c r="CT484" s="720"/>
      <c r="CU484" s="720"/>
      <c r="CV484" s="720"/>
      <c r="CW484" s="720"/>
      <c r="CX484" s="720"/>
      <c r="CY484" s="720"/>
      <c r="CZ484" s="720"/>
      <c r="DA484" s="720"/>
      <c r="DB484" s="720"/>
      <c r="DC484" s="720"/>
      <c r="DD484" s="720"/>
      <c r="DE484" s="720"/>
      <c r="DF484" s="720"/>
      <c r="DG484" s="720"/>
      <c r="DH484" s="720"/>
      <c r="DI484" s="720"/>
      <c r="DJ484" s="720"/>
      <c r="DK484" s="720"/>
      <c r="DL484" s="720"/>
      <c r="DM484" s="720"/>
      <c r="DN484" s="720"/>
      <c r="DO484" s="720"/>
      <c r="DP484" s="720"/>
      <c r="DQ484" s="720"/>
      <c r="DR484" s="720"/>
      <c r="DS484" s="720"/>
      <c r="DT484" s="720"/>
      <c r="DU484" s="720"/>
      <c r="DV484" s="720"/>
      <c r="DW484" s="720"/>
      <c r="DX484" s="720"/>
      <c r="DY484" s="720"/>
      <c r="DZ484" s="720"/>
      <c r="EA484" s="720"/>
      <c r="EB484" s="720"/>
      <c r="EC484" s="720"/>
      <c r="ED484" s="720"/>
      <c r="EE484" s="720"/>
      <c r="EF484" s="720"/>
    </row>
    <row r="485" spans="1:136" x14ac:dyDescent="0.25">
      <c r="A485" s="773" t="s">
        <v>115</v>
      </c>
      <c r="B485" s="769">
        <f>B484+1</f>
        <v>2</v>
      </c>
      <c r="C485" s="786">
        <v>250</v>
      </c>
      <c r="D485" s="854" t="s">
        <v>196</v>
      </c>
      <c r="E485" s="949">
        <v>42409</v>
      </c>
      <c r="F485" s="929"/>
      <c r="G485" s="721">
        <f t="shared" si="114"/>
        <v>2</v>
      </c>
      <c r="H485" s="831">
        <v>250</v>
      </c>
      <c r="I485" s="713">
        <v>250</v>
      </c>
      <c r="J485" s="831">
        <v>250</v>
      </c>
      <c r="K485" s="904">
        <v>0</v>
      </c>
      <c r="L485" s="718">
        <v>42410</v>
      </c>
      <c r="M485" s="835"/>
      <c r="N485" s="720"/>
      <c r="O485" s="720"/>
      <c r="P485" s="720"/>
      <c r="Q485" s="720"/>
      <c r="R485" s="720"/>
      <c r="S485" s="720"/>
      <c r="T485" s="720"/>
      <c r="U485" s="720"/>
      <c r="V485" s="958"/>
      <c r="W485" s="713">
        <f t="shared" si="103"/>
        <v>2</v>
      </c>
      <c r="X485" s="831">
        <v>250</v>
      </c>
      <c r="Y485" s="977" t="str">
        <f t="shared" si="107"/>
        <v>OK</v>
      </c>
      <c r="Z485" s="771">
        <v>0</v>
      </c>
      <c r="AA485" s="687" t="str">
        <f t="shared" si="109"/>
        <v>RP Provisorio - 3172</v>
      </c>
      <c r="AB485" s="770">
        <v>42412</v>
      </c>
      <c r="AC485" s="722">
        <f t="shared" si="110"/>
        <v>250</v>
      </c>
      <c r="AD485" s="771">
        <f t="shared" si="104"/>
        <v>3</v>
      </c>
      <c r="AE485" s="932" t="str">
        <f t="shared" si="111"/>
        <v>OK</v>
      </c>
      <c r="AF485" s="725" t="str">
        <f t="shared" si="112"/>
        <v>OK</v>
      </c>
      <c r="AG485" s="854"/>
      <c r="AH485" s="771"/>
    </row>
    <row r="486" spans="1:136" x14ac:dyDescent="0.25">
      <c r="A486" s="773" t="s">
        <v>115</v>
      </c>
      <c r="B486" s="769">
        <v>1</v>
      </c>
      <c r="C486" s="786">
        <v>11</v>
      </c>
      <c r="D486" s="854" t="s">
        <v>67</v>
      </c>
      <c r="E486" s="949">
        <v>42410</v>
      </c>
      <c r="F486" s="929"/>
      <c r="G486" s="721">
        <f t="shared" si="114"/>
        <v>1</v>
      </c>
      <c r="H486" s="904">
        <v>11</v>
      </c>
      <c r="I486" s="786">
        <v>11</v>
      </c>
      <c r="J486" s="904">
        <v>11</v>
      </c>
      <c r="K486" s="904">
        <v>0</v>
      </c>
      <c r="L486" s="718">
        <v>42411</v>
      </c>
      <c r="M486" s="835"/>
      <c r="N486" s="720"/>
      <c r="O486" s="720"/>
      <c r="P486" s="720"/>
      <c r="Q486" s="720"/>
      <c r="R486" s="720"/>
      <c r="S486" s="720"/>
      <c r="T486" s="720"/>
      <c r="U486" s="720"/>
      <c r="V486" s="958"/>
      <c r="W486" s="713">
        <f t="shared" ref="W486:W549" si="117">B486</f>
        <v>1</v>
      </c>
      <c r="X486" s="831">
        <v>11</v>
      </c>
      <c r="Y486" s="977" t="str">
        <f t="shared" si="107"/>
        <v>OK</v>
      </c>
      <c r="Z486" s="771">
        <v>0</v>
      </c>
      <c r="AA486" s="687" t="str">
        <f t="shared" si="109"/>
        <v>White - 2213</v>
      </c>
      <c r="AB486" s="770">
        <v>42416</v>
      </c>
      <c r="AC486" s="722">
        <f t="shared" si="110"/>
        <v>11</v>
      </c>
      <c r="AD486" s="771">
        <f t="shared" si="104"/>
        <v>6</v>
      </c>
      <c r="AE486" s="932" t="str">
        <f t="shared" si="111"/>
        <v>OK</v>
      </c>
      <c r="AF486" s="725" t="str">
        <f t="shared" si="112"/>
        <v>OK</v>
      </c>
      <c r="AG486" s="854"/>
      <c r="AH486" s="771"/>
    </row>
    <row r="487" spans="1:136" x14ac:dyDescent="0.25">
      <c r="A487" s="773" t="s">
        <v>115</v>
      </c>
      <c r="B487" s="769">
        <f t="shared" ref="B487:B499" si="118">B486+1</f>
        <v>2</v>
      </c>
      <c r="C487" s="786">
        <v>26</v>
      </c>
      <c r="D487" s="854" t="s">
        <v>69</v>
      </c>
      <c r="E487" s="949">
        <v>42410</v>
      </c>
      <c r="F487" s="929"/>
      <c r="G487" s="721">
        <f t="shared" si="114"/>
        <v>2</v>
      </c>
      <c r="H487" s="904">
        <v>26</v>
      </c>
      <c r="I487" s="786">
        <v>26</v>
      </c>
      <c r="J487" s="904">
        <v>26</v>
      </c>
      <c r="K487" s="904">
        <v>0</v>
      </c>
      <c r="L487" s="718">
        <v>42411</v>
      </c>
      <c r="M487" s="835"/>
      <c r="N487" s="720"/>
      <c r="O487" s="720"/>
      <c r="P487" s="720"/>
      <c r="Q487" s="720"/>
      <c r="R487" s="720"/>
      <c r="S487" s="720"/>
      <c r="T487" s="720"/>
      <c r="U487" s="720"/>
      <c r="V487" s="958"/>
      <c r="W487" s="713">
        <f t="shared" si="117"/>
        <v>2</v>
      </c>
      <c r="X487" s="831">
        <v>26</v>
      </c>
      <c r="Y487" s="977" t="str">
        <f t="shared" si="107"/>
        <v>OK</v>
      </c>
      <c r="Z487" s="771">
        <v>0</v>
      </c>
      <c r="AA487" s="687" t="str">
        <f t="shared" si="109"/>
        <v>Black - 2215</v>
      </c>
      <c r="AB487" s="770">
        <v>42416</v>
      </c>
      <c r="AC487" s="722">
        <f t="shared" si="110"/>
        <v>26</v>
      </c>
      <c r="AD487" s="771">
        <f t="shared" si="104"/>
        <v>6</v>
      </c>
      <c r="AE487" s="932" t="str">
        <f t="shared" si="111"/>
        <v>OK</v>
      </c>
      <c r="AF487" s="725" t="str">
        <f t="shared" si="112"/>
        <v>OK</v>
      </c>
      <c r="AG487" s="854"/>
      <c r="AH487" s="771"/>
    </row>
    <row r="488" spans="1:136" s="726" customFormat="1" x14ac:dyDescent="0.25">
      <c r="A488" s="773" t="s">
        <v>115</v>
      </c>
      <c r="B488" s="769">
        <f t="shared" si="118"/>
        <v>3</v>
      </c>
      <c r="C488" s="786">
        <v>4</v>
      </c>
      <c r="D488" s="854" t="s">
        <v>72</v>
      </c>
      <c r="E488" s="949">
        <v>42410</v>
      </c>
      <c r="F488" s="929"/>
      <c r="G488" s="721">
        <f t="shared" si="114"/>
        <v>3</v>
      </c>
      <c r="H488" s="904">
        <v>4</v>
      </c>
      <c r="I488" s="786">
        <v>4</v>
      </c>
      <c r="J488" s="904">
        <v>4</v>
      </c>
      <c r="K488" s="904">
        <v>0</v>
      </c>
      <c r="L488" s="718">
        <v>42411</v>
      </c>
      <c r="M488" s="835"/>
      <c r="N488" s="720"/>
      <c r="O488" s="720"/>
      <c r="P488" s="720"/>
      <c r="Q488" s="720"/>
      <c r="R488" s="720"/>
      <c r="S488" s="720"/>
      <c r="T488" s="720"/>
      <c r="U488" s="720"/>
      <c r="V488" s="958"/>
      <c r="W488" s="713">
        <f t="shared" si="117"/>
        <v>3</v>
      </c>
      <c r="X488" s="831">
        <v>4</v>
      </c>
      <c r="Y488" s="977" t="str">
        <f t="shared" si="107"/>
        <v>OK</v>
      </c>
      <c r="Z488" s="771">
        <v>0</v>
      </c>
      <c r="AA488" s="687" t="str">
        <f t="shared" si="109"/>
        <v>Credial - 2227</v>
      </c>
      <c r="AB488" s="770">
        <v>42416</v>
      </c>
      <c r="AC488" s="722">
        <f t="shared" si="110"/>
        <v>4</v>
      </c>
      <c r="AD488" s="771">
        <f t="shared" si="104"/>
        <v>6</v>
      </c>
      <c r="AE488" s="932" t="str">
        <f t="shared" si="111"/>
        <v>OK</v>
      </c>
      <c r="AF488" s="725" t="str">
        <f t="shared" si="112"/>
        <v>OK</v>
      </c>
      <c r="AG488" s="854"/>
      <c r="AH488" s="771"/>
      <c r="AI488" s="720"/>
      <c r="AJ488" s="720"/>
      <c r="AK488" s="720"/>
      <c r="AL488" s="720"/>
      <c r="AM488" s="720"/>
      <c r="AN488" s="720"/>
      <c r="AO488" s="720"/>
      <c r="AP488" s="720"/>
      <c r="AQ488" s="720"/>
      <c r="AR488" s="720"/>
      <c r="AS488" s="720"/>
      <c r="AT488" s="720"/>
      <c r="AU488" s="720"/>
      <c r="AV488" s="720"/>
      <c r="AW488" s="720"/>
      <c r="AX488" s="720"/>
      <c r="AY488" s="720"/>
      <c r="AZ488" s="720"/>
      <c r="BA488" s="720"/>
      <c r="BB488" s="720"/>
      <c r="BC488" s="720"/>
      <c r="BD488" s="720"/>
      <c r="BE488" s="720"/>
      <c r="BF488" s="720"/>
      <c r="BG488" s="720"/>
      <c r="BH488" s="720"/>
      <c r="BI488" s="720"/>
      <c r="BJ488" s="720"/>
      <c r="BK488" s="720"/>
      <c r="BL488" s="720"/>
      <c r="BM488" s="720"/>
      <c r="BN488" s="720"/>
      <c r="BO488" s="720"/>
      <c r="BP488" s="720"/>
      <c r="BQ488" s="720"/>
      <c r="BR488" s="720"/>
      <c r="BS488" s="720"/>
      <c r="BT488" s="720"/>
      <c r="BU488" s="720"/>
      <c r="BV488" s="720"/>
      <c r="BW488" s="720"/>
      <c r="BX488" s="720"/>
      <c r="BY488" s="720"/>
      <c r="BZ488" s="720"/>
      <c r="CA488" s="720"/>
      <c r="CB488" s="720"/>
      <c r="CC488" s="720"/>
      <c r="CD488" s="720"/>
      <c r="CE488" s="720"/>
      <c r="CF488" s="720"/>
      <c r="CG488" s="720"/>
      <c r="CH488" s="720"/>
      <c r="CI488" s="720"/>
      <c r="CJ488" s="720"/>
      <c r="CK488" s="720"/>
      <c r="CL488" s="720"/>
      <c r="CM488" s="720"/>
      <c r="CN488" s="720"/>
      <c r="CO488" s="720"/>
      <c r="CP488" s="720"/>
      <c r="CQ488" s="720"/>
      <c r="CR488" s="720"/>
      <c r="CS488" s="720"/>
      <c r="CT488" s="720"/>
      <c r="CU488" s="720"/>
      <c r="CV488" s="720"/>
      <c r="CW488" s="720"/>
      <c r="CX488" s="720"/>
      <c r="CY488" s="720"/>
      <c r="CZ488" s="720"/>
      <c r="DA488" s="720"/>
      <c r="DB488" s="720"/>
      <c r="DC488" s="720"/>
      <c r="DD488" s="720"/>
      <c r="DE488" s="720"/>
      <c r="DF488" s="720"/>
      <c r="DG488" s="720"/>
      <c r="DH488" s="720"/>
      <c r="DI488" s="720"/>
      <c r="DJ488" s="720"/>
      <c r="DK488" s="720"/>
      <c r="DL488" s="720"/>
      <c r="DM488" s="720"/>
      <c r="DN488" s="720"/>
      <c r="DO488" s="720"/>
      <c r="DP488" s="720"/>
      <c r="DQ488" s="720"/>
      <c r="DR488" s="720"/>
      <c r="DS488" s="720"/>
      <c r="DT488" s="720"/>
      <c r="DU488" s="720"/>
      <c r="DV488" s="720"/>
      <c r="DW488" s="720"/>
      <c r="DX488" s="720"/>
      <c r="DY488" s="720"/>
      <c r="DZ488" s="720"/>
      <c r="EA488" s="720"/>
      <c r="EB488" s="720"/>
      <c r="EC488" s="720"/>
      <c r="ED488" s="720"/>
      <c r="EE488" s="720"/>
      <c r="EF488" s="720"/>
    </row>
    <row r="489" spans="1:136" x14ac:dyDescent="0.25">
      <c r="A489" s="773" t="s">
        <v>115</v>
      </c>
      <c r="B489" s="769">
        <f t="shared" si="118"/>
        <v>4</v>
      </c>
      <c r="C489" s="786">
        <v>2</v>
      </c>
      <c r="D489" s="854" t="s">
        <v>79</v>
      </c>
      <c r="E489" s="949">
        <v>42410</v>
      </c>
      <c r="F489" s="929"/>
      <c r="G489" s="721">
        <f t="shared" si="114"/>
        <v>4</v>
      </c>
      <c r="H489" s="904">
        <v>2</v>
      </c>
      <c r="I489" s="786">
        <v>2</v>
      </c>
      <c r="J489" s="904">
        <v>2</v>
      </c>
      <c r="K489" s="904">
        <v>0</v>
      </c>
      <c r="L489" s="718">
        <v>42411</v>
      </c>
      <c r="M489" s="835"/>
      <c r="N489" s="720"/>
      <c r="O489" s="720"/>
      <c r="P489" s="720"/>
      <c r="Q489" s="720"/>
      <c r="R489" s="720"/>
      <c r="S489" s="720"/>
      <c r="T489" s="720"/>
      <c r="U489" s="720"/>
      <c r="V489" s="958"/>
      <c r="W489" s="713">
        <f t="shared" si="117"/>
        <v>4</v>
      </c>
      <c r="X489" s="831">
        <v>2</v>
      </c>
      <c r="Y489" s="977" t="str">
        <f t="shared" si="107"/>
        <v>OK</v>
      </c>
      <c r="Z489" s="771">
        <v>0</v>
      </c>
      <c r="AA489" s="687" t="str">
        <f t="shared" si="109"/>
        <v>Moviflor - 2229</v>
      </c>
      <c r="AB489" s="770">
        <v>42416</v>
      </c>
      <c r="AC489" s="722">
        <f t="shared" si="110"/>
        <v>2</v>
      </c>
      <c r="AD489" s="771">
        <f t="shared" ref="AD489:AD552" si="119">DAYS360(E489,AB489)</f>
        <v>6</v>
      </c>
      <c r="AE489" s="932" t="str">
        <f t="shared" si="111"/>
        <v>OK</v>
      </c>
      <c r="AF489" s="725" t="str">
        <f t="shared" si="112"/>
        <v>OK</v>
      </c>
      <c r="AG489" s="854"/>
      <c r="AH489" s="771"/>
    </row>
    <row r="490" spans="1:136" x14ac:dyDescent="0.25">
      <c r="A490" s="773" t="s">
        <v>115</v>
      </c>
      <c r="B490" s="769">
        <f t="shared" si="118"/>
        <v>5</v>
      </c>
      <c r="C490" s="786">
        <v>224</v>
      </c>
      <c r="D490" s="854" t="s">
        <v>74</v>
      </c>
      <c r="E490" s="949">
        <v>42410</v>
      </c>
      <c r="F490" s="929"/>
      <c r="G490" s="721">
        <f t="shared" si="114"/>
        <v>5</v>
      </c>
      <c r="H490" s="904">
        <v>224</v>
      </c>
      <c r="I490" s="786">
        <v>224</v>
      </c>
      <c r="J490" s="904">
        <v>224</v>
      </c>
      <c r="K490" s="904">
        <v>0</v>
      </c>
      <c r="L490" s="718">
        <v>42411</v>
      </c>
      <c r="M490" s="835"/>
      <c r="N490" s="720"/>
      <c r="O490" s="720"/>
      <c r="P490" s="720"/>
      <c r="Q490" s="720"/>
      <c r="R490" s="720"/>
      <c r="S490" s="720"/>
      <c r="T490" s="720"/>
      <c r="U490" s="720"/>
      <c r="V490" s="958"/>
      <c r="W490" s="713">
        <f t="shared" si="117"/>
        <v>5</v>
      </c>
      <c r="X490" s="831">
        <v>224</v>
      </c>
      <c r="Y490" s="977" t="str">
        <f t="shared" si="107"/>
        <v>OK</v>
      </c>
      <c r="Z490" s="771">
        <v>0</v>
      </c>
      <c r="AA490" s="687" t="str">
        <f t="shared" si="109"/>
        <v>Conforama - 2230</v>
      </c>
      <c r="AB490" s="770">
        <v>42412</v>
      </c>
      <c r="AC490" s="722">
        <f t="shared" si="110"/>
        <v>224</v>
      </c>
      <c r="AD490" s="771">
        <f t="shared" si="119"/>
        <v>2</v>
      </c>
      <c r="AE490" s="932" t="str">
        <f t="shared" si="111"/>
        <v>OK</v>
      </c>
      <c r="AF490" s="725" t="str">
        <f t="shared" si="112"/>
        <v>OK</v>
      </c>
      <c r="AG490" s="854"/>
      <c r="AH490" s="771"/>
    </row>
    <row r="491" spans="1:136" x14ac:dyDescent="0.25">
      <c r="A491" s="773" t="s">
        <v>115</v>
      </c>
      <c r="B491" s="769">
        <f t="shared" si="118"/>
        <v>6</v>
      </c>
      <c r="C491" s="786">
        <v>23</v>
      </c>
      <c r="D491" s="854" t="s">
        <v>75</v>
      </c>
      <c r="E491" s="949">
        <v>42410</v>
      </c>
      <c r="F491" s="929"/>
      <c r="G491" s="721">
        <f t="shared" si="114"/>
        <v>6</v>
      </c>
      <c r="H491" s="904">
        <v>23</v>
      </c>
      <c r="I491" s="786">
        <v>23</v>
      </c>
      <c r="J491" s="904">
        <v>23</v>
      </c>
      <c r="K491" s="904">
        <v>0</v>
      </c>
      <c r="L491" s="718">
        <v>42411</v>
      </c>
      <c r="M491" s="835"/>
      <c r="N491" s="720"/>
      <c r="O491" s="720"/>
      <c r="P491" s="720"/>
      <c r="Q491" s="720"/>
      <c r="R491" s="720"/>
      <c r="S491" s="720"/>
      <c r="T491" s="720"/>
      <c r="U491" s="720"/>
      <c r="V491" s="958"/>
      <c r="W491" s="713">
        <f t="shared" si="117"/>
        <v>6</v>
      </c>
      <c r="X491" s="831">
        <v>23</v>
      </c>
      <c r="Y491" s="977" t="str">
        <f t="shared" si="107"/>
        <v>OK</v>
      </c>
      <c r="Z491" s="771">
        <v>0</v>
      </c>
      <c r="AA491" s="687" t="str">
        <f t="shared" si="109"/>
        <v>Euronics - 2231</v>
      </c>
      <c r="AB491" s="770">
        <v>42416</v>
      </c>
      <c r="AC491" s="722">
        <f t="shared" si="110"/>
        <v>23</v>
      </c>
      <c r="AD491" s="771">
        <f t="shared" si="119"/>
        <v>6</v>
      </c>
      <c r="AE491" s="932" t="str">
        <f t="shared" si="111"/>
        <v>OK</v>
      </c>
      <c r="AF491" s="725" t="str">
        <f t="shared" si="112"/>
        <v>OK</v>
      </c>
      <c r="AG491" s="854"/>
      <c r="AH491" s="771"/>
    </row>
    <row r="492" spans="1:136" x14ac:dyDescent="0.25">
      <c r="A492" s="773" t="s">
        <v>115</v>
      </c>
      <c r="B492" s="769">
        <f t="shared" si="118"/>
        <v>7</v>
      </c>
      <c r="C492" s="786">
        <v>12</v>
      </c>
      <c r="D492" s="854" t="s">
        <v>76</v>
      </c>
      <c r="E492" s="949">
        <v>42410</v>
      </c>
      <c r="F492" s="929"/>
      <c r="G492" s="721">
        <f t="shared" si="114"/>
        <v>7</v>
      </c>
      <c r="H492" s="904">
        <v>12</v>
      </c>
      <c r="I492" s="786">
        <v>12</v>
      </c>
      <c r="J492" s="904">
        <v>12</v>
      </c>
      <c r="K492" s="904">
        <v>0</v>
      </c>
      <c r="L492" s="718">
        <v>42411</v>
      </c>
      <c r="M492" s="835"/>
      <c r="N492" s="720"/>
      <c r="O492" s="720"/>
      <c r="P492" s="720"/>
      <c r="Q492" s="720"/>
      <c r="R492" s="720"/>
      <c r="S492" s="720"/>
      <c r="T492" s="720"/>
      <c r="U492" s="720"/>
      <c r="V492" s="958"/>
      <c r="W492" s="713">
        <f t="shared" si="117"/>
        <v>7</v>
      </c>
      <c r="X492" s="831">
        <v>12</v>
      </c>
      <c r="Y492" s="977" t="str">
        <f t="shared" si="107"/>
        <v>OK</v>
      </c>
      <c r="Z492" s="771">
        <v>0</v>
      </c>
      <c r="AA492" s="687" t="str">
        <f t="shared" si="109"/>
        <v>Tien 21 - 2232</v>
      </c>
      <c r="AB492" s="770">
        <v>42416</v>
      </c>
      <c r="AC492" s="722">
        <f t="shared" si="110"/>
        <v>12</v>
      </c>
      <c r="AD492" s="771">
        <f t="shared" si="119"/>
        <v>6</v>
      </c>
      <c r="AE492" s="932" t="str">
        <f t="shared" si="111"/>
        <v>OK</v>
      </c>
      <c r="AF492" s="725" t="str">
        <f t="shared" si="112"/>
        <v>OK</v>
      </c>
      <c r="AG492" s="854"/>
      <c r="AH492" s="771"/>
    </row>
    <row r="493" spans="1:136" x14ac:dyDescent="0.25">
      <c r="A493" s="773" t="s">
        <v>115</v>
      </c>
      <c r="B493" s="769">
        <f t="shared" si="118"/>
        <v>8</v>
      </c>
      <c r="C493" s="786">
        <v>1</v>
      </c>
      <c r="D493" s="854" t="s">
        <v>77</v>
      </c>
      <c r="E493" s="949">
        <v>42410</v>
      </c>
      <c r="F493" s="929"/>
      <c r="G493" s="721">
        <f t="shared" si="114"/>
        <v>8</v>
      </c>
      <c r="H493" s="904">
        <v>1</v>
      </c>
      <c r="I493" s="786">
        <v>1</v>
      </c>
      <c r="J493" s="904">
        <v>1</v>
      </c>
      <c r="K493" s="904">
        <v>0</v>
      </c>
      <c r="L493" s="718">
        <v>42411</v>
      </c>
      <c r="M493" s="835"/>
      <c r="N493" s="720"/>
      <c r="O493" s="720"/>
      <c r="P493" s="720"/>
      <c r="Q493" s="720"/>
      <c r="R493" s="720"/>
      <c r="S493" s="720"/>
      <c r="T493" s="720"/>
      <c r="U493" s="720"/>
      <c r="V493" s="958"/>
      <c r="W493" s="713">
        <f t="shared" si="117"/>
        <v>8</v>
      </c>
      <c r="X493" s="831">
        <v>1</v>
      </c>
      <c r="Y493" s="977" t="str">
        <f t="shared" si="107"/>
        <v>OK</v>
      </c>
      <c r="Z493" s="771">
        <v>0</v>
      </c>
      <c r="AA493" s="687" t="str">
        <f t="shared" si="109"/>
        <v>Confort - 2233</v>
      </c>
      <c r="AB493" s="770">
        <v>42416</v>
      </c>
      <c r="AC493" s="722">
        <f t="shared" si="110"/>
        <v>1</v>
      </c>
      <c r="AD493" s="771">
        <f t="shared" si="119"/>
        <v>6</v>
      </c>
      <c r="AE493" s="932" t="str">
        <f t="shared" si="111"/>
        <v>OK</v>
      </c>
      <c r="AF493" s="725" t="str">
        <f t="shared" si="112"/>
        <v>OK</v>
      </c>
      <c r="AG493" s="854"/>
      <c r="AH493" s="771"/>
    </row>
    <row r="494" spans="1:136" x14ac:dyDescent="0.25">
      <c r="A494" s="773" t="s">
        <v>115</v>
      </c>
      <c r="B494" s="769">
        <f t="shared" si="118"/>
        <v>9</v>
      </c>
      <c r="C494" s="786">
        <v>403</v>
      </c>
      <c r="D494" s="854" t="s">
        <v>213</v>
      </c>
      <c r="E494" s="949">
        <v>42410</v>
      </c>
      <c r="F494" s="929"/>
      <c r="G494" s="721">
        <f t="shared" si="114"/>
        <v>9</v>
      </c>
      <c r="H494" s="904">
        <v>403</v>
      </c>
      <c r="I494" s="786">
        <v>403</v>
      </c>
      <c r="J494" s="904">
        <v>403</v>
      </c>
      <c r="K494" s="904">
        <v>0</v>
      </c>
      <c r="L494" s="718">
        <v>42411</v>
      </c>
      <c r="M494" s="835"/>
      <c r="N494" s="720"/>
      <c r="O494" s="720"/>
      <c r="P494" s="720"/>
      <c r="Q494" s="720"/>
      <c r="R494" s="720"/>
      <c r="S494" s="720"/>
      <c r="T494" s="720"/>
      <c r="U494" s="720"/>
      <c r="V494" s="958"/>
      <c r="W494" s="713">
        <f t="shared" si="117"/>
        <v>9</v>
      </c>
      <c r="X494" s="831">
        <v>403</v>
      </c>
      <c r="Y494" s="977" t="str">
        <f t="shared" si="107"/>
        <v>OK</v>
      </c>
      <c r="Z494" s="771">
        <v>0</v>
      </c>
      <c r="AA494" s="687" t="str">
        <f t="shared" si="109"/>
        <v>MC FNAC- 2370</v>
      </c>
      <c r="AB494" s="770">
        <v>42412</v>
      </c>
      <c r="AC494" s="722">
        <f t="shared" si="110"/>
        <v>403</v>
      </c>
      <c r="AD494" s="771">
        <f t="shared" si="119"/>
        <v>2</v>
      </c>
      <c r="AE494" s="932" t="str">
        <f t="shared" si="111"/>
        <v>OK</v>
      </c>
      <c r="AF494" s="725" t="str">
        <f t="shared" si="112"/>
        <v>OK</v>
      </c>
      <c r="AG494" s="854"/>
      <c r="AH494" s="771"/>
    </row>
    <row r="495" spans="1:136" x14ac:dyDescent="0.25">
      <c r="A495" s="773" t="s">
        <v>115</v>
      </c>
      <c r="B495" s="769">
        <f t="shared" si="118"/>
        <v>10</v>
      </c>
      <c r="C495" s="786">
        <v>99</v>
      </c>
      <c r="D495" s="854" t="s">
        <v>187</v>
      </c>
      <c r="E495" s="949">
        <v>42410</v>
      </c>
      <c r="F495" s="929"/>
      <c r="G495" s="721">
        <f t="shared" si="114"/>
        <v>10</v>
      </c>
      <c r="H495" s="904">
        <v>99</v>
      </c>
      <c r="I495" s="786">
        <v>99</v>
      </c>
      <c r="J495" s="904">
        <v>99</v>
      </c>
      <c r="K495" s="904">
        <v>0</v>
      </c>
      <c r="L495" s="718">
        <v>42411</v>
      </c>
      <c r="M495" s="835"/>
      <c r="N495" s="720"/>
      <c r="O495" s="720"/>
      <c r="P495" s="720"/>
      <c r="Q495" s="720"/>
      <c r="R495" s="720"/>
      <c r="S495" s="720"/>
      <c r="T495" s="720"/>
      <c r="U495" s="720"/>
      <c r="V495" s="958"/>
      <c r="W495" s="713">
        <f t="shared" si="117"/>
        <v>10</v>
      </c>
      <c r="X495" s="831">
        <v>99</v>
      </c>
      <c r="Y495" s="977" t="str">
        <f t="shared" si="107"/>
        <v>OK</v>
      </c>
      <c r="Z495" s="771">
        <v>0</v>
      </c>
      <c r="AA495" s="687" t="str">
        <f t="shared" si="109"/>
        <v>Salvador Caetano - 2879</v>
      </c>
      <c r="AB495" s="770">
        <v>42416</v>
      </c>
      <c r="AC495" s="722">
        <f t="shared" si="110"/>
        <v>99</v>
      </c>
      <c r="AD495" s="771">
        <f t="shared" si="119"/>
        <v>6</v>
      </c>
      <c r="AE495" s="932" t="str">
        <f t="shared" si="111"/>
        <v>OK</v>
      </c>
      <c r="AF495" s="725" t="str">
        <f t="shared" si="112"/>
        <v>OK</v>
      </c>
      <c r="AG495" s="854"/>
      <c r="AH495" s="771"/>
    </row>
    <row r="496" spans="1:136" s="726" customFormat="1" x14ac:dyDescent="0.25">
      <c r="A496" s="874" t="s">
        <v>115</v>
      </c>
      <c r="B496" s="875">
        <f t="shared" si="118"/>
        <v>11</v>
      </c>
      <c r="C496" s="901">
        <v>628</v>
      </c>
      <c r="D496" s="858" t="s">
        <v>199</v>
      </c>
      <c r="E496" s="952">
        <v>42410</v>
      </c>
      <c r="F496" s="939"/>
      <c r="G496" s="878">
        <f t="shared" si="114"/>
        <v>11</v>
      </c>
      <c r="H496" s="912">
        <v>628</v>
      </c>
      <c r="I496" s="901">
        <v>628</v>
      </c>
      <c r="J496" s="912">
        <v>628</v>
      </c>
      <c r="K496" s="904">
        <v>0</v>
      </c>
      <c r="L496" s="718">
        <v>42411</v>
      </c>
      <c r="M496" s="879"/>
      <c r="V496" s="962"/>
      <c r="W496" s="880">
        <f t="shared" si="117"/>
        <v>11</v>
      </c>
      <c r="X496" s="902">
        <v>628</v>
      </c>
      <c r="Y496" s="933" t="str">
        <f t="shared" si="107"/>
        <v>OK</v>
      </c>
      <c r="Z496" s="847">
        <v>0</v>
      </c>
      <c r="AA496" s="860" t="str">
        <f t="shared" si="109"/>
        <v>RP Def - 3173</v>
      </c>
      <c r="AB496" s="852">
        <v>42412</v>
      </c>
      <c r="AC496" s="722">
        <f t="shared" si="110"/>
        <v>628</v>
      </c>
      <c r="AD496" s="847">
        <f t="shared" si="119"/>
        <v>2</v>
      </c>
      <c r="AE496" s="932" t="str">
        <f t="shared" si="111"/>
        <v>OK</v>
      </c>
      <c r="AF496" s="725" t="str">
        <f t="shared" si="112"/>
        <v>OK</v>
      </c>
      <c r="AG496" s="858"/>
      <c r="AH496" s="847"/>
    </row>
    <row r="497" spans="1:136" s="730" customFormat="1" x14ac:dyDescent="0.25">
      <c r="A497" s="883" t="s">
        <v>115</v>
      </c>
      <c r="B497" s="884">
        <f t="shared" si="118"/>
        <v>12</v>
      </c>
      <c r="C497" s="913">
        <v>11</v>
      </c>
      <c r="D497" s="896" t="s">
        <v>245</v>
      </c>
      <c r="E497" s="948">
        <v>42410</v>
      </c>
      <c r="F497" s="940"/>
      <c r="G497" s="887">
        <f t="shared" si="114"/>
        <v>12</v>
      </c>
      <c r="H497" s="971">
        <v>11</v>
      </c>
      <c r="I497" s="913">
        <v>11</v>
      </c>
      <c r="J497" s="971">
        <v>11</v>
      </c>
      <c r="K497" s="971">
        <v>0</v>
      </c>
      <c r="L497" s="886">
        <v>42411</v>
      </c>
      <c r="M497" s="889"/>
      <c r="V497" s="963"/>
      <c r="W497" s="713">
        <f t="shared" si="117"/>
        <v>12</v>
      </c>
      <c r="X497" s="914">
        <v>11</v>
      </c>
      <c r="Y497" s="978" t="str">
        <f t="shared" si="107"/>
        <v>OK</v>
      </c>
      <c r="Z497" s="864">
        <v>0</v>
      </c>
      <c r="AA497" s="869" t="str">
        <f t="shared" si="109"/>
        <v>CTT Standard - 4091</v>
      </c>
      <c r="AB497" s="894">
        <v>42417</v>
      </c>
      <c r="AC497" s="991">
        <f t="shared" si="110"/>
        <v>11</v>
      </c>
      <c r="AD497" s="864">
        <f t="shared" si="119"/>
        <v>7</v>
      </c>
      <c r="AE497" s="932" t="str">
        <f t="shared" si="111"/>
        <v>OK</v>
      </c>
      <c r="AF497" s="885" t="str">
        <f t="shared" si="112"/>
        <v>OK</v>
      </c>
      <c r="AG497" s="896"/>
      <c r="AH497" s="864"/>
    </row>
    <row r="498" spans="1:136" x14ac:dyDescent="0.25">
      <c r="A498" s="773" t="s">
        <v>115</v>
      </c>
      <c r="B498" s="769">
        <f t="shared" si="118"/>
        <v>13</v>
      </c>
      <c r="C498" s="786">
        <v>24</v>
      </c>
      <c r="D498" s="854" t="s">
        <v>244</v>
      </c>
      <c r="E498" s="949">
        <v>42410</v>
      </c>
      <c r="F498" s="929"/>
      <c r="G498" s="721">
        <f t="shared" si="114"/>
        <v>13</v>
      </c>
      <c r="H498" s="904">
        <v>24</v>
      </c>
      <c r="I498" s="786">
        <v>24</v>
      </c>
      <c r="J498" s="904">
        <v>24</v>
      </c>
      <c r="K498" s="904">
        <v>0</v>
      </c>
      <c r="L498" s="718">
        <v>42411</v>
      </c>
      <c r="M498" s="835"/>
      <c r="N498" s="720"/>
      <c r="O498" s="720"/>
      <c r="P498" s="720"/>
      <c r="Q498" s="720"/>
      <c r="R498" s="720"/>
      <c r="S498" s="720"/>
      <c r="T498" s="720"/>
      <c r="U498" s="720"/>
      <c r="V498" s="958"/>
      <c r="W498" s="713">
        <f t="shared" si="117"/>
        <v>13</v>
      </c>
      <c r="X498" s="831">
        <v>24</v>
      </c>
      <c r="Y498" s="977" t="str">
        <f t="shared" si="107"/>
        <v>OK</v>
      </c>
      <c r="Z498" s="854">
        <v>0</v>
      </c>
      <c r="AA498" s="986" t="str">
        <f t="shared" si="109"/>
        <v>JOM - 4327</v>
      </c>
      <c r="AB498" s="770">
        <v>42417</v>
      </c>
      <c r="AC498" s="722">
        <f t="shared" si="110"/>
        <v>24</v>
      </c>
      <c r="AD498" s="771">
        <f t="shared" si="119"/>
        <v>7</v>
      </c>
      <c r="AE498" s="932" t="str">
        <f t="shared" si="111"/>
        <v>OK</v>
      </c>
      <c r="AF498" s="725" t="str">
        <f t="shared" si="112"/>
        <v>OK</v>
      </c>
      <c r="AG498" s="854"/>
      <c r="AH498" s="771"/>
    </row>
    <row r="499" spans="1:136" x14ac:dyDescent="0.25">
      <c r="A499" s="773" t="s">
        <v>115</v>
      </c>
      <c r="B499" s="769">
        <f t="shared" si="118"/>
        <v>14</v>
      </c>
      <c r="C499" s="786">
        <v>225</v>
      </c>
      <c r="D499" s="854" t="s">
        <v>214</v>
      </c>
      <c r="E499" s="949">
        <v>42410</v>
      </c>
      <c r="F499" s="929"/>
      <c r="G499" s="721">
        <f t="shared" si="114"/>
        <v>14</v>
      </c>
      <c r="H499" s="904">
        <v>225</v>
      </c>
      <c r="I499" s="786">
        <v>225</v>
      </c>
      <c r="J499" s="904">
        <v>225</v>
      </c>
      <c r="K499" s="904">
        <v>0</v>
      </c>
      <c r="L499" s="718">
        <v>42411</v>
      </c>
      <c r="M499" s="835"/>
      <c r="N499" s="720"/>
      <c r="O499" s="720"/>
      <c r="P499" s="720"/>
      <c r="Q499" s="720"/>
      <c r="R499" s="720"/>
      <c r="S499" s="720"/>
      <c r="T499" s="720"/>
      <c r="U499" s="720"/>
      <c r="V499" s="958"/>
      <c r="W499" s="713">
        <f t="shared" si="117"/>
        <v>14</v>
      </c>
      <c r="X499" s="831">
        <v>225</v>
      </c>
      <c r="Y499" s="977" t="str">
        <f t="shared" si="107"/>
        <v>OK</v>
      </c>
      <c r="Z499" s="854">
        <v>0</v>
      </c>
      <c r="AA499" s="987" t="str">
        <f t="shared" si="109"/>
        <v>Worten def - 6806</v>
      </c>
      <c r="AB499" s="770">
        <v>42412</v>
      </c>
      <c r="AC499" s="722">
        <f t="shared" si="110"/>
        <v>225</v>
      </c>
      <c r="AD499" s="771">
        <f t="shared" si="119"/>
        <v>2</v>
      </c>
      <c r="AE499" s="932" t="str">
        <f t="shared" si="111"/>
        <v>OK</v>
      </c>
      <c r="AF499" s="725" t="str">
        <f t="shared" si="112"/>
        <v>OK</v>
      </c>
      <c r="AG499" s="854"/>
      <c r="AH499" s="771"/>
    </row>
    <row r="500" spans="1:136" x14ac:dyDescent="0.25">
      <c r="A500" s="773" t="s">
        <v>115</v>
      </c>
      <c r="B500" s="769">
        <v>1</v>
      </c>
      <c r="C500" s="786">
        <v>1500</v>
      </c>
      <c r="D500" s="854" t="s">
        <v>212</v>
      </c>
      <c r="E500" s="949">
        <v>42411</v>
      </c>
      <c r="F500" s="929"/>
      <c r="G500" s="721">
        <f t="shared" si="114"/>
        <v>1</v>
      </c>
      <c r="H500" s="831">
        <v>1500</v>
      </c>
      <c r="I500" s="713">
        <v>1500</v>
      </c>
      <c r="J500" s="831">
        <v>1500</v>
      </c>
      <c r="K500" s="904">
        <v>0</v>
      </c>
      <c r="L500" s="718">
        <v>42412</v>
      </c>
      <c r="M500" s="835"/>
      <c r="N500" s="720"/>
      <c r="O500" s="720"/>
      <c r="P500" s="720"/>
      <c r="Q500" s="720"/>
      <c r="R500" s="720"/>
      <c r="S500" s="720"/>
      <c r="T500" s="720"/>
      <c r="U500" s="720"/>
      <c r="V500" s="958"/>
      <c r="W500" s="713">
        <f t="shared" si="117"/>
        <v>1</v>
      </c>
      <c r="X500" s="831">
        <v>1500</v>
      </c>
      <c r="Y500" s="977" t="str">
        <f t="shared" si="107"/>
        <v>OK</v>
      </c>
      <c r="Z500" s="854">
        <v>0</v>
      </c>
      <c r="AA500" s="987" t="str">
        <f t="shared" si="109"/>
        <v>FNAC prov- 2369</v>
      </c>
      <c r="AB500" s="770">
        <v>42418</v>
      </c>
      <c r="AC500" s="722">
        <f t="shared" si="110"/>
        <v>1500</v>
      </c>
      <c r="AD500" s="771">
        <f t="shared" si="119"/>
        <v>7</v>
      </c>
      <c r="AE500" s="932" t="str">
        <f t="shared" si="111"/>
        <v>OK</v>
      </c>
      <c r="AF500" s="725" t="str">
        <f t="shared" si="112"/>
        <v>OK</v>
      </c>
      <c r="AG500" s="854"/>
      <c r="AH500" s="771"/>
    </row>
    <row r="501" spans="1:136" x14ac:dyDescent="0.25">
      <c r="A501" s="773" t="s">
        <v>115</v>
      </c>
      <c r="B501" s="769">
        <v>1</v>
      </c>
      <c r="C501" s="786">
        <v>1</v>
      </c>
      <c r="D501" s="854" t="s">
        <v>182</v>
      </c>
      <c r="E501" s="949">
        <v>42417</v>
      </c>
      <c r="F501" s="929"/>
      <c r="G501" s="721">
        <f t="shared" si="114"/>
        <v>1</v>
      </c>
      <c r="H501" s="904">
        <v>1</v>
      </c>
      <c r="I501" s="786">
        <v>1</v>
      </c>
      <c r="J501" s="904">
        <v>1</v>
      </c>
      <c r="K501" s="904">
        <v>0</v>
      </c>
      <c r="L501" s="718">
        <v>42418</v>
      </c>
      <c r="M501" s="835"/>
      <c r="N501" s="720"/>
      <c r="O501" s="720"/>
      <c r="P501" s="720"/>
      <c r="Q501" s="720"/>
      <c r="R501" s="720"/>
      <c r="S501" s="720"/>
      <c r="T501" s="720"/>
      <c r="U501" s="720"/>
      <c r="V501" s="958"/>
      <c r="W501" s="713">
        <f t="shared" si="117"/>
        <v>1</v>
      </c>
      <c r="X501" s="831">
        <v>1</v>
      </c>
      <c r="Y501" s="977" t="str">
        <f t="shared" si="107"/>
        <v>OK</v>
      </c>
      <c r="Z501" s="854">
        <f t="shared" ref="Z501:Z520" si="120">IF(X501="","",+C501-X501)</f>
        <v>0</v>
      </c>
      <c r="AA501" s="987" t="str">
        <f t="shared" si="109"/>
        <v>CNT Def - 2205</v>
      </c>
      <c r="AB501" s="770">
        <v>42422</v>
      </c>
      <c r="AC501" s="722">
        <f t="shared" si="110"/>
        <v>1</v>
      </c>
      <c r="AD501" s="771">
        <f t="shared" si="119"/>
        <v>5</v>
      </c>
      <c r="AE501" s="932" t="str">
        <f t="shared" si="111"/>
        <v>OK</v>
      </c>
      <c r="AF501" s="725" t="str">
        <f t="shared" si="112"/>
        <v>OK</v>
      </c>
      <c r="AG501" s="854"/>
      <c r="AH501" s="771"/>
    </row>
    <row r="502" spans="1:136" x14ac:dyDescent="0.25">
      <c r="A502" s="773" t="s">
        <v>115</v>
      </c>
      <c r="B502" s="769">
        <f t="shared" ref="B502:B519" si="121">B501+1</f>
        <v>2</v>
      </c>
      <c r="C502" s="786">
        <v>1</v>
      </c>
      <c r="D502" s="854" t="s">
        <v>183</v>
      </c>
      <c r="E502" s="949">
        <v>42417</v>
      </c>
      <c r="F502" s="929"/>
      <c r="G502" s="721">
        <f t="shared" si="114"/>
        <v>2</v>
      </c>
      <c r="H502" s="904">
        <v>1</v>
      </c>
      <c r="I502" s="786">
        <v>1</v>
      </c>
      <c r="J502" s="904">
        <v>1</v>
      </c>
      <c r="K502" s="904">
        <v>0</v>
      </c>
      <c r="L502" s="718">
        <v>42418</v>
      </c>
      <c r="M502" s="835"/>
      <c r="N502" s="720"/>
      <c r="O502" s="720"/>
      <c r="P502" s="720"/>
      <c r="Q502" s="720"/>
      <c r="R502" s="720"/>
      <c r="S502" s="720"/>
      <c r="T502" s="720"/>
      <c r="U502" s="720"/>
      <c r="V502" s="958"/>
      <c r="W502" s="713">
        <f t="shared" si="117"/>
        <v>2</v>
      </c>
      <c r="X502" s="831">
        <v>1</v>
      </c>
      <c r="Y502" s="977" t="str">
        <f t="shared" si="107"/>
        <v>OK</v>
      </c>
      <c r="Z502" s="854">
        <f t="shared" si="120"/>
        <v>0</v>
      </c>
      <c r="AA502" s="987" t="str">
        <f t="shared" si="109"/>
        <v>MDL Def - 2208</v>
      </c>
      <c r="AB502" s="770">
        <v>42422</v>
      </c>
      <c r="AC502" s="722">
        <f t="shared" si="110"/>
        <v>1</v>
      </c>
      <c r="AD502" s="771">
        <f t="shared" si="119"/>
        <v>5</v>
      </c>
      <c r="AE502" s="932" t="str">
        <f t="shared" si="111"/>
        <v>OK</v>
      </c>
      <c r="AF502" s="725" t="str">
        <f t="shared" si="112"/>
        <v>OK</v>
      </c>
      <c r="AG502" s="854"/>
      <c r="AH502" s="771"/>
    </row>
    <row r="503" spans="1:136" x14ac:dyDescent="0.25">
      <c r="A503" s="773" t="s">
        <v>115</v>
      </c>
      <c r="B503" s="769">
        <f t="shared" si="121"/>
        <v>3</v>
      </c>
      <c r="C503" s="786">
        <v>8</v>
      </c>
      <c r="D503" s="854" t="s">
        <v>67</v>
      </c>
      <c r="E503" s="949">
        <v>42417</v>
      </c>
      <c r="F503" s="929"/>
      <c r="G503" s="721">
        <f t="shared" si="114"/>
        <v>3</v>
      </c>
      <c r="H503" s="904">
        <v>8</v>
      </c>
      <c r="I503" s="786">
        <v>8</v>
      </c>
      <c r="J503" s="904">
        <v>8</v>
      </c>
      <c r="K503" s="904">
        <v>0</v>
      </c>
      <c r="L503" s="718">
        <v>42418</v>
      </c>
      <c r="M503" s="835"/>
      <c r="N503" s="720"/>
      <c r="O503" s="720"/>
      <c r="P503" s="720"/>
      <c r="Q503" s="720"/>
      <c r="R503" s="720"/>
      <c r="S503" s="720"/>
      <c r="T503" s="720"/>
      <c r="U503" s="720"/>
      <c r="V503" s="958"/>
      <c r="W503" s="713">
        <f t="shared" si="117"/>
        <v>3</v>
      </c>
      <c r="X503" s="831"/>
      <c r="Y503" s="977" t="str">
        <f t="shared" si="107"/>
        <v>KO</v>
      </c>
      <c r="Z503" s="854" t="str">
        <f t="shared" si="120"/>
        <v/>
      </c>
      <c r="AA503" s="987" t="str">
        <f t="shared" si="109"/>
        <v>White - 2213</v>
      </c>
      <c r="AB503" s="770"/>
      <c r="AC503" s="722">
        <f t="shared" si="110"/>
        <v>0</v>
      </c>
      <c r="AD503" s="771">
        <f t="shared" si="119"/>
        <v>-41807</v>
      </c>
      <c r="AE503" s="932" t="str">
        <f t="shared" si="111"/>
        <v>Pendente</v>
      </c>
      <c r="AF503" s="725" t="str">
        <f t="shared" si="112"/>
        <v>-</v>
      </c>
      <c r="AG503" s="854"/>
      <c r="AH503" s="771"/>
    </row>
    <row r="504" spans="1:136" x14ac:dyDescent="0.25">
      <c r="A504" s="773" t="s">
        <v>115</v>
      </c>
      <c r="B504" s="769">
        <f t="shared" si="121"/>
        <v>4</v>
      </c>
      <c r="C504" s="786">
        <v>44</v>
      </c>
      <c r="D504" s="854" t="s">
        <v>69</v>
      </c>
      <c r="E504" s="949">
        <v>42417</v>
      </c>
      <c r="F504" s="929"/>
      <c r="G504" s="721">
        <f t="shared" si="114"/>
        <v>4</v>
      </c>
      <c r="H504" s="904">
        <v>44</v>
      </c>
      <c r="I504" s="786">
        <v>44</v>
      </c>
      <c r="J504" s="904">
        <v>44</v>
      </c>
      <c r="K504" s="904">
        <v>0</v>
      </c>
      <c r="L504" s="718">
        <v>42418</v>
      </c>
      <c r="M504" s="835"/>
      <c r="N504" s="720"/>
      <c r="O504" s="720"/>
      <c r="P504" s="720"/>
      <c r="Q504" s="720"/>
      <c r="R504" s="720"/>
      <c r="S504" s="720"/>
      <c r="T504" s="720"/>
      <c r="U504" s="720"/>
      <c r="V504" s="958"/>
      <c r="W504" s="713">
        <f t="shared" si="117"/>
        <v>4</v>
      </c>
      <c r="X504" s="831">
        <v>44</v>
      </c>
      <c r="Y504" s="977" t="str">
        <f t="shared" si="107"/>
        <v>OK</v>
      </c>
      <c r="Z504" s="854">
        <f t="shared" si="120"/>
        <v>0</v>
      </c>
      <c r="AA504" s="987" t="str">
        <f t="shared" si="109"/>
        <v>Black - 2215</v>
      </c>
      <c r="AB504" s="770">
        <v>42419</v>
      </c>
      <c r="AC504" s="722">
        <f t="shared" si="110"/>
        <v>44</v>
      </c>
      <c r="AD504" s="771">
        <f t="shared" si="119"/>
        <v>2</v>
      </c>
      <c r="AE504" s="932" t="str">
        <f t="shared" si="111"/>
        <v>OK</v>
      </c>
      <c r="AF504" s="725" t="str">
        <f t="shared" si="112"/>
        <v>OK</v>
      </c>
      <c r="AG504" s="854"/>
      <c r="AH504" s="771"/>
    </row>
    <row r="505" spans="1:136" x14ac:dyDescent="0.25">
      <c r="A505" s="773" t="s">
        <v>115</v>
      </c>
      <c r="B505" s="769">
        <f t="shared" si="121"/>
        <v>5</v>
      </c>
      <c r="C505" s="786">
        <v>6</v>
      </c>
      <c r="D505" s="854" t="s">
        <v>72</v>
      </c>
      <c r="E505" s="949">
        <v>42417</v>
      </c>
      <c r="F505" s="929"/>
      <c r="G505" s="721">
        <f t="shared" si="114"/>
        <v>5</v>
      </c>
      <c r="H505" s="904">
        <v>6</v>
      </c>
      <c r="I505" s="786">
        <v>6</v>
      </c>
      <c r="J505" s="904">
        <v>6</v>
      </c>
      <c r="K505" s="904">
        <v>0</v>
      </c>
      <c r="L505" s="718">
        <v>42418</v>
      </c>
      <c r="M505" s="835"/>
      <c r="N505" s="720"/>
      <c r="O505" s="720"/>
      <c r="P505" s="720"/>
      <c r="Q505" s="720"/>
      <c r="R505" s="720"/>
      <c r="S505" s="720"/>
      <c r="T505" s="720"/>
      <c r="U505" s="720"/>
      <c r="V505" s="958"/>
      <c r="W505" s="713">
        <f t="shared" si="117"/>
        <v>5</v>
      </c>
      <c r="X505" s="831">
        <v>6</v>
      </c>
      <c r="Y505" s="977" t="str">
        <f t="shared" si="107"/>
        <v>OK</v>
      </c>
      <c r="Z505" s="854">
        <f t="shared" si="120"/>
        <v>0</v>
      </c>
      <c r="AA505" s="987" t="str">
        <f t="shared" si="109"/>
        <v>Credial - 2227</v>
      </c>
      <c r="AB505" s="770">
        <v>42419</v>
      </c>
      <c r="AC505" s="722">
        <f t="shared" si="110"/>
        <v>6</v>
      </c>
      <c r="AD505" s="771">
        <f t="shared" si="119"/>
        <v>2</v>
      </c>
      <c r="AE505" s="932" t="str">
        <f t="shared" si="111"/>
        <v>OK</v>
      </c>
      <c r="AF505" s="725" t="str">
        <f t="shared" si="112"/>
        <v>OK</v>
      </c>
      <c r="AG505" s="854"/>
      <c r="AH505" s="771"/>
    </row>
    <row r="506" spans="1:136" x14ac:dyDescent="0.25">
      <c r="A506" s="773" t="s">
        <v>115</v>
      </c>
      <c r="B506" s="769">
        <f t="shared" si="121"/>
        <v>6</v>
      </c>
      <c r="C506" s="786">
        <v>318</v>
      </c>
      <c r="D506" s="854" t="s">
        <v>73</v>
      </c>
      <c r="E506" s="949">
        <v>42417</v>
      </c>
      <c r="F506" s="929"/>
      <c r="G506" s="721">
        <f t="shared" si="114"/>
        <v>6</v>
      </c>
      <c r="H506" s="904">
        <v>318</v>
      </c>
      <c r="I506" s="786">
        <v>318</v>
      </c>
      <c r="J506" s="904">
        <v>318</v>
      </c>
      <c r="K506" s="904">
        <v>0</v>
      </c>
      <c r="L506" s="718">
        <v>42418</v>
      </c>
      <c r="M506" s="835"/>
      <c r="N506" s="720"/>
      <c r="O506" s="720"/>
      <c r="P506" s="720"/>
      <c r="Q506" s="720"/>
      <c r="R506" s="720"/>
      <c r="S506" s="720"/>
      <c r="T506" s="720"/>
      <c r="U506" s="720"/>
      <c r="V506" s="958"/>
      <c r="W506" s="713">
        <f t="shared" si="117"/>
        <v>6</v>
      </c>
      <c r="X506" s="831">
        <v>318</v>
      </c>
      <c r="Y506" s="977" t="str">
        <f t="shared" si="107"/>
        <v>OK</v>
      </c>
      <c r="Z506" s="854">
        <f t="shared" si="120"/>
        <v>0</v>
      </c>
      <c r="AA506" s="987" t="str">
        <f t="shared" si="109"/>
        <v>Ikea - 2228</v>
      </c>
      <c r="AB506" s="770">
        <v>42419</v>
      </c>
      <c r="AC506" s="722">
        <f t="shared" si="110"/>
        <v>318</v>
      </c>
      <c r="AD506" s="771">
        <f t="shared" si="119"/>
        <v>2</v>
      </c>
      <c r="AE506" s="932" t="str">
        <f t="shared" si="111"/>
        <v>OK</v>
      </c>
      <c r="AF506" s="725" t="str">
        <f t="shared" si="112"/>
        <v>OK</v>
      </c>
      <c r="AG506" s="854"/>
      <c r="AH506" s="771"/>
    </row>
    <row r="507" spans="1:136" x14ac:dyDescent="0.25">
      <c r="A507" s="773" t="s">
        <v>115</v>
      </c>
      <c r="B507" s="769">
        <f t="shared" si="121"/>
        <v>7</v>
      </c>
      <c r="C507" s="786">
        <v>2</v>
      </c>
      <c r="D507" s="854" t="s">
        <v>79</v>
      </c>
      <c r="E507" s="949">
        <v>42417</v>
      </c>
      <c r="F507" s="929"/>
      <c r="G507" s="721">
        <f t="shared" si="114"/>
        <v>7</v>
      </c>
      <c r="H507" s="904">
        <v>2</v>
      </c>
      <c r="I507" s="786">
        <v>2</v>
      </c>
      <c r="J507" s="904">
        <v>2</v>
      </c>
      <c r="K507" s="904">
        <v>0</v>
      </c>
      <c r="L507" s="718">
        <v>42418</v>
      </c>
      <c r="M507" s="835"/>
      <c r="N507" s="720"/>
      <c r="O507" s="720"/>
      <c r="P507" s="720"/>
      <c r="Q507" s="720"/>
      <c r="R507" s="720"/>
      <c r="S507" s="720"/>
      <c r="T507" s="720"/>
      <c r="U507" s="720"/>
      <c r="V507" s="958"/>
      <c r="W507" s="713">
        <f t="shared" si="117"/>
        <v>7</v>
      </c>
      <c r="X507" s="831">
        <v>2</v>
      </c>
      <c r="Y507" s="977" t="str">
        <f t="shared" si="107"/>
        <v>OK</v>
      </c>
      <c r="Z507" s="854">
        <f t="shared" si="120"/>
        <v>0</v>
      </c>
      <c r="AA507" s="987" t="str">
        <f t="shared" si="109"/>
        <v>Moviflor - 2229</v>
      </c>
      <c r="AB507" s="770">
        <v>42419</v>
      </c>
      <c r="AC507" s="722">
        <f t="shared" si="110"/>
        <v>2</v>
      </c>
      <c r="AD507" s="771">
        <f t="shared" si="119"/>
        <v>2</v>
      </c>
      <c r="AE507" s="932" t="str">
        <f t="shared" si="111"/>
        <v>OK</v>
      </c>
      <c r="AF507" s="725" t="str">
        <f t="shared" si="112"/>
        <v>OK</v>
      </c>
      <c r="AG507" s="854"/>
      <c r="AH507" s="771"/>
    </row>
    <row r="508" spans="1:136" x14ac:dyDescent="0.25">
      <c r="A508" s="773" t="s">
        <v>115</v>
      </c>
      <c r="B508" s="769">
        <f t="shared" si="121"/>
        <v>8</v>
      </c>
      <c r="C508" s="786">
        <v>247</v>
      </c>
      <c r="D508" s="854" t="s">
        <v>74</v>
      </c>
      <c r="E508" s="949">
        <v>42417</v>
      </c>
      <c r="F508" s="929"/>
      <c r="G508" s="721">
        <f t="shared" si="114"/>
        <v>8</v>
      </c>
      <c r="H508" s="904">
        <v>247</v>
      </c>
      <c r="I508" s="786">
        <v>247</v>
      </c>
      <c r="J508" s="904">
        <v>247</v>
      </c>
      <c r="K508" s="904">
        <v>0</v>
      </c>
      <c r="L508" s="718">
        <v>42418</v>
      </c>
      <c r="M508" s="835"/>
      <c r="N508" s="720"/>
      <c r="O508" s="720"/>
      <c r="P508" s="720"/>
      <c r="Q508" s="720"/>
      <c r="R508" s="720"/>
      <c r="S508" s="720"/>
      <c r="T508" s="720"/>
      <c r="U508" s="720"/>
      <c r="V508" s="958"/>
      <c r="W508" s="713">
        <f t="shared" si="117"/>
        <v>8</v>
      </c>
      <c r="X508" s="831">
        <v>247</v>
      </c>
      <c r="Y508" s="977" t="str">
        <f t="shared" si="107"/>
        <v>OK</v>
      </c>
      <c r="Z508" s="854">
        <f t="shared" si="120"/>
        <v>0</v>
      </c>
      <c r="AA508" s="987" t="str">
        <f t="shared" si="109"/>
        <v>Conforama - 2230</v>
      </c>
      <c r="AB508" s="770">
        <v>42419</v>
      </c>
      <c r="AC508" s="722">
        <f t="shared" si="110"/>
        <v>247</v>
      </c>
      <c r="AD508" s="771">
        <f t="shared" si="119"/>
        <v>2</v>
      </c>
      <c r="AE508" s="932" t="str">
        <f t="shared" si="111"/>
        <v>OK</v>
      </c>
      <c r="AF508" s="725" t="str">
        <f t="shared" si="112"/>
        <v>OK</v>
      </c>
      <c r="AG508" s="854"/>
      <c r="AH508" s="771"/>
    </row>
    <row r="509" spans="1:136" x14ac:dyDescent="0.25">
      <c r="A509" s="773" t="s">
        <v>115</v>
      </c>
      <c r="B509" s="769">
        <f t="shared" si="121"/>
        <v>9</v>
      </c>
      <c r="C509" s="786">
        <v>25</v>
      </c>
      <c r="D509" s="854" t="s">
        <v>75</v>
      </c>
      <c r="E509" s="949">
        <v>42417</v>
      </c>
      <c r="F509" s="929"/>
      <c r="G509" s="721">
        <f t="shared" si="114"/>
        <v>9</v>
      </c>
      <c r="H509" s="904">
        <v>25</v>
      </c>
      <c r="I509" s="786">
        <v>25</v>
      </c>
      <c r="J509" s="904">
        <v>25</v>
      </c>
      <c r="K509" s="904">
        <v>0</v>
      </c>
      <c r="L509" s="718">
        <v>42418</v>
      </c>
      <c r="M509" s="835"/>
      <c r="N509" s="720"/>
      <c r="O509" s="720"/>
      <c r="P509" s="720"/>
      <c r="Q509" s="720"/>
      <c r="R509" s="720"/>
      <c r="S509" s="720"/>
      <c r="T509" s="720"/>
      <c r="U509" s="720"/>
      <c r="V509" s="958"/>
      <c r="W509" s="713">
        <f t="shared" si="117"/>
        <v>9</v>
      </c>
      <c r="X509" s="831">
        <v>25</v>
      </c>
      <c r="Y509" s="977" t="str">
        <f t="shared" si="107"/>
        <v>OK</v>
      </c>
      <c r="Z509" s="854">
        <f t="shared" si="120"/>
        <v>0</v>
      </c>
      <c r="AA509" s="987" t="str">
        <f t="shared" si="109"/>
        <v>Euronics - 2231</v>
      </c>
      <c r="AB509" s="770">
        <v>42419</v>
      </c>
      <c r="AC509" s="722">
        <f t="shared" si="110"/>
        <v>25</v>
      </c>
      <c r="AD509" s="771">
        <f t="shared" si="119"/>
        <v>2</v>
      </c>
      <c r="AE509" s="932" t="str">
        <f t="shared" si="111"/>
        <v>OK</v>
      </c>
      <c r="AF509" s="725" t="str">
        <f t="shared" si="112"/>
        <v>OK</v>
      </c>
      <c r="AG509" s="854"/>
      <c r="AH509" s="771"/>
    </row>
    <row r="510" spans="1:136" x14ac:dyDescent="0.25">
      <c r="A510" s="773" t="s">
        <v>115</v>
      </c>
      <c r="B510" s="769">
        <f t="shared" si="121"/>
        <v>10</v>
      </c>
      <c r="C510" s="786">
        <v>21</v>
      </c>
      <c r="D510" s="854" t="s">
        <v>76</v>
      </c>
      <c r="E510" s="949">
        <v>42417</v>
      </c>
      <c r="F510" s="929"/>
      <c r="G510" s="721">
        <f t="shared" si="114"/>
        <v>10</v>
      </c>
      <c r="H510" s="904">
        <v>21</v>
      </c>
      <c r="I510" s="786">
        <v>21</v>
      </c>
      <c r="J510" s="904">
        <v>21</v>
      </c>
      <c r="K510" s="904">
        <v>0</v>
      </c>
      <c r="L510" s="718">
        <v>42418</v>
      </c>
      <c r="M510" s="835"/>
      <c r="N510" s="720"/>
      <c r="O510" s="720"/>
      <c r="P510" s="720"/>
      <c r="Q510" s="720"/>
      <c r="R510" s="720"/>
      <c r="S510" s="720"/>
      <c r="T510" s="720"/>
      <c r="U510" s="720"/>
      <c r="V510" s="958"/>
      <c r="W510" s="713">
        <f t="shared" si="117"/>
        <v>10</v>
      </c>
      <c r="X510" s="831">
        <v>21</v>
      </c>
      <c r="Y510" s="977" t="str">
        <f t="shared" si="107"/>
        <v>OK</v>
      </c>
      <c r="Z510" s="854">
        <f t="shared" si="120"/>
        <v>0</v>
      </c>
      <c r="AA510" s="987" t="str">
        <f t="shared" si="109"/>
        <v>Tien 21 - 2232</v>
      </c>
      <c r="AB510" s="770">
        <v>42419</v>
      </c>
      <c r="AC510" s="722">
        <f t="shared" si="110"/>
        <v>21</v>
      </c>
      <c r="AD510" s="771">
        <f t="shared" si="119"/>
        <v>2</v>
      </c>
      <c r="AE510" s="932" t="str">
        <f t="shared" si="111"/>
        <v>OK</v>
      </c>
      <c r="AF510" s="725" t="str">
        <f t="shared" si="112"/>
        <v>OK</v>
      </c>
      <c r="AG510" s="854"/>
      <c r="AH510" s="771"/>
    </row>
    <row r="511" spans="1:136" x14ac:dyDescent="0.25">
      <c r="A511" s="773" t="s">
        <v>115</v>
      </c>
      <c r="B511" s="769">
        <f t="shared" si="121"/>
        <v>11</v>
      </c>
      <c r="C511" s="786">
        <v>5</v>
      </c>
      <c r="D511" s="854" t="s">
        <v>77</v>
      </c>
      <c r="E511" s="949">
        <v>42417</v>
      </c>
      <c r="F511" s="929"/>
      <c r="G511" s="721">
        <f t="shared" si="114"/>
        <v>11</v>
      </c>
      <c r="H511" s="904">
        <v>5</v>
      </c>
      <c r="I511" s="786">
        <v>5</v>
      </c>
      <c r="J511" s="904">
        <v>5</v>
      </c>
      <c r="K511" s="904">
        <v>0</v>
      </c>
      <c r="L511" s="718">
        <v>42418</v>
      </c>
      <c r="M511" s="835"/>
      <c r="N511" s="720"/>
      <c r="O511" s="720"/>
      <c r="P511" s="720"/>
      <c r="Q511" s="720"/>
      <c r="R511" s="720"/>
      <c r="S511" s="720"/>
      <c r="T511" s="720"/>
      <c r="U511" s="720"/>
      <c r="V511" s="958"/>
      <c r="W511" s="713">
        <f t="shared" si="117"/>
        <v>11</v>
      </c>
      <c r="X511" s="831">
        <v>5</v>
      </c>
      <c r="Y511" s="977" t="str">
        <f t="shared" si="107"/>
        <v>OK</v>
      </c>
      <c r="Z511" s="854">
        <f t="shared" si="120"/>
        <v>0</v>
      </c>
      <c r="AA511" s="987" t="str">
        <f t="shared" si="109"/>
        <v>Confort - 2233</v>
      </c>
      <c r="AB511" s="770">
        <v>42422</v>
      </c>
      <c r="AC511" s="722">
        <f t="shared" si="110"/>
        <v>5</v>
      </c>
      <c r="AD511" s="771">
        <f t="shared" si="119"/>
        <v>5</v>
      </c>
      <c r="AE511" s="932" t="str">
        <f t="shared" si="111"/>
        <v>OK</v>
      </c>
      <c r="AF511" s="725" t="str">
        <f t="shared" si="112"/>
        <v>OK</v>
      </c>
      <c r="AG511" s="854"/>
      <c r="AH511" s="771"/>
    </row>
    <row r="512" spans="1:136" s="689" customFormat="1" x14ac:dyDescent="0.25">
      <c r="A512" s="773" t="s">
        <v>115</v>
      </c>
      <c r="B512" s="769">
        <f t="shared" si="121"/>
        <v>12</v>
      </c>
      <c r="C512" s="786">
        <v>416</v>
      </c>
      <c r="D512" s="854" t="s">
        <v>213</v>
      </c>
      <c r="E512" s="949">
        <v>42417</v>
      </c>
      <c r="F512" s="929"/>
      <c r="G512" s="721">
        <f t="shared" si="114"/>
        <v>12</v>
      </c>
      <c r="H512" s="904">
        <v>416</v>
      </c>
      <c r="I512" s="786">
        <v>416</v>
      </c>
      <c r="J512" s="904">
        <v>416</v>
      </c>
      <c r="K512" s="904">
        <v>0</v>
      </c>
      <c r="L512" s="718">
        <v>42418</v>
      </c>
      <c r="M512" s="835"/>
      <c r="N512" s="720"/>
      <c r="O512" s="720"/>
      <c r="P512" s="720"/>
      <c r="Q512" s="720"/>
      <c r="R512" s="720"/>
      <c r="S512" s="720"/>
      <c r="T512" s="720"/>
      <c r="U512" s="720"/>
      <c r="V512" s="958"/>
      <c r="W512" s="713">
        <f t="shared" si="117"/>
        <v>12</v>
      </c>
      <c r="X512" s="831">
        <v>416</v>
      </c>
      <c r="Y512" s="977" t="str">
        <f t="shared" si="107"/>
        <v>OK</v>
      </c>
      <c r="Z512" s="854">
        <f t="shared" si="120"/>
        <v>0</v>
      </c>
      <c r="AA512" s="987" t="str">
        <f t="shared" si="109"/>
        <v>MC FNAC- 2370</v>
      </c>
      <c r="AB512" s="770">
        <v>42419</v>
      </c>
      <c r="AC512" s="722">
        <f t="shared" si="110"/>
        <v>416</v>
      </c>
      <c r="AD512" s="771">
        <f t="shared" si="119"/>
        <v>2</v>
      </c>
      <c r="AE512" s="932" t="str">
        <f t="shared" si="111"/>
        <v>OK</v>
      </c>
      <c r="AF512" s="725" t="str">
        <f t="shared" si="112"/>
        <v>OK</v>
      </c>
      <c r="AG512" s="854"/>
      <c r="AH512" s="771"/>
      <c r="AI512" s="720"/>
      <c r="AJ512" s="720"/>
      <c r="AK512" s="720"/>
      <c r="AL512" s="720"/>
      <c r="AM512" s="720"/>
      <c r="AN512" s="720"/>
      <c r="AO512" s="720"/>
      <c r="AP512" s="720"/>
      <c r="AQ512" s="720"/>
      <c r="AR512" s="720"/>
      <c r="AS512" s="720"/>
      <c r="AT512" s="720"/>
      <c r="AU512" s="720"/>
      <c r="AV512" s="720"/>
      <c r="AW512" s="720"/>
      <c r="AX512" s="720"/>
      <c r="AY512" s="720"/>
      <c r="AZ512" s="720"/>
      <c r="BA512" s="720"/>
      <c r="BB512" s="720"/>
      <c r="BC512" s="720"/>
      <c r="BD512" s="720"/>
      <c r="BE512" s="720"/>
      <c r="BF512" s="720"/>
      <c r="BG512" s="720"/>
      <c r="BH512" s="720"/>
      <c r="BI512" s="720"/>
      <c r="BJ512" s="720"/>
      <c r="BK512" s="720"/>
      <c r="BL512" s="720"/>
      <c r="BM512" s="720"/>
      <c r="BN512" s="720"/>
      <c r="BO512" s="720"/>
      <c r="BP512" s="720"/>
      <c r="BQ512" s="716"/>
      <c r="BR512" s="716"/>
      <c r="BS512" s="716"/>
      <c r="BT512" s="716"/>
      <c r="BU512" s="716"/>
      <c r="BV512" s="716"/>
      <c r="BW512" s="716"/>
      <c r="BX512" s="716"/>
      <c r="BY512" s="716"/>
      <c r="BZ512" s="716"/>
      <c r="CA512" s="716"/>
      <c r="CB512" s="716"/>
      <c r="CC512" s="716"/>
      <c r="CD512" s="716"/>
      <c r="CE512" s="716"/>
      <c r="CF512" s="716"/>
      <c r="CG512" s="716"/>
      <c r="CH512" s="716"/>
      <c r="CI512" s="716"/>
      <c r="CJ512" s="716"/>
      <c r="CK512" s="716"/>
      <c r="CL512" s="716"/>
      <c r="CM512" s="716"/>
      <c r="CN512" s="716"/>
      <c r="CO512" s="716"/>
      <c r="CP512" s="716"/>
      <c r="CQ512" s="716"/>
      <c r="CR512" s="716"/>
      <c r="CS512" s="716"/>
      <c r="CT512" s="716"/>
      <c r="CU512" s="716"/>
      <c r="CV512" s="716"/>
      <c r="CW512" s="716"/>
      <c r="CX512" s="716"/>
      <c r="CY512" s="716"/>
      <c r="CZ512" s="716"/>
      <c r="DA512" s="716"/>
      <c r="DB512" s="716"/>
      <c r="DC512" s="716"/>
      <c r="DD512" s="716"/>
      <c r="DE512" s="716"/>
      <c r="DF512" s="716"/>
      <c r="DG512" s="716"/>
      <c r="DH512" s="716"/>
      <c r="DI512" s="716"/>
      <c r="DJ512" s="716"/>
      <c r="DK512" s="716"/>
      <c r="DL512" s="716"/>
      <c r="DM512" s="716"/>
      <c r="DN512" s="716"/>
      <c r="DO512" s="716"/>
      <c r="DP512" s="716"/>
      <c r="DQ512" s="716"/>
      <c r="DR512" s="716"/>
      <c r="DS512" s="716"/>
      <c r="DT512" s="716"/>
      <c r="DU512" s="716"/>
      <c r="DV512" s="716"/>
      <c r="DW512" s="716"/>
      <c r="DX512" s="716"/>
      <c r="DY512" s="716"/>
      <c r="DZ512" s="716"/>
      <c r="EA512" s="716"/>
      <c r="EB512" s="716"/>
      <c r="EC512" s="716"/>
      <c r="ED512" s="716"/>
      <c r="EE512" s="716"/>
      <c r="EF512" s="716"/>
    </row>
    <row r="513" spans="1:136" s="689" customFormat="1" x14ac:dyDescent="0.25">
      <c r="A513" s="773" t="s">
        <v>115</v>
      </c>
      <c r="B513" s="769">
        <f t="shared" si="121"/>
        <v>13</v>
      </c>
      <c r="C513" s="786">
        <v>127</v>
      </c>
      <c r="D513" s="854" t="s">
        <v>187</v>
      </c>
      <c r="E513" s="949">
        <v>42417</v>
      </c>
      <c r="F513" s="929"/>
      <c r="G513" s="721">
        <f t="shared" si="114"/>
        <v>13</v>
      </c>
      <c r="H513" s="904">
        <v>127</v>
      </c>
      <c r="I513" s="786">
        <v>127</v>
      </c>
      <c r="J513" s="904">
        <v>127</v>
      </c>
      <c r="K513" s="904">
        <v>0</v>
      </c>
      <c r="L513" s="718">
        <v>42418</v>
      </c>
      <c r="M513" s="835"/>
      <c r="N513" s="720"/>
      <c r="O513" s="720"/>
      <c r="P513" s="720"/>
      <c r="Q513" s="720"/>
      <c r="R513" s="720"/>
      <c r="S513" s="720"/>
      <c r="T513" s="720"/>
      <c r="U513" s="720"/>
      <c r="V513" s="958"/>
      <c r="W513" s="713">
        <f t="shared" si="117"/>
        <v>13</v>
      </c>
      <c r="X513" s="831">
        <v>127</v>
      </c>
      <c r="Y513" s="977" t="str">
        <f t="shared" si="107"/>
        <v>OK</v>
      </c>
      <c r="Z513" s="854">
        <f t="shared" si="120"/>
        <v>0</v>
      </c>
      <c r="AA513" s="987" t="str">
        <f t="shared" si="109"/>
        <v>Salvador Caetano - 2879</v>
      </c>
      <c r="AB513" s="770">
        <v>42419</v>
      </c>
      <c r="AC513" s="722">
        <f t="shared" si="110"/>
        <v>127</v>
      </c>
      <c r="AD513" s="771">
        <f t="shared" si="119"/>
        <v>2</v>
      </c>
      <c r="AE513" s="932" t="str">
        <f t="shared" si="111"/>
        <v>OK</v>
      </c>
      <c r="AF513" s="725" t="str">
        <f t="shared" si="112"/>
        <v>OK</v>
      </c>
      <c r="AG513" s="854"/>
      <c r="AH513" s="771"/>
      <c r="AI513" s="720"/>
      <c r="AJ513" s="720"/>
      <c r="AK513" s="720"/>
      <c r="AL513" s="720"/>
      <c r="AM513" s="720"/>
      <c r="AN513" s="720"/>
      <c r="AO513" s="720"/>
      <c r="AP513" s="720"/>
      <c r="AQ513" s="720"/>
      <c r="AR513" s="720"/>
      <c r="AS513" s="720"/>
      <c r="AT513" s="720"/>
      <c r="AU513" s="720"/>
      <c r="AV513" s="720"/>
      <c r="AW513" s="720"/>
      <c r="AX513" s="720"/>
      <c r="AY513" s="720"/>
      <c r="AZ513" s="720"/>
      <c r="BA513" s="720"/>
      <c r="BB513" s="720"/>
      <c r="BC513" s="720"/>
      <c r="BD513" s="720"/>
      <c r="BE513" s="720"/>
      <c r="BF513" s="720"/>
      <c r="BG513" s="720"/>
      <c r="BH513" s="720"/>
      <c r="BI513" s="720"/>
      <c r="BJ513" s="720"/>
      <c r="BK513" s="720"/>
      <c r="BL513" s="720"/>
      <c r="BM513" s="720"/>
      <c r="BN513" s="720"/>
      <c r="BO513" s="720"/>
      <c r="BP513" s="720"/>
      <c r="BQ513" s="716"/>
      <c r="BR513" s="716"/>
      <c r="BS513" s="716"/>
      <c r="BT513" s="716"/>
      <c r="BU513" s="716"/>
      <c r="BV513" s="716"/>
      <c r="BW513" s="716"/>
      <c r="BX513" s="716"/>
      <c r="BY513" s="716"/>
      <c r="BZ513" s="716"/>
      <c r="CA513" s="716"/>
      <c r="CB513" s="716"/>
      <c r="CC513" s="716"/>
      <c r="CD513" s="716"/>
      <c r="CE513" s="716"/>
      <c r="CF513" s="716"/>
      <c r="CG513" s="716"/>
      <c r="CH513" s="716"/>
      <c r="CI513" s="716"/>
      <c r="CJ513" s="716"/>
      <c r="CK513" s="716"/>
      <c r="CL513" s="716"/>
      <c r="CM513" s="716"/>
      <c r="CN513" s="716"/>
      <c r="CO513" s="716"/>
      <c r="CP513" s="716"/>
      <c r="CQ513" s="716"/>
      <c r="CR513" s="716"/>
      <c r="CS513" s="716"/>
      <c r="CT513" s="716"/>
      <c r="CU513" s="716"/>
      <c r="CV513" s="716"/>
      <c r="CW513" s="716"/>
      <c r="CX513" s="716"/>
      <c r="CY513" s="716"/>
      <c r="CZ513" s="716"/>
      <c r="DA513" s="716"/>
      <c r="DB513" s="716"/>
      <c r="DC513" s="716"/>
      <c r="DD513" s="716"/>
      <c r="DE513" s="716"/>
      <c r="DF513" s="716"/>
      <c r="DG513" s="716"/>
      <c r="DH513" s="716"/>
      <c r="DI513" s="716"/>
      <c r="DJ513" s="716"/>
      <c r="DK513" s="716"/>
      <c r="DL513" s="716"/>
      <c r="DM513" s="716"/>
      <c r="DN513" s="716"/>
      <c r="DO513" s="716"/>
      <c r="DP513" s="716"/>
      <c r="DQ513" s="716"/>
      <c r="DR513" s="716"/>
      <c r="DS513" s="716"/>
      <c r="DT513" s="716"/>
      <c r="DU513" s="716"/>
      <c r="DV513" s="716"/>
      <c r="DW513" s="716"/>
      <c r="DX513" s="716"/>
      <c r="DY513" s="716"/>
      <c r="DZ513" s="716"/>
      <c r="EA513" s="716"/>
      <c r="EB513" s="716"/>
      <c r="EC513" s="716"/>
      <c r="ED513" s="716"/>
      <c r="EE513" s="716"/>
      <c r="EF513" s="716"/>
    </row>
    <row r="514" spans="1:136" s="689" customFormat="1" x14ac:dyDescent="0.25">
      <c r="A514" s="773" t="s">
        <v>115</v>
      </c>
      <c r="B514" s="769">
        <f t="shared" si="121"/>
        <v>14</v>
      </c>
      <c r="C514" s="786">
        <v>1</v>
      </c>
      <c r="D514" s="854" t="s">
        <v>222</v>
      </c>
      <c r="E514" s="949">
        <v>42417</v>
      </c>
      <c r="F514" s="929"/>
      <c r="G514" s="721">
        <f t="shared" si="114"/>
        <v>14</v>
      </c>
      <c r="H514" s="904">
        <v>1</v>
      </c>
      <c r="I514" s="786">
        <v>1</v>
      </c>
      <c r="J514" s="904">
        <v>1</v>
      </c>
      <c r="K514" s="904">
        <v>0</v>
      </c>
      <c r="L514" s="718">
        <v>42418</v>
      </c>
      <c r="M514" s="835"/>
      <c r="N514" s="720"/>
      <c r="O514" s="720"/>
      <c r="P514" s="720"/>
      <c r="Q514" s="720"/>
      <c r="R514" s="720"/>
      <c r="S514" s="720"/>
      <c r="T514" s="720"/>
      <c r="U514" s="720"/>
      <c r="V514" s="958"/>
      <c r="W514" s="713">
        <f t="shared" si="117"/>
        <v>14</v>
      </c>
      <c r="X514" s="831">
        <v>1</v>
      </c>
      <c r="Y514" s="977" t="str">
        <f t="shared" si="107"/>
        <v>OK</v>
      </c>
      <c r="Z514" s="854">
        <f t="shared" si="120"/>
        <v>0</v>
      </c>
      <c r="AA514" s="987" t="str">
        <f t="shared" si="109"/>
        <v>Renault MCI - 3135</v>
      </c>
      <c r="AB514" s="770">
        <v>42419</v>
      </c>
      <c r="AC514" s="722">
        <f t="shared" si="110"/>
        <v>1</v>
      </c>
      <c r="AD514" s="771">
        <f t="shared" si="119"/>
        <v>2</v>
      </c>
      <c r="AE514" s="932" t="str">
        <f t="shared" si="111"/>
        <v>OK</v>
      </c>
      <c r="AF514" s="725" t="str">
        <f t="shared" si="112"/>
        <v>OK</v>
      </c>
      <c r="AG514" s="854"/>
      <c r="AH514" s="771"/>
      <c r="AI514" s="720"/>
      <c r="AJ514" s="720"/>
      <c r="AK514" s="720"/>
      <c r="AL514" s="720"/>
      <c r="AM514" s="720"/>
      <c r="AN514" s="720"/>
      <c r="AO514" s="720"/>
      <c r="AP514" s="720"/>
      <c r="AQ514" s="720"/>
      <c r="AR514" s="720"/>
      <c r="AS514" s="720"/>
      <c r="AT514" s="720"/>
      <c r="AU514" s="720"/>
      <c r="AV514" s="720"/>
      <c r="AW514" s="720"/>
      <c r="AX514" s="720"/>
      <c r="AY514" s="720"/>
      <c r="AZ514" s="720"/>
      <c r="BA514" s="720"/>
      <c r="BB514" s="720"/>
      <c r="BC514" s="720"/>
      <c r="BD514" s="720"/>
      <c r="BE514" s="720"/>
      <c r="BF514" s="720"/>
      <c r="BG514" s="720"/>
      <c r="BH514" s="720"/>
      <c r="BI514" s="720"/>
      <c r="BJ514" s="720"/>
      <c r="BK514" s="720"/>
      <c r="BL514" s="720"/>
      <c r="BM514" s="720"/>
      <c r="BN514" s="720"/>
      <c r="BO514" s="720"/>
      <c r="BP514" s="720"/>
      <c r="BQ514" s="716"/>
      <c r="BR514" s="716"/>
      <c r="BS514" s="716"/>
      <c r="BT514" s="716"/>
      <c r="BU514" s="716"/>
      <c r="BV514" s="716"/>
      <c r="BW514" s="716"/>
      <c r="BX514" s="716"/>
      <c r="BY514" s="716"/>
      <c r="BZ514" s="716"/>
      <c r="CA514" s="716"/>
      <c r="CB514" s="716"/>
      <c r="CC514" s="716"/>
      <c r="CD514" s="716"/>
      <c r="CE514" s="716"/>
      <c r="CF514" s="716"/>
      <c r="CG514" s="716"/>
      <c r="CH514" s="716"/>
      <c r="CI514" s="716"/>
      <c r="CJ514" s="716"/>
      <c r="CK514" s="716"/>
      <c r="CL514" s="716"/>
      <c r="CM514" s="716"/>
      <c r="CN514" s="716"/>
      <c r="CO514" s="716"/>
      <c r="CP514" s="716"/>
      <c r="CQ514" s="716"/>
      <c r="CR514" s="716"/>
      <c r="CS514" s="716"/>
      <c r="CT514" s="716"/>
      <c r="CU514" s="716"/>
      <c r="CV514" s="716"/>
      <c r="CW514" s="716"/>
      <c r="CX514" s="716"/>
      <c r="CY514" s="716"/>
      <c r="CZ514" s="716"/>
      <c r="DA514" s="716"/>
      <c r="DB514" s="716"/>
      <c r="DC514" s="716"/>
      <c r="DD514" s="716"/>
      <c r="DE514" s="716"/>
      <c r="DF514" s="716"/>
      <c r="DG514" s="716"/>
      <c r="DH514" s="716"/>
      <c r="DI514" s="716"/>
      <c r="DJ514" s="716"/>
      <c r="DK514" s="716"/>
      <c r="DL514" s="716"/>
      <c r="DM514" s="716"/>
      <c r="DN514" s="716"/>
      <c r="DO514" s="716"/>
      <c r="DP514" s="716"/>
      <c r="DQ514" s="716"/>
      <c r="DR514" s="716"/>
      <c r="DS514" s="716"/>
      <c r="DT514" s="716"/>
      <c r="DU514" s="716"/>
      <c r="DV514" s="716"/>
      <c r="DW514" s="716"/>
      <c r="DX514" s="716"/>
      <c r="DY514" s="716"/>
      <c r="DZ514" s="716"/>
      <c r="EA514" s="716"/>
      <c r="EB514" s="716"/>
      <c r="EC514" s="716"/>
      <c r="ED514" s="716"/>
      <c r="EE514" s="716"/>
      <c r="EF514" s="716"/>
    </row>
    <row r="515" spans="1:136" s="881" customFormat="1" x14ac:dyDescent="0.25">
      <c r="A515" s="874" t="s">
        <v>115</v>
      </c>
      <c r="B515" s="875">
        <f t="shared" si="121"/>
        <v>15</v>
      </c>
      <c r="C515" s="901">
        <v>756</v>
      </c>
      <c r="D515" s="858" t="s">
        <v>199</v>
      </c>
      <c r="E515" s="952">
        <v>42417</v>
      </c>
      <c r="F515" s="939"/>
      <c r="G515" s="878">
        <f t="shared" si="114"/>
        <v>15</v>
      </c>
      <c r="H515" s="912">
        <v>756</v>
      </c>
      <c r="I515" s="901">
        <v>756</v>
      </c>
      <c r="J515" s="912">
        <v>756</v>
      </c>
      <c r="K515" s="904">
        <v>0</v>
      </c>
      <c r="L515" s="718">
        <v>42418</v>
      </c>
      <c r="M515" s="879"/>
      <c r="N515" s="726"/>
      <c r="O515" s="726"/>
      <c r="P515" s="726"/>
      <c r="Q515" s="726"/>
      <c r="R515" s="726"/>
      <c r="S515" s="726"/>
      <c r="T515" s="726"/>
      <c r="U515" s="726"/>
      <c r="V515" s="962"/>
      <c r="W515" s="880">
        <f t="shared" si="117"/>
        <v>15</v>
      </c>
      <c r="X515" s="902">
        <v>756</v>
      </c>
      <c r="Y515" s="933" t="str">
        <f t="shared" si="107"/>
        <v>OK</v>
      </c>
      <c r="Z515" s="858">
        <f t="shared" si="120"/>
        <v>0</v>
      </c>
      <c r="AA515" s="987" t="str">
        <f t="shared" si="109"/>
        <v>RP Def - 3173</v>
      </c>
      <c r="AB515" s="852">
        <v>42419</v>
      </c>
      <c r="AC515" s="722">
        <f t="shared" si="110"/>
        <v>756</v>
      </c>
      <c r="AD515" s="847">
        <f t="shared" si="119"/>
        <v>2</v>
      </c>
      <c r="AE515" s="932" t="str">
        <f t="shared" si="111"/>
        <v>OK</v>
      </c>
      <c r="AF515" s="725" t="str">
        <f t="shared" si="112"/>
        <v>OK</v>
      </c>
      <c r="AG515" s="858"/>
      <c r="AH515" s="847"/>
      <c r="AI515" s="726"/>
      <c r="AJ515" s="726"/>
      <c r="AK515" s="726"/>
      <c r="AL515" s="726"/>
      <c r="AM515" s="726"/>
      <c r="AN515" s="726"/>
      <c r="AO515" s="726"/>
      <c r="AP515" s="726"/>
      <c r="AQ515" s="726"/>
      <c r="AR515" s="726"/>
      <c r="AS515" s="726"/>
      <c r="AT515" s="726"/>
      <c r="AU515" s="726"/>
      <c r="AV515" s="726"/>
      <c r="AW515" s="726"/>
      <c r="AX515" s="726"/>
      <c r="AY515" s="726"/>
      <c r="AZ515" s="726"/>
      <c r="BA515" s="726"/>
      <c r="BB515" s="726"/>
      <c r="BC515" s="726"/>
      <c r="BD515" s="726"/>
      <c r="BE515" s="726"/>
      <c r="BF515" s="726"/>
      <c r="BG515" s="726"/>
      <c r="BH515" s="726"/>
      <c r="BI515" s="726"/>
      <c r="BJ515" s="726"/>
      <c r="BK515" s="726"/>
      <c r="BL515" s="726"/>
      <c r="BM515" s="726"/>
      <c r="BN515" s="726"/>
      <c r="BO515" s="726"/>
      <c r="BP515" s="726"/>
    </row>
    <row r="516" spans="1:136" s="891" customFormat="1" x14ac:dyDescent="0.25">
      <c r="A516" s="883" t="s">
        <v>115</v>
      </c>
      <c r="B516" s="884">
        <f t="shared" si="121"/>
        <v>16</v>
      </c>
      <c r="C516" s="913">
        <v>9</v>
      </c>
      <c r="D516" s="896" t="s">
        <v>245</v>
      </c>
      <c r="E516" s="948">
        <v>42417</v>
      </c>
      <c r="F516" s="940"/>
      <c r="G516" s="887">
        <f t="shared" si="114"/>
        <v>16</v>
      </c>
      <c r="H516" s="971">
        <v>9</v>
      </c>
      <c r="I516" s="913">
        <v>9</v>
      </c>
      <c r="J516" s="971">
        <v>9</v>
      </c>
      <c r="K516" s="971">
        <v>0</v>
      </c>
      <c r="L516" s="886">
        <v>42418</v>
      </c>
      <c r="M516" s="889"/>
      <c r="N516" s="730"/>
      <c r="O516" s="730"/>
      <c r="P516" s="730"/>
      <c r="Q516" s="730"/>
      <c r="R516" s="730"/>
      <c r="S516" s="730"/>
      <c r="T516" s="730"/>
      <c r="U516" s="730"/>
      <c r="V516" s="963"/>
      <c r="W516" s="1124">
        <f t="shared" si="117"/>
        <v>16</v>
      </c>
      <c r="X516" s="914">
        <v>9</v>
      </c>
      <c r="Y516" s="978" t="str">
        <f t="shared" si="107"/>
        <v>OK</v>
      </c>
      <c r="Z516" s="896">
        <f t="shared" si="120"/>
        <v>0</v>
      </c>
      <c r="AA516" s="988" t="str">
        <f t="shared" si="109"/>
        <v>CTT Standard - 4091</v>
      </c>
      <c r="AB516" s="894">
        <v>42419</v>
      </c>
      <c r="AC516" s="895">
        <f t="shared" si="110"/>
        <v>9</v>
      </c>
      <c r="AD516" s="864">
        <f t="shared" si="119"/>
        <v>2</v>
      </c>
      <c r="AE516" s="932" t="str">
        <f t="shared" si="111"/>
        <v>OK</v>
      </c>
      <c r="AF516" s="725" t="str">
        <f t="shared" si="112"/>
        <v>OK</v>
      </c>
      <c r="AG516" s="896"/>
      <c r="AH516" s="864"/>
      <c r="AI516" s="730"/>
      <c r="AJ516" s="730"/>
      <c r="AK516" s="730"/>
      <c r="AL516" s="730"/>
      <c r="AM516" s="730"/>
      <c r="AN516" s="730"/>
      <c r="AO516" s="730"/>
      <c r="AP516" s="730"/>
      <c r="AQ516" s="730"/>
      <c r="AR516" s="730"/>
      <c r="AS516" s="730"/>
      <c r="AT516" s="730"/>
      <c r="AU516" s="730"/>
      <c r="AV516" s="730"/>
      <c r="AW516" s="730"/>
      <c r="AX516" s="730"/>
      <c r="AY516" s="730"/>
      <c r="AZ516" s="730"/>
      <c r="BA516" s="730"/>
      <c r="BB516" s="730"/>
      <c r="BC516" s="730"/>
      <c r="BD516" s="730"/>
      <c r="BE516" s="730"/>
      <c r="BF516" s="730"/>
      <c r="BG516" s="730"/>
      <c r="BH516" s="730"/>
      <c r="BI516" s="730"/>
      <c r="BJ516" s="730"/>
      <c r="BK516" s="730"/>
      <c r="BL516" s="730"/>
      <c r="BM516" s="730"/>
      <c r="BN516" s="730"/>
      <c r="BO516" s="730"/>
      <c r="BP516" s="730"/>
    </row>
    <row r="517" spans="1:136" s="689" customFormat="1" x14ac:dyDescent="0.25">
      <c r="A517" s="773" t="s">
        <v>115</v>
      </c>
      <c r="B517" s="769">
        <f t="shared" si="121"/>
        <v>17</v>
      </c>
      <c r="C517" s="786">
        <v>1</v>
      </c>
      <c r="D517" s="854" t="s">
        <v>189</v>
      </c>
      <c r="E517" s="949">
        <v>42417</v>
      </c>
      <c r="F517" s="929"/>
      <c r="G517" s="721">
        <f t="shared" si="114"/>
        <v>17</v>
      </c>
      <c r="H517" s="904">
        <v>1</v>
      </c>
      <c r="I517" s="786">
        <v>1</v>
      </c>
      <c r="J517" s="904">
        <v>1</v>
      </c>
      <c r="K517" s="904">
        <v>0</v>
      </c>
      <c r="L517" s="718">
        <v>42418</v>
      </c>
      <c r="M517" s="835"/>
      <c r="N517" s="720"/>
      <c r="O517" s="720"/>
      <c r="P517" s="720"/>
      <c r="Q517" s="720"/>
      <c r="R517" s="720"/>
      <c r="S517" s="720"/>
      <c r="T517" s="720"/>
      <c r="U517" s="720"/>
      <c r="V517" s="958"/>
      <c r="W517" s="713">
        <f t="shared" si="117"/>
        <v>17</v>
      </c>
      <c r="X517" s="831">
        <v>1</v>
      </c>
      <c r="Y517" s="977" t="str">
        <f t="shared" si="107"/>
        <v>OK</v>
      </c>
      <c r="Z517" s="854">
        <f t="shared" si="120"/>
        <v>0</v>
      </c>
      <c r="AA517" s="986" t="str">
        <f t="shared" si="109"/>
        <v>SZ Def - 6508</v>
      </c>
      <c r="AB517" s="770">
        <v>42419</v>
      </c>
      <c r="AC517" s="722">
        <f t="shared" si="110"/>
        <v>1</v>
      </c>
      <c r="AD517" s="771">
        <f t="shared" si="119"/>
        <v>2</v>
      </c>
      <c r="AE517" s="932" t="str">
        <f t="shared" si="111"/>
        <v>OK</v>
      </c>
      <c r="AF517" s="725" t="str">
        <f t="shared" si="112"/>
        <v>OK</v>
      </c>
      <c r="AG517" s="854"/>
      <c r="AH517" s="771"/>
      <c r="AI517" s="720"/>
      <c r="AJ517" s="720"/>
      <c r="AK517" s="720"/>
      <c r="AL517" s="720"/>
      <c r="AM517" s="720"/>
      <c r="AN517" s="720"/>
      <c r="AO517" s="720"/>
      <c r="AP517" s="720"/>
      <c r="AQ517" s="720"/>
      <c r="AR517" s="720"/>
      <c r="AS517" s="720"/>
      <c r="AT517" s="720"/>
      <c r="AU517" s="720"/>
      <c r="AV517" s="720"/>
      <c r="AW517" s="720"/>
      <c r="AX517" s="720"/>
      <c r="AY517" s="720"/>
      <c r="AZ517" s="720"/>
      <c r="BA517" s="720"/>
      <c r="BB517" s="720"/>
      <c r="BC517" s="720"/>
      <c r="BD517" s="720"/>
      <c r="BE517" s="720"/>
      <c r="BF517" s="720"/>
      <c r="BG517" s="720"/>
      <c r="BH517" s="720"/>
      <c r="BI517" s="720"/>
      <c r="BJ517" s="720"/>
      <c r="BK517" s="720"/>
      <c r="BL517" s="720"/>
      <c r="BM517" s="720"/>
      <c r="BN517" s="720"/>
      <c r="BO517" s="720"/>
      <c r="BP517" s="720"/>
      <c r="BQ517" s="716"/>
      <c r="BR517" s="716"/>
      <c r="BS517" s="716"/>
      <c r="BT517" s="716"/>
      <c r="BU517" s="716"/>
      <c r="BV517" s="716"/>
      <c r="BW517" s="716"/>
      <c r="BX517" s="716"/>
      <c r="BY517" s="716"/>
      <c r="BZ517" s="716"/>
      <c r="CA517" s="716"/>
      <c r="CB517" s="716"/>
      <c r="CC517" s="716"/>
      <c r="CD517" s="716"/>
      <c r="CE517" s="716"/>
      <c r="CF517" s="716"/>
      <c r="CG517" s="716"/>
      <c r="CH517" s="716"/>
      <c r="CI517" s="716"/>
      <c r="CJ517" s="716"/>
      <c r="CK517" s="716"/>
      <c r="CL517" s="716"/>
      <c r="CM517" s="716"/>
      <c r="CN517" s="716"/>
      <c r="CO517" s="716"/>
      <c r="CP517" s="716"/>
      <c r="CQ517" s="716"/>
      <c r="CR517" s="716"/>
      <c r="CS517" s="716"/>
      <c r="CT517" s="716"/>
      <c r="CU517" s="716"/>
      <c r="CV517" s="716"/>
      <c r="CW517" s="716"/>
      <c r="CX517" s="716"/>
      <c r="CY517" s="716"/>
      <c r="CZ517" s="716"/>
      <c r="DA517" s="716"/>
      <c r="DB517" s="716"/>
      <c r="DC517" s="716"/>
      <c r="DD517" s="716"/>
      <c r="DE517" s="716"/>
      <c r="DF517" s="716"/>
      <c r="DG517" s="716"/>
      <c r="DH517" s="716"/>
      <c r="DI517" s="716"/>
      <c r="DJ517" s="716"/>
      <c r="DK517" s="716"/>
      <c r="DL517" s="716"/>
      <c r="DM517" s="716"/>
      <c r="DN517" s="716"/>
      <c r="DO517" s="716"/>
      <c r="DP517" s="716"/>
      <c r="DQ517" s="716"/>
      <c r="DR517" s="716"/>
      <c r="DS517" s="716"/>
      <c r="DT517" s="716"/>
      <c r="DU517" s="716"/>
      <c r="DV517" s="716"/>
      <c r="DW517" s="716"/>
      <c r="DX517" s="716"/>
      <c r="DY517" s="716"/>
      <c r="DZ517" s="716"/>
      <c r="EA517" s="716"/>
      <c r="EB517" s="716"/>
      <c r="EC517" s="716"/>
      <c r="ED517" s="716"/>
      <c r="EE517" s="716"/>
      <c r="EF517" s="716"/>
    </row>
    <row r="518" spans="1:136" s="881" customFormat="1" x14ac:dyDescent="0.25">
      <c r="A518" s="874" t="s">
        <v>115</v>
      </c>
      <c r="B518" s="875">
        <f t="shared" si="121"/>
        <v>18</v>
      </c>
      <c r="C518" s="901">
        <v>274</v>
      </c>
      <c r="D518" s="858" t="s">
        <v>214</v>
      </c>
      <c r="E518" s="952">
        <v>42417</v>
      </c>
      <c r="F518" s="939"/>
      <c r="G518" s="878">
        <f t="shared" si="114"/>
        <v>18</v>
      </c>
      <c r="H518" s="912">
        <v>274</v>
      </c>
      <c r="I518" s="901">
        <v>274</v>
      </c>
      <c r="J518" s="912">
        <v>274</v>
      </c>
      <c r="K518" s="912">
        <v>0</v>
      </c>
      <c r="L518" s="877">
        <v>42418</v>
      </c>
      <c r="M518" s="879"/>
      <c r="N518" s="726"/>
      <c r="O518" s="726"/>
      <c r="P518" s="726"/>
      <c r="Q518" s="726"/>
      <c r="R518" s="726"/>
      <c r="S518" s="726"/>
      <c r="T518" s="726"/>
      <c r="U518" s="726"/>
      <c r="V518" s="962"/>
      <c r="W518" s="880">
        <f t="shared" si="117"/>
        <v>18</v>
      </c>
      <c r="X518" s="902">
        <v>274</v>
      </c>
      <c r="Y518" s="933" t="str">
        <f t="shared" ref="Y518:Y581" si="122">IF(C518=X518,"OK",IF(R518=J518,"ERRO",IF(X518="","KO",IF(X518=J518,"ERRO"))))</f>
        <v>OK</v>
      </c>
      <c r="Z518" s="858">
        <f t="shared" si="120"/>
        <v>0</v>
      </c>
      <c r="AA518" s="989" t="str">
        <f t="shared" ref="AA518:AA581" si="123">D518</f>
        <v>Worten def - 6806</v>
      </c>
      <c r="AB518" s="770">
        <v>42419</v>
      </c>
      <c r="AC518" s="722">
        <f t="shared" ref="AC518:AC581" si="124">X518</f>
        <v>274</v>
      </c>
      <c r="AD518" s="847">
        <f t="shared" si="119"/>
        <v>2</v>
      </c>
      <c r="AE518" s="932" t="str">
        <f t="shared" ref="AE518:AE581" si="125">IF(AB518&gt;0,"OK","Pendente")</f>
        <v>OK</v>
      </c>
      <c r="AF518" s="725" t="str">
        <f t="shared" ref="AF518:AF581" si="126">IF(AE518="Pendente",IF(F518&gt;5,"VER","-"),"OK")</f>
        <v>OK</v>
      </c>
      <c r="AG518" s="858"/>
      <c r="AH518" s="847"/>
      <c r="AI518" s="726"/>
      <c r="AJ518" s="726"/>
      <c r="AK518" s="726"/>
      <c r="AL518" s="726"/>
      <c r="AM518" s="726"/>
      <c r="AN518" s="726"/>
      <c r="AO518" s="726"/>
      <c r="AP518" s="726"/>
      <c r="AQ518" s="726"/>
      <c r="AR518" s="726"/>
      <c r="AS518" s="726"/>
      <c r="AT518" s="726"/>
      <c r="AU518" s="726"/>
      <c r="AV518" s="726"/>
      <c r="AW518" s="726"/>
      <c r="AX518" s="726"/>
      <c r="AY518" s="726"/>
      <c r="AZ518" s="726"/>
      <c r="BA518" s="726"/>
      <c r="BB518" s="726"/>
      <c r="BC518" s="726"/>
      <c r="BD518" s="726"/>
      <c r="BE518" s="726"/>
      <c r="BF518" s="726"/>
      <c r="BG518" s="726"/>
      <c r="BH518" s="726"/>
      <c r="BI518" s="726"/>
      <c r="BJ518" s="726"/>
      <c r="BK518" s="726"/>
      <c r="BL518" s="726"/>
      <c r="BM518" s="726"/>
      <c r="BN518" s="726"/>
      <c r="BO518" s="726"/>
      <c r="BP518" s="726"/>
    </row>
    <row r="519" spans="1:136" s="891" customFormat="1" x14ac:dyDescent="0.25">
      <c r="A519" s="883" t="s">
        <v>115</v>
      </c>
      <c r="B519" s="884">
        <f t="shared" si="121"/>
        <v>19</v>
      </c>
      <c r="C519" s="913">
        <v>1</v>
      </c>
      <c r="D519" s="896" t="s">
        <v>219</v>
      </c>
      <c r="E519" s="948">
        <v>42417</v>
      </c>
      <c r="F519" s="940"/>
      <c r="G519" s="887">
        <f t="shared" si="114"/>
        <v>19</v>
      </c>
      <c r="H519" s="971">
        <v>1</v>
      </c>
      <c r="I519" s="1097">
        <v>1</v>
      </c>
      <c r="J519" s="971">
        <v>1</v>
      </c>
      <c r="K519" s="971">
        <v>0</v>
      </c>
      <c r="L519" s="886">
        <v>42418</v>
      </c>
      <c r="M519" s="889"/>
      <c r="N519" s="730"/>
      <c r="O519" s="730"/>
      <c r="P519" s="730"/>
      <c r="Q519" s="730"/>
      <c r="R519" s="730"/>
      <c r="S519" s="730"/>
      <c r="T519" s="730"/>
      <c r="U519" s="730"/>
      <c r="V519" s="963"/>
      <c r="W519" s="713">
        <f t="shared" si="117"/>
        <v>19</v>
      </c>
      <c r="X519" s="914">
        <v>1</v>
      </c>
      <c r="Y519" s="978" t="str">
        <f t="shared" si="122"/>
        <v>OK</v>
      </c>
      <c r="Z519" s="896">
        <f t="shared" si="120"/>
        <v>0</v>
      </c>
      <c r="AA519" s="988" t="str">
        <f t="shared" si="123"/>
        <v>Vobis -6843</v>
      </c>
      <c r="AB519" s="894">
        <v>42419</v>
      </c>
      <c r="AC519" s="1001">
        <f t="shared" si="124"/>
        <v>1</v>
      </c>
      <c r="AD519" s="864">
        <f t="shared" si="119"/>
        <v>2</v>
      </c>
      <c r="AE519" s="932" t="str">
        <f t="shared" si="125"/>
        <v>OK</v>
      </c>
      <c r="AF519" s="725" t="str">
        <f t="shared" si="126"/>
        <v>OK</v>
      </c>
      <c r="AG519" s="896"/>
      <c r="AH519" s="864"/>
      <c r="AI519" s="730"/>
      <c r="AJ519" s="730"/>
      <c r="AK519" s="730"/>
      <c r="AL519" s="730"/>
      <c r="AM519" s="730"/>
      <c r="AN519" s="730"/>
      <c r="AO519" s="730"/>
      <c r="AP519" s="730"/>
      <c r="AQ519" s="730"/>
      <c r="AR519" s="730"/>
      <c r="AS519" s="730"/>
      <c r="AT519" s="730"/>
      <c r="AU519" s="730"/>
      <c r="AV519" s="730"/>
      <c r="AW519" s="730"/>
      <c r="AX519" s="730"/>
      <c r="AY519" s="730"/>
      <c r="AZ519" s="730"/>
      <c r="BA519" s="730"/>
      <c r="BB519" s="730"/>
      <c r="BC519" s="730"/>
      <c r="BD519" s="730"/>
      <c r="BE519" s="730"/>
      <c r="BF519" s="730"/>
      <c r="BG519" s="730"/>
      <c r="BH519" s="730"/>
      <c r="BI519" s="730"/>
      <c r="BJ519" s="730"/>
      <c r="BK519" s="730"/>
      <c r="BL519" s="730"/>
      <c r="BM519" s="730"/>
      <c r="BN519" s="730"/>
      <c r="BO519" s="730"/>
      <c r="BP519" s="730"/>
    </row>
    <row r="520" spans="1:136" s="689" customFormat="1" x14ac:dyDescent="0.25">
      <c r="A520" s="773" t="s">
        <v>115</v>
      </c>
      <c r="B520" s="769">
        <v>1</v>
      </c>
      <c r="C520" s="786">
        <v>200</v>
      </c>
      <c r="D520" s="854" t="s">
        <v>196</v>
      </c>
      <c r="E520" s="949">
        <v>42418</v>
      </c>
      <c r="F520" s="929"/>
      <c r="G520" s="721">
        <f t="shared" si="114"/>
        <v>1</v>
      </c>
      <c r="H520" s="964">
        <v>200</v>
      </c>
      <c r="I520" s="964">
        <v>200</v>
      </c>
      <c r="J520" s="964">
        <v>200</v>
      </c>
      <c r="K520" s="904">
        <v>0</v>
      </c>
      <c r="L520" s="718">
        <v>42419</v>
      </c>
      <c r="M520" s="835"/>
      <c r="N520" s="720"/>
      <c r="O520" s="720"/>
      <c r="P520" s="720"/>
      <c r="Q520" s="720"/>
      <c r="R520" s="720"/>
      <c r="S520" s="720"/>
      <c r="T520" s="720"/>
      <c r="U520" s="720"/>
      <c r="V520" s="958"/>
      <c r="W520" s="713">
        <f t="shared" si="117"/>
        <v>1</v>
      </c>
      <c r="X520" s="831">
        <v>200</v>
      </c>
      <c r="Y520" s="977" t="str">
        <f t="shared" si="122"/>
        <v>OK</v>
      </c>
      <c r="Z520" s="854">
        <f t="shared" si="120"/>
        <v>0</v>
      </c>
      <c r="AA520" s="987" t="str">
        <f t="shared" si="123"/>
        <v>RP Provisorio - 3172</v>
      </c>
      <c r="AB520" s="770">
        <v>42424</v>
      </c>
      <c r="AC520" s="722">
        <f t="shared" si="124"/>
        <v>200</v>
      </c>
      <c r="AD520" s="771">
        <f t="shared" si="119"/>
        <v>6</v>
      </c>
      <c r="AE520" s="932" t="str">
        <f t="shared" si="125"/>
        <v>OK</v>
      </c>
      <c r="AF520" s="725" t="str">
        <f t="shared" si="126"/>
        <v>OK</v>
      </c>
      <c r="AG520" s="854"/>
      <c r="AH520" s="771"/>
      <c r="AI520" s="720"/>
      <c r="AJ520" s="720"/>
      <c r="AK520" s="720"/>
      <c r="AL520" s="720"/>
      <c r="AM520" s="720"/>
      <c r="AN520" s="720"/>
      <c r="AO520" s="720"/>
      <c r="AP520" s="720"/>
      <c r="AQ520" s="720"/>
      <c r="AR520" s="720"/>
      <c r="AS520" s="720"/>
      <c r="AT520" s="720"/>
      <c r="AU520" s="720"/>
      <c r="AV520" s="720"/>
      <c r="AW520" s="720"/>
      <c r="AX520" s="720"/>
      <c r="AY520" s="720"/>
      <c r="AZ520" s="720"/>
      <c r="BA520" s="720"/>
      <c r="BB520" s="720"/>
      <c r="BC520" s="720"/>
      <c r="BD520" s="720"/>
      <c r="BE520" s="720"/>
      <c r="BF520" s="720"/>
      <c r="BG520" s="720"/>
      <c r="BH520" s="720"/>
      <c r="BI520" s="720"/>
      <c r="BJ520" s="720"/>
      <c r="BK520" s="720"/>
      <c r="BL520" s="720"/>
      <c r="BM520" s="720"/>
      <c r="BN520" s="720"/>
      <c r="BO520" s="720"/>
      <c r="BP520" s="720"/>
      <c r="BQ520" s="716"/>
      <c r="BR520" s="716"/>
      <c r="BS520" s="716"/>
      <c r="BT520" s="716"/>
      <c r="BU520" s="716"/>
      <c r="BV520" s="716"/>
      <c r="BW520" s="716"/>
      <c r="BX520" s="716"/>
      <c r="BY520" s="716"/>
      <c r="BZ520" s="716"/>
      <c r="CA520" s="716"/>
      <c r="CB520" s="716"/>
      <c r="CC520" s="716"/>
      <c r="CD520" s="716"/>
      <c r="CE520" s="716"/>
      <c r="CF520" s="716"/>
      <c r="CG520" s="716"/>
      <c r="CH520" s="716"/>
      <c r="CI520" s="716"/>
      <c r="CJ520" s="716"/>
      <c r="CK520" s="716"/>
      <c r="CL520" s="716"/>
      <c r="CM520" s="716"/>
      <c r="CN520" s="716"/>
      <c r="CO520" s="716"/>
      <c r="CP520" s="716"/>
      <c r="CQ520" s="716"/>
      <c r="CR520" s="716"/>
      <c r="CS520" s="716"/>
      <c r="CT520" s="716"/>
      <c r="CU520" s="716"/>
      <c r="CV520" s="716"/>
      <c r="CW520" s="716"/>
      <c r="CX520" s="716"/>
      <c r="CY520" s="716"/>
      <c r="CZ520" s="716"/>
      <c r="DA520" s="716"/>
      <c r="DB520" s="716"/>
      <c r="DC520" s="716"/>
      <c r="DD520" s="716"/>
      <c r="DE520" s="716"/>
      <c r="DF520" s="716"/>
      <c r="DG520" s="716"/>
      <c r="DH520" s="716"/>
      <c r="DI520" s="716"/>
      <c r="DJ520" s="716"/>
      <c r="DK520" s="716"/>
      <c r="DL520" s="716"/>
      <c r="DM520" s="716"/>
      <c r="DN520" s="716"/>
      <c r="DO520" s="716"/>
      <c r="DP520" s="716"/>
      <c r="DQ520" s="716"/>
      <c r="DR520" s="716"/>
      <c r="DS520" s="716"/>
      <c r="DT520" s="716"/>
      <c r="DU520" s="716"/>
      <c r="DV520" s="716"/>
      <c r="DW520" s="716"/>
      <c r="DX520" s="716"/>
      <c r="DY520" s="716"/>
      <c r="DZ520" s="716"/>
      <c r="EA520" s="716"/>
      <c r="EB520" s="716"/>
      <c r="EC520" s="716"/>
      <c r="ED520" s="716"/>
      <c r="EE520" s="716"/>
      <c r="EF520" s="716"/>
    </row>
    <row r="521" spans="1:136" s="689" customFormat="1" x14ac:dyDescent="0.25">
      <c r="A521" s="773" t="s">
        <v>115</v>
      </c>
      <c r="B521" s="769">
        <v>1</v>
      </c>
      <c r="C521" s="786">
        <v>2000</v>
      </c>
      <c r="D521" s="854" t="s">
        <v>212</v>
      </c>
      <c r="E521" s="949">
        <v>42420</v>
      </c>
      <c r="F521" s="929"/>
      <c r="G521" s="721">
        <f t="shared" si="114"/>
        <v>1</v>
      </c>
      <c r="H521" s="831">
        <v>2000</v>
      </c>
      <c r="I521" s="831">
        <v>2000</v>
      </c>
      <c r="J521" s="831">
        <v>2000</v>
      </c>
      <c r="K521" s="904">
        <v>0</v>
      </c>
      <c r="L521" s="718">
        <v>42423</v>
      </c>
      <c r="M521" s="835"/>
      <c r="N521" s="720"/>
      <c r="O521" s="720"/>
      <c r="P521" s="720"/>
      <c r="Q521" s="720"/>
      <c r="R521" s="720"/>
      <c r="S521" s="720"/>
      <c r="T521" s="720"/>
      <c r="U521" s="720"/>
      <c r="V521" s="958"/>
      <c r="W521" s="713">
        <f t="shared" si="117"/>
        <v>1</v>
      </c>
      <c r="X521" s="831"/>
      <c r="Y521" s="977" t="str">
        <f t="shared" si="122"/>
        <v>KO</v>
      </c>
      <c r="Z521" s="854"/>
      <c r="AA521" s="987" t="str">
        <f t="shared" si="123"/>
        <v>FNAC prov- 2369</v>
      </c>
      <c r="AB521" s="770"/>
      <c r="AC521" s="722">
        <f t="shared" si="124"/>
        <v>0</v>
      </c>
      <c r="AD521" s="771">
        <f t="shared" si="119"/>
        <v>-41810</v>
      </c>
      <c r="AE521" s="932" t="str">
        <f t="shared" si="125"/>
        <v>Pendente</v>
      </c>
      <c r="AF521" s="725" t="str">
        <f t="shared" si="126"/>
        <v>-</v>
      </c>
      <c r="AG521" s="854"/>
      <c r="AH521" s="771"/>
      <c r="AI521" s="720"/>
      <c r="AJ521" s="720"/>
      <c r="AK521" s="720"/>
      <c r="AL521" s="720"/>
      <c r="AM521" s="720"/>
      <c r="AN521" s="720"/>
      <c r="AO521" s="720"/>
      <c r="AP521" s="720"/>
      <c r="AQ521" s="720"/>
      <c r="AR521" s="720"/>
      <c r="AS521" s="720"/>
      <c r="AT521" s="720"/>
      <c r="AU521" s="720"/>
      <c r="AV521" s="720"/>
      <c r="AW521" s="720"/>
      <c r="AX521" s="720"/>
      <c r="AY521" s="720"/>
      <c r="AZ521" s="720"/>
      <c r="BA521" s="720"/>
      <c r="BB521" s="720"/>
      <c r="BC521" s="720"/>
      <c r="BD521" s="720"/>
      <c r="BE521" s="720"/>
      <c r="BF521" s="720"/>
      <c r="BG521" s="720"/>
      <c r="BH521" s="720"/>
      <c r="BI521" s="720"/>
      <c r="BJ521" s="720"/>
      <c r="BK521" s="720"/>
      <c r="BL521" s="720"/>
      <c r="BM521" s="720"/>
      <c r="BN521" s="720"/>
      <c r="BO521" s="720"/>
      <c r="BP521" s="720"/>
      <c r="BQ521" s="716"/>
      <c r="BR521" s="716"/>
      <c r="BS521" s="716"/>
      <c r="BT521" s="716"/>
      <c r="BU521" s="716"/>
      <c r="BV521" s="716"/>
      <c r="BW521" s="716"/>
      <c r="BX521" s="716"/>
      <c r="BY521" s="716"/>
      <c r="BZ521" s="716"/>
      <c r="CA521" s="716"/>
      <c r="CB521" s="716"/>
      <c r="CC521" s="716"/>
      <c r="CD521" s="716"/>
      <c r="CE521" s="716"/>
      <c r="CF521" s="716"/>
      <c r="CG521" s="716"/>
      <c r="CH521" s="716"/>
      <c r="CI521" s="716"/>
      <c r="CJ521" s="716"/>
      <c r="CK521" s="716"/>
      <c r="CL521" s="716"/>
      <c r="CM521" s="716"/>
      <c r="CN521" s="716"/>
      <c r="CO521" s="716"/>
      <c r="CP521" s="716"/>
      <c r="CQ521" s="716"/>
      <c r="CR521" s="716"/>
      <c r="CS521" s="716"/>
      <c r="CT521" s="716"/>
      <c r="CU521" s="716"/>
      <c r="CV521" s="716"/>
      <c r="CW521" s="716"/>
      <c r="CX521" s="716"/>
      <c r="CY521" s="716"/>
      <c r="CZ521" s="716"/>
      <c r="DA521" s="716"/>
      <c r="DB521" s="716"/>
      <c r="DC521" s="716"/>
      <c r="DD521" s="716"/>
      <c r="DE521" s="716"/>
      <c r="DF521" s="716"/>
      <c r="DG521" s="716"/>
      <c r="DH521" s="716"/>
      <c r="DI521" s="716"/>
      <c r="DJ521" s="716"/>
      <c r="DK521" s="716"/>
      <c r="DL521" s="716"/>
      <c r="DM521" s="716"/>
      <c r="DN521" s="716"/>
      <c r="DO521" s="716"/>
      <c r="DP521" s="716"/>
      <c r="DQ521" s="716"/>
      <c r="DR521" s="716"/>
      <c r="DS521" s="716"/>
      <c r="DT521" s="716"/>
      <c r="DU521" s="716"/>
      <c r="DV521" s="716"/>
      <c r="DW521" s="716"/>
      <c r="DX521" s="716"/>
      <c r="DY521" s="716"/>
      <c r="DZ521" s="716"/>
      <c r="EA521" s="716"/>
      <c r="EB521" s="716"/>
      <c r="EC521" s="716"/>
      <c r="ED521" s="716"/>
      <c r="EE521" s="716"/>
      <c r="EF521" s="716"/>
    </row>
    <row r="522" spans="1:136" s="689" customFormat="1" x14ac:dyDescent="0.25">
      <c r="A522" s="773" t="s">
        <v>115</v>
      </c>
      <c r="B522" s="769">
        <f>B521+1</f>
        <v>2</v>
      </c>
      <c r="C522" s="786">
        <v>250</v>
      </c>
      <c r="D522" s="854" t="s">
        <v>196</v>
      </c>
      <c r="E522" s="949">
        <v>42420</v>
      </c>
      <c r="F522" s="929"/>
      <c r="G522" s="721">
        <f t="shared" si="114"/>
        <v>2</v>
      </c>
      <c r="H522" s="831">
        <v>250</v>
      </c>
      <c r="I522" s="831">
        <v>250</v>
      </c>
      <c r="J522" s="831">
        <v>250</v>
      </c>
      <c r="K522" s="904">
        <v>0</v>
      </c>
      <c r="L522" s="718">
        <v>42423</v>
      </c>
      <c r="M522" s="835"/>
      <c r="N522" s="720"/>
      <c r="O522" s="720"/>
      <c r="P522" s="720"/>
      <c r="Q522" s="720"/>
      <c r="R522" s="720"/>
      <c r="S522" s="720"/>
      <c r="T522" s="720"/>
      <c r="U522" s="720"/>
      <c r="V522" s="958"/>
      <c r="W522" s="713">
        <f t="shared" si="117"/>
        <v>2</v>
      </c>
      <c r="X522" s="831">
        <v>250</v>
      </c>
      <c r="Y522" s="977" t="str">
        <f t="shared" si="122"/>
        <v>OK</v>
      </c>
      <c r="Z522" s="854">
        <v>0</v>
      </c>
      <c r="AA522" s="987" t="str">
        <f t="shared" si="123"/>
        <v>RP Provisorio - 3172</v>
      </c>
      <c r="AB522" s="770">
        <v>42425</v>
      </c>
      <c r="AC522" s="722">
        <f t="shared" si="124"/>
        <v>250</v>
      </c>
      <c r="AD522" s="771">
        <f t="shared" si="119"/>
        <v>5</v>
      </c>
      <c r="AE522" s="932" t="str">
        <f t="shared" si="125"/>
        <v>OK</v>
      </c>
      <c r="AF522" s="725" t="str">
        <f t="shared" si="126"/>
        <v>OK</v>
      </c>
      <c r="AG522" s="854"/>
      <c r="AH522" s="771"/>
      <c r="AI522" s="720"/>
      <c r="AJ522" s="720"/>
      <c r="AK522" s="720"/>
      <c r="AL522" s="720"/>
      <c r="AM522" s="720"/>
      <c r="AN522" s="720"/>
      <c r="AO522" s="720"/>
      <c r="AP522" s="720"/>
      <c r="AQ522" s="720"/>
      <c r="AR522" s="720"/>
      <c r="AS522" s="720"/>
      <c r="AT522" s="720"/>
      <c r="AU522" s="720"/>
      <c r="AV522" s="720"/>
      <c r="AW522" s="720"/>
      <c r="AX522" s="720"/>
      <c r="AY522" s="720"/>
      <c r="AZ522" s="720"/>
      <c r="BA522" s="720"/>
      <c r="BB522" s="720"/>
      <c r="BC522" s="720"/>
      <c r="BD522" s="720"/>
      <c r="BE522" s="720"/>
      <c r="BF522" s="720"/>
      <c r="BG522" s="720"/>
      <c r="BH522" s="720"/>
      <c r="BI522" s="720"/>
      <c r="BJ522" s="720"/>
      <c r="BK522" s="720"/>
      <c r="BL522" s="720"/>
      <c r="BM522" s="720"/>
      <c r="BN522" s="720"/>
      <c r="BO522" s="720"/>
      <c r="BP522" s="720"/>
      <c r="BQ522" s="716"/>
      <c r="BR522" s="716"/>
      <c r="BS522" s="716"/>
      <c r="BT522" s="716"/>
      <c r="BU522" s="716"/>
      <c r="BV522" s="716"/>
      <c r="BW522" s="716"/>
      <c r="BX522" s="716"/>
      <c r="BY522" s="716"/>
      <c r="BZ522" s="716"/>
      <c r="CA522" s="716"/>
      <c r="CB522" s="716"/>
      <c r="CC522" s="716"/>
      <c r="CD522" s="716"/>
      <c r="CE522" s="716"/>
      <c r="CF522" s="716"/>
      <c r="CG522" s="716"/>
      <c r="CH522" s="716"/>
      <c r="CI522" s="716"/>
      <c r="CJ522" s="716"/>
      <c r="CK522" s="716"/>
      <c r="CL522" s="716"/>
      <c r="CM522" s="716"/>
      <c r="CN522" s="716"/>
      <c r="CO522" s="716"/>
      <c r="CP522" s="716"/>
      <c r="CQ522" s="716"/>
      <c r="CR522" s="716"/>
      <c r="CS522" s="716"/>
      <c r="CT522" s="716"/>
      <c r="CU522" s="716"/>
      <c r="CV522" s="716"/>
      <c r="CW522" s="716"/>
      <c r="CX522" s="716"/>
      <c r="CY522" s="716"/>
      <c r="CZ522" s="716"/>
      <c r="DA522" s="716"/>
      <c r="DB522" s="716"/>
      <c r="DC522" s="716"/>
      <c r="DD522" s="716"/>
      <c r="DE522" s="716"/>
      <c r="DF522" s="716"/>
      <c r="DG522" s="716"/>
      <c r="DH522" s="716"/>
      <c r="DI522" s="716"/>
      <c r="DJ522" s="716"/>
      <c r="DK522" s="716"/>
      <c r="DL522" s="716"/>
      <c r="DM522" s="716"/>
      <c r="DN522" s="716"/>
      <c r="DO522" s="716"/>
      <c r="DP522" s="716"/>
      <c r="DQ522" s="716"/>
      <c r="DR522" s="716"/>
      <c r="DS522" s="716"/>
      <c r="DT522" s="716"/>
      <c r="DU522" s="716"/>
      <c r="DV522" s="716"/>
      <c r="DW522" s="716"/>
      <c r="DX522" s="716"/>
      <c r="DY522" s="716"/>
      <c r="DZ522" s="716"/>
      <c r="EA522" s="716"/>
      <c r="EB522" s="716"/>
      <c r="EC522" s="716"/>
      <c r="ED522" s="716"/>
      <c r="EE522" s="716"/>
      <c r="EF522" s="716"/>
    </row>
    <row r="523" spans="1:136" s="689" customFormat="1" x14ac:dyDescent="0.25">
      <c r="A523" s="773" t="s">
        <v>115</v>
      </c>
      <c r="B523" s="769">
        <f>B522+1</f>
        <v>3</v>
      </c>
      <c r="C523" s="786">
        <v>75</v>
      </c>
      <c r="D523" s="854" t="s">
        <v>178</v>
      </c>
      <c r="E523" s="949">
        <v>42420</v>
      </c>
      <c r="F523" s="929"/>
      <c r="G523" s="721">
        <f t="shared" si="114"/>
        <v>3</v>
      </c>
      <c r="H523" s="831">
        <v>75</v>
      </c>
      <c r="I523" s="831">
        <v>75</v>
      </c>
      <c r="J523" s="831">
        <v>75</v>
      </c>
      <c r="K523" s="904">
        <v>0</v>
      </c>
      <c r="L523" s="718">
        <v>42423</v>
      </c>
      <c r="M523" s="835"/>
      <c r="N523" s="720"/>
      <c r="O523" s="720"/>
      <c r="P523" s="720"/>
      <c r="Q523" s="720"/>
      <c r="R523" s="720"/>
      <c r="S523" s="720"/>
      <c r="T523" s="720"/>
      <c r="U523" s="720"/>
      <c r="V523" s="958"/>
      <c r="W523" s="713">
        <f t="shared" si="117"/>
        <v>3</v>
      </c>
      <c r="X523" s="831">
        <v>75</v>
      </c>
      <c r="Y523" s="977" t="str">
        <f t="shared" si="122"/>
        <v>OK</v>
      </c>
      <c r="Z523" s="854">
        <v>0</v>
      </c>
      <c r="AA523" s="987" t="str">
        <f t="shared" si="123"/>
        <v>Worten prov - 6804</v>
      </c>
      <c r="AB523" s="770">
        <v>42425</v>
      </c>
      <c r="AC523" s="722">
        <f t="shared" si="124"/>
        <v>75</v>
      </c>
      <c r="AD523" s="771">
        <f t="shared" si="119"/>
        <v>5</v>
      </c>
      <c r="AE523" s="932" t="str">
        <f t="shared" si="125"/>
        <v>OK</v>
      </c>
      <c r="AF523" s="725" t="str">
        <f t="shared" si="126"/>
        <v>OK</v>
      </c>
      <c r="AG523" s="854"/>
      <c r="AH523" s="771"/>
      <c r="AI523" s="720"/>
      <c r="AJ523" s="720"/>
      <c r="AK523" s="720"/>
      <c r="AL523" s="720"/>
      <c r="AM523" s="720"/>
      <c r="AN523" s="720"/>
      <c r="AO523" s="720"/>
      <c r="AP523" s="720"/>
      <c r="AQ523" s="720"/>
      <c r="AR523" s="720"/>
      <c r="AS523" s="720"/>
      <c r="AT523" s="720"/>
      <c r="AU523" s="720"/>
      <c r="AV523" s="720"/>
      <c r="AW523" s="720"/>
      <c r="AX523" s="720"/>
      <c r="AY523" s="720"/>
      <c r="AZ523" s="720"/>
      <c r="BA523" s="720"/>
      <c r="BB523" s="720"/>
      <c r="BC523" s="720"/>
      <c r="BD523" s="720"/>
      <c r="BE523" s="720"/>
      <c r="BF523" s="720"/>
      <c r="BG523" s="720"/>
      <c r="BH523" s="720"/>
      <c r="BI523" s="720"/>
      <c r="BJ523" s="720"/>
      <c r="BK523" s="720"/>
      <c r="BL523" s="720"/>
      <c r="BM523" s="720"/>
      <c r="BN523" s="720"/>
      <c r="BO523" s="720"/>
      <c r="BP523" s="720"/>
      <c r="BQ523" s="716"/>
      <c r="BR523" s="716"/>
      <c r="BS523" s="716"/>
      <c r="BT523" s="716"/>
      <c r="BU523" s="716"/>
      <c r="BV523" s="716"/>
      <c r="BW523" s="716"/>
      <c r="BX523" s="716"/>
      <c r="BY523" s="716"/>
      <c r="BZ523" s="716"/>
      <c r="CA523" s="716"/>
      <c r="CB523" s="716"/>
      <c r="CC523" s="716"/>
      <c r="CD523" s="716"/>
      <c r="CE523" s="716"/>
      <c r="CF523" s="716"/>
      <c r="CG523" s="716"/>
      <c r="CH523" s="716"/>
      <c r="CI523" s="716"/>
      <c r="CJ523" s="716"/>
      <c r="CK523" s="716"/>
      <c r="CL523" s="716"/>
      <c r="CM523" s="716"/>
      <c r="CN523" s="716"/>
      <c r="CO523" s="716"/>
      <c r="CP523" s="716"/>
      <c r="CQ523" s="716"/>
      <c r="CR523" s="716"/>
      <c r="CS523" s="716"/>
      <c r="CT523" s="716"/>
      <c r="CU523" s="716"/>
      <c r="CV523" s="716"/>
      <c r="CW523" s="716"/>
      <c r="CX523" s="716"/>
      <c r="CY523" s="716"/>
      <c r="CZ523" s="716"/>
      <c r="DA523" s="716"/>
      <c r="DB523" s="716"/>
      <c r="DC523" s="716"/>
      <c r="DD523" s="716"/>
      <c r="DE523" s="716"/>
      <c r="DF523" s="716"/>
      <c r="DG523" s="716"/>
      <c r="DH523" s="716"/>
      <c r="DI523" s="716"/>
      <c r="DJ523" s="716"/>
      <c r="DK523" s="716"/>
      <c r="DL523" s="716"/>
      <c r="DM523" s="716"/>
      <c r="DN523" s="716"/>
      <c r="DO523" s="716"/>
      <c r="DP523" s="716"/>
      <c r="DQ523" s="716"/>
      <c r="DR523" s="716"/>
      <c r="DS523" s="716"/>
      <c r="DT523" s="716"/>
      <c r="DU523" s="716"/>
      <c r="DV523" s="716"/>
      <c r="DW523" s="716"/>
      <c r="DX523" s="716"/>
      <c r="DY523" s="716"/>
      <c r="DZ523" s="716"/>
      <c r="EA523" s="716"/>
      <c r="EB523" s="716"/>
      <c r="EC523" s="716"/>
      <c r="ED523" s="716"/>
      <c r="EE523" s="716"/>
      <c r="EF523" s="716"/>
    </row>
    <row r="524" spans="1:136" s="689" customFormat="1" x14ac:dyDescent="0.25">
      <c r="A524" s="773" t="s">
        <v>115</v>
      </c>
      <c r="B524" s="769">
        <v>1</v>
      </c>
      <c r="C524" s="786">
        <v>200</v>
      </c>
      <c r="D524" s="854" t="s">
        <v>196</v>
      </c>
      <c r="E524" s="949">
        <v>42423</v>
      </c>
      <c r="F524" s="929"/>
      <c r="G524" s="721">
        <f t="shared" si="114"/>
        <v>1</v>
      </c>
      <c r="H524" s="831">
        <v>200</v>
      </c>
      <c r="I524" s="831">
        <v>200</v>
      </c>
      <c r="J524" s="831">
        <v>200</v>
      </c>
      <c r="K524" s="904">
        <v>0</v>
      </c>
      <c r="L524" s="718">
        <v>42424</v>
      </c>
      <c r="M524" s="835"/>
      <c r="N524" s="720"/>
      <c r="O524" s="720"/>
      <c r="P524" s="720"/>
      <c r="Q524" s="720"/>
      <c r="R524" s="720"/>
      <c r="S524" s="720"/>
      <c r="T524" s="720"/>
      <c r="U524" s="720"/>
      <c r="V524" s="958"/>
      <c r="W524" s="713">
        <f t="shared" si="117"/>
        <v>1</v>
      </c>
      <c r="X524" s="831">
        <v>200</v>
      </c>
      <c r="Y524" s="977" t="str">
        <f t="shared" si="122"/>
        <v>OK</v>
      </c>
      <c r="Z524" s="854">
        <v>0</v>
      </c>
      <c r="AA524" s="987" t="str">
        <f t="shared" si="123"/>
        <v>RP Provisorio - 3172</v>
      </c>
      <c r="AB524" s="770">
        <v>42425</v>
      </c>
      <c r="AC524" s="722">
        <f t="shared" si="124"/>
        <v>200</v>
      </c>
      <c r="AD524" s="771">
        <f t="shared" si="119"/>
        <v>2</v>
      </c>
      <c r="AE524" s="932" t="str">
        <f t="shared" si="125"/>
        <v>OK</v>
      </c>
      <c r="AF524" s="725" t="str">
        <f t="shared" si="126"/>
        <v>OK</v>
      </c>
      <c r="AG524" s="854"/>
      <c r="AH524" s="771"/>
      <c r="AI524" s="720"/>
      <c r="AJ524" s="720"/>
      <c r="AK524" s="720"/>
      <c r="AL524" s="720"/>
      <c r="AM524" s="720"/>
      <c r="AN524" s="720"/>
      <c r="AO524" s="720"/>
      <c r="AP524" s="720"/>
      <c r="AQ524" s="720"/>
      <c r="AR524" s="720"/>
      <c r="AS524" s="720"/>
      <c r="AT524" s="720"/>
      <c r="AU524" s="720"/>
      <c r="AV524" s="720"/>
      <c r="AW524" s="720"/>
      <c r="AX524" s="720"/>
      <c r="AY524" s="720"/>
      <c r="AZ524" s="720"/>
      <c r="BA524" s="720"/>
      <c r="BB524" s="720"/>
      <c r="BC524" s="720"/>
      <c r="BD524" s="720"/>
      <c r="BE524" s="720"/>
      <c r="BF524" s="720"/>
      <c r="BG524" s="720"/>
      <c r="BH524" s="720"/>
      <c r="BI524" s="720"/>
      <c r="BJ524" s="720"/>
      <c r="BK524" s="720"/>
      <c r="BL524" s="720"/>
      <c r="BM524" s="720"/>
      <c r="BN524" s="720"/>
      <c r="BO524" s="720"/>
      <c r="BP524" s="720"/>
      <c r="BQ524" s="716"/>
      <c r="BR524" s="716"/>
      <c r="BS524" s="716"/>
      <c r="BT524" s="716"/>
      <c r="BU524" s="716"/>
      <c r="BV524" s="716"/>
      <c r="BW524" s="716"/>
      <c r="BX524" s="716"/>
      <c r="BY524" s="716"/>
      <c r="BZ524" s="716"/>
      <c r="CA524" s="716"/>
      <c r="CB524" s="716"/>
      <c r="CC524" s="716"/>
      <c r="CD524" s="716"/>
      <c r="CE524" s="716"/>
      <c r="CF524" s="716"/>
      <c r="CG524" s="716"/>
      <c r="CH524" s="716"/>
      <c r="CI524" s="716"/>
      <c r="CJ524" s="716"/>
      <c r="CK524" s="716"/>
      <c r="CL524" s="716"/>
      <c r="CM524" s="716"/>
      <c r="CN524" s="716"/>
      <c r="CO524" s="716"/>
      <c r="CP524" s="716"/>
      <c r="CQ524" s="716"/>
      <c r="CR524" s="716"/>
      <c r="CS524" s="716"/>
      <c r="CT524" s="716"/>
      <c r="CU524" s="716"/>
      <c r="CV524" s="716"/>
      <c r="CW524" s="716"/>
      <c r="CX524" s="716"/>
      <c r="CY524" s="716"/>
      <c r="CZ524" s="716"/>
      <c r="DA524" s="716"/>
      <c r="DB524" s="716"/>
      <c r="DC524" s="716"/>
      <c r="DD524" s="716"/>
      <c r="DE524" s="716"/>
      <c r="DF524" s="716"/>
      <c r="DG524" s="716"/>
      <c r="DH524" s="716"/>
      <c r="DI524" s="716"/>
      <c r="DJ524" s="716"/>
      <c r="DK524" s="716"/>
      <c r="DL524" s="716"/>
      <c r="DM524" s="716"/>
      <c r="DN524" s="716"/>
      <c r="DO524" s="716"/>
      <c r="DP524" s="716"/>
      <c r="DQ524" s="716"/>
      <c r="DR524" s="716"/>
      <c r="DS524" s="716"/>
      <c r="DT524" s="716"/>
      <c r="DU524" s="716"/>
      <c r="DV524" s="716"/>
      <c r="DW524" s="716"/>
      <c r="DX524" s="716"/>
      <c r="DY524" s="716"/>
      <c r="DZ524" s="716"/>
      <c r="EA524" s="716"/>
      <c r="EB524" s="716"/>
      <c r="EC524" s="716"/>
      <c r="ED524" s="716"/>
      <c r="EE524" s="716"/>
      <c r="EF524" s="716"/>
    </row>
    <row r="525" spans="1:136" s="689" customFormat="1" x14ac:dyDescent="0.25">
      <c r="A525" s="773" t="s">
        <v>115</v>
      </c>
      <c r="B525" s="769">
        <v>1</v>
      </c>
      <c r="C525" s="927">
        <v>2</v>
      </c>
      <c r="D525" s="1079" t="s">
        <v>183</v>
      </c>
      <c r="E525" s="949">
        <v>42424</v>
      </c>
      <c r="F525" s="929"/>
      <c r="G525" s="721">
        <f t="shared" si="114"/>
        <v>1</v>
      </c>
      <c r="H525" s="904">
        <v>2</v>
      </c>
      <c r="I525" s="904">
        <v>2</v>
      </c>
      <c r="J525" s="904">
        <v>2</v>
      </c>
      <c r="K525" s="904">
        <v>0</v>
      </c>
      <c r="L525" s="718">
        <v>42425</v>
      </c>
      <c r="M525" s="835"/>
      <c r="N525" s="720"/>
      <c r="O525" s="720"/>
      <c r="P525" s="720"/>
      <c r="Q525" s="720"/>
      <c r="R525" s="720"/>
      <c r="S525" s="720"/>
      <c r="T525" s="720"/>
      <c r="U525" s="720"/>
      <c r="V525" s="958"/>
      <c r="W525" s="713">
        <f t="shared" si="117"/>
        <v>1</v>
      </c>
      <c r="X525" s="831"/>
      <c r="Y525" s="977" t="str">
        <f t="shared" si="122"/>
        <v>KO</v>
      </c>
      <c r="Z525" s="854" t="str">
        <f t="shared" ref="Z525:Z588" si="127">IF(X525="","",+C525-X525)</f>
        <v/>
      </c>
      <c r="AA525" s="987" t="str">
        <f t="shared" si="123"/>
        <v>MDL Def - 2208</v>
      </c>
      <c r="AB525" s="770"/>
      <c r="AC525" s="722">
        <f t="shared" si="124"/>
        <v>0</v>
      </c>
      <c r="AD525" s="771">
        <f t="shared" si="119"/>
        <v>-41814</v>
      </c>
      <c r="AE525" s="932" t="str">
        <f t="shared" si="125"/>
        <v>Pendente</v>
      </c>
      <c r="AF525" s="725" t="str">
        <f t="shared" si="126"/>
        <v>-</v>
      </c>
      <c r="AG525" s="854"/>
      <c r="AH525" s="771"/>
      <c r="AI525" s="720"/>
      <c r="AJ525" s="720"/>
      <c r="AK525" s="720"/>
      <c r="AL525" s="720"/>
      <c r="AM525" s="720"/>
      <c r="AN525" s="720"/>
      <c r="AO525" s="720"/>
      <c r="AP525" s="720"/>
      <c r="AQ525" s="720"/>
      <c r="AR525" s="720"/>
      <c r="AS525" s="720"/>
      <c r="AT525" s="720"/>
      <c r="AU525" s="720"/>
      <c r="AV525" s="720"/>
      <c r="AW525" s="720"/>
      <c r="AX525" s="720"/>
      <c r="AY525" s="720"/>
      <c r="AZ525" s="720"/>
      <c r="BA525" s="720"/>
      <c r="BB525" s="720"/>
      <c r="BC525" s="720"/>
      <c r="BD525" s="720"/>
      <c r="BE525" s="720"/>
      <c r="BF525" s="720"/>
      <c r="BG525" s="720"/>
      <c r="BH525" s="720"/>
      <c r="BI525" s="720"/>
      <c r="BJ525" s="720"/>
      <c r="BK525" s="720"/>
      <c r="BL525" s="720"/>
      <c r="BM525" s="720"/>
      <c r="BN525" s="720"/>
      <c r="BO525" s="720"/>
      <c r="BP525" s="720"/>
      <c r="BQ525" s="716"/>
      <c r="BR525" s="716"/>
      <c r="BS525" s="716"/>
      <c r="BT525" s="716"/>
      <c r="BU525" s="716"/>
      <c r="BV525" s="716"/>
      <c r="BW525" s="716"/>
      <c r="BX525" s="716"/>
      <c r="BY525" s="716"/>
      <c r="BZ525" s="716"/>
      <c r="CA525" s="716"/>
      <c r="CB525" s="716"/>
      <c r="CC525" s="716"/>
      <c r="CD525" s="716"/>
      <c r="CE525" s="716"/>
      <c r="CF525" s="716"/>
      <c r="CG525" s="716"/>
      <c r="CH525" s="716"/>
      <c r="CI525" s="716"/>
      <c r="CJ525" s="716"/>
      <c r="CK525" s="716"/>
      <c r="CL525" s="716"/>
      <c r="CM525" s="716"/>
      <c r="CN525" s="716"/>
      <c r="CO525" s="716"/>
      <c r="CP525" s="716"/>
      <c r="CQ525" s="716"/>
      <c r="CR525" s="716"/>
      <c r="CS525" s="716"/>
      <c r="CT525" s="716"/>
      <c r="CU525" s="716"/>
      <c r="CV525" s="716"/>
      <c r="CW525" s="716"/>
      <c r="CX525" s="716"/>
      <c r="CY525" s="716"/>
      <c r="CZ525" s="716"/>
      <c r="DA525" s="716"/>
      <c r="DB525" s="716"/>
      <c r="DC525" s="716"/>
      <c r="DD525" s="716"/>
      <c r="DE525" s="716"/>
      <c r="DF525" s="716"/>
      <c r="DG525" s="716"/>
      <c r="DH525" s="716"/>
      <c r="DI525" s="716"/>
      <c r="DJ525" s="716"/>
      <c r="DK525" s="716"/>
      <c r="DL525" s="716"/>
      <c r="DM525" s="716"/>
      <c r="DN525" s="716"/>
      <c r="DO525" s="716"/>
      <c r="DP525" s="716"/>
      <c r="DQ525" s="716"/>
      <c r="DR525" s="716"/>
      <c r="DS525" s="716"/>
      <c r="DT525" s="716"/>
      <c r="DU525" s="716"/>
      <c r="DV525" s="716"/>
      <c r="DW525" s="716"/>
      <c r="DX525" s="716"/>
      <c r="DY525" s="716"/>
      <c r="DZ525" s="716"/>
      <c r="EA525" s="716"/>
      <c r="EB525" s="716"/>
      <c r="EC525" s="716"/>
      <c r="ED525" s="716"/>
      <c r="EE525" s="716"/>
      <c r="EF525" s="716"/>
    </row>
    <row r="526" spans="1:136" s="689" customFormat="1" x14ac:dyDescent="0.25">
      <c r="A526" s="773" t="s">
        <v>115</v>
      </c>
      <c r="B526" s="769">
        <f t="shared" ref="B526:B540" si="128">B525+1</f>
        <v>2</v>
      </c>
      <c r="C526" s="786">
        <v>11</v>
      </c>
      <c r="D526" s="854" t="s">
        <v>67</v>
      </c>
      <c r="E526" s="949">
        <v>42424</v>
      </c>
      <c r="F526" s="929"/>
      <c r="G526" s="721">
        <f t="shared" si="114"/>
        <v>2</v>
      </c>
      <c r="H526" s="904">
        <v>11</v>
      </c>
      <c r="I526" s="904">
        <v>11</v>
      </c>
      <c r="J526" s="904">
        <v>11</v>
      </c>
      <c r="K526" s="904">
        <v>0</v>
      </c>
      <c r="L526" s="718">
        <v>42425</v>
      </c>
      <c r="M526" s="835"/>
      <c r="N526" s="720"/>
      <c r="O526" s="720"/>
      <c r="P526" s="720"/>
      <c r="Q526" s="720"/>
      <c r="R526" s="720"/>
      <c r="S526" s="720"/>
      <c r="T526" s="720"/>
      <c r="U526" s="720"/>
      <c r="V526" s="958"/>
      <c r="W526" s="713">
        <f t="shared" si="117"/>
        <v>2</v>
      </c>
      <c r="X526" s="831">
        <v>11</v>
      </c>
      <c r="Y526" s="977" t="str">
        <f t="shared" si="122"/>
        <v>OK</v>
      </c>
      <c r="Z526" s="854">
        <f t="shared" si="127"/>
        <v>0</v>
      </c>
      <c r="AA526" s="987" t="str">
        <f t="shared" si="123"/>
        <v>White - 2213</v>
      </c>
      <c r="AB526" s="770">
        <v>42426</v>
      </c>
      <c r="AC526" s="722">
        <f t="shared" si="124"/>
        <v>11</v>
      </c>
      <c r="AD526" s="771">
        <f t="shared" si="119"/>
        <v>2</v>
      </c>
      <c r="AE526" s="932" t="str">
        <f t="shared" si="125"/>
        <v>OK</v>
      </c>
      <c r="AF526" s="725" t="str">
        <f t="shared" si="126"/>
        <v>OK</v>
      </c>
      <c r="AG526" s="854"/>
      <c r="AH526" s="771"/>
      <c r="AI526" s="720"/>
      <c r="AJ526" s="720"/>
      <c r="AK526" s="720"/>
      <c r="AL526" s="720"/>
      <c r="AM526" s="720"/>
      <c r="AN526" s="720"/>
      <c r="AO526" s="720"/>
      <c r="AP526" s="720"/>
      <c r="AQ526" s="720"/>
      <c r="AR526" s="720"/>
      <c r="AS526" s="720"/>
      <c r="AT526" s="720"/>
      <c r="AU526" s="720"/>
      <c r="AV526" s="720"/>
      <c r="AW526" s="720"/>
      <c r="AX526" s="720"/>
      <c r="AY526" s="720"/>
      <c r="AZ526" s="720"/>
      <c r="BA526" s="720"/>
      <c r="BB526" s="720"/>
      <c r="BC526" s="720"/>
      <c r="BD526" s="720"/>
      <c r="BE526" s="720"/>
      <c r="BF526" s="720"/>
      <c r="BG526" s="720"/>
      <c r="BH526" s="720"/>
      <c r="BI526" s="720"/>
      <c r="BJ526" s="720"/>
      <c r="BK526" s="720"/>
      <c r="BL526" s="720"/>
      <c r="BM526" s="720"/>
      <c r="BN526" s="720"/>
      <c r="BO526" s="720"/>
      <c r="BP526" s="720"/>
      <c r="BQ526" s="716"/>
      <c r="BR526" s="716"/>
      <c r="BS526" s="716"/>
      <c r="BT526" s="716"/>
      <c r="BU526" s="716"/>
      <c r="BV526" s="716"/>
      <c r="BW526" s="716"/>
      <c r="BX526" s="716"/>
      <c r="BY526" s="716"/>
      <c r="BZ526" s="716"/>
      <c r="CA526" s="716"/>
      <c r="CB526" s="716"/>
      <c r="CC526" s="716"/>
      <c r="CD526" s="716"/>
      <c r="CE526" s="716"/>
      <c r="CF526" s="716"/>
      <c r="CG526" s="716"/>
      <c r="CH526" s="716"/>
      <c r="CI526" s="716"/>
      <c r="CJ526" s="716"/>
      <c r="CK526" s="716"/>
      <c r="CL526" s="716"/>
      <c r="CM526" s="716"/>
      <c r="CN526" s="716"/>
      <c r="CO526" s="716"/>
      <c r="CP526" s="716"/>
      <c r="CQ526" s="716"/>
      <c r="CR526" s="716"/>
      <c r="CS526" s="716"/>
      <c r="CT526" s="716"/>
      <c r="CU526" s="716"/>
      <c r="CV526" s="716"/>
      <c r="CW526" s="716"/>
      <c r="CX526" s="716"/>
      <c r="CY526" s="716"/>
      <c r="CZ526" s="716"/>
      <c r="DA526" s="716"/>
      <c r="DB526" s="716"/>
      <c r="DC526" s="716"/>
      <c r="DD526" s="716"/>
      <c r="DE526" s="716"/>
      <c r="DF526" s="716"/>
      <c r="DG526" s="716"/>
      <c r="DH526" s="716"/>
      <c r="DI526" s="716"/>
      <c r="DJ526" s="716"/>
      <c r="DK526" s="716"/>
      <c r="DL526" s="716"/>
      <c r="DM526" s="716"/>
      <c r="DN526" s="716"/>
      <c r="DO526" s="716"/>
      <c r="DP526" s="716"/>
      <c r="DQ526" s="716"/>
      <c r="DR526" s="716"/>
      <c r="DS526" s="716"/>
      <c r="DT526" s="716"/>
      <c r="DU526" s="716"/>
      <c r="DV526" s="716"/>
      <c r="DW526" s="716"/>
      <c r="DX526" s="716"/>
      <c r="DY526" s="716"/>
      <c r="DZ526" s="716"/>
      <c r="EA526" s="716"/>
      <c r="EB526" s="716"/>
      <c r="EC526" s="716"/>
      <c r="ED526" s="716"/>
      <c r="EE526" s="716"/>
      <c r="EF526" s="716"/>
    </row>
    <row r="527" spans="1:136" s="689" customFormat="1" x14ac:dyDescent="0.25">
      <c r="A527" s="773" t="s">
        <v>115</v>
      </c>
      <c r="B527" s="769">
        <f t="shared" si="128"/>
        <v>3</v>
      </c>
      <c r="C527" s="786">
        <v>53</v>
      </c>
      <c r="D527" s="854" t="s">
        <v>69</v>
      </c>
      <c r="E527" s="949">
        <v>42424</v>
      </c>
      <c r="F527" s="929"/>
      <c r="G527" s="721">
        <f t="shared" si="114"/>
        <v>3</v>
      </c>
      <c r="H527" s="904">
        <v>53</v>
      </c>
      <c r="I527" s="904">
        <v>53</v>
      </c>
      <c r="J527" s="904">
        <v>53</v>
      </c>
      <c r="K527" s="904">
        <v>0</v>
      </c>
      <c r="L527" s="718">
        <v>42425</v>
      </c>
      <c r="M527" s="835"/>
      <c r="N527" s="720"/>
      <c r="O527" s="720"/>
      <c r="P527" s="720"/>
      <c r="Q527" s="720"/>
      <c r="R527" s="720"/>
      <c r="S527" s="720"/>
      <c r="T527" s="720"/>
      <c r="U527" s="720"/>
      <c r="V527" s="958"/>
      <c r="W527" s="713">
        <f t="shared" si="117"/>
        <v>3</v>
      </c>
      <c r="X527" s="831">
        <v>53</v>
      </c>
      <c r="Y527" s="977" t="str">
        <f t="shared" si="122"/>
        <v>OK</v>
      </c>
      <c r="Z527" s="854">
        <f t="shared" si="127"/>
        <v>0</v>
      </c>
      <c r="AA527" s="987" t="str">
        <f t="shared" si="123"/>
        <v>Black - 2215</v>
      </c>
      <c r="AB527" s="770">
        <v>42426</v>
      </c>
      <c r="AC527" s="722">
        <f t="shared" si="124"/>
        <v>53</v>
      </c>
      <c r="AD527" s="771">
        <f t="shared" si="119"/>
        <v>2</v>
      </c>
      <c r="AE527" s="932" t="str">
        <f t="shared" si="125"/>
        <v>OK</v>
      </c>
      <c r="AF527" s="725" t="str">
        <f t="shared" si="126"/>
        <v>OK</v>
      </c>
      <c r="AG527" s="854"/>
      <c r="AH527" s="771"/>
      <c r="AI527" s="720"/>
      <c r="AJ527" s="720"/>
      <c r="AK527" s="720"/>
      <c r="AL527" s="720"/>
      <c r="AM527" s="720"/>
      <c r="AN527" s="720"/>
      <c r="AO527" s="720"/>
      <c r="AP527" s="720"/>
      <c r="AQ527" s="720"/>
      <c r="AR527" s="720"/>
      <c r="AS527" s="720"/>
      <c r="AT527" s="720"/>
      <c r="AU527" s="720"/>
      <c r="AV527" s="720"/>
      <c r="AW527" s="720"/>
      <c r="AX527" s="720"/>
      <c r="AY527" s="720"/>
      <c r="AZ527" s="720"/>
      <c r="BA527" s="720"/>
      <c r="BB527" s="720"/>
      <c r="BC527" s="720"/>
      <c r="BD527" s="720"/>
      <c r="BE527" s="720"/>
      <c r="BF527" s="720"/>
      <c r="BG527" s="720"/>
      <c r="BH527" s="720"/>
      <c r="BI527" s="720"/>
      <c r="BJ527" s="720"/>
      <c r="BK527" s="720"/>
      <c r="BL527" s="720"/>
      <c r="BM527" s="720"/>
      <c r="BN527" s="720"/>
      <c r="BO527" s="720"/>
      <c r="BP527" s="720"/>
      <c r="BQ527" s="716"/>
      <c r="BR527" s="716"/>
      <c r="BS527" s="716"/>
      <c r="BT527" s="716"/>
      <c r="BU527" s="716"/>
      <c r="BV527" s="716"/>
      <c r="BW527" s="716"/>
      <c r="BX527" s="716"/>
      <c r="BY527" s="716"/>
      <c r="BZ527" s="716"/>
      <c r="CA527" s="716"/>
      <c r="CB527" s="716"/>
      <c r="CC527" s="716"/>
      <c r="CD527" s="716"/>
      <c r="CE527" s="716"/>
      <c r="CF527" s="716"/>
      <c r="CG527" s="716"/>
      <c r="CH527" s="716"/>
      <c r="CI527" s="716"/>
      <c r="CJ527" s="716"/>
      <c r="CK527" s="716"/>
      <c r="CL527" s="716"/>
      <c r="CM527" s="716"/>
      <c r="CN527" s="716"/>
      <c r="CO527" s="716"/>
      <c r="CP527" s="716"/>
      <c r="CQ527" s="716"/>
      <c r="CR527" s="716"/>
      <c r="CS527" s="716"/>
      <c r="CT527" s="716"/>
      <c r="CU527" s="716"/>
      <c r="CV527" s="716"/>
      <c r="CW527" s="716"/>
      <c r="CX527" s="716"/>
      <c r="CY527" s="716"/>
      <c r="CZ527" s="716"/>
      <c r="DA527" s="716"/>
      <c r="DB527" s="716"/>
      <c r="DC527" s="716"/>
      <c r="DD527" s="716"/>
      <c r="DE527" s="716"/>
      <c r="DF527" s="716"/>
      <c r="DG527" s="716"/>
      <c r="DH527" s="716"/>
      <c r="DI527" s="716"/>
      <c r="DJ527" s="716"/>
      <c r="DK527" s="716"/>
      <c r="DL527" s="716"/>
      <c r="DM527" s="716"/>
      <c r="DN527" s="716"/>
      <c r="DO527" s="716"/>
      <c r="DP527" s="716"/>
      <c r="DQ527" s="716"/>
      <c r="DR527" s="716"/>
      <c r="DS527" s="716"/>
      <c r="DT527" s="716"/>
      <c r="DU527" s="716"/>
      <c r="DV527" s="716"/>
      <c r="DW527" s="716"/>
      <c r="DX527" s="716"/>
      <c r="DY527" s="716"/>
      <c r="DZ527" s="716"/>
      <c r="EA527" s="716"/>
      <c r="EB527" s="716"/>
      <c r="EC527" s="716"/>
      <c r="ED527" s="716"/>
      <c r="EE527" s="716"/>
      <c r="EF527" s="716"/>
    </row>
    <row r="528" spans="1:136" s="689" customFormat="1" x14ac:dyDescent="0.25">
      <c r="A528" s="773" t="s">
        <v>115</v>
      </c>
      <c r="B528" s="769">
        <f t="shared" si="128"/>
        <v>4</v>
      </c>
      <c r="C528" s="786">
        <v>5</v>
      </c>
      <c r="D528" s="854" t="s">
        <v>72</v>
      </c>
      <c r="E528" s="949">
        <v>42424</v>
      </c>
      <c r="F528" s="929"/>
      <c r="G528" s="721">
        <f t="shared" si="114"/>
        <v>4</v>
      </c>
      <c r="H528" s="904">
        <v>5</v>
      </c>
      <c r="I528" s="904">
        <v>5</v>
      </c>
      <c r="J528" s="904">
        <v>5</v>
      </c>
      <c r="K528" s="904">
        <v>0</v>
      </c>
      <c r="L528" s="718">
        <v>42425</v>
      </c>
      <c r="M528" s="835"/>
      <c r="N528" s="720"/>
      <c r="O528" s="720"/>
      <c r="P528" s="720"/>
      <c r="Q528" s="720"/>
      <c r="R528" s="720"/>
      <c r="S528" s="720"/>
      <c r="T528" s="720"/>
      <c r="U528" s="720"/>
      <c r="V528" s="958"/>
      <c r="W528" s="713">
        <f t="shared" si="117"/>
        <v>4</v>
      </c>
      <c r="X528" s="831">
        <v>5</v>
      </c>
      <c r="Y528" s="977" t="str">
        <f t="shared" si="122"/>
        <v>OK</v>
      </c>
      <c r="Z528" s="854">
        <f t="shared" si="127"/>
        <v>0</v>
      </c>
      <c r="AA528" s="987" t="str">
        <f t="shared" si="123"/>
        <v>Credial - 2227</v>
      </c>
      <c r="AB528" s="770">
        <v>42426</v>
      </c>
      <c r="AC528" s="722">
        <f t="shared" si="124"/>
        <v>5</v>
      </c>
      <c r="AD528" s="771">
        <f t="shared" si="119"/>
        <v>2</v>
      </c>
      <c r="AE528" s="932" t="str">
        <f t="shared" si="125"/>
        <v>OK</v>
      </c>
      <c r="AF528" s="725" t="str">
        <f t="shared" si="126"/>
        <v>OK</v>
      </c>
      <c r="AG528" s="854"/>
      <c r="AH528" s="771"/>
      <c r="AI528" s="720"/>
      <c r="AJ528" s="720"/>
      <c r="AK528" s="720"/>
      <c r="AL528" s="720"/>
      <c r="AM528" s="720"/>
      <c r="AN528" s="720"/>
      <c r="AO528" s="720"/>
      <c r="AP528" s="720"/>
      <c r="AQ528" s="720"/>
      <c r="AR528" s="720"/>
      <c r="AS528" s="720"/>
      <c r="AT528" s="720"/>
      <c r="AU528" s="720"/>
      <c r="AV528" s="720"/>
      <c r="AW528" s="720"/>
      <c r="AX528" s="720"/>
      <c r="AY528" s="720"/>
      <c r="AZ528" s="720"/>
      <c r="BA528" s="720"/>
      <c r="BB528" s="720"/>
      <c r="BC528" s="720"/>
      <c r="BD528" s="720"/>
      <c r="BE528" s="720"/>
      <c r="BF528" s="720"/>
      <c r="BG528" s="720"/>
      <c r="BH528" s="720"/>
      <c r="BI528" s="720"/>
      <c r="BJ528" s="720"/>
      <c r="BK528" s="720"/>
      <c r="BL528" s="720"/>
      <c r="BM528" s="720"/>
      <c r="BN528" s="720"/>
      <c r="BO528" s="720"/>
      <c r="BP528" s="720"/>
      <c r="BQ528" s="716"/>
      <c r="BR528" s="716"/>
      <c r="BS528" s="716"/>
      <c r="BT528" s="716"/>
      <c r="BU528" s="716"/>
      <c r="BV528" s="716"/>
      <c r="BW528" s="716"/>
      <c r="BX528" s="716"/>
      <c r="BY528" s="716"/>
      <c r="BZ528" s="716"/>
      <c r="CA528" s="716"/>
      <c r="CB528" s="716"/>
      <c r="CC528" s="716"/>
      <c r="CD528" s="716"/>
      <c r="CE528" s="716"/>
      <c r="CF528" s="716"/>
      <c r="CG528" s="716"/>
      <c r="CH528" s="716"/>
      <c r="CI528" s="716"/>
      <c r="CJ528" s="716"/>
      <c r="CK528" s="716"/>
      <c r="CL528" s="716"/>
      <c r="CM528" s="716"/>
      <c r="CN528" s="716"/>
      <c r="CO528" s="716"/>
      <c r="CP528" s="716"/>
      <c r="CQ528" s="716"/>
      <c r="CR528" s="716"/>
      <c r="CS528" s="716"/>
      <c r="CT528" s="716"/>
      <c r="CU528" s="716"/>
      <c r="CV528" s="716"/>
      <c r="CW528" s="716"/>
      <c r="CX528" s="716"/>
      <c r="CY528" s="716"/>
      <c r="CZ528" s="716"/>
      <c r="DA528" s="716"/>
      <c r="DB528" s="716"/>
      <c r="DC528" s="716"/>
      <c r="DD528" s="716"/>
      <c r="DE528" s="716"/>
      <c r="DF528" s="716"/>
      <c r="DG528" s="716"/>
      <c r="DH528" s="716"/>
      <c r="DI528" s="716"/>
      <c r="DJ528" s="716"/>
      <c r="DK528" s="716"/>
      <c r="DL528" s="716"/>
      <c r="DM528" s="716"/>
      <c r="DN528" s="716"/>
      <c r="DO528" s="716"/>
      <c r="DP528" s="716"/>
      <c r="DQ528" s="716"/>
      <c r="DR528" s="716"/>
      <c r="DS528" s="716"/>
      <c r="DT528" s="716"/>
      <c r="DU528" s="716"/>
      <c r="DV528" s="716"/>
      <c r="DW528" s="716"/>
      <c r="DX528" s="716"/>
      <c r="DY528" s="716"/>
      <c r="DZ528" s="716"/>
      <c r="EA528" s="716"/>
      <c r="EB528" s="716"/>
      <c r="EC528" s="716"/>
      <c r="ED528" s="716"/>
      <c r="EE528" s="716"/>
      <c r="EF528" s="716"/>
    </row>
    <row r="529" spans="1:136" s="689" customFormat="1" x14ac:dyDescent="0.25">
      <c r="A529" s="773" t="s">
        <v>115</v>
      </c>
      <c r="B529" s="769">
        <f t="shared" si="128"/>
        <v>5</v>
      </c>
      <c r="C529" s="786">
        <v>4</v>
      </c>
      <c r="D529" s="854" t="s">
        <v>79</v>
      </c>
      <c r="E529" s="949">
        <v>42424</v>
      </c>
      <c r="F529" s="929"/>
      <c r="G529" s="721">
        <f t="shared" si="114"/>
        <v>5</v>
      </c>
      <c r="H529" s="904">
        <v>4</v>
      </c>
      <c r="I529" s="904">
        <v>4</v>
      </c>
      <c r="J529" s="904">
        <v>4</v>
      </c>
      <c r="K529" s="904">
        <v>0</v>
      </c>
      <c r="L529" s="718">
        <v>42425</v>
      </c>
      <c r="M529" s="835"/>
      <c r="N529" s="720"/>
      <c r="O529" s="720"/>
      <c r="P529" s="720"/>
      <c r="Q529" s="720"/>
      <c r="R529" s="720"/>
      <c r="S529" s="720"/>
      <c r="T529" s="720"/>
      <c r="U529" s="720"/>
      <c r="V529" s="958"/>
      <c r="W529" s="713">
        <f t="shared" si="117"/>
        <v>5</v>
      </c>
      <c r="X529" s="831">
        <v>4</v>
      </c>
      <c r="Y529" s="977" t="str">
        <f t="shared" si="122"/>
        <v>OK</v>
      </c>
      <c r="Z529" s="854">
        <f t="shared" si="127"/>
        <v>0</v>
      </c>
      <c r="AA529" s="987" t="str">
        <f t="shared" si="123"/>
        <v>Moviflor - 2229</v>
      </c>
      <c r="AB529" s="770">
        <v>42426</v>
      </c>
      <c r="AC529" s="722">
        <f t="shared" si="124"/>
        <v>4</v>
      </c>
      <c r="AD529" s="771">
        <f t="shared" si="119"/>
        <v>2</v>
      </c>
      <c r="AE529" s="932" t="str">
        <f t="shared" si="125"/>
        <v>OK</v>
      </c>
      <c r="AF529" s="725" t="str">
        <f t="shared" si="126"/>
        <v>OK</v>
      </c>
      <c r="AG529" s="854"/>
      <c r="AH529" s="771"/>
      <c r="AI529" s="720"/>
      <c r="AJ529" s="720"/>
      <c r="AK529" s="720"/>
      <c r="AL529" s="720"/>
      <c r="AM529" s="720"/>
      <c r="AN529" s="720"/>
      <c r="AO529" s="720"/>
      <c r="AP529" s="720"/>
      <c r="AQ529" s="720"/>
      <c r="AR529" s="720"/>
      <c r="AS529" s="720"/>
      <c r="AT529" s="720"/>
      <c r="AU529" s="720"/>
      <c r="AV529" s="720"/>
      <c r="AW529" s="720"/>
      <c r="AX529" s="720"/>
      <c r="AY529" s="720"/>
      <c r="AZ529" s="720"/>
      <c r="BA529" s="720"/>
      <c r="BB529" s="720"/>
      <c r="BC529" s="720"/>
      <c r="BD529" s="720"/>
      <c r="BE529" s="720"/>
      <c r="BF529" s="720"/>
      <c r="BG529" s="720"/>
      <c r="BH529" s="720"/>
      <c r="BI529" s="720"/>
      <c r="BJ529" s="720"/>
      <c r="BK529" s="720"/>
      <c r="BL529" s="720"/>
      <c r="BM529" s="720"/>
      <c r="BN529" s="720"/>
      <c r="BO529" s="720"/>
      <c r="BP529" s="720"/>
      <c r="BQ529" s="716"/>
      <c r="BR529" s="716"/>
      <c r="BS529" s="716"/>
      <c r="BT529" s="716"/>
      <c r="BU529" s="716"/>
      <c r="BV529" s="716"/>
      <c r="BW529" s="716"/>
      <c r="BX529" s="716"/>
      <c r="BY529" s="716"/>
      <c r="BZ529" s="716"/>
      <c r="CA529" s="716"/>
      <c r="CB529" s="716"/>
      <c r="CC529" s="716"/>
      <c r="CD529" s="716"/>
      <c r="CE529" s="716"/>
      <c r="CF529" s="716"/>
      <c r="CG529" s="716"/>
      <c r="CH529" s="716"/>
      <c r="CI529" s="716"/>
      <c r="CJ529" s="716"/>
      <c r="CK529" s="716"/>
      <c r="CL529" s="716"/>
      <c r="CM529" s="716"/>
      <c r="CN529" s="716"/>
      <c r="CO529" s="716"/>
      <c r="CP529" s="716"/>
      <c r="CQ529" s="716"/>
      <c r="CR529" s="716"/>
      <c r="CS529" s="716"/>
      <c r="CT529" s="716"/>
      <c r="CU529" s="716"/>
      <c r="CV529" s="716"/>
      <c r="CW529" s="716"/>
      <c r="CX529" s="716"/>
      <c r="CY529" s="716"/>
      <c r="CZ529" s="716"/>
      <c r="DA529" s="716"/>
      <c r="DB529" s="716"/>
      <c r="DC529" s="716"/>
      <c r="DD529" s="716"/>
      <c r="DE529" s="716"/>
      <c r="DF529" s="716"/>
      <c r="DG529" s="716"/>
      <c r="DH529" s="716"/>
      <c r="DI529" s="716"/>
      <c r="DJ529" s="716"/>
      <c r="DK529" s="716"/>
      <c r="DL529" s="716"/>
      <c r="DM529" s="716"/>
      <c r="DN529" s="716"/>
      <c r="DO529" s="716"/>
      <c r="DP529" s="716"/>
      <c r="DQ529" s="716"/>
      <c r="DR529" s="716"/>
      <c r="DS529" s="716"/>
      <c r="DT529" s="716"/>
      <c r="DU529" s="716"/>
      <c r="DV529" s="716"/>
      <c r="DW529" s="716"/>
      <c r="DX529" s="716"/>
      <c r="DY529" s="716"/>
      <c r="DZ529" s="716"/>
      <c r="EA529" s="716"/>
      <c r="EB529" s="716"/>
      <c r="EC529" s="716"/>
      <c r="ED529" s="716"/>
      <c r="EE529" s="716"/>
      <c r="EF529" s="716"/>
    </row>
    <row r="530" spans="1:136" s="689" customFormat="1" x14ac:dyDescent="0.25">
      <c r="A530" s="773" t="s">
        <v>115</v>
      </c>
      <c r="B530" s="769">
        <f t="shared" si="128"/>
        <v>6</v>
      </c>
      <c r="C530" s="786">
        <v>215</v>
      </c>
      <c r="D530" s="854" t="s">
        <v>74</v>
      </c>
      <c r="E530" s="949">
        <v>42424</v>
      </c>
      <c r="F530" s="929"/>
      <c r="G530" s="721">
        <f t="shared" ref="G530:G593" si="129">B530</f>
        <v>6</v>
      </c>
      <c r="H530" s="904">
        <v>215</v>
      </c>
      <c r="I530" s="904">
        <v>215</v>
      </c>
      <c r="J530" s="904">
        <v>215</v>
      </c>
      <c r="K530" s="904">
        <v>0</v>
      </c>
      <c r="L530" s="718">
        <v>42425</v>
      </c>
      <c r="M530" s="835"/>
      <c r="N530" s="720"/>
      <c r="O530" s="720"/>
      <c r="P530" s="720"/>
      <c r="Q530" s="720"/>
      <c r="R530" s="720"/>
      <c r="S530" s="720"/>
      <c r="T530" s="720"/>
      <c r="U530" s="720"/>
      <c r="V530" s="958"/>
      <c r="W530" s="713">
        <f t="shared" si="117"/>
        <v>6</v>
      </c>
      <c r="X530" s="831">
        <v>215</v>
      </c>
      <c r="Y530" s="977" t="str">
        <f t="shared" si="122"/>
        <v>OK</v>
      </c>
      <c r="Z530" s="854">
        <f t="shared" si="127"/>
        <v>0</v>
      </c>
      <c r="AA530" s="987" t="str">
        <f t="shared" si="123"/>
        <v>Conforama - 2230</v>
      </c>
      <c r="AB530" s="770">
        <v>42426</v>
      </c>
      <c r="AC530" s="722">
        <f t="shared" si="124"/>
        <v>215</v>
      </c>
      <c r="AD530" s="771">
        <f t="shared" si="119"/>
        <v>2</v>
      </c>
      <c r="AE530" s="932" t="str">
        <f t="shared" si="125"/>
        <v>OK</v>
      </c>
      <c r="AF530" s="725" t="str">
        <f t="shared" si="126"/>
        <v>OK</v>
      </c>
      <c r="AG530" s="854"/>
      <c r="AH530" s="771"/>
      <c r="AI530" s="720"/>
      <c r="AJ530" s="720"/>
      <c r="AK530" s="720"/>
      <c r="AL530" s="720"/>
      <c r="AM530" s="720"/>
      <c r="AN530" s="720"/>
      <c r="AO530" s="720"/>
      <c r="AP530" s="720"/>
      <c r="AQ530" s="720"/>
      <c r="AR530" s="720"/>
      <c r="AS530" s="720"/>
      <c r="AT530" s="720"/>
      <c r="AU530" s="720"/>
      <c r="AV530" s="720"/>
      <c r="AW530" s="720"/>
      <c r="AX530" s="720"/>
      <c r="AY530" s="720"/>
      <c r="AZ530" s="720"/>
      <c r="BA530" s="720"/>
      <c r="BB530" s="720"/>
      <c r="BC530" s="720"/>
      <c r="BD530" s="720"/>
      <c r="BE530" s="720"/>
      <c r="BF530" s="720"/>
      <c r="BG530" s="720"/>
      <c r="BH530" s="720"/>
      <c r="BI530" s="720"/>
      <c r="BJ530" s="720"/>
      <c r="BK530" s="720"/>
      <c r="BL530" s="720"/>
      <c r="BM530" s="720"/>
      <c r="BN530" s="720"/>
      <c r="BO530" s="720"/>
      <c r="BP530" s="720"/>
      <c r="BQ530" s="716"/>
      <c r="BR530" s="716"/>
      <c r="BS530" s="716"/>
      <c r="BT530" s="716"/>
      <c r="BU530" s="716"/>
      <c r="BV530" s="716"/>
      <c r="BW530" s="716"/>
      <c r="BX530" s="716"/>
      <c r="BY530" s="716"/>
      <c r="BZ530" s="716"/>
      <c r="CA530" s="716"/>
      <c r="CB530" s="716"/>
      <c r="CC530" s="716"/>
      <c r="CD530" s="716"/>
      <c r="CE530" s="716"/>
      <c r="CF530" s="716"/>
      <c r="CG530" s="716"/>
      <c r="CH530" s="716"/>
      <c r="CI530" s="716"/>
      <c r="CJ530" s="716"/>
      <c r="CK530" s="716"/>
      <c r="CL530" s="716"/>
      <c r="CM530" s="716"/>
      <c r="CN530" s="716"/>
      <c r="CO530" s="716"/>
      <c r="CP530" s="716"/>
      <c r="CQ530" s="716"/>
      <c r="CR530" s="716"/>
      <c r="CS530" s="716"/>
      <c r="CT530" s="716"/>
      <c r="CU530" s="716"/>
      <c r="CV530" s="716"/>
      <c r="CW530" s="716"/>
      <c r="CX530" s="716"/>
      <c r="CY530" s="716"/>
      <c r="CZ530" s="716"/>
      <c r="DA530" s="716"/>
      <c r="DB530" s="716"/>
      <c r="DC530" s="716"/>
      <c r="DD530" s="716"/>
      <c r="DE530" s="716"/>
      <c r="DF530" s="716"/>
      <c r="DG530" s="716"/>
      <c r="DH530" s="716"/>
      <c r="DI530" s="716"/>
      <c r="DJ530" s="716"/>
      <c r="DK530" s="716"/>
      <c r="DL530" s="716"/>
      <c r="DM530" s="716"/>
      <c r="DN530" s="716"/>
      <c r="DO530" s="716"/>
      <c r="DP530" s="716"/>
      <c r="DQ530" s="716"/>
      <c r="DR530" s="716"/>
      <c r="DS530" s="716"/>
      <c r="DT530" s="716"/>
      <c r="DU530" s="716"/>
      <c r="DV530" s="716"/>
      <c r="DW530" s="716"/>
      <c r="DX530" s="716"/>
      <c r="DY530" s="716"/>
      <c r="DZ530" s="716"/>
      <c r="EA530" s="716"/>
      <c r="EB530" s="716"/>
      <c r="EC530" s="716"/>
      <c r="ED530" s="716"/>
      <c r="EE530" s="716"/>
      <c r="EF530" s="716"/>
    </row>
    <row r="531" spans="1:136" x14ac:dyDescent="0.25">
      <c r="A531" s="773" t="s">
        <v>115</v>
      </c>
      <c r="B531" s="769">
        <f t="shared" si="128"/>
        <v>7</v>
      </c>
      <c r="C531" s="786">
        <v>30</v>
      </c>
      <c r="D531" s="854" t="s">
        <v>75</v>
      </c>
      <c r="E531" s="949">
        <v>42424</v>
      </c>
      <c r="F531" s="929"/>
      <c r="G531" s="721">
        <f t="shared" si="129"/>
        <v>7</v>
      </c>
      <c r="H531" s="904">
        <v>30</v>
      </c>
      <c r="I531" s="904">
        <v>30</v>
      </c>
      <c r="J531" s="904">
        <v>30</v>
      </c>
      <c r="K531" s="904">
        <v>0</v>
      </c>
      <c r="L531" s="718">
        <v>42425</v>
      </c>
      <c r="M531" s="835"/>
      <c r="N531" s="720"/>
      <c r="O531" s="720"/>
      <c r="P531" s="720"/>
      <c r="Q531" s="720"/>
      <c r="R531" s="720"/>
      <c r="S531" s="720"/>
      <c r="T531" s="720"/>
      <c r="U531" s="720"/>
      <c r="V531" s="958"/>
      <c r="W531" s="713">
        <f t="shared" si="117"/>
        <v>7</v>
      </c>
      <c r="X531" s="831">
        <v>30</v>
      </c>
      <c r="Y531" s="977" t="str">
        <f t="shared" si="122"/>
        <v>OK</v>
      </c>
      <c r="Z531" s="854">
        <f t="shared" si="127"/>
        <v>0</v>
      </c>
      <c r="AA531" s="987" t="str">
        <f t="shared" si="123"/>
        <v>Euronics - 2231</v>
      </c>
      <c r="AB531" s="770">
        <v>42426</v>
      </c>
      <c r="AC531" s="722">
        <f t="shared" si="124"/>
        <v>30</v>
      </c>
      <c r="AD531" s="771">
        <f t="shared" si="119"/>
        <v>2</v>
      </c>
      <c r="AE531" s="932" t="str">
        <f t="shared" si="125"/>
        <v>OK</v>
      </c>
      <c r="AF531" s="725" t="str">
        <f t="shared" si="126"/>
        <v>OK</v>
      </c>
      <c r="AG531" s="854"/>
      <c r="AH531" s="771"/>
    </row>
    <row r="532" spans="1:136" x14ac:dyDescent="0.25">
      <c r="A532" s="773" t="s">
        <v>115</v>
      </c>
      <c r="B532" s="769">
        <f t="shared" si="128"/>
        <v>8</v>
      </c>
      <c r="C532" s="786">
        <v>9</v>
      </c>
      <c r="D532" s="854" t="s">
        <v>76</v>
      </c>
      <c r="E532" s="949">
        <v>42424</v>
      </c>
      <c r="F532" s="929"/>
      <c r="G532" s="721">
        <f t="shared" si="129"/>
        <v>8</v>
      </c>
      <c r="H532" s="904">
        <v>9</v>
      </c>
      <c r="I532" s="904">
        <v>9</v>
      </c>
      <c r="J532" s="904">
        <v>9</v>
      </c>
      <c r="K532" s="904">
        <v>0</v>
      </c>
      <c r="L532" s="718">
        <v>42425</v>
      </c>
      <c r="M532" s="835"/>
      <c r="N532" s="720"/>
      <c r="O532" s="720"/>
      <c r="P532" s="720"/>
      <c r="Q532" s="720"/>
      <c r="R532" s="720"/>
      <c r="S532" s="720"/>
      <c r="T532" s="720"/>
      <c r="U532" s="720"/>
      <c r="V532" s="958"/>
      <c r="W532" s="713">
        <f t="shared" si="117"/>
        <v>8</v>
      </c>
      <c r="X532" s="831">
        <v>9</v>
      </c>
      <c r="Y532" s="977" t="str">
        <f t="shared" si="122"/>
        <v>OK</v>
      </c>
      <c r="Z532" s="854">
        <f t="shared" si="127"/>
        <v>0</v>
      </c>
      <c r="AA532" s="987" t="str">
        <f t="shared" si="123"/>
        <v>Tien 21 - 2232</v>
      </c>
      <c r="AB532" s="770">
        <v>42426</v>
      </c>
      <c r="AC532" s="722">
        <f t="shared" si="124"/>
        <v>9</v>
      </c>
      <c r="AD532" s="771">
        <f t="shared" si="119"/>
        <v>2</v>
      </c>
      <c r="AE532" s="932" t="str">
        <f t="shared" si="125"/>
        <v>OK</v>
      </c>
      <c r="AF532" s="725" t="str">
        <f t="shared" si="126"/>
        <v>OK</v>
      </c>
      <c r="AG532" s="854"/>
      <c r="AH532" s="771"/>
    </row>
    <row r="533" spans="1:136" x14ac:dyDescent="0.25">
      <c r="A533" s="773" t="s">
        <v>115</v>
      </c>
      <c r="B533" s="769">
        <f t="shared" si="128"/>
        <v>9</v>
      </c>
      <c r="C533" s="786">
        <v>6</v>
      </c>
      <c r="D533" s="854" t="s">
        <v>77</v>
      </c>
      <c r="E533" s="949">
        <v>42424</v>
      </c>
      <c r="F533" s="929"/>
      <c r="G533" s="721">
        <f t="shared" si="129"/>
        <v>9</v>
      </c>
      <c r="H533" s="904">
        <v>6</v>
      </c>
      <c r="I533" s="904">
        <v>6</v>
      </c>
      <c r="J533" s="904">
        <v>6</v>
      </c>
      <c r="K533" s="904">
        <v>0</v>
      </c>
      <c r="L533" s="718">
        <v>42425</v>
      </c>
      <c r="M533" s="835"/>
      <c r="N533" s="720"/>
      <c r="O533" s="720"/>
      <c r="P533" s="720"/>
      <c r="Q533" s="720"/>
      <c r="R533" s="720"/>
      <c r="S533" s="720"/>
      <c r="T533" s="720"/>
      <c r="U533" s="720"/>
      <c r="V533" s="958"/>
      <c r="W533" s="713">
        <f t="shared" si="117"/>
        <v>9</v>
      </c>
      <c r="X533" s="831">
        <v>6</v>
      </c>
      <c r="Y533" s="977" t="str">
        <f t="shared" si="122"/>
        <v>OK</v>
      </c>
      <c r="Z533" s="854">
        <f t="shared" si="127"/>
        <v>0</v>
      </c>
      <c r="AA533" s="987" t="str">
        <f t="shared" si="123"/>
        <v>Confort - 2233</v>
      </c>
      <c r="AB533" s="770">
        <v>42426</v>
      </c>
      <c r="AC533" s="722">
        <f t="shared" si="124"/>
        <v>6</v>
      </c>
      <c r="AD533" s="771">
        <f t="shared" si="119"/>
        <v>2</v>
      </c>
      <c r="AE533" s="932" t="str">
        <f t="shared" si="125"/>
        <v>OK</v>
      </c>
      <c r="AF533" s="725" t="str">
        <f t="shared" si="126"/>
        <v>OK</v>
      </c>
      <c r="AG533" s="854"/>
      <c r="AH533" s="771"/>
    </row>
    <row r="534" spans="1:136" x14ac:dyDescent="0.25">
      <c r="A534" s="773" t="s">
        <v>115</v>
      </c>
      <c r="B534" s="769">
        <f t="shared" si="128"/>
        <v>10</v>
      </c>
      <c r="C534" s="786">
        <v>469</v>
      </c>
      <c r="D534" s="854" t="s">
        <v>213</v>
      </c>
      <c r="E534" s="949">
        <v>42424</v>
      </c>
      <c r="F534" s="929"/>
      <c r="G534" s="721">
        <f t="shared" si="129"/>
        <v>10</v>
      </c>
      <c r="H534" s="904">
        <v>469</v>
      </c>
      <c r="I534" s="904">
        <v>469</v>
      </c>
      <c r="J534" s="904">
        <v>469</v>
      </c>
      <c r="K534" s="904">
        <v>0</v>
      </c>
      <c r="L534" s="718">
        <v>42425</v>
      </c>
      <c r="M534" s="835"/>
      <c r="N534" s="720"/>
      <c r="O534" s="720"/>
      <c r="P534" s="720"/>
      <c r="Q534" s="720"/>
      <c r="R534" s="720"/>
      <c r="S534" s="720"/>
      <c r="T534" s="720"/>
      <c r="U534" s="720"/>
      <c r="V534" s="958"/>
      <c r="W534" s="713">
        <f t="shared" si="117"/>
        <v>10</v>
      </c>
      <c r="X534" s="831">
        <v>469</v>
      </c>
      <c r="Y534" s="977" t="str">
        <f t="shared" si="122"/>
        <v>OK</v>
      </c>
      <c r="Z534" s="854">
        <f t="shared" si="127"/>
        <v>0</v>
      </c>
      <c r="AA534" s="987" t="str">
        <f t="shared" si="123"/>
        <v>MC FNAC- 2370</v>
      </c>
      <c r="AB534" s="770">
        <v>42426</v>
      </c>
      <c r="AC534" s="722">
        <f t="shared" si="124"/>
        <v>469</v>
      </c>
      <c r="AD534" s="771">
        <f t="shared" si="119"/>
        <v>2</v>
      </c>
      <c r="AE534" s="932" t="str">
        <f t="shared" si="125"/>
        <v>OK</v>
      </c>
      <c r="AF534" s="725" t="str">
        <f t="shared" si="126"/>
        <v>OK</v>
      </c>
      <c r="AG534" s="854"/>
      <c r="AH534" s="771"/>
    </row>
    <row r="535" spans="1:136" x14ac:dyDescent="0.25">
      <c r="A535" s="773" t="s">
        <v>115</v>
      </c>
      <c r="B535" s="769">
        <f t="shared" si="128"/>
        <v>11</v>
      </c>
      <c r="C535" s="786">
        <v>166</v>
      </c>
      <c r="D535" s="854" t="s">
        <v>187</v>
      </c>
      <c r="E535" s="949">
        <v>42424</v>
      </c>
      <c r="F535" s="929"/>
      <c r="G535" s="721">
        <f t="shared" si="129"/>
        <v>11</v>
      </c>
      <c r="H535" s="904">
        <v>166</v>
      </c>
      <c r="I535" s="904">
        <v>166</v>
      </c>
      <c r="J535" s="904">
        <v>166</v>
      </c>
      <c r="K535" s="904">
        <v>0</v>
      </c>
      <c r="L535" s="718">
        <v>42425</v>
      </c>
      <c r="M535" s="835"/>
      <c r="N535" s="720"/>
      <c r="O535" s="720"/>
      <c r="P535" s="720"/>
      <c r="Q535" s="720"/>
      <c r="R535" s="720"/>
      <c r="S535" s="720"/>
      <c r="T535" s="720"/>
      <c r="U535" s="720"/>
      <c r="V535" s="958"/>
      <c r="W535" s="713">
        <f t="shared" si="117"/>
        <v>11</v>
      </c>
      <c r="X535" s="831">
        <v>166</v>
      </c>
      <c r="Y535" s="977" t="str">
        <f t="shared" si="122"/>
        <v>OK</v>
      </c>
      <c r="Z535" s="854">
        <f t="shared" si="127"/>
        <v>0</v>
      </c>
      <c r="AA535" s="987" t="str">
        <f t="shared" si="123"/>
        <v>Salvador Caetano - 2879</v>
      </c>
      <c r="AB535" s="770">
        <v>42426</v>
      </c>
      <c r="AC535" s="722">
        <f t="shared" si="124"/>
        <v>166</v>
      </c>
      <c r="AD535" s="771">
        <f t="shared" si="119"/>
        <v>2</v>
      </c>
      <c r="AE535" s="932" t="str">
        <f t="shared" si="125"/>
        <v>OK</v>
      </c>
      <c r="AF535" s="725" t="str">
        <f t="shared" si="126"/>
        <v>OK</v>
      </c>
      <c r="AG535" s="854"/>
      <c r="AH535" s="771"/>
    </row>
    <row r="536" spans="1:136" s="720" customFormat="1" x14ac:dyDescent="0.25">
      <c r="A536" s="773" t="s">
        <v>115</v>
      </c>
      <c r="B536" s="769">
        <f t="shared" si="128"/>
        <v>12</v>
      </c>
      <c r="C536" s="786">
        <v>670</v>
      </c>
      <c r="D536" s="854" t="s">
        <v>199</v>
      </c>
      <c r="E536" s="949">
        <v>42424</v>
      </c>
      <c r="F536" s="929"/>
      <c r="G536" s="721">
        <f t="shared" si="129"/>
        <v>12</v>
      </c>
      <c r="H536" s="904">
        <v>670</v>
      </c>
      <c r="I536" s="904">
        <v>670</v>
      </c>
      <c r="J536" s="904">
        <v>670</v>
      </c>
      <c r="K536" s="904">
        <v>0</v>
      </c>
      <c r="L536" s="718">
        <v>42425</v>
      </c>
      <c r="M536" s="835"/>
      <c r="V536" s="958"/>
      <c r="W536" s="713">
        <f t="shared" si="117"/>
        <v>12</v>
      </c>
      <c r="X536" s="831">
        <v>670</v>
      </c>
      <c r="Y536" s="977" t="str">
        <f t="shared" si="122"/>
        <v>OK</v>
      </c>
      <c r="Z536" s="854">
        <f t="shared" si="127"/>
        <v>0</v>
      </c>
      <c r="AA536" s="987" t="str">
        <f t="shared" si="123"/>
        <v>RP Def - 3173</v>
      </c>
      <c r="AB536" s="770">
        <v>42426</v>
      </c>
      <c r="AC536" s="722">
        <f t="shared" si="124"/>
        <v>670</v>
      </c>
      <c r="AD536" s="771">
        <f t="shared" si="119"/>
        <v>2</v>
      </c>
      <c r="AE536" s="932" t="str">
        <f t="shared" si="125"/>
        <v>OK</v>
      </c>
      <c r="AF536" s="725" t="str">
        <f t="shared" si="126"/>
        <v>OK</v>
      </c>
      <c r="AG536" s="854"/>
      <c r="AH536" s="771"/>
    </row>
    <row r="537" spans="1:136" s="743" customFormat="1" x14ac:dyDescent="0.25">
      <c r="A537" s="773" t="s">
        <v>115</v>
      </c>
      <c r="B537" s="769">
        <f t="shared" si="128"/>
        <v>13</v>
      </c>
      <c r="C537" s="786">
        <v>23</v>
      </c>
      <c r="D537" s="854" t="s">
        <v>245</v>
      </c>
      <c r="E537" s="949">
        <v>42424</v>
      </c>
      <c r="F537" s="929"/>
      <c r="G537" s="721">
        <f t="shared" si="129"/>
        <v>13</v>
      </c>
      <c r="H537" s="904">
        <v>23</v>
      </c>
      <c r="I537" s="916">
        <v>23</v>
      </c>
      <c r="J537" s="904">
        <v>23</v>
      </c>
      <c r="K537" s="786">
        <v>0</v>
      </c>
      <c r="L537" s="718">
        <v>42425</v>
      </c>
      <c r="M537" s="835"/>
      <c r="N537" s="720"/>
      <c r="O537" s="720"/>
      <c r="P537" s="720"/>
      <c r="Q537" s="720"/>
      <c r="R537" s="720"/>
      <c r="S537" s="720"/>
      <c r="T537" s="720"/>
      <c r="U537" s="720"/>
      <c r="V537" s="958"/>
      <c r="W537" s="713">
        <f t="shared" si="117"/>
        <v>13</v>
      </c>
      <c r="X537" s="831">
        <v>23</v>
      </c>
      <c r="Y537" s="977" t="str">
        <f t="shared" si="122"/>
        <v>OK</v>
      </c>
      <c r="Z537" s="854">
        <f t="shared" si="127"/>
        <v>0</v>
      </c>
      <c r="AA537" s="987" t="str">
        <f t="shared" si="123"/>
        <v>CTT Standard - 4091</v>
      </c>
      <c r="AB537" s="770">
        <v>42426</v>
      </c>
      <c r="AC537" s="722">
        <f t="shared" si="124"/>
        <v>23</v>
      </c>
      <c r="AD537" s="771">
        <f t="shared" si="119"/>
        <v>2</v>
      </c>
      <c r="AE537" s="932" t="str">
        <f t="shared" si="125"/>
        <v>OK</v>
      </c>
      <c r="AF537" s="725" t="str">
        <f t="shared" si="126"/>
        <v>OK</v>
      </c>
      <c r="AG537" s="854"/>
      <c r="AH537" s="771"/>
      <c r="AI537" s="720"/>
      <c r="AJ537" s="720"/>
      <c r="AK537" s="720"/>
      <c r="AL537" s="720"/>
      <c r="AM537" s="720"/>
      <c r="AN537" s="720"/>
      <c r="AO537" s="720"/>
      <c r="AP537" s="720"/>
      <c r="AQ537" s="720"/>
      <c r="AR537" s="720"/>
      <c r="AS537" s="720"/>
      <c r="AT537" s="720"/>
      <c r="AU537" s="720"/>
      <c r="AV537" s="720"/>
      <c r="AW537" s="720"/>
      <c r="AX537" s="720"/>
      <c r="AY537" s="720"/>
      <c r="AZ537" s="720"/>
      <c r="BA537" s="720"/>
      <c r="BB537" s="720"/>
      <c r="BC537" s="720"/>
      <c r="BD537" s="720"/>
      <c r="BE537" s="720"/>
      <c r="BF537" s="720"/>
      <c r="BG537" s="720"/>
      <c r="BH537" s="720"/>
      <c r="BI537" s="720"/>
      <c r="BJ537" s="720"/>
      <c r="BK537" s="720"/>
      <c r="BL537" s="720"/>
      <c r="BM537" s="720"/>
      <c r="BN537" s="720"/>
      <c r="BO537" s="720"/>
      <c r="BP537" s="720"/>
      <c r="BQ537" s="720"/>
      <c r="BR537" s="720"/>
      <c r="BS537" s="720"/>
      <c r="BT537" s="720"/>
      <c r="BU537" s="720"/>
      <c r="BV537" s="720"/>
      <c r="BW537" s="720"/>
      <c r="BX537" s="720"/>
      <c r="BY537" s="720"/>
      <c r="BZ537" s="720"/>
      <c r="CA537" s="720"/>
      <c r="CB537" s="720"/>
      <c r="CC537" s="720"/>
      <c r="CD537" s="720"/>
      <c r="CE537" s="720"/>
      <c r="CF537" s="720"/>
      <c r="CG537" s="720"/>
      <c r="CH537" s="720"/>
      <c r="CI537" s="720"/>
      <c r="CJ537" s="720"/>
      <c r="CK537" s="720"/>
      <c r="CL537" s="720"/>
      <c r="CM537" s="720"/>
      <c r="CN537" s="720"/>
      <c r="CO537" s="720"/>
      <c r="CP537" s="720"/>
      <c r="CQ537" s="720"/>
      <c r="CR537" s="720"/>
      <c r="CS537" s="720"/>
      <c r="CT537" s="720"/>
      <c r="CU537" s="720"/>
      <c r="CV537" s="720"/>
      <c r="CW537" s="720"/>
      <c r="CX537" s="720"/>
      <c r="CY537" s="720"/>
      <c r="CZ537" s="720"/>
      <c r="DA537" s="720"/>
      <c r="DB537" s="720"/>
      <c r="DC537" s="720"/>
      <c r="DD537" s="720"/>
      <c r="DE537" s="720"/>
      <c r="DF537" s="720"/>
      <c r="DG537" s="720"/>
      <c r="DH537" s="720"/>
      <c r="DI537" s="720"/>
      <c r="DJ537" s="720"/>
      <c r="DK537" s="720"/>
      <c r="DL537" s="720"/>
      <c r="DM537" s="720"/>
      <c r="DN537" s="720"/>
      <c r="DO537" s="720"/>
      <c r="DP537" s="720"/>
      <c r="DQ537" s="720"/>
      <c r="DR537" s="720"/>
      <c r="DS537" s="720"/>
      <c r="DT537" s="720"/>
      <c r="DU537" s="720"/>
      <c r="DV537" s="720"/>
      <c r="DW537" s="720"/>
      <c r="DX537" s="720"/>
      <c r="DY537" s="720"/>
      <c r="DZ537" s="720"/>
      <c r="EA537" s="720"/>
      <c r="EB537" s="720"/>
      <c r="EC537" s="720"/>
      <c r="ED537" s="720"/>
      <c r="EE537" s="720"/>
      <c r="EF537" s="720"/>
    </row>
    <row r="538" spans="1:136" x14ac:dyDescent="0.25">
      <c r="A538" s="773" t="s">
        <v>115</v>
      </c>
      <c r="B538" s="769">
        <f t="shared" si="128"/>
        <v>14</v>
      </c>
      <c r="C538" s="786">
        <v>44</v>
      </c>
      <c r="D538" s="854" t="s">
        <v>244</v>
      </c>
      <c r="E538" s="949">
        <v>42424</v>
      </c>
      <c r="F538" s="929"/>
      <c r="G538" s="721">
        <f t="shared" si="129"/>
        <v>14</v>
      </c>
      <c r="H538" s="904">
        <v>44</v>
      </c>
      <c r="I538" s="916">
        <v>44</v>
      </c>
      <c r="J538" s="904">
        <v>44</v>
      </c>
      <c r="K538" s="786">
        <v>0</v>
      </c>
      <c r="L538" s="718">
        <v>42425</v>
      </c>
      <c r="M538" s="835"/>
      <c r="N538" s="720"/>
      <c r="O538" s="720"/>
      <c r="P538" s="720"/>
      <c r="Q538" s="720"/>
      <c r="R538" s="720"/>
      <c r="S538" s="720"/>
      <c r="T538" s="720"/>
      <c r="U538" s="720"/>
      <c r="V538" s="958"/>
      <c r="W538" s="713">
        <f t="shared" si="117"/>
        <v>14</v>
      </c>
      <c r="X538" s="831">
        <v>44</v>
      </c>
      <c r="Y538" s="977" t="str">
        <f t="shared" si="122"/>
        <v>OK</v>
      </c>
      <c r="Z538" s="854">
        <f t="shared" si="127"/>
        <v>0</v>
      </c>
      <c r="AA538" s="987" t="str">
        <f t="shared" si="123"/>
        <v>JOM - 4327</v>
      </c>
      <c r="AB538" s="770">
        <v>42426</v>
      </c>
      <c r="AC538" s="722">
        <f t="shared" si="124"/>
        <v>44</v>
      </c>
      <c r="AD538" s="771">
        <f t="shared" si="119"/>
        <v>2</v>
      </c>
      <c r="AE538" s="932" t="str">
        <f t="shared" si="125"/>
        <v>OK</v>
      </c>
      <c r="AF538" s="725" t="str">
        <f t="shared" si="126"/>
        <v>OK</v>
      </c>
      <c r="AG538" s="854"/>
      <c r="AH538" s="771"/>
    </row>
    <row r="539" spans="1:136" x14ac:dyDescent="0.25">
      <c r="A539" s="773" t="s">
        <v>115</v>
      </c>
      <c r="B539" s="769">
        <f t="shared" si="128"/>
        <v>15</v>
      </c>
      <c r="C539" s="927">
        <v>279</v>
      </c>
      <c r="D539" s="1079" t="s">
        <v>214</v>
      </c>
      <c r="E539" s="949">
        <v>42424</v>
      </c>
      <c r="F539" s="929"/>
      <c r="G539" s="721">
        <f t="shared" si="129"/>
        <v>15</v>
      </c>
      <c r="H539" s="904">
        <v>279</v>
      </c>
      <c r="I539" s="904">
        <v>279</v>
      </c>
      <c r="J539" s="786">
        <v>279</v>
      </c>
      <c r="K539" s="786">
        <v>0</v>
      </c>
      <c r="L539" s="718">
        <v>42425</v>
      </c>
      <c r="M539" s="835"/>
      <c r="N539" s="720"/>
      <c r="O539" s="720"/>
      <c r="P539" s="720"/>
      <c r="Q539" s="720"/>
      <c r="R539" s="720"/>
      <c r="S539" s="720"/>
      <c r="T539" s="720"/>
      <c r="U539" s="720"/>
      <c r="V539" s="958"/>
      <c r="W539" s="713">
        <f t="shared" si="117"/>
        <v>15</v>
      </c>
      <c r="X539" s="831">
        <v>279</v>
      </c>
      <c r="Y539" s="977" t="str">
        <f t="shared" si="122"/>
        <v>OK</v>
      </c>
      <c r="Z539" s="854">
        <f t="shared" si="127"/>
        <v>0</v>
      </c>
      <c r="AA539" s="987" t="str">
        <f t="shared" si="123"/>
        <v>Worten def - 6806</v>
      </c>
      <c r="AB539" s="770">
        <v>42426</v>
      </c>
      <c r="AC539" s="722">
        <f t="shared" si="124"/>
        <v>279</v>
      </c>
      <c r="AD539" s="771">
        <f t="shared" si="119"/>
        <v>2</v>
      </c>
      <c r="AE539" s="932" t="str">
        <f t="shared" si="125"/>
        <v>OK</v>
      </c>
      <c r="AF539" s="725" t="str">
        <f t="shared" si="126"/>
        <v>OK</v>
      </c>
      <c r="AG539" s="854"/>
      <c r="AH539" s="771"/>
    </row>
    <row r="540" spans="1:136" s="730" customFormat="1" x14ac:dyDescent="0.25">
      <c r="A540" s="773" t="s">
        <v>115</v>
      </c>
      <c r="B540" s="769">
        <f t="shared" si="128"/>
        <v>16</v>
      </c>
      <c r="C540" s="786">
        <v>5</v>
      </c>
      <c r="D540" s="854" t="s">
        <v>219</v>
      </c>
      <c r="E540" s="949">
        <v>42424</v>
      </c>
      <c r="F540" s="929"/>
      <c r="G540" s="721">
        <f t="shared" si="129"/>
        <v>16</v>
      </c>
      <c r="H540" s="904">
        <v>5</v>
      </c>
      <c r="I540" s="904">
        <v>5</v>
      </c>
      <c r="J540" s="786">
        <v>5</v>
      </c>
      <c r="K540" s="786">
        <v>0</v>
      </c>
      <c r="L540" s="718">
        <v>42425</v>
      </c>
      <c r="M540" s="835"/>
      <c r="N540" s="720"/>
      <c r="O540" s="720"/>
      <c r="P540" s="720"/>
      <c r="Q540" s="720"/>
      <c r="R540" s="720"/>
      <c r="S540" s="720"/>
      <c r="T540" s="720"/>
      <c r="U540" s="720"/>
      <c r="V540" s="958"/>
      <c r="W540" s="713">
        <f t="shared" si="117"/>
        <v>16</v>
      </c>
      <c r="X540" s="831">
        <v>5</v>
      </c>
      <c r="Y540" s="977" t="str">
        <f t="shared" si="122"/>
        <v>OK</v>
      </c>
      <c r="Z540" s="854">
        <f t="shared" si="127"/>
        <v>0</v>
      </c>
      <c r="AA540" s="987" t="str">
        <f t="shared" si="123"/>
        <v>Vobis -6843</v>
      </c>
      <c r="AB540" s="770">
        <v>42426</v>
      </c>
      <c r="AC540" s="722">
        <f t="shared" si="124"/>
        <v>5</v>
      </c>
      <c r="AD540" s="771">
        <f t="shared" si="119"/>
        <v>2</v>
      </c>
      <c r="AE540" s="932" t="str">
        <f t="shared" si="125"/>
        <v>OK</v>
      </c>
      <c r="AF540" s="725" t="str">
        <f t="shared" si="126"/>
        <v>OK</v>
      </c>
      <c r="AG540" s="854"/>
      <c r="AH540" s="771"/>
      <c r="AI540" s="720"/>
      <c r="AJ540" s="720"/>
      <c r="AK540" s="720"/>
      <c r="AL540" s="720"/>
      <c r="AM540" s="720"/>
      <c r="AN540" s="720"/>
      <c r="AO540" s="720"/>
      <c r="AP540" s="720"/>
      <c r="AQ540" s="720"/>
      <c r="AR540" s="720"/>
      <c r="AS540" s="720"/>
      <c r="AT540" s="720"/>
      <c r="AU540" s="720"/>
      <c r="AV540" s="720"/>
      <c r="AW540" s="720"/>
      <c r="AX540" s="720"/>
      <c r="AY540" s="720"/>
      <c r="AZ540" s="720"/>
      <c r="BA540" s="720"/>
      <c r="BB540" s="720"/>
      <c r="BC540" s="720"/>
      <c r="BD540" s="720"/>
      <c r="BE540" s="720"/>
      <c r="BF540" s="720"/>
      <c r="BG540" s="720"/>
      <c r="BH540" s="720"/>
      <c r="BI540" s="720"/>
      <c r="BJ540" s="720"/>
      <c r="BK540" s="720"/>
      <c r="BL540" s="720"/>
      <c r="BM540" s="720"/>
      <c r="BN540" s="720"/>
      <c r="BO540" s="720"/>
      <c r="BP540" s="720"/>
      <c r="BQ540" s="720"/>
      <c r="BR540" s="720"/>
      <c r="BS540" s="720"/>
      <c r="BT540" s="720"/>
      <c r="BU540" s="720"/>
      <c r="BV540" s="720"/>
      <c r="BW540" s="720"/>
      <c r="BX540" s="720"/>
      <c r="BY540" s="720"/>
      <c r="BZ540" s="720"/>
      <c r="CA540" s="720"/>
      <c r="CB540" s="720"/>
      <c r="CC540" s="720"/>
      <c r="CD540" s="720"/>
      <c r="CE540" s="720"/>
      <c r="CF540" s="720"/>
      <c r="CG540" s="720"/>
      <c r="CH540" s="720"/>
      <c r="CI540" s="720"/>
      <c r="CJ540" s="720"/>
      <c r="CK540" s="720"/>
      <c r="CL540" s="720"/>
      <c r="CM540" s="720"/>
      <c r="CN540" s="720"/>
      <c r="CO540" s="720"/>
      <c r="CP540" s="720"/>
      <c r="CQ540" s="720"/>
      <c r="CR540" s="720"/>
      <c r="CS540" s="720"/>
      <c r="CT540" s="720"/>
      <c r="CU540" s="720"/>
      <c r="CV540" s="720"/>
      <c r="CW540" s="720"/>
      <c r="CX540" s="720"/>
      <c r="CY540" s="720"/>
      <c r="CZ540" s="720"/>
      <c r="DA540" s="720"/>
      <c r="DB540" s="720"/>
      <c r="DC540" s="720"/>
      <c r="DD540" s="720"/>
      <c r="DE540" s="720"/>
      <c r="DF540" s="720"/>
      <c r="DG540" s="720"/>
      <c r="DH540" s="720"/>
      <c r="DI540" s="720"/>
      <c r="DJ540" s="720"/>
      <c r="DK540" s="720"/>
      <c r="DL540" s="720"/>
      <c r="DM540" s="720"/>
      <c r="DN540" s="720"/>
      <c r="DO540" s="720"/>
      <c r="DP540" s="720"/>
      <c r="DQ540" s="720"/>
      <c r="DR540" s="720"/>
      <c r="DS540" s="720"/>
      <c r="DT540" s="720"/>
      <c r="DU540" s="720"/>
      <c r="DV540" s="720"/>
      <c r="DW540" s="720"/>
      <c r="DX540" s="720"/>
      <c r="DY540" s="720"/>
      <c r="DZ540" s="720"/>
      <c r="EA540" s="720"/>
      <c r="EB540" s="720"/>
      <c r="EC540" s="720"/>
      <c r="ED540" s="720"/>
      <c r="EE540" s="720"/>
      <c r="EF540" s="720"/>
    </row>
    <row r="541" spans="1:136" x14ac:dyDescent="0.25">
      <c r="A541" s="773" t="s">
        <v>115</v>
      </c>
      <c r="B541" s="769">
        <v>1</v>
      </c>
      <c r="C541" s="786">
        <v>1500</v>
      </c>
      <c r="D541" s="854" t="s">
        <v>212</v>
      </c>
      <c r="E541" s="949">
        <v>42426</v>
      </c>
      <c r="F541" s="929"/>
      <c r="G541" s="721">
        <f t="shared" si="129"/>
        <v>1</v>
      </c>
      <c r="H541" s="831">
        <v>1500</v>
      </c>
      <c r="I541" s="831">
        <v>1500</v>
      </c>
      <c r="J541" s="713">
        <v>1500</v>
      </c>
      <c r="K541" s="786">
        <v>0</v>
      </c>
      <c r="L541" s="718">
        <v>42398</v>
      </c>
      <c r="M541" s="835"/>
      <c r="N541" s="720"/>
      <c r="O541" s="720"/>
      <c r="P541" s="720"/>
      <c r="Q541" s="720"/>
      <c r="R541" s="720"/>
      <c r="S541" s="720"/>
      <c r="T541" s="720"/>
      <c r="U541" s="720"/>
      <c r="V541" s="958"/>
      <c r="W541" s="713">
        <f t="shared" si="117"/>
        <v>1</v>
      </c>
      <c r="X541" s="831">
        <v>1500</v>
      </c>
      <c r="Y541" s="977" t="str">
        <f t="shared" si="122"/>
        <v>OK</v>
      </c>
      <c r="Z541" s="854">
        <f t="shared" si="127"/>
        <v>0</v>
      </c>
      <c r="AA541" s="987" t="str">
        <f t="shared" si="123"/>
        <v>FNAC prov- 2369</v>
      </c>
      <c r="AB541" s="770">
        <v>42430</v>
      </c>
      <c r="AC541" s="722">
        <f t="shared" si="124"/>
        <v>1500</v>
      </c>
      <c r="AD541" s="771">
        <f t="shared" si="119"/>
        <v>5</v>
      </c>
      <c r="AE541" s="932" t="str">
        <f t="shared" si="125"/>
        <v>OK</v>
      </c>
      <c r="AF541" s="725" t="str">
        <f t="shared" si="126"/>
        <v>OK</v>
      </c>
      <c r="AG541" s="854"/>
      <c r="AH541" s="771"/>
    </row>
    <row r="542" spans="1:136" s="743" customFormat="1" x14ac:dyDescent="0.25">
      <c r="A542" s="773" t="s">
        <v>115</v>
      </c>
      <c r="B542" s="769">
        <f>B541+1</f>
        <v>2</v>
      </c>
      <c r="C542" s="786">
        <v>350</v>
      </c>
      <c r="D542" s="854" t="s">
        <v>196</v>
      </c>
      <c r="E542" s="949">
        <v>42426</v>
      </c>
      <c r="F542" s="929"/>
      <c r="G542" s="721">
        <f t="shared" si="129"/>
        <v>2</v>
      </c>
      <c r="H542" s="831">
        <v>350</v>
      </c>
      <c r="I542" s="831">
        <v>350</v>
      </c>
      <c r="J542" s="713">
        <v>350</v>
      </c>
      <c r="K542" s="786">
        <v>0</v>
      </c>
      <c r="L542" s="718">
        <v>42398</v>
      </c>
      <c r="M542" s="835"/>
      <c r="N542" s="720"/>
      <c r="O542" s="720"/>
      <c r="P542" s="720"/>
      <c r="Q542" s="720"/>
      <c r="R542" s="720"/>
      <c r="S542" s="720"/>
      <c r="T542" s="720"/>
      <c r="U542" s="720"/>
      <c r="V542" s="958"/>
      <c r="W542" s="713">
        <f t="shared" si="117"/>
        <v>2</v>
      </c>
      <c r="X542" s="831">
        <v>350</v>
      </c>
      <c r="Y542" s="977" t="str">
        <f t="shared" si="122"/>
        <v>OK</v>
      </c>
      <c r="Z542" s="854">
        <f t="shared" si="127"/>
        <v>0</v>
      </c>
      <c r="AA542" s="987" t="str">
        <f t="shared" si="123"/>
        <v>RP Provisorio - 3172</v>
      </c>
      <c r="AB542" s="770">
        <v>42430</v>
      </c>
      <c r="AC542" s="722">
        <f t="shared" si="124"/>
        <v>350</v>
      </c>
      <c r="AD542" s="771">
        <f t="shared" si="119"/>
        <v>5</v>
      </c>
      <c r="AE542" s="932" t="str">
        <f t="shared" si="125"/>
        <v>OK</v>
      </c>
      <c r="AF542" s="725" t="str">
        <f t="shared" si="126"/>
        <v>OK</v>
      </c>
      <c r="AG542" s="854"/>
      <c r="AH542" s="771"/>
      <c r="AI542" s="720"/>
      <c r="AJ542" s="720"/>
      <c r="AK542" s="720"/>
      <c r="AL542" s="720"/>
      <c r="AM542" s="720"/>
      <c r="AN542" s="720"/>
      <c r="AO542" s="720"/>
      <c r="AP542" s="720"/>
      <c r="AQ542" s="720"/>
      <c r="AR542" s="720"/>
      <c r="AS542" s="720"/>
      <c r="AT542" s="720"/>
      <c r="AU542" s="720"/>
      <c r="AV542" s="720"/>
      <c r="AW542" s="720"/>
      <c r="AX542" s="720"/>
      <c r="AY542" s="720"/>
      <c r="AZ542" s="720"/>
      <c r="BA542" s="720"/>
      <c r="BB542" s="720"/>
      <c r="BC542" s="720"/>
      <c r="BD542" s="720"/>
      <c r="BE542" s="720"/>
      <c r="BF542" s="720"/>
      <c r="BG542" s="720"/>
      <c r="BH542" s="720"/>
      <c r="BI542" s="720"/>
      <c r="BJ542" s="720"/>
      <c r="BK542" s="720"/>
      <c r="BL542" s="720"/>
      <c r="BM542" s="720"/>
      <c r="BN542" s="720"/>
      <c r="BO542" s="720"/>
      <c r="BP542" s="720"/>
      <c r="BQ542" s="720"/>
      <c r="BR542" s="720"/>
      <c r="BS542" s="720"/>
      <c r="BT542" s="720"/>
      <c r="BU542" s="720"/>
      <c r="BV542" s="720"/>
      <c r="BW542" s="720"/>
      <c r="BX542" s="720"/>
      <c r="BY542" s="720"/>
      <c r="BZ542" s="720"/>
      <c r="CA542" s="720"/>
      <c r="CB542" s="720"/>
      <c r="CC542" s="720"/>
      <c r="CD542" s="720"/>
      <c r="CE542" s="720"/>
      <c r="CF542" s="720"/>
      <c r="CG542" s="720"/>
      <c r="CH542" s="720"/>
      <c r="CI542" s="720"/>
      <c r="CJ542" s="720"/>
      <c r="CK542" s="720"/>
      <c r="CL542" s="720"/>
      <c r="CM542" s="720"/>
      <c r="CN542" s="720"/>
      <c r="CO542" s="720"/>
      <c r="CP542" s="720"/>
      <c r="CQ542" s="720"/>
      <c r="CR542" s="720"/>
      <c r="CS542" s="720"/>
      <c r="CT542" s="720"/>
      <c r="CU542" s="720"/>
      <c r="CV542" s="720"/>
      <c r="CW542" s="720"/>
      <c r="CX542" s="720"/>
      <c r="CY542" s="720"/>
      <c r="CZ542" s="720"/>
      <c r="DA542" s="720"/>
      <c r="DB542" s="720"/>
      <c r="DC542" s="720"/>
      <c r="DD542" s="720"/>
      <c r="DE542" s="720"/>
      <c r="DF542" s="720"/>
      <c r="DG542" s="720"/>
      <c r="DH542" s="720"/>
      <c r="DI542" s="720"/>
      <c r="DJ542" s="720"/>
      <c r="DK542" s="720"/>
      <c r="DL542" s="720"/>
      <c r="DM542" s="720"/>
      <c r="DN542" s="720"/>
      <c r="DO542" s="720"/>
      <c r="DP542" s="720"/>
      <c r="DQ542" s="720"/>
      <c r="DR542" s="720"/>
      <c r="DS542" s="720"/>
      <c r="DT542" s="720"/>
      <c r="DU542" s="720"/>
      <c r="DV542" s="720"/>
      <c r="DW542" s="720"/>
      <c r="DX542" s="720"/>
      <c r="DY542" s="720"/>
      <c r="DZ542" s="720"/>
      <c r="EA542" s="720"/>
      <c r="EB542" s="720"/>
      <c r="EC542" s="720"/>
      <c r="ED542" s="720"/>
      <c r="EE542" s="720"/>
      <c r="EF542" s="720"/>
    </row>
    <row r="543" spans="1:136" s="720" customFormat="1" x14ac:dyDescent="0.25">
      <c r="A543" s="773" t="s">
        <v>115</v>
      </c>
      <c r="B543" s="769">
        <v>1</v>
      </c>
      <c r="C543" s="786">
        <v>450</v>
      </c>
      <c r="D543" s="854" t="s">
        <v>196</v>
      </c>
      <c r="E543" s="949">
        <v>42429</v>
      </c>
      <c r="F543" s="929"/>
      <c r="G543" s="721">
        <f t="shared" si="129"/>
        <v>1</v>
      </c>
      <c r="H543" s="831">
        <v>450</v>
      </c>
      <c r="I543" s="831">
        <v>450</v>
      </c>
      <c r="J543" s="713">
        <v>450</v>
      </c>
      <c r="K543" s="786">
        <v>0</v>
      </c>
      <c r="L543" s="718">
        <v>42401</v>
      </c>
      <c r="M543" s="835"/>
      <c r="V543" s="958"/>
      <c r="W543" s="713">
        <f t="shared" si="117"/>
        <v>1</v>
      </c>
      <c r="X543" s="831">
        <v>450</v>
      </c>
      <c r="Y543" s="977" t="str">
        <f t="shared" si="122"/>
        <v>OK</v>
      </c>
      <c r="Z543" s="854">
        <f t="shared" si="127"/>
        <v>0</v>
      </c>
      <c r="AA543" s="987" t="str">
        <f t="shared" si="123"/>
        <v>RP Provisorio - 3172</v>
      </c>
      <c r="AB543" s="770">
        <v>42432</v>
      </c>
      <c r="AC543" s="722">
        <f t="shared" si="124"/>
        <v>450</v>
      </c>
      <c r="AD543" s="771">
        <f t="shared" si="119"/>
        <v>3</v>
      </c>
      <c r="AE543" s="932" t="str">
        <f t="shared" si="125"/>
        <v>OK</v>
      </c>
      <c r="AF543" s="725" t="str">
        <f t="shared" si="126"/>
        <v>OK</v>
      </c>
      <c r="AG543" s="854"/>
      <c r="AH543" s="771"/>
    </row>
    <row r="544" spans="1:136" s="726" customFormat="1" x14ac:dyDescent="0.25">
      <c r="A544" s="773" t="s">
        <v>116</v>
      </c>
      <c r="B544" s="769">
        <v>1</v>
      </c>
      <c r="C544" s="786">
        <v>485</v>
      </c>
      <c r="D544" s="854" t="s">
        <v>67</v>
      </c>
      <c r="E544" s="949">
        <v>42430</v>
      </c>
      <c r="F544" s="929"/>
      <c r="G544" s="721">
        <f t="shared" si="129"/>
        <v>1</v>
      </c>
      <c r="H544" s="831">
        <v>485</v>
      </c>
      <c r="I544" s="831">
        <v>485</v>
      </c>
      <c r="J544" s="713">
        <v>273</v>
      </c>
      <c r="K544" s="908">
        <f t="shared" ref="K544:K553" si="130">I544-J544</f>
        <v>212</v>
      </c>
      <c r="L544" s="718">
        <v>42431</v>
      </c>
      <c r="M544" s="835"/>
      <c r="N544" s="720"/>
      <c r="O544" s="720"/>
      <c r="P544" s="720"/>
      <c r="Q544" s="720"/>
      <c r="R544" s="720"/>
      <c r="S544" s="720"/>
      <c r="T544" s="720"/>
      <c r="U544" s="720"/>
      <c r="V544" s="958"/>
      <c r="W544" s="713">
        <f t="shared" si="117"/>
        <v>1</v>
      </c>
      <c r="X544" s="831">
        <v>273</v>
      </c>
      <c r="Y544" s="977" t="str">
        <f t="shared" si="122"/>
        <v>ERRO</v>
      </c>
      <c r="Z544" s="854">
        <f t="shared" si="127"/>
        <v>212</v>
      </c>
      <c r="AA544" s="987" t="str">
        <f t="shared" si="123"/>
        <v>White - 2213</v>
      </c>
      <c r="AB544" s="770">
        <v>42431</v>
      </c>
      <c r="AC544" s="722">
        <f t="shared" si="124"/>
        <v>273</v>
      </c>
      <c r="AD544" s="771">
        <f t="shared" si="119"/>
        <v>1</v>
      </c>
      <c r="AE544" s="932" t="str">
        <f t="shared" si="125"/>
        <v>OK</v>
      </c>
      <c r="AF544" s="725" t="str">
        <f t="shared" si="126"/>
        <v>OK</v>
      </c>
      <c r="AG544" s="854"/>
      <c r="AH544" s="771"/>
      <c r="AI544" s="720"/>
      <c r="AJ544" s="720"/>
      <c r="AK544" s="720"/>
      <c r="AL544" s="720"/>
      <c r="AM544" s="720"/>
      <c r="AN544" s="720"/>
      <c r="AO544" s="720"/>
      <c r="AP544" s="720"/>
      <c r="AQ544" s="720"/>
      <c r="AR544" s="720"/>
      <c r="AS544" s="720"/>
      <c r="AT544" s="720"/>
      <c r="AU544" s="720"/>
      <c r="AV544" s="720"/>
      <c r="AW544" s="720"/>
      <c r="AX544" s="720"/>
      <c r="AY544" s="720"/>
      <c r="AZ544" s="720"/>
      <c r="BA544" s="720"/>
      <c r="BB544" s="720"/>
      <c r="BC544" s="720"/>
      <c r="BD544" s="720"/>
      <c r="BE544" s="720"/>
      <c r="BF544" s="720"/>
      <c r="BG544" s="720"/>
      <c r="BH544" s="720"/>
      <c r="BI544" s="720"/>
      <c r="BJ544" s="720"/>
      <c r="BK544" s="720"/>
      <c r="BL544" s="720"/>
      <c r="BM544" s="720"/>
      <c r="BN544" s="720"/>
      <c r="BO544" s="720"/>
      <c r="BP544" s="720"/>
      <c r="BQ544" s="720"/>
      <c r="BR544" s="720"/>
      <c r="BS544" s="720"/>
      <c r="BT544" s="720"/>
      <c r="BU544" s="720"/>
      <c r="BV544" s="720"/>
      <c r="BW544" s="720"/>
      <c r="BX544" s="720"/>
      <c r="BY544" s="720"/>
      <c r="BZ544" s="720"/>
      <c r="CA544" s="720"/>
      <c r="CB544" s="720"/>
      <c r="CC544" s="720"/>
      <c r="CD544" s="720"/>
      <c r="CE544" s="720"/>
      <c r="CF544" s="720"/>
      <c r="CG544" s="720"/>
      <c r="CH544" s="720"/>
      <c r="CI544" s="720"/>
      <c r="CJ544" s="720"/>
      <c r="CK544" s="720"/>
      <c r="CL544" s="720"/>
      <c r="CM544" s="720"/>
      <c r="CN544" s="720"/>
      <c r="CO544" s="720"/>
      <c r="CP544" s="720"/>
      <c r="CQ544" s="720"/>
      <c r="CR544" s="720"/>
      <c r="CS544" s="720"/>
      <c r="CT544" s="720"/>
      <c r="CU544" s="720"/>
      <c r="CV544" s="720"/>
      <c r="CW544" s="720"/>
      <c r="CX544" s="720"/>
      <c r="CY544" s="720"/>
      <c r="CZ544" s="720"/>
      <c r="DA544" s="720"/>
      <c r="DB544" s="720"/>
      <c r="DC544" s="720"/>
      <c r="DD544" s="720"/>
      <c r="DE544" s="720"/>
      <c r="DF544" s="720"/>
      <c r="DG544" s="720"/>
      <c r="DH544" s="720"/>
      <c r="DI544" s="720"/>
      <c r="DJ544" s="720"/>
      <c r="DK544" s="720"/>
      <c r="DL544" s="720"/>
      <c r="DM544" s="720"/>
      <c r="DN544" s="720"/>
      <c r="DO544" s="720"/>
      <c r="DP544" s="720"/>
      <c r="DQ544" s="720"/>
      <c r="DR544" s="720"/>
      <c r="DS544" s="720"/>
      <c r="DT544" s="720"/>
      <c r="DU544" s="720"/>
      <c r="DV544" s="720"/>
      <c r="DW544" s="720"/>
      <c r="DX544" s="720"/>
      <c r="DY544" s="720"/>
      <c r="DZ544" s="720"/>
      <c r="EA544" s="720"/>
      <c r="EB544" s="720"/>
      <c r="EC544" s="720"/>
      <c r="ED544" s="720"/>
      <c r="EE544" s="720"/>
      <c r="EF544" s="720"/>
    </row>
    <row r="545" spans="1:34" x14ac:dyDescent="0.25">
      <c r="A545" s="773" t="s">
        <v>116</v>
      </c>
      <c r="B545" s="769">
        <f t="shared" ref="B545:B553" si="131">B544+1</f>
        <v>2</v>
      </c>
      <c r="C545" s="786">
        <v>23</v>
      </c>
      <c r="D545" s="854" t="s">
        <v>68</v>
      </c>
      <c r="E545" s="949">
        <v>42430</v>
      </c>
      <c r="F545" s="929"/>
      <c r="G545" s="721">
        <f t="shared" si="129"/>
        <v>2</v>
      </c>
      <c r="H545" s="831">
        <v>23</v>
      </c>
      <c r="I545" s="831">
        <v>23</v>
      </c>
      <c r="J545" s="713">
        <v>17</v>
      </c>
      <c r="K545" s="908">
        <f t="shared" si="130"/>
        <v>6</v>
      </c>
      <c r="L545" s="718">
        <v>42431</v>
      </c>
      <c r="M545" s="835"/>
      <c r="N545" s="720"/>
      <c r="O545" s="720"/>
      <c r="P545" s="720"/>
      <c r="Q545" s="720"/>
      <c r="R545" s="720"/>
      <c r="S545" s="720"/>
      <c r="T545" s="720"/>
      <c r="U545" s="720"/>
      <c r="V545" s="958"/>
      <c r="W545" s="713">
        <f t="shared" si="117"/>
        <v>2</v>
      </c>
      <c r="X545" s="831">
        <v>17</v>
      </c>
      <c r="Y545" s="977" t="str">
        <f t="shared" si="122"/>
        <v>ERRO</v>
      </c>
      <c r="Z545" s="854">
        <f t="shared" si="127"/>
        <v>6</v>
      </c>
      <c r="AA545" s="987" t="str">
        <f t="shared" si="123"/>
        <v>Green - 2214</v>
      </c>
      <c r="AB545" s="770">
        <v>42431</v>
      </c>
      <c r="AC545" s="722">
        <f t="shared" si="124"/>
        <v>17</v>
      </c>
      <c r="AD545" s="771">
        <f t="shared" si="119"/>
        <v>1</v>
      </c>
      <c r="AE545" s="932" t="str">
        <f t="shared" si="125"/>
        <v>OK</v>
      </c>
      <c r="AF545" s="725" t="str">
        <f t="shared" si="126"/>
        <v>OK</v>
      </c>
      <c r="AG545" s="854"/>
      <c r="AH545" s="771"/>
    </row>
    <row r="546" spans="1:34" x14ac:dyDescent="0.25">
      <c r="A546" s="773" t="s">
        <v>116</v>
      </c>
      <c r="B546" s="769">
        <f t="shared" si="131"/>
        <v>3</v>
      </c>
      <c r="C546" s="786">
        <v>43</v>
      </c>
      <c r="D546" s="854" t="s">
        <v>69</v>
      </c>
      <c r="E546" s="949">
        <v>42430</v>
      </c>
      <c r="F546" s="929"/>
      <c r="G546" s="721">
        <f t="shared" si="129"/>
        <v>3</v>
      </c>
      <c r="H546" s="831">
        <v>43</v>
      </c>
      <c r="I546" s="831">
        <v>43</v>
      </c>
      <c r="J546" s="713">
        <v>36</v>
      </c>
      <c r="K546" s="908">
        <f t="shared" si="130"/>
        <v>7</v>
      </c>
      <c r="L546" s="718">
        <v>42431</v>
      </c>
      <c r="M546" s="835"/>
      <c r="N546" s="720"/>
      <c r="O546" s="720"/>
      <c r="P546" s="720"/>
      <c r="Q546" s="720"/>
      <c r="R546" s="720"/>
      <c r="S546" s="720"/>
      <c r="T546" s="720"/>
      <c r="U546" s="720"/>
      <c r="V546" s="958"/>
      <c r="W546" s="713">
        <f t="shared" si="117"/>
        <v>3</v>
      </c>
      <c r="X546" s="831">
        <v>36</v>
      </c>
      <c r="Y546" s="977" t="str">
        <f t="shared" si="122"/>
        <v>ERRO</v>
      </c>
      <c r="Z546" s="854">
        <f t="shared" si="127"/>
        <v>7</v>
      </c>
      <c r="AA546" s="987" t="str">
        <f t="shared" si="123"/>
        <v>Black - 2215</v>
      </c>
      <c r="AB546" s="770">
        <v>42431</v>
      </c>
      <c r="AC546" s="722">
        <f t="shared" si="124"/>
        <v>36</v>
      </c>
      <c r="AD546" s="771">
        <f t="shared" si="119"/>
        <v>1</v>
      </c>
      <c r="AE546" s="932" t="str">
        <f t="shared" si="125"/>
        <v>OK</v>
      </c>
      <c r="AF546" s="725" t="str">
        <f t="shared" si="126"/>
        <v>OK</v>
      </c>
      <c r="AG546" s="854"/>
      <c r="AH546" s="771"/>
    </row>
    <row r="547" spans="1:34" x14ac:dyDescent="0.25">
      <c r="A547" s="773" t="s">
        <v>116</v>
      </c>
      <c r="B547" s="769">
        <f t="shared" si="131"/>
        <v>4</v>
      </c>
      <c r="C547" s="786">
        <v>83</v>
      </c>
      <c r="D547" s="854" t="s">
        <v>72</v>
      </c>
      <c r="E547" s="949">
        <v>42430</v>
      </c>
      <c r="F547" s="929"/>
      <c r="G547" s="721">
        <f t="shared" si="129"/>
        <v>4</v>
      </c>
      <c r="H547" s="782">
        <v>83</v>
      </c>
      <c r="I547" s="782">
        <v>83</v>
      </c>
      <c r="J547" s="721">
        <v>64</v>
      </c>
      <c r="K547" s="908">
        <f t="shared" si="130"/>
        <v>19</v>
      </c>
      <c r="L547" s="718">
        <v>42431</v>
      </c>
      <c r="M547" s="835"/>
      <c r="N547" s="720"/>
      <c r="O547" s="720"/>
      <c r="P547" s="720"/>
      <c r="Q547" s="720"/>
      <c r="R547" s="720"/>
      <c r="S547" s="720"/>
      <c r="T547" s="720"/>
      <c r="U547" s="720"/>
      <c r="V547" s="958"/>
      <c r="W547" s="713">
        <f t="shared" si="117"/>
        <v>4</v>
      </c>
      <c r="X547" s="831">
        <v>64</v>
      </c>
      <c r="Y547" s="977" t="str">
        <f t="shared" si="122"/>
        <v>ERRO</v>
      </c>
      <c r="Z547" s="854">
        <f t="shared" si="127"/>
        <v>19</v>
      </c>
      <c r="AA547" s="987" t="str">
        <f t="shared" si="123"/>
        <v>Credial - 2227</v>
      </c>
      <c r="AB547" s="770">
        <v>42431</v>
      </c>
      <c r="AC547" s="722">
        <f t="shared" si="124"/>
        <v>64</v>
      </c>
      <c r="AD547" s="771">
        <f t="shared" si="119"/>
        <v>1</v>
      </c>
      <c r="AE547" s="932" t="str">
        <f t="shared" si="125"/>
        <v>OK</v>
      </c>
      <c r="AF547" s="725" t="str">
        <f t="shared" si="126"/>
        <v>OK</v>
      </c>
      <c r="AG547" s="854"/>
      <c r="AH547" s="771"/>
    </row>
    <row r="548" spans="1:34" x14ac:dyDescent="0.25">
      <c r="A548" s="773" t="s">
        <v>116</v>
      </c>
      <c r="B548" s="769">
        <f t="shared" si="131"/>
        <v>5</v>
      </c>
      <c r="C548" s="786">
        <v>388</v>
      </c>
      <c r="D548" s="854" t="s">
        <v>79</v>
      </c>
      <c r="E548" s="949">
        <v>42430</v>
      </c>
      <c r="F548" s="929"/>
      <c r="G548" s="721">
        <f t="shared" si="129"/>
        <v>5</v>
      </c>
      <c r="H548" s="782">
        <v>388</v>
      </c>
      <c r="I548" s="782">
        <v>388</v>
      </c>
      <c r="J548" s="721">
        <v>254</v>
      </c>
      <c r="K548" s="907">
        <f t="shared" si="130"/>
        <v>134</v>
      </c>
      <c r="L548" s="718">
        <v>42431</v>
      </c>
      <c r="M548" s="835"/>
      <c r="N548" s="720"/>
      <c r="O548" s="720"/>
      <c r="P548" s="720"/>
      <c r="Q548" s="720"/>
      <c r="R548" s="720"/>
      <c r="S548" s="720"/>
      <c r="T548" s="720"/>
      <c r="U548" s="720"/>
      <c r="V548" s="958"/>
      <c r="W548" s="713">
        <f t="shared" si="117"/>
        <v>5</v>
      </c>
      <c r="X548" s="831">
        <v>254</v>
      </c>
      <c r="Y548" s="977" t="str">
        <f t="shared" si="122"/>
        <v>ERRO</v>
      </c>
      <c r="Z548" s="854">
        <f t="shared" si="127"/>
        <v>134</v>
      </c>
      <c r="AA548" s="987" t="str">
        <f t="shared" si="123"/>
        <v>Moviflor - 2229</v>
      </c>
      <c r="AB548" s="770">
        <v>42431</v>
      </c>
      <c r="AC548" s="722">
        <f t="shared" si="124"/>
        <v>254</v>
      </c>
      <c r="AD548" s="771">
        <f t="shared" si="119"/>
        <v>1</v>
      </c>
      <c r="AE548" s="932" t="str">
        <f t="shared" si="125"/>
        <v>OK</v>
      </c>
      <c r="AF548" s="725" t="str">
        <f t="shared" si="126"/>
        <v>OK</v>
      </c>
      <c r="AG548" s="854"/>
      <c r="AH548" s="771"/>
    </row>
    <row r="549" spans="1:34" x14ac:dyDescent="0.25">
      <c r="A549" s="773" t="s">
        <v>116</v>
      </c>
      <c r="B549" s="769">
        <f t="shared" si="131"/>
        <v>6</v>
      </c>
      <c r="C549" s="786">
        <v>309</v>
      </c>
      <c r="D549" s="854" t="s">
        <v>74</v>
      </c>
      <c r="E549" s="949">
        <v>42430</v>
      </c>
      <c r="F549" s="929"/>
      <c r="G549" s="721">
        <f t="shared" si="129"/>
        <v>6</v>
      </c>
      <c r="H549" s="782">
        <v>309</v>
      </c>
      <c r="I549" s="782">
        <v>309</v>
      </c>
      <c r="J549" s="721">
        <v>281</v>
      </c>
      <c r="K549" s="908">
        <f t="shared" si="130"/>
        <v>28</v>
      </c>
      <c r="L549" s="718">
        <v>42431</v>
      </c>
      <c r="M549" s="835"/>
      <c r="N549" s="720"/>
      <c r="O549" s="720"/>
      <c r="P549" s="720"/>
      <c r="Q549" s="720"/>
      <c r="R549" s="720"/>
      <c r="S549" s="720"/>
      <c r="T549" s="720"/>
      <c r="U549" s="720"/>
      <c r="V549" s="958"/>
      <c r="W549" s="713">
        <f t="shared" si="117"/>
        <v>6</v>
      </c>
      <c r="X549" s="831"/>
      <c r="Y549" s="977" t="str">
        <f t="shared" si="122"/>
        <v>KO</v>
      </c>
      <c r="Z549" s="854" t="str">
        <f t="shared" si="127"/>
        <v/>
      </c>
      <c r="AA549" s="987" t="str">
        <f t="shared" si="123"/>
        <v>Conforama - 2230</v>
      </c>
      <c r="AB549" s="770"/>
      <c r="AC549" s="722">
        <f t="shared" si="124"/>
        <v>0</v>
      </c>
      <c r="AD549" s="771">
        <f t="shared" si="119"/>
        <v>-41821</v>
      </c>
      <c r="AE549" s="932" t="str">
        <f t="shared" si="125"/>
        <v>Pendente</v>
      </c>
      <c r="AF549" s="725" t="str">
        <f t="shared" si="126"/>
        <v>-</v>
      </c>
      <c r="AG549" s="854"/>
      <c r="AH549" s="771"/>
    </row>
    <row r="550" spans="1:34" x14ac:dyDescent="0.25">
      <c r="A550" s="773" t="s">
        <v>116</v>
      </c>
      <c r="B550" s="769">
        <f t="shared" si="131"/>
        <v>7</v>
      </c>
      <c r="C550" s="786">
        <v>10</v>
      </c>
      <c r="D550" s="854" t="s">
        <v>75</v>
      </c>
      <c r="E550" s="949">
        <v>42430</v>
      </c>
      <c r="F550" s="929"/>
      <c r="G550" s="721">
        <f t="shared" si="129"/>
        <v>7</v>
      </c>
      <c r="H550" s="782">
        <v>10</v>
      </c>
      <c r="I550" s="782">
        <v>10</v>
      </c>
      <c r="J550" s="721">
        <v>8</v>
      </c>
      <c r="K550" s="908">
        <f t="shared" si="130"/>
        <v>2</v>
      </c>
      <c r="L550" s="718">
        <v>42431</v>
      </c>
      <c r="M550" s="835"/>
      <c r="N550" s="720"/>
      <c r="O550" s="720"/>
      <c r="P550" s="720"/>
      <c r="Q550" s="720"/>
      <c r="R550" s="720"/>
      <c r="S550" s="720"/>
      <c r="T550" s="720"/>
      <c r="U550" s="720"/>
      <c r="V550" s="958"/>
      <c r="W550" s="713">
        <f t="shared" ref="W550:W613" si="132">B550</f>
        <v>7</v>
      </c>
      <c r="X550" s="831">
        <v>8</v>
      </c>
      <c r="Y550" s="977" t="str">
        <f t="shared" si="122"/>
        <v>ERRO</v>
      </c>
      <c r="Z550" s="854">
        <f t="shared" si="127"/>
        <v>2</v>
      </c>
      <c r="AA550" s="987" t="str">
        <f t="shared" si="123"/>
        <v>Euronics - 2231</v>
      </c>
      <c r="AB550" s="770">
        <v>42431</v>
      </c>
      <c r="AC550" s="722">
        <f t="shared" si="124"/>
        <v>8</v>
      </c>
      <c r="AD550" s="771">
        <f t="shared" si="119"/>
        <v>1</v>
      </c>
      <c r="AE550" s="932" t="str">
        <f t="shared" si="125"/>
        <v>OK</v>
      </c>
      <c r="AF550" s="725" t="str">
        <f t="shared" si="126"/>
        <v>OK</v>
      </c>
      <c r="AG550" s="854"/>
      <c r="AH550" s="771"/>
    </row>
    <row r="551" spans="1:34" s="726" customFormat="1" x14ac:dyDescent="0.25">
      <c r="A551" s="874" t="s">
        <v>116</v>
      </c>
      <c r="B551" s="875">
        <f t="shared" si="131"/>
        <v>8</v>
      </c>
      <c r="C551" s="901">
        <v>29</v>
      </c>
      <c r="D551" s="858" t="s">
        <v>76</v>
      </c>
      <c r="E551" s="952">
        <v>42430</v>
      </c>
      <c r="F551" s="939"/>
      <c r="G551" s="878">
        <f t="shared" si="129"/>
        <v>8</v>
      </c>
      <c r="H551" s="920">
        <v>29</v>
      </c>
      <c r="I551" s="920">
        <v>29</v>
      </c>
      <c r="J551" s="878">
        <v>18</v>
      </c>
      <c r="K551" s="907">
        <f t="shared" si="130"/>
        <v>11</v>
      </c>
      <c r="L551" s="877">
        <v>42431</v>
      </c>
      <c r="M551" s="879"/>
      <c r="V551" s="962"/>
      <c r="W551" s="880">
        <f t="shared" si="132"/>
        <v>8</v>
      </c>
      <c r="X551" s="902">
        <v>18</v>
      </c>
      <c r="Y551" s="933" t="str">
        <f t="shared" si="122"/>
        <v>ERRO</v>
      </c>
      <c r="Z551" s="858">
        <f t="shared" si="127"/>
        <v>11</v>
      </c>
      <c r="AA551" s="989" t="str">
        <f t="shared" si="123"/>
        <v>Tien 21 - 2232</v>
      </c>
      <c r="AB551" s="852">
        <v>42431</v>
      </c>
      <c r="AC551" s="722">
        <f t="shared" si="124"/>
        <v>18</v>
      </c>
      <c r="AD551" s="847">
        <f t="shared" si="119"/>
        <v>1</v>
      </c>
      <c r="AE551" s="947" t="str">
        <f t="shared" si="125"/>
        <v>OK</v>
      </c>
      <c r="AF551" s="876" t="str">
        <f t="shared" si="126"/>
        <v>OK</v>
      </c>
      <c r="AG551" s="858"/>
      <c r="AH551" s="847"/>
    </row>
    <row r="552" spans="1:34" s="730" customFormat="1" x14ac:dyDescent="0.25">
      <c r="A552" s="883" t="s">
        <v>116</v>
      </c>
      <c r="B552" s="884">
        <f t="shared" si="131"/>
        <v>9</v>
      </c>
      <c r="C552" s="913">
        <v>26</v>
      </c>
      <c r="D552" s="896" t="s">
        <v>77</v>
      </c>
      <c r="E552" s="948">
        <v>42430</v>
      </c>
      <c r="F552" s="940"/>
      <c r="G552" s="887">
        <f t="shared" si="129"/>
        <v>9</v>
      </c>
      <c r="H552" s="923">
        <v>26</v>
      </c>
      <c r="I552" s="923">
        <v>26</v>
      </c>
      <c r="J552" s="887">
        <v>22</v>
      </c>
      <c r="K552" s="908">
        <f t="shared" si="130"/>
        <v>4</v>
      </c>
      <c r="L552" s="886">
        <v>42431</v>
      </c>
      <c r="M552" s="889"/>
      <c r="V552" s="963"/>
      <c r="W552" s="1122">
        <f t="shared" si="132"/>
        <v>9</v>
      </c>
      <c r="X552" s="914">
        <v>22</v>
      </c>
      <c r="Y552" s="978" t="str">
        <f t="shared" si="122"/>
        <v>ERRO</v>
      </c>
      <c r="Z552" s="896">
        <f t="shared" si="127"/>
        <v>4</v>
      </c>
      <c r="AA552" s="988" t="str">
        <f t="shared" si="123"/>
        <v>Confort - 2233</v>
      </c>
      <c r="AB552" s="894">
        <v>42431</v>
      </c>
      <c r="AC552" s="895">
        <f t="shared" si="124"/>
        <v>22</v>
      </c>
      <c r="AD552" s="864">
        <f t="shared" si="119"/>
        <v>1</v>
      </c>
      <c r="AE552" s="951" t="str">
        <f t="shared" si="125"/>
        <v>OK</v>
      </c>
      <c r="AF552" s="885" t="str">
        <f t="shared" si="126"/>
        <v>OK</v>
      </c>
      <c r="AG552" s="896"/>
      <c r="AH552" s="864"/>
    </row>
    <row r="553" spans="1:34" s="730" customFormat="1" x14ac:dyDescent="0.25">
      <c r="A553" s="883" t="s">
        <v>116</v>
      </c>
      <c r="B553" s="884">
        <f t="shared" si="131"/>
        <v>10</v>
      </c>
      <c r="C553" s="913">
        <v>1761</v>
      </c>
      <c r="D553" s="896" t="s">
        <v>213</v>
      </c>
      <c r="E553" s="948">
        <v>42430</v>
      </c>
      <c r="F553" s="940"/>
      <c r="G553" s="887">
        <f t="shared" si="129"/>
        <v>10</v>
      </c>
      <c r="H553" s="923">
        <v>1761</v>
      </c>
      <c r="I553" s="923">
        <v>1761</v>
      </c>
      <c r="J553" s="887">
        <v>1722</v>
      </c>
      <c r="K553" s="1071">
        <f t="shared" si="130"/>
        <v>39</v>
      </c>
      <c r="L553" s="886">
        <v>42431</v>
      </c>
      <c r="M553" s="889"/>
      <c r="V553" s="963"/>
      <c r="W553" s="1122">
        <f t="shared" si="132"/>
        <v>10</v>
      </c>
      <c r="X553" s="914">
        <v>1722</v>
      </c>
      <c r="Y553" s="978" t="str">
        <f t="shared" si="122"/>
        <v>ERRO</v>
      </c>
      <c r="Z553" s="896">
        <f t="shared" si="127"/>
        <v>39</v>
      </c>
      <c r="AA553" s="988" t="str">
        <f t="shared" si="123"/>
        <v>MC FNAC- 2370</v>
      </c>
      <c r="AB553" s="852">
        <v>42432</v>
      </c>
      <c r="AC553" s="895">
        <f t="shared" si="124"/>
        <v>1722</v>
      </c>
      <c r="AD553" s="864">
        <f t="shared" ref="AD553:AD616" si="133">DAYS360(E553,AB553)</f>
        <v>2</v>
      </c>
      <c r="AE553" s="951" t="str">
        <f t="shared" si="125"/>
        <v>OK</v>
      </c>
      <c r="AF553" s="885" t="str">
        <f t="shared" si="126"/>
        <v>OK</v>
      </c>
      <c r="AG553" s="896"/>
      <c r="AH553" s="864"/>
    </row>
    <row r="554" spans="1:34" x14ac:dyDescent="0.25">
      <c r="A554" s="794" t="s">
        <v>115</v>
      </c>
      <c r="B554" s="769">
        <v>1</v>
      </c>
      <c r="C554" s="786">
        <v>2</v>
      </c>
      <c r="D554" s="854" t="s">
        <v>182</v>
      </c>
      <c r="E554" s="949">
        <v>42431</v>
      </c>
      <c r="F554" s="929"/>
      <c r="G554" s="721">
        <f t="shared" si="129"/>
        <v>1</v>
      </c>
      <c r="H554" s="904">
        <v>2</v>
      </c>
      <c r="I554" s="904">
        <v>2</v>
      </c>
      <c r="J554" s="786">
        <v>2</v>
      </c>
      <c r="K554" s="904">
        <v>0</v>
      </c>
      <c r="L554" s="718">
        <v>42432</v>
      </c>
      <c r="M554" s="835"/>
      <c r="N554" s="720"/>
      <c r="O554" s="720"/>
      <c r="P554" s="720"/>
      <c r="Q554" s="720"/>
      <c r="R554" s="720"/>
      <c r="S554" s="720"/>
      <c r="T554" s="720"/>
      <c r="U554" s="720"/>
      <c r="V554" s="958"/>
      <c r="W554" s="713">
        <f t="shared" si="132"/>
        <v>1</v>
      </c>
      <c r="X554" s="831">
        <v>2</v>
      </c>
      <c r="Y554" s="977" t="str">
        <f t="shared" si="122"/>
        <v>OK</v>
      </c>
      <c r="Z554" s="854">
        <f t="shared" si="127"/>
        <v>0</v>
      </c>
      <c r="AA554" s="987" t="str">
        <f t="shared" si="123"/>
        <v>CNT Def - 2205</v>
      </c>
      <c r="AB554" s="770">
        <v>42433</v>
      </c>
      <c r="AC554" s="722">
        <f t="shared" si="124"/>
        <v>2</v>
      </c>
      <c r="AD554" s="771">
        <f t="shared" si="133"/>
        <v>2</v>
      </c>
      <c r="AE554" s="932" t="str">
        <f t="shared" si="125"/>
        <v>OK</v>
      </c>
      <c r="AF554" s="725" t="str">
        <f t="shared" si="126"/>
        <v>OK</v>
      </c>
      <c r="AG554" s="854"/>
      <c r="AH554" s="771"/>
    </row>
    <row r="555" spans="1:34" x14ac:dyDescent="0.25">
      <c r="A555" s="794" t="s">
        <v>115</v>
      </c>
      <c r="B555" s="769">
        <f t="shared" ref="B555:B571" si="134">B554+1</f>
        <v>2</v>
      </c>
      <c r="C555" s="786">
        <v>2</v>
      </c>
      <c r="D555" s="854" t="s">
        <v>183</v>
      </c>
      <c r="E555" s="949">
        <v>42431</v>
      </c>
      <c r="F555" s="929"/>
      <c r="G555" s="721">
        <f t="shared" si="129"/>
        <v>2</v>
      </c>
      <c r="H555" s="904">
        <v>2</v>
      </c>
      <c r="I555" s="904">
        <v>2</v>
      </c>
      <c r="J555" s="786">
        <v>2</v>
      </c>
      <c r="K555" s="904">
        <v>0</v>
      </c>
      <c r="L555" s="718">
        <v>42432</v>
      </c>
      <c r="M555" s="835"/>
      <c r="N555" s="720"/>
      <c r="O555" s="720"/>
      <c r="P555" s="720"/>
      <c r="Q555" s="720"/>
      <c r="R555" s="720"/>
      <c r="S555" s="720"/>
      <c r="T555" s="720"/>
      <c r="U555" s="720"/>
      <c r="V555" s="958"/>
      <c r="W555" s="713">
        <f t="shared" si="132"/>
        <v>2</v>
      </c>
      <c r="X555" s="831">
        <v>2</v>
      </c>
      <c r="Y555" s="977" t="str">
        <f t="shared" si="122"/>
        <v>OK</v>
      </c>
      <c r="Z555" s="854">
        <f t="shared" si="127"/>
        <v>0</v>
      </c>
      <c r="AA555" s="987" t="str">
        <f t="shared" si="123"/>
        <v>MDL Def - 2208</v>
      </c>
      <c r="AB555" s="770">
        <v>42433</v>
      </c>
      <c r="AC555" s="722">
        <f t="shared" si="124"/>
        <v>2</v>
      </c>
      <c r="AD555" s="771">
        <f t="shared" si="133"/>
        <v>2</v>
      </c>
      <c r="AE555" s="932" t="str">
        <f t="shared" si="125"/>
        <v>OK</v>
      </c>
      <c r="AF555" s="725" t="str">
        <f t="shared" si="126"/>
        <v>OK</v>
      </c>
      <c r="AG555" s="854"/>
      <c r="AH555" s="771"/>
    </row>
    <row r="556" spans="1:34" x14ac:dyDescent="0.25">
      <c r="A556" s="794" t="s">
        <v>115</v>
      </c>
      <c r="B556" s="769">
        <f t="shared" si="134"/>
        <v>3</v>
      </c>
      <c r="C556" s="786">
        <v>11</v>
      </c>
      <c r="D556" s="854" t="s">
        <v>67</v>
      </c>
      <c r="E556" s="949">
        <v>42431</v>
      </c>
      <c r="F556" s="929"/>
      <c r="G556" s="721">
        <f t="shared" si="129"/>
        <v>3</v>
      </c>
      <c r="H556" s="904">
        <v>11</v>
      </c>
      <c r="I556" s="904">
        <v>11</v>
      </c>
      <c r="J556" s="786">
        <v>11</v>
      </c>
      <c r="K556" s="904">
        <v>0</v>
      </c>
      <c r="L556" s="718">
        <v>42432</v>
      </c>
      <c r="M556" s="835"/>
      <c r="N556" s="720"/>
      <c r="O556" s="720"/>
      <c r="P556" s="720"/>
      <c r="Q556" s="720"/>
      <c r="R556" s="720"/>
      <c r="S556" s="720"/>
      <c r="T556" s="720"/>
      <c r="U556" s="720"/>
      <c r="V556" s="958"/>
      <c r="W556" s="713">
        <f t="shared" si="132"/>
        <v>3</v>
      </c>
      <c r="X556" s="831">
        <v>11</v>
      </c>
      <c r="Y556" s="977" t="str">
        <f t="shared" si="122"/>
        <v>OK</v>
      </c>
      <c r="Z556" s="854">
        <f t="shared" si="127"/>
        <v>0</v>
      </c>
      <c r="AA556" s="987" t="str">
        <f t="shared" si="123"/>
        <v>White - 2213</v>
      </c>
      <c r="AB556" s="770">
        <v>42433</v>
      </c>
      <c r="AC556" s="722">
        <f t="shared" si="124"/>
        <v>11</v>
      </c>
      <c r="AD556" s="771">
        <f t="shared" si="133"/>
        <v>2</v>
      </c>
      <c r="AE556" s="932" t="str">
        <f t="shared" si="125"/>
        <v>OK</v>
      </c>
      <c r="AF556" s="725" t="str">
        <f t="shared" si="126"/>
        <v>OK</v>
      </c>
      <c r="AG556" s="854"/>
      <c r="AH556" s="771"/>
    </row>
    <row r="557" spans="1:34" x14ac:dyDescent="0.25">
      <c r="A557" s="794" t="s">
        <v>115</v>
      </c>
      <c r="B557" s="769">
        <f t="shared" si="134"/>
        <v>4</v>
      </c>
      <c r="C557" s="786">
        <v>1</v>
      </c>
      <c r="D557" s="854" t="s">
        <v>68</v>
      </c>
      <c r="E557" s="949">
        <v>42431</v>
      </c>
      <c r="F557" s="929"/>
      <c r="G557" s="721">
        <f t="shared" si="129"/>
        <v>4</v>
      </c>
      <c r="H557" s="904">
        <v>1</v>
      </c>
      <c r="I557" s="904">
        <v>1</v>
      </c>
      <c r="J557" s="786">
        <v>1</v>
      </c>
      <c r="K557" s="904">
        <v>0</v>
      </c>
      <c r="L557" s="718">
        <v>42432</v>
      </c>
      <c r="M557" s="835"/>
      <c r="N557" s="720"/>
      <c r="O557" s="720"/>
      <c r="P557" s="720"/>
      <c r="Q557" s="720"/>
      <c r="R557" s="720"/>
      <c r="S557" s="720"/>
      <c r="T557" s="720"/>
      <c r="U557" s="720"/>
      <c r="V557" s="958"/>
      <c r="W557" s="713">
        <f t="shared" si="132"/>
        <v>4</v>
      </c>
      <c r="X557" s="831">
        <v>1</v>
      </c>
      <c r="Y557" s="977" t="str">
        <f t="shared" si="122"/>
        <v>OK</v>
      </c>
      <c r="Z557" s="854">
        <f t="shared" si="127"/>
        <v>0</v>
      </c>
      <c r="AA557" s="987" t="str">
        <f t="shared" si="123"/>
        <v>Green - 2214</v>
      </c>
      <c r="AB557" s="770">
        <v>42433</v>
      </c>
      <c r="AC557" s="722">
        <f t="shared" si="124"/>
        <v>1</v>
      </c>
      <c r="AD557" s="771">
        <f t="shared" si="133"/>
        <v>2</v>
      </c>
      <c r="AE557" s="932" t="str">
        <f t="shared" si="125"/>
        <v>OK</v>
      </c>
      <c r="AF557" s="725" t="str">
        <f t="shared" si="126"/>
        <v>OK</v>
      </c>
      <c r="AG557" s="854"/>
      <c r="AH557" s="771"/>
    </row>
    <row r="558" spans="1:34" x14ac:dyDescent="0.25">
      <c r="A558" s="794" t="s">
        <v>115</v>
      </c>
      <c r="B558" s="769">
        <f t="shared" si="134"/>
        <v>5</v>
      </c>
      <c r="C558" s="786">
        <v>38</v>
      </c>
      <c r="D558" s="854" t="s">
        <v>69</v>
      </c>
      <c r="E558" s="949">
        <v>42431</v>
      </c>
      <c r="F558" s="929"/>
      <c r="G558" s="721">
        <f t="shared" si="129"/>
        <v>5</v>
      </c>
      <c r="H558" s="904">
        <v>38</v>
      </c>
      <c r="I558" s="904">
        <v>38</v>
      </c>
      <c r="J558" s="786">
        <v>38</v>
      </c>
      <c r="K558" s="904">
        <v>0</v>
      </c>
      <c r="L558" s="718">
        <v>42432</v>
      </c>
      <c r="M558" s="835"/>
      <c r="N558" s="720"/>
      <c r="O558" s="720"/>
      <c r="P558" s="720"/>
      <c r="Q558" s="720"/>
      <c r="R558" s="720"/>
      <c r="S558" s="720"/>
      <c r="T558" s="720"/>
      <c r="U558" s="720"/>
      <c r="V558" s="958"/>
      <c r="W558" s="713">
        <f t="shared" si="132"/>
        <v>5</v>
      </c>
      <c r="X558" s="831">
        <v>38</v>
      </c>
      <c r="Y558" s="977" t="str">
        <f t="shared" si="122"/>
        <v>OK</v>
      </c>
      <c r="Z558" s="854">
        <f t="shared" si="127"/>
        <v>0</v>
      </c>
      <c r="AA558" s="987" t="str">
        <f t="shared" si="123"/>
        <v>Black - 2215</v>
      </c>
      <c r="AB558" s="770">
        <v>42433</v>
      </c>
      <c r="AC558" s="722">
        <f t="shared" si="124"/>
        <v>38</v>
      </c>
      <c r="AD558" s="771">
        <f t="shared" si="133"/>
        <v>2</v>
      </c>
      <c r="AE558" s="932" t="str">
        <f t="shared" si="125"/>
        <v>OK</v>
      </c>
      <c r="AF558" s="725" t="str">
        <f t="shared" si="126"/>
        <v>OK</v>
      </c>
      <c r="AG558" s="854"/>
      <c r="AH558" s="771"/>
    </row>
    <row r="559" spans="1:34" x14ac:dyDescent="0.25">
      <c r="A559" s="794" t="s">
        <v>115</v>
      </c>
      <c r="B559" s="769">
        <f t="shared" si="134"/>
        <v>6</v>
      </c>
      <c r="C559" s="786">
        <v>4</v>
      </c>
      <c r="D559" s="854" t="s">
        <v>72</v>
      </c>
      <c r="E559" s="949">
        <v>42431</v>
      </c>
      <c r="F559" s="929"/>
      <c r="G559" s="721">
        <f t="shared" si="129"/>
        <v>6</v>
      </c>
      <c r="H559" s="904">
        <v>4</v>
      </c>
      <c r="I559" s="904">
        <v>4</v>
      </c>
      <c r="J559" s="786">
        <v>4</v>
      </c>
      <c r="K559" s="904">
        <v>0</v>
      </c>
      <c r="L559" s="718">
        <v>42432</v>
      </c>
      <c r="M559" s="835"/>
      <c r="N559" s="720"/>
      <c r="O559" s="720"/>
      <c r="P559" s="720"/>
      <c r="Q559" s="720"/>
      <c r="R559" s="720"/>
      <c r="S559" s="720"/>
      <c r="T559" s="720"/>
      <c r="U559" s="720"/>
      <c r="V559" s="958"/>
      <c r="W559" s="713">
        <f t="shared" si="132"/>
        <v>6</v>
      </c>
      <c r="X559" s="831">
        <v>4</v>
      </c>
      <c r="Y559" s="977" t="str">
        <f t="shared" si="122"/>
        <v>OK</v>
      </c>
      <c r="Z559" s="854">
        <f t="shared" si="127"/>
        <v>0</v>
      </c>
      <c r="AA559" s="987" t="str">
        <f t="shared" si="123"/>
        <v>Credial - 2227</v>
      </c>
      <c r="AB559" s="770">
        <v>42433</v>
      </c>
      <c r="AC559" s="722">
        <f t="shared" si="124"/>
        <v>4</v>
      </c>
      <c r="AD559" s="771">
        <f t="shared" si="133"/>
        <v>2</v>
      </c>
      <c r="AE559" s="932" t="str">
        <f t="shared" si="125"/>
        <v>OK</v>
      </c>
      <c r="AF559" s="725" t="str">
        <f t="shared" si="126"/>
        <v>OK</v>
      </c>
      <c r="AG559" s="854"/>
      <c r="AH559" s="771"/>
    </row>
    <row r="560" spans="1:34" x14ac:dyDescent="0.25">
      <c r="A560" s="794" t="s">
        <v>115</v>
      </c>
      <c r="B560" s="769">
        <f t="shared" si="134"/>
        <v>7</v>
      </c>
      <c r="C560" s="786">
        <v>5</v>
      </c>
      <c r="D560" s="854" t="s">
        <v>79</v>
      </c>
      <c r="E560" s="949">
        <v>42431</v>
      </c>
      <c r="F560" s="929"/>
      <c r="G560" s="721">
        <f t="shared" si="129"/>
        <v>7</v>
      </c>
      <c r="H560" s="904">
        <v>5</v>
      </c>
      <c r="I560" s="904">
        <v>5</v>
      </c>
      <c r="J560" s="786">
        <v>5</v>
      </c>
      <c r="K560" s="904">
        <v>0</v>
      </c>
      <c r="L560" s="718">
        <v>42432</v>
      </c>
      <c r="M560" s="835"/>
      <c r="N560" s="720"/>
      <c r="O560" s="720"/>
      <c r="P560" s="720"/>
      <c r="Q560" s="720"/>
      <c r="R560" s="720"/>
      <c r="S560" s="720"/>
      <c r="T560" s="720"/>
      <c r="U560" s="720"/>
      <c r="V560" s="958"/>
      <c r="W560" s="713">
        <f t="shared" si="132"/>
        <v>7</v>
      </c>
      <c r="X560" s="831">
        <v>5</v>
      </c>
      <c r="Y560" s="977" t="str">
        <f t="shared" si="122"/>
        <v>OK</v>
      </c>
      <c r="Z560" s="854">
        <f t="shared" si="127"/>
        <v>0</v>
      </c>
      <c r="AA560" s="987" t="str">
        <f t="shared" si="123"/>
        <v>Moviflor - 2229</v>
      </c>
      <c r="AB560" s="770">
        <v>42433</v>
      </c>
      <c r="AC560" s="722">
        <f t="shared" si="124"/>
        <v>5</v>
      </c>
      <c r="AD560" s="771">
        <f t="shared" si="133"/>
        <v>2</v>
      </c>
      <c r="AE560" s="932" t="str">
        <f t="shared" si="125"/>
        <v>OK</v>
      </c>
      <c r="AF560" s="725" t="str">
        <f t="shared" si="126"/>
        <v>OK</v>
      </c>
      <c r="AG560" s="854"/>
      <c r="AH560" s="771"/>
    </row>
    <row r="561" spans="1:136" x14ac:dyDescent="0.25">
      <c r="A561" s="794" t="s">
        <v>115</v>
      </c>
      <c r="B561" s="769">
        <f t="shared" si="134"/>
        <v>8</v>
      </c>
      <c r="C561" s="786">
        <v>356</v>
      </c>
      <c r="D561" s="854" t="s">
        <v>74</v>
      </c>
      <c r="E561" s="949">
        <v>42431</v>
      </c>
      <c r="F561" s="929"/>
      <c r="G561" s="721">
        <f t="shared" si="129"/>
        <v>8</v>
      </c>
      <c r="H561" s="904">
        <v>356</v>
      </c>
      <c r="I561" s="904">
        <v>356</v>
      </c>
      <c r="J561" s="786">
        <v>356</v>
      </c>
      <c r="K561" s="904">
        <v>0</v>
      </c>
      <c r="L561" s="718">
        <v>42432</v>
      </c>
      <c r="M561" s="835"/>
      <c r="N561" s="720"/>
      <c r="O561" s="720"/>
      <c r="P561" s="720"/>
      <c r="Q561" s="720"/>
      <c r="R561" s="720"/>
      <c r="S561" s="720"/>
      <c r="T561" s="720"/>
      <c r="U561" s="720"/>
      <c r="V561" s="958"/>
      <c r="W561" s="713">
        <f t="shared" si="132"/>
        <v>8</v>
      </c>
      <c r="X561" s="831">
        <v>356</v>
      </c>
      <c r="Y561" s="977" t="str">
        <f t="shared" si="122"/>
        <v>OK</v>
      </c>
      <c r="Z561" s="854">
        <f t="shared" si="127"/>
        <v>0</v>
      </c>
      <c r="AA561" s="987" t="str">
        <f t="shared" si="123"/>
        <v>Conforama - 2230</v>
      </c>
      <c r="AB561" s="770">
        <v>42433</v>
      </c>
      <c r="AC561" s="722">
        <f t="shared" si="124"/>
        <v>356</v>
      </c>
      <c r="AD561" s="771">
        <f t="shared" si="133"/>
        <v>2</v>
      </c>
      <c r="AE561" s="932" t="str">
        <f t="shared" si="125"/>
        <v>OK</v>
      </c>
      <c r="AF561" s="725" t="str">
        <f t="shared" si="126"/>
        <v>OK</v>
      </c>
      <c r="AG561" s="854"/>
      <c r="AH561" s="771"/>
    </row>
    <row r="562" spans="1:136" x14ac:dyDescent="0.25">
      <c r="A562" s="794" t="s">
        <v>115</v>
      </c>
      <c r="B562" s="769">
        <f t="shared" si="134"/>
        <v>9</v>
      </c>
      <c r="C562" s="786">
        <v>28</v>
      </c>
      <c r="D562" s="854" t="s">
        <v>75</v>
      </c>
      <c r="E562" s="949">
        <v>42431</v>
      </c>
      <c r="F562" s="929"/>
      <c r="G562" s="721">
        <f t="shared" si="129"/>
        <v>9</v>
      </c>
      <c r="H562" s="904">
        <v>28</v>
      </c>
      <c r="I562" s="904">
        <v>28</v>
      </c>
      <c r="J562" s="786">
        <v>28</v>
      </c>
      <c r="K562" s="904">
        <v>0</v>
      </c>
      <c r="L562" s="718">
        <v>42432</v>
      </c>
      <c r="M562" s="835"/>
      <c r="N562" s="720"/>
      <c r="O562" s="720"/>
      <c r="P562" s="720"/>
      <c r="Q562" s="720"/>
      <c r="R562" s="720"/>
      <c r="S562" s="720"/>
      <c r="T562" s="720"/>
      <c r="U562" s="720"/>
      <c r="V562" s="958"/>
      <c r="W562" s="713">
        <f t="shared" si="132"/>
        <v>9</v>
      </c>
      <c r="X562" s="831">
        <v>28</v>
      </c>
      <c r="Y562" s="977" t="str">
        <f t="shared" si="122"/>
        <v>OK</v>
      </c>
      <c r="Z562" s="854">
        <f t="shared" si="127"/>
        <v>0</v>
      </c>
      <c r="AA562" s="987" t="str">
        <f t="shared" si="123"/>
        <v>Euronics - 2231</v>
      </c>
      <c r="AB562" s="770">
        <v>42433</v>
      </c>
      <c r="AC562" s="722">
        <f t="shared" si="124"/>
        <v>28</v>
      </c>
      <c r="AD562" s="771">
        <f t="shared" si="133"/>
        <v>2</v>
      </c>
      <c r="AE562" s="932" t="str">
        <f t="shared" si="125"/>
        <v>OK</v>
      </c>
      <c r="AF562" s="725" t="str">
        <f t="shared" si="126"/>
        <v>OK</v>
      </c>
      <c r="AG562" s="854"/>
      <c r="AH562" s="771"/>
    </row>
    <row r="563" spans="1:136" x14ac:dyDescent="0.25">
      <c r="A563" s="794" t="s">
        <v>115</v>
      </c>
      <c r="B563" s="769">
        <f t="shared" si="134"/>
        <v>10</v>
      </c>
      <c r="C563" s="786">
        <v>13</v>
      </c>
      <c r="D563" s="854" t="s">
        <v>76</v>
      </c>
      <c r="E563" s="949">
        <v>42431</v>
      </c>
      <c r="F563" s="929"/>
      <c r="G563" s="721">
        <f t="shared" si="129"/>
        <v>10</v>
      </c>
      <c r="H563" s="904">
        <v>13</v>
      </c>
      <c r="I563" s="904">
        <v>13</v>
      </c>
      <c r="J563" s="786">
        <v>13</v>
      </c>
      <c r="K563" s="904">
        <v>0</v>
      </c>
      <c r="L563" s="718">
        <v>42432</v>
      </c>
      <c r="M563" s="835"/>
      <c r="N563" s="720"/>
      <c r="O563" s="720"/>
      <c r="P563" s="720"/>
      <c r="Q563" s="720"/>
      <c r="R563" s="720"/>
      <c r="S563" s="720"/>
      <c r="T563" s="720"/>
      <c r="U563" s="720"/>
      <c r="V563" s="958"/>
      <c r="W563" s="713">
        <f t="shared" si="132"/>
        <v>10</v>
      </c>
      <c r="X563" s="831">
        <v>13</v>
      </c>
      <c r="Y563" s="977" t="str">
        <f t="shared" si="122"/>
        <v>OK</v>
      </c>
      <c r="Z563" s="854">
        <f t="shared" si="127"/>
        <v>0</v>
      </c>
      <c r="AA563" s="987" t="str">
        <f t="shared" si="123"/>
        <v>Tien 21 - 2232</v>
      </c>
      <c r="AB563" s="770">
        <v>42433</v>
      </c>
      <c r="AC563" s="722">
        <f t="shared" si="124"/>
        <v>13</v>
      </c>
      <c r="AD563" s="771">
        <f t="shared" si="133"/>
        <v>2</v>
      </c>
      <c r="AE563" s="932" t="str">
        <f t="shared" si="125"/>
        <v>OK</v>
      </c>
      <c r="AF563" s="725" t="str">
        <f t="shared" si="126"/>
        <v>OK</v>
      </c>
      <c r="AG563" s="854"/>
      <c r="AH563" s="771"/>
    </row>
    <row r="564" spans="1:136" x14ac:dyDescent="0.25">
      <c r="A564" s="794" t="s">
        <v>115</v>
      </c>
      <c r="B564" s="769">
        <f t="shared" si="134"/>
        <v>11</v>
      </c>
      <c r="C564" s="786">
        <v>5</v>
      </c>
      <c r="D564" s="854" t="s">
        <v>77</v>
      </c>
      <c r="E564" s="949">
        <v>42431</v>
      </c>
      <c r="F564" s="929"/>
      <c r="G564" s="721">
        <f t="shared" si="129"/>
        <v>11</v>
      </c>
      <c r="H564" s="904">
        <v>5</v>
      </c>
      <c r="I564" s="904">
        <v>5</v>
      </c>
      <c r="J564" s="786">
        <v>5</v>
      </c>
      <c r="K564" s="904">
        <v>0</v>
      </c>
      <c r="L564" s="718">
        <v>42432</v>
      </c>
      <c r="M564" s="835"/>
      <c r="N564" s="720"/>
      <c r="O564" s="720"/>
      <c r="P564" s="720"/>
      <c r="Q564" s="720"/>
      <c r="R564" s="720"/>
      <c r="S564" s="720"/>
      <c r="T564" s="720"/>
      <c r="U564" s="720"/>
      <c r="V564" s="958"/>
      <c r="W564" s="713">
        <f t="shared" si="132"/>
        <v>11</v>
      </c>
      <c r="X564" s="831">
        <v>5</v>
      </c>
      <c r="Y564" s="977" t="str">
        <f t="shared" si="122"/>
        <v>OK</v>
      </c>
      <c r="Z564" s="854">
        <f t="shared" si="127"/>
        <v>0</v>
      </c>
      <c r="AA564" s="987" t="str">
        <f t="shared" si="123"/>
        <v>Confort - 2233</v>
      </c>
      <c r="AB564" s="770">
        <v>42433</v>
      </c>
      <c r="AC564" s="722">
        <f t="shared" si="124"/>
        <v>5</v>
      </c>
      <c r="AD564" s="771">
        <f t="shared" si="133"/>
        <v>2</v>
      </c>
      <c r="AE564" s="932" t="str">
        <f t="shared" si="125"/>
        <v>OK</v>
      </c>
      <c r="AF564" s="725" t="str">
        <f t="shared" si="126"/>
        <v>OK</v>
      </c>
      <c r="AG564" s="854"/>
      <c r="AH564" s="771"/>
    </row>
    <row r="565" spans="1:136" s="726" customFormat="1" x14ac:dyDescent="0.25">
      <c r="A565" s="794" t="s">
        <v>115</v>
      </c>
      <c r="B565" s="769">
        <f t="shared" si="134"/>
        <v>12</v>
      </c>
      <c r="C565" s="786">
        <v>242</v>
      </c>
      <c r="D565" s="854" t="s">
        <v>213</v>
      </c>
      <c r="E565" s="949">
        <v>42431</v>
      </c>
      <c r="F565" s="929"/>
      <c r="G565" s="721">
        <f t="shared" si="129"/>
        <v>12</v>
      </c>
      <c r="H565" s="904">
        <v>242</v>
      </c>
      <c r="I565" s="904">
        <v>242</v>
      </c>
      <c r="J565" s="786">
        <v>242</v>
      </c>
      <c r="K565" s="904">
        <v>0</v>
      </c>
      <c r="L565" s="718">
        <v>42432</v>
      </c>
      <c r="M565" s="835"/>
      <c r="N565" s="720"/>
      <c r="O565" s="720"/>
      <c r="P565" s="720"/>
      <c r="Q565" s="720"/>
      <c r="R565" s="720"/>
      <c r="S565" s="720"/>
      <c r="T565" s="720"/>
      <c r="U565" s="720"/>
      <c r="V565" s="958"/>
      <c r="W565" s="713">
        <f t="shared" si="132"/>
        <v>12</v>
      </c>
      <c r="X565" s="831">
        <v>242</v>
      </c>
      <c r="Y565" s="977" t="str">
        <f t="shared" si="122"/>
        <v>OK</v>
      </c>
      <c r="Z565" s="854">
        <f t="shared" si="127"/>
        <v>0</v>
      </c>
      <c r="AA565" s="987" t="str">
        <f t="shared" si="123"/>
        <v>MC FNAC- 2370</v>
      </c>
      <c r="AB565" s="770">
        <v>42433</v>
      </c>
      <c r="AC565" s="722">
        <f t="shared" si="124"/>
        <v>242</v>
      </c>
      <c r="AD565" s="771">
        <f t="shared" si="133"/>
        <v>2</v>
      </c>
      <c r="AE565" s="932" t="str">
        <f t="shared" si="125"/>
        <v>OK</v>
      </c>
      <c r="AF565" s="725" t="str">
        <f t="shared" si="126"/>
        <v>OK</v>
      </c>
      <c r="AG565" s="854"/>
      <c r="AH565" s="771"/>
      <c r="AI565" s="720"/>
      <c r="AJ565" s="720"/>
      <c r="AK565" s="720"/>
      <c r="AL565" s="720"/>
      <c r="AM565" s="720"/>
      <c r="AN565" s="720"/>
      <c r="AO565" s="720"/>
      <c r="AP565" s="720"/>
      <c r="AQ565" s="720"/>
      <c r="AR565" s="720"/>
      <c r="AS565" s="720"/>
      <c r="AT565" s="720"/>
      <c r="AU565" s="720"/>
      <c r="AV565" s="720"/>
      <c r="AW565" s="720"/>
      <c r="AX565" s="720"/>
      <c r="AY565" s="720"/>
      <c r="AZ565" s="720"/>
      <c r="BA565" s="720"/>
      <c r="BB565" s="720"/>
      <c r="BC565" s="720"/>
      <c r="BD565" s="720"/>
      <c r="BE565" s="720"/>
      <c r="BF565" s="720"/>
      <c r="BG565" s="720"/>
      <c r="BH565" s="720"/>
      <c r="BI565" s="720"/>
      <c r="BJ565" s="720"/>
      <c r="BK565" s="720"/>
      <c r="BL565" s="720"/>
      <c r="BM565" s="720"/>
      <c r="BN565" s="720"/>
      <c r="BO565" s="720"/>
      <c r="BP565" s="720"/>
      <c r="BQ565" s="720"/>
      <c r="BR565" s="720"/>
      <c r="BS565" s="720"/>
      <c r="BT565" s="720"/>
      <c r="BU565" s="720"/>
      <c r="BV565" s="720"/>
      <c r="BW565" s="720"/>
      <c r="BX565" s="720"/>
      <c r="BY565" s="720"/>
      <c r="BZ565" s="720"/>
      <c r="CA565" s="720"/>
      <c r="CB565" s="720"/>
      <c r="CC565" s="720"/>
      <c r="CD565" s="720"/>
      <c r="CE565" s="720"/>
      <c r="CF565" s="720"/>
      <c r="CG565" s="720"/>
      <c r="CH565" s="720"/>
      <c r="CI565" s="720"/>
      <c r="CJ565" s="720"/>
      <c r="CK565" s="720"/>
      <c r="CL565" s="720"/>
      <c r="CM565" s="720"/>
      <c r="CN565" s="720"/>
      <c r="CO565" s="720"/>
      <c r="CP565" s="720"/>
      <c r="CQ565" s="720"/>
      <c r="CR565" s="720"/>
      <c r="CS565" s="720"/>
      <c r="CT565" s="720"/>
      <c r="CU565" s="720"/>
      <c r="CV565" s="720"/>
      <c r="CW565" s="720"/>
      <c r="CX565" s="720"/>
      <c r="CY565" s="720"/>
      <c r="CZ565" s="720"/>
      <c r="DA565" s="720"/>
      <c r="DB565" s="720"/>
      <c r="DC565" s="720"/>
      <c r="DD565" s="720"/>
      <c r="DE565" s="720"/>
      <c r="DF565" s="720"/>
      <c r="DG565" s="720"/>
      <c r="DH565" s="720"/>
      <c r="DI565" s="720"/>
      <c r="DJ565" s="720"/>
      <c r="DK565" s="720"/>
      <c r="DL565" s="720"/>
      <c r="DM565" s="720"/>
      <c r="DN565" s="720"/>
      <c r="DO565" s="720"/>
      <c r="DP565" s="720"/>
      <c r="DQ565" s="720"/>
      <c r="DR565" s="720"/>
      <c r="DS565" s="720"/>
      <c r="DT565" s="720"/>
      <c r="DU565" s="720"/>
      <c r="DV565" s="720"/>
      <c r="DW565" s="720"/>
      <c r="DX565" s="720"/>
      <c r="DY565" s="720"/>
      <c r="DZ565" s="720"/>
      <c r="EA565" s="720"/>
      <c r="EB565" s="720"/>
      <c r="EC565" s="720"/>
      <c r="ED565" s="720"/>
      <c r="EE565" s="720"/>
      <c r="EF565" s="720"/>
    </row>
    <row r="566" spans="1:136" s="730" customFormat="1" x14ac:dyDescent="0.25">
      <c r="A566" s="794" t="s">
        <v>115</v>
      </c>
      <c r="B566" s="769">
        <f t="shared" si="134"/>
        <v>13</v>
      </c>
      <c r="C566" s="786">
        <v>153</v>
      </c>
      <c r="D566" s="854" t="s">
        <v>187</v>
      </c>
      <c r="E566" s="949">
        <v>42431</v>
      </c>
      <c r="F566" s="929"/>
      <c r="G566" s="721">
        <f t="shared" si="129"/>
        <v>13</v>
      </c>
      <c r="H566" s="904">
        <v>153</v>
      </c>
      <c r="I566" s="904">
        <v>153</v>
      </c>
      <c r="J566" s="786">
        <v>153</v>
      </c>
      <c r="K566" s="904">
        <v>0</v>
      </c>
      <c r="L566" s="718">
        <v>42432</v>
      </c>
      <c r="M566" s="835"/>
      <c r="N566" s="720"/>
      <c r="O566" s="720"/>
      <c r="P566" s="720"/>
      <c r="Q566" s="720"/>
      <c r="R566" s="720"/>
      <c r="S566" s="720"/>
      <c r="T566" s="720"/>
      <c r="U566" s="720"/>
      <c r="V566" s="958"/>
      <c r="W566" s="713">
        <f t="shared" si="132"/>
        <v>13</v>
      </c>
      <c r="X566" s="831">
        <v>153</v>
      </c>
      <c r="Y566" s="977" t="str">
        <f t="shared" si="122"/>
        <v>OK</v>
      </c>
      <c r="Z566" s="854">
        <f t="shared" si="127"/>
        <v>0</v>
      </c>
      <c r="AA566" s="987" t="str">
        <f t="shared" si="123"/>
        <v>Salvador Caetano - 2879</v>
      </c>
      <c r="AB566" s="770">
        <v>42433</v>
      </c>
      <c r="AC566" s="722">
        <f t="shared" si="124"/>
        <v>153</v>
      </c>
      <c r="AD566" s="771">
        <f t="shared" si="133"/>
        <v>2</v>
      </c>
      <c r="AE566" s="932" t="str">
        <f t="shared" si="125"/>
        <v>OK</v>
      </c>
      <c r="AF566" s="725" t="str">
        <f t="shared" si="126"/>
        <v>OK</v>
      </c>
      <c r="AG566" s="854"/>
      <c r="AH566" s="771"/>
      <c r="AI566" s="720"/>
      <c r="AJ566" s="720"/>
      <c r="AK566" s="720"/>
      <c r="AL566" s="720"/>
      <c r="AM566" s="720"/>
      <c r="AN566" s="720"/>
      <c r="AO566" s="720"/>
      <c r="AP566" s="720"/>
      <c r="AQ566" s="720"/>
      <c r="AR566" s="720"/>
      <c r="AS566" s="720"/>
      <c r="AT566" s="720"/>
      <c r="AU566" s="720"/>
      <c r="AV566" s="720"/>
      <c r="AW566" s="720"/>
      <c r="AX566" s="720"/>
      <c r="AY566" s="720"/>
      <c r="AZ566" s="720"/>
      <c r="BA566" s="720"/>
      <c r="BB566" s="720"/>
      <c r="BC566" s="720"/>
      <c r="BD566" s="720"/>
      <c r="BE566" s="720"/>
      <c r="BF566" s="720"/>
      <c r="BG566" s="720"/>
      <c r="BH566" s="720"/>
      <c r="BI566" s="720"/>
      <c r="BJ566" s="720"/>
      <c r="BK566" s="720"/>
      <c r="BL566" s="720"/>
      <c r="BM566" s="720"/>
      <c r="BN566" s="720"/>
      <c r="BO566" s="720"/>
      <c r="BP566" s="720"/>
      <c r="BQ566" s="720"/>
      <c r="BR566" s="720"/>
      <c r="BS566" s="720"/>
      <c r="BT566" s="720"/>
      <c r="BU566" s="720"/>
      <c r="BV566" s="720"/>
      <c r="BW566" s="720"/>
      <c r="BX566" s="720"/>
      <c r="BY566" s="720"/>
      <c r="BZ566" s="720"/>
      <c r="CA566" s="720"/>
      <c r="CB566" s="720"/>
      <c r="CC566" s="720"/>
      <c r="CD566" s="720"/>
      <c r="CE566" s="720"/>
      <c r="CF566" s="720"/>
      <c r="CG566" s="720"/>
      <c r="CH566" s="720"/>
      <c r="CI566" s="720"/>
      <c r="CJ566" s="720"/>
      <c r="CK566" s="720"/>
      <c r="CL566" s="720"/>
      <c r="CM566" s="720"/>
      <c r="CN566" s="720"/>
      <c r="CO566" s="720"/>
      <c r="CP566" s="720"/>
      <c r="CQ566" s="720"/>
      <c r="CR566" s="720"/>
      <c r="CS566" s="720"/>
      <c r="CT566" s="720"/>
      <c r="CU566" s="720"/>
      <c r="CV566" s="720"/>
      <c r="CW566" s="720"/>
      <c r="CX566" s="720"/>
      <c r="CY566" s="720"/>
      <c r="CZ566" s="720"/>
      <c r="DA566" s="720"/>
      <c r="DB566" s="720"/>
      <c r="DC566" s="720"/>
      <c r="DD566" s="720"/>
      <c r="DE566" s="720"/>
      <c r="DF566" s="720"/>
      <c r="DG566" s="720"/>
      <c r="DH566" s="720"/>
      <c r="DI566" s="720"/>
      <c r="DJ566" s="720"/>
      <c r="DK566" s="720"/>
      <c r="DL566" s="720"/>
      <c r="DM566" s="720"/>
      <c r="DN566" s="720"/>
      <c r="DO566" s="720"/>
      <c r="DP566" s="720"/>
      <c r="DQ566" s="720"/>
      <c r="DR566" s="720"/>
      <c r="DS566" s="720"/>
      <c r="DT566" s="720"/>
      <c r="DU566" s="720"/>
      <c r="DV566" s="720"/>
      <c r="DW566" s="720"/>
      <c r="DX566" s="720"/>
      <c r="DY566" s="720"/>
      <c r="DZ566" s="720"/>
      <c r="EA566" s="720"/>
      <c r="EB566" s="720"/>
      <c r="EC566" s="720"/>
      <c r="ED566" s="720"/>
      <c r="EE566" s="720"/>
      <c r="EF566" s="720"/>
    </row>
    <row r="567" spans="1:136" x14ac:dyDescent="0.25">
      <c r="A567" s="794" t="s">
        <v>115</v>
      </c>
      <c r="B567" s="769">
        <f t="shared" si="134"/>
        <v>14</v>
      </c>
      <c r="C567" s="786">
        <v>353</v>
      </c>
      <c r="D567" s="854" t="s">
        <v>199</v>
      </c>
      <c r="E567" s="949">
        <v>42431</v>
      </c>
      <c r="F567" s="929"/>
      <c r="G567" s="721">
        <f t="shared" si="129"/>
        <v>14</v>
      </c>
      <c r="H567" s="904">
        <v>353</v>
      </c>
      <c r="I567" s="904">
        <v>353</v>
      </c>
      <c r="J567" s="786">
        <v>353</v>
      </c>
      <c r="K567" s="904">
        <v>0</v>
      </c>
      <c r="L567" s="718">
        <v>42432</v>
      </c>
      <c r="M567" s="835"/>
      <c r="N567" s="720"/>
      <c r="O567" s="720"/>
      <c r="P567" s="720"/>
      <c r="Q567" s="720"/>
      <c r="R567" s="720"/>
      <c r="S567" s="720"/>
      <c r="T567" s="720"/>
      <c r="U567" s="720"/>
      <c r="V567" s="958"/>
      <c r="W567" s="713">
        <f t="shared" si="132"/>
        <v>14</v>
      </c>
      <c r="X567" s="831">
        <v>353</v>
      </c>
      <c r="Y567" s="977" t="str">
        <f t="shared" si="122"/>
        <v>OK</v>
      </c>
      <c r="Z567" s="854">
        <f t="shared" si="127"/>
        <v>0</v>
      </c>
      <c r="AA567" s="987" t="str">
        <f t="shared" si="123"/>
        <v>RP Def - 3173</v>
      </c>
      <c r="AB567" s="770">
        <v>42433</v>
      </c>
      <c r="AC567" s="722">
        <f t="shared" si="124"/>
        <v>353</v>
      </c>
      <c r="AD567" s="771">
        <f t="shared" si="133"/>
        <v>2</v>
      </c>
      <c r="AE567" s="932" t="str">
        <f t="shared" si="125"/>
        <v>OK</v>
      </c>
      <c r="AF567" s="725" t="str">
        <f t="shared" si="126"/>
        <v>OK</v>
      </c>
      <c r="AG567" s="854"/>
      <c r="AH567" s="771"/>
    </row>
    <row r="568" spans="1:136" x14ac:dyDescent="0.25">
      <c r="A568" s="794" t="s">
        <v>115</v>
      </c>
      <c r="B568" s="769">
        <f t="shared" si="134"/>
        <v>15</v>
      </c>
      <c r="C568" s="786">
        <v>12</v>
      </c>
      <c r="D568" s="854" t="s">
        <v>245</v>
      </c>
      <c r="E568" s="949">
        <v>42431</v>
      </c>
      <c r="F568" s="929"/>
      <c r="G568" s="721">
        <f t="shared" si="129"/>
        <v>15</v>
      </c>
      <c r="H568" s="904">
        <v>12</v>
      </c>
      <c r="I568" s="904">
        <v>12</v>
      </c>
      <c r="J568" s="786">
        <v>12</v>
      </c>
      <c r="K568" s="904">
        <v>0</v>
      </c>
      <c r="L568" s="718">
        <v>42432</v>
      </c>
      <c r="M568" s="835"/>
      <c r="N568" s="720"/>
      <c r="O568" s="720"/>
      <c r="P568" s="720"/>
      <c r="Q568" s="720"/>
      <c r="R568" s="720"/>
      <c r="S568" s="720"/>
      <c r="T568" s="720"/>
      <c r="U568" s="720"/>
      <c r="V568" s="958"/>
      <c r="W568" s="713">
        <f t="shared" si="132"/>
        <v>15</v>
      </c>
      <c r="X568" s="831">
        <v>12</v>
      </c>
      <c r="Y568" s="977" t="str">
        <f t="shared" si="122"/>
        <v>OK</v>
      </c>
      <c r="Z568" s="854">
        <f t="shared" si="127"/>
        <v>0</v>
      </c>
      <c r="AA568" s="987" t="str">
        <f t="shared" si="123"/>
        <v>CTT Standard - 4091</v>
      </c>
      <c r="AB568" s="770">
        <v>42433</v>
      </c>
      <c r="AC568" s="722">
        <f t="shared" si="124"/>
        <v>12</v>
      </c>
      <c r="AD568" s="771">
        <f t="shared" si="133"/>
        <v>2</v>
      </c>
      <c r="AE568" s="932" t="str">
        <f t="shared" si="125"/>
        <v>OK</v>
      </c>
      <c r="AF568" s="725" t="str">
        <f t="shared" si="126"/>
        <v>OK</v>
      </c>
      <c r="AG568" s="854"/>
      <c r="AH568" s="771"/>
    </row>
    <row r="569" spans="1:136" s="726" customFormat="1" x14ac:dyDescent="0.25">
      <c r="A569" s="794" t="s">
        <v>115</v>
      </c>
      <c r="B569" s="769">
        <f t="shared" si="134"/>
        <v>16</v>
      </c>
      <c r="C569" s="786">
        <v>42</v>
      </c>
      <c r="D569" s="854" t="s">
        <v>244</v>
      </c>
      <c r="E569" s="949">
        <v>42431</v>
      </c>
      <c r="F569" s="929"/>
      <c r="G569" s="721">
        <f t="shared" si="129"/>
        <v>16</v>
      </c>
      <c r="H569" s="904">
        <v>42</v>
      </c>
      <c r="I569" s="904">
        <v>42</v>
      </c>
      <c r="J569" s="786">
        <v>42</v>
      </c>
      <c r="K569" s="904">
        <v>0</v>
      </c>
      <c r="L569" s="718">
        <v>42432</v>
      </c>
      <c r="M569" s="835"/>
      <c r="N569" s="720"/>
      <c r="O569" s="720"/>
      <c r="P569" s="720"/>
      <c r="Q569" s="720"/>
      <c r="R569" s="720"/>
      <c r="S569" s="720"/>
      <c r="T569" s="720"/>
      <c r="U569" s="720"/>
      <c r="V569" s="958"/>
      <c r="W569" s="713">
        <f t="shared" si="132"/>
        <v>16</v>
      </c>
      <c r="X569" s="831">
        <v>42</v>
      </c>
      <c r="Y569" s="977" t="str">
        <f t="shared" si="122"/>
        <v>OK</v>
      </c>
      <c r="Z569" s="854">
        <f t="shared" si="127"/>
        <v>0</v>
      </c>
      <c r="AA569" s="987" t="str">
        <f t="shared" si="123"/>
        <v>JOM - 4327</v>
      </c>
      <c r="AB569" s="770">
        <v>42433</v>
      </c>
      <c r="AC569" s="722">
        <f t="shared" si="124"/>
        <v>42</v>
      </c>
      <c r="AD569" s="771">
        <f t="shared" si="133"/>
        <v>2</v>
      </c>
      <c r="AE569" s="932" t="str">
        <f t="shared" si="125"/>
        <v>OK</v>
      </c>
      <c r="AF569" s="725" t="str">
        <f t="shared" si="126"/>
        <v>OK</v>
      </c>
      <c r="AG569" s="854"/>
      <c r="AH569" s="771"/>
      <c r="AI569" s="720"/>
      <c r="AJ569" s="720"/>
      <c r="AK569" s="720"/>
      <c r="AL569" s="720"/>
      <c r="AM569" s="720"/>
      <c r="AN569" s="720"/>
      <c r="AO569" s="720"/>
      <c r="AP569" s="720"/>
      <c r="AQ569" s="720"/>
      <c r="AR569" s="720"/>
      <c r="AS569" s="720"/>
      <c r="AT569" s="720"/>
      <c r="AU569" s="720"/>
      <c r="AV569" s="720"/>
      <c r="AW569" s="720"/>
      <c r="AX569" s="720"/>
      <c r="AY569" s="720"/>
      <c r="AZ569" s="720"/>
      <c r="BA569" s="720"/>
      <c r="BB569" s="720"/>
      <c r="BC569" s="720"/>
      <c r="BD569" s="720"/>
      <c r="BE569" s="720"/>
      <c r="BF569" s="720"/>
      <c r="BG569" s="720"/>
      <c r="BH569" s="720"/>
      <c r="BI569" s="720"/>
      <c r="BJ569" s="720"/>
      <c r="BK569" s="720"/>
      <c r="BL569" s="720"/>
      <c r="BM569" s="720"/>
      <c r="BN569" s="720"/>
      <c r="BO569" s="720"/>
      <c r="BP569" s="720"/>
      <c r="BQ569" s="720"/>
      <c r="BR569" s="720"/>
      <c r="BS569" s="720"/>
      <c r="BT569" s="720"/>
      <c r="BU569" s="720"/>
      <c r="BV569" s="720"/>
      <c r="BW569" s="720"/>
      <c r="BX569" s="720"/>
      <c r="BY569" s="720"/>
      <c r="BZ569" s="720"/>
      <c r="CA569" s="720"/>
      <c r="CB569" s="720"/>
      <c r="CC569" s="720"/>
      <c r="CD569" s="720"/>
      <c r="CE569" s="720"/>
      <c r="CF569" s="720"/>
      <c r="CG569" s="720"/>
      <c r="CH569" s="720"/>
      <c r="CI569" s="720"/>
      <c r="CJ569" s="720"/>
      <c r="CK569" s="720"/>
      <c r="CL569" s="720"/>
      <c r="CM569" s="720"/>
      <c r="CN569" s="720"/>
      <c r="CO569" s="720"/>
      <c r="CP569" s="720"/>
      <c r="CQ569" s="720"/>
      <c r="CR569" s="720"/>
      <c r="CS569" s="720"/>
      <c r="CT569" s="720"/>
      <c r="CU569" s="720"/>
      <c r="CV569" s="720"/>
      <c r="CW569" s="720"/>
      <c r="CX569" s="720"/>
      <c r="CY569" s="720"/>
      <c r="CZ569" s="720"/>
      <c r="DA569" s="720"/>
      <c r="DB569" s="720"/>
      <c r="DC569" s="720"/>
      <c r="DD569" s="720"/>
      <c r="DE569" s="720"/>
      <c r="DF569" s="720"/>
      <c r="DG569" s="720"/>
      <c r="DH569" s="720"/>
      <c r="DI569" s="720"/>
      <c r="DJ569" s="720"/>
      <c r="DK569" s="720"/>
      <c r="DL569" s="720"/>
      <c r="DM569" s="720"/>
      <c r="DN569" s="720"/>
      <c r="DO569" s="720"/>
      <c r="DP569" s="720"/>
      <c r="DQ569" s="720"/>
      <c r="DR569" s="720"/>
      <c r="DS569" s="720"/>
      <c r="DT569" s="720"/>
      <c r="DU569" s="720"/>
      <c r="DV569" s="720"/>
      <c r="DW569" s="720"/>
      <c r="DX569" s="720"/>
      <c r="DY569" s="720"/>
      <c r="DZ569" s="720"/>
      <c r="EA569" s="720"/>
      <c r="EB569" s="720"/>
      <c r="EC569" s="720"/>
      <c r="ED569" s="720"/>
      <c r="EE569" s="720"/>
      <c r="EF569" s="720"/>
    </row>
    <row r="570" spans="1:136" x14ac:dyDescent="0.25">
      <c r="A570" s="794" t="s">
        <v>115</v>
      </c>
      <c r="B570" s="769">
        <f t="shared" si="134"/>
        <v>17</v>
      </c>
      <c r="C570" s="786">
        <v>285</v>
      </c>
      <c r="D570" s="854" t="s">
        <v>214</v>
      </c>
      <c r="E570" s="949">
        <v>42431</v>
      </c>
      <c r="F570" s="929"/>
      <c r="G570" s="721">
        <f t="shared" si="129"/>
        <v>17</v>
      </c>
      <c r="H570" s="904">
        <v>285</v>
      </c>
      <c r="I570" s="904">
        <v>285</v>
      </c>
      <c r="J570" s="786">
        <v>285</v>
      </c>
      <c r="K570" s="904">
        <v>0</v>
      </c>
      <c r="L570" s="718">
        <v>42432</v>
      </c>
      <c r="M570" s="835"/>
      <c r="N570" s="720"/>
      <c r="O570" s="720"/>
      <c r="P570" s="720"/>
      <c r="Q570" s="720"/>
      <c r="R570" s="720"/>
      <c r="S570" s="720"/>
      <c r="T570" s="720"/>
      <c r="U570" s="720"/>
      <c r="V570" s="958"/>
      <c r="W570" s="713">
        <f t="shared" si="132"/>
        <v>17</v>
      </c>
      <c r="X570" s="831">
        <v>285</v>
      </c>
      <c r="Y570" s="977" t="str">
        <f t="shared" si="122"/>
        <v>OK</v>
      </c>
      <c r="Z570" s="854">
        <f t="shared" si="127"/>
        <v>0</v>
      </c>
      <c r="AA570" s="987" t="str">
        <f t="shared" si="123"/>
        <v>Worten def - 6806</v>
      </c>
      <c r="AB570" s="770">
        <v>42433</v>
      </c>
      <c r="AC570" s="722">
        <f t="shared" si="124"/>
        <v>285</v>
      </c>
      <c r="AD570" s="771">
        <f t="shared" si="133"/>
        <v>2</v>
      </c>
      <c r="AE570" s="932" t="str">
        <f t="shared" si="125"/>
        <v>OK</v>
      </c>
      <c r="AF570" s="725" t="str">
        <f t="shared" si="126"/>
        <v>OK</v>
      </c>
      <c r="AG570" s="854"/>
      <c r="AH570" s="771"/>
    </row>
    <row r="571" spans="1:136" x14ac:dyDescent="0.25">
      <c r="A571" s="794" t="s">
        <v>115</v>
      </c>
      <c r="B571" s="769">
        <f t="shared" si="134"/>
        <v>18</v>
      </c>
      <c r="C571" s="786">
        <v>3</v>
      </c>
      <c r="D571" s="854" t="s">
        <v>219</v>
      </c>
      <c r="E571" s="949">
        <v>42431</v>
      </c>
      <c r="F571" s="929"/>
      <c r="G571" s="721">
        <f t="shared" si="129"/>
        <v>18</v>
      </c>
      <c r="H571" s="904">
        <v>3</v>
      </c>
      <c r="I571" s="904">
        <v>3</v>
      </c>
      <c r="J571" s="786">
        <v>3</v>
      </c>
      <c r="K571" s="904">
        <v>0</v>
      </c>
      <c r="L571" s="718">
        <v>42432</v>
      </c>
      <c r="M571" s="835"/>
      <c r="N571" s="720"/>
      <c r="O571" s="720"/>
      <c r="P571" s="720"/>
      <c r="Q571" s="720"/>
      <c r="R571" s="720"/>
      <c r="S571" s="720"/>
      <c r="T571" s="720"/>
      <c r="U571" s="720"/>
      <c r="V571" s="958"/>
      <c r="W571" s="713">
        <f t="shared" si="132"/>
        <v>18</v>
      </c>
      <c r="X571" s="831">
        <v>3</v>
      </c>
      <c r="Y571" s="977" t="str">
        <f t="shared" si="122"/>
        <v>OK</v>
      </c>
      <c r="Z571" s="854">
        <f t="shared" si="127"/>
        <v>0</v>
      </c>
      <c r="AA571" s="987" t="str">
        <f t="shared" si="123"/>
        <v>Vobis -6843</v>
      </c>
      <c r="AB571" s="770">
        <v>42433</v>
      </c>
      <c r="AC571" s="722">
        <f t="shared" si="124"/>
        <v>3</v>
      </c>
      <c r="AD571" s="771">
        <f t="shared" si="133"/>
        <v>2</v>
      </c>
      <c r="AE571" s="932" t="str">
        <f t="shared" si="125"/>
        <v>OK</v>
      </c>
      <c r="AF571" s="725" t="str">
        <f t="shared" si="126"/>
        <v>OK</v>
      </c>
      <c r="AG571" s="854"/>
      <c r="AH571" s="771"/>
    </row>
    <row r="572" spans="1:136" s="726" customFormat="1" x14ac:dyDescent="0.25">
      <c r="A572" s="921" t="s">
        <v>115</v>
      </c>
      <c r="B572" s="875">
        <v>1</v>
      </c>
      <c r="C572" s="901">
        <v>1000</v>
      </c>
      <c r="D572" s="858" t="s">
        <v>212</v>
      </c>
      <c r="E572" s="952">
        <v>42432</v>
      </c>
      <c r="F572" s="939"/>
      <c r="G572" s="878">
        <f t="shared" si="129"/>
        <v>1</v>
      </c>
      <c r="H572" s="920">
        <v>1000</v>
      </c>
      <c r="I572" s="920">
        <v>1000</v>
      </c>
      <c r="J572" s="878">
        <v>1000</v>
      </c>
      <c r="K572" s="897">
        <v>0</v>
      </c>
      <c r="L572" s="877">
        <v>42433</v>
      </c>
      <c r="M572" s="879"/>
      <c r="V572" s="962"/>
      <c r="W572" s="880">
        <f t="shared" si="132"/>
        <v>1</v>
      </c>
      <c r="X572" s="902">
        <v>1000</v>
      </c>
      <c r="Y572" s="933" t="str">
        <f t="shared" si="122"/>
        <v>OK</v>
      </c>
      <c r="Z572" s="858">
        <f t="shared" si="127"/>
        <v>0</v>
      </c>
      <c r="AA572" s="989" t="str">
        <f t="shared" si="123"/>
        <v>FNAC prov- 2369</v>
      </c>
      <c r="AB572" s="852">
        <v>42437</v>
      </c>
      <c r="AC572" s="722">
        <f t="shared" si="124"/>
        <v>1000</v>
      </c>
      <c r="AD572" s="847">
        <f t="shared" si="133"/>
        <v>5</v>
      </c>
      <c r="AE572" s="947" t="str">
        <f t="shared" si="125"/>
        <v>OK</v>
      </c>
      <c r="AF572" s="876" t="str">
        <f t="shared" si="126"/>
        <v>OK</v>
      </c>
      <c r="AG572" s="858"/>
      <c r="AH572" s="847"/>
    </row>
    <row r="573" spans="1:136" s="730" customFormat="1" x14ac:dyDescent="0.25">
      <c r="A573" s="922" t="s">
        <v>115</v>
      </c>
      <c r="B573" s="884">
        <f>B572+1</f>
        <v>2</v>
      </c>
      <c r="C573" s="913">
        <v>70</v>
      </c>
      <c r="D573" s="896" t="s">
        <v>178</v>
      </c>
      <c r="E573" s="948">
        <v>42432</v>
      </c>
      <c r="F573" s="940"/>
      <c r="G573" s="887">
        <f t="shared" si="129"/>
        <v>2</v>
      </c>
      <c r="H573" s="923">
        <v>70</v>
      </c>
      <c r="I573" s="923">
        <v>70</v>
      </c>
      <c r="J573" s="887">
        <v>70</v>
      </c>
      <c r="K573" s="983">
        <v>0</v>
      </c>
      <c r="L573" s="886">
        <v>42433</v>
      </c>
      <c r="M573" s="889"/>
      <c r="V573" s="963"/>
      <c r="W573" s="890">
        <f t="shared" si="132"/>
        <v>2</v>
      </c>
      <c r="X573" s="914">
        <v>70</v>
      </c>
      <c r="Y573" s="978" t="str">
        <f t="shared" si="122"/>
        <v>OK</v>
      </c>
      <c r="Z573" s="896">
        <f t="shared" si="127"/>
        <v>0</v>
      </c>
      <c r="AA573" s="988" t="str">
        <f t="shared" si="123"/>
        <v>Worten prov - 6804</v>
      </c>
      <c r="AB573" s="894">
        <v>42437</v>
      </c>
      <c r="AC573" s="722">
        <f t="shared" si="124"/>
        <v>70</v>
      </c>
      <c r="AD573" s="864">
        <f t="shared" si="133"/>
        <v>5</v>
      </c>
      <c r="AE573" s="951" t="str">
        <f t="shared" si="125"/>
        <v>OK</v>
      </c>
      <c r="AF573" s="885" t="str">
        <f t="shared" si="126"/>
        <v>OK</v>
      </c>
      <c r="AG573" s="896"/>
      <c r="AH573" s="864"/>
    </row>
    <row r="574" spans="1:136" x14ac:dyDescent="0.25">
      <c r="A574" s="794" t="s">
        <v>115</v>
      </c>
      <c r="B574" s="769">
        <v>1</v>
      </c>
      <c r="C574" s="786">
        <v>550</v>
      </c>
      <c r="D574" s="854" t="s">
        <v>196</v>
      </c>
      <c r="E574" s="949">
        <v>42436</v>
      </c>
      <c r="F574" s="929"/>
      <c r="G574" s="721">
        <f t="shared" si="129"/>
        <v>1</v>
      </c>
      <c r="H574" s="782">
        <v>550</v>
      </c>
      <c r="I574" s="782">
        <v>550</v>
      </c>
      <c r="J574" s="721">
        <v>550</v>
      </c>
      <c r="K574" s="830">
        <v>0</v>
      </c>
      <c r="L574" s="718">
        <v>42437</v>
      </c>
      <c r="M574" s="835"/>
      <c r="N574" s="720"/>
      <c r="O574" s="720"/>
      <c r="P574" s="720"/>
      <c r="Q574" s="720"/>
      <c r="R574" s="720"/>
      <c r="S574" s="720"/>
      <c r="T574" s="720"/>
      <c r="U574" s="720"/>
      <c r="V574" s="958"/>
      <c r="W574" s="713">
        <f t="shared" si="132"/>
        <v>1</v>
      </c>
      <c r="X574" s="831">
        <v>550</v>
      </c>
      <c r="Y574" s="977" t="str">
        <f t="shared" si="122"/>
        <v>OK</v>
      </c>
      <c r="Z574" s="854">
        <f t="shared" si="127"/>
        <v>0</v>
      </c>
      <c r="AA574" s="987" t="str">
        <f t="shared" si="123"/>
        <v>RP Provisorio - 3172</v>
      </c>
      <c r="AB574" s="770">
        <v>42438</v>
      </c>
      <c r="AC574" s="722">
        <f t="shared" si="124"/>
        <v>550</v>
      </c>
      <c r="AD574" s="771">
        <f t="shared" si="133"/>
        <v>2</v>
      </c>
      <c r="AE574" s="932" t="str">
        <f t="shared" si="125"/>
        <v>OK</v>
      </c>
      <c r="AF574" s="725" t="str">
        <f t="shared" si="126"/>
        <v>OK</v>
      </c>
      <c r="AG574" s="854"/>
      <c r="AH574" s="771"/>
    </row>
    <row r="575" spans="1:136" x14ac:dyDescent="0.25">
      <c r="A575" s="794" t="s">
        <v>115</v>
      </c>
      <c r="B575" s="769">
        <f>B574+1</f>
        <v>2</v>
      </c>
      <c r="C575" s="786">
        <v>40</v>
      </c>
      <c r="D575" s="854" t="s">
        <v>178</v>
      </c>
      <c r="E575" s="949">
        <v>42437</v>
      </c>
      <c r="F575" s="929"/>
      <c r="G575" s="721">
        <f t="shared" si="129"/>
        <v>2</v>
      </c>
      <c r="H575" s="782">
        <v>40</v>
      </c>
      <c r="I575" s="782">
        <v>40</v>
      </c>
      <c r="J575" s="721">
        <v>40</v>
      </c>
      <c r="K575" s="830">
        <v>0</v>
      </c>
      <c r="L575" s="718">
        <v>42438</v>
      </c>
      <c r="M575" s="835"/>
      <c r="N575" s="720"/>
      <c r="O575" s="720"/>
      <c r="P575" s="720"/>
      <c r="Q575" s="720"/>
      <c r="R575" s="720"/>
      <c r="S575" s="720"/>
      <c r="T575" s="720"/>
      <c r="U575" s="720"/>
      <c r="V575" s="958"/>
      <c r="W575" s="713">
        <f t="shared" si="132"/>
        <v>2</v>
      </c>
      <c r="X575" s="831">
        <v>40</v>
      </c>
      <c r="Y575" s="977" t="str">
        <f t="shared" si="122"/>
        <v>OK</v>
      </c>
      <c r="Z575" s="854">
        <f t="shared" si="127"/>
        <v>0</v>
      </c>
      <c r="AA575" s="987" t="str">
        <f t="shared" si="123"/>
        <v>Worten prov - 6804</v>
      </c>
      <c r="AB575" s="770">
        <v>42439</v>
      </c>
      <c r="AC575" s="722">
        <f t="shared" si="124"/>
        <v>40</v>
      </c>
      <c r="AD575" s="771">
        <f t="shared" si="133"/>
        <v>2</v>
      </c>
      <c r="AE575" s="932" t="str">
        <f t="shared" si="125"/>
        <v>OK</v>
      </c>
      <c r="AF575" s="725" t="str">
        <f t="shared" si="126"/>
        <v>OK</v>
      </c>
      <c r="AG575" s="854"/>
      <c r="AH575" s="771"/>
    </row>
    <row r="576" spans="1:136" x14ac:dyDescent="0.25">
      <c r="A576" s="794" t="s">
        <v>115</v>
      </c>
      <c r="B576" s="769">
        <v>1</v>
      </c>
      <c r="C576" s="786">
        <v>2</v>
      </c>
      <c r="D576" s="854" t="s">
        <v>183</v>
      </c>
      <c r="E576" s="949">
        <v>42438</v>
      </c>
      <c r="F576" s="929"/>
      <c r="G576" s="721">
        <f t="shared" si="129"/>
        <v>1</v>
      </c>
      <c r="H576" s="782">
        <v>2</v>
      </c>
      <c r="I576" s="782">
        <v>2</v>
      </c>
      <c r="J576" s="721">
        <v>2</v>
      </c>
      <c r="K576" s="830">
        <v>0</v>
      </c>
      <c r="L576" s="718">
        <v>42439</v>
      </c>
      <c r="M576" s="835"/>
      <c r="N576" s="720"/>
      <c r="O576" s="720"/>
      <c r="P576" s="720"/>
      <c r="Q576" s="720"/>
      <c r="R576" s="720"/>
      <c r="S576" s="720"/>
      <c r="T576" s="720"/>
      <c r="U576" s="720"/>
      <c r="V576" s="958"/>
      <c r="W576" s="713">
        <f t="shared" si="132"/>
        <v>1</v>
      </c>
      <c r="X576" s="831">
        <v>2</v>
      </c>
      <c r="Y576" s="977" t="str">
        <f t="shared" si="122"/>
        <v>OK</v>
      </c>
      <c r="Z576" s="854">
        <f t="shared" si="127"/>
        <v>0</v>
      </c>
      <c r="AA576" s="987" t="str">
        <f t="shared" si="123"/>
        <v>MDL Def - 2208</v>
      </c>
      <c r="AB576" s="770">
        <v>42444</v>
      </c>
      <c r="AC576" s="722">
        <f t="shared" si="124"/>
        <v>2</v>
      </c>
      <c r="AD576" s="771">
        <f t="shared" si="133"/>
        <v>6</v>
      </c>
      <c r="AE576" s="932" t="str">
        <f t="shared" si="125"/>
        <v>OK</v>
      </c>
      <c r="AF576" s="725" t="str">
        <f t="shared" si="126"/>
        <v>OK</v>
      </c>
      <c r="AG576" s="854"/>
      <c r="AH576" s="771"/>
    </row>
    <row r="577" spans="1:34" x14ac:dyDescent="0.25">
      <c r="A577" s="794" t="s">
        <v>115</v>
      </c>
      <c r="B577" s="769">
        <f t="shared" ref="B577:B591" si="135">B576+1</f>
        <v>2</v>
      </c>
      <c r="C577" s="786">
        <v>13</v>
      </c>
      <c r="D577" s="854" t="s">
        <v>67</v>
      </c>
      <c r="E577" s="949">
        <v>42438</v>
      </c>
      <c r="F577" s="929"/>
      <c r="G577" s="721">
        <f t="shared" si="129"/>
        <v>2</v>
      </c>
      <c r="H577" s="782">
        <v>13</v>
      </c>
      <c r="I577" s="782">
        <v>13</v>
      </c>
      <c r="J577" s="721">
        <v>13</v>
      </c>
      <c r="K577" s="830">
        <v>0</v>
      </c>
      <c r="L577" s="718">
        <v>42439</v>
      </c>
      <c r="M577" s="835"/>
      <c r="N577" s="720"/>
      <c r="O577" s="720"/>
      <c r="P577" s="720"/>
      <c r="Q577" s="720"/>
      <c r="R577" s="720"/>
      <c r="S577" s="720"/>
      <c r="T577" s="720"/>
      <c r="U577" s="720"/>
      <c r="V577" s="958"/>
      <c r="W577" s="713">
        <f t="shared" si="132"/>
        <v>2</v>
      </c>
      <c r="X577" s="831">
        <v>13</v>
      </c>
      <c r="Y577" s="977" t="str">
        <f t="shared" si="122"/>
        <v>OK</v>
      </c>
      <c r="Z577" s="854">
        <f t="shared" si="127"/>
        <v>0</v>
      </c>
      <c r="AA577" s="987" t="str">
        <f t="shared" si="123"/>
        <v>White - 2213</v>
      </c>
      <c r="AB577" s="770">
        <v>42440</v>
      </c>
      <c r="AC577" s="722">
        <f t="shared" si="124"/>
        <v>13</v>
      </c>
      <c r="AD577" s="771">
        <f t="shared" si="133"/>
        <v>2</v>
      </c>
      <c r="AE577" s="932" t="str">
        <f t="shared" si="125"/>
        <v>OK</v>
      </c>
      <c r="AF577" s="725" t="str">
        <f t="shared" si="126"/>
        <v>OK</v>
      </c>
      <c r="AG577" s="854"/>
      <c r="AH577" s="771"/>
    </row>
    <row r="578" spans="1:34" x14ac:dyDescent="0.25">
      <c r="A578" s="794" t="s">
        <v>115</v>
      </c>
      <c r="B578" s="769">
        <f t="shared" si="135"/>
        <v>3</v>
      </c>
      <c r="C578" s="786">
        <v>59</v>
      </c>
      <c r="D578" s="854" t="s">
        <v>69</v>
      </c>
      <c r="E578" s="949">
        <v>42438</v>
      </c>
      <c r="F578" s="929"/>
      <c r="G578" s="721">
        <f t="shared" si="129"/>
        <v>3</v>
      </c>
      <c r="H578" s="782">
        <v>59</v>
      </c>
      <c r="I578" s="782">
        <v>59</v>
      </c>
      <c r="J578" s="721">
        <v>59</v>
      </c>
      <c r="K578" s="830">
        <v>0</v>
      </c>
      <c r="L578" s="718">
        <v>42439</v>
      </c>
      <c r="M578" s="835"/>
      <c r="N578" s="720"/>
      <c r="O578" s="720"/>
      <c r="P578" s="720"/>
      <c r="Q578" s="720"/>
      <c r="R578" s="720"/>
      <c r="S578" s="720"/>
      <c r="T578" s="720"/>
      <c r="U578" s="720"/>
      <c r="V578" s="958"/>
      <c r="W578" s="713">
        <f t="shared" si="132"/>
        <v>3</v>
      </c>
      <c r="X578" s="831">
        <v>59</v>
      </c>
      <c r="Y578" s="977" t="str">
        <f t="shared" si="122"/>
        <v>OK</v>
      </c>
      <c r="Z578" s="854">
        <f t="shared" si="127"/>
        <v>0</v>
      </c>
      <c r="AA578" s="987" t="str">
        <f t="shared" si="123"/>
        <v>Black - 2215</v>
      </c>
      <c r="AB578" s="770">
        <v>42440</v>
      </c>
      <c r="AC578" s="722">
        <f t="shared" si="124"/>
        <v>59</v>
      </c>
      <c r="AD578" s="771">
        <f t="shared" si="133"/>
        <v>2</v>
      </c>
      <c r="AE578" s="932" t="str">
        <f t="shared" si="125"/>
        <v>OK</v>
      </c>
      <c r="AF578" s="725" t="str">
        <f t="shared" si="126"/>
        <v>OK</v>
      </c>
      <c r="AG578" s="854"/>
      <c r="AH578" s="771"/>
    </row>
    <row r="579" spans="1:34" x14ac:dyDescent="0.25">
      <c r="A579" s="794" t="s">
        <v>115</v>
      </c>
      <c r="B579" s="769">
        <f t="shared" si="135"/>
        <v>4</v>
      </c>
      <c r="C579" s="786">
        <v>3</v>
      </c>
      <c r="D579" s="854" t="s">
        <v>72</v>
      </c>
      <c r="E579" s="949">
        <v>42438</v>
      </c>
      <c r="F579" s="929"/>
      <c r="G579" s="721">
        <f t="shared" si="129"/>
        <v>4</v>
      </c>
      <c r="H579" s="782">
        <v>3</v>
      </c>
      <c r="I579" s="782">
        <v>3</v>
      </c>
      <c r="J579" s="721">
        <v>3</v>
      </c>
      <c r="K579" s="830">
        <v>0</v>
      </c>
      <c r="L579" s="997">
        <v>42439</v>
      </c>
      <c r="M579" s="953"/>
      <c r="N579" s="720"/>
      <c r="O579" s="720"/>
      <c r="P579" s="720"/>
      <c r="Q579" s="720"/>
      <c r="R579" s="720"/>
      <c r="S579" s="720"/>
      <c r="T579" s="720"/>
      <c r="U579" s="720"/>
      <c r="V579" s="958"/>
      <c r="W579" s="713">
        <f t="shared" si="132"/>
        <v>4</v>
      </c>
      <c r="X579" s="831">
        <v>3</v>
      </c>
      <c r="Y579" s="977" t="str">
        <f t="shared" si="122"/>
        <v>OK</v>
      </c>
      <c r="Z579" s="854">
        <f t="shared" si="127"/>
        <v>0</v>
      </c>
      <c r="AA579" s="987" t="str">
        <f t="shared" si="123"/>
        <v>Credial - 2227</v>
      </c>
      <c r="AB579" s="770">
        <v>42440</v>
      </c>
      <c r="AC579" s="722">
        <f t="shared" si="124"/>
        <v>3</v>
      </c>
      <c r="AD579" s="771">
        <f t="shared" si="133"/>
        <v>2</v>
      </c>
      <c r="AE579" s="932" t="str">
        <f t="shared" si="125"/>
        <v>OK</v>
      </c>
      <c r="AF579" s="725" t="str">
        <f t="shared" si="126"/>
        <v>OK</v>
      </c>
      <c r="AG579" s="854"/>
      <c r="AH579" s="771"/>
    </row>
    <row r="580" spans="1:34" x14ac:dyDescent="0.25">
      <c r="A580" s="794" t="s">
        <v>115</v>
      </c>
      <c r="B580" s="769">
        <f t="shared" si="135"/>
        <v>5</v>
      </c>
      <c r="C580" s="786">
        <v>6</v>
      </c>
      <c r="D580" s="854" t="s">
        <v>79</v>
      </c>
      <c r="E580" s="949">
        <v>42438</v>
      </c>
      <c r="F580" s="929"/>
      <c r="G580" s="721">
        <f t="shared" si="129"/>
        <v>5</v>
      </c>
      <c r="H580" s="782">
        <v>6</v>
      </c>
      <c r="I580" s="782">
        <v>6</v>
      </c>
      <c r="J580" s="721">
        <v>6</v>
      </c>
      <c r="K580" s="830">
        <v>0</v>
      </c>
      <c r="L580" s="997">
        <v>42439</v>
      </c>
      <c r="M580" s="953"/>
      <c r="N580" s="720"/>
      <c r="O580" s="720"/>
      <c r="P580" s="720"/>
      <c r="Q580" s="720"/>
      <c r="R580" s="720"/>
      <c r="S580" s="720"/>
      <c r="T580" s="720"/>
      <c r="U580" s="720"/>
      <c r="V580" s="958"/>
      <c r="W580" s="713">
        <f t="shared" si="132"/>
        <v>5</v>
      </c>
      <c r="X580" s="831">
        <v>6</v>
      </c>
      <c r="Y580" s="977" t="str">
        <f t="shared" si="122"/>
        <v>OK</v>
      </c>
      <c r="Z580" s="854">
        <f t="shared" si="127"/>
        <v>0</v>
      </c>
      <c r="AA580" s="987" t="str">
        <f t="shared" si="123"/>
        <v>Moviflor - 2229</v>
      </c>
      <c r="AB580" s="770">
        <v>42440</v>
      </c>
      <c r="AC580" s="722">
        <f t="shared" si="124"/>
        <v>6</v>
      </c>
      <c r="AD580" s="771">
        <f t="shared" si="133"/>
        <v>2</v>
      </c>
      <c r="AE580" s="932" t="str">
        <f t="shared" si="125"/>
        <v>OK</v>
      </c>
      <c r="AF580" s="725" t="str">
        <f t="shared" si="126"/>
        <v>OK</v>
      </c>
      <c r="AG580" s="854"/>
      <c r="AH580" s="771"/>
    </row>
    <row r="581" spans="1:34" x14ac:dyDescent="0.25">
      <c r="A581" s="794" t="s">
        <v>115</v>
      </c>
      <c r="B581" s="769">
        <f t="shared" si="135"/>
        <v>6</v>
      </c>
      <c r="C581" s="786">
        <v>122</v>
      </c>
      <c r="D581" s="854" t="s">
        <v>74</v>
      </c>
      <c r="E581" s="949">
        <v>42438</v>
      </c>
      <c r="F581" s="929"/>
      <c r="G581" s="721">
        <f t="shared" si="129"/>
        <v>6</v>
      </c>
      <c r="H581" s="782">
        <v>122</v>
      </c>
      <c r="I581" s="782">
        <v>122</v>
      </c>
      <c r="J581" s="721">
        <v>122</v>
      </c>
      <c r="K581" s="830">
        <v>0</v>
      </c>
      <c r="L581" s="997">
        <v>42439</v>
      </c>
      <c r="M581" s="953"/>
      <c r="N581" s="720"/>
      <c r="O581" s="720"/>
      <c r="P581" s="720"/>
      <c r="Q581" s="720"/>
      <c r="R581" s="720"/>
      <c r="S581" s="720"/>
      <c r="T581" s="720"/>
      <c r="U581" s="720"/>
      <c r="V581" s="958"/>
      <c r="W581" s="713">
        <f t="shared" si="132"/>
        <v>6</v>
      </c>
      <c r="X581" s="831">
        <v>122</v>
      </c>
      <c r="Y581" s="977" t="str">
        <f t="shared" si="122"/>
        <v>OK</v>
      </c>
      <c r="Z581" s="854">
        <f t="shared" si="127"/>
        <v>0</v>
      </c>
      <c r="AA581" s="987" t="str">
        <f t="shared" si="123"/>
        <v>Conforama - 2230</v>
      </c>
      <c r="AB581" s="770">
        <v>42440</v>
      </c>
      <c r="AC581" s="722">
        <f t="shared" si="124"/>
        <v>122</v>
      </c>
      <c r="AD581" s="771">
        <f t="shared" si="133"/>
        <v>2</v>
      </c>
      <c r="AE581" s="932" t="str">
        <f t="shared" si="125"/>
        <v>OK</v>
      </c>
      <c r="AF581" s="725" t="str">
        <f t="shared" si="126"/>
        <v>OK</v>
      </c>
      <c r="AG581" s="854"/>
      <c r="AH581" s="771"/>
    </row>
    <row r="582" spans="1:34" x14ac:dyDescent="0.25">
      <c r="A582" s="794" t="s">
        <v>115</v>
      </c>
      <c r="B582" s="769">
        <f t="shared" si="135"/>
        <v>7</v>
      </c>
      <c r="C582" s="786">
        <v>25</v>
      </c>
      <c r="D582" s="854" t="s">
        <v>75</v>
      </c>
      <c r="E582" s="949">
        <v>42438</v>
      </c>
      <c r="F582" s="929"/>
      <c r="G582" s="721">
        <f t="shared" si="129"/>
        <v>7</v>
      </c>
      <c r="H582" s="782">
        <v>25</v>
      </c>
      <c r="I582" s="782">
        <v>25</v>
      </c>
      <c r="J582" s="721">
        <v>25</v>
      </c>
      <c r="K582" s="830">
        <v>0</v>
      </c>
      <c r="L582" s="997">
        <v>42439</v>
      </c>
      <c r="M582" s="953"/>
      <c r="N582" s="720"/>
      <c r="O582" s="720"/>
      <c r="P582" s="720"/>
      <c r="Q582" s="720"/>
      <c r="R582" s="720"/>
      <c r="S582" s="720"/>
      <c r="T582" s="720"/>
      <c r="U582" s="720"/>
      <c r="V582" s="958"/>
      <c r="W582" s="713">
        <f t="shared" si="132"/>
        <v>7</v>
      </c>
      <c r="X582" s="831">
        <v>25</v>
      </c>
      <c r="Y582" s="977" t="str">
        <f t="shared" ref="Y582:Y645" si="136">IF(C582=X582,"OK",IF(R582=J582,"ERRO",IF(X582="","KO",IF(X582=J582,"ERRO"))))</f>
        <v>OK</v>
      </c>
      <c r="Z582" s="854">
        <f t="shared" si="127"/>
        <v>0</v>
      </c>
      <c r="AA582" s="987" t="str">
        <f t="shared" ref="AA582:AA645" si="137">D582</f>
        <v>Euronics - 2231</v>
      </c>
      <c r="AB582" s="770">
        <v>42440</v>
      </c>
      <c r="AC582" s="722">
        <f t="shared" ref="AC582:AC645" si="138">X582</f>
        <v>25</v>
      </c>
      <c r="AD582" s="771">
        <f t="shared" si="133"/>
        <v>2</v>
      </c>
      <c r="AE582" s="932" t="str">
        <f t="shared" ref="AE582:AE645" si="139">IF(AB582&gt;0,"OK","Pendente")</f>
        <v>OK</v>
      </c>
      <c r="AF582" s="725" t="str">
        <f t="shared" ref="AF582:AF645" si="140">IF(AE582="Pendente",IF(F582&gt;5,"VER","-"),"OK")</f>
        <v>OK</v>
      </c>
      <c r="AG582" s="854"/>
      <c r="AH582" s="771"/>
    </row>
    <row r="583" spans="1:34" x14ac:dyDescent="0.25">
      <c r="A583" s="794" t="s">
        <v>115</v>
      </c>
      <c r="B583" s="769">
        <f t="shared" si="135"/>
        <v>8</v>
      </c>
      <c r="C583" s="786">
        <v>12</v>
      </c>
      <c r="D583" s="854" t="s">
        <v>76</v>
      </c>
      <c r="E583" s="949">
        <v>42438</v>
      </c>
      <c r="F583" s="929"/>
      <c r="G583" s="721">
        <f t="shared" si="129"/>
        <v>8</v>
      </c>
      <c r="H583" s="782">
        <v>12</v>
      </c>
      <c r="I583" s="782">
        <v>12</v>
      </c>
      <c r="J583" s="721">
        <v>12</v>
      </c>
      <c r="K583" s="830">
        <v>0</v>
      </c>
      <c r="L583" s="997">
        <v>42439</v>
      </c>
      <c r="M583" s="953"/>
      <c r="N583" s="720"/>
      <c r="O583" s="720"/>
      <c r="P583" s="720"/>
      <c r="Q583" s="720"/>
      <c r="R583" s="720"/>
      <c r="S583" s="720"/>
      <c r="T583" s="720"/>
      <c r="U583" s="720"/>
      <c r="V583" s="958"/>
      <c r="W583" s="713">
        <f t="shared" si="132"/>
        <v>8</v>
      </c>
      <c r="X583" s="831">
        <v>12</v>
      </c>
      <c r="Y583" s="977" t="str">
        <f t="shared" si="136"/>
        <v>OK</v>
      </c>
      <c r="Z583" s="854">
        <f t="shared" si="127"/>
        <v>0</v>
      </c>
      <c r="AA583" s="987" t="str">
        <f t="shared" si="137"/>
        <v>Tien 21 - 2232</v>
      </c>
      <c r="AB583" s="770">
        <v>42440</v>
      </c>
      <c r="AC583" s="722">
        <f t="shared" si="138"/>
        <v>12</v>
      </c>
      <c r="AD583" s="771">
        <f t="shared" si="133"/>
        <v>2</v>
      </c>
      <c r="AE583" s="932" t="str">
        <f t="shared" si="139"/>
        <v>OK</v>
      </c>
      <c r="AF583" s="725" t="str">
        <f t="shared" si="140"/>
        <v>OK</v>
      </c>
      <c r="AG583" s="854"/>
      <c r="AH583" s="771"/>
    </row>
    <row r="584" spans="1:34" x14ac:dyDescent="0.25">
      <c r="A584" s="794" t="s">
        <v>115</v>
      </c>
      <c r="B584" s="769">
        <f t="shared" si="135"/>
        <v>9</v>
      </c>
      <c r="C584" s="786">
        <v>8</v>
      </c>
      <c r="D584" s="854" t="s">
        <v>77</v>
      </c>
      <c r="E584" s="949">
        <v>42438</v>
      </c>
      <c r="F584" s="929"/>
      <c r="G584" s="721">
        <f t="shared" si="129"/>
        <v>9</v>
      </c>
      <c r="H584" s="782">
        <v>8</v>
      </c>
      <c r="I584" s="782">
        <v>8</v>
      </c>
      <c r="J584" s="721">
        <v>8</v>
      </c>
      <c r="K584" s="830">
        <v>0</v>
      </c>
      <c r="L584" s="997">
        <v>42439</v>
      </c>
      <c r="M584" s="953"/>
      <c r="N584" s="720"/>
      <c r="O584" s="720"/>
      <c r="P584" s="720"/>
      <c r="Q584" s="720"/>
      <c r="R584" s="720"/>
      <c r="S584" s="720"/>
      <c r="T584" s="720"/>
      <c r="U584" s="720"/>
      <c r="V584" s="958"/>
      <c r="W584" s="713">
        <f t="shared" si="132"/>
        <v>9</v>
      </c>
      <c r="X584" s="831">
        <v>8</v>
      </c>
      <c r="Y584" s="977" t="str">
        <f t="shared" si="136"/>
        <v>OK</v>
      </c>
      <c r="Z584" s="854">
        <f t="shared" si="127"/>
        <v>0</v>
      </c>
      <c r="AA584" s="987" t="str">
        <f t="shared" si="137"/>
        <v>Confort - 2233</v>
      </c>
      <c r="AB584" s="770">
        <v>42440</v>
      </c>
      <c r="AC584" s="722">
        <f t="shared" si="138"/>
        <v>8</v>
      </c>
      <c r="AD584" s="771">
        <f t="shared" si="133"/>
        <v>2</v>
      </c>
      <c r="AE584" s="932" t="str">
        <f t="shared" si="139"/>
        <v>OK</v>
      </c>
      <c r="AF584" s="725" t="str">
        <f t="shared" si="140"/>
        <v>OK</v>
      </c>
      <c r="AG584" s="854"/>
      <c r="AH584" s="771"/>
    </row>
    <row r="585" spans="1:34" x14ac:dyDescent="0.25">
      <c r="A585" s="794" t="s">
        <v>115</v>
      </c>
      <c r="B585" s="769">
        <f t="shared" si="135"/>
        <v>10</v>
      </c>
      <c r="C585" s="786">
        <v>592</v>
      </c>
      <c r="D585" s="854" t="s">
        <v>213</v>
      </c>
      <c r="E585" s="949">
        <v>42438</v>
      </c>
      <c r="F585" s="929"/>
      <c r="G585" s="721">
        <f t="shared" si="129"/>
        <v>10</v>
      </c>
      <c r="H585" s="782">
        <v>592</v>
      </c>
      <c r="I585" s="782">
        <v>592</v>
      </c>
      <c r="J585" s="721">
        <v>592</v>
      </c>
      <c r="K585" s="830">
        <v>0</v>
      </c>
      <c r="L585" s="997">
        <v>42439</v>
      </c>
      <c r="M585" s="953"/>
      <c r="N585" s="720"/>
      <c r="O585" s="720"/>
      <c r="P585" s="720"/>
      <c r="Q585" s="720"/>
      <c r="R585" s="720"/>
      <c r="S585" s="720"/>
      <c r="T585" s="720"/>
      <c r="U585" s="720"/>
      <c r="V585" s="1115"/>
      <c r="W585" s="713">
        <f t="shared" si="132"/>
        <v>10</v>
      </c>
      <c r="X585" s="831">
        <v>592</v>
      </c>
      <c r="Y585" s="977" t="str">
        <f t="shared" si="136"/>
        <v>OK</v>
      </c>
      <c r="Z585" s="854">
        <f t="shared" si="127"/>
        <v>0</v>
      </c>
      <c r="AA585" s="987" t="str">
        <f t="shared" si="137"/>
        <v>MC FNAC- 2370</v>
      </c>
      <c r="AB585" s="770">
        <v>42440</v>
      </c>
      <c r="AC585" s="722">
        <f t="shared" si="138"/>
        <v>592</v>
      </c>
      <c r="AD585" s="771">
        <f t="shared" si="133"/>
        <v>2</v>
      </c>
      <c r="AE585" s="932" t="str">
        <f t="shared" si="139"/>
        <v>OK</v>
      </c>
      <c r="AF585" s="725" t="str">
        <f t="shared" si="140"/>
        <v>OK</v>
      </c>
      <c r="AG585" s="854"/>
      <c r="AH585" s="771"/>
    </row>
    <row r="586" spans="1:34" x14ac:dyDescent="0.25">
      <c r="A586" s="794" t="s">
        <v>115</v>
      </c>
      <c r="B586" s="769">
        <f t="shared" si="135"/>
        <v>11</v>
      </c>
      <c r="C586" s="786">
        <v>166</v>
      </c>
      <c r="D586" s="854" t="s">
        <v>187</v>
      </c>
      <c r="E586" s="949">
        <v>42438</v>
      </c>
      <c r="F586" s="929"/>
      <c r="G586" s="721">
        <f t="shared" si="129"/>
        <v>11</v>
      </c>
      <c r="H586" s="782">
        <v>166</v>
      </c>
      <c r="I586" s="782">
        <v>166</v>
      </c>
      <c r="J586" s="721">
        <v>166</v>
      </c>
      <c r="K586" s="830">
        <v>0</v>
      </c>
      <c r="L586" s="997">
        <v>42439</v>
      </c>
      <c r="M586" s="953"/>
      <c r="N586" s="720"/>
      <c r="O586" s="720"/>
      <c r="P586" s="720"/>
      <c r="Q586" s="720"/>
      <c r="R586" s="720"/>
      <c r="S586" s="720"/>
      <c r="T586" s="720"/>
      <c r="U586" s="720"/>
      <c r="V586" s="958"/>
      <c r="W586" s="713">
        <f t="shared" si="132"/>
        <v>11</v>
      </c>
      <c r="X586" s="831">
        <v>166</v>
      </c>
      <c r="Y586" s="977" t="str">
        <f t="shared" si="136"/>
        <v>OK</v>
      </c>
      <c r="Z586" s="854">
        <f t="shared" si="127"/>
        <v>0</v>
      </c>
      <c r="AA586" s="987" t="str">
        <f t="shared" si="137"/>
        <v>Salvador Caetano - 2879</v>
      </c>
      <c r="AB586" s="770">
        <v>42440</v>
      </c>
      <c r="AC586" s="722">
        <f t="shared" si="138"/>
        <v>166</v>
      </c>
      <c r="AD586" s="771">
        <f t="shared" si="133"/>
        <v>2</v>
      </c>
      <c r="AE586" s="932" t="str">
        <f t="shared" si="139"/>
        <v>OK</v>
      </c>
      <c r="AF586" s="725" t="str">
        <f t="shared" si="140"/>
        <v>OK</v>
      </c>
      <c r="AG586" s="854"/>
      <c r="AH586" s="771"/>
    </row>
    <row r="587" spans="1:34" x14ac:dyDescent="0.25">
      <c r="A587" s="794" t="s">
        <v>115</v>
      </c>
      <c r="B587" s="769">
        <f t="shared" si="135"/>
        <v>12</v>
      </c>
      <c r="C587" s="786">
        <v>11</v>
      </c>
      <c r="D587" s="854" t="s">
        <v>245</v>
      </c>
      <c r="E587" s="949">
        <v>42438</v>
      </c>
      <c r="F587" s="929"/>
      <c r="G587" s="721">
        <f t="shared" si="129"/>
        <v>12</v>
      </c>
      <c r="H587" s="782">
        <v>11</v>
      </c>
      <c r="I587" s="782">
        <v>11</v>
      </c>
      <c r="J587" s="721">
        <v>11</v>
      </c>
      <c r="K587" s="830">
        <v>0</v>
      </c>
      <c r="L587" s="997">
        <v>42439</v>
      </c>
      <c r="M587" s="953"/>
      <c r="N587" s="720"/>
      <c r="O587" s="720"/>
      <c r="P587" s="720"/>
      <c r="Q587" s="720"/>
      <c r="R587" s="720"/>
      <c r="S587" s="720"/>
      <c r="T587" s="720"/>
      <c r="U587" s="720"/>
      <c r="V587" s="958"/>
      <c r="W587" s="713">
        <f t="shared" si="132"/>
        <v>12</v>
      </c>
      <c r="X587" s="831">
        <v>11</v>
      </c>
      <c r="Y587" s="977" t="str">
        <f t="shared" si="136"/>
        <v>OK</v>
      </c>
      <c r="Z587" s="854">
        <f t="shared" si="127"/>
        <v>0</v>
      </c>
      <c r="AA587" s="987" t="str">
        <f t="shared" si="137"/>
        <v>CTT Standard - 4091</v>
      </c>
      <c r="AB587" s="770">
        <v>42440</v>
      </c>
      <c r="AC587" s="722">
        <f t="shared" si="138"/>
        <v>11</v>
      </c>
      <c r="AD587" s="771">
        <f t="shared" si="133"/>
        <v>2</v>
      </c>
      <c r="AE587" s="932" t="str">
        <f t="shared" si="139"/>
        <v>OK</v>
      </c>
      <c r="AF587" s="725" t="str">
        <f t="shared" si="140"/>
        <v>OK</v>
      </c>
      <c r="AG587" s="854"/>
      <c r="AH587" s="771"/>
    </row>
    <row r="588" spans="1:34" x14ac:dyDescent="0.25">
      <c r="A588" s="794" t="s">
        <v>115</v>
      </c>
      <c r="B588" s="769">
        <f t="shared" si="135"/>
        <v>13</v>
      </c>
      <c r="C588" s="786">
        <v>39</v>
      </c>
      <c r="D588" s="854" t="s">
        <v>244</v>
      </c>
      <c r="E588" s="949">
        <v>42438</v>
      </c>
      <c r="F588" s="929"/>
      <c r="G588" s="721">
        <f t="shared" si="129"/>
        <v>13</v>
      </c>
      <c r="H588" s="782">
        <v>39</v>
      </c>
      <c r="I588" s="782">
        <v>39</v>
      </c>
      <c r="J588" s="721">
        <v>39</v>
      </c>
      <c r="K588" s="830">
        <v>0</v>
      </c>
      <c r="L588" s="997">
        <v>42439</v>
      </c>
      <c r="M588" s="953"/>
      <c r="N588" s="720"/>
      <c r="O588" s="720"/>
      <c r="P588" s="720"/>
      <c r="Q588" s="720"/>
      <c r="R588" s="720"/>
      <c r="S588" s="720"/>
      <c r="T588" s="720"/>
      <c r="U588" s="720"/>
      <c r="V588" s="958"/>
      <c r="W588" s="713">
        <f t="shared" si="132"/>
        <v>13</v>
      </c>
      <c r="X588" s="831">
        <v>39</v>
      </c>
      <c r="Y588" s="977" t="str">
        <f t="shared" si="136"/>
        <v>OK</v>
      </c>
      <c r="Z588" s="854">
        <f t="shared" si="127"/>
        <v>0</v>
      </c>
      <c r="AA588" s="987" t="str">
        <f t="shared" si="137"/>
        <v>JOM - 4327</v>
      </c>
      <c r="AB588" s="770">
        <v>42440</v>
      </c>
      <c r="AC588" s="722">
        <f t="shared" si="138"/>
        <v>39</v>
      </c>
      <c r="AD588" s="771">
        <f t="shared" si="133"/>
        <v>2</v>
      </c>
      <c r="AE588" s="932" t="str">
        <f t="shared" si="139"/>
        <v>OK</v>
      </c>
      <c r="AF588" s="725" t="str">
        <f t="shared" si="140"/>
        <v>OK</v>
      </c>
      <c r="AG588" s="854"/>
      <c r="AH588" s="771"/>
    </row>
    <row r="589" spans="1:34" x14ac:dyDescent="0.25">
      <c r="A589" s="794" t="s">
        <v>115</v>
      </c>
      <c r="B589" s="769">
        <f t="shared" si="135"/>
        <v>14</v>
      </c>
      <c r="C589" s="786">
        <v>2</v>
      </c>
      <c r="D589" s="854" t="s">
        <v>189</v>
      </c>
      <c r="E589" s="949">
        <v>42438</v>
      </c>
      <c r="F589" s="929"/>
      <c r="G589" s="721">
        <f t="shared" si="129"/>
        <v>14</v>
      </c>
      <c r="H589" s="782">
        <v>2</v>
      </c>
      <c r="I589" s="782">
        <v>2</v>
      </c>
      <c r="J589" s="721">
        <v>2</v>
      </c>
      <c r="K589" s="830">
        <v>0</v>
      </c>
      <c r="L589" s="997">
        <v>42439</v>
      </c>
      <c r="M589" s="953"/>
      <c r="N589" s="720"/>
      <c r="O589" s="720"/>
      <c r="P589" s="720"/>
      <c r="Q589" s="720"/>
      <c r="R589" s="720"/>
      <c r="S589" s="720"/>
      <c r="T589" s="720"/>
      <c r="U589" s="720"/>
      <c r="V589" s="958"/>
      <c r="W589" s="713">
        <f t="shared" si="132"/>
        <v>14</v>
      </c>
      <c r="X589" s="831">
        <v>2</v>
      </c>
      <c r="Y589" s="977" t="str">
        <f t="shared" si="136"/>
        <v>OK</v>
      </c>
      <c r="Z589" s="854">
        <f t="shared" ref="Z589:Z652" si="141">IF(X589="","",+C589-X589)</f>
        <v>0</v>
      </c>
      <c r="AA589" s="987" t="str">
        <f t="shared" si="137"/>
        <v>SZ Def - 6508</v>
      </c>
      <c r="AB589" s="770">
        <v>42440</v>
      </c>
      <c r="AC589" s="722">
        <f t="shared" si="138"/>
        <v>2</v>
      </c>
      <c r="AD589" s="771">
        <f t="shared" si="133"/>
        <v>2</v>
      </c>
      <c r="AE589" s="932" t="str">
        <f t="shared" si="139"/>
        <v>OK</v>
      </c>
      <c r="AF589" s="725" t="str">
        <f t="shared" si="140"/>
        <v>OK</v>
      </c>
      <c r="AG589" s="854"/>
      <c r="AH589" s="771"/>
    </row>
    <row r="590" spans="1:34" x14ac:dyDescent="0.25">
      <c r="A590" s="794" t="s">
        <v>115</v>
      </c>
      <c r="B590" s="769">
        <f t="shared" si="135"/>
        <v>15</v>
      </c>
      <c r="C590" s="786">
        <v>258</v>
      </c>
      <c r="D590" s="854" t="s">
        <v>214</v>
      </c>
      <c r="E590" s="949">
        <v>42438</v>
      </c>
      <c r="F590" s="929"/>
      <c r="G590" s="721">
        <f t="shared" si="129"/>
        <v>15</v>
      </c>
      <c r="H590" s="782">
        <v>258</v>
      </c>
      <c r="I590" s="782">
        <v>258</v>
      </c>
      <c r="J590" s="721">
        <v>258</v>
      </c>
      <c r="K590" s="830">
        <v>0</v>
      </c>
      <c r="L590" s="997">
        <v>42439</v>
      </c>
      <c r="M590" s="953"/>
      <c r="N590" s="720"/>
      <c r="O590" s="720"/>
      <c r="P590" s="720"/>
      <c r="Q590" s="720"/>
      <c r="R590" s="720"/>
      <c r="S590" s="720"/>
      <c r="T590" s="720"/>
      <c r="U590" s="720"/>
      <c r="V590" s="958"/>
      <c r="W590" s="713">
        <f t="shared" si="132"/>
        <v>15</v>
      </c>
      <c r="X590" s="831">
        <v>258</v>
      </c>
      <c r="Y590" s="977" t="str">
        <f t="shared" si="136"/>
        <v>OK</v>
      </c>
      <c r="Z590" s="854">
        <f t="shared" si="141"/>
        <v>0</v>
      </c>
      <c r="AA590" s="987" t="str">
        <f t="shared" si="137"/>
        <v>Worten def - 6806</v>
      </c>
      <c r="AB590" s="770">
        <v>42440</v>
      </c>
      <c r="AC590" s="722">
        <f t="shared" si="138"/>
        <v>258</v>
      </c>
      <c r="AD590" s="771">
        <f t="shared" si="133"/>
        <v>2</v>
      </c>
      <c r="AE590" s="932" t="str">
        <f t="shared" si="139"/>
        <v>OK</v>
      </c>
      <c r="AF590" s="725" t="str">
        <f t="shared" si="140"/>
        <v>OK</v>
      </c>
      <c r="AG590" s="854"/>
      <c r="AH590" s="771"/>
    </row>
    <row r="591" spans="1:34" s="726" customFormat="1" x14ac:dyDescent="0.25">
      <c r="A591" s="921" t="s">
        <v>115</v>
      </c>
      <c r="B591" s="875">
        <f t="shared" si="135"/>
        <v>16</v>
      </c>
      <c r="C591" s="901">
        <v>5</v>
      </c>
      <c r="D591" s="858" t="s">
        <v>219</v>
      </c>
      <c r="E591" s="952">
        <v>42438</v>
      </c>
      <c r="F591" s="939"/>
      <c r="G591" s="878">
        <f t="shared" si="129"/>
        <v>16</v>
      </c>
      <c r="H591" s="920">
        <v>5</v>
      </c>
      <c r="I591" s="920">
        <v>5</v>
      </c>
      <c r="J591" s="878">
        <v>5</v>
      </c>
      <c r="K591" s="897">
        <v>0</v>
      </c>
      <c r="L591" s="998">
        <v>42439</v>
      </c>
      <c r="M591" s="954"/>
      <c r="V591" s="962"/>
      <c r="W591" s="880">
        <f t="shared" si="132"/>
        <v>16</v>
      </c>
      <c r="X591" s="902">
        <v>5</v>
      </c>
      <c r="Y591" s="933" t="str">
        <f t="shared" si="136"/>
        <v>OK</v>
      </c>
      <c r="Z591" s="858">
        <f t="shared" si="141"/>
        <v>0</v>
      </c>
      <c r="AA591" s="989" t="str">
        <f t="shared" si="137"/>
        <v>Vobis -6843</v>
      </c>
      <c r="AB591" s="852">
        <v>42440</v>
      </c>
      <c r="AC591" s="722">
        <f t="shared" si="138"/>
        <v>5</v>
      </c>
      <c r="AD591" s="847">
        <f t="shared" si="133"/>
        <v>2</v>
      </c>
      <c r="AE591" s="947" t="str">
        <f t="shared" si="139"/>
        <v>OK</v>
      </c>
      <c r="AF591" s="876" t="str">
        <f t="shared" si="140"/>
        <v>OK</v>
      </c>
      <c r="AG591" s="858"/>
      <c r="AH591" s="847"/>
    </row>
    <row r="592" spans="1:34" s="730" customFormat="1" x14ac:dyDescent="0.25">
      <c r="A592" s="883" t="s">
        <v>115</v>
      </c>
      <c r="B592" s="884">
        <v>1</v>
      </c>
      <c r="C592" s="913">
        <v>150</v>
      </c>
      <c r="D592" s="896" t="s">
        <v>196</v>
      </c>
      <c r="E592" s="948">
        <v>42440</v>
      </c>
      <c r="F592" s="940"/>
      <c r="G592" s="887">
        <f t="shared" si="129"/>
        <v>1</v>
      </c>
      <c r="H592" s="923">
        <v>150</v>
      </c>
      <c r="I592" s="923">
        <v>150</v>
      </c>
      <c r="J592" s="887">
        <v>150</v>
      </c>
      <c r="K592" s="983">
        <v>0</v>
      </c>
      <c r="L592" s="999">
        <v>42443</v>
      </c>
      <c r="M592" s="955"/>
      <c r="V592" s="963"/>
      <c r="W592" s="713">
        <f t="shared" si="132"/>
        <v>1</v>
      </c>
      <c r="X592" s="914">
        <v>150</v>
      </c>
      <c r="Y592" s="978" t="str">
        <f t="shared" si="136"/>
        <v>OK</v>
      </c>
      <c r="Z592" s="896">
        <f t="shared" si="141"/>
        <v>0</v>
      </c>
      <c r="AA592" s="988" t="str">
        <f t="shared" si="137"/>
        <v>RP Provisorio - 3172</v>
      </c>
      <c r="AB592" s="894">
        <v>42447</v>
      </c>
      <c r="AC592" s="722">
        <f t="shared" si="138"/>
        <v>150</v>
      </c>
      <c r="AD592" s="859">
        <f t="shared" si="133"/>
        <v>7</v>
      </c>
      <c r="AE592" s="951" t="str">
        <f t="shared" si="139"/>
        <v>OK</v>
      </c>
      <c r="AF592" s="885" t="str">
        <f t="shared" si="140"/>
        <v>OK</v>
      </c>
      <c r="AG592" s="896"/>
      <c r="AH592" s="864"/>
    </row>
    <row r="593" spans="1:136" s="730" customFormat="1" x14ac:dyDescent="0.25">
      <c r="A593" s="883" t="s">
        <v>115</v>
      </c>
      <c r="B593" s="884">
        <v>1</v>
      </c>
      <c r="C593" s="913">
        <v>100</v>
      </c>
      <c r="D593" s="896" t="s">
        <v>196</v>
      </c>
      <c r="E593" s="948">
        <v>42443</v>
      </c>
      <c r="F593" s="940"/>
      <c r="G593" s="887">
        <f t="shared" si="129"/>
        <v>1</v>
      </c>
      <c r="H593" s="923">
        <v>100</v>
      </c>
      <c r="I593" s="923">
        <v>100</v>
      </c>
      <c r="J593" s="887">
        <v>100</v>
      </c>
      <c r="K593" s="983">
        <v>0</v>
      </c>
      <c r="L593" s="999">
        <v>42444</v>
      </c>
      <c r="M593" s="955"/>
      <c r="V593" s="963"/>
      <c r="W593" s="1122">
        <f t="shared" si="132"/>
        <v>1</v>
      </c>
      <c r="X593" s="914">
        <v>100</v>
      </c>
      <c r="Y593" s="978" t="str">
        <f t="shared" si="136"/>
        <v>OK</v>
      </c>
      <c r="Z593" s="896">
        <f t="shared" si="141"/>
        <v>0</v>
      </c>
      <c r="AA593" s="988" t="str">
        <f t="shared" si="137"/>
        <v>RP Provisorio - 3172</v>
      </c>
      <c r="AB593" s="894">
        <v>42447</v>
      </c>
      <c r="AC593" s="950">
        <f t="shared" si="138"/>
        <v>100</v>
      </c>
      <c r="AD593" s="864">
        <f t="shared" si="133"/>
        <v>4</v>
      </c>
      <c r="AE593" s="951" t="str">
        <f t="shared" si="139"/>
        <v>OK</v>
      </c>
      <c r="AF593" s="885" t="str">
        <f t="shared" si="140"/>
        <v>OK</v>
      </c>
      <c r="AG593" s="896"/>
      <c r="AH593" s="864"/>
    </row>
    <row r="594" spans="1:136" s="726" customFormat="1" x14ac:dyDescent="0.25">
      <c r="A594" s="773" t="s">
        <v>115</v>
      </c>
      <c r="B594" s="769">
        <v>1</v>
      </c>
      <c r="C594" s="786">
        <v>1</v>
      </c>
      <c r="D594" s="854" t="s">
        <v>183</v>
      </c>
      <c r="E594" s="949">
        <v>42445</v>
      </c>
      <c r="F594" s="929"/>
      <c r="G594" s="721">
        <f t="shared" ref="G594:G657" si="142">B594</f>
        <v>1</v>
      </c>
      <c r="H594" s="904">
        <v>1</v>
      </c>
      <c r="I594" s="904">
        <v>1</v>
      </c>
      <c r="J594" s="786">
        <v>1</v>
      </c>
      <c r="K594" s="830">
        <v>0</v>
      </c>
      <c r="L594" s="997">
        <v>42446</v>
      </c>
      <c r="M594" s="953"/>
      <c r="N594" s="720"/>
      <c r="O594" s="720"/>
      <c r="P594" s="720"/>
      <c r="Q594" s="720"/>
      <c r="R594" s="720"/>
      <c r="S594" s="720"/>
      <c r="T594" s="720"/>
      <c r="U594" s="720"/>
      <c r="V594" s="958"/>
      <c r="W594" s="713">
        <f t="shared" si="132"/>
        <v>1</v>
      </c>
      <c r="X594" s="831">
        <v>1</v>
      </c>
      <c r="Y594" s="977" t="str">
        <f t="shared" si="136"/>
        <v>OK</v>
      </c>
      <c r="Z594" s="854">
        <f t="shared" si="141"/>
        <v>0</v>
      </c>
      <c r="AA594" s="987" t="str">
        <f t="shared" si="137"/>
        <v>MDL Def - 2208</v>
      </c>
      <c r="AB594" s="770">
        <v>42446</v>
      </c>
      <c r="AC594" s="722">
        <f t="shared" si="138"/>
        <v>1</v>
      </c>
      <c r="AD594" s="771">
        <f t="shared" si="133"/>
        <v>1</v>
      </c>
      <c r="AE594" s="932" t="str">
        <f t="shared" si="139"/>
        <v>OK</v>
      </c>
      <c r="AF594" s="725" t="str">
        <f t="shared" si="140"/>
        <v>OK</v>
      </c>
      <c r="AG594" s="854"/>
      <c r="AH594" s="771"/>
      <c r="AI594" s="720"/>
      <c r="AJ594" s="720"/>
      <c r="AK594" s="720"/>
      <c r="AL594" s="720"/>
      <c r="AM594" s="720"/>
      <c r="AN594" s="720"/>
      <c r="AO594" s="720"/>
      <c r="AP594" s="720"/>
      <c r="AQ594" s="720"/>
      <c r="AR594" s="720"/>
      <c r="AS594" s="720"/>
      <c r="AT594" s="720"/>
      <c r="AU594" s="720"/>
      <c r="AV594" s="720"/>
      <c r="AW594" s="720"/>
      <c r="AX594" s="720"/>
      <c r="AY594" s="720"/>
      <c r="AZ594" s="720"/>
      <c r="BA594" s="720"/>
      <c r="BB594" s="720"/>
      <c r="BC594" s="720"/>
      <c r="BD594" s="720"/>
      <c r="BE594" s="720"/>
      <c r="BF594" s="720"/>
      <c r="BG594" s="720"/>
      <c r="BH594" s="720"/>
      <c r="BI594" s="720"/>
      <c r="BJ594" s="720"/>
      <c r="BK594" s="720"/>
      <c r="BL594" s="720"/>
      <c r="BM594" s="720"/>
      <c r="BN594" s="720"/>
      <c r="BO594" s="720"/>
      <c r="BP594" s="720"/>
      <c r="BQ594" s="720"/>
      <c r="BR594" s="720"/>
      <c r="BS594" s="720"/>
      <c r="BT594" s="720"/>
      <c r="BU594" s="720"/>
      <c r="BV594" s="720"/>
      <c r="BW594" s="720"/>
      <c r="BX594" s="720"/>
      <c r="BY594" s="720"/>
      <c r="BZ594" s="720"/>
      <c r="CA594" s="720"/>
      <c r="CB594" s="720"/>
      <c r="CC594" s="720"/>
      <c r="CD594" s="720"/>
      <c r="CE594" s="720"/>
      <c r="CF594" s="720"/>
      <c r="CG594" s="720"/>
      <c r="CH594" s="720"/>
      <c r="CI594" s="720"/>
      <c r="CJ594" s="720"/>
      <c r="CK594" s="720"/>
      <c r="CL594" s="720"/>
      <c r="CM594" s="720"/>
      <c r="CN594" s="720"/>
      <c r="CO594" s="720"/>
      <c r="CP594" s="720"/>
      <c r="CQ594" s="720"/>
      <c r="CR594" s="720"/>
      <c r="CS594" s="720"/>
      <c r="CT594" s="720"/>
      <c r="CU594" s="720"/>
      <c r="CV594" s="720"/>
      <c r="CW594" s="720"/>
      <c r="CX594" s="720"/>
      <c r="CY594" s="720"/>
      <c r="CZ594" s="720"/>
      <c r="DA594" s="720"/>
      <c r="DB594" s="720"/>
      <c r="DC594" s="720"/>
      <c r="DD594" s="720"/>
      <c r="DE594" s="720"/>
      <c r="DF594" s="720"/>
      <c r="DG594" s="720"/>
      <c r="DH594" s="720"/>
      <c r="DI594" s="720"/>
      <c r="DJ594" s="720"/>
      <c r="DK594" s="720"/>
      <c r="DL594" s="720"/>
      <c r="DM594" s="720"/>
      <c r="DN594" s="720"/>
      <c r="DO594" s="720"/>
      <c r="DP594" s="720"/>
      <c r="DQ594" s="720"/>
      <c r="DR594" s="720"/>
      <c r="DS594" s="720"/>
      <c r="DT594" s="720"/>
      <c r="DU594" s="720"/>
      <c r="DV594" s="720"/>
      <c r="DW594" s="720"/>
      <c r="DX594" s="720"/>
      <c r="DY594" s="720"/>
      <c r="DZ594" s="720"/>
      <c r="EA594" s="720"/>
      <c r="EB594" s="720"/>
      <c r="EC594" s="720"/>
      <c r="ED594" s="720"/>
      <c r="EE594" s="720"/>
      <c r="EF594" s="720"/>
    </row>
    <row r="595" spans="1:136" s="730" customFormat="1" x14ac:dyDescent="0.25">
      <c r="A595" s="773" t="s">
        <v>115</v>
      </c>
      <c r="B595" s="769">
        <f t="shared" ref="B595:B601" si="143">B594+1</f>
        <v>2</v>
      </c>
      <c r="C595" s="786">
        <v>12</v>
      </c>
      <c r="D595" s="854" t="s">
        <v>67</v>
      </c>
      <c r="E595" s="949">
        <v>42445</v>
      </c>
      <c r="F595" s="929"/>
      <c r="G595" s="721">
        <f t="shared" si="142"/>
        <v>2</v>
      </c>
      <c r="H595" s="904">
        <v>12</v>
      </c>
      <c r="I595" s="904">
        <v>12</v>
      </c>
      <c r="J595" s="786">
        <v>12</v>
      </c>
      <c r="K595" s="830">
        <v>0</v>
      </c>
      <c r="L595" s="997">
        <v>42446</v>
      </c>
      <c r="M595" s="953"/>
      <c r="N595" s="720"/>
      <c r="O595" s="720"/>
      <c r="P595" s="720"/>
      <c r="Q595" s="720"/>
      <c r="R595" s="720"/>
      <c r="S595" s="720"/>
      <c r="T595" s="720"/>
      <c r="U595" s="720"/>
      <c r="V595" s="958"/>
      <c r="W595" s="713">
        <f t="shared" si="132"/>
        <v>2</v>
      </c>
      <c r="X595" s="831">
        <v>12</v>
      </c>
      <c r="Y595" s="977" t="str">
        <f t="shared" si="136"/>
        <v>OK</v>
      </c>
      <c r="Z595" s="854">
        <f t="shared" si="141"/>
        <v>0</v>
      </c>
      <c r="AA595" s="987" t="str">
        <f t="shared" si="137"/>
        <v>White - 2213</v>
      </c>
      <c r="AB595" s="770">
        <v>42446</v>
      </c>
      <c r="AC595" s="722">
        <f t="shared" si="138"/>
        <v>12</v>
      </c>
      <c r="AD595" s="771">
        <f t="shared" si="133"/>
        <v>1</v>
      </c>
      <c r="AE595" s="932" t="str">
        <f t="shared" si="139"/>
        <v>OK</v>
      </c>
      <c r="AF595" s="725" t="str">
        <f t="shared" si="140"/>
        <v>OK</v>
      </c>
      <c r="AG595" s="854"/>
      <c r="AH595" s="771"/>
      <c r="AI595" s="720"/>
      <c r="AJ595" s="720"/>
      <c r="AK595" s="720"/>
      <c r="AL595" s="720"/>
      <c r="AM595" s="720"/>
      <c r="AN595" s="720"/>
      <c r="AO595" s="720"/>
      <c r="AP595" s="720"/>
      <c r="AQ595" s="720"/>
      <c r="AR595" s="720"/>
      <c r="AS595" s="720"/>
      <c r="AT595" s="720"/>
      <c r="AU595" s="720"/>
      <c r="AV595" s="720"/>
      <c r="AW595" s="720"/>
      <c r="AX595" s="720"/>
      <c r="AY595" s="720"/>
      <c r="AZ595" s="720"/>
      <c r="BA595" s="720"/>
      <c r="BB595" s="720"/>
      <c r="BC595" s="720"/>
      <c r="BD595" s="720"/>
      <c r="BE595" s="720"/>
      <c r="BF595" s="720"/>
      <c r="BG595" s="720"/>
      <c r="BH595" s="720"/>
      <c r="BI595" s="720"/>
      <c r="BJ595" s="720"/>
      <c r="BK595" s="720"/>
      <c r="BL595" s="720"/>
      <c r="BM595" s="720"/>
      <c r="BN595" s="720"/>
      <c r="BO595" s="720"/>
      <c r="BP595" s="720"/>
      <c r="BQ595" s="720"/>
      <c r="BR595" s="720"/>
      <c r="BS595" s="720"/>
      <c r="BT595" s="720"/>
      <c r="BU595" s="720"/>
      <c r="BV595" s="720"/>
      <c r="BW595" s="720"/>
      <c r="BX595" s="720"/>
      <c r="BY595" s="720"/>
      <c r="BZ595" s="720"/>
      <c r="CA595" s="720"/>
      <c r="CB595" s="720"/>
      <c r="CC595" s="720"/>
      <c r="CD595" s="720"/>
      <c r="CE595" s="720"/>
      <c r="CF595" s="720"/>
      <c r="CG595" s="720"/>
      <c r="CH595" s="720"/>
      <c r="CI595" s="720"/>
      <c r="CJ595" s="720"/>
      <c r="CK595" s="720"/>
      <c r="CL595" s="720"/>
      <c r="CM595" s="720"/>
      <c r="CN595" s="720"/>
      <c r="CO595" s="720"/>
      <c r="CP595" s="720"/>
      <c r="CQ595" s="720"/>
      <c r="CR595" s="720"/>
      <c r="CS595" s="720"/>
      <c r="CT595" s="720"/>
      <c r="CU595" s="720"/>
      <c r="CV595" s="720"/>
      <c r="CW595" s="720"/>
      <c r="CX595" s="720"/>
      <c r="CY595" s="720"/>
      <c r="CZ595" s="720"/>
      <c r="DA595" s="720"/>
      <c r="DB595" s="720"/>
      <c r="DC595" s="720"/>
      <c r="DD595" s="720"/>
      <c r="DE595" s="720"/>
      <c r="DF595" s="720"/>
      <c r="DG595" s="720"/>
      <c r="DH595" s="720"/>
      <c r="DI595" s="720"/>
      <c r="DJ595" s="720"/>
      <c r="DK595" s="720"/>
      <c r="DL595" s="720"/>
      <c r="DM595" s="720"/>
      <c r="DN595" s="720"/>
      <c r="DO595" s="720"/>
      <c r="DP595" s="720"/>
      <c r="DQ595" s="720"/>
      <c r="DR595" s="720"/>
      <c r="DS595" s="720"/>
      <c r="DT595" s="720"/>
      <c r="DU595" s="720"/>
      <c r="DV595" s="720"/>
      <c r="DW595" s="720"/>
      <c r="DX595" s="720"/>
      <c r="DY595" s="720"/>
      <c r="DZ595" s="720"/>
      <c r="EA595" s="720"/>
      <c r="EB595" s="720"/>
      <c r="EC595" s="720"/>
      <c r="ED595" s="720"/>
      <c r="EE595" s="720"/>
      <c r="EF595" s="720"/>
    </row>
    <row r="596" spans="1:136" x14ac:dyDescent="0.25">
      <c r="A596" s="773" t="s">
        <v>115</v>
      </c>
      <c r="B596" s="769">
        <f t="shared" si="143"/>
        <v>3</v>
      </c>
      <c r="C596" s="786">
        <v>1</v>
      </c>
      <c r="D596" s="854" t="s">
        <v>72</v>
      </c>
      <c r="E596" s="949">
        <v>42445</v>
      </c>
      <c r="F596" s="929"/>
      <c r="G596" s="721">
        <f t="shared" si="142"/>
        <v>3</v>
      </c>
      <c r="H596" s="904">
        <v>1</v>
      </c>
      <c r="I596" s="904">
        <v>1</v>
      </c>
      <c r="J596" s="786">
        <v>1</v>
      </c>
      <c r="K596" s="830">
        <v>0</v>
      </c>
      <c r="L596" s="997">
        <v>42446</v>
      </c>
      <c r="M596" s="953"/>
      <c r="N596" s="720"/>
      <c r="O596" s="720"/>
      <c r="P596" s="720"/>
      <c r="Q596" s="720"/>
      <c r="R596" s="720"/>
      <c r="S596" s="720"/>
      <c r="T596" s="720"/>
      <c r="U596" s="720"/>
      <c r="V596" s="958"/>
      <c r="W596" s="713">
        <f t="shared" si="132"/>
        <v>3</v>
      </c>
      <c r="X596" s="831">
        <v>1</v>
      </c>
      <c r="Y596" s="977" t="str">
        <f t="shared" si="136"/>
        <v>OK</v>
      </c>
      <c r="Z596" s="854">
        <f t="shared" si="141"/>
        <v>0</v>
      </c>
      <c r="AA596" s="987" t="str">
        <f t="shared" si="137"/>
        <v>Credial - 2227</v>
      </c>
      <c r="AB596" s="770">
        <v>42446</v>
      </c>
      <c r="AC596" s="722">
        <f t="shared" si="138"/>
        <v>1</v>
      </c>
      <c r="AD596" s="771">
        <f t="shared" si="133"/>
        <v>1</v>
      </c>
      <c r="AE596" s="932" t="str">
        <f t="shared" si="139"/>
        <v>OK</v>
      </c>
      <c r="AF596" s="725" t="str">
        <f t="shared" si="140"/>
        <v>OK</v>
      </c>
      <c r="AG596" s="854"/>
      <c r="AH596" s="771"/>
    </row>
    <row r="597" spans="1:136" s="726" customFormat="1" x14ac:dyDescent="0.25">
      <c r="A597" s="773" t="s">
        <v>115</v>
      </c>
      <c r="B597" s="769">
        <f t="shared" si="143"/>
        <v>4</v>
      </c>
      <c r="C597" s="786">
        <v>1</v>
      </c>
      <c r="D597" s="854" t="s">
        <v>79</v>
      </c>
      <c r="E597" s="949">
        <v>42445</v>
      </c>
      <c r="F597" s="929"/>
      <c r="G597" s="721">
        <f t="shared" si="142"/>
        <v>4</v>
      </c>
      <c r="H597" s="904">
        <v>1</v>
      </c>
      <c r="I597" s="904">
        <v>1</v>
      </c>
      <c r="J597" s="786">
        <v>1</v>
      </c>
      <c r="K597" s="830">
        <v>0</v>
      </c>
      <c r="L597" s="997">
        <v>42446</v>
      </c>
      <c r="M597" s="953"/>
      <c r="N597" s="720"/>
      <c r="O597" s="720"/>
      <c r="P597" s="720"/>
      <c r="Q597" s="720"/>
      <c r="R597" s="720"/>
      <c r="S597" s="720"/>
      <c r="T597" s="720"/>
      <c r="U597" s="720"/>
      <c r="V597" s="958"/>
      <c r="W597" s="713">
        <f t="shared" si="132"/>
        <v>4</v>
      </c>
      <c r="X597" s="831">
        <v>1</v>
      </c>
      <c r="Y597" s="977" t="str">
        <f t="shared" si="136"/>
        <v>OK</v>
      </c>
      <c r="Z597" s="854">
        <f t="shared" si="141"/>
        <v>0</v>
      </c>
      <c r="AA597" s="987" t="str">
        <f t="shared" si="137"/>
        <v>Moviflor - 2229</v>
      </c>
      <c r="AB597" s="770">
        <v>42446</v>
      </c>
      <c r="AC597" s="722">
        <f t="shared" si="138"/>
        <v>1</v>
      </c>
      <c r="AD597" s="771">
        <f t="shared" si="133"/>
        <v>1</v>
      </c>
      <c r="AE597" s="932" t="str">
        <f t="shared" si="139"/>
        <v>OK</v>
      </c>
      <c r="AF597" s="725" t="str">
        <f t="shared" si="140"/>
        <v>OK</v>
      </c>
      <c r="AG597" s="854"/>
      <c r="AH597" s="771"/>
      <c r="AI597" s="720"/>
      <c r="AJ597" s="720"/>
      <c r="AK597" s="720"/>
      <c r="AL597" s="720"/>
      <c r="AM597" s="720"/>
      <c r="AN597" s="720"/>
      <c r="AO597" s="720"/>
      <c r="AP597" s="720"/>
      <c r="AQ597" s="720"/>
      <c r="AR597" s="720"/>
      <c r="AS597" s="720"/>
      <c r="AT597" s="720"/>
      <c r="AU597" s="720"/>
      <c r="AV597" s="720"/>
      <c r="AW597" s="720"/>
      <c r="AX597" s="720"/>
      <c r="AY597" s="720"/>
      <c r="AZ597" s="720"/>
      <c r="BA597" s="720"/>
      <c r="BB597" s="720"/>
      <c r="BC597" s="720"/>
      <c r="BD597" s="720"/>
      <c r="BE597" s="720"/>
      <c r="BF597" s="720"/>
      <c r="BG597" s="720"/>
      <c r="BH597" s="720"/>
      <c r="BI597" s="720"/>
      <c r="BJ597" s="720"/>
      <c r="BK597" s="720"/>
      <c r="BL597" s="720"/>
      <c r="BM597" s="720"/>
      <c r="BN597" s="720"/>
      <c r="BO597" s="720"/>
      <c r="BP597" s="720"/>
      <c r="BQ597" s="720"/>
      <c r="BR597" s="720"/>
      <c r="BS597" s="720"/>
      <c r="BT597" s="720"/>
      <c r="BU597" s="720"/>
      <c r="BV597" s="720"/>
      <c r="BW597" s="720"/>
      <c r="BX597" s="720"/>
      <c r="BY597" s="720"/>
      <c r="BZ597" s="720"/>
      <c r="CA597" s="720"/>
      <c r="CB597" s="720"/>
      <c r="CC597" s="720"/>
      <c r="CD597" s="720"/>
      <c r="CE597" s="720"/>
      <c r="CF597" s="720"/>
      <c r="CG597" s="720"/>
      <c r="CH597" s="720"/>
      <c r="CI597" s="720"/>
      <c r="CJ597" s="720"/>
      <c r="CK597" s="720"/>
      <c r="CL597" s="720"/>
      <c r="CM597" s="720"/>
      <c r="CN597" s="720"/>
      <c r="CO597" s="720"/>
      <c r="CP597" s="720"/>
      <c r="CQ597" s="720"/>
      <c r="CR597" s="720"/>
      <c r="CS597" s="720"/>
      <c r="CT597" s="720"/>
      <c r="CU597" s="720"/>
      <c r="CV597" s="720"/>
      <c r="CW597" s="720"/>
      <c r="CX597" s="720"/>
      <c r="CY597" s="720"/>
      <c r="CZ597" s="720"/>
      <c r="DA597" s="720"/>
      <c r="DB597" s="720"/>
      <c r="DC597" s="720"/>
      <c r="DD597" s="720"/>
      <c r="DE597" s="720"/>
      <c r="DF597" s="720"/>
      <c r="DG597" s="720"/>
      <c r="DH597" s="720"/>
      <c r="DI597" s="720"/>
      <c r="DJ597" s="720"/>
      <c r="DK597" s="720"/>
      <c r="DL597" s="720"/>
      <c r="DM597" s="720"/>
      <c r="DN597" s="720"/>
      <c r="DO597" s="720"/>
      <c r="DP597" s="720"/>
      <c r="DQ597" s="720"/>
      <c r="DR597" s="720"/>
      <c r="DS597" s="720"/>
      <c r="DT597" s="720"/>
      <c r="DU597" s="720"/>
      <c r="DV597" s="720"/>
      <c r="DW597" s="720"/>
      <c r="DX597" s="720"/>
      <c r="DY597" s="720"/>
      <c r="DZ597" s="720"/>
      <c r="EA597" s="720"/>
      <c r="EB597" s="720"/>
      <c r="EC597" s="720"/>
      <c r="ED597" s="720"/>
      <c r="EE597" s="720"/>
      <c r="EF597" s="720"/>
    </row>
    <row r="598" spans="1:136" x14ac:dyDescent="0.25">
      <c r="A598" s="773" t="s">
        <v>115</v>
      </c>
      <c r="B598" s="769">
        <f t="shared" si="143"/>
        <v>5</v>
      </c>
      <c r="C598" s="786">
        <v>138</v>
      </c>
      <c r="D598" s="854" t="s">
        <v>187</v>
      </c>
      <c r="E598" s="949">
        <v>42445</v>
      </c>
      <c r="F598" s="929"/>
      <c r="G598" s="721">
        <f t="shared" si="142"/>
        <v>5</v>
      </c>
      <c r="H598" s="904">
        <v>138</v>
      </c>
      <c r="I598" s="904">
        <v>138</v>
      </c>
      <c r="J598" s="786">
        <v>138</v>
      </c>
      <c r="K598" s="830">
        <v>0</v>
      </c>
      <c r="L598" s="997">
        <v>42446</v>
      </c>
      <c r="M598" s="953"/>
      <c r="N598" s="720"/>
      <c r="O598" s="720"/>
      <c r="P598" s="720"/>
      <c r="Q598" s="720"/>
      <c r="R598" s="720"/>
      <c r="S598" s="720"/>
      <c r="T598" s="720"/>
      <c r="U598" s="720"/>
      <c r="V598" s="958"/>
      <c r="W598" s="713">
        <f t="shared" si="132"/>
        <v>5</v>
      </c>
      <c r="X598" s="831">
        <v>138</v>
      </c>
      <c r="Y598" s="977" t="str">
        <f t="shared" si="136"/>
        <v>OK</v>
      </c>
      <c r="Z598" s="854">
        <f t="shared" si="141"/>
        <v>0</v>
      </c>
      <c r="AA598" s="987" t="str">
        <f t="shared" si="137"/>
        <v>Salvador Caetano - 2879</v>
      </c>
      <c r="AB598" s="770">
        <v>42447</v>
      </c>
      <c r="AC598" s="722">
        <f t="shared" si="138"/>
        <v>138</v>
      </c>
      <c r="AD598" s="771">
        <f t="shared" si="133"/>
        <v>2</v>
      </c>
      <c r="AE598" s="932" t="str">
        <f t="shared" si="139"/>
        <v>OK</v>
      </c>
      <c r="AF598" s="725" t="str">
        <f t="shared" si="140"/>
        <v>OK</v>
      </c>
      <c r="AG598" s="854"/>
      <c r="AH598" s="771"/>
    </row>
    <row r="599" spans="1:136" x14ac:dyDescent="0.25">
      <c r="A599" s="773" t="s">
        <v>115</v>
      </c>
      <c r="B599" s="769">
        <f t="shared" si="143"/>
        <v>6</v>
      </c>
      <c r="C599" s="786">
        <v>1</v>
      </c>
      <c r="D599" s="854" t="s">
        <v>189</v>
      </c>
      <c r="E599" s="949">
        <v>42445</v>
      </c>
      <c r="F599" s="929"/>
      <c r="G599" s="721">
        <f t="shared" si="142"/>
        <v>6</v>
      </c>
      <c r="H599" s="904">
        <v>1</v>
      </c>
      <c r="I599" s="904">
        <v>1</v>
      </c>
      <c r="J599" s="786">
        <v>1</v>
      </c>
      <c r="K599" s="830">
        <v>0</v>
      </c>
      <c r="L599" s="997">
        <v>42446</v>
      </c>
      <c r="M599" s="953"/>
      <c r="N599" s="720"/>
      <c r="O599" s="720"/>
      <c r="P599" s="720"/>
      <c r="Q599" s="720"/>
      <c r="R599" s="720"/>
      <c r="S599" s="720"/>
      <c r="T599" s="720"/>
      <c r="U599" s="720"/>
      <c r="V599" s="958"/>
      <c r="W599" s="713">
        <f t="shared" si="132"/>
        <v>6</v>
      </c>
      <c r="X599" s="831">
        <v>1</v>
      </c>
      <c r="Y599" s="977" t="str">
        <f t="shared" si="136"/>
        <v>OK</v>
      </c>
      <c r="Z599" s="854">
        <f t="shared" si="141"/>
        <v>0</v>
      </c>
      <c r="AA599" s="987" t="str">
        <f t="shared" si="137"/>
        <v>SZ Def - 6508</v>
      </c>
      <c r="AB599" s="770">
        <v>42446</v>
      </c>
      <c r="AC599" s="722">
        <f t="shared" si="138"/>
        <v>1</v>
      </c>
      <c r="AD599" s="771">
        <f t="shared" si="133"/>
        <v>1</v>
      </c>
      <c r="AE599" s="932" t="str">
        <f t="shared" si="139"/>
        <v>OK</v>
      </c>
      <c r="AF599" s="725" t="str">
        <f t="shared" si="140"/>
        <v>OK</v>
      </c>
      <c r="AG599" s="854"/>
      <c r="AH599" s="771"/>
    </row>
    <row r="600" spans="1:136" s="726" customFormat="1" x14ac:dyDescent="0.25">
      <c r="A600" s="773" t="s">
        <v>115</v>
      </c>
      <c r="B600" s="769">
        <f t="shared" si="143"/>
        <v>7</v>
      </c>
      <c r="C600" s="786">
        <v>234</v>
      </c>
      <c r="D600" s="854" t="s">
        <v>214</v>
      </c>
      <c r="E600" s="949">
        <v>42445</v>
      </c>
      <c r="F600" s="929"/>
      <c r="G600" s="721">
        <f t="shared" si="142"/>
        <v>7</v>
      </c>
      <c r="H600" s="904">
        <v>234</v>
      </c>
      <c r="I600" s="904">
        <v>234</v>
      </c>
      <c r="J600" s="786">
        <v>234</v>
      </c>
      <c r="K600" s="830">
        <v>0</v>
      </c>
      <c r="L600" s="997">
        <v>42446</v>
      </c>
      <c r="M600" s="953"/>
      <c r="N600" s="720"/>
      <c r="O600" s="720"/>
      <c r="P600" s="720"/>
      <c r="Q600" s="720"/>
      <c r="R600" s="720"/>
      <c r="S600" s="720"/>
      <c r="T600" s="720"/>
      <c r="U600" s="720"/>
      <c r="V600" s="958"/>
      <c r="W600" s="713">
        <f t="shared" si="132"/>
        <v>7</v>
      </c>
      <c r="X600" s="831">
        <v>234</v>
      </c>
      <c r="Y600" s="977" t="str">
        <f t="shared" si="136"/>
        <v>OK</v>
      </c>
      <c r="Z600" s="854">
        <f t="shared" si="141"/>
        <v>0</v>
      </c>
      <c r="AA600" s="987" t="str">
        <f t="shared" si="137"/>
        <v>Worten def - 6806</v>
      </c>
      <c r="AB600" s="770">
        <v>42446</v>
      </c>
      <c r="AC600" s="722">
        <f t="shared" si="138"/>
        <v>234</v>
      </c>
      <c r="AD600" s="771">
        <f t="shared" si="133"/>
        <v>1</v>
      </c>
      <c r="AE600" s="932" t="str">
        <f t="shared" si="139"/>
        <v>OK</v>
      </c>
      <c r="AF600" s="725" t="str">
        <f t="shared" si="140"/>
        <v>OK</v>
      </c>
      <c r="AG600" s="854"/>
      <c r="AH600" s="771"/>
      <c r="AI600" s="720"/>
      <c r="AJ600" s="720"/>
      <c r="AK600" s="720"/>
      <c r="AL600" s="720"/>
      <c r="AM600" s="720"/>
      <c r="AN600" s="720"/>
      <c r="AO600" s="720"/>
      <c r="AP600" s="720"/>
      <c r="AQ600" s="720"/>
      <c r="AR600" s="720"/>
      <c r="AS600" s="720"/>
      <c r="AT600" s="720"/>
      <c r="AU600" s="720"/>
      <c r="AV600" s="720"/>
      <c r="AW600" s="720"/>
      <c r="AX600" s="720"/>
      <c r="AY600" s="720"/>
      <c r="AZ600" s="720"/>
      <c r="BA600" s="720"/>
      <c r="BB600" s="720"/>
      <c r="BC600" s="720"/>
      <c r="BD600" s="720"/>
      <c r="BE600" s="720"/>
      <c r="BF600" s="720"/>
      <c r="BG600" s="720"/>
      <c r="BH600" s="720"/>
      <c r="BI600" s="720"/>
      <c r="BJ600" s="720"/>
      <c r="BK600" s="720"/>
      <c r="BL600" s="720"/>
      <c r="BM600" s="720"/>
      <c r="BN600" s="720"/>
      <c r="BO600" s="720"/>
      <c r="BP600" s="720"/>
      <c r="BQ600" s="720"/>
      <c r="BR600" s="720"/>
      <c r="BS600" s="720"/>
      <c r="BT600" s="720"/>
      <c r="BU600" s="720"/>
      <c r="BV600" s="720"/>
      <c r="BW600" s="720"/>
      <c r="BX600" s="720"/>
      <c r="BY600" s="720"/>
      <c r="BZ600" s="720"/>
      <c r="CA600" s="720"/>
      <c r="CB600" s="720"/>
      <c r="CC600" s="720"/>
      <c r="CD600" s="720"/>
      <c r="CE600" s="720"/>
      <c r="CF600" s="720"/>
      <c r="CG600" s="720"/>
      <c r="CH600" s="720"/>
      <c r="CI600" s="720"/>
      <c r="CJ600" s="720"/>
      <c r="CK600" s="720"/>
      <c r="CL600" s="720"/>
      <c r="CM600" s="720"/>
      <c r="CN600" s="720"/>
      <c r="CO600" s="720"/>
      <c r="CP600" s="720"/>
      <c r="CQ600" s="720"/>
      <c r="CR600" s="720"/>
      <c r="CS600" s="720"/>
      <c r="CT600" s="720"/>
      <c r="CU600" s="720"/>
      <c r="CV600" s="720"/>
      <c r="CW600" s="720"/>
      <c r="CX600" s="720"/>
      <c r="CY600" s="720"/>
      <c r="CZ600" s="720"/>
      <c r="DA600" s="720"/>
      <c r="DB600" s="720"/>
      <c r="DC600" s="720"/>
      <c r="DD600" s="720"/>
      <c r="DE600" s="720"/>
      <c r="DF600" s="720"/>
      <c r="DG600" s="720"/>
      <c r="DH600" s="720"/>
      <c r="DI600" s="720"/>
      <c r="DJ600" s="720"/>
      <c r="DK600" s="720"/>
      <c r="DL600" s="720"/>
      <c r="DM600" s="720"/>
      <c r="DN600" s="720"/>
      <c r="DO600" s="720"/>
      <c r="DP600" s="720"/>
      <c r="DQ600" s="720"/>
      <c r="DR600" s="720"/>
      <c r="DS600" s="720"/>
      <c r="DT600" s="720"/>
      <c r="DU600" s="720"/>
      <c r="DV600" s="720"/>
      <c r="DW600" s="720"/>
      <c r="DX600" s="720"/>
      <c r="DY600" s="720"/>
      <c r="DZ600" s="720"/>
      <c r="EA600" s="720"/>
      <c r="EB600" s="720"/>
      <c r="EC600" s="720"/>
      <c r="ED600" s="720"/>
      <c r="EE600" s="720"/>
      <c r="EF600" s="720"/>
    </row>
    <row r="601" spans="1:136" x14ac:dyDescent="0.25">
      <c r="A601" s="773" t="s">
        <v>115</v>
      </c>
      <c r="B601" s="769">
        <f t="shared" si="143"/>
        <v>8</v>
      </c>
      <c r="C601" s="786">
        <v>3</v>
      </c>
      <c r="D601" s="854" t="s">
        <v>219</v>
      </c>
      <c r="E601" s="949">
        <v>42445</v>
      </c>
      <c r="F601" s="929"/>
      <c r="G601" s="721">
        <f t="shared" si="142"/>
        <v>8</v>
      </c>
      <c r="H601" s="904">
        <v>3</v>
      </c>
      <c r="I601" s="904">
        <v>3</v>
      </c>
      <c r="J601" s="786">
        <v>3</v>
      </c>
      <c r="K601" s="904">
        <v>0</v>
      </c>
      <c r="L601" s="997">
        <v>42446</v>
      </c>
      <c r="M601" s="953"/>
      <c r="N601" s="720"/>
      <c r="O601" s="720"/>
      <c r="P601" s="720"/>
      <c r="Q601" s="720"/>
      <c r="R601" s="720"/>
      <c r="S601" s="720"/>
      <c r="T601" s="720"/>
      <c r="U601" s="720"/>
      <c r="V601" s="836"/>
      <c r="W601" s="713">
        <f t="shared" si="132"/>
        <v>8</v>
      </c>
      <c r="X601" s="831">
        <v>3</v>
      </c>
      <c r="Y601" s="977" t="str">
        <f t="shared" si="136"/>
        <v>OK</v>
      </c>
      <c r="Z601" s="854">
        <f t="shared" si="141"/>
        <v>0</v>
      </c>
      <c r="AA601" s="987" t="str">
        <f t="shared" si="137"/>
        <v>Vobis -6843</v>
      </c>
      <c r="AB601" s="770">
        <v>42446</v>
      </c>
      <c r="AC601" s="722">
        <f t="shared" si="138"/>
        <v>3</v>
      </c>
      <c r="AD601" s="771">
        <f t="shared" si="133"/>
        <v>1</v>
      </c>
      <c r="AE601" s="932" t="str">
        <f t="shared" si="139"/>
        <v>OK</v>
      </c>
      <c r="AF601" s="725" t="str">
        <f t="shared" si="140"/>
        <v>OK</v>
      </c>
      <c r="AG601" s="854"/>
      <c r="AH601" s="771"/>
    </row>
    <row r="602" spans="1:136" x14ac:dyDescent="0.25">
      <c r="A602" s="773" t="s">
        <v>115</v>
      </c>
      <c r="B602" s="769">
        <v>1</v>
      </c>
      <c r="C602" s="786">
        <v>2000</v>
      </c>
      <c r="D602" s="854" t="s">
        <v>212</v>
      </c>
      <c r="E602" s="949">
        <v>42447</v>
      </c>
      <c r="F602" s="929"/>
      <c r="G602" s="721">
        <f t="shared" si="142"/>
        <v>1</v>
      </c>
      <c r="H602" s="831">
        <v>2000</v>
      </c>
      <c r="I602" s="831">
        <v>2000</v>
      </c>
      <c r="J602" s="713">
        <v>2000</v>
      </c>
      <c r="K602" s="904">
        <v>0</v>
      </c>
      <c r="L602" s="997">
        <v>42450</v>
      </c>
      <c r="M602" s="720"/>
      <c r="N602" s="720"/>
      <c r="O602" s="720"/>
      <c r="P602" s="720"/>
      <c r="Q602" s="720"/>
      <c r="R602" s="720"/>
      <c r="S602" s="720"/>
      <c r="T602" s="720"/>
      <c r="U602" s="720"/>
      <c r="V602" s="836"/>
      <c r="W602" s="713">
        <f t="shared" si="132"/>
        <v>1</v>
      </c>
      <c r="X602" s="831">
        <v>2000</v>
      </c>
      <c r="Y602" s="977" t="str">
        <f t="shared" si="136"/>
        <v>OK</v>
      </c>
      <c r="Z602" s="854">
        <f t="shared" si="141"/>
        <v>0</v>
      </c>
      <c r="AA602" s="987" t="str">
        <f t="shared" si="137"/>
        <v>FNAC prov- 2369</v>
      </c>
      <c r="AB602" s="770">
        <v>42451</v>
      </c>
      <c r="AC602" s="722">
        <f t="shared" si="138"/>
        <v>2000</v>
      </c>
      <c r="AD602" s="771">
        <f t="shared" si="133"/>
        <v>4</v>
      </c>
      <c r="AE602" s="932" t="str">
        <f t="shared" si="139"/>
        <v>OK</v>
      </c>
      <c r="AF602" s="725" t="str">
        <f t="shared" si="140"/>
        <v>OK</v>
      </c>
      <c r="AG602" s="854"/>
      <c r="AH602" s="771"/>
    </row>
    <row r="603" spans="1:136" x14ac:dyDescent="0.25">
      <c r="A603" s="773" t="s">
        <v>115</v>
      </c>
      <c r="B603" s="769">
        <v>1</v>
      </c>
      <c r="C603" s="786">
        <v>200</v>
      </c>
      <c r="D603" s="854" t="s">
        <v>196</v>
      </c>
      <c r="E603" s="949">
        <v>42450</v>
      </c>
      <c r="F603" s="929"/>
      <c r="G603" s="721">
        <f t="shared" si="142"/>
        <v>1</v>
      </c>
      <c r="H603" s="831">
        <v>200</v>
      </c>
      <c r="I603" s="831">
        <v>200</v>
      </c>
      <c r="J603" s="713">
        <v>200</v>
      </c>
      <c r="K603" s="904">
        <v>0</v>
      </c>
      <c r="L603" s="997">
        <v>42451</v>
      </c>
      <c r="M603" s="720"/>
      <c r="N603" s="720"/>
      <c r="O603" s="720"/>
      <c r="P603" s="720"/>
      <c r="Q603" s="720"/>
      <c r="R603" s="720"/>
      <c r="S603" s="720"/>
      <c r="T603" s="720"/>
      <c r="U603" s="720"/>
      <c r="V603" s="836"/>
      <c r="W603" s="713">
        <f t="shared" si="132"/>
        <v>1</v>
      </c>
      <c r="X603" s="831">
        <v>200</v>
      </c>
      <c r="Y603" s="977" t="str">
        <f t="shared" si="136"/>
        <v>OK</v>
      </c>
      <c r="Z603" s="854">
        <f t="shared" si="141"/>
        <v>0</v>
      </c>
      <c r="AA603" s="987" t="str">
        <f t="shared" si="137"/>
        <v>RP Provisorio - 3172</v>
      </c>
      <c r="AB603" s="770">
        <v>42452</v>
      </c>
      <c r="AC603" s="722">
        <f t="shared" si="138"/>
        <v>200</v>
      </c>
      <c r="AD603" s="771">
        <f t="shared" si="133"/>
        <v>2</v>
      </c>
      <c r="AE603" s="932" t="str">
        <f t="shared" si="139"/>
        <v>OK</v>
      </c>
      <c r="AF603" s="725" t="str">
        <f t="shared" si="140"/>
        <v>OK</v>
      </c>
      <c r="AG603" s="854"/>
      <c r="AH603" s="771"/>
    </row>
    <row r="604" spans="1:136" x14ac:dyDescent="0.25">
      <c r="A604" s="773" t="s">
        <v>115</v>
      </c>
      <c r="B604" s="769">
        <v>1</v>
      </c>
      <c r="C604" s="786">
        <v>1</v>
      </c>
      <c r="D604" s="854" t="s">
        <v>183</v>
      </c>
      <c r="E604" s="949">
        <v>42452</v>
      </c>
      <c r="F604" s="929"/>
      <c r="G604" s="721">
        <f t="shared" si="142"/>
        <v>1</v>
      </c>
      <c r="H604" s="904">
        <v>1</v>
      </c>
      <c r="I604" s="904">
        <v>1</v>
      </c>
      <c r="J604" s="786">
        <v>1</v>
      </c>
      <c r="K604" s="904">
        <v>0</v>
      </c>
      <c r="L604" s="997">
        <v>42453</v>
      </c>
      <c r="M604" s="720"/>
      <c r="N604" s="720"/>
      <c r="O604" s="720"/>
      <c r="P604" s="720"/>
      <c r="Q604" s="720"/>
      <c r="R604" s="720"/>
      <c r="S604" s="720"/>
      <c r="T604" s="720"/>
      <c r="U604" s="720"/>
      <c r="V604" s="836"/>
      <c r="W604" s="713">
        <f t="shared" si="132"/>
        <v>1</v>
      </c>
      <c r="X604" s="831">
        <v>1</v>
      </c>
      <c r="Y604" s="977" t="str">
        <f t="shared" si="136"/>
        <v>OK</v>
      </c>
      <c r="Z604" s="854">
        <f t="shared" si="141"/>
        <v>0</v>
      </c>
      <c r="AA604" s="987" t="str">
        <f t="shared" si="137"/>
        <v>MDL Def - 2208</v>
      </c>
      <c r="AB604" s="770">
        <v>42458</v>
      </c>
      <c r="AC604" s="722">
        <f t="shared" si="138"/>
        <v>1</v>
      </c>
      <c r="AD604" s="771">
        <f t="shared" si="133"/>
        <v>6</v>
      </c>
      <c r="AE604" s="932" t="str">
        <f t="shared" si="139"/>
        <v>OK</v>
      </c>
      <c r="AF604" s="725" t="str">
        <f t="shared" si="140"/>
        <v>OK</v>
      </c>
      <c r="AG604" s="854"/>
      <c r="AH604" s="771"/>
    </row>
    <row r="605" spans="1:136" x14ac:dyDescent="0.25">
      <c r="A605" s="773" t="s">
        <v>115</v>
      </c>
      <c r="B605" s="769">
        <f t="shared" ref="B605:B611" si="144">B604+1</f>
        <v>2</v>
      </c>
      <c r="C605" s="786">
        <v>15</v>
      </c>
      <c r="D605" s="854" t="s">
        <v>67</v>
      </c>
      <c r="E605" s="949">
        <v>42452</v>
      </c>
      <c r="F605" s="929"/>
      <c r="G605" s="721">
        <f t="shared" si="142"/>
        <v>2</v>
      </c>
      <c r="H605" s="904">
        <v>15</v>
      </c>
      <c r="I605" s="904">
        <v>15</v>
      </c>
      <c r="J605" s="786">
        <v>15</v>
      </c>
      <c r="K605" s="904">
        <v>0</v>
      </c>
      <c r="L605" s="997">
        <v>42453</v>
      </c>
      <c r="M605" s="720"/>
      <c r="N605" s="720"/>
      <c r="O605" s="720"/>
      <c r="P605" s="720"/>
      <c r="Q605" s="720"/>
      <c r="R605" s="720"/>
      <c r="S605" s="720"/>
      <c r="T605" s="720"/>
      <c r="U605" s="720"/>
      <c r="V605" s="836"/>
      <c r="W605" s="713">
        <f t="shared" si="132"/>
        <v>2</v>
      </c>
      <c r="X605" s="831">
        <v>15</v>
      </c>
      <c r="Y605" s="977" t="str">
        <f t="shared" si="136"/>
        <v>OK</v>
      </c>
      <c r="Z605" s="854">
        <f t="shared" si="141"/>
        <v>0</v>
      </c>
      <c r="AA605" s="987" t="str">
        <f t="shared" si="137"/>
        <v>White - 2213</v>
      </c>
      <c r="AB605" s="770">
        <v>42458</v>
      </c>
      <c r="AC605" s="722">
        <f t="shared" si="138"/>
        <v>15</v>
      </c>
      <c r="AD605" s="771">
        <f t="shared" si="133"/>
        <v>6</v>
      </c>
      <c r="AE605" s="932" t="str">
        <f t="shared" si="139"/>
        <v>OK</v>
      </c>
      <c r="AF605" s="725" t="str">
        <f t="shared" si="140"/>
        <v>OK</v>
      </c>
      <c r="AG605" s="854"/>
      <c r="AH605" s="771"/>
    </row>
    <row r="606" spans="1:136" x14ac:dyDescent="0.25">
      <c r="A606" s="773" t="s">
        <v>115</v>
      </c>
      <c r="B606" s="769">
        <f t="shared" si="144"/>
        <v>3</v>
      </c>
      <c r="C606" s="786">
        <v>2</v>
      </c>
      <c r="D606" s="854" t="s">
        <v>72</v>
      </c>
      <c r="E606" s="949">
        <v>42452</v>
      </c>
      <c r="F606" s="929"/>
      <c r="G606" s="721">
        <f t="shared" si="142"/>
        <v>3</v>
      </c>
      <c r="H606" s="904">
        <v>2</v>
      </c>
      <c r="I606" s="904">
        <v>2</v>
      </c>
      <c r="J606" s="786">
        <v>2</v>
      </c>
      <c r="K606" s="904">
        <v>0</v>
      </c>
      <c r="L606" s="997">
        <v>42453</v>
      </c>
      <c r="M606" s="720"/>
      <c r="N606" s="720"/>
      <c r="O606" s="720"/>
      <c r="P606" s="720"/>
      <c r="Q606" s="720"/>
      <c r="R606" s="720"/>
      <c r="S606" s="720"/>
      <c r="T606" s="720"/>
      <c r="U606" s="720"/>
      <c r="V606" s="836"/>
      <c r="W606" s="713">
        <f t="shared" si="132"/>
        <v>3</v>
      </c>
      <c r="X606" s="831">
        <v>2</v>
      </c>
      <c r="Y606" s="977" t="str">
        <f t="shared" si="136"/>
        <v>OK</v>
      </c>
      <c r="Z606" s="854">
        <f t="shared" si="141"/>
        <v>0</v>
      </c>
      <c r="AA606" s="987" t="str">
        <f t="shared" si="137"/>
        <v>Credial - 2227</v>
      </c>
      <c r="AB606" s="770">
        <v>42458</v>
      </c>
      <c r="AC606" s="722">
        <f t="shared" si="138"/>
        <v>2</v>
      </c>
      <c r="AD606" s="771">
        <f t="shared" si="133"/>
        <v>6</v>
      </c>
      <c r="AE606" s="932" t="str">
        <f t="shared" si="139"/>
        <v>OK</v>
      </c>
      <c r="AF606" s="725" t="str">
        <f t="shared" si="140"/>
        <v>OK</v>
      </c>
      <c r="AG606" s="854"/>
      <c r="AH606" s="771"/>
    </row>
    <row r="607" spans="1:136" x14ac:dyDescent="0.25">
      <c r="A607" s="773" t="s">
        <v>115</v>
      </c>
      <c r="B607" s="769">
        <f t="shared" si="144"/>
        <v>4</v>
      </c>
      <c r="C607" s="786">
        <v>5</v>
      </c>
      <c r="D607" s="854" t="s">
        <v>79</v>
      </c>
      <c r="E607" s="949">
        <v>42452</v>
      </c>
      <c r="F607" s="929"/>
      <c r="G607" s="721">
        <f t="shared" si="142"/>
        <v>4</v>
      </c>
      <c r="H607" s="904">
        <v>5</v>
      </c>
      <c r="I607" s="904">
        <v>5</v>
      </c>
      <c r="J607" s="786">
        <v>5</v>
      </c>
      <c r="K607" s="904">
        <v>0</v>
      </c>
      <c r="L607" s="997">
        <v>42453</v>
      </c>
      <c r="M607" s="720"/>
      <c r="N607" s="720"/>
      <c r="O607" s="720"/>
      <c r="P607" s="720"/>
      <c r="Q607" s="720"/>
      <c r="R607" s="720"/>
      <c r="S607" s="720"/>
      <c r="T607" s="720"/>
      <c r="U607" s="720"/>
      <c r="V607" s="836"/>
      <c r="W607" s="713">
        <f t="shared" si="132"/>
        <v>4</v>
      </c>
      <c r="X607" s="831">
        <v>5</v>
      </c>
      <c r="Y607" s="977" t="str">
        <f t="shared" si="136"/>
        <v>OK</v>
      </c>
      <c r="Z607" s="854">
        <f t="shared" si="141"/>
        <v>0</v>
      </c>
      <c r="AA607" s="987" t="str">
        <f t="shared" si="137"/>
        <v>Moviflor - 2229</v>
      </c>
      <c r="AB607" s="770">
        <v>42458</v>
      </c>
      <c r="AC607" s="722">
        <f t="shared" si="138"/>
        <v>5</v>
      </c>
      <c r="AD607" s="771">
        <f t="shared" si="133"/>
        <v>6</v>
      </c>
      <c r="AE607" s="932" t="str">
        <f t="shared" si="139"/>
        <v>OK</v>
      </c>
      <c r="AF607" s="725" t="str">
        <f t="shared" si="140"/>
        <v>OK</v>
      </c>
      <c r="AG607" s="854"/>
      <c r="AH607" s="771"/>
    </row>
    <row r="608" spans="1:136" x14ac:dyDescent="0.25">
      <c r="A608" s="773" t="s">
        <v>115</v>
      </c>
      <c r="B608" s="769">
        <f t="shared" si="144"/>
        <v>5</v>
      </c>
      <c r="C608" s="786">
        <v>139</v>
      </c>
      <c r="D608" s="854" t="s">
        <v>187</v>
      </c>
      <c r="E608" s="949">
        <v>42452</v>
      </c>
      <c r="F608" s="929"/>
      <c r="G608" s="721">
        <f t="shared" si="142"/>
        <v>5</v>
      </c>
      <c r="H608" s="904">
        <v>139</v>
      </c>
      <c r="I608" s="904">
        <v>139</v>
      </c>
      <c r="J608" s="786">
        <v>139</v>
      </c>
      <c r="K608" s="904">
        <v>0</v>
      </c>
      <c r="L608" s="997">
        <v>42453</v>
      </c>
      <c r="M608" s="720"/>
      <c r="N608" s="720"/>
      <c r="O608" s="720"/>
      <c r="P608" s="720"/>
      <c r="Q608" s="720"/>
      <c r="R608" s="720"/>
      <c r="S608" s="720"/>
      <c r="T608" s="720"/>
      <c r="U608" s="720"/>
      <c r="V608" s="836"/>
      <c r="W608" s="713">
        <f t="shared" si="132"/>
        <v>5</v>
      </c>
      <c r="X608" s="831">
        <v>139</v>
      </c>
      <c r="Y608" s="977" t="str">
        <f t="shared" si="136"/>
        <v>OK</v>
      </c>
      <c r="Z608" s="854">
        <f t="shared" si="141"/>
        <v>0</v>
      </c>
      <c r="AA608" s="987" t="str">
        <f t="shared" si="137"/>
        <v>Salvador Caetano - 2879</v>
      </c>
      <c r="AB608" s="770">
        <v>42458</v>
      </c>
      <c r="AC608" s="722">
        <f t="shared" si="138"/>
        <v>139</v>
      </c>
      <c r="AD608" s="771">
        <f t="shared" si="133"/>
        <v>6</v>
      </c>
      <c r="AE608" s="932" t="str">
        <f t="shared" si="139"/>
        <v>OK</v>
      </c>
      <c r="AF608" s="725" t="str">
        <f t="shared" si="140"/>
        <v>OK</v>
      </c>
      <c r="AG608" s="854"/>
      <c r="AH608" s="771"/>
    </row>
    <row r="609" spans="1:136" x14ac:dyDescent="0.25">
      <c r="A609" s="773" t="s">
        <v>115</v>
      </c>
      <c r="B609" s="769">
        <f t="shared" si="144"/>
        <v>6</v>
      </c>
      <c r="C609" s="786">
        <v>2</v>
      </c>
      <c r="D609" s="854" t="s">
        <v>189</v>
      </c>
      <c r="E609" s="949">
        <v>42452</v>
      </c>
      <c r="F609" s="929"/>
      <c r="G609" s="721">
        <f t="shared" si="142"/>
        <v>6</v>
      </c>
      <c r="H609" s="904">
        <v>2</v>
      </c>
      <c r="I609" s="904">
        <v>2</v>
      </c>
      <c r="J609" s="786">
        <v>2</v>
      </c>
      <c r="K609" s="904">
        <v>0</v>
      </c>
      <c r="L609" s="997">
        <v>42453</v>
      </c>
      <c r="M609" s="720"/>
      <c r="N609" s="720"/>
      <c r="O609" s="720"/>
      <c r="P609" s="720"/>
      <c r="Q609" s="720"/>
      <c r="R609" s="720"/>
      <c r="S609" s="720"/>
      <c r="T609" s="720"/>
      <c r="U609" s="720"/>
      <c r="V609" s="836"/>
      <c r="W609" s="713">
        <f t="shared" si="132"/>
        <v>6</v>
      </c>
      <c r="X609" s="831">
        <v>2</v>
      </c>
      <c r="Y609" s="977" t="str">
        <f t="shared" si="136"/>
        <v>OK</v>
      </c>
      <c r="Z609" s="854">
        <f t="shared" si="141"/>
        <v>0</v>
      </c>
      <c r="AA609" s="987" t="str">
        <f t="shared" si="137"/>
        <v>SZ Def - 6508</v>
      </c>
      <c r="AB609" s="770">
        <v>42459</v>
      </c>
      <c r="AC609" s="722">
        <f t="shared" si="138"/>
        <v>2</v>
      </c>
      <c r="AD609" s="771">
        <f t="shared" si="133"/>
        <v>7</v>
      </c>
      <c r="AE609" s="932" t="str">
        <f t="shared" si="139"/>
        <v>OK</v>
      </c>
      <c r="AF609" s="725" t="str">
        <f t="shared" si="140"/>
        <v>OK</v>
      </c>
      <c r="AG609" s="854"/>
      <c r="AH609" s="771"/>
    </row>
    <row r="610" spans="1:136" s="726" customFormat="1" x14ac:dyDescent="0.25">
      <c r="A610" s="874" t="s">
        <v>115</v>
      </c>
      <c r="B610" s="875">
        <f t="shared" si="144"/>
        <v>7</v>
      </c>
      <c r="C610" s="901">
        <v>302</v>
      </c>
      <c r="D610" s="858" t="s">
        <v>214</v>
      </c>
      <c r="E610" s="952">
        <v>42452</v>
      </c>
      <c r="F610" s="939"/>
      <c r="G610" s="721">
        <f t="shared" si="142"/>
        <v>7</v>
      </c>
      <c r="H610" s="912">
        <v>302</v>
      </c>
      <c r="I610" s="912">
        <v>302</v>
      </c>
      <c r="J610" s="901">
        <v>302</v>
      </c>
      <c r="K610" s="912">
        <v>0</v>
      </c>
      <c r="L610" s="998">
        <v>42453</v>
      </c>
      <c r="V610" s="968"/>
      <c r="W610" s="880">
        <f t="shared" si="132"/>
        <v>7</v>
      </c>
      <c r="X610" s="902">
        <v>302</v>
      </c>
      <c r="Y610" s="933" t="str">
        <f t="shared" si="136"/>
        <v>OK</v>
      </c>
      <c r="Z610" s="858">
        <f t="shared" si="141"/>
        <v>0</v>
      </c>
      <c r="AA610" s="989" t="str">
        <f t="shared" si="137"/>
        <v>Worten def - 6806</v>
      </c>
      <c r="AB610" s="852">
        <v>42459</v>
      </c>
      <c r="AC610" s="722">
        <f t="shared" si="138"/>
        <v>302</v>
      </c>
      <c r="AD610" s="771">
        <f t="shared" si="133"/>
        <v>7</v>
      </c>
      <c r="AE610" s="947" t="str">
        <f t="shared" si="139"/>
        <v>OK</v>
      </c>
      <c r="AF610" s="876" t="str">
        <f t="shared" si="140"/>
        <v>OK</v>
      </c>
      <c r="AG610" s="858"/>
      <c r="AH610" s="847"/>
    </row>
    <row r="611" spans="1:136" s="730" customFormat="1" x14ac:dyDescent="0.25">
      <c r="A611" s="883" t="s">
        <v>115</v>
      </c>
      <c r="B611" s="884">
        <f t="shared" si="144"/>
        <v>8</v>
      </c>
      <c r="C611" s="913">
        <v>4</v>
      </c>
      <c r="D611" s="896" t="s">
        <v>219</v>
      </c>
      <c r="E611" s="948">
        <v>42452</v>
      </c>
      <c r="F611" s="940"/>
      <c r="G611" s="721">
        <f t="shared" si="142"/>
        <v>8</v>
      </c>
      <c r="H611" s="971">
        <v>4</v>
      </c>
      <c r="I611" s="971">
        <v>4</v>
      </c>
      <c r="J611" s="913">
        <v>4</v>
      </c>
      <c r="K611" s="971">
        <v>0</v>
      </c>
      <c r="L611" s="999">
        <v>42453</v>
      </c>
      <c r="V611" s="969"/>
      <c r="W611" s="890">
        <f t="shared" si="132"/>
        <v>8</v>
      </c>
      <c r="X611" s="914">
        <v>4</v>
      </c>
      <c r="Y611" s="978" t="str">
        <f t="shared" si="136"/>
        <v>OK</v>
      </c>
      <c r="Z611" s="896">
        <f t="shared" si="141"/>
        <v>0</v>
      </c>
      <c r="AA611" s="988" t="str">
        <f t="shared" si="137"/>
        <v>Vobis -6843</v>
      </c>
      <c r="AB611" s="894">
        <v>42459</v>
      </c>
      <c r="AC611" s="895">
        <f t="shared" si="138"/>
        <v>4</v>
      </c>
      <c r="AD611" s="771">
        <f t="shared" si="133"/>
        <v>7</v>
      </c>
      <c r="AE611" s="951" t="str">
        <f t="shared" si="139"/>
        <v>OK</v>
      </c>
      <c r="AF611" s="885" t="str">
        <f t="shared" si="140"/>
        <v>OK</v>
      </c>
      <c r="AG611" s="896"/>
      <c r="AH611" s="864"/>
    </row>
    <row r="612" spans="1:136" x14ac:dyDescent="0.25">
      <c r="A612" s="773" t="s">
        <v>115</v>
      </c>
      <c r="B612" s="769">
        <v>1</v>
      </c>
      <c r="C612" s="786">
        <v>250</v>
      </c>
      <c r="D612" s="854" t="s">
        <v>196</v>
      </c>
      <c r="E612" s="949">
        <v>42453</v>
      </c>
      <c r="F612" s="929"/>
      <c r="G612" s="721">
        <f t="shared" si="142"/>
        <v>1</v>
      </c>
      <c r="H612" s="831">
        <v>250</v>
      </c>
      <c r="I612" s="831">
        <v>250</v>
      </c>
      <c r="J612" s="713">
        <v>250</v>
      </c>
      <c r="K612" s="904">
        <v>0</v>
      </c>
      <c r="L612" s="997">
        <v>42454</v>
      </c>
      <c r="M612" s="720"/>
      <c r="N612" s="720"/>
      <c r="O612" s="720"/>
      <c r="P612" s="720"/>
      <c r="Q612" s="720"/>
      <c r="R612" s="720"/>
      <c r="S612" s="720"/>
      <c r="T612" s="720"/>
      <c r="U612" s="720"/>
      <c r="V612" s="836"/>
      <c r="W612" s="713">
        <f t="shared" si="132"/>
        <v>1</v>
      </c>
      <c r="X612" s="831">
        <v>250</v>
      </c>
      <c r="Y612" s="977" t="str">
        <f t="shared" si="136"/>
        <v>OK</v>
      </c>
      <c r="Z612" s="854">
        <f t="shared" si="141"/>
        <v>0</v>
      </c>
      <c r="AA612" s="987" t="str">
        <f t="shared" si="137"/>
        <v>RP Provisorio - 3172</v>
      </c>
      <c r="AB612" s="770">
        <v>42460</v>
      </c>
      <c r="AC612" s="722">
        <f t="shared" si="138"/>
        <v>250</v>
      </c>
      <c r="AD612" s="771">
        <f t="shared" si="133"/>
        <v>7</v>
      </c>
      <c r="AE612" s="932" t="str">
        <f t="shared" si="139"/>
        <v>OK</v>
      </c>
      <c r="AF612" s="725" t="str">
        <f t="shared" si="140"/>
        <v>OK</v>
      </c>
      <c r="AG612" s="854"/>
      <c r="AH612" s="771"/>
    </row>
    <row r="613" spans="1:136" x14ac:dyDescent="0.25">
      <c r="A613" s="773" t="s">
        <v>115</v>
      </c>
      <c r="B613" s="769">
        <v>1</v>
      </c>
      <c r="C613" s="786">
        <v>300</v>
      </c>
      <c r="D613" s="854" t="s">
        <v>196</v>
      </c>
      <c r="E613" s="949">
        <v>42457</v>
      </c>
      <c r="F613" s="929"/>
      <c r="G613" s="721">
        <f t="shared" si="142"/>
        <v>1</v>
      </c>
      <c r="H613" s="831">
        <v>300</v>
      </c>
      <c r="I613" s="831">
        <v>300</v>
      </c>
      <c r="J613" s="713">
        <v>300</v>
      </c>
      <c r="K613" s="904">
        <v>0</v>
      </c>
      <c r="L613" s="997">
        <v>42458</v>
      </c>
      <c r="M613" s="720"/>
      <c r="N613" s="720"/>
      <c r="O613" s="720"/>
      <c r="P613" s="720"/>
      <c r="Q613" s="720"/>
      <c r="R613" s="720"/>
      <c r="S613" s="720"/>
      <c r="T613" s="720"/>
      <c r="U613" s="720"/>
      <c r="V613" s="836"/>
      <c r="W613" s="713">
        <f t="shared" si="132"/>
        <v>1</v>
      </c>
      <c r="X613" s="831">
        <v>300</v>
      </c>
      <c r="Y613" s="977" t="str">
        <f t="shared" si="136"/>
        <v>OK</v>
      </c>
      <c r="Z613" s="854">
        <f t="shared" si="141"/>
        <v>0</v>
      </c>
      <c r="AA613" s="987" t="str">
        <f t="shared" si="137"/>
        <v>RP Provisorio - 3172</v>
      </c>
      <c r="AB613" s="770">
        <v>42460</v>
      </c>
      <c r="AC613" s="722">
        <f t="shared" si="138"/>
        <v>300</v>
      </c>
      <c r="AD613" s="771">
        <f t="shared" si="133"/>
        <v>3</v>
      </c>
      <c r="AE613" s="932" t="str">
        <f t="shared" si="139"/>
        <v>OK</v>
      </c>
      <c r="AF613" s="725" t="str">
        <f t="shared" si="140"/>
        <v>OK</v>
      </c>
      <c r="AG613" s="854"/>
      <c r="AH613" s="771"/>
    </row>
    <row r="614" spans="1:136" x14ac:dyDescent="0.25">
      <c r="A614" s="773" t="s">
        <v>115</v>
      </c>
      <c r="B614" s="769">
        <f>B613+1</f>
        <v>2</v>
      </c>
      <c r="C614" s="786">
        <v>150</v>
      </c>
      <c r="D614" s="854" t="s">
        <v>196</v>
      </c>
      <c r="E614" s="949">
        <v>42458</v>
      </c>
      <c r="F614" s="929"/>
      <c r="G614" s="721">
        <f t="shared" si="142"/>
        <v>2</v>
      </c>
      <c r="H614" s="831">
        <v>150</v>
      </c>
      <c r="I614" s="831">
        <v>150</v>
      </c>
      <c r="J614" s="713">
        <v>150</v>
      </c>
      <c r="K614" s="904">
        <v>0</v>
      </c>
      <c r="L614" s="997">
        <v>42459</v>
      </c>
      <c r="M614" s="720"/>
      <c r="N614" s="720"/>
      <c r="O614" s="720"/>
      <c r="P614" s="720"/>
      <c r="Q614" s="720"/>
      <c r="R614" s="720"/>
      <c r="S614" s="720"/>
      <c r="T614" s="720"/>
      <c r="U614" s="720"/>
      <c r="V614" s="836"/>
      <c r="W614" s="713">
        <f t="shared" ref="W614:W634" si="145">B614</f>
        <v>2</v>
      </c>
      <c r="X614" s="831">
        <v>150</v>
      </c>
      <c r="Y614" s="977" t="str">
        <f t="shared" si="136"/>
        <v>OK</v>
      </c>
      <c r="Z614" s="854">
        <f t="shared" si="141"/>
        <v>0</v>
      </c>
      <c r="AA614" s="987" t="str">
        <f t="shared" si="137"/>
        <v>RP Provisorio - 3172</v>
      </c>
      <c r="AB614" s="770">
        <v>42460</v>
      </c>
      <c r="AC614" s="722">
        <f t="shared" si="138"/>
        <v>150</v>
      </c>
      <c r="AD614" s="771">
        <f t="shared" si="133"/>
        <v>2</v>
      </c>
      <c r="AE614" s="932" t="str">
        <f t="shared" si="139"/>
        <v>OK</v>
      </c>
      <c r="AF614" s="725" t="str">
        <f t="shared" si="140"/>
        <v>OK</v>
      </c>
      <c r="AG614" s="854"/>
      <c r="AH614" s="771"/>
    </row>
    <row r="615" spans="1:136" x14ac:dyDescent="0.25">
      <c r="A615" s="773" t="s">
        <v>115</v>
      </c>
      <c r="B615" s="769">
        <v>1</v>
      </c>
      <c r="C615" s="786">
        <v>1</v>
      </c>
      <c r="D615" s="854" t="s">
        <v>183</v>
      </c>
      <c r="E615" s="949">
        <v>42459</v>
      </c>
      <c r="F615" s="929"/>
      <c r="G615" s="721">
        <f t="shared" si="142"/>
        <v>1</v>
      </c>
      <c r="H615" s="904">
        <v>1</v>
      </c>
      <c r="I615" s="904">
        <v>1</v>
      </c>
      <c r="J615" s="786">
        <v>1</v>
      </c>
      <c r="K615" s="904">
        <v>0</v>
      </c>
      <c r="L615" s="997">
        <v>42460</v>
      </c>
      <c r="M615" s="720"/>
      <c r="N615" s="720"/>
      <c r="O615" s="720"/>
      <c r="P615" s="720"/>
      <c r="Q615" s="720"/>
      <c r="R615" s="720"/>
      <c r="S615" s="720"/>
      <c r="T615" s="720"/>
      <c r="U615" s="720"/>
      <c r="V615" s="836"/>
      <c r="W615" s="713">
        <f t="shared" si="145"/>
        <v>1</v>
      </c>
      <c r="X615" s="831">
        <v>1</v>
      </c>
      <c r="Y615" s="977" t="str">
        <f t="shared" si="136"/>
        <v>OK</v>
      </c>
      <c r="Z615" s="854">
        <f t="shared" si="141"/>
        <v>0</v>
      </c>
      <c r="AA615" s="987" t="str">
        <f t="shared" si="137"/>
        <v>MDL Def - 2208</v>
      </c>
      <c r="AB615" s="770">
        <v>42464</v>
      </c>
      <c r="AC615" s="722">
        <f t="shared" si="138"/>
        <v>1</v>
      </c>
      <c r="AD615" s="771">
        <f t="shared" si="133"/>
        <v>4</v>
      </c>
      <c r="AE615" s="932" t="str">
        <f t="shared" si="139"/>
        <v>OK</v>
      </c>
      <c r="AF615" s="725" t="str">
        <f t="shared" si="140"/>
        <v>OK</v>
      </c>
      <c r="AG615" s="854"/>
      <c r="AH615" s="771"/>
    </row>
    <row r="616" spans="1:136" x14ac:dyDescent="0.25">
      <c r="A616" s="773" t="s">
        <v>115</v>
      </c>
      <c r="B616" s="769">
        <f t="shared" ref="B616:B630" si="146">B615+1</f>
        <v>2</v>
      </c>
      <c r="C616" s="786">
        <v>6</v>
      </c>
      <c r="D616" s="854" t="s">
        <v>67</v>
      </c>
      <c r="E616" s="949">
        <v>42459</v>
      </c>
      <c r="F616" s="929"/>
      <c r="G616" s="721">
        <f t="shared" si="142"/>
        <v>2</v>
      </c>
      <c r="H616" s="904">
        <v>6</v>
      </c>
      <c r="I616" s="904">
        <v>6</v>
      </c>
      <c r="J616" s="786">
        <v>6</v>
      </c>
      <c r="K616" s="904">
        <v>0</v>
      </c>
      <c r="L616" s="997">
        <v>42460</v>
      </c>
      <c r="M616" s="720"/>
      <c r="N616" s="720"/>
      <c r="O616" s="720"/>
      <c r="P616" s="720"/>
      <c r="Q616" s="720"/>
      <c r="R616" s="720"/>
      <c r="S616" s="720"/>
      <c r="T616" s="720"/>
      <c r="U616" s="720"/>
      <c r="V616" s="836"/>
      <c r="W616" s="713">
        <f t="shared" si="145"/>
        <v>2</v>
      </c>
      <c r="X616" s="831">
        <v>6</v>
      </c>
      <c r="Y616" s="977" t="str">
        <f t="shared" si="136"/>
        <v>OK</v>
      </c>
      <c r="Z616" s="854">
        <f t="shared" si="141"/>
        <v>0</v>
      </c>
      <c r="AA616" s="987" t="str">
        <f t="shared" si="137"/>
        <v>White - 2213</v>
      </c>
      <c r="AB616" s="770">
        <v>42460</v>
      </c>
      <c r="AC616" s="722">
        <f t="shared" si="138"/>
        <v>6</v>
      </c>
      <c r="AD616" s="771">
        <f t="shared" si="133"/>
        <v>0</v>
      </c>
      <c r="AE616" s="932" t="str">
        <f t="shared" si="139"/>
        <v>OK</v>
      </c>
      <c r="AF616" s="725" t="str">
        <f t="shared" si="140"/>
        <v>OK</v>
      </c>
      <c r="AG616" s="854"/>
      <c r="AH616" s="771"/>
    </row>
    <row r="617" spans="1:136" x14ac:dyDescent="0.25">
      <c r="A617" s="773" t="s">
        <v>115</v>
      </c>
      <c r="B617" s="769">
        <f t="shared" si="146"/>
        <v>3</v>
      </c>
      <c r="C617" s="786">
        <v>66</v>
      </c>
      <c r="D617" s="854" t="s">
        <v>69</v>
      </c>
      <c r="E617" s="949">
        <v>42459</v>
      </c>
      <c r="F617" s="929"/>
      <c r="G617" s="721">
        <f t="shared" si="142"/>
        <v>3</v>
      </c>
      <c r="H617" s="904">
        <v>66</v>
      </c>
      <c r="I617" s="904">
        <v>66</v>
      </c>
      <c r="J617" s="786">
        <v>66</v>
      </c>
      <c r="K617" s="904">
        <v>0</v>
      </c>
      <c r="L617" s="997">
        <v>42460</v>
      </c>
      <c r="M617" s="720"/>
      <c r="N617" s="720"/>
      <c r="O617" s="720"/>
      <c r="P617" s="720"/>
      <c r="Q617" s="720"/>
      <c r="R617" s="720"/>
      <c r="S617" s="720"/>
      <c r="T617" s="720"/>
      <c r="U617" s="720"/>
      <c r="V617" s="836"/>
      <c r="W617" s="713">
        <f t="shared" si="145"/>
        <v>3</v>
      </c>
      <c r="X617" s="831">
        <v>66</v>
      </c>
      <c r="Y617" s="977" t="str">
        <f t="shared" si="136"/>
        <v>OK</v>
      </c>
      <c r="Z617" s="854">
        <f t="shared" si="141"/>
        <v>0</v>
      </c>
      <c r="AA617" s="987" t="str">
        <f t="shared" si="137"/>
        <v>Black - 2215</v>
      </c>
      <c r="AB617" s="770">
        <v>42460</v>
      </c>
      <c r="AC617" s="722">
        <f t="shared" si="138"/>
        <v>66</v>
      </c>
      <c r="AD617" s="771">
        <f t="shared" ref="AD617:AD680" si="147">DAYS360(E617,AB617)</f>
        <v>0</v>
      </c>
      <c r="AE617" s="932" t="str">
        <f t="shared" si="139"/>
        <v>OK</v>
      </c>
      <c r="AF617" s="725" t="str">
        <f t="shared" si="140"/>
        <v>OK</v>
      </c>
      <c r="AG617" s="854"/>
      <c r="AH617" s="771"/>
    </row>
    <row r="618" spans="1:136" x14ac:dyDescent="0.25">
      <c r="A618" s="773" t="s">
        <v>115</v>
      </c>
      <c r="B618" s="769">
        <f t="shared" si="146"/>
        <v>4</v>
      </c>
      <c r="C618" s="786">
        <v>1</v>
      </c>
      <c r="D618" s="854" t="s">
        <v>72</v>
      </c>
      <c r="E618" s="949">
        <v>42459</v>
      </c>
      <c r="F618" s="929"/>
      <c r="G618" s="721">
        <f t="shared" si="142"/>
        <v>4</v>
      </c>
      <c r="H618" s="904">
        <v>1</v>
      </c>
      <c r="I618" s="904">
        <v>1</v>
      </c>
      <c r="J618" s="786">
        <v>1</v>
      </c>
      <c r="K618" s="904">
        <v>0</v>
      </c>
      <c r="L618" s="997">
        <v>42460</v>
      </c>
      <c r="M618" s="720"/>
      <c r="N618" s="720"/>
      <c r="O618" s="720"/>
      <c r="P618" s="720"/>
      <c r="Q618" s="720"/>
      <c r="R618" s="720"/>
      <c r="S618" s="720"/>
      <c r="T618" s="720"/>
      <c r="U618" s="720"/>
      <c r="V618" s="836"/>
      <c r="W618" s="713">
        <f t="shared" si="145"/>
        <v>4</v>
      </c>
      <c r="X618" s="831">
        <v>1</v>
      </c>
      <c r="Y618" s="977" t="str">
        <f t="shared" si="136"/>
        <v>OK</v>
      </c>
      <c r="Z618" s="854">
        <f t="shared" si="141"/>
        <v>0</v>
      </c>
      <c r="AA618" s="987" t="str">
        <f t="shared" si="137"/>
        <v>Credial - 2227</v>
      </c>
      <c r="AB618" s="770">
        <v>42460</v>
      </c>
      <c r="AC618" s="722">
        <f t="shared" si="138"/>
        <v>1</v>
      </c>
      <c r="AD618" s="771">
        <f t="shared" si="147"/>
        <v>0</v>
      </c>
      <c r="AE618" s="932" t="str">
        <f t="shared" si="139"/>
        <v>OK</v>
      </c>
      <c r="AF618" s="725" t="str">
        <f t="shared" si="140"/>
        <v>OK</v>
      </c>
      <c r="AG618" s="854"/>
      <c r="AH618" s="771"/>
    </row>
    <row r="619" spans="1:136" x14ac:dyDescent="0.25">
      <c r="A619" s="773" t="s">
        <v>115</v>
      </c>
      <c r="B619" s="769">
        <f t="shared" si="146"/>
        <v>5</v>
      </c>
      <c r="C619" s="786">
        <v>351</v>
      </c>
      <c r="D619" s="854" t="s">
        <v>73</v>
      </c>
      <c r="E619" s="949">
        <v>42459</v>
      </c>
      <c r="F619" s="929"/>
      <c r="G619" s="721">
        <f t="shared" si="142"/>
        <v>5</v>
      </c>
      <c r="H619" s="904">
        <v>351</v>
      </c>
      <c r="I619" s="904">
        <v>351</v>
      </c>
      <c r="J619" s="786">
        <v>351</v>
      </c>
      <c r="K619" s="904">
        <v>0</v>
      </c>
      <c r="L619" s="997">
        <v>42460</v>
      </c>
      <c r="M619" s="720"/>
      <c r="N619" s="720"/>
      <c r="O619" s="720"/>
      <c r="P619" s="720"/>
      <c r="Q619" s="720"/>
      <c r="R619" s="720"/>
      <c r="S619" s="720"/>
      <c r="T619" s="720"/>
      <c r="U619" s="720"/>
      <c r="V619" s="836"/>
      <c r="W619" s="713">
        <f t="shared" si="145"/>
        <v>5</v>
      </c>
      <c r="X619" s="831">
        <v>351</v>
      </c>
      <c r="Y619" s="977" t="str">
        <f t="shared" si="136"/>
        <v>OK</v>
      </c>
      <c r="Z619" s="854">
        <f t="shared" si="141"/>
        <v>0</v>
      </c>
      <c r="AA619" s="987" t="str">
        <f t="shared" si="137"/>
        <v>Ikea - 2228</v>
      </c>
      <c r="AB619" s="770">
        <v>42461</v>
      </c>
      <c r="AC619" s="722">
        <f t="shared" si="138"/>
        <v>351</v>
      </c>
      <c r="AD619" s="771">
        <f t="shared" si="147"/>
        <v>1</v>
      </c>
      <c r="AE619" s="932" t="str">
        <f t="shared" si="139"/>
        <v>OK</v>
      </c>
      <c r="AF619" s="725" t="str">
        <f t="shared" si="140"/>
        <v>OK</v>
      </c>
      <c r="AG619" s="854"/>
      <c r="AH619" s="771"/>
    </row>
    <row r="620" spans="1:136" x14ac:dyDescent="0.25">
      <c r="A620" s="773" t="s">
        <v>115</v>
      </c>
      <c r="B620" s="769">
        <f t="shared" si="146"/>
        <v>6</v>
      </c>
      <c r="C620" s="786">
        <v>1</v>
      </c>
      <c r="D620" s="854" t="s">
        <v>79</v>
      </c>
      <c r="E620" s="949">
        <v>42459</v>
      </c>
      <c r="F620" s="929"/>
      <c r="G620" s="721">
        <f t="shared" si="142"/>
        <v>6</v>
      </c>
      <c r="H620" s="904">
        <v>1</v>
      </c>
      <c r="I620" s="904">
        <v>1</v>
      </c>
      <c r="J620" s="786">
        <v>1</v>
      </c>
      <c r="K620" s="904">
        <v>0</v>
      </c>
      <c r="L620" s="997">
        <v>42460</v>
      </c>
      <c r="M620" s="720"/>
      <c r="N620" s="720"/>
      <c r="O620" s="720"/>
      <c r="P620" s="720"/>
      <c r="Q620" s="720"/>
      <c r="R620" s="720"/>
      <c r="S620" s="720"/>
      <c r="T620" s="720"/>
      <c r="U620" s="720"/>
      <c r="V620" s="836"/>
      <c r="W620" s="713">
        <f t="shared" si="145"/>
        <v>6</v>
      </c>
      <c r="X620" s="831">
        <v>1</v>
      </c>
      <c r="Y620" s="977" t="str">
        <f t="shared" si="136"/>
        <v>OK</v>
      </c>
      <c r="Z620" s="854">
        <f t="shared" si="141"/>
        <v>0</v>
      </c>
      <c r="AA620" s="987" t="str">
        <f t="shared" si="137"/>
        <v>Moviflor - 2229</v>
      </c>
      <c r="AB620" s="770">
        <v>42460</v>
      </c>
      <c r="AC620" s="722">
        <f t="shared" si="138"/>
        <v>1</v>
      </c>
      <c r="AD620" s="771">
        <f t="shared" si="147"/>
        <v>0</v>
      </c>
      <c r="AE620" s="932" t="str">
        <f t="shared" si="139"/>
        <v>OK</v>
      </c>
      <c r="AF620" s="725" t="str">
        <f t="shared" si="140"/>
        <v>OK</v>
      </c>
      <c r="AG620" s="854"/>
      <c r="AH620" s="771"/>
    </row>
    <row r="621" spans="1:136" s="726" customFormat="1" x14ac:dyDescent="0.25">
      <c r="A621" s="773" t="s">
        <v>115</v>
      </c>
      <c r="B621" s="769">
        <f t="shared" si="146"/>
        <v>7</v>
      </c>
      <c r="C621" s="786">
        <v>313</v>
      </c>
      <c r="D621" s="854" t="s">
        <v>74</v>
      </c>
      <c r="E621" s="949">
        <v>42459</v>
      </c>
      <c r="F621" s="929"/>
      <c r="G621" s="721">
        <f t="shared" si="142"/>
        <v>7</v>
      </c>
      <c r="H621" s="904">
        <v>313</v>
      </c>
      <c r="I621" s="904">
        <v>313</v>
      </c>
      <c r="J621" s="786">
        <v>313</v>
      </c>
      <c r="K621" s="904">
        <v>0</v>
      </c>
      <c r="L621" s="997">
        <v>42460</v>
      </c>
      <c r="M621" s="720"/>
      <c r="N621" s="720"/>
      <c r="O621" s="720"/>
      <c r="P621" s="720"/>
      <c r="Q621" s="720"/>
      <c r="R621" s="720"/>
      <c r="S621" s="720"/>
      <c r="T621" s="720"/>
      <c r="U621" s="720"/>
      <c r="V621" s="836"/>
      <c r="W621" s="713">
        <f t="shared" si="145"/>
        <v>7</v>
      </c>
      <c r="X621" s="831">
        <v>313</v>
      </c>
      <c r="Y621" s="977" t="str">
        <f t="shared" si="136"/>
        <v>OK</v>
      </c>
      <c r="Z621" s="854">
        <f t="shared" si="141"/>
        <v>0</v>
      </c>
      <c r="AA621" s="987" t="str">
        <f t="shared" si="137"/>
        <v>Conforama - 2230</v>
      </c>
      <c r="AB621" s="770">
        <v>42460</v>
      </c>
      <c r="AC621" s="722">
        <f t="shared" si="138"/>
        <v>313</v>
      </c>
      <c r="AD621" s="771">
        <f t="shared" si="147"/>
        <v>0</v>
      </c>
      <c r="AE621" s="932" t="str">
        <f t="shared" si="139"/>
        <v>OK</v>
      </c>
      <c r="AF621" s="725" t="str">
        <f t="shared" si="140"/>
        <v>OK</v>
      </c>
      <c r="AG621" s="854"/>
      <c r="AH621" s="771"/>
      <c r="AI621" s="720"/>
      <c r="AJ621" s="720"/>
      <c r="AK621" s="720"/>
      <c r="AL621" s="720"/>
      <c r="AM621" s="720"/>
      <c r="AN621" s="720"/>
      <c r="AO621" s="720"/>
      <c r="AP621" s="720"/>
      <c r="AQ621" s="720"/>
      <c r="AR621" s="720"/>
      <c r="AS621" s="720"/>
      <c r="AT621" s="720"/>
      <c r="AU621" s="720"/>
      <c r="AV621" s="720"/>
      <c r="AW621" s="720"/>
      <c r="AX621" s="720"/>
      <c r="AY621" s="720"/>
      <c r="AZ621" s="720"/>
      <c r="BA621" s="720"/>
      <c r="BB621" s="720"/>
      <c r="BC621" s="720"/>
      <c r="BD621" s="720"/>
      <c r="BE621" s="720"/>
      <c r="BF621" s="720"/>
      <c r="BG621" s="720"/>
      <c r="BH621" s="720"/>
      <c r="BI621" s="720"/>
      <c r="BJ621" s="720"/>
      <c r="BK621" s="720"/>
      <c r="BL621" s="720"/>
      <c r="BM621" s="720"/>
      <c r="BN621" s="720"/>
      <c r="BO621" s="720"/>
      <c r="BP621" s="720"/>
      <c r="BQ621" s="720"/>
      <c r="BR621" s="720"/>
      <c r="BS621" s="720"/>
      <c r="BT621" s="720"/>
      <c r="BU621" s="720"/>
      <c r="BV621" s="720"/>
      <c r="BW621" s="720"/>
      <c r="BX621" s="720"/>
      <c r="BY621" s="720"/>
      <c r="BZ621" s="720"/>
      <c r="CA621" s="720"/>
      <c r="CB621" s="720"/>
      <c r="CC621" s="720"/>
      <c r="CD621" s="720"/>
      <c r="CE621" s="720"/>
      <c r="CF621" s="720"/>
      <c r="CG621" s="720"/>
      <c r="CH621" s="720"/>
      <c r="CI621" s="720"/>
      <c r="CJ621" s="720"/>
      <c r="CK621" s="720"/>
      <c r="CL621" s="720"/>
      <c r="CM621" s="720"/>
      <c r="CN621" s="720"/>
      <c r="CO621" s="720"/>
      <c r="CP621" s="720"/>
      <c r="CQ621" s="720"/>
      <c r="CR621" s="720"/>
      <c r="CS621" s="720"/>
      <c r="CT621" s="720"/>
      <c r="CU621" s="720"/>
      <c r="CV621" s="720"/>
      <c r="CW621" s="720"/>
      <c r="CX621" s="720"/>
      <c r="CY621" s="720"/>
      <c r="CZ621" s="720"/>
      <c r="DA621" s="720"/>
      <c r="DB621" s="720"/>
      <c r="DC621" s="720"/>
      <c r="DD621" s="720"/>
      <c r="DE621" s="720"/>
      <c r="DF621" s="720"/>
      <c r="DG621" s="720"/>
      <c r="DH621" s="720"/>
      <c r="DI621" s="720"/>
      <c r="DJ621" s="720"/>
      <c r="DK621" s="720"/>
      <c r="DL621" s="720"/>
      <c r="DM621" s="720"/>
      <c r="DN621" s="720"/>
      <c r="DO621" s="720"/>
      <c r="DP621" s="720"/>
      <c r="DQ621" s="720"/>
      <c r="DR621" s="720"/>
      <c r="DS621" s="720"/>
      <c r="DT621" s="720"/>
      <c r="DU621" s="720"/>
      <c r="DV621" s="720"/>
      <c r="DW621" s="720"/>
      <c r="DX621" s="720"/>
      <c r="DY621" s="720"/>
      <c r="DZ621" s="720"/>
      <c r="EA621" s="720"/>
      <c r="EB621" s="720"/>
      <c r="EC621" s="720"/>
      <c r="ED621" s="720"/>
      <c r="EE621" s="720"/>
      <c r="EF621" s="720"/>
    </row>
    <row r="622" spans="1:136" s="730" customFormat="1" x14ac:dyDescent="0.25">
      <c r="A622" s="773" t="s">
        <v>115</v>
      </c>
      <c r="B622" s="769">
        <f t="shared" si="146"/>
        <v>8</v>
      </c>
      <c r="C622" s="786">
        <v>19</v>
      </c>
      <c r="D622" s="854" t="s">
        <v>75</v>
      </c>
      <c r="E622" s="949">
        <v>42459</v>
      </c>
      <c r="F622" s="929"/>
      <c r="G622" s="721">
        <f t="shared" si="142"/>
        <v>8</v>
      </c>
      <c r="H622" s="904">
        <v>19</v>
      </c>
      <c r="I622" s="904">
        <v>19</v>
      </c>
      <c r="J622" s="786">
        <v>19</v>
      </c>
      <c r="K622" s="904">
        <v>0</v>
      </c>
      <c r="L622" s="997">
        <v>42460</v>
      </c>
      <c r="M622" s="720"/>
      <c r="N622" s="720"/>
      <c r="O622" s="720"/>
      <c r="P622" s="720"/>
      <c r="Q622" s="720"/>
      <c r="R622" s="720"/>
      <c r="S622" s="720"/>
      <c r="T622" s="720"/>
      <c r="U622" s="720"/>
      <c r="V622" s="836"/>
      <c r="W622" s="713">
        <f t="shared" si="145"/>
        <v>8</v>
      </c>
      <c r="X622" s="831">
        <v>19</v>
      </c>
      <c r="Y622" s="977" t="str">
        <f t="shared" si="136"/>
        <v>OK</v>
      </c>
      <c r="Z622" s="854">
        <f t="shared" si="141"/>
        <v>0</v>
      </c>
      <c r="AA622" s="987" t="str">
        <f t="shared" si="137"/>
        <v>Euronics - 2231</v>
      </c>
      <c r="AB622" s="770">
        <v>42460</v>
      </c>
      <c r="AC622" s="722">
        <f t="shared" si="138"/>
        <v>19</v>
      </c>
      <c r="AD622" s="771">
        <f t="shared" si="147"/>
        <v>0</v>
      </c>
      <c r="AE622" s="932" t="str">
        <f t="shared" si="139"/>
        <v>OK</v>
      </c>
      <c r="AF622" s="725" t="str">
        <f t="shared" si="140"/>
        <v>OK</v>
      </c>
      <c r="AG622" s="854"/>
      <c r="AH622" s="771"/>
      <c r="AI622" s="720"/>
      <c r="AJ622" s="720"/>
      <c r="AK622" s="720"/>
      <c r="AL622" s="720"/>
      <c r="AM622" s="720"/>
      <c r="AN622" s="720"/>
      <c r="AO622" s="720"/>
      <c r="AP622" s="720"/>
      <c r="AQ622" s="720"/>
      <c r="AR622" s="720"/>
      <c r="AS622" s="720"/>
      <c r="AT622" s="720"/>
      <c r="AU622" s="720"/>
      <c r="AV622" s="720"/>
      <c r="AW622" s="720"/>
      <c r="AX622" s="720"/>
      <c r="AY622" s="720"/>
      <c r="AZ622" s="720"/>
      <c r="BA622" s="720"/>
      <c r="BB622" s="720"/>
      <c r="BC622" s="720"/>
      <c r="BD622" s="720"/>
      <c r="BE622" s="720"/>
      <c r="BF622" s="720"/>
      <c r="BG622" s="720"/>
      <c r="BH622" s="720"/>
      <c r="BI622" s="720"/>
      <c r="BJ622" s="720"/>
      <c r="BK622" s="720"/>
      <c r="BL622" s="720"/>
      <c r="BM622" s="720"/>
      <c r="BN622" s="720"/>
      <c r="BO622" s="720"/>
      <c r="BP622" s="720"/>
      <c r="BQ622" s="720"/>
      <c r="BR622" s="720"/>
      <c r="BS622" s="720"/>
      <c r="BT622" s="720"/>
      <c r="BU622" s="720"/>
      <c r="BV622" s="720"/>
      <c r="BW622" s="720"/>
      <c r="BX622" s="720"/>
      <c r="BY622" s="720"/>
      <c r="BZ622" s="720"/>
      <c r="CA622" s="720"/>
      <c r="CB622" s="720"/>
      <c r="CC622" s="720"/>
      <c r="CD622" s="720"/>
      <c r="CE622" s="720"/>
      <c r="CF622" s="720"/>
      <c r="CG622" s="720"/>
      <c r="CH622" s="720"/>
      <c r="CI622" s="720"/>
      <c r="CJ622" s="720"/>
      <c r="CK622" s="720"/>
      <c r="CL622" s="720"/>
      <c r="CM622" s="720"/>
      <c r="CN622" s="720"/>
      <c r="CO622" s="720"/>
      <c r="CP622" s="720"/>
      <c r="CQ622" s="720"/>
      <c r="CR622" s="720"/>
      <c r="CS622" s="720"/>
      <c r="CT622" s="720"/>
      <c r="CU622" s="720"/>
      <c r="CV622" s="720"/>
      <c r="CW622" s="720"/>
      <c r="CX622" s="720"/>
      <c r="CY622" s="720"/>
      <c r="CZ622" s="720"/>
      <c r="DA622" s="720"/>
      <c r="DB622" s="720"/>
      <c r="DC622" s="720"/>
      <c r="DD622" s="720"/>
      <c r="DE622" s="720"/>
      <c r="DF622" s="720"/>
      <c r="DG622" s="720"/>
      <c r="DH622" s="720"/>
      <c r="DI622" s="720"/>
      <c r="DJ622" s="720"/>
      <c r="DK622" s="720"/>
      <c r="DL622" s="720"/>
      <c r="DM622" s="720"/>
      <c r="DN622" s="720"/>
      <c r="DO622" s="720"/>
      <c r="DP622" s="720"/>
      <c r="DQ622" s="720"/>
      <c r="DR622" s="720"/>
      <c r="DS622" s="720"/>
      <c r="DT622" s="720"/>
      <c r="DU622" s="720"/>
      <c r="DV622" s="720"/>
      <c r="DW622" s="720"/>
      <c r="DX622" s="720"/>
      <c r="DY622" s="720"/>
      <c r="DZ622" s="720"/>
      <c r="EA622" s="720"/>
      <c r="EB622" s="720"/>
      <c r="EC622" s="720"/>
      <c r="ED622" s="720"/>
      <c r="EE622" s="720"/>
      <c r="EF622" s="720"/>
    </row>
    <row r="623" spans="1:136" s="730" customFormat="1" x14ac:dyDescent="0.25">
      <c r="A623" s="773" t="s">
        <v>115</v>
      </c>
      <c r="B623" s="769">
        <f t="shared" si="146"/>
        <v>9</v>
      </c>
      <c r="C623" s="786">
        <v>10</v>
      </c>
      <c r="D623" s="854" t="s">
        <v>76</v>
      </c>
      <c r="E623" s="949">
        <v>42459</v>
      </c>
      <c r="F623" s="929"/>
      <c r="G623" s="721">
        <f t="shared" si="142"/>
        <v>9</v>
      </c>
      <c r="H623" s="904">
        <v>10</v>
      </c>
      <c r="I623" s="904">
        <v>10</v>
      </c>
      <c r="J623" s="786">
        <v>10</v>
      </c>
      <c r="K623" s="904">
        <v>0</v>
      </c>
      <c r="L623" s="997">
        <v>42460</v>
      </c>
      <c r="M623" s="720"/>
      <c r="N623" s="720"/>
      <c r="O623" s="720"/>
      <c r="P623" s="720"/>
      <c r="Q623" s="720"/>
      <c r="R623" s="720"/>
      <c r="S623" s="720"/>
      <c r="T623" s="720"/>
      <c r="U623" s="720"/>
      <c r="V623" s="836"/>
      <c r="W623" s="713">
        <f t="shared" si="145"/>
        <v>9</v>
      </c>
      <c r="X623" s="831">
        <v>10</v>
      </c>
      <c r="Y623" s="977" t="str">
        <f t="shared" si="136"/>
        <v>OK</v>
      </c>
      <c r="Z623" s="854">
        <f t="shared" si="141"/>
        <v>0</v>
      </c>
      <c r="AA623" s="987" t="str">
        <f t="shared" si="137"/>
        <v>Tien 21 - 2232</v>
      </c>
      <c r="AB623" s="770">
        <v>42460</v>
      </c>
      <c r="AC623" s="722">
        <f t="shared" si="138"/>
        <v>10</v>
      </c>
      <c r="AD623" s="771">
        <f t="shared" si="147"/>
        <v>0</v>
      </c>
      <c r="AE623" s="932" t="str">
        <f t="shared" si="139"/>
        <v>OK</v>
      </c>
      <c r="AF623" s="725" t="str">
        <f t="shared" si="140"/>
        <v>OK</v>
      </c>
      <c r="AG623" s="854"/>
      <c r="AH623" s="771"/>
      <c r="AI623" s="720"/>
      <c r="AJ623" s="720"/>
      <c r="AK623" s="720"/>
      <c r="AL623" s="720"/>
      <c r="AM623" s="720"/>
      <c r="AN623" s="720"/>
      <c r="AO623" s="720"/>
      <c r="AP623" s="720"/>
      <c r="AQ623" s="720"/>
      <c r="AR623" s="720"/>
      <c r="AS623" s="720"/>
      <c r="AT623" s="720"/>
      <c r="AU623" s="720"/>
      <c r="AV623" s="720"/>
      <c r="AW623" s="720"/>
      <c r="AX623" s="720"/>
      <c r="AY623" s="720"/>
      <c r="AZ623" s="720"/>
      <c r="BA623" s="720"/>
      <c r="BB623" s="720"/>
      <c r="BC623" s="720"/>
      <c r="BD623" s="720"/>
      <c r="BE623" s="720"/>
      <c r="BF623" s="720"/>
      <c r="BG623" s="720"/>
      <c r="BH623" s="720"/>
      <c r="BI623" s="720"/>
      <c r="BJ623" s="720"/>
      <c r="BK623" s="720"/>
      <c r="BL623" s="720"/>
      <c r="BM623" s="720"/>
      <c r="BN623" s="720"/>
      <c r="BO623" s="720"/>
      <c r="BP623" s="720"/>
      <c r="BQ623" s="720"/>
      <c r="BR623" s="720"/>
      <c r="BS623" s="720"/>
      <c r="BT623" s="720"/>
      <c r="BU623" s="720"/>
      <c r="BV623" s="720"/>
      <c r="BW623" s="720"/>
      <c r="BX623" s="720"/>
      <c r="BY623" s="720"/>
      <c r="BZ623" s="720"/>
      <c r="CA623" s="720"/>
      <c r="CB623" s="720"/>
      <c r="CC623" s="720"/>
      <c r="CD623" s="720"/>
      <c r="CE623" s="720"/>
      <c r="CF623" s="720"/>
      <c r="CG623" s="720"/>
      <c r="CH623" s="720"/>
      <c r="CI623" s="720"/>
      <c r="CJ623" s="720"/>
      <c r="CK623" s="720"/>
      <c r="CL623" s="720"/>
      <c r="CM623" s="720"/>
      <c r="CN623" s="720"/>
      <c r="CO623" s="720"/>
      <c r="CP623" s="720"/>
      <c r="CQ623" s="720"/>
      <c r="CR623" s="720"/>
      <c r="CS623" s="720"/>
      <c r="CT623" s="720"/>
      <c r="CU623" s="720"/>
      <c r="CV623" s="720"/>
      <c r="CW623" s="720"/>
      <c r="CX623" s="720"/>
      <c r="CY623" s="720"/>
      <c r="CZ623" s="720"/>
      <c r="DA623" s="720"/>
      <c r="DB623" s="720"/>
      <c r="DC623" s="720"/>
      <c r="DD623" s="720"/>
      <c r="DE623" s="720"/>
      <c r="DF623" s="720"/>
      <c r="DG623" s="720"/>
      <c r="DH623" s="720"/>
      <c r="DI623" s="720"/>
      <c r="DJ623" s="720"/>
      <c r="DK623" s="720"/>
      <c r="DL623" s="720"/>
      <c r="DM623" s="720"/>
      <c r="DN623" s="720"/>
      <c r="DO623" s="720"/>
      <c r="DP623" s="720"/>
      <c r="DQ623" s="720"/>
      <c r="DR623" s="720"/>
      <c r="DS623" s="720"/>
      <c r="DT623" s="720"/>
      <c r="DU623" s="720"/>
      <c r="DV623" s="720"/>
      <c r="DW623" s="720"/>
      <c r="DX623" s="720"/>
      <c r="DY623" s="720"/>
      <c r="DZ623" s="720"/>
      <c r="EA623" s="720"/>
      <c r="EB623" s="720"/>
      <c r="EC623" s="720"/>
      <c r="ED623" s="720"/>
      <c r="EE623" s="720"/>
      <c r="EF623" s="720"/>
    </row>
    <row r="624" spans="1:136" s="730" customFormat="1" x14ac:dyDescent="0.25">
      <c r="A624" s="773" t="s">
        <v>115</v>
      </c>
      <c r="B624" s="769">
        <f t="shared" si="146"/>
        <v>10</v>
      </c>
      <c r="C624" s="786">
        <v>3</v>
      </c>
      <c r="D624" s="854" t="s">
        <v>77</v>
      </c>
      <c r="E624" s="949">
        <v>42459</v>
      </c>
      <c r="F624" s="929"/>
      <c r="G624" s="721">
        <f t="shared" si="142"/>
        <v>10</v>
      </c>
      <c r="H624" s="904">
        <v>3</v>
      </c>
      <c r="I624" s="904">
        <v>3</v>
      </c>
      <c r="J624" s="786">
        <v>3</v>
      </c>
      <c r="K624" s="904">
        <v>0</v>
      </c>
      <c r="L624" s="997">
        <v>42460</v>
      </c>
      <c r="M624" s="720"/>
      <c r="N624" s="720"/>
      <c r="O624" s="720"/>
      <c r="P624" s="720"/>
      <c r="Q624" s="720"/>
      <c r="R624" s="720"/>
      <c r="S624" s="720"/>
      <c r="T624" s="720"/>
      <c r="U624" s="720"/>
      <c r="V624" s="836"/>
      <c r="W624" s="713">
        <f t="shared" si="145"/>
        <v>10</v>
      </c>
      <c r="X624" s="831">
        <v>3</v>
      </c>
      <c r="Y624" s="977" t="str">
        <f t="shared" si="136"/>
        <v>OK</v>
      </c>
      <c r="Z624" s="854">
        <f t="shared" si="141"/>
        <v>0</v>
      </c>
      <c r="AA624" s="987" t="str">
        <f t="shared" si="137"/>
        <v>Confort - 2233</v>
      </c>
      <c r="AB624" s="770">
        <v>42460</v>
      </c>
      <c r="AC624" s="722">
        <f t="shared" si="138"/>
        <v>3</v>
      </c>
      <c r="AD624" s="771">
        <f t="shared" si="147"/>
        <v>0</v>
      </c>
      <c r="AE624" s="932" t="str">
        <f t="shared" si="139"/>
        <v>OK</v>
      </c>
      <c r="AF624" s="725" t="str">
        <f t="shared" si="140"/>
        <v>OK</v>
      </c>
      <c r="AG624" s="854"/>
      <c r="AH624" s="771"/>
      <c r="AI624" s="720"/>
      <c r="AJ624" s="720"/>
      <c r="AK624" s="720"/>
      <c r="AL624" s="720"/>
      <c r="AM624" s="720"/>
      <c r="AN624" s="720"/>
      <c r="AO624" s="720"/>
      <c r="AP624" s="720"/>
      <c r="AQ624" s="720"/>
      <c r="AR624" s="720"/>
      <c r="AS624" s="720"/>
      <c r="AT624" s="720"/>
      <c r="AU624" s="720"/>
      <c r="AV624" s="720"/>
      <c r="AW624" s="720"/>
      <c r="AX624" s="720"/>
      <c r="AY624" s="720"/>
      <c r="AZ624" s="720"/>
      <c r="BA624" s="720"/>
      <c r="BB624" s="720"/>
      <c r="BC624" s="720"/>
      <c r="BD624" s="720"/>
      <c r="BE624" s="720"/>
      <c r="BF624" s="720"/>
      <c r="BG624" s="720"/>
      <c r="BH624" s="720"/>
      <c r="BI624" s="720"/>
      <c r="BJ624" s="720"/>
      <c r="BK624" s="720"/>
      <c r="BL624" s="720"/>
      <c r="BM624" s="720"/>
      <c r="BN624" s="720"/>
      <c r="BO624" s="720"/>
      <c r="BP624" s="720"/>
      <c r="BQ624" s="720"/>
      <c r="BR624" s="720"/>
      <c r="BS624" s="720"/>
      <c r="BT624" s="720"/>
      <c r="BU624" s="720"/>
      <c r="BV624" s="720"/>
      <c r="BW624" s="720"/>
      <c r="BX624" s="720"/>
      <c r="BY624" s="720"/>
      <c r="BZ624" s="720"/>
      <c r="CA624" s="720"/>
      <c r="CB624" s="720"/>
      <c r="CC624" s="720"/>
      <c r="CD624" s="720"/>
      <c r="CE624" s="720"/>
      <c r="CF624" s="720"/>
      <c r="CG624" s="720"/>
      <c r="CH624" s="720"/>
      <c r="CI624" s="720"/>
      <c r="CJ624" s="720"/>
      <c r="CK624" s="720"/>
      <c r="CL624" s="720"/>
      <c r="CM624" s="720"/>
      <c r="CN624" s="720"/>
      <c r="CO624" s="720"/>
      <c r="CP624" s="720"/>
      <c r="CQ624" s="720"/>
      <c r="CR624" s="720"/>
      <c r="CS624" s="720"/>
      <c r="CT624" s="720"/>
      <c r="CU624" s="720"/>
      <c r="CV624" s="720"/>
      <c r="CW624" s="720"/>
      <c r="CX624" s="720"/>
      <c r="CY624" s="720"/>
      <c r="CZ624" s="720"/>
      <c r="DA624" s="720"/>
      <c r="DB624" s="720"/>
      <c r="DC624" s="720"/>
      <c r="DD624" s="720"/>
      <c r="DE624" s="720"/>
      <c r="DF624" s="720"/>
      <c r="DG624" s="720"/>
      <c r="DH624" s="720"/>
      <c r="DI624" s="720"/>
      <c r="DJ624" s="720"/>
      <c r="DK624" s="720"/>
      <c r="DL624" s="720"/>
      <c r="DM624" s="720"/>
      <c r="DN624" s="720"/>
      <c r="DO624" s="720"/>
      <c r="DP624" s="720"/>
      <c r="DQ624" s="720"/>
      <c r="DR624" s="720"/>
      <c r="DS624" s="720"/>
      <c r="DT624" s="720"/>
      <c r="DU624" s="720"/>
      <c r="DV624" s="720"/>
      <c r="DW624" s="720"/>
      <c r="DX624" s="720"/>
      <c r="DY624" s="720"/>
      <c r="DZ624" s="720"/>
      <c r="EA624" s="720"/>
      <c r="EB624" s="720"/>
      <c r="EC624" s="720"/>
      <c r="ED624" s="720"/>
      <c r="EE624" s="720"/>
      <c r="EF624" s="720"/>
    </row>
    <row r="625" spans="1:34" x14ac:dyDescent="0.25">
      <c r="A625" s="773" t="s">
        <v>115</v>
      </c>
      <c r="B625" s="769">
        <f t="shared" si="146"/>
        <v>11</v>
      </c>
      <c r="C625" s="786">
        <v>289</v>
      </c>
      <c r="D625" s="854" t="s">
        <v>213</v>
      </c>
      <c r="E625" s="949">
        <v>42459</v>
      </c>
      <c r="F625" s="929"/>
      <c r="G625" s="721">
        <f t="shared" si="142"/>
        <v>11</v>
      </c>
      <c r="H625" s="904">
        <v>289</v>
      </c>
      <c r="I625" s="904">
        <v>289</v>
      </c>
      <c r="J625" s="786">
        <v>289</v>
      </c>
      <c r="K625" s="904">
        <v>0</v>
      </c>
      <c r="L625" s="997">
        <v>42460</v>
      </c>
      <c r="M625" s="720"/>
      <c r="N625" s="720"/>
      <c r="O625" s="720"/>
      <c r="P625" s="720"/>
      <c r="Q625" s="720"/>
      <c r="R625" s="720"/>
      <c r="S625" s="720"/>
      <c r="T625" s="720"/>
      <c r="U625" s="720"/>
      <c r="V625" s="836"/>
      <c r="W625" s="713">
        <f t="shared" si="145"/>
        <v>11</v>
      </c>
      <c r="X625" s="831">
        <v>289</v>
      </c>
      <c r="Y625" s="977" t="str">
        <f t="shared" si="136"/>
        <v>OK</v>
      </c>
      <c r="Z625" s="854">
        <f t="shared" si="141"/>
        <v>0</v>
      </c>
      <c r="AA625" s="987" t="str">
        <f t="shared" si="137"/>
        <v>MC FNAC- 2370</v>
      </c>
      <c r="AB625" s="770">
        <v>42461</v>
      </c>
      <c r="AC625" s="722">
        <f t="shared" si="138"/>
        <v>289</v>
      </c>
      <c r="AD625" s="771">
        <f t="shared" si="147"/>
        <v>1</v>
      </c>
      <c r="AE625" s="932" t="str">
        <f t="shared" si="139"/>
        <v>OK</v>
      </c>
      <c r="AF625" s="725" t="str">
        <f t="shared" si="140"/>
        <v>OK</v>
      </c>
      <c r="AG625" s="854"/>
      <c r="AH625" s="771"/>
    </row>
    <row r="626" spans="1:34" x14ac:dyDescent="0.25">
      <c r="A626" s="773" t="s">
        <v>115</v>
      </c>
      <c r="B626" s="769">
        <f t="shared" si="146"/>
        <v>12</v>
      </c>
      <c r="C626" s="786">
        <v>113</v>
      </c>
      <c r="D626" s="854" t="s">
        <v>187</v>
      </c>
      <c r="E626" s="949">
        <v>42459</v>
      </c>
      <c r="F626" s="929"/>
      <c r="G626" s="721">
        <f t="shared" si="142"/>
        <v>12</v>
      </c>
      <c r="H626" s="904">
        <v>113</v>
      </c>
      <c r="I626" s="904">
        <v>113</v>
      </c>
      <c r="J626" s="786">
        <v>113</v>
      </c>
      <c r="K626" s="904">
        <v>0</v>
      </c>
      <c r="L626" s="997">
        <v>42460</v>
      </c>
      <c r="M626" s="720"/>
      <c r="N626" s="720"/>
      <c r="O626" s="720"/>
      <c r="P626" s="720"/>
      <c r="Q626" s="720"/>
      <c r="R626" s="720"/>
      <c r="S626" s="720"/>
      <c r="T626" s="720"/>
      <c r="U626" s="720"/>
      <c r="V626" s="836"/>
      <c r="W626" s="713">
        <f t="shared" si="145"/>
        <v>12</v>
      </c>
      <c r="X626" s="831">
        <v>113</v>
      </c>
      <c r="Y626" s="977" t="str">
        <f t="shared" si="136"/>
        <v>OK</v>
      </c>
      <c r="Z626" s="854">
        <f t="shared" si="141"/>
        <v>0</v>
      </c>
      <c r="AA626" s="987" t="str">
        <f t="shared" si="137"/>
        <v>Salvador Caetano - 2879</v>
      </c>
      <c r="AB626" s="770">
        <v>42460</v>
      </c>
      <c r="AC626" s="722">
        <f t="shared" si="138"/>
        <v>113</v>
      </c>
      <c r="AD626" s="771">
        <f t="shared" si="147"/>
        <v>0</v>
      </c>
      <c r="AE626" s="932" t="str">
        <f t="shared" si="139"/>
        <v>OK</v>
      </c>
      <c r="AF626" s="725" t="str">
        <f t="shared" si="140"/>
        <v>OK</v>
      </c>
      <c r="AG626" s="854"/>
      <c r="AH626" s="771"/>
    </row>
    <row r="627" spans="1:34" x14ac:dyDescent="0.25">
      <c r="A627" s="773" t="s">
        <v>115</v>
      </c>
      <c r="B627" s="769">
        <f t="shared" si="146"/>
        <v>13</v>
      </c>
      <c r="C627" s="786">
        <v>464</v>
      </c>
      <c r="D627" s="854" t="s">
        <v>199</v>
      </c>
      <c r="E627" s="949">
        <v>42459</v>
      </c>
      <c r="F627" s="929"/>
      <c r="G627" s="721">
        <f t="shared" si="142"/>
        <v>13</v>
      </c>
      <c r="H627" s="904">
        <v>464</v>
      </c>
      <c r="I627" s="904">
        <v>464</v>
      </c>
      <c r="J627" s="786">
        <v>464</v>
      </c>
      <c r="K627" s="904">
        <v>0</v>
      </c>
      <c r="L627" s="997">
        <v>42460</v>
      </c>
      <c r="M627" s="720"/>
      <c r="N627" s="720"/>
      <c r="O627" s="720"/>
      <c r="P627" s="720"/>
      <c r="Q627" s="720"/>
      <c r="R627" s="720"/>
      <c r="S627" s="720"/>
      <c r="T627" s="720"/>
      <c r="U627" s="720"/>
      <c r="V627" s="836"/>
      <c r="W627" s="713">
        <f t="shared" si="145"/>
        <v>13</v>
      </c>
      <c r="X627" s="831">
        <v>464</v>
      </c>
      <c r="Y627" s="977" t="str">
        <f t="shared" si="136"/>
        <v>OK</v>
      </c>
      <c r="Z627" s="854">
        <f t="shared" si="141"/>
        <v>0</v>
      </c>
      <c r="AA627" s="987" t="str">
        <f t="shared" si="137"/>
        <v>RP Def - 3173</v>
      </c>
      <c r="AB627" s="770">
        <v>42461</v>
      </c>
      <c r="AC627" s="722">
        <f t="shared" si="138"/>
        <v>464</v>
      </c>
      <c r="AD627" s="771">
        <f t="shared" si="147"/>
        <v>1</v>
      </c>
      <c r="AE627" s="932" t="str">
        <f t="shared" si="139"/>
        <v>OK</v>
      </c>
      <c r="AF627" s="725" t="str">
        <f t="shared" si="140"/>
        <v>OK</v>
      </c>
      <c r="AG627" s="854"/>
      <c r="AH627" s="771"/>
    </row>
    <row r="628" spans="1:34" s="726" customFormat="1" x14ac:dyDescent="0.25">
      <c r="A628" s="874" t="s">
        <v>115</v>
      </c>
      <c r="B628" s="875">
        <f t="shared" si="146"/>
        <v>14</v>
      </c>
      <c r="C628" s="901">
        <v>7</v>
      </c>
      <c r="D628" s="858" t="s">
        <v>245</v>
      </c>
      <c r="E628" s="952">
        <v>42459</v>
      </c>
      <c r="F628" s="939"/>
      <c r="G628" s="878">
        <f t="shared" si="142"/>
        <v>14</v>
      </c>
      <c r="H628" s="912">
        <v>7</v>
      </c>
      <c r="I628" s="912">
        <v>7</v>
      </c>
      <c r="J628" s="901">
        <v>7</v>
      </c>
      <c r="K628" s="904">
        <v>0</v>
      </c>
      <c r="L628" s="998">
        <v>42460</v>
      </c>
      <c r="V628" s="968"/>
      <c r="W628" s="880">
        <f t="shared" si="145"/>
        <v>14</v>
      </c>
      <c r="X628" s="902">
        <v>7</v>
      </c>
      <c r="Y628" s="933" t="str">
        <f t="shared" si="136"/>
        <v>OK</v>
      </c>
      <c r="Z628" s="858">
        <f t="shared" si="141"/>
        <v>0</v>
      </c>
      <c r="AA628" s="989" t="str">
        <f t="shared" si="137"/>
        <v>CTT Standard - 4091</v>
      </c>
      <c r="AB628" s="852">
        <v>42465</v>
      </c>
      <c r="AC628" s="990">
        <f t="shared" si="138"/>
        <v>7</v>
      </c>
      <c r="AD628" s="771">
        <f t="shared" si="147"/>
        <v>5</v>
      </c>
      <c r="AE628" s="947" t="str">
        <f t="shared" si="139"/>
        <v>OK</v>
      </c>
      <c r="AF628" s="876" t="str">
        <f t="shared" si="140"/>
        <v>OK</v>
      </c>
      <c r="AG628" s="858"/>
      <c r="AH628" s="847"/>
    </row>
    <row r="629" spans="1:34" s="730" customFormat="1" x14ac:dyDescent="0.25">
      <c r="A629" s="883" t="s">
        <v>115</v>
      </c>
      <c r="B629" s="884">
        <f t="shared" si="146"/>
        <v>15</v>
      </c>
      <c r="C629" s="913">
        <v>41</v>
      </c>
      <c r="D629" s="896" t="s">
        <v>244</v>
      </c>
      <c r="E629" s="948">
        <v>42459</v>
      </c>
      <c r="F629" s="940"/>
      <c r="G629" s="887">
        <f t="shared" si="142"/>
        <v>15</v>
      </c>
      <c r="H629" s="971">
        <v>41</v>
      </c>
      <c r="I629" s="971">
        <v>41</v>
      </c>
      <c r="J629" s="913">
        <v>41</v>
      </c>
      <c r="K629" s="971">
        <v>0</v>
      </c>
      <c r="L629" s="999">
        <v>42460</v>
      </c>
      <c r="V629" s="969"/>
      <c r="W629" s="890">
        <f t="shared" si="145"/>
        <v>15</v>
      </c>
      <c r="X629" s="914">
        <v>41</v>
      </c>
      <c r="Y629" s="978" t="str">
        <f t="shared" si="136"/>
        <v>OK</v>
      </c>
      <c r="Z629" s="896">
        <f t="shared" si="141"/>
        <v>0</v>
      </c>
      <c r="AA629" s="988" t="str">
        <f t="shared" si="137"/>
        <v>JOM - 4327</v>
      </c>
      <c r="AB629" s="894">
        <v>42460</v>
      </c>
      <c r="AC629" s="991">
        <f t="shared" si="138"/>
        <v>41</v>
      </c>
      <c r="AD629" s="771">
        <f t="shared" si="147"/>
        <v>0</v>
      </c>
      <c r="AE629" s="951" t="str">
        <f t="shared" si="139"/>
        <v>OK</v>
      </c>
      <c r="AF629" s="885" t="str">
        <f t="shared" si="140"/>
        <v>OK</v>
      </c>
      <c r="AG629" s="896"/>
      <c r="AH629" s="864"/>
    </row>
    <row r="630" spans="1:34" s="730" customFormat="1" x14ac:dyDescent="0.25">
      <c r="A630" s="883" t="s">
        <v>115</v>
      </c>
      <c r="B630" s="884">
        <f t="shared" si="146"/>
        <v>16</v>
      </c>
      <c r="C630" s="913">
        <v>206</v>
      </c>
      <c r="D630" s="896" t="s">
        <v>214</v>
      </c>
      <c r="E630" s="948">
        <v>42459</v>
      </c>
      <c r="F630" s="940"/>
      <c r="G630" s="887">
        <f t="shared" si="142"/>
        <v>16</v>
      </c>
      <c r="H630" s="971">
        <v>206</v>
      </c>
      <c r="I630" s="971">
        <v>206</v>
      </c>
      <c r="J630" s="913">
        <v>206</v>
      </c>
      <c r="K630" s="971">
        <v>0</v>
      </c>
      <c r="L630" s="999">
        <v>42460</v>
      </c>
      <c r="V630" s="969"/>
      <c r="W630" s="890">
        <f t="shared" si="145"/>
        <v>16</v>
      </c>
      <c r="X630" s="914">
        <v>206</v>
      </c>
      <c r="Y630" s="978" t="str">
        <f t="shared" si="136"/>
        <v>OK</v>
      </c>
      <c r="Z630" s="896">
        <f t="shared" si="141"/>
        <v>0</v>
      </c>
      <c r="AA630" s="988" t="str">
        <f t="shared" si="137"/>
        <v>Worten def - 6806</v>
      </c>
      <c r="AB630" s="894">
        <v>42466</v>
      </c>
      <c r="AC630" s="991">
        <f t="shared" si="138"/>
        <v>206</v>
      </c>
      <c r="AD630" s="771">
        <f t="shared" si="147"/>
        <v>6</v>
      </c>
      <c r="AE630" s="951" t="str">
        <f t="shared" si="139"/>
        <v>OK</v>
      </c>
      <c r="AF630" s="885" t="str">
        <f t="shared" si="140"/>
        <v>OK</v>
      </c>
      <c r="AG630" s="896"/>
      <c r="AH630" s="864"/>
    </row>
    <row r="631" spans="1:34" x14ac:dyDescent="0.25">
      <c r="A631" s="773" t="s">
        <v>115</v>
      </c>
      <c r="B631" s="769">
        <v>1</v>
      </c>
      <c r="C631" s="786">
        <v>250</v>
      </c>
      <c r="D631" s="854" t="s">
        <v>196</v>
      </c>
      <c r="E631" s="949">
        <v>42460</v>
      </c>
      <c r="F631" s="929"/>
      <c r="G631" s="721">
        <f t="shared" si="142"/>
        <v>1</v>
      </c>
      <c r="H631" s="831">
        <v>250</v>
      </c>
      <c r="I631" s="831">
        <v>250</v>
      </c>
      <c r="J631" s="713">
        <v>250</v>
      </c>
      <c r="K631" s="904">
        <v>0</v>
      </c>
      <c r="L631" s="997">
        <v>42461</v>
      </c>
      <c r="M631" s="720"/>
      <c r="N631" s="720"/>
      <c r="O631" s="720"/>
      <c r="P631" s="720"/>
      <c r="Q631" s="720"/>
      <c r="R631" s="720"/>
      <c r="S631" s="720"/>
      <c r="T631" s="720"/>
      <c r="U631" s="720"/>
      <c r="V631" s="836"/>
      <c r="W631" s="713">
        <f t="shared" si="145"/>
        <v>1</v>
      </c>
      <c r="X631" s="831">
        <v>250</v>
      </c>
      <c r="Y631" s="977" t="str">
        <f t="shared" si="136"/>
        <v>OK</v>
      </c>
      <c r="Z631" s="854">
        <f t="shared" si="141"/>
        <v>0</v>
      </c>
      <c r="AA631" s="987" t="str">
        <f t="shared" si="137"/>
        <v>RP Provisorio - 3172</v>
      </c>
      <c r="AB631" s="770">
        <v>42466</v>
      </c>
      <c r="AC631" s="722">
        <f t="shared" si="138"/>
        <v>250</v>
      </c>
      <c r="AD631" s="771">
        <f t="shared" si="147"/>
        <v>6</v>
      </c>
      <c r="AE631" s="932" t="str">
        <f t="shared" si="139"/>
        <v>OK</v>
      </c>
      <c r="AF631" s="725" t="str">
        <f t="shared" si="140"/>
        <v>OK</v>
      </c>
      <c r="AG631" s="854"/>
      <c r="AH631" s="771"/>
    </row>
    <row r="632" spans="1:34" s="726" customFormat="1" x14ac:dyDescent="0.25">
      <c r="A632" s="874" t="s">
        <v>115</v>
      </c>
      <c r="B632" s="875">
        <v>1</v>
      </c>
      <c r="C632" s="901">
        <v>1800</v>
      </c>
      <c r="D632" s="858" t="s">
        <v>212</v>
      </c>
      <c r="E632" s="952">
        <v>42461</v>
      </c>
      <c r="F632" s="939"/>
      <c r="G632" s="878">
        <f t="shared" si="142"/>
        <v>1</v>
      </c>
      <c r="H632" s="902">
        <v>1800</v>
      </c>
      <c r="I632" s="902">
        <v>1800</v>
      </c>
      <c r="J632" s="880">
        <v>1800</v>
      </c>
      <c r="K632" s="912">
        <v>0</v>
      </c>
      <c r="L632" s="998">
        <v>42464</v>
      </c>
      <c r="V632" s="968"/>
      <c r="W632" s="880">
        <f t="shared" si="145"/>
        <v>1</v>
      </c>
      <c r="X632" s="902">
        <v>1800</v>
      </c>
      <c r="Y632" s="933" t="str">
        <f t="shared" si="136"/>
        <v>OK</v>
      </c>
      <c r="Z632" s="858">
        <f t="shared" si="141"/>
        <v>0</v>
      </c>
      <c r="AA632" s="989" t="str">
        <f t="shared" si="137"/>
        <v>FNAC prov- 2369</v>
      </c>
      <c r="AB632" s="852">
        <v>42466</v>
      </c>
      <c r="AC632" s="990">
        <f t="shared" si="138"/>
        <v>1800</v>
      </c>
      <c r="AD632" s="771">
        <f t="shared" si="147"/>
        <v>5</v>
      </c>
      <c r="AE632" s="947" t="str">
        <f t="shared" si="139"/>
        <v>OK</v>
      </c>
      <c r="AF632" s="876" t="str">
        <f t="shared" si="140"/>
        <v>OK</v>
      </c>
      <c r="AG632" s="858"/>
      <c r="AH632" s="847"/>
    </row>
    <row r="633" spans="1:34" x14ac:dyDescent="0.25">
      <c r="A633" s="773" t="s">
        <v>115</v>
      </c>
      <c r="B633" s="769">
        <f>B632+1</f>
        <v>2</v>
      </c>
      <c r="C633" s="786">
        <v>1200</v>
      </c>
      <c r="D633" s="854" t="s">
        <v>186</v>
      </c>
      <c r="E633" s="949">
        <v>42461</v>
      </c>
      <c r="F633" s="929"/>
      <c r="G633" s="721">
        <f t="shared" si="142"/>
        <v>2</v>
      </c>
      <c r="H633" s="831">
        <v>1200</v>
      </c>
      <c r="I633" s="831">
        <v>1200</v>
      </c>
      <c r="J633" s="713">
        <v>1200</v>
      </c>
      <c r="K633" s="904">
        <v>0</v>
      </c>
      <c r="L633" s="997">
        <v>42464</v>
      </c>
      <c r="M633" s="720"/>
      <c r="N633" s="720"/>
      <c r="O633" s="720"/>
      <c r="P633" s="720"/>
      <c r="Q633" s="720"/>
      <c r="R633" s="720"/>
      <c r="S633" s="720"/>
      <c r="T633" s="720"/>
      <c r="U633" s="720"/>
      <c r="V633" s="836"/>
      <c r="W633" s="713">
        <f t="shared" si="145"/>
        <v>2</v>
      </c>
      <c r="X633" s="831">
        <v>1200</v>
      </c>
      <c r="Y633" s="977" t="str">
        <f t="shared" si="136"/>
        <v>OK</v>
      </c>
      <c r="Z633" s="854">
        <f t="shared" si="141"/>
        <v>0</v>
      </c>
      <c r="AA633" s="987" t="str">
        <f t="shared" si="137"/>
        <v>Ikea prov - 2835</v>
      </c>
      <c r="AB633" s="770">
        <v>42464</v>
      </c>
      <c r="AC633" s="722">
        <f t="shared" si="138"/>
        <v>1200</v>
      </c>
      <c r="AD633" s="771">
        <f t="shared" si="147"/>
        <v>3</v>
      </c>
      <c r="AE633" s="932" t="str">
        <f t="shared" si="139"/>
        <v>OK</v>
      </c>
      <c r="AF633" s="725" t="str">
        <f t="shared" si="140"/>
        <v>OK</v>
      </c>
      <c r="AG633" s="854"/>
      <c r="AH633" s="771"/>
    </row>
    <row r="634" spans="1:34" x14ac:dyDescent="0.25">
      <c r="A634" s="773" t="s">
        <v>115</v>
      </c>
      <c r="B634" s="769">
        <v>1</v>
      </c>
      <c r="C634" s="786">
        <v>930</v>
      </c>
      <c r="D634" s="854" t="s">
        <v>196</v>
      </c>
      <c r="E634" s="949">
        <v>42464</v>
      </c>
      <c r="F634" s="929"/>
      <c r="G634" s="721">
        <f t="shared" si="142"/>
        <v>1</v>
      </c>
      <c r="H634" s="831">
        <v>930</v>
      </c>
      <c r="I634" s="831">
        <v>930</v>
      </c>
      <c r="J634" s="713">
        <v>930</v>
      </c>
      <c r="K634" s="904">
        <f>I634-J634</f>
        <v>0</v>
      </c>
      <c r="L634" s="997">
        <v>42465</v>
      </c>
      <c r="M634" s="720"/>
      <c r="N634" s="720"/>
      <c r="O634" s="720"/>
      <c r="P634" s="720"/>
      <c r="Q634" s="720"/>
      <c r="R634" s="720"/>
      <c r="S634" s="720"/>
      <c r="T634" s="720"/>
      <c r="U634" s="720"/>
      <c r="V634" s="836"/>
      <c r="W634" s="965">
        <f t="shared" si="145"/>
        <v>1</v>
      </c>
      <c r="X634" s="831">
        <v>930</v>
      </c>
      <c r="Y634" s="977" t="str">
        <f t="shared" si="136"/>
        <v>OK</v>
      </c>
      <c r="Z634" s="854">
        <f t="shared" si="141"/>
        <v>0</v>
      </c>
      <c r="AA634" s="987" t="str">
        <f t="shared" si="137"/>
        <v>RP Provisorio - 3172</v>
      </c>
      <c r="AB634" s="770">
        <v>42466</v>
      </c>
      <c r="AC634" s="722">
        <f t="shared" si="138"/>
        <v>930</v>
      </c>
      <c r="AD634" s="771">
        <f t="shared" si="147"/>
        <v>2</v>
      </c>
      <c r="AE634" s="932" t="str">
        <f t="shared" si="139"/>
        <v>OK</v>
      </c>
      <c r="AF634" s="725" t="str">
        <f t="shared" si="140"/>
        <v>OK</v>
      </c>
      <c r="AG634" s="854"/>
      <c r="AH634" s="771"/>
    </row>
    <row r="635" spans="1:34" x14ac:dyDescent="0.25">
      <c r="A635" s="773" t="s">
        <v>115</v>
      </c>
      <c r="B635" s="769">
        <v>1</v>
      </c>
      <c r="C635" s="786">
        <v>1</v>
      </c>
      <c r="D635" s="854" t="s">
        <v>182</v>
      </c>
      <c r="E635" s="949">
        <v>42466</v>
      </c>
      <c r="F635" s="929"/>
      <c r="G635" s="721">
        <f t="shared" si="142"/>
        <v>1</v>
      </c>
      <c r="H635" s="904">
        <v>1</v>
      </c>
      <c r="I635" s="904">
        <v>1</v>
      </c>
      <c r="J635" s="786">
        <v>1</v>
      </c>
      <c r="K635" s="904">
        <v>0</v>
      </c>
      <c r="L635" s="997">
        <v>42467</v>
      </c>
      <c r="M635" s="720"/>
      <c r="N635" s="720"/>
      <c r="O635" s="720"/>
      <c r="P635" s="720"/>
      <c r="Q635" s="720"/>
      <c r="R635" s="720"/>
      <c r="S635" s="720"/>
      <c r="T635" s="720"/>
      <c r="U635" s="720"/>
      <c r="V635" s="836"/>
      <c r="W635" s="965">
        <f t="shared" ref="W635:W679" si="148">B635:B654</f>
        <v>1</v>
      </c>
      <c r="X635" s="831">
        <v>1</v>
      </c>
      <c r="Y635" s="977" t="str">
        <f t="shared" si="136"/>
        <v>OK</v>
      </c>
      <c r="Z635" s="854">
        <f t="shared" si="141"/>
        <v>0</v>
      </c>
      <c r="AA635" s="987" t="str">
        <f t="shared" si="137"/>
        <v>CNT Def - 2205</v>
      </c>
      <c r="AB635" s="770">
        <v>42471</v>
      </c>
      <c r="AC635" s="722">
        <f t="shared" si="138"/>
        <v>1</v>
      </c>
      <c r="AD635" s="771">
        <f t="shared" si="147"/>
        <v>5</v>
      </c>
      <c r="AE635" s="932" t="str">
        <f t="shared" si="139"/>
        <v>OK</v>
      </c>
      <c r="AF635" s="725" t="str">
        <f t="shared" si="140"/>
        <v>OK</v>
      </c>
      <c r="AG635" s="854"/>
      <c r="AH635" s="771"/>
    </row>
    <row r="636" spans="1:34" x14ac:dyDescent="0.25">
      <c r="A636" s="773" t="s">
        <v>115</v>
      </c>
      <c r="B636" s="769">
        <f t="shared" ref="B636:B654" si="149">B635+1</f>
        <v>2</v>
      </c>
      <c r="C636" s="786">
        <v>13</v>
      </c>
      <c r="D636" s="854" t="s">
        <v>67</v>
      </c>
      <c r="E636" s="949">
        <v>42466</v>
      </c>
      <c r="F636" s="929"/>
      <c r="G636" s="721">
        <f t="shared" si="142"/>
        <v>2</v>
      </c>
      <c r="H636" s="904">
        <v>13</v>
      </c>
      <c r="I636" s="904">
        <v>13</v>
      </c>
      <c r="J636" s="786">
        <v>13</v>
      </c>
      <c r="K636" s="904">
        <v>0</v>
      </c>
      <c r="L636" s="997">
        <v>42467</v>
      </c>
      <c r="M636" s="720"/>
      <c r="N636" s="720"/>
      <c r="O636" s="720"/>
      <c r="P636" s="720"/>
      <c r="Q636" s="720"/>
      <c r="R636" s="720"/>
      <c r="S636" s="720"/>
      <c r="T636" s="720"/>
      <c r="U636" s="720"/>
      <c r="V636" s="836"/>
      <c r="W636" s="965">
        <f t="shared" si="148"/>
        <v>2</v>
      </c>
      <c r="X636" s="831">
        <v>13</v>
      </c>
      <c r="Y636" s="977" t="str">
        <f t="shared" si="136"/>
        <v>OK</v>
      </c>
      <c r="Z636" s="854">
        <f t="shared" si="141"/>
        <v>0</v>
      </c>
      <c r="AA636" s="987" t="str">
        <f t="shared" si="137"/>
        <v>White - 2213</v>
      </c>
      <c r="AB636" s="770">
        <v>42468</v>
      </c>
      <c r="AC636" s="722">
        <f t="shared" si="138"/>
        <v>13</v>
      </c>
      <c r="AD636" s="771">
        <f t="shared" si="147"/>
        <v>2</v>
      </c>
      <c r="AE636" s="932" t="str">
        <f t="shared" si="139"/>
        <v>OK</v>
      </c>
      <c r="AF636" s="725" t="str">
        <f t="shared" si="140"/>
        <v>OK</v>
      </c>
      <c r="AG636" s="854"/>
      <c r="AH636" s="771"/>
    </row>
    <row r="637" spans="1:34" x14ac:dyDescent="0.25">
      <c r="A637" s="773" t="s">
        <v>115</v>
      </c>
      <c r="B637" s="769">
        <f t="shared" si="149"/>
        <v>3</v>
      </c>
      <c r="C637" s="786">
        <v>72</v>
      </c>
      <c r="D637" s="854" t="s">
        <v>69</v>
      </c>
      <c r="E637" s="949">
        <v>42466</v>
      </c>
      <c r="F637" s="929"/>
      <c r="G637" s="721">
        <f t="shared" si="142"/>
        <v>3</v>
      </c>
      <c r="H637" s="904">
        <v>72</v>
      </c>
      <c r="I637" s="904">
        <v>72</v>
      </c>
      <c r="J637" s="786">
        <v>72</v>
      </c>
      <c r="K637" s="904">
        <v>0</v>
      </c>
      <c r="L637" s="997">
        <v>42467</v>
      </c>
      <c r="M637" s="720"/>
      <c r="N637" s="720"/>
      <c r="O637" s="720"/>
      <c r="P637" s="720"/>
      <c r="Q637" s="720"/>
      <c r="R637" s="720"/>
      <c r="S637" s="720"/>
      <c r="T637" s="720"/>
      <c r="U637" s="720"/>
      <c r="V637" s="836"/>
      <c r="W637" s="965">
        <f t="shared" si="148"/>
        <v>3</v>
      </c>
      <c r="X637" s="831">
        <v>72</v>
      </c>
      <c r="Y637" s="977" t="str">
        <f t="shared" si="136"/>
        <v>OK</v>
      </c>
      <c r="Z637" s="854">
        <f t="shared" si="141"/>
        <v>0</v>
      </c>
      <c r="AA637" s="987" t="str">
        <f t="shared" si="137"/>
        <v>Black - 2215</v>
      </c>
      <c r="AB637" s="770">
        <v>42468</v>
      </c>
      <c r="AC637" s="722">
        <f t="shared" si="138"/>
        <v>72</v>
      </c>
      <c r="AD637" s="771">
        <f t="shared" si="147"/>
        <v>2</v>
      </c>
      <c r="AE637" s="932" t="str">
        <f t="shared" si="139"/>
        <v>OK</v>
      </c>
      <c r="AF637" s="725" t="str">
        <f t="shared" si="140"/>
        <v>OK</v>
      </c>
      <c r="AG637" s="854"/>
      <c r="AH637" s="771"/>
    </row>
    <row r="638" spans="1:34" x14ac:dyDescent="0.25">
      <c r="A638" s="773" t="s">
        <v>115</v>
      </c>
      <c r="B638" s="769">
        <f t="shared" si="149"/>
        <v>4</v>
      </c>
      <c r="C638" s="786">
        <v>1</v>
      </c>
      <c r="D638" s="854" t="s">
        <v>72</v>
      </c>
      <c r="E638" s="949">
        <v>42466</v>
      </c>
      <c r="F638" s="929"/>
      <c r="G638" s="721">
        <f t="shared" si="142"/>
        <v>4</v>
      </c>
      <c r="H638" s="904">
        <v>1</v>
      </c>
      <c r="I638" s="904">
        <v>1</v>
      </c>
      <c r="J638" s="786">
        <v>1</v>
      </c>
      <c r="K638" s="904">
        <v>0</v>
      </c>
      <c r="L638" s="997">
        <v>42467</v>
      </c>
      <c r="M638" s="720"/>
      <c r="N638" s="720"/>
      <c r="O638" s="720"/>
      <c r="P638" s="720"/>
      <c r="Q638" s="720"/>
      <c r="R638" s="720"/>
      <c r="S638" s="720"/>
      <c r="T638" s="720"/>
      <c r="U638" s="720"/>
      <c r="V638" s="836"/>
      <c r="W638" s="965">
        <f t="shared" si="148"/>
        <v>4</v>
      </c>
      <c r="X638" s="831">
        <v>1</v>
      </c>
      <c r="Y638" s="977" t="str">
        <f t="shared" si="136"/>
        <v>OK</v>
      </c>
      <c r="Z638" s="854">
        <f t="shared" si="141"/>
        <v>0</v>
      </c>
      <c r="AA638" s="987" t="str">
        <f t="shared" si="137"/>
        <v>Credial - 2227</v>
      </c>
      <c r="AB638" s="770">
        <v>42468</v>
      </c>
      <c r="AC638" s="722">
        <f t="shared" si="138"/>
        <v>1</v>
      </c>
      <c r="AD638" s="771">
        <f t="shared" si="147"/>
        <v>2</v>
      </c>
      <c r="AE638" s="932" t="str">
        <f t="shared" si="139"/>
        <v>OK</v>
      </c>
      <c r="AF638" s="725" t="str">
        <f t="shared" si="140"/>
        <v>OK</v>
      </c>
      <c r="AG638" s="854"/>
      <c r="AH638" s="771"/>
    </row>
    <row r="639" spans="1:34" x14ac:dyDescent="0.25">
      <c r="A639" s="773" t="s">
        <v>115</v>
      </c>
      <c r="B639" s="769">
        <f t="shared" si="149"/>
        <v>5</v>
      </c>
      <c r="C639" s="786">
        <v>337</v>
      </c>
      <c r="D639" s="854" t="s">
        <v>73</v>
      </c>
      <c r="E639" s="949">
        <v>42466</v>
      </c>
      <c r="F639" s="929"/>
      <c r="G639" s="721">
        <f t="shared" si="142"/>
        <v>5</v>
      </c>
      <c r="H639" s="904">
        <v>337</v>
      </c>
      <c r="I639" s="904">
        <v>337</v>
      </c>
      <c r="J639" s="786">
        <v>337</v>
      </c>
      <c r="K639" s="904">
        <v>0</v>
      </c>
      <c r="L639" s="997">
        <v>42467</v>
      </c>
      <c r="M639" s="720"/>
      <c r="N639" s="720"/>
      <c r="O639" s="720"/>
      <c r="P639" s="720"/>
      <c r="Q639" s="720"/>
      <c r="R639" s="720"/>
      <c r="S639" s="720"/>
      <c r="T639" s="720"/>
      <c r="U639" s="720"/>
      <c r="V639" s="836"/>
      <c r="W639" s="965">
        <f t="shared" si="148"/>
        <v>5</v>
      </c>
      <c r="X639" s="831">
        <v>337</v>
      </c>
      <c r="Y639" s="977" t="str">
        <f t="shared" si="136"/>
        <v>OK</v>
      </c>
      <c r="Z639" s="854">
        <f t="shared" si="141"/>
        <v>0</v>
      </c>
      <c r="AA639" s="987" t="str">
        <f t="shared" si="137"/>
        <v>Ikea - 2228</v>
      </c>
      <c r="AB639" s="770">
        <v>42471</v>
      </c>
      <c r="AC639" s="722">
        <f t="shared" si="138"/>
        <v>337</v>
      </c>
      <c r="AD639" s="771">
        <f t="shared" si="147"/>
        <v>5</v>
      </c>
      <c r="AE639" s="932" t="str">
        <f t="shared" si="139"/>
        <v>OK</v>
      </c>
      <c r="AF639" s="725" t="str">
        <f t="shared" si="140"/>
        <v>OK</v>
      </c>
      <c r="AG639" s="854"/>
      <c r="AH639" s="771"/>
    </row>
    <row r="640" spans="1:34" x14ac:dyDescent="0.25">
      <c r="A640" s="773" t="s">
        <v>115</v>
      </c>
      <c r="B640" s="769">
        <f t="shared" si="149"/>
        <v>6</v>
      </c>
      <c r="C640" s="786">
        <v>4</v>
      </c>
      <c r="D640" s="854" t="s">
        <v>79</v>
      </c>
      <c r="E640" s="949">
        <v>42466</v>
      </c>
      <c r="F640" s="929"/>
      <c r="G640" s="721">
        <f t="shared" si="142"/>
        <v>6</v>
      </c>
      <c r="H640" s="904">
        <v>4</v>
      </c>
      <c r="I640" s="904">
        <v>4</v>
      </c>
      <c r="J640" s="786">
        <v>4</v>
      </c>
      <c r="K640" s="904">
        <v>0</v>
      </c>
      <c r="L640" s="997">
        <v>42467</v>
      </c>
      <c r="M640" s="720"/>
      <c r="N640" s="720"/>
      <c r="O640" s="720"/>
      <c r="P640" s="720"/>
      <c r="Q640" s="720"/>
      <c r="R640" s="720"/>
      <c r="S640" s="720"/>
      <c r="T640" s="720"/>
      <c r="U640" s="720"/>
      <c r="V640" s="836"/>
      <c r="W640" s="965">
        <f t="shared" si="148"/>
        <v>6</v>
      </c>
      <c r="X640" s="831">
        <v>4</v>
      </c>
      <c r="Y640" s="977" t="str">
        <f t="shared" si="136"/>
        <v>OK</v>
      </c>
      <c r="Z640" s="854">
        <f t="shared" si="141"/>
        <v>0</v>
      </c>
      <c r="AA640" s="987" t="str">
        <f t="shared" si="137"/>
        <v>Moviflor - 2229</v>
      </c>
      <c r="AB640" s="770">
        <v>42468</v>
      </c>
      <c r="AC640" s="722">
        <f t="shared" si="138"/>
        <v>4</v>
      </c>
      <c r="AD640" s="771">
        <f t="shared" si="147"/>
        <v>2</v>
      </c>
      <c r="AE640" s="932" t="str">
        <f t="shared" si="139"/>
        <v>OK</v>
      </c>
      <c r="AF640" s="725" t="str">
        <f t="shared" si="140"/>
        <v>OK</v>
      </c>
      <c r="AG640" s="854"/>
      <c r="AH640" s="771"/>
    </row>
    <row r="641" spans="1:34" x14ac:dyDescent="0.25">
      <c r="A641" s="773" t="s">
        <v>115</v>
      </c>
      <c r="B641" s="769">
        <f t="shared" si="149"/>
        <v>7</v>
      </c>
      <c r="C641" s="786">
        <v>183</v>
      </c>
      <c r="D641" s="854" t="s">
        <v>74</v>
      </c>
      <c r="E641" s="949">
        <v>42466</v>
      </c>
      <c r="F641" s="929"/>
      <c r="G641" s="721">
        <f t="shared" si="142"/>
        <v>7</v>
      </c>
      <c r="H641" s="904">
        <v>183</v>
      </c>
      <c r="I641" s="904">
        <v>183</v>
      </c>
      <c r="J641" s="786">
        <v>183</v>
      </c>
      <c r="K641" s="904">
        <v>0</v>
      </c>
      <c r="L641" s="997">
        <v>42467</v>
      </c>
      <c r="M641" s="720"/>
      <c r="N641" s="720"/>
      <c r="O641" s="720"/>
      <c r="P641" s="720"/>
      <c r="Q641" s="720"/>
      <c r="R641" s="720"/>
      <c r="S641" s="720"/>
      <c r="T641" s="720"/>
      <c r="U641" s="720"/>
      <c r="V641" s="836"/>
      <c r="W641" s="965">
        <f t="shared" si="148"/>
        <v>7</v>
      </c>
      <c r="X641" s="831">
        <v>183</v>
      </c>
      <c r="Y641" s="977" t="str">
        <f t="shared" si="136"/>
        <v>OK</v>
      </c>
      <c r="Z641" s="854">
        <f t="shared" si="141"/>
        <v>0</v>
      </c>
      <c r="AA641" s="987" t="str">
        <f t="shared" si="137"/>
        <v>Conforama - 2230</v>
      </c>
      <c r="AB641" s="770">
        <v>42471</v>
      </c>
      <c r="AC641" s="722">
        <f t="shared" si="138"/>
        <v>183</v>
      </c>
      <c r="AD641" s="771">
        <f t="shared" si="147"/>
        <v>5</v>
      </c>
      <c r="AE641" s="932" t="str">
        <f t="shared" si="139"/>
        <v>OK</v>
      </c>
      <c r="AF641" s="725" t="str">
        <f t="shared" si="140"/>
        <v>OK</v>
      </c>
      <c r="AG641" s="854"/>
      <c r="AH641" s="771"/>
    </row>
    <row r="642" spans="1:34" x14ac:dyDescent="0.25">
      <c r="A642" s="773" t="s">
        <v>115</v>
      </c>
      <c r="B642" s="769">
        <f t="shared" si="149"/>
        <v>8</v>
      </c>
      <c r="C642" s="786">
        <v>28</v>
      </c>
      <c r="D642" s="854" t="s">
        <v>75</v>
      </c>
      <c r="E642" s="949">
        <v>42466</v>
      </c>
      <c r="F642" s="929"/>
      <c r="G642" s="721">
        <f t="shared" si="142"/>
        <v>8</v>
      </c>
      <c r="H642" s="904">
        <v>28</v>
      </c>
      <c r="I642" s="904">
        <v>28</v>
      </c>
      <c r="J642" s="786">
        <v>28</v>
      </c>
      <c r="K642" s="904">
        <v>0</v>
      </c>
      <c r="L642" s="997">
        <v>42467</v>
      </c>
      <c r="M642" s="720"/>
      <c r="N642" s="720"/>
      <c r="O642" s="720"/>
      <c r="P642" s="720"/>
      <c r="Q642" s="720"/>
      <c r="R642" s="720"/>
      <c r="S642" s="720"/>
      <c r="T642" s="720"/>
      <c r="U642" s="720"/>
      <c r="V642" s="836"/>
      <c r="W642" s="965">
        <f t="shared" si="148"/>
        <v>8</v>
      </c>
      <c r="X642" s="831">
        <v>28</v>
      </c>
      <c r="Y642" s="977" t="str">
        <f t="shared" si="136"/>
        <v>OK</v>
      </c>
      <c r="Z642" s="854">
        <f t="shared" si="141"/>
        <v>0</v>
      </c>
      <c r="AA642" s="987" t="str">
        <f t="shared" si="137"/>
        <v>Euronics - 2231</v>
      </c>
      <c r="AB642" s="770">
        <v>42468</v>
      </c>
      <c r="AC642" s="722">
        <f t="shared" si="138"/>
        <v>28</v>
      </c>
      <c r="AD642" s="771">
        <f t="shared" si="147"/>
        <v>2</v>
      </c>
      <c r="AE642" s="932" t="str">
        <f t="shared" si="139"/>
        <v>OK</v>
      </c>
      <c r="AF642" s="725" t="str">
        <f t="shared" si="140"/>
        <v>OK</v>
      </c>
      <c r="AG642" s="854"/>
      <c r="AH642" s="771"/>
    </row>
    <row r="643" spans="1:34" x14ac:dyDescent="0.25">
      <c r="A643" s="773" t="s">
        <v>115</v>
      </c>
      <c r="B643" s="769">
        <f t="shared" si="149"/>
        <v>9</v>
      </c>
      <c r="C643" s="786">
        <v>13</v>
      </c>
      <c r="D643" s="854" t="s">
        <v>76</v>
      </c>
      <c r="E643" s="949">
        <v>42466</v>
      </c>
      <c r="F643" s="929"/>
      <c r="G643" s="721">
        <f t="shared" si="142"/>
        <v>9</v>
      </c>
      <c r="H643" s="904">
        <v>13</v>
      </c>
      <c r="I643" s="904">
        <v>13</v>
      </c>
      <c r="J643" s="786">
        <v>13</v>
      </c>
      <c r="K643" s="904">
        <v>0</v>
      </c>
      <c r="L643" s="997">
        <v>42467</v>
      </c>
      <c r="M643" s="720"/>
      <c r="N643" s="720"/>
      <c r="O643" s="720"/>
      <c r="P643" s="720"/>
      <c r="Q643" s="720"/>
      <c r="R643" s="720"/>
      <c r="S643" s="720"/>
      <c r="T643" s="720"/>
      <c r="U643" s="720"/>
      <c r="V643" s="836"/>
      <c r="W643" s="965">
        <f t="shared" si="148"/>
        <v>9</v>
      </c>
      <c r="X643" s="831">
        <v>13</v>
      </c>
      <c r="Y643" s="977" t="str">
        <f t="shared" si="136"/>
        <v>OK</v>
      </c>
      <c r="Z643" s="854">
        <f t="shared" si="141"/>
        <v>0</v>
      </c>
      <c r="AA643" s="987" t="str">
        <f t="shared" si="137"/>
        <v>Tien 21 - 2232</v>
      </c>
      <c r="AB643" s="770">
        <v>42468</v>
      </c>
      <c r="AC643" s="722">
        <f t="shared" si="138"/>
        <v>13</v>
      </c>
      <c r="AD643" s="771">
        <f t="shared" si="147"/>
        <v>2</v>
      </c>
      <c r="AE643" s="932" t="str">
        <f t="shared" si="139"/>
        <v>OK</v>
      </c>
      <c r="AF643" s="725" t="str">
        <f t="shared" si="140"/>
        <v>OK</v>
      </c>
      <c r="AG643" s="854"/>
      <c r="AH643" s="771"/>
    </row>
    <row r="644" spans="1:34" x14ac:dyDescent="0.25">
      <c r="A644" s="773" t="s">
        <v>115</v>
      </c>
      <c r="B644" s="769">
        <f t="shared" si="149"/>
        <v>10</v>
      </c>
      <c r="C644" s="786">
        <v>4</v>
      </c>
      <c r="D644" s="854" t="s">
        <v>77</v>
      </c>
      <c r="E644" s="949">
        <v>42466</v>
      </c>
      <c r="F644" s="929"/>
      <c r="G644" s="721">
        <f t="shared" si="142"/>
        <v>10</v>
      </c>
      <c r="H644" s="904">
        <v>4</v>
      </c>
      <c r="I644" s="904">
        <v>4</v>
      </c>
      <c r="J644" s="786">
        <v>4</v>
      </c>
      <c r="K644" s="904">
        <v>0</v>
      </c>
      <c r="L644" s="997">
        <v>42467</v>
      </c>
      <c r="M644" s="720"/>
      <c r="N644" s="720"/>
      <c r="O644" s="720"/>
      <c r="P644" s="720"/>
      <c r="Q644" s="720"/>
      <c r="R644" s="720"/>
      <c r="S644" s="720"/>
      <c r="T644" s="720"/>
      <c r="U644" s="720"/>
      <c r="V644" s="836"/>
      <c r="W644" s="965">
        <f t="shared" si="148"/>
        <v>10</v>
      </c>
      <c r="X644" s="831">
        <v>4</v>
      </c>
      <c r="Y644" s="977" t="str">
        <f t="shared" si="136"/>
        <v>OK</v>
      </c>
      <c r="Z644" s="854">
        <f t="shared" si="141"/>
        <v>0</v>
      </c>
      <c r="AA644" s="987" t="str">
        <f t="shared" si="137"/>
        <v>Confort - 2233</v>
      </c>
      <c r="AB644" s="770">
        <v>42468</v>
      </c>
      <c r="AC644" s="722">
        <f t="shared" si="138"/>
        <v>4</v>
      </c>
      <c r="AD644" s="771">
        <f t="shared" si="147"/>
        <v>2</v>
      </c>
      <c r="AE644" s="932" t="str">
        <f t="shared" si="139"/>
        <v>OK</v>
      </c>
      <c r="AF644" s="725" t="str">
        <f t="shared" si="140"/>
        <v>OK</v>
      </c>
      <c r="AG644" s="854"/>
      <c r="AH644" s="771"/>
    </row>
    <row r="645" spans="1:34" x14ac:dyDescent="0.25">
      <c r="A645" s="773" t="s">
        <v>115</v>
      </c>
      <c r="B645" s="769">
        <f t="shared" si="149"/>
        <v>11</v>
      </c>
      <c r="C645" s="786">
        <v>1800</v>
      </c>
      <c r="D645" s="854" t="s">
        <v>212</v>
      </c>
      <c r="E645" s="949">
        <v>42466</v>
      </c>
      <c r="F645" s="929"/>
      <c r="G645" s="721">
        <f t="shared" si="142"/>
        <v>11</v>
      </c>
      <c r="H645" s="904">
        <v>1800</v>
      </c>
      <c r="I645" s="904">
        <v>1800</v>
      </c>
      <c r="J645" s="786">
        <v>1800</v>
      </c>
      <c r="K645" s="904">
        <v>0</v>
      </c>
      <c r="L645" s="997">
        <v>42467</v>
      </c>
      <c r="M645" s="720"/>
      <c r="N645" s="720"/>
      <c r="O645" s="720"/>
      <c r="P645" s="720"/>
      <c r="Q645" s="720"/>
      <c r="R645" s="720"/>
      <c r="S645" s="720"/>
      <c r="T645" s="720"/>
      <c r="U645" s="720"/>
      <c r="V645" s="836"/>
      <c r="W645" s="965">
        <f t="shared" si="148"/>
        <v>11</v>
      </c>
      <c r="X645" s="831"/>
      <c r="Y645" s="977" t="str">
        <f t="shared" si="136"/>
        <v>KO</v>
      </c>
      <c r="Z645" s="854" t="str">
        <f t="shared" si="141"/>
        <v/>
      </c>
      <c r="AA645" s="987" t="str">
        <f t="shared" si="137"/>
        <v>FNAC prov- 2369</v>
      </c>
      <c r="AB645" s="770"/>
      <c r="AC645" s="722">
        <f t="shared" si="138"/>
        <v>0</v>
      </c>
      <c r="AD645" s="771">
        <f t="shared" si="147"/>
        <v>-41856</v>
      </c>
      <c r="AE645" s="932" t="str">
        <f t="shared" si="139"/>
        <v>Pendente</v>
      </c>
      <c r="AF645" s="725" t="str">
        <f t="shared" si="140"/>
        <v>-</v>
      </c>
      <c r="AG645" s="854"/>
      <c r="AH645" s="771"/>
    </row>
    <row r="646" spans="1:34" x14ac:dyDescent="0.25">
      <c r="A646" s="773" t="s">
        <v>115</v>
      </c>
      <c r="B646" s="769">
        <f t="shared" si="149"/>
        <v>12</v>
      </c>
      <c r="C646" s="786">
        <v>575</v>
      </c>
      <c r="D646" s="854" t="s">
        <v>213</v>
      </c>
      <c r="E646" s="949">
        <v>42466</v>
      </c>
      <c r="F646" s="929"/>
      <c r="G646" s="721">
        <f t="shared" si="142"/>
        <v>12</v>
      </c>
      <c r="H646" s="904">
        <v>575</v>
      </c>
      <c r="I646" s="904">
        <v>575</v>
      </c>
      <c r="J646" s="786">
        <v>575</v>
      </c>
      <c r="K646" s="904">
        <v>0</v>
      </c>
      <c r="L646" s="997">
        <v>42467</v>
      </c>
      <c r="M646" s="720"/>
      <c r="N646" s="720"/>
      <c r="O646" s="720"/>
      <c r="P646" s="720"/>
      <c r="Q646" s="720"/>
      <c r="R646" s="720"/>
      <c r="S646" s="720"/>
      <c r="T646" s="720"/>
      <c r="U646" s="720"/>
      <c r="V646" s="836"/>
      <c r="W646" s="965">
        <f t="shared" si="148"/>
        <v>12</v>
      </c>
      <c r="X646" s="831">
        <v>575</v>
      </c>
      <c r="Y646" s="977" t="str">
        <f t="shared" ref="Y646:Y709" si="150">IF(C646=X646,"OK",IF(R646=J646,"ERRO",IF(X646="","KO",IF(X646=J646,"ERRO"))))</f>
        <v>OK</v>
      </c>
      <c r="Z646" s="854">
        <f t="shared" si="141"/>
        <v>0</v>
      </c>
      <c r="AA646" s="987" t="str">
        <f t="shared" ref="AA646:AA709" si="151">D646</f>
        <v>MC FNAC- 2370</v>
      </c>
      <c r="AB646" s="770">
        <v>42471</v>
      </c>
      <c r="AC646" s="722">
        <f t="shared" ref="AC646:AC709" si="152">X646</f>
        <v>575</v>
      </c>
      <c r="AD646" s="771">
        <f t="shared" si="147"/>
        <v>5</v>
      </c>
      <c r="AE646" s="932" t="str">
        <f t="shared" ref="AE646:AE709" si="153">IF(AB646&gt;0,"OK","Pendente")</f>
        <v>OK</v>
      </c>
      <c r="AF646" s="725" t="str">
        <f t="shared" ref="AF646:AF709" si="154">IF(AE646="Pendente",IF(F646&gt;5,"VER","-"),"OK")</f>
        <v>OK</v>
      </c>
      <c r="AG646" s="854"/>
      <c r="AH646" s="771"/>
    </row>
    <row r="647" spans="1:34" x14ac:dyDescent="0.25">
      <c r="A647" s="773" t="s">
        <v>115</v>
      </c>
      <c r="B647" s="769">
        <f t="shared" si="149"/>
        <v>13</v>
      </c>
      <c r="C647" s="786">
        <v>170</v>
      </c>
      <c r="D647" s="854" t="s">
        <v>187</v>
      </c>
      <c r="E647" s="949">
        <v>42466</v>
      </c>
      <c r="F647" s="929"/>
      <c r="G647" s="721">
        <f t="shared" si="142"/>
        <v>13</v>
      </c>
      <c r="H647" s="904">
        <v>170</v>
      </c>
      <c r="I647" s="904">
        <v>170</v>
      </c>
      <c r="J647" s="786">
        <v>170</v>
      </c>
      <c r="K647" s="904">
        <v>0</v>
      </c>
      <c r="L647" s="997">
        <v>42467</v>
      </c>
      <c r="M647" s="720"/>
      <c r="N647" s="720"/>
      <c r="O647" s="720"/>
      <c r="P647" s="720"/>
      <c r="Q647" s="720"/>
      <c r="R647" s="720"/>
      <c r="S647" s="720"/>
      <c r="T647" s="720"/>
      <c r="U647" s="720"/>
      <c r="V647" s="836"/>
      <c r="W647" s="965">
        <f t="shared" si="148"/>
        <v>13</v>
      </c>
      <c r="X647" s="831">
        <v>170</v>
      </c>
      <c r="Y647" s="977" t="str">
        <f t="shared" si="150"/>
        <v>OK</v>
      </c>
      <c r="Z647" s="854">
        <f t="shared" si="141"/>
        <v>0</v>
      </c>
      <c r="AA647" s="987" t="str">
        <f t="shared" si="151"/>
        <v>Salvador Caetano - 2879</v>
      </c>
      <c r="AB647" s="770">
        <v>42471</v>
      </c>
      <c r="AC647" s="722">
        <f t="shared" si="152"/>
        <v>170</v>
      </c>
      <c r="AD647" s="771">
        <f t="shared" si="147"/>
        <v>5</v>
      </c>
      <c r="AE647" s="932" t="str">
        <f t="shared" si="153"/>
        <v>OK</v>
      </c>
      <c r="AF647" s="725" t="str">
        <f t="shared" si="154"/>
        <v>OK</v>
      </c>
      <c r="AG647" s="854"/>
      <c r="AH647" s="771"/>
    </row>
    <row r="648" spans="1:34" s="720" customFormat="1" ht="12.75" customHeight="1" x14ac:dyDescent="0.25">
      <c r="A648" s="773" t="s">
        <v>115</v>
      </c>
      <c r="B648" s="769">
        <f t="shared" si="149"/>
        <v>14</v>
      </c>
      <c r="C648" s="786">
        <v>300</v>
      </c>
      <c r="D648" s="854" t="s">
        <v>196</v>
      </c>
      <c r="E648" s="949">
        <v>42466</v>
      </c>
      <c r="F648" s="929"/>
      <c r="G648" s="721">
        <f t="shared" si="142"/>
        <v>14</v>
      </c>
      <c r="H648" s="904">
        <v>300</v>
      </c>
      <c r="I648" s="904">
        <v>300</v>
      </c>
      <c r="J648" s="786">
        <v>300</v>
      </c>
      <c r="K648" s="904">
        <v>0</v>
      </c>
      <c r="L648" s="997">
        <v>42467</v>
      </c>
      <c r="V648" s="836"/>
      <c r="W648" s="965">
        <f t="shared" si="148"/>
        <v>14</v>
      </c>
      <c r="X648" s="831">
        <v>300</v>
      </c>
      <c r="Y648" s="977" t="str">
        <f t="shared" si="150"/>
        <v>OK</v>
      </c>
      <c r="Z648" s="854">
        <f t="shared" si="141"/>
        <v>0</v>
      </c>
      <c r="AA648" s="987" t="str">
        <f t="shared" si="151"/>
        <v>RP Provisorio - 3172</v>
      </c>
      <c r="AB648" s="770">
        <v>42471</v>
      </c>
      <c r="AC648" s="722">
        <f t="shared" si="152"/>
        <v>300</v>
      </c>
      <c r="AD648" s="771">
        <f t="shared" si="147"/>
        <v>5</v>
      </c>
      <c r="AE648" s="932" t="str">
        <f t="shared" si="153"/>
        <v>OK</v>
      </c>
      <c r="AF648" s="725" t="str">
        <f t="shared" si="154"/>
        <v>OK</v>
      </c>
      <c r="AG648" s="854"/>
      <c r="AH648" s="771"/>
    </row>
    <row r="649" spans="1:34" s="720" customFormat="1" x14ac:dyDescent="0.25">
      <c r="A649" s="773" t="s">
        <v>115</v>
      </c>
      <c r="B649" s="769">
        <f t="shared" si="149"/>
        <v>15</v>
      </c>
      <c r="C649" s="786">
        <v>567</v>
      </c>
      <c r="D649" s="854" t="s">
        <v>199</v>
      </c>
      <c r="E649" s="949">
        <v>42466</v>
      </c>
      <c r="F649" s="929"/>
      <c r="G649" s="721">
        <f t="shared" si="142"/>
        <v>15</v>
      </c>
      <c r="H649" s="904">
        <v>567</v>
      </c>
      <c r="I649" s="904">
        <v>567</v>
      </c>
      <c r="J649" s="786">
        <v>567</v>
      </c>
      <c r="K649" s="904">
        <v>0</v>
      </c>
      <c r="L649" s="997">
        <v>42467</v>
      </c>
      <c r="V649" s="836"/>
      <c r="W649" s="965">
        <f t="shared" si="148"/>
        <v>15</v>
      </c>
      <c r="X649" s="831">
        <v>567</v>
      </c>
      <c r="Y649" s="977" t="str">
        <f t="shared" si="150"/>
        <v>OK</v>
      </c>
      <c r="Z649" s="854">
        <f t="shared" si="141"/>
        <v>0</v>
      </c>
      <c r="AA649" s="987" t="str">
        <f t="shared" si="151"/>
        <v>RP Def - 3173</v>
      </c>
      <c r="AB649" s="770">
        <v>42471</v>
      </c>
      <c r="AC649" s="722">
        <f t="shared" si="152"/>
        <v>567</v>
      </c>
      <c r="AD649" s="771">
        <f t="shared" si="147"/>
        <v>5</v>
      </c>
      <c r="AE649" s="932" t="str">
        <f t="shared" si="153"/>
        <v>OK</v>
      </c>
      <c r="AF649" s="725" t="str">
        <f t="shared" si="154"/>
        <v>OK</v>
      </c>
      <c r="AG649" s="854"/>
      <c r="AH649" s="771"/>
    </row>
    <row r="650" spans="1:34" s="720" customFormat="1" x14ac:dyDescent="0.25">
      <c r="A650" s="773" t="s">
        <v>115</v>
      </c>
      <c r="B650" s="769">
        <f t="shared" si="149"/>
        <v>16</v>
      </c>
      <c r="C650" s="786">
        <v>12</v>
      </c>
      <c r="D650" s="854" t="s">
        <v>245</v>
      </c>
      <c r="E650" s="949">
        <v>42466</v>
      </c>
      <c r="F650" s="929"/>
      <c r="G650" s="721">
        <f t="shared" si="142"/>
        <v>16</v>
      </c>
      <c r="H650" s="904">
        <v>12</v>
      </c>
      <c r="I650" s="904">
        <v>12</v>
      </c>
      <c r="J650" s="786">
        <v>12</v>
      </c>
      <c r="K650" s="904">
        <v>0</v>
      </c>
      <c r="L650" s="997">
        <v>42467</v>
      </c>
      <c r="V650" s="836"/>
      <c r="W650" s="965">
        <f t="shared" si="148"/>
        <v>16</v>
      </c>
      <c r="X650" s="831">
        <v>12</v>
      </c>
      <c r="Y650" s="977" t="str">
        <f t="shared" si="150"/>
        <v>OK</v>
      </c>
      <c r="Z650" s="854">
        <f t="shared" si="141"/>
        <v>0</v>
      </c>
      <c r="AA650" s="987" t="str">
        <f t="shared" si="151"/>
        <v>CTT Standard - 4091</v>
      </c>
      <c r="AB650" s="770">
        <v>42468</v>
      </c>
      <c r="AC650" s="722">
        <f t="shared" si="152"/>
        <v>12</v>
      </c>
      <c r="AD650" s="771">
        <f t="shared" si="147"/>
        <v>2</v>
      </c>
      <c r="AE650" s="932" t="str">
        <f t="shared" si="153"/>
        <v>OK</v>
      </c>
      <c r="AF650" s="725" t="str">
        <f t="shared" si="154"/>
        <v>OK</v>
      </c>
      <c r="AG650" s="854"/>
      <c r="AH650" s="771"/>
    </row>
    <row r="651" spans="1:34" s="726" customFormat="1" x14ac:dyDescent="0.25">
      <c r="A651" s="874" t="s">
        <v>115</v>
      </c>
      <c r="B651" s="875">
        <f t="shared" si="149"/>
        <v>17</v>
      </c>
      <c r="C651" s="901">
        <v>29</v>
      </c>
      <c r="D651" s="858" t="s">
        <v>244</v>
      </c>
      <c r="E651" s="952">
        <v>42466</v>
      </c>
      <c r="F651" s="939"/>
      <c r="G651" s="878">
        <f t="shared" si="142"/>
        <v>17</v>
      </c>
      <c r="H651" s="912">
        <v>29</v>
      </c>
      <c r="I651" s="912">
        <v>29</v>
      </c>
      <c r="J651" s="901">
        <v>29</v>
      </c>
      <c r="K651" s="912">
        <v>0</v>
      </c>
      <c r="L651" s="998">
        <v>42467</v>
      </c>
      <c r="V651" s="968"/>
      <c r="W651" s="1002">
        <f t="shared" si="148"/>
        <v>17</v>
      </c>
      <c r="X651" s="902">
        <v>29</v>
      </c>
      <c r="Y651" s="933" t="str">
        <f t="shared" si="150"/>
        <v>OK</v>
      </c>
      <c r="Z651" s="858">
        <f t="shared" si="141"/>
        <v>0</v>
      </c>
      <c r="AA651" s="989" t="str">
        <f t="shared" si="151"/>
        <v>JOM - 4327</v>
      </c>
      <c r="AB651" s="852">
        <v>42468</v>
      </c>
      <c r="AC651" s="990">
        <f t="shared" si="152"/>
        <v>29</v>
      </c>
      <c r="AD651" s="771">
        <f t="shared" si="147"/>
        <v>2</v>
      </c>
      <c r="AE651" s="947" t="str">
        <f t="shared" si="153"/>
        <v>OK</v>
      </c>
      <c r="AF651" s="876" t="str">
        <f t="shared" si="154"/>
        <v>OK</v>
      </c>
      <c r="AG651" s="858"/>
      <c r="AH651" s="847"/>
    </row>
    <row r="652" spans="1:34" s="730" customFormat="1" ht="15.75" customHeight="1" x14ac:dyDescent="0.25">
      <c r="A652" s="883" t="s">
        <v>115</v>
      </c>
      <c r="B652" s="884">
        <f t="shared" si="149"/>
        <v>18</v>
      </c>
      <c r="C652" s="913">
        <v>1</v>
      </c>
      <c r="D652" s="896" t="s">
        <v>189</v>
      </c>
      <c r="E652" s="948">
        <v>42466</v>
      </c>
      <c r="F652" s="940"/>
      <c r="G652" s="887">
        <f t="shared" si="142"/>
        <v>18</v>
      </c>
      <c r="H652" s="971">
        <v>1</v>
      </c>
      <c r="I652" s="971">
        <v>1</v>
      </c>
      <c r="J652" s="913">
        <v>1</v>
      </c>
      <c r="K652" s="971">
        <v>0</v>
      </c>
      <c r="L652" s="999">
        <v>42467</v>
      </c>
      <c r="V652" s="969"/>
      <c r="W652" s="966">
        <f t="shared" si="148"/>
        <v>18</v>
      </c>
      <c r="X652" s="914">
        <v>1</v>
      </c>
      <c r="Y652" s="978" t="str">
        <f t="shared" si="150"/>
        <v>OK</v>
      </c>
      <c r="Z652" s="896">
        <f t="shared" si="141"/>
        <v>0</v>
      </c>
      <c r="AA652" s="988" t="str">
        <f t="shared" si="151"/>
        <v>SZ Def - 6508</v>
      </c>
      <c r="AB652" s="894">
        <v>42471</v>
      </c>
      <c r="AC652" s="991">
        <f t="shared" si="152"/>
        <v>1</v>
      </c>
      <c r="AD652" s="771">
        <f t="shared" si="147"/>
        <v>5</v>
      </c>
      <c r="AE652" s="951" t="str">
        <f t="shared" si="153"/>
        <v>OK</v>
      </c>
      <c r="AF652" s="885" t="str">
        <f t="shared" si="154"/>
        <v>OK</v>
      </c>
      <c r="AG652" s="896"/>
      <c r="AH652" s="864"/>
    </row>
    <row r="653" spans="1:34" s="720" customFormat="1" x14ac:dyDescent="0.25">
      <c r="A653" s="773" t="s">
        <v>115</v>
      </c>
      <c r="B653" s="769">
        <f t="shared" si="149"/>
        <v>19</v>
      </c>
      <c r="C653" s="786">
        <v>317</v>
      </c>
      <c r="D653" s="854" t="s">
        <v>214</v>
      </c>
      <c r="E653" s="949">
        <v>42466</v>
      </c>
      <c r="F653" s="929"/>
      <c r="G653" s="721">
        <f t="shared" si="142"/>
        <v>19</v>
      </c>
      <c r="H653" s="904">
        <v>317</v>
      </c>
      <c r="I653" s="904">
        <v>317</v>
      </c>
      <c r="J653" s="786">
        <v>317</v>
      </c>
      <c r="K653" s="904">
        <v>0</v>
      </c>
      <c r="L653" s="997">
        <v>42467</v>
      </c>
      <c r="V653" s="836"/>
      <c r="W653" s="965">
        <f t="shared" si="148"/>
        <v>19</v>
      </c>
      <c r="X653" s="831">
        <v>317</v>
      </c>
      <c r="Y653" s="977" t="str">
        <f t="shared" si="150"/>
        <v>OK</v>
      </c>
      <c r="Z653" s="854">
        <f t="shared" ref="Z653:Z716" si="155">IF(X653="","",+C653-X653)</f>
        <v>0</v>
      </c>
      <c r="AA653" s="987" t="str">
        <f t="shared" si="151"/>
        <v>Worten def - 6806</v>
      </c>
      <c r="AB653" s="770">
        <v>42471</v>
      </c>
      <c r="AC653" s="722">
        <f t="shared" si="152"/>
        <v>317</v>
      </c>
      <c r="AD653" s="771">
        <f t="shared" si="147"/>
        <v>5</v>
      </c>
      <c r="AE653" s="932" t="str">
        <f t="shared" si="153"/>
        <v>OK</v>
      </c>
      <c r="AF653" s="725" t="str">
        <f t="shared" si="154"/>
        <v>OK</v>
      </c>
      <c r="AG653" s="854"/>
      <c r="AH653" s="771"/>
    </row>
    <row r="654" spans="1:34" s="726" customFormat="1" x14ac:dyDescent="0.25">
      <c r="A654" s="874" t="s">
        <v>115</v>
      </c>
      <c r="B654" s="875">
        <f t="shared" si="149"/>
        <v>20</v>
      </c>
      <c r="C654" s="901">
        <v>3</v>
      </c>
      <c r="D654" s="858" t="s">
        <v>219</v>
      </c>
      <c r="E654" s="952">
        <v>42466</v>
      </c>
      <c r="F654" s="939"/>
      <c r="G654" s="878">
        <f t="shared" si="142"/>
        <v>20</v>
      </c>
      <c r="H654" s="912">
        <v>3</v>
      </c>
      <c r="I654" s="912">
        <v>3</v>
      </c>
      <c r="J654" s="901">
        <v>3</v>
      </c>
      <c r="K654" s="912">
        <v>0</v>
      </c>
      <c r="L654" s="998">
        <v>42467</v>
      </c>
      <c r="V654" s="968"/>
      <c r="W654" s="1002">
        <f t="shared" si="148"/>
        <v>20</v>
      </c>
      <c r="X654" s="902">
        <v>3</v>
      </c>
      <c r="Y654" s="933" t="str">
        <f t="shared" si="150"/>
        <v>OK</v>
      </c>
      <c r="Z654" s="858">
        <f t="shared" si="155"/>
        <v>0</v>
      </c>
      <c r="AA654" s="989" t="str">
        <f t="shared" si="151"/>
        <v>Vobis -6843</v>
      </c>
      <c r="AB654" s="852">
        <v>42471</v>
      </c>
      <c r="AC654" s="990">
        <f t="shared" si="152"/>
        <v>3</v>
      </c>
      <c r="AD654" s="771">
        <f t="shared" si="147"/>
        <v>5</v>
      </c>
      <c r="AE654" s="947" t="str">
        <f t="shared" si="153"/>
        <v>OK</v>
      </c>
      <c r="AF654" s="876" t="str">
        <f t="shared" si="154"/>
        <v>OK</v>
      </c>
      <c r="AG654" s="858"/>
      <c r="AH654" s="847"/>
    </row>
    <row r="655" spans="1:34" s="720" customFormat="1" x14ac:dyDescent="0.25">
      <c r="A655" s="773" t="s">
        <v>115</v>
      </c>
      <c r="B655" s="769">
        <v>1</v>
      </c>
      <c r="C655" s="786">
        <v>1</v>
      </c>
      <c r="D655" s="854" t="s">
        <v>182</v>
      </c>
      <c r="E655" s="949">
        <v>42473</v>
      </c>
      <c r="F655" s="929"/>
      <c r="G655" s="721">
        <f t="shared" si="142"/>
        <v>1</v>
      </c>
      <c r="H655" s="904">
        <v>1</v>
      </c>
      <c r="I655" s="904">
        <v>1</v>
      </c>
      <c r="J655" s="786">
        <v>1</v>
      </c>
      <c r="K655" s="786">
        <v>0</v>
      </c>
      <c r="L655" s="997">
        <v>42474</v>
      </c>
      <c r="V655" s="836"/>
      <c r="W655" s="965">
        <f t="shared" si="148"/>
        <v>1</v>
      </c>
      <c r="X655" s="831">
        <v>1</v>
      </c>
      <c r="Y655" s="977" t="str">
        <f t="shared" si="150"/>
        <v>OK</v>
      </c>
      <c r="Z655" s="854">
        <f t="shared" si="155"/>
        <v>0</v>
      </c>
      <c r="AA655" s="987" t="str">
        <f t="shared" si="151"/>
        <v>CNT Def - 2205</v>
      </c>
      <c r="AB655" s="770">
        <v>42475</v>
      </c>
      <c r="AC655" s="722">
        <f t="shared" si="152"/>
        <v>1</v>
      </c>
      <c r="AD655" s="771">
        <f t="shared" si="147"/>
        <v>2</v>
      </c>
      <c r="AE655" s="932" t="str">
        <f t="shared" si="153"/>
        <v>OK</v>
      </c>
      <c r="AF655" s="725" t="str">
        <f t="shared" si="154"/>
        <v>OK</v>
      </c>
      <c r="AG655" s="854"/>
      <c r="AH655" s="771"/>
    </row>
    <row r="656" spans="1:34" s="720" customFormat="1" x14ac:dyDescent="0.25">
      <c r="A656" s="773" t="s">
        <v>115</v>
      </c>
      <c r="B656" s="769">
        <f t="shared" ref="B656:B674" si="156">B655+1</f>
        <v>2</v>
      </c>
      <c r="C656" s="786">
        <v>2</v>
      </c>
      <c r="D656" s="854" t="s">
        <v>183</v>
      </c>
      <c r="E656" s="949">
        <v>42473</v>
      </c>
      <c r="F656" s="929"/>
      <c r="G656" s="721">
        <f t="shared" si="142"/>
        <v>2</v>
      </c>
      <c r="H656" s="904">
        <v>2</v>
      </c>
      <c r="I656" s="904">
        <v>2</v>
      </c>
      <c r="J656" s="786">
        <v>2</v>
      </c>
      <c r="K656" s="786">
        <v>0</v>
      </c>
      <c r="L656" s="997">
        <v>42474</v>
      </c>
      <c r="M656" s="716"/>
      <c r="N656" s="716"/>
      <c r="O656" s="716"/>
      <c r="P656" s="716"/>
      <c r="Q656" s="716"/>
      <c r="R656" s="716"/>
      <c r="S656" s="716"/>
      <c r="T656" s="716"/>
      <c r="U656" s="716"/>
      <c r="V656" s="836"/>
      <c r="W656" s="965">
        <f t="shared" si="148"/>
        <v>2</v>
      </c>
      <c r="X656" s="831">
        <v>2</v>
      </c>
      <c r="Y656" s="977" t="str">
        <f t="shared" si="150"/>
        <v>OK</v>
      </c>
      <c r="Z656" s="854">
        <f t="shared" si="155"/>
        <v>0</v>
      </c>
      <c r="AA656" s="987" t="str">
        <f t="shared" si="151"/>
        <v>MDL Def - 2208</v>
      </c>
      <c r="AB656" s="770">
        <v>42475</v>
      </c>
      <c r="AC656" s="722">
        <f t="shared" si="152"/>
        <v>2</v>
      </c>
      <c r="AD656" s="771">
        <f t="shared" si="147"/>
        <v>2</v>
      </c>
      <c r="AE656" s="932" t="str">
        <f t="shared" si="153"/>
        <v>OK</v>
      </c>
      <c r="AF656" s="725" t="str">
        <f t="shared" si="154"/>
        <v>OK</v>
      </c>
      <c r="AG656" s="854"/>
      <c r="AH656" s="771"/>
    </row>
    <row r="657" spans="1:34" s="720" customFormat="1" x14ac:dyDescent="0.25">
      <c r="A657" s="773" t="s">
        <v>115</v>
      </c>
      <c r="B657" s="769">
        <f t="shared" si="156"/>
        <v>3</v>
      </c>
      <c r="C657" s="786">
        <v>10</v>
      </c>
      <c r="D657" s="854" t="s">
        <v>67</v>
      </c>
      <c r="E657" s="949">
        <v>42473</v>
      </c>
      <c r="F657" s="929"/>
      <c r="G657" s="721">
        <f t="shared" si="142"/>
        <v>3</v>
      </c>
      <c r="H657" s="904">
        <v>10</v>
      </c>
      <c r="I657" s="904">
        <v>10</v>
      </c>
      <c r="J657" s="786">
        <v>10</v>
      </c>
      <c r="K657" s="786">
        <v>0</v>
      </c>
      <c r="L657" s="997">
        <v>42474</v>
      </c>
      <c r="M657" s="716"/>
      <c r="N657" s="716"/>
      <c r="O657" s="716"/>
      <c r="P657" s="716"/>
      <c r="Q657" s="716"/>
      <c r="R657" s="716"/>
      <c r="S657" s="716"/>
      <c r="T657" s="716"/>
      <c r="U657" s="716"/>
      <c r="V657" s="836"/>
      <c r="W657" s="965">
        <f t="shared" si="148"/>
        <v>3</v>
      </c>
      <c r="X657" s="831">
        <v>10</v>
      </c>
      <c r="Y657" s="977" t="str">
        <f t="shared" si="150"/>
        <v>OK</v>
      </c>
      <c r="Z657" s="854">
        <f t="shared" si="155"/>
        <v>0</v>
      </c>
      <c r="AA657" s="987" t="str">
        <f t="shared" si="151"/>
        <v>White - 2213</v>
      </c>
      <c r="AB657" s="770">
        <v>42474</v>
      </c>
      <c r="AC657" s="722">
        <f t="shared" si="152"/>
        <v>10</v>
      </c>
      <c r="AD657" s="771">
        <f t="shared" si="147"/>
        <v>1</v>
      </c>
      <c r="AE657" s="932" t="str">
        <f t="shared" si="153"/>
        <v>OK</v>
      </c>
      <c r="AF657" s="725" t="str">
        <f t="shared" si="154"/>
        <v>OK</v>
      </c>
      <c r="AG657" s="854"/>
      <c r="AH657" s="771"/>
    </row>
    <row r="658" spans="1:34" s="720" customFormat="1" x14ac:dyDescent="0.25">
      <c r="A658" s="773" t="s">
        <v>115</v>
      </c>
      <c r="B658" s="769">
        <f t="shared" si="156"/>
        <v>4</v>
      </c>
      <c r="C658" s="786">
        <v>1</v>
      </c>
      <c r="D658" s="854" t="s">
        <v>68</v>
      </c>
      <c r="E658" s="949">
        <v>42473</v>
      </c>
      <c r="F658" s="929"/>
      <c r="G658" s="721">
        <f t="shared" ref="G658:G721" si="157">B658</f>
        <v>4</v>
      </c>
      <c r="H658" s="904">
        <v>1</v>
      </c>
      <c r="I658" s="904">
        <v>1</v>
      </c>
      <c r="J658" s="786">
        <v>1</v>
      </c>
      <c r="K658" s="786">
        <v>0</v>
      </c>
      <c r="L658" s="997">
        <v>42474</v>
      </c>
      <c r="M658" s="716"/>
      <c r="N658" s="716"/>
      <c r="O658" s="716"/>
      <c r="P658" s="716"/>
      <c r="Q658" s="716"/>
      <c r="R658" s="716"/>
      <c r="S658" s="716"/>
      <c r="T658" s="716"/>
      <c r="U658" s="716"/>
      <c r="V658" s="836"/>
      <c r="W658" s="965">
        <f t="shared" si="148"/>
        <v>4</v>
      </c>
      <c r="X658" s="831">
        <v>1</v>
      </c>
      <c r="Y658" s="977" t="str">
        <f t="shared" si="150"/>
        <v>OK</v>
      </c>
      <c r="Z658" s="854">
        <f t="shared" si="155"/>
        <v>0</v>
      </c>
      <c r="AA658" s="987" t="str">
        <f t="shared" si="151"/>
        <v>Green - 2214</v>
      </c>
      <c r="AB658" s="770">
        <v>42474</v>
      </c>
      <c r="AC658" s="722">
        <f t="shared" si="152"/>
        <v>1</v>
      </c>
      <c r="AD658" s="771">
        <f t="shared" si="147"/>
        <v>1</v>
      </c>
      <c r="AE658" s="932" t="str">
        <f t="shared" si="153"/>
        <v>OK</v>
      </c>
      <c r="AF658" s="725" t="str">
        <f t="shared" si="154"/>
        <v>OK</v>
      </c>
      <c r="AG658" s="854"/>
      <c r="AH658" s="771"/>
    </row>
    <row r="659" spans="1:34" s="720" customFormat="1" x14ac:dyDescent="0.25">
      <c r="A659" s="773" t="s">
        <v>115</v>
      </c>
      <c r="B659" s="769">
        <f t="shared" si="156"/>
        <v>5</v>
      </c>
      <c r="C659" s="786">
        <v>40</v>
      </c>
      <c r="D659" s="854" t="s">
        <v>69</v>
      </c>
      <c r="E659" s="949">
        <v>42473</v>
      </c>
      <c r="F659" s="929"/>
      <c r="G659" s="721">
        <f t="shared" si="157"/>
        <v>5</v>
      </c>
      <c r="H659" s="904">
        <v>40</v>
      </c>
      <c r="I659" s="904">
        <v>40</v>
      </c>
      <c r="J659" s="786">
        <v>40</v>
      </c>
      <c r="K659" s="786">
        <v>0</v>
      </c>
      <c r="L659" s="997">
        <v>42474</v>
      </c>
      <c r="M659" s="716"/>
      <c r="N659" s="716"/>
      <c r="O659" s="716"/>
      <c r="P659" s="716"/>
      <c r="Q659" s="716"/>
      <c r="R659" s="716"/>
      <c r="S659" s="716"/>
      <c r="T659" s="716"/>
      <c r="U659" s="716"/>
      <c r="V659" s="836"/>
      <c r="W659" s="965">
        <f t="shared" si="148"/>
        <v>5</v>
      </c>
      <c r="X659" s="831">
        <v>40</v>
      </c>
      <c r="Y659" s="977" t="str">
        <f t="shared" si="150"/>
        <v>OK</v>
      </c>
      <c r="Z659" s="854">
        <f t="shared" si="155"/>
        <v>0</v>
      </c>
      <c r="AA659" s="987" t="str">
        <f t="shared" si="151"/>
        <v>Black - 2215</v>
      </c>
      <c r="AB659" s="770">
        <v>42474</v>
      </c>
      <c r="AC659" s="722">
        <f t="shared" si="152"/>
        <v>40</v>
      </c>
      <c r="AD659" s="771">
        <f t="shared" si="147"/>
        <v>1</v>
      </c>
      <c r="AE659" s="932" t="str">
        <f t="shared" si="153"/>
        <v>OK</v>
      </c>
      <c r="AF659" s="725" t="str">
        <f t="shared" si="154"/>
        <v>OK</v>
      </c>
      <c r="AG659" s="854"/>
      <c r="AH659" s="771"/>
    </row>
    <row r="660" spans="1:34" s="720" customFormat="1" x14ac:dyDescent="0.25">
      <c r="A660" s="773" t="s">
        <v>115</v>
      </c>
      <c r="B660" s="769">
        <f t="shared" si="156"/>
        <v>6</v>
      </c>
      <c r="C660" s="786">
        <v>2</v>
      </c>
      <c r="D660" s="854" t="s">
        <v>72</v>
      </c>
      <c r="E660" s="949">
        <v>42473</v>
      </c>
      <c r="F660" s="929"/>
      <c r="G660" s="721">
        <f t="shared" si="157"/>
        <v>6</v>
      </c>
      <c r="H660" s="904">
        <v>2</v>
      </c>
      <c r="I660" s="904">
        <v>2</v>
      </c>
      <c r="J660" s="786">
        <v>2</v>
      </c>
      <c r="K660" s="786">
        <v>0</v>
      </c>
      <c r="L660" s="997">
        <v>42474</v>
      </c>
      <c r="M660" s="716"/>
      <c r="N660" s="716"/>
      <c r="O660" s="716"/>
      <c r="P660" s="716"/>
      <c r="Q660" s="716"/>
      <c r="R660" s="716"/>
      <c r="S660" s="716"/>
      <c r="T660" s="716"/>
      <c r="U660" s="716"/>
      <c r="V660" s="836"/>
      <c r="W660" s="965">
        <f t="shared" si="148"/>
        <v>6</v>
      </c>
      <c r="X660" s="831">
        <v>2</v>
      </c>
      <c r="Y660" s="977" t="str">
        <f t="shared" si="150"/>
        <v>OK</v>
      </c>
      <c r="Z660" s="854">
        <f t="shared" si="155"/>
        <v>0</v>
      </c>
      <c r="AA660" s="987" t="str">
        <f t="shared" si="151"/>
        <v>Credial - 2227</v>
      </c>
      <c r="AB660" s="770">
        <v>42474</v>
      </c>
      <c r="AC660" s="722">
        <f t="shared" si="152"/>
        <v>2</v>
      </c>
      <c r="AD660" s="771">
        <f t="shared" si="147"/>
        <v>1</v>
      </c>
      <c r="AE660" s="932" t="str">
        <f t="shared" si="153"/>
        <v>OK</v>
      </c>
      <c r="AF660" s="725" t="str">
        <f t="shared" si="154"/>
        <v>OK</v>
      </c>
      <c r="AG660" s="854"/>
      <c r="AH660" s="771"/>
    </row>
    <row r="661" spans="1:34" s="720" customFormat="1" x14ac:dyDescent="0.25">
      <c r="A661" s="773" t="s">
        <v>115</v>
      </c>
      <c r="B661" s="769">
        <f t="shared" si="156"/>
        <v>7</v>
      </c>
      <c r="C661" s="786">
        <v>636</v>
      </c>
      <c r="D661" s="854" t="s">
        <v>73</v>
      </c>
      <c r="E661" s="949">
        <v>42473</v>
      </c>
      <c r="F661" s="929"/>
      <c r="G661" s="721">
        <f t="shared" si="157"/>
        <v>7</v>
      </c>
      <c r="H661" s="904">
        <v>636</v>
      </c>
      <c r="I661" s="904">
        <v>636</v>
      </c>
      <c r="J661" s="786">
        <v>636</v>
      </c>
      <c r="K661" s="786">
        <v>0</v>
      </c>
      <c r="L661" s="997">
        <v>42474</v>
      </c>
      <c r="M661" s="716"/>
      <c r="N661" s="716"/>
      <c r="O661" s="716"/>
      <c r="P661" s="716"/>
      <c r="Q661" s="716"/>
      <c r="R661" s="716"/>
      <c r="S661" s="716"/>
      <c r="T661" s="716"/>
      <c r="U661" s="716"/>
      <c r="V661" s="836"/>
      <c r="W661" s="965">
        <f t="shared" si="148"/>
        <v>7</v>
      </c>
      <c r="X661" s="831">
        <v>636</v>
      </c>
      <c r="Y661" s="977" t="str">
        <f t="shared" si="150"/>
        <v>OK</v>
      </c>
      <c r="Z661" s="854">
        <f t="shared" si="155"/>
        <v>0</v>
      </c>
      <c r="AA661" s="987" t="str">
        <f t="shared" si="151"/>
        <v>Ikea - 2228</v>
      </c>
      <c r="AB661" s="770">
        <v>42474</v>
      </c>
      <c r="AC661" s="722">
        <f t="shared" si="152"/>
        <v>636</v>
      </c>
      <c r="AD661" s="771">
        <f t="shared" si="147"/>
        <v>1</v>
      </c>
      <c r="AE661" s="932" t="str">
        <f t="shared" si="153"/>
        <v>OK</v>
      </c>
      <c r="AF661" s="725" t="str">
        <f t="shared" si="154"/>
        <v>OK</v>
      </c>
      <c r="AG661" s="854"/>
      <c r="AH661" s="771"/>
    </row>
    <row r="662" spans="1:34" s="720" customFormat="1" x14ac:dyDescent="0.25">
      <c r="A662" s="773" t="s">
        <v>115</v>
      </c>
      <c r="B662" s="769">
        <f t="shared" si="156"/>
        <v>8</v>
      </c>
      <c r="C662" s="786">
        <v>205</v>
      </c>
      <c r="D662" s="854" t="s">
        <v>74</v>
      </c>
      <c r="E662" s="949">
        <v>42473</v>
      </c>
      <c r="F662" s="929"/>
      <c r="G662" s="721">
        <f t="shared" si="157"/>
        <v>8</v>
      </c>
      <c r="H662" s="904">
        <v>205</v>
      </c>
      <c r="I662" s="904">
        <v>205</v>
      </c>
      <c r="J662" s="786">
        <v>205</v>
      </c>
      <c r="K662" s="786">
        <v>0</v>
      </c>
      <c r="L662" s="997">
        <v>42474</v>
      </c>
      <c r="M662" s="716"/>
      <c r="N662" s="716"/>
      <c r="O662" s="716"/>
      <c r="P662" s="716"/>
      <c r="Q662" s="716"/>
      <c r="R662" s="716"/>
      <c r="S662" s="716"/>
      <c r="T662" s="716"/>
      <c r="U662" s="716"/>
      <c r="V662" s="836"/>
      <c r="W662" s="965">
        <f t="shared" si="148"/>
        <v>8</v>
      </c>
      <c r="X662" s="831">
        <v>205</v>
      </c>
      <c r="Y662" s="977" t="str">
        <f t="shared" si="150"/>
        <v>OK</v>
      </c>
      <c r="Z662" s="854">
        <f t="shared" si="155"/>
        <v>0</v>
      </c>
      <c r="AA662" s="987" t="str">
        <f t="shared" si="151"/>
        <v>Conforama - 2230</v>
      </c>
      <c r="AB662" s="770">
        <v>42475</v>
      </c>
      <c r="AC662" s="722">
        <f t="shared" si="152"/>
        <v>205</v>
      </c>
      <c r="AD662" s="771">
        <f t="shared" si="147"/>
        <v>2</v>
      </c>
      <c r="AE662" s="932" t="str">
        <f t="shared" si="153"/>
        <v>OK</v>
      </c>
      <c r="AF662" s="725" t="str">
        <f t="shared" si="154"/>
        <v>OK</v>
      </c>
      <c r="AG662" s="854"/>
      <c r="AH662" s="771"/>
    </row>
    <row r="663" spans="1:34" s="720" customFormat="1" x14ac:dyDescent="0.25">
      <c r="A663" s="773" t="s">
        <v>115</v>
      </c>
      <c r="B663" s="769">
        <f t="shared" si="156"/>
        <v>9</v>
      </c>
      <c r="C663" s="786">
        <v>24</v>
      </c>
      <c r="D663" s="854" t="s">
        <v>75</v>
      </c>
      <c r="E663" s="949">
        <v>42473</v>
      </c>
      <c r="F663" s="929"/>
      <c r="G663" s="721">
        <f t="shared" si="157"/>
        <v>9</v>
      </c>
      <c r="H663" s="904">
        <v>24</v>
      </c>
      <c r="I663" s="904">
        <v>24</v>
      </c>
      <c r="J663" s="786">
        <v>24</v>
      </c>
      <c r="K663" s="786">
        <v>0</v>
      </c>
      <c r="L663" s="997">
        <v>42474</v>
      </c>
      <c r="M663" s="716"/>
      <c r="N663" s="716"/>
      <c r="O663" s="716"/>
      <c r="P663" s="716"/>
      <c r="Q663" s="716"/>
      <c r="R663" s="716"/>
      <c r="S663" s="716"/>
      <c r="T663" s="716"/>
      <c r="U663" s="716"/>
      <c r="V663" s="836"/>
      <c r="W663" s="965">
        <f t="shared" si="148"/>
        <v>9</v>
      </c>
      <c r="X663" s="831">
        <v>24</v>
      </c>
      <c r="Y663" s="977" t="str">
        <f t="shared" si="150"/>
        <v>OK</v>
      </c>
      <c r="Z663" s="854">
        <f t="shared" si="155"/>
        <v>0</v>
      </c>
      <c r="AA663" s="987" t="str">
        <f t="shared" si="151"/>
        <v>Euronics - 2231</v>
      </c>
      <c r="AB663" s="770">
        <v>42474</v>
      </c>
      <c r="AC663" s="722">
        <f t="shared" si="152"/>
        <v>24</v>
      </c>
      <c r="AD663" s="771">
        <f t="shared" si="147"/>
        <v>1</v>
      </c>
      <c r="AE663" s="932" t="str">
        <f t="shared" si="153"/>
        <v>OK</v>
      </c>
      <c r="AF663" s="725" t="str">
        <f t="shared" si="154"/>
        <v>OK</v>
      </c>
      <c r="AG663" s="854"/>
      <c r="AH663" s="771"/>
    </row>
    <row r="664" spans="1:34" s="720" customFormat="1" x14ac:dyDescent="0.25">
      <c r="A664" s="773" t="s">
        <v>115</v>
      </c>
      <c r="B664" s="769">
        <f t="shared" si="156"/>
        <v>10</v>
      </c>
      <c r="C664" s="786">
        <v>15</v>
      </c>
      <c r="D664" s="854" t="s">
        <v>76</v>
      </c>
      <c r="E664" s="949">
        <v>42473</v>
      </c>
      <c r="F664" s="929"/>
      <c r="G664" s="721">
        <f t="shared" si="157"/>
        <v>10</v>
      </c>
      <c r="H664" s="904">
        <v>15</v>
      </c>
      <c r="I664" s="904">
        <v>15</v>
      </c>
      <c r="J664" s="786">
        <v>15</v>
      </c>
      <c r="K664" s="786">
        <v>0</v>
      </c>
      <c r="L664" s="997">
        <v>42474</v>
      </c>
      <c r="M664" s="716"/>
      <c r="N664" s="716"/>
      <c r="O664" s="716"/>
      <c r="P664" s="716"/>
      <c r="Q664" s="716"/>
      <c r="R664" s="716"/>
      <c r="S664" s="716"/>
      <c r="T664" s="716"/>
      <c r="U664" s="716"/>
      <c r="V664" s="836"/>
      <c r="W664" s="965">
        <f t="shared" si="148"/>
        <v>10</v>
      </c>
      <c r="X664" s="831">
        <v>15</v>
      </c>
      <c r="Y664" s="977" t="str">
        <f t="shared" si="150"/>
        <v>OK</v>
      </c>
      <c r="Z664" s="854">
        <f t="shared" si="155"/>
        <v>0</v>
      </c>
      <c r="AA664" s="987" t="str">
        <f t="shared" si="151"/>
        <v>Tien 21 - 2232</v>
      </c>
      <c r="AB664" s="770">
        <v>42475</v>
      </c>
      <c r="AC664" s="722">
        <f t="shared" si="152"/>
        <v>15</v>
      </c>
      <c r="AD664" s="771">
        <f t="shared" si="147"/>
        <v>2</v>
      </c>
      <c r="AE664" s="932" t="str">
        <f t="shared" si="153"/>
        <v>OK</v>
      </c>
      <c r="AF664" s="725" t="str">
        <f t="shared" si="154"/>
        <v>OK</v>
      </c>
      <c r="AG664" s="854"/>
      <c r="AH664" s="771"/>
    </row>
    <row r="665" spans="1:34" s="720" customFormat="1" x14ac:dyDescent="0.25">
      <c r="A665" s="773" t="s">
        <v>115</v>
      </c>
      <c r="B665" s="769">
        <f t="shared" si="156"/>
        <v>11</v>
      </c>
      <c r="C665" s="786">
        <v>4</v>
      </c>
      <c r="D665" s="854" t="s">
        <v>77</v>
      </c>
      <c r="E665" s="949">
        <v>42473</v>
      </c>
      <c r="F665" s="929"/>
      <c r="G665" s="721">
        <f t="shared" si="157"/>
        <v>11</v>
      </c>
      <c r="H665" s="904">
        <v>4</v>
      </c>
      <c r="I665" s="904">
        <v>4</v>
      </c>
      <c r="J665" s="786">
        <v>4</v>
      </c>
      <c r="K665" s="786">
        <v>0</v>
      </c>
      <c r="L665" s="997">
        <v>42474</v>
      </c>
      <c r="M665" s="716"/>
      <c r="N665" s="716"/>
      <c r="O665" s="716"/>
      <c r="P665" s="716"/>
      <c r="Q665" s="716"/>
      <c r="R665" s="716"/>
      <c r="S665" s="716"/>
      <c r="T665" s="716"/>
      <c r="U665" s="716"/>
      <c r="V665" s="836"/>
      <c r="W665" s="965">
        <f t="shared" si="148"/>
        <v>11</v>
      </c>
      <c r="X665" s="831">
        <v>4</v>
      </c>
      <c r="Y665" s="977" t="str">
        <f t="shared" si="150"/>
        <v>OK</v>
      </c>
      <c r="Z665" s="854">
        <f t="shared" si="155"/>
        <v>0</v>
      </c>
      <c r="AA665" s="987" t="str">
        <f t="shared" si="151"/>
        <v>Confort - 2233</v>
      </c>
      <c r="AB665" s="770">
        <v>42474</v>
      </c>
      <c r="AC665" s="722">
        <f t="shared" si="152"/>
        <v>4</v>
      </c>
      <c r="AD665" s="771">
        <f t="shared" si="147"/>
        <v>1</v>
      </c>
      <c r="AE665" s="932" t="str">
        <f t="shared" si="153"/>
        <v>OK</v>
      </c>
      <c r="AF665" s="725" t="str">
        <f t="shared" si="154"/>
        <v>OK</v>
      </c>
      <c r="AG665" s="854"/>
      <c r="AH665" s="771"/>
    </row>
    <row r="666" spans="1:34" s="720" customFormat="1" x14ac:dyDescent="0.25">
      <c r="A666" s="773" t="s">
        <v>115</v>
      </c>
      <c r="B666" s="769">
        <f t="shared" si="156"/>
        <v>12</v>
      </c>
      <c r="C666" s="786">
        <v>438</v>
      </c>
      <c r="D666" s="854" t="s">
        <v>213</v>
      </c>
      <c r="E666" s="949">
        <v>42473</v>
      </c>
      <c r="F666" s="929"/>
      <c r="G666" s="721">
        <f t="shared" si="157"/>
        <v>12</v>
      </c>
      <c r="H666" s="904">
        <v>438</v>
      </c>
      <c r="I666" s="904">
        <v>438</v>
      </c>
      <c r="J666" s="786">
        <v>438</v>
      </c>
      <c r="K666" s="786">
        <v>0</v>
      </c>
      <c r="L666" s="997">
        <v>42474</v>
      </c>
      <c r="M666" s="716"/>
      <c r="N666" s="716"/>
      <c r="O666" s="716"/>
      <c r="P666" s="716"/>
      <c r="Q666" s="716"/>
      <c r="R666" s="716"/>
      <c r="S666" s="716"/>
      <c r="T666" s="716"/>
      <c r="U666" s="716"/>
      <c r="V666" s="836"/>
      <c r="W666" s="965">
        <f t="shared" si="148"/>
        <v>12</v>
      </c>
      <c r="X666" s="831">
        <v>438</v>
      </c>
      <c r="Y666" s="977" t="str">
        <f t="shared" si="150"/>
        <v>OK</v>
      </c>
      <c r="Z666" s="854">
        <f t="shared" si="155"/>
        <v>0</v>
      </c>
      <c r="AA666" s="987" t="str">
        <f t="shared" si="151"/>
        <v>MC FNAC- 2370</v>
      </c>
      <c r="AB666" s="770">
        <v>42474</v>
      </c>
      <c r="AC666" s="722">
        <f t="shared" si="152"/>
        <v>438</v>
      </c>
      <c r="AD666" s="771">
        <f t="shared" si="147"/>
        <v>1</v>
      </c>
      <c r="AE666" s="932" t="str">
        <f t="shared" si="153"/>
        <v>OK</v>
      </c>
      <c r="AF666" s="725" t="str">
        <f t="shared" si="154"/>
        <v>OK</v>
      </c>
      <c r="AG666" s="854"/>
      <c r="AH666" s="771"/>
    </row>
    <row r="667" spans="1:34" s="720" customFormat="1" x14ac:dyDescent="0.25">
      <c r="A667" s="773" t="s">
        <v>115</v>
      </c>
      <c r="B667" s="769">
        <f t="shared" si="156"/>
        <v>13</v>
      </c>
      <c r="C667" s="786">
        <v>103</v>
      </c>
      <c r="D667" s="854" t="s">
        <v>187</v>
      </c>
      <c r="E667" s="949">
        <v>42473</v>
      </c>
      <c r="F667" s="929"/>
      <c r="G667" s="721">
        <f t="shared" si="157"/>
        <v>13</v>
      </c>
      <c r="H667" s="904">
        <v>103</v>
      </c>
      <c r="I667" s="904">
        <v>103</v>
      </c>
      <c r="J667" s="786">
        <v>103</v>
      </c>
      <c r="K667" s="904">
        <v>0</v>
      </c>
      <c r="L667" s="997">
        <v>42474</v>
      </c>
      <c r="M667" s="716"/>
      <c r="N667" s="716"/>
      <c r="O667" s="716"/>
      <c r="P667" s="716"/>
      <c r="Q667" s="716"/>
      <c r="R667" s="716"/>
      <c r="S667" s="716"/>
      <c r="T667" s="716"/>
      <c r="U667" s="716"/>
      <c r="V667" s="836"/>
      <c r="W667" s="965">
        <f t="shared" si="148"/>
        <v>13</v>
      </c>
      <c r="X667" s="831">
        <v>103</v>
      </c>
      <c r="Y667" s="977" t="str">
        <f t="shared" si="150"/>
        <v>OK</v>
      </c>
      <c r="Z667" s="854">
        <f t="shared" si="155"/>
        <v>0</v>
      </c>
      <c r="AA667" s="987" t="str">
        <f t="shared" si="151"/>
        <v>Salvador Caetano - 2879</v>
      </c>
      <c r="AB667" s="770">
        <v>42475</v>
      </c>
      <c r="AC667" s="722">
        <f t="shared" si="152"/>
        <v>103</v>
      </c>
      <c r="AD667" s="771">
        <f t="shared" si="147"/>
        <v>2</v>
      </c>
      <c r="AE667" s="932" t="str">
        <f t="shared" si="153"/>
        <v>OK</v>
      </c>
      <c r="AF667" s="725" t="str">
        <f t="shared" si="154"/>
        <v>OK</v>
      </c>
      <c r="AG667" s="854"/>
      <c r="AH667" s="771"/>
    </row>
    <row r="668" spans="1:34" s="720" customFormat="1" x14ac:dyDescent="0.25">
      <c r="A668" s="773" t="s">
        <v>115</v>
      </c>
      <c r="B668" s="769">
        <f t="shared" si="156"/>
        <v>14</v>
      </c>
      <c r="C668" s="786">
        <v>150</v>
      </c>
      <c r="D668" s="854" t="s">
        <v>196</v>
      </c>
      <c r="E668" s="949">
        <v>42473</v>
      </c>
      <c r="F668" s="929"/>
      <c r="G668" s="721">
        <f t="shared" si="157"/>
        <v>14</v>
      </c>
      <c r="H668" s="904">
        <v>150</v>
      </c>
      <c r="I668" s="904">
        <v>150</v>
      </c>
      <c r="J668" s="783">
        <v>150</v>
      </c>
      <c r="K668" s="786">
        <v>0</v>
      </c>
      <c r="L668" s="997">
        <v>42474</v>
      </c>
      <c r="M668" s="716"/>
      <c r="N668" s="716"/>
      <c r="O668" s="716"/>
      <c r="P668" s="716"/>
      <c r="Q668" s="716"/>
      <c r="R668" s="716"/>
      <c r="S668" s="716"/>
      <c r="T668" s="716"/>
      <c r="U668" s="716"/>
      <c r="V668" s="836"/>
      <c r="W668" s="965">
        <f t="shared" si="148"/>
        <v>14</v>
      </c>
      <c r="X668" s="831">
        <v>150</v>
      </c>
      <c r="Y668" s="977" t="str">
        <f t="shared" si="150"/>
        <v>OK</v>
      </c>
      <c r="Z668" s="854">
        <f t="shared" si="155"/>
        <v>0</v>
      </c>
      <c r="AA668" s="987" t="str">
        <f t="shared" si="151"/>
        <v>RP Provisorio - 3172</v>
      </c>
      <c r="AB668" s="770">
        <v>42479</v>
      </c>
      <c r="AC668" s="722">
        <f t="shared" si="152"/>
        <v>150</v>
      </c>
      <c r="AD668" s="771">
        <f t="shared" si="147"/>
        <v>6</v>
      </c>
      <c r="AE668" s="932" t="str">
        <f t="shared" si="153"/>
        <v>OK</v>
      </c>
      <c r="AF668" s="725" t="str">
        <f t="shared" si="154"/>
        <v>OK</v>
      </c>
      <c r="AG668" s="854"/>
      <c r="AH668" s="771"/>
    </row>
    <row r="669" spans="1:34" s="720" customFormat="1" x14ac:dyDescent="0.25">
      <c r="A669" s="773" t="s">
        <v>115</v>
      </c>
      <c r="B669" s="769">
        <f t="shared" si="156"/>
        <v>15</v>
      </c>
      <c r="C669" s="786">
        <v>532</v>
      </c>
      <c r="D669" s="854" t="s">
        <v>199</v>
      </c>
      <c r="E669" s="949">
        <v>42473</v>
      </c>
      <c r="F669" s="929"/>
      <c r="G669" s="721">
        <f t="shared" si="157"/>
        <v>15</v>
      </c>
      <c r="H669" s="904">
        <v>532</v>
      </c>
      <c r="I669" s="904">
        <v>532</v>
      </c>
      <c r="J669" s="783">
        <v>532</v>
      </c>
      <c r="K669" s="786">
        <v>0</v>
      </c>
      <c r="L669" s="997">
        <v>42474</v>
      </c>
      <c r="M669" s="716"/>
      <c r="N669" s="716"/>
      <c r="O669" s="716"/>
      <c r="P669" s="716"/>
      <c r="Q669" s="716"/>
      <c r="R669" s="716"/>
      <c r="S669" s="716"/>
      <c r="T669" s="716"/>
      <c r="U669" s="716"/>
      <c r="V669" s="836"/>
      <c r="W669" s="965">
        <f t="shared" si="148"/>
        <v>15</v>
      </c>
      <c r="X669" s="831">
        <v>532</v>
      </c>
      <c r="Y669" s="977" t="str">
        <f t="shared" si="150"/>
        <v>OK</v>
      </c>
      <c r="Z669" s="854">
        <f t="shared" si="155"/>
        <v>0</v>
      </c>
      <c r="AA669" s="987" t="str">
        <f t="shared" si="151"/>
        <v>RP Def - 3173</v>
      </c>
      <c r="AB669" s="770">
        <v>42475</v>
      </c>
      <c r="AC669" s="722">
        <f t="shared" si="152"/>
        <v>532</v>
      </c>
      <c r="AD669" s="771">
        <f t="shared" si="147"/>
        <v>2</v>
      </c>
      <c r="AE669" s="932" t="str">
        <f t="shared" si="153"/>
        <v>OK</v>
      </c>
      <c r="AF669" s="725" t="str">
        <f t="shared" si="154"/>
        <v>OK</v>
      </c>
      <c r="AG669" s="854"/>
      <c r="AH669" s="771"/>
    </row>
    <row r="670" spans="1:34" s="720" customFormat="1" x14ac:dyDescent="0.25">
      <c r="A670" s="773" t="s">
        <v>115</v>
      </c>
      <c r="B670" s="769">
        <f t="shared" si="156"/>
        <v>16</v>
      </c>
      <c r="C670" s="786">
        <v>23</v>
      </c>
      <c r="D670" s="854" t="s">
        <v>245</v>
      </c>
      <c r="E670" s="949">
        <v>42473</v>
      </c>
      <c r="F670" s="929"/>
      <c r="G670" s="721">
        <f t="shared" si="157"/>
        <v>16</v>
      </c>
      <c r="H670" s="904">
        <v>23</v>
      </c>
      <c r="I670" s="904">
        <v>23</v>
      </c>
      <c r="J670" s="783">
        <v>23</v>
      </c>
      <c r="K670" s="786">
        <v>0</v>
      </c>
      <c r="L670" s="997">
        <v>42474</v>
      </c>
      <c r="M670" s="716"/>
      <c r="N670" s="716"/>
      <c r="O670" s="716"/>
      <c r="P670" s="716"/>
      <c r="Q670" s="716"/>
      <c r="R670" s="716"/>
      <c r="S670" s="716"/>
      <c r="T670" s="716"/>
      <c r="U670" s="716"/>
      <c r="V670" s="836"/>
      <c r="W670" s="965">
        <f t="shared" si="148"/>
        <v>16</v>
      </c>
      <c r="X670" s="831">
        <v>23</v>
      </c>
      <c r="Y670" s="977" t="str">
        <f t="shared" si="150"/>
        <v>OK</v>
      </c>
      <c r="Z670" s="854">
        <f t="shared" si="155"/>
        <v>0</v>
      </c>
      <c r="AA670" s="987" t="str">
        <f t="shared" si="151"/>
        <v>CTT Standard - 4091</v>
      </c>
      <c r="AB670" s="770">
        <v>42474</v>
      </c>
      <c r="AC670" s="722">
        <f t="shared" si="152"/>
        <v>23</v>
      </c>
      <c r="AD670" s="771">
        <f t="shared" si="147"/>
        <v>1</v>
      </c>
      <c r="AE670" s="932" t="str">
        <f t="shared" si="153"/>
        <v>OK</v>
      </c>
      <c r="AF670" s="725" t="str">
        <f t="shared" si="154"/>
        <v>OK</v>
      </c>
      <c r="AG670" s="854"/>
      <c r="AH670" s="771"/>
    </row>
    <row r="671" spans="1:34" s="720" customFormat="1" x14ac:dyDescent="0.25">
      <c r="A671" s="773" t="s">
        <v>115</v>
      </c>
      <c r="B671" s="769">
        <f t="shared" si="156"/>
        <v>17</v>
      </c>
      <c r="C671" s="786">
        <v>60</v>
      </c>
      <c r="D671" s="854" t="s">
        <v>244</v>
      </c>
      <c r="E671" s="949">
        <v>42473</v>
      </c>
      <c r="F671" s="929"/>
      <c r="G671" s="721">
        <f t="shared" si="157"/>
        <v>17</v>
      </c>
      <c r="H671" s="904">
        <v>60</v>
      </c>
      <c r="I671" s="904">
        <v>60</v>
      </c>
      <c r="J671" s="783">
        <v>60</v>
      </c>
      <c r="K671" s="904">
        <v>0</v>
      </c>
      <c r="L671" s="997">
        <v>42474</v>
      </c>
      <c r="M671" s="716"/>
      <c r="N671" s="716"/>
      <c r="O671" s="716"/>
      <c r="P671" s="716"/>
      <c r="Q671" s="716"/>
      <c r="R671" s="716"/>
      <c r="S671" s="716"/>
      <c r="T671" s="716"/>
      <c r="U671" s="716"/>
      <c r="V671" s="836"/>
      <c r="W671" s="965">
        <f t="shared" si="148"/>
        <v>17</v>
      </c>
      <c r="X671" s="831">
        <v>60</v>
      </c>
      <c r="Y671" s="977" t="str">
        <f t="shared" si="150"/>
        <v>OK</v>
      </c>
      <c r="Z671" s="854">
        <f t="shared" si="155"/>
        <v>0</v>
      </c>
      <c r="AA671" s="987" t="str">
        <f t="shared" si="151"/>
        <v>JOM - 4327</v>
      </c>
      <c r="AB671" s="770">
        <v>42478</v>
      </c>
      <c r="AC671" s="722">
        <f t="shared" si="152"/>
        <v>60</v>
      </c>
      <c r="AD671" s="771">
        <f t="shared" si="147"/>
        <v>5</v>
      </c>
      <c r="AE671" s="932" t="str">
        <f t="shared" si="153"/>
        <v>OK</v>
      </c>
      <c r="AF671" s="725" t="str">
        <f t="shared" si="154"/>
        <v>OK</v>
      </c>
      <c r="AG671" s="854"/>
      <c r="AH671" s="771"/>
    </row>
    <row r="672" spans="1:34" s="720" customFormat="1" x14ac:dyDescent="0.25">
      <c r="A672" s="773" t="s">
        <v>115</v>
      </c>
      <c r="B672" s="769">
        <f t="shared" si="156"/>
        <v>18</v>
      </c>
      <c r="C672" s="786">
        <v>2</v>
      </c>
      <c r="D672" s="854" t="s">
        <v>189</v>
      </c>
      <c r="E672" s="949">
        <v>42473</v>
      </c>
      <c r="F672" s="929"/>
      <c r="G672" s="721">
        <f t="shared" si="157"/>
        <v>18</v>
      </c>
      <c r="H672" s="904">
        <v>2</v>
      </c>
      <c r="I672" s="904">
        <v>2</v>
      </c>
      <c r="J672" s="783">
        <v>2</v>
      </c>
      <c r="K672" s="904">
        <v>0</v>
      </c>
      <c r="L672" s="997">
        <v>42474</v>
      </c>
      <c r="M672" s="716"/>
      <c r="N672" s="716"/>
      <c r="O672" s="716"/>
      <c r="P672" s="716"/>
      <c r="Q672" s="716"/>
      <c r="R672" s="716"/>
      <c r="S672" s="716"/>
      <c r="T672" s="716"/>
      <c r="U672" s="716"/>
      <c r="V672" s="836"/>
      <c r="W672" s="965">
        <f t="shared" si="148"/>
        <v>18</v>
      </c>
      <c r="X672" s="831">
        <v>2</v>
      </c>
      <c r="Y672" s="977" t="str">
        <f t="shared" si="150"/>
        <v>OK</v>
      </c>
      <c r="Z672" s="854">
        <f t="shared" si="155"/>
        <v>0</v>
      </c>
      <c r="AA672" s="987" t="str">
        <f t="shared" si="151"/>
        <v>SZ Def - 6508</v>
      </c>
      <c r="AB672" s="770">
        <v>42475</v>
      </c>
      <c r="AC672" s="722">
        <f t="shared" si="152"/>
        <v>2</v>
      </c>
      <c r="AD672" s="771">
        <f t="shared" si="147"/>
        <v>2</v>
      </c>
      <c r="AE672" s="932" t="str">
        <f t="shared" si="153"/>
        <v>OK</v>
      </c>
      <c r="AF672" s="725" t="str">
        <f t="shared" si="154"/>
        <v>OK</v>
      </c>
      <c r="AG672" s="854"/>
      <c r="AH672" s="771"/>
    </row>
    <row r="673" spans="1:34" s="720" customFormat="1" x14ac:dyDescent="0.25">
      <c r="A673" s="773" t="s">
        <v>115</v>
      </c>
      <c r="B673" s="769">
        <f t="shared" si="156"/>
        <v>19</v>
      </c>
      <c r="C673" s="786">
        <v>258</v>
      </c>
      <c r="D673" s="854" t="s">
        <v>214</v>
      </c>
      <c r="E673" s="949">
        <v>42473</v>
      </c>
      <c r="F673" s="929"/>
      <c r="G673" s="721">
        <f t="shared" si="157"/>
        <v>19</v>
      </c>
      <c r="H673" s="904">
        <v>258</v>
      </c>
      <c r="I673" s="904">
        <v>258</v>
      </c>
      <c r="J673" s="783">
        <v>258</v>
      </c>
      <c r="K673" s="904">
        <v>0</v>
      </c>
      <c r="L673" s="997">
        <v>42474</v>
      </c>
      <c r="M673" s="716"/>
      <c r="N673" s="716"/>
      <c r="O673" s="716"/>
      <c r="P673" s="716"/>
      <c r="Q673" s="716"/>
      <c r="R673" s="716"/>
      <c r="S673" s="716"/>
      <c r="T673" s="716"/>
      <c r="U673" s="716"/>
      <c r="V673" s="836"/>
      <c r="W673" s="965">
        <f t="shared" si="148"/>
        <v>19</v>
      </c>
      <c r="X673" s="831">
        <v>258</v>
      </c>
      <c r="Y673" s="977" t="str">
        <f t="shared" si="150"/>
        <v>OK</v>
      </c>
      <c r="Z673" s="854">
        <f t="shared" si="155"/>
        <v>0</v>
      </c>
      <c r="AA673" s="987" t="str">
        <f t="shared" si="151"/>
        <v>Worten def - 6806</v>
      </c>
      <c r="AB673" s="770">
        <v>42475</v>
      </c>
      <c r="AC673" s="722">
        <f t="shared" si="152"/>
        <v>258</v>
      </c>
      <c r="AD673" s="771">
        <f t="shared" si="147"/>
        <v>2</v>
      </c>
      <c r="AE673" s="932" t="str">
        <f t="shared" si="153"/>
        <v>OK</v>
      </c>
      <c r="AF673" s="725" t="str">
        <f t="shared" si="154"/>
        <v>OK</v>
      </c>
      <c r="AG673" s="854"/>
      <c r="AH673" s="771"/>
    </row>
    <row r="674" spans="1:34" s="720" customFormat="1" x14ac:dyDescent="0.25">
      <c r="A674" s="773" t="s">
        <v>115</v>
      </c>
      <c r="B674" s="769">
        <f t="shared" si="156"/>
        <v>20</v>
      </c>
      <c r="C674" s="786">
        <v>3</v>
      </c>
      <c r="D674" s="854" t="s">
        <v>219</v>
      </c>
      <c r="E674" s="949">
        <v>42473</v>
      </c>
      <c r="F674" s="929"/>
      <c r="G674" s="721">
        <f t="shared" si="157"/>
        <v>20</v>
      </c>
      <c r="H674" s="782">
        <v>3</v>
      </c>
      <c r="I674" s="782">
        <v>3</v>
      </c>
      <c r="J674" s="1000">
        <v>3</v>
      </c>
      <c r="K674" s="904">
        <v>0</v>
      </c>
      <c r="L674" s="997">
        <v>42474</v>
      </c>
      <c r="M674" s="716"/>
      <c r="N674" s="716"/>
      <c r="O674" s="716"/>
      <c r="P674" s="716"/>
      <c r="Q674" s="716"/>
      <c r="R674" s="716"/>
      <c r="S674" s="716"/>
      <c r="T674" s="716"/>
      <c r="U674" s="716"/>
      <c r="V674" s="836"/>
      <c r="W674" s="965">
        <f t="shared" si="148"/>
        <v>20</v>
      </c>
      <c r="X674" s="831">
        <v>3</v>
      </c>
      <c r="Y674" s="977" t="str">
        <f t="shared" si="150"/>
        <v>OK</v>
      </c>
      <c r="Z674" s="854">
        <f t="shared" si="155"/>
        <v>0</v>
      </c>
      <c r="AA674" s="987" t="str">
        <f t="shared" si="151"/>
        <v>Vobis -6843</v>
      </c>
      <c r="AB674" s="770">
        <v>42475</v>
      </c>
      <c r="AC674" s="722">
        <f t="shared" si="152"/>
        <v>3</v>
      </c>
      <c r="AD674" s="771">
        <f t="shared" si="147"/>
        <v>2</v>
      </c>
      <c r="AE674" s="932" t="str">
        <f t="shared" si="153"/>
        <v>OK</v>
      </c>
      <c r="AF674" s="725" t="str">
        <f t="shared" si="154"/>
        <v>OK</v>
      </c>
      <c r="AG674" s="854"/>
      <c r="AH674" s="771"/>
    </row>
    <row r="675" spans="1:34" s="720" customFormat="1" x14ac:dyDescent="0.25">
      <c r="A675" s="794" t="s">
        <v>115</v>
      </c>
      <c r="B675" s="769">
        <v>1</v>
      </c>
      <c r="C675" s="786">
        <v>200</v>
      </c>
      <c r="D675" s="854" t="s">
        <v>196</v>
      </c>
      <c r="E675" s="949">
        <v>42474</v>
      </c>
      <c r="F675" s="929"/>
      <c r="G675" s="721">
        <f t="shared" si="157"/>
        <v>1</v>
      </c>
      <c r="H675" s="782">
        <v>200</v>
      </c>
      <c r="I675" s="782">
        <v>200</v>
      </c>
      <c r="J675" s="1000">
        <v>200</v>
      </c>
      <c r="K675" s="830">
        <v>0</v>
      </c>
      <c r="L675" s="997">
        <v>42475</v>
      </c>
      <c r="M675" s="716"/>
      <c r="N675" s="716"/>
      <c r="O675" s="716"/>
      <c r="P675" s="716"/>
      <c r="Q675" s="716"/>
      <c r="R675" s="716"/>
      <c r="S675" s="716"/>
      <c r="T675" s="716"/>
      <c r="U675" s="716"/>
      <c r="V675" s="836"/>
      <c r="W675" s="965">
        <f t="shared" si="148"/>
        <v>1</v>
      </c>
      <c r="X675" s="831">
        <v>200</v>
      </c>
      <c r="Y675" s="977" t="str">
        <f t="shared" si="150"/>
        <v>OK</v>
      </c>
      <c r="Z675" s="854">
        <f t="shared" si="155"/>
        <v>0</v>
      </c>
      <c r="AA675" s="987" t="str">
        <f t="shared" si="151"/>
        <v>RP Provisorio - 3172</v>
      </c>
      <c r="AB675" s="770">
        <v>42479</v>
      </c>
      <c r="AC675" s="722">
        <f t="shared" si="152"/>
        <v>200</v>
      </c>
      <c r="AD675" s="771">
        <f t="shared" si="147"/>
        <v>5</v>
      </c>
      <c r="AE675" s="932" t="str">
        <f t="shared" si="153"/>
        <v>OK</v>
      </c>
      <c r="AF675" s="725" t="str">
        <f t="shared" si="154"/>
        <v>OK</v>
      </c>
      <c r="AG675" s="854"/>
      <c r="AH675" s="771"/>
    </row>
    <row r="676" spans="1:34" s="720" customFormat="1" x14ac:dyDescent="0.25">
      <c r="A676" s="794" t="s">
        <v>115</v>
      </c>
      <c r="B676" s="769">
        <v>1</v>
      </c>
      <c r="C676" s="786">
        <v>250</v>
      </c>
      <c r="D676" s="854" t="s">
        <v>196</v>
      </c>
      <c r="E676" s="949">
        <v>42475</v>
      </c>
      <c r="F676" s="929"/>
      <c r="G676" s="721">
        <f t="shared" si="157"/>
        <v>1</v>
      </c>
      <c r="H676" s="782">
        <v>250</v>
      </c>
      <c r="I676" s="782">
        <v>250</v>
      </c>
      <c r="J676" s="1000">
        <v>250</v>
      </c>
      <c r="K676" s="830">
        <v>0</v>
      </c>
      <c r="L676" s="997">
        <v>42476</v>
      </c>
      <c r="M676" s="716"/>
      <c r="N676" s="716"/>
      <c r="O676" s="716"/>
      <c r="P676" s="716"/>
      <c r="Q676" s="716"/>
      <c r="R676" s="716"/>
      <c r="S676" s="716"/>
      <c r="T676" s="716"/>
      <c r="U676" s="716"/>
      <c r="V676" s="836"/>
      <c r="W676" s="965">
        <f t="shared" si="148"/>
        <v>1</v>
      </c>
      <c r="X676" s="831">
        <v>250</v>
      </c>
      <c r="Y676" s="977" t="str">
        <f t="shared" si="150"/>
        <v>OK</v>
      </c>
      <c r="Z676" s="854">
        <f t="shared" si="155"/>
        <v>0</v>
      </c>
      <c r="AA676" s="987" t="str">
        <f t="shared" si="151"/>
        <v>RP Provisorio - 3172</v>
      </c>
      <c r="AB676" s="770">
        <v>42479</v>
      </c>
      <c r="AC676" s="722">
        <f t="shared" si="152"/>
        <v>250</v>
      </c>
      <c r="AD676" s="771">
        <f t="shared" si="147"/>
        <v>4</v>
      </c>
      <c r="AE676" s="932" t="str">
        <f t="shared" si="153"/>
        <v>OK</v>
      </c>
      <c r="AF676" s="725" t="str">
        <f t="shared" si="154"/>
        <v>OK</v>
      </c>
      <c r="AG676" s="854"/>
      <c r="AH676" s="771"/>
    </row>
    <row r="677" spans="1:34" s="720" customFormat="1" x14ac:dyDescent="0.25">
      <c r="A677" s="794" t="s">
        <v>115</v>
      </c>
      <c r="B677" s="769">
        <v>1</v>
      </c>
      <c r="C677" s="786">
        <v>2000</v>
      </c>
      <c r="D677" s="854" t="s">
        <v>212</v>
      </c>
      <c r="E677" s="949">
        <v>42478</v>
      </c>
      <c r="F677" s="929"/>
      <c r="G677" s="721">
        <f t="shared" si="157"/>
        <v>1</v>
      </c>
      <c r="H677" s="782">
        <v>2000</v>
      </c>
      <c r="I677" s="782">
        <v>2000</v>
      </c>
      <c r="J677" s="1000">
        <v>2000</v>
      </c>
      <c r="K677" s="830">
        <v>0</v>
      </c>
      <c r="L677" s="997">
        <v>42479</v>
      </c>
      <c r="M677" s="716"/>
      <c r="N677" s="716"/>
      <c r="O677" s="716"/>
      <c r="P677" s="716"/>
      <c r="Q677" s="716"/>
      <c r="R677" s="716"/>
      <c r="S677" s="716"/>
      <c r="T677" s="716"/>
      <c r="U677" s="716"/>
      <c r="V677" s="836"/>
      <c r="W677" s="965">
        <f t="shared" si="148"/>
        <v>1</v>
      </c>
      <c r="X677" s="831">
        <v>2000</v>
      </c>
      <c r="Y677" s="977" t="str">
        <f t="shared" si="150"/>
        <v>OK</v>
      </c>
      <c r="Z677" s="854">
        <f t="shared" si="155"/>
        <v>0</v>
      </c>
      <c r="AA677" s="987" t="str">
        <f t="shared" si="151"/>
        <v>FNAC prov- 2369</v>
      </c>
      <c r="AB677" s="770">
        <v>42481</v>
      </c>
      <c r="AC677" s="722">
        <f t="shared" si="152"/>
        <v>2000</v>
      </c>
      <c r="AD677" s="771">
        <f t="shared" si="147"/>
        <v>3</v>
      </c>
      <c r="AE677" s="932" t="str">
        <f t="shared" si="153"/>
        <v>OK</v>
      </c>
      <c r="AF677" s="725" t="str">
        <f t="shared" si="154"/>
        <v>OK</v>
      </c>
      <c r="AG677" s="854"/>
      <c r="AH677" s="771"/>
    </row>
    <row r="678" spans="1:34" s="720" customFormat="1" x14ac:dyDescent="0.25">
      <c r="A678" s="794" t="s">
        <v>115</v>
      </c>
      <c r="B678" s="769">
        <f>B677+1</f>
        <v>2</v>
      </c>
      <c r="C678" s="786">
        <v>200</v>
      </c>
      <c r="D678" s="854" t="s">
        <v>212</v>
      </c>
      <c r="E678" s="949">
        <v>42478</v>
      </c>
      <c r="F678" s="929"/>
      <c r="G678" s="721">
        <f t="shared" si="157"/>
        <v>2</v>
      </c>
      <c r="H678" s="782">
        <v>200</v>
      </c>
      <c r="I678" s="782">
        <v>200</v>
      </c>
      <c r="J678" s="1000">
        <v>200</v>
      </c>
      <c r="K678" s="830">
        <v>0</v>
      </c>
      <c r="L678" s="997">
        <v>42479</v>
      </c>
      <c r="M678" s="716"/>
      <c r="N678" s="716"/>
      <c r="O678" s="716"/>
      <c r="P678" s="716"/>
      <c r="Q678" s="716"/>
      <c r="R678" s="716"/>
      <c r="S678" s="716"/>
      <c r="T678" s="716"/>
      <c r="U678" s="716"/>
      <c r="V678" s="836"/>
      <c r="W678" s="965">
        <f t="shared" si="148"/>
        <v>2</v>
      </c>
      <c r="X678" s="831">
        <v>200</v>
      </c>
      <c r="Y678" s="977" t="str">
        <f t="shared" si="150"/>
        <v>OK</v>
      </c>
      <c r="Z678" s="854">
        <f t="shared" si="155"/>
        <v>0</v>
      </c>
      <c r="AA678" s="987" t="str">
        <f t="shared" si="151"/>
        <v>FNAC prov- 2369</v>
      </c>
      <c r="AB678" s="770">
        <v>42481</v>
      </c>
      <c r="AC678" s="722">
        <f t="shared" si="152"/>
        <v>200</v>
      </c>
      <c r="AD678" s="771">
        <f t="shared" si="147"/>
        <v>3</v>
      </c>
      <c r="AE678" s="932" t="str">
        <f t="shared" si="153"/>
        <v>OK</v>
      </c>
      <c r="AF678" s="725" t="str">
        <f t="shared" si="154"/>
        <v>OK</v>
      </c>
      <c r="AG678" s="854"/>
      <c r="AH678" s="771"/>
    </row>
    <row r="679" spans="1:34" s="720" customFormat="1" x14ac:dyDescent="0.25">
      <c r="A679" s="794" t="s">
        <v>115</v>
      </c>
      <c r="B679" s="769">
        <f>B678+1</f>
        <v>3</v>
      </c>
      <c r="C679" s="786">
        <v>600</v>
      </c>
      <c r="D679" s="854" t="s">
        <v>196</v>
      </c>
      <c r="E679" s="949">
        <v>42478</v>
      </c>
      <c r="F679" s="929"/>
      <c r="G679" s="721">
        <f t="shared" si="157"/>
        <v>3</v>
      </c>
      <c r="H679" s="782">
        <v>600</v>
      </c>
      <c r="I679" s="782">
        <v>600</v>
      </c>
      <c r="J679" s="1000">
        <v>600</v>
      </c>
      <c r="K679" s="830">
        <v>0</v>
      </c>
      <c r="L679" s="997">
        <v>42479</v>
      </c>
      <c r="M679" s="716"/>
      <c r="N679" s="716"/>
      <c r="O679" s="716"/>
      <c r="P679" s="716"/>
      <c r="Q679" s="716"/>
      <c r="R679" s="716"/>
      <c r="S679" s="716"/>
      <c r="T679" s="716"/>
      <c r="U679" s="716"/>
      <c r="V679" s="836"/>
      <c r="W679" s="965">
        <f t="shared" si="148"/>
        <v>3</v>
      </c>
      <c r="X679" s="831">
        <v>600</v>
      </c>
      <c r="Y679" s="977" t="str">
        <f t="shared" si="150"/>
        <v>OK</v>
      </c>
      <c r="Z679" s="854">
        <f t="shared" si="155"/>
        <v>0</v>
      </c>
      <c r="AA679" s="987" t="str">
        <f t="shared" si="151"/>
        <v>RP Provisorio - 3172</v>
      </c>
      <c r="AB679" s="770">
        <v>42481</v>
      </c>
      <c r="AC679" s="722">
        <f t="shared" si="152"/>
        <v>600</v>
      </c>
      <c r="AD679" s="771">
        <f t="shared" si="147"/>
        <v>3</v>
      </c>
      <c r="AE679" s="932" t="str">
        <f t="shared" si="153"/>
        <v>OK</v>
      </c>
      <c r="AF679" s="725" t="str">
        <f t="shared" si="154"/>
        <v>OK</v>
      </c>
      <c r="AG679" s="854"/>
      <c r="AH679" s="771"/>
    </row>
    <row r="680" spans="1:34" s="720" customFormat="1" x14ac:dyDescent="0.25">
      <c r="A680" s="773" t="s">
        <v>115</v>
      </c>
      <c r="B680" s="769">
        <v>1</v>
      </c>
      <c r="C680" s="786">
        <v>150</v>
      </c>
      <c r="D680" s="854" t="s">
        <v>196</v>
      </c>
      <c r="E680" s="949">
        <v>42479</v>
      </c>
      <c r="F680" s="929"/>
      <c r="G680" s="721">
        <f t="shared" si="157"/>
        <v>1</v>
      </c>
      <c r="H680" s="831">
        <v>150</v>
      </c>
      <c r="I680" s="831">
        <v>150</v>
      </c>
      <c r="J680" s="790">
        <v>150</v>
      </c>
      <c r="K680" s="904">
        <v>0</v>
      </c>
      <c r="L680" s="997">
        <v>42480</v>
      </c>
      <c r="V680" s="836"/>
      <c r="W680" s="713">
        <v>1</v>
      </c>
      <c r="X680" s="831">
        <v>150</v>
      </c>
      <c r="Y680" s="977" t="str">
        <f t="shared" si="150"/>
        <v>OK</v>
      </c>
      <c r="Z680" s="854">
        <f t="shared" si="155"/>
        <v>0</v>
      </c>
      <c r="AA680" s="987" t="str">
        <f t="shared" si="151"/>
        <v>RP Provisorio - 3172</v>
      </c>
      <c r="AB680" s="770">
        <v>42481</v>
      </c>
      <c r="AC680" s="722">
        <f t="shared" si="152"/>
        <v>150</v>
      </c>
      <c r="AD680" s="771">
        <f t="shared" si="147"/>
        <v>2</v>
      </c>
      <c r="AE680" s="932" t="str">
        <f t="shared" si="153"/>
        <v>OK</v>
      </c>
      <c r="AF680" s="725" t="str">
        <f t="shared" si="154"/>
        <v>OK</v>
      </c>
      <c r="AG680" s="854"/>
      <c r="AH680" s="771"/>
    </row>
    <row r="681" spans="1:34" s="720" customFormat="1" x14ac:dyDescent="0.25">
      <c r="A681" s="773" t="s">
        <v>115</v>
      </c>
      <c r="B681" s="769">
        <v>1</v>
      </c>
      <c r="C681" s="786">
        <v>1</v>
      </c>
      <c r="D681" s="854" t="s">
        <v>183</v>
      </c>
      <c r="E681" s="949">
        <v>42480</v>
      </c>
      <c r="F681" s="929"/>
      <c r="G681" s="721">
        <f t="shared" si="157"/>
        <v>1</v>
      </c>
      <c r="H681" s="904">
        <v>1</v>
      </c>
      <c r="I681" s="904">
        <v>1</v>
      </c>
      <c r="J681" s="783">
        <v>1</v>
      </c>
      <c r="K681" s="904">
        <v>0</v>
      </c>
      <c r="L681" s="997">
        <v>42481</v>
      </c>
      <c r="V681" s="836"/>
      <c r="W681" s="965">
        <f t="shared" ref="W681:W699" si="158">B681:B700</f>
        <v>1</v>
      </c>
      <c r="X681" s="831">
        <v>1</v>
      </c>
      <c r="Y681" s="977" t="str">
        <f t="shared" si="150"/>
        <v>OK</v>
      </c>
      <c r="Z681" s="854">
        <f t="shared" si="155"/>
        <v>0</v>
      </c>
      <c r="AA681" s="987" t="str">
        <f t="shared" si="151"/>
        <v>MDL Def - 2208</v>
      </c>
      <c r="AB681" s="770">
        <v>42487</v>
      </c>
      <c r="AC681" s="722">
        <f t="shared" si="152"/>
        <v>1</v>
      </c>
      <c r="AD681" s="771">
        <f t="shared" ref="AD681:AD744" si="159">DAYS360(E681,AB681)</f>
        <v>7</v>
      </c>
      <c r="AE681" s="932" t="str">
        <f t="shared" si="153"/>
        <v>OK</v>
      </c>
      <c r="AF681" s="725" t="str">
        <f t="shared" si="154"/>
        <v>OK</v>
      </c>
      <c r="AG681" s="854"/>
      <c r="AH681" s="771"/>
    </row>
    <row r="682" spans="1:34" s="720" customFormat="1" x14ac:dyDescent="0.25">
      <c r="A682" s="773" t="s">
        <v>115</v>
      </c>
      <c r="B682" s="769">
        <f t="shared" ref="B682:B698" si="160">B681+1</f>
        <v>2</v>
      </c>
      <c r="C682" s="786">
        <v>13</v>
      </c>
      <c r="D682" s="854" t="s">
        <v>67</v>
      </c>
      <c r="E682" s="949">
        <v>42480</v>
      </c>
      <c r="F682" s="929"/>
      <c r="G682" s="721">
        <f t="shared" si="157"/>
        <v>2</v>
      </c>
      <c r="H682" s="904">
        <v>13</v>
      </c>
      <c r="I682" s="904">
        <v>13</v>
      </c>
      <c r="J682" s="783">
        <v>13</v>
      </c>
      <c r="K682" s="904">
        <v>0</v>
      </c>
      <c r="L682" s="997">
        <v>42481</v>
      </c>
      <c r="V682" s="836"/>
      <c r="W682" s="965">
        <f t="shared" si="158"/>
        <v>2</v>
      </c>
      <c r="X682" s="831">
        <v>13</v>
      </c>
      <c r="Y682" s="977" t="str">
        <f t="shared" si="150"/>
        <v>OK</v>
      </c>
      <c r="Z682" s="854">
        <f t="shared" si="155"/>
        <v>0</v>
      </c>
      <c r="AA682" s="987" t="str">
        <f t="shared" si="151"/>
        <v>White - 2213</v>
      </c>
      <c r="AB682" s="770">
        <v>42487</v>
      </c>
      <c r="AC682" s="722">
        <f t="shared" si="152"/>
        <v>13</v>
      </c>
      <c r="AD682" s="771">
        <f t="shared" si="159"/>
        <v>7</v>
      </c>
      <c r="AE682" s="932" t="str">
        <f t="shared" si="153"/>
        <v>OK</v>
      </c>
      <c r="AF682" s="725" t="str">
        <f t="shared" si="154"/>
        <v>OK</v>
      </c>
      <c r="AG682" s="854"/>
      <c r="AH682" s="771"/>
    </row>
    <row r="683" spans="1:34" s="720" customFormat="1" x14ac:dyDescent="0.25">
      <c r="A683" s="773" t="s">
        <v>115</v>
      </c>
      <c r="B683" s="769">
        <f t="shared" si="160"/>
        <v>3</v>
      </c>
      <c r="C683" s="786">
        <v>1</v>
      </c>
      <c r="D683" s="854" t="s">
        <v>68</v>
      </c>
      <c r="E683" s="949">
        <v>42480</v>
      </c>
      <c r="F683" s="929"/>
      <c r="G683" s="721">
        <f t="shared" si="157"/>
        <v>3</v>
      </c>
      <c r="H683" s="904">
        <v>1</v>
      </c>
      <c r="I683" s="904">
        <v>1</v>
      </c>
      <c r="J683" s="783">
        <v>1</v>
      </c>
      <c r="K683" s="904">
        <v>0</v>
      </c>
      <c r="L683" s="997">
        <v>42481</v>
      </c>
      <c r="V683" s="836"/>
      <c r="W683" s="965">
        <f t="shared" si="158"/>
        <v>3</v>
      </c>
      <c r="X683" s="831">
        <v>1</v>
      </c>
      <c r="Y683" s="977" t="str">
        <f t="shared" si="150"/>
        <v>OK</v>
      </c>
      <c r="Z683" s="854">
        <f t="shared" si="155"/>
        <v>0</v>
      </c>
      <c r="AA683" s="987" t="str">
        <f t="shared" si="151"/>
        <v>Green - 2214</v>
      </c>
      <c r="AB683" s="770">
        <v>42487</v>
      </c>
      <c r="AC683" s="722">
        <f t="shared" si="152"/>
        <v>1</v>
      </c>
      <c r="AD683" s="771">
        <f t="shared" si="159"/>
        <v>7</v>
      </c>
      <c r="AE683" s="932" t="str">
        <f t="shared" si="153"/>
        <v>OK</v>
      </c>
      <c r="AF683" s="725" t="str">
        <f t="shared" si="154"/>
        <v>OK</v>
      </c>
      <c r="AG683" s="854"/>
      <c r="AH683" s="771"/>
    </row>
    <row r="684" spans="1:34" s="720" customFormat="1" x14ac:dyDescent="0.25">
      <c r="A684" s="773" t="s">
        <v>115</v>
      </c>
      <c r="B684" s="769">
        <f t="shared" si="160"/>
        <v>4</v>
      </c>
      <c r="C684" s="786">
        <v>60</v>
      </c>
      <c r="D684" s="854" t="s">
        <v>69</v>
      </c>
      <c r="E684" s="949">
        <v>42480</v>
      </c>
      <c r="F684" s="929"/>
      <c r="G684" s="721">
        <f t="shared" si="157"/>
        <v>4</v>
      </c>
      <c r="H684" s="904">
        <v>60</v>
      </c>
      <c r="I684" s="904">
        <v>60</v>
      </c>
      <c r="J684" s="783">
        <v>60</v>
      </c>
      <c r="K684" s="904">
        <v>0</v>
      </c>
      <c r="L684" s="997">
        <v>42481</v>
      </c>
      <c r="V684" s="836"/>
      <c r="W684" s="965">
        <f t="shared" si="158"/>
        <v>4</v>
      </c>
      <c r="X684" s="831">
        <v>60</v>
      </c>
      <c r="Y684" s="977" t="str">
        <f t="shared" si="150"/>
        <v>OK</v>
      </c>
      <c r="Z684" s="854">
        <f t="shared" si="155"/>
        <v>0</v>
      </c>
      <c r="AA684" s="987" t="str">
        <f t="shared" si="151"/>
        <v>Black - 2215</v>
      </c>
      <c r="AB684" s="770">
        <v>42487</v>
      </c>
      <c r="AC684" s="722">
        <f t="shared" si="152"/>
        <v>60</v>
      </c>
      <c r="AD684" s="771">
        <f t="shared" si="159"/>
        <v>7</v>
      </c>
      <c r="AE684" s="932" t="str">
        <f t="shared" si="153"/>
        <v>OK</v>
      </c>
      <c r="AF684" s="725" t="str">
        <f t="shared" si="154"/>
        <v>OK</v>
      </c>
      <c r="AG684" s="854"/>
      <c r="AH684" s="771"/>
    </row>
    <row r="685" spans="1:34" s="720" customFormat="1" x14ac:dyDescent="0.25">
      <c r="A685" s="773" t="s">
        <v>115</v>
      </c>
      <c r="B685" s="769">
        <f t="shared" si="160"/>
        <v>5</v>
      </c>
      <c r="C685" s="786">
        <v>5</v>
      </c>
      <c r="D685" s="854" t="s">
        <v>72</v>
      </c>
      <c r="E685" s="949">
        <v>42480</v>
      </c>
      <c r="F685" s="929"/>
      <c r="G685" s="721">
        <f t="shared" si="157"/>
        <v>5</v>
      </c>
      <c r="H685" s="904">
        <v>5</v>
      </c>
      <c r="I685" s="904">
        <v>5</v>
      </c>
      <c r="J685" s="783">
        <v>5</v>
      </c>
      <c r="K685" s="904">
        <v>0</v>
      </c>
      <c r="L685" s="997">
        <v>42481</v>
      </c>
      <c r="V685" s="836"/>
      <c r="W685" s="965">
        <f t="shared" si="158"/>
        <v>5</v>
      </c>
      <c r="X685" s="831">
        <v>5</v>
      </c>
      <c r="Y685" s="977" t="str">
        <f t="shared" si="150"/>
        <v>OK</v>
      </c>
      <c r="Z685" s="854">
        <f t="shared" si="155"/>
        <v>0</v>
      </c>
      <c r="AA685" s="987" t="str">
        <f t="shared" si="151"/>
        <v>Credial - 2227</v>
      </c>
      <c r="AB685" s="770">
        <v>42487</v>
      </c>
      <c r="AC685" s="722">
        <f t="shared" si="152"/>
        <v>5</v>
      </c>
      <c r="AD685" s="771">
        <f t="shared" si="159"/>
        <v>7</v>
      </c>
      <c r="AE685" s="932" t="str">
        <f t="shared" si="153"/>
        <v>OK</v>
      </c>
      <c r="AF685" s="725" t="str">
        <f t="shared" si="154"/>
        <v>OK</v>
      </c>
      <c r="AG685" s="854"/>
      <c r="AH685" s="771"/>
    </row>
    <row r="686" spans="1:34" s="720" customFormat="1" x14ac:dyDescent="0.25">
      <c r="A686" s="773" t="s">
        <v>115</v>
      </c>
      <c r="B686" s="769">
        <f t="shared" si="160"/>
        <v>6</v>
      </c>
      <c r="C686" s="786">
        <v>311</v>
      </c>
      <c r="D686" s="854" t="s">
        <v>73</v>
      </c>
      <c r="E686" s="949">
        <v>42480</v>
      </c>
      <c r="F686" s="929"/>
      <c r="G686" s="721">
        <f t="shared" si="157"/>
        <v>6</v>
      </c>
      <c r="H686" s="904">
        <v>311</v>
      </c>
      <c r="I686" s="904">
        <v>311</v>
      </c>
      <c r="J686" s="783">
        <v>311</v>
      </c>
      <c r="K686" s="904">
        <v>0</v>
      </c>
      <c r="L686" s="997">
        <v>42481</v>
      </c>
      <c r="V686" s="836"/>
      <c r="W686" s="965">
        <f t="shared" si="158"/>
        <v>6</v>
      </c>
      <c r="X686" s="831">
        <v>311</v>
      </c>
      <c r="Y686" s="977" t="str">
        <f t="shared" si="150"/>
        <v>OK</v>
      </c>
      <c r="Z686" s="854">
        <f t="shared" si="155"/>
        <v>0</v>
      </c>
      <c r="AA686" s="987" t="str">
        <f t="shared" si="151"/>
        <v>Ikea - 2228</v>
      </c>
      <c r="AB686" s="770">
        <v>42487</v>
      </c>
      <c r="AC686" s="722">
        <f t="shared" si="152"/>
        <v>311</v>
      </c>
      <c r="AD686" s="771">
        <f t="shared" si="159"/>
        <v>7</v>
      </c>
      <c r="AE686" s="932" t="str">
        <f t="shared" si="153"/>
        <v>OK</v>
      </c>
      <c r="AF686" s="725" t="str">
        <f t="shared" si="154"/>
        <v>OK</v>
      </c>
      <c r="AG686" s="854"/>
      <c r="AH686" s="771"/>
    </row>
    <row r="687" spans="1:34" s="720" customFormat="1" x14ac:dyDescent="0.25">
      <c r="A687" s="773" t="s">
        <v>115</v>
      </c>
      <c r="B687" s="769">
        <f t="shared" si="160"/>
        <v>7</v>
      </c>
      <c r="C687" s="786">
        <v>4</v>
      </c>
      <c r="D687" s="854" t="s">
        <v>79</v>
      </c>
      <c r="E687" s="949">
        <v>42480</v>
      </c>
      <c r="F687" s="929"/>
      <c r="G687" s="721">
        <f t="shared" si="157"/>
        <v>7</v>
      </c>
      <c r="H687" s="904">
        <v>4</v>
      </c>
      <c r="I687" s="904">
        <v>4</v>
      </c>
      <c r="J687" s="783">
        <v>4</v>
      </c>
      <c r="K687" s="904">
        <v>0</v>
      </c>
      <c r="L687" s="997">
        <v>42481</v>
      </c>
      <c r="V687" s="836"/>
      <c r="W687" s="965">
        <f t="shared" si="158"/>
        <v>7</v>
      </c>
      <c r="X687" s="831">
        <v>4</v>
      </c>
      <c r="Y687" s="977" t="str">
        <f t="shared" si="150"/>
        <v>OK</v>
      </c>
      <c r="Z687" s="854">
        <f t="shared" si="155"/>
        <v>0</v>
      </c>
      <c r="AA687" s="987" t="str">
        <f t="shared" si="151"/>
        <v>Moviflor - 2229</v>
      </c>
      <c r="AB687" s="770">
        <v>42487</v>
      </c>
      <c r="AC687" s="722">
        <f t="shared" si="152"/>
        <v>4</v>
      </c>
      <c r="AD687" s="771">
        <f t="shared" si="159"/>
        <v>7</v>
      </c>
      <c r="AE687" s="932" t="str">
        <f t="shared" si="153"/>
        <v>OK</v>
      </c>
      <c r="AF687" s="725" t="str">
        <f t="shared" si="154"/>
        <v>OK</v>
      </c>
      <c r="AG687" s="854"/>
      <c r="AH687" s="771"/>
    </row>
    <row r="688" spans="1:34" s="720" customFormat="1" x14ac:dyDescent="0.25">
      <c r="A688" s="773" t="s">
        <v>115</v>
      </c>
      <c r="B688" s="769">
        <f t="shared" si="160"/>
        <v>8</v>
      </c>
      <c r="C688" s="786">
        <v>238</v>
      </c>
      <c r="D688" s="854" t="s">
        <v>74</v>
      </c>
      <c r="E688" s="949">
        <v>42480</v>
      </c>
      <c r="F688" s="929"/>
      <c r="G688" s="721">
        <f t="shared" si="157"/>
        <v>8</v>
      </c>
      <c r="H688" s="904">
        <v>238</v>
      </c>
      <c r="I688" s="904">
        <v>238</v>
      </c>
      <c r="J688" s="783">
        <v>238</v>
      </c>
      <c r="K688" s="904">
        <v>0</v>
      </c>
      <c r="L688" s="997">
        <v>42481</v>
      </c>
      <c r="V688" s="836"/>
      <c r="W688" s="965">
        <f t="shared" si="158"/>
        <v>8</v>
      </c>
      <c r="X688" s="831">
        <v>238</v>
      </c>
      <c r="Y688" s="977" t="str">
        <f t="shared" si="150"/>
        <v>OK</v>
      </c>
      <c r="Z688" s="854">
        <f t="shared" si="155"/>
        <v>0</v>
      </c>
      <c r="AA688" s="987" t="str">
        <f t="shared" si="151"/>
        <v>Conforama - 2230</v>
      </c>
      <c r="AB688" s="770">
        <v>42487</v>
      </c>
      <c r="AC688" s="722">
        <f t="shared" si="152"/>
        <v>238</v>
      </c>
      <c r="AD688" s="771">
        <f t="shared" si="159"/>
        <v>7</v>
      </c>
      <c r="AE688" s="932" t="str">
        <f t="shared" si="153"/>
        <v>OK</v>
      </c>
      <c r="AF688" s="725" t="str">
        <f t="shared" si="154"/>
        <v>OK</v>
      </c>
      <c r="AG688" s="854"/>
      <c r="AH688" s="771"/>
    </row>
    <row r="689" spans="1:34" s="720" customFormat="1" x14ac:dyDescent="0.25">
      <c r="A689" s="773" t="s">
        <v>115</v>
      </c>
      <c r="B689" s="769">
        <f t="shared" si="160"/>
        <v>9</v>
      </c>
      <c r="C689" s="786">
        <v>32</v>
      </c>
      <c r="D689" s="854" t="s">
        <v>75</v>
      </c>
      <c r="E689" s="949">
        <v>42480</v>
      </c>
      <c r="F689" s="929"/>
      <c r="G689" s="721">
        <f t="shared" si="157"/>
        <v>9</v>
      </c>
      <c r="H689" s="904">
        <v>32</v>
      </c>
      <c r="I689" s="904">
        <v>32</v>
      </c>
      <c r="J689" s="783">
        <v>32</v>
      </c>
      <c r="K689" s="904">
        <v>0</v>
      </c>
      <c r="L689" s="997">
        <v>42481</v>
      </c>
      <c r="V689" s="836"/>
      <c r="W689" s="965">
        <f t="shared" si="158"/>
        <v>9</v>
      </c>
      <c r="X689" s="831">
        <v>32</v>
      </c>
      <c r="Y689" s="977" t="str">
        <f t="shared" si="150"/>
        <v>OK</v>
      </c>
      <c r="Z689" s="854">
        <f t="shared" si="155"/>
        <v>0</v>
      </c>
      <c r="AA689" s="987" t="str">
        <f t="shared" si="151"/>
        <v>Euronics - 2231</v>
      </c>
      <c r="AB689" s="770">
        <v>42487</v>
      </c>
      <c r="AC689" s="722">
        <f t="shared" si="152"/>
        <v>32</v>
      </c>
      <c r="AD689" s="771">
        <f t="shared" si="159"/>
        <v>7</v>
      </c>
      <c r="AE689" s="932" t="str">
        <f t="shared" si="153"/>
        <v>OK</v>
      </c>
      <c r="AF689" s="725" t="str">
        <f t="shared" si="154"/>
        <v>OK</v>
      </c>
      <c r="AG689" s="854"/>
      <c r="AH689" s="771"/>
    </row>
    <row r="690" spans="1:34" s="720" customFormat="1" x14ac:dyDescent="0.25">
      <c r="A690" s="773" t="s">
        <v>115</v>
      </c>
      <c r="B690" s="769">
        <f t="shared" si="160"/>
        <v>10</v>
      </c>
      <c r="C690" s="786">
        <v>7</v>
      </c>
      <c r="D690" s="854" t="s">
        <v>76</v>
      </c>
      <c r="E690" s="949">
        <v>42480</v>
      </c>
      <c r="F690" s="929"/>
      <c r="G690" s="721">
        <f t="shared" si="157"/>
        <v>10</v>
      </c>
      <c r="H690" s="904">
        <v>7</v>
      </c>
      <c r="I690" s="904">
        <v>7</v>
      </c>
      <c r="J690" s="783">
        <v>7</v>
      </c>
      <c r="K690" s="904">
        <v>0</v>
      </c>
      <c r="L690" s="997">
        <v>42481</v>
      </c>
      <c r="V690" s="836"/>
      <c r="W690" s="965">
        <f t="shared" si="158"/>
        <v>10</v>
      </c>
      <c r="X690" s="831">
        <v>7</v>
      </c>
      <c r="Y690" s="977" t="str">
        <f t="shared" si="150"/>
        <v>OK</v>
      </c>
      <c r="Z690" s="854">
        <f t="shared" si="155"/>
        <v>0</v>
      </c>
      <c r="AA690" s="987" t="str">
        <f t="shared" si="151"/>
        <v>Tien 21 - 2232</v>
      </c>
      <c r="AB690" s="770">
        <v>42487</v>
      </c>
      <c r="AC690" s="722">
        <f t="shared" si="152"/>
        <v>7</v>
      </c>
      <c r="AD690" s="771">
        <f t="shared" si="159"/>
        <v>7</v>
      </c>
      <c r="AE690" s="932" t="str">
        <f t="shared" si="153"/>
        <v>OK</v>
      </c>
      <c r="AF690" s="725" t="str">
        <f t="shared" si="154"/>
        <v>OK</v>
      </c>
      <c r="AG690" s="854"/>
      <c r="AH690" s="771"/>
    </row>
    <row r="691" spans="1:34" s="720" customFormat="1" x14ac:dyDescent="0.25">
      <c r="A691" s="773" t="s">
        <v>115</v>
      </c>
      <c r="B691" s="769">
        <f t="shared" si="160"/>
        <v>11</v>
      </c>
      <c r="C691" s="786">
        <v>7</v>
      </c>
      <c r="D691" s="854" t="s">
        <v>77</v>
      </c>
      <c r="E691" s="949">
        <v>42480</v>
      </c>
      <c r="F691" s="929"/>
      <c r="G691" s="721">
        <f t="shared" si="157"/>
        <v>11</v>
      </c>
      <c r="H691" s="904">
        <v>7</v>
      </c>
      <c r="I691" s="904">
        <v>7</v>
      </c>
      <c r="J691" s="783">
        <v>7</v>
      </c>
      <c r="K691" s="904">
        <v>0</v>
      </c>
      <c r="L691" s="997">
        <v>42481</v>
      </c>
      <c r="V691" s="836"/>
      <c r="W691" s="965">
        <f t="shared" si="158"/>
        <v>11</v>
      </c>
      <c r="X691" s="831">
        <v>7</v>
      </c>
      <c r="Y691" s="977" t="str">
        <f t="shared" si="150"/>
        <v>OK</v>
      </c>
      <c r="Z691" s="854">
        <f t="shared" si="155"/>
        <v>0</v>
      </c>
      <c r="AA691" s="987" t="str">
        <f t="shared" si="151"/>
        <v>Confort - 2233</v>
      </c>
      <c r="AB691" s="770">
        <v>42487</v>
      </c>
      <c r="AC691" s="722">
        <f t="shared" si="152"/>
        <v>7</v>
      </c>
      <c r="AD691" s="771">
        <f t="shared" si="159"/>
        <v>7</v>
      </c>
      <c r="AE691" s="932" t="str">
        <f t="shared" si="153"/>
        <v>OK</v>
      </c>
      <c r="AF691" s="725" t="str">
        <f t="shared" si="154"/>
        <v>OK</v>
      </c>
      <c r="AG691" s="854"/>
      <c r="AH691" s="771"/>
    </row>
    <row r="692" spans="1:34" s="720" customFormat="1" x14ac:dyDescent="0.25">
      <c r="A692" s="773" t="s">
        <v>115</v>
      </c>
      <c r="B692" s="769">
        <f t="shared" si="160"/>
        <v>12</v>
      </c>
      <c r="C692" s="786">
        <v>409</v>
      </c>
      <c r="D692" s="854" t="s">
        <v>213</v>
      </c>
      <c r="E692" s="949">
        <v>42480</v>
      </c>
      <c r="F692" s="929"/>
      <c r="G692" s="721">
        <f t="shared" si="157"/>
        <v>12</v>
      </c>
      <c r="H692" s="904">
        <v>409</v>
      </c>
      <c r="I692" s="904">
        <v>409</v>
      </c>
      <c r="J692" s="783">
        <v>409</v>
      </c>
      <c r="K692" s="904">
        <v>0</v>
      </c>
      <c r="L692" s="997">
        <v>42481</v>
      </c>
      <c r="V692" s="836"/>
      <c r="W692" s="965">
        <f t="shared" si="158"/>
        <v>12</v>
      </c>
      <c r="X692" s="831">
        <v>409</v>
      </c>
      <c r="Y692" s="977" t="str">
        <f t="shared" si="150"/>
        <v>OK</v>
      </c>
      <c r="Z692" s="854">
        <f t="shared" si="155"/>
        <v>0</v>
      </c>
      <c r="AA692" s="987" t="str">
        <f t="shared" si="151"/>
        <v>MC FNAC- 2370</v>
      </c>
      <c r="AB692" s="770">
        <v>42487</v>
      </c>
      <c r="AC692" s="722">
        <f t="shared" si="152"/>
        <v>409</v>
      </c>
      <c r="AD692" s="771">
        <f t="shared" si="159"/>
        <v>7</v>
      </c>
      <c r="AE692" s="932" t="str">
        <f t="shared" si="153"/>
        <v>OK</v>
      </c>
      <c r="AF692" s="725" t="str">
        <f t="shared" si="154"/>
        <v>OK</v>
      </c>
      <c r="AG692" s="854"/>
      <c r="AH692" s="771"/>
    </row>
    <row r="693" spans="1:34" s="720" customFormat="1" x14ac:dyDescent="0.25">
      <c r="A693" s="773" t="s">
        <v>115</v>
      </c>
      <c r="B693" s="769">
        <f t="shared" si="160"/>
        <v>13</v>
      </c>
      <c r="C693" s="786">
        <v>103</v>
      </c>
      <c r="D693" s="854" t="s">
        <v>187</v>
      </c>
      <c r="E693" s="949">
        <v>42480</v>
      </c>
      <c r="F693" s="929"/>
      <c r="G693" s="721">
        <f t="shared" si="157"/>
        <v>13</v>
      </c>
      <c r="H693" s="904">
        <v>103</v>
      </c>
      <c r="I693" s="904">
        <v>103</v>
      </c>
      <c r="J693" s="783">
        <v>103</v>
      </c>
      <c r="K693" s="904">
        <v>0</v>
      </c>
      <c r="L693" s="997">
        <v>42481</v>
      </c>
      <c r="V693" s="836"/>
      <c r="W693" s="965">
        <f t="shared" si="158"/>
        <v>13</v>
      </c>
      <c r="X693" s="831">
        <v>103</v>
      </c>
      <c r="Y693" s="977" t="str">
        <f t="shared" si="150"/>
        <v>OK</v>
      </c>
      <c r="Z693" s="854">
        <f t="shared" si="155"/>
        <v>0</v>
      </c>
      <c r="AA693" s="987" t="str">
        <f t="shared" si="151"/>
        <v>Salvador Caetano - 2879</v>
      </c>
      <c r="AB693" s="770">
        <v>42487</v>
      </c>
      <c r="AC693" s="722">
        <f t="shared" si="152"/>
        <v>103</v>
      </c>
      <c r="AD693" s="771">
        <f t="shared" si="159"/>
        <v>7</v>
      </c>
      <c r="AE693" s="932" t="str">
        <f t="shared" si="153"/>
        <v>OK</v>
      </c>
      <c r="AF693" s="725" t="str">
        <f t="shared" si="154"/>
        <v>OK</v>
      </c>
      <c r="AG693" s="854"/>
      <c r="AH693" s="771"/>
    </row>
    <row r="694" spans="1:34" s="720" customFormat="1" x14ac:dyDescent="0.25">
      <c r="A694" s="773" t="s">
        <v>115</v>
      </c>
      <c r="B694" s="769">
        <f t="shared" si="160"/>
        <v>14</v>
      </c>
      <c r="C694" s="786">
        <v>570</v>
      </c>
      <c r="D694" s="854" t="s">
        <v>199</v>
      </c>
      <c r="E694" s="949">
        <v>42480</v>
      </c>
      <c r="F694" s="929"/>
      <c r="G694" s="721">
        <f t="shared" si="157"/>
        <v>14</v>
      </c>
      <c r="H694" s="904">
        <v>570</v>
      </c>
      <c r="I694" s="904">
        <v>570</v>
      </c>
      <c r="J694" s="783">
        <v>570</v>
      </c>
      <c r="K694" s="904">
        <v>0</v>
      </c>
      <c r="L694" s="997">
        <v>42481</v>
      </c>
      <c r="V694" s="836"/>
      <c r="W694" s="965">
        <f t="shared" si="158"/>
        <v>14</v>
      </c>
      <c r="X694" s="831">
        <v>570</v>
      </c>
      <c r="Y694" s="977" t="str">
        <f t="shared" si="150"/>
        <v>OK</v>
      </c>
      <c r="Z694" s="854">
        <f t="shared" si="155"/>
        <v>0</v>
      </c>
      <c r="AA694" s="987" t="str">
        <f t="shared" si="151"/>
        <v>RP Def - 3173</v>
      </c>
      <c r="AB694" s="770">
        <v>42487</v>
      </c>
      <c r="AC694" s="722">
        <f t="shared" si="152"/>
        <v>570</v>
      </c>
      <c r="AD694" s="771">
        <f t="shared" si="159"/>
        <v>7</v>
      </c>
      <c r="AE694" s="932" t="str">
        <f t="shared" si="153"/>
        <v>OK</v>
      </c>
      <c r="AF694" s="725" t="str">
        <f t="shared" si="154"/>
        <v>OK</v>
      </c>
      <c r="AG694" s="854"/>
      <c r="AH694" s="771"/>
    </row>
    <row r="695" spans="1:34" s="720" customFormat="1" x14ac:dyDescent="0.25">
      <c r="A695" s="773" t="s">
        <v>115</v>
      </c>
      <c r="B695" s="769">
        <f t="shared" si="160"/>
        <v>15</v>
      </c>
      <c r="C695" s="786">
        <v>52</v>
      </c>
      <c r="D695" s="854" t="s">
        <v>245</v>
      </c>
      <c r="E695" s="949">
        <v>42480</v>
      </c>
      <c r="F695" s="929"/>
      <c r="G695" s="721">
        <f t="shared" si="157"/>
        <v>15</v>
      </c>
      <c r="H695" s="904">
        <v>52</v>
      </c>
      <c r="I695" s="904">
        <v>52</v>
      </c>
      <c r="J695" s="783">
        <v>52</v>
      </c>
      <c r="K695" s="904">
        <v>0</v>
      </c>
      <c r="L695" s="997">
        <v>42481</v>
      </c>
      <c r="V695" s="836"/>
      <c r="W695" s="965">
        <f t="shared" si="158"/>
        <v>15</v>
      </c>
      <c r="X695" s="831">
        <v>52</v>
      </c>
      <c r="Y695" s="977" t="str">
        <f t="shared" si="150"/>
        <v>OK</v>
      </c>
      <c r="Z695" s="854">
        <f t="shared" si="155"/>
        <v>0</v>
      </c>
      <c r="AA695" s="987" t="str">
        <f t="shared" si="151"/>
        <v>CTT Standard - 4091</v>
      </c>
      <c r="AB695" s="770">
        <v>42487</v>
      </c>
      <c r="AC695" s="722">
        <f t="shared" si="152"/>
        <v>52</v>
      </c>
      <c r="AD695" s="771">
        <f t="shared" si="159"/>
        <v>7</v>
      </c>
      <c r="AE695" s="932" t="str">
        <f t="shared" si="153"/>
        <v>OK</v>
      </c>
      <c r="AF695" s="725" t="str">
        <f t="shared" si="154"/>
        <v>OK</v>
      </c>
      <c r="AG695" s="854"/>
      <c r="AH695" s="771"/>
    </row>
    <row r="696" spans="1:34" s="720" customFormat="1" x14ac:dyDescent="0.25">
      <c r="A696" s="773" t="s">
        <v>115</v>
      </c>
      <c r="B696" s="769">
        <f t="shared" si="160"/>
        <v>16</v>
      </c>
      <c r="C696" s="786">
        <v>2</v>
      </c>
      <c r="D696" s="854" t="s">
        <v>189</v>
      </c>
      <c r="E696" s="949">
        <v>42480</v>
      </c>
      <c r="F696" s="929"/>
      <c r="G696" s="721">
        <f t="shared" si="157"/>
        <v>16</v>
      </c>
      <c r="H696" s="904">
        <v>2</v>
      </c>
      <c r="I696" s="904">
        <v>2</v>
      </c>
      <c r="J696" s="783">
        <v>2</v>
      </c>
      <c r="K696" s="904">
        <v>0</v>
      </c>
      <c r="L696" s="997">
        <v>42481</v>
      </c>
      <c r="V696" s="836"/>
      <c r="W696" s="965">
        <f t="shared" si="158"/>
        <v>16</v>
      </c>
      <c r="X696" s="831">
        <v>2</v>
      </c>
      <c r="Y696" s="977" t="str">
        <f t="shared" si="150"/>
        <v>OK</v>
      </c>
      <c r="Z696" s="854">
        <f t="shared" si="155"/>
        <v>0</v>
      </c>
      <c r="AA696" s="987" t="str">
        <f t="shared" si="151"/>
        <v>SZ Def - 6508</v>
      </c>
      <c r="AB696" s="770">
        <v>42487</v>
      </c>
      <c r="AC696" s="722">
        <f t="shared" si="152"/>
        <v>2</v>
      </c>
      <c r="AD696" s="771">
        <f t="shared" si="159"/>
        <v>7</v>
      </c>
      <c r="AE696" s="932" t="str">
        <f t="shared" si="153"/>
        <v>OK</v>
      </c>
      <c r="AF696" s="725" t="str">
        <f t="shared" si="154"/>
        <v>OK</v>
      </c>
      <c r="AG696" s="854"/>
      <c r="AH696" s="771"/>
    </row>
    <row r="697" spans="1:34" s="720" customFormat="1" x14ac:dyDescent="0.25">
      <c r="A697" s="773" t="s">
        <v>115</v>
      </c>
      <c r="B697" s="769">
        <f t="shared" si="160"/>
        <v>17</v>
      </c>
      <c r="C697" s="786">
        <v>291</v>
      </c>
      <c r="D697" s="854" t="s">
        <v>214</v>
      </c>
      <c r="E697" s="949">
        <v>42480</v>
      </c>
      <c r="F697" s="929"/>
      <c r="G697" s="721">
        <f t="shared" si="157"/>
        <v>17</v>
      </c>
      <c r="H697" s="904">
        <v>291</v>
      </c>
      <c r="I697" s="904">
        <v>291</v>
      </c>
      <c r="J697" s="783">
        <v>291</v>
      </c>
      <c r="K697" s="904">
        <v>0</v>
      </c>
      <c r="L697" s="997">
        <v>42481</v>
      </c>
      <c r="V697" s="836"/>
      <c r="W697" s="965">
        <f t="shared" si="158"/>
        <v>17</v>
      </c>
      <c r="X697" s="831">
        <v>291</v>
      </c>
      <c r="Y697" s="977" t="str">
        <f t="shared" si="150"/>
        <v>OK</v>
      </c>
      <c r="Z697" s="854">
        <f t="shared" si="155"/>
        <v>0</v>
      </c>
      <c r="AA697" s="987" t="str">
        <f t="shared" si="151"/>
        <v>Worten def - 6806</v>
      </c>
      <c r="AB697" s="770">
        <v>42487</v>
      </c>
      <c r="AC697" s="722">
        <f t="shared" si="152"/>
        <v>291</v>
      </c>
      <c r="AD697" s="771">
        <f t="shared" si="159"/>
        <v>7</v>
      </c>
      <c r="AE697" s="932" t="str">
        <f t="shared" si="153"/>
        <v>OK</v>
      </c>
      <c r="AF697" s="725" t="str">
        <f t="shared" si="154"/>
        <v>OK</v>
      </c>
      <c r="AG697" s="854"/>
      <c r="AH697" s="771"/>
    </row>
    <row r="698" spans="1:34" s="720" customFormat="1" x14ac:dyDescent="0.25">
      <c r="A698" s="773" t="s">
        <v>115</v>
      </c>
      <c r="B698" s="769">
        <f t="shared" si="160"/>
        <v>18</v>
      </c>
      <c r="C698" s="786">
        <v>2</v>
      </c>
      <c r="D698" s="771" t="s">
        <v>219</v>
      </c>
      <c r="E698" s="949">
        <v>42480</v>
      </c>
      <c r="F698" s="929"/>
      <c r="G698" s="721">
        <f t="shared" si="157"/>
        <v>18</v>
      </c>
      <c r="H698" s="904">
        <v>2</v>
      </c>
      <c r="I698" s="904">
        <v>2</v>
      </c>
      <c r="J698" s="783">
        <v>2</v>
      </c>
      <c r="K698" s="904">
        <v>0</v>
      </c>
      <c r="L698" s="997">
        <v>42481</v>
      </c>
      <c r="V698" s="836"/>
      <c r="W698" s="965">
        <f t="shared" si="158"/>
        <v>18</v>
      </c>
      <c r="X698" s="831">
        <v>2</v>
      </c>
      <c r="Y698" s="977" t="str">
        <f t="shared" si="150"/>
        <v>OK</v>
      </c>
      <c r="Z698" s="854">
        <f t="shared" si="155"/>
        <v>0</v>
      </c>
      <c r="AA698" s="987" t="str">
        <f t="shared" si="151"/>
        <v>Vobis -6843</v>
      </c>
      <c r="AB698" s="770">
        <v>42487</v>
      </c>
      <c r="AC698" s="722">
        <f t="shared" si="152"/>
        <v>2</v>
      </c>
      <c r="AD698" s="771">
        <f t="shared" si="159"/>
        <v>7</v>
      </c>
      <c r="AE698" s="932" t="str">
        <f t="shared" si="153"/>
        <v>OK</v>
      </c>
      <c r="AF698" s="725" t="str">
        <f t="shared" si="154"/>
        <v>OK</v>
      </c>
      <c r="AG698" s="858"/>
      <c r="AH698" s="847"/>
    </row>
    <row r="699" spans="1:34" s="720" customFormat="1" x14ac:dyDescent="0.25">
      <c r="A699" s="773" t="s">
        <v>115</v>
      </c>
      <c r="B699" s="769">
        <v>1</v>
      </c>
      <c r="C699" s="786">
        <v>400</v>
      </c>
      <c r="D699" s="771" t="s">
        <v>212</v>
      </c>
      <c r="E699" s="949">
        <v>42486</v>
      </c>
      <c r="F699" s="929"/>
      <c r="G699" s="721">
        <f t="shared" si="157"/>
        <v>1</v>
      </c>
      <c r="H699" s="831">
        <v>400</v>
      </c>
      <c r="I699" s="831">
        <v>400</v>
      </c>
      <c r="J699" s="790">
        <v>400</v>
      </c>
      <c r="K699" s="904">
        <v>0</v>
      </c>
      <c r="L699" s="997">
        <v>42487</v>
      </c>
      <c r="V699" s="836"/>
      <c r="W699" s="965">
        <f t="shared" si="158"/>
        <v>1</v>
      </c>
      <c r="X699" s="831">
        <v>400</v>
      </c>
      <c r="Y699" s="977" t="str">
        <f t="shared" si="150"/>
        <v>OK</v>
      </c>
      <c r="Z699" s="854">
        <f t="shared" si="155"/>
        <v>0</v>
      </c>
      <c r="AA699" s="987" t="str">
        <f t="shared" si="151"/>
        <v>FNAC prov- 2369</v>
      </c>
      <c r="AB699" s="770">
        <v>42493</v>
      </c>
      <c r="AC699" s="722">
        <f t="shared" si="152"/>
        <v>400</v>
      </c>
      <c r="AD699" s="771">
        <f t="shared" si="159"/>
        <v>7</v>
      </c>
      <c r="AE699" s="932" t="str">
        <f t="shared" si="153"/>
        <v>OK</v>
      </c>
      <c r="AF699" s="725" t="str">
        <f t="shared" si="154"/>
        <v>OK</v>
      </c>
      <c r="AH699" s="771"/>
    </row>
    <row r="700" spans="1:34" s="720" customFormat="1" x14ac:dyDescent="0.25">
      <c r="A700" s="773" t="s">
        <v>115</v>
      </c>
      <c r="B700" s="769">
        <f>B699+1</f>
        <v>2</v>
      </c>
      <c r="C700" s="786">
        <v>200</v>
      </c>
      <c r="D700" s="771" t="s">
        <v>196</v>
      </c>
      <c r="E700" s="949">
        <v>42486</v>
      </c>
      <c r="F700" s="929"/>
      <c r="G700" s="721">
        <f t="shared" si="157"/>
        <v>2</v>
      </c>
      <c r="H700" s="831">
        <v>200</v>
      </c>
      <c r="I700" s="831">
        <v>200</v>
      </c>
      <c r="J700" s="790">
        <v>200</v>
      </c>
      <c r="K700" s="904">
        <v>0</v>
      </c>
      <c r="L700" s="997">
        <v>42487</v>
      </c>
      <c r="V700" s="836"/>
      <c r="W700" s="713">
        <v>2</v>
      </c>
      <c r="X700" s="831">
        <v>200</v>
      </c>
      <c r="Y700" s="977" t="str">
        <f t="shared" si="150"/>
        <v>OK</v>
      </c>
      <c r="Z700" s="854">
        <f t="shared" si="155"/>
        <v>0</v>
      </c>
      <c r="AA700" s="987" t="str">
        <f t="shared" si="151"/>
        <v>RP Provisorio - 3172</v>
      </c>
      <c r="AB700" s="770">
        <v>42493</v>
      </c>
      <c r="AC700" s="722">
        <f t="shared" si="152"/>
        <v>200</v>
      </c>
      <c r="AD700" s="771">
        <f t="shared" si="159"/>
        <v>7</v>
      </c>
      <c r="AE700" s="932" t="str">
        <f t="shared" si="153"/>
        <v>OK</v>
      </c>
      <c r="AF700" s="725" t="str">
        <f t="shared" si="154"/>
        <v>OK</v>
      </c>
      <c r="AH700" s="771"/>
    </row>
    <row r="701" spans="1:34" s="720" customFormat="1" x14ac:dyDescent="0.25">
      <c r="A701" s="773" t="s">
        <v>115</v>
      </c>
      <c r="B701" s="769">
        <v>1</v>
      </c>
      <c r="C701" s="786">
        <v>8</v>
      </c>
      <c r="D701" s="771" t="s">
        <v>67</v>
      </c>
      <c r="E701" s="949">
        <v>42487</v>
      </c>
      <c r="F701" s="929"/>
      <c r="G701" s="721">
        <f t="shared" si="157"/>
        <v>1</v>
      </c>
      <c r="H701" s="904">
        <v>8</v>
      </c>
      <c r="I701" s="904">
        <v>8</v>
      </c>
      <c r="J701" s="783">
        <v>8</v>
      </c>
      <c r="K701" s="904">
        <v>0</v>
      </c>
      <c r="L701" s="997">
        <v>42488</v>
      </c>
      <c r="V701" s="836"/>
      <c r="W701" s="965">
        <f t="shared" ref="W701:W724" si="161">B701:B720</f>
        <v>1</v>
      </c>
      <c r="X701" s="831">
        <v>8</v>
      </c>
      <c r="Y701" s="977" t="str">
        <f t="shared" si="150"/>
        <v>OK</v>
      </c>
      <c r="Z701" s="854">
        <f t="shared" si="155"/>
        <v>0</v>
      </c>
      <c r="AA701" s="987" t="str">
        <f t="shared" si="151"/>
        <v>White - 2213</v>
      </c>
      <c r="AB701" s="770">
        <v>42493</v>
      </c>
      <c r="AC701" s="722">
        <f t="shared" si="152"/>
        <v>8</v>
      </c>
      <c r="AD701" s="771">
        <f t="shared" si="159"/>
        <v>6</v>
      </c>
      <c r="AE701" s="932" t="str">
        <f t="shared" si="153"/>
        <v>OK</v>
      </c>
      <c r="AF701" s="725" t="str">
        <f t="shared" si="154"/>
        <v>OK</v>
      </c>
      <c r="AH701" s="771"/>
    </row>
    <row r="702" spans="1:34" s="720" customFormat="1" x14ac:dyDescent="0.25">
      <c r="A702" s="773" t="s">
        <v>115</v>
      </c>
      <c r="B702" s="769">
        <f t="shared" ref="B702:B708" si="162">B701+1</f>
        <v>2</v>
      </c>
      <c r="C702" s="786">
        <v>44</v>
      </c>
      <c r="D702" s="771" t="s">
        <v>69</v>
      </c>
      <c r="E702" s="949">
        <v>42487</v>
      </c>
      <c r="F702" s="929"/>
      <c r="G702" s="721">
        <f t="shared" si="157"/>
        <v>2</v>
      </c>
      <c r="H702" s="904">
        <v>44</v>
      </c>
      <c r="I702" s="904">
        <v>44</v>
      </c>
      <c r="J702" s="783">
        <v>44</v>
      </c>
      <c r="K702" s="904">
        <v>0</v>
      </c>
      <c r="L702" s="997">
        <v>42488</v>
      </c>
      <c r="V702" s="836"/>
      <c r="W702" s="965">
        <f t="shared" si="161"/>
        <v>2</v>
      </c>
      <c r="X702" s="831">
        <v>44</v>
      </c>
      <c r="Y702" s="977" t="str">
        <f t="shared" si="150"/>
        <v>OK</v>
      </c>
      <c r="Z702" s="854">
        <f t="shared" si="155"/>
        <v>0</v>
      </c>
      <c r="AA702" s="987" t="str">
        <f t="shared" si="151"/>
        <v>Black - 2215</v>
      </c>
      <c r="AB702" s="770">
        <v>42493</v>
      </c>
      <c r="AC702" s="722">
        <f t="shared" si="152"/>
        <v>44</v>
      </c>
      <c r="AD702" s="771">
        <f t="shared" si="159"/>
        <v>6</v>
      </c>
      <c r="AE702" s="932" t="str">
        <f t="shared" si="153"/>
        <v>OK</v>
      </c>
      <c r="AF702" s="725" t="str">
        <f t="shared" si="154"/>
        <v>OK</v>
      </c>
      <c r="AH702" s="771"/>
    </row>
    <row r="703" spans="1:34" s="720" customFormat="1" x14ac:dyDescent="0.25">
      <c r="A703" s="773" t="s">
        <v>115</v>
      </c>
      <c r="B703" s="769">
        <f t="shared" si="162"/>
        <v>3</v>
      </c>
      <c r="C703" s="786">
        <v>5</v>
      </c>
      <c r="D703" s="771" t="s">
        <v>79</v>
      </c>
      <c r="E703" s="949">
        <v>42487</v>
      </c>
      <c r="F703" s="929"/>
      <c r="G703" s="721">
        <f t="shared" si="157"/>
        <v>3</v>
      </c>
      <c r="H703" s="904">
        <v>5</v>
      </c>
      <c r="I703" s="904">
        <v>5</v>
      </c>
      <c r="J703" s="783">
        <v>5</v>
      </c>
      <c r="K703" s="904">
        <v>0</v>
      </c>
      <c r="L703" s="997">
        <v>42488</v>
      </c>
      <c r="V703" s="836"/>
      <c r="W703" s="965">
        <f t="shared" si="161"/>
        <v>3</v>
      </c>
      <c r="X703" s="831">
        <v>5</v>
      </c>
      <c r="Y703" s="977" t="str">
        <f t="shared" si="150"/>
        <v>OK</v>
      </c>
      <c r="Z703" s="854">
        <f t="shared" si="155"/>
        <v>0</v>
      </c>
      <c r="AA703" s="987" t="str">
        <f t="shared" si="151"/>
        <v>Moviflor - 2229</v>
      </c>
      <c r="AB703" s="770">
        <v>42494</v>
      </c>
      <c r="AC703" s="722">
        <f t="shared" si="152"/>
        <v>5</v>
      </c>
      <c r="AD703" s="771">
        <f t="shared" si="159"/>
        <v>7</v>
      </c>
      <c r="AE703" s="932" t="str">
        <f t="shared" si="153"/>
        <v>OK</v>
      </c>
      <c r="AF703" s="725" t="str">
        <f t="shared" si="154"/>
        <v>OK</v>
      </c>
      <c r="AH703" s="771"/>
    </row>
    <row r="704" spans="1:34" s="720" customFormat="1" x14ac:dyDescent="0.25">
      <c r="A704" s="773" t="s">
        <v>115</v>
      </c>
      <c r="B704" s="769">
        <f t="shared" si="162"/>
        <v>4</v>
      </c>
      <c r="C704" s="786">
        <v>14</v>
      </c>
      <c r="D704" s="771" t="s">
        <v>76</v>
      </c>
      <c r="E704" s="949">
        <v>42487</v>
      </c>
      <c r="F704" s="929"/>
      <c r="G704" s="721">
        <f t="shared" si="157"/>
        <v>4</v>
      </c>
      <c r="H704" s="904">
        <v>14</v>
      </c>
      <c r="I704" s="904">
        <v>14</v>
      </c>
      <c r="J704" s="783">
        <v>14</v>
      </c>
      <c r="K704" s="904">
        <v>0</v>
      </c>
      <c r="L704" s="997">
        <v>42488</v>
      </c>
      <c r="V704" s="836"/>
      <c r="W704" s="965">
        <f t="shared" si="161"/>
        <v>4</v>
      </c>
      <c r="X704" s="831">
        <v>14</v>
      </c>
      <c r="Y704" s="977" t="str">
        <f t="shared" si="150"/>
        <v>OK</v>
      </c>
      <c r="Z704" s="854">
        <f t="shared" si="155"/>
        <v>0</v>
      </c>
      <c r="AA704" s="987" t="str">
        <f t="shared" si="151"/>
        <v>Tien 21 - 2232</v>
      </c>
      <c r="AB704" s="770">
        <v>42493</v>
      </c>
      <c r="AC704" s="722">
        <f t="shared" si="152"/>
        <v>14</v>
      </c>
      <c r="AD704" s="771">
        <f t="shared" si="159"/>
        <v>6</v>
      </c>
      <c r="AE704" s="932" t="str">
        <f t="shared" si="153"/>
        <v>OK</v>
      </c>
      <c r="AF704" s="725" t="str">
        <f t="shared" si="154"/>
        <v>OK</v>
      </c>
      <c r="AH704" s="771"/>
    </row>
    <row r="705" spans="1:34" s="720" customFormat="1" x14ac:dyDescent="0.25">
      <c r="A705" s="773" t="s">
        <v>115</v>
      </c>
      <c r="B705" s="769">
        <f t="shared" si="162"/>
        <v>5</v>
      </c>
      <c r="C705" s="786">
        <v>10</v>
      </c>
      <c r="D705" s="771" t="s">
        <v>77</v>
      </c>
      <c r="E705" s="949">
        <v>42487</v>
      </c>
      <c r="F705" s="929"/>
      <c r="G705" s="721">
        <f t="shared" si="157"/>
        <v>5</v>
      </c>
      <c r="H705" s="904">
        <v>10</v>
      </c>
      <c r="I705" s="904">
        <v>10</v>
      </c>
      <c r="J705" s="783">
        <v>10</v>
      </c>
      <c r="K705" s="904">
        <v>0</v>
      </c>
      <c r="L705" s="997">
        <v>42488</v>
      </c>
      <c r="V705" s="836"/>
      <c r="W705" s="965">
        <f t="shared" si="161"/>
        <v>5</v>
      </c>
      <c r="X705" s="831">
        <v>10</v>
      </c>
      <c r="Y705" s="977" t="str">
        <f t="shared" si="150"/>
        <v>OK</v>
      </c>
      <c r="Z705" s="854">
        <f t="shared" si="155"/>
        <v>0</v>
      </c>
      <c r="AA705" s="987" t="str">
        <f t="shared" si="151"/>
        <v>Confort - 2233</v>
      </c>
      <c r="AB705" s="770">
        <v>42493</v>
      </c>
      <c r="AC705" s="722">
        <f t="shared" si="152"/>
        <v>10</v>
      </c>
      <c r="AD705" s="771">
        <f t="shared" si="159"/>
        <v>6</v>
      </c>
      <c r="AE705" s="932" t="str">
        <f t="shared" si="153"/>
        <v>OK</v>
      </c>
      <c r="AF705" s="725" t="str">
        <f t="shared" si="154"/>
        <v>OK</v>
      </c>
      <c r="AH705" s="771"/>
    </row>
    <row r="706" spans="1:34" s="720" customFormat="1" x14ac:dyDescent="0.25">
      <c r="A706" s="773" t="s">
        <v>115</v>
      </c>
      <c r="B706" s="769">
        <f t="shared" si="162"/>
        <v>6</v>
      </c>
      <c r="C706" s="786">
        <v>113</v>
      </c>
      <c r="D706" s="771" t="s">
        <v>187</v>
      </c>
      <c r="E706" s="949">
        <v>42487</v>
      </c>
      <c r="F706" s="929"/>
      <c r="G706" s="721">
        <f t="shared" si="157"/>
        <v>6</v>
      </c>
      <c r="H706" s="904">
        <v>113</v>
      </c>
      <c r="I706" s="904">
        <v>113</v>
      </c>
      <c r="J706" s="783">
        <v>113</v>
      </c>
      <c r="K706" s="904">
        <v>0</v>
      </c>
      <c r="L706" s="997">
        <v>42488</v>
      </c>
      <c r="V706" s="836"/>
      <c r="W706" s="965">
        <f t="shared" si="161"/>
        <v>6</v>
      </c>
      <c r="X706" s="831">
        <v>113</v>
      </c>
      <c r="Y706" s="977" t="str">
        <f t="shared" si="150"/>
        <v>OK</v>
      </c>
      <c r="Z706" s="854">
        <f t="shared" si="155"/>
        <v>0</v>
      </c>
      <c r="AA706" s="987" t="str">
        <f t="shared" si="151"/>
        <v>Salvador Caetano - 2879</v>
      </c>
      <c r="AB706" s="770">
        <v>42494</v>
      </c>
      <c r="AC706" s="722">
        <f t="shared" si="152"/>
        <v>113</v>
      </c>
      <c r="AD706" s="771">
        <f t="shared" si="159"/>
        <v>7</v>
      </c>
      <c r="AE706" s="932" t="str">
        <f t="shared" si="153"/>
        <v>OK</v>
      </c>
      <c r="AF706" s="725" t="str">
        <f t="shared" si="154"/>
        <v>OK</v>
      </c>
      <c r="AH706" s="771"/>
    </row>
    <row r="707" spans="1:34" s="720" customFormat="1" x14ac:dyDescent="0.25">
      <c r="A707" s="773" t="s">
        <v>115</v>
      </c>
      <c r="B707" s="769">
        <f t="shared" si="162"/>
        <v>7</v>
      </c>
      <c r="C707" s="786">
        <v>62</v>
      </c>
      <c r="D707" s="771" t="s">
        <v>245</v>
      </c>
      <c r="E707" s="949">
        <v>42487</v>
      </c>
      <c r="F707" s="929"/>
      <c r="G707" s="721">
        <f t="shared" si="157"/>
        <v>7</v>
      </c>
      <c r="H707" s="904">
        <v>62</v>
      </c>
      <c r="I707" s="904">
        <v>62</v>
      </c>
      <c r="J707" s="783">
        <v>62</v>
      </c>
      <c r="K707" s="904">
        <v>0</v>
      </c>
      <c r="L707" s="997">
        <v>42488</v>
      </c>
      <c r="V707" s="836"/>
      <c r="W707" s="965">
        <f t="shared" si="161"/>
        <v>7</v>
      </c>
      <c r="X707" s="831">
        <v>62</v>
      </c>
      <c r="Y707" s="977" t="str">
        <f t="shared" si="150"/>
        <v>OK</v>
      </c>
      <c r="Z707" s="854">
        <f t="shared" si="155"/>
        <v>0</v>
      </c>
      <c r="AA707" s="987" t="str">
        <f t="shared" si="151"/>
        <v>CTT Standard - 4091</v>
      </c>
      <c r="AB707" s="770">
        <v>42494</v>
      </c>
      <c r="AC707" s="722">
        <f t="shared" si="152"/>
        <v>62</v>
      </c>
      <c r="AD707" s="771">
        <f t="shared" si="159"/>
        <v>7</v>
      </c>
      <c r="AE707" s="932" t="str">
        <f t="shared" si="153"/>
        <v>OK</v>
      </c>
      <c r="AF707" s="725" t="str">
        <f t="shared" si="154"/>
        <v>OK</v>
      </c>
      <c r="AH707" s="771"/>
    </row>
    <row r="708" spans="1:34" s="720" customFormat="1" x14ac:dyDescent="0.25">
      <c r="A708" s="773" t="s">
        <v>115</v>
      </c>
      <c r="B708" s="769">
        <f t="shared" si="162"/>
        <v>8</v>
      </c>
      <c r="C708" s="786">
        <v>11</v>
      </c>
      <c r="D708" s="771" t="s">
        <v>244</v>
      </c>
      <c r="E708" s="949">
        <v>42487</v>
      </c>
      <c r="F708" s="929"/>
      <c r="G708" s="721">
        <f t="shared" si="157"/>
        <v>8</v>
      </c>
      <c r="H708" s="904">
        <v>11</v>
      </c>
      <c r="I708" s="904">
        <v>11</v>
      </c>
      <c r="J708" s="783">
        <v>11</v>
      </c>
      <c r="K708" s="904">
        <v>0</v>
      </c>
      <c r="L708" s="997">
        <v>42488</v>
      </c>
      <c r="V708" s="836"/>
      <c r="W708" s="965">
        <f t="shared" si="161"/>
        <v>8</v>
      </c>
      <c r="X708" s="831">
        <v>11</v>
      </c>
      <c r="Y708" s="977" t="str">
        <f t="shared" si="150"/>
        <v>OK</v>
      </c>
      <c r="Z708" s="854">
        <f t="shared" si="155"/>
        <v>0</v>
      </c>
      <c r="AA708" s="987" t="str">
        <f t="shared" si="151"/>
        <v>JOM - 4327</v>
      </c>
      <c r="AB708" s="770">
        <v>42493</v>
      </c>
      <c r="AC708" s="722">
        <f t="shared" si="152"/>
        <v>11</v>
      </c>
      <c r="AD708" s="771">
        <f t="shared" si="159"/>
        <v>6</v>
      </c>
      <c r="AE708" s="932" t="str">
        <f t="shared" si="153"/>
        <v>OK</v>
      </c>
      <c r="AF708" s="725" t="str">
        <f t="shared" si="154"/>
        <v>OK</v>
      </c>
      <c r="AH708" s="771"/>
    </row>
    <row r="709" spans="1:34" s="720" customFormat="1" x14ac:dyDescent="0.25">
      <c r="A709" s="773" t="s">
        <v>115</v>
      </c>
      <c r="B709" s="769">
        <v>1</v>
      </c>
      <c r="C709" s="786">
        <v>250</v>
      </c>
      <c r="D709" s="771" t="s">
        <v>196</v>
      </c>
      <c r="E709" s="949">
        <v>42492</v>
      </c>
      <c r="F709" s="929"/>
      <c r="G709" s="721">
        <f t="shared" si="157"/>
        <v>1</v>
      </c>
      <c r="H709" s="831">
        <v>250</v>
      </c>
      <c r="I709" s="831">
        <v>250</v>
      </c>
      <c r="J709" s="790">
        <v>250</v>
      </c>
      <c r="K709" s="904">
        <v>0</v>
      </c>
      <c r="L709" s="997">
        <v>42493</v>
      </c>
      <c r="V709" s="836"/>
      <c r="W709" s="965">
        <f t="shared" si="161"/>
        <v>1</v>
      </c>
      <c r="X709" s="831">
        <v>250</v>
      </c>
      <c r="Y709" s="977" t="str">
        <f t="shared" si="150"/>
        <v>OK</v>
      </c>
      <c r="Z709" s="854">
        <f t="shared" si="155"/>
        <v>0</v>
      </c>
      <c r="AA709" s="987" t="str">
        <f t="shared" si="151"/>
        <v>RP Provisorio - 3172</v>
      </c>
      <c r="AB709" s="770">
        <v>42496</v>
      </c>
      <c r="AC709" s="722">
        <f t="shared" si="152"/>
        <v>250</v>
      </c>
      <c r="AD709" s="771">
        <f t="shared" si="159"/>
        <v>4</v>
      </c>
      <c r="AE709" s="932" t="str">
        <f t="shared" si="153"/>
        <v>OK</v>
      </c>
      <c r="AF709" s="725" t="str">
        <f t="shared" si="154"/>
        <v>OK</v>
      </c>
      <c r="AH709" s="771"/>
    </row>
    <row r="710" spans="1:34" s="720" customFormat="1" x14ac:dyDescent="0.25">
      <c r="A710" s="773" t="s">
        <v>116</v>
      </c>
      <c r="B710" s="769">
        <f>B709+1</f>
        <v>2</v>
      </c>
      <c r="C710" s="786">
        <v>1</v>
      </c>
      <c r="D710" s="771" t="s">
        <v>222</v>
      </c>
      <c r="E710" s="949">
        <v>42492</v>
      </c>
      <c r="F710" s="929"/>
      <c r="G710" s="721">
        <f t="shared" si="157"/>
        <v>2</v>
      </c>
      <c r="H710" s="831">
        <v>1</v>
      </c>
      <c r="I710" s="831">
        <v>1</v>
      </c>
      <c r="J710" s="790">
        <v>0</v>
      </c>
      <c r="K710" s="907">
        <f>I710-J710</f>
        <v>1</v>
      </c>
      <c r="L710" s="997">
        <v>42493</v>
      </c>
      <c r="V710" s="836"/>
      <c r="W710" s="965">
        <f t="shared" si="161"/>
        <v>2</v>
      </c>
      <c r="X710" s="831"/>
      <c r="Y710" s="977" t="str">
        <f t="shared" ref="Y710:Y773" si="163">IF(C710=X710,"OK",IF(R710=J710,"ERRO",IF(X710="","KO",IF(X710=J710,"ERRO"))))</f>
        <v>ERRO</v>
      </c>
      <c r="Z710" s="854" t="str">
        <f t="shared" si="155"/>
        <v/>
      </c>
      <c r="AA710" s="987" t="str">
        <f t="shared" ref="AA710:AA773" si="164">D710</f>
        <v>Renault MCI - 3135</v>
      </c>
      <c r="AB710" s="770"/>
      <c r="AC710" s="722">
        <f t="shared" ref="AC710:AC763" si="165">X710</f>
        <v>0</v>
      </c>
      <c r="AD710" s="771">
        <f t="shared" si="159"/>
        <v>-41882</v>
      </c>
      <c r="AE710" s="932" t="str">
        <f t="shared" ref="AE710:AE773" si="166">IF(AB710&gt;0,"OK","Pendente")</f>
        <v>Pendente</v>
      </c>
      <c r="AF710" s="725" t="str">
        <f t="shared" ref="AF710:AF763" si="167">IF(AE710="Pendente",IF(F710&gt;5,"VER","-"),"OK")</f>
        <v>-</v>
      </c>
      <c r="AH710" s="771"/>
    </row>
    <row r="711" spans="1:34" s="720" customFormat="1" x14ac:dyDescent="0.25">
      <c r="A711" s="794" t="s">
        <v>115</v>
      </c>
      <c r="B711" s="769">
        <v>1</v>
      </c>
      <c r="C711" s="786">
        <v>3</v>
      </c>
      <c r="D711" s="771" t="s">
        <v>182</v>
      </c>
      <c r="E711" s="949">
        <v>42494</v>
      </c>
      <c r="F711" s="929"/>
      <c r="G711" s="721">
        <f t="shared" si="157"/>
        <v>1</v>
      </c>
      <c r="H711" s="904">
        <v>3</v>
      </c>
      <c r="I711" s="904">
        <v>3</v>
      </c>
      <c r="J711" s="783">
        <v>3</v>
      </c>
      <c r="K711" s="904">
        <v>0</v>
      </c>
      <c r="L711" s="997">
        <v>42495</v>
      </c>
      <c r="V711" s="836"/>
      <c r="W711" s="965">
        <f t="shared" si="161"/>
        <v>1</v>
      </c>
      <c r="X711" s="831">
        <v>3</v>
      </c>
      <c r="Y711" s="977" t="str">
        <f t="shared" si="163"/>
        <v>OK</v>
      </c>
      <c r="Z711" s="854">
        <f t="shared" si="155"/>
        <v>0</v>
      </c>
      <c r="AA711" s="987" t="str">
        <f t="shared" si="164"/>
        <v>CNT Def - 2205</v>
      </c>
      <c r="AB711" s="770">
        <v>42501</v>
      </c>
      <c r="AC711" s="722">
        <f t="shared" si="165"/>
        <v>3</v>
      </c>
      <c r="AD711" s="771">
        <f t="shared" si="159"/>
        <v>7</v>
      </c>
      <c r="AE711" s="932" t="str">
        <f t="shared" si="166"/>
        <v>OK</v>
      </c>
      <c r="AF711" s="725" t="str">
        <f t="shared" si="167"/>
        <v>OK</v>
      </c>
      <c r="AH711" s="771"/>
    </row>
    <row r="712" spans="1:34" s="720" customFormat="1" x14ac:dyDescent="0.25">
      <c r="A712" s="794" t="s">
        <v>115</v>
      </c>
      <c r="B712" s="769">
        <f t="shared" ref="B712:B725" si="168">B711+1</f>
        <v>2</v>
      </c>
      <c r="C712" s="786">
        <v>11</v>
      </c>
      <c r="D712" s="771" t="s">
        <v>67</v>
      </c>
      <c r="E712" s="949">
        <v>42494</v>
      </c>
      <c r="F712" s="929"/>
      <c r="G712" s="721">
        <f t="shared" si="157"/>
        <v>2</v>
      </c>
      <c r="H712" s="904">
        <v>11</v>
      </c>
      <c r="I712" s="904">
        <v>11</v>
      </c>
      <c r="J712" s="783">
        <v>11</v>
      </c>
      <c r="K712" s="904">
        <v>0</v>
      </c>
      <c r="L712" s="997">
        <v>42495</v>
      </c>
      <c r="V712" s="836"/>
      <c r="W712" s="965">
        <f t="shared" si="161"/>
        <v>2</v>
      </c>
      <c r="X712" s="831">
        <v>11</v>
      </c>
      <c r="Y712" s="977" t="str">
        <f t="shared" si="163"/>
        <v>OK</v>
      </c>
      <c r="Z712" s="854">
        <f t="shared" si="155"/>
        <v>0</v>
      </c>
      <c r="AA712" s="987" t="str">
        <f t="shared" si="164"/>
        <v>White - 2213</v>
      </c>
      <c r="AB712" s="770">
        <v>42499</v>
      </c>
      <c r="AC712" s="722">
        <f t="shared" si="165"/>
        <v>11</v>
      </c>
      <c r="AD712" s="771">
        <f t="shared" si="159"/>
        <v>5</v>
      </c>
      <c r="AE712" s="932" t="str">
        <f t="shared" si="166"/>
        <v>OK</v>
      </c>
      <c r="AF712" s="725" t="str">
        <f t="shared" si="167"/>
        <v>OK</v>
      </c>
      <c r="AH712" s="771"/>
    </row>
    <row r="713" spans="1:34" s="720" customFormat="1" x14ac:dyDescent="0.25">
      <c r="A713" s="794" t="s">
        <v>115</v>
      </c>
      <c r="B713" s="769">
        <f t="shared" si="168"/>
        <v>3</v>
      </c>
      <c r="C713" s="786">
        <v>1</v>
      </c>
      <c r="D713" s="771" t="s">
        <v>68</v>
      </c>
      <c r="E713" s="949">
        <v>42494</v>
      </c>
      <c r="F713" s="929"/>
      <c r="G713" s="721">
        <f t="shared" si="157"/>
        <v>3</v>
      </c>
      <c r="H713" s="904">
        <v>1</v>
      </c>
      <c r="I713" s="904">
        <v>1</v>
      </c>
      <c r="J713" s="783">
        <v>1</v>
      </c>
      <c r="K713" s="904">
        <v>0</v>
      </c>
      <c r="L713" s="997">
        <v>42495</v>
      </c>
      <c r="V713" s="836"/>
      <c r="W713" s="965">
        <f t="shared" si="161"/>
        <v>3</v>
      </c>
      <c r="X713" s="831">
        <v>1</v>
      </c>
      <c r="Y713" s="977" t="str">
        <f t="shared" si="163"/>
        <v>OK</v>
      </c>
      <c r="Z713" s="854">
        <f t="shared" si="155"/>
        <v>0</v>
      </c>
      <c r="AA713" s="987" t="str">
        <f t="shared" si="164"/>
        <v>Green - 2214</v>
      </c>
      <c r="AB713" s="770">
        <v>42499</v>
      </c>
      <c r="AC713" s="722">
        <f t="shared" si="165"/>
        <v>1</v>
      </c>
      <c r="AD713" s="771">
        <f t="shared" si="159"/>
        <v>5</v>
      </c>
      <c r="AE713" s="932" t="str">
        <f t="shared" si="166"/>
        <v>OK</v>
      </c>
      <c r="AF713" s="725" t="str">
        <f t="shared" si="167"/>
        <v>OK</v>
      </c>
      <c r="AH713" s="771"/>
    </row>
    <row r="714" spans="1:34" s="720" customFormat="1" x14ac:dyDescent="0.25">
      <c r="A714" s="794" t="s">
        <v>115</v>
      </c>
      <c r="B714" s="769">
        <f t="shared" si="168"/>
        <v>4</v>
      </c>
      <c r="C714" s="786">
        <v>38</v>
      </c>
      <c r="D714" s="771" t="s">
        <v>69</v>
      </c>
      <c r="E714" s="949">
        <v>42494</v>
      </c>
      <c r="F714" s="929"/>
      <c r="G714" s="721">
        <f t="shared" si="157"/>
        <v>4</v>
      </c>
      <c r="H714" s="904">
        <v>38</v>
      </c>
      <c r="I714" s="904">
        <v>38</v>
      </c>
      <c r="J714" s="783">
        <v>38</v>
      </c>
      <c r="K714" s="904">
        <v>0</v>
      </c>
      <c r="L714" s="997">
        <v>42495</v>
      </c>
      <c r="V714" s="836"/>
      <c r="W714" s="965">
        <f t="shared" si="161"/>
        <v>4</v>
      </c>
      <c r="X714" s="831">
        <v>38</v>
      </c>
      <c r="Y714" s="977" t="str">
        <f t="shared" si="163"/>
        <v>OK</v>
      </c>
      <c r="Z714" s="854">
        <f t="shared" si="155"/>
        <v>0</v>
      </c>
      <c r="AA714" s="987" t="str">
        <f t="shared" si="164"/>
        <v>Black - 2215</v>
      </c>
      <c r="AB714" s="770">
        <v>42499</v>
      </c>
      <c r="AC714" s="722">
        <f t="shared" si="165"/>
        <v>38</v>
      </c>
      <c r="AD714" s="771">
        <f t="shared" si="159"/>
        <v>5</v>
      </c>
      <c r="AE714" s="932" t="str">
        <f t="shared" si="166"/>
        <v>OK</v>
      </c>
      <c r="AF714" s="725" t="str">
        <f t="shared" si="167"/>
        <v>OK</v>
      </c>
      <c r="AH714" s="771"/>
    </row>
    <row r="715" spans="1:34" s="720" customFormat="1" x14ac:dyDescent="0.25">
      <c r="A715" s="794" t="s">
        <v>115</v>
      </c>
      <c r="B715" s="769">
        <f t="shared" si="168"/>
        <v>5</v>
      </c>
      <c r="C715" s="786">
        <v>4</v>
      </c>
      <c r="D715" s="771" t="s">
        <v>72</v>
      </c>
      <c r="E715" s="949">
        <v>42494</v>
      </c>
      <c r="F715" s="929"/>
      <c r="G715" s="721">
        <f t="shared" si="157"/>
        <v>5</v>
      </c>
      <c r="H715" s="904">
        <v>4</v>
      </c>
      <c r="I715" s="904">
        <v>4</v>
      </c>
      <c r="J715" s="783">
        <v>4</v>
      </c>
      <c r="K715" s="904">
        <v>0</v>
      </c>
      <c r="L715" s="997">
        <v>42495</v>
      </c>
      <c r="V715" s="836"/>
      <c r="W715" s="965">
        <f t="shared" si="161"/>
        <v>5</v>
      </c>
      <c r="X715" s="831">
        <v>4</v>
      </c>
      <c r="Y715" s="977" t="str">
        <f t="shared" si="163"/>
        <v>OK</v>
      </c>
      <c r="Z715" s="854">
        <f t="shared" si="155"/>
        <v>0</v>
      </c>
      <c r="AA715" s="987" t="str">
        <f t="shared" si="164"/>
        <v>Credial - 2227</v>
      </c>
      <c r="AB715" s="770">
        <v>42499</v>
      </c>
      <c r="AC715" s="722">
        <f t="shared" si="165"/>
        <v>4</v>
      </c>
      <c r="AD715" s="771">
        <f t="shared" si="159"/>
        <v>5</v>
      </c>
      <c r="AE715" s="932" t="str">
        <f t="shared" si="166"/>
        <v>OK</v>
      </c>
      <c r="AF715" s="725" t="str">
        <f t="shared" si="167"/>
        <v>OK</v>
      </c>
      <c r="AH715" s="771"/>
    </row>
    <row r="716" spans="1:34" s="720" customFormat="1" x14ac:dyDescent="0.25">
      <c r="A716" s="794" t="s">
        <v>115</v>
      </c>
      <c r="B716" s="769">
        <f t="shared" si="168"/>
        <v>6</v>
      </c>
      <c r="C716" s="786">
        <v>288</v>
      </c>
      <c r="D716" s="771" t="s">
        <v>73</v>
      </c>
      <c r="E716" s="949">
        <v>42494</v>
      </c>
      <c r="F716" s="929"/>
      <c r="G716" s="721">
        <f t="shared" si="157"/>
        <v>6</v>
      </c>
      <c r="H716" s="904">
        <v>288</v>
      </c>
      <c r="I716" s="904">
        <v>288</v>
      </c>
      <c r="J716" s="783">
        <v>288</v>
      </c>
      <c r="K716" s="904">
        <v>0</v>
      </c>
      <c r="L716" s="997">
        <v>42495</v>
      </c>
      <c r="V716" s="836"/>
      <c r="W716" s="965">
        <f t="shared" si="161"/>
        <v>6</v>
      </c>
      <c r="X716" s="831">
        <v>288</v>
      </c>
      <c r="Y716" s="977" t="str">
        <f t="shared" si="163"/>
        <v>OK</v>
      </c>
      <c r="Z716" s="854">
        <f t="shared" si="155"/>
        <v>0</v>
      </c>
      <c r="AA716" s="987" t="str">
        <f t="shared" si="164"/>
        <v>Ikea - 2228</v>
      </c>
      <c r="AB716" s="770">
        <v>42499</v>
      </c>
      <c r="AC716" s="722">
        <f t="shared" si="165"/>
        <v>288</v>
      </c>
      <c r="AD716" s="771">
        <f t="shared" si="159"/>
        <v>5</v>
      </c>
      <c r="AE716" s="932" t="str">
        <f t="shared" si="166"/>
        <v>OK</v>
      </c>
      <c r="AF716" s="725" t="str">
        <f t="shared" si="167"/>
        <v>OK</v>
      </c>
      <c r="AH716" s="771"/>
    </row>
    <row r="717" spans="1:34" s="720" customFormat="1" x14ac:dyDescent="0.25">
      <c r="A717" s="794" t="s">
        <v>115</v>
      </c>
      <c r="B717" s="769">
        <f t="shared" si="168"/>
        <v>7</v>
      </c>
      <c r="C717" s="786">
        <v>4</v>
      </c>
      <c r="D717" s="771" t="s">
        <v>79</v>
      </c>
      <c r="E717" s="949">
        <v>42494</v>
      </c>
      <c r="F717" s="929"/>
      <c r="G717" s="721">
        <f t="shared" si="157"/>
        <v>7</v>
      </c>
      <c r="H717" s="904">
        <v>4</v>
      </c>
      <c r="I717" s="904">
        <v>4</v>
      </c>
      <c r="J717" s="783">
        <v>4</v>
      </c>
      <c r="K717" s="904">
        <v>0</v>
      </c>
      <c r="L717" s="997">
        <v>42495</v>
      </c>
      <c r="V717" s="836"/>
      <c r="W717" s="965">
        <f t="shared" si="161"/>
        <v>7</v>
      </c>
      <c r="X717" s="831">
        <v>4</v>
      </c>
      <c r="Y717" s="977" t="str">
        <f t="shared" si="163"/>
        <v>OK</v>
      </c>
      <c r="Z717" s="854">
        <f t="shared" ref="Z717:Z780" si="169">IF(X717="","",+C717-X717)</f>
        <v>0</v>
      </c>
      <c r="AA717" s="987" t="str">
        <f t="shared" si="164"/>
        <v>Moviflor - 2229</v>
      </c>
      <c r="AB717" s="770">
        <v>42499</v>
      </c>
      <c r="AC717" s="722">
        <f t="shared" si="165"/>
        <v>4</v>
      </c>
      <c r="AD717" s="771">
        <f t="shared" si="159"/>
        <v>5</v>
      </c>
      <c r="AE717" s="932" t="str">
        <f t="shared" si="166"/>
        <v>OK</v>
      </c>
      <c r="AF717" s="725" t="str">
        <f t="shared" si="167"/>
        <v>OK</v>
      </c>
      <c r="AH717" s="771"/>
    </row>
    <row r="718" spans="1:34" s="720" customFormat="1" x14ac:dyDescent="0.25">
      <c r="A718" s="794" t="s">
        <v>115</v>
      </c>
      <c r="B718" s="769">
        <f t="shared" si="168"/>
        <v>8</v>
      </c>
      <c r="C718" s="786">
        <v>228</v>
      </c>
      <c r="D718" s="771" t="s">
        <v>74</v>
      </c>
      <c r="E718" s="949">
        <v>42494</v>
      </c>
      <c r="F718" s="929"/>
      <c r="G718" s="721">
        <f t="shared" si="157"/>
        <v>8</v>
      </c>
      <c r="H718" s="904">
        <v>228</v>
      </c>
      <c r="I718" s="904">
        <v>228</v>
      </c>
      <c r="J718" s="783">
        <v>228</v>
      </c>
      <c r="K718" s="904">
        <v>0</v>
      </c>
      <c r="L718" s="997">
        <v>42495</v>
      </c>
      <c r="V718" s="836"/>
      <c r="W718" s="965">
        <f t="shared" si="161"/>
        <v>8</v>
      </c>
      <c r="X718" s="831">
        <v>228</v>
      </c>
      <c r="Y718" s="977" t="str">
        <f t="shared" si="163"/>
        <v>OK</v>
      </c>
      <c r="Z718" s="854">
        <f t="shared" si="169"/>
        <v>0</v>
      </c>
      <c r="AA718" s="987" t="str">
        <f t="shared" si="164"/>
        <v>Conforama - 2230</v>
      </c>
      <c r="AB718" s="770">
        <v>42499</v>
      </c>
      <c r="AC718" s="722">
        <f t="shared" si="165"/>
        <v>228</v>
      </c>
      <c r="AD718" s="771">
        <f t="shared" si="159"/>
        <v>5</v>
      </c>
      <c r="AE718" s="932" t="str">
        <f t="shared" si="166"/>
        <v>OK</v>
      </c>
      <c r="AF718" s="725" t="str">
        <f t="shared" si="167"/>
        <v>OK</v>
      </c>
      <c r="AH718" s="771"/>
    </row>
    <row r="719" spans="1:34" s="720" customFormat="1" x14ac:dyDescent="0.25">
      <c r="A719" s="794" t="s">
        <v>115</v>
      </c>
      <c r="B719" s="769">
        <f t="shared" si="168"/>
        <v>9</v>
      </c>
      <c r="C719" s="786">
        <v>510</v>
      </c>
      <c r="D719" s="771" t="s">
        <v>213</v>
      </c>
      <c r="E719" s="949">
        <v>42494</v>
      </c>
      <c r="F719" s="929"/>
      <c r="G719" s="721">
        <f t="shared" si="157"/>
        <v>9</v>
      </c>
      <c r="H719" s="904">
        <v>510</v>
      </c>
      <c r="I719" s="904">
        <v>510</v>
      </c>
      <c r="J719" s="783">
        <v>510</v>
      </c>
      <c r="K719" s="904">
        <v>0</v>
      </c>
      <c r="L719" s="997">
        <v>42495</v>
      </c>
      <c r="V719" s="836"/>
      <c r="W719" s="965">
        <f t="shared" si="161"/>
        <v>9</v>
      </c>
      <c r="X719" s="831">
        <v>510</v>
      </c>
      <c r="Y719" s="977" t="str">
        <f t="shared" si="163"/>
        <v>OK</v>
      </c>
      <c r="Z719" s="854">
        <f t="shared" si="169"/>
        <v>0</v>
      </c>
      <c r="AA719" s="987" t="str">
        <f t="shared" si="164"/>
        <v>MC FNAC- 2370</v>
      </c>
      <c r="AB719" s="770">
        <v>42500</v>
      </c>
      <c r="AC719" s="722">
        <f t="shared" si="165"/>
        <v>510</v>
      </c>
      <c r="AD719" s="771">
        <f t="shared" si="159"/>
        <v>6</v>
      </c>
      <c r="AE719" s="932" t="str">
        <f t="shared" si="166"/>
        <v>OK</v>
      </c>
      <c r="AF719" s="725" t="str">
        <f t="shared" si="167"/>
        <v>OK</v>
      </c>
      <c r="AH719" s="771"/>
    </row>
    <row r="720" spans="1:34" s="720" customFormat="1" x14ac:dyDescent="0.25">
      <c r="A720" s="794" t="s">
        <v>115</v>
      </c>
      <c r="B720" s="769">
        <f t="shared" si="168"/>
        <v>10</v>
      </c>
      <c r="C720" s="786">
        <v>145</v>
      </c>
      <c r="D720" s="771" t="s">
        <v>187</v>
      </c>
      <c r="E720" s="949">
        <v>42494</v>
      </c>
      <c r="F720" s="929"/>
      <c r="G720" s="721">
        <f t="shared" si="157"/>
        <v>10</v>
      </c>
      <c r="H720" s="904">
        <v>145</v>
      </c>
      <c r="I720" s="904">
        <v>145</v>
      </c>
      <c r="J720" s="783">
        <v>145</v>
      </c>
      <c r="K720" s="904">
        <v>0</v>
      </c>
      <c r="L720" s="997">
        <v>42495</v>
      </c>
      <c r="V720" s="836"/>
      <c r="W720" s="965">
        <f t="shared" si="161"/>
        <v>10</v>
      </c>
      <c r="X720" s="831">
        <v>145</v>
      </c>
      <c r="Y720" s="977" t="str">
        <f t="shared" si="163"/>
        <v>OK</v>
      </c>
      <c r="Z720" s="854">
        <f t="shared" si="169"/>
        <v>0</v>
      </c>
      <c r="AA720" s="987" t="str">
        <f t="shared" si="164"/>
        <v>Salvador Caetano - 2879</v>
      </c>
      <c r="AB720" s="770">
        <v>42500</v>
      </c>
      <c r="AC720" s="722">
        <f t="shared" si="165"/>
        <v>145</v>
      </c>
      <c r="AD720" s="771">
        <f t="shared" si="159"/>
        <v>6</v>
      </c>
      <c r="AE720" s="932" t="str">
        <f t="shared" si="166"/>
        <v>OK</v>
      </c>
      <c r="AF720" s="725" t="str">
        <f t="shared" si="167"/>
        <v>OK</v>
      </c>
      <c r="AH720" s="771"/>
    </row>
    <row r="721" spans="1:34" s="720" customFormat="1" x14ac:dyDescent="0.25">
      <c r="A721" s="794" t="s">
        <v>115</v>
      </c>
      <c r="B721" s="769">
        <f t="shared" si="168"/>
        <v>11</v>
      </c>
      <c r="C721" s="786">
        <v>700</v>
      </c>
      <c r="D721" s="771" t="s">
        <v>199</v>
      </c>
      <c r="E721" s="949">
        <v>42494</v>
      </c>
      <c r="F721" s="929"/>
      <c r="G721" s="721">
        <f t="shared" si="157"/>
        <v>11</v>
      </c>
      <c r="H721" s="904">
        <v>700</v>
      </c>
      <c r="I721" s="904">
        <v>700</v>
      </c>
      <c r="J721" s="783">
        <v>700</v>
      </c>
      <c r="K721" s="904">
        <v>0</v>
      </c>
      <c r="L721" s="997">
        <v>42495</v>
      </c>
      <c r="V721" s="836"/>
      <c r="W721" s="965">
        <f t="shared" si="161"/>
        <v>11</v>
      </c>
      <c r="X721" s="831">
        <v>700</v>
      </c>
      <c r="Y721" s="977" t="str">
        <f t="shared" si="163"/>
        <v>OK</v>
      </c>
      <c r="Z721" s="854">
        <f t="shared" si="169"/>
        <v>0</v>
      </c>
      <c r="AA721" s="987" t="str">
        <f t="shared" si="164"/>
        <v>RP Def - 3173</v>
      </c>
      <c r="AB721" s="770">
        <v>42499</v>
      </c>
      <c r="AC721" s="722">
        <f t="shared" si="165"/>
        <v>700</v>
      </c>
      <c r="AD721" s="771">
        <f t="shared" si="159"/>
        <v>5</v>
      </c>
      <c r="AE721" s="932" t="str">
        <f t="shared" si="166"/>
        <v>OK</v>
      </c>
      <c r="AF721" s="725" t="str">
        <f t="shared" si="167"/>
        <v>OK</v>
      </c>
      <c r="AH721" s="771"/>
    </row>
    <row r="722" spans="1:34" s="720" customFormat="1" x14ac:dyDescent="0.25">
      <c r="A722" s="794" t="s">
        <v>115</v>
      </c>
      <c r="B722" s="769">
        <f t="shared" si="168"/>
        <v>12</v>
      </c>
      <c r="C722" s="786">
        <v>62</v>
      </c>
      <c r="D722" s="771" t="s">
        <v>245</v>
      </c>
      <c r="E722" s="949">
        <v>42494</v>
      </c>
      <c r="F722" s="929"/>
      <c r="G722" s="721">
        <f t="shared" ref="G722:G785" si="170">B722</f>
        <v>12</v>
      </c>
      <c r="H722" s="904">
        <v>62</v>
      </c>
      <c r="I722" s="904">
        <v>62</v>
      </c>
      <c r="J722" s="783">
        <v>62</v>
      </c>
      <c r="K722" s="786">
        <v>0</v>
      </c>
      <c r="L722" s="997">
        <v>42495</v>
      </c>
      <c r="V722" s="836"/>
      <c r="W722" s="965">
        <f t="shared" si="161"/>
        <v>12</v>
      </c>
      <c r="X722" s="831">
        <v>62</v>
      </c>
      <c r="Y722" s="977" t="str">
        <f t="shared" si="163"/>
        <v>OK</v>
      </c>
      <c r="Z722" s="854">
        <f t="shared" si="169"/>
        <v>0</v>
      </c>
      <c r="AA722" s="987" t="str">
        <f t="shared" si="164"/>
        <v>CTT Standard - 4091</v>
      </c>
      <c r="AB722" s="770">
        <v>42500</v>
      </c>
      <c r="AC722" s="722">
        <f t="shared" si="165"/>
        <v>62</v>
      </c>
      <c r="AD722" s="771">
        <f t="shared" si="159"/>
        <v>6</v>
      </c>
      <c r="AE722" s="932" t="str">
        <f t="shared" si="166"/>
        <v>OK</v>
      </c>
      <c r="AF722" s="725" t="str">
        <f t="shared" si="167"/>
        <v>OK</v>
      </c>
      <c r="AH722" s="771"/>
    </row>
    <row r="723" spans="1:34" s="720" customFormat="1" x14ac:dyDescent="0.25">
      <c r="A723" s="794" t="s">
        <v>115</v>
      </c>
      <c r="B723" s="769">
        <f t="shared" si="168"/>
        <v>13</v>
      </c>
      <c r="C723" s="786">
        <v>1</v>
      </c>
      <c r="D723" s="771" t="s">
        <v>189</v>
      </c>
      <c r="E723" s="949">
        <v>42494</v>
      </c>
      <c r="F723" s="929"/>
      <c r="G723" s="721">
        <f t="shared" si="170"/>
        <v>13</v>
      </c>
      <c r="H723" s="904">
        <v>1</v>
      </c>
      <c r="I723" s="904">
        <v>1</v>
      </c>
      <c r="J723" s="783">
        <v>1</v>
      </c>
      <c r="K723" s="786">
        <v>0</v>
      </c>
      <c r="L723" s="997">
        <v>42495</v>
      </c>
      <c r="V723" s="836"/>
      <c r="W723" s="965">
        <f t="shared" si="161"/>
        <v>13</v>
      </c>
      <c r="X723" s="831">
        <v>1</v>
      </c>
      <c r="Y723" s="977" t="str">
        <f t="shared" si="163"/>
        <v>OK</v>
      </c>
      <c r="Z723" s="854">
        <f t="shared" si="169"/>
        <v>0</v>
      </c>
      <c r="AA723" s="987" t="str">
        <f t="shared" si="164"/>
        <v>SZ Def - 6508</v>
      </c>
      <c r="AB723" s="770">
        <v>42501</v>
      </c>
      <c r="AC723" s="722">
        <f t="shared" si="165"/>
        <v>1</v>
      </c>
      <c r="AD723" s="771">
        <f t="shared" si="159"/>
        <v>7</v>
      </c>
      <c r="AE723" s="932" t="str">
        <f t="shared" si="166"/>
        <v>OK</v>
      </c>
      <c r="AF723" s="725" t="str">
        <f t="shared" si="167"/>
        <v>OK</v>
      </c>
      <c r="AH723" s="771"/>
    </row>
    <row r="724" spans="1:34" s="720" customFormat="1" x14ac:dyDescent="0.25">
      <c r="A724" s="794" t="s">
        <v>115</v>
      </c>
      <c r="B724" s="769">
        <f t="shared" si="168"/>
        <v>14</v>
      </c>
      <c r="C724" s="786">
        <v>281</v>
      </c>
      <c r="D724" s="771" t="s">
        <v>214</v>
      </c>
      <c r="E724" s="949">
        <v>42494</v>
      </c>
      <c r="F724" s="929"/>
      <c r="G724" s="721">
        <f t="shared" si="170"/>
        <v>14</v>
      </c>
      <c r="H724" s="904">
        <v>281</v>
      </c>
      <c r="I724" s="904">
        <v>281</v>
      </c>
      <c r="J724" s="783">
        <v>281</v>
      </c>
      <c r="K724" s="786">
        <v>0</v>
      </c>
      <c r="L724" s="997">
        <v>42495</v>
      </c>
      <c r="V724" s="836"/>
      <c r="W724" s="965">
        <f t="shared" si="161"/>
        <v>14</v>
      </c>
      <c r="X724" s="831">
        <v>281</v>
      </c>
      <c r="Y724" s="977" t="str">
        <f t="shared" si="163"/>
        <v>OK</v>
      </c>
      <c r="Z724" s="854">
        <f t="shared" si="169"/>
        <v>0</v>
      </c>
      <c r="AA724" s="987" t="str">
        <f t="shared" si="164"/>
        <v>Worten def - 6806</v>
      </c>
      <c r="AB724" s="770">
        <v>42501</v>
      </c>
      <c r="AC724" s="722">
        <f t="shared" si="165"/>
        <v>281</v>
      </c>
      <c r="AD724" s="771">
        <f t="shared" si="159"/>
        <v>7</v>
      </c>
      <c r="AE724" s="932" t="str">
        <f t="shared" si="166"/>
        <v>OK</v>
      </c>
      <c r="AF724" s="725" t="str">
        <f t="shared" si="167"/>
        <v>OK</v>
      </c>
      <c r="AH724" s="771"/>
    </row>
    <row r="725" spans="1:34" s="720" customFormat="1" x14ac:dyDescent="0.25">
      <c r="A725" s="794" t="s">
        <v>115</v>
      </c>
      <c r="B725" s="769">
        <f t="shared" si="168"/>
        <v>15</v>
      </c>
      <c r="C725" s="786">
        <v>1</v>
      </c>
      <c r="D725" s="771" t="s">
        <v>219</v>
      </c>
      <c r="E725" s="949">
        <v>42494</v>
      </c>
      <c r="F725" s="929"/>
      <c r="G725" s="721">
        <f t="shared" si="170"/>
        <v>15</v>
      </c>
      <c r="H725" s="831">
        <v>1</v>
      </c>
      <c r="I725" s="831">
        <v>1</v>
      </c>
      <c r="J725" s="790">
        <v>1</v>
      </c>
      <c r="K725" s="786">
        <v>0</v>
      </c>
      <c r="L725" s="997">
        <v>42495</v>
      </c>
      <c r="V725" s="836"/>
      <c r="W725" s="713">
        <v>19</v>
      </c>
      <c r="X725" s="831">
        <v>1</v>
      </c>
      <c r="Y725" s="977" t="str">
        <f t="shared" si="163"/>
        <v>OK</v>
      </c>
      <c r="Z725" s="854">
        <f t="shared" si="169"/>
        <v>0</v>
      </c>
      <c r="AA725" s="987" t="str">
        <f t="shared" si="164"/>
        <v>Vobis -6843</v>
      </c>
      <c r="AB725" s="770">
        <v>42501</v>
      </c>
      <c r="AC725" s="722">
        <f t="shared" si="165"/>
        <v>1</v>
      </c>
      <c r="AD725" s="771">
        <f t="shared" si="159"/>
        <v>7</v>
      </c>
      <c r="AE725" s="932" t="str">
        <f t="shared" si="166"/>
        <v>OK</v>
      </c>
      <c r="AF725" s="725" t="str">
        <f t="shared" si="167"/>
        <v>OK</v>
      </c>
      <c r="AH725" s="771"/>
    </row>
    <row r="726" spans="1:34" s="720" customFormat="1" x14ac:dyDescent="0.25">
      <c r="A726" s="794" t="s">
        <v>115</v>
      </c>
      <c r="B726" s="769">
        <v>1</v>
      </c>
      <c r="C726" s="786">
        <v>300</v>
      </c>
      <c r="D726" s="771" t="s">
        <v>196</v>
      </c>
      <c r="E726" s="949">
        <v>42496</v>
      </c>
      <c r="F726" s="929"/>
      <c r="G726" s="721">
        <f t="shared" si="170"/>
        <v>1</v>
      </c>
      <c r="H726" s="831">
        <v>300</v>
      </c>
      <c r="I726" s="831">
        <v>300</v>
      </c>
      <c r="J726" s="790">
        <v>300</v>
      </c>
      <c r="K726" s="786">
        <v>0</v>
      </c>
      <c r="L726" s="997">
        <v>42497</v>
      </c>
      <c r="V726" s="836"/>
      <c r="W726" s="965">
        <f>B726:B745</f>
        <v>1</v>
      </c>
      <c r="X726" s="831">
        <v>300</v>
      </c>
      <c r="Y726" s="977" t="str">
        <f t="shared" si="163"/>
        <v>OK</v>
      </c>
      <c r="Z726" s="854">
        <f t="shared" si="169"/>
        <v>0</v>
      </c>
      <c r="AA726" s="987" t="str">
        <f t="shared" si="164"/>
        <v>RP Provisorio - 3172</v>
      </c>
      <c r="AB726" s="770">
        <v>42500</v>
      </c>
      <c r="AC726" s="722">
        <f t="shared" si="165"/>
        <v>300</v>
      </c>
      <c r="AD726" s="771">
        <f t="shared" si="159"/>
        <v>4</v>
      </c>
      <c r="AE726" s="932" t="str">
        <f t="shared" si="166"/>
        <v>OK</v>
      </c>
      <c r="AF726" s="725" t="str">
        <f t="shared" si="167"/>
        <v>OK</v>
      </c>
      <c r="AH726" s="771"/>
    </row>
    <row r="727" spans="1:34" s="720" customFormat="1" x14ac:dyDescent="0.25">
      <c r="A727" s="794" t="s">
        <v>115</v>
      </c>
      <c r="B727" s="769">
        <v>1</v>
      </c>
      <c r="C727" s="786">
        <v>150</v>
      </c>
      <c r="D727" s="771" t="s">
        <v>196</v>
      </c>
      <c r="E727" s="949">
        <v>42499</v>
      </c>
      <c r="F727" s="929"/>
      <c r="G727" s="721">
        <f t="shared" si="170"/>
        <v>1</v>
      </c>
      <c r="H727" s="831">
        <v>150</v>
      </c>
      <c r="I727" s="831">
        <v>150</v>
      </c>
      <c r="J727" s="790">
        <v>150</v>
      </c>
      <c r="K727" s="786">
        <v>0</v>
      </c>
      <c r="L727" s="997">
        <v>42500</v>
      </c>
      <c r="V727" s="836"/>
      <c r="W727" s="965">
        <f>B727:B746</f>
        <v>1</v>
      </c>
      <c r="X727" s="831">
        <v>150</v>
      </c>
      <c r="Y727" s="977" t="str">
        <f t="shared" si="163"/>
        <v>OK</v>
      </c>
      <c r="Z727" s="854">
        <f t="shared" si="169"/>
        <v>0</v>
      </c>
      <c r="AA727" s="987" t="str">
        <f t="shared" si="164"/>
        <v>RP Provisorio - 3172</v>
      </c>
      <c r="AB727" s="770">
        <v>42503</v>
      </c>
      <c r="AC727" s="722">
        <f t="shared" si="165"/>
        <v>150</v>
      </c>
      <c r="AD727" s="771">
        <f t="shared" si="159"/>
        <v>4</v>
      </c>
      <c r="AE727" s="932" t="str">
        <f t="shared" si="166"/>
        <v>OK</v>
      </c>
      <c r="AF727" s="725" t="str">
        <f t="shared" si="167"/>
        <v>OK</v>
      </c>
      <c r="AH727" s="771"/>
    </row>
    <row r="728" spans="1:34" s="720" customFormat="1" x14ac:dyDescent="0.25">
      <c r="A728" s="794" t="s">
        <v>115</v>
      </c>
      <c r="B728" s="769">
        <v>1</v>
      </c>
      <c r="C728" s="786">
        <v>1400</v>
      </c>
      <c r="D728" s="771" t="s">
        <v>186</v>
      </c>
      <c r="E728" s="949">
        <v>42500</v>
      </c>
      <c r="F728" s="929"/>
      <c r="G728" s="721">
        <f t="shared" si="170"/>
        <v>1</v>
      </c>
      <c r="H728" s="831">
        <v>1400</v>
      </c>
      <c r="I728" s="831">
        <v>1400</v>
      </c>
      <c r="J728" s="790">
        <v>1400</v>
      </c>
      <c r="K728" s="786">
        <v>0</v>
      </c>
      <c r="L728" s="997">
        <v>42501</v>
      </c>
      <c r="V728" s="836"/>
      <c r="W728" s="965">
        <f>B728:B747</f>
        <v>1</v>
      </c>
      <c r="X728" s="831">
        <v>1400</v>
      </c>
      <c r="Y728" s="977" t="str">
        <f t="shared" si="163"/>
        <v>OK</v>
      </c>
      <c r="Z728" s="854">
        <f t="shared" si="169"/>
        <v>0</v>
      </c>
      <c r="AA728" s="987" t="str">
        <f t="shared" si="164"/>
        <v>Ikea prov - 2835</v>
      </c>
      <c r="AB728" s="770">
        <v>42502</v>
      </c>
      <c r="AC728" s="722">
        <f t="shared" si="165"/>
        <v>1400</v>
      </c>
      <c r="AD728" s="771">
        <f t="shared" si="159"/>
        <v>2</v>
      </c>
      <c r="AE728" s="932" t="str">
        <f t="shared" si="166"/>
        <v>OK</v>
      </c>
      <c r="AF728" s="725" t="str">
        <f t="shared" si="167"/>
        <v>OK</v>
      </c>
      <c r="AH728" s="771"/>
    </row>
    <row r="729" spans="1:34" s="720" customFormat="1" x14ac:dyDescent="0.25">
      <c r="A729" s="794" t="s">
        <v>115</v>
      </c>
      <c r="B729" s="769">
        <f>B728+1</f>
        <v>2</v>
      </c>
      <c r="C729" s="786">
        <v>200</v>
      </c>
      <c r="D729" s="771" t="s">
        <v>196</v>
      </c>
      <c r="E729" s="949">
        <v>42500</v>
      </c>
      <c r="F729" s="929"/>
      <c r="G729" s="721">
        <f t="shared" si="170"/>
        <v>2</v>
      </c>
      <c r="H729" s="831">
        <v>200</v>
      </c>
      <c r="I729" s="831">
        <v>200</v>
      </c>
      <c r="J729" s="790">
        <v>200</v>
      </c>
      <c r="K729" s="786">
        <v>0</v>
      </c>
      <c r="L729" s="997">
        <v>42501</v>
      </c>
      <c r="V729" s="836"/>
      <c r="W729" s="713">
        <v>2</v>
      </c>
      <c r="X729" s="831">
        <v>200</v>
      </c>
      <c r="Y729" s="977" t="str">
        <f t="shared" si="163"/>
        <v>OK</v>
      </c>
      <c r="Z729" s="854">
        <f t="shared" si="169"/>
        <v>0</v>
      </c>
      <c r="AA729" s="987" t="str">
        <f t="shared" si="164"/>
        <v>RP Provisorio - 3172</v>
      </c>
      <c r="AB729" s="770">
        <v>42503</v>
      </c>
      <c r="AC729" s="722">
        <f t="shared" si="165"/>
        <v>200</v>
      </c>
      <c r="AD729" s="771">
        <f t="shared" si="159"/>
        <v>3</v>
      </c>
      <c r="AE729" s="932" t="str">
        <f t="shared" si="166"/>
        <v>OK</v>
      </c>
      <c r="AF729" s="725" t="str">
        <f t="shared" si="167"/>
        <v>OK</v>
      </c>
      <c r="AH729" s="771"/>
    </row>
    <row r="730" spans="1:34" s="720" customFormat="1" x14ac:dyDescent="0.25">
      <c r="A730" s="794" t="s">
        <v>115</v>
      </c>
      <c r="B730" s="769">
        <v>1</v>
      </c>
      <c r="C730" s="786">
        <v>11</v>
      </c>
      <c r="D730" s="771" t="s">
        <v>67</v>
      </c>
      <c r="E730" s="949">
        <v>42501</v>
      </c>
      <c r="F730" s="929"/>
      <c r="G730" s="721">
        <f t="shared" si="170"/>
        <v>1</v>
      </c>
      <c r="H730" s="904">
        <v>11</v>
      </c>
      <c r="I730" s="904">
        <v>11</v>
      </c>
      <c r="J730" s="783">
        <v>11</v>
      </c>
      <c r="K730" s="786">
        <v>0</v>
      </c>
      <c r="L730" s="997">
        <v>42502</v>
      </c>
      <c r="V730" s="836"/>
      <c r="W730" s="965">
        <f t="shared" ref="W730:W740" si="171">B730:B749</f>
        <v>1</v>
      </c>
      <c r="X730" s="831">
        <v>11</v>
      </c>
      <c r="Y730" s="977" t="str">
        <f t="shared" si="163"/>
        <v>OK</v>
      </c>
      <c r="Z730" s="854">
        <f t="shared" si="169"/>
        <v>0</v>
      </c>
      <c r="AA730" s="987" t="str">
        <f t="shared" si="164"/>
        <v>White - 2213</v>
      </c>
      <c r="AB730" s="770">
        <v>42507</v>
      </c>
      <c r="AC730" s="722">
        <f t="shared" si="165"/>
        <v>11</v>
      </c>
      <c r="AD730" s="771">
        <f t="shared" si="159"/>
        <v>6</v>
      </c>
      <c r="AE730" s="932" t="str">
        <f t="shared" si="166"/>
        <v>OK</v>
      </c>
      <c r="AF730" s="725" t="str">
        <f t="shared" si="167"/>
        <v>OK</v>
      </c>
      <c r="AH730" s="771"/>
    </row>
    <row r="731" spans="1:34" s="720" customFormat="1" x14ac:dyDescent="0.25">
      <c r="A731" s="794" t="s">
        <v>115</v>
      </c>
      <c r="B731" s="769">
        <f t="shared" ref="B731:B741" si="172">B730+1</f>
        <v>2</v>
      </c>
      <c r="C731" s="786">
        <v>46</v>
      </c>
      <c r="D731" s="771" t="s">
        <v>69</v>
      </c>
      <c r="E731" s="949">
        <v>42501</v>
      </c>
      <c r="F731" s="929"/>
      <c r="G731" s="721">
        <f t="shared" si="170"/>
        <v>2</v>
      </c>
      <c r="H731" s="904">
        <v>46</v>
      </c>
      <c r="I731" s="904">
        <v>46</v>
      </c>
      <c r="J731" s="783">
        <v>46</v>
      </c>
      <c r="K731" s="786">
        <v>0</v>
      </c>
      <c r="L731" s="997">
        <v>42502</v>
      </c>
      <c r="V731" s="836"/>
      <c r="W731" s="965">
        <f t="shared" si="171"/>
        <v>2</v>
      </c>
      <c r="X731" s="831">
        <v>46</v>
      </c>
      <c r="Y731" s="977" t="str">
        <f t="shared" si="163"/>
        <v>OK</v>
      </c>
      <c r="Z731" s="854">
        <f t="shared" si="169"/>
        <v>0</v>
      </c>
      <c r="AA731" s="987" t="str">
        <f t="shared" si="164"/>
        <v>Black - 2215</v>
      </c>
      <c r="AB731" s="770">
        <v>42507</v>
      </c>
      <c r="AC731" s="722">
        <f t="shared" si="165"/>
        <v>46</v>
      </c>
      <c r="AD731" s="771">
        <f t="shared" si="159"/>
        <v>6</v>
      </c>
      <c r="AE731" s="932" t="str">
        <f t="shared" si="166"/>
        <v>OK</v>
      </c>
      <c r="AF731" s="725" t="str">
        <f t="shared" si="167"/>
        <v>OK</v>
      </c>
      <c r="AH731" s="771"/>
    </row>
    <row r="732" spans="1:34" s="720" customFormat="1" x14ac:dyDescent="0.25">
      <c r="A732" s="794" t="s">
        <v>115</v>
      </c>
      <c r="B732" s="769">
        <f t="shared" si="172"/>
        <v>3</v>
      </c>
      <c r="C732" s="786">
        <v>1</v>
      </c>
      <c r="D732" s="771" t="s">
        <v>72</v>
      </c>
      <c r="E732" s="949">
        <v>42501</v>
      </c>
      <c r="F732" s="929"/>
      <c r="G732" s="721">
        <f t="shared" si="170"/>
        <v>3</v>
      </c>
      <c r="H732" s="904">
        <v>1</v>
      </c>
      <c r="I732" s="904">
        <v>1</v>
      </c>
      <c r="J732" s="783">
        <v>1</v>
      </c>
      <c r="K732" s="786">
        <v>0</v>
      </c>
      <c r="L732" s="997">
        <v>42502</v>
      </c>
      <c r="V732" s="836"/>
      <c r="W732" s="965">
        <f t="shared" si="171"/>
        <v>3</v>
      </c>
      <c r="X732" s="831">
        <v>1</v>
      </c>
      <c r="Y732" s="977" t="str">
        <f t="shared" si="163"/>
        <v>OK</v>
      </c>
      <c r="Z732" s="854">
        <f t="shared" si="169"/>
        <v>0</v>
      </c>
      <c r="AA732" s="987" t="str">
        <f t="shared" si="164"/>
        <v>Credial - 2227</v>
      </c>
      <c r="AB732" s="770">
        <v>42507</v>
      </c>
      <c r="AC732" s="722">
        <f t="shared" si="165"/>
        <v>1</v>
      </c>
      <c r="AD732" s="771">
        <f t="shared" si="159"/>
        <v>6</v>
      </c>
      <c r="AE732" s="932" t="str">
        <f t="shared" si="166"/>
        <v>OK</v>
      </c>
      <c r="AF732" s="725" t="str">
        <f t="shared" si="167"/>
        <v>OK</v>
      </c>
      <c r="AH732" s="771"/>
    </row>
    <row r="733" spans="1:34" s="720" customFormat="1" x14ac:dyDescent="0.25">
      <c r="A733" s="794" t="s">
        <v>115</v>
      </c>
      <c r="B733" s="769">
        <f t="shared" si="172"/>
        <v>4</v>
      </c>
      <c r="C733" s="786">
        <v>3</v>
      </c>
      <c r="D733" s="771" t="s">
        <v>79</v>
      </c>
      <c r="E733" s="949">
        <v>42501</v>
      </c>
      <c r="F733" s="929"/>
      <c r="G733" s="721">
        <f t="shared" si="170"/>
        <v>4</v>
      </c>
      <c r="H733" s="904">
        <v>3</v>
      </c>
      <c r="I733" s="904">
        <v>3</v>
      </c>
      <c r="J733" s="783">
        <v>3</v>
      </c>
      <c r="K733" s="786">
        <v>0</v>
      </c>
      <c r="L733" s="997">
        <v>42502</v>
      </c>
      <c r="V733" s="836"/>
      <c r="W733" s="965">
        <f t="shared" si="171"/>
        <v>4</v>
      </c>
      <c r="X733" s="831">
        <v>3</v>
      </c>
      <c r="Y733" s="977" t="str">
        <f t="shared" si="163"/>
        <v>OK</v>
      </c>
      <c r="Z733" s="854">
        <f t="shared" si="169"/>
        <v>0</v>
      </c>
      <c r="AA733" s="987" t="str">
        <f t="shared" si="164"/>
        <v>Moviflor - 2229</v>
      </c>
      <c r="AB733" s="770">
        <v>42507</v>
      </c>
      <c r="AC733" s="722">
        <f t="shared" si="165"/>
        <v>3</v>
      </c>
      <c r="AD733" s="771">
        <f t="shared" si="159"/>
        <v>6</v>
      </c>
      <c r="AE733" s="932" t="str">
        <f t="shared" si="166"/>
        <v>OK</v>
      </c>
      <c r="AF733" s="725" t="str">
        <f t="shared" si="167"/>
        <v>OK</v>
      </c>
      <c r="AH733" s="771"/>
    </row>
    <row r="734" spans="1:34" s="720" customFormat="1" x14ac:dyDescent="0.25">
      <c r="A734" s="794" t="s">
        <v>115</v>
      </c>
      <c r="B734" s="769">
        <f t="shared" si="172"/>
        <v>5</v>
      </c>
      <c r="C734" s="786">
        <v>160</v>
      </c>
      <c r="D734" s="771" t="s">
        <v>74</v>
      </c>
      <c r="E734" s="949">
        <v>42501</v>
      </c>
      <c r="F734" s="929"/>
      <c r="G734" s="721">
        <f t="shared" si="170"/>
        <v>5</v>
      </c>
      <c r="H734" s="904">
        <v>160</v>
      </c>
      <c r="I734" s="904">
        <v>160</v>
      </c>
      <c r="J734" s="783">
        <v>160</v>
      </c>
      <c r="K734" s="786">
        <v>0</v>
      </c>
      <c r="L734" s="997">
        <v>42502</v>
      </c>
      <c r="V734" s="836"/>
      <c r="W734" s="965">
        <f t="shared" si="171"/>
        <v>5</v>
      </c>
      <c r="X734" s="831">
        <v>160</v>
      </c>
      <c r="Y734" s="977" t="str">
        <f t="shared" si="163"/>
        <v>OK</v>
      </c>
      <c r="Z734" s="854">
        <f t="shared" si="169"/>
        <v>0</v>
      </c>
      <c r="AA734" s="987" t="str">
        <f t="shared" si="164"/>
        <v>Conforama - 2230</v>
      </c>
      <c r="AB734" s="770">
        <v>42507</v>
      </c>
      <c r="AC734" s="722">
        <f t="shared" si="165"/>
        <v>160</v>
      </c>
      <c r="AD734" s="771">
        <f t="shared" si="159"/>
        <v>6</v>
      </c>
      <c r="AE734" s="932" t="str">
        <f t="shared" si="166"/>
        <v>OK</v>
      </c>
      <c r="AF734" s="725" t="str">
        <f t="shared" si="167"/>
        <v>OK</v>
      </c>
      <c r="AH734" s="771"/>
    </row>
    <row r="735" spans="1:34" s="720" customFormat="1" x14ac:dyDescent="0.25">
      <c r="A735" s="794" t="s">
        <v>115</v>
      </c>
      <c r="B735" s="769">
        <f t="shared" si="172"/>
        <v>6</v>
      </c>
      <c r="C735" s="786">
        <v>242</v>
      </c>
      <c r="D735" s="771" t="s">
        <v>213</v>
      </c>
      <c r="E735" s="949">
        <v>42501</v>
      </c>
      <c r="F735" s="929"/>
      <c r="G735" s="721">
        <f t="shared" si="170"/>
        <v>6</v>
      </c>
      <c r="H735" s="904">
        <v>242</v>
      </c>
      <c r="I735" s="904">
        <v>242</v>
      </c>
      <c r="J735" s="783">
        <v>242</v>
      </c>
      <c r="K735" s="786">
        <v>0</v>
      </c>
      <c r="L735" s="997">
        <v>42502</v>
      </c>
      <c r="V735" s="836"/>
      <c r="W735" s="965">
        <f t="shared" si="171"/>
        <v>6</v>
      </c>
      <c r="X735" s="831">
        <v>242</v>
      </c>
      <c r="Y735" s="977" t="str">
        <f t="shared" si="163"/>
        <v>OK</v>
      </c>
      <c r="Z735" s="854">
        <f t="shared" si="169"/>
        <v>0</v>
      </c>
      <c r="AA735" s="987" t="str">
        <f t="shared" si="164"/>
        <v>MC FNAC- 2370</v>
      </c>
      <c r="AB735" s="770">
        <v>42507</v>
      </c>
      <c r="AC735" s="722">
        <f t="shared" si="165"/>
        <v>242</v>
      </c>
      <c r="AD735" s="771">
        <f t="shared" si="159"/>
        <v>6</v>
      </c>
      <c r="AE735" s="932" t="str">
        <f t="shared" si="166"/>
        <v>OK</v>
      </c>
      <c r="AF735" s="725" t="str">
        <f t="shared" si="167"/>
        <v>OK</v>
      </c>
      <c r="AH735" s="771"/>
    </row>
    <row r="736" spans="1:34" s="720" customFormat="1" x14ac:dyDescent="0.25">
      <c r="A736" s="794" t="s">
        <v>115</v>
      </c>
      <c r="B736" s="769">
        <f t="shared" si="172"/>
        <v>7</v>
      </c>
      <c r="C736" s="786">
        <v>102</v>
      </c>
      <c r="D736" s="771" t="s">
        <v>187</v>
      </c>
      <c r="E736" s="949">
        <v>42501</v>
      </c>
      <c r="F736" s="929"/>
      <c r="G736" s="721">
        <f t="shared" si="170"/>
        <v>7</v>
      </c>
      <c r="H736" s="904">
        <v>102</v>
      </c>
      <c r="I736" s="904">
        <v>102</v>
      </c>
      <c r="J736" s="783">
        <v>102</v>
      </c>
      <c r="K736" s="786">
        <v>0</v>
      </c>
      <c r="L736" s="997">
        <v>42502</v>
      </c>
      <c r="V736" s="836"/>
      <c r="W736" s="965">
        <f t="shared" si="171"/>
        <v>7</v>
      </c>
      <c r="X736" s="831">
        <v>102</v>
      </c>
      <c r="Y736" s="977" t="str">
        <f t="shared" si="163"/>
        <v>OK</v>
      </c>
      <c r="Z736" s="854">
        <f t="shared" si="169"/>
        <v>0</v>
      </c>
      <c r="AA736" s="987" t="str">
        <f t="shared" si="164"/>
        <v>Salvador Caetano - 2879</v>
      </c>
      <c r="AB736" s="770">
        <v>42507</v>
      </c>
      <c r="AC736" s="722">
        <f t="shared" si="165"/>
        <v>102</v>
      </c>
      <c r="AD736" s="771">
        <f t="shared" si="159"/>
        <v>6</v>
      </c>
      <c r="AE736" s="932" t="str">
        <f t="shared" si="166"/>
        <v>OK</v>
      </c>
      <c r="AF736" s="725" t="str">
        <f t="shared" si="167"/>
        <v>OK</v>
      </c>
      <c r="AH736" s="771"/>
    </row>
    <row r="737" spans="1:34" s="720" customFormat="1" x14ac:dyDescent="0.25">
      <c r="A737" s="794" t="s">
        <v>115</v>
      </c>
      <c r="B737" s="769">
        <f t="shared" si="172"/>
        <v>8</v>
      </c>
      <c r="C737" s="786">
        <v>55</v>
      </c>
      <c r="D737" s="771" t="s">
        <v>245</v>
      </c>
      <c r="E737" s="949">
        <v>42501</v>
      </c>
      <c r="F737" s="929"/>
      <c r="G737" s="721">
        <f t="shared" si="170"/>
        <v>8</v>
      </c>
      <c r="H737" s="904">
        <v>55</v>
      </c>
      <c r="I737" s="904">
        <v>55</v>
      </c>
      <c r="J737" s="783">
        <v>55</v>
      </c>
      <c r="K737" s="786">
        <v>0</v>
      </c>
      <c r="L737" s="997">
        <v>42502</v>
      </c>
      <c r="V737" s="836"/>
      <c r="W737" s="965">
        <f t="shared" si="171"/>
        <v>8</v>
      </c>
      <c r="X737" s="831">
        <v>55</v>
      </c>
      <c r="Y737" s="977" t="str">
        <f t="shared" si="163"/>
        <v>OK</v>
      </c>
      <c r="Z737" s="854">
        <f t="shared" si="169"/>
        <v>0</v>
      </c>
      <c r="AA737" s="987" t="str">
        <f t="shared" si="164"/>
        <v>CTT Standard - 4091</v>
      </c>
      <c r="AB737" s="770">
        <v>42507</v>
      </c>
      <c r="AC737" s="722">
        <f t="shared" si="165"/>
        <v>55</v>
      </c>
      <c r="AD737" s="771">
        <f t="shared" si="159"/>
        <v>6</v>
      </c>
      <c r="AE737" s="932" t="str">
        <f t="shared" si="166"/>
        <v>OK</v>
      </c>
      <c r="AF737" s="725" t="str">
        <f t="shared" si="167"/>
        <v>OK</v>
      </c>
      <c r="AH737" s="771"/>
    </row>
    <row r="738" spans="1:34" s="720" customFormat="1" x14ac:dyDescent="0.25">
      <c r="A738" s="794" t="s">
        <v>115</v>
      </c>
      <c r="B738" s="769">
        <f t="shared" si="172"/>
        <v>9</v>
      </c>
      <c r="C738" s="786">
        <v>37</v>
      </c>
      <c r="D738" s="771" t="s">
        <v>244</v>
      </c>
      <c r="E738" s="949">
        <v>42501</v>
      </c>
      <c r="F738" s="929"/>
      <c r="G738" s="721">
        <f t="shared" si="170"/>
        <v>9</v>
      </c>
      <c r="H738" s="904">
        <v>37</v>
      </c>
      <c r="I738" s="904">
        <v>37</v>
      </c>
      <c r="J738" s="783">
        <v>37</v>
      </c>
      <c r="K738" s="786">
        <v>0</v>
      </c>
      <c r="L738" s="997">
        <v>42502</v>
      </c>
      <c r="V738" s="836"/>
      <c r="W738" s="965">
        <f t="shared" si="171"/>
        <v>9</v>
      </c>
      <c r="X738" s="831">
        <v>37</v>
      </c>
      <c r="Y738" s="977" t="str">
        <f t="shared" si="163"/>
        <v>OK</v>
      </c>
      <c r="Z738" s="854">
        <f t="shared" si="169"/>
        <v>0</v>
      </c>
      <c r="AA738" s="987" t="str">
        <f t="shared" si="164"/>
        <v>JOM - 4327</v>
      </c>
      <c r="AB738" s="770">
        <v>42507</v>
      </c>
      <c r="AC738" s="722">
        <f t="shared" si="165"/>
        <v>37</v>
      </c>
      <c r="AD738" s="771">
        <f t="shared" si="159"/>
        <v>6</v>
      </c>
      <c r="AE738" s="932" t="str">
        <f t="shared" si="166"/>
        <v>OK</v>
      </c>
      <c r="AF738" s="725" t="str">
        <f t="shared" si="167"/>
        <v>OK</v>
      </c>
      <c r="AH738" s="771"/>
    </row>
    <row r="739" spans="1:34" s="720" customFormat="1" x14ac:dyDescent="0.25">
      <c r="A739" s="794" t="s">
        <v>115</v>
      </c>
      <c r="B739" s="769">
        <f t="shared" si="172"/>
        <v>10</v>
      </c>
      <c r="C739" s="786">
        <v>1</v>
      </c>
      <c r="D739" s="771" t="s">
        <v>189</v>
      </c>
      <c r="E739" s="949">
        <v>42501</v>
      </c>
      <c r="F739" s="929"/>
      <c r="G739" s="721">
        <f t="shared" si="170"/>
        <v>10</v>
      </c>
      <c r="H739" s="904">
        <v>1</v>
      </c>
      <c r="I739" s="904">
        <v>1</v>
      </c>
      <c r="J739" s="783">
        <v>1</v>
      </c>
      <c r="K739" s="786">
        <v>0</v>
      </c>
      <c r="L739" s="997">
        <v>42502</v>
      </c>
      <c r="V739" s="836"/>
      <c r="W739" s="965">
        <f t="shared" si="171"/>
        <v>10</v>
      </c>
      <c r="X739" s="831">
        <v>1</v>
      </c>
      <c r="Y739" s="977" t="str">
        <f t="shared" si="163"/>
        <v>OK</v>
      </c>
      <c r="Z739" s="854">
        <f t="shared" si="169"/>
        <v>0</v>
      </c>
      <c r="AA739" s="987" t="str">
        <f t="shared" si="164"/>
        <v>SZ Def - 6508</v>
      </c>
      <c r="AB739" s="770">
        <v>42508</v>
      </c>
      <c r="AC739" s="722">
        <f t="shared" si="165"/>
        <v>1</v>
      </c>
      <c r="AD739" s="771">
        <f t="shared" si="159"/>
        <v>7</v>
      </c>
      <c r="AE739" s="932" t="str">
        <f t="shared" si="166"/>
        <v>OK</v>
      </c>
      <c r="AF739" s="725" t="str">
        <f t="shared" si="167"/>
        <v>OK</v>
      </c>
      <c r="AH739" s="771"/>
    </row>
    <row r="740" spans="1:34" s="720" customFormat="1" x14ac:dyDescent="0.25">
      <c r="A740" s="794" t="s">
        <v>115</v>
      </c>
      <c r="B740" s="769">
        <f t="shared" si="172"/>
        <v>11</v>
      </c>
      <c r="C740" s="786">
        <v>307</v>
      </c>
      <c r="D740" s="771" t="s">
        <v>214</v>
      </c>
      <c r="E740" s="949">
        <v>42501</v>
      </c>
      <c r="F740" s="929"/>
      <c r="G740" s="721">
        <f t="shared" si="170"/>
        <v>11</v>
      </c>
      <c r="H740" s="904">
        <v>307</v>
      </c>
      <c r="I740" s="904">
        <v>307</v>
      </c>
      <c r="J740" s="783">
        <v>307</v>
      </c>
      <c r="K740" s="904">
        <v>0</v>
      </c>
      <c r="L740" s="997">
        <v>42502</v>
      </c>
      <c r="V740" s="836"/>
      <c r="W740" s="965">
        <f t="shared" si="171"/>
        <v>11</v>
      </c>
      <c r="X740" s="831">
        <v>307</v>
      </c>
      <c r="Y740" s="977" t="str">
        <f t="shared" si="163"/>
        <v>OK</v>
      </c>
      <c r="Z740" s="854">
        <f t="shared" si="169"/>
        <v>0</v>
      </c>
      <c r="AA740" s="987" t="str">
        <f t="shared" si="164"/>
        <v>Worten def - 6806</v>
      </c>
      <c r="AB740" s="770">
        <v>42507</v>
      </c>
      <c r="AC740" s="722">
        <f t="shared" si="165"/>
        <v>307</v>
      </c>
      <c r="AD740" s="771">
        <f t="shared" si="159"/>
        <v>6</v>
      </c>
      <c r="AE740" s="932" t="str">
        <f t="shared" si="166"/>
        <v>OK</v>
      </c>
      <c r="AF740" s="725" t="str">
        <f t="shared" si="167"/>
        <v>OK</v>
      </c>
      <c r="AH740" s="771"/>
    </row>
    <row r="741" spans="1:34" s="720" customFormat="1" x14ac:dyDescent="0.25">
      <c r="A741" s="794" t="s">
        <v>115</v>
      </c>
      <c r="B741" s="769">
        <f t="shared" si="172"/>
        <v>12</v>
      </c>
      <c r="C741" s="786">
        <v>3</v>
      </c>
      <c r="D741" s="771" t="s">
        <v>219</v>
      </c>
      <c r="E741" s="949">
        <v>42501</v>
      </c>
      <c r="F741" s="929"/>
      <c r="G741" s="721">
        <f t="shared" si="170"/>
        <v>12</v>
      </c>
      <c r="H741" s="904">
        <v>3</v>
      </c>
      <c r="I741" s="904">
        <v>3</v>
      </c>
      <c r="J741" s="783">
        <v>3</v>
      </c>
      <c r="K741" s="904">
        <v>0</v>
      </c>
      <c r="L741" s="997">
        <v>42502</v>
      </c>
      <c r="V741" s="836"/>
      <c r="W741" s="713">
        <v>17</v>
      </c>
      <c r="X741" s="831">
        <v>3</v>
      </c>
      <c r="Y741" s="977" t="str">
        <f t="shared" si="163"/>
        <v>OK</v>
      </c>
      <c r="Z741" s="854">
        <f t="shared" si="169"/>
        <v>0</v>
      </c>
      <c r="AA741" s="987" t="str">
        <f t="shared" si="164"/>
        <v>Vobis -6843</v>
      </c>
      <c r="AB741" s="770">
        <v>42507</v>
      </c>
      <c r="AC741" s="722">
        <f t="shared" si="165"/>
        <v>3</v>
      </c>
      <c r="AD741" s="771">
        <f t="shared" si="159"/>
        <v>6</v>
      </c>
      <c r="AE741" s="932" t="str">
        <f t="shared" si="166"/>
        <v>OK</v>
      </c>
      <c r="AF741" s="725" t="str">
        <f t="shared" si="167"/>
        <v>OK</v>
      </c>
      <c r="AH741" s="771"/>
    </row>
    <row r="742" spans="1:34" s="720" customFormat="1" x14ac:dyDescent="0.25">
      <c r="A742" s="794" t="s">
        <v>115</v>
      </c>
      <c r="B742" s="769">
        <v>1</v>
      </c>
      <c r="C742" s="786">
        <v>1100</v>
      </c>
      <c r="D742" s="771" t="s">
        <v>186</v>
      </c>
      <c r="E742" s="949">
        <v>42506</v>
      </c>
      <c r="F742" s="929"/>
      <c r="G742" s="721">
        <f t="shared" si="170"/>
        <v>1</v>
      </c>
      <c r="H742" s="831">
        <v>1100</v>
      </c>
      <c r="I742" s="831">
        <v>1100</v>
      </c>
      <c r="J742" s="790">
        <v>1100</v>
      </c>
      <c r="K742" s="904">
        <v>0</v>
      </c>
      <c r="L742" s="997">
        <v>42507</v>
      </c>
      <c r="V742" s="836"/>
      <c r="W742" s="965">
        <f>B742:B761</f>
        <v>1</v>
      </c>
      <c r="X742" s="995">
        <v>1100</v>
      </c>
      <c r="Y742" s="977" t="str">
        <f t="shared" si="163"/>
        <v>OK</v>
      </c>
      <c r="Z742" s="854">
        <f t="shared" si="169"/>
        <v>0</v>
      </c>
      <c r="AA742" s="987" t="str">
        <f t="shared" si="164"/>
        <v>Ikea prov - 2835</v>
      </c>
      <c r="AB742" s="770">
        <v>42507</v>
      </c>
      <c r="AC742" s="722">
        <f t="shared" si="165"/>
        <v>1100</v>
      </c>
      <c r="AD742" s="771">
        <f t="shared" si="159"/>
        <v>1</v>
      </c>
      <c r="AE742" s="932" t="str">
        <f t="shared" si="166"/>
        <v>OK</v>
      </c>
      <c r="AF742" s="725" t="str">
        <f t="shared" si="167"/>
        <v>OK</v>
      </c>
      <c r="AH742" s="771"/>
    </row>
    <row r="743" spans="1:34" s="720" customFormat="1" x14ac:dyDescent="0.25">
      <c r="A743" s="794" t="s">
        <v>115</v>
      </c>
      <c r="B743" s="769">
        <f>B742+1</f>
        <v>2</v>
      </c>
      <c r="C743" s="786">
        <v>150</v>
      </c>
      <c r="D743" s="771" t="s">
        <v>196</v>
      </c>
      <c r="E743" s="949">
        <v>42506</v>
      </c>
      <c r="F743" s="929"/>
      <c r="G743" s="721">
        <f t="shared" si="170"/>
        <v>2</v>
      </c>
      <c r="H743" s="831">
        <v>150</v>
      </c>
      <c r="I743" s="831">
        <v>150</v>
      </c>
      <c r="J743" s="790">
        <v>150</v>
      </c>
      <c r="K743" s="904">
        <v>0</v>
      </c>
      <c r="L743" s="997">
        <v>42507</v>
      </c>
      <c r="V743" s="836"/>
      <c r="W743" s="713">
        <v>2</v>
      </c>
      <c r="X743" s="995">
        <v>150</v>
      </c>
      <c r="Y743" s="977" t="str">
        <f t="shared" si="163"/>
        <v>OK</v>
      </c>
      <c r="Z743" s="854">
        <f t="shared" si="169"/>
        <v>0</v>
      </c>
      <c r="AA743" s="987" t="str">
        <f t="shared" si="164"/>
        <v>RP Provisorio - 3172</v>
      </c>
      <c r="AB743" s="770">
        <v>42509</v>
      </c>
      <c r="AC743" s="722">
        <f t="shared" si="165"/>
        <v>150</v>
      </c>
      <c r="AD743" s="771">
        <f t="shared" si="159"/>
        <v>3</v>
      </c>
      <c r="AE743" s="932" t="str">
        <f t="shared" si="166"/>
        <v>OK</v>
      </c>
      <c r="AF743" s="725" t="str">
        <f t="shared" si="167"/>
        <v>OK</v>
      </c>
      <c r="AH743" s="771"/>
    </row>
    <row r="744" spans="1:34" s="720" customFormat="1" x14ac:dyDescent="0.25">
      <c r="A744" s="794" t="s">
        <v>115</v>
      </c>
      <c r="B744" s="769">
        <v>1</v>
      </c>
      <c r="C744" s="786">
        <v>1</v>
      </c>
      <c r="D744" s="771" t="s">
        <v>183</v>
      </c>
      <c r="E744" s="949">
        <v>42508</v>
      </c>
      <c r="F744" s="929"/>
      <c r="G744" s="721">
        <f t="shared" si="170"/>
        <v>1</v>
      </c>
      <c r="H744" s="904">
        <v>1</v>
      </c>
      <c r="I744" s="904">
        <v>1</v>
      </c>
      <c r="J744" s="783">
        <v>1</v>
      </c>
      <c r="K744" s="904">
        <v>0</v>
      </c>
      <c r="L744" s="997">
        <v>42509</v>
      </c>
      <c r="V744" s="836"/>
      <c r="W744" s="965">
        <f t="shared" ref="W744:W753" si="173">B744:B763</f>
        <v>1</v>
      </c>
      <c r="X744" s="831">
        <v>1</v>
      </c>
      <c r="Y744" s="977" t="str">
        <f t="shared" si="163"/>
        <v>OK</v>
      </c>
      <c r="Z744" s="854">
        <f t="shared" si="169"/>
        <v>0</v>
      </c>
      <c r="AA744" s="987" t="str">
        <f t="shared" si="164"/>
        <v>MDL Def - 2208</v>
      </c>
      <c r="AB744" s="770">
        <v>42513</v>
      </c>
      <c r="AC744" s="722">
        <f t="shared" si="165"/>
        <v>1</v>
      </c>
      <c r="AD744" s="771">
        <f t="shared" si="159"/>
        <v>5</v>
      </c>
      <c r="AE744" s="932" t="str">
        <f t="shared" si="166"/>
        <v>OK</v>
      </c>
      <c r="AF744" s="725" t="str">
        <f t="shared" si="167"/>
        <v>OK</v>
      </c>
      <c r="AH744" s="771"/>
    </row>
    <row r="745" spans="1:34" s="720" customFormat="1" x14ac:dyDescent="0.25">
      <c r="A745" s="794" t="s">
        <v>115</v>
      </c>
      <c r="B745" s="769">
        <f t="shared" ref="B745:B752" si="174">B744+1</f>
        <v>2</v>
      </c>
      <c r="C745" s="786">
        <v>400</v>
      </c>
      <c r="D745" s="771" t="s">
        <v>73</v>
      </c>
      <c r="E745" s="949">
        <v>42508</v>
      </c>
      <c r="F745" s="929"/>
      <c r="G745" s="721">
        <f t="shared" si="170"/>
        <v>2</v>
      </c>
      <c r="H745" s="904">
        <v>400</v>
      </c>
      <c r="I745" s="904">
        <v>400</v>
      </c>
      <c r="J745" s="783">
        <v>400</v>
      </c>
      <c r="K745" s="904">
        <v>0</v>
      </c>
      <c r="L745" s="997">
        <v>42509</v>
      </c>
      <c r="V745" s="836"/>
      <c r="W745" s="965">
        <f t="shared" si="173"/>
        <v>2</v>
      </c>
      <c r="X745" s="831">
        <v>400</v>
      </c>
      <c r="Y745" s="977" t="str">
        <f t="shared" si="163"/>
        <v>OK</v>
      </c>
      <c r="Z745" s="854">
        <f t="shared" si="169"/>
        <v>0</v>
      </c>
      <c r="AA745" s="987" t="str">
        <f t="shared" si="164"/>
        <v>Ikea - 2228</v>
      </c>
      <c r="AB745" s="770">
        <v>42515</v>
      </c>
      <c r="AC745" s="722">
        <f t="shared" si="165"/>
        <v>400</v>
      </c>
      <c r="AD745" s="771">
        <f t="shared" ref="AD745:AD754" si="175">DAYS360(E745,AB745)</f>
        <v>7</v>
      </c>
      <c r="AE745" s="932" t="str">
        <f t="shared" si="166"/>
        <v>OK</v>
      </c>
      <c r="AF745" s="725" t="str">
        <f t="shared" si="167"/>
        <v>OK</v>
      </c>
      <c r="AH745" s="771"/>
    </row>
    <row r="746" spans="1:34" s="720" customFormat="1" x14ac:dyDescent="0.25">
      <c r="A746" s="794" t="s">
        <v>115</v>
      </c>
      <c r="B746" s="769">
        <f t="shared" si="174"/>
        <v>3</v>
      </c>
      <c r="C746" s="786">
        <v>200</v>
      </c>
      <c r="D746" s="771" t="s">
        <v>74</v>
      </c>
      <c r="E746" s="949">
        <v>42508</v>
      </c>
      <c r="F746" s="929"/>
      <c r="G746" s="721">
        <f t="shared" si="170"/>
        <v>3</v>
      </c>
      <c r="H746" s="904">
        <v>200</v>
      </c>
      <c r="I746" s="904">
        <v>200</v>
      </c>
      <c r="J746" s="783">
        <v>200</v>
      </c>
      <c r="K746" s="904">
        <v>0</v>
      </c>
      <c r="L746" s="997">
        <v>42509</v>
      </c>
      <c r="V746" s="836"/>
      <c r="W746" s="965">
        <f t="shared" si="173"/>
        <v>3</v>
      </c>
      <c r="X746" s="831">
        <v>200</v>
      </c>
      <c r="Y746" s="977" t="str">
        <f t="shared" si="163"/>
        <v>OK</v>
      </c>
      <c r="Z746" s="854">
        <f t="shared" si="169"/>
        <v>0</v>
      </c>
      <c r="AA746" s="987" t="str">
        <f t="shared" si="164"/>
        <v>Conforama - 2230</v>
      </c>
      <c r="AB746" s="770">
        <v>42513</v>
      </c>
      <c r="AC746" s="722">
        <f t="shared" si="165"/>
        <v>200</v>
      </c>
      <c r="AD746" s="771">
        <f t="shared" si="175"/>
        <v>5</v>
      </c>
      <c r="AE746" s="932" t="str">
        <f t="shared" si="166"/>
        <v>OK</v>
      </c>
      <c r="AF746" s="725" t="str">
        <f t="shared" si="167"/>
        <v>OK</v>
      </c>
      <c r="AH746" s="771"/>
    </row>
    <row r="747" spans="1:34" s="720" customFormat="1" x14ac:dyDescent="0.25">
      <c r="A747" s="794" t="s">
        <v>115</v>
      </c>
      <c r="B747" s="769">
        <f t="shared" si="174"/>
        <v>4</v>
      </c>
      <c r="C747" s="786">
        <v>358</v>
      </c>
      <c r="D747" s="771" t="s">
        <v>213</v>
      </c>
      <c r="E747" s="949">
        <v>42508</v>
      </c>
      <c r="F747" s="929"/>
      <c r="G747" s="721">
        <f t="shared" si="170"/>
        <v>4</v>
      </c>
      <c r="H747" s="904">
        <v>358</v>
      </c>
      <c r="I747" s="904">
        <v>358</v>
      </c>
      <c r="J747" s="783">
        <v>358</v>
      </c>
      <c r="K747" s="904">
        <v>0</v>
      </c>
      <c r="L747" s="997">
        <v>42509</v>
      </c>
      <c r="V747" s="836"/>
      <c r="W747" s="965">
        <f t="shared" si="173"/>
        <v>4</v>
      </c>
      <c r="X747" s="831">
        <v>358</v>
      </c>
      <c r="Y747" s="977" t="str">
        <f t="shared" si="163"/>
        <v>OK</v>
      </c>
      <c r="Z747" s="854">
        <f t="shared" si="169"/>
        <v>0</v>
      </c>
      <c r="AA747" s="987" t="str">
        <f t="shared" si="164"/>
        <v>MC FNAC- 2370</v>
      </c>
      <c r="AB747" s="770">
        <v>42514</v>
      </c>
      <c r="AC747" s="722">
        <f t="shared" si="165"/>
        <v>358</v>
      </c>
      <c r="AD747" s="771">
        <f t="shared" si="175"/>
        <v>6</v>
      </c>
      <c r="AE747" s="932" t="str">
        <f t="shared" si="166"/>
        <v>OK</v>
      </c>
      <c r="AF747" s="725" t="str">
        <f t="shared" si="167"/>
        <v>OK</v>
      </c>
      <c r="AH747" s="771"/>
    </row>
    <row r="748" spans="1:34" s="720" customFormat="1" x14ac:dyDescent="0.25">
      <c r="A748" s="794" t="s">
        <v>115</v>
      </c>
      <c r="B748" s="769">
        <f t="shared" si="174"/>
        <v>5</v>
      </c>
      <c r="C748" s="786">
        <v>151</v>
      </c>
      <c r="D748" s="771" t="s">
        <v>187</v>
      </c>
      <c r="E748" s="949">
        <v>42508</v>
      </c>
      <c r="F748" s="929"/>
      <c r="G748" s="721">
        <f t="shared" si="170"/>
        <v>5</v>
      </c>
      <c r="H748" s="904">
        <v>151</v>
      </c>
      <c r="I748" s="904">
        <v>151</v>
      </c>
      <c r="J748" s="783">
        <v>151</v>
      </c>
      <c r="K748" s="904">
        <v>0</v>
      </c>
      <c r="L748" s="997">
        <v>42509</v>
      </c>
      <c r="V748" s="836"/>
      <c r="W748" s="965">
        <f t="shared" si="173"/>
        <v>5</v>
      </c>
      <c r="X748" s="831">
        <v>151</v>
      </c>
      <c r="Y748" s="977" t="str">
        <f t="shared" si="163"/>
        <v>OK</v>
      </c>
      <c r="Z748" s="854">
        <f t="shared" si="169"/>
        <v>0</v>
      </c>
      <c r="AA748" s="987" t="str">
        <f t="shared" si="164"/>
        <v>Salvador Caetano - 2879</v>
      </c>
      <c r="AB748" s="770">
        <v>42513</v>
      </c>
      <c r="AC748" s="722">
        <f t="shared" si="165"/>
        <v>151</v>
      </c>
      <c r="AD748" s="771">
        <f t="shared" si="175"/>
        <v>5</v>
      </c>
      <c r="AE748" s="932" t="str">
        <f t="shared" si="166"/>
        <v>OK</v>
      </c>
      <c r="AF748" s="725" t="str">
        <f t="shared" si="167"/>
        <v>OK</v>
      </c>
      <c r="AH748" s="771"/>
    </row>
    <row r="749" spans="1:34" s="720" customFormat="1" x14ac:dyDescent="0.25">
      <c r="A749" s="794" t="s">
        <v>115</v>
      </c>
      <c r="B749" s="769">
        <f t="shared" si="174"/>
        <v>6</v>
      </c>
      <c r="C749" s="786">
        <v>505</v>
      </c>
      <c r="D749" s="771" t="s">
        <v>199</v>
      </c>
      <c r="E749" s="949">
        <v>42508</v>
      </c>
      <c r="F749" s="929"/>
      <c r="G749" s="721">
        <f t="shared" si="170"/>
        <v>6</v>
      </c>
      <c r="H749" s="904">
        <v>505</v>
      </c>
      <c r="I749" s="904">
        <v>505</v>
      </c>
      <c r="J749" s="783">
        <v>505</v>
      </c>
      <c r="K749" s="904">
        <v>0</v>
      </c>
      <c r="L749" s="997">
        <v>42509</v>
      </c>
      <c r="V749" s="836"/>
      <c r="W749" s="965">
        <f t="shared" si="173"/>
        <v>6</v>
      </c>
      <c r="X749" s="831">
        <v>505</v>
      </c>
      <c r="Y749" s="977" t="str">
        <f t="shared" si="163"/>
        <v>OK</v>
      </c>
      <c r="Z749" s="854">
        <f t="shared" si="169"/>
        <v>0</v>
      </c>
      <c r="AA749" s="987" t="str">
        <f t="shared" si="164"/>
        <v>RP Def - 3173</v>
      </c>
      <c r="AB749" s="770">
        <v>42513</v>
      </c>
      <c r="AC749" s="722">
        <f t="shared" si="165"/>
        <v>505</v>
      </c>
      <c r="AD749" s="771">
        <f t="shared" si="175"/>
        <v>5</v>
      </c>
      <c r="AE749" s="932" t="str">
        <f t="shared" si="166"/>
        <v>OK</v>
      </c>
      <c r="AF749" s="725" t="str">
        <f t="shared" si="167"/>
        <v>OK</v>
      </c>
      <c r="AH749" s="771"/>
    </row>
    <row r="750" spans="1:34" s="720" customFormat="1" x14ac:dyDescent="0.25">
      <c r="A750" s="794" t="s">
        <v>115</v>
      </c>
      <c r="B750" s="769">
        <f t="shared" si="174"/>
        <v>7</v>
      </c>
      <c r="C750" s="786">
        <v>68</v>
      </c>
      <c r="D750" s="771" t="s">
        <v>245</v>
      </c>
      <c r="E750" s="949">
        <v>42508</v>
      </c>
      <c r="F750" s="929"/>
      <c r="G750" s="721">
        <f t="shared" si="170"/>
        <v>7</v>
      </c>
      <c r="H750" s="904">
        <v>68</v>
      </c>
      <c r="I750" s="904">
        <v>68</v>
      </c>
      <c r="J750" s="783">
        <v>68</v>
      </c>
      <c r="K750" s="904">
        <v>0</v>
      </c>
      <c r="L750" s="997">
        <v>42509</v>
      </c>
      <c r="V750" s="836"/>
      <c r="W750" s="965">
        <f t="shared" si="173"/>
        <v>7</v>
      </c>
      <c r="X750" s="831">
        <v>68</v>
      </c>
      <c r="Y750" s="977" t="str">
        <f t="shared" si="163"/>
        <v>OK</v>
      </c>
      <c r="Z750" s="854">
        <f t="shared" si="169"/>
        <v>0</v>
      </c>
      <c r="AA750" s="987" t="str">
        <f t="shared" si="164"/>
        <v>CTT Standard - 4091</v>
      </c>
      <c r="AB750" s="770">
        <v>42513</v>
      </c>
      <c r="AC750" s="722">
        <f t="shared" si="165"/>
        <v>68</v>
      </c>
      <c r="AD750" s="771">
        <f t="shared" si="175"/>
        <v>5</v>
      </c>
      <c r="AE750" s="932" t="str">
        <f t="shared" si="166"/>
        <v>OK</v>
      </c>
      <c r="AF750" s="725" t="str">
        <f t="shared" si="167"/>
        <v>OK</v>
      </c>
      <c r="AH750" s="771"/>
    </row>
    <row r="751" spans="1:34" s="720" customFormat="1" x14ac:dyDescent="0.25">
      <c r="A751" s="794" t="s">
        <v>115</v>
      </c>
      <c r="B751" s="769">
        <f t="shared" si="174"/>
        <v>8</v>
      </c>
      <c r="C751" s="786">
        <v>31</v>
      </c>
      <c r="D751" s="771" t="s">
        <v>244</v>
      </c>
      <c r="E751" s="949">
        <v>42508</v>
      </c>
      <c r="F751" s="929"/>
      <c r="G751" s="721">
        <f t="shared" si="170"/>
        <v>8</v>
      </c>
      <c r="H751" s="904">
        <v>31</v>
      </c>
      <c r="I751" s="904">
        <v>31</v>
      </c>
      <c r="J751" s="783">
        <v>31</v>
      </c>
      <c r="K751" s="904">
        <v>0</v>
      </c>
      <c r="L751" s="997">
        <v>42509</v>
      </c>
      <c r="V751" s="836"/>
      <c r="W751" s="965">
        <f t="shared" si="173"/>
        <v>8</v>
      </c>
      <c r="X751" s="831">
        <v>31</v>
      </c>
      <c r="Y751" s="977" t="str">
        <f t="shared" si="163"/>
        <v>OK</v>
      </c>
      <c r="Z751" s="854">
        <f t="shared" si="169"/>
        <v>0</v>
      </c>
      <c r="AA751" s="987" t="str">
        <f t="shared" si="164"/>
        <v>JOM - 4327</v>
      </c>
      <c r="AB751" s="770">
        <v>42513</v>
      </c>
      <c r="AC751" s="722">
        <f t="shared" si="165"/>
        <v>31</v>
      </c>
      <c r="AD751" s="771">
        <f t="shared" si="175"/>
        <v>5</v>
      </c>
      <c r="AE751" s="932" t="str">
        <f t="shared" si="166"/>
        <v>OK</v>
      </c>
      <c r="AF751" s="725" t="str">
        <f t="shared" si="167"/>
        <v>OK</v>
      </c>
      <c r="AH751" s="771"/>
    </row>
    <row r="752" spans="1:34" s="720" customFormat="1" x14ac:dyDescent="0.25">
      <c r="A752" s="794" t="s">
        <v>115</v>
      </c>
      <c r="B752" s="769">
        <f t="shared" si="174"/>
        <v>9</v>
      </c>
      <c r="C752" s="786">
        <v>1</v>
      </c>
      <c r="D752" s="771" t="s">
        <v>189</v>
      </c>
      <c r="E752" s="949">
        <v>42508</v>
      </c>
      <c r="F752" s="929"/>
      <c r="G752" s="721">
        <f t="shared" si="170"/>
        <v>9</v>
      </c>
      <c r="H752" s="904">
        <v>1</v>
      </c>
      <c r="I752" s="904">
        <v>1</v>
      </c>
      <c r="J752" s="783">
        <v>1</v>
      </c>
      <c r="K752" s="904">
        <v>0</v>
      </c>
      <c r="L752" s="997">
        <v>42509</v>
      </c>
      <c r="V752" s="836"/>
      <c r="W752" s="965">
        <f t="shared" si="173"/>
        <v>9</v>
      </c>
      <c r="X752" s="831">
        <v>1</v>
      </c>
      <c r="Y752" s="977" t="str">
        <f t="shared" si="163"/>
        <v>OK</v>
      </c>
      <c r="Z752" s="854">
        <f t="shared" si="169"/>
        <v>0</v>
      </c>
      <c r="AA752" s="987" t="str">
        <f t="shared" si="164"/>
        <v>SZ Def - 6508</v>
      </c>
      <c r="AB752" s="770">
        <v>42513</v>
      </c>
      <c r="AC752" s="722">
        <f t="shared" si="165"/>
        <v>1</v>
      </c>
      <c r="AD752" s="771">
        <f t="shared" si="175"/>
        <v>5</v>
      </c>
      <c r="AE752" s="932" t="str">
        <f t="shared" si="166"/>
        <v>OK</v>
      </c>
      <c r="AF752" s="725" t="str">
        <f t="shared" si="167"/>
        <v>OK</v>
      </c>
      <c r="AH752" s="771"/>
    </row>
    <row r="753" spans="1:68" s="720" customFormat="1" x14ac:dyDescent="0.25">
      <c r="A753" s="794" t="s">
        <v>115</v>
      </c>
      <c r="B753" s="769">
        <v>1</v>
      </c>
      <c r="C753" s="786">
        <v>300</v>
      </c>
      <c r="D753" s="771" t="s">
        <v>196</v>
      </c>
      <c r="E753" s="949">
        <v>42513</v>
      </c>
      <c r="F753" s="929"/>
      <c r="G753" s="721">
        <f t="shared" si="170"/>
        <v>1</v>
      </c>
      <c r="H753" s="831">
        <v>300</v>
      </c>
      <c r="I753" s="831">
        <v>300</v>
      </c>
      <c r="J753" s="790">
        <v>300</v>
      </c>
      <c r="K753" s="904">
        <v>0</v>
      </c>
      <c r="L753" s="997">
        <v>42514</v>
      </c>
      <c r="V753" s="836"/>
      <c r="W753" s="965">
        <f t="shared" si="173"/>
        <v>1</v>
      </c>
      <c r="X753" s="831">
        <v>300</v>
      </c>
      <c r="Y753" s="977" t="str">
        <f t="shared" si="163"/>
        <v>OK</v>
      </c>
      <c r="Z753" s="854">
        <f t="shared" si="169"/>
        <v>0</v>
      </c>
      <c r="AA753" s="987" t="str">
        <f t="shared" si="164"/>
        <v>RP Provisorio - 3172</v>
      </c>
      <c r="AB753" s="770">
        <v>42514</v>
      </c>
      <c r="AC753" s="722">
        <f t="shared" si="165"/>
        <v>300</v>
      </c>
      <c r="AD753" s="771">
        <f t="shared" si="175"/>
        <v>1</v>
      </c>
      <c r="AE753" s="932" t="str">
        <f t="shared" si="166"/>
        <v>OK</v>
      </c>
      <c r="AF753" s="725" t="str">
        <f t="shared" si="167"/>
        <v>OK</v>
      </c>
      <c r="AH753" s="771"/>
    </row>
    <row r="754" spans="1:68" s="720" customFormat="1" x14ac:dyDescent="0.25">
      <c r="A754" s="794" t="s">
        <v>115</v>
      </c>
      <c r="B754" s="769">
        <v>1</v>
      </c>
      <c r="C754" s="786">
        <v>7</v>
      </c>
      <c r="D754" s="771" t="s">
        <v>67</v>
      </c>
      <c r="E754" s="949">
        <v>42515</v>
      </c>
      <c r="F754" s="929"/>
      <c r="G754" s="721">
        <f t="shared" si="170"/>
        <v>1</v>
      </c>
      <c r="H754" s="904">
        <v>7</v>
      </c>
      <c r="I754" s="904">
        <v>7</v>
      </c>
      <c r="J754" s="783">
        <v>7</v>
      </c>
      <c r="K754" s="904">
        <v>0</v>
      </c>
      <c r="L754" s="997">
        <v>42516</v>
      </c>
      <c r="V754" s="836"/>
      <c r="W754" s="965">
        <f t="shared" ref="W754:W767" si="176">B753:B772</f>
        <v>1</v>
      </c>
      <c r="X754" s="831">
        <v>7</v>
      </c>
      <c r="Y754" s="977" t="str">
        <f t="shared" si="163"/>
        <v>OK</v>
      </c>
      <c r="Z754" s="854">
        <f t="shared" si="169"/>
        <v>0</v>
      </c>
      <c r="AA754" s="987" t="str">
        <f t="shared" si="164"/>
        <v>White - 2213</v>
      </c>
      <c r="AB754" s="770">
        <v>42523</v>
      </c>
      <c r="AC754" s="722">
        <f t="shared" si="165"/>
        <v>7</v>
      </c>
      <c r="AD754" s="771">
        <f t="shared" si="175"/>
        <v>7</v>
      </c>
      <c r="AE754" s="932" t="str">
        <f t="shared" si="166"/>
        <v>OK</v>
      </c>
      <c r="AF754" s="725" t="str">
        <f t="shared" si="167"/>
        <v>OK</v>
      </c>
      <c r="AH754" s="771"/>
    </row>
    <row r="755" spans="1:68" s="720" customFormat="1" x14ac:dyDescent="0.25">
      <c r="A755" s="794" t="s">
        <v>115</v>
      </c>
      <c r="B755" s="769">
        <f t="shared" ref="B755:B767" si="177">B754+1</f>
        <v>2</v>
      </c>
      <c r="C755" s="786">
        <v>44</v>
      </c>
      <c r="D755" s="771" t="s">
        <v>69</v>
      </c>
      <c r="E755" s="949">
        <v>42515</v>
      </c>
      <c r="F755" s="929"/>
      <c r="G755" s="721">
        <f t="shared" si="170"/>
        <v>2</v>
      </c>
      <c r="H755" s="904">
        <v>44</v>
      </c>
      <c r="I755" s="904">
        <v>44</v>
      </c>
      <c r="J755" s="783">
        <v>44</v>
      </c>
      <c r="K755" s="904">
        <v>0</v>
      </c>
      <c r="L755" s="997">
        <v>42516</v>
      </c>
      <c r="V755" s="836"/>
      <c r="W755" s="965">
        <f t="shared" si="176"/>
        <v>2</v>
      </c>
      <c r="X755" s="831">
        <v>44</v>
      </c>
      <c r="Y755" s="977" t="str">
        <f t="shared" si="163"/>
        <v>OK</v>
      </c>
      <c r="Z755" s="854">
        <f t="shared" si="169"/>
        <v>0</v>
      </c>
      <c r="AA755" s="987" t="str">
        <f t="shared" si="164"/>
        <v>Black - 2215</v>
      </c>
      <c r="AB755" s="770">
        <v>42523</v>
      </c>
      <c r="AC755" s="722">
        <f t="shared" si="165"/>
        <v>44</v>
      </c>
      <c r="AD755" s="771">
        <f t="shared" ref="AD755:AD767" si="178">DAYS360(E756,AB755)</f>
        <v>7</v>
      </c>
      <c r="AE755" s="932" t="str">
        <f t="shared" si="166"/>
        <v>OK</v>
      </c>
      <c r="AF755" s="725" t="str">
        <f t="shared" si="167"/>
        <v>OK</v>
      </c>
      <c r="AH755" s="771"/>
    </row>
    <row r="756" spans="1:68" s="720" customFormat="1" x14ac:dyDescent="0.25">
      <c r="A756" s="794" t="s">
        <v>115</v>
      </c>
      <c r="B756" s="769">
        <f t="shared" si="177"/>
        <v>3</v>
      </c>
      <c r="C756" s="786">
        <v>273</v>
      </c>
      <c r="D756" s="771" t="s">
        <v>73</v>
      </c>
      <c r="E756" s="949">
        <v>42515</v>
      </c>
      <c r="F756" s="929"/>
      <c r="G756" s="721">
        <f t="shared" si="170"/>
        <v>3</v>
      </c>
      <c r="H756" s="904">
        <v>273</v>
      </c>
      <c r="I756" s="904">
        <v>273</v>
      </c>
      <c r="J756" s="783">
        <v>273</v>
      </c>
      <c r="K756" s="904">
        <v>0</v>
      </c>
      <c r="L756" s="997">
        <v>42516</v>
      </c>
      <c r="V756" s="836"/>
      <c r="W756" s="965">
        <f t="shared" si="176"/>
        <v>3</v>
      </c>
      <c r="X756" s="831">
        <v>273</v>
      </c>
      <c r="Y756" s="977" t="str">
        <f t="shared" si="163"/>
        <v>OK</v>
      </c>
      <c r="Z756" s="854">
        <f t="shared" si="169"/>
        <v>0</v>
      </c>
      <c r="AA756" s="987" t="str">
        <f t="shared" si="164"/>
        <v>Ikea - 2228</v>
      </c>
      <c r="AB756" s="770">
        <v>42523</v>
      </c>
      <c r="AC756" s="722">
        <f t="shared" si="165"/>
        <v>273</v>
      </c>
      <c r="AD756" s="771">
        <f t="shared" si="178"/>
        <v>7</v>
      </c>
      <c r="AE756" s="932" t="str">
        <f t="shared" si="166"/>
        <v>OK</v>
      </c>
      <c r="AF756" s="725" t="str">
        <f t="shared" si="167"/>
        <v>OK</v>
      </c>
      <c r="AH756" s="771"/>
    </row>
    <row r="757" spans="1:68" s="720" customFormat="1" x14ac:dyDescent="0.25">
      <c r="A757" s="794" t="s">
        <v>115</v>
      </c>
      <c r="B757" s="769">
        <f t="shared" si="177"/>
        <v>4</v>
      </c>
      <c r="C757" s="786">
        <v>2</v>
      </c>
      <c r="D757" s="771" t="s">
        <v>79</v>
      </c>
      <c r="E757" s="949">
        <v>42515</v>
      </c>
      <c r="F757" s="929"/>
      <c r="G757" s="721">
        <f t="shared" si="170"/>
        <v>4</v>
      </c>
      <c r="H757" s="904">
        <v>2</v>
      </c>
      <c r="I757" s="904">
        <v>2</v>
      </c>
      <c r="J757" s="783">
        <v>2</v>
      </c>
      <c r="K757" s="904">
        <v>0</v>
      </c>
      <c r="L757" s="997">
        <v>42516</v>
      </c>
      <c r="V757" s="836"/>
      <c r="W757" s="965">
        <f t="shared" si="176"/>
        <v>4</v>
      </c>
      <c r="X757" s="831">
        <v>2</v>
      </c>
      <c r="Y757" s="977" t="str">
        <f t="shared" si="163"/>
        <v>OK</v>
      </c>
      <c r="Z757" s="854">
        <f t="shared" si="169"/>
        <v>0</v>
      </c>
      <c r="AA757" s="987" t="str">
        <f t="shared" si="164"/>
        <v>Moviflor - 2229</v>
      </c>
      <c r="AB757" s="770">
        <v>42523</v>
      </c>
      <c r="AC757" s="722">
        <f t="shared" si="165"/>
        <v>2</v>
      </c>
      <c r="AD757" s="771">
        <f t="shared" si="178"/>
        <v>7</v>
      </c>
      <c r="AE757" s="932" t="str">
        <f t="shared" si="166"/>
        <v>OK</v>
      </c>
      <c r="AF757" s="725" t="str">
        <f t="shared" si="167"/>
        <v>OK</v>
      </c>
      <c r="AH757" s="771"/>
    </row>
    <row r="758" spans="1:68" s="720" customFormat="1" x14ac:dyDescent="0.25">
      <c r="A758" s="794" t="s">
        <v>115</v>
      </c>
      <c r="B758" s="769">
        <f t="shared" si="177"/>
        <v>5</v>
      </c>
      <c r="C758" s="786">
        <v>256</v>
      </c>
      <c r="D758" s="771" t="s">
        <v>74</v>
      </c>
      <c r="E758" s="949">
        <v>42515</v>
      </c>
      <c r="F758" s="929"/>
      <c r="G758" s="721">
        <f t="shared" si="170"/>
        <v>5</v>
      </c>
      <c r="H758" s="904">
        <v>256</v>
      </c>
      <c r="I758" s="904">
        <v>256</v>
      </c>
      <c r="J758" s="783">
        <v>256</v>
      </c>
      <c r="K758" s="904">
        <v>0</v>
      </c>
      <c r="L758" s="997">
        <v>42516</v>
      </c>
      <c r="V758" s="836"/>
      <c r="W758" s="965">
        <f t="shared" si="176"/>
        <v>5</v>
      </c>
      <c r="X758" s="831">
        <v>256</v>
      </c>
      <c r="Y758" s="977" t="str">
        <f t="shared" si="163"/>
        <v>OK</v>
      </c>
      <c r="Z758" s="854">
        <f t="shared" si="169"/>
        <v>0</v>
      </c>
      <c r="AA758" s="987" t="str">
        <f t="shared" si="164"/>
        <v>Conforama - 2230</v>
      </c>
      <c r="AB758" s="770">
        <v>42523</v>
      </c>
      <c r="AC758" s="722">
        <f t="shared" si="165"/>
        <v>256</v>
      </c>
      <c r="AD758" s="771">
        <f t="shared" si="178"/>
        <v>7</v>
      </c>
      <c r="AE758" s="932" t="str">
        <f t="shared" si="166"/>
        <v>OK</v>
      </c>
      <c r="AF758" s="725" t="str">
        <f t="shared" si="167"/>
        <v>OK</v>
      </c>
      <c r="AH758" s="771"/>
    </row>
    <row r="759" spans="1:68" s="720" customFormat="1" x14ac:dyDescent="0.25">
      <c r="A759" s="794" t="s">
        <v>115</v>
      </c>
      <c r="B759" s="769">
        <f t="shared" si="177"/>
        <v>6</v>
      </c>
      <c r="C759" s="786">
        <v>19</v>
      </c>
      <c r="D759" s="771" t="s">
        <v>75</v>
      </c>
      <c r="E759" s="949">
        <v>42515</v>
      </c>
      <c r="F759" s="929"/>
      <c r="G759" s="721">
        <f t="shared" si="170"/>
        <v>6</v>
      </c>
      <c r="H759" s="904">
        <v>19</v>
      </c>
      <c r="I759" s="904">
        <v>19</v>
      </c>
      <c r="J759" s="783">
        <v>19</v>
      </c>
      <c r="K759" s="904">
        <v>0</v>
      </c>
      <c r="L759" s="997">
        <v>42516</v>
      </c>
      <c r="V759" s="836"/>
      <c r="W759" s="965">
        <f t="shared" si="176"/>
        <v>6</v>
      </c>
      <c r="X759" s="831">
        <v>19</v>
      </c>
      <c r="Y759" s="977" t="str">
        <f t="shared" si="163"/>
        <v>OK</v>
      </c>
      <c r="Z759" s="854">
        <f t="shared" si="169"/>
        <v>0</v>
      </c>
      <c r="AA759" s="987" t="str">
        <f t="shared" si="164"/>
        <v>Euronics - 2231</v>
      </c>
      <c r="AB759" s="770">
        <v>42523</v>
      </c>
      <c r="AC759" s="722">
        <f t="shared" si="165"/>
        <v>19</v>
      </c>
      <c r="AD759" s="771">
        <f t="shared" si="178"/>
        <v>7</v>
      </c>
      <c r="AE759" s="932" t="str">
        <f t="shared" si="166"/>
        <v>OK</v>
      </c>
      <c r="AF759" s="725" t="str">
        <f t="shared" si="167"/>
        <v>OK</v>
      </c>
      <c r="AH759" s="771"/>
    </row>
    <row r="760" spans="1:68" s="720" customFormat="1" x14ac:dyDescent="0.25">
      <c r="A760" s="794" t="s">
        <v>115</v>
      </c>
      <c r="B760" s="769">
        <f t="shared" si="177"/>
        <v>7</v>
      </c>
      <c r="C760" s="786">
        <v>17</v>
      </c>
      <c r="D760" s="771" t="s">
        <v>76</v>
      </c>
      <c r="E760" s="949">
        <v>42515</v>
      </c>
      <c r="F760" s="929"/>
      <c r="G760" s="721">
        <f t="shared" si="170"/>
        <v>7</v>
      </c>
      <c r="H760" s="904">
        <v>17</v>
      </c>
      <c r="I760" s="904">
        <v>17</v>
      </c>
      <c r="J760" s="783">
        <v>17</v>
      </c>
      <c r="K760" s="904">
        <v>0</v>
      </c>
      <c r="L760" s="997">
        <v>42516</v>
      </c>
      <c r="V760" s="836"/>
      <c r="W760" s="965">
        <f t="shared" si="176"/>
        <v>7</v>
      </c>
      <c r="X760" s="831">
        <v>17</v>
      </c>
      <c r="Y760" s="977" t="str">
        <f t="shared" si="163"/>
        <v>OK</v>
      </c>
      <c r="Z760" s="854">
        <f t="shared" si="169"/>
        <v>0</v>
      </c>
      <c r="AA760" s="987" t="str">
        <f t="shared" si="164"/>
        <v>Tien 21 - 2232</v>
      </c>
      <c r="AB760" s="770">
        <v>42523</v>
      </c>
      <c r="AC760" s="722">
        <f t="shared" si="165"/>
        <v>17</v>
      </c>
      <c r="AD760" s="771">
        <f t="shared" si="178"/>
        <v>7</v>
      </c>
      <c r="AE760" s="932" t="str">
        <f t="shared" si="166"/>
        <v>OK</v>
      </c>
      <c r="AF760" s="725" t="str">
        <f t="shared" si="167"/>
        <v>OK</v>
      </c>
      <c r="AH760" s="771"/>
    </row>
    <row r="761" spans="1:68" s="726" customFormat="1" x14ac:dyDescent="0.25">
      <c r="A761" s="921" t="s">
        <v>115</v>
      </c>
      <c r="B761" s="875">
        <f t="shared" si="177"/>
        <v>8</v>
      </c>
      <c r="C761" s="901">
        <v>2</v>
      </c>
      <c r="D761" s="847" t="s">
        <v>77</v>
      </c>
      <c r="E761" s="952">
        <v>42515</v>
      </c>
      <c r="F761" s="939"/>
      <c r="G761" s="878">
        <f t="shared" si="170"/>
        <v>8</v>
      </c>
      <c r="H761" s="912">
        <v>2</v>
      </c>
      <c r="I761" s="912">
        <v>2</v>
      </c>
      <c r="J761" s="959">
        <v>2</v>
      </c>
      <c r="K761" s="786">
        <v>0</v>
      </c>
      <c r="L761" s="998">
        <v>42516</v>
      </c>
      <c r="V761" s="968"/>
      <c r="W761" s="1002">
        <f t="shared" si="176"/>
        <v>8</v>
      </c>
      <c r="X761" s="902">
        <v>2</v>
      </c>
      <c r="Y761" s="933" t="str">
        <f t="shared" si="163"/>
        <v>OK</v>
      </c>
      <c r="Z761" s="858">
        <f t="shared" si="169"/>
        <v>0</v>
      </c>
      <c r="AA761" s="989" t="str">
        <f t="shared" si="164"/>
        <v>Confort - 2233</v>
      </c>
      <c r="AB761" s="852">
        <v>42523</v>
      </c>
      <c r="AC761" s="990">
        <f t="shared" si="165"/>
        <v>2</v>
      </c>
      <c r="AD761" s="771">
        <f t="shared" si="178"/>
        <v>7</v>
      </c>
      <c r="AE761" s="947" t="str">
        <f t="shared" si="166"/>
        <v>OK</v>
      </c>
      <c r="AF761" s="876" t="str">
        <f t="shared" si="167"/>
        <v>OK</v>
      </c>
      <c r="AH761" s="847"/>
    </row>
    <row r="762" spans="1:68" s="720" customFormat="1" x14ac:dyDescent="0.25">
      <c r="A762" s="794" t="s">
        <v>115</v>
      </c>
      <c r="B762" s="769">
        <f t="shared" si="177"/>
        <v>9</v>
      </c>
      <c r="C762" s="786">
        <v>366</v>
      </c>
      <c r="D762" s="771" t="s">
        <v>213</v>
      </c>
      <c r="E762" s="949">
        <v>42515</v>
      </c>
      <c r="F762" s="929"/>
      <c r="G762" s="721">
        <f t="shared" si="170"/>
        <v>9</v>
      </c>
      <c r="H762" s="904">
        <v>366</v>
      </c>
      <c r="I762" s="904">
        <v>366</v>
      </c>
      <c r="J762" s="783">
        <v>366</v>
      </c>
      <c r="K762" s="783">
        <v>0</v>
      </c>
      <c r="L762" s="997">
        <v>42516</v>
      </c>
      <c r="V762" s="836"/>
      <c r="W762" s="965">
        <f t="shared" si="176"/>
        <v>9</v>
      </c>
      <c r="X762" s="831">
        <v>366</v>
      </c>
      <c r="Y762" s="977" t="str">
        <f t="shared" si="163"/>
        <v>OK</v>
      </c>
      <c r="Z762" s="854">
        <f t="shared" si="169"/>
        <v>0</v>
      </c>
      <c r="AA762" s="987" t="str">
        <f t="shared" si="164"/>
        <v>MC FNAC- 2370</v>
      </c>
      <c r="AB762" s="770">
        <v>42523</v>
      </c>
      <c r="AC762" s="722">
        <f t="shared" si="165"/>
        <v>366</v>
      </c>
      <c r="AD762" s="771">
        <f t="shared" si="178"/>
        <v>7</v>
      </c>
      <c r="AE762" s="932" t="str">
        <f t="shared" si="166"/>
        <v>OK</v>
      </c>
      <c r="AF762" s="725" t="str">
        <f t="shared" si="167"/>
        <v>OK</v>
      </c>
      <c r="AH762" s="771"/>
    </row>
    <row r="763" spans="1:68" s="720" customFormat="1" x14ac:dyDescent="0.25">
      <c r="A763" s="794" t="s">
        <v>115</v>
      </c>
      <c r="B763" s="769">
        <f t="shared" si="177"/>
        <v>10</v>
      </c>
      <c r="C763" s="786">
        <v>106</v>
      </c>
      <c r="D763" s="771" t="s">
        <v>187</v>
      </c>
      <c r="E763" s="949">
        <v>42515</v>
      </c>
      <c r="F763" s="929"/>
      <c r="G763" s="721">
        <f t="shared" si="170"/>
        <v>10</v>
      </c>
      <c r="H763" s="904">
        <v>106</v>
      </c>
      <c r="I763" s="904">
        <v>106</v>
      </c>
      <c r="J763" s="783">
        <v>106</v>
      </c>
      <c r="K763" s="783">
        <v>0</v>
      </c>
      <c r="L763" s="997">
        <v>42516</v>
      </c>
      <c r="V763" s="836"/>
      <c r="W763" s="965">
        <f t="shared" si="176"/>
        <v>10</v>
      </c>
      <c r="X763" s="831">
        <v>106</v>
      </c>
      <c r="Y763" s="977" t="str">
        <f t="shared" si="163"/>
        <v>OK</v>
      </c>
      <c r="Z763" s="854">
        <f t="shared" si="169"/>
        <v>0</v>
      </c>
      <c r="AA763" s="987" t="str">
        <f t="shared" si="164"/>
        <v>Salvador Caetano - 2879</v>
      </c>
      <c r="AB763" s="770">
        <v>42523</v>
      </c>
      <c r="AC763" s="722">
        <f t="shared" si="165"/>
        <v>106</v>
      </c>
      <c r="AD763" s="771">
        <f t="shared" si="178"/>
        <v>7</v>
      </c>
      <c r="AE763" s="932" t="str">
        <f t="shared" si="166"/>
        <v>OK</v>
      </c>
      <c r="AF763" s="725" t="str">
        <f t="shared" si="167"/>
        <v>OK</v>
      </c>
      <c r="AH763" s="771"/>
    </row>
    <row r="764" spans="1:68" s="720" customFormat="1" x14ac:dyDescent="0.25">
      <c r="A764" s="794" t="s">
        <v>115</v>
      </c>
      <c r="B764" s="769">
        <f t="shared" si="177"/>
        <v>11</v>
      </c>
      <c r="C764" s="786">
        <v>450</v>
      </c>
      <c r="D764" s="771" t="s">
        <v>196</v>
      </c>
      <c r="E764" s="949">
        <v>42515</v>
      </c>
      <c r="F764" s="929"/>
      <c r="G764" s="721">
        <f t="shared" si="170"/>
        <v>11</v>
      </c>
      <c r="H764" s="904">
        <v>450</v>
      </c>
      <c r="I764" s="904">
        <v>450</v>
      </c>
      <c r="J764" s="783">
        <v>450</v>
      </c>
      <c r="K764" s="783">
        <v>0</v>
      </c>
      <c r="L764" s="997">
        <v>42516</v>
      </c>
      <c r="V764" s="836"/>
      <c r="W764" s="965">
        <f t="shared" si="176"/>
        <v>11</v>
      </c>
      <c r="X764" s="831">
        <v>450</v>
      </c>
      <c r="Y764" s="977" t="str">
        <f t="shared" si="163"/>
        <v>OK</v>
      </c>
      <c r="Z764" s="854">
        <f t="shared" si="169"/>
        <v>0</v>
      </c>
      <c r="AA764" s="987" t="str">
        <f t="shared" si="164"/>
        <v>RP Provisorio - 3172</v>
      </c>
      <c r="AB764" s="770">
        <v>42517</v>
      </c>
      <c r="AD764" s="771">
        <f t="shared" si="178"/>
        <v>2</v>
      </c>
      <c r="AE764" s="932" t="str">
        <f t="shared" si="166"/>
        <v>OK</v>
      </c>
      <c r="AF764" s="786"/>
      <c r="AH764" s="771"/>
    </row>
    <row r="765" spans="1:68" s="720" customFormat="1" x14ac:dyDescent="0.25">
      <c r="A765" s="794" t="s">
        <v>115</v>
      </c>
      <c r="B765" s="769">
        <f t="shared" si="177"/>
        <v>12</v>
      </c>
      <c r="C765" s="786">
        <v>237</v>
      </c>
      <c r="D765" s="771" t="s">
        <v>199</v>
      </c>
      <c r="E765" s="757">
        <v>42515</v>
      </c>
      <c r="F765" s="825"/>
      <c r="G765" s="721">
        <f t="shared" si="170"/>
        <v>12</v>
      </c>
      <c r="H765" s="904">
        <v>237</v>
      </c>
      <c r="I765" s="904">
        <v>237</v>
      </c>
      <c r="J765" s="783">
        <v>237</v>
      </c>
      <c r="K765" s="783">
        <v>0</v>
      </c>
      <c r="L765" s="997">
        <v>42516</v>
      </c>
      <c r="V765" s="836"/>
      <c r="W765" s="965">
        <f t="shared" si="176"/>
        <v>12</v>
      </c>
      <c r="X765" s="831">
        <v>237</v>
      </c>
      <c r="Y765" s="977" t="str">
        <f t="shared" si="163"/>
        <v>OK</v>
      </c>
      <c r="Z765" s="854">
        <f t="shared" si="169"/>
        <v>0</v>
      </c>
      <c r="AA765" s="987" t="str">
        <f t="shared" si="164"/>
        <v>RP Def - 3173</v>
      </c>
      <c r="AB765" s="770">
        <v>42523</v>
      </c>
      <c r="AC765" s="722">
        <f t="shared" ref="AC765:AC828" si="179">X765</f>
        <v>237</v>
      </c>
      <c r="AD765" s="771">
        <f t="shared" si="178"/>
        <v>7</v>
      </c>
      <c r="AE765" s="932" t="str">
        <f t="shared" si="166"/>
        <v>OK</v>
      </c>
      <c r="AF765" s="725" t="str">
        <f t="shared" ref="AF765:AF828" si="180">IF(AE765="Pendente",IF(F765&gt;5,"VER","-"),"OK")</f>
        <v>OK</v>
      </c>
      <c r="AH765" s="771"/>
    </row>
    <row r="766" spans="1:68" s="720" customFormat="1" x14ac:dyDescent="0.25">
      <c r="A766" s="794" t="s">
        <v>115</v>
      </c>
      <c r="B766" s="769">
        <f t="shared" si="177"/>
        <v>13</v>
      </c>
      <c r="C766" s="786">
        <v>53</v>
      </c>
      <c r="D766" s="771" t="s">
        <v>245</v>
      </c>
      <c r="E766" s="757">
        <v>42515</v>
      </c>
      <c r="F766" s="825"/>
      <c r="G766" s="721">
        <f t="shared" si="170"/>
        <v>13</v>
      </c>
      <c r="H766" s="904">
        <v>53</v>
      </c>
      <c r="I766" s="904">
        <v>53</v>
      </c>
      <c r="J766" s="783">
        <v>53</v>
      </c>
      <c r="K766" s="783">
        <v>0</v>
      </c>
      <c r="L766" s="997">
        <v>42516</v>
      </c>
      <c r="V766" s="836"/>
      <c r="W766" s="965">
        <f t="shared" si="176"/>
        <v>13</v>
      </c>
      <c r="X766" s="831">
        <v>53</v>
      </c>
      <c r="Y766" s="977" t="str">
        <f t="shared" si="163"/>
        <v>OK</v>
      </c>
      <c r="Z766" s="854">
        <f t="shared" si="169"/>
        <v>0</v>
      </c>
      <c r="AA766" s="987" t="str">
        <f t="shared" si="164"/>
        <v>CTT Standard - 4091</v>
      </c>
      <c r="AB766" s="770">
        <v>42523</v>
      </c>
      <c r="AC766" s="722">
        <f t="shared" si="179"/>
        <v>53</v>
      </c>
      <c r="AD766" s="771">
        <f t="shared" si="178"/>
        <v>7</v>
      </c>
      <c r="AE766" s="932" t="str">
        <f t="shared" si="166"/>
        <v>OK</v>
      </c>
      <c r="AF766" s="725" t="str">
        <f t="shared" si="180"/>
        <v>OK</v>
      </c>
      <c r="AH766" s="771"/>
    </row>
    <row r="767" spans="1:68" s="720" customFormat="1" x14ac:dyDescent="0.25">
      <c r="A767" s="794" t="s">
        <v>115</v>
      </c>
      <c r="B767" s="769">
        <f t="shared" si="177"/>
        <v>14</v>
      </c>
      <c r="C767" s="725">
        <v>2</v>
      </c>
      <c r="D767" s="824" t="s">
        <v>189</v>
      </c>
      <c r="E767" s="757">
        <v>42515</v>
      </c>
      <c r="F767" s="1066"/>
      <c r="G767" s="721">
        <f t="shared" si="170"/>
        <v>14</v>
      </c>
      <c r="H767" s="830">
        <v>2</v>
      </c>
      <c r="I767" s="830">
        <v>2</v>
      </c>
      <c r="J767" s="827">
        <v>2</v>
      </c>
      <c r="K767" s="783">
        <v>0</v>
      </c>
      <c r="L767" s="997">
        <v>42516</v>
      </c>
      <c r="M767" s="716"/>
      <c r="N767" s="716"/>
      <c r="O767" s="716"/>
      <c r="P767" s="716"/>
      <c r="Q767" s="716"/>
      <c r="R767" s="716"/>
      <c r="S767" s="716"/>
      <c r="T767" s="716"/>
      <c r="U767" s="716"/>
      <c r="V767" s="836"/>
      <c r="W767" s="965">
        <f t="shared" si="176"/>
        <v>14</v>
      </c>
      <c r="X767" s="782">
        <v>2</v>
      </c>
      <c r="Y767" s="977" t="str">
        <f t="shared" si="163"/>
        <v>OK</v>
      </c>
      <c r="Z767" s="854">
        <f t="shared" si="169"/>
        <v>0</v>
      </c>
      <c r="AA767" s="987" t="str">
        <f t="shared" si="164"/>
        <v>SZ Def - 6508</v>
      </c>
      <c r="AB767" s="992">
        <v>42522</v>
      </c>
      <c r="AC767" s="722">
        <f t="shared" si="179"/>
        <v>2</v>
      </c>
      <c r="AD767" s="771">
        <f t="shared" si="178"/>
        <v>4</v>
      </c>
      <c r="AE767" s="932" t="str">
        <f t="shared" si="166"/>
        <v>OK</v>
      </c>
      <c r="AF767" s="725" t="str">
        <f t="shared" si="180"/>
        <v>OK</v>
      </c>
      <c r="AG767" s="716"/>
      <c r="AH767" s="824"/>
      <c r="AI767" s="716"/>
      <c r="AJ767" s="716"/>
      <c r="AK767" s="716"/>
      <c r="AL767" s="716"/>
      <c r="AM767" s="716"/>
      <c r="AN767" s="716"/>
      <c r="AO767" s="716"/>
      <c r="AP767" s="716"/>
      <c r="AQ767" s="716"/>
      <c r="AR767" s="716"/>
      <c r="AS767" s="716"/>
      <c r="AT767" s="716"/>
      <c r="AU767" s="716"/>
      <c r="AV767" s="716"/>
      <c r="AW767" s="716"/>
      <c r="AX767" s="716"/>
      <c r="AY767" s="716"/>
      <c r="AZ767" s="716"/>
      <c r="BA767" s="716"/>
      <c r="BB767" s="716"/>
      <c r="BC767" s="716"/>
      <c r="BD767" s="716"/>
      <c r="BE767" s="716"/>
      <c r="BF767" s="716"/>
      <c r="BG767" s="716"/>
      <c r="BH767" s="716"/>
      <c r="BI767" s="716"/>
      <c r="BJ767" s="716"/>
      <c r="BK767" s="716"/>
      <c r="BL767" s="716"/>
      <c r="BM767" s="716"/>
      <c r="BN767" s="716"/>
      <c r="BO767" s="716"/>
      <c r="BP767" s="716"/>
    </row>
    <row r="768" spans="1:68" s="720" customFormat="1" x14ac:dyDescent="0.25">
      <c r="A768" s="708" t="s">
        <v>115</v>
      </c>
      <c r="B768" s="769">
        <v>1</v>
      </c>
      <c r="C768" s="725">
        <v>250</v>
      </c>
      <c r="D768" s="824" t="s">
        <v>196</v>
      </c>
      <c r="E768" s="757">
        <v>42517</v>
      </c>
      <c r="F768" s="1066"/>
      <c r="G768" s="721">
        <f t="shared" si="170"/>
        <v>1</v>
      </c>
      <c r="H768" s="830">
        <v>250</v>
      </c>
      <c r="I768" s="782">
        <v>250</v>
      </c>
      <c r="J768" s="1000">
        <v>250</v>
      </c>
      <c r="K768" s="827">
        <v>0</v>
      </c>
      <c r="L768" s="997">
        <v>42518</v>
      </c>
      <c r="M768" s="716"/>
      <c r="N768" s="716"/>
      <c r="O768" s="716"/>
      <c r="P768" s="716"/>
      <c r="Q768" s="716"/>
      <c r="R768" s="716"/>
      <c r="S768" s="716"/>
      <c r="T768" s="716"/>
      <c r="U768" s="716"/>
      <c r="V768" s="836"/>
      <c r="W768" s="965">
        <f>B768:B787</f>
        <v>1</v>
      </c>
      <c r="X768" s="831">
        <v>250</v>
      </c>
      <c r="Y768" s="977" t="str">
        <f t="shared" si="163"/>
        <v>OK</v>
      </c>
      <c r="Z768" s="854">
        <f t="shared" si="169"/>
        <v>0</v>
      </c>
      <c r="AA768" s="987" t="str">
        <f t="shared" si="164"/>
        <v>RP Provisorio - 3172</v>
      </c>
      <c r="AB768" s="992">
        <v>42522</v>
      </c>
      <c r="AC768" s="722">
        <f t="shared" si="179"/>
        <v>250</v>
      </c>
      <c r="AD768" s="771">
        <f t="shared" ref="AD768:AD831" si="181">DAYS360(E768,AB768)</f>
        <v>4</v>
      </c>
      <c r="AE768" s="932" t="str">
        <f t="shared" si="166"/>
        <v>OK</v>
      </c>
      <c r="AF768" s="725" t="str">
        <f t="shared" si="180"/>
        <v>OK</v>
      </c>
      <c r="AG768" s="716"/>
      <c r="AH768" s="824"/>
      <c r="AI768" s="716"/>
      <c r="AJ768" s="716"/>
      <c r="AK768" s="716"/>
      <c r="AL768" s="716"/>
      <c r="AM768" s="716"/>
      <c r="AN768" s="716"/>
      <c r="AO768" s="716"/>
      <c r="AP768" s="716"/>
      <c r="AQ768" s="716"/>
      <c r="AR768" s="716"/>
      <c r="AS768" s="716"/>
      <c r="AT768" s="716"/>
      <c r="AU768" s="716"/>
      <c r="AV768" s="716"/>
      <c r="AW768" s="716"/>
      <c r="AX768" s="716"/>
      <c r="AY768" s="716"/>
      <c r="AZ768" s="716"/>
      <c r="BA768" s="716"/>
      <c r="BB768" s="716"/>
      <c r="BC768" s="716"/>
      <c r="BD768" s="716"/>
      <c r="BE768" s="716"/>
      <c r="BF768" s="716"/>
      <c r="BG768" s="716"/>
      <c r="BH768" s="716"/>
      <c r="BI768" s="716"/>
      <c r="BJ768" s="716"/>
      <c r="BK768" s="716"/>
      <c r="BL768" s="716"/>
      <c r="BM768" s="716"/>
      <c r="BN768" s="716"/>
      <c r="BO768" s="716"/>
      <c r="BP768" s="716"/>
    </row>
    <row r="769" spans="1:68" s="720" customFormat="1" x14ac:dyDescent="0.25">
      <c r="A769" s="708" t="s">
        <v>115</v>
      </c>
      <c r="B769" s="769">
        <v>1</v>
      </c>
      <c r="C769" s="725">
        <v>2000</v>
      </c>
      <c r="D769" s="824" t="s">
        <v>212</v>
      </c>
      <c r="E769" s="757">
        <v>42520</v>
      </c>
      <c r="F769" s="1066"/>
      <c r="G769" s="721">
        <f t="shared" si="170"/>
        <v>1</v>
      </c>
      <c r="H769" s="830">
        <v>2000</v>
      </c>
      <c r="I769" s="782">
        <v>2000</v>
      </c>
      <c r="J769" s="1000">
        <v>2000</v>
      </c>
      <c r="K769" s="827">
        <v>0</v>
      </c>
      <c r="L769" s="997">
        <v>42521</v>
      </c>
      <c r="M769" s="716"/>
      <c r="N769" s="716"/>
      <c r="O769" s="716"/>
      <c r="P769" s="716"/>
      <c r="Q769" s="716"/>
      <c r="R769" s="716"/>
      <c r="S769" s="716"/>
      <c r="T769" s="716"/>
      <c r="U769" s="716"/>
      <c r="V769" s="836"/>
      <c r="W769" s="965">
        <f>B769:B788</f>
        <v>1</v>
      </c>
      <c r="X769" s="782">
        <v>2000</v>
      </c>
      <c r="Y769" s="977" t="str">
        <f t="shared" si="163"/>
        <v>OK</v>
      </c>
      <c r="Z769" s="854">
        <f t="shared" si="169"/>
        <v>0</v>
      </c>
      <c r="AA769" s="987" t="str">
        <f t="shared" si="164"/>
        <v>FNAC prov- 2369</v>
      </c>
      <c r="AB769" s="992">
        <v>42522</v>
      </c>
      <c r="AC769" s="722">
        <f t="shared" si="179"/>
        <v>2000</v>
      </c>
      <c r="AD769" s="771">
        <f t="shared" si="181"/>
        <v>1</v>
      </c>
      <c r="AE769" s="932" t="str">
        <f t="shared" si="166"/>
        <v>OK</v>
      </c>
      <c r="AF769" s="725" t="str">
        <f t="shared" si="180"/>
        <v>OK</v>
      </c>
      <c r="AG769" s="716"/>
      <c r="AH769" s="824"/>
      <c r="AI769" s="716"/>
      <c r="AJ769" s="716"/>
      <c r="AK769" s="716"/>
      <c r="AL769" s="716"/>
      <c r="AM769" s="716"/>
      <c r="AN769" s="716"/>
      <c r="AO769" s="716"/>
      <c r="AP769" s="716"/>
      <c r="AQ769" s="716"/>
      <c r="AR769" s="716"/>
      <c r="AS769" s="716"/>
      <c r="AT769" s="716"/>
      <c r="AU769" s="716"/>
      <c r="AV769" s="716"/>
      <c r="AW769" s="716"/>
      <c r="AX769" s="716"/>
      <c r="AY769" s="716"/>
      <c r="AZ769" s="716"/>
      <c r="BA769" s="716"/>
      <c r="BB769" s="716"/>
      <c r="BC769" s="716"/>
      <c r="BD769" s="716"/>
      <c r="BE769" s="716"/>
      <c r="BF769" s="716"/>
      <c r="BG769" s="716"/>
      <c r="BH769" s="716"/>
      <c r="BI769" s="716"/>
      <c r="BJ769" s="716"/>
      <c r="BK769" s="716"/>
      <c r="BL769" s="716"/>
      <c r="BM769" s="716"/>
      <c r="BN769" s="716"/>
      <c r="BO769" s="716"/>
      <c r="BP769" s="716"/>
    </row>
    <row r="770" spans="1:68" s="720" customFormat="1" x14ac:dyDescent="0.25">
      <c r="A770" s="708" t="s">
        <v>115</v>
      </c>
      <c r="B770" s="769">
        <f>B769+1</f>
        <v>2</v>
      </c>
      <c r="C770" s="725">
        <v>350</v>
      </c>
      <c r="D770" s="824" t="s">
        <v>196</v>
      </c>
      <c r="E770" s="757">
        <v>42520</v>
      </c>
      <c r="F770" s="1066"/>
      <c r="G770" s="721">
        <f t="shared" si="170"/>
        <v>2</v>
      </c>
      <c r="H770" s="830">
        <v>350</v>
      </c>
      <c r="I770" s="782">
        <v>350</v>
      </c>
      <c r="J770" s="1000">
        <v>350</v>
      </c>
      <c r="K770" s="827">
        <v>0</v>
      </c>
      <c r="L770" s="997">
        <v>42521</v>
      </c>
      <c r="M770" s="716"/>
      <c r="N770" s="716"/>
      <c r="O770" s="716"/>
      <c r="P770" s="716"/>
      <c r="Q770" s="716"/>
      <c r="R770" s="716"/>
      <c r="S770" s="716"/>
      <c r="T770" s="716"/>
      <c r="U770" s="716"/>
      <c r="V770" s="836"/>
      <c r="W770" s="721">
        <v>2</v>
      </c>
      <c r="X770" s="782">
        <v>350</v>
      </c>
      <c r="Y770" s="977" t="str">
        <f t="shared" si="163"/>
        <v>OK</v>
      </c>
      <c r="Z770" s="854">
        <f t="shared" si="169"/>
        <v>0</v>
      </c>
      <c r="AA770" s="987" t="str">
        <f t="shared" si="164"/>
        <v>RP Provisorio - 3172</v>
      </c>
      <c r="AB770" s="992">
        <v>42522</v>
      </c>
      <c r="AC770" s="722">
        <f t="shared" si="179"/>
        <v>350</v>
      </c>
      <c r="AD770" s="771">
        <f t="shared" si="181"/>
        <v>1</v>
      </c>
      <c r="AE770" s="932" t="str">
        <f t="shared" si="166"/>
        <v>OK</v>
      </c>
      <c r="AF770" s="725" t="str">
        <f t="shared" si="180"/>
        <v>OK</v>
      </c>
      <c r="AG770" s="716"/>
      <c r="AH770" s="824"/>
      <c r="AI770" s="716"/>
      <c r="AJ770" s="716"/>
      <c r="AK770" s="716"/>
      <c r="AL770" s="716"/>
      <c r="AM770" s="716"/>
      <c r="AN770" s="716"/>
      <c r="AO770" s="716"/>
      <c r="AP770" s="716"/>
      <c r="AQ770" s="716"/>
      <c r="AR770" s="716"/>
      <c r="AS770" s="716"/>
      <c r="AT770" s="716"/>
      <c r="AU770" s="716"/>
      <c r="AV770" s="716"/>
      <c r="AW770" s="716"/>
      <c r="AX770" s="716"/>
      <c r="AY770" s="716"/>
      <c r="AZ770" s="716"/>
      <c r="BA770" s="716"/>
      <c r="BB770" s="716"/>
      <c r="BC770" s="716"/>
      <c r="BD770" s="716"/>
      <c r="BE770" s="716"/>
      <c r="BF770" s="716"/>
      <c r="BG770" s="716"/>
      <c r="BH770" s="716"/>
      <c r="BI770" s="716"/>
      <c r="BJ770" s="716"/>
      <c r="BK770" s="716"/>
      <c r="BL770" s="716"/>
      <c r="BM770" s="716"/>
      <c r="BN770" s="716"/>
      <c r="BO770" s="716"/>
      <c r="BP770" s="716"/>
    </row>
    <row r="771" spans="1:68" s="720" customFormat="1" x14ac:dyDescent="0.25">
      <c r="A771" s="708" t="s">
        <v>115</v>
      </c>
      <c r="B771" s="769">
        <v>1</v>
      </c>
      <c r="C771" s="725">
        <v>250</v>
      </c>
      <c r="D771" s="1080" t="s">
        <v>196</v>
      </c>
      <c r="E771" s="757">
        <v>42521</v>
      </c>
      <c r="F771" s="1066"/>
      <c r="G771" s="721">
        <f t="shared" si="170"/>
        <v>1</v>
      </c>
      <c r="H771" s="830">
        <v>250</v>
      </c>
      <c r="I771" s="782">
        <v>250</v>
      </c>
      <c r="J771" s="1000">
        <v>250</v>
      </c>
      <c r="K771" s="827">
        <v>0</v>
      </c>
      <c r="L771" s="997">
        <v>42522</v>
      </c>
      <c r="M771" s="716"/>
      <c r="N771" s="716"/>
      <c r="O771" s="716"/>
      <c r="P771" s="716"/>
      <c r="Q771" s="716"/>
      <c r="R771" s="716"/>
      <c r="S771" s="716"/>
      <c r="T771" s="716"/>
      <c r="U771" s="716"/>
      <c r="V771" s="836"/>
      <c r="W771" s="965">
        <f>B771:B790</f>
        <v>1</v>
      </c>
      <c r="X771" s="782">
        <v>250</v>
      </c>
      <c r="Y771" s="977" t="str">
        <f t="shared" si="163"/>
        <v>OK</v>
      </c>
      <c r="Z771" s="854">
        <f t="shared" si="169"/>
        <v>0</v>
      </c>
      <c r="AA771" s="987" t="str">
        <f t="shared" si="164"/>
        <v>RP Provisorio - 3172</v>
      </c>
      <c r="AB771" s="992">
        <v>42524</v>
      </c>
      <c r="AC771" s="722">
        <f t="shared" si="179"/>
        <v>250</v>
      </c>
      <c r="AD771" s="771">
        <f t="shared" si="181"/>
        <v>3</v>
      </c>
      <c r="AE771" s="932" t="str">
        <f t="shared" si="166"/>
        <v>OK</v>
      </c>
      <c r="AF771" s="725" t="str">
        <f t="shared" si="180"/>
        <v>OK</v>
      </c>
      <c r="AG771" s="716"/>
      <c r="AH771" s="824"/>
      <c r="AI771" s="716"/>
      <c r="AJ771" s="716"/>
      <c r="AK771" s="716"/>
      <c r="AL771" s="716"/>
      <c r="AM771" s="716"/>
      <c r="AN771" s="716"/>
      <c r="AO771" s="716"/>
      <c r="AP771" s="716"/>
      <c r="AQ771" s="716"/>
      <c r="AR771" s="716"/>
      <c r="AS771" s="716"/>
      <c r="AT771" s="716"/>
      <c r="AU771" s="716"/>
      <c r="AV771" s="716"/>
      <c r="AW771" s="716"/>
      <c r="AX771" s="716"/>
      <c r="AY771" s="716"/>
      <c r="AZ771" s="716"/>
      <c r="BA771" s="716"/>
      <c r="BB771" s="716"/>
      <c r="BC771" s="716"/>
      <c r="BD771" s="716"/>
      <c r="BE771" s="716"/>
      <c r="BF771" s="716"/>
      <c r="BG771" s="716"/>
      <c r="BH771" s="716"/>
      <c r="BI771" s="716"/>
      <c r="BJ771" s="716"/>
      <c r="BK771" s="716"/>
      <c r="BL771" s="716"/>
      <c r="BM771" s="716"/>
      <c r="BN771" s="716"/>
      <c r="BO771" s="716"/>
      <c r="BP771" s="716"/>
    </row>
    <row r="772" spans="1:68" s="720" customFormat="1" x14ac:dyDescent="0.25">
      <c r="A772" s="794" t="s">
        <v>115</v>
      </c>
      <c r="B772" s="769">
        <v>1</v>
      </c>
      <c r="C772" s="786">
        <v>2</v>
      </c>
      <c r="D772" s="771" t="s">
        <v>213</v>
      </c>
      <c r="E772" s="757">
        <v>42523</v>
      </c>
      <c r="F772" s="825"/>
      <c r="G772" s="721">
        <f t="shared" si="170"/>
        <v>1</v>
      </c>
      <c r="H772" s="831">
        <v>2</v>
      </c>
      <c r="I772" s="831">
        <v>2</v>
      </c>
      <c r="J772" s="790">
        <v>0</v>
      </c>
      <c r="K772" s="1069">
        <f>I772-J772</f>
        <v>2</v>
      </c>
      <c r="L772" s="997">
        <v>42524</v>
      </c>
      <c r="V772" s="836"/>
      <c r="W772" s="965">
        <f>B772:B791</f>
        <v>1</v>
      </c>
      <c r="X772" s="831"/>
      <c r="Y772" s="977" t="str">
        <f t="shared" si="163"/>
        <v>ERRO</v>
      </c>
      <c r="Z772" s="854" t="str">
        <f t="shared" si="169"/>
        <v/>
      </c>
      <c r="AA772" s="987" t="str">
        <f t="shared" si="164"/>
        <v>MC FNAC- 2370</v>
      </c>
      <c r="AB772" s="770"/>
      <c r="AC772" s="722">
        <f t="shared" si="179"/>
        <v>0</v>
      </c>
      <c r="AD772" s="771">
        <f t="shared" si="181"/>
        <v>-41912</v>
      </c>
      <c r="AE772" s="932" t="str">
        <f t="shared" si="166"/>
        <v>Pendente</v>
      </c>
      <c r="AF772" s="725" t="str">
        <f t="shared" si="180"/>
        <v>-</v>
      </c>
      <c r="AH772" s="771"/>
    </row>
    <row r="773" spans="1:68" s="720" customFormat="1" x14ac:dyDescent="0.25">
      <c r="A773" s="794" t="s">
        <v>115</v>
      </c>
      <c r="B773" s="769">
        <v>1</v>
      </c>
      <c r="C773" s="786">
        <v>400</v>
      </c>
      <c r="D773" s="771" t="s">
        <v>196</v>
      </c>
      <c r="E773" s="757">
        <v>42524</v>
      </c>
      <c r="F773" s="825"/>
      <c r="G773" s="721">
        <f t="shared" si="170"/>
        <v>1</v>
      </c>
      <c r="H773" s="831">
        <v>400</v>
      </c>
      <c r="I773" s="831">
        <v>400</v>
      </c>
      <c r="J773" s="790">
        <v>400</v>
      </c>
      <c r="K773" s="783">
        <v>0</v>
      </c>
      <c r="L773" s="997">
        <v>42525</v>
      </c>
      <c r="V773" s="836"/>
      <c r="W773" s="965">
        <f>B773:B792</f>
        <v>1</v>
      </c>
      <c r="X773" s="831">
        <v>400</v>
      </c>
      <c r="Y773" s="977" t="str">
        <f t="shared" si="163"/>
        <v>OK</v>
      </c>
      <c r="Z773" s="854">
        <f t="shared" si="169"/>
        <v>0</v>
      </c>
      <c r="AA773" s="987" t="str">
        <f t="shared" si="164"/>
        <v>RP Provisorio - 3172</v>
      </c>
      <c r="AB773" s="770">
        <v>42529</v>
      </c>
      <c r="AC773" s="722">
        <f t="shared" si="179"/>
        <v>400</v>
      </c>
      <c r="AD773" s="771">
        <f t="shared" si="181"/>
        <v>5</v>
      </c>
      <c r="AE773" s="932" t="str">
        <f t="shared" si="166"/>
        <v>OK</v>
      </c>
      <c r="AF773" s="725" t="str">
        <f t="shared" si="180"/>
        <v>OK</v>
      </c>
      <c r="AH773" s="771"/>
    </row>
    <row r="774" spans="1:68" s="720" customFormat="1" x14ac:dyDescent="0.25">
      <c r="A774" s="794" t="s">
        <v>115</v>
      </c>
      <c r="B774" s="769">
        <f>B773+1</f>
        <v>2</v>
      </c>
      <c r="C774" s="786">
        <v>3</v>
      </c>
      <c r="D774" s="771" t="s">
        <v>72</v>
      </c>
      <c r="E774" s="757">
        <v>42529</v>
      </c>
      <c r="F774" s="825"/>
      <c r="G774" s="721">
        <f t="shared" si="170"/>
        <v>2</v>
      </c>
      <c r="H774" s="831">
        <v>3</v>
      </c>
      <c r="I774" s="831">
        <v>3</v>
      </c>
      <c r="J774" s="790">
        <v>3</v>
      </c>
      <c r="K774" s="783">
        <v>0</v>
      </c>
      <c r="L774" s="997">
        <v>42530</v>
      </c>
      <c r="V774" s="836"/>
      <c r="W774" s="965">
        <f>B774:B793</f>
        <v>2</v>
      </c>
      <c r="X774" s="831"/>
      <c r="Y774" s="977" t="str">
        <f t="shared" ref="Y774:Y837" si="182">IF(C774=X774,"OK",IF(R774=J774,"ERRO",IF(X774="","KO",IF(X774=J774,"ERRO"))))</f>
        <v>KO</v>
      </c>
      <c r="Z774" s="854" t="str">
        <f t="shared" si="169"/>
        <v/>
      </c>
      <c r="AA774" s="987" t="str">
        <f t="shared" ref="AA774:AA837" si="183">D774</f>
        <v>Credial - 2227</v>
      </c>
      <c r="AB774" s="770"/>
      <c r="AC774" s="722">
        <f t="shared" si="179"/>
        <v>0</v>
      </c>
      <c r="AD774" s="771">
        <f t="shared" si="181"/>
        <v>-41918</v>
      </c>
      <c r="AE774" s="932" t="str">
        <f t="shared" ref="AE774:AE837" si="184">IF(AB774&gt;0,"OK","Pendente")</f>
        <v>Pendente</v>
      </c>
      <c r="AF774" s="725" t="str">
        <f t="shared" si="180"/>
        <v>-</v>
      </c>
      <c r="AH774" s="771"/>
    </row>
    <row r="775" spans="1:68" s="720" customFormat="1" x14ac:dyDescent="0.25">
      <c r="A775" s="794" t="s">
        <v>115</v>
      </c>
      <c r="B775" s="769">
        <v>1</v>
      </c>
      <c r="C775" s="786">
        <v>200</v>
      </c>
      <c r="D775" s="771" t="s">
        <v>196</v>
      </c>
      <c r="E775" s="757">
        <v>42535</v>
      </c>
      <c r="F775" s="825"/>
      <c r="G775" s="721">
        <f t="shared" si="170"/>
        <v>1</v>
      </c>
      <c r="H775" s="831">
        <v>200</v>
      </c>
      <c r="I775" s="831">
        <v>200</v>
      </c>
      <c r="J775" s="790">
        <v>200</v>
      </c>
      <c r="K775" s="783">
        <v>0</v>
      </c>
      <c r="L775" s="997">
        <v>42536</v>
      </c>
      <c r="V775" s="836"/>
      <c r="W775" s="713">
        <v>1</v>
      </c>
      <c r="X775" s="831">
        <v>200</v>
      </c>
      <c r="Y775" s="977" t="str">
        <f t="shared" si="182"/>
        <v>OK</v>
      </c>
      <c r="Z775" s="854">
        <f t="shared" si="169"/>
        <v>0</v>
      </c>
      <c r="AA775" s="987" t="str">
        <f t="shared" si="183"/>
        <v>RP Provisorio - 3172</v>
      </c>
      <c r="AB775" s="770">
        <v>42539</v>
      </c>
      <c r="AC775" s="722">
        <f t="shared" si="179"/>
        <v>200</v>
      </c>
      <c r="AD775" s="771">
        <f t="shared" si="181"/>
        <v>4</v>
      </c>
      <c r="AE775" s="932" t="str">
        <f t="shared" si="184"/>
        <v>OK</v>
      </c>
      <c r="AF775" s="725" t="str">
        <f t="shared" si="180"/>
        <v>OK</v>
      </c>
      <c r="AH775" s="771"/>
    </row>
    <row r="776" spans="1:68" s="720" customFormat="1" x14ac:dyDescent="0.25">
      <c r="A776" s="794" t="s">
        <v>115</v>
      </c>
      <c r="B776" s="769">
        <v>1</v>
      </c>
      <c r="C776" s="786">
        <v>9</v>
      </c>
      <c r="D776" s="771" t="s">
        <v>67</v>
      </c>
      <c r="E776" s="757">
        <v>42536</v>
      </c>
      <c r="F776" s="825"/>
      <c r="G776" s="721">
        <f t="shared" si="170"/>
        <v>1</v>
      </c>
      <c r="H776" s="831">
        <v>9</v>
      </c>
      <c r="I776" s="831">
        <v>9</v>
      </c>
      <c r="J776" s="790">
        <v>9</v>
      </c>
      <c r="K776" s="783">
        <v>0</v>
      </c>
      <c r="L776" s="997">
        <v>42537</v>
      </c>
      <c r="V776" s="836"/>
      <c r="W776" s="965">
        <f t="shared" ref="W776:W789" si="185">B776:B795</f>
        <v>1</v>
      </c>
      <c r="X776" s="831">
        <v>9</v>
      </c>
      <c r="Y776" s="977" t="str">
        <f t="shared" si="182"/>
        <v>OK</v>
      </c>
      <c r="Z776" s="854">
        <f t="shared" si="169"/>
        <v>0</v>
      </c>
      <c r="AA776" s="987" t="str">
        <f t="shared" si="183"/>
        <v>White - 2213</v>
      </c>
      <c r="AB776" s="770">
        <v>42541</v>
      </c>
      <c r="AC776" s="722">
        <f t="shared" si="179"/>
        <v>9</v>
      </c>
      <c r="AD776" s="771">
        <f t="shared" si="181"/>
        <v>5</v>
      </c>
      <c r="AE776" s="932" t="str">
        <f t="shared" si="184"/>
        <v>OK</v>
      </c>
      <c r="AF776" s="725" t="str">
        <f t="shared" si="180"/>
        <v>OK</v>
      </c>
      <c r="AH776" s="771"/>
    </row>
    <row r="777" spans="1:68" s="720" customFormat="1" x14ac:dyDescent="0.25">
      <c r="A777" s="794" t="s">
        <v>115</v>
      </c>
      <c r="B777" s="769">
        <f t="shared" ref="B777:B790" si="186">B776+1</f>
        <v>2</v>
      </c>
      <c r="C777" s="786">
        <v>22</v>
      </c>
      <c r="D777" s="771" t="s">
        <v>69</v>
      </c>
      <c r="E777" s="757">
        <v>42536</v>
      </c>
      <c r="F777" s="825"/>
      <c r="G777" s="721">
        <f t="shared" si="170"/>
        <v>2</v>
      </c>
      <c r="H777" s="831">
        <v>22</v>
      </c>
      <c r="I777" s="831">
        <v>22</v>
      </c>
      <c r="J777" s="790">
        <v>22</v>
      </c>
      <c r="K777" s="783">
        <v>0</v>
      </c>
      <c r="L777" s="997">
        <v>42537</v>
      </c>
      <c r="V777" s="836"/>
      <c r="W777" s="965">
        <f t="shared" si="185"/>
        <v>2</v>
      </c>
      <c r="X777" s="831">
        <v>22</v>
      </c>
      <c r="Y777" s="977" t="str">
        <f t="shared" si="182"/>
        <v>OK</v>
      </c>
      <c r="Z777" s="854">
        <f t="shared" si="169"/>
        <v>0</v>
      </c>
      <c r="AA777" s="987" t="str">
        <f t="shared" si="183"/>
        <v>Black - 2215</v>
      </c>
      <c r="AB777" s="770">
        <v>42541</v>
      </c>
      <c r="AC777" s="722">
        <f t="shared" si="179"/>
        <v>22</v>
      </c>
      <c r="AD777" s="771">
        <f t="shared" si="181"/>
        <v>5</v>
      </c>
      <c r="AE777" s="932" t="str">
        <f t="shared" si="184"/>
        <v>OK</v>
      </c>
      <c r="AF777" s="725" t="str">
        <f t="shared" si="180"/>
        <v>OK</v>
      </c>
      <c r="AH777" s="771"/>
    </row>
    <row r="778" spans="1:68" s="720" customFormat="1" x14ac:dyDescent="0.25">
      <c r="A778" s="794" t="s">
        <v>115</v>
      </c>
      <c r="B778" s="769">
        <f t="shared" si="186"/>
        <v>3</v>
      </c>
      <c r="C778" s="786">
        <v>3</v>
      </c>
      <c r="D778" s="771" t="s">
        <v>72</v>
      </c>
      <c r="E778" s="757">
        <v>42536</v>
      </c>
      <c r="F778" s="825"/>
      <c r="G778" s="721">
        <f t="shared" si="170"/>
        <v>3</v>
      </c>
      <c r="H778" s="831">
        <v>3</v>
      </c>
      <c r="I778" s="831">
        <v>3</v>
      </c>
      <c r="J778" s="790">
        <v>3</v>
      </c>
      <c r="K778" s="783">
        <v>0</v>
      </c>
      <c r="L778" s="997">
        <v>42537</v>
      </c>
      <c r="V778" s="836"/>
      <c r="W778" s="965">
        <f t="shared" si="185"/>
        <v>3</v>
      </c>
      <c r="X778" s="831">
        <v>3</v>
      </c>
      <c r="Y778" s="977" t="str">
        <f t="shared" si="182"/>
        <v>OK</v>
      </c>
      <c r="Z778" s="854">
        <f t="shared" si="169"/>
        <v>0</v>
      </c>
      <c r="AA778" s="987" t="str">
        <f t="shared" si="183"/>
        <v>Credial - 2227</v>
      </c>
      <c r="AB778" s="770">
        <v>42541</v>
      </c>
      <c r="AC778" s="722">
        <f t="shared" si="179"/>
        <v>3</v>
      </c>
      <c r="AD778" s="771">
        <f t="shared" si="181"/>
        <v>5</v>
      </c>
      <c r="AE778" s="932" t="str">
        <f t="shared" si="184"/>
        <v>OK</v>
      </c>
      <c r="AF778" s="725" t="str">
        <f t="shared" si="180"/>
        <v>OK</v>
      </c>
      <c r="AH778" s="771"/>
    </row>
    <row r="779" spans="1:68" s="720" customFormat="1" x14ac:dyDescent="0.25">
      <c r="A779" s="794" t="s">
        <v>115</v>
      </c>
      <c r="B779" s="769">
        <f t="shared" si="186"/>
        <v>4</v>
      </c>
      <c r="C779" s="786">
        <v>281</v>
      </c>
      <c r="D779" s="771" t="s">
        <v>73</v>
      </c>
      <c r="E779" s="757">
        <v>42536</v>
      </c>
      <c r="F779" s="825"/>
      <c r="G779" s="721">
        <f t="shared" si="170"/>
        <v>4</v>
      </c>
      <c r="H779" s="831">
        <v>281</v>
      </c>
      <c r="I779" s="831">
        <v>281</v>
      </c>
      <c r="J779" s="790">
        <v>281</v>
      </c>
      <c r="K779" s="783">
        <v>0</v>
      </c>
      <c r="L779" s="997">
        <v>42537</v>
      </c>
      <c r="V779" s="836"/>
      <c r="W779" s="965">
        <f t="shared" si="185"/>
        <v>4</v>
      </c>
      <c r="X779" s="831">
        <v>281</v>
      </c>
      <c r="Y779" s="977" t="str">
        <f t="shared" si="182"/>
        <v>OK</v>
      </c>
      <c r="Z779" s="854">
        <f t="shared" si="169"/>
        <v>0</v>
      </c>
      <c r="AA779" s="987" t="str">
        <f t="shared" si="183"/>
        <v>Ikea - 2228</v>
      </c>
      <c r="AB779" s="770">
        <v>42541</v>
      </c>
      <c r="AC779" s="722">
        <f t="shared" si="179"/>
        <v>281</v>
      </c>
      <c r="AD779" s="771">
        <f t="shared" si="181"/>
        <v>5</v>
      </c>
      <c r="AE779" s="932" t="str">
        <f t="shared" si="184"/>
        <v>OK</v>
      </c>
      <c r="AF779" s="725" t="str">
        <f t="shared" si="180"/>
        <v>OK</v>
      </c>
      <c r="AH779" s="771"/>
    </row>
    <row r="780" spans="1:68" s="726" customFormat="1" x14ac:dyDescent="0.25">
      <c r="A780" s="921" t="s">
        <v>115</v>
      </c>
      <c r="B780" s="875">
        <f t="shared" si="186"/>
        <v>5</v>
      </c>
      <c r="C780" s="901">
        <v>4</v>
      </c>
      <c r="D780" s="847" t="s">
        <v>79</v>
      </c>
      <c r="E780" s="1003">
        <v>42536</v>
      </c>
      <c r="F780" s="1004"/>
      <c r="G780" s="878">
        <f t="shared" si="170"/>
        <v>5</v>
      </c>
      <c r="H780" s="902">
        <v>4</v>
      </c>
      <c r="I780" s="902">
        <v>4</v>
      </c>
      <c r="J780" s="903">
        <v>4</v>
      </c>
      <c r="K780" s="959">
        <v>0</v>
      </c>
      <c r="L780" s="998">
        <v>42537</v>
      </c>
      <c r="V780" s="968"/>
      <c r="W780" s="1002">
        <f t="shared" si="185"/>
        <v>5</v>
      </c>
      <c r="X780" s="902">
        <v>4</v>
      </c>
      <c r="Y780" s="933" t="str">
        <f t="shared" si="182"/>
        <v>OK</v>
      </c>
      <c r="Z780" s="858">
        <f t="shared" si="169"/>
        <v>0</v>
      </c>
      <c r="AA780" s="989" t="str">
        <f t="shared" si="183"/>
        <v>Moviflor - 2229</v>
      </c>
      <c r="AB780" s="852">
        <v>42541</v>
      </c>
      <c r="AC780" s="990">
        <f t="shared" si="179"/>
        <v>4</v>
      </c>
      <c r="AD780" s="771">
        <f t="shared" si="181"/>
        <v>5</v>
      </c>
      <c r="AE780" s="947" t="str">
        <f t="shared" si="184"/>
        <v>OK</v>
      </c>
      <c r="AF780" s="876" t="str">
        <f t="shared" si="180"/>
        <v>OK</v>
      </c>
      <c r="AH780" s="847"/>
    </row>
    <row r="781" spans="1:68" s="720" customFormat="1" x14ac:dyDescent="0.25">
      <c r="A781" s="794" t="s">
        <v>115</v>
      </c>
      <c r="B781" s="769">
        <f t="shared" si="186"/>
        <v>6</v>
      </c>
      <c r="C781" s="786">
        <v>11</v>
      </c>
      <c r="D781" s="771" t="s">
        <v>75</v>
      </c>
      <c r="E781" s="757">
        <v>42536</v>
      </c>
      <c r="F781" s="825"/>
      <c r="G781" s="721">
        <f t="shared" si="170"/>
        <v>6</v>
      </c>
      <c r="H781" s="831">
        <v>11</v>
      </c>
      <c r="I781" s="831">
        <v>11</v>
      </c>
      <c r="J781" s="790">
        <v>11</v>
      </c>
      <c r="K781" s="783">
        <v>0</v>
      </c>
      <c r="L781" s="997">
        <v>42537</v>
      </c>
      <c r="V781" s="836"/>
      <c r="W781" s="965">
        <f t="shared" si="185"/>
        <v>6</v>
      </c>
      <c r="X781" s="831">
        <v>11</v>
      </c>
      <c r="Y781" s="977" t="str">
        <f t="shared" si="182"/>
        <v>OK</v>
      </c>
      <c r="Z781" s="854">
        <f t="shared" ref="Z781:Z844" si="187">IF(X781="","",+C781-X781)</f>
        <v>0</v>
      </c>
      <c r="AA781" s="987" t="str">
        <f t="shared" si="183"/>
        <v>Euronics - 2231</v>
      </c>
      <c r="AB781" s="770">
        <v>42541</v>
      </c>
      <c r="AC781" s="722">
        <f t="shared" si="179"/>
        <v>11</v>
      </c>
      <c r="AD781" s="771">
        <f t="shared" si="181"/>
        <v>5</v>
      </c>
      <c r="AE781" s="932" t="str">
        <f t="shared" si="184"/>
        <v>OK</v>
      </c>
      <c r="AF781" s="725" t="str">
        <f t="shared" si="180"/>
        <v>OK</v>
      </c>
      <c r="AH781" s="771"/>
    </row>
    <row r="782" spans="1:68" s="726" customFormat="1" x14ac:dyDescent="0.25">
      <c r="A782" s="921" t="s">
        <v>115</v>
      </c>
      <c r="B782" s="875">
        <f t="shared" si="186"/>
        <v>7</v>
      </c>
      <c r="C782" s="901">
        <v>22</v>
      </c>
      <c r="D782" s="847" t="s">
        <v>76</v>
      </c>
      <c r="E782" s="1003">
        <v>42536</v>
      </c>
      <c r="F782" s="1004"/>
      <c r="G782" s="878">
        <f t="shared" si="170"/>
        <v>7</v>
      </c>
      <c r="H782" s="902">
        <v>22</v>
      </c>
      <c r="I782" s="902">
        <v>22</v>
      </c>
      <c r="J782" s="903">
        <v>22</v>
      </c>
      <c r="K782" s="959">
        <v>0</v>
      </c>
      <c r="L782" s="998">
        <v>42537</v>
      </c>
      <c r="V782" s="968"/>
      <c r="W782" s="1002">
        <f t="shared" si="185"/>
        <v>7</v>
      </c>
      <c r="X782" s="902">
        <v>22</v>
      </c>
      <c r="Y782" s="933" t="str">
        <f t="shared" si="182"/>
        <v>OK</v>
      </c>
      <c r="Z782" s="858">
        <f t="shared" si="187"/>
        <v>0</v>
      </c>
      <c r="AA782" s="989" t="str">
        <f t="shared" si="183"/>
        <v>Tien 21 - 2232</v>
      </c>
      <c r="AB782" s="852">
        <v>42541</v>
      </c>
      <c r="AC782" s="990">
        <f t="shared" si="179"/>
        <v>22</v>
      </c>
      <c r="AD782" s="771">
        <f t="shared" si="181"/>
        <v>5</v>
      </c>
      <c r="AE782" s="947" t="str">
        <f t="shared" si="184"/>
        <v>OK</v>
      </c>
      <c r="AF782" s="876" t="str">
        <f t="shared" si="180"/>
        <v>OK</v>
      </c>
      <c r="AH782" s="847"/>
    </row>
    <row r="783" spans="1:68" s="720" customFormat="1" ht="12.75" customHeight="1" x14ac:dyDescent="0.25">
      <c r="A783" s="794" t="s">
        <v>115</v>
      </c>
      <c r="B783" s="769">
        <f t="shared" si="186"/>
        <v>8</v>
      </c>
      <c r="C783" s="786">
        <v>12</v>
      </c>
      <c r="D783" s="771" t="s">
        <v>77</v>
      </c>
      <c r="E783" s="757">
        <v>42536</v>
      </c>
      <c r="F783" s="825"/>
      <c r="G783" s="721">
        <f t="shared" si="170"/>
        <v>8</v>
      </c>
      <c r="H783" s="831">
        <v>12</v>
      </c>
      <c r="I783" s="831">
        <v>12</v>
      </c>
      <c r="J783" s="831">
        <v>12</v>
      </c>
      <c r="K783" s="783">
        <v>0</v>
      </c>
      <c r="L783" s="997">
        <v>42537</v>
      </c>
      <c r="V783" s="836"/>
      <c r="W783" s="965">
        <f t="shared" si="185"/>
        <v>8</v>
      </c>
      <c r="X783" s="831">
        <v>12</v>
      </c>
      <c r="Y783" s="977" t="str">
        <f t="shared" si="182"/>
        <v>OK</v>
      </c>
      <c r="Z783" s="854">
        <f t="shared" si="187"/>
        <v>0</v>
      </c>
      <c r="AA783" s="987" t="str">
        <f t="shared" si="183"/>
        <v>Confort - 2233</v>
      </c>
      <c r="AB783" s="770">
        <v>42541</v>
      </c>
      <c r="AC783" s="722">
        <f t="shared" si="179"/>
        <v>12</v>
      </c>
      <c r="AD783" s="771">
        <f t="shared" si="181"/>
        <v>5</v>
      </c>
      <c r="AE783" s="932" t="str">
        <f t="shared" si="184"/>
        <v>OK</v>
      </c>
      <c r="AF783" s="725" t="str">
        <f t="shared" si="180"/>
        <v>OK</v>
      </c>
      <c r="AH783" s="771"/>
    </row>
    <row r="784" spans="1:68" s="726" customFormat="1" x14ac:dyDescent="0.25">
      <c r="A784" s="921" t="s">
        <v>115</v>
      </c>
      <c r="B784" s="875">
        <f t="shared" si="186"/>
        <v>9</v>
      </c>
      <c r="C784" s="901">
        <v>456</v>
      </c>
      <c r="D784" s="847" t="s">
        <v>213</v>
      </c>
      <c r="E784" s="1003">
        <v>42536</v>
      </c>
      <c r="F784" s="1004"/>
      <c r="G784" s="878">
        <f t="shared" si="170"/>
        <v>9</v>
      </c>
      <c r="H784" s="902">
        <v>456</v>
      </c>
      <c r="I784" s="902">
        <v>456</v>
      </c>
      <c r="J784" s="902">
        <v>456</v>
      </c>
      <c r="K784" s="959">
        <v>0</v>
      </c>
      <c r="L784" s="998">
        <v>42537</v>
      </c>
      <c r="V784" s="968"/>
      <c r="W784" s="1002">
        <f t="shared" si="185"/>
        <v>9</v>
      </c>
      <c r="X784" s="902">
        <v>456</v>
      </c>
      <c r="Y784" s="933" t="str">
        <f t="shared" si="182"/>
        <v>OK</v>
      </c>
      <c r="Z784" s="858">
        <f t="shared" si="187"/>
        <v>0</v>
      </c>
      <c r="AA784" s="989" t="str">
        <f t="shared" si="183"/>
        <v>MC FNAC- 2370</v>
      </c>
      <c r="AB784" s="852">
        <v>42541</v>
      </c>
      <c r="AC784" s="990">
        <f t="shared" si="179"/>
        <v>456</v>
      </c>
      <c r="AD784" s="771">
        <f t="shared" si="181"/>
        <v>5</v>
      </c>
      <c r="AE784" s="947" t="str">
        <f t="shared" si="184"/>
        <v>OK</v>
      </c>
      <c r="AF784" s="876" t="str">
        <f t="shared" si="180"/>
        <v>OK</v>
      </c>
      <c r="AH784" s="847"/>
    </row>
    <row r="785" spans="1:68" s="720" customFormat="1" x14ac:dyDescent="0.25">
      <c r="A785" s="794" t="s">
        <v>115</v>
      </c>
      <c r="B785" s="769">
        <f t="shared" si="186"/>
        <v>10</v>
      </c>
      <c r="C785" s="786">
        <v>66</v>
      </c>
      <c r="D785" s="771" t="s">
        <v>187</v>
      </c>
      <c r="E785" s="757">
        <v>42536</v>
      </c>
      <c r="F785" s="825"/>
      <c r="G785" s="721">
        <f t="shared" si="170"/>
        <v>10</v>
      </c>
      <c r="H785" s="831">
        <v>66</v>
      </c>
      <c r="I785" s="831">
        <v>66</v>
      </c>
      <c r="J785" s="790">
        <v>66</v>
      </c>
      <c r="K785" s="783">
        <v>0</v>
      </c>
      <c r="L785" s="997">
        <v>42537</v>
      </c>
      <c r="V785" s="836"/>
      <c r="W785" s="965">
        <f t="shared" si="185"/>
        <v>10</v>
      </c>
      <c r="X785" s="831">
        <v>66</v>
      </c>
      <c r="Y785" s="977" t="str">
        <f t="shared" si="182"/>
        <v>OK</v>
      </c>
      <c r="Z785" s="854">
        <f t="shared" si="187"/>
        <v>0</v>
      </c>
      <c r="AA785" s="987" t="str">
        <f t="shared" si="183"/>
        <v>Salvador Caetano - 2879</v>
      </c>
      <c r="AB785" s="770">
        <v>42541</v>
      </c>
      <c r="AC785" s="722">
        <f t="shared" si="179"/>
        <v>66</v>
      </c>
      <c r="AD785" s="771">
        <f t="shared" si="181"/>
        <v>5</v>
      </c>
      <c r="AE785" s="932" t="str">
        <f t="shared" si="184"/>
        <v>OK</v>
      </c>
      <c r="AF785" s="725" t="str">
        <f t="shared" si="180"/>
        <v>OK</v>
      </c>
      <c r="AH785" s="771"/>
    </row>
    <row r="786" spans="1:68" s="720" customFormat="1" x14ac:dyDescent="0.25">
      <c r="A786" s="794" t="s">
        <v>115</v>
      </c>
      <c r="B786" s="769">
        <f t="shared" si="186"/>
        <v>11</v>
      </c>
      <c r="C786" s="786">
        <v>250</v>
      </c>
      <c r="D786" s="771" t="s">
        <v>196</v>
      </c>
      <c r="E786" s="757">
        <v>42536</v>
      </c>
      <c r="F786" s="825"/>
      <c r="G786" s="721">
        <f t="shared" ref="G786:G849" si="188">B786</f>
        <v>11</v>
      </c>
      <c r="H786" s="831">
        <v>250</v>
      </c>
      <c r="I786" s="831">
        <v>250</v>
      </c>
      <c r="J786" s="790">
        <v>250</v>
      </c>
      <c r="K786" s="783">
        <v>0</v>
      </c>
      <c r="L786" s="997">
        <v>42537</v>
      </c>
      <c r="V786" s="836"/>
      <c r="W786" s="965">
        <f t="shared" si="185"/>
        <v>11</v>
      </c>
      <c r="X786" s="831">
        <v>250</v>
      </c>
      <c r="Y786" s="977" t="str">
        <f t="shared" si="182"/>
        <v>OK</v>
      </c>
      <c r="Z786" s="854">
        <f t="shared" si="187"/>
        <v>0</v>
      </c>
      <c r="AA786" s="987" t="str">
        <f t="shared" si="183"/>
        <v>RP Provisorio - 3172</v>
      </c>
      <c r="AB786" s="770">
        <v>42539</v>
      </c>
      <c r="AC786" s="722">
        <f t="shared" si="179"/>
        <v>250</v>
      </c>
      <c r="AD786" s="771">
        <f t="shared" si="181"/>
        <v>3</v>
      </c>
      <c r="AE786" s="932" t="str">
        <f t="shared" si="184"/>
        <v>OK</v>
      </c>
      <c r="AF786" s="725" t="str">
        <f t="shared" si="180"/>
        <v>OK</v>
      </c>
      <c r="AH786" s="771"/>
    </row>
    <row r="787" spans="1:68" s="720" customFormat="1" x14ac:dyDescent="0.25">
      <c r="A787" s="794" t="s">
        <v>115</v>
      </c>
      <c r="B787" s="769">
        <f t="shared" si="186"/>
        <v>12</v>
      </c>
      <c r="C787" s="786">
        <v>497</v>
      </c>
      <c r="D787" s="771" t="s">
        <v>199</v>
      </c>
      <c r="E787" s="757">
        <v>42536</v>
      </c>
      <c r="F787" s="825"/>
      <c r="G787" s="721">
        <f t="shared" si="188"/>
        <v>12</v>
      </c>
      <c r="H787" s="831">
        <v>497</v>
      </c>
      <c r="I787" s="831">
        <v>497</v>
      </c>
      <c r="J787" s="790">
        <v>497</v>
      </c>
      <c r="K787" s="783">
        <v>0</v>
      </c>
      <c r="L787" s="997">
        <v>42537</v>
      </c>
      <c r="V787" s="836"/>
      <c r="W787" s="965">
        <f t="shared" si="185"/>
        <v>12</v>
      </c>
      <c r="X787" s="831">
        <v>497</v>
      </c>
      <c r="Y787" s="977" t="str">
        <f t="shared" si="182"/>
        <v>OK</v>
      </c>
      <c r="Z787" s="854">
        <f t="shared" si="187"/>
        <v>0</v>
      </c>
      <c r="AA787" s="987" t="str">
        <f t="shared" si="183"/>
        <v>RP Def - 3173</v>
      </c>
      <c r="AB787" s="770">
        <v>42541</v>
      </c>
      <c r="AC787" s="722">
        <f t="shared" si="179"/>
        <v>497</v>
      </c>
      <c r="AD787" s="771">
        <f t="shared" si="181"/>
        <v>5</v>
      </c>
      <c r="AE787" s="932" t="str">
        <f t="shared" si="184"/>
        <v>OK</v>
      </c>
      <c r="AF787" s="725" t="str">
        <f t="shared" si="180"/>
        <v>OK</v>
      </c>
      <c r="AH787" s="771"/>
    </row>
    <row r="788" spans="1:68" s="720" customFormat="1" x14ac:dyDescent="0.25">
      <c r="A788" s="794" t="s">
        <v>115</v>
      </c>
      <c r="B788" s="769">
        <f t="shared" si="186"/>
        <v>13</v>
      </c>
      <c r="C788" s="786">
        <v>2</v>
      </c>
      <c r="D788" s="771" t="s">
        <v>189</v>
      </c>
      <c r="E788" s="757">
        <v>42536</v>
      </c>
      <c r="F788" s="825"/>
      <c r="G788" s="721">
        <f t="shared" si="188"/>
        <v>13</v>
      </c>
      <c r="H788" s="831">
        <v>2</v>
      </c>
      <c r="I788" s="831">
        <v>2</v>
      </c>
      <c r="J788" s="790">
        <v>2</v>
      </c>
      <c r="K788" s="783">
        <v>0</v>
      </c>
      <c r="L788" s="997">
        <v>42537</v>
      </c>
      <c r="V788" s="836"/>
      <c r="W788" s="965">
        <f t="shared" si="185"/>
        <v>13</v>
      </c>
      <c r="X788" s="831">
        <v>2</v>
      </c>
      <c r="Y788" s="977" t="str">
        <f t="shared" si="182"/>
        <v>OK</v>
      </c>
      <c r="Z788" s="854">
        <f t="shared" si="187"/>
        <v>0</v>
      </c>
      <c r="AA788" s="987" t="str">
        <f t="shared" si="183"/>
        <v>SZ Def - 6508</v>
      </c>
      <c r="AB788" s="770">
        <v>42541</v>
      </c>
      <c r="AC788" s="722">
        <f t="shared" si="179"/>
        <v>2</v>
      </c>
      <c r="AD788" s="771">
        <f t="shared" si="181"/>
        <v>5</v>
      </c>
      <c r="AE788" s="932" t="str">
        <f t="shared" si="184"/>
        <v>OK</v>
      </c>
      <c r="AF788" s="725" t="str">
        <f t="shared" si="180"/>
        <v>OK</v>
      </c>
      <c r="AH788" s="771"/>
    </row>
    <row r="789" spans="1:68" s="720" customFormat="1" x14ac:dyDescent="0.25">
      <c r="A789" s="794" t="s">
        <v>115</v>
      </c>
      <c r="B789" s="769">
        <f t="shared" si="186"/>
        <v>14</v>
      </c>
      <c r="C789" s="786">
        <v>285</v>
      </c>
      <c r="D789" s="771" t="s">
        <v>214</v>
      </c>
      <c r="E789" s="757">
        <v>42536</v>
      </c>
      <c r="F789" s="825"/>
      <c r="G789" s="721">
        <f t="shared" si="188"/>
        <v>14</v>
      </c>
      <c r="H789" s="831">
        <v>285</v>
      </c>
      <c r="I789" s="831">
        <v>285</v>
      </c>
      <c r="J789" s="790">
        <v>285</v>
      </c>
      <c r="K789" s="783">
        <v>0</v>
      </c>
      <c r="L789" s="997">
        <v>42537</v>
      </c>
      <c r="V789" s="836"/>
      <c r="W789" s="965">
        <f t="shared" si="185"/>
        <v>14</v>
      </c>
      <c r="X789" s="831">
        <v>285</v>
      </c>
      <c r="Y789" s="977" t="str">
        <f t="shared" si="182"/>
        <v>OK</v>
      </c>
      <c r="Z789" s="854">
        <f t="shared" si="187"/>
        <v>0</v>
      </c>
      <c r="AA789" s="987" t="str">
        <f t="shared" si="183"/>
        <v>Worten def - 6806</v>
      </c>
      <c r="AB789" s="770">
        <v>42541</v>
      </c>
      <c r="AC789" s="722">
        <f t="shared" si="179"/>
        <v>285</v>
      </c>
      <c r="AD789" s="771">
        <f t="shared" si="181"/>
        <v>5</v>
      </c>
      <c r="AE789" s="932" t="str">
        <f t="shared" si="184"/>
        <v>OK</v>
      </c>
      <c r="AF789" s="725" t="str">
        <f t="shared" si="180"/>
        <v>OK</v>
      </c>
      <c r="AH789" s="771"/>
    </row>
    <row r="790" spans="1:68" s="720" customFormat="1" x14ac:dyDescent="0.25">
      <c r="A790" s="794" t="s">
        <v>115</v>
      </c>
      <c r="B790" s="769">
        <f t="shared" si="186"/>
        <v>15</v>
      </c>
      <c r="C790" s="786">
        <v>2</v>
      </c>
      <c r="D790" s="771" t="s">
        <v>219</v>
      </c>
      <c r="E790" s="757">
        <v>42536</v>
      </c>
      <c r="F790" s="825"/>
      <c r="G790" s="721">
        <f t="shared" si="188"/>
        <v>15</v>
      </c>
      <c r="H790" s="831">
        <v>2</v>
      </c>
      <c r="I790" s="831">
        <v>2</v>
      </c>
      <c r="J790" s="790">
        <v>2</v>
      </c>
      <c r="K790" s="783">
        <v>0</v>
      </c>
      <c r="L790" s="997">
        <v>42537</v>
      </c>
      <c r="V790" s="836"/>
      <c r="W790" s="713">
        <v>18</v>
      </c>
      <c r="X790" s="831">
        <v>2</v>
      </c>
      <c r="Y790" s="977" t="str">
        <f t="shared" si="182"/>
        <v>OK</v>
      </c>
      <c r="Z790" s="854">
        <f t="shared" si="187"/>
        <v>0</v>
      </c>
      <c r="AA790" s="987" t="str">
        <f t="shared" si="183"/>
        <v>Vobis -6843</v>
      </c>
      <c r="AB790" s="770">
        <v>42541</v>
      </c>
      <c r="AC790" s="722">
        <f t="shared" si="179"/>
        <v>2</v>
      </c>
      <c r="AD790" s="771">
        <f t="shared" si="181"/>
        <v>5</v>
      </c>
      <c r="AE790" s="932" t="str">
        <f t="shared" si="184"/>
        <v>OK</v>
      </c>
      <c r="AF790" s="725" t="str">
        <f t="shared" si="180"/>
        <v>OK</v>
      </c>
      <c r="AH790" s="771"/>
    </row>
    <row r="791" spans="1:68" s="720" customFormat="1" x14ac:dyDescent="0.25">
      <c r="A791" s="794" t="s">
        <v>115</v>
      </c>
      <c r="B791" s="769">
        <v>1</v>
      </c>
      <c r="C791" s="786">
        <v>150</v>
      </c>
      <c r="D791" s="771" t="s">
        <v>196</v>
      </c>
      <c r="E791" s="757">
        <v>42538</v>
      </c>
      <c r="F791" s="825"/>
      <c r="G791" s="721">
        <f t="shared" si="188"/>
        <v>1</v>
      </c>
      <c r="H791" s="831">
        <v>150</v>
      </c>
      <c r="I791" s="831">
        <v>150</v>
      </c>
      <c r="J791" s="790">
        <v>150</v>
      </c>
      <c r="K791" s="783">
        <v>0</v>
      </c>
      <c r="L791" s="997">
        <v>42539</v>
      </c>
      <c r="V791" s="836"/>
      <c r="W791" s="965">
        <f>B791:B810</f>
        <v>1</v>
      </c>
      <c r="X791" s="831">
        <v>150</v>
      </c>
      <c r="Y791" s="977" t="str">
        <f t="shared" si="182"/>
        <v>OK</v>
      </c>
      <c r="Z791" s="854">
        <f t="shared" si="187"/>
        <v>0</v>
      </c>
      <c r="AA791" s="987" t="str">
        <f t="shared" si="183"/>
        <v>RP Provisorio - 3172</v>
      </c>
      <c r="AB791" s="770">
        <v>42542</v>
      </c>
      <c r="AC791" s="722">
        <f t="shared" si="179"/>
        <v>150</v>
      </c>
      <c r="AD791" s="771">
        <f t="shared" si="181"/>
        <v>4</v>
      </c>
      <c r="AE791" s="932" t="str">
        <f t="shared" si="184"/>
        <v>OK</v>
      </c>
      <c r="AF791" s="725" t="str">
        <f t="shared" si="180"/>
        <v>OK</v>
      </c>
      <c r="AH791" s="771"/>
    </row>
    <row r="792" spans="1:68" s="720" customFormat="1" x14ac:dyDescent="0.25">
      <c r="A792" s="794" t="s">
        <v>115</v>
      </c>
      <c r="B792" s="769">
        <f t="shared" ref="B792:B799" si="189">B791+1</f>
        <v>2</v>
      </c>
      <c r="C792" s="725">
        <v>3</v>
      </c>
      <c r="D792" s="824" t="s">
        <v>219</v>
      </c>
      <c r="E792" s="757">
        <v>42515</v>
      </c>
      <c r="F792" s="1066"/>
      <c r="G792" s="721">
        <f t="shared" si="188"/>
        <v>2</v>
      </c>
      <c r="H792" s="830">
        <v>3</v>
      </c>
      <c r="I792" s="830">
        <v>3</v>
      </c>
      <c r="J792" s="827">
        <v>3</v>
      </c>
      <c r="K792" s="783">
        <v>0</v>
      </c>
      <c r="L792" s="997">
        <v>42516</v>
      </c>
      <c r="M792" s="716"/>
      <c r="N792" s="716"/>
      <c r="O792" s="716"/>
      <c r="P792" s="716"/>
      <c r="Q792" s="716"/>
      <c r="R792" s="716"/>
      <c r="S792" s="716"/>
      <c r="T792" s="716"/>
      <c r="U792" s="716"/>
      <c r="V792" s="836"/>
      <c r="W792" s="721">
        <v>18</v>
      </c>
      <c r="X792" s="782">
        <v>3</v>
      </c>
      <c r="Y792" s="977" t="str">
        <f t="shared" si="182"/>
        <v>OK</v>
      </c>
      <c r="Z792" s="854">
        <f t="shared" si="187"/>
        <v>0</v>
      </c>
      <c r="AA792" s="987" t="str">
        <f t="shared" si="183"/>
        <v>Vobis -6843</v>
      </c>
      <c r="AB792" s="992">
        <v>42522</v>
      </c>
      <c r="AC792" s="722">
        <f t="shared" si="179"/>
        <v>3</v>
      </c>
      <c r="AD792" s="771">
        <f t="shared" si="181"/>
        <v>6</v>
      </c>
      <c r="AE792" s="932" t="str">
        <f t="shared" si="184"/>
        <v>OK</v>
      </c>
      <c r="AF792" s="725" t="str">
        <f t="shared" si="180"/>
        <v>OK</v>
      </c>
      <c r="AG792" s="716"/>
      <c r="AH792" s="824"/>
      <c r="AI792" s="716"/>
      <c r="AJ792" s="716"/>
      <c r="AK792" s="716"/>
      <c r="AL792" s="716"/>
      <c r="AM792" s="716"/>
      <c r="AN792" s="716"/>
      <c r="AO792" s="716"/>
      <c r="AP792" s="716"/>
      <c r="AQ792" s="716"/>
      <c r="AR792" s="716"/>
      <c r="AS792" s="716"/>
      <c r="AT792" s="716"/>
      <c r="AU792" s="716"/>
      <c r="AV792" s="716"/>
      <c r="AW792" s="716"/>
      <c r="AX792" s="716"/>
      <c r="AY792" s="716"/>
      <c r="AZ792" s="716"/>
      <c r="BA792" s="716"/>
      <c r="BB792" s="716"/>
      <c r="BC792" s="716"/>
      <c r="BD792" s="716"/>
      <c r="BE792" s="716"/>
      <c r="BF792" s="716"/>
      <c r="BG792" s="716"/>
      <c r="BH792" s="716"/>
      <c r="BI792" s="716"/>
      <c r="BJ792" s="716"/>
      <c r="BK792" s="716"/>
      <c r="BL792" s="716"/>
      <c r="BM792" s="716"/>
      <c r="BN792" s="716"/>
      <c r="BO792" s="716"/>
      <c r="BP792" s="716"/>
    </row>
    <row r="793" spans="1:68" s="720" customFormat="1" x14ac:dyDescent="0.25">
      <c r="A793" s="794" t="s">
        <v>115</v>
      </c>
      <c r="B793" s="769">
        <f t="shared" si="189"/>
        <v>3</v>
      </c>
      <c r="C793" s="786">
        <v>12</v>
      </c>
      <c r="D793" s="771" t="s">
        <v>67</v>
      </c>
      <c r="E793" s="757">
        <v>42543</v>
      </c>
      <c r="F793" s="825"/>
      <c r="G793" s="721">
        <f t="shared" si="188"/>
        <v>3</v>
      </c>
      <c r="H793" s="831">
        <v>12</v>
      </c>
      <c r="I793" s="831">
        <v>12</v>
      </c>
      <c r="J793" s="790">
        <v>12</v>
      </c>
      <c r="K793" s="783">
        <v>0</v>
      </c>
      <c r="L793" s="997">
        <v>42544</v>
      </c>
      <c r="V793" s="836"/>
      <c r="W793" s="965">
        <f t="shared" ref="W793:W799" si="190">B793:B812</f>
        <v>3</v>
      </c>
      <c r="X793" s="831">
        <v>12</v>
      </c>
      <c r="Y793" s="977" t="str">
        <f t="shared" si="182"/>
        <v>OK</v>
      </c>
      <c r="Z793" s="854">
        <f t="shared" si="187"/>
        <v>0</v>
      </c>
      <c r="AA793" s="987" t="str">
        <f t="shared" si="183"/>
        <v>White - 2213</v>
      </c>
      <c r="AB793" s="770">
        <v>42550</v>
      </c>
      <c r="AC793" s="722">
        <f t="shared" si="179"/>
        <v>12</v>
      </c>
      <c r="AD793" s="771">
        <f t="shared" si="181"/>
        <v>7</v>
      </c>
      <c r="AE793" s="932" t="str">
        <f t="shared" si="184"/>
        <v>OK</v>
      </c>
      <c r="AF793" s="725" t="str">
        <f t="shared" si="180"/>
        <v>OK</v>
      </c>
      <c r="AH793" s="771"/>
    </row>
    <row r="794" spans="1:68" s="720" customFormat="1" x14ac:dyDescent="0.25">
      <c r="A794" s="794" t="s">
        <v>115</v>
      </c>
      <c r="B794" s="769">
        <f t="shared" si="189"/>
        <v>4</v>
      </c>
      <c r="C794" s="786">
        <v>25</v>
      </c>
      <c r="D794" s="771" t="s">
        <v>69</v>
      </c>
      <c r="E794" s="757">
        <v>42543</v>
      </c>
      <c r="F794" s="825"/>
      <c r="G794" s="721">
        <f t="shared" si="188"/>
        <v>4</v>
      </c>
      <c r="H794" s="831">
        <v>25</v>
      </c>
      <c r="I794" s="831">
        <v>25</v>
      </c>
      <c r="J794" s="790">
        <v>25</v>
      </c>
      <c r="K794" s="783">
        <v>0</v>
      </c>
      <c r="L794" s="997">
        <v>42544</v>
      </c>
      <c r="V794" s="836"/>
      <c r="W794" s="965">
        <f t="shared" si="190"/>
        <v>4</v>
      </c>
      <c r="X794" s="831">
        <v>25</v>
      </c>
      <c r="Y794" s="977" t="str">
        <f t="shared" si="182"/>
        <v>OK</v>
      </c>
      <c r="Z794" s="854">
        <f t="shared" si="187"/>
        <v>0</v>
      </c>
      <c r="AA794" s="987" t="str">
        <f t="shared" si="183"/>
        <v>Black - 2215</v>
      </c>
      <c r="AB794" s="770">
        <v>42550</v>
      </c>
      <c r="AC794" s="722">
        <f t="shared" si="179"/>
        <v>25</v>
      </c>
      <c r="AD794" s="771">
        <f t="shared" si="181"/>
        <v>7</v>
      </c>
      <c r="AE794" s="932" t="str">
        <f t="shared" si="184"/>
        <v>OK</v>
      </c>
      <c r="AF794" s="725" t="str">
        <f t="shared" si="180"/>
        <v>OK</v>
      </c>
      <c r="AH794" s="771"/>
    </row>
    <row r="795" spans="1:68" s="720" customFormat="1" x14ac:dyDescent="0.25">
      <c r="A795" s="794" t="s">
        <v>115</v>
      </c>
      <c r="B795" s="769">
        <f t="shared" si="189"/>
        <v>5</v>
      </c>
      <c r="C795" s="786">
        <v>284</v>
      </c>
      <c r="D795" s="771" t="s">
        <v>73</v>
      </c>
      <c r="E795" s="757">
        <v>42543</v>
      </c>
      <c r="F795" s="825"/>
      <c r="G795" s="721">
        <f t="shared" si="188"/>
        <v>5</v>
      </c>
      <c r="H795" s="831">
        <v>284</v>
      </c>
      <c r="I795" s="831">
        <v>284</v>
      </c>
      <c r="J795" s="790">
        <v>284</v>
      </c>
      <c r="K795" s="783">
        <v>0</v>
      </c>
      <c r="L795" s="997">
        <v>42544</v>
      </c>
      <c r="V795" s="836"/>
      <c r="W795" s="965">
        <f t="shared" si="190"/>
        <v>5</v>
      </c>
      <c r="X795" s="831">
        <v>284</v>
      </c>
      <c r="Y795" s="977" t="str">
        <f t="shared" si="182"/>
        <v>OK</v>
      </c>
      <c r="Z795" s="854">
        <f t="shared" si="187"/>
        <v>0</v>
      </c>
      <c r="AA795" s="987" t="str">
        <f t="shared" si="183"/>
        <v>Ikea - 2228</v>
      </c>
      <c r="AB795" s="770">
        <v>42550</v>
      </c>
      <c r="AC795" s="722">
        <f t="shared" si="179"/>
        <v>284</v>
      </c>
      <c r="AD795" s="771">
        <f t="shared" si="181"/>
        <v>7</v>
      </c>
      <c r="AE795" s="932" t="str">
        <f t="shared" si="184"/>
        <v>OK</v>
      </c>
      <c r="AF795" s="725" t="str">
        <f t="shared" si="180"/>
        <v>OK</v>
      </c>
      <c r="AH795" s="771"/>
    </row>
    <row r="796" spans="1:68" s="720" customFormat="1" x14ac:dyDescent="0.25">
      <c r="A796" s="794" t="s">
        <v>115</v>
      </c>
      <c r="B796" s="769">
        <f t="shared" si="189"/>
        <v>6</v>
      </c>
      <c r="C796" s="786">
        <v>20</v>
      </c>
      <c r="D796" s="771" t="s">
        <v>75</v>
      </c>
      <c r="E796" s="757">
        <v>42543</v>
      </c>
      <c r="F796" s="825"/>
      <c r="G796" s="721">
        <f t="shared" si="188"/>
        <v>6</v>
      </c>
      <c r="H796" s="831">
        <v>20</v>
      </c>
      <c r="I796" s="831">
        <v>20</v>
      </c>
      <c r="J796" s="790">
        <v>20</v>
      </c>
      <c r="K796" s="783">
        <v>0</v>
      </c>
      <c r="L796" s="997">
        <v>42544</v>
      </c>
      <c r="V796" s="836"/>
      <c r="W796" s="965">
        <f t="shared" si="190"/>
        <v>6</v>
      </c>
      <c r="X796" s="831">
        <v>20</v>
      </c>
      <c r="Y796" s="977" t="str">
        <f t="shared" si="182"/>
        <v>OK</v>
      </c>
      <c r="Z796" s="854">
        <f t="shared" si="187"/>
        <v>0</v>
      </c>
      <c r="AA796" s="987" t="str">
        <f t="shared" si="183"/>
        <v>Euronics - 2231</v>
      </c>
      <c r="AB796" s="770">
        <v>42550</v>
      </c>
      <c r="AC796" s="722">
        <f t="shared" si="179"/>
        <v>20</v>
      </c>
      <c r="AD796" s="771">
        <f t="shared" si="181"/>
        <v>7</v>
      </c>
      <c r="AE796" s="932" t="str">
        <f t="shared" si="184"/>
        <v>OK</v>
      </c>
      <c r="AF796" s="725" t="str">
        <f t="shared" si="180"/>
        <v>OK</v>
      </c>
      <c r="AH796" s="771"/>
    </row>
    <row r="797" spans="1:68" s="720" customFormat="1" x14ac:dyDescent="0.25">
      <c r="A797" s="794" t="s">
        <v>115</v>
      </c>
      <c r="B797" s="769">
        <f t="shared" si="189"/>
        <v>7</v>
      </c>
      <c r="C797" s="786">
        <v>17</v>
      </c>
      <c r="D797" s="771" t="s">
        <v>76</v>
      </c>
      <c r="E797" s="757">
        <v>42543</v>
      </c>
      <c r="F797" s="825"/>
      <c r="G797" s="721">
        <f t="shared" si="188"/>
        <v>7</v>
      </c>
      <c r="H797" s="831">
        <v>17</v>
      </c>
      <c r="I797" s="831">
        <v>17</v>
      </c>
      <c r="J797" s="790">
        <v>17</v>
      </c>
      <c r="K797" s="783">
        <v>0</v>
      </c>
      <c r="L797" s="997">
        <v>42544</v>
      </c>
      <c r="V797" s="836"/>
      <c r="W797" s="965">
        <f t="shared" si="190"/>
        <v>7</v>
      </c>
      <c r="X797" s="831">
        <v>17</v>
      </c>
      <c r="Y797" s="977" t="str">
        <f t="shared" si="182"/>
        <v>OK</v>
      </c>
      <c r="Z797" s="854">
        <f t="shared" si="187"/>
        <v>0</v>
      </c>
      <c r="AA797" s="987" t="str">
        <f t="shared" si="183"/>
        <v>Tien 21 - 2232</v>
      </c>
      <c r="AB797" s="770">
        <v>42550</v>
      </c>
      <c r="AC797" s="722">
        <f t="shared" si="179"/>
        <v>17</v>
      </c>
      <c r="AD797" s="771">
        <f t="shared" si="181"/>
        <v>7</v>
      </c>
      <c r="AE797" s="932" t="str">
        <f t="shared" si="184"/>
        <v>OK</v>
      </c>
      <c r="AF797" s="725" t="str">
        <f t="shared" si="180"/>
        <v>OK</v>
      </c>
      <c r="AH797" s="771"/>
    </row>
    <row r="798" spans="1:68" s="720" customFormat="1" x14ac:dyDescent="0.25">
      <c r="A798" s="794" t="s">
        <v>115</v>
      </c>
      <c r="B798" s="769">
        <f t="shared" si="189"/>
        <v>8</v>
      </c>
      <c r="C798" s="786">
        <v>12</v>
      </c>
      <c r="D798" s="771" t="s">
        <v>77</v>
      </c>
      <c r="E798" s="757">
        <v>42543</v>
      </c>
      <c r="F798" s="825"/>
      <c r="G798" s="721">
        <f t="shared" si="188"/>
        <v>8</v>
      </c>
      <c r="H798" s="831">
        <v>12</v>
      </c>
      <c r="I798" s="831">
        <v>12</v>
      </c>
      <c r="J798" s="790">
        <v>12</v>
      </c>
      <c r="K798" s="783">
        <v>0</v>
      </c>
      <c r="L798" s="997">
        <v>42544</v>
      </c>
      <c r="V798" s="836"/>
      <c r="W798" s="965">
        <f t="shared" si="190"/>
        <v>8</v>
      </c>
      <c r="X798" s="831">
        <v>12</v>
      </c>
      <c r="Y798" s="977" t="str">
        <f t="shared" si="182"/>
        <v>OK</v>
      </c>
      <c r="Z798" s="854">
        <f t="shared" si="187"/>
        <v>0</v>
      </c>
      <c r="AA798" s="987" t="str">
        <f t="shared" si="183"/>
        <v>Confort - 2233</v>
      </c>
      <c r="AB798" s="770">
        <v>42550</v>
      </c>
      <c r="AC798" s="722">
        <f t="shared" si="179"/>
        <v>12</v>
      </c>
      <c r="AD798" s="771">
        <f t="shared" si="181"/>
        <v>7</v>
      </c>
      <c r="AE798" s="932" t="str">
        <f t="shared" si="184"/>
        <v>OK</v>
      </c>
      <c r="AF798" s="725" t="str">
        <f t="shared" si="180"/>
        <v>OK</v>
      </c>
      <c r="AH798" s="771"/>
    </row>
    <row r="799" spans="1:68" s="726" customFormat="1" x14ac:dyDescent="0.25">
      <c r="A799" s="921" t="s">
        <v>115</v>
      </c>
      <c r="B799" s="875">
        <f t="shared" si="189"/>
        <v>9</v>
      </c>
      <c r="C799" s="901">
        <v>819</v>
      </c>
      <c r="D799" s="847" t="s">
        <v>213</v>
      </c>
      <c r="E799" s="1003">
        <v>42543</v>
      </c>
      <c r="F799" s="1004"/>
      <c r="G799" s="878">
        <f t="shared" si="188"/>
        <v>9</v>
      </c>
      <c r="H799" s="902">
        <v>819</v>
      </c>
      <c r="I799" s="902">
        <v>819</v>
      </c>
      <c r="J799" s="903">
        <v>819</v>
      </c>
      <c r="K799" s="959">
        <v>0</v>
      </c>
      <c r="L799" s="998">
        <v>42544</v>
      </c>
      <c r="V799" s="968"/>
      <c r="W799" s="1002">
        <f t="shared" si="190"/>
        <v>9</v>
      </c>
      <c r="X799" s="902">
        <v>819</v>
      </c>
      <c r="Y799" s="933" t="str">
        <f t="shared" si="182"/>
        <v>OK</v>
      </c>
      <c r="Z799" s="858">
        <f t="shared" si="187"/>
        <v>0</v>
      </c>
      <c r="AA799" s="989" t="str">
        <f t="shared" si="183"/>
        <v>MC FNAC- 2370</v>
      </c>
      <c r="AB799" s="852">
        <v>42550</v>
      </c>
      <c r="AC799" s="990">
        <f t="shared" si="179"/>
        <v>819</v>
      </c>
      <c r="AD799" s="771">
        <f t="shared" si="181"/>
        <v>7</v>
      </c>
      <c r="AE799" s="947" t="str">
        <f t="shared" si="184"/>
        <v>OK</v>
      </c>
      <c r="AF799" s="876" t="str">
        <f t="shared" si="180"/>
        <v>OK</v>
      </c>
      <c r="AH799" s="847"/>
    </row>
    <row r="800" spans="1:68" s="720" customFormat="1" x14ac:dyDescent="0.25">
      <c r="A800" s="794" t="s">
        <v>115</v>
      </c>
      <c r="B800" s="769">
        <v>1</v>
      </c>
      <c r="C800" s="786">
        <v>200</v>
      </c>
      <c r="D800" s="771" t="s">
        <v>196</v>
      </c>
      <c r="E800" s="757">
        <v>42548</v>
      </c>
      <c r="F800" s="825"/>
      <c r="G800" s="721">
        <f t="shared" si="188"/>
        <v>1</v>
      </c>
      <c r="H800" s="831">
        <v>200</v>
      </c>
      <c r="I800" s="831">
        <v>200</v>
      </c>
      <c r="J800" s="790">
        <v>200</v>
      </c>
      <c r="K800" s="783">
        <v>0</v>
      </c>
      <c r="L800" s="997">
        <v>42549</v>
      </c>
      <c r="V800" s="836"/>
      <c r="W800" s="713">
        <v>1</v>
      </c>
      <c r="X800" s="831">
        <v>200</v>
      </c>
      <c r="Y800" s="977" t="str">
        <f t="shared" si="182"/>
        <v>OK</v>
      </c>
      <c r="Z800" s="854">
        <f t="shared" si="187"/>
        <v>0</v>
      </c>
      <c r="AA800" s="987" t="str">
        <f t="shared" si="183"/>
        <v>RP Provisorio - 3172</v>
      </c>
      <c r="AB800" s="770">
        <v>42550</v>
      </c>
      <c r="AC800" s="722">
        <f t="shared" si="179"/>
        <v>200</v>
      </c>
      <c r="AD800" s="771">
        <f t="shared" si="181"/>
        <v>2</v>
      </c>
      <c r="AE800" s="932" t="str">
        <f t="shared" si="184"/>
        <v>OK</v>
      </c>
      <c r="AF800" s="725" t="str">
        <f t="shared" si="180"/>
        <v>OK</v>
      </c>
      <c r="AH800" s="771"/>
    </row>
    <row r="801" spans="1:34" s="726" customFormat="1" x14ac:dyDescent="0.25">
      <c r="A801" s="921" t="s">
        <v>115</v>
      </c>
      <c r="B801" s="875">
        <f t="shared" ref="B801:B807" si="191">B800+1</f>
        <v>2</v>
      </c>
      <c r="C801" s="901">
        <v>243</v>
      </c>
      <c r="D801" s="847" t="s">
        <v>73</v>
      </c>
      <c r="E801" s="1003">
        <v>42550</v>
      </c>
      <c r="F801" s="1004"/>
      <c r="G801" s="878">
        <f t="shared" si="188"/>
        <v>2</v>
      </c>
      <c r="H801" s="902">
        <v>243</v>
      </c>
      <c r="I801" s="902">
        <v>243</v>
      </c>
      <c r="J801" s="903">
        <v>243</v>
      </c>
      <c r="K801" s="959">
        <v>0</v>
      </c>
      <c r="L801" s="998">
        <v>42551</v>
      </c>
      <c r="V801" s="968"/>
      <c r="W801" s="1002">
        <f t="shared" ref="W801:W864" si="192">B801:B820</f>
        <v>2</v>
      </c>
      <c r="X801" s="902">
        <v>243</v>
      </c>
      <c r="Y801" s="933" t="str">
        <f t="shared" si="182"/>
        <v>OK</v>
      </c>
      <c r="Z801" s="858">
        <f t="shared" si="187"/>
        <v>0</v>
      </c>
      <c r="AA801" s="989" t="str">
        <f t="shared" si="183"/>
        <v>Ikea - 2228</v>
      </c>
      <c r="AB801" s="852">
        <v>42555</v>
      </c>
      <c r="AC801" s="990">
        <f t="shared" si="179"/>
        <v>243</v>
      </c>
      <c r="AD801" s="771">
        <f t="shared" si="181"/>
        <v>5</v>
      </c>
      <c r="AE801" s="947" t="str">
        <f t="shared" si="184"/>
        <v>OK</v>
      </c>
      <c r="AF801" s="876" t="str">
        <f t="shared" si="180"/>
        <v>OK</v>
      </c>
      <c r="AH801" s="847"/>
    </row>
    <row r="802" spans="1:34" s="730" customFormat="1" x14ac:dyDescent="0.25">
      <c r="A802" s="922" t="s">
        <v>115</v>
      </c>
      <c r="B802" s="884">
        <f t="shared" si="191"/>
        <v>3</v>
      </c>
      <c r="C802" s="913">
        <v>264</v>
      </c>
      <c r="D802" s="864" t="s">
        <v>74</v>
      </c>
      <c r="E802" s="1005">
        <v>42550</v>
      </c>
      <c r="F802" s="1006"/>
      <c r="G802" s="887">
        <f t="shared" si="188"/>
        <v>3</v>
      </c>
      <c r="H802" s="914">
        <v>264</v>
      </c>
      <c r="I802" s="914">
        <v>264</v>
      </c>
      <c r="J802" s="915">
        <v>264</v>
      </c>
      <c r="K802" s="1007">
        <v>0</v>
      </c>
      <c r="L802" s="999">
        <v>42551</v>
      </c>
      <c r="V802" s="969"/>
      <c r="W802" s="966">
        <f t="shared" si="192"/>
        <v>3</v>
      </c>
      <c r="X802" s="914">
        <v>264</v>
      </c>
      <c r="Y802" s="978" t="str">
        <f t="shared" si="182"/>
        <v>OK</v>
      </c>
      <c r="Z802" s="896">
        <f t="shared" si="187"/>
        <v>0</v>
      </c>
      <c r="AA802" s="988" t="str">
        <f t="shared" si="183"/>
        <v>Conforama - 2230</v>
      </c>
      <c r="AB802" s="894">
        <v>42555</v>
      </c>
      <c r="AC802" s="991">
        <f t="shared" si="179"/>
        <v>264</v>
      </c>
      <c r="AD802" s="771">
        <f t="shared" si="181"/>
        <v>5</v>
      </c>
      <c r="AE802" s="951" t="str">
        <f t="shared" si="184"/>
        <v>OK</v>
      </c>
      <c r="AF802" s="885" t="str">
        <f t="shared" si="180"/>
        <v>OK</v>
      </c>
      <c r="AH802" s="864"/>
    </row>
    <row r="803" spans="1:34" s="720" customFormat="1" x14ac:dyDescent="0.25">
      <c r="A803" s="794" t="s">
        <v>115</v>
      </c>
      <c r="B803" s="769">
        <f t="shared" si="191"/>
        <v>4</v>
      </c>
      <c r="C803" s="786">
        <v>2000</v>
      </c>
      <c r="D803" s="771" t="s">
        <v>212</v>
      </c>
      <c r="E803" s="757">
        <v>42550</v>
      </c>
      <c r="F803" s="825"/>
      <c r="G803" s="721">
        <f t="shared" si="188"/>
        <v>4</v>
      </c>
      <c r="H803" s="831">
        <v>2000</v>
      </c>
      <c r="I803" s="831">
        <v>2000</v>
      </c>
      <c r="J803" s="790">
        <v>2000</v>
      </c>
      <c r="K803" s="783">
        <v>0</v>
      </c>
      <c r="L803" s="997">
        <v>42551</v>
      </c>
      <c r="V803" s="836"/>
      <c r="W803" s="965">
        <f t="shared" si="192"/>
        <v>4</v>
      </c>
      <c r="X803" s="831">
        <v>2000</v>
      </c>
      <c r="Y803" s="977" t="str">
        <f t="shared" si="182"/>
        <v>OK</v>
      </c>
      <c r="Z803" s="854">
        <f t="shared" si="187"/>
        <v>0</v>
      </c>
      <c r="AA803" s="987" t="str">
        <f t="shared" si="183"/>
        <v>FNAC prov- 2369</v>
      </c>
      <c r="AB803" s="770">
        <v>42555</v>
      </c>
      <c r="AC803" s="722">
        <f t="shared" si="179"/>
        <v>2000</v>
      </c>
      <c r="AD803" s="771">
        <f t="shared" si="181"/>
        <v>5</v>
      </c>
      <c r="AE803" s="932" t="str">
        <f t="shared" si="184"/>
        <v>OK</v>
      </c>
      <c r="AF803" s="725" t="str">
        <f t="shared" si="180"/>
        <v>OK</v>
      </c>
      <c r="AH803" s="771"/>
    </row>
    <row r="804" spans="1:34" s="726" customFormat="1" x14ac:dyDescent="0.25">
      <c r="A804" s="921" t="s">
        <v>115</v>
      </c>
      <c r="B804" s="875">
        <f t="shared" si="191"/>
        <v>5</v>
      </c>
      <c r="C804" s="901">
        <v>541</v>
      </c>
      <c r="D804" s="847" t="s">
        <v>213</v>
      </c>
      <c r="E804" s="1003">
        <v>42550</v>
      </c>
      <c r="F804" s="1004"/>
      <c r="G804" s="878">
        <f t="shared" si="188"/>
        <v>5</v>
      </c>
      <c r="H804" s="902">
        <v>541</v>
      </c>
      <c r="I804" s="902">
        <v>541</v>
      </c>
      <c r="J804" s="903">
        <v>541</v>
      </c>
      <c r="K804" s="959">
        <v>0</v>
      </c>
      <c r="L804" s="998">
        <v>42551</v>
      </c>
      <c r="V804" s="968"/>
      <c r="W804" s="1002">
        <f t="shared" si="192"/>
        <v>5</v>
      </c>
      <c r="X804" s="902">
        <v>541</v>
      </c>
      <c r="Y804" s="933" t="str">
        <f t="shared" si="182"/>
        <v>OK</v>
      </c>
      <c r="Z804" s="858">
        <f t="shared" si="187"/>
        <v>0</v>
      </c>
      <c r="AA804" s="989" t="str">
        <f t="shared" si="183"/>
        <v>MC FNAC- 2370</v>
      </c>
      <c r="AB804" s="852">
        <v>42556</v>
      </c>
      <c r="AC804" s="990">
        <f t="shared" si="179"/>
        <v>541</v>
      </c>
      <c r="AD804" s="771">
        <f t="shared" si="181"/>
        <v>6</v>
      </c>
      <c r="AE804" s="947" t="str">
        <f t="shared" si="184"/>
        <v>OK</v>
      </c>
      <c r="AF804" s="876" t="str">
        <f t="shared" si="180"/>
        <v>OK</v>
      </c>
      <c r="AH804" s="847"/>
    </row>
    <row r="805" spans="1:34" s="720" customFormat="1" x14ac:dyDescent="0.25">
      <c r="A805" s="794" t="s">
        <v>115</v>
      </c>
      <c r="B805" s="769">
        <f t="shared" si="191"/>
        <v>6</v>
      </c>
      <c r="C805" s="786">
        <v>479</v>
      </c>
      <c r="D805" s="771" t="s">
        <v>199</v>
      </c>
      <c r="E805" s="757">
        <v>42550</v>
      </c>
      <c r="F805" s="825"/>
      <c r="G805" s="721">
        <f t="shared" si="188"/>
        <v>6</v>
      </c>
      <c r="H805" s="831">
        <v>479</v>
      </c>
      <c r="I805" s="831">
        <v>479</v>
      </c>
      <c r="J805" s="790">
        <v>479</v>
      </c>
      <c r="K805" s="783">
        <v>0</v>
      </c>
      <c r="L805" s="997">
        <v>42551</v>
      </c>
      <c r="V805" s="836"/>
      <c r="W805" s="965">
        <f t="shared" si="192"/>
        <v>6</v>
      </c>
      <c r="X805" s="831">
        <v>479</v>
      </c>
      <c r="Y805" s="977" t="str">
        <f t="shared" si="182"/>
        <v>OK</v>
      </c>
      <c r="Z805" s="854">
        <f t="shared" si="187"/>
        <v>0</v>
      </c>
      <c r="AA805" s="987" t="str">
        <f t="shared" si="183"/>
        <v>RP Def - 3173</v>
      </c>
      <c r="AB805" s="770">
        <v>42556</v>
      </c>
      <c r="AC805" s="722">
        <f t="shared" si="179"/>
        <v>479</v>
      </c>
      <c r="AD805" s="771">
        <f t="shared" si="181"/>
        <v>6</v>
      </c>
      <c r="AE805" s="932" t="str">
        <f t="shared" si="184"/>
        <v>OK</v>
      </c>
      <c r="AF805" s="725" t="str">
        <f t="shared" si="180"/>
        <v>OK</v>
      </c>
      <c r="AH805" s="771"/>
    </row>
    <row r="806" spans="1:34" s="720" customFormat="1" x14ac:dyDescent="0.25">
      <c r="A806" s="794" t="s">
        <v>115</v>
      </c>
      <c r="B806" s="769">
        <f t="shared" si="191"/>
        <v>7</v>
      </c>
      <c r="C806" s="786">
        <v>351</v>
      </c>
      <c r="D806" s="771" t="s">
        <v>214</v>
      </c>
      <c r="E806" s="757">
        <v>42550</v>
      </c>
      <c r="F806" s="825"/>
      <c r="G806" s="721">
        <f t="shared" si="188"/>
        <v>7</v>
      </c>
      <c r="H806" s="831">
        <v>351</v>
      </c>
      <c r="I806" s="831">
        <v>351</v>
      </c>
      <c r="J806" s="790">
        <v>351</v>
      </c>
      <c r="K806" s="783">
        <v>0</v>
      </c>
      <c r="L806" s="997">
        <v>42551</v>
      </c>
      <c r="V806" s="836"/>
      <c r="W806" s="965">
        <f t="shared" si="192"/>
        <v>7</v>
      </c>
      <c r="X806" s="831">
        <v>351</v>
      </c>
      <c r="Y806" s="977" t="str">
        <f t="shared" si="182"/>
        <v>OK</v>
      </c>
      <c r="Z806" s="854">
        <f t="shared" si="187"/>
        <v>0</v>
      </c>
      <c r="AA806" s="987" t="str">
        <f t="shared" si="183"/>
        <v>Worten def - 6806</v>
      </c>
      <c r="AB806" s="770">
        <v>42555</v>
      </c>
      <c r="AC806" s="722">
        <f t="shared" si="179"/>
        <v>351</v>
      </c>
      <c r="AD806" s="771">
        <f t="shared" si="181"/>
        <v>5</v>
      </c>
      <c r="AE806" s="932" t="str">
        <f t="shared" si="184"/>
        <v>OK</v>
      </c>
      <c r="AF806" s="725" t="str">
        <f t="shared" si="180"/>
        <v>OK</v>
      </c>
      <c r="AH806" s="771"/>
    </row>
    <row r="807" spans="1:34" s="720" customFormat="1" x14ac:dyDescent="0.25">
      <c r="A807" s="794" t="s">
        <v>115</v>
      </c>
      <c r="B807" s="769">
        <f t="shared" si="191"/>
        <v>8</v>
      </c>
      <c r="C807" s="786">
        <v>6</v>
      </c>
      <c r="D807" s="771" t="s">
        <v>219</v>
      </c>
      <c r="E807" s="757">
        <v>42550</v>
      </c>
      <c r="F807" s="825"/>
      <c r="G807" s="721">
        <f t="shared" si="188"/>
        <v>8</v>
      </c>
      <c r="H807" s="831">
        <v>6</v>
      </c>
      <c r="I807" s="831">
        <v>6</v>
      </c>
      <c r="J807" s="790">
        <v>6</v>
      </c>
      <c r="K807" s="783">
        <v>0</v>
      </c>
      <c r="L807" s="997">
        <v>42551</v>
      </c>
      <c r="V807" s="836"/>
      <c r="W807" s="965">
        <f t="shared" si="192"/>
        <v>8</v>
      </c>
      <c r="X807" s="831">
        <v>6</v>
      </c>
      <c r="Y807" s="977" t="str">
        <f t="shared" si="182"/>
        <v>OK</v>
      </c>
      <c r="Z807" s="854">
        <f t="shared" si="187"/>
        <v>0</v>
      </c>
      <c r="AA807" s="987" t="str">
        <f t="shared" si="183"/>
        <v>Vobis -6843</v>
      </c>
      <c r="AB807" s="770">
        <v>42555</v>
      </c>
      <c r="AC807" s="722">
        <f t="shared" si="179"/>
        <v>6</v>
      </c>
      <c r="AD807" s="771">
        <f t="shared" si="181"/>
        <v>5</v>
      </c>
      <c r="AE807" s="932" t="str">
        <f t="shared" si="184"/>
        <v>OK</v>
      </c>
      <c r="AF807" s="725" t="str">
        <f t="shared" si="180"/>
        <v>OK</v>
      </c>
      <c r="AH807" s="771"/>
    </row>
    <row r="808" spans="1:34" s="720" customFormat="1" x14ac:dyDescent="0.25">
      <c r="A808" s="794" t="s">
        <v>115</v>
      </c>
      <c r="B808" s="769">
        <v>1</v>
      </c>
      <c r="C808" s="786">
        <v>100</v>
      </c>
      <c r="D808" s="771" t="s">
        <v>196</v>
      </c>
      <c r="E808" s="757">
        <v>42551</v>
      </c>
      <c r="F808" s="825"/>
      <c r="G808" s="721">
        <f t="shared" si="188"/>
        <v>1</v>
      </c>
      <c r="H808" s="831">
        <v>100</v>
      </c>
      <c r="I808" s="831">
        <v>100</v>
      </c>
      <c r="J808" s="790">
        <v>100</v>
      </c>
      <c r="K808" s="783">
        <v>0</v>
      </c>
      <c r="L808" s="997">
        <v>42552</v>
      </c>
      <c r="V808" s="836"/>
      <c r="W808" s="965">
        <f t="shared" si="192"/>
        <v>1</v>
      </c>
      <c r="X808" s="831">
        <v>100</v>
      </c>
      <c r="Y808" s="977" t="str">
        <f t="shared" si="182"/>
        <v>OK</v>
      </c>
      <c r="Z808" s="854">
        <f t="shared" si="187"/>
        <v>0</v>
      </c>
      <c r="AA808" s="987" t="str">
        <f t="shared" si="183"/>
        <v>RP Provisorio - 3172</v>
      </c>
      <c r="AB808" s="770">
        <v>42555</v>
      </c>
      <c r="AC808" s="722">
        <f t="shared" si="179"/>
        <v>100</v>
      </c>
      <c r="AD808" s="771">
        <f t="shared" si="181"/>
        <v>4</v>
      </c>
      <c r="AE808" s="932" t="str">
        <f t="shared" si="184"/>
        <v>OK</v>
      </c>
      <c r="AF808" s="725" t="str">
        <f t="shared" si="180"/>
        <v>OK</v>
      </c>
      <c r="AH808" s="771"/>
    </row>
    <row r="809" spans="1:34" s="720" customFormat="1" x14ac:dyDescent="0.25">
      <c r="A809" s="794" t="s">
        <v>115</v>
      </c>
      <c r="B809" s="769">
        <v>1</v>
      </c>
      <c r="C809" s="786">
        <v>300</v>
      </c>
      <c r="D809" s="771" t="s">
        <v>196</v>
      </c>
      <c r="E809" s="757">
        <v>42552</v>
      </c>
      <c r="F809" s="825"/>
      <c r="G809" s="721">
        <f t="shared" si="188"/>
        <v>1</v>
      </c>
      <c r="H809" s="831">
        <v>300</v>
      </c>
      <c r="I809" s="831">
        <v>300</v>
      </c>
      <c r="J809" s="790">
        <v>300</v>
      </c>
      <c r="K809" s="783">
        <v>0</v>
      </c>
      <c r="L809" s="997">
        <v>42553</v>
      </c>
      <c r="V809" s="836"/>
      <c r="W809" s="965">
        <f t="shared" si="192"/>
        <v>1</v>
      </c>
      <c r="X809" s="831">
        <v>300</v>
      </c>
      <c r="Y809" s="977" t="str">
        <f t="shared" si="182"/>
        <v>OK</v>
      </c>
      <c r="Z809" s="854">
        <f t="shared" si="187"/>
        <v>0</v>
      </c>
      <c r="AA809" s="987" t="str">
        <f t="shared" si="183"/>
        <v>RP Provisorio - 3172</v>
      </c>
      <c r="AB809" s="770">
        <v>42555</v>
      </c>
      <c r="AC809" s="722">
        <f t="shared" si="179"/>
        <v>300</v>
      </c>
      <c r="AD809" s="771">
        <f t="shared" si="181"/>
        <v>3</v>
      </c>
      <c r="AE809" s="932" t="str">
        <f t="shared" si="184"/>
        <v>OK</v>
      </c>
      <c r="AF809" s="725" t="str">
        <f t="shared" si="180"/>
        <v>OK</v>
      </c>
      <c r="AH809" s="771"/>
    </row>
    <row r="810" spans="1:34" s="720" customFormat="1" x14ac:dyDescent="0.25">
      <c r="A810" s="794" t="s">
        <v>115</v>
      </c>
      <c r="B810" s="769">
        <v>1</v>
      </c>
      <c r="C810" s="786">
        <v>2000</v>
      </c>
      <c r="D810" s="771" t="s">
        <v>212</v>
      </c>
      <c r="E810" s="757">
        <v>42555</v>
      </c>
      <c r="F810" s="825"/>
      <c r="G810" s="721">
        <f t="shared" si="188"/>
        <v>1</v>
      </c>
      <c r="H810" s="831">
        <v>2000</v>
      </c>
      <c r="I810" s="831">
        <v>2000</v>
      </c>
      <c r="J810" s="790">
        <v>2000</v>
      </c>
      <c r="K810" s="783">
        <v>0</v>
      </c>
      <c r="L810" s="997">
        <v>42556</v>
      </c>
      <c r="V810" s="836"/>
      <c r="W810" s="965">
        <f t="shared" si="192"/>
        <v>1</v>
      </c>
      <c r="X810" s="831"/>
      <c r="Y810" s="977" t="str">
        <f t="shared" si="182"/>
        <v>KO</v>
      </c>
      <c r="Z810" s="854" t="str">
        <f t="shared" si="187"/>
        <v/>
      </c>
      <c r="AA810" s="987" t="str">
        <f t="shared" si="183"/>
        <v>FNAC prov- 2369</v>
      </c>
      <c r="AB810" s="770"/>
      <c r="AC810" s="722">
        <f t="shared" si="179"/>
        <v>0</v>
      </c>
      <c r="AD810" s="771">
        <f t="shared" si="181"/>
        <v>-41944</v>
      </c>
      <c r="AE810" s="932" t="str">
        <f t="shared" si="184"/>
        <v>Pendente</v>
      </c>
      <c r="AF810" s="725" t="str">
        <f t="shared" si="180"/>
        <v>-</v>
      </c>
      <c r="AH810" s="771"/>
    </row>
    <row r="811" spans="1:34" s="720" customFormat="1" x14ac:dyDescent="0.25">
      <c r="A811" s="794" t="s">
        <v>115</v>
      </c>
      <c r="B811" s="769">
        <f>B810+1</f>
        <v>2</v>
      </c>
      <c r="C811" s="786">
        <v>1000</v>
      </c>
      <c r="D811" s="771" t="s">
        <v>212</v>
      </c>
      <c r="E811" s="757">
        <v>42555</v>
      </c>
      <c r="F811" s="825"/>
      <c r="G811" s="721">
        <f t="shared" si="188"/>
        <v>2</v>
      </c>
      <c r="H811" s="831">
        <v>1000</v>
      </c>
      <c r="I811" s="831">
        <v>1000</v>
      </c>
      <c r="J811" s="790">
        <v>1000</v>
      </c>
      <c r="K811" s="783">
        <v>0</v>
      </c>
      <c r="L811" s="997">
        <v>42556</v>
      </c>
      <c r="V811" s="836"/>
      <c r="W811" s="965">
        <f t="shared" si="192"/>
        <v>2</v>
      </c>
      <c r="X811" s="831"/>
      <c r="Y811" s="977" t="str">
        <f t="shared" si="182"/>
        <v>KO</v>
      </c>
      <c r="Z811" s="854" t="str">
        <f t="shared" si="187"/>
        <v/>
      </c>
      <c r="AA811" s="987" t="str">
        <f t="shared" si="183"/>
        <v>FNAC prov- 2369</v>
      </c>
      <c r="AB811" s="770"/>
      <c r="AC811" s="722">
        <f t="shared" si="179"/>
        <v>0</v>
      </c>
      <c r="AD811" s="771">
        <f t="shared" si="181"/>
        <v>-41944</v>
      </c>
      <c r="AE811" s="932" t="str">
        <f t="shared" si="184"/>
        <v>Pendente</v>
      </c>
      <c r="AF811" s="725" t="str">
        <f t="shared" si="180"/>
        <v>-</v>
      </c>
      <c r="AH811" s="771"/>
    </row>
    <row r="812" spans="1:34" s="720" customFormat="1" x14ac:dyDescent="0.25">
      <c r="A812" s="794" t="s">
        <v>115</v>
      </c>
      <c r="B812" s="769">
        <v>1</v>
      </c>
      <c r="C812" s="786">
        <v>1</v>
      </c>
      <c r="D812" s="771" t="s">
        <v>182</v>
      </c>
      <c r="E812" s="757">
        <v>42557</v>
      </c>
      <c r="F812" s="825"/>
      <c r="G812" s="721">
        <f t="shared" si="188"/>
        <v>1</v>
      </c>
      <c r="H812" s="831">
        <v>1</v>
      </c>
      <c r="I812" s="831">
        <v>1</v>
      </c>
      <c r="J812" s="790">
        <v>1</v>
      </c>
      <c r="K812" s="783">
        <v>0</v>
      </c>
      <c r="L812" s="997">
        <v>42558</v>
      </c>
      <c r="V812" s="836"/>
      <c r="W812" s="965">
        <f t="shared" si="192"/>
        <v>1</v>
      </c>
      <c r="X812" s="831">
        <v>1</v>
      </c>
      <c r="Y812" s="977" t="str">
        <f t="shared" si="182"/>
        <v>OK</v>
      </c>
      <c r="Z812" s="854">
        <f t="shared" si="187"/>
        <v>0</v>
      </c>
      <c r="AA812" s="987" t="str">
        <f t="shared" si="183"/>
        <v>CNT Def - 2205</v>
      </c>
      <c r="AB812" s="770">
        <v>42559</v>
      </c>
      <c r="AC812" s="722">
        <f t="shared" si="179"/>
        <v>1</v>
      </c>
      <c r="AD812" s="771">
        <f t="shared" si="181"/>
        <v>2</v>
      </c>
      <c r="AE812" s="932" t="str">
        <f t="shared" si="184"/>
        <v>OK</v>
      </c>
      <c r="AF812" s="725" t="str">
        <f t="shared" si="180"/>
        <v>OK</v>
      </c>
      <c r="AH812" s="771"/>
    </row>
    <row r="813" spans="1:34" s="720" customFormat="1" x14ac:dyDescent="0.25">
      <c r="A813" s="794" t="s">
        <v>115</v>
      </c>
      <c r="B813" s="769">
        <f t="shared" ref="B813:B826" si="193">B812+1</f>
        <v>2</v>
      </c>
      <c r="C813" s="786">
        <v>1</v>
      </c>
      <c r="D813" s="771" t="s">
        <v>183</v>
      </c>
      <c r="E813" s="757">
        <v>42557</v>
      </c>
      <c r="F813" s="825"/>
      <c r="G813" s="721">
        <f t="shared" si="188"/>
        <v>2</v>
      </c>
      <c r="H813" s="831">
        <v>1</v>
      </c>
      <c r="I813" s="831">
        <v>1</v>
      </c>
      <c r="J813" s="790">
        <v>1</v>
      </c>
      <c r="K813" s="783">
        <v>0</v>
      </c>
      <c r="L813" s="997">
        <v>42558</v>
      </c>
      <c r="V813" s="836"/>
      <c r="W813" s="965">
        <f t="shared" si="192"/>
        <v>2</v>
      </c>
      <c r="X813" s="831">
        <v>1</v>
      </c>
      <c r="Y813" s="977" t="str">
        <f t="shared" si="182"/>
        <v>OK</v>
      </c>
      <c r="Z813" s="854">
        <f t="shared" si="187"/>
        <v>0</v>
      </c>
      <c r="AA813" s="987" t="str">
        <f t="shared" si="183"/>
        <v>MDL Def - 2208</v>
      </c>
      <c r="AB813" s="770">
        <v>42559</v>
      </c>
      <c r="AC813" s="722">
        <f t="shared" si="179"/>
        <v>1</v>
      </c>
      <c r="AD813" s="771">
        <f t="shared" si="181"/>
        <v>2</v>
      </c>
      <c r="AE813" s="932" t="str">
        <f t="shared" si="184"/>
        <v>OK</v>
      </c>
      <c r="AF813" s="725" t="str">
        <f t="shared" si="180"/>
        <v>OK</v>
      </c>
      <c r="AH813" s="771"/>
    </row>
    <row r="814" spans="1:34" s="720" customFormat="1" x14ac:dyDescent="0.25">
      <c r="A814" s="794" t="s">
        <v>115</v>
      </c>
      <c r="B814" s="769">
        <f t="shared" si="193"/>
        <v>3</v>
      </c>
      <c r="C814" s="786">
        <v>9</v>
      </c>
      <c r="D814" s="771" t="s">
        <v>67</v>
      </c>
      <c r="E814" s="757">
        <v>42557</v>
      </c>
      <c r="F814" s="825"/>
      <c r="G814" s="721">
        <f t="shared" si="188"/>
        <v>3</v>
      </c>
      <c r="H814" s="831">
        <v>9</v>
      </c>
      <c r="I814" s="831">
        <v>9</v>
      </c>
      <c r="J814" s="790">
        <v>9</v>
      </c>
      <c r="K814" s="783">
        <v>0</v>
      </c>
      <c r="L814" s="997">
        <v>42558</v>
      </c>
      <c r="V814" s="836"/>
      <c r="W814" s="965">
        <f t="shared" si="192"/>
        <v>3</v>
      </c>
      <c r="X814" s="831">
        <v>9</v>
      </c>
      <c r="Y814" s="977" t="str">
        <f t="shared" si="182"/>
        <v>OK</v>
      </c>
      <c r="Z814" s="854">
        <f t="shared" si="187"/>
        <v>0</v>
      </c>
      <c r="AA814" s="987" t="str">
        <f t="shared" si="183"/>
        <v>White - 2213</v>
      </c>
      <c r="AB814" s="770">
        <v>42559</v>
      </c>
      <c r="AC814" s="722">
        <f t="shared" si="179"/>
        <v>9</v>
      </c>
      <c r="AD814" s="771">
        <f t="shared" si="181"/>
        <v>2</v>
      </c>
      <c r="AE814" s="932" t="str">
        <f t="shared" si="184"/>
        <v>OK</v>
      </c>
      <c r="AF814" s="725" t="str">
        <f t="shared" si="180"/>
        <v>OK</v>
      </c>
      <c r="AH814" s="771"/>
    </row>
    <row r="815" spans="1:34" s="720" customFormat="1" x14ac:dyDescent="0.25">
      <c r="A815" s="794" t="s">
        <v>115</v>
      </c>
      <c r="B815" s="769">
        <f t="shared" si="193"/>
        <v>4</v>
      </c>
      <c r="C815" s="786">
        <v>15</v>
      </c>
      <c r="D815" s="771" t="s">
        <v>69</v>
      </c>
      <c r="E815" s="757">
        <v>42557</v>
      </c>
      <c r="F815" s="825"/>
      <c r="G815" s="721">
        <f t="shared" si="188"/>
        <v>4</v>
      </c>
      <c r="H815" s="831">
        <v>15</v>
      </c>
      <c r="I815" s="831">
        <v>15</v>
      </c>
      <c r="J815" s="790">
        <v>15</v>
      </c>
      <c r="K815" s="783">
        <v>0</v>
      </c>
      <c r="L815" s="997">
        <v>42558</v>
      </c>
      <c r="V815" s="836"/>
      <c r="W815" s="965">
        <f t="shared" si="192"/>
        <v>4</v>
      </c>
      <c r="X815" s="831">
        <v>15</v>
      </c>
      <c r="Y815" s="977" t="str">
        <f t="shared" si="182"/>
        <v>OK</v>
      </c>
      <c r="Z815" s="854">
        <f t="shared" si="187"/>
        <v>0</v>
      </c>
      <c r="AA815" s="987" t="str">
        <f t="shared" si="183"/>
        <v>Black - 2215</v>
      </c>
      <c r="AB815" s="770">
        <v>42559</v>
      </c>
      <c r="AC815" s="722">
        <f t="shared" si="179"/>
        <v>15</v>
      </c>
      <c r="AD815" s="771">
        <f t="shared" si="181"/>
        <v>2</v>
      </c>
      <c r="AE815" s="932" t="str">
        <f t="shared" si="184"/>
        <v>OK</v>
      </c>
      <c r="AF815" s="725" t="str">
        <f t="shared" si="180"/>
        <v>OK</v>
      </c>
      <c r="AH815" s="771"/>
    </row>
    <row r="816" spans="1:34" s="720" customFormat="1" x14ac:dyDescent="0.25">
      <c r="A816" s="794" t="s">
        <v>115</v>
      </c>
      <c r="B816" s="769">
        <f t="shared" si="193"/>
        <v>5</v>
      </c>
      <c r="C816" s="786">
        <v>2</v>
      </c>
      <c r="D816" s="771" t="s">
        <v>72</v>
      </c>
      <c r="E816" s="757">
        <v>42557</v>
      </c>
      <c r="F816" s="825"/>
      <c r="G816" s="721">
        <f t="shared" si="188"/>
        <v>5</v>
      </c>
      <c r="H816" s="831">
        <v>2</v>
      </c>
      <c r="I816" s="831">
        <v>2</v>
      </c>
      <c r="J816" s="790">
        <v>2</v>
      </c>
      <c r="K816" s="783">
        <v>0</v>
      </c>
      <c r="L816" s="997">
        <v>42558</v>
      </c>
      <c r="V816" s="836"/>
      <c r="W816" s="965">
        <f t="shared" si="192"/>
        <v>5</v>
      </c>
      <c r="X816" s="831">
        <v>2</v>
      </c>
      <c r="Y816" s="977" t="str">
        <f t="shared" si="182"/>
        <v>OK</v>
      </c>
      <c r="Z816" s="854">
        <f t="shared" si="187"/>
        <v>0</v>
      </c>
      <c r="AA816" s="987" t="str">
        <f t="shared" si="183"/>
        <v>Credial - 2227</v>
      </c>
      <c r="AB816" s="770">
        <v>42559</v>
      </c>
      <c r="AC816" s="722">
        <f t="shared" si="179"/>
        <v>2</v>
      </c>
      <c r="AD816" s="771">
        <f t="shared" si="181"/>
        <v>2</v>
      </c>
      <c r="AE816" s="932" t="str">
        <f t="shared" si="184"/>
        <v>OK</v>
      </c>
      <c r="AF816" s="725" t="str">
        <f t="shared" si="180"/>
        <v>OK</v>
      </c>
      <c r="AH816" s="771"/>
    </row>
    <row r="817" spans="1:34" s="720" customFormat="1" x14ac:dyDescent="0.25">
      <c r="A817" s="794" t="s">
        <v>115</v>
      </c>
      <c r="B817" s="769">
        <f t="shared" si="193"/>
        <v>6</v>
      </c>
      <c r="C817" s="786">
        <v>7</v>
      </c>
      <c r="D817" s="771" t="s">
        <v>79</v>
      </c>
      <c r="E817" s="757">
        <v>42557</v>
      </c>
      <c r="F817" s="825"/>
      <c r="G817" s="721">
        <f t="shared" si="188"/>
        <v>6</v>
      </c>
      <c r="H817" s="831">
        <v>7</v>
      </c>
      <c r="I817" s="831">
        <v>7</v>
      </c>
      <c r="J817" s="790">
        <v>7</v>
      </c>
      <c r="K817" s="783">
        <v>0</v>
      </c>
      <c r="L817" s="997">
        <v>42558</v>
      </c>
      <c r="V817" s="836"/>
      <c r="W817" s="965">
        <f t="shared" si="192"/>
        <v>6</v>
      </c>
      <c r="X817" s="831">
        <v>7</v>
      </c>
      <c r="Y817" s="977" t="str">
        <f t="shared" si="182"/>
        <v>OK</v>
      </c>
      <c r="Z817" s="854">
        <f t="shared" si="187"/>
        <v>0</v>
      </c>
      <c r="AA817" s="987" t="str">
        <f t="shared" si="183"/>
        <v>Moviflor - 2229</v>
      </c>
      <c r="AB817" s="770">
        <v>42559</v>
      </c>
      <c r="AC817" s="722">
        <f t="shared" si="179"/>
        <v>7</v>
      </c>
      <c r="AD817" s="771">
        <f t="shared" si="181"/>
        <v>2</v>
      </c>
      <c r="AE817" s="932" t="str">
        <f t="shared" si="184"/>
        <v>OK</v>
      </c>
      <c r="AF817" s="725" t="str">
        <f t="shared" si="180"/>
        <v>OK</v>
      </c>
      <c r="AH817" s="771"/>
    </row>
    <row r="818" spans="1:34" s="720" customFormat="1" x14ac:dyDescent="0.25">
      <c r="A818" s="794" t="s">
        <v>115</v>
      </c>
      <c r="B818" s="769">
        <f t="shared" si="193"/>
        <v>7</v>
      </c>
      <c r="C818" s="786">
        <v>199</v>
      </c>
      <c r="D818" s="771" t="s">
        <v>74</v>
      </c>
      <c r="E818" s="757">
        <v>42557</v>
      </c>
      <c r="F818" s="825"/>
      <c r="G818" s="721">
        <f t="shared" si="188"/>
        <v>7</v>
      </c>
      <c r="H818" s="831">
        <v>199</v>
      </c>
      <c r="I818" s="831">
        <v>199</v>
      </c>
      <c r="J818" s="790">
        <v>199</v>
      </c>
      <c r="K818" s="783">
        <v>0</v>
      </c>
      <c r="L818" s="997">
        <v>42558</v>
      </c>
      <c r="V818" s="836"/>
      <c r="W818" s="965">
        <f t="shared" si="192"/>
        <v>7</v>
      </c>
      <c r="X818" s="831">
        <v>199</v>
      </c>
      <c r="Y818" s="977" t="str">
        <f t="shared" si="182"/>
        <v>OK</v>
      </c>
      <c r="Z818" s="854">
        <f t="shared" si="187"/>
        <v>0</v>
      </c>
      <c r="AA818" s="987" t="str">
        <f t="shared" si="183"/>
        <v>Conforama - 2230</v>
      </c>
      <c r="AB818" s="770">
        <v>42563</v>
      </c>
      <c r="AC818" s="722">
        <f t="shared" si="179"/>
        <v>199</v>
      </c>
      <c r="AD818" s="771">
        <f t="shared" si="181"/>
        <v>6</v>
      </c>
      <c r="AE818" s="932" t="str">
        <f t="shared" si="184"/>
        <v>OK</v>
      </c>
      <c r="AF818" s="725" t="str">
        <f t="shared" si="180"/>
        <v>OK</v>
      </c>
      <c r="AH818" s="771"/>
    </row>
    <row r="819" spans="1:34" s="720" customFormat="1" x14ac:dyDescent="0.25">
      <c r="A819" s="794" t="s">
        <v>115</v>
      </c>
      <c r="B819" s="769">
        <f t="shared" si="193"/>
        <v>8</v>
      </c>
      <c r="C819" s="786">
        <v>17</v>
      </c>
      <c r="D819" s="771" t="s">
        <v>75</v>
      </c>
      <c r="E819" s="757">
        <v>42557</v>
      </c>
      <c r="F819" s="825"/>
      <c r="G819" s="721">
        <f t="shared" si="188"/>
        <v>8</v>
      </c>
      <c r="H819" s="831">
        <v>17</v>
      </c>
      <c r="I819" s="831">
        <v>17</v>
      </c>
      <c r="J819" s="790">
        <v>17</v>
      </c>
      <c r="K819" s="783">
        <v>0</v>
      </c>
      <c r="L819" s="997">
        <v>42558</v>
      </c>
      <c r="V819" s="836"/>
      <c r="W819" s="965">
        <f t="shared" si="192"/>
        <v>8</v>
      </c>
      <c r="X819" s="831">
        <v>17</v>
      </c>
      <c r="Y819" s="977" t="str">
        <f t="shared" si="182"/>
        <v>OK</v>
      </c>
      <c r="Z819" s="854">
        <f t="shared" si="187"/>
        <v>0</v>
      </c>
      <c r="AA819" s="987" t="str">
        <f t="shared" si="183"/>
        <v>Euronics - 2231</v>
      </c>
      <c r="AB819" s="770">
        <v>42559</v>
      </c>
      <c r="AC819" s="722">
        <f t="shared" si="179"/>
        <v>17</v>
      </c>
      <c r="AD819" s="771">
        <f t="shared" si="181"/>
        <v>2</v>
      </c>
      <c r="AE819" s="932" t="str">
        <f t="shared" si="184"/>
        <v>OK</v>
      </c>
      <c r="AF819" s="725" t="str">
        <f t="shared" si="180"/>
        <v>OK</v>
      </c>
      <c r="AH819" s="771"/>
    </row>
    <row r="820" spans="1:34" s="720" customFormat="1" x14ac:dyDescent="0.25">
      <c r="A820" s="794" t="s">
        <v>115</v>
      </c>
      <c r="B820" s="769">
        <f t="shared" si="193"/>
        <v>9</v>
      </c>
      <c r="C820" s="786">
        <v>8</v>
      </c>
      <c r="D820" s="771" t="s">
        <v>76</v>
      </c>
      <c r="E820" s="757">
        <v>42557</v>
      </c>
      <c r="F820" s="825"/>
      <c r="G820" s="721">
        <f t="shared" si="188"/>
        <v>9</v>
      </c>
      <c r="H820" s="831">
        <v>8</v>
      </c>
      <c r="I820" s="831">
        <v>8</v>
      </c>
      <c r="J820" s="790">
        <v>8</v>
      </c>
      <c r="K820" s="783">
        <v>0</v>
      </c>
      <c r="L820" s="997">
        <v>42558</v>
      </c>
      <c r="V820" s="836"/>
      <c r="W820" s="965">
        <f t="shared" si="192"/>
        <v>9</v>
      </c>
      <c r="X820" s="831">
        <v>8</v>
      </c>
      <c r="Y820" s="977" t="str">
        <f t="shared" si="182"/>
        <v>OK</v>
      </c>
      <c r="Z820" s="854">
        <f t="shared" si="187"/>
        <v>0</v>
      </c>
      <c r="AA820" s="987" t="str">
        <f t="shared" si="183"/>
        <v>Tien 21 - 2232</v>
      </c>
      <c r="AB820" s="770">
        <v>42559</v>
      </c>
      <c r="AC820" s="722">
        <f t="shared" si="179"/>
        <v>8</v>
      </c>
      <c r="AD820" s="771">
        <f t="shared" si="181"/>
        <v>2</v>
      </c>
      <c r="AE820" s="932" t="str">
        <f t="shared" si="184"/>
        <v>OK</v>
      </c>
      <c r="AF820" s="725" t="str">
        <f t="shared" si="180"/>
        <v>OK</v>
      </c>
      <c r="AH820" s="771"/>
    </row>
    <row r="821" spans="1:34" s="720" customFormat="1" x14ac:dyDescent="0.25">
      <c r="A821" s="794" t="s">
        <v>115</v>
      </c>
      <c r="B821" s="769">
        <f t="shared" si="193"/>
        <v>10</v>
      </c>
      <c r="C821" s="786">
        <v>4</v>
      </c>
      <c r="D821" s="771" t="s">
        <v>77</v>
      </c>
      <c r="E821" s="757">
        <v>42557</v>
      </c>
      <c r="F821" s="825"/>
      <c r="G821" s="721">
        <f t="shared" si="188"/>
        <v>10</v>
      </c>
      <c r="H821" s="831">
        <v>4</v>
      </c>
      <c r="I821" s="831">
        <v>4</v>
      </c>
      <c r="J821" s="790">
        <v>4</v>
      </c>
      <c r="K821" s="783">
        <v>0</v>
      </c>
      <c r="L821" s="997">
        <v>42558</v>
      </c>
      <c r="V821" s="836"/>
      <c r="W821" s="965">
        <f t="shared" si="192"/>
        <v>10</v>
      </c>
      <c r="X821" s="831">
        <v>4</v>
      </c>
      <c r="Y821" s="977" t="str">
        <f t="shared" si="182"/>
        <v>OK</v>
      </c>
      <c r="Z821" s="854">
        <f t="shared" si="187"/>
        <v>0</v>
      </c>
      <c r="AA821" s="987" t="str">
        <f t="shared" si="183"/>
        <v>Confort - 2233</v>
      </c>
      <c r="AB821" s="770">
        <v>42559</v>
      </c>
      <c r="AC821" s="722">
        <f t="shared" si="179"/>
        <v>4</v>
      </c>
      <c r="AD821" s="771">
        <f t="shared" si="181"/>
        <v>2</v>
      </c>
      <c r="AE821" s="932" t="str">
        <f t="shared" si="184"/>
        <v>OK</v>
      </c>
      <c r="AF821" s="725" t="str">
        <f t="shared" si="180"/>
        <v>OK</v>
      </c>
      <c r="AH821" s="771"/>
    </row>
    <row r="822" spans="1:34" s="726" customFormat="1" x14ac:dyDescent="0.25">
      <c r="A822" s="921" t="s">
        <v>115</v>
      </c>
      <c r="B822" s="875">
        <f t="shared" si="193"/>
        <v>11</v>
      </c>
      <c r="C822" s="901">
        <v>80</v>
      </c>
      <c r="D822" s="847" t="s">
        <v>187</v>
      </c>
      <c r="E822" s="1003">
        <v>42557</v>
      </c>
      <c r="F822" s="1004"/>
      <c r="G822" s="878">
        <f t="shared" si="188"/>
        <v>11</v>
      </c>
      <c r="H822" s="902">
        <v>80</v>
      </c>
      <c r="I822" s="902">
        <v>80</v>
      </c>
      <c r="J822" s="903">
        <v>80</v>
      </c>
      <c r="K822" s="959">
        <v>0</v>
      </c>
      <c r="L822" s="998">
        <v>42558</v>
      </c>
      <c r="V822" s="968"/>
      <c r="W822" s="1002">
        <f t="shared" si="192"/>
        <v>11</v>
      </c>
      <c r="X822" s="902">
        <v>80</v>
      </c>
      <c r="Y822" s="933" t="str">
        <f t="shared" si="182"/>
        <v>OK</v>
      </c>
      <c r="Z822" s="858">
        <f t="shared" si="187"/>
        <v>0</v>
      </c>
      <c r="AA822" s="989" t="str">
        <f t="shared" si="183"/>
        <v>Salvador Caetano - 2879</v>
      </c>
      <c r="AB822" s="852">
        <v>42562</v>
      </c>
      <c r="AC822" s="990">
        <f t="shared" si="179"/>
        <v>80</v>
      </c>
      <c r="AD822" s="771">
        <f t="shared" si="181"/>
        <v>5</v>
      </c>
      <c r="AE822" s="947" t="str">
        <f t="shared" si="184"/>
        <v>OK</v>
      </c>
      <c r="AF822" s="876" t="str">
        <f t="shared" si="180"/>
        <v>OK</v>
      </c>
      <c r="AH822" s="847"/>
    </row>
    <row r="823" spans="1:34" s="720" customFormat="1" x14ac:dyDescent="0.25">
      <c r="A823" s="794" t="s">
        <v>115</v>
      </c>
      <c r="B823" s="769">
        <f t="shared" si="193"/>
        <v>12</v>
      </c>
      <c r="C823" s="786">
        <v>250</v>
      </c>
      <c r="D823" s="771" t="s">
        <v>196</v>
      </c>
      <c r="E823" s="757">
        <v>42557</v>
      </c>
      <c r="F823" s="825"/>
      <c r="G823" s="721">
        <f t="shared" si="188"/>
        <v>12</v>
      </c>
      <c r="H823" s="831">
        <v>250</v>
      </c>
      <c r="I823" s="831">
        <v>250</v>
      </c>
      <c r="J823" s="790">
        <v>250</v>
      </c>
      <c r="K823" s="783">
        <v>0</v>
      </c>
      <c r="L823" s="997">
        <v>42558</v>
      </c>
      <c r="V823" s="836"/>
      <c r="W823" s="965">
        <f t="shared" si="192"/>
        <v>12</v>
      </c>
      <c r="X823" s="831">
        <v>250</v>
      </c>
      <c r="Y823" s="977" t="str">
        <f t="shared" si="182"/>
        <v>OK</v>
      </c>
      <c r="Z823" s="854">
        <f t="shared" si="187"/>
        <v>0</v>
      </c>
      <c r="AA823" s="987" t="str">
        <f t="shared" si="183"/>
        <v>RP Provisorio - 3172</v>
      </c>
      <c r="AB823" s="770">
        <v>42559</v>
      </c>
      <c r="AC823" s="722">
        <f t="shared" si="179"/>
        <v>250</v>
      </c>
      <c r="AD823" s="771">
        <f t="shared" si="181"/>
        <v>2</v>
      </c>
      <c r="AE823" s="932" t="str">
        <f t="shared" si="184"/>
        <v>OK</v>
      </c>
      <c r="AF823" s="725" t="str">
        <f t="shared" si="180"/>
        <v>OK</v>
      </c>
      <c r="AH823" s="771"/>
    </row>
    <row r="824" spans="1:34" s="720" customFormat="1" x14ac:dyDescent="0.25">
      <c r="A824" s="794" t="s">
        <v>115</v>
      </c>
      <c r="B824" s="769">
        <f t="shared" si="193"/>
        <v>13</v>
      </c>
      <c r="C824" s="786">
        <v>51</v>
      </c>
      <c r="D824" s="771" t="s">
        <v>245</v>
      </c>
      <c r="E824" s="757">
        <v>42557</v>
      </c>
      <c r="F824" s="825"/>
      <c r="G824" s="721">
        <f t="shared" si="188"/>
        <v>13</v>
      </c>
      <c r="H824" s="831">
        <v>51</v>
      </c>
      <c r="I824" s="831">
        <v>51</v>
      </c>
      <c r="J824" s="790">
        <v>51</v>
      </c>
      <c r="K824" s="783">
        <v>0</v>
      </c>
      <c r="L824" s="997">
        <v>42558</v>
      </c>
      <c r="V824" s="836"/>
      <c r="W824" s="965">
        <f t="shared" si="192"/>
        <v>13</v>
      </c>
      <c r="X824" s="831">
        <v>51</v>
      </c>
      <c r="Y824" s="977" t="str">
        <f t="shared" si="182"/>
        <v>OK</v>
      </c>
      <c r="Z824" s="854">
        <f t="shared" si="187"/>
        <v>0</v>
      </c>
      <c r="AA824" s="987" t="str">
        <f t="shared" si="183"/>
        <v>CTT Standard - 4091</v>
      </c>
      <c r="AB824" s="770">
        <v>42563</v>
      </c>
      <c r="AC824" s="722">
        <f t="shared" si="179"/>
        <v>51</v>
      </c>
      <c r="AD824" s="771">
        <f t="shared" si="181"/>
        <v>6</v>
      </c>
      <c r="AE824" s="932" t="str">
        <f t="shared" si="184"/>
        <v>OK</v>
      </c>
      <c r="AF824" s="725" t="str">
        <f t="shared" si="180"/>
        <v>OK</v>
      </c>
      <c r="AH824" s="771"/>
    </row>
    <row r="825" spans="1:34" s="720" customFormat="1" x14ac:dyDescent="0.25">
      <c r="A825" s="794" t="s">
        <v>115</v>
      </c>
      <c r="B825" s="769">
        <f t="shared" si="193"/>
        <v>14</v>
      </c>
      <c r="C825" s="786">
        <v>17</v>
      </c>
      <c r="D825" s="771" t="s">
        <v>244</v>
      </c>
      <c r="E825" s="757">
        <v>42557</v>
      </c>
      <c r="F825" s="825"/>
      <c r="G825" s="721">
        <f t="shared" si="188"/>
        <v>14</v>
      </c>
      <c r="H825" s="831">
        <v>17</v>
      </c>
      <c r="I825" s="831">
        <v>17</v>
      </c>
      <c r="J825" s="790">
        <v>17</v>
      </c>
      <c r="K825" s="783">
        <v>0</v>
      </c>
      <c r="L825" s="997">
        <v>42558</v>
      </c>
      <c r="V825" s="836"/>
      <c r="W825" s="965">
        <f t="shared" si="192"/>
        <v>14</v>
      </c>
      <c r="X825" s="831">
        <v>17</v>
      </c>
      <c r="Y825" s="977" t="str">
        <f t="shared" si="182"/>
        <v>OK</v>
      </c>
      <c r="Z825" s="854">
        <f t="shared" si="187"/>
        <v>0</v>
      </c>
      <c r="AA825" s="987" t="str">
        <f t="shared" si="183"/>
        <v>JOM - 4327</v>
      </c>
      <c r="AB825" s="770">
        <v>42559</v>
      </c>
      <c r="AC825" s="722">
        <f t="shared" si="179"/>
        <v>17</v>
      </c>
      <c r="AD825" s="771">
        <f t="shared" si="181"/>
        <v>2</v>
      </c>
      <c r="AE825" s="932" t="str">
        <f t="shared" si="184"/>
        <v>OK</v>
      </c>
      <c r="AF825" s="725" t="str">
        <f t="shared" si="180"/>
        <v>OK</v>
      </c>
      <c r="AH825" s="771"/>
    </row>
    <row r="826" spans="1:34" s="720" customFormat="1" x14ac:dyDescent="0.25">
      <c r="A826" s="794" t="s">
        <v>115</v>
      </c>
      <c r="B826" s="769">
        <f t="shared" si="193"/>
        <v>15</v>
      </c>
      <c r="C826" s="786">
        <v>327</v>
      </c>
      <c r="D826" s="771" t="s">
        <v>214</v>
      </c>
      <c r="E826" s="757">
        <v>42557</v>
      </c>
      <c r="F826" s="825"/>
      <c r="G826" s="721">
        <f t="shared" si="188"/>
        <v>15</v>
      </c>
      <c r="H826" s="831">
        <v>327</v>
      </c>
      <c r="I826" s="831">
        <v>327</v>
      </c>
      <c r="J826" s="790">
        <v>327</v>
      </c>
      <c r="K826" s="783">
        <v>0</v>
      </c>
      <c r="L826" s="997">
        <v>42558</v>
      </c>
      <c r="V826" s="836"/>
      <c r="W826" s="965">
        <f t="shared" si="192"/>
        <v>15</v>
      </c>
      <c r="X826" s="831">
        <v>327</v>
      </c>
      <c r="Y826" s="977" t="str">
        <f t="shared" si="182"/>
        <v>OK</v>
      </c>
      <c r="Z826" s="854">
        <f t="shared" si="187"/>
        <v>0</v>
      </c>
      <c r="AA826" s="987" t="str">
        <f t="shared" si="183"/>
        <v>Worten def - 6806</v>
      </c>
      <c r="AB826" s="770">
        <v>42562</v>
      </c>
      <c r="AC826" s="722">
        <f t="shared" si="179"/>
        <v>327</v>
      </c>
      <c r="AD826" s="771">
        <f t="shared" si="181"/>
        <v>5</v>
      </c>
      <c r="AE826" s="932" t="str">
        <f t="shared" si="184"/>
        <v>OK</v>
      </c>
      <c r="AF826" s="725" t="str">
        <f t="shared" si="180"/>
        <v>OK</v>
      </c>
      <c r="AH826" s="771"/>
    </row>
    <row r="827" spans="1:34" s="720" customFormat="1" x14ac:dyDescent="0.25">
      <c r="A827" s="794" t="s">
        <v>115</v>
      </c>
      <c r="B827" s="769">
        <v>1</v>
      </c>
      <c r="C827" s="725">
        <v>150</v>
      </c>
      <c r="D827" s="824" t="s">
        <v>196</v>
      </c>
      <c r="E827" s="757">
        <v>42559</v>
      </c>
      <c r="F827" s="1066"/>
      <c r="G827" s="721">
        <f t="shared" si="188"/>
        <v>1</v>
      </c>
      <c r="H827" s="782">
        <v>150</v>
      </c>
      <c r="I827" s="782">
        <v>150</v>
      </c>
      <c r="J827" s="1000">
        <v>150</v>
      </c>
      <c r="K827" s="827">
        <v>0</v>
      </c>
      <c r="L827" s="997">
        <v>42560</v>
      </c>
      <c r="M827" s="716"/>
      <c r="N827" s="716"/>
      <c r="O827" s="716"/>
      <c r="P827" s="716"/>
      <c r="Q827" s="716"/>
      <c r="R827" s="716"/>
      <c r="S827" s="716"/>
      <c r="T827" s="716"/>
      <c r="U827" s="716"/>
      <c r="V827" s="836"/>
      <c r="W827" s="965">
        <f t="shared" si="192"/>
        <v>1</v>
      </c>
      <c r="X827" s="831">
        <v>150</v>
      </c>
      <c r="Y827" s="977" t="str">
        <f t="shared" si="182"/>
        <v>OK</v>
      </c>
      <c r="Z827" s="854">
        <f t="shared" si="187"/>
        <v>0</v>
      </c>
      <c r="AA827" s="987" t="str">
        <f t="shared" si="183"/>
        <v>RP Provisorio - 3172</v>
      </c>
      <c r="AB827" s="770">
        <v>42563</v>
      </c>
      <c r="AC827" s="722">
        <f t="shared" si="179"/>
        <v>150</v>
      </c>
      <c r="AD827" s="771">
        <f t="shared" si="181"/>
        <v>4</v>
      </c>
      <c r="AE827" s="932" t="str">
        <f t="shared" si="184"/>
        <v>OK</v>
      </c>
      <c r="AF827" s="725" t="str">
        <f t="shared" si="180"/>
        <v>OK</v>
      </c>
      <c r="AH827" s="771"/>
    </row>
    <row r="828" spans="1:34" s="720" customFormat="1" x14ac:dyDescent="0.25">
      <c r="A828" s="794" t="s">
        <v>115</v>
      </c>
      <c r="B828" s="769">
        <v>1</v>
      </c>
      <c r="C828" s="725">
        <v>1100</v>
      </c>
      <c r="D828" s="824" t="s">
        <v>186</v>
      </c>
      <c r="E828" s="757">
        <v>42562</v>
      </c>
      <c r="F828" s="1066"/>
      <c r="G828" s="721">
        <f t="shared" si="188"/>
        <v>1</v>
      </c>
      <c r="H828" s="782">
        <v>1100</v>
      </c>
      <c r="I828" s="782">
        <v>1100</v>
      </c>
      <c r="J828" s="1000">
        <v>1100</v>
      </c>
      <c r="K828" s="827">
        <v>0</v>
      </c>
      <c r="L828" s="997">
        <v>42563</v>
      </c>
      <c r="M828" s="716"/>
      <c r="N828" s="716"/>
      <c r="O828" s="716"/>
      <c r="P828" s="716"/>
      <c r="Q828" s="716"/>
      <c r="R828" s="716"/>
      <c r="S828" s="716"/>
      <c r="T828" s="716"/>
      <c r="U828" s="716"/>
      <c r="V828" s="836"/>
      <c r="W828" s="965">
        <f t="shared" si="192"/>
        <v>1</v>
      </c>
      <c r="X828" s="831">
        <v>1100</v>
      </c>
      <c r="Y828" s="977" t="str">
        <f t="shared" si="182"/>
        <v>OK</v>
      </c>
      <c r="Z828" s="854">
        <f t="shared" si="187"/>
        <v>0</v>
      </c>
      <c r="AA828" s="987" t="str">
        <f t="shared" si="183"/>
        <v>Ikea prov - 2835</v>
      </c>
      <c r="AB828" s="770">
        <v>42563</v>
      </c>
      <c r="AC828" s="722">
        <f t="shared" si="179"/>
        <v>1100</v>
      </c>
      <c r="AD828" s="771">
        <f t="shared" si="181"/>
        <v>1</v>
      </c>
      <c r="AE828" s="932" t="str">
        <f t="shared" si="184"/>
        <v>OK</v>
      </c>
      <c r="AF828" s="725" t="str">
        <f t="shared" si="180"/>
        <v>OK</v>
      </c>
      <c r="AH828" s="771"/>
    </row>
    <row r="829" spans="1:34" s="720" customFormat="1" x14ac:dyDescent="0.25">
      <c r="A829" s="794" t="s">
        <v>115</v>
      </c>
      <c r="B829" s="769">
        <f t="shared" ref="B829:B860" si="194">B828+1</f>
        <v>2</v>
      </c>
      <c r="C829" s="725">
        <v>250</v>
      </c>
      <c r="D829" s="824" t="s">
        <v>196</v>
      </c>
      <c r="E829" s="757">
        <v>42562</v>
      </c>
      <c r="F829" s="1066"/>
      <c r="G829" s="721">
        <f t="shared" si="188"/>
        <v>2</v>
      </c>
      <c r="H829" s="782">
        <v>250</v>
      </c>
      <c r="I829" s="782">
        <v>250</v>
      </c>
      <c r="J829" s="1000">
        <v>250</v>
      </c>
      <c r="K829" s="827">
        <v>0</v>
      </c>
      <c r="L829" s="997">
        <v>42563</v>
      </c>
      <c r="M829" s="716"/>
      <c r="N829" s="716"/>
      <c r="O829" s="716"/>
      <c r="P829" s="716"/>
      <c r="Q829" s="716"/>
      <c r="R829" s="716"/>
      <c r="S829" s="716"/>
      <c r="T829" s="716"/>
      <c r="U829" s="716"/>
      <c r="V829" s="836"/>
      <c r="W829" s="965">
        <f t="shared" si="192"/>
        <v>2</v>
      </c>
      <c r="X829" s="831">
        <v>250</v>
      </c>
      <c r="Y829" s="977" t="str">
        <f t="shared" si="182"/>
        <v>OK</v>
      </c>
      <c r="Z829" s="854">
        <f t="shared" si="187"/>
        <v>0</v>
      </c>
      <c r="AA829" s="987" t="str">
        <f t="shared" si="183"/>
        <v>RP Provisorio - 3172</v>
      </c>
      <c r="AB829" s="770">
        <v>42563</v>
      </c>
      <c r="AC829" s="722">
        <f t="shared" ref="AC829:AC892" si="195">X829</f>
        <v>250</v>
      </c>
      <c r="AD829" s="771">
        <f t="shared" si="181"/>
        <v>1</v>
      </c>
      <c r="AE829" s="932" t="str">
        <f t="shared" si="184"/>
        <v>OK</v>
      </c>
      <c r="AF829" s="725" t="str">
        <f t="shared" ref="AF829:AF892" si="196">IF(AE829="Pendente",IF(F829&gt;5,"VER","-"),"OK")</f>
        <v>OK</v>
      </c>
      <c r="AH829" s="847"/>
    </row>
    <row r="830" spans="1:34" s="720" customFormat="1" x14ac:dyDescent="0.25">
      <c r="A830" s="794" t="s">
        <v>116</v>
      </c>
      <c r="B830" s="769">
        <f t="shared" si="194"/>
        <v>3</v>
      </c>
      <c r="C830" s="725">
        <v>2000</v>
      </c>
      <c r="D830" s="824" t="s">
        <v>214</v>
      </c>
      <c r="E830" s="757">
        <v>42563</v>
      </c>
      <c r="F830" s="1066"/>
      <c r="G830" s="721">
        <f t="shared" si="188"/>
        <v>3</v>
      </c>
      <c r="H830" s="782">
        <v>2000</v>
      </c>
      <c r="I830" s="782">
        <v>2000</v>
      </c>
      <c r="J830" s="1000">
        <v>2000</v>
      </c>
      <c r="K830" s="827">
        <v>0</v>
      </c>
      <c r="L830" s="997"/>
      <c r="M830" s="716"/>
      <c r="N830" s="716"/>
      <c r="O830" s="716"/>
      <c r="P830" s="716"/>
      <c r="Q830" s="716"/>
      <c r="R830" s="716"/>
      <c r="S830" s="716"/>
      <c r="T830" s="716"/>
      <c r="U830" s="716"/>
      <c r="V830" s="836"/>
      <c r="W830" s="965">
        <f t="shared" si="192"/>
        <v>3</v>
      </c>
      <c r="X830" s="831"/>
      <c r="Y830" s="977" t="str">
        <f t="shared" si="182"/>
        <v>KO</v>
      </c>
      <c r="Z830" s="854" t="str">
        <f t="shared" si="187"/>
        <v/>
      </c>
      <c r="AA830" s="987" t="str">
        <f t="shared" si="183"/>
        <v>Worten def - 6806</v>
      </c>
      <c r="AB830" s="770"/>
      <c r="AC830" s="722">
        <f t="shared" si="195"/>
        <v>0</v>
      </c>
      <c r="AD830" s="771">
        <f t="shared" si="181"/>
        <v>-41952</v>
      </c>
      <c r="AE830" s="932" t="str">
        <f t="shared" si="184"/>
        <v>Pendente</v>
      </c>
      <c r="AF830" s="725" t="str">
        <f t="shared" si="196"/>
        <v>-</v>
      </c>
      <c r="AH830" s="859"/>
    </row>
    <row r="831" spans="1:34" s="720" customFormat="1" x14ac:dyDescent="0.25">
      <c r="A831" s="794" t="s">
        <v>116</v>
      </c>
      <c r="B831" s="769">
        <f t="shared" si="194"/>
        <v>4</v>
      </c>
      <c r="C831" s="725">
        <v>2000</v>
      </c>
      <c r="D831" s="824" t="s">
        <v>214</v>
      </c>
      <c r="E831" s="757">
        <v>42563</v>
      </c>
      <c r="F831" s="1066"/>
      <c r="G831" s="721">
        <f t="shared" si="188"/>
        <v>4</v>
      </c>
      <c r="H831" s="782">
        <v>2000</v>
      </c>
      <c r="I831" s="782">
        <v>2000</v>
      </c>
      <c r="J831" s="1000">
        <v>2000</v>
      </c>
      <c r="K831" s="827">
        <v>0</v>
      </c>
      <c r="L831" s="997"/>
      <c r="M831" s="716"/>
      <c r="N831" s="716"/>
      <c r="O831" s="716"/>
      <c r="P831" s="716"/>
      <c r="Q831" s="716"/>
      <c r="R831" s="716"/>
      <c r="S831" s="716"/>
      <c r="T831" s="716"/>
      <c r="U831" s="716"/>
      <c r="V831" s="836"/>
      <c r="W831" s="965">
        <f t="shared" si="192"/>
        <v>4</v>
      </c>
      <c r="X831" s="831"/>
      <c r="Y831" s="977" t="str">
        <f t="shared" si="182"/>
        <v>KO</v>
      </c>
      <c r="Z831" s="854" t="str">
        <f t="shared" si="187"/>
        <v/>
      </c>
      <c r="AA831" s="987" t="str">
        <f t="shared" si="183"/>
        <v>Worten def - 6806</v>
      </c>
      <c r="AB831" s="770"/>
      <c r="AC831" s="722">
        <f t="shared" si="195"/>
        <v>0</v>
      </c>
      <c r="AD831" s="771">
        <f t="shared" si="181"/>
        <v>-41952</v>
      </c>
      <c r="AE831" s="932" t="str">
        <f t="shared" si="184"/>
        <v>Pendente</v>
      </c>
      <c r="AF831" s="725" t="str">
        <f t="shared" si="196"/>
        <v>-</v>
      </c>
      <c r="AH831" s="771"/>
    </row>
    <row r="832" spans="1:34" s="720" customFormat="1" x14ac:dyDescent="0.25">
      <c r="A832" s="794" t="s">
        <v>116</v>
      </c>
      <c r="B832" s="769">
        <f t="shared" si="194"/>
        <v>5</v>
      </c>
      <c r="C832" s="725">
        <v>2000</v>
      </c>
      <c r="D832" s="824" t="s">
        <v>214</v>
      </c>
      <c r="E832" s="757">
        <v>42563</v>
      </c>
      <c r="F832" s="1066"/>
      <c r="G832" s="721">
        <f t="shared" si="188"/>
        <v>5</v>
      </c>
      <c r="H832" s="782">
        <v>2000</v>
      </c>
      <c r="I832" s="782">
        <v>2000</v>
      </c>
      <c r="J832" s="1000">
        <v>2000</v>
      </c>
      <c r="K832" s="827">
        <v>0</v>
      </c>
      <c r="L832" s="997"/>
      <c r="M832" s="716"/>
      <c r="N832" s="716"/>
      <c r="O832" s="716"/>
      <c r="P832" s="716"/>
      <c r="Q832" s="716"/>
      <c r="R832" s="716"/>
      <c r="S832" s="716"/>
      <c r="T832" s="716"/>
      <c r="U832" s="716"/>
      <c r="V832" s="836"/>
      <c r="W832" s="965">
        <f t="shared" si="192"/>
        <v>5</v>
      </c>
      <c r="X832" s="831"/>
      <c r="Y832" s="977" t="str">
        <f t="shared" si="182"/>
        <v>KO</v>
      </c>
      <c r="Z832" s="854" t="str">
        <f t="shared" si="187"/>
        <v/>
      </c>
      <c r="AA832" s="987" t="str">
        <f t="shared" si="183"/>
        <v>Worten def - 6806</v>
      </c>
      <c r="AB832" s="770"/>
      <c r="AC832" s="722">
        <f t="shared" si="195"/>
        <v>0</v>
      </c>
      <c r="AD832" s="771">
        <f t="shared" ref="AD832:AD895" si="197">DAYS360(E832,AB832)</f>
        <v>-41952</v>
      </c>
      <c r="AE832" s="932" t="str">
        <f t="shared" si="184"/>
        <v>Pendente</v>
      </c>
      <c r="AF832" s="725" t="str">
        <f t="shared" si="196"/>
        <v>-</v>
      </c>
      <c r="AH832" s="771"/>
    </row>
    <row r="833" spans="1:34" s="720" customFormat="1" x14ac:dyDescent="0.25">
      <c r="A833" s="794" t="s">
        <v>116</v>
      </c>
      <c r="B833" s="769">
        <f t="shared" si="194"/>
        <v>6</v>
      </c>
      <c r="C833" s="725">
        <v>2000</v>
      </c>
      <c r="D833" s="824" t="s">
        <v>214</v>
      </c>
      <c r="E833" s="757">
        <v>42563</v>
      </c>
      <c r="F833" s="1066"/>
      <c r="G833" s="721">
        <f t="shared" si="188"/>
        <v>6</v>
      </c>
      <c r="H833" s="782">
        <v>2000</v>
      </c>
      <c r="I833" s="782">
        <v>2000</v>
      </c>
      <c r="J833" s="1000">
        <v>2000</v>
      </c>
      <c r="K833" s="827">
        <v>0</v>
      </c>
      <c r="L833" s="997"/>
      <c r="M833" s="716"/>
      <c r="N833" s="716"/>
      <c r="O833" s="716"/>
      <c r="P833" s="716"/>
      <c r="Q833" s="716"/>
      <c r="R833" s="716"/>
      <c r="S833" s="716"/>
      <c r="T833" s="716"/>
      <c r="U833" s="716"/>
      <c r="V833" s="836"/>
      <c r="W833" s="965">
        <f t="shared" si="192"/>
        <v>6</v>
      </c>
      <c r="X833" s="831"/>
      <c r="Y833" s="977" t="str">
        <f t="shared" si="182"/>
        <v>KO</v>
      </c>
      <c r="Z833" s="854" t="str">
        <f t="shared" si="187"/>
        <v/>
      </c>
      <c r="AA833" s="987" t="str">
        <f t="shared" si="183"/>
        <v>Worten def - 6806</v>
      </c>
      <c r="AB833" s="770"/>
      <c r="AC833" s="722">
        <f t="shared" si="195"/>
        <v>0</v>
      </c>
      <c r="AD833" s="771">
        <f t="shared" si="197"/>
        <v>-41952</v>
      </c>
      <c r="AE833" s="932" t="str">
        <f t="shared" si="184"/>
        <v>Pendente</v>
      </c>
      <c r="AF833" s="725" t="str">
        <f t="shared" si="196"/>
        <v>-</v>
      </c>
      <c r="AH833" s="771"/>
    </row>
    <row r="834" spans="1:34" s="720" customFormat="1" x14ac:dyDescent="0.25">
      <c r="A834" s="794" t="s">
        <v>116</v>
      </c>
      <c r="B834" s="769">
        <f t="shared" si="194"/>
        <v>7</v>
      </c>
      <c r="C834" s="786">
        <v>2000</v>
      </c>
      <c r="D834" s="771" t="s">
        <v>214</v>
      </c>
      <c r="E834" s="757">
        <v>42563</v>
      </c>
      <c r="F834" s="825"/>
      <c r="G834" s="721">
        <f t="shared" si="188"/>
        <v>7</v>
      </c>
      <c r="H834" s="831">
        <v>2000</v>
      </c>
      <c r="I834" s="782">
        <v>2000</v>
      </c>
      <c r="J834" s="1000">
        <v>2000</v>
      </c>
      <c r="K834" s="827">
        <v>0</v>
      </c>
      <c r="L834" s="997"/>
      <c r="V834" s="836"/>
      <c r="W834" s="965">
        <f t="shared" si="192"/>
        <v>7</v>
      </c>
      <c r="X834" s="831"/>
      <c r="Y834" s="977" t="str">
        <f t="shared" si="182"/>
        <v>KO</v>
      </c>
      <c r="Z834" s="854" t="str">
        <f t="shared" si="187"/>
        <v/>
      </c>
      <c r="AA834" s="987" t="str">
        <f t="shared" si="183"/>
        <v>Worten def - 6806</v>
      </c>
      <c r="AB834" s="770"/>
      <c r="AC834" s="722">
        <f t="shared" si="195"/>
        <v>0</v>
      </c>
      <c r="AD834" s="771">
        <f t="shared" si="197"/>
        <v>-41952</v>
      </c>
      <c r="AE834" s="932" t="str">
        <f t="shared" si="184"/>
        <v>Pendente</v>
      </c>
      <c r="AF834" s="725" t="str">
        <f t="shared" si="196"/>
        <v>-</v>
      </c>
      <c r="AH834" s="771"/>
    </row>
    <row r="835" spans="1:34" s="720" customFormat="1" x14ac:dyDescent="0.25">
      <c r="A835" s="794" t="s">
        <v>116</v>
      </c>
      <c r="B835" s="769">
        <f t="shared" si="194"/>
        <v>8</v>
      </c>
      <c r="C835" s="786">
        <v>2000</v>
      </c>
      <c r="D835" s="771" t="s">
        <v>214</v>
      </c>
      <c r="E835" s="757">
        <v>42563</v>
      </c>
      <c r="F835" s="825"/>
      <c r="G835" s="721">
        <f t="shared" si="188"/>
        <v>8</v>
      </c>
      <c r="H835" s="831">
        <v>2000</v>
      </c>
      <c r="I835" s="782">
        <v>2000</v>
      </c>
      <c r="J835" s="1000">
        <v>2000</v>
      </c>
      <c r="K835" s="827">
        <v>0</v>
      </c>
      <c r="L835" s="997"/>
      <c r="V835" s="836"/>
      <c r="W835" s="965">
        <f t="shared" si="192"/>
        <v>8</v>
      </c>
      <c r="X835" s="831"/>
      <c r="Y835" s="977" t="str">
        <f t="shared" si="182"/>
        <v>KO</v>
      </c>
      <c r="Z835" s="854" t="str">
        <f t="shared" si="187"/>
        <v/>
      </c>
      <c r="AA835" s="987" t="str">
        <f t="shared" si="183"/>
        <v>Worten def - 6806</v>
      </c>
      <c r="AB835" s="770"/>
      <c r="AC835" s="722">
        <f t="shared" si="195"/>
        <v>0</v>
      </c>
      <c r="AD835" s="771">
        <f t="shared" si="197"/>
        <v>-41952</v>
      </c>
      <c r="AE835" s="932" t="str">
        <f t="shared" si="184"/>
        <v>Pendente</v>
      </c>
      <c r="AF835" s="725" t="str">
        <f t="shared" si="196"/>
        <v>-</v>
      </c>
      <c r="AH835" s="771"/>
    </row>
    <row r="836" spans="1:34" s="720" customFormat="1" x14ac:dyDescent="0.25">
      <c r="A836" s="794" t="s">
        <v>116</v>
      </c>
      <c r="B836" s="769">
        <f t="shared" si="194"/>
        <v>9</v>
      </c>
      <c r="C836" s="786">
        <v>2000</v>
      </c>
      <c r="D836" s="771" t="s">
        <v>214</v>
      </c>
      <c r="E836" s="757">
        <v>42563</v>
      </c>
      <c r="F836" s="825"/>
      <c r="G836" s="721">
        <f t="shared" si="188"/>
        <v>9</v>
      </c>
      <c r="H836" s="831">
        <v>2000</v>
      </c>
      <c r="I836" s="782">
        <v>2000</v>
      </c>
      <c r="J836" s="1000">
        <v>2000</v>
      </c>
      <c r="K836" s="827">
        <v>0</v>
      </c>
      <c r="L836" s="997"/>
      <c r="V836" s="836"/>
      <c r="W836" s="965">
        <f t="shared" si="192"/>
        <v>9</v>
      </c>
      <c r="X836" s="831"/>
      <c r="Y836" s="977" t="str">
        <f t="shared" si="182"/>
        <v>KO</v>
      </c>
      <c r="Z836" s="854" t="str">
        <f t="shared" si="187"/>
        <v/>
      </c>
      <c r="AA836" s="987" t="str">
        <f t="shared" si="183"/>
        <v>Worten def - 6806</v>
      </c>
      <c r="AB836" s="770"/>
      <c r="AC836" s="722">
        <f t="shared" si="195"/>
        <v>0</v>
      </c>
      <c r="AD836" s="771">
        <f t="shared" si="197"/>
        <v>-41952</v>
      </c>
      <c r="AE836" s="932" t="str">
        <f t="shared" si="184"/>
        <v>Pendente</v>
      </c>
      <c r="AF836" s="725" t="str">
        <f t="shared" si="196"/>
        <v>-</v>
      </c>
      <c r="AH836" s="771"/>
    </row>
    <row r="837" spans="1:34" s="720" customFormat="1" x14ac:dyDescent="0.25">
      <c r="A837" s="794" t="s">
        <v>116</v>
      </c>
      <c r="B837" s="769">
        <f t="shared" si="194"/>
        <v>10</v>
      </c>
      <c r="C837" s="786">
        <v>2000</v>
      </c>
      <c r="D837" s="771" t="s">
        <v>214</v>
      </c>
      <c r="E837" s="757">
        <v>42563</v>
      </c>
      <c r="F837" s="825"/>
      <c r="G837" s="721">
        <f t="shared" si="188"/>
        <v>10</v>
      </c>
      <c r="H837" s="831">
        <v>2000</v>
      </c>
      <c r="I837" s="782">
        <v>2000</v>
      </c>
      <c r="J837" s="1000">
        <v>2000</v>
      </c>
      <c r="K837" s="827">
        <v>0</v>
      </c>
      <c r="L837" s="997"/>
      <c r="V837" s="836"/>
      <c r="W837" s="965">
        <f t="shared" si="192"/>
        <v>10</v>
      </c>
      <c r="X837" s="831"/>
      <c r="Y837" s="977" t="str">
        <f t="shared" si="182"/>
        <v>KO</v>
      </c>
      <c r="Z837" s="854" t="str">
        <f t="shared" si="187"/>
        <v/>
      </c>
      <c r="AA837" s="987" t="str">
        <f t="shared" si="183"/>
        <v>Worten def - 6806</v>
      </c>
      <c r="AB837" s="770"/>
      <c r="AC837" s="722">
        <f t="shared" si="195"/>
        <v>0</v>
      </c>
      <c r="AD837" s="771">
        <f t="shared" si="197"/>
        <v>-41952</v>
      </c>
      <c r="AE837" s="932" t="str">
        <f t="shared" si="184"/>
        <v>Pendente</v>
      </c>
      <c r="AF837" s="725" t="str">
        <f t="shared" si="196"/>
        <v>-</v>
      </c>
      <c r="AH837" s="771"/>
    </row>
    <row r="838" spans="1:34" s="726" customFormat="1" x14ac:dyDescent="0.25">
      <c r="A838" s="921" t="s">
        <v>116</v>
      </c>
      <c r="B838" s="875">
        <f t="shared" si="194"/>
        <v>11</v>
      </c>
      <c r="C838" s="901">
        <v>2000</v>
      </c>
      <c r="D838" s="847" t="s">
        <v>214</v>
      </c>
      <c r="E838" s="1003">
        <v>42563</v>
      </c>
      <c r="F838" s="1004"/>
      <c r="G838" s="878">
        <f t="shared" si="188"/>
        <v>11</v>
      </c>
      <c r="H838" s="902">
        <v>2000</v>
      </c>
      <c r="I838" s="920">
        <v>2000</v>
      </c>
      <c r="J838" s="906">
        <v>2000</v>
      </c>
      <c r="K838" s="868">
        <v>0</v>
      </c>
      <c r="L838" s="998"/>
      <c r="V838" s="968"/>
      <c r="W838" s="1002">
        <f t="shared" si="192"/>
        <v>11</v>
      </c>
      <c r="X838" s="902"/>
      <c r="Y838" s="933" t="str">
        <f t="shared" ref="Y838:Y901" si="198">IF(C838=X838,"OK",IF(R838=J838,"ERRO",IF(X838="","KO",IF(X838=J838,"ERRO"))))</f>
        <v>KO</v>
      </c>
      <c r="Z838" s="858" t="str">
        <f t="shared" si="187"/>
        <v/>
      </c>
      <c r="AA838" s="989" t="str">
        <f t="shared" ref="AA838:AA901" si="199">D838</f>
        <v>Worten def - 6806</v>
      </c>
      <c r="AB838" s="852"/>
      <c r="AC838" s="990">
        <f t="shared" si="195"/>
        <v>0</v>
      </c>
      <c r="AD838" s="771">
        <f t="shared" si="197"/>
        <v>-41952</v>
      </c>
      <c r="AE838" s="947" t="str">
        <f t="shared" ref="AE838:AE901" si="200">IF(AB838&gt;0,"OK","Pendente")</f>
        <v>Pendente</v>
      </c>
      <c r="AF838" s="876" t="str">
        <f t="shared" si="196"/>
        <v>-</v>
      </c>
      <c r="AH838" s="847"/>
    </row>
    <row r="839" spans="1:34" s="730" customFormat="1" x14ac:dyDescent="0.25">
      <c r="A839" s="922" t="s">
        <v>116</v>
      </c>
      <c r="B839" s="884">
        <f t="shared" si="194"/>
        <v>12</v>
      </c>
      <c r="C839" s="913">
        <v>2000</v>
      </c>
      <c r="D839" s="864" t="s">
        <v>214</v>
      </c>
      <c r="E839" s="1005">
        <v>42563</v>
      </c>
      <c r="F839" s="1006"/>
      <c r="G839" s="887">
        <f t="shared" si="188"/>
        <v>12</v>
      </c>
      <c r="H839" s="914">
        <v>2000</v>
      </c>
      <c r="I839" s="923">
        <v>2000</v>
      </c>
      <c r="J839" s="1067">
        <v>2000</v>
      </c>
      <c r="K839" s="1068">
        <v>0</v>
      </c>
      <c r="L839" s="999"/>
      <c r="V839" s="969"/>
      <c r="W839" s="966">
        <f t="shared" si="192"/>
        <v>12</v>
      </c>
      <c r="X839" s="914"/>
      <c r="Y839" s="978" t="str">
        <f t="shared" si="198"/>
        <v>KO</v>
      </c>
      <c r="Z839" s="896" t="str">
        <f t="shared" si="187"/>
        <v/>
      </c>
      <c r="AA839" s="988" t="str">
        <f t="shared" si="199"/>
        <v>Worten def - 6806</v>
      </c>
      <c r="AB839" s="894"/>
      <c r="AC839" s="991">
        <f t="shared" si="195"/>
        <v>0</v>
      </c>
      <c r="AD839" s="771">
        <f t="shared" si="197"/>
        <v>-41952</v>
      </c>
      <c r="AE839" s="951" t="str">
        <f t="shared" si="200"/>
        <v>Pendente</v>
      </c>
      <c r="AF839" s="885" t="str">
        <f t="shared" si="196"/>
        <v>-</v>
      </c>
      <c r="AH839" s="864"/>
    </row>
    <row r="840" spans="1:34" s="720" customFormat="1" x14ac:dyDescent="0.25">
      <c r="A840" s="794" t="s">
        <v>116</v>
      </c>
      <c r="B840" s="769">
        <f t="shared" si="194"/>
        <v>13</v>
      </c>
      <c r="C840" s="786">
        <v>2000</v>
      </c>
      <c r="D840" s="771" t="s">
        <v>214</v>
      </c>
      <c r="E840" s="757">
        <v>42563</v>
      </c>
      <c r="F840" s="825"/>
      <c r="G840" s="721">
        <f t="shared" si="188"/>
        <v>13</v>
      </c>
      <c r="H840" s="831">
        <v>2000</v>
      </c>
      <c r="I840" s="782">
        <v>2000</v>
      </c>
      <c r="J840" s="1000">
        <v>2000</v>
      </c>
      <c r="K840" s="827">
        <v>0</v>
      </c>
      <c r="L840" s="997"/>
      <c r="V840" s="836"/>
      <c r="W840" s="965">
        <f t="shared" si="192"/>
        <v>13</v>
      </c>
      <c r="X840" s="831"/>
      <c r="Y840" s="977" t="str">
        <f t="shared" si="198"/>
        <v>KO</v>
      </c>
      <c r="Z840" s="854" t="str">
        <f t="shared" si="187"/>
        <v/>
      </c>
      <c r="AA840" s="987" t="str">
        <f t="shared" si="199"/>
        <v>Worten def - 6806</v>
      </c>
      <c r="AB840" s="770"/>
      <c r="AC840" s="722">
        <f t="shared" si="195"/>
        <v>0</v>
      </c>
      <c r="AD840" s="771">
        <f t="shared" si="197"/>
        <v>-41952</v>
      </c>
      <c r="AE840" s="932" t="str">
        <f t="shared" si="200"/>
        <v>Pendente</v>
      </c>
      <c r="AF840" s="725" t="str">
        <f t="shared" si="196"/>
        <v>-</v>
      </c>
    </row>
    <row r="841" spans="1:34" s="720" customFormat="1" x14ac:dyDescent="0.25">
      <c r="A841" s="794" t="s">
        <v>116</v>
      </c>
      <c r="B841" s="769">
        <f t="shared" si="194"/>
        <v>14</v>
      </c>
      <c r="C841" s="786">
        <v>2000</v>
      </c>
      <c r="D841" s="771" t="s">
        <v>214</v>
      </c>
      <c r="E841" s="757">
        <v>42563</v>
      </c>
      <c r="F841" s="825"/>
      <c r="G841" s="721">
        <f t="shared" si="188"/>
        <v>14</v>
      </c>
      <c r="H841" s="831">
        <v>2000</v>
      </c>
      <c r="I841" s="782">
        <v>2000</v>
      </c>
      <c r="J841" s="1000">
        <v>2000</v>
      </c>
      <c r="K841" s="827">
        <v>0</v>
      </c>
      <c r="L841" s="997"/>
      <c r="V841" s="836"/>
      <c r="W841" s="965">
        <f t="shared" si="192"/>
        <v>14</v>
      </c>
      <c r="X841" s="831"/>
      <c r="Y841" s="977" t="str">
        <f t="shared" si="198"/>
        <v>KO</v>
      </c>
      <c r="Z841" s="854" t="str">
        <f t="shared" si="187"/>
        <v/>
      </c>
      <c r="AA841" s="987" t="str">
        <f t="shared" si="199"/>
        <v>Worten def - 6806</v>
      </c>
      <c r="AB841" s="770"/>
      <c r="AC841" s="722">
        <f t="shared" si="195"/>
        <v>0</v>
      </c>
      <c r="AD841" s="771">
        <f t="shared" si="197"/>
        <v>-41952</v>
      </c>
      <c r="AE841" s="932" t="str">
        <f t="shared" si="200"/>
        <v>Pendente</v>
      </c>
      <c r="AF841" s="725" t="str">
        <f t="shared" si="196"/>
        <v>-</v>
      </c>
    </row>
    <row r="842" spans="1:34" s="720" customFormat="1" x14ac:dyDescent="0.25">
      <c r="A842" s="794" t="s">
        <v>116</v>
      </c>
      <c r="B842" s="769">
        <f t="shared" si="194"/>
        <v>15</v>
      </c>
      <c r="C842" s="786">
        <v>2000</v>
      </c>
      <c r="D842" s="771" t="s">
        <v>214</v>
      </c>
      <c r="E842" s="757">
        <v>42563</v>
      </c>
      <c r="F842" s="825"/>
      <c r="G842" s="721">
        <f t="shared" si="188"/>
        <v>15</v>
      </c>
      <c r="H842" s="831">
        <v>2000</v>
      </c>
      <c r="I842" s="782">
        <v>2000</v>
      </c>
      <c r="J842" s="1000">
        <v>2000</v>
      </c>
      <c r="K842" s="827">
        <v>0</v>
      </c>
      <c r="L842" s="997"/>
      <c r="V842" s="836"/>
      <c r="W842" s="965">
        <f t="shared" si="192"/>
        <v>15</v>
      </c>
      <c r="X842" s="831"/>
      <c r="Y842" s="977" t="str">
        <f t="shared" si="198"/>
        <v>KO</v>
      </c>
      <c r="Z842" s="854" t="str">
        <f t="shared" si="187"/>
        <v/>
      </c>
      <c r="AA842" s="987" t="str">
        <f t="shared" si="199"/>
        <v>Worten def - 6806</v>
      </c>
      <c r="AB842" s="770"/>
      <c r="AC842" s="722">
        <f t="shared" si="195"/>
        <v>0</v>
      </c>
      <c r="AD842" s="771">
        <f t="shared" si="197"/>
        <v>-41952</v>
      </c>
      <c r="AE842" s="932" t="str">
        <f t="shared" si="200"/>
        <v>Pendente</v>
      </c>
      <c r="AF842" s="725" t="str">
        <f t="shared" si="196"/>
        <v>-</v>
      </c>
    </row>
    <row r="843" spans="1:34" s="720" customFormat="1" x14ac:dyDescent="0.25">
      <c r="A843" s="794" t="s">
        <v>116</v>
      </c>
      <c r="B843" s="769">
        <f t="shared" si="194"/>
        <v>16</v>
      </c>
      <c r="C843" s="786">
        <v>2000</v>
      </c>
      <c r="D843" s="771" t="s">
        <v>214</v>
      </c>
      <c r="E843" s="757">
        <v>42563</v>
      </c>
      <c r="F843" s="825"/>
      <c r="G843" s="721">
        <f t="shared" si="188"/>
        <v>16</v>
      </c>
      <c r="H843" s="831">
        <v>2000</v>
      </c>
      <c r="I843" s="782">
        <v>2000</v>
      </c>
      <c r="J843" s="1000">
        <v>2000</v>
      </c>
      <c r="K843" s="827">
        <v>0</v>
      </c>
      <c r="L843" s="997"/>
      <c r="V843" s="836"/>
      <c r="W843" s="965">
        <f t="shared" si="192"/>
        <v>16</v>
      </c>
      <c r="X843" s="831"/>
      <c r="Y843" s="977" t="str">
        <f t="shared" si="198"/>
        <v>KO</v>
      </c>
      <c r="Z843" s="854" t="str">
        <f t="shared" si="187"/>
        <v/>
      </c>
      <c r="AA843" s="987" t="str">
        <f t="shared" si="199"/>
        <v>Worten def - 6806</v>
      </c>
      <c r="AB843" s="770"/>
      <c r="AC843" s="722">
        <f t="shared" si="195"/>
        <v>0</v>
      </c>
      <c r="AD843" s="771">
        <f t="shared" si="197"/>
        <v>-41952</v>
      </c>
      <c r="AE843" s="932" t="str">
        <f t="shared" si="200"/>
        <v>Pendente</v>
      </c>
      <c r="AF843" s="725" t="str">
        <f t="shared" si="196"/>
        <v>-</v>
      </c>
    </row>
    <row r="844" spans="1:34" s="720" customFormat="1" x14ac:dyDescent="0.25">
      <c r="A844" s="794" t="s">
        <v>116</v>
      </c>
      <c r="B844" s="769">
        <f t="shared" si="194"/>
        <v>17</v>
      </c>
      <c r="C844" s="786">
        <v>2000</v>
      </c>
      <c r="D844" s="771" t="s">
        <v>214</v>
      </c>
      <c r="E844" s="757">
        <v>42563</v>
      </c>
      <c r="F844" s="825"/>
      <c r="G844" s="721">
        <f t="shared" si="188"/>
        <v>17</v>
      </c>
      <c r="H844" s="831">
        <v>2000</v>
      </c>
      <c r="I844" s="782">
        <v>2000</v>
      </c>
      <c r="J844" s="1000">
        <v>2000</v>
      </c>
      <c r="K844" s="827">
        <v>0</v>
      </c>
      <c r="L844" s="997"/>
      <c r="V844" s="836"/>
      <c r="W844" s="965">
        <f t="shared" si="192"/>
        <v>17</v>
      </c>
      <c r="X844" s="831"/>
      <c r="Y844" s="977" t="str">
        <f t="shared" si="198"/>
        <v>KO</v>
      </c>
      <c r="Z844" s="854" t="str">
        <f t="shared" si="187"/>
        <v/>
      </c>
      <c r="AA844" s="987" t="str">
        <f t="shared" si="199"/>
        <v>Worten def - 6806</v>
      </c>
      <c r="AB844" s="770"/>
      <c r="AC844" s="722">
        <f t="shared" si="195"/>
        <v>0</v>
      </c>
      <c r="AD844" s="771">
        <f t="shared" si="197"/>
        <v>-41952</v>
      </c>
      <c r="AE844" s="932" t="str">
        <f t="shared" si="200"/>
        <v>Pendente</v>
      </c>
      <c r="AF844" s="725" t="str">
        <f t="shared" si="196"/>
        <v>-</v>
      </c>
    </row>
    <row r="845" spans="1:34" s="720" customFormat="1" x14ac:dyDescent="0.25">
      <c r="A845" s="794" t="s">
        <v>116</v>
      </c>
      <c r="B845" s="769">
        <f t="shared" si="194"/>
        <v>18</v>
      </c>
      <c r="C845" s="786">
        <v>2000</v>
      </c>
      <c r="D845" s="771" t="s">
        <v>214</v>
      </c>
      <c r="E845" s="757">
        <v>42563</v>
      </c>
      <c r="F845" s="825"/>
      <c r="G845" s="721">
        <f t="shared" si="188"/>
        <v>18</v>
      </c>
      <c r="H845" s="831">
        <v>2000</v>
      </c>
      <c r="I845" s="782">
        <v>2000</v>
      </c>
      <c r="J845" s="1000">
        <v>2000</v>
      </c>
      <c r="K845" s="827">
        <v>0</v>
      </c>
      <c r="L845" s="997"/>
      <c r="V845" s="836"/>
      <c r="W845" s="965">
        <f t="shared" si="192"/>
        <v>18</v>
      </c>
      <c r="X845" s="831"/>
      <c r="Y845" s="977" t="str">
        <f t="shared" si="198"/>
        <v>KO</v>
      </c>
      <c r="Z845" s="854" t="str">
        <f t="shared" ref="Z845:Z908" si="201">IF(X845="","",+C845-X845)</f>
        <v/>
      </c>
      <c r="AA845" s="987" t="str">
        <f t="shared" si="199"/>
        <v>Worten def - 6806</v>
      </c>
      <c r="AB845" s="770"/>
      <c r="AC845" s="722">
        <f t="shared" si="195"/>
        <v>0</v>
      </c>
      <c r="AD845" s="771">
        <f t="shared" si="197"/>
        <v>-41952</v>
      </c>
      <c r="AE845" s="932" t="str">
        <f t="shared" si="200"/>
        <v>Pendente</v>
      </c>
      <c r="AF845" s="725" t="str">
        <f t="shared" si="196"/>
        <v>-</v>
      </c>
    </row>
    <row r="846" spans="1:34" s="720" customFormat="1" x14ac:dyDescent="0.25">
      <c r="A846" s="794" t="s">
        <v>116</v>
      </c>
      <c r="B846" s="769">
        <f t="shared" si="194"/>
        <v>19</v>
      </c>
      <c r="C846" s="786">
        <v>2000</v>
      </c>
      <c r="D846" s="771" t="s">
        <v>214</v>
      </c>
      <c r="E846" s="757">
        <v>42563</v>
      </c>
      <c r="F846" s="825"/>
      <c r="G846" s="721">
        <f t="shared" si="188"/>
        <v>19</v>
      </c>
      <c r="H846" s="831">
        <v>2000</v>
      </c>
      <c r="I846" s="782">
        <v>2000</v>
      </c>
      <c r="J846" s="1000">
        <v>2000</v>
      </c>
      <c r="K846" s="827">
        <v>0</v>
      </c>
      <c r="L846" s="997"/>
      <c r="V846" s="836"/>
      <c r="W846" s="965">
        <f t="shared" si="192"/>
        <v>19</v>
      </c>
      <c r="X846" s="831"/>
      <c r="Y846" s="977" t="str">
        <f t="shared" si="198"/>
        <v>KO</v>
      </c>
      <c r="Z846" s="854" t="str">
        <f t="shared" si="201"/>
        <v/>
      </c>
      <c r="AA846" s="987" t="str">
        <f t="shared" si="199"/>
        <v>Worten def - 6806</v>
      </c>
      <c r="AB846" s="770"/>
      <c r="AC846" s="722">
        <f t="shared" si="195"/>
        <v>0</v>
      </c>
      <c r="AD846" s="771">
        <f t="shared" si="197"/>
        <v>-41952</v>
      </c>
      <c r="AE846" s="932" t="str">
        <f t="shared" si="200"/>
        <v>Pendente</v>
      </c>
      <c r="AF846" s="725" t="str">
        <f t="shared" si="196"/>
        <v>-</v>
      </c>
    </row>
    <row r="847" spans="1:34" s="720" customFormat="1" x14ac:dyDescent="0.25">
      <c r="A847" s="794" t="s">
        <v>116</v>
      </c>
      <c r="B847" s="769">
        <f t="shared" si="194"/>
        <v>20</v>
      </c>
      <c r="C847" s="786">
        <v>2000</v>
      </c>
      <c r="D847" s="771" t="s">
        <v>214</v>
      </c>
      <c r="E847" s="757">
        <v>42563</v>
      </c>
      <c r="F847" s="825"/>
      <c r="G847" s="721">
        <f t="shared" si="188"/>
        <v>20</v>
      </c>
      <c r="H847" s="831">
        <v>2000</v>
      </c>
      <c r="I847" s="782">
        <v>2000</v>
      </c>
      <c r="J847" s="1000">
        <v>2000</v>
      </c>
      <c r="K847" s="827">
        <v>0</v>
      </c>
      <c r="L847" s="997"/>
      <c r="V847" s="836"/>
      <c r="W847" s="965">
        <f t="shared" si="192"/>
        <v>20</v>
      </c>
      <c r="X847" s="831"/>
      <c r="Y847" s="977" t="str">
        <f t="shared" si="198"/>
        <v>KO</v>
      </c>
      <c r="Z847" s="854" t="str">
        <f t="shared" si="201"/>
        <v/>
      </c>
      <c r="AA847" s="987" t="str">
        <f t="shared" si="199"/>
        <v>Worten def - 6806</v>
      </c>
      <c r="AB847" s="770"/>
      <c r="AC847" s="722">
        <f t="shared" si="195"/>
        <v>0</v>
      </c>
      <c r="AD847" s="771">
        <f t="shared" si="197"/>
        <v>-41952</v>
      </c>
      <c r="AE847" s="932" t="str">
        <f t="shared" si="200"/>
        <v>Pendente</v>
      </c>
      <c r="AF847" s="725" t="str">
        <f t="shared" si="196"/>
        <v>-</v>
      </c>
    </row>
    <row r="848" spans="1:34" s="720" customFormat="1" x14ac:dyDescent="0.25">
      <c r="A848" s="794" t="s">
        <v>116</v>
      </c>
      <c r="B848" s="769">
        <f t="shared" si="194"/>
        <v>21</v>
      </c>
      <c r="C848" s="786">
        <v>2000</v>
      </c>
      <c r="D848" s="771" t="s">
        <v>214</v>
      </c>
      <c r="E848" s="757">
        <v>42563</v>
      </c>
      <c r="F848" s="825"/>
      <c r="G848" s="721">
        <f t="shared" si="188"/>
        <v>21</v>
      </c>
      <c r="H848" s="831">
        <v>2000</v>
      </c>
      <c r="I848" s="782">
        <v>2000</v>
      </c>
      <c r="J848" s="1000">
        <v>2000</v>
      </c>
      <c r="K848" s="827">
        <v>0</v>
      </c>
      <c r="L848" s="997"/>
      <c r="V848" s="836"/>
      <c r="W848" s="965">
        <f t="shared" si="192"/>
        <v>21</v>
      </c>
      <c r="X848" s="831"/>
      <c r="Y848" s="977" t="str">
        <f t="shared" si="198"/>
        <v>KO</v>
      </c>
      <c r="Z848" s="854" t="str">
        <f t="shared" si="201"/>
        <v/>
      </c>
      <c r="AA848" s="987" t="str">
        <f t="shared" si="199"/>
        <v>Worten def - 6806</v>
      </c>
      <c r="AB848" s="770"/>
      <c r="AC848" s="722">
        <f t="shared" si="195"/>
        <v>0</v>
      </c>
      <c r="AD848" s="771">
        <f t="shared" si="197"/>
        <v>-41952</v>
      </c>
      <c r="AE848" s="932" t="str">
        <f t="shared" si="200"/>
        <v>Pendente</v>
      </c>
      <c r="AF848" s="725" t="str">
        <f t="shared" si="196"/>
        <v>-</v>
      </c>
    </row>
    <row r="849" spans="1:32" s="720" customFormat="1" x14ac:dyDescent="0.25">
      <c r="A849" s="794" t="s">
        <v>116</v>
      </c>
      <c r="B849" s="769">
        <f t="shared" si="194"/>
        <v>22</v>
      </c>
      <c r="C849" s="786">
        <v>2000</v>
      </c>
      <c r="D849" s="771" t="s">
        <v>214</v>
      </c>
      <c r="E849" s="757">
        <v>42563</v>
      </c>
      <c r="F849" s="825"/>
      <c r="G849" s="721">
        <f t="shared" si="188"/>
        <v>22</v>
      </c>
      <c r="H849" s="831">
        <v>2000</v>
      </c>
      <c r="I849" s="782">
        <v>2000</v>
      </c>
      <c r="J849" s="1000">
        <v>2000</v>
      </c>
      <c r="K849" s="827">
        <v>0</v>
      </c>
      <c r="L849" s="997"/>
      <c r="V849" s="836"/>
      <c r="W849" s="965">
        <f t="shared" si="192"/>
        <v>22</v>
      </c>
      <c r="X849" s="831"/>
      <c r="Y849" s="977" t="str">
        <f t="shared" si="198"/>
        <v>KO</v>
      </c>
      <c r="Z849" s="854" t="str">
        <f t="shared" si="201"/>
        <v/>
      </c>
      <c r="AA849" s="987" t="str">
        <f t="shared" si="199"/>
        <v>Worten def - 6806</v>
      </c>
      <c r="AB849" s="770"/>
      <c r="AC849" s="722">
        <f t="shared" si="195"/>
        <v>0</v>
      </c>
      <c r="AD849" s="771">
        <f t="shared" si="197"/>
        <v>-41952</v>
      </c>
      <c r="AE849" s="932" t="str">
        <f t="shared" si="200"/>
        <v>Pendente</v>
      </c>
      <c r="AF849" s="725" t="str">
        <f t="shared" si="196"/>
        <v>-</v>
      </c>
    </row>
    <row r="850" spans="1:32" s="720" customFormat="1" x14ac:dyDescent="0.25">
      <c r="A850" s="794" t="s">
        <v>116</v>
      </c>
      <c r="B850" s="769">
        <f t="shared" si="194"/>
        <v>23</v>
      </c>
      <c r="C850" s="786">
        <v>2000</v>
      </c>
      <c r="D850" s="771" t="s">
        <v>214</v>
      </c>
      <c r="E850" s="757">
        <v>42563</v>
      </c>
      <c r="F850" s="825"/>
      <c r="G850" s="721">
        <f t="shared" ref="G850:G913" si="202">B850</f>
        <v>23</v>
      </c>
      <c r="H850" s="831">
        <v>2000</v>
      </c>
      <c r="I850" s="782">
        <v>2000</v>
      </c>
      <c r="J850" s="1000">
        <v>2000</v>
      </c>
      <c r="K850" s="827">
        <v>0</v>
      </c>
      <c r="L850" s="997"/>
      <c r="V850" s="836"/>
      <c r="W850" s="965">
        <f t="shared" si="192"/>
        <v>23</v>
      </c>
      <c r="X850" s="831"/>
      <c r="Y850" s="977" t="str">
        <f t="shared" si="198"/>
        <v>KO</v>
      </c>
      <c r="Z850" s="854" t="str">
        <f t="shared" si="201"/>
        <v/>
      </c>
      <c r="AA850" s="987" t="str">
        <f t="shared" si="199"/>
        <v>Worten def - 6806</v>
      </c>
      <c r="AB850" s="770"/>
      <c r="AC850" s="722">
        <f t="shared" si="195"/>
        <v>0</v>
      </c>
      <c r="AD850" s="771">
        <f t="shared" si="197"/>
        <v>-41952</v>
      </c>
      <c r="AE850" s="932" t="str">
        <f t="shared" si="200"/>
        <v>Pendente</v>
      </c>
      <c r="AF850" s="725" t="str">
        <f t="shared" si="196"/>
        <v>-</v>
      </c>
    </row>
    <row r="851" spans="1:32" s="720" customFormat="1" x14ac:dyDescent="0.25">
      <c r="A851" s="794" t="s">
        <v>116</v>
      </c>
      <c r="B851" s="769">
        <f t="shared" si="194"/>
        <v>24</v>
      </c>
      <c r="C851" s="786">
        <v>2000</v>
      </c>
      <c r="D851" s="771" t="s">
        <v>214</v>
      </c>
      <c r="E851" s="757">
        <v>42563</v>
      </c>
      <c r="F851" s="825"/>
      <c r="G851" s="721">
        <f t="shared" si="202"/>
        <v>24</v>
      </c>
      <c r="H851" s="831">
        <v>2000</v>
      </c>
      <c r="I851" s="782">
        <v>2000</v>
      </c>
      <c r="J851" s="1000">
        <v>2000</v>
      </c>
      <c r="K851" s="827">
        <v>0</v>
      </c>
      <c r="L851" s="997"/>
      <c r="V851" s="836"/>
      <c r="W851" s="965">
        <f t="shared" si="192"/>
        <v>24</v>
      </c>
      <c r="X851" s="831"/>
      <c r="Y851" s="977" t="str">
        <f t="shared" si="198"/>
        <v>KO</v>
      </c>
      <c r="Z851" s="854" t="str">
        <f t="shared" si="201"/>
        <v/>
      </c>
      <c r="AA851" s="987" t="str">
        <f t="shared" si="199"/>
        <v>Worten def - 6806</v>
      </c>
      <c r="AB851" s="770"/>
      <c r="AC851" s="722">
        <f t="shared" si="195"/>
        <v>0</v>
      </c>
      <c r="AD851" s="771">
        <f t="shared" si="197"/>
        <v>-41952</v>
      </c>
      <c r="AE851" s="932" t="str">
        <f t="shared" si="200"/>
        <v>Pendente</v>
      </c>
      <c r="AF851" s="725" t="str">
        <f t="shared" si="196"/>
        <v>-</v>
      </c>
    </row>
    <row r="852" spans="1:32" s="720" customFormat="1" x14ac:dyDescent="0.25">
      <c r="A852" s="794" t="s">
        <v>116</v>
      </c>
      <c r="B852" s="769">
        <f t="shared" si="194"/>
        <v>25</v>
      </c>
      <c r="C852" s="786">
        <v>2000</v>
      </c>
      <c r="D852" s="771" t="s">
        <v>214</v>
      </c>
      <c r="E852" s="757">
        <v>42563</v>
      </c>
      <c r="F852" s="825"/>
      <c r="G852" s="721">
        <f t="shared" si="202"/>
        <v>25</v>
      </c>
      <c r="H852" s="831">
        <v>2000</v>
      </c>
      <c r="I852" s="782">
        <v>2000</v>
      </c>
      <c r="J852" s="1000">
        <v>2000</v>
      </c>
      <c r="K852" s="827">
        <v>0</v>
      </c>
      <c r="L852" s="997"/>
      <c r="V852" s="836"/>
      <c r="W852" s="965">
        <f t="shared" si="192"/>
        <v>25</v>
      </c>
      <c r="X852" s="831"/>
      <c r="Y852" s="977" t="str">
        <f t="shared" si="198"/>
        <v>KO</v>
      </c>
      <c r="Z852" s="854" t="str">
        <f t="shared" si="201"/>
        <v/>
      </c>
      <c r="AA852" s="987" t="str">
        <f t="shared" si="199"/>
        <v>Worten def - 6806</v>
      </c>
      <c r="AB852" s="770"/>
      <c r="AC852" s="722">
        <f t="shared" si="195"/>
        <v>0</v>
      </c>
      <c r="AD852" s="771">
        <f t="shared" si="197"/>
        <v>-41952</v>
      </c>
      <c r="AE852" s="932" t="str">
        <f t="shared" si="200"/>
        <v>Pendente</v>
      </c>
      <c r="AF852" s="725" t="str">
        <f t="shared" si="196"/>
        <v>-</v>
      </c>
    </row>
    <row r="853" spans="1:32" s="720" customFormat="1" x14ac:dyDescent="0.25">
      <c r="A853" s="794" t="s">
        <v>116</v>
      </c>
      <c r="B853" s="769">
        <f t="shared" si="194"/>
        <v>26</v>
      </c>
      <c r="C853" s="786">
        <v>2000</v>
      </c>
      <c r="D853" s="771" t="s">
        <v>214</v>
      </c>
      <c r="E853" s="757">
        <v>42563</v>
      </c>
      <c r="F853" s="825"/>
      <c r="G853" s="721">
        <f t="shared" si="202"/>
        <v>26</v>
      </c>
      <c r="H853" s="831">
        <v>2000</v>
      </c>
      <c r="I853" s="782">
        <v>2000</v>
      </c>
      <c r="J853" s="1000">
        <v>2000</v>
      </c>
      <c r="K853" s="827">
        <v>0</v>
      </c>
      <c r="L853" s="997"/>
      <c r="V853" s="836"/>
      <c r="W853" s="965">
        <f t="shared" si="192"/>
        <v>26</v>
      </c>
      <c r="X853" s="831"/>
      <c r="Y853" s="977" t="str">
        <f t="shared" si="198"/>
        <v>KO</v>
      </c>
      <c r="Z853" s="854" t="str">
        <f t="shared" si="201"/>
        <v/>
      </c>
      <c r="AA853" s="987" t="str">
        <f t="shared" si="199"/>
        <v>Worten def - 6806</v>
      </c>
      <c r="AB853" s="770"/>
      <c r="AC853" s="722">
        <f t="shared" si="195"/>
        <v>0</v>
      </c>
      <c r="AD853" s="771">
        <f t="shared" si="197"/>
        <v>-41952</v>
      </c>
      <c r="AE853" s="932" t="str">
        <f t="shared" si="200"/>
        <v>Pendente</v>
      </c>
      <c r="AF853" s="725" t="str">
        <f t="shared" si="196"/>
        <v>-</v>
      </c>
    </row>
    <row r="854" spans="1:32" s="720" customFormat="1" x14ac:dyDescent="0.25">
      <c r="A854" s="794" t="s">
        <v>116</v>
      </c>
      <c r="B854" s="769">
        <f t="shared" si="194"/>
        <v>27</v>
      </c>
      <c r="C854" s="786">
        <v>2000</v>
      </c>
      <c r="D854" s="771" t="s">
        <v>214</v>
      </c>
      <c r="E854" s="757">
        <v>42563</v>
      </c>
      <c r="F854" s="825"/>
      <c r="G854" s="721">
        <f t="shared" si="202"/>
        <v>27</v>
      </c>
      <c r="H854" s="831">
        <v>2000</v>
      </c>
      <c r="I854" s="782">
        <v>2000</v>
      </c>
      <c r="J854" s="1000">
        <v>2000</v>
      </c>
      <c r="K854" s="827">
        <v>0</v>
      </c>
      <c r="L854" s="997"/>
      <c r="V854" s="836"/>
      <c r="W854" s="965">
        <f t="shared" si="192"/>
        <v>27</v>
      </c>
      <c r="X854" s="831"/>
      <c r="Y854" s="977" t="str">
        <f t="shared" si="198"/>
        <v>KO</v>
      </c>
      <c r="Z854" s="854" t="str">
        <f t="shared" si="201"/>
        <v/>
      </c>
      <c r="AA854" s="987" t="str">
        <f t="shared" si="199"/>
        <v>Worten def - 6806</v>
      </c>
      <c r="AB854" s="770"/>
      <c r="AC854" s="722">
        <f t="shared" si="195"/>
        <v>0</v>
      </c>
      <c r="AD854" s="771">
        <f t="shared" si="197"/>
        <v>-41952</v>
      </c>
      <c r="AE854" s="932" t="str">
        <f t="shared" si="200"/>
        <v>Pendente</v>
      </c>
      <c r="AF854" s="725" t="str">
        <f t="shared" si="196"/>
        <v>-</v>
      </c>
    </row>
    <row r="855" spans="1:32" s="720" customFormat="1" x14ac:dyDescent="0.25">
      <c r="A855" s="794" t="s">
        <v>116</v>
      </c>
      <c r="B855" s="769">
        <f t="shared" si="194"/>
        <v>28</v>
      </c>
      <c r="C855" s="786">
        <v>2000</v>
      </c>
      <c r="D855" s="771" t="s">
        <v>214</v>
      </c>
      <c r="E855" s="757">
        <v>42563</v>
      </c>
      <c r="F855" s="825"/>
      <c r="G855" s="721">
        <f t="shared" si="202"/>
        <v>28</v>
      </c>
      <c r="H855" s="831">
        <v>2000</v>
      </c>
      <c r="I855" s="782">
        <v>2000</v>
      </c>
      <c r="J855" s="1000">
        <v>2000</v>
      </c>
      <c r="K855" s="827">
        <v>0</v>
      </c>
      <c r="L855" s="997"/>
      <c r="V855" s="836"/>
      <c r="W855" s="965">
        <f t="shared" si="192"/>
        <v>28</v>
      </c>
      <c r="X855" s="831"/>
      <c r="Y855" s="977" t="str">
        <f t="shared" si="198"/>
        <v>KO</v>
      </c>
      <c r="Z855" s="854" t="str">
        <f t="shared" si="201"/>
        <v/>
      </c>
      <c r="AA855" s="987" t="str">
        <f t="shared" si="199"/>
        <v>Worten def - 6806</v>
      </c>
      <c r="AB855" s="770"/>
      <c r="AC855" s="722">
        <f t="shared" si="195"/>
        <v>0</v>
      </c>
      <c r="AD855" s="771">
        <f t="shared" si="197"/>
        <v>-41952</v>
      </c>
      <c r="AE855" s="932" t="str">
        <f t="shared" si="200"/>
        <v>Pendente</v>
      </c>
      <c r="AF855" s="725" t="str">
        <f t="shared" si="196"/>
        <v>-</v>
      </c>
    </row>
    <row r="856" spans="1:32" s="720" customFormat="1" x14ac:dyDescent="0.25">
      <c r="A856" s="794" t="s">
        <v>116</v>
      </c>
      <c r="B856" s="769">
        <f t="shared" si="194"/>
        <v>29</v>
      </c>
      <c r="C856" s="786">
        <v>2000</v>
      </c>
      <c r="D856" s="771" t="s">
        <v>214</v>
      </c>
      <c r="E856" s="757">
        <v>42563</v>
      </c>
      <c r="F856" s="825"/>
      <c r="G856" s="721">
        <f t="shared" si="202"/>
        <v>29</v>
      </c>
      <c r="H856" s="831">
        <v>2000</v>
      </c>
      <c r="I856" s="782">
        <v>2000</v>
      </c>
      <c r="J856" s="1000">
        <v>2000</v>
      </c>
      <c r="K856" s="827">
        <v>0</v>
      </c>
      <c r="L856" s="997"/>
      <c r="V856" s="836"/>
      <c r="W856" s="965">
        <f t="shared" si="192"/>
        <v>29</v>
      </c>
      <c r="X856" s="831"/>
      <c r="Y856" s="977" t="str">
        <f t="shared" si="198"/>
        <v>KO</v>
      </c>
      <c r="Z856" s="854" t="str">
        <f t="shared" si="201"/>
        <v/>
      </c>
      <c r="AA856" s="987" t="str">
        <f t="shared" si="199"/>
        <v>Worten def - 6806</v>
      </c>
      <c r="AB856" s="770"/>
      <c r="AC856" s="722">
        <f t="shared" si="195"/>
        <v>0</v>
      </c>
      <c r="AD856" s="771">
        <f t="shared" si="197"/>
        <v>-41952</v>
      </c>
      <c r="AE856" s="932" t="str">
        <f t="shared" si="200"/>
        <v>Pendente</v>
      </c>
      <c r="AF856" s="725" t="str">
        <f t="shared" si="196"/>
        <v>-</v>
      </c>
    </row>
    <row r="857" spans="1:32" s="726" customFormat="1" x14ac:dyDescent="0.25">
      <c r="A857" s="921" t="s">
        <v>116</v>
      </c>
      <c r="B857" s="875">
        <f t="shared" si="194"/>
        <v>30</v>
      </c>
      <c r="C857" s="901">
        <v>2000</v>
      </c>
      <c r="D857" s="847" t="s">
        <v>214</v>
      </c>
      <c r="E857" s="1003">
        <v>42563</v>
      </c>
      <c r="F857" s="1004"/>
      <c r="G857" s="878">
        <f t="shared" si="202"/>
        <v>30</v>
      </c>
      <c r="H857" s="902">
        <v>2000</v>
      </c>
      <c r="I857" s="920">
        <v>2000</v>
      </c>
      <c r="J857" s="906">
        <v>2000</v>
      </c>
      <c r="K857" s="868">
        <v>0</v>
      </c>
      <c r="L857" s="911"/>
      <c r="V857" s="968"/>
      <c r="W857" s="1002">
        <f t="shared" si="192"/>
        <v>30</v>
      </c>
      <c r="X857" s="902"/>
      <c r="Y857" s="933" t="str">
        <f t="shared" si="198"/>
        <v>KO</v>
      </c>
      <c r="Z857" s="858" t="str">
        <f t="shared" si="201"/>
        <v/>
      </c>
      <c r="AA857" s="989" t="str">
        <f t="shared" si="199"/>
        <v>Worten def - 6806</v>
      </c>
      <c r="AB857" s="852"/>
      <c r="AC857" s="990">
        <f t="shared" si="195"/>
        <v>0</v>
      </c>
      <c r="AD857" s="771">
        <f t="shared" si="197"/>
        <v>-41952</v>
      </c>
      <c r="AE857" s="947" t="str">
        <f t="shared" si="200"/>
        <v>Pendente</v>
      </c>
      <c r="AF857" s="876" t="str">
        <f t="shared" si="196"/>
        <v>-</v>
      </c>
    </row>
    <row r="858" spans="1:32" s="720" customFormat="1" x14ac:dyDescent="0.25">
      <c r="A858" s="794" t="s">
        <v>116</v>
      </c>
      <c r="B858" s="769">
        <f t="shared" si="194"/>
        <v>31</v>
      </c>
      <c r="C858" s="786">
        <v>2000</v>
      </c>
      <c r="D858" s="771" t="s">
        <v>214</v>
      </c>
      <c r="E858" s="757">
        <v>42563</v>
      </c>
      <c r="F858" s="825"/>
      <c r="G858" s="721">
        <f t="shared" si="202"/>
        <v>31</v>
      </c>
      <c r="H858" s="831">
        <v>2000</v>
      </c>
      <c r="I858" s="782">
        <v>2000</v>
      </c>
      <c r="J858" s="782">
        <v>2000</v>
      </c>
      <c r="K858" s="827">
        <v>0</v>
      </c>
      <c r="L858" s="997"/>
      <c r="V858" s="836"/>
      <c r="W858" s="965">
        <f t="shared" si="192"/>
        <v>31</v>
      </c>
      <c r="X858" s="831"/>
      <c r="Y858" s="977" t="str">
        <f t="shared" si="198"/>
        <v>KO</v>
      </c>
      <c r="Z858" s="854" t="str">
        <f t="shared" si="201"/>
        <v/>
      </c>
      <c r="AA858" s="987" t="str">
        <f t="shared" si="199"/>
        <v>Worten def - 6806</v>
      </c>
      <c r="AB858" s="770"/>
      <c r="AC858" s="722">
        <f t="shared" si="195"/>
        <v>0</v>
      </c>
      <c r="AD858" s="771">
        <f t="shared" si="197"/>
        <v>-41952</v>
      </c>
      <c r="AE858" s="932" t="str">
        <f t="shared" si="200"/>
        <v>Pendente</v>
      </c>
      <c r="AF858" s="725" t="str">
        <f t="shared" si="196"/>
        <v>-</v>
      </c>
    </row>
    <row r="859" spans="1:32" s="726" customFormat="1" x14ac:dyDescent="0.25">
      <c r="A859" s="921" t="s">
        <v>116</v>
      </c>
      <c r="B859" s="875">
        <f t="shared" si="194"/>
        <v>32</v>
      </c>
      <c r="C859" s="901">
        <v>2000</v>
      </c>
      <c r="D859" s="847" t="s">
        <v>214</v>
      </c>
      <c r="E859" s="1003">
        <v>42563</v>
      </c>
      <c r="F859" s="1004"/>
      <c r="G859" s="878">
        <f t="shared" si="202"/>
        <v>32</v>
      </c>
      <c r="H859" s="902">
        <v>2000</v>
      </c>
      <c r="I859" s="920">
        <v>2000</v>
      </c>
      <c r="J859" s="920">
        <v>2000</v>
      </c>
      <c r="K859" s="868">
        <v>0</v>
      </c>
      <c r="L859" s="997"/>
      <c r="V859" s="968"/>
      <c r="W859" s="1002">
        <f t="shared" si="192"/>
        <v>32</v>
      </c>
      <c r="X859" s="902"/>
      <c r="Y859" s="933" t="str">
        <f t="shared" si="198"/>
        <v>KO</v>
      </c>
      <c r="Z859" s="858" t="str">
        <f t="shared" si="201"/>
        <v/>
      </c>
      <c r="AA859" s="989" t="str">
        <f t="shared" si="199"/>
        <v>Worten def - 6806</v>
      </c>
      <c r="AB859" s="852"/>
      <c r="AC859" s="990">
        <f t="shared" si="195"/>
        <v>0</v>
      </c>
      <c r="AD859" s="771">
        <f t="shared" si="197"/>
        <v>-41952</v>
      </c>
      <c r="AE859" s="947" t="str">
        <f t="shared" si="200"/>
        <v>Pendente</v>
      </c>
      <c r="AF859" s="876" t="str">
        <f t="shared" si="196"/>
        <v>-</v>
      </c>
    </row>
    <row r="860" spans="1:32" s="730" customFormat="1" x14ac:dyDescent="0.25">
      <c r="A860" s="922" t="s">
        <v>116</v>
      </c>
      <c r="B860" s="884">
        <f t="shared" si="194"/>
        <v>33</v>
      </c>
      <c r="C860" s="913">
        <v>2000</v>
      </c>
      <c r="D860" s="864" t="s">
        <v>214</v>
      </c>
      <c r="E860" s="1005">
        <v>42563</v>
      </c>
      <c r="F860" s="1006"/>
      <c r="G860" s="887">
        <f t="shared" si="202"/>
        <v>33</v>
      </c>
      <c r="H860" s="914">
        <v>2000</v>
      </c>
      <c r="I860" s="923">
        <v>2000</v>
      </c>
      <c r="J860" s="1067">
        <v>2000</v>
      </c>
      <c r="K860" s="1068">
        <v>0</v>
      </c>
      <c r="L860" s="999"/>
      <c r="V860" s="969"/>
      <c r="W860" s="966">
        <f t="shared" si="192"/>
        <v>33</v>
      </c>
      <c r="X860" s="914"/>
      <c r="Y860" s="978" t="str">
        <f t="shared" si="198"/>
        <v>KO</v>
      </c>
      <c r="Z860" s="896" t="str">
        <f t="shared" si="201"/>
        <v/>
      </c>
      <c r="AA860" s="988" t="str">
        <f t="shared" si="199"/>
        <v>Worten def - 6806</v>
      </c>
      <c r="AB860" s="894"/>
      <c r="AC860" s="991">
        <f t="shared" si="195"/>
        <v>0</v>
      </c>
      <c r="AD860" s="771">
        <f t="shared" si="197"/>
        <v>-41952</v>
      </c>
      <c r="AE860" s="951" t="str">
        <f t="shared" si="200"/>
        <v>Pendente</v>
      </c>
      <c r="AF860" s="885" t="str">
        <f t="shared" si="196"/>
        <v>-</v>
      </c>
    </row>
    <row r="861" spans="1:32" s="730" customFormat="1" x14ac:dyDescent="0.25">
      <c r="A861" s="922" t="s">
        <v>116</v>
      </c>
      <c r="B861" s="884">
        <f t="shared" ref="B861:B892" si="203">B860+1</f>
        <v>34</v>
      </c>
      <c r="C861" s="913">
        <v>2000</v>
      </c>
      <c r="D861" s="864" t="s">
        <v>214</v>
      </c>
      <c r="E861" s="1005">
        <v>42563</v>
      </c>
      <c r="F861" s="1006"/>
      <c r="G861" s="887">
        <f t="shared" si="202"/>
        <v>34</v>
      </c>
      <c r="H861" s="914">
        <v>2000</v>
      </c>
      <c r="I861" s="923">
        <v>2000</v>
      </c>
      <c r="J861" s="923">
        <v>2000</v>
      </c>
      <c r="K861" s="1068">
        <v>0</v>
      </c>
      <c r="L861" s="999"/>
      <c r="V861" s="969"/>
      <c r="W861" s="966">
        <f t="shared" si="192"/>
        <v>34</v>
      </c>
      <c r="X861" s="914"/>
      <c r="Y861" s="978" t="str">
        <f t="shared" si="198"/>
        <v>KO</v>
      </c>
      <c r="Z861" s="896" t="str">
        <f t="shared" si="201"/>
        <v/>
      </c>
      <c r="AA861" s="988" t="str">
        <f t="shared" si="199"/>
        <v>Worten def - 6806</v>
      </c>
      <c r="AB861" s="894"/>
      <c r="AC861" s="991">
        <f t="shared" si="195"/>
        <v>0</v>
      </c>
      <c r="AD861" s="771">
        <f t="shared" si="197"/>
        <v>-41952</v>
      </c>
      <c r="AE861" s="951" t="str">
        <f t="shared" si="200"/>
        <v>Pendente</v>
      </c>
      <c r="AF861" s="885" t="str">
        <f t="shared" si="196"/>
        <v>-</v>
      </c>
    </row>
    <row r="862" spans="1:32" s="720" customFormat="1" x14ac:dyDescent="0.25">
      <c r="A862" s="794" t="s">
        <v>116</v>
      </c>
      <c r="B862" s="769">
        <f t="shared" si="203"/>
        <v>35</v>
      </c>
      <c r="C862" s="786">
        <v>2000</v>
      </c>
      <c r="D862" s="771" t="s">
        <v>214</v>
      </c>
      <c r="E862" s="757">
        <v>42563</v>
      </c>
      <c r="F862" s="825"/>
      <c r="G862" s="721">
        <f t="shared" si="202"/>
        <v>35</v>
      </c>
      <c r="H862" s="831">
        <v>2000</v>
      </c>
      <c r="I862" s="782">
        <v>2000</v>
      </c>
      <c r="J862" s="1000">
        <v>2000</v>
      </c>
      <c r="K862" s="827">
        <v>0</v>
      </c>
      <c r="L862" s="997"/>
      <c r="V862" s="836"/>
      <c r="W862" s="965">
        <f t="shared" si="192"/>
        <v>35</v>
      </c>
      <c r="X862" s="831"/>
      <c r="Y862" s="977" t="str">
        <f t="shared" si="198"/>
        <v>KO</v>
      </c>
      <c r="Z862" s="854" t="str">
        <f t="shared" si="201"/>
        <v/>
      </c>
      <c r="AA862" s="987" t="str">
        <f t="shared" si="199"/>
        <v>Worten def - 6806</v>
      </c>
      <c r="AB862" s="770"/>
      <c r="AC862" s="722">
        <f t="shared" si="195"/>
        <v>0</v>
      </c>
      <c r="AD862" s="771">
        <f t="shared" si="197"/>
        <v>-41952</v>
      </c>
      <c r="AE862" s="932" t="str">
        <f t="shared" si="200"/>
        <v>Pendente</v>
      </c>
      <c r="AF862" s="725" t="str">
        <f t="shared" si="196"/>
        <v>-</v>
      </c>
    </row>
    <row r="863" spans="1:32" s="720" customFormat="1" x14ac:dyDescent="0.25">
      <c r="A863" s="794" t="s">
        <v>116</v>
      </c>
      <c r="B863" s="769">
        <f t="shared" si="203"/>
        <v>36</v>
      </c>
      <c r="C863" s="786">
        <v>2000</v>
      </c>
      <c r="D863" s="771" t="s">
        <v>214</v>
      </c>
      <c r="E863" s="757">
        <v>42563</v>
      </c>
      <c r="F863" s="825"/>
      <c r="G863" s="721">
        <f t="shared" si="202"/>
        <v>36</v>
      </c>
      <c r="H863" s="831">
        <v>2000</v>
      </c>
      <c r="I863" s="782">
        <v>2000</v>
      </c>
      <c r="J863" s="1000">
        <v>2000</v>
      </c>
      <c r="K863" s="827">
        <v>0</v>
      </c>
      <c r="L863" s="997"/>
      <c r="V863" s="836"/>
      <c r="W863" s="965">
        <f t="shared" si="192"/>
        <v>36</v>
      </c>
      <c r="X863" s="831"/>
      <c r="Y863" s="977" t="str">
        <f t="shared" si="198"/>
        <v>KO</v>
      </c>
      <c r="Z863" s="854" t="str">
        <f t="shared" si="201"/>
        <v/>
      </c>
      <c r="AA863" s="987" t="str">
        <f t="shared" si="199"/>
        <v>Worten def - 6806</v>
      </c>
      <c r="AB863" s="770"/>
      <c r="AC863" s="722">
        <f t="shared" si="195"/>
        <v>0</v>
      </c>
      <c r="AD863" s="771">
        <f t="shared" si="197"/>
        <v>-41952</v>
      </c>
      <c r="AE863" s="932" t="str">
        <f t="shared" si="200"/>
        <v>Pendente</v>
      </c>
      <c r="AF863" s="725" t="str">
        <f t="shared" si="196"/>
        <v>-</v>
      </c>
    </row>
    <row r="864" spans="1:32" s="720" customFormat="1" x14ac:dyDescent="0.25">
      <c r="A864" s="794" t="s">
        <v>116</v>
      </c>
      <c r="B864" s="769">
        <f t="shared" si="203"/>
        <v>37</v>
      </c>
      <c r="C864" s="786">
        <v>2000</v>
      </c>
      <c r="D864" s="771" t="s">
        <v>214</v>
      </c>
      <c r="E864" s="757">
        <v>42563</v>
      </c>
      <c r="F864" s="825"/>
      <c r="G864" s="721">
        <f t="shared" si="202"/>
        <v>37</v>
      </c>
      <c r="H864" s="831">
        <v>2000</v>
      </c>
      <c r="I864" s="782">
        <v>2000</v>
      </c>
      <c r="J864" s="1000">
        <v>2000</v>
      </c>
      <c r="K864" s="827">
        <v>0</v>
      </c>
      <c r="L864" s="997"/>
      <c r="V864" s="836"/>
      <c r="W864" s="965">
        <f t="shared" si="192"/>
        <v>37</v>
      </c>
      <c r="X864" s="831"/>
      <c r="Y864" s="977" t="str">
        <f t="shared" si="198"/>
        <v>KO</v>
      </c>
      <c r="Z864" s="854" t="str">
        <f t="shared" si="201"/>
        <v/>
      </c>
      <c r="AA864" s="987" t="str">
        <f t="shared" si="199"/>
        <v>Worten def - 6806</v>
      </c>
      <c r="AB864" s="770"/>
      <c r="AC864" s="722">
        <f t="shared" si="195"/>
        <v>0</v>
      </c>
      <c r="AD864" s="771">
        <f t="shared" si="197"/>
        <v>-41952</v>
      </c>
      <c r="AE864" s="932" t="str">
        <f t="shared" si="200"/>
        <v>Pendente</v>
      </c>
      <c r="AF864" s="725" t="str">
        <f t="shared" si="196"/>
        <v>-</v>
      </c>
    </row>
    <row r="865" spans="1:32" s="720" customFormat="1" x14ac:dyDescent="0.25">
      <c r="A865" s="794" t="s">
        <v>116</v>
      </c>
      <c r="B865" s="769">
        <f t="shared" si="203"/>
        <v>38</v>
      </c>
      <c r="C865" s="786">
        <v>2000</v>
      </c>
      <c r="D865" s="771" t="s">
        <v>214</v>
      </c>
      <c r="E865" s="757">
        <v>42563</v>
      </c>
      <c r="F865" s="825"/>
      <c r="G865" s="721">
        <f t="shared" si="202"/>
        <v>38</v>
      </c>
      <c r="H865" s="831">
        <v>2000</v>
      </c>
      <c r="I865" s="782">
        <v>2000</v>
      </c>
      <c r="J865" s="1000">
        <v>2000</v>
      </c>
      <c r="K865" s="827">
        <v>0</v>
      </c>
      <c r="L865" s="997"/>
      <c r="V865" s="836"/>
      <c r="W865" s="965">
        <f t="shared" ref="W865:W928" si="204">B865:B884</f>
        <v>38</v>
      </c>
      <c r="X865" s="831"/>
      <c r="Y865" s="977" t="str">
        <f t="shared" si="198"/>
        <v>KO</v>
      </c>
      <c r="Z865" s="854" t="str">
        <f t="shared" si="201"/>
        <v/>
      </c>
      <c r="AA865" s="987" t="str">
        <f t="shared" si="199"/>
        <v>Worten def - 6806</v>
      </c>
      <c r="AB865" s="770"/>
      <c r="AC865" s="722">
        <f t="shared" si="195"/>
        <v>0</v>
      </c>
      <c r="AD865" s="771">
        <f t="shared" si="197"/>
        <v>-41952</v>
      </c>
      <c r="AE865" s="932" t="str">
        <f t="shared" si="200"/>
        <v>Pendente</v>
      </c>
      <c r="AF865" s="725" t="str">
        <f t="shared" si="196"/>
        <v>-</v>
      </c>
    </row>
    <row r="866" spans="1:32" s="720" customFormat="1" x14ac:dyDescent="0.25">
      <c r="A866" s="794" t="s">
        <v>116</v>
      </c>
      <c r="B866" s="769">
        <f t="shared" si="203"/>
        <v>39</v>
      </c>
      <c r="C866" s="786">
        <v>2000</v>
      </c>
      <c r="D866" s="771" t="s">
        <v>214</v>
      </c>
      <c r="E866" s="757">
        <v>42563</v>
      </c>
      <c r="F866" s="825"/>
      <c r="G866" s="721">
        <f t="shared" si="202"/>
        <v>39</v>
      </c>
      <c r="H866" s="831">
        <v>2000</v>
      </c>
      <c r="I866" s="782">
        <v>2000</v>
      </c>
      <c r="J866" s="782">
        <v>2000</v>
      </c>
      <c r="K866" s="827">
        <v>0</v>
      </c>
      <c r="L866" s="997"/>
      <c r="V866" s="836"/>
      <c r="W866" s="965">
        <f t="shared" si="204"/>
        <v>39</v>
      </c>
      <c r="X866" s="831"/>
      <c r="Y866" s="977" t="str">
        <f t="shared" si="198"/>
        <v>KO</v>
      </c>
      <c r="Z866" s="854" t="str">
        <f t="shared" si="201"/>
        <v/>
      </c>
      <c r="AA866" s="987" t="str">
        <f t="shared" si="199"/>
        <v>Worten def - 6806</v>
      </c>
      <c r="AB866" s="770"/>
      <c r="AC866" s="722">
        <f t="shared" si="195"/>
        <v>0</v>
      </c>
      <c r="AD866" s="771">
        <f t="shared" si="197"/>
        <v>-41952</v>
      </c>
      <c r="AE866" s="932" t="str">
        <f t="shared" si="200"/>
        <v>Pendente</v>
      </c>
      <c r="AF866" s="725" t="str">
        <f t="shared" si="196"/>
        <v>-</v>
      </c>
    </row>
    <row r="867" spans="1:32" s="720" customFormat="1" x14ac:dyDescent="0.25">
      <c r="A867" s="794" t="s">
        <v>116</v>
      </c>
      <c r="B867" s="769">
        <f t="shared" si="203"/>
        <v>40</v>
      </c>
      <c r="C867" s="786">
        <v>2000</v>
      </c>
      <c r="D867" s="771" t="s">
        <v>214</v>
      </c>
      <c r="E867" s="757">
        <v>42563</v>
      </c>
      <c r="F867" s="825"/>
      <c r="G867" s="721">
        <f t="shared" si="202"/>
        <v>40</v>
      </c>
      <c r="H867" s="831">
        <v>2000</v>
      </c>
      <c r="I867" s="782">
        <v>2000</v>
      </c>
      <c r="J867" s="1000">
        <v>2000</v>
      </c>
      <c r="K867" s="827">
        <v>0</v>
      </c>
      <c r="L867" s="997"/>
      <c r="V867" s="836"/>
      <c r="W867" s="965">
        <f t="shared" si="204"/>
        <v>40</v>
      </c>
      <c r="X867" s="831"/>
      <c r="Y867" s="977" t="str">
        <f t="shared" si="198"/>
        <v>KO</v>
      </c>
      <c r="Z867" s="854" t="str">
        <f t="shared" si="201"/>
        <v/>
      </c>
      <c r="AA867" s="987" t="str">
        <f t="shared" si="199"/>
        <v>Worten def - 6806</v>
      </c>
      <c r="AB867" s="770"/>
      <c r="AC867" s="722">
        <f t="shared" si="195"/>
        <v>0</v>
      </c>
      <c r="AD867" s="771">
        <f t="shared" si="197"/>
        <v>-41952</v>
      </c>
      <c r="AE867" s="932" t="str">
        <f t="shared" si="200"/>
        <v>Pendente</v>
      </c>
      <c r="AF867" s="725" t="str">
        <f t="shared" si="196"/>
        <v>-</v>
      </c>
    </row>
    <row r="868" spans="1:32" s="720" customFormat="1" x14ac:dyDescent="0.25">
      <c r="A868" s="794" t="s">
        <v>116</v>
      </c>
      <c r="B868" s="769">
        <f t="shared" si="203"/>
        <v>41</v>
      </c>
      <c r="C868" s="786">
        <v>2000</v>
      </c>
      <c r="D868" s="771" t="s">
        <v>214</v>
      </c>
      <c r="E868" s="757">
        <v>42563</v>
      </c>
      <c r="F868" s="825"/>
      <c r="G868" s="721">
        <f t="shared" si="202"/>
        <v>41</v>
      </c>
      <c r="H868" s="831">
        <v>2000</v>
      </c>
      <c r="I868" s="782">
        <v>2000</v>
      </c>
      <c r="J868" s="1000">
        <v>2000</v>
      </c>
      <c r="K868" s="827">
        <v>0</v>
      </c>
      <c r="L868" s="997"/>
      <c r="V868" s="836"/>
      <c r="W868" s="965">
        <f t="shared" si="204"/>
        <v>41</v>
      </c>
      <c r="X868" s="831"/>
      <c r="Y868" s="977" t="str">
        <f t="shared" si="198"/>
        <v>KO</v>
      </c>
      <c r="Z868" s="854" t="str">
        <f t="shared" si="201"/>
        <v/>
      </c>
      <c r="AA868" s="987" t="str">
        <f t="shared" si="199"/>
        <v>Worten def - 6806</v>
      </c>
      <c r="AB868" s="770"/>
      <c r="AC868" s="722">
        <f t="shared" si="195"/>
        <v>0</v>
      </c>
      <c r="AD868" s="771">
        <f t="shared" si="197"/>
        <v>-41952</v>
      </c>
      <c r="AE868" s="932" t="str">
        <f t="shared" si="200"/>
        <v>Pendente</v>
      </c>
      <c r="AF868" s="725" t="str">
        <f t="shared" si="196"/>
        <v>-</v>
      </c>
    </row>
    <row r="869" spans="1:32" s="720" customFormat="1" x14ac:dyDescent="0.25">
      <c r="A869" s="794" t="s">
        <v>116</v>
      </c>
      <c r="B869" s="769">
        <f t="shared" si="203"/>
        <v>42</v>
      </c>
      <c r="C869" s="786">
        <v>2000</v>
      </c>
      <c r="D869" s="771" t="s">
        <v>214</v>
      </c>
      <c r="E869" s="757">
        <v>42563</v>
      </c>
      <c r="F869" s="825"/>
      <c r="G869" s="721">
        <f t="shared" si="202"/>
        <v>42</v>
      </c>
      <c r="H869" s="831">
        <v>2000</v>
      </c>
      <c r="I869" s="782">
        <v>2000</v>
      </c>
      <c r="J869" s="1000">
        <v>2000</v>
      </c>
      <c r="K869" s="827">
        <v>0</v>
      </c>
      <c r="L869" s="997"/>
      <c r="V869" s="836"/>
      <c r="W869" s="965">
        <f t="shared" si="204"/>
        <v>42</v>
      </c>
      <c r="X869" s="831"/>
      <c r="Y869" s="977" t="str">
        <f t="shared" si="198"/>
        <v>KO</v>
      </c>
      <c r="Z869" s="854" t="str">
        <f t="shared" si="201"/>
        <v/>
      </c>
      <c r="AA869" s="987" t="str">
        <f t="shared" si="199"/>
        <v>Worten def - 6806</v>
      </c>
      <c r="AB869" s="770"/>
      <c r="AC869" s="722">
        <f t="shared" si="195"/>
        <v>0</v>
      </c>
      <c r="AD869" s="771">
        <f t="shared" si="197"/>
        <v>-41952</v>
      </c>
      <c r="AE869" s="932" t="str">
        <f t="shared" si="200"/>
        <v>Pendente</v>
      </c>
      <c r="AF869" s="725" t="str">
        <f t="shared" si="196"/>
        <v>-</v>
      </c>
    </row>
    <row r="870" spans="1:32" s="720" customFormat="1" x14ac:dyDescent="0.25">
      <c r="A870" s="794" t="s">
        <v>116</v>
      </c>
      <c r="B870" s="769">
        <f t="shared" si="203"/>
        <v>43</v>
      </c>
      <c r="C870" s="786">
        <v>2000</v>
      </c>
      <c r="D870" s="771" t="s">
        <v>214</v>
      </c>
      <c r="E870" s="757">
        <v>42563</v>
      </c>
      <c r="F870" s="825"/>
      <c r="G870" s="721">
        <f t="shared" si="202"/>
        <v>43</v>
      </c>
      <c r="H870" s="831">
        <v>2000</v>
      </c>
      <c r="I870" s="782">
        <v>2000</v>
      </c>
      <c r="J870" s="1000">
        <v>2000</v>
      </c>
      <c r="K870" s="827">
        <v>0</v>
      </c>
      <c r="L870" s="997"/>
      <c r="V870" s="836"/>
      <c r="W870" s="965">
        <f t="shared" si="204"/>
        <v>43</v>
      </c>
      <c r="X870" s="831"/>
      <c r="Y870" s="977" t="str">
        <f t="shared" si="198"/>
        <v>KO</v>
      </c>
      <c r="Z870" s="854" t="str">
        <f t="shared" si="201"/>
        <v/>
      </c>
      <c r="AA870" s="987" t="str">
        <f t="shared" si="199"/>
        <v>Worten def - 6806</v>
      </c>
      <c r="AB870" s="770"/>
      <c r="AC870" s="722">
        <f t="shared" si="195"/>
        <v>0</v>
      </c>
      <c r="AD870" s="771">
        <f t="shared" si="197"/>
        <v>-41952</v>
      </c>
      <c r="AE870" s="932" t="str">
        <f t="shared" si="200"/>
        <v>Pendente</v>
      </c>
      <c r="AF870" s="725" t="str">
        <f t="shared" si="196"/>
        <v>-</v>
      </c>
    </row>
    <row r="871" spans="1:32" s="720" customFormat="1" x14ac:dyDescent="0.25">
      <c r="A871" s="794" t="s">
        <v>116</v>
      </c>
      <c r="B871" s="769">
        <f t="shared" si="203"/>
        <v>44</v>
      </c>
      <c r="C871" s="786">
        <v>2000</v>
      </c>
      <c r="D871" s="771" t="s">
        <v>214</v>
      </c>
      <c r="E871" s="757">
        <v>42563</v>
      </c>
      <c r="F871" s="825"/>
      <c r="G871" s="721">
        <f t="shared" si="202"/>
        <v>44</v>
      </c>
      <c r="H871" s="831">
        <v>2000</v>
      </c>
      <c r="I871" s="782">
        <v>2000</v>
      </c>
      <c r="J871" s="1000">
        <v>2000</v>
      </c>
      <c r="K871" s="827">
        <v>0</v>
      </c>
      <c r="L871" s="997"/>
      <c r="V871" s="836"/>
      <c r="W871" s="965">
        <f t="shared" si="204"/>
        <v>44</v>
      </c>
      <c r="X871" s="831"/>
      <c r="Y871" s="977" t="str">
        <f t="shared" si="198"/>
        <v>KO</v>
      </c>
      <c r="Z871" s="854" t="str">
        <f t="shared" si="201"/>
        <v/>
      </c>
      <c r="AA871" s="987" t="str">
        <f t="shared" si="199"/>
        <v>Worten def - 6806</v>
      </c>
      <c r="AB871" s="770"/>
      <c r="AC871" s="722">
        <f t="shared" si="195"/>
        <v>0</v>
      </c>
      <c r="AD871" s="771">
        <f t="shared" si="197"/>
        <v>-41952</v>
      </c>
      <c r="AE871" s="932" t="str">
        <f t="shared" si="200"/>
        <v>Pendente</v>
      </c>
      <c r="AF871" s="725" t="str">
        <f t="shared" si="196"/>
        <v>-</v>
      </c>
    </row>
    <row r="872" spans="1:32" s="720" customFormat="1" x14ac:dyDescent="0.25">
      <c r="A872" s="794" t="s">
        <v>116</v>
      </c>
      <c r="B872" s="769">
        <f t="shared" si="203"/>
        <v>45</v>
      </c>
      <c r="C872" s="786">
        <v>2000</v>
      </c>
      <c r="D872" s="771" t="s">
        <v>214</v>
      </c>
      <c r="E872" s="757">
        <v>42563</v>
      </c>
      <c r="F872" s="825"/>
      <c r="G872" s="721">
        <f t="shared" si="202"/>
        <v>45</v>
      </c>
      <c r="H872" s="831">
        <v>2000</v>
      </c>
      <c r="I872" s="782">
        <v>2000</v>
      </c>
      <c r="J872" s="1000">
        <v>2000</v>
      </c>
      <c r="K872" s="827">
        <v>0</v>
      </c>
      <c r="L872" s="997"/>
      <c r="V872" s="836"/>
      <c r="W872" s="965">
        <f t="shared" si="204"/>
        <v>45</v>
      </c>
      <c r="X872" s="831"/>
      <c r="Y872" s="977" t="str">
        <f t="shared" si="198"/>
        <v>KO</v>
      </c>
      <c r="Z872" s="854" t="str">
        <f t="shared" si="201"/>
        <v/>
      </c>
      <c r="AA872" s="987" t="str">
        <f t="shared" si="199"/>
        <v>Worten def - 6806</v>
      </c>
      <c r="AB872" s="770"/>
      <c r="AC872" s="722">
        <f t="shared" si="195"/>
        <v>0</v>
      </c>
      <c r="AD872" s="771">
        <f t="shared" si="197"/>
        <v>-41952</v>
      </c>
      <c r="AE872" s="932" t="str">
        <f t="shared" si="200"/>
        <v>Pendente</v>
      </c>
      <c r="AF872" s="725" t="str">
        <f t="shared" si="196"/>
        <v>-</v>
      </c>
    </row>
    <row r="873" spans="1:32" s="720" customFormat="1" x14ac:dyDescent="0.25">
      <c r="A873" s="794" t="s">
        <v>116</v>
      </c>
      <c r="B873" s="769">
        <f t="shared" si="203"/>
        <v>46</v>
      </c>
      <c r="C873" s="786">
        <v>2000</v>
      </c>
      <c r="D873" s="771" t="s">
        <v>214</v>
      </c>
      <c r="E873" s="757">
        <v>42563</v>
      </c>
      <c r="F873" s="825"/>
      <c r="G873" s="721">
        <f t="shared" si="202"/>
        <v>46</v>
      </c>
      <c r="H873" s="831">
        <v>2000</v>
      </c>
      <c r="I873" s="782">
        <v>2000</v>
      </c>
      <c r="J873" s="1000">
        <v>2000</v>
      </c>
      <c r="K873" s="827">
        <v>0</v>
      </c>
      <c r="L873" s="997"/>
      <c r="V873" s="836"/>
      <c r="W873" s="965">
        <f t="shared" si="204"/>
        <v>46</v>
      </c>
      <c r="X873" s="831"/>
      <c r="Y873" s="977" t="str">
        <f t="shared" si="198"/>
        <v>KO</v>
      </c>
      <c r="Z873" s="854" t="str">
        <f t="shared" si="201"/>
        <v/>
      </c>
      <c r="AA873" s="987" t="str">
        <f t="shared" si="199"/>
        <v>Worten def - 6806</v>
      </c>
      <c r="AB873" s="770"/>
      <c r="AC873" s="722">
        <f t="shared" si="195"/>
        <v>0</v>
      </c>
      <c r="AD873" s="771">
        <f t="shared" si="197"/>
        <v>-41952</v>
      </c>
      <c r="AE873" s="932" t="str">
        <f t="shared" si="200"/>
        <v>Pendente</v>
      </c>
      <c r="AF873" s="725" t="str">
        <f t="shared" si="196"/>
        <v>-</v>
      </c>
    </row>
    <row r="874" spans="1:32" s="720" customFormat="1" x14ac:dyDescent="0.25">
      <c r="A874" s="794" t="s">
        <v>116</v>
      </c>
      <c r="B874" s="769">
        <f t="shared" si="203"/>
        <v>47</v>
      </c>
      <c r="C874" s="786">
        <v>2000</v>
      </c>
      <c r="D874" s="771" t="s">
        <v>214</v>
      </c>
      <c r="E874" s="757">
        <v>42563</v>
      </c>
      <c r="F874" s="825"/>
      <c r="G874" s="721">
        <f t="shared" si="202"/>
        <v>47</v>
      </c>
      <c r="H874" s="831">
        <v>2000</v>
      </c>
      <c r="I874" s="782">
        <v>2000</v>
      </c>
      <c r="J874" s="1000">
        <v>2000</v>
      </c>
      <c r="K874" s="827">
        <v>0</v>
      </c>
      <c r="L874" s="997"/>
      <c r="V874" s="836"/>
      <c r="W874" s="965">
        <f t="shared" si="204"/>
        <v>47</v>
      </c>
      <c r="X874" s="831"/>
      <c r="Y874" s="977" t="str">
        <f t="shared" si="198"/>
        <v>KO</v>
      </c>
      <c r="Z874" s="854" t="str">
        <f t="shared" si="201"/>
        <v/>
      </c>
      <c r="AA874" s="987" t="str">
        <f t="shared" si="199"/>
        <v>Worten def - 6806</v>
      </c>
      <c r="AB874" s="770"/>
      <c r="AC874" s="722">
        <f t="shared" si="195"/>
        <v>0</v>
      </c>
      <c r="AD874" s="771">
        <f t="shared" si="197"/>
        <v>-41952</v>
      </c>
      <c r="AE874" s="932" t="str">
        <f t="shared" si="200"/>
        <v>Pendente</v>
      </c>
      <c r="AF874" s="725" t="str">
        <f t="shared" si="196"/>
        <v>-</v>
      </c>
    </row>
    <row r="875" spans="1:32" s="720" customFormat="1" x14ac:dyDescent="0.25">
      <c r="A875" s="794" t="s">
        <v>116</v>
      </c>
      <c r="B875" s="769">
        <f t="shared" si="203"/>
        <v>48</v>
      </c>
      <c r="C875" s="786">
        <v>2000</v>
      </c>
      <c r="D875" s="771" t="s">
        <v>214</v>
      </c>
      <c r="E875" s="757">
        <v>42563</v>
      </c>
      <c r="F875" s="825"/>
      <c r="G875" s="721">
        <f t="shared" si="202"/>
        <v>48</v>
      </c>
      <c r="H875" s="831">
        <v>2000</v>
      </c>
      <c r="I875" s="782">
        <v>2000</v>
      </c>
      <c r="J875" s="1000">
        <v>2000</v>
      </c>
      <c r="K875" s="827">
        <v>0</v>
      </c>
      <c r="L875" s="997"/>
      <c r="V875" s="836"/>
      <c r="W875" s="965">
        <f t="shared" si="204"/>
        <v>48</v>
      </c>
      <c r="X875" s="831"/>
      <c r="Y875" s="977" t="str">
        <f t="shared" si="198"/>
        <v>KO</v>
      </c>
      <c r="Z875" s="854" t="str">
        <f t="shared" si="201"/>
        <v/>
      </c>
      <c r="AA875" s="987" t="str">
        <f t="shared" si="199"/>
        <v>Worten def - 6806</v>
      </c>
      <c r="AB875" s="770"/>
      <c r="AC875" s="722">
        <f t="shared" si="195"/>
        <v>0</v>
      </c>
      <c r="AD875" s="771">
        <f t="shared" si="197"/>
        <v>-41952</v>
      </c>
      <c r="AE875" s="932" t="str">
        <f t="shared" si="200"/>
        <v>Pendente</v>
      </c>
      <c r="AF875" s="725" t="str">
        <f t="shared" si="196"/>
        <v>-</v>
      </c>
    </row>
    <row r="876" spans="1:32" s="720" customFormat="1" x14ac:dyDescent="0.25">
      <c r="A876" s="794" t="s">
        <v>116</v>
      </c>
      <c r="B876" s="769">
        <f t="shared" si="203"/>
        <v>49</v>
      </c>
      <c r="C876" s="786">
        <v>2000</v>
      </c>
      <c r="D876" s="771" t="s">
        <v>214</v>
      </c>
      <c r="E876" s="757">
        <v>42563</v>
      </c>
      <c r="F876" s="825"/>
      <c r="G876" s="721">
        <f t="shared" si="202"/>
        <v>49</v>
      </c>
      <c r="H876" s="831">
        <v>2000</v>
      </c>
      <c r="I876" s="782">
        <v>2000</v>
      </c>
      <c r="J876" s="1000">
        <v>2000</v>
      </c>
      <c r="K876" s="827">
        <v>0</v>
      </c>
      <c r="L876" s="997"/>
      <c r="V876" s="836"/>
      <c r="W876" s="965">
        <f t="shared" si="204"/>
        <v>49</v>
      </c>
      <c r="X876" s="831"/>
      <c r="Y876" s="977" t="str">
        <f t="shared" si="198"/>
        <v>KO</v>
      </c>
      <c r="Z876" s="854" t="str">
        <f t="shared" si="201"/>
        <v/>
      </c>
      <c r="AA876" s="987" t="str">
        <f t="shared" si="199"/>
        <v>Worten def - 6806</v>
      </c>
      <c r="AB876" s="770"/>
      <c r="AC876" s="722">
        <f t="shared" si="195"/>
        <v>0</v>
      </c>
      <c r="AD876" s="771">
        <f t="shared" si="197"/>
        <v>-41952</v>
      </c>
      <c r="AE876" s="932" t="str">
        <f t="shared" si="200"/>
        <v>Pendente</v>
      </c>
      <c r="AF876" s="725" t="str">
        <f t="shared" si="196"/>
        <v>-</v>
      </c>
    </row>
    <row r="877" spans="1:32" s="720" customFormat="1" x14ac:dyDescent="0.25">
      <c r="A877" s="794" t="s">
        <v>116</v>
      </c>
      <c r="B877" s="769">
        <f t="shared" si="203"/>
        <v>50</v>
      </c>
      <c r="C877" s="786">
        <v>2000</v>
      </c>
      <c r="D877" s="771" t="s">
        <v>214</v>
      </c>
      <c r="E877" s="757">
        <v>42563</v>
      </c>
      <c r="F877" s="825"/>
      <c r="G877" s="721">
        <f t="shared" si="202"/>
        <v>50</v>
      </c>
      <c r="H877" s="831">
        <v>2000</v>
      </c>
      <c r="I877" s="782">
        <v>2000</v>
      </c>
      <c r="J877" s="1000">
        <v>2000</v>
      </c>
      <c r="K877" s="827">
        <v>0</v>
      </c>
      <c r="L877" s="997"/>
      <c r="V877" s="836"/>
      <c r="W877" s="965">
        <f t="shared" si="204"/>
        <v>50</v>
      </c>
      <c r="X877" s="831"/>
      <c r="Y877" s="977" t="str">
        <f t="shared" si="198"/>
        <v>KO</v>
      </c>
      <c r="Z877" s="854" t="str">
        <f t="shared" si="201"/>
        <v/>
      </c>
      <c r="AA877" s="987" t="str">
        <f t="shared" si="199"/>
        <v>Worten def - 6806</v>
      </c>
      <c r="AB877" s="770"/>
      <c r="AC877" s="722">
        <f t="shared" si="195"/>
        <v>0</v>
      </c>
      <c r="AD877" s="771">
        <f t="shared" si="197"/>
        <v>-41952</v>
      </c>
      <c r="AE877" s="932" t="str">
        <f t="shared" si="200"/>
        <v>Pendente</v>
      </c>
      <c r="AF877" s="725" t="str">
        <f t="shared" si="196"/>
        <v>-</v>
      </c>
    </row>
    <row r="878" spans="1:32" s="726" customFormat="1" x14ac:dyDescent="0.25">
      <c r="A878" s="921" t="s">
        <v>116</v>
      </c>
      <c r="B878" s="875">
        <f t="shared" si="203"/>
        <v>51</v>
      </c>
      <c r="C878" s="901">
        <v>2000</v>
      </c>
      <c r="D878" s="847" t="s">
        <v>214</v>
      </c>
      <c r="E878" s="1003">
        <v>42563</v>
      </c>
      <c r="F878" s="1004"/>
      <c r="G878" s="878">
        <f t="shared" si="202"/>
        <v>51</v>
      </c>
      <c r="H878" s="902">
        <v>2000</v>
      </c>
      <c r="I878" s="920">
        <v>2000</v>
      </c>
      <c r="J878" s="906">
        <v>2000</v>
      </c>
      <c r="K878" s="868">
        <v>0</v>
      </c>
      <c r="L878" s="998"/>
      <c r="V878" s="968"/>
      <c r="W878" s="1002">
        <f t="shared" si="204"/>
        <v>51</v>
      </c>
      <c r="X878" s="902"/>
      <c r="Y878" s="933" t="str">
        <f t="shared" si="198"/>
        <v>KO</v>
      </c>
      <c r="Z878" s="858" t="str">
        <f t="shared" si="201"/>
        <v/>
      </c>
      <c r="AA878" s="989" t="str">
        <f t="shared" si="199"/>
        <v>Worten def - 6806</v>
      </c>
      <c r="AB878" s="852"/>
      <c r="AC878" s="990">
        <f t="shared" si="195"/>
        <v>0</v>
      </c>
      <c r="AD878" s="771">
        <f t="shared" si="197"/>
        <v>-41952</v>
      </c>
      <c r="AE878" s="947" t="str">
        <f t="shared" si="200"/>
        <v>Pendente</v>
      </c>
      <c r="AF878" s="876" t="str">
        <f t="shared" si="196"/>
        <v>-</v>
      </c>
    </row>
    <row r="879" spans="1:32" s="720" customFormat="1" x14ac:dyDescent="0.25">
      <c r="A879" s="794" t="s">
        <v>116</v>
      </c>
      <c r="B879" s="769">
        <f t="shared" si="203"/>
        <v>52</v>
      </c>
      <c r="C879" s="786">
        <v>2000</v>
      </c>
      <c r="D879" s="771" t="s">
        <v>214</v>
      </c>
      <c r="E879" s="757">
        <v>42563</v>
      </c>
      <c r="F879" s="825"/>
      <c r="G879" s="721">
        <f t="shared" si="202"/>
        <v>52</v>
      </c>
      <c r="H879" s="831">
        <v>2000</v>
      </c>
      <c r="I879" s="831">
        <v>2000</v>
      </c>
      <c r="J879" s="831">
        <v>1992</v>
      </c>
      <c r="K879" s="1069">
        <f t="shared" ref="K879:K886" si="205">I879-J879</f>
        <v>8</v>
      </c>
      <c r="L879" s="997"/>
      <c r="V879" s="836"/>
      <c r="W879" s="965">
        <f t="shared" si="204"/>
        <v>52</v>
      </c>
      <c r="X879" s="831"/>
      <c r="Y879" s="977" t="str">
        <f t="shared" si="198"/>
        <v>KO</v>
      </c>
      <c r="Z879" s="854" t="str">
        <f t="shared" si="201"/>
        <v/>
      </c>
      <c r="AA879" s="987" t="str">
        <f t="shared" si="199"/>
        <v>Worten def - 6806</v>
      </c>
      <c r="AB879" s="770"/>
      <c r="AC879" s="722">
        <f t="shared" si="195"/>
        <v>0</v>
      </c>
      <c r="AD879" s="771">
        <f t="shared" si="197"/>
        <v>-41952</v>
      </c>
      <c r="AE879" s="932" t="str">
        <f t="shared" si="200"/>
        <v>Pendente</v>
      </c>
      <c r="AF879" s="725" t="str">
        <f t="shared" si="196"/>
        <v>-</v>
      </c>
    </row>
    <row r="880" spans="1:32" s="726" customFormat="1" ht="14.25" customHeight="1" x14ac:dyDescent="0.25">
      <c r="A880" s="921" t="s">
        <v>116</v>
      </c>
      <c r="B880" s="875">
        <f t="shared" si="203"/>
        <v>53</v>
      </c>
      <c r="C880" s="901">
        <v>2000</v>
      </c>
      <c r="D880" s="847" t="s">
        <v>214</v>
      </c>
      <c r="E880" s="1003">
        <v>42563</v>
      </c>
      <c r="F880" s="1004"/>
      <c r="G880" s="878">
        <f t="shared" si="202"/>
        <v>53</v>
      </c>
      <c r="H880" s="902">
        <v>2000</v>
      </c>
      <c r="I880" s="902">
        <v>2000</v>
      </c>
      <c r="J880" s="903">
        <v>1977</v>
      </c>
      <c r="K880" s="1070">
        <f t="shared" si="205"/>
        <v>23</v>
      </c>
      <c r="L880" s="997"/>
      <c r="V880" s="968"/>
      <c r="W880" s="1002">
        <f t="shared" si="204"/>
        <v>53</v>
      </c>
      <c r="X880" s="902"/>
      <c r="Y880" s="933" t="str">
        <f t="shared" si="198"/>
        <v>KO</v>
      </c>
      <c r="Z880" s="858" t="str">
        <f t="shared" si="201"/>
        <v/>
      </c>
      <c r="AA880" s="989" t="str">
        <f t="shared" si="199"/>
        <v>Worten def - 6806</v>
      </c>
      <c r="AB880" s="852"/>
      <c r="AC880" s="990">
        <f t="shared" si="195"/>
        <v>0</v>
      </c>
      <c r="AD880" s="771">
        <f t="shared" si="197"/>
        <v>-41952</v>
      </c>
      <c r="AE880" s="947" t="str">
        <f t="shared" si="200"/>
        <v>Pendente</v>
      </c>
      <c r="AF880" s="876" t="str">
        <f t="shared" si="196"/>
        <v>-</v>
      </c>
    </row>
    <row r="881" spans="1:32" s="720" customFormat="1" x14ac:dyDescent="0.25">
      <c r="A881" s="794" t="s">
        <v>116</v>
      </c>
      <c r="B881" s="769">
        <f t="shared" si="203"/>
        <v>54</v>
      </c>
      <c r="C881" s="786">
        <v>2000</v>
      </c>
      <c r="D881" s="771" t="s">
        <v>214</v>
      </c>
      <c r="E881" s="757">
        <v>42563</v>
      </c>
      <c r="F881" s="825"/>
      <c r="G881" s="721">
        <f t="shared" si="202"/>
        <v>54</v>
      </c>
      <c r="H881" s="831">
        <v>2000</v>
      </c>
      <c r="I881" s="831">
        <v>2000</v>
      </c>
      <c r="J881" s="790">
        <v>1977</v>
      </c>
      <c r="K881" s="1069">
        <f t="shared" si="205"/>
        <v>23</v>
      </c>
      <c r="L881" s="1053"/>
      <c r="V881" s="836"/>
      <c r="W881" s="965">
        <f t="shared" si="204"/>
        <v>54</v>
      </c>
      <c r="X881" s="831"/>
      <c r="Y881" s="977" t="str">
        <f t="shared" si="198"/>
        <v>KO</v>
      </c>
      <c r="Z881" s="854" t="str">
        <f t="shared" si="201"/>
        <v/>
      </c>
      <c r="AA881" s="987" t="str">
        <f t="shared" si="199"/>
        <v>Worten def - 6806</v>
      </c>
      <c r="AB881" s="770"/>
      <c r="AC881" s="722">
        <f t="shared" si="195"/>
        <v>0</v>
      </c>
      <c r="AD881" s="771">
        <f t="shared" si="197"/>
        <v>-41952</v>
      </c>
      <c r="AE881" s="932" t="str">
        <f t="shared" si="200"/>
        <v>Pendente</v>
      </c>
      <c r="AF881" s="725" t="str">
        <f t="shared" si="196"/>
        <v>-</v>
      </c>
    </row>
    <row r="882" spans="1:32" s="726" customFormat="1" x14ac:dyDescent="0.25">
      <c r="A882" s="921" t="s">
        <v>116</v>
      </c>
      <c r="B882" s="875">
        <f t="shared" si="203"/>
        <v>55</v>
      </c>
      <c r="C882" s="901">
        <v>2000</v>
      </c>
      <c r="D882" s="847" t="s">
        <v>214</v>
      </c>
      <c r="E882" s="1003">
        <v>42563</v>
      </c>
      <c r="F882" s="1004"/>
      <c r="G882" s="878">
        <f t="shared" si="202"/>
        <v>55</v>
      </c>
      <c r="H882" s="902">
        <v>2000</v>
      </c>
      <c r="I882" s="902">
        <v>2000</v>
      </c>
      <c r="J882" s="903">
        <v>1964</v>
      </c>
      <c r="K882" s="1070">
        <f t="shared" si="205"/>
        <v>36</v>
      </c>
      <c r="L882" s="997"/>
      <c r="V882" s="968"/>
      <c r="W882" s="1002">
        <f t="shared" si="204"/>
        <v>55</v>
      </c>
      <c r="X882" s="902"/>
      <c r="Y882" s="933" t="str">
        <f t="shared" si="198"/>
        <v>KO</v>
      </c>
      <c r="Z882" s="858" t="str">
        <f t="shared" si="201"/>
        <v/>
      </c>
      <c r="AA882" s="989" t="str">
        <f t="shared" si="199"/>
        <v>Worten def - 6806</v>
      </c>
      <c r="AB882" s="852"/>
      <c r="AC882" s="990">
        <f t="shared" si="195"/>
        <v>0</v>
      </c>
      <c r="AD882" s="771">
        <f t="shared" si="197"/>
        <v>-41952</v>
      </c>
      <c r="AE882" s="947" t="str">
        <f t="shared" si="200"/>
        <v>Pendente</v>
      </c>
      <c r="AF882" s="876" t="str">
        <f t="shared" si="196"/>
        <v>-</v>
      </c>
    </row>
    <row r="883" spans="1:32" s="720" customFormat="1" x14ac:dyDescent="0.25">
      <c r="A883" s="794" t="s">
        <v>116</v>
      </c>
      <c r="B883" s="769">
        <f t="shared" si="203"/>
        <v>56</v>
      </c>
      <c r="C883" s="786">
        <v>2000</v>
      </c>
      <c r="D883" s="771" t="s">
        <v>214</v>
      </c>
      <c r="E883" s="757">
        <v>42563</v>
      </c>
      <c r="F883" s="825"/>
      <c r="G883" s="721">
        <f t="shared" si="202"/>
        <v>56</v>
      </c>
      <c r="H883" s="831">
        <v>2000</v>
      </c>
      <c r="I883" s="831">
        <v>2000</v>
      </c>
      <c r="J883" s="790">
        <v>1971</v>
      </c>
      <c r="K883" s="1069">
        <f t="shared" si="205"/>
        <v>29</v>
      </c>
      <c r="L883" s="1053"/>
      <c r="V883" s="836"/>
      <c r="W883" s="965">
        <f t="shared" si="204"/>
        <v>56</v>
      </c>
      <c r="X883" s="831"/>
      <c r="Y883" s="977" t="str">
        <f t="shared" si="198"/>
        <v>KO</v>
      </c>
      <c r="Z883" s="854" t="str">
        <f t="shared" si="201"/>
        <v/>
      </c>
      <c r="AA883" s="987" t="str">
        <f t="shared" si="199"/>
        <v>Worten def - 6806</v>
      </c>
      <c r="AB883" s="770"/>
      <c r="AC883" s="722">
        <f t="shared" si="195"/>
        <v>0</v>
      </c>
      <c r="AD883" s="771">
        <f t="shared" si="197"/>
        <v>-41952</v>
      </c>
      <c r="AE883" s="932" t="str">
        <f t="shared" si="200"/>
        <v>Pendente</v>
      </c>
      <c r="AF883" s="725" t="str">
        <f t="shared" si="196"/>
        <v>-</v>
      </c>
    </row>
    <row r="884" spans="1:32" s="720" customFormat="1" x14ac:dyDescent="0.25">
      <c r="A884" s="794" t="s">
        <v>116</v>
      </c>
      <c r="B884" s="769">
        <f t="shared" si="203"/>
        <v>57</v>
      </c>
      <c r="C884" s="786">
        <v>2000</v>
      </c>
      <c r="D884" s="771" t="s">
        <v>214</v>
      </c>
      <c r="E884" s="757">
        <v>42563</v>
      </c>
      <c r="F884" s="825"/>
      <c r="G884" s="721">
        <f t="shared" si="202"/>
        <v>57</v>
      </c>
      <c r="H884" s="831">
        <v>2000</v>
      </c>
      <c r="I884" s="831">
        <v>2000</v>
      </c>
      <c r="J884" s="790">
        <v>1960</v>
      </c>
      <c r="K884" s="1069">
        <f t="shared" si="205"/>
        <v>40</v>
      </c>
      <c r="L884" s="997"/>
      <c r="V884" s="836"/>
      <c r="W884" s="965">
        <f t="shared" si="204"/>
        <v>57</v>
      </c>
      <c r="X884" s="831"/>
      <c r="Y884" s="977" t="str">
        <f t="shared" si="198"/>
        <v>KO</v>
      </c>
      <c r="Z884" s="854" t="str">
        <f t="shared" si="201"/>
        <v/>
      </c>
      <c r="AA884" s="987" t="str">
        <f t="shared" si="199"/>
        <v>Worten def - 6806</v>
      </c>
      <c r="AB884" s="770"/>
      <c r="AC884" s="722">
        <f t="shared" si="195"/>
        <v>0</v>
      </c>
      <c r="AD884" s="771">
        <f t="shared" si="197"/>
        <v>-41952</v>
      </c>
      <c r="AE884" s="932" t="str">
        <f t="shared" si="200"/>
        <v>Pendente</v>
      </c>
      <c r="AF884" s="725" t="str">
        <f t="shared" si="196"/>
        <v>-</v>
      </c>
    </row>
    <row r="885" spans="1:32" s="720" customFormat="1" x14ac:dyDescent="0.25">
      <c r="A885" s="794" t="s">
        <v>116</v>
      </c>
      <c r="B885" s="769">
        <f t="shared" si="203"/>
        <v>58</v>
      </c>
      <c r="C885" s="786">
        <v>2000</v>
      </c>
      <c r="D885" s="771" t="s">
        <v>214</v>
      </c>
      <c r="E885" s="757">
        <v>42563</v>
      </c>
      <c r="F885" s="825"/>
      <c r="G885" s="721">
        <f t="shared" si="202"/>
        <v>58</v>
      </c>
      <c r="H885" s="831">
        <v>2000</v>
      </c>
      <c r="I885" s="831">
        <v>2000</v>
      </c>
      <c r="J885" s="790">
        <v>1964</v>
      </c>
      <c r="K885" s="1069">
        <f t="shared" si="205"/>
        <v>36</v>
      </c>
      <c r="L885" s="997"/>
      <c r="V885" s="836"/>
      <c r="W885" s="965">
        <f t="shared" si="204"/>
        <v>58</v>
      </c>
      <c r="X885" s="831"/>
      <c r="Y885" s="977" t="str">
        <f t="shared" si="198"/>
        <v>KO</v>
      </c>
      <c r="Z885" s="854" t="str">
        <f t="shared" si="201"/>
        <v/>
      </c>
      <c r="AA885" s="987" t="str">
        <f t="shared" si="199"/>
        <v>Worten def - 6806</v>
      </c>
      <c r="AB885" s="770"/>
      <c r="AC885" s="722">
        <f t="shared" si="195"/>
        <v>0</v>
      </c>
      <c r="AD885" s="771">
        <f t="shared" si="197"/>
        <v>-41952</v>
      </c>
      <c r="AE885" s="932" t="str">
        <f t="shared" si="200"/>
        <v>Pendente</v>
      </c>
      <c r="AF885" s="725" t="str">
        <f t="shared" si="196"/>
        <v>-</v>
      </c>
    </row>
    <row r="886" spans="1:32" s="720" customFormat="1" x14ac:dyDescent="0.25">
      <c r="A886" s="794" t="s">
        <v>116</v>
      </c>
      <c r="B886" s="769">
        <f t="shared" si="203"/>
        <v>59</v>
      </c>
      <c r="C886" s="786">
        <v>2000</v>
      </c>
      <c r="D886" s="771" t="s">
        <v>214</v>
      </c>
      <c r="E886" s="757">
        <v>42563</v>
      </c>
      <c r="F886" s="825"/>
      <c r="G886" s="721">
        <f t="shared" si="202"/>
        <v>59</v>
      </c>
      <c r="H886" s="831">
        <v>2000</v>
      </c>
      <c r="I886" s="831">
        <v>2000</v>
      </c>
      <c r="J886" s="790">
        <v>1963</v>
      </c>
      <c r="K886" s="1069">
        <f t="shared" si="205"/>
        <v>37</v>
      </c>
      <c r="L886" s="997"/>
      <c r="V886" s="836"/>
      <c r="W886" s="965">
        <f t="shared" si="204"/>
        <v>59</v>
      </c>
      <c r="X886" s="831"/>
      <c r="Y886" s="977" t="str">
        <f t="shared" si="198"/>
        <v>KO</v>
      </c>
      <c r="Z886" s="854" t="str">
        <f t="shared" si="201"/>
        <v/>
      </c>
      <c r="AA886" s="987" t="str">
        <f t="shared" si="199"/>
        <v>Worten def - 6806</v>
      </c>
      <c r="AB886" s="770"/>
      <c r="AC886" s="722">
        <f t="shared" si="195"/>
        <v>0</v>
      </c>
      <c r="AD886" s="771">
        <f t="shared" si="197"/>
        <v>-41952</v>
      </c>
      <c r="AE886" s="932" t="str">
        <f t="shared" si="200"/>
        <v>Pendente</v>
      </c>
      <c r="AF886" s="725" t="str">
        <f t="shared" si="196"/>
        <v>-</v>
      </c>
    </row>
    <row r="887" spans="1:32" s="720" customFormat="1" x14ac:dyDescent="0.25">
      <c r="A887" s="794" t="s">
        <v>116</v>
      </c>
      <c r="B887" s="769">
        <f t="shared" si="203"/>
        <v>60</v>
      </c>
      <c r="C887" s="786">
        <v>2000</v>
      </c>
      <c r="D887" s="771" t="s">
        <v>214</v>
      </c>
      <c r="E887" s="757">
        <v>42563</v>
      </c>
      <c r="F887" s="825"/>
      <c r="G887" s="721">
        <f t="shared" si="202"/>
        <v>60</v>
      </c>
      <c r="H887" s="831">
        <v>2000</v>
      </c>
      <c r="I887" s="831">
        <v>2000</v>
      </c>
      <c r="J887" s="790">
        <v>1963</v>
      </c>
      <c r="K887" s="1069">
        <f>K1199</f>
        <v>0</v>
      </c>
      <c r="L887" s="997"/>
      <c r="V887" s="836"/>
      <c r="W887" s="965">
        <f t="shared" si="204"/>
        <v>60</v>
      </c>
      <c r="X887" s="831"/>
      <c r="Y887" s="977" t="str">
        <f t="shared" si="198"/>
        <v>KO</v>
      </c>
      <c r="Z887" s="854" t="str">
        <f t="shared" si="201"/>
        <v/>
      </c>
      <c r="AA887" s="987" t="str">
        <f t="shared" si="199"/>
        <v>Worten def - 6806</v>
      </c>
      <c r="AB887" s="770"/>
      <c r="AC887" s="722">
        <f t="shared" si="195"/>
        <v>0</v>
      </c>
      <c r="AD887" s="771">
        <f t="shared" si="197"/>
        <v>-41952</v>
      </c>
      <c r="AE887" s="932" t="str">
        <f t="shared" si="200"/>
        <v>Pendente</v>
      </c>
      <c r="AF887" s="725" t="str">
        <f t="shared" si="196"/>
        <v>-</v>
      </c>
    </row>
    <row r="888" spans="1:32" s="720" customFormat="1" x14ac:dyDescent="0.25">
      <c r="A888" s="794" t="s">
        <v>116</v>
      </c>
      <c r="B888" s="769">
        <f t="shared" si="203"/>
        <v>61</v>
      </c>
      <c r="C888" s="786">
        <v>2000</v>
      </c>
      <c r="D888" s="771" t="s">
        <v>214</v>
      </c>
      <c r="E888" s="757">
        <v>42563</v>
      </c>
      <c r="F888" s="825"/>
      <c r="G888" s="721">
        <f t="shared" si="202"/>
        <v>61</v>
      </c>
      <c r="H888" s="831">
        <v>2000</v>
      </c>
      <c r="I888" s="831">
        <v>2000</v>
      </c>
      <c r="J888" s="790">
        <v>1976</v>
      </c>
      <c r="K888" s="1069">
        <f t="shared" ref="K888:K895" si="206">I888-J888</f>
        <v>24</v>
      </c>
      <c r="L888" s="997"/>
      <c r="V888" s="836"/>
      <c r="W888" s="965">
        <f t="shared" si="204"/>
        <v>61</v>
      </c>
      <c r="X888" s="831"/>
      <c r="Y888" s="977" t="str">
        <f t="shared" si="198"/>
        <v>KO</v>
      </c>
      <c r="Z888" s="854" t="str">
        <f t="shared" si="201"/>
        <v/>
      </c>
      <c r="AA888" s="987" t="str">
        <f t="shared" si="199"/>
        <v>Worten def - 6806</v>
      </c>
      <c r="AB888" s="770"/>
      <c r="AC888" s="722">
        <f t="shared" si="195"/>
        <v>0</v>
      </c>
      <c r="AD888" s="771">
        <f t="shared" si="197"/>
        <v>-41952</v>
      </c>
      <c r="AE888" s="932" t="str">
        <f t="shared" si="200"/>
        <v>Pendente</v>
      </c>
      <c r="AF888" s="725" t="str">
        <f t="shared" si="196"/>
        <v>-</v>
      </c>
    </row>
    <row r="889" spans="1:32" s="720" customFormat="1" x14ac:dyDescent="0.25">
      <c r="A889" s="794" t="s">
        <v>116</v>
      </c>
      <c r="B889" s="769">
        <f t="shared" si="203"/>
        <v>62</v>
      </c>
      <c r="C889" s="786">
        <v>2000</v>
      </c>
      <c r="D889" s="771" t="s">
        <v>214</v>
      </c>
      <c r="E889" s="757">
        <v>42563</v>
      </c>
      <c r="F889" s="825"/>
      <c r="G889" s="721">
        <f t="shared" si="202"/>
        <v>62</v>
      </c>
      <c r="H889" s="831">
        <v>2000</v>
      </c>
      <c r="I889" s="831">
        <v>2000</v>
      </c>
      <c r="J889" s="790">
        <v>1961</v>
      </c>
      <c r="K889" s="1069">
        <f t="shared" si="206"/>
        <v>39</v>
      </c>
      <c r="L889" s="997"/>
      <c r="V889" s="836"/>
      <c r="W889" s="965">
        <f t="shared" si="204"/>
        <v>62</v>
      </c>
      <c r="X889" s="831"/>
      <c r="Y889" s="977" t="str">
        <f t="shared" si="198"/>
        <v>KO</v>
      </c>
      <c r="Z889" s="854" t="str">
        <f t="shared" si="201"/>
        <v/>
      </c>
      <c r="AA889" s="987" t="str">
        <f t="shared" si="199"/>
        <v>Worten def - 6806</v>
      </c>
      <c r="AB889" s="770"/>
      <c r="AC889" s="722">
        <f t="shared" si="195"/>
        <v>0</v>
      </c>
      <c r="AD889" s="771">
        <f t="shared" si="197"/>
        <v>-41952</v>
      </c>
      <c r="AE889" s="932" t="str">
        <f t="shared" si="200"/>
        <v>Pendente</v>
      </c>
      <c r="AF889" s="725" t="str">
        <f t="shared" si="196"/>
        <v>-</v>
      </c>
    </row>
    <row r="890" spans="1:32" s="720" customFormat="1" x14ac:dyDescent="0.25">
      <c r="A890" s="794" t="s">
        <v>116</v>
      </c>
      <c r="B890" s="769">
        <f t="shared" si="203"/>
        <v>63</v>
      </c>
      <c r="C890" s="786">
        <v>2000</v>
      </c>
      <c r="D890" s="771" t="s">
        <v>214</v>
      </c>
      <c r="E890" s="757">
        <v>42563</v>
      </c>
      <c r="F890" s="825"/>
      <c r="G890" s="721">
        <f t="shared" si="202"/>
        <v>63</v>
      </c>
      <c r="H890" s="831">
        <v>2000</v>
      </c>
      <c r="I890" s="831">
        <v>2000</v>
      </c>
      <c r="J890" s="790">
        <v>1961</v>
      </c>
      <c r="K890" s="1069">
        <f t="shared" si="206"/>
        <v>39</v>
      </c>
      <c r="L890" s="997"/>
      <c r="V890" s="836"/>
      <c r="W890" s="965">
        <f t="shared" si="204"/>
        <v>63</v>
      </c>
      <c r="X890" s="831"/>
      <c r="Y890" s="977" t="str">
        <f t="shared" si="198"/>
        <v>KO</v>
      </c>
      <c r="Z890" s="854" t="str">
        <f t="shared" si="201"/>
        <v/>
      </c>
      <c r="AA890" s="987" t="str">
        <f t="shared" si="199"/>
        <v>Worten def - 6806</v>
      </c>
      <c r="AB890" s="770"/>
      <c r="AC890" s="722">
        <f t="shared" si="195"/>
        <v>0</v>
      </c>
      <c r="AD890" s="771">
        <f t="shared" si="197"/>
        <v>-41952</v>
      </c>
      <c r="AE890" s="932" t="str">
        <f t="shared" si="200"/>
        <v>Pendente</v>
      </c>
      <c r="AF890" s="725" t="str">
        <f t="shared" si="196"/>
        <v>-</v>
      </c>
    </row>
    <row r="891" spans="1:32" s="720" customFormat="1" x14ac:dyDescent="0.25">
      <c r="A891" s="794" t="s">
        <v>116</v>
      </c>
      <c r="B891" s="769">
        <f t="shared" si="203"/>
        <v>64</v>
      </c>
      <c r="C891" s="786">
        <v>2000</v>
      </c>
      <c r="D891" s="771" t="s">
        <v>214</v>
      </c>
      <c r="E891" s="757">
        <v>42563</v>
      </c>
      <c r="F891" s="825"/>
      <c r="G891" s="721">
        <f t="shared" si="202"/>
        <v>64</v>
      </c>
      <c r="H891" s="831">
        <v>2000</v>
      </c>
      <c r="I891" s="831">
        <v>2000</v>
      </c>
      <c r="J891" s="790">
        <v>1717</v>
      </c>
      <c r="K891" s="1069">
        <f t="shared" si="206"/>
        <v>283</v>
      </c>
      <c r="L891" s="997"/>
      <c r="V891" s="836"/>
      <c r="W891" s="965">
        <f t="shared" si="204"/>
        <v>64</v>
      </c>
      <c r="X891" s="831"/>
      <c r="Y891" s="977" t="str">
        <f t="shared" si="198"/>
        <v>KO</v>
      </c>
      <c r="Z891" s="854" t="str">
        <f t="shared" si="201"/>
        <v/>
      </c>
      <c r="AA891" s="987" t="str">
        <f t="shared" si="199"/>
        <v>Worten def - 6806</v>
      </c>
      <c r="AB891" s="770"/>
      <c r="AC891" s="722">
        <f t="shared" si="195"/>
        <v>0</v>
      </c>
      <c r="AD891" s="771">
        <f t="shared" si="197"/>
        <v>-41952</v>
      </c>
      <c r="AE891" s="932" t="str">
        <f t="shared" si="200"/>
        <v>Pendente</v>
      </c>
      <c r="AF891" s="725" t="str">
        <f t="shared" si="196"/>
        <v>-</v>
      </c>
    </row>
    <row r="892" spans="1:32" s="720" customFormat="1" x14ac:dyDescent="0.25">
      <c r="A892" s="794" t="s">
        <v>116</v>
      </c>
      <c r="B892" s="769">
        <f t="shared" si="203"/>
        <v>65</v>
      </c>
      <c r="C892" s="786">
        <v>2000</v>
      </c>
      <c r="D892" s="771" t="s">
        <v>214</v>
      </c>
      <c r="E892" s="757">
        <v>42563</v>
      </c>
      <c r="F892" s="825"/>
      <c r="G892" s="721">
        <f t="shared" si="202"/>
        <v>65</v>
      </c>
      <c r="H892" s="831">
        <v>2000</v>
      </c>
      <c r="I892" s="831">
        <v>2000</v>
      </c>
      <c r="J892" s="790">
        <v>0</v>
      </c>
      <c r="K892" s="1069">
        <f t="shared" si="206"/>
        <v>2000</v>
      </c>
      <c r="L892" s="997"/>
      <c r="V892" s="836"/>
      <c r="W892" s="965">
        <f t="shared" si="204"/>
        <v>65</v>
      </c>
      <c r="X892" s="831"/>
      <c r="Y892" s="977" t="str">
        <f t="shared" si="198"/>
        <v>ERRO</v>
      </c>
      <c r="Z892" s="854" t="str">
        <f t="shared" si="201"/>
        <v/>
      </c>
      <c r="AA892" s="987" t="str">
        <f t="shared" si="199"/>
        <v>Worten def - 6806</v>
      </c>
      <c r="AB892" s="770"/>
      <c r="AC892" s="722">
        <f t="shared" si="195"/>
        <v>0</v>
      </c>
      <c r="AD892" s="771">
        <f t="shared" si="197"/>
        <v>-41952</v>
      </c>
      <c r="AE892" s="932" t="str">
        <f t="shared" si="200"/>
        <v>Pendente</v>
      </c>
      <c r="AF892" s="725" t="str">
        <f t="shared" si="196"/>
        <v>-</v>
      </c>
    </row>
    <row r="893" spans="1:32" s="720" customFormat="1" x14ac:dyDescent="0.25">
      <c r="A893" s="794" t="s">
        <v>116</v>
      </c>
      <c r="B893" s="769">
        <f t="shared" ref="B893:B916" si="207">B892+1</f>
        <v>66</v>
      </c>
      <c r="C893" s="786">
        <v>2000</v>
      </c>
      <c r="D893" s="771" t="s">
        <v>214</v>
      </c>
      <c r="E893" s="757">
        <v>42563</v>
      </c>
      <c r="F893" s="825"/>
      <c r="G893" s="721">
        <f t="shared" si="202"/>
        <v>66</v>
      </c>
      <c r="H893" s="831">
        <v>2000</v>
      </c>
      <c r="I893" s="831">
        <v>2000</v>
      </c>
      <c r="J893" s="790">
        <v>0</v>
      </c>
      <c r="K893" s="1069">
        <f t="shared" si="206"/>
        <v>2000</v>
      </c>
      <c r="L893" s="997"/>
      <c r="V893" s="836"/>
      <c r="W893" s="965">
        <f t="shared" si="204"/>
        <v>66</v>
      </c>
      <c r="X893" s="831"/>
      <c r="Y893" s="977" t="str">
        <f t="shared" si="198"/>
        <v>ERRO</v>
      </c>
      <c r="Z893" s="854" t="str">
        <f t="shared" si="201"/>
        <v/>
      </c>
      <c r="AA893" s="987" t="str">
        <f t="shared" si="199"/>
        <v>Worten def - 6806</v>
      </c>
      <c r="AB893" s="770"/>
      <c r="AC893" s="722">
        <f t="shared" ref="AC893:AC956" si="208">X893</f>
        <v>0</v>
      </c>
      <c r="AD893" s="771">
        <f t="shared" si="197"/>
        <v>-41952</v>
      </c>
      <c r="AE893" s="932" t="str">
        <f t="shared" si="200"/>
        <v>Pendente</v>
      </c>
      <c r="AF893" s="725" t="str">
        <f t="shared" ref="AF893:AF956" si="209">IF(AE893="Pendente",IF(F893&gt;5,"VER","-"),"OK")</f>
        <v>-</v>
      </c>
    </row>
    <row r="894" spans="1:32" s="720" customFormat="1" x14ac:dyDescent="0.25">
      <c r="A894" s="794" t="s">
        <v>116</v>
      </c>
      <c r="B894" s="769">
        <f t="shared" si="207"/>
        <v>67</v>
      </c>
      <c r="C894" s="786">
        <v>2000</v>
      </c>
      <c r="D894" s="771" t="s">
        <v>214</v>
      </c>
      <c r="E894" s="757">
        <v>42563</v>
      </c>
      <c r="F894" s="825"/>
      <c r="G894" s="721">
        <f t="shared" si="202"/>
        <v>67</v>
      </c>
      <c r="H894" s="831">
        <v>2000</v>
      </c>
      <c r="I894" s="831">
        <v>2000</v>
      </c>
      <c r="J894" s="790">
        <v>0</v>
      </c>
      <c r="K894" s="1069">
        <f t="shared" si="206"/>
        <v>2000</v>
      </c>
      <c r="L894" s="997"/>
      <c r="V894" s="836"/>
      <c r="W894" s="965">
        <f t="shared" si="204"/>
        <v>67</v>
      </c>
      <c r="X894" s="831"/>
      <c r="Y894" s="977" t="str">
        <f t="shared" si="198"/>
        <v>ERRO</v>
      </c>
      <c r="Z894" s="854" t="str">
        <f t="shared" si="201"/>
        <v/>
      </c>
      <c r="AA894" s="987" t="str">
        <f t="shared" si="199"/>
        <v>Worten def - 6806</v>
      </c>
      <c r="AB894" s="770"/>
      <c r="AC894" s="722">
        <f t="shared" si="208"/>
        <v>0</v>
      </c>
      <c r="AD894" s="771">
        <f t="shared" si="197"/>
        <v>-41952</v>
      </c>
      <c r="AE894" s="932" t="str">
        <f t="shared" si="200"/>
        <v>Pendente</v>
      </c>
      <c r="AF894" s="725" t="str">
        <f t="shared" si="209"/>
        <v>-</v>
      </c>
    </row>
    <row r="895" spans="1:32" s="720" customFormat="1" x14ac:dyDescent="0.25">
      <c r="A895" s="794" t="s">
        <v>116</v>
      </c>
      <c r="B895" s="769">
        <f t="shared" si="207"/>
        <v>68</v>
      </c>
      <c r="C895" s="786">
        <v>2000</v>
      </c>
      <c r="D895" s="771" t="s">
        <v>214</v>
      </c>
      <c r="E895" s="757">
        <v>42563</v>
      </c>
      <c r="F895" s="825"/>
      <c r="G895" s="721">
        <f t="shared" si="202"/>
        <v>68</v>
      </c>
      <c r="H895" s="831">
        <v>2000</v>
      </c>
      <c r="I895" s="831">
        <v>2000</v>
      </c>
      <c r="J895" s="790">
        <v>0</v>
      </c>
      <c r="K895" s="1069">
        <f t="shared" si="206"/>
        <v>2000</v>
      </c>
      <c r="L895" s="997"/>
      <c r="V895" s="836"/>
      <c r="W895" s="965">
        <f t="shared" si="204"/>
        <v>68</v>
      </c>
      <c r="X895" s="831"/>
      <c r="Y895" s="977" t="str">
        <f t="shared" si="198"/>
        <v>ERRO</v>
      </c>
      <c r="Z895" s="854" t="str">
        <f t="shared" si="201"/>
        <v/>
      </c>
      <c r="AA895" s="987" t="str">
        <f t="shared" si="199"/>
        <v>Worten def - 6806</v>
      </c>
      <c r="AB895" s="770"/>
      <c r="AC895" s="722">
        <f t="shared" si="208"/>
        <v>0</v>
      </c>
      <c r="AD895" s="771">
        <f t="shared" si="197"/>
        <v>-41952</v>
      </c>
      <c r="AE895" s="932" t="str">
        <f t="shared" si="200"/>
        <v>Pendente</v>
      </c>
      <c r="AF895" s="725" t="str">
        <f t="shared" si="209"/>
        <v>-</v>
      </c>
    </row>
    <row r="896" spans="1:32" s="720" customFormat="1" x14ac:dyDescent="0.25">
      <c r="A896" s="794" t="s">
        <v>116</v>
      </c>
      <c r="B896" s="769">
        <f t="shared" si="207"/>
        <v>69</v>
      </c>
      <c r="C896" s="786">
        <v>2000</v>
      </c>
      <c r="D896" s="771" t="s">
        <v>214</v>
      </c>
      <c r="E896" s="757">
        <v>42563</v>
      </c>
      <c r="F896" s="825"/>
      <c r="G896" s="721">
        <f t="shared" si="202"/>
        <v>69</v>
      </c>
      <c r="H896" s="831">
        <v>2000</v>
      </c>
      <c r="I896" s="831">
        <v>2000</v>
      </c>
      <c r="J896" s="790">
        <v>2000</v>
      </c>
      <c r="K896" s="827">
        <v>0</v>
      </c>
      <c r="L896" s="997"/>
      <c r="V896" s="836"/>
      <c r="W896" s="965">
        <f t="shared" si="204"/>
        <v>69</v>
      </c>
      <c r="X896" s="831"/>
      <c r="Y896" s="977" t="str">
        <f t="shared" si="198"/>
        <v>KO</v>
      </c>
      <c r="Z896" s="854" t="str">
        <f t="shared" si="201"/>
        <v/>
      </c>
      <c r="AA896" s="987" t="str">
        <f t="shared" si="199"/>
        <v>Worten def - 6806</v>
      </c>
      <c r="AB896" s="770"/>
      <c r="AC896" s="722">
        <f t="shared" si="208"/>
        <v>0</v>
      </c>
      <c r="AD896" s="771">
        <f t="shared" ref="AD896:AD959" si="210">DAYS360(E896,AB896)</f>
        <v>-41952</v>
      </c>
      <c r="AE896" s="932" t="str">
        <f t="shared" si="200"/>
        <v>Pendente</v>
      </c>
      <c r="AF896" s="725" t="str">
        <f t="shared" si="209"/>
        <v>-</v>
      </c>
    </row>
    <row r="897" spans="1:32" s="720" customFormat="1" x14ac:dyDescent="0.25">
      <c r="A897" s="794" t="s">
        <v>116</v>
      </c>
      <c r="B897" s="769">
        <f t="shared" si="207"/>
        <v>70</v>
      </c>
      <c r="C897" s="786">
        <v>2000</v>
      </c>
      <c r="D897" s="771" t="s">
        <v>214</v>
      </c>
      <c r="E897" s="757">
        <v>42563</v>
      </c>
      <c r="F897" s="825"/>
      <c r="G897" s="721">
        <f t="shared" si="202"/>
        <v>70</v>
      </c>
      <c r="H897" s="831">
        <v>2000</v>
      </c>
      <c r="I897" s="831">
        <v>2000</v>
      </c>
      <c r="J897" s="790">
        <v>2000</v>
      </c>
      <c r="K897" s="827">
        <v>0</v>
      </c>
      <c r="L897" s="997"/>
      <c r="V897" s="836"/>
      <c r="W897" s="965">
        <f t="shared" si="204"/>
        <v>70</v>
      </c>
      <c r="X897" s="831"/>
      <c r="Y897" s="977" t="str">
        <f t="shared" si="198"/>
        <v>KO</v>
      </c>
      <c r="Z897" s="854" t="str">
        <f t="shared" si="201"/>
        <v/>
      </c>
      <c r="AA897" s="987" t="str">
        <f t="shared" si="199"/>
        <v>Worten def - 6806</v>
      </c>
      <c r="AB897" s="770"/>
      <c r="AC897" s="722">
        <f t="shared" si="208"/>
        <v>0</v>
      </c>
      <c r="AD897" s="771">
        <f t="shared" si="210"/>
        <v>-41952</v>
      </c>
      <c r="AE897" s="932" t="str">
        <f t="shared" si="200"/>
        <v>Pendente</v>
      </c>
      <c r="AF897" s="725" t="str">
        <f t="shared" si="209"/>
        <v>-</v>
      </c>
    </row>
    <row r="898" spans="1:32" s="720" customFormat="1" x14ac:dyDescent="0.25">
      <c r="A898" s="794" t="s">
        <v>116</v>
      </c>
      <c r="B898" s="769">
        <f t="shared" si="207"/>
        <v>71</v>
      </c>
      <c r="C898" s="786">
        <v>2000</v>
      </c>
      <c r="D898" s="771" t="s">
        <v>214</v>
      </c>
      <c r="E898" s="757">
        <v>42563</v>
      </c>
      <c r="F898" s="825"/>
      <c r="G898" s="721">
        <f t="shared" si="202"/>
        <v>71</v>
      </c>
      <c r="H898" s="831">
        <v>2000</v>
      </c>
      <c r="I898" s="831">
        <v>2000</v>
      </c>
      <c r="J898" s="790">
        <v>2000</v>
      </c>
      <c r="K898" s="827">
        <v>0</v>
      </c>
      <c r="L898" s="997"/>
      <c r="V898" s="836"/>
      <c r="W898" s="965">
        <f t="shared" si="204"/>
        <v>71</v>
      </c>
      <c r="X898" s="831"/>
      <c r="Y898" s="977" t="str">
        <f t="shared" si="198"/>
        <v>KO</v>
      </c>
      <c r="Z898" s="854" t="str">
        <f t="shared" si="201"/>
        <v/>
      </c>
      <c r="AA898" s="987" t="str">
        <f t="shared" si="199"/>
        <v>Worten def - 6806</v>
      </c>
      <c r="AB898" s="770"/>
      <c r="AC898" s="722">
        <f t="shared" si="208"/>
        <v>0</v>
      </c>
      <c r="AD898" s="771">
        <f t="shared" si="210"/>
        <v>-41952</v>
      </c>
      <c r="AE898" s="932" t="str">
        <f t="shared" si="200"/>
        <v>Pendente</v>
      </c>
      <c r="AF898" s="725" t="str">
        <f t="shared" si="209"/>
        <v>-</v>
      </c>
    </row>
    <row r="899" spans="1:32" s="726" customFormat="1" x14ac:dyDescent="0.25">
      <c r="A899" s="921" t="s">
        <v>116</v>
      </c>
      <c r="B899" s="875">
        <f t="shared" si="207"/>
        <v>72</v>
      </c>
      <c r="C899" s="901">
        <v>2000</v>
      </c>
      <c r="D899" s="847" t="s">
        <v>214</v>
      </c>
      <c r="E899" s="1003">
        <v>42563</v>
      </c>
      <c r="F899" s="1004"/>
      <c r="G899" s="878">
        <f t="shared" si="202"/>
        <v>72</v>
      </c>
      <c r="H899" s="902">
        <v>2000</v>
      </c>
      <c r="I899" s="902">
        <v>2000</v>
      </c>
      <c r="J899" s="903">
        <v>2000</v>
      </c>
      <c r="K899" s="868">
        <v>0</v>
      </c>
      <c r="L899" s="997"/>
      <c r="V899" s="968"/>
      <c r="W899" s="1002">
        <f t="shared" si="204"/>
        <v>72</v>
      </c>
      <c r="X899" s="902"/>
      <c r="Y899" s="933" t="str">
        <f t="shared" si="198"/>
        <v>KO</v>
      </c>
      <c r="Z899" s="858" t="str">
        <f t="shared" si="201"/>
        <v/>
      </c>
      <c r="AA899" s="989" t="str">
        <f t="shared" si="199"/>
        <v>Worten def - 6806</v>
      </c>
      <c r="AB899" s="852"/>
      <c r="AC899" s="990">
        <f t="shared" si="208"/>
        <v>0</v>
      </c>
      <c r="AD899" s="771">
        <f t="shared" si="210"/>
        <v>-41952</v>
      </c>
      <c r="AE899" s="947" t="str">
        <f t="shared" si="200"/>
        <v>Pendente</v>
      </c>
      <c r="AF899" s="876" t="str">
        <f t="shared" si="209"/>
        <v>-</v>
      </c>
    </row>
    <row r="900" spans="1:32" s="720" customFormat="1" x14ac:dyDescent="0.25">
      <c r="A900" s="794" t="s">
        <v>116</v>
      </c>
      <c r="B900" s="769">
        <f t="shared" si="207"/>
        <v>73</v>
      </c>
      <c r="C900" s="786">
        <v>2000</v>
      </c>
      <c r="D900" s="771" t="s">
        <v>214</v>
      </c>
      <c r="E900" s="757">
        <v>42563</v>
      </c>
      <c r="F900" s="825"/>
      <c r="G900" s="721">
        <f t="shared" si="202"/>
        <v>73</v>
      </c>
      <c r="H900" s="831">
        <v>2000</v>
      </c>
      <c r="I900" s="831">
        <v>2000</v>
      </c>
      <c r="J900" s="831">
        <v>2000</v>
      </c>
      <c r="K900" s="827">
        <v>0</v>
      </c>
      <c r="L900" s="1053"/>
      <c r="V900" s="836"/>
      <c r="W900" s="965">
        <f t="shared" si="204"/>
        <v>73</v>
      </c>
      <c r="X900" s="831"/>
      <c r="Y900" s="977" t="str">
        <f t="shared" si="198"/>
        <v>KO</v>
      </c>
      <c r="Z900" s="854" t="str">
        <f t="shared" si="201"/>
        <v/>
      </c>
      <c r="AA900" s="987" t="str">
        <f t="shared" si="199"/>
        <v>Worten def - 6806</v>
      </c>
      <c r="AB900" s="770"/>
      <c r="AC900" s="722">
        <f t="shared" si="208"/>
        <v>0</v>
      </c>
      <c r="AD900" s="771">
        <f t="shared" si="210"/>
        <v>-41952</v>
      </c>
      <c r="AE900" s="932" t="str">
        <f t="shared" si="200"/>
        <v>Pendente</v>
      </c>
      <c r="AF900" s="725" t="str">
        <f t="shared" si="209"/>
        <v>-</v>
      </c>
    </row>
    <row r="901" spans="1:32" s="726" customFormat="1" x14ac:dyDescent="0.25">
      <c r="A901" s="921" t="s">
        <v>116</v>
      </c>
      <c r="B901" s="875">
        <f t="shared" si="207"/>
        <v>74</v>
      </c>
      <c r="C901" s="901">
        <v>2000</v>
      </c>
      <c r="D901" s="847" t="s">
        <v>214</v>
      </c>
      <c r="E901" s="1003">
        <v>42563</v>
      </c>
      <c r="F901" s="1004"/>
      <c r="G901" s="878">
        <f t="shared" si="202"/>
        <v>74</v>
      </c>
      <c r="H901" s="902">
        <v>2000</v>
      </c>
      <c r="I901" s="902">
        <v>2000</v>
      </c>
      <c r="J901" s="902">
        <v>2000</v>
      </c>
      <c r="K901" s="868">
        <v>0</v>
      </c>
      <c r="L901" s="998"/>
      <c r="V901" s="968"/>
      <c r="W901" s="1002">
        <f t="shared" si="204"/>
        <v>74</v>
      </c>
      <c r="X901" s="902"/>
      <c r="Y901" s="933" t="str">
        <f t="shared" si="198"/>
        <v>KO</v>
      </c>
      <c r="Z901" s="858" t="str">
        <f t="shared" si="201"/>
        <v/>
      </c>
      <c r="AA901" s="989" t="str">
        <f t="shared" si="199"/>
        <v>Worten def - 6806</v>
      </c>
      <c r="AB901" s="852"/>
      <c r="AC901" s="990">
        <f t="shared" si="208"/>
        <v>0</v>
      </c>
      <c r="AD901" s="771">
        <f t="shared" si="210"/>
        <v>-41952</v>
      </c>
      <c r="AE901" s="947" t="str">
        <f t="shared" si="200"/>
        <v>Pendente</v>
      </c>
      <c r="AF901" s="876" t="str">
        <f t="shared" si="209"/>
        <v>-</v>
      </c>
    </row>
    <row r="902" spans="1:32" s="720" customFormat="1" x14ac:dyDescent="0.25">
      <c r="A902" s="794" t="s">
        <v>116</v>
      </c>
      <c r="B902" s="769">
        <f t="shared" si="207"/>
        <v>75</v>
      </c>
      <c r="C902" s="786">
        <v>2000</v>
      </c>
      <c r="D902" s="771" t="s">
        <v>214</v>
      </c>
      <c r="E902" s="757">
        <v>42563</v>
      </c>
      <c r="F902" s="825"/>
      <c r="G902" s="721">
        <f t="shared" si="202"/>
        <v>75</v>
      </c>
      <c r="H902" s="831">
        <v>2000</v>
      </c>
      <c r="I902" s="831">
        <v>2000</v>
      </c>
      <c r="J902" s="831">
        <v>2000</v>
      </c>
      <c r="K902" s="827">
        <v>0</v>
      </c>
      <c r="L902" s="961"/>
      <c r="V902" s="836"/>
      <c r="W902" s="965">
        <f t="shared" si="204"/>
        <v>75</v>
      </c>
      <c r="X902" s="831"/>
      <c r="Y902" s="977" t="str">
        <f t="shared" ref="Y902:Y965" si="211">IF(C902=X902,"OK",IF(R902=J902,"ERRO",IF(X902="","KO",IF(X902=J902,"ERRO"))))</f>
        <v>KO</v>
      </c>
      <c r="Z902" s="854" t="str">
        <f t="shared" si="201"/>
        <v/>
      </c>
      <c r="AA902" s="987" t="str">
        <f t="shared" ref="AA902:AA965" si="212">D902</f>
        <v>Worten def - 6806</v>
      </c>
      <c r="AB902" s="770"/>
      <c r="AC902" s="722">
        <f t="shared" si="208"/>
        <v>0</v>
      </c>
      <c r="AD902" s="771">
        <f t="shared" si="210"/>
        <v>-41952</v>
      </c>
      <c r="AE902" s="932" t="str">
        <f t="shared" ref="AE902:AE965" si="213">IF(AB902&gt;0,"OK","Pendente")</f>
        <v>Pendente</v>
      </c>
      <c r="AF902" s="725" t="str">
        <f t="shared" si="209"/>
        <v>-</v>
      </c>
    </row>
    <row r="903" spans="1:32" s="726" customFormat="1" x14ac:dyDescent="0.25">
      <c r="A903" s="921" t="s">
        <v>116</v>
      </c>
      <c r="B903" s="875">
        <f t="shared" si="207"/>
        <v>76</v>
      </c>
      <c r="C903" s="901">
        <v>2000</v>
      </c>
      <c r="D903" s="847" t="s">
        <v>214</v>
      </c>
      <c r="E903" s="1003">
        <v>42563</v>
      </c>
      <c r="F903" s="1004"/>
      <c r="G903" s="878">
        <f t="shared" si="202"/>
        <v>76</v>
      </c>
      <c r="H903" s="902">
        <v>2000</v>
      </c>
      <c r="I903" s="902">
        <v>2000</v>
      </c>
      <c r="J903" s="902">
        <v>2000</v>
      </c>
      <c r="K903" s="868">
        <v>0</v>
      </c>
      <c r="L903" s="997"/>
      <c r="V903" s="968"/>
      <c r="W903" s="1002">
        <f t="shared" si="204"/>
        <v>76</v>
      </c>
      <c r="X903" s="902"/>
      <c r="Y903" s="933" t="str">
        <f t="shared" si="211"/>
        <v>KO</v>
      </c>
      <c r="Z903" s="858" t="str">
        <f t="shared" si="201"/>
        <v/>
      </c>
      <c r="AA903" s="989" t="str">
        <f t="shared" si="212"/>
        <v>Worten def - 6806</v>
      </c>
      <c r="AB903" s="852"/>
      <c r="AC903" s="990">
        <f t="shared" si="208"/>
        <v>0</v>
      </c>
      <c r="AD903" s="771">
        <f t="shared" si="210"/>
        <v>-41952</v>
      </c>
      <c r="AE903" s="947" t="str">
        <f t="shared" si="213"/>
        <v>Pendente</v>
      </c>
      <c r="AF903" s="876" t="str">
        <f t="shared" si="209"/>
        <v>-</v>
      </c>
    </row>
    <row r="904" spans="1:32" s="720" customFormat="1" x14ac:dyDescent="0.25">
      <c r="A904" s="794" t="s">
        <v>116</v>
      </c>
      <c r="B904" s="769">
        <f t="shared" si="207"/>
        <v>77</v>
      </c>
      <c r="C904" s="786">
        <v>2000</v>
      </c>
      <c r="D904" s="771" t="s">
        <v>214</v>
      </c>
      <c r="E904" s="757">
        <v>42563</v>
      </c>
      <c r="F904" s="825"/>
      <c r="G904" s="721">
        <f t="shared" si="202"/>
        <v>77</v>
      </c>
      <c r="H904" s="831">
        <v>2000</v>
      </c>
      <c r="I904" s="831">
        <v>2000</v>
      </c>
      <c r="J904" s="790">
        <v>2000</v>
      </c>
      <c r="K904" s="827">
        <v>0</v>
      </c>
      <c r="L904" s="1053"/>
      <c r="V904" s="836"/>
      <c r="W904" s="965">
        <f t="shared" si="204"/>
        <v>77</v>
      </c>
      <c r="X904" s="831"/>
      <c r="Y904" s="977" t="str">
        <f t="shared" si="211"/>
        <v>KO</v>
      </c>
      <c r="Z904" s="854" t="str">
        <f t="shared" si="201"/>
        <v/>
      </c>
      <c r="AA904" s="987" t="str">
        <f t="shared" si="212"/>
        <v>Worten def - 6806</v>
      </c>
      <c r="AB904" s="770"/>
      <c r="AC904" s="722">
        <f t="shared" si="208"/>
        <v>0</v>
      </c>
      <c r="AD904" s="771">
        <f t="shared" si="210"/>
        <v>-41952</v>
      </c>
      <c r="AE904" s="932" t="str">
        <f t="shared" si="213"/>
        <v>Pendente</v>
      </c>
      <c r="AF904" s="725" t="str">
        <f t="shared" si="209"/>
        <v>-</v>
      </c>
    </row>
    <row r="905" spans="1:32" s="720" customFormat="1" x14ac:dyDescent="0.25">
      <c r="A905" s="794" t="s">
        <v>116</v>
      </c>
      <c r="B905" s="769">
        <f t="shared" si="207"/>
        <v>78</v>
      </c>
      <c r="C905" s="786">
        <v>2000</v>
      </c>
      <c r="D905" s="771" t="s">
        <v>214</v>
      </c>
      <c r="E905" s="757">
        <v>42563</v>
      </c>
      <c r="F905" s="825"/>
      <c r="G905" s="721">
        <f t="shared" si="202"/>
        <v>78</v>
      </c>
      <c r="H905" s="831">
        <v>2000</v>
      </c>
      <c r="I905" s="831">
        <v>2000</v>
      </c>
      <c r="J905" s="790">
        <v>2000</v>
      </c>
      <c r="K905" s="827">
        <v>0</v>
      </c>
      <c r="L905" s="997"/>
      <c r="V905" s="836"/>
      <c r="W905" s="965">
        <f t="shared" si="204"/>
        <v>78</v>
      </c>
      <c r="X905" s="831"/>
      <c r="Y905" s="977" t="str">
        <f t="shared" si="211"/>
        <v>KO</v>
      </c>
      <c r="Z905" s="854" t="str">
        <f t="shared" si="201"/>
        <v/>
      </c>
      <c r="AA905" s="987" t="str">
        <f t="shared" si="212"/>
        <v>Worten def - 6806</v>
      </c>
      <c r="AB905" s="770"/>
      <c r="AC905" s="722">
        <f t="shared" si="208"/>
        <v>0</v>
      </c>
      <c r="AD905" s="771">
        <f t="shared" si="210"/>
        <v>-41952</v>
      </c>
      <c r="AE905" s="932" t="str">
        <f t="shared" si="213"/>
        <v>Pendente</v>
      </c>
      <c r="AF905" s="725" t="str">
        <f t="shared" si="209"/>
        <v>-</v>
      </c>
    </row>
    <row r="906" spans="1:32" s="720" customFormat="1" x14ac:dyDescent="0.25">
      <c r="A906" s="794" t="s">
        <v>116</v>
      </c>
      <c r="B906" s="769">
        <f t="shared" si="207"/>
        <v>79</v>
      </c>
      <c r="C906" s="786">
        <v>2000</v>
      </c>
      <c r="D906" s="771" t="s">
        <v>214</v>
      </c>
      <c r="E906" s="757">
        <v>42563</v>
      </c>
      <c r="F906" s="825"/>
      <c r="G906" s="721">
        <f t="shared" si="202"/>
        <v>79</v>
      </c>
      <c r="H906" s="831">
        <v>2000</v>
      </c>
      <c r="I906" s="831">
        <v>2000</v>
      </c>
      <c r="J906" s="790">
        <v>2000</v>
      </c>
      <c r="K906" s="827">
        <v>0</v>
      </c>
      <c r="L906" s="997"/>
      <c r="V906" s="836"/>
      <c r="W906" s="965">
        <f t="shared" si="204"/>
        <v>79</v>
      </c>
      <c r="X906" s="831"/>
      <c r="Y906" s="977" t="str">
        <f t="shared" si="211"/>
        <v>KO</v>
      </c>
      <c r="Z906" s="854" t="str">
        <f t="shared" si="201"/>
        <v/>
      </c>
      <c r="AA906" s="987" t="str">
        <f t="shared" si="212"/>
        <v>Worten def - 6806</v>
      </c>
      <c r="AB906" s="770"/>
      <c r="AC906" s="722">
        <f t="shared" si="208"/>
        <v>0</v>
      </c>
      <c r="AD906" s="771">
        <f t="shared" si="210"/>
        <v>-41952</v>
      </c>
      <c r="AE906" s="932" t="str">
        <f t="shared" si="213"/>
        <v>Pendente</v>
      </c>
      <c r="AF906" s="725" t="str">
        <f t="shared" si="209"/>
        <v>-</v>
      </c>
    </row>
    <row r="907" spans="1:32" s="720" customFormat="1" x14ac:dyDescent="0.25">
      <c r="A907" s="794" t="s">
        <v>116</v>
      </c>
      <c r="B907" s="769">
        <f t="shared" si="207"/>
        <v>80</v>
      </c>
      <c r="C907" s="786">
        <v>2000</v>
      </c>
      <c r="D907" s="771" t="s">
        <v>214</v>
      </c>
      <c r="E907" s="757">
        <v>42563</v>
      </c>
      <c r="F907" s="825"/>
      <c r="G907" s="721">
        <f t="shared" si="202"/>
        <v>80</v>
      </c>
      <c r="H907" s="831">
        <v>2000</v>
      </c>
      <c r="I907" s="831">
        <v>2000</v>
      </c>
      <c r="J907" s="790">
        <v>2000</v>
      </c>
      <c r="K907" s="827">
        <v>0</v>
      </c>
      <c r="L907" s="997"/>
      <c r="V907" s="836"/>
      <c r="W907" s="965">
        <f t="shared" si="204"/>
        <v>80</v>
      </c>
      <c r="X907" s="831"/>
      <c r="Y907" s="977" t="str">
        <f t="shared" si="211"/>
        <v>KO</v>
      </c>
      <c r="Z907" s="854" t="str">
        <f t="shared" si="201"/>
        <v/>
      </c>
      <c r="AA907" s="987" t="str">
        <f t="shared" si="212"/>
        <v>Worten def - 6806</v>
      </c>
      <c r="AB907" s="770"/>
      <c r="AC907" s="722">
        <f t="shared" si="208"/>
        <v>0</v>
      </c>
      <c r="AD907" s="771">
        <f t="shared" si="210"/>
        <v>-41952</v>
      </c>
      <c r="AE907" s="932" t="str">
        <f t="shared" si="213"/>
        <v>Pendente</v>
      </c>
      <c r="AF907" s="725" t="str">
        <f t="shared" si="209"/>
        <v>-</v>
      </c>
    </row>
    <row r="908" spans="1:32" s="720" customFormat="1" x14ac:dyDescent="0.25">
      <c r="A908" s="794" t="s">
        <v>116</v>
      </c>
      <c r="B908" s="769">
        <f t="shared" si="207"/>
        <v>81</v>
      </c>
      <c r="C908" s="786">
        <v>2000</v>
      </c>
      <c r="D908" s="771" t="s">
        <v>214</v>
      </c>
      <c r="E908" s="757">
        <v>42563</v>
      </c>
      <c r="F908" s="825"/>
      <c r="G908" s="721">
        <f t="shared" si="202"/>
        <v>81</v>
      </c>
      <c r="H908" s="831">
        <v>2000</v>
      </c>
      <c r="I908" s="831">
        <v>2000</v>
      </c>
      <c r="J908" s="790">
        <v>2000</v>
      </c>
      <c r="K908" s="827">
        <v>0</v>
      </c>
      <c r="L908" s="997"/>
      <c r="V908" s="836"/>
      <c r="W908" s="965">
        <f t="shared" si="204"/>
        <v>81</v>
      </c>
      <c r="X908" s="831"/>
      <c r="Y908" s="977" t="str">
        <f t="shared" si="211"/>
        <v>KO</v>
      </c>
      <c r="Z908" s="854" t="str">
        <f t="shared" si="201"/>
        <v/>
      </c>
      <c r="AA908" s="987" t="str">
        <f t="shared" si="212"/>
        <v>Worten def - 6806</v>
      </c>
      <c r="AB908" s="770"/>
      <c r="AC908" s="722">
        <f t="shared" si="208"/>
        <v>0</v>
      </c>
      <c r="AD908" s="771">
        <f t="shared" si="210"/>
        <v>-41952</v>
      </c>
      <c r="AE908" s="932" t="str">
        <f t="shared" si="213"/>
        <v>Pendente</v>
      </c>
      <c r="AF908" s="725" t="str">
        <f t="shared" si="209"/>
        <v>-</v>
      </c>
    </row>
    <row r="909" spans="1:32" s="720" customFormat="1" x14ac:dyDescent="0.25">
      <c r="A909" s="794" t="s">
        <v>116</v>
      </c>
      <c r="B909" s="769">
        <f t="shared" si="207"/>
        <v>82</v>
      </c>
      <c r="C909" s="786">
        <v>2000</v>
      </c>
      <c r="D909" s="771" t="s">
        <v>214</v>
      </c>
      <c r="E909" s="757">
        <v>42563</v>
      </c>
      <c r="F909" s="825"/>
      <c r="G909" s="721">
        <f t="shared" si="202"/>
        <v>82</v>
      </c>
      <c r="H909" s="831">
        <v>2000</v>
      </c>
      <c r="I909" s="831">
        <v>2000</v>
      </c>
      <c r="J909" s="790">
        <v>2000</v>
      </c>
      <c r="K909" s="827">
        <v>0</v>
      </c>
      <c r="L909" s="997"/>
      <c r="V909" s="836"/>
      <c r="W909" s="965">
        <f t="shared" si="204"/>
        <v>82</v>
      </c>
      <c r="X909" s="831"/>
      <c r="Y909" s="977" t="str">
        <f t="shared" si="211"/>
        <v>KO</v>
      </c>
      <c r="Z909" s="854" t="str">
        <f t="shared" ref="Z909:Z972" si="214">IF(X909="","",+C909-X909)</f>
        <v/>
      </c>
      <c r="AA909" s="987" t="str">
        <f t="shared" si="212"/>
        <v>Worten def - 6806</v>
      </c>
      <c r="AB909" s="770"/>
      <c r="AC909" s="722">
        <f t="shared" si="208"/>
        <v>0</v>
      </c>
      <c r="AD909" s="771">
        <f t="shared" si="210"/>
        <v>-41952</v>
      </c>
      <c r="AE909" s="932" t="str">
        <f t="shared" si="213"/>
        <v>Pendente</v>
      </c>
      <c r="AF909" s="725" t="str">
        <f t="shared" si="209"/>
        <v>-</v>
      </c>
    </row>
    <row r="910" spans="1:32" s="720" customFormat="1" x14ac:dyDescent="0.25">
      <c r="A910" s="794" t="s">
        <v>116</v>
      </c>
      <c r="B910" s="769">
        <f t="shared" si="207"/>
        <v>83</v>
      </c>
      <c r="C910" s="786">
        <v>2000</v>
      </c>
      <c r="D910" s="771" t="s">
        <v>214</v>
      </c>
      <c r="E910" s="757">
        <v>42563</v>
      </c>
      <c r="F910" s="825"/>
      <c r="G910" s="721">
        <f t="shared" si="202"/>
        <v>83</v>
      </c>
      <c r="H910" s="831">
        <v>2000</v>
      </c>
      <c r="I910" s="831">
        <v>2000</v>
      </c>
      <c r="J910" s="790">
        <v>2000</v>
      </c>
      <c r="K910" s="827">
        <v>0</v>
      </c>
      <c r="L910" s="997"/>
      <c r="V910" s="836"/>
      <c r="W910" s="965">
        <f t="shared" si="204"/>
        <v>83</v>
      </c>
      <c r="X910" s="831"/>
      <c r="Y910" s="977" t="str">
        <f t="shared" si="211"/>
        <v>KO</v>
      </c>
      <c r="Z910" s="854" t="str">
        <f t="shared" si="214"/>
        <v/>
      </c>
      <c r="AA910" s="987" t="str">
        <f t="shared" si="212"/>
        <v>Worten def - 6806</v>
      </c>
      <c r="AB910" s="770"/>
      <c r="AC910" s="722">
        <f t="shared" si="208"/>
        <v>0</v>
      </c>
      <c r="AD910" s="771">
        <f t="shared" si="210"/>
        <v>-41952</v>
      </c>
      <c r="AE910" s="932" t="str">
        <f t="shared" si="213"/>
        <v>Pendente</v>
      </c>
      <c r="AF910" s="725" t="str">
        <f t="shared" si="209"/>
        <v>-</v>
      </c>
    </row>
    <row r="911" spans="1:32" s="720" customFormat="1" x14ac:dyDescent="0.25">
      <c r="A911" s="794" t="s">
        <v>116</v>
      </c>
      <c r="B911" s="769">
        <f t="shared" si="207"/>
        <v>84</v>
      </c>
      <c r="C911" s="786">
        <v>2000</v>
      </c>
      <c r="D911" s="771" t="s">
        <v>214</v>
      </c>
      <c r="E911" s="757">
        <v>42563</v>
      </c>
      <c r="F911" s="825"/>
      <c r="G911" s="721">
        <f t="shared" si="202"/>
        <v>84</v>
      </c>
      <c r="H911" s="831">
        <v>2000</v>
      </c>
      <c r="I911" s="831">
        <v>2000</v>
      </c>
      <c r="J911" s="790">
        <v>2000</v>
      </c>
      <c r="K911" s="827">
        <v>0</v>
      </c>
      <c r="L911" s="997"/>
      <c r="V911" s="836"/>
      <c r="W911" s="965">
        <f t="shared" si="204"/>
        <v>84</v>
      </c>
      <c r="X911" s="831"/>
      <c r="Y911" s="977" t="str">
        <f t="shared" si="211"/>
        <v>KO</v>
      </c>
      <c r="Z911" s="854" t="str">
        <f t="shared" si="214"/>
        <v/>
      </c>
      <c r="AA911" s="987" t="str">
        <f t="shared" si="212"/>
        <v>Worten def - 6806</v>
      </c>
      <c r="AB911" s="770"/>
      <c r="AC911" s="722">
        <f t="shared" si="208"/>
        <v>0</v>
      </c>
      <c r="AD911" s="771">
        <f t="shared" si="210"/>
        <v>-41952</v>
      </c>
      <c r="AE911" s="932" t="str">
        <f t="shared" si="213"/>
        <v>Pendente</v>
      </c>
      <c r="AF911" s="725" t="str">
        <f t="shared" si="209"/>
        <v>-</v>
      </c>
    </row>
    <row r="912" spans="1:32" s="720" customFormat="1" x14ac:dyDescent="0.25">
      <c r="A912" s="794" t="s">
        <v>116</v>
      </c>
      <c r="B912" s="769">
        <f t="shared" si="207"/>
        <v>85</v>
      </c>
      <c r="C912" s="786">
        <v>2000</v>
      </c>
      <c r="D912" s="771" t="s">
        <v>214</v>
      </c>
      <c r="E912" s="757">
        <v>42563</v>
      </c>
      <c r="F912" s="825"/>
      <c r="G912" s="721">
        <f t="shared" si="202"/>
        <v>85</v>
      </c>
      <c r="H912" s="904">
        <v>2000</v>
      </c>
      <c r="I912" s="904">
        <v>2000</v>
      </c>
      <c r="J912" s="783">
        <v>2000</v>
      </c>
      <c r="K912" s="827">
        <v>0</v>
      </c>
      <c r="L912" s="997"/>
      <c r="V912" s="836"/>
      <c r="W912" s="965">
        <f t="shared" si="204"/>
        <v>85</v>
      </c>
      <c r="X912" s="831"/>
      <c r="Y912" s="977" t="str">
        <f t="shared" si="211"/>
        <v>KO</v>
      </c>
      <c r="Z912" s="854" t="str">
        <f t="shared" si="214"/>
        <v/>
      </c>
      <c r="AA912" s="987" t="str">
        <f t="shared" si="212"/>
        <v>Worten def - 6806</v>
      </c>
      <c r="AB912" s="770"/>
      <c r="AC912" s="722">
        <f t="shared" si="208"/>
        <v>0</v>
      </c>
      <c r="AD912" s="771">
        <f t="shared" si="210"/>
        <v>-41952</v>
      </c>
      <c r="AE912" s="932" t="str">
        <f t="shared" si="213"/>
        <v>Pendente</v>
      </c>
      <c r="AF912" s="725" t="str">
        <f t="shared" si="209"/>
        <v>-</v>
      </c>
    </row>
    <row r="913" spans="1:32" s="720" customFormat="1" x14ac:dyDescent="0.25">
      <c r="A913" s="794" t="s">
        <v>116</v>
      </c>
      <c r="B913" s="769">
        <f t="shared" si="207"/>
        <v>86</v>
      </c>
      <c r="C913" s="786">
        <v>2000</v>
      </c>
      <c r="D913" s="771" t="s">
        <v>214</v>
      </c>
      <c r="E913" s="757">
        <v>42563</v>
      </c>
      <c r="F913" s="825"/>
      <c r="G913" s="721">
        <f t="shared" si="202"/>
        <v>86</v>
      </c>
      <c r="H913" s="904">
        <v>2000</v>
      </c>
      <c r="I913" s="904">
        <v>2000</v>
      </c>
      <c r="J913" s="783">
        <v>2000</v>
      </c>
      <c r="K913" s="827">
        <v>0</v>
      </c>
      <c r="L913" s="997"/>
      <c r="V913" s="836"/>
      <c r="W913" s="965">
        <f t="shared" si="204"/>
        <v>86</v>
      </c>
      <c r="X913" s="831"/>
      <c r="Y913" s="977" t="str">
        <f t="shared" si="211"/>
        <v>KO</v>
      </c>
      <c r="Z913" s="854" t="str">
        <f t="shared" si="214"/>
        <v/>
      </c>
      <c r="AA913" s="987" t="str">
        <f t="shared" si="212"/>
        <v>Worten def - 6806</v>
      </c>
      <c r="AB913" s="770"/>
      <c r="AC913" s="722">
        <f t="shared" si="208"/>
        <v>0</v>
      </c>
      <c r="AD913" s="771">
        <f t="shared" si="210"/>
        <v>-41952</v>
      </c>
      <c r="AE913" s="932" t="str">
        <f t="shared" si="213"/>
        <v>Pendente</v>
      </c>
      <c r="AF913" s="725" t="str">
        <f t="shared" si="209"/>
        <v>-</v>
      </c>
    </row>
    <row r="914" spans="1:32" s="720" customFormat="1" x14ac:dyDescent="0.25">
      <c r="A914" s="794" t="s">
        <v>116</v>
      </c>
      <c r="B914" s="769">
        <f t="shared" si="207"/>
        <v>87</v>
      </c>
      <c r="C914" s="786">
        <v>2000</v>
      </c>
      <c r="D914" s="771" t="s">
        <v>214</v>
      </c>
      <c r="E914" s="757">
        <v>42563</v>
      </c>
      <c r="F914" s="825"/>
      <c r="G914" s="721">
        <f t="shared" ref="G914:G977" si="215">B914</f>
        <v>87</v>
      </c>
      <c r="H914" s="904">
        <v>2000</v>
      </c>
      <c r="I914" s="904">
        <v>2000</v>
      </c>
      <c r="J914" s="904">
        <v>2000</v>
      </c>
      <c r="K914" s="827">
        <v>0</v>
      </c>
      <c r="L914" s="997"/>
      <c r="V914" s="836"/>
      <c r="W914" s="965">
        <f t="shared" si="204"/>
        <v>87</v>
      </c>
      <c r="X914" s="831"/>
      <c r="Y914" s="977" t="str">
        <f t="shared" si="211"/>
        <v>KO</v>
      </c>
      <c r="Z914" s="854" t="str">
        <f t="shared" si="214"/>
        <v/>
      </c>
      <c r="AA914" s="987" t="str">
        <f t="shared" si="212"/>
        <v>Worten def - 6806</v>
      </c>
      <c r="AB914" s="770"/>
      <c r="AC914" s="722">
        <f t="shared" si="208"/>
        <v>0</v>
      </c>
      <c r="AD914" s="771">
        <f t="shared" si="210"/>
        <v>-41952</v>
      </c>
      <c r="AE914" s="932" t="str">
        <f t="shared" si="213"/>
        <v>Pendente</v>
      </c>
      <c r="AF914" s="725" t="str">
        <f t="shared" si="209"/>
        <v>-</v>
      </c>
    </row>
    <row r="915" spans="1:32" s="720" customFormat="1" x14ac:dyDescent="0.25">
      <c r="A915" s="794" t="s">
        <v>116</v>
      </c>
      <c r="B915" s="769">
        <f t="shared" si="207"/>
        <v>88</v>
      </c>
      <c r="C915" s="786">
        <v>2000</v>
      </c>
      <c r="D915" s="771" t="s">
        <v>214</v>
      </c>
      <c r="E915" s="757">
        <v>42563</v>
      </c>
      <c r="F915" s="825"/>
      <c r="G915" s="721">
        <f t="shared" si="215"/>
        <v>88</v>
      </c>
      <c r="H915" s="904">
        <v>2000</v>
      </c>
      <c r="I915" s="904">
        <v>2000</v>
      </c>
      <c r="J915" s="904">
        <v>2000</v>
      </c>
      <c r="K915" s="827">
        <v>0</v>
      </c>
      <c r="L915" s="997"/>
      <c r="V915" s="836"/>
      <c r="W915" s="965">
        <f t="shared" si="204"/>
        <v>88</v>
      </c>
      <c r="X915" s="831"/>
      <c r="Y915" s="977" t="str">
        <f t="shared" si="211"/>
        <v>KO</v>
      </c>
      <c r="Z915" s="854" t="str">
        <f t="shared" si="214"/>
        <v/>
      </c>
      <c r="AA915" s="987" t="str">
        <f t="shared" si="212"/>
        <v>Worten def - 6806</v>
      </c>
      <c r="AB915" s="770"/>
      <c r="AC915" s="722">
        <f t="shared" si="208"/>
        <v>0</v>
      </c>
      <c r="AD915" s="771">
        <f t="shared" si="210"/>
        <v>-41952</v>
      </c>
      <c r="AE915" s="932" t="str">
        <f t="shared" si="213"/>
        <v>Pendente</v>
      </c>
      <c r="AF915" s="725" t="str">
        <f t="shared" si="209"/>
        <v>-</v>
      </c>
    </row>
    <row r="916" spans="1:32" s="720" customFormat="1" x14ac:dyDescent="0.25">
      <c r="A916" s="794" t="s">
        <v>116</v>
      </c>
      <c r="B916" s="769">
        <f t="shared" si="207"/>
        <v>89</v>
      </c>
      <c r="C916" s="786">
        <v>730</v>
      </c>
      <c r="D916" s="771" t="s">
        <v>219</v>
      </c>
      <c r="E916" s="757">
        <v>42563</v>
      </c>
      <c r="F916" s="825"/>
      <c r="G916" s="721">
        <f t="shared" si="215"/>
        <v>89</v>
      </c>
      <c r="H916" s="904">
        <v>730</v>
      </c>
      <c r="I916" s="904">
        <v>730</v>
      </c>
      <c r="J916" s="904">
        <v>683</v>
      </c>
      <c r="K916" s="1069">
        <f>I916-J916</f>
        <v>47</v>
      </c>
      <c r="L916" s="997"/>
      <c r="V916" s="836"/>
      <c r="W916" s="965">
        <f t="shared" si="204"/>
        <v>89</v>
      </c>
      <c r="X916" s="831"/>
      <c r="Y916" s="977" t="str">
        <f t="shared" si="211"/>
        <v>KO</v>
      </c>
      <c r="Z916" s="854" t="str">
        <f t="shared" si="214"/>
        <v/>
      </c>
      <c r="AA916" s="987" t="str">
        <f t="shared" si="212"/>
        <v>Vobis -6843</v>
      </c>
      <c r="AB916" s="770"/>
      <c r="AC916" s="722">
        <f t="shared" si="208"/>
        <v>0</v>
      </c>
      <c r="AD916" s="771">
        <f t="shared" si="210"/>
        <v>-41952</v>
      </c>
      <c r="AE916" s="932" t="str">
        <f t="shared" si="213"/>
        <v>Pendente</v>
      </c>
      <c r="AF916" s="725" t="str">
        <f t="shared" si="209"/>
        <v>-</v>
      </c>
    </row>
    <row r="917" spans="1:32" s="720" customFormat="1" x14ac:dyDescent="0.25">
      <c r="A917" s="794" t="s">
        <v>115</v>
      </c>
      <c r="B917" s="769">
        <v>1</v>
      </c>
      <c r="C917" s="786">
        <v>8</v>
      </c>
      <c r="D917" s="771" t="s">
        <v>67</v>
      </c>
      <c r="E917" s="757">
        <v>42564</v>
      </c>
      <c r="F917" s="825"/>
      <c r="G917" s="721">
        <f t="shared" si="215"/>
        <v>1</v>
      </c>
      <c r="H917" s="904">
        <v>8</v>
      </c>
      <c r="I917" s="904">
        <v>8</v>
      </c>
      <c r="J917" s="904">
        <v>8</v>
      </c>
      <c r="K917" s="783">
        <v>0</v>
      </c>
      <c r="L917" s="997">
        <v>42565</v>
      </c>
      <c r="V917" s="836"/>
      <c r="W917" s="965">
        <f t="shared" si="204"/>
        <v>1</v>
      </c>
      <c r="X917" s="831">
        <v>8</v>
      </c>
      <c r="Y917" s="977" t="str">
        <f t="shared" si="211"/>
        <v>OK</v>
      </c>
      <c r="Z917" s="854">
        <f t="shared" si="214"/>
        <v>0</v>
      </c>
      <c r="AA917" s="987" t="str">
        <f t="shared" si="212"/>
        <v>White - 2213</v>
      </c>
      <c r="AB917" s="770">
        <v>42570</v>
      </c>
      <c r="AC917" s="722">
        <f t="shared" si="208"/>
        <v>8</v>
      </c>
      <c r="AD917" s="771">
        <f t="shared" si="210"/>
        <v>6</v>
      </c>
      <c r="AE917" s="932" t="str">
        <f t="shared" si="213"/>
        <v>OK</v>
      </c>
      <c r="AF917" s="725" t="str">
        <f t="shared" si="209"/>
        <v>OK</v>
      </c>
    </row>
    <row r="918" spans="1:32" s="720" customFormat="1" x14ac:dyDescent="0.25">
      <c r="A918" s="794" t="s">
        <v>115</v>
      </c>
      <c r="B918" s="769">
        <f t="shared" ref="B918:B933" si="216">B917+1</f>
        <v>2</v>
      </c>
      <c r="C918" s="786">
        <v>1</v>
      </c>
      <c r="D918" s="771" t="s">
        <v>68</v>
      </c>
      <c r="E918" s="757">
        <v>42564</v>
      </c>
      <c r="F918" s="825"/>
      <c r="G918" s="721">
        <f t="shared" si="215"/>
        <v>2</v>
      </c>
      <c r="H918" s="904">
        <v>1</v>
      </c>
      <c r="I918" s="904">
        <v>1</v>
      </c>
      <c r="J918" s="904">
        <v>1</v>
      </c>
      <c r="K918" s="783">
        <v>0</v>
      </c>
      <c r="L918" s="997">
        <v>42565</v>
      </c>
      <c r="V918" s="836"/>
      <c r="W918" s="965">
        <f t="shared" si="204"/>
        <v>2</v>
      </c>
      <c r="X918" s="831">
        <v>1</v>
      </c>
      <c r="Y918" s="977" t="str">
        <f t="shared" si="211"/>
        <v>OK</v>
      </c>
      <c r="Z918" s="854">
        <f t="shared" si="214"/>
        <v>0</v>
      </c>
      <c r="AA918" s="987" t="str">
        <f t="shared" si="212"/>
        <v>Green - 2214</v>
      </c>
      <c r="AB918" s="770">
        <v>42570</v>
      </c>
      <c r="AC918" s="722">
        <f t="shared" si="208"/>
        <v>1</v>
      </c>
      <c r="AD918" s="771">
        <f t="shared" si="210"/>
        <v>6</v>
      </c>
      <c r="AE918" s="932" t="str">
        <f t="shared" si="213"/>
        <v>OK</v>
      </c>
      <c r="AF918" s="725" t="str">
        <f t="shared" si="209"/>
        <v>OK</v>
      </c>
    </row>
    <row r="919" spans="1:32" s="720" customFormat="1" x14ac:dyDescent="0.25">
      <c r="A919" s="794" t="s">
        <v>115</v>
      </c>
      <c r="B919" s="769">
        <f t="shared" si="216"/>
        <v>3</v>
      </c>
      <c r="C919" s="786">
        <v>12</v>
      </c>
      <c r="D919" s="771" t="s">
        <v>69</v>
      </c>
      <c r="E919" s="757">
        <v>42564</v>
      </c>
      <c r="F919" s="825"/>
      <c r="G919" s="721">
        <f t="shared" si="215"/>
        <v>3</v>
      </c>
      <c r="H919" s="904">
        <v>12</v>
      </c>
      <c r="I919" s="904">
        <v>12</v>
      </c>
      <c r="J919" s="904">
        <v>12</v>
      </c>
      <c r="K919" s="783">
        <v>0</v>
      </c>
      <c r="L919" s="997">
        <v>42565</v>
      </c>
      <c r="V919" s="836"/>
      <c r="W919" s="965">
        <f t="shared" si="204"/>
        <v>3</v>
      </c>
      <c r="X919" s="831">
        <v>12</v>
      </c>
      <c r="Y919" s="977" t="str">
        <f t="shared" si="211"/>
        <v>OK</v>
      </c>
      <c r="Z919" s="854">
        <f t="shared" si="214"/>
        <v>0</v>
      </c>
      <c r="AA919" s="987" t="str">
        <f t="shared" si="212"/>
        <v>Black - 2215</v>
      </c>
      <c r="AB919" s="770">
        <v>42570</v>
      </c>
      <c r="AC919" s="722">
        <f t="shared" si="208"/>
        <v>12</v>
      </c>
      <c r="AD919" s="771">
        <f t="shared" si="210"/>
        <v>6</v>
      </c>
      <c r="AE919" s="932" t="str">
        <f t="shared" si="213"/>
        <v>OK</v>
      </c>
      <c r="AF919" s="725" t="str">
        <f t="shared" si="209"/>
        <v>OK</v>
      </c>
    </row>
    <row r="920" spans="1:32" s="720" customFormat="1" x14ac:dyDescent="0.25">
      <c r="A920" s="794" t="s">
        <v>115</v>
      </c>
      <c r="B920" s="769">
        <f t="shared" si="216"/>
        <v>4</v>
      </c>
      <c r="C920" s="786">
        <v>2</v>
      </c>
      <c r="D920" s="771" t="s">
        <v>72</v>
      </c>
      <c r="E920" s="757">
        <v>42564</v>
      </c>
      <c r="F920" s="825"/>
      <c r="G920" s="721">
        <f t="shared" si="215"/>
        <v>4</v>
      </c>
      <c r="H920" s="904">
        <v>2</v>
      </c>
      <c r="I920" s="904">
        <v>2</v>
      </c>
      <c r="J920" s="904">
        <v>2</v>
      </c>
      <c r="K920" s="783">
        <v>0</v>
      </c>
      <c r="L920" s="997">
        <v>42565</v>
      </c>
      <c r="V920" s="836"/>
      <c r="W920" s="965">
        <f t="shared" si="204"/>
        <v>4</v>
      </c>
      <c r="X920" s="831">
        <v>2</v>
      </c>
      <c r="Y920" s="977" t="str">
        <f t="shared" si="211"/>
        <v>OK</v>
      </c>
      <c r="Z920" s="854">
        <f t="shared" si="214"/>
        <v>0</v>
      </c>
      <c r="AA920" s="987" t="str">
        <f t="shared" si="212"/>
        <v>Credial - 2227</v>
      </c>
      <c r="AB920" s="770">
        <v>42570</v>
      </c>
      <c r="AC920" s="722">
        <f t="shared" si="208"/>
        <v>2</v>
      </c>
      <c r="AD920" s="771">
        <f t="shared" si="210"/>
        <v>6</v>
      </c>
      <c r="AE920" s="932" t="str">
        <f t="shared" si="213"/>
        <v>OK</v>
      </c>
      <c r="AF920" s="725" t="str">
        <f t="shared" si="209"/>
        <v>OK</v>
      </c>
    </row>
    <row r="921" spans="1:32" s="726" customFormat="1" x14ac:dyDescent="0.25">
      <c r="A921" s="921" t="s">
        <v>115</v>
      </c>
      <c r="B921" s="875">
        <f t="shared" si="216"/>
        <v>5</v>
      </c>
      <c r="C921" s="901">
        <v>367</v>
      </c>
      <c r="D921" s="847" t="s">
        <v>73</v>
      </c>
      <c r="E921" s="1055">
        <v>42564</v>
      </c>
      <c r="F921" s="1004"/>
      <c r="G921" s="878">
        <f t="shared" si="215"/>
        <v>5</v>
      </c>
      <c r="H921" s="912">
        <v>367</v>
      </c>
      <c r="I921" s="912">
        <v>367</v>
      </c>
      <c r="J921" s="959">
        <v>367</v>
      </c>
      <c r="K921" s="959">
        <v>0</v>
      </c>
      <c r="L921" s="997">
        <v>42565</v>
      </c>
      <c r="V921" s="968"/>
      <c r="W921" s="1002">
        <f t="shared" si="204"/>
        <v>5</v>
      </c>
      <c r="X921" s="902">
        <v>367</v>
      </c>
      <c r="Y921" s="933" t="str">
        <f t="shared" si="211"/>
        <v>OK</v>
      </c>
      <c r="Z921" s="858">
        <f t="shared" si="214"/>
        <v>0</v>
      </c>
      <c r="AA921" s="989" t="str">
        <f t="shared" si="212"/>
        <v>Ikea - 2228</v>
      </c>
      <c r="AB921" s="852">
        <v>42571</v>
      </c>
      <c r="AC921" s="722">
        <f t="shared" si="208"/>
        <v>367</v>
      </c>
      <c r="AD921" s="771">
        <f t="shared" si="210"/>
        <v>7</v>
      </c>
      <c r="AE921" s="947" t="str">
        <f t="shared" si="213"/>
        <v>OK</v>
      </c>
      <c r="AF921" s="876" t="str">
        <f t="shared" si="209"/>
        <v>OK</v>
      </c>
    </row>
    <row r="922" spans="1:32" s="726" customFormat="1" x14ac:dyDescent="0.25">
      <c r="A922" s="921" t="s">
        <v>115</v>
      </c>
      <c r="B922" s="875">
        <f t="shared" si="216"/>
        <v>6</v>
      </c>
      <c r="C922" s="901">
        <v>6</v>
      </c>
      <c r="D922" s="847" t="s">
        <v>79</v>
      </c>
      <c r="E922" s="1003">
        <v>42564</v>
      </c>
      <c r="F922" s="1004"/>
      <c r="G922" s="878">
        <f t="shared" si="215"/>
        <v>6</v>
      </c>
      <c r="H922" s="912">
        <v>6</v>
      </c>
      <c r="I922" s="912">
        <v>6</v>
      </c>
      <c r="J922" s="959">
        <v>6</v>
      </c>
      <c r="K922" s="959">
        <v>0</v>
      </c>
      <c r="L922" s="961">
        <v>42565</v>
      </c>
      <c r="V922" s="968"/>
      <c r="W922" s="1002">
        <f t="shared" si="204"/>
        <v>6</v>
      </c>
      <c r="X922" s="902">
        <v>6</v>
      </c>
      <c r="Y922" s="978" t="str">
        <f t="shared" si="211"/>
        <v>OK</v>
      </c>
      <c r="Z922" s="858">
        <f t="shared" si="214"/>
        <v>0</v>
      </c>
      <c r="AA922" s="989" t="str">
        <f t="shared" si="212"/>
        <v>Moviflor - 2229</v>
      </c>
      <c r="AB922" s="852">
        <v>42570</v>
      </c>
      <c r="AC922" s="990">
        <f t="shared" si="208"/>
        <v>6</v>
      </c>
      <c r="AD922" s="771">
        <f t="shared" si="210"/>
        <v>6</v>
      </c>
      <c r="AE922" s="947" t="str">
        <f t="shared" si="213"/>
        <v>OK</v>
      </c>
      <c r="AF922" s="876" t="str">
        <f t="shared" si="209"/>
        <v>OK</v>
      </c>
    </row>
    <row r="923" spans="1:32" s="730" customFormat="1" x14ac:dyDescent="0.25">
      <c r="A923" s="922" t="s">
        <v>115</v>
      </c>
      <c r="B923" s="884">
        <f t="shared" si="216"/>
        <v>7</v>
      </c>
      <c r="C923" s="913">
        <v>249</v>
      </c>
      <c r="D923" s="864" t="s">
        <v>75</v>
      </c>
      <c r="E923" s="1005">
        <v>42564</v>
      </c>
      <c r="F923" s="1006"/>
      <c r="G923" s="887">
        <f t="shared" si="215"/>
        <v>7</v>
      </c>
      <c r="H923" s="971">
        <v>249</v>
      </c>
      <c r="I923" s="971">
        <v>249</v>
      </c>
      <c r="J923" s="1007">
        <v>249</v>
      </c>
      <c r="K923" s="1007">
        <v>0</v>
      </c>
      <c r="L923" s="999">
        <v>42565</v>
      </c>
      <c r="V923" s="969"/>
      <c r="W923" s="966">
        <f t="shared" si="204"/>
        <v>7</v>
      </c>
      <c r="X923" s="914">
        <v>249</v>
      </c>
      <c r="Y923" s="978" t="str">
        <f t="shared" si="211"/>
        <v>OK</v>
      </c>
      <c r="Z923" s="896">
        <f t="shared" si="214"/>
        <v>0</v>
      </c>
      <c r="AA923" s="988" t="str">
        <f t="shared" si="212"/>
        <v>Euronics - 2231</v>
      </c>
      <c r="AB923" s="894">
        <v>42571</v>
      </c>
      <c r="AC923" s="991">
        <f t="shared" si="208"/>
        <v>249</v>
      </c>
      <c r="AD923" s="771">
        <f t="shared" si="210"/>
        <v>7</v>
      </c>
      <c r="AE923" s="951" t="str">
        <f t="shared" si="213"/>
        <v>OK</v>
      </c>
      <c r="AF923" s="885" t="str">
        <f t="shared" si="209"/>
        <v>OK</v>
      </c>
    </row>
    <row r="924" spans="1:32" s="730" customFormat="1" x14ac:dyDescent="0.25">
      <c r="A924" s="922" t="s">
        <v>115</v>
      </c>
      <c r="B924" s="884">
        <f t="shared" si="216"/>
        <v>8</v>
      </c>
      <c r="C924" s="913">
        <v>16</v>
      </c>
      <c r="D924" s="864" t="s">
        <v>75</v>
      </c>
      <c r="E924" s="1005">
        <v>42564</v>
      </c>
      <c r="F924" s="1006"/>
      <c r="G924" s="887">
        <f t="shared" si="215"/>
        <v>8</v>
      </c>
      <c r="H924" s="971">
        <v>16</v>
      </c>
      <c r="I924" s="971">
        <v>16</v>
      </c>
      <c r="J924" s="1007">
        <v>16</v>
      </c>
      <c r="K924" s="1007">
        <v>0</v>
      </c>
      <c r="L924" s="999">
        <v>42565</v>
      </c>
      <c r="V924" s="969"/>
      <c r="W924" s="966">
        <f t="shared" si="204"/>
        <v>8</v>
      </c>
      <c r="X924" s="914">
        <v>16</v>
      </c>
      <c r="Y924" s="978" t="str">
        <f t="shared" si="211"/>
        <v>OK</v>
      </c>
      <c r="Z924" s="853">
        <f t="shared" si="214"/>
        <v>0</v>
      </c>
      <c r="AA924" s="988" t="str">
        <f t="shared" si="212"/>
        <v>Euronics - 2231</v>
      </c>
      <c r="AB924" s="894">
        <v>42570</v>
      </c>
      <c r="AC924" s="991">
        <f t="shared" si="208"/>
        <v>16</v>
      </c>
      <c r="AD924" s="771">
        <f t="shared" si="210"/>
        <v>6</v>
      </c>
      <c r="AE924" s="951" t="str">
        <f t="shared" si="213"/>
        <v>OK</v>
      </c>
      <c r="AF924" s="885" t="str">
        <f t="shared" si="209"/>
        <v>OK</v>
      </c>
    </row>
    <row r="925" spans="1:32" s="720" customFormat="1" x14ac:dyDescent="0.25">
      <c r="A925" s="794" t="s">
        <v>115</v>
      </c>
      <c r="B925" s="769">
        <f t="shared" si="216"/>
        <v>9</v>
      </c>
      <c r="C925" s="786">
        <v>6</v>
      </c>
      <c r="D925" s="771" t="s">
        <v>76</v>
      </c>
      <c r="E925" s="757">
        <v>42564</v>
      </c>
      <c r="F925" s="825"/>
      <c r="G925" s="721">
        <f t="shared" si="215"/>
        <v>9</v>
      </c>
      <c r="H925" s="904">
        <v>6</v>
      </c>
      <c r="I925" s="904">
        <v>6</v>
      </c>
      <c r="J925" s="783">
        <v>6</v>
      </c>
      <c r="K925" s="783">
        <v>0</v>
      </c>
      <c r="L925" s="997">
        <v>42565</v>
      </c>
      <c r="V925" s="836"/>
      <c r="W925" s="965">
        <f t="shared" si="204"/>
        <v>9</v>
      </c>
      <c r="X925" s="831">
        <v>6</v>
      </c>
      <c r="Y925" s="1040" t="str">
        <f t="shared" si="211"/>
        <v>OK</v>
      </c>
      <c r="Z925" s="771">
        <f t="shared" si="214"/>
        <v>0</v>
      </c>
      <c r="AA925" s="687" t="str">
        <f t="shared" si="212"/>
        <v>Tien 21 - 2232</v>
      </c>
      <c r="AB925" s="770">
        <v>42570</v>
      </c>
      <c r="AC925" s="722">
        <f t="shared" si="208"/>
        <v>6</v>
      </c>
      <c r="AD925" s="771">
        <f t="shared" si="210"/>
        <v>6</v>
      </c>
      <c r="AE925" s="932" t="str">
        <f t="shared" si="213"/>
        <v>OK</v>
      </c>
      <c r="AF925" s="725" t="str">
        <f t="shared" si="209"/>
        <v>OK</v>
      </c>
    </row>
    <row r="926" spans="1:32" s="720" customFormat="1" x14ac:dyDescent="0.25">
      <c r="A926" s="794" t="s">
        <v>115</v>
      </c>
      <c r="B926" s="769">
        <f t="shared" si="216"/>
        <v>10</v>
      </c>
      <c r="C926" s="786">
        <v>13</v>
      </c>
      <c r="D926" s="771" t="s">
        <v>77</v>
      </c>
      <c r="E926" s="757">
        <v>42564</v>
      </c>
      <c r="F926" s="825"/>
      <c r="G926" s="721">
        <f t="shared" si="215"/>
        <v>10</v>
      </c>
      <c r="H926" s="904">
        <v>13</v>
      </c>
      <c r="I926" s="904">
        <v>13</v>
      </c>
      <c r="J926" s="783">
        <v>13</v>
      </c>
      <c r="K926" s="783">
        <v>0</v>
      </c>
      <c r="L926" s="997">
        <v>42565</v>
      </c>
      <c r="V926" s="836"/>
      <c r="W926" s="965">
        <f t="shared" si="204"/>
        <v>10</v>
      </c>
      <c r="X926" s="831">
        <v>13</v>
      </c>
      <c r="Y926" s="1040" t="str">
        <f t="shared" si="211"/>
        <v>OK</v>
      </c>
      <c r="Z926" s="771">
        <f t="shared" si="214"/>
        <v>0</v>
      </c>
      <c r="AA926" s="687" t="str">
        <f t="shared" si="212"/>
        <v>Confort - 2233</v>
      </c>
      <c r="AB926" s="770">
        <v>42570</v>
      </c>
      <c r="AC926" s="722">
        <f t="shared" si="208"/>
        <v>13</v>
      </c>
      <c r="AD926" s="771">
        <f t="shared" si="210"/>
        <v>6</v>
      </c>
      <c r="AE926" s="932" t="str">
        <f t="shared" si="213"/>
        <v>OK</v>
      </c>
      <c r="AF926" s="725" t="str">
        <f t="shared" si="209"/>
        <v>OK</v>
      </c>
    </row>
    <row r="927" spans="1:32" s="720" customFormat="1" x14ac:dyDescent="0.25">
      <c r="A927" s="794" t="s">
        <v>115</v>
      </c>
      <c r="B927" s="769">
        <f t="shared" si="216"/>
        <v>11</v>
      </c>
      <c r="C927" s="786">
        <v>297</v>
      </c>
      <c r="D927" s="771" t="s">
        <v>213</v>
      </c>
      <c r="E927" s="757">
        <v>42564</v>
      </c>
      <c r="F927" s="825"/>
      <c r="G927" s="721">
        <f t="shared" si="215"/>
        <v>11</v>
      </c>
      <c r="H927" s="904">
        <v>297</v>
      </c>
      <c r="I927" s="904">
        <v>297</v>
      </c>
      <c r="J927" s="783">
        <v>297</v>
      </c>
      <c r="K927" s="783">
        <v>0</v>
      </c>
      <c r="L927" s="997">
        <v>42565</v>
      </c>
      <c r="V927" s="836"/>
      <c r="W927" s="965">
        <f t="shared" si="204"/>
        <v>11</v>
      </c>
      <c r="X927" s="831">
        <v>297</v>
      </c>
      <c r="Y927" s="1040" t="str">
        <f t="shared" si="211"/>
        <v>OK</v>
      </c>
      <c r="Z927" s="771">
        <f t="shared" si="214"/>
        <v>0</v>
      </c>
      <c r="AA927" s="687" t="str">
        <f t="shared" si="212"/>
        <v>MC FNAC- 2370</v>
      </c>
      <c r="AB927" s="770">
        <v>42571</v>
      </c>
      <c r="AC927" s="722">
        <f t="shared" si="208"/>
        <v>297</v>
      </c>
      <c r="AD927" s="771">
        <f t="shared" si="210"/>
        <v>7</v>
      </c>
      <c r="AE927" s="932" t="str">
        <f t="shared" si="213"/>
        <v>OK</v>
      </c>
      <c r="AF927" s="725" t="str">
        <f t="shared" si="209"/>
        <v>OK</v>
      </c>
    </row>
    <row r="928" spans="1:32" s="720" customFormat="1" x14ac:dyDescent="0.25">
      <c r="A928" s="794" t="s">
        <v>115</v>
      </c>
      <c r="B928" s="769">
        <f t="shared" si="216"/>
        <v>12</v>
      </c>
      <c r="C928" s="786">
        <v>56</v>
      </c>
      <c r="D928" s="771" t="s">
        <v>187</v>
      </c>
      <c r="E928" s="757">
        <v>42564</v>
      </c>
      <c r="F928" s="825"/>
      <c r="G928" s="721">
        <f t="shared" si="215"/>
        <v>12</v>
      </c>
      <c r="H928" s="904">
        <v>56</v>
      </c>
      <c r="I928" s="904">
        <v>56</v>
      </c>
      <c r="J928" s="783">
        <v>56</v>
      </c>
      <c r="K928" s="783">
        <v>0</v>
      </c>
      <c r="L928" s="997">
        <v>42565</v>
      </c>
      <c r="V928" s="836"/>
      <c r="W928" s="965">
        <f t="shared" si="204"/>
        <v>12</v>
      </c>
      <c r="X928" s="831">
        <v>56</v>
      </c>
      <c r="Y928" s="1040" t="str">
        <f t="shared" si="211"/>
        <v>OK</v>
      </c>
      <c r="Z928" s="771">
        <f t="shared" si="214"/>
        <v>0</v>
      </c>
      <c r="AA928" s="687" t="str">
        <f t="shared" si="212"/>
        <v>Salvador Caetano - 2879</v>
      </c>
      <c r="AB928" s="770">
        <v>42570</v>
      </c>
      <c r="AC928" s="722">
        <f t="shared" si="208"/>
        <v>56</v>
      </c>
      <c r="AD928" s="771">
        <f t="shared" si="210"/>
        <v>6</v>
      </c>
      <c r="AE928" s="932" t="str">
        <f t="shared" si="213"/>
        <v>OK</v>
      </c>
      <c r="AF928" s="725" t="str">
        <f t="shared" si="209"/>
        <v>OK</v>
      </c>
    </row>
    <row r="929" spans="1:34" s="720" customFormat="1" x14ac:dyDescent="0.25">
      <c r="A929" s="794" t="s">
        <v>115</v>
      </c>
      <c r="B929" s="769">
        <f t="shared" si="216"/>
        <v>13</v>
      </c>
      <c r="C929" s="786">
        <v>19</v>
      </c>
      <c r="D929" s="771" t="s">
        <v>245</v>
      </c>
      <c r="E929" s="757">
        <v>42564</v>
      </c>
      <c r="F929" s="825"/>
      <c r="G929" s="721">
        <f t="shared" si="215"/>
        <v>13</v>
      </c>
      <c r="H929" s="904">
        <v>19</v>
      </c>
      <c r="I929" s="904">
        <v>19</v>
      </c>
      <c r="J929" s="783">
        <v>19</v>
      </c>
      <c r="K929" s="783">
        <v>0</v>
      </c>
      <c r="L929" s="997">
        <v>42565</v>
      </c>
      <c r="V929" s="836"/>
      <c r="W929" s="965">
        <f t="shared" ref="W929:W1008" si="217">B929:B948</f>
        <v>13</v>
      </c>
      <c r="X929" s="831">
        <v>19</v>
      </c>
      <c r="Y929" s="1040" t="str">
        <f t="shared" si="211"/>
        <v>OK</v>
      </c>
      <c r="Z929" s="771">
        <f t="shared" si="214"/>
        <v>0</v>
      </c>
      <c r="AA929" s="687" t="str">
        <f t="shared" si="212"/>
        <v>CTT Standard - 4091</v>
      </c>
      <c r="AB929" s="770">
        <v>42633</v>
      </c>
      <c r="AC929" s="722">
        <f t="shared" si="208"/>
        <v>19</v>
      </c>
      <c r="AD929" s="771">
        <f t="shared" si="210"/>
        <v>67</v>
      </c>
      <c r="AE929" s="932" t="str">
        <f t="shared" si="213"/>
        <v>OK</v>
      </c>
      <c r="AF929" s="725" t="str">
        <f t="shared" si="209"/>
        <v>OK</v>
      </c>
      <c r="AH929" s="771"/>
    </row>
    <row r="930" spans="1:34" s="720" customFormat="1" x14ac:dyDescent="0.25">
      <c r="A930" s="794" t="s">
        <v>115</v>
      </c>
      <c r="B930" s="769">
        <f t="shared" si="216"/>
        <v>14</v>
      </c>
      <c r="C930" s="786">
        <v>24</v>
      </c>
      <c r="D930" s="771" t="s">
        <v>244</v>
      </c>
      <c r="E930" s="757">
        <v>42564</v>
      </c>
      <c r="F930" s="825"/>
      <c r="G930" s="721">
        <f t="shared" si="215"/>
        <v>14</v>
      </c>
      <c r="H930" s="904">
        <v>24</v>
      </c>
      <c r="I930" s="831">
        <v>24</v>
      </c>
      <c r="J930" s="790">
        <v>24</v>
      </c>
      <c r="K930" s="783">
        <v>0</v>
      </c>
      <c r="L930" s="997">
        <v>42565</v>
      </c>
      <c r="V930" s="836"/>
      <c r="W930" s="965">
        <f t="shared" si="217"/>
        <v>14</v>
      </c>
      <c r="X930" s="831">
        <v>24</v>
      </c>
      <c r="Y930" s="1040" t="str">
        <f t="shared" si="211"/>
        <v>OK</v>
      </c>
      <c r="Z930" s="771">
        <f t="shared" si="214"/>
        <v>0</v>
      </c>
      <c r="AA930" s="687" t="str">
        <f t="shared" si="212"/>
        <v>JOM - 4327</v>
      </c>
      <c r="AB930" s="770">
        <v>42570</v>
      </c>
      <c r="AC930" s="722">
        <f t="shared" si="208"/>
        <v>24</v>
      </c>
      <c r="AD930" s="771">
        <f t="shared" si="210"/>
        <v>6</v>
      </c>
      <c r="AE930" s="932" t="str">
        <f t="shared" si="213"/>
        <v>OK</v>
      </c>
      <c r="AF930" s="725" t="str">
        <f t="shared" si="209"/>
        <v>OK</v>
      </c>
    </row>
    <row r="931" spans="1:34" s="720" customFormat="1" x14ac:dyDescent="0.25">
      <c r="A931" s="794" t="s">
        <v>115</v>
      </c>
      <c r="B931" s="769">
        <f t="shared" si="216"/>
        <v>15</v>
      </c>
      <c r="C931" s="786">
        <v>3</v>
      </c>
      <c r="D931" s="771" t="s">
        <v>189</v>
      </c>
      <c r="E931" s="757">
        <v>42564</v>
      </c>
      <c r="F931" s="825"/>
      <c r="G931" s="721">
        <f t="shared" si="215"/>
        <v>15</v>
      </c>
      <c r="H931" s="904">
        <v>3</v>
      </c>
      <c r="I931" s="831">
        <v>3</v>
      </c>
      <c r="J931" s="831">
        <v>3</v>
      </c>
      <c r="K931" s="783">
        <v>0</v>
      </c>
      <c r="L931" s="997">
        <v>42565</v>
      </c>
      <c r="V931" s="836"/>
      <c r="W931" s="965">
        <f t="shared" si="217"/>
        <v>15</v>
      </c>
      <c r="X931" s="831">
        <v>3</v>
      </c>
      <c r="Y931" s="1040" t="str">
        <f t="shared" si="211"/>
        <v>OK</v>
      </c>
      <c r="Z931" s="771">
        <f t="shared" si="214"/>
        <v>0</v>
      </c>
      <c r="AA931" s="687" t="str">
        <f t="shared" si="212"/>
        <v>SZ Def - 6508</v>
      </c>
      <c r="AB931" s="770">
        <v>42541</v>
      </c>
      <c r="AC931" s="722">
        <f t="shared" si="208"/>
        <v>3</v>
      </c>
      <c r="AD931" s="771">
        <f t="shared" si="210"/>
        <v>-23</v>
      </c>
      <c r="AE931" s="932" t="str">
        <f t="shared" si="213"/>
        <v>OK</v>
      </c>
      <c r="AF931" s="725" t="str">
        <f t="shared" si="209"/>
        <v>OK</v>
      </c>
    </row>
    <row r="932" spans="1:34" s="720" customFormat="1" x14ac:dyDescent="0.25">
      <c r="A932" s="794" t="s">
        <v>115</v>
      </c>
      <c r="B932" s="769">
        <f t="shared" si="216"/>
        <v>16</v>
      </c>
      <c r="C932" s="786">
        <v>135</v>
      </c>
      <c r="D932" s="771" t="s">
        <v>214</v>
      </c>
      <c r="E932" s="757">
        <v>42564</v>
      </c>
      <c r="F932" s="825"/>
      <c r="G932" s="721">
        <f t="shared" si="215"/>
        <v>16</v>
      </c>
      <c r="H932" s="904">
        <v>135</v>
      </c>
      <c r="I932" s="831">
        <v>135</v>
      </c>
      <c r="J932" s="790">
        <v>135</v>
      </c>
      <c r="K932" s="783">
        <v>0</v>
      </c>
      <c r="L932" s="997">
        <v>42565</v>
      </c>
      <c r="V932" s="836"/>
      <c r="W932" s="965">
        <f t="shared" si="217"/>
        <v>16</v>
      </c>
      <c r="X932" s="831">
        <v>135</v>
      </c>
      <c r="Y932" s="1040" t="str">
        <f t="shared" si="211"/>
        <v>OK</v>
      </c>
      <c r="Z932" s="771">
        <f t="shared" si="214"/>
        <v>0</v>
      </c>
      <c r="AA932" s="687" t="str">
        <f t="shared" si="212"/>
        <v>Worten def - 6806</v>
      </c>
      <c r="AB932" s="770">
        <v>42541</v>
      </c>
      <c r="AC932" s="722">
        <f t="shared" si="208"/>
        <v>135</v>
      </c>
      <c r="AD932" s="771">
        <f t="shared" si="210"/>
        <v>-23</v>
      </c>
      <c r="AE932" s="932" t="str">
        <f t="shared" si="213"/>
        <v>OK</v>
      </c>
      <c r="AF932" s="725" t="str">
        <f t="shared" si="209"/>
        <v>OK</v>
      </c>
    </row>
    <row r="933" spans="1:34" s="720" customFormat="1" x14ac:dyDescent="0.25">
      <c r="A933" s="794" t="s">
        <v>115</v>
      </c>
      <c r="B933" s="769">
        <f t="shared" si="216"/>
        <v>17</v>
      </c>
      <c r="C933" s="786">
        <v>2</v>
      </c>
      <c r="D933" s="771" t="s">
        <v>219</v>
      </c>
      <c r="E933" s="757">
        <v>42564</v>
      </c>
      <c r="F933" s="825"/>
      <c r="G933" s="721">
        <f t="shared" si="215"/>
        <v>17</v>
      </c>
      <c r="H933" s="904">
        <v>2</v>
      </c>
      <c r="I933" s="831">
        <v>2</v>
      </c>
      <c r="J933" s="790">
        <v>2</v>
      </c>
      <c r="K933" s="783">
        <v>0</v>
      </c>
      <c r="L933" s="997">
        <v>42565</v>
      </c>
      <c r="V933" s="836"/>
      <c r="W933" s="965">
        <f t="shared" si="217"/>
        <v>17</v>
      </c>
      <c r="X933" s="831">
        <v>2</v>
      </c>
      <c r="Y933" s="1040" t="str">
        <f t="shared" si="211"/>
        <v>OK</v>
      </c>
      <c r="Z933" s="771">
        <f t="shared" si="214"/>
        <v>0</v>
      </c>
      <c r="AA933" s="687" t="str">
        <f t="shared" si="212"/>
        <v>Vobis -6843</v>
      </c>
      <c r="AB933" s="770">
        <v>42541</v>
      </c>
      <c r="AC933" s="722">
        <f t="shared" si="208"/>
        <v>2</v>
      </c>
      <c r="AD933" s="771">
        <f t="shared" si="210"/>
        <v>-23</v>
      </c>
      <c r="AE933" s="932" t="str">
        <f t="shared" si="213"/>
        <v>OK</v>
      </c>
      <c r="AF933" s="725" t="str">
        <f t="shared" si="209"/>
        <v>OK</v>
      </c>
    </row>
    <row r="934" spans="1:34" s="720" customFormat="1" x14ac:dyDescent="0.25">
      <c r="A934" s="720" t="s">
        <v>115</v>
      </c>
      <c r="B934" s="769">
        <v>1</v>
      </c>
      <c r="C934" s="786">
        <v>1000</v>
      </c>
      <c r="D934" s="771" t="s">
        <v>212</v>
      </c>
      <c r="E934" s="757">
        <v>42565</v>
      </c>
      <c r="F934" s="825"/>
      <c r="G934" s="721">
        <f t="shared" si="215"/>
        <v>1</v>
      </c>
      <c r="H934" s="904">
        <v>1000</v>
      </c>
      <c r="I934" s="831">
        <v>1000</v>
      </c>
      <c r="J934" s="790">
        <v>1000</v>
      </c>
      <c r="K934" s="790">
        <v>0</v>
      </c>
      <c r="L934" s="997">
        <v>42566</v>
      </c>
      <c r="V934" s="836"/>
      <c r="W934" s="965">
        <f t="shared" si="217"/>
        <v>1</v>
      </c>
      <c r="X934" s="831">
        <v>1000</v>
      </c>
      <c r="Y934" s="1040" t="str">
        <f t="shared" si="211"/>
        <v>OK</v>
      </c>
      <c r="Z934" s="771">
        <f t="shared" si="214"/>
        <v>0</v>
      </c>
      <c r="AA934" s="687" t="str">
        <f t="shared" si="212"/>
        <v>FNAC prov- 2369</v>
      </c>
      <c r="AB934" s="770">
        <v>42569</v>
      </c>
      <c r="AC934" s="722">
        <f t="shared" si="208"/>
        <v>1000</v>
      </c>
      <c r="AD934" s="771">
        <f t="shared" si="210"/>
        <v>4</v>
      </c>
      <c r="AE934" s="932" t="str">
        <f t="shared" si="213"/>
        <v>OK</v>
      </c>
      <c r="AF934" s="725" t="str">
        <f t="shared" si="209"/>
        <v>OK</v>
      </c>
    </row>
    <row r="935" spans="1:34" s="720" customFormat="1" x14ac:dyDescent="0.25">
      <c r="A935" s="720" t="s">
        <v>115</v>
      </c>
      <c r="B935" s="769">
        <f>B934+1</f>
        <v>2</v>
      </c>
      <c r="C935" s="786">
        <v>150</v>
      </c>
      <c r="D935" s="771" t="s">
        <v>196</v>
      </c>
      <c r="E935" s="757">
        <v>42565</v>
      </c>
      <c r="F935" s="825"/>
      <c r="G935" s="721">
        <f t="shared" si="215"/>
        <v>2</v>
      </c>
      <c r="H935" s="904">
        <v>150</v>
      </c>
      <c r="I935" s="831">
        <v>150</v>
      </c>
      <c r="J935" s="790">
        <v>150</v>
      </c>
      <c r="K935" s="790">
        <v>0</v>
      </c>
      <c r="L935" s="997">
        <v>42566</v>
      </c>
      <c r="V935" s="836"/>
      <c r="W935" s="965">
        <f t="shared" si="217"/>
        <v>2</v>
      </c>
      <c r="X935" s="831">
        <v>150</v>
      </c>
      <c r="Y935" s="1040" t="str">
        <f t="shared" si="211"/>
        <v>OK</v>
      </c>
      <c r="Z935" s="771">
        <f t="shared" si="214"/>
        <v>0</v>
      </c>
      <c r="AA935" s="687" t="str">
        <f t="shared" si="212"/>
        <v>RP Provisorio - 3172</v>
      </c>
      <c r="AB935" s="770">
        <v>42569</v>
      </c>
      <c r="AC935" s="722">
        <f t="shared" si="208"/>
        <v>150</v>
      </c>
      <c r="AD935" s="771">
        <f t="shared" si="210"/>
        <v>4</v>
      </c>
      <c r="AE935" s="932" t="str">
        <f t="shared" si="213"/>
        <v>OK</v>
      </c>
      <c r="AF935" s="725" t="str">
        <f t="shared" si="209"/>
        <v>OK</v>
      </c>
    </row>
    <row r="936" spans="1:34" s="720" customFormat="1" x14ac:dyDescent="0.25">
      <c r="A936" s="720" t="s">
        <v>115</v>
      </c>
      <c r="B936" s="769">
        <v>1</v>
      </c>
      <c r="C936" s="786">
        <v>1200</v>
      </c>
      <c r="D936" s="771" t="s">
        <v>186</v>
      </c>
      <c r="E936" s="757">
        <v>42569</v>
      </c>
      <c r="F936" s="825"/>
      <c r="G936" s="721">
        <f t="shared" si="215"/>
        <v>1</v>
      </c>
      <c r="H936" s="904">
        <v>1200</v>
      </c>
      <c r="I936" s="904">
        <v>1200</v>
      </c>
      <c r="J936" s="783">
        <v>1200</v>
      </c>
      <c r="K936" s="790">
        <v>0</v>
      </c>
      <c r="L936" s="997">
        <v>42570</v>
      </c>
      <c r="V936" s="836"/>
      <c r="W936" s="965">
        <f t="shared" si="217"/>
        <v>1</v>
      </c>
      <c r="X936" s="831">
        <v>1200</v>
      </c>
      <c r="Y936" s="1040" t="str">
        <f t="shared" si="211"/>
        <v>OK</v>
      </c>
      <c r="Z936" s="771">
        <f t="shared" si="214"/>
        <v>0</v>
      </c>
      <c r="AA936" s="687" t="str">
        <f t="shared" si="212"/>
        <v>Ikea prov - 2835</v>
      </c>
      <c r="AB936" s="770">
        <v>42570</v>
      </c>
      <c r="AC936" s="722">
        <f t="shared" si="208"/>
        <v>1200</v>
      </c>
      <c r="AD936" s="771">
        <f t="shared" si="210"/>
        <v>1</v>
      </c>
      <c r="AE936" s="932" t="str">
        <f t="shared" si="213"/>
        <v>OK</v>
      </c>
      <c r="AF936" s="725" t="str">
        <f t="shared" si="209"/>
        <v>OK</v>
      </c>
    </row>
    <row r="937" spans="1:34" s="720" customFormat="1" x14ac:dyDescent="0.25">
      <c r="A937" s="720" t="s">
        <v>115</v>
      </c>
      <c r="B937" s="769">
        <f>B936+1</f>
        <v>2</v>
      </c>
      <c r="C937" s="786">
        <v>100</v>
      </c>
      <c r="D937" s="771" t="s">
        <v>196</v>
      </c>
      <c r="E937" s="757">
        <v>42569</v>
      </c>
      <c r="F937" s="825"/>
      <c r="G937" s="721">
        <f t="shared" si="215"/>
        <v>2</v>
      </c>
      <c r="H937" s="904">
        <v>100</v>
      </c>
      <c r="I937" s="904">
        <v>100</v>
      </c>
      <c r="J937" s="783">
        <v>100</v>
      </c>
      <c r="K937" s="790">
        <v>0</v>
      </c>
      <c r="L937" s="997">
        <v>42570</v>
      </c>
      <c r="V937" s="836"/>
      <c r="W937" s="965">
        <f t="shared" si="217"/>
        <v>2</v>
      </c>
      <c r="X937" s="831">
        <v>100</v>
      </c>
      <c r="Y937" s="1040" t="str">
        <f t="shared" si="211"/>
        <v>OK</v>
      </c>
      <c r="Z937" s="771">
        <f t="shared" si="214"/>
        <v>0</v>
      </c>
      <c r="AA937" s="687" t="str">
        <f t="shared" si="212"/>
        <v>RP Provisorio - 3172</v>
      </c>
      <c r="AB937" s="770">
        <v>42570</v>
      </c>
      <c r="AC937" s="722">
        <f t="shared" si="208"/>
        <v>100</v>
      </c>
      <c r="AD937" s="771">
        <f t="shared" si="210"/>
        <v>1</v>
      </c>
      <c r="AE937" s="932" t="str">
        <f t="shared" si="213"/>
        <v>OK</v>
      </c>
      <c r="AF937" s="725" t="str">
        <f t="shared" si="209"/>
        <v>OK</v>
      </c>
    </row>
    <row r="938" spans="1:34" s="720" customFormat="1" x14ac:dyDescent="0.25">
      <c r="A938" s="720" t="s">
        <v>115</v>
      </c>
      <c r="B938" s="769">
        <v>1</v>
      </c>
      <c r="C938" s="786">
        <v>4</v>
      </c>
      <c r="D938" s="771" t="s">
        <v>67</v>
      </c>
      <c r="E938" s="757">
        <v>42571</v>
      </c>
      <c r="F938" s="825"/>
      <c r="G938" s="721">
        <f t="shared" si="215"/>
        <v>1</v>
      </c>
      <c r="H938" s="904">
        <v>4</v>
      </c>
      <c r="I938" s="831">
        <v>4</v>
      </c>
      <c r="J938" s="790">
        <v>4</v>
      </c>
      <c r="K938" s="790">
        <v>0</v>
      </c>
      <c r="L938" s="997">
        <v>42572</v>
      </c>
      <c r="V938" s="836"/>
      <c r="W938" s="965">
        <f t="shared" si="217"/>
        <v>1</v>
      </c>
      <c r="X938" s="831">
        <v>4</v>
      </c>
      <c r="Y938" s="1040" t="str">
        <f t="shared" si="211"/>
        <v>OK</v>
      </c>
      <c r="Z938" s="771">
        <f t="shared" si="214"/>
        <v>0</v>
      </c>
      <c r="AA938" s="687" t="str">
        <f t="shared" si="212"/>
        <v>White - 2213</v>
      </c>
      <c r="AB938" s="770">
        <v>42576</v>
      </c>
      <c r="AC938" s="722">
        <f t="shared" si="208"/>
        <v>4</v>
      </c>
      <c r="AD938" s="771">
        <f t="shared" si="210"/>
        <v>5</v>
      </c>
      <c r="AE938" s="932" t="str">
        <f t="shared" si="213"/>
        <v>OK</v>
      </c>
      <c r="AF938" s="725" t="str">
        <f t="shared" si="209"/>
        <v>OK</v>
      </c>
    </row>
    <row r="939" spans="1:34" s="720" customFormat="1" x14ac:dyDescent="0.25">
      <c r="A939" s="720" t="s">
        <v>115</v>
      </c>
      <c r="B939" s="769">
        <f t="shared" ref="B939:B949" si="218">B938+1</f>
        <v>2</v>
      </c>
      <c r="C939" s="786">
        <v>33</v>
      </c>
      <c r="D939" s="771" t="s">
        <v>69</v>
      </c>
      <c r="E939" s="757">
        <v>42571</v>
      </c>
      <c r="F939" s="825"/>
      <c r="G939" s="721">
        <f t="shared" si="215"/>
        <v>2</v>
      </c>
      <c r="H939" s="904">
        <v>33</v>
      </c>
      <c r="I939" s="831">
        <v>33</v>
      </c>
      <c r="J939" s="790">
        <v>33</v>
      </c>
      <c r="K939" s="790">
        <v>0</v>
      </c>
      <c r="L939" s="997">
        <v>42572</v>
      </c>
      <c r="V939" s="836"/>
      <c r="W939" s="965">
        <f t="shared" si="217"/>
        <v>2</v>
      </c>
      <c r="X939" s="831">
        <v>33</v>
      </c>
      <c r="Y939" s="1040" t="str">
        <f t="shared" si="211"/>
        <v>OK</v>
      </c>
      <c r="Z939" s="771">
        <f t="shared" si="214"/>
        <v>0</v>
      </c>
      <c r="AA939" s="687" t="str">
        <f t="shared" si="212"/>
        <v>Black - 2215</v>
      </c>
      <c r="AB939" s="770">
        <v>42576</v>
      </c>
      <c r="AC939" s="722">
        <f t="shared" si="208"/>
        <v>33</v>
      </c>
      <c r="AD939" s="771">
        <f t="shared" si="210"/>
        <v>5</v>
      </c>
      <c r="AE939" s="932" t="str">
        <f t="shared" si="213"/>
        <v>OK</v>
      </c>
      <c r="AF939" s="725" t="str">
        <f t="shared" si="209"/>
        <v>OK</v>
      </c>
    </row>
    <row r="940" spans="1:34" s="720" customFormat="1" x14ac:dyDescent="0.25">
      <c r="A940" s="720" t="s">
        <v>115</v>
      </c>
      <c r="B940" s="769">
        <f t="shared" si="218"/>
        <v>3</v>
      </c>
      <c r="C940" s="786">
        <v>3</v>
      </c>
      <c r="D940" s="771" t="s">
        <v>72</v>
      </c>
      <c r="E940" s="757">
        <v>42571</v>
      </c>
      <c r="F940" s="825"/>
      <c r="G940" s="721">
        <f t="shared" si="215"/>
        <v>3</v>
      </c>
      <c r="H940" s="904">
        <v>3</v>
      </c>
      <c r="I940" s="831">
        <v>3</v>
      </c>
      <c r="J940" s="790">
        <v>3</v>
      </c>
      <c r="K940" s="790">
        <v>0</v>
      </c>
      <c r="L940" s="997">
        <v>42572</v>
      </c>
      <c r="V940" s="836"/>
      <c r="W940" s="965">
        <f t="shared" si="217"/>
        <v>3</v>
      </c>
      <c r="X940" s="831">
        <v>3</v>
      </c>
      <c r="Y940" s="1040" t="str">
        <f t="shared" si="211"/>
        <v>OK</v>
      </c>
      <c r="Z940" s="771">
        <f t="shared" si="214"/>
        <v>0</v>
      </c>
      <c r="AA940" s="687" t="str">
        <f t="shared" si="212"/>
        <v>Credial - 2227</v>
      </c>
      <c r="AB940" s="770">
        <v>42576</v>
      </c>
      <c r="AC940" s="722">
        <f t="shared" si="208"/>
        <v>3</v>
      </c>
      <c r="AD940" s="771">
        <f t="shared" si="210"/>
        <v>5</v>
      </c>
      <c r="AE940" s="932" t="str">
        <f t="shared" si="213"/>
        <v>OK</v>
      </c>
      <c r="AF940" s="725" t="str">
        <f t="shared" si="209"/>
        <v>OK</v>
      </c>
    </row>
    <row r="941" spans="1:34" s="726" customFormat="1" x14ac:dyDescent="0.25">
      <c r="A941" s="726" t="s">
        <v>115</v>
      </c>
      <c r="B941" s="875">
        <f t="shared" si="218"/>
        <v>4</v>
      </c>
      <c r="C941" s="901">
        <v>325</v>
      </c>
      <c r="D941" s="847" t="s">
        <v>73</v>
      </c>
      <c r="E941" s="1003">
        <v>42571</v>
      </c>
      <c r="F941" s="1004"/>
      <c r="G941" s="878">
        <f t="shared" si="215"/>
        <v>4</v>
      </c>
      <c r="H941" s="912">
        <v>325</v>
      </c>
      <c r="I941" s="902">
        <v>325</v>
      </c>
      <c r="J941" s="903">
        <v>325</v>
      </c>
      <c r="K941" s="903">
        <v>0</v>
      </c>
      <c r="L941" s="997">
        <v>42572</v>
      </c>
      <c r="V941" s="968"/>
      <c r="W941" s="1002">
        <f t="shared" si="217"/>
        <v>4</v>
      </c>
      <c r="X941" s="902">
        <v>325</v>
      </c>
      <c r="Y941" s="919" t="str">
        <f t="shared" si="211"/>
        <v>OK</v>
      </c>
      <c r="Z941" s="847">
        <f t="shared" si="214"/>
        <v>0</v>
      </c>
      <c r="AA941" s="860" t="str">
        <f t="shared" si="212"/>
        <v>Ikea - 2228</v>
      </c>
      <c r="AB941" s="852">
        <v>42576</v>
      </c>
      <c r="AC941" s="722">
        <f t="shared" si="208"/>
        <v>325</v>
      </c>
      <c r="AD941" s="771">
        <f t="shared" si="210"/>
        <v>5</v>
      </c>
      <c r="AE941" s="947" t="str">
        <f t="shared" si="213"/>
        <v>OK</v>
      </c>
      <c r="AF941" s="876" t="str">
        <f t="shared" si="209"/>
        <v>OK</v>
      </c>
    </row>
    <row r="942" spans="1:34" s="730" customFormat="1" x14ac:dyDescent="0.25">
      <c r="A942" s="730" t="s">
        <v>115</v>
      </c>
      <c r="B942" s="884">
        <f t="shared" si="218"/>
        <v>5</v>
      </c>
      <c r="C942" s="913">
        <v>10</v>
      </c>
      <c r="D942" s="864" t="s">
        <v>75</v>
      </c>
      <c r="E942" s="1005">
        <v>42571</v>
      </c>
      <c r="F942" s="1006"/>
      <c r="G942" s="887">
        <f t="shared" si="215"/>
        <v>5</v>
      </c>
      <c r="H942" s="971">
        <v>10</v>
      </c>
      <c r="I942" s="914">
        <v>10</v>
      </c>
      <c r="J942" s="915">
        <v>10</v>
      </c>
      <c r="K942" s="915">
        <v>0</v>
      </c>
      <c r="L942" s="999">
        <v>42572</v>
      </c>
      <c r="V942" s="969"/>
      <c r="W942" s="966">
        <f t="shared" si="217"/>
        <v>5</v>
      </c>
      <c r="X942" s="914">
        <v>10</v>
      </c>
      <c r="Y942" s="978" t="str">
        <f t="shared" si="211"/>
        <v>OK</v>
      </c>
      <c r="Z942" s="896">
        <f t="shared" si="214"/>
        <v>0</v>
      </c>
      <c r="AA942" s="988" t="str">
        <f t="shared" si="212"/>
        <v>Euronics - 2231</v>
      </c>
      <c r="AB942" s="894">
        <v>42576</v>
      </c>
      <c r="AC942" s="991">
        <f t="shared" si="208"/>
        <v>10</v>
      </c>
      <c r="AD942" s="771">
        <f t="shared" si="210"/>
        <v>5</v>
      </c>
      <c r="AE942" s="951" t="str">
        <f t="shared" si="213"/>
        <v>OK</v>
      </c>
      <c r="AF942" s="885" t="str">
        <f t="shared" si="209"/>
        <v>OK</v>
      </c>
    </row>
    <row r="943" spans="1:34" s="720" customFormat="1" x14ac:dyDescent="0.25">
      <c r="A943" s="720" t="s">
        <v>115</v>
      </c>
      <c r="B943" s="769">
        <f t="shared" si="218"/>
        <v>6</v>
      </c>
      <c r="C943" s="786">
        <v>14</v>
      </c>
      <c r="D943" s="771" t="s">
        <v>76</v>
      </c>
      <c r="E943" s="757">
        <v>42571</v>
      </c>
      <c r="F943" s="825"/>
      <c r="G943" s="721">
        <f t="shared" si="215"/>
        <v>6</v>
      </c>
      <c r="H943" s="904">
        <v>14</v>
      </c>
      <c r="I943" s="831">
        <v>14</v>
      </c>
      <c r="J943" s="831">
        <v>14</v>
      </c>
      <c r="K943" s="1042">
        <v>0</v>
      </c>
      <c r="L943" s="997">
        <v>42572</v>
      </c>
      <c r="V943" s="836"/>
      <c r="W943" s="965">
        <f t="shared" si="217"/>
        <v>6</v>
      </c>
      <c r="X943" s="831">
        <v>14</v>
      </c>
      <c r="Y943" s="977" t="str">
        <f t="shared" si="211"/>
        <v>OK</v>
      </c>
      <c r="Z943" s="854">
        <f t="shared" si="214"/>
        <v>0</v>
      </c>
      <c r="AA943" s="987" t="str">
        <f t="shared" si="212"/>
        <v>Tien 21 - 2232</v>
      </c>
      <c r="AB943" s="770">
        <v>42576</v>
      </c>
      <c r="AC943" s="722">
        <f t="shared" si="208"/>
        <v>14</v>
      </c>
      <c r="AD943" s="771">
        <f t="shared" si="210"/>
        <v>5</v>
      </c>
      <c r="AE943" s="932" t="str">
        <f t="shared" si="213"/>
        <v>OK</v>
      </c>
      <c r="AF943" s="725" t="str">
        <f t="shared" si="209"/>
        <v>OK</v>
      </c>
    </row>
    <row r="944" spans="1:34" s="720" customFormat="1" x14ac:dyDescent="0.25">
      <c r="A944" s="720" t="s">
        <v>115</v>
      </c>
      <c r="B944" s="769">
        <f t="shared" si="218"/>
        <v>7</v>
      </c>
      <c r="C944" s="786">
        <v>9</v>
      </c>
      <c r="D944" s="771" t="s">
        <v>77</v>
      </c>
      <c r="E944" s="757">
        <v>42571</v>
      </c>
      <c r="F944" s="825"/>
      <c r="G944" s="721">
        <f t="shared" si="215"/>
        <v>7</v>
      </c>
      <c r="H944" s="904">
        <v>9</v>
      </c>
      <c r="I944" s="831">
        <v>9</v>
      </c>
      <c r="J944" s="831">
        <v>9</v>
      </c>
      <c r="K944" s="790">
        <v>0</v>
      </c>
      <c r="L944" s="997">
        <v>42572</v>
      </c>
      <c r="V944" s="836"/>
      <c r="W944" s="965">
        <f t="shared" si="217"/>
        <v>7</v>
      </c>
      <c r="X944" s="831">
        <v>9</v>
      </c>
      <c r="Y944" s="977" t="str">
        <f t="shared" si="211"/>
        <v>OK</v>
      </c>
      <c r="Z944" s="854">
        <f t="shared" si="214"/>
        <v>0</v>
      </c>
      <c r="AA944" s="987" t="str">
        <f t="shared" si="212"/>
        <v>Confort - 2233</v>
      </c>
      <c r="AB944" s="770">
        <v>42576</v>
      </c>
      <c r="AC944" s="722">
        <f t="shared" si="208"/>
        <v>9</v>
      </c>
      <c r="AD944" s="771">
        <f t="shared" si="210"/>
        <v>5</v>
      </c>
      <c r="AE944" s="932" t="str">
        <f t="shared" si="213"/>
        <v>OK</v>
      </c>
      <c r="AF944" s="725" t="str">
        <f t="shared" si="209"/>
        <v>OK</v>
      </c>
    </row>
    <row r="945" spans="1:34" s="726" customFormat="1" x14ac:dyDescent="0.25">
      <c r="A945" s="726" t="s">
        <v>115</v>
      </c>
      <c r="B945" s="875">
        <f t="shared" si="218"/>
        <v>8</v>
      </c>
      <c r="C945" s="901">
        <v>419</v>
      </c>
      <c r="D945" s="847" t="s">
        <v>213</v>
      </c>
      <c r="E945" s="1003">
        <v>42571</v>
      </c>
      <c r="F945" s="1004"/>
      <c r="G945" s="878">
        <f t="shared" si="215"/>
        <v>8</v>
      </c>
      <c r="H945" s="912">
        <v>419</v>
      </c>
      <c r="I945" s="902">
        <v>419</v>
      </c>
      <c r="J945" s="903">
        <v>419</v>
      </c>
      <c r="K945" s="903">
        <v>0</v>
      </c>
      <c r="L945" s="997">
        <v>42572</v>
      </c>
      <c r="V945" s="968"/>
      <c r="W945" s="1002">
        <f t="shared" si="217"/>
        <v>8</v>
      </c>
      <c r="X945" s="902">
        <v>419</v>
      </c>
      <c r="Y945" s="933" t="str">
        <f t="shared" si="211"/>
        <v>OK</v>
      </c>
      <c r="Z945" s="858">
        <f t="shared" si="214"/>
        <v>0</v>
      </c>
      <c r="AA945" s="987" t="str">
        <f t="shared" si="212"/>
        <v>MC FNAC- 2370</v>
      </c>
      <c r="AB945" s="852">
        <v>42576</v>
      </c>
      <c r="AC945" s="722">
        <f t="shared" si="208"/>
        <v>419</v>
      </c>
      <c r="AD945" s="771">
        <f t="shared" si="210"/>
        <v>5</v>
      </c>
      <c r="AE945" s="947" t="str">
        <f t="shared" si="213"/>
        <v>OK</v>
      </c>
      <c r="AF945" s="876" t="str">
        <f t="shared" si="209"/>
        <v>OK</v>
      </c>
    </row>
    <row r="946" spans="1:34" s="730" customFormat="1" x14ac:dyDescent="0.25">
      <c r="A946" s="730" t="s">
        <v>115</v>
      </c>
      <c r="B946" s="884">
        <f t="shared" si="218"/>
        <v>9</v>
      </c>
      <c r="C946" s="913">
        <v>74</v>
      </c>
      <c r="D946" s="864" t="s">
        <v>187</v>
      </c>
      <c r="E946" s="1005">
        <v>42571</v>
      </c>
      <c r="F946" s="1006"/>
      <c r="G946" s="887">
        <f t="shared" si="215"/>
        <v>9</v>
      </c>
      <c r="H946" s="971">
        <v>74</v>
      </c>
      <c r="I946" s="914">
        <v>74</v>
      </c>
      <c r="J946" s="915">
        <v>74</v>
      </c>
      <c r="K946" s="915">
        <v>0</v>
      </c>
      <c r="L946" s="999">
        <v>42572</v>
      </c>
      <c r="V946" s="969"/>
      <c r="W946" s="966">
        <f t="shared" si="217"/>
        <v>9</v>
      </c>
      <c r="X946" s="914">
        <v>74</v>
      </c>
      <c r="Y946" s="978" t="str">
        <f t="shared" si="211"/>
        <v>OK</v>
      </c>
      <c r="Z946" s="896">
        <f t="shared" si="214"/>
        <v>0</v>
      </c>
      <c r="AA946" s="988" t="str">
        <f t="shared" si="212"/>
        <v>Salvador Caetano - 2879</v>
      </c>
      <c r="AB946" s="894">
        <v>42577</v>
      </c>
      <c r="AC946" s="991">
        <f t="shared" si="208"/>
        <v>74</v>
      </c>
      <c r="AD946" s="771">
        <f t="shared" si="210"/>
        <v>6</v>
      </c>
      <c r="AE946" s="951" t="str">
        <f t="shared" si="213"/>
        <v>OK</v>
      </c>
      <c r="AF946" s="885" t="str">
        <f t="shared" si="209"/>
        <v>OK</v>
      </c>
    </row>
    <row r="947" spans="1:34" s="720" customFormat="1" x14ac:dyDescent="0.25">
      <c r="A947" s="720" t="s">
        <v>115</v>
      </c>
      <c r="B947" s="769">
        <f t="shared" si="218"/>
        <v>10</v>
      </c>
      <c r="C947" s="786">
        <v>23</v>
      </c>
      <c r="D947" s="771" t="s">
        <v>245</v>
      </c>
      <c r="E947" s="757">
        <v>42571</v>
      </c>
      <c r="F947" s="825"/>
      <c r="G947" s="721">
        <f t="shared" si="215"/>
        <v>10</v>
      </c>
      <c r="H947" s="904">
        <v>23</v>
      </c>
      <c r="I947" s="904">
        <v>23</v>
      </c>
      <c r="J947" s="783">
        <v>23</v>
      </c>
      <c r="K947" s="790">
        <v>0</v>
      </c>
      <c r="L947" s="997">
        <v>42572</v>
      </c>
      <c r="V947" s="836"/>
      <c r="W947" s="965">
        <f t="shared" si="217"/>
        <v>10</v>
      </c>
      <c r="X947" s="831">
        <v>23</v>
      </c>
      <c r="Y947" s="977" t="str">
        <f t="shared" si="211"/>
        <v>OK</v>
      </c>
      <c r="Z947" s="854">
        <f t="shared" si="214"/>
        <v>0</v>
      </c>
      <c r="AA947" s="987" t="str">
        <f t="shared" si="212"/>
        <v>CTT Standard - 4091</v>
      </c>
      <c r="AB947" s="770">
        <v>42577</v>
      </c>
      <c r="AC947" s="722">
        <f t="shared" si="208"/>
        <v>23</v>
      </c>
      <c r="AD947" s="771">
        <f t="shared" si="210"/>
        <v>6</v>
      </c>
      <c r="AE947" s="932" t="str">
        <f t="shared" si="213"/>
        <v>OK</v>
      </c>
      <c r="AF947" s="725" t="str">
        <f t="shared" si="209"/>
        <v>OK</v>
      </c>
      <c r="AH947" s="771"/>
    </row>
    <row r="948" spans="1:34" s="720" customFormat="1" x14ac:dyDescent="0.25">
      <c r="A948" s="720" t="s">
        <v>115</v>
      </c>
      <c r="B948" s="769">
        <f t="shared" si="218"/>
        <v>11</v>
      </c>
      <c r="C948" s="786">
        <v>124</v>
      </c>
      <c r="D948" s="771" t="s">
        <v>214</v>
      </c>
      <c r="E948" s="757">
        <v>42571</v>
      </c>
      <c r="F948" s="825"/>
      <c r="G948" s="721">
        <f t="shared" si="215"/>
        <v>11</v>
      </c>
      <c r="H948" s="904">
        <v>124</v>
      </c>
      <c r="I948" s="904">
        <v>124</v>
      </c>
      <c r="J948" s="783">
        <v>124</v>
      </c>
      <c r="K948" s="790">
        <v>0</v>
      </c>
      <c r="L948" s="997">
        <v>42572</v>
      </c>
      <c r="V948" s="836"/>
      <c r="W948" s="965">
        <f t="shared" si="217"/>
        <v>11</v>
      </c>
      <c r="X948" s="831">
        <v>124</v>
      </c>
      <c r="Y948" s="977" t="str">
        <f t="shared" si="211"/>
        <v>OK</v>
      </c>
      <c r="Z948" s="854">
        <f t="shared" si="214"/>
        <v>0</v>
      </c>
      <c r="AA948" s="987" t="str">
        <f t="shared" si="212"/>
        <v>Worten def - 6806</v>
      </c>
      <c r="AB948" s="770">
        <v>42576</v>
      </c>
      <c r="AC948" s="722">
        <f t="shared" si="208"/>
        <v>124</v>
      </c>
      <c r="AD948" s="771">
        <f t="shared" si="210"/>
        <v>5</v>
      </c>
      <c r="AE948" s="932" t="str">
        <f t="shared" si="213"/>
        <v>OK</v>
      </c>
      <c r="AF948" s="725" t="str">
        <f t="shared" si="209"/>
        <v>OK</v>
      </c>
    </row>
    <row r="949" spans="1:34" s="720" customFormat="1" x14ac:dyDescent="0.25">
      <c r="A949" s="720" t="s">
        <v>115</v>
      </c>
      <c r="B949" s="769">
        <f t="shared" si="218"/>
        <v>12</v>
      </c>
      <c r="C949" s="786">
        <v>2</v>
      </c>
      <c r="D949" s="771" t="s">
        <v>219</v>
      </c>
      <c r="E949" s="757">
        <v>42571</v>
      </c>
      <c r="F949" s="825"/>
      <c r="G949" s="721">
        <f t="shared" si="215"/>
        <v>12</v>
      </c>
      <c r="H949" s="904">
        <v>2</v>
      </c>
      <c r="I949" s="904">
        <v>2</v>
      </c>
      <c r="J949" s="783">
        <v>2</v>
      </c>
      <c r="K949" s="790">
        <v>0</v>
      </c>
      <c r="L949" s="997">
        <v>42572</v>
      </c>
      <c r="V949" s="836"/>
      <c r="W949" s="965">
        <f t="shared" si="217"/>
        <v>12</v>
      </c>
      <c r="X949" s="831">
        <v>2</v>
      </c>
      <c r="Y949" s="977" t="str">
        <f t="shared" si="211"/>
        <v>OK</v>
      </c>
      <c r="Z949" s="854">
        <f t="shared" si="214"/>
        <v>0</v>
      </c>
      <c r="AA949" s="987" t="str">
        <f t="shared" si="212"/>
        <v>Vobis -6843</v>
      </c>
      <c r="AB949" s="770">
        <v>42576</v>
      </c>
      <c r="AC949" s="722">
        <f t="shared" si="208"/>
        <v>2</v>
      </c>
      <c r="AD949" s="771">
        <f t="shared" si="210"/>
        <v>5</v>
      </c>
      <c r="AE949" s="932" t="str">
        <f t="shared" si="213"/>
        <v>OK</v>
      </c>
      <c r="AF949" s="725" t="str">
        <f t="shared" si="209"/>
        <v>OK</v>
      </c>
    </row>
    <row r="950" spans="1:34" s="720" customFormat="1" x14ac:dyDescent="0.25">
      <c r="A950" s="720" t="s">
        <v>115</v>
      </c>
      <c r="B950" s="769">
        <v>1</v>
      </c>
      <c r="C950" s="786">
        <v>1000</v>
      </c>
      <c r="D950" s="771" t="s">
        <v>212</v>
      </c>
      <c r="E950" s="757">
        <v>42572</v>
      </c>
      <c r="F950" s="825"/>
      <c r="G950" s="721">
        <f t="shared" si="215"/>
        <v>1</v>
      </c>
      <c r="H950" s="904">
        <v>1000</v>
      </c>
      <c r="I950" s="904">
        <v>1000</v>
      </c>
      <c r="J950" s="783">
        <v>1000</v>
      </c>
      <c r="K950" s="790">
        <v>0</v>
      </c>
      <c r="L950" s="997">
        <v>42573</v>
      </c>
      <c r="V950" s="836"/>
      <c r="W950" s="965">
        <f t="shared" si="217"/>
        <v>1</v>
      </c>
      <c r="X950" s="831">
        <v>1000</v>
      </c>
      <c r="Y950" s="977" t="str">
        <f t="shared" si="211"/>
        <v>OK</v>
      </c>
      <c r="Z950" s="854">
        <f t="shared" si="214"/>
        <v>0</v>
      </c>
      <c r="AA950" s="987" t="str">
        <f t="shared" si="212"/>
        <v>FNAC prov- 2369</v>
      </c>
      <c r="AB950" s="770">
        <v>42576</v>
      </c>
      <c r="AC950" s="722">
        <f t="shared" si="208"/>
        <v>1000</v>
      </c>
      <c r="AD950" s="771">
        <f t="shared" si="210"/>
        <v>4</v>
      </c>
      <c r="AE950" s="932" t="str">
        <f t="shared" si="213"/>
        <v>OK</v>
      </c>
      <c r="AF950" s="725" t="str">
        <f t="shared" si="209"/>
        <v>OK</v>
      </c>
    </row>
    <row r="951" spans="1:34" s="720" customFormat="1" x14ac:dyDescent="0.25">
      <c r="A951" s="720" t="s">
        <v>115</v>
      </c>
      <c r="B951" s="769">
        <f>B950+1</f>
        <v>2</v>
      </c>
      <c r="C951" s="786">
        <v>150</v>
      </c>
      <c r="D951" s="771" t="s">
        <v>196</v>
      </c>
      <c r="E951" s="757">
        <v>42572</v>
      </c>
      <c r="F951" s="825"/>
      <c r="G951" s="721">
        <f t="shared" si="215"/>
        <v>2</v>
      </c>
      <c r="H951" s="904">
        <v>150</v>
      </c>
      <c r="I951" s="904">
        <v>150</v>
      </c>
      <c r="J951" s="783">
        <v>150</v>
      </c>
      <c r="K951" s="790">
        <v>0</v>
      </c>
      <c r="L951" s="997">
        <v>42573</v>
      </c>
      <c r="V951" s="836"/>
      <c r="W951" s="965">
        <f t="shared" si="217"/>
        <v>2</v>
      </c>
      <c r="X951" s="831">
        <v>150</v>
      </c>
      <c r="Y951" s="977" t="str">
        <f t="shared" si="211"/>
        <v>OK</v>
      </c>
      <c r="Z951" s="854">
        <f t="shared" si="214"/>
        <v>0</v>
      </c>
      <c r="AA951" s="987" t="str">
        <f t="shared" si="212"/>
        <v>RP Provisorio - 3172</v>
      </c>
      <c r="AB951" s="770">
        <v>42576</v>
      </c>
      <c r="AC951" s="722">
        <f t="shared" si="208"/>
        <v>150</v>
      </c>
      <c r="AD951" s="771">
        <f t="shared" si="210"/>
        <v>4</v>
      </c>
      <c r="AE951" s="932" t="str">
        <f t="shared" si="213"/>
        <v>OK</v>
      </c>
      <c r="AF951" s="725" t="str">
        <f t="shared" si="209"/>
        <v>OK</v>
      </c>
    </row>
    <row r="952" spans="1:34" s="720" customFormat="1" x14ac:dyDescent="0.25">
      <c r="A952" s="720" t="s">
        <v>115</v>
      </c>
      <c r="B952" s="769">
        <v>1</v>
      </c>
      <c r="C952" s="786">
        <v>1500</v>
      </c>
      <c r="D952" s="771" t="s">
        <v>212</v>
      </c>
      <c r="E952" s="757">
        <v>42573</v>
      </c>
      <c r="F952" s="825"/>
      <c r="G952" s="721">
        <f t="shared" si="215"/>
        <v>1</v>
      </c>
      <c r="H952" s="904">
        <v>1500</v>
      </c>
      <c r="I952" s="904">
        <v>1500</v>
      </c>
      <c r="J952" s="783">
        <v>1500</v>
      </c>
      <c r="K952" s="790">
        <v>0</v>
      </c>
      <c r="L952" s="997">
        <v>42574</v>
      </c>
      <c r="V952" s="836"/>
      <c r="W952" s="965">
        <f t="shared" si="217"/>
        <v>1</v>
      </c>
      <c r="X952" s="831">
        <v>1500</v>
      </c>
      <c r="Y952" s="977" t="str">
        <f t="shared" si="211"/>
        <v>OK</v>
      </c>
      <c r="Z952" s="854">
        <f t="shared" si="214"/>
        <v>0</v>
      </c>
      <c r="AA952" s="987" t="str">
        <f t="shared" si="212"/>
        <v>FNAC prov- 2369</v>
      </c>
      <c r="AB952" s="770">
        <v>42577</v>
      </c>
      <c r="AC952" s="722">
        <f t="shared" si="208"/>
        <v>1500</v>
      </c>
      <c r="AD952" s="771">
        <f t="shared" si="210"/>
        <v>4</v>
      </c>
      <c r="AE952" s="932" t="str">
        <f t="shared" si="213"/>
        <v>OK</v>
      </c>
      <c r="AF952" s="725" t="str">
        <f t="shared" si="209"/>
        <v>OK</v>
      </c>
    </row>
    <row r="953" spans="1:34" s="720" customFormat="1" x14ac:dyDescent="0.25">
      <c r="A953" s="720" t="s">
        <v>115</v>
      </c>
      <c r="B953" s="769">
        <v>1</v>
      </c>
      <c r="C953" s="786">
        <v>1000</v>
      </c>
      <c r="D953" s="771" t="s">
        <v>212</v>
      </c>
      <c r="E953" s="757">
        <v>42576</v>
      </c>
      <c r="F953" s="825"/>
      <c r="G953" s="721">
        <f t="shared" si="215"/>
        <v>1</v>
      </c>
      <c r="H953" s="904">
        <v>1000</v>
      </c>
      <c r="I953" s="904">
        <v>1000</v>
      </c>
      <c r="J953" s="783">
        <v>1000</v>
      </c>
      <c r="K953" s="790">
        <v>0</v>
      </c>
      <c r="L953" s="997">
        <v>42577</v>
      </c>
      <c r="V953" s="836"/>
      <c r="W953" s="965">
        <f t="shared" si="217"/>
        <v>1</v>
      </c>
      <c r="X953" s="831">
        <v>1000</v>
      </c>
      <c r="Y953" s="977" t="str">
        <f t="shared" si="211"/>
        <v>OK</v>
      </c>
      <c r="Z953" s="854">
        <f t="shared" si="214"/>
        <v>0</v>
      </c>
      <c r="AA953" s="987" t="str">
        <f t="shared" si="212"/>
        <v>FNAC prov- 2369</v>
      </c>
      <c r="AB953" s="770">
        <v>42577</v>
      </c>
      <c r="AC953" s="722">
        <f t="shared" si="208"/>
        <v>1000</v>
      </c>
      <c r="AD953" s="771">
        <f t="shared" si="210"/>
        <v>1</v>
      </c>
      <c r="AE953" s="932" t="str">
        <f t="shared" si="213"/>
        <v>OK</v>
      </c>
      <c r="AF953" s="725" t="str">
        <f t="shared" si="209"/>
        <v>OK</v>
      </c>
    </row>
    <row r="954" spans="1:34" s="720" customFormat="1" x14ac:dyDescent="0.25">
      <c r="A954" s="720" t="s">
        <v>115</v>
      </c>
      <c r="B954" s="769">
        <f>B953+1</f>
        <v>2</v>
      </c>
      <c r="C954" s="786">
        <v>200</v>
      </c>
      <c r="D954" s="771" t="s">
        <v>196</v>
      </c>
      <c r="E954" s="757">
        <v>42576</v>
      </c>
      <c r="F954" s="825"/>
      <c r="G954" s="721">
        <f t="shared" si="215"/>
        <v>2</v>
      </c>
      <c r="H954" s="904">
        <v>200</v>
      </c>
      <c r="I954" s="904">
        <v>200</v>
      </c>
      <c r="J954" s="783">
        <v>200</v>
      </c>
      <c r="K954" s="790">
        <v>0</v>
      </c>
      <c r="L954" s="997">
        <v>42577</v>
      </c>
      <c r="V954" s="836"/>
      <c r="W954" s="965">
        <f t="shared" si="217"/>
        <v>2</v>
      </c>
      <c r="X954" s="831">
        <v>200</v>
      </c>
      <c r="Y954" s="977" t="str">
        <f t="shared" si="211"/>
        <v>OK</v>
      </c>
      <c r="Z954" s="854">
        <f t="shared" si="214"/>
        <v>0</v>
      </c>
      <c r="AA954" s="987" t="str">
        <f t="shared" si="212"/>
        <v>RP Provisorio - 3172</v>
      </c>
      <c r="AB954" s="770">
        <v>42577</v>
      </c>
      <c r="AC954" s="722">
        <f t="shared" si="208"/>
        <v>200</v>
      </c>
      <c r="AD954" s="771">
        <f t="shared" si="210"/>
        <v>1</v>
      </c>
      <c r="AE954" s="932" t="str">
        <f t="shared" si="213"/>
        <v>OK</v>
      </c>
      <c r="AF954" s="725" t="str">
        <f t="shared" si="209"/>
        <v>OK</v>
      </c>
    </row>
    <row r="955" spans="1:34" s="720" customFormat="1" x14ac:dyDescent="0.25">
      <c r="A955" s="720" t="s">
        <v>115</v>
      </c>
      <c r="B955" s="769">
        <v>1</v>
      </c>
      <c r="C955" s="786">
        <v>1</v>
      </c>
      <c r="D955" s="771" t="s">
        <v>182</v>
      </c>
      <c r="E955" s="757">
        <v>42578</v>
      </c>
      <c r="F955" s="825"/>
      <c r="G955" s="721">
        <f t="shared" si="215"/>
        <v>1</v>
      </c>
      <c r="H955" s="904">
        <v>1</v>
      </c>
      <c r="I955" s="904">
        <v>1</v>
      </c>
      <c r="J955" s="783">
        <v>1</v>
      </c>
      <c r="K955" s="790">
        <v>0</v>
      </c>
      <c r="L955" s="997">
        <v>42579</v>
      </c>
      <c r="V955" s="836"/>
      <c r="W955" s="965">
        <f t="shared" si="217"/>
        <v>1</v>
      </c>
      <c r="X955" s="831">
        <v>1</v>
      </c>
      <c r="Y955" s="977" t="str">
        <f t="shared" si="211"/>
        <v>OK</v>
      </c>
      <c r="Z955" s="854">
        <f t="shared" si="214"/>
        <v>0</v>
      </c>
      <c r="AA955" s="987" t="str">
        <f t="shared" si="212"/>
        <v>CNT Def - 2205</v>
      </c>
      <c r="AB955" s="770">
        <v>42584</v>
      </c>
      <c r="AC955" s="722">
        <f t="shared" si="208"/>
        <v>1</v>
      </c>
      <c r="AD955" s="771">
        <f t="shared" si="210"/>
        <v>5</v>
      </c>
      <c r="AE955" s="932" t="str">
        <f t="shared" si="213"/>
        <v>OK</v>
      </c>
      <c r="AF955" s="725" t="str">
        <f t="shared" si="209"/>
        <v>OK</v>
      </c>
    </row>
    <row r="956" spans="1:34" s="720" customFormat="1" x14ac:dyDescent="0.25">
      <c r="A956" s="720" t="s">
        <v>115</v>
      </c>
      <c r="B956" s="769">
        <f t="shared" ref="B956:B970" si="219">B955+1</f>
        <v>2</v>
      </c>
      <c r="C956" s="786">
        <v>6</v>
      </c>
      <c r="D956" s="771" t="s">
        <v>67</v>
      </c>
      <c r="E956" s="757">
        <v>42578</v>
      </c>
      <c r="F956" s="825"/>
      <c r="G956" s="721">
        <f t="shared" si="215"/>
        <v>2</v>
      </c>
      <c r="H956" s="904">
        <v>6</v>
      </c>
      <c r="I956" s="904">
        <v>6</v>
      </c>
      <c r="J956" s="783">
        <v>6</v>
      </c>
      <c r="K956" s="790">
        <v>0</v>
      </c>
      <c r="L956" s="997">
        <v>42579</v>
      </c>
      <c r="V956" s="836"/>
      <c r="W956" s="965">
        <f t="shared" si="217"/>
        <v>2</v>
      </c>
      <c r="X956" s="831">
        <v>6</v>
      </c>
      <c r="Y956" s="977" t="str">
        <f t="shared" si="211"/>
        <v>OK</v>
      </c>
      <c r="Z956" s="854">
        <f t="shared" si="214"/>
        <v>0</v>
      </c>
      <c r="AA956" s="987" t="str">
        <f t="shared" si="212"/>
        <v>White - 2213</v>
      </c>
      <c r="AB956" s="770">
        <v>42583</v>
      </c>
      <c r="AC956" s="722">
        <f t="shared" si="208"/>
        <v>6</v>
      </c>
      <c r="AD956" s="771">
        <f t="shared" si="210"/>
        <v>4</v>
      </c>
      <c r="AE956" s="932" t="str">
        <f t="shared" si="213"/>
        <v>OK</v>
      </c>
      <c r="AF956" s="725" t="str">
        <f t="shared" si="209"/>
        <v>OK</v>
      </c>
    </row>
    <row r="957" spans="1:34" s="720" customFormat="1" x14ac:dyDescent="0.25">
      <c r="A957" s="720" t="s">
        <v>115</v>
      </c>
      <c r="B957" s="769">
        <f t="shared" si="219"/>
        <v>3</v>
      </c>
      <c r="C957" s="786">
        <v>1</v>
      </c>
      <c r="D957" s="771" t="s">
        <v>68</v>
      </c>
      <c r="E957" s="757">
        <v>42578</v>
      </c>
      <c r="F957" s="825"/>
      <c r="G957" s="721">
        <f t="shared" si="215"/>
        <v>3</v>
      </c>
      <c r="H957" s="904">
        <v>1</v>
      </c>
      <c r="I957" s="904">
        <v>1</v>
      </c>
      <c r="J957" s="783">
        <v>1</v>
      </c>
      <c r="K957" s="790">
        <v>0</v>
      </c>
      <c r="L957" s="997">
        <v>42579</v>
      </c>
      <c r="V957" s="836"/>
      <c r="W957" s="965">
        <f t="shared" si="217"/>
        <v>3</v>
      </c>
      <c r="X957" s="831">
        <v>1</v>
      </c>
      <c r="Y957" s="977" t="str">
        <f t="shared" si="211"/>
        <v>OK</v>
      </c>
      <c r="Z957" s="854">
        <f t="shared" si="214"/>
        <v>0</v>
      </c>
      <c r="AA957" s="987" t="str">
        <f t="shared" si="212"/>
        <v>Green - 2214</v>
      </c>
      <c r="AB957" s="770">
        <v>42583</v>
      </c>
      <c r="AC957" s="722">
        <f t="shared" ref="AC957:AC1036" si="220">X957</f>
        <v>1</v>
      </c>
      <c r="AD957" s="771">
        <f t="shared" si="210"/>
        <v>4</v>
      </c>
      <c r="AE957" s="932" t="str">
        <f t="shared" si="213"/>
        <v>OK</v>
      </c>
      <c r="AF957" s="725" t="str">
        <f t="shared" ref="AF957:AF1036" si="221">IF(AE957="Pendente",IF(F957&gt;5,"VER","-"),"OK")</f>
        <v>OK</v>
      </c>
    </row>
    <row r="958" spans="1:34" s="720" customFormat="1" x14ac:dyDescent="0.25">
      <c r="A958" s="720" t="s">
        <v>115</v>
      </c>
      <c r="B958" s="769">
        <f t="shared" si="219"/>
        <v>4</v>
      </c>
      <c r="C958" s="786">
        <v>40</v>
      </c>
      <c r="D958" s="771" t="s">
        <v>69</v>
      </c>
      <c r="E958" s="757">
        <v>42578</v>
      </c>
      <c r="F958" s="825"/>
      <c r="G958" s="721">
        <f t="shared" si="215"/>
        <v>4</v>
      </c>
      <c r="H958" s="904">
        <v>40</v>
      </c>
      <c r="I958" s="904">
        <v>40</v>
      </c>
      <c r="J958" s="783">
        <v>40</v>
      </c>
      <c r="K958" s="790">
        <v>0</v>
      </c>
      <c r="L958" s="997">
        <v>42579</v>
      </c>
      <c r="V958" s="836"/>
      <c r="W958" s="965">
        <f t="shared" si="217"/>
        <v>4</v>
      </c>
      <c r="X958" s="831">
        <v>40</v>
      </c>
      <c r="Y958" s="977" t="str">
        <f t="shared" si="211"/>
        <v>OK</v>
      </c>
      <c r="Z958" s="854">
        <f t="shared" si="214"/>
        <v>0</v>
      </c>
      <c r="AA958" s="987" t="str">
        <f t="shared" si="212"/>
        <v>Black - 2215</v>
      </c>
      <c r="AB958" s="770">
        <v>42583</v>
      </c>
      <c r="AC958" s="722">
        <f t="shared" si="220"/>
        <v>40</v>
      </c>
      <c r="AD958" s="771">
        <f t="shared" si="210"/>
        <v>4</v>
      </c>
      <c r="AE958" s="932" t="str">
        <f t="shared" si="213"/>
        <v>OK</v>
      </c>
      <c r="AF958" s="725" t="str">
        <f t="shared" si="221"/>
        <v>OK</v>
      </c>
    </row>
    <row r="959" spans="1:34" s="720" customFormat="1" x14ac:dyDescent="0.25">
      <c r="A959" s="720" t="s">
        <v>115</v>
      </c>
      <c r="B959" s="769">
        <f t="shared" si="219"/>
        <v>5</v>
      </c>
      <c r="C959" s="786">
        <v>393</v>
      </c>
      <c r="D959" s="771" t="s">
        <v>73</v>
      </c>
      <c r="E959" s="757">
        <v>42578</v>
      </c>
      <c r="F959" s="825"/>
      <c r="G959" s="721">
        <f t="shared" si="215"/>
        <v>5</v>
      </c>
      <c r="H959" s="904">
        <v>393</v>
      </c>
      <c r="I959" s="904">
        <v>393</v>
      </c>
      <c r="J959" s="783">
        <v>393</v>
      </c>
      <c r="K959" s="790">
        <v>0</v>
      </c>
      <c r="L959" s="997">
        <v>42579</v>
      </c>
      <c r="V959" s="836"/>
      <c r="W959" s="965">
        <f t="shared" si="217"/>
        <v>5</v>
      </c>
      <c r="X959" s="831">
        <v>393</v>
      </c>
      <c r="Y959" s="977" t="str">
        <f t="shared" si="211"/>
        <v>OK</v>
      </c>
      <c r="Z959" s="854">
        <f t="shared" si="214"/>
        <v>0</v>
      </c>
      <c r="AA959" s="987" t="str">
        <f t="shared" si="212"/>
        <v>Ikea - 2228</v>
      </c>
      <c r="AB959" s="770">
        <v>42584</v>
      </c>
      <c r="AC959" s="722">
        <f t="shared" si="220"/>
        <v>393</v>
      </c>
      <c r="AD959" s="771">
        <f t="shared" si="210"/>
        <v>5</v>
      </c>
      <c r="AE959" s="932" t="str">
        <f t="shared" si="213"/>
        <v>OK</v>
      </c>
      <c r="AF959" s="725" t="str">
        <f t="shared" si="221"/>
        <v>OK</v>
      </c>
    </row>
    <row r="960" spans="1:34" s="720" customFormat="1" x14ac:dyDescent="0.25">
      <c r="A960" s="720" t="s">
        <v>115</v>
      </c>
      <c r="B960" s="769">
        <f t="shared" si="219"/>
        <v>6</v>
      </c>
      <c r="C960" s="786">
        <v>3</v>
      </c>
      <c r="D960" s="771" t="s">
        <v>79</v>
      </c>
      <c r="E960" s="757">
        <v>42578</v>
      </c>
      <c r="F960" s="825"/>
      <c r="G960" s="721">
        <f t="shared" si="215"/>
        <v>6</v>
      </c>
      <c r="H960" s="904">
        <v>3</v>
      </c>
      <c r="I960" s="904">
        <v>3</v>
      </c>
      <c r="J960" s="783">
        <v>3</v>
      </c>
      <c r="K960" s="790">
        <v>0</v>
      </c>
      <c r="L960" s="997">
        <v>42579</v>
      </c>
      <c r="V960" s="836"/>
      <c r="W960" s="965">
        <f t="shared" si="217"/>
        <v>6</v>
      </c>
      <c r="X960" s="831">
        <v>3</v>
      </c>
      <c r="Y960" s="977" t="str">
        <f t="shared" si="211"/>
        <v>OK</v>
      </c>
      <c r="Z960" s="854">
        <f t="shared" si="214"/>
        <v>0</v>
      </c>
      <c r="AA960" s="987" t="str">
        <f t="shared" si="212"/>
        <v>Moviflor - 2229</v>
      </c>
      <c r="AB960" s="770">
        <v>42583</v>
      </c>
      <c r="AC960" s="722">
        <f t="shared" si="220"/>
        <v>3</v>
      </c>
      <c r="AD960" s="771">
        <f t="shared" ref="AD960:AD1039" si="222">DAYS360(E960,AB960)</f>
        <v>4</v>
      </c>
      <c r="AE960" s="932" t="str">
        <f t="shared" si="213"/>
        <v>OK</v>
      </c>
      <c r="AF960" s="725" t="str">
        <f t="shared" si="221"/>
        <v>OK</v>
      </c>
    </row>
    <row r="961" spans="1:34" s="720" customFormat="1" x14ac:dyDescent="0.25">
      <c r="A961" s="720" t="s">
        <v>115</v>
      </c>
      <c r="B961" s="769">
        <f t="shared" si="219"/>
        <v>7</v>
      </c>
      <c r="C961" s="786">
        <v>21</v>
      </c>
      <c r="D961" s="771" t="s">
        <v>75</v>
      </c>
      <c r="E961" s="757">
        <v>42578</v>
      </c>
      <c r="F961" s="825"/>
      <c r="G961" s="721">
        <f t="shared" si="215"/>
        <v>7</v>
      </c>
      <c r="H961" s="904">
        <v>21</v>
      </c>
      <c r="I961" s="904">
        <v>21</v>
      </c>
      <c r="J961" s="783">
        <v>21</v>
      </c>
      <c r="K961" s="790">
        <v>0</v>
      </c>
      <c r="L961" s="997">
        <v>42579</v>
      </c>
      <c r="V961" s="836"/>
      <c r="W961" s="965">
        <f t="shared" si="217"/>
        <v>7</v>
      </c>
      <c r="X961" s="831">
        <v>21</v>
      </c>
      <c r="Y961" s="977" t="str">
        <f t="shared" si="211"/>
        <v>OK</v>
      </c>
      <c r="Z961" s="854">
        <f t="shared" si="214"/>
        <v>0</v>
      </c>
      <c r="AA961" s="987" t="str">
        <f t="shared" si="212"/>
        <v>Euronics - 2231</v>
      </c>
      <c r="AB961" s="770">
        <v>42583</v>
      </c>
      <c r="AC961" s="722">
        <f t="shared" si="220"/>
        <v>21</v>
      </c>
      <c r="AD961" s="771">
        <f t="shared" si="222"/>
        <v>4</v>
      </c>
      <c r="AE961" s="932" t="str">
        <f t="shared" si="213"/>
        <v>OK</v>
      </c>
      <c r="AF961" s="725" t="str">
        <f t="shared" si="221"/>
        <v>OK</v>
      </c>
    </row>
    <row r="962" spans="1:34" s="720" customFormat="1" x14ac:dyDescent="0.25">
      <c r="A962" s="720" t="s">
        <v>115</v>
      </c>
      <c r="B962" s="769">
        <f t="shared" si="219"/>
        <v>8</v>
      </c>
      <c r="C962" s="786">
        <v>10</v>
      </c>
      <c r="D962" s="771" t="s">
        <v>76</v>
      </c>
      <c r="E962" s="757">
        <v>42578</v>
      </c>
      <c r="F962" s="825"/>
      <c r="G962" s="721">
        <f t="shared" si="215"/>
        <v>8</v>
      </c>
      <c r="H962" s="904">
        <v>10</v>
      </c>
      <c r="I962" s="904">
        <v>10</v>
      </c>
      <c r="J962" s="783">
        <v>10</v>
      </c>
      <c r="K962" s="790">
        <v>0</v>
      </c>
      <c r="L962" s="997">
        <v>42579</v>
      </c>
      <c r="V962" s="836"/>
      <c r="W962" s="965">
        <f t="shared" si="217"/>
        <v>8</v>
      </c>
      <c r="X962" s="831">
        <v>10</v>
      </c>
      <c r="Y962" s="977" t="str">
        <f t="shared" si="211"/>
        <v>OK</v>
      </c>
      <c r="Z962" s="854">
        <f t="shared" si="214"/>
        <v>0</v>
      </c>
      <c r="AA962" s="987" t="str">
        <f t="shared" si="212"/>
        <v>Tien 21 - 2232</v>
      </c>
      <c r="AB962" s="770">
        <v>42583</v>
      </c>
      <c r="AC962" s="722">
        <f t="shared" si="220"/>
        <v>10</v>
      </c>
      <c r="AD962" s="771">
        <f t="shared" si="222"/>
        <v>4</v>
      </c>
      <c r="AE962" s="932" t="str">
        <f t="shared" si="213"/>
        <v>OK</v>
      </c>
      <c r="AF962" s="725" t="str">
        <f t="shared" si="221"/>
        <v>OK</v>
      </c>
    </row>
    <row r="963" spans="1:34" s="720" customFormat="1" x14ac:dyDescent="0.25">
      <c r="A963" s="720" t="s">
        <v>115</v>
      </c>
      <c r="B963" s="769">
        <f t="shared" si="219"/>
        <v>9</v>
      </c>
      <c r="C963" s="786">
        <v>7</v>
      </c>
      <c r="D963" s="771" t="s">
        <v>77</v>
      </c>
      <c r="E963" s="757">
        <v>42578</v>
      </c>
      <c r="F963" s="825"/>
      <c r="G963" s="721">
        <f t="shared" si="215"/>
        <v>9</v>
      </c>
      <c r="H963" s="904">
        <v>7</v>
      </c>
      <c r="I963" s="904">
        <v>7</v>
      </c>
      <c r="J963" s="783">
        <v>7</v>
      </c>
      <c r="K963" s="790">
        <v>0</v>
      </c>
      <c r="L963" s="997">
        <v>42579</v>
      </c>
      <c r="V963" s="836"/>
      <c r="W963" s="965">
        <f t="shared" si="217"/>
        <v>9</v>
      </c>
      <c r="X963" s="831">
        <v>7</v>
      </c>
      <c r="Y963" s="977" t="str">
        <f t="shared" si="211"/>
        <v>OK</v>
      </c>
      <c r="Z963" s="854">
        <f t="shared" si="214"/>
        <v>0</v>
      </c>
      <c r="AA963" s="987" t="str">
        <f t="shared" si="212"/>
        <v>Confort - 2233</v>
      </c>
      <c r="AB963" s="770">
        <v>42583</v>
      </c>
      <c r="AC963" s="722">
        <f t="shared" si="220"/>
        <v>7</v>
      </c>
      <c r="AD963" s="771">
        <f t="shared" si="222"/>
        <v>4</v>
      </c>
      <c r="AE963" s="932" t="str">
        <f t="shared" si="213"/>
        <v>OK</v>
      </c>
      <c r="AF963" s="725" t="str">
        <f t="shared" si="221"/>
        <v>OK</v>
      </c>
    </row>
    <row r="964" spans="1:34" s="726" customFormat="1" x14ac:dyDescent="0.25">
      <c r="A964" s="726" t="s">
        <v>115</v>
      </c>
      <c r="B964" s="875">
        <f t="shared" si="219"/>
        <v>10</v>
      </c>
      <c r="C964" s="901">
        <v>345</v>
      </c>
      <c r="D964" s="847" t="s">
        <v>213</v>
      </c>
      <c r="E964" s="1003">
        <v>42578</v>
      </c>
      <c r="F964" s="1004"/>
      <c r="G964" s="878">
        <f t="shared" si="215"/>
        <v>10</v>
      </c>
      <c r="H964" s="912">
        <v>345</v>
      </c>
      <c r="I964" s="912">
        <v>345</v>
      </c>
      <c r="J964" s="959">
        <v>345</v>
      </c>
      <c r="K964" s="903">
        <v>0</v>
      </c>
      <c r="L964" s="911">
        <v>42579</v>
      </c>
      <c r="M964" s="720"/>
      <c r="V964" s="968"/>
      <c r="W964" s="965">
        <f t="shared" si="217"/>
        <v>10</v>
      </c>
      <c r="X964" s="902">
        <v>345</v>
      </c>
      <c r="Y964" s="933" t="str">
        <f t="shared" si="211"/>
        <v>OK</v>
      </c>
      <c r="Z964" s="858">
        <f t="shared" si="214"/>
        <v>0</v>
      </c>
      <c r="AA964" s="898" t="str">
        <f t="shared" si="212"/>
        <v>MC FNAC- 2370</v>
      </c>
      <c r="AB964" s="852">
        <v>42584</v>
      </c>
      <c r="AC964" s="722">
        <f t="shared" si="220"/>
        <v>345</v>
      </c>
      <c r="AD964" s="771">
        <f t="shared" si="222"/>
        <v>5</v>
      </c>
      <c r="AE964" s="947" t="str">
        <f t="shared" si="213"/>
        <v>OK</v>
      </c>
      <c r="AF964" s="876" t="str">
        <f t="shared" si="221"/>
        <v>OK</v>
      </c>
    </row>
    <row r="965" spans="1:34" s="720" customFormat="1" x14ac:dyDescent="0.25">
      <c r="A965" s="720" t="s">
        <v>115</v>
      </c>
      <c r="B965" s="769">
        <f t="shared" si="219"/>
        <v>11</v>
      </c>
      <c r="C965" s="786">
        <v>105</v>
      </c>
      <c r="D965" s="771" t="s">
        <v>187</v>
      </c>
      <c r="E965" s="757">
        <v>42578</v>
      </c>
      <c r="F965" s="825"/>
      <c r="G965" s="721">
        <f t="shared" si="215"/>
        <v>11</v>
      </c>
      <c r="H965" s="904">
        <v>105</v>
      </c>
      <c r="I965" s="904">
        <v>105</v>
      </c>
      <c r="J965" s="783">
        <v>105</v>
      </c>
      <c r="K965" s="790">
        <v>0</v>
      </c>
      <c r="L965" s="956">
        <v>42579</v>
      </c>
      <c r="M965" s="1054"/>
      <c r="V965" s="836"/>
      <c r="W965" s="1052">
        <f t="shared" si="217"/>
        <v>11</v>
      </c>
      <c r="X965" s="831">
        <v>105</v>
      </c>
      <c r="Y965" s="977" t="str">
        <f t="shared" si="211"/>
        <v>OK</v>
      </c>
      <c r="Z965" s="854">
        <f t="shared" si="214"/>
        <v>0</v>
      </c>
      <c r="AA965" s="987" t="str">
        <f t="shared" si="212"/>
        <v>Salvador Caetano - 2879</v>
      </c>
      <c r="AB965" s="770">
        <v>42584</v>
      </c>
      <c r="AC965" s="722">
        <f t="shared" si="220"/>
        <v>105</v>
      </c>
      <c r="AD965" s="771">
        <f t="shared" si="222"/>
        <v>5</v>
      </c>
      <c r="AE965" s="932" t="str">
        <f t="shared" si="213"/>
        <v>OK</v>
      </c>
      <c r="AF965" s="725" t="str">
        <f t="shared" si="221"/>
        <v>OK</v>
      </c>
    </row>
    <row r="966" spans="1:34" s="720" customFormat="1" x14ac:dyDescent="0.25">
      <c r="A966" s="720" t="s">
        <v>115</v>
      </c>
      <c r="B966" s="769">
        <f t="shared" si="219"/>
        <v>12</v>
      </c>
      <c r="C966" s="786">
        <v>450</v>
      </c>
      <c r="D966" s="771" t="s">
        <v>196</v>
      </c>
      <c r="E966" s="757">
        <v>42578</v>
      </c>
      <c r="F966" s="825"/>
      <c r="G966" s="721">
        <f t="shared" si="215"/>
        <v>12</v>
      </c>
      <c r="H966" s="904">
        <v>450</v>
      </c>
      <c r="I966" s="904">
        <v>450</v>
      </c>
      <c r="J966" s="783">
        <v>450</v>
      </c>
      <c r="K966" s="783">
        <v>0</v>
      </c>
      <c r="L966" s="956">
        <v>42579</v>
      </c>
      <c r="M966" s="1046"/>
      <c r="V966" s="836"/>
      <c r="W966" s="965">
        <f t="shared" si="217"/>
        <v>12</v>
      </c>
      <c r="X966" s="831">
        <v>450</v>
      </c>
      <c r="Y966" s="977" t="str">
        <f t="shared" ref="Y966:Y1046" si="223">IF(C966=X966,"OK",IF(R966=J966,"ERRO",IF(X966="","KO",IF(X966=J966,"ERRO"))))</f>
        <v>OK</v>
      </c>
      <c r="Z966" s="854">
        <f t="shared" si="214"/>
        <v>0</v>
      </c>
      <c r="AA966" s="987" t="str">
        <f t="shared" ref="AA966:AA1047" si="224">D966</f>
        <v>RP Provisorio - 3172</v>
      </c>
      <c r="AB966" s="770">
        <v>42580</v>
      </c>
      <c r="AC966" s="722">
        <f t="shared" si="220"/>
        <v>450</v>
      </c>
      <c r="AD966" s="771">
        <f t="shared" si="222"/>
        <v>2</v>
      </c>
      <c r="AE966" s="932" t="str">
        <f t="shared" ref="AE966:AE1045" si="225">IF(AB966&gt;0,"OK","Pendente")</f>
        <v>OK</v>
      </c>
      <c r="AF966" s="725" t="str">
        <f t="shared" si="221"/>
        <v>OK</v>
      </c>
    </row>
    <row r="967" spans="1:34" s="720" customFormat="1" x14ac:dyDescent="0.25">
      <c r="A967" s="720" t="s">
        <v>115</v>
      </c>
      <c r="B967" s="769">
        <f t="shared" si="219"/>
        <v>13</v>
      </c>
      <c r="C967" s="786">
        <v>14</v>
      </c>
      <c r="D967" s="771" t="s">
        <v>245</v>
      </c>
      <c r="E967" s="757">
        <v>42578</v>
      </c>
      <c r="F967" s="825"/>
      <c r="G967" s="721">
        <f t="shared" si="215"/>
        <v>13</v>
      </c>
      <c r="H967" s="831">
        <v>14</v>
      </c>
      <c r="I967" s="831">
        <v>14</v>
      </c>
      <c r="J967" s="790">
        <v>14</v>
      </c>
      <c r="K967" s="783">
        <v>0</v>
      </c>
      <c r="L967" s="956">
        <v>42579</v>
      </c>
      <c r="M967" s="1046"/>
      <c r="V967" s="836"/>
      <c r="W967" s="965">
        <f t="shared" si="217"/>
        <v>13</v>
      </c>
      <c r="X967" s="831">
        <v>14</v>
      </c>
      <c r="Y967" s="977" t="str">
        <f t="shared" si="223"/>
        <v>OK</v>
      </c>
      <c r="Z967" s="854">
        <f t="shared" si="214"/>
        <v>0</v>
      </c>
      <c r="AA967" s="987" t="str">
        <f t="shared" si="224"/>
        <v>CTT Standard - 4091</v>
      </c>
      <c r="AB967" s="770">
        <v>42583</v>
      </c>
      <c r="AC967" s="722">
        <f t="shared" si="220"/>
        <v>14</v>
      </c>
      <c r="AD967" s="771">
        <f t="shared" si="222"/>
        <v>4</v>
      </c>
      <c r="AE967" s="932" t="str">
        <f t="shared" si="225"/>
        <v>OK</v>
      </c>
      <c r="AF967" s="725" t="str">
        <f t="shared" si="221"/>
        <v>OK</v>
      </c>
      <c r="AH967" s="771"/>
    </row>
    <row r="968" spans="1:34" s="726" customFormat="1" x14ac:dyDescent="0.25">
      <c r="A968" s="726" t="s">
        <v>115</v>
      </c>
      <c r="B968" s="875">
        <f t="shared" si="219"/>
        <v>14</v>
      </c>
      <c r="C968" s="901">
        <v>42</v>
      </c>
      <c r="D968" s="847" t="s">
        <v>244</v>
      </c>
      <c r="E968" s="1003">
        <v>42578</v>
      </c>
      <c r="F968" s="1004"/>
      <c r="G968" s="878">
        <f t="shared" si="215"/>
        <v>14</v>
      </c>
      <c r="H968" s="902">
        <v>42</v>
      </c>
      <c r="I968" s="902">
        <v>42</v>
      </c>
      <c r="J968" s="903">
        <v>42</v>
      </c>
      <c r="K968" s="959">
        <v>0</v>
      </c>
      <c r="L968" s="911">
        <v>42579</v>
      </c>
      <c r="M968" s="1144"/>
      <c r="V968" s="968"/>
      <c r="W968" s="1002">
        <f>B968:B987</f>
        <v>14</v>
      </c>
      <c r="X968" s="902">
        <v>42</v>
      </c>
      <c r="Y968" s="933" t="str">
        <f t="shared" si="223"/>
        <v>OK</v>
      </c>
      <c r="Z968" s="858">
        <f t="shared" si="214"/>
        <v>0</v>
      </c>
      <c r="AA968" s="989" t="str">
        <f t="shared" si="224"/>
        <v>JOM - 4327</v>
      </c>
      <c r="AB968" s="852">
        <v>42584</v>
      </c>
      <c r="AC968" s="990">
        <f t="shared" si="220"/>
        <v>42</v>
      </c>
      <c r="AD968" s="847">
        <f t="shared" si="222"/>
        <v>5</v>
      </c>
      <c r="AE968" s="947" t="str">
        <f t="shared" si="225"/>
        <v>OK</v>
      </c>
      <c r="AF968" s="876" t="str">
        <f t="shared" si="221"/>
        <v>OK</v>
      </c>
    </row>
    <row r="969" spans="1:34" s="720" customFormat="1" x14ac:dyDescent="0.25">
      <c r="A969" s="720" t="s">
        <v>116</v>
      </c>
      <c r="B969" s="769">
        <f t="shared" si="219"/>
        <v>15</v>
      </c>
      <c r="C969" s="786">
        <v>16</v>
      </c>
      <c r="D969" s="771" t="s">
        <v>69</v>
      </c>
      <c r="E969" s="757">
        <v>42583</v>
      </c>
      <c r="F969" s="825"/>
      <c r="G969" s="721">
        <f t="shared" si="215"/>
        <v>15</v>
      </c>
      <c r="H969" s="904">
        <v>16</v>
      </c>
      <c r="I969" s="904">
        <v>16</v>
      </c>
      <c r="J969" s="783">
        <v>0</v>
      </c>
      <c r="K969" s="783">
        <v>16</v>
      </c>
      <c r="L969" s="956">
        <v>42585</v>
      </c>
      <c r="M969" s="1046"/>
      <c r="V969" s="836"/>
      <c r="W969" s="965">
        <f t="shared" ref="W969:W988" si="226">B969:B1004</f>
        <v>15</v>
      </c>
      <c r="X969" s="831"/>
      <c r="Y969" s="977" t="str">
        <f t="shared" si="223"/>
        <v>ERRO</v>
      </c>
      <c r="Z969" s="854" t="str">
        <f t="shared" si="214"/>
        <v/>
      </c>
      <c r="AA969" s="987" t="str">
        <f t="shared" si="224"/>
        <v>Black - 2215</v>
      </c>
      <c r="AB969" s="770"/>
      <c r="AC969" s="722">
        <f t="shared" si="220"/>
        <v>0</v>
      </c>
      <c r="AD969" s="771">
        <f t="shared" si="222"/>
        <v>-41971</v>
      </c>
      <c r="AE969" s="932" t="str">
        <f t="shared" si="225"/>
        <v>Pendente</v>
      </c>
      <c r="AF969" s="725" t="str">
        <f t="shared" si="221"/>
        <v>-</v>
      </c>
    </row>
    <row r="970" spans="1:34" s="726" customFormat="1" x14ac:dyDescent="0.25">
      <c r="A970" s="726" t="s">
        <v>116</v>
      </c>
      <c r="B970" s="875">
        <f t="shared" si="219"/>
        <v>16</v>
      </c>
      <c r="C970" s="901">
        <v>1959</v>
      </c>
      <c r="D970" s="847" t="s">
        <v>214</v>
      </c>
      <c r="E970" s="1003">
        <v>42583</v>
      </c>
      <c r="F970" s="1004"/>
      <c r="G970" s="878">
        <f t="shared" si="215"/>
        <v>16</v>
      </c>
      <c r="H970" s="912">
        <v>1959</v>
      </c>
      <c r="I970" s="912">
        <v>1959</v>
      </c>
      <c r="J970" s="959">
        <v>1647</v>
      </c>
      <c r="K970" s="959">
        <v>312</v>
      </c>
      <c r="L970" s="911">
        <v>42585</v>
      </c>
      <c r="M970" s="1144"/>
      <c r="V970" s="968"/>
      <c r="W970" s="1002">
        <f t="shared" si="226"/>
        <v>16</v>
      </c>
      <c r="X970" s="902"/>
      <c r="Y970" s="933" t="str">
        <f t="shared" si="223"/>
        <v>KO</v>
      </c>
      <c r="Z970" s="858" t="str">
        <f t="shared" si="214"/>
        <v/>
      </c>
      <c r="AA970" s="989" t="str">
        <f t="shared" si="224"/>
        <v>Worten def - 6806</v>
      </c>
      <c r="AB970" s="852"/>
      <c r="AC970" s="990">
        <f t="shared" si="220"/>
        <v>0</v>
      </c>
      <c r="AD970" s="847">
        <f t="shared" si="222"/>
        <v>-41971</v>
      </c>
      <c r="AE970" s="947" t="str">
        <f t="shared" si="225"/>
        <v>Pendente</v>
      </c>
      <c r="AF970" s="876" t="str">
        <f t="shared" si="221"/>
        <v>-</v>
      </c>
    </row>
    <row r="971" spans="1:34" s="730" customFormat="1" x14ac:dyDescent="0.25">
      <c r="A971" s="730" t="s">
        <v>115</v>
      </c>
      <c r="B971" s="884">
        <v>1</v>
      </c>
      <c r="C971" s="913">
        <v>150</v>
      </c>
      <c r="D971" s="864" t="s">
        <v>196</v>
      </c>
      <c r="E971" s="1005">
        <v>42584</v>
      </c>
      <c r="F971" s="1006"/>
      <c r="G971" s="887">
        <f t="shared" si="215"/>
        <v>1</v>
      </c>
      <c r="H971" s="971">
        <v>150</v>
      </c>
      <c r="I971" s="971">
        <v>150</v>
      </c>
      <c r="J971" s="1007">
        <v>150</v>
      </c>
      <c r="K971" s="1007">
        <v>0</v>
      </c>
      <c r="L971" s="961">
        <v>42585</v>
      </c>
      <c r="M971" s="955"/>
      <c r="V971" s="963"/>
      <c r="W971" s="966">
        <f t="shared" si="226"/>
        <v>1</v>
      </c>
      <c r="X971" s="914">
        <v>150</v>
      </c>
      <c r="Y971" s="978" t="str">
        <f t="shared" si="223"/>
        <v>OK</v>
      </c>
      <c r="Z971" s="896">
        <f t="shared" si="214"/>
        <v>0</v>
      </c>
      <c r="AA971" s="988" t="str">
        <f t="shared" si="224"/>
        <v>RP Provisorio - 3172</v>
      </c>
      <c r="AB971" s="894">
        <v>42591</v>
      </c>
      <c r="AC971" s="991">
        <f t="shared" si="220"/>
        <v>150</v>
      </c>
      <c r="AD971" s="864">
        <f t="shared" si="222"/>
        <v>7</v>
      </c>
      <c r="AE971" s="951" t="str">
        <f t="shared" si="225"/>
        <v>OK</v>
      </c>
      <c r="AF971" s="885" t="str">
        <f t="shared" si="221"/>
        <v>OK</v>
      </c>
    </row>
    <row r="972" spans="1:34" s="720" customFormat="1" x14ac:dyDescent="0.25">
      <c r="A972" s="720" t="s">
        <v>115</v>
      </c>
      <c r="B972" s="769">
        <v>1</v>
      </c>
      <c r="C972" s="786">
        <v>2</v>
      </c>
      <c r="D972" s="771" t="s">
        <v>183</v>
      </c>
      <c r="E972" s="757">
        <v>42585</v>
      </c>
      <c r="F972" s="825"/>
      <c r="G972" s="721">
        <f t="shared" si="215"/>
        <v>1</v>
      </c>
      <c r="H972" s="904">
        <v>2</v>
      </c>
      <c r="I972" s="904">
        <v>2</v>
      </c>
      <c r="J972" s="783">
        <v>2</v>
      </c>
      <c r="K972" s="783">
        <v>0</v>
      </c>
      <c r="L972" s="956">
        <v>42586</v>
      </c>
      <c r="M972" s="953"/>
      <c r="V972" s="958"/>
      <c r="W972" s="965">
        <f t="shared" si="226"/>
        <v>1</v>
      </c>
      <c r="X972" s="831">
        <v>2</v>
      </c>
      <c r="Y972" s="977" t="str">
        <f t="shared" si="223"/>
        <v>OK</v>
      </c>
      <c r="Z972" s="854">
        <f t="shared" si="214"/>
        <v>0</v>
      </c>
      <c r="AA972" s="987" t="str">
        <f t="shared" si="224"/>
        <v>MDL Def - 2208</v>
      </c>
      <c r="AB972" s="770">
        <v>42591</v>
      </c>
      <c r="AC972" s="722">
        <f t="shared" si="220"/>
        <v>2</v>
      </c>
      <c r="AD972" s="771">
        <f t="shared" si="222"/>
        <v>6</v>
      </c>
      <c r="AE972" s="932" t="str">
        <f t="shared" si="225"/>
        <v>OK</v>
      </c>
      <c r="AF972" s="725" t="str">
        <f t="shared" si="221"/>
        <v>OK</v>
      </c>
    </row>
    <row r="973" spans="1:34" s="720" customFormat="1" x14ac:dyDescent="0.25">
      <c r="A973" s="720" t="s">
        <v>115</v>
      </c>
      <c r="B973" s="769">
        <f t="shared" ref="B973:B983" si="227">B972+1</f>
        <v>2</v>
      </c>
      <c r="C973" s="786">
        <v>9</v>
      </c>
      <c r="D973" s="771" t="s">
        <v>67</v>
      </c>
      <c r="E973" s="757">
        <v>42585</v>
      </c>
      <c r="F973" s="825"/>
      <c r="G973" s="721">
        <f t="shared" si="215"/>
        <v>2</v>
      </c>
      <c r="H973" s="831">
        <v>9</v>
      </c>
      <c r="I973" s="831">
        <v>9</v>
      </c>
      <c r="J973" s="790">
        <v>9</v>
      </c>
      <c r="K973" s="783">
        <v>0</v>
      </c>
      <c r="L973" s="956">
        <v>42586</v>
      </c>
      <c r="M973" s="953"/>
      <c r="V973" s="958"/>
      <c r="W973" s="965">
        <f t="shared" si="226"/>
        <v>2</v>
      </c>
      <c r="X973" s="831">
        <v>9</v>
      </c>
      <c r="Y973" s="977" t="str">
        <f t="shared" si="223"/>
        <v>OK</v>
      </c>
      <c r="Z973" s="854">
        <f t="shared" ref="Z973:Z1070" si="228">IF(X973="","",+C973-X973)</f>
        <v>0</v>
      </c>
      <c r="AA973" s="987" t="str">
        <f t="shared" si="224"/>
        <v>White - 2213</v>
      </c>
      <c r="AB973" s="770">
        <v>42591</v>
      </c>
      <c r="AC973" s="722">
        <f t="shared" si="220"/>
        <v>9</v>
      </c>
      <c r="AD973" s="771">
        <f t="shared" si="222"/>
        <v>6</v>
      </c>
      <c r="AE973" s="932" t="str">
        <f t="shared" si="225"/>
        <v>OK</v>
      </c>
      <c r="AF973" s="725" t="str">
        <f t="shared" si="221"/>
        <v>OK</v>
      </c>
    </row>
    <row r="974" spans="1:34" s="720" customFormat="1" x14ac:dyDescent="0.25">
      <c r="A974" s="720" t="s">
        <v>115</v>
      </c>
      <c r="B974" s="769">
        <f t="shared" si="227"/>
        <v>3</v>
      </c>
      <c r="C974" s="786">
        <v>36</v>
      </c>
      <c r="D974" s="771" t="s">
        <v>69</v>
      </c>
      <c r="E974" s="757">
        <v>42585</v>
      </c>
      <c r="F974" s="825"/>
      <c r="G974" s="721">
        <f t="shared" si="215"/>
        <v>3</v>
      </c>
      <c r="H974" s="831">
        <v>36</v>
      </c>
      <c r="I974" s="831">
        <v>36</v>
      </c>
      <c r="J974" s="790">
        <v>36</v>
      </c>
      <c r="K974" s="783">
        <v>0</v>
      </c>
      <c r="L974" s="956">
        <v>42586</v>
      </c>
      <c r="M974" s="953"/>
      <c r="V974" s="958"/>
      <c r="W974" s="965">
        <f t="shared" si="226"/>
        <v>3</v>
      </c>
      <c r="X974" s="831">
        <v>36</v>
      </c>
      <c r="Y974" s="977" t="str">
        <f t="shared" si="223"/>
        <v>OK</v>
      </c>
      <c r="Z974" s="854">
        <f t="shared" si="228"/>
        <v>0</v>
      </c>
      <c r="AA974" s="987" t="str">
        <f t="shared" si="224"/>
        <v>Black - 2215</v>
      </c>
      <c r="AB974" s="770">
        <v>42591</v>
      </c>
      <c r="AC974" s="722">
        <f t="shared" si="220"/>
        <v>36</v>
      </c>
      <c r="AD974" s="771">
        <f t="shared" si="222"/>
        <v>6</v>
      </c>
      <c r="AE974" s="932" t="str">
        <f t="shared" si="225"/>
        <v>OK</v>
      </c>
      <c r="AF974" s="725" t="str">
        <f t="shared" si="221"/>
        <v>OK</v>
      </c>
    </row>
    <row r="975" spans="1:34" s="720" customFormat="1" x14ac:dyDescent="0.25">
      <c r="A975" s="720" t="s">
        <v>115</v>
      </c>
      <c r="B975" s="769">
        <f t="shared" si="227"/>
        <v>4</v>
      </c>
      <c r="C975" s="786">
        <v>2</v>
      </c>
      <c r="D975" s="771" t="s">
        <v>72</v>
      </c>
      <c r="E975" s="757">
        <v>42585</v>
      </c>
      <c r="F975" s="825"/>
      <c r="G975" s="721">
        <f t="shared" si="215"/>
        <v>4</v>
      </c>
      <c r="H975" s="831">
        <v>2</v>
      </c>
      <c r="I975" s="831">
        <v>2</v>
      </c>
      <c r="J975" s="790">
        <v>2</v>
      </c>
      <c r="K975" s="783">
        <v>0</v>
      </c>
      <c r="L975" s="956">
        <v>42586</v>
      </c>
      <c r="M975" s="953"/>
      <c r="V975" s="958"/>
      <c r="W975" s="965">
        <f t="shared" si="226"/>
        <v>4</v>
      </c>
      <c r="X975" s="831">
        <v>2</v>
      </c>
      <c r="Y975" s="977" t="str">
        <f t="shared" si="223"/>
        <v>OK</v>
      </c>
      <c r="Z975" s="854">
        <f t="shared" si="228"/>
        <v>0</v>
      </c>
      <c r="AA975" s="987" t="str">
        <f t="shared" si="224"/>
        <v>Credial - 2227</v>
      </c>
      <c r="AB975" s="770">
        <v>42591</v>
      </c>
      <c r="AC975" s="722">
        <f t="shared" si="220"/>
        <v>2</v>
      </c>
      <c r="AD975" s="771">
        <f t="shared" si="222"/>
        <v>6</v>
      </c>
      <c r="AE975" s="932" t="str">
        <f t="shared" si="225"/>
        <v>OK</v>
      </c>
      <c r="AF975" s="725" t="str">
        <f t="shared" si="221"/>
        <v>OK</v>
      </c>
    </row>
    <row r="976" spans="1:34" s="720" customFormat="1" x14ac:dyDescent="0.25">
      <c r="A976" s="720" t="s">
        <v>115</v>
      </c>
      <c r="B976" s="769">
        <f t="shared" si="227"/>
        <v>5</v>
      </c>
      <c r="C976" s="786">
        <v>445</v>
      </c>
      <c r="D976" s="771" t="s">
        <v>73</v>
      </c>
      <c r="E976" s="757">
        <v>42585</v>
      </c>
      <c r="F976" s="825"/>
      <c r="G976" s="721">
        <f t="shared" si="215"/>
        <v>5</v>
      </c>
      <c r="H976" s="831">
        <v>445</v>
      </c>
      <c r="I976" s="831">
        <v>445</v>
      </c>
      <c r="J976" s="790">
        <v>445</v>
      </c>
      <c r="K976" s="783">
        <v>0</v>
      </c>
      <c r="L976" s="956">
        <v>42586</v>
      </c>
      <c r="M976" s="953"/>
      <c r="V976" s="958"/>
      <c r="W976" s="965">
        <f t="shared" si="226"/>
        <v>5</v>
      </c>
      <c r="X976" s="831">
        <v>445</v>
      </c>
      <c r="Y976" s="977" t="str">
        <f t="shared" si="223"/>
        <v>OK</v>
      </c>
      <c r="Z976" s="854">
        <f t="shared" si="228"/>
        <v>0</v>
      </c>
      <c r="AA976" s="987" t="str">
        <f t="shared" si="224"/>
        <v>Ikea - 2228</v>
      </c>
      <c r="AB976" s="770">
        <v>42591</v>
      </c>
      <c r="AC976" s="722">
        <f t="shared" si="220"/>
        <v>445</v>
      </c>
      <c r="AD976" s="771">
        <f t="shared" si="222"/>
        <v>6</v>
      </c>
      <c r="AE976" s="932" t="str">
        <f t="shared" si="225"/>
        <v>OK</v>
      </c>
      <c r="AF976" s="725" t="str">
        <f t="shared" si="221"/>
        <v>OK</v>
      </c>
    </row>
    <row r="977" spans="1:85" s="720" customFormat="1" x14ac:dyDescent="0.25">
      <c r="A977" s="720" t="s">
        <v>115</v>
      </c>
      <c r="B977" s="769">
        <f t="shared" si="227"/>
        <v>6</v>
      </c>
      <c r="C977" s="786">
        <v>5</v>
      </c>
      <c r="D977" s="771" t="s">
        <v>79</v>
      </c>
      <c r="E977" s="757">
        <v>42585</v>
      </c>
      <c r="F977" s="825"/>
      <c r="G977" s="721">
        <f t="shared" si="215"/>
        <v>6</v>
      </c>
      <c r="H977" s="831">
        <v>5</v>
      </c>
      <c r="I977" s="831">
        <v>5</v>
      </c>
      <c r="J977" s="790">
        <v>5</v>
      </c>
      <c r="K977" s="783">
        <v>0</v>
      </c>
      <c r="L977" s="956">
        <v>42586</v>
      </c>
      <c r="M977" s="953"/>
      <c r="V977" s="958"/>
      <c r="W977" s="965">
        <f t="shared" si="226"/>
        <v>6</v>
      </c>
      <c r="X977" s="831">
        <v>5</v>
      </c>
      <c r="Y977" s="977" t="str">
        <f t="shared" si="223"/>
        <v>OK</v>
      </c>
      <c r="Z977" s="854">
        <f t="shared" si="228"/>
        <v>0</v>
      </c>
      <c r="AA977" s="987" t="str">
        <f t="shared" si="224"/>
        <v>Moviflor - 2229</v>
      </c>
      <c r="AB977" s="770">
        <v>42591</v>
      </c>
      <c r="AC977" s="722">
        <f t="shared" si="220"/>
        <v>5</v>
      </c>
      <c r="AD977" s="771">
        <f t="shared" si="222"/>
        <v>6</v>
      </c>
      <c r="AE977" s="932" t="str">
        <f t="shared" si="225"/>
        <v>OK</v>
      </c>
      <c r="AF977" s="725" t="str">
        <f t="shared" si="221"/>
        <v>OK</v>
      </c>
    </row>
    <row r="978" spans="1:85" s="720" customFormat="1" x14ac:dyDescent="0.25">
      <c r="A978" s="720" t="s">
        <v>115</v>
      </c>
      <c r="B978" s="769">
        <f t="shared" si="227"/>
        <v>7</v>
      </c>
      <c r="C978" s="786">
        <v>25</v>
      </c>
      <c r="D978" s="771" t="s">
        <v>75</v>
      </c>
      <c r="E978" s="757">
        <v>42585</v>
      </c>
      <c r="F978" s="825"/>
      <c r="G978" s="721">
        <f t="shared" ref="G978:G1083" si="229">B978</f>
        <v>7</v>
      </c>
      <c r="H978" s="904">
        <v>25</v>
      </c>
      <c r="I978" s="904">
        <v>25</v>
      </c>
      <c r="J978" s="783">
        <v>25</v>
      </c>
      <c r="K978" s="783">
        <v>0</v>
      </c>
      <c r="L978" s="956">
        <v>42586</v>
      </c>
      <c r="M978" s="953"/>
      <c r="V978" s="958"/>
      <c r="W978" s="965">
        <f t="shared" si="226"/>
        <v>7</v>
      </c>
      <c r="X978" s="831">
        <v>25</v>
      </c>
      <c r="Y978" s="977" t="str">
        <f t="shared" si="223"/>
        <v>OK</v>
      </c>
      <c r="Z978" s="854">
        <f t="shared" si="228"/>
        <v>0</v>
      </c>
      <c r="AA978" s="987" t="str">
        <f t="shared" si="224"/>
        <v>Euronics - 2231</v>
      </c>
      <c r="AB978" s="770">
        <v>42591</v>
      </c>
      <c r="AC978" s="722">
        <f t="shared" si="220"/>
        <v>25</v>
      </c>
      <c r="AD978" s="771">
        <f t="shared" si="222"/>
        <v>6</v>
      </c>
      <c r="AE978" s="932" t="str">
        <f t="shared" si="225"/>
        <v>OK</v>
      </c>
      <c r="AF978" s="725" t="str">
        <f t="shared" si="221"/>
        <v>OK</v>
      </c>
    </row>
    <row r="979" spans="1:85" s="720" customFormat="1" x14ac:dyDescent="0.25">
      <c r="A979" s="720" t="s">
        <v>115</v>
      </c>
      <c r="B979" s="769">
        <f t="shared" si="227"/>
        <v>8</v>
      </c>
      <c r="C979" s="786">
        <v>12</v>
      </c>
      <c r="D979" s="771" t="s">
        <v>76</v>
      </c>
      <c r="E979" s="757">
        <v>42585</v>
      </c>
      <c r="F979" s="825"/>
      <c r="G979" s="721">
        <f t="shared" si="229"/>
        <v>8</v>
      </c>
      <c r="H979" s="904">
        <v>12</v>
      </c>
      <c r="I979" s="904">
        <v>12</v>
      </c>
      <c r="J979" s="783">
        <v>12</v>
      </c>
      <c r="K979" s="783">
        <v>0</v>
      </c>
      <c r="L979" s="956">
        <v>42586</v>
      </c>
      <c r="M979" s="953"/>
      <c r="V979" s="958"/>
      <c r="W979" s="965">
        <f t="shared" si="226"/>
        <v>8</v>
      </c>
      <c r="X979" s="831">
        <v>12</v>
      </c>
      <c r="Y979" s="977" t="str">
        <f t="shared" si="223"/>
        <v>OK</v>
      </c>
      <c r="Z979" s="854">
        <f t="shared" si="228"/>
        <v>0</v>
      </c>
      <c r="AA979" s="987" t="str">
        <f t="shared" si="224"/>
        <v>Tien 21 - 2232</v>
      </c>
      <c r="AB979" s="770">
        <v>42591</v>
      </c>
      <c r="AC979" s="722">
        <f t="shared" si="220"/>
        <v>12</v>
      </c>
      <c r="AD979" s="771">
        <f t="shared" si="222"/>
        <v>6</v>
      </c>
      <c r="AE979" s="932" t="str">
        <f t="shared" si="225"/>
        <v>OK</v>
      </c>
      <c r="AF979" s="725" t="str">
        <f t="shared" si="221"/>
        <v>OK</v>
      </c>
    </row>
    <row r="980" spans="1:85" s="720" customFormat="1" x14ac:dyDescent="0.25">
      <c r="A980" s="720" t="s">
        <v>115</v>
      </c>
      <c r="B980" s="769">
        <f t="shared" si="227"/>
        <v>9</v>
      </c>
      <c r="C980" s="786">
        <v>12</v>
      </c>
      <c r="D980" s="771" t="s">
        <v>77</v>
      </c>
      <c r="E980" s="757">
        <v>42585</v>
      </c>
      <c r="F980" s="825"/>
      <c r="G980" s="721">
        <f t="shared" si="229"/>
        <v>9</v>
      </c>
      <c r="H980" s="904">
        <v>12</v>
      </c>
      <c r="I980" s="904">
        <v>12</v>
      </c>
      <c r="J980" s="783">
        <v>12</v>
      </c>
      <c r="K980" s="783">
        <v>0</v>
      </c>
      <c r="L980" s="956">
        <v>42586</v>
      </c>
      <c r="M980" s="953"/>
      <c r="V980" s="958"/>
      <c r="W980" s="965">
        <f t="shared" si="226"/>
        <v>9</v>
      </c>
      <c r="X980" s="831">
        <v>12</v>
      </c>
      <c r="Y980" s="977" t="str">
        <f t="shared" si="223"/>
        <v>OK</v>
      </c>
      <c r="Z980" s="854">
        <f t="shared" si="228"/>
        <v>0</v>
      </c>
      <c r="AA980" s="987" t="str">
        <f t="shared" si="224"/>
        <v>Confort - 2233</v>
      </c>
      <c r="AB980" s="770">
        <v>42591</v>
      </c>
      <c r="AC980" s="722">
        <f t="shared" si="220"/>
        <v>12</v>
      </c>
      <c r="AD980" s="771">
        <f t="shared" si="222"/>
        <v>6</v>
      </c>
      <c r="AE980" s="932" t="str">
        <f t="shared" si="225"/>
        <v>OK</v>
      </c>
      <c r="AF980" s="725" t="str">
        <f t="shared" si="221"/>
        <v>OK</v>
      </c>
    </row>
    <row r="981" spans="1:85" s="720" customFormat="1" x14ac:dyDescent="0.25">
      <c r="A981" s="720" t="s">
        <v>115</v>
      </c>
      <c r="B981" s="769">
        <f t="shared" si="227"/>
        <v>10</v>
      </c>
      <c r="C981" s="786">
        <v>448</v>
      </c>
      <c r="D981" s="771" t="s">
        <v>213</v>
      </c>
      <c r="E981" s="757">
        <v>42585</v>
      </c>
      <c r="F981" s="825"/>
      <c r="G981" s="721">
        <f t="shared" si="229"/>
        <v>10</v>
      </c>
      <c r="H981" s="904">
        <v>448</v>
      </c>
      <c r="I981" s="904">
        <v>448</v>
      </c>
      <c r="J981" s="783">
        <v>448</v>
      </c>
      <c r="K981" s="783">
        <v>0</v>
      </c>
      <c r="L981" s="956">
        <v>42586</v>
      </c>
      <c r="M981" s="953"/>
      <c r="V981" s="958"/>
      <c r="W981" s="965">
        <f t="shared" si="226"/>
        <v>10</v>
      </c>
      <c r="X981" s="831">
        <v>448</v>
      </c>
      <c r="Y981" s="977" t="str">
        <f t="shared" si="223"/>
        <v>OK</v>
      </c>
      <c r="Z981" s="854">
        <f t="shared" si="228"/>
        <v>0</v>
      </c>
      <c r="AA981" s="987" t="str">
        <f t="shared" si="224"/>
        <v>MC FNAC- 2370</v>
      </c>
      <c r="AB981" s="770">
        <v>42592</v>
      </c>
      <c r="AC981" s="722">
        <f t="shared" si="220"/>
        <v>448</v>
      </c>
      <c r="AD981" s="771">
        <f t="shared" si="222"/>
        <v>7</v>
      </c>
      <c r="AE981" s="932" t="str">
        <f t="shared" si="225"/>
        <v>OK</v>
      </c>
      <c r="AF981" s="725" t="str">
        <f t="shared" si="221"/>
        <v>OK</v>
      </c>
    </row>
    <row r="982" spans="1:85" s="720" customFormat="1" x14ac:dyDescent="0.25">
      <c r="A982" s="720" t="s">
        <v>115</v>
      </c>
      <c r="B982" s="769">
        <f t="shared" si="227"/>
        <v>11</v>
      </c>
      <c r="C982" s="786">
        <v>79</v>
      </c>
      <c r="D982" s="771" t="s">
        <v>187</v>
      </c>
      <c r="E982" s="757">
        <v>42585</v>
      </c>
      <c r="F982" s="825"/>
      <c r="G982" s="721">
        <f t="shared" si="229"/>
        <v>11</v>
      </c>
      <c r="H982" s="904">
        <v>79</v>
      </c>
      <c r="I982" s="904">
        <v>79</v>
      </c>
      <c r="J982" s="783">
        <v>79</v>
      </c>
      <c r="K982" s="783">
        <v>0</v>
      </c>
      <c r="L982" s="956">
        <v>42586</v>
      </c>
      <c r="M982" s="953"/>
      <c r="V982" s="958"/>
      <c r="W982" s="965">
        <f t="shared" si="226"/>
        <v>11</v>
      </c>
      <c r="X982" s="831">
        <v>79</v>
      </c>
      <c r="Y982" s="977" t="str">
        <f t="shared" si="223"/>
        <v>OK</v>
      </c>
      <c r="Z982" s="854">
        <f t="shared" si="228"/>
        <v>0</v>
      </c>
      <c r="AA982" s="987" t="str">
        <f t="shared" si="224"/>
        <v>Salvador Caetano - 2879</v>
      </c>
      <c r="AB982" s="770">
        <v>42591</v>
      </c>
      <c r="AC982" s="722">
        <f t="shared" si="220"/>
        <v>79</v>
      </c>
      <c r="AD982" s="771">
        <f t="shared" si="222"/>
        <v>6</v>
      </c>
      <c r="AE982" s="932" t="str">
        <f t="shared" si="225"/>
        <v>OK</v>
      </c>
      <c r="AF982" s="725" t="str">
        <f t="shared" si="221"/>
        <v>OK</v>
      </c>
    </row>
    <row r="983" spans="1:85" s="726" customFormat="1" x14ac:dyDescent="0.25">
      <c r="A983" s="726" t="s">
        <v>115</v>
      </c>
      <c r="B983" s="875">
        <f t="shared" si="227"/>
        <v>12</v>
      </c>
      <c r="C983" s="901">
        <v>19</v>
      </c>
      <c r="D983" s="847" t="s">
        <v>245</v>
      </c>
      <c r="E983" s="1003">
        <v>42585</v>
      </c>
      <c r="F983" s="1004"/>
      <c r="G983" s="878">
        <f t="shared" si="229"/>
        <v>12</v>
      </c>
      <c r="H983" s="912">
        <v>19</v>
      </c>
      <c r="I983" s="912">
        <v>19</v>
      </c>
      <c r="J983" s="959">
        <v>19</v>
      </c>
      <c r="K983" s="959">
        <v>0</v>
      </c>
      <c r="L983" s="911">
        <v>42586</v>
      </c>
      <c r="M983" s="954"/>
      <c r="V983" s="962"/>
      <c r="W983" s="1002">
        <f t="shared" si="226"/>
        <v>12</v>
      </c>
      <c r="X983" s="902">
        <v>19</v>
      </c>
      <c r="Y983" s="933" t="str">
        <f t="shared" si="223"/>
        <v>OK</v>
      </c>
      <c r="Z983" s="858">
        <f t="shared" si="228"/>
        <v>0</v>
      </c>
      <c r="AA983" s="989" t="str">
        <f t="shared" si="224"/>
        <v>CTT Standard - 4091</v>
      </c>
      <c r="AB983" s="852">
        <v>42591</v>
      </c>
      <c r="AC983" s="990">
        <f t="shared" si="220"/>
        <v>19</v>
      </c>
      <c r="AD983" s="847">
        <f t="shared" si="222"/>
        <v>6</v>
      </c>
      <c r="AE983" s="947" t="str">
        <f t="shared" si="225"/>
        <v>OK</v>
      </c>
      <c r="AF983" s="876" t="str">
        <f t="shared" si="221"/>
        <v>OK</v>
      </c>
      <c r="AH983" s="847"/>
    </row>
    <row r="984" spans="1:85" s="720" customFormat="1" x14ac:dyDescent="0.25">
      <c r="A984" s="720" t="s">
        <v>115</v>
      </c>
      <c r="B984" s="769">
        <v>1</v>
      </c>
      <c r="C984" s="786">
        <v>1000</v>
      </c>
      <c r="D984" s="771" t="s">
        <v>212</v>
      </c>
      <c r="E984" s="757">
        <v>42586</v>
      </c>
      <c r="F984" s="825"/>
      <c r="G984" s="721">
        <f t="shared" si="229"/>
        <v>1</v>
      </c>
      <c r="H984" s="904">
        <v>1000</v>
      </c>
      <c r="I984" s="904">
        <v>1000</v>
      </c>
      <c r="J984" s="783">
        <v>1000</v>
      </c>
      <c r="K984" s="783">
        <v>0</v>
      </c>
      <c r="L984" s="956">
        <v>42587</v>
      </c>
      <c r="M984" s="953"/>
      <c r="V984" s="958"/>
      <c r="W984" s="965">
        <f t="shared" si="226"/>
        <v>1</v>
      </c>
      <c r="X984" s="831">
        <v>1000</v>
      </c>
      <c r="Y984" s="977" t="str">
        <f t="shared" si="223"/>
        <v>OK</v>
      </c>
      <c r="Z984" s="854">
        <f t="shared" si="228"/>
        <v>0</v>
      </c>
      <c r="AA984" s="987" t="str">
        <f t="shared" si="224"/>
        <v>FNAC prov- 2369</v>
      </c>
      <c r="AB984" s="770">
        <v>42591</v>
      </c>
      <c r="AC984" s="722">
        <f t="shared" si="220"/>
        <v>1000</v>
      </c>
      <c r="AD984" s="771">
        <f t="shared" si="222"/>
        <v>5</v>
      </c>
      <c r="AE984" s="932" t="str">
        <f t="shared" si="225"/>
        <v>OK</v>
      </c>
      <c r="AF984" s="725" t="str">
        <f t="shared" si="221"/>
        <v>OK</v>
      </c>
    </row>
    <row r="985" spans="1:85" s="726" customFormat="1" x14ac:dyDescent="0.25">
      <c r="A985" s="726" t="s">
        <v>115</v>
      </c>
      <c r="B985" s="875">
        <f>B984+1</f>
        <v>2</v>
      </c>
      <c r="C985" s="901">
        <v>400</v>
      </c>
      <c r="D985" s="847" t="s">
        <v>196</v>
      </c>
      <c r="E985" s="1003">
        <v>42586</v>
      </c>
      <c r="F985" s="1004"/>
      <c r="G985" s="878">
        <f t="shared" si="229"/>
        <v>2</v>
      </c>
      <c r="H985" s="912">
        <v>400</v>
      </c>
      <c r="I985" s="912">
        <v>400</v>
      </c>
      <c r="J985" s="959">
        <v>400</v>
      </c>
      <c r="K985" s="959">
        <v>0</v>
      </c>
      <c r="L985" s="911">
        <v>42587</v>
      </c>
      <c r="M985" s="954"/>
      <c r="V985" s="962"/>
      <c r="W985" s="1002">
        <f t="shared" si="226"/>
        <v>2</v>
      </c>
      <c r="X985" s="902">
        <v>400</v>
      </c>
      <c r="Y985" s="933" t="str">
        <f t="shared" si="223"/>
        <v>OK</v>
      </c>
      <c r="Z985" s="858">
        <f t="shared" si="228"/>
        <v>0</v>
      </c>
      <c r="AA985" s="989" t="str">
        <f t="shared" si="224"/>
        <v>RP Provisorio - 3172</v>
      </c>
      <c r="AB985" s="852">
        <v>42591</v>
      </c>
      <c r="AC985" s="990">
        <f t="shared" si="220"/>
        <v>400</v>
      </c>
      <c r="AD985" s="847">
        <f t="shared" si="222"/>
        <v>5</v>
      </c>
      <c r="AE985" s="947" t="str">
        <f t="shared" si="225"/>
        <v>OK</v>
      </c>
      <c r="AF985" s="876" t="str">
        <f t="shared" si="221"/>
        <v>OK</v>
      </c>
    </row>
    <row r="986" spans="1:85" s="730" customFormat="1" x14ac:dyDescent="0.25">
      <c r="A986" s="730" t="s">
        <v>115</v>
      </c>
      <c r="B986" s="884">
        <v>1</v>
      </c>
      <c r="C986" s="913">
        <v>150</v>
      </c>
      <c r="D986" s="864" t="s">
        <v>196</v>
      </c>
      <c r="E986" s="1005">
        <v>42591</v>
      </c>
      <c r="F986" s="1006"/>
      <c r="G986" s="887">
        <f t="shared" si="229"/>
        <v>1</v>
      </c>
      <c r="H986" s="971">
        <v>150</v>
      </c>
      <c r="I986" s="971">
        <v>150</v>
      </c>
      <c r="J986" s="1007">
        <v>150</v>
      </c>
      <c r="K986" s="1007">
        <v>0</v>
      </c>
      <c r="L986" s="961">
        <v>42592</v>
      </c>
      <c r="M986" s="955"/>
      <c r="V986" s="963"/>
      <c r="W986" s="966">
        <f t="shared" si="226"/>
        <v>1</v>
      </c>
      <c r="X986" s="914">
        <v>150</v>
      </c>
      <c r="Y986" s="978" t="str">
        <f t="shared" si="223"/>
        <v>OK</v>
      </c>
      <c r="Z986" s="896">
        <f t="shared" si="228"/>
        <v>0</v>
      </c>
      <c r="AA986" s="988" t="str">
        <f t="shared" si="224"/>
        <v>RP Provisorio - 3172</v>
      </c>
      <c r="AB986" s="894">
        <v>42598</v>
      </c>
      <c r="AC986" s="991">
        <f t="shared" si="220"/>
        <v>150</v>
      </c>
      <c r="AD986" s="864">
        <f t="shared" si="222"/>
        <v>7</v>
      </c>
      <c r="AE986" s="951" t="str">
        <f t="shared" si="225"/>
        <v>OK</v>
      </c>
      <c r="AF986" s="885" t="str">
        <f t="shared" si="221"/>
        <v>OK</v>
      </c>
    </row>
    <row r="987" spans="1:85" s="726" customFormat="1" x14ac:dyDescent="0.25">
      <c r="A987" s="743" t="s">
        <v>115</v>
      </c>
      <c r="B987" s="1063">
        <v>1</v>
      </c>
      <c r="C987" s="1138">
        <v>2</v>
      </c>
      <c r="D987" s="859" t="s">
        <v>182</v>
      </c>
      <c r="E987" s="1147">
        <v>42592</v>
      </c>
      <c r="F987" s="1061"/>
      <c r="G987" s="1107">
        <f t="shared" si="229"/>
        <v>1</v>
      </c>
      <c r="H987" s="918">
        <v>2</v>
      </c>
      <c r="I987" s="918">
        <v>2</v>
      </c>
      <c r="J987" s="1041">
        <v>2</v>
      </c>
      <c r="K987" s="1041">
        <v>0</v>
      </c>
      <c r="L987" s="1053">
        <v>42654</v>
      </c>
      <c r="M987" s="1062"/>
      <c r="N987" s="743"/>
      <c r="O987" s="743"/>
      <c r="P987" s="743"/>
      <c r="Q987" s="743"/>
      <c r="R987" s="743"/>
      <c r="S987" s="743"/>
      <c r="T987" s="743"/>
      <c r="U987" s="743"/>
      <c r="V987" s="1050"/>
      <c r="W987" s="1145">
        <f t="shared" si="226"/>
        <v>1</v>
      </c>
      <c r="X987" s="964"/>
      <c r="Y987" s="976" t="str">
        <f t="shared" si="223"/>
        <v>KO</v>
      </c>
      <c r="Z987" s="853" t="str">
        <f t="shared" si="228"/>
        <v/>
      </c>
      <c r="AA987" s="986" t="str">
        <f t="shared" si="224"/>
        <v>CNT Def - 2205</v>
      </c>
      <c r="AB987" s="870"/>
      <c r="AC987" s="1143">
        <f t="shared" si="220"/>
        <v>0</v>
      </c>
      <c r="AD987" s="859">
        <f t="shared" si="222"/>
        <v>-41980</v>
      </c>
      <c r="AE987" s="1137" t="str">
        <f t="shared" si="225"/>
        <v>Pendente</v>
      </c>
      <c r="AF987" s="1141" t="str">
        <f t="shared" si="221"/>
        <v>-</v>
      </c>
      <c r="AG987" s="743"/>
      <c r="AH987" s="743" t="s">
        <v>282</v>
      </c>
      <c r="AI987" s="743"/>
      <c r="AJ987" s="743"/>
      <c r="AK987" s="743"/>
      <c r="AL987" s="743"/>
      <c r="AM987" s="743"/>
      <c r="AN987" s="743"/>
      <c r="AO987" s="743"/>
      <c r="AP987" s="743"/>
      <c r="AQ987" s="743"/>
      <c r="AR987" s="743"/>
      <c r="AS987" s="743"/>
      <c r="AT987" s="743"/>
      <c r="AU987" s="743"/>
      <c r="AV987" s="743"/>
      <c r="AW987" s="743"/>
      <c r="AX987" s="743"/>
      <c r="AY987" s="743"/>
      <c r="AZ987" s="743"/>
      <c r="BA987" s="743"/>
      <c r="BB987" s="743"/>
      <c r="BC987" s="743"/>
      <c r="BD987" s="743"/>
      <c r="BE987" s="743"/>
      <c r="BF987" s="743"/>
      <c r="BG987" s="743"/>
      <c r="BH987" s="743"/>
      <c r="BI987" s="743"/>
      <c r="BJ987" s="743"/>
      <c r="BK987" s="743"/>
      <c r="BL987" s="743"/>
      <c r="BM987" s="743"/>
      <c r="BN987" s="743"/>
      <c r="BO987" s="743"/>
      <c r="BP987" s="743"/>
      <c r="BQ987" s="743"/>
      <c r="BR987" s="743"/>
      <c r="BS987" s="743"/>
      <c r="BT987" s="743"/>
      <c r="BU987" s="743"/>
      <c r="BV987" s="743"/>
      <c r="BW987" s="743"/>
      <c r="BX987" s="743"/>
      <c r="BY987" s="743"/>
      <c r="BZ987" s="743"/>
      <c r="CA987" s="743"/>
      <c r="CB987" s="743"/>
      <c r="CC987" s="743"/>
      <c r="CD987" s="743"/>
      <c r="CE987" s="743"/>
      <c r="CF987" s="743"/>
      <c r="CG987" s="743"/>
    </row>
    <row r="988" spans="1:85" s="720" customFormat="1" x14ac:dyDescent="0.25">
      <c r="A988" s="932" t="s">
        <v>115</v>
      </c>
      <c r="B988" s="769">
        <f t="shared" ref="B988:B1003" si="230">B987+1</f>
        <v>2</v>
      </c>
      <c r="C988" s="786">
        <v>4</v>
      </c>
      <c r="D988" s="771" t="s">
        <v>67</v>
      </c>
      <c r="E988" s="757">
        <v>42592</v>
      </c>
      <c r="F988" s="825"/>
      <c r="G988" s="721">
        <f t="shared" si="229"/>
        <v>2</v>
      </c>
      <c r="H988" s="904">
        <v>4</v>
      </c>
      <c r="I988" s="904">
        <v>4</v>
      </c>
      <c r="J988" s="783">
        <v>4</v>
      </c>
      <c r="K988" s="904">
        <v>0</v>
      </c>
      <c r="L988" s="956">
        <v>42654</v>
      </c>
      <c r="M988" s="953"/>
      <c r="V988" s="958"/>
      <c r="W988" s="965">
        <f t="shared" si="226"/>
        <v>2</v>
      </c>
      <c r="X988" s="831"/>
      <c r="Y988" s="977" t="str">
        <f t="shared" si="223"/>
        <v>KO</v>
      </c>
      <c r="Z988" s="854" t="str">
        <f t="shared" si="228"/>
        <v/>
      </c>
      <c r="AA988" s="987"/>
      <c r="AB988" s="770"/>
      <c r="AC988" s="722"/>
      <c r="AD988" s="771"/>
      <c r="AE988" s="932"/>
      <c r="AF988" s="725"/>
    </row>
    <row r="989" spans="1:85" s="720" customFormat="1" x14ac:dyDescent="0.25">
      <c r="A989" s="720" t="s">
        <v>115</v>
      </c>
      <c r="B989" s="769">
        <f t="shared" si="230"/>
        <v>3</v>
      </c>
      <c r="C989" s="786">
        <v>36</v>
      </c>
      <c r="D989" s="771" t="s">
        <v>69</v>
      </c>
      <c r="E989" s="1148">
        <v>42592</v>
      </c>
      <c r="F989" s="825"/>
      <c r="G989" s="721">
        <f t="shared" si="229"/>
        <v>3</v>
      </c>
      <c r="H989" s="904">
        <v>36</v>
      </c>
      <c r="I989" s="904">
        <v>36</v>
      </c>
      <c r="J989" s="783">
        <v>36</v>
      </c>
      <c r="K989" s="904">
        <v>0</v>
      </c>
      <c r="L989" s="956">
        <v>42654</v>
      </c>
      <c r="M989" s="953"/>
      <c r="V989" s="958"/>
      <c r="W989" s="965">
        <f t="shared" ref="W989:W1003" si="231">B989:B1024</f>
        <v>3</v>
      </c>
      <c r="X989" s="831"/>
      <c r="Y989" s="977" t="str">
        <f t="shared" si="223"/>
        <v>KO</v>
      </c>
      <c r="Z989" s="854" t="str">
        <f t="shared" si="228"/>
        <v/>
      </c>
      <c r="AA989" s="987"/>
      <c r="AB989" s="770"/>
      <c r="AC989" s="722"/>
      <c r="AD989" s="771"/>
      <c r="AE989" s="932"/>
      <c r="AF989" s="725"/>
    </row>
    <row r="990" spans="1:85" s="720" customFormat="1" x14ac:dyDescent="0.25">
      <c r="A990" s="932" t="s">
        <v>115</v>
      </c>
      <c r="B990" s="769">
        <f t="shared" si="230"/>
        <v>4</v>
      </c>
      <c r="C990" s="786">
        <v>2</v>
      </c>
      <c r="D990" s="771" t="s">
        <v>72</v>
      </c>
      <c r="E990" s="1148">
        <v>42592</v>
      </c>
      <c r="F990" s="825"/>
      <c r="G990" s="721">
        <f t="shared" si="229"/>
        <v>4</v>
      </c>
      <c r="H990" s="904">
        <v>2</v>
      </c>
      <c r="I990" s="904">
        <v>2</v>
      </c>
      <c r="J990" s="783">
        <v>2</v>
      </c>
      <c r="K990" s="904">
        <v>0</v>
      </c>
      <c r="L990" s="956">
        <v>42654</v>
      </c>
      <c r="M990" s="953"/>
      <c r="V990" s="958"/>
      <c r="W990" s="965">
        <f t="shared" si="231"/>
        <v>4</v>
      </c>
      <c r="X990" s="831"/>
      <c r="Y990" s="977" t="str">
        <f t="shared" si="223"/>
        <v>KO</v>
      </c>
      <c r="Z990" s="854" t="str">
        <f t="shared" si="228"/>
        <v/>
      </c>
      <c r="AA990" s="987"/>
      <c r="AB990" s="770"/>
      <c r="AC990" s="722"/>
      <c r="AD990" s="771"/>
      <c r="AE990" s="932"/>
      <c r="AF990" s="725"/>
    </row>
    <row r="991" spans="1:85" s="720" customFormat="1" x14ac:dyDescent="0.25">
      <c r="A991" s="932" t="s">
        <v>115</v>
      </c>
      <c r="B991" s="1146">
        <f t="shared" si="230"/>
        <v>5</v>
      </c>
      <c r="C991" s="786">
        <v>594</v>
      </c>
      <c r="D991" s="771" t="s">
        <v>73</v>
      </c>
      <c r="E991" s="1148">
        <v>42592</v>
      </c>
      <c r="F991" s="825"/>
      <c r="G991" s="721">
        <f t="shared" si="229"/>
        <v>5</v>
      </c>
      <c r="H991" s="904">
        <v>594</v>
      </c>
      <c r="I991" s="904">
        <v>594</v>
      </c>
      <c r="J991" s="904">
        <v>594</v>
      </c>
      <c r="K991" s="783">
        <v>0</v>
      </c>
      <c r="L991" s="956">
        <v>42654</v>
      </c>
      <c r="M991" s="953"/>
      <c r="V991" s="958"/>
      <c r="W991" s="965">
        <f t="shared" si="231"/>
        <v>5</v>
      </c>
      <c r="X991" s="831"/>
      <c r="Y991" s="977" t="str">
        <f t="shared" si="223"/>
        <v>KO</v>
      </c>
      <c r="Z991" s="854" t="str">
        <f t="shared" si="228"/>
        <v/>
      </c>
      <c r="AA991" s="987"/>
      <c r="AB991" s="770"/>
      <c r="AC991" s="722"/>
      <c r="AD991" s="771"/>
      <c r="AE991" s="932"/>
      <c r="AF991" s="725"/>
    </row>
    <row r="992" spans="1:85" s="720" customFormat="1" x14ac:dyDescent="0.25">
      <c r="A992" s="932" t="s">
        <v>115</v>
      </c>
      <c r="B992" s="1146">
        <f t="shared" si="230"/>
        <v>6</v>
      </c>
      <c r="C992" s="786">
        <v>4</v>
      </c>
      <c r="D992" s="771" t="s">
        <v>79</v>
      </c>
      <c r="E992" s="1148">
        <v>42592</v>
      </c>
      <c r="F992" s="825"/>
      <c r="G992" s="721">
        <f t="shared" si="229"/>
        <v>6</v>
      </c>
      <c r="H992" s="904">
        <v>4</v>
      </c>
      <c r="I992" s="904">
        <v>4</v>
      </c>
      <c r="J992" s="783">
        <v>4</v>
      </c>
      <c r="K992" s="904">
        <v>0</v>
      </c>
      <c r="L992" s="956">
        <v>42654</v>
      </c>
      <c r="M992" s="953"/>
      <c r="V992" s="958"/>
      <c r="W992" s="965">
        <f t="shared" si="231"/>
        <v>6</v>
      </c>
      <c r="X992" s="831"/>
      <c r="Y992" s="977" t="str">
        <f t="shared" si="223"/>
        <v>KO</v>
      </c>
      <c r="Z992" s="854" t="str">
        <f t="shared" si="228"/>
        <v/>
      </c>
      <c r="AA992" s="987"/>
      <c r="AB992" s="770"/>
      <c r="AC992" s="722"/>
      <c r="AD992" s="771"/>
      <c r="AE992" s="932"/>
      <c r="AF992" s="725"/>
    </row>
    <row r="993" spans="1:65" s="720" customFormat="1" x14ac:dyDescent="0.25">
      <c r="A993" s="932" t="s">
        <v>115</v>
      </c>
      <c r="B993" s="1146">
        <f t="shared" si="230"/>
        <v>7</v>
      </c>
      <c r="C993" s="786">
        <v>239</v>
      </c>
      <c r="D993" s="771" t="s">
        <v>74</v>
      </c>
      <c r="E993" s="1148">
        <v>42592</v>
      </c>
      <c r="F993" s="825"/>
      <c r="G993" s="721">
        <f t="shared" si="229"/>
        <v>7</v>
      </c>
      <c r="H993" s="904">
        <v>239</v>
      </c>
      <c r="I993" s="904">
        <v>239</v>
      </c>
      <c r="J993" s="783">
        <v>239</v>
      </c>
      <c r="K993" s="904">
        <v>0</v>
      </c>
      <c r="L993" s="956">
        <v>42654</v>
      </c>
      <c r="M993" s="953"/>
      <c r="V993" s="958"/>
      <c r="W993" s="965">
        <f t="shared" si="231"/>
        <v>7</v>
      </c>
      <c r="X993" s="831">
        <v>239</v>
      </c>
      <c r="Y993" s="977" t="str">
        <f t="shared" si="223"/>
        <v>OK</v>
      </c>
      <c r="Z993" s="854">
        <f t="shared" si="228"/>
        <v>0</v>
      </c>
      <c r="AA993" s="987"/>
      <c r="AB993" s="770">
        <v>42669</v>
      </c>
      <c r="AC993" s="722"/>
      <c r="AD993" s="771"/>
      <c r="AE993" s="932"/>
      <c r="AF993" s="725"/>
    </row>
    <row r="994" spans="1:65" s="720" customFormat="1" x14ac:dyDescent="0.25">
      <c r="A994" s="932" t="s">
        <v>115</v>
      </c>
      <c r="B994" s="1146">
        <f t="shared" si="230"/>
        <v>8</v>
      </c>
      <c r="C994" s="786">
        <v>15</v>
      </c>
      <c r="D994" s="771" t="s">
        <v>75</v>
      </c>
      <c r="E994" s="1148">
        <v>42592</v>
      </c>
      <c r="F994" s="825"/>
      <c r="G994" s="721">
        <f t="shared" si="229"/>
        <v>8</v>
      </c>
      <c r="H994" s="904">
        <v>15</v>
      </c>
      <c r="I994" s="904">
        <v>15</v>
      </c>
      <c r="J994" s="783">
        <v>15</v>
      </c>
      <c r="K994" s="904">
        <v>0</v>
      </c>
      <c r="L994" s="956">
        <v>42654</v>
      </c>
      <c r="M994" s="953"/>
      <c r="V994" s="958"/>
      <c r="W994" s="965">
        <f t="shared" si="231"/>
        <v>8</v>
      </c>
      <c r="X994" s="831"/>
      <c r="Y994" s="977" t="str">
        <f t="shared" si="223"/>
        <v>KO</v>
      </c>
      <c r="Z994" s="854" t="str">
        <f t="shared" si="228"/>
        <v/>
      </c>
      <c r="AA994" s="987"/>
      <c r="AB994" s="770"/>
      <c r="AC994" s="722"/>
      <c r="AD994" s="771"/>
      <c r="AE994" s="932"/>
      <c r="AF994" s="725"/>
    </row>
    <row r="995" spans="1:65" s="720" customFormat="1" x14ac:dyDescent="0.25">
      <c r="A995" s="932" t="s">
        <v>115</v>
      </c>
      <c r="B995" s="1146">
        <f t="shared" si="230"/>
        <v>9</v>
      </c>
      <c r="C995" s="786">
        <v>17</v>
      </c>
      <c r="D995" s="771" t="s">
        <v>76</v>
      </c>
      <c r="E995" s="1148">
        <v>42592</v>
      </c>
      <c r="F995" s="825"/>
      <c r="G995" s="721">
        <f t="shared" si="229"/>
        <v>9</v>
      </c>
      <c r="H995" s="904">
        <v>17</v>
      </c>
      <c r="I995" s="904">
        <v>17</v>
      </c>
      <c r="J995" s="783">
        <v>17</v>
      </c>
      <c r="K995" s="904">
        <v>0</v>
      </c>
      <c r="L995" s="956">
        <v>42654</v>
      </c>
      <c r="M995" s="953"/>
      <c r="V995" s="958"/>
      <c r="W995" s="965">
        <f t="shared" si="231"/>
        <v>9</v>
      </c>
      <c r="X995" s="831"/>
      <c r="Y995" s="977" t="str">
        <f t="shared" si="223"/>
        <v>KO</v>
      </c>
      <c r="Z995" s="854" t="str">
        <f t="shared" si="228"/>
        <v/>
      </c>
      <c r="AA995" s="987"/>
      <c r="AB995" s="770"/>
      <c r="AC995" s="722"/>
      <c r="AD995" s="771"/>
      <c r="AE995" s="932"/>
      <c r="AF995" s="725"/>
    </row>
    <row r="996" spans="1:65" s="720" customFormat="1" x14ac:dyDescent="0.25">
      <c r="A996" s="932" t="s">
        <v>115</v>
      </c>
      <c r="B996" s="1146">
        <f t="shared" si="230"/>
        <v>10</v>
      </c>
      <c r="C996" s="786">
        <v>5</v>
      </c>
      <c r="D996" s="771" t="s">
        <v>77</v>
      </c>
      <c r="E996" s="1148">
        <v>42592</v>
      </c>
      <c r="F996" s="825"/>
      <c r="G996" s="721">
        <f t="shared" si="229"/>
        <v>10</v>
      </c>
      <c r="H996" s="904">
        <v>5</v>
      </c>
      <c r="I996" s="904">
        <v>5</v>
      </c>
      <c r="J996" s="783">
        <v>5</v>
      </c>
      <c r="K996" s="904">
        <v>0</v>
      </c>
      <c r="L996" s="956">
        <v>42654</v>
      </c>
      <c r="M996" s="953"/>
      <c r="V996" s="958"/>
      <c r="W996" s="965">
        <f t="shared" si="231"/>
        <v>10</v>
      </c>
      <c r="X996" s="831"/>
      <c r="Y996" s="977" t="str">
        <f t="shared" si="223"/>
        <v>KO</v>
      </c>
      <c r="Z996" s="854" t="str">
        <f t="shared" si="228"/>
        <v/>
      </c>
      <c r="AA996" s="987"/>
      <c r="AB996" s="770"/>
      <c r="AC996" s="722"/>
      <c r="AD996" s="771"/>
      <c r="AE996" s="932"/>
      <c r="AF996" s="725"/>
    </row>
    <row r="997" spans="1:65" s="720" customFormat="1" x14ac:dyDescent="0.25">
      <c r="A997" s="932" t="s">
        <v>115</v>
      </c>
      <c r="B997" s="1146">
        <f t="shared" si="230"/>
        <v>11</v>
      </c>
      <c r="C997" s="786">
        <v>443</v>
      </c>
      <c r="D997" s="771" t="s">
        <v>213</v>
      </c>
      <c r="E997" s="1148">
        <v>42592</v>
      </c>
      <c r="F997" s="825"/>
      <c r="G997" s="721">
        <f t="shared" si="229"/>
        <v>11</v>
      </c>
      <c r="H997" s="904">
        <v>443</v>
      </c>
      <c r="I997" s="904">
        <v>443</v>
      </c>
      <c r="J997" s="783">
        <v>443</v>
      </c>
      <c r="K997" s="904">
        <v>0</v>
      </c>
      <c r="L997" s="956">
        <v>42654</v>
      </c>
      <c r="M997" s="953"/>
      <c r="V997" s="958"/>
      <c r="W997" s="965">
        <f t="shared" si="231"/>
        <v>11</v>
      </c>
      <c r="X997" s="831"/>
      <c r="Y997" s="977" t="str">
        <f t="shared" si="223"/>
        <v>KO</v>
      </c>
      <c r="Z997" s="854" t="str">
        <f t="shared" si="228"/>
        <v/>
      </c>
      <c r="AA997" s="987"/>
      <c r="AB997" s="770"/>
      <c r="AC997" s="722"/>
      <c r="AD997" s="771"/>
      <c r="AE997" s="932"/>
      <c r="AF997" s="725"/>
    </row>
    <row r="998" spans="1:65" s="720" customFormat="1" x14ac:dyDescent="0.25">
      <c r="A998" s="932" t="s">
        <v>115</v>
      </c>
      <c r="B998" s="1146">
        <f t="shared" si="230"/>
        <v>12</v>
      </c>
      <c r="C998" s="786">
        <v>52</v>
      </c>
      <c r="D998" s="771" t="s">
        <v>187</v>
      </c>
      <c r="E998" s="1148">
        <v>42592</v>
      </c>
      <c r="F998" s="825"/>
      <c r="G998" s="721">
        <f t="shared" si="229"/>
        <v>12</v>
      </c>
      <c r="H998" s="904">
        <v>52</v>
      </c>
      <c r="I998" s="904">
        <v>52</v>
      </c>
      <c r="J998" s="783">
        <v>52</v>
      </c>
      <c r="K998" s="904">
        <v>0</v>
      </c>
      <c r="L998" s="956">
        <v>42654</v>
      </c>
      <c r="M998" s="953"/>
      <c r="V998" s="958"/>
      <c r="W998" s="965">
        <f t="shared" si="231"/>
        <v>12</v>
      </c>
      <c r="X998" s="831"/>
      <c r="Y998" s="977" t="str">
        <f t="shared" si="223"/>
        <v>KO</v>
      </c>
      <c r="Z998" s="854" t="str">
        <f t="shared" si="228"/>
        <v/>
      </c>
      <c r="AA998" s="987"/>
      <c r="AB998" s="770"/>
      <c r="AC998" s="722"/>
      <c r="AD998" s="771"/>
      <c r="AE998" s="932"/>
      <c r="AF998" s="725"/>
    </row>
    <row r="999" spans="1:65" s="720" customFormat="1" x14ac:dyDescent="0.25">
      <c r="A999" s="932" t="s">
        <v>115</v>
      </c>
      <c r="B999" s="1146">
        <f t="shared" si="230"/>
        <v>13</v>
      </c>
      <c r="C999" s="786">
        <v>406</v>
      </c>
      <c r="D999" s="771" t="s">
        <v>199</v>
      </c>
      <c r="E999" s="1148">
        <v>42592</v>
      </c>
      <c r="F999" s="825"/>
      <c r="G999" s="721">
        <f t="shared" si="229"/>
        <v>13</v>
      </c>
      <c r="H999" s="904">
        <v>406</v>
      </c>
      <c r="I999" s="904">
        <v>406</v>
      </c>
      <c r="J999" s="783">
        <v>406</v>
      </c>
      <c r="K999" s="904">
        <v>0</v>
      </c>
      <c r="L999" s="956">
        <v>42654</v>
      </c>
      <c r="M999" s="953"/>
      <c r="V999" s="958"/>
      <c r="W999" s="965">
        <f t="shared" si="231"/>
        <v>13</v>
      </c>
      <c r="X999" s="831"/>
      <c r="Y999" s="977" t="str">
        <f t="shared" si="223"/>
        <v>KO</v>
      </c>
      <c r="Z999" s="854" t="str">
        <f t="shared" si="228"/>
        <v/>
      </c>
      <c r="AA999" s="987"/>
      <c r="AB999" s="770"/>
      <c r="AC999" s="722"/>
      <c r="AD999" s="771"/>
      <c r="AE999" s="932"/>
      <c r="AF999" s="725"/>
    </row>
    <row r="1000" spans="1:65" s="720" customFormat="1" x14ac:dyDescent="0.25">
      <c r="A1000" s="720" t="s">
        <v>115</v>
      </c>
      <c r="B1000" s="769">
        <f t="shared" si="230"/>
        <v>14</v>
      </c>
      <c r="C1000" s="786">
        <v>18</v>
      </c>
      <c r="D1000" s="771" t="s">
        <v>245</v>
      </c>
      <c r="E1000" s="1148">
        <v>42592</v>
      </c>
      <c r="F1000" s="825"/>
      <c r="G1000" s="721">
        <f t="shared" si="229"/>
        <v>14</v>
      </c>
      <c r="H1000" s="904">
        <v>18</v>
      </c>
      <c r="I1000" s="904">
        <v>18</v>
      </c>
      <c r="J1000" s="783">
        <v>18</v>
      </c>
      <c r="K1000" s="904">
        <v>0</v>
      </c>
      <c r="L1000" s="956">
        <v>42654</v>
      </c>
      <c r="M1000" s="953"/>
      <c r="V1000" s="958"/>
      <c r="W1000" s="965">
        <f t="shared" si="231"/>
        <v>14</v>
      </c>
      <c r="X1000" s="831"/>
      <c r="Y1000" s="977" t="str">
        <f t="shared" si="223"/>
        <v>KO</v>
      </c>
      <c r="Z1000" s="854" t="str">
        <f t="shared" si="228"/>
        <v/>
      </c>
      <c r="AA1000" s="987"/>
      <c r="AB1000" s="770"/>
      <c r="AC1000" s="722"/>
      <c r="AD1000" s="771"/>
      <c r="AE1000" s="932"/>
      <c r="AF1000" s="725"/>
    </row>
    <row r="1001" spans="1:65" s="720" customFormat="1" x14ac:dyDescent="0.25">
      <c r="A1001" s="932" t="s">
        <v>115</v>
      </c>
      <c r="B1001" s="769">
        <f t="shared" si="230"/>
        <v>15</v>
      </c>
      <c r="C1001" s="786">
        <v>34</v>
      </c>
      <c r="D1001" s="771" t="s">
        <v>244</v>
      </c>
      <c r="E1001" s="1148">
        <v>42592</v>
      </c>
      <c r="F1001" s="825"/>
      <c r="G1001" s="721">
        <f t="shared" si="229"/>
        <v>15</v>
      </c>
      <c r="H1001" s="904">
        <v>34</v>
      </c>
      <c r="I1001" s="904">
        <v>34</v>
      </c>
      <c r="J1001" s="783">
        <v>34</v>
      </c>
      <c r="K1001" s="904">
        <v>0</v>
      </c>
      <c r="L1001" s="956">
        <v>42654</v>
      </c>
      <c r="M1001" s="953"/>
      <c r="V1001" s="958"/>
      <c r="W1001" s="965">
        <f t="shared" si="231"/>
        <v>15</v>
      </c>
      <c r="X1001" s="831"/>
      <c r="Y1001" s="977" t="str">
        <f t="shared" si="223"/>
        <v>KO</v>
      </c>
      <c r="Z1001" s="854" t="str">
        <f t="shared" si="228"/>
        <v/>
      </c>
      <c r="AA1001" s="987"/>
      <c r="AB1001" s="770"/>
      <c r="AC1001" s="722"/>
      <c r="AD1001" s="771"/>
      <c r="AE1001" s="932"/>
      <c r="AF1001" s="725"/>
    </row>
    <row r="1002" spans="1:65" s="720" customFormat="1" x14ac:dyDescent="0.25">
      <c r="A1002" s="720" t="s">
        <v>115</v>
      </c>
      <c r="B1002" s="769">
        <f t="shared" si="230"/>
        <v>16</v>
      </c>
      <c r="C1002" s="786">
        <v>130</v>
      </c>
      <c r="D1002" s="771" t="s">
        <v>214</v>
      </c>
      <c r="E1002" s="757">
        <v>42592</v>
      </c>
      <c r="F1002" s="825"/>
      <c r="G1002" s="721">
        <f t="shared" si="229"/>
        <v>16</v>
      </c>
      <c r="H1002" s="904">
        <v>130</v>
      </c>
      <c r="I1002" s="904">
        <v>130</v>
      </c>
      <c r="J1002" s="783">
        <v>130</v>
      </c>
      <c r="K1002" s="904">
        <v>0</v>
      </c>
      <c r="L1002" s="956">
        <v>42654</v>
      </c>
      <c r="M1002" s="953"/>
      <c r="V1002" s="958"/>
      <c r="W1002" s="965">
        <f t="shared" si="231"/>
        <v>16</v>
      </c>
      <c r="X1002" s="831"/>
      <c r="Y1002" s="977" t="str">
        <f t="shared" si="223"/>
        <v>KO</v>
      </c>
      <c r="Z1002" s="854" t="str">
        <f t="shared" si="228"/>
        <v/>
      </c>
      <c r="AA1002" s="987"/>
      <c r="AB1002" s="770"/>
      <c r="AC1002" s="722"/>
      <c r="AD1002" s="771"/>
      <c r="AE1002" s="932"/>
      <c r="AF1002" s="725"/>
    </row>
    <row r="1003" spans="1:65" s="726" customFormat="1" x14ac:dyDescent="0.25">
      <c r="A1003" s="947" t="s">
        <v>115</v>
      </c>
      <c r="B1003" s="875">
        <f t="shared" si="230"/>
        <v>17</v>
      </c>
      <c r="C1003" s="901">
        <v>1</v>
      </c>
      <c r="D1003" s="847" t="s">
        <v>219</v>
      </c>
      <c r="E1003" s="1148">
        <v>42592</v>
      </c>
      <c r="F1003" s="1004"/>
      <c r="G1003" s="721">
        <f t="shared" si="229"/>
        <v>17</v>
      </c>
      <c r="H1003" s="912">
        <v>1</v>
      </c>
      <c r="I1003" s="912">
        <v>1</v>
      </c>
      <c r="J1003" s="959">
        <v>1</v>
      </c>
      <c r="K1003" s="912">
        <v>0</v>
      </c>
      <c r="L1003" s="911">
        <v>42654</v>
      </c>
      <c r="M1003" s="954"/>
      <c r="V1003" s="962"/>
      <c r="W1003" s="965">
        <f t="shared" si="231"/>
        <v>17</v>
      </c>
      <c r="X1003" s="902"/>
      <c r="Y1003" s="933" t="str">
        <f t="shared" si="223"/>
        <v>KO</v>
      </c>
      <c r="Z1003" s="858" t="str">
        <f t="shared" si="228"/>
        <v/>
      </c>
      <c r="AA1003" s="989"/>
      <c r="AB1003" s="852"/>
      <c r="AC1003" s="990"/>
      <c r="AD1003" s="847"/>
      <c r="AE1003" s="947"/>
      <c r="AF1003" s="876"/>
    </row>
    <row r="1004" spans="1:65" s="720" customFormat="1" x14ac:dyDescent="0.25">
      <c r="A1004" s="720" t="s">
        <v>115</v>
      </c>
      <c r="B1004" s="769">
        <v>1</v>
      </c>
      <c r="C1004" s="786">
        <v>1100</v>
      </c>
      <c r="D1004" s="771" t="s">
        <v>186</v>
      </c>
      <c r="E1004" s="1147">
        <v>42593</v>
      </c>
      <c r="F1004" s="825"/>
      <c r="G1004" s="1149">
        <f t="shared" si="229"/>
        <v>1</v>
      </c>
      <c r="H1004" s="904">
        <v>1100</v>
      </c>
      <c r="I1004" s="904">
        <v>1100</v>
      </c>
      <c r="J1004" s="783">
        <v>1100</v>
      </c>
      <c r="K1004" s="783">
        <v>0</v>
      </c>
      <c r="L1004" s="956">
        <v>42594</v>
      </c>
      <c r="M1004" s="953"/>
      <c r="V1004" s="958"/>
      <c r="W1004" s="1052">
        <f t="shared" si="217"/>
        <v>1</v>
      </c>
      <c r="X1004" s="831">
        <v>1100</v>
      </c>
      <c r="Y1004" s="977" t="str">
        <f t="shared" si="223"/>
        <v>OK</v>
      </c>
      <c r="Z1004" s="854">
        <f t="shared" si="228"/>
        <v>0</v>
      </c>
      <c r="AA1004" s="987" t="str">
        <f t="shared" si="224"/>
        <v>Ikea prov - 2835</v>
      </c>
      <c r="AB1004" s="770">
        <v>42598</v>
      </c>
      <c r="AC1004" s="722">
        <f t="shared" si="220"/>
        <v>1100</v>
      </c>
      <c r="AD1004" s="771">
        <f t="shared" si="222"/>
        <v>5</v>
      </c>
      <c r="AE1004" s="932" t="str">
        <f t="shared" si="225"/>
        <v>OK</v>
      </c>
      <c r="AF1004" s="725" t="str">
        <f t="shared" si="221"/>
        <v>OK</v>
      </c>
    </row>
    <row r="1005" spans="1:65" s="726" customFormat="1" x14ac:dyDescent="0.25">
      <c r="A1005" s="726" t="s">
        <v>115</v>
      </c>
      <c r="B1005" s="875">
        <f>B1004+1</f>
        <v>2</v>
      </c>
      <c r="C1005" s="901">
        <v>250</v>
      </c>
      <c r="D1005" s="847" t="s">
        <v>196</v>
      </c>
      <c r="E1005" s="1003">
        <v>42593</v>
      </c>
      <c r="F1005" s="1004"/>
      <c r="G1005" s="878">
        <f t="shared" si="229"/>
        <v>2</v>
      </c>
      <c r="H1005" s="912">
        <v>250</v>
      </c>
      <c r="I1005" s="912">
        <v>250</v>
      </c>
      <c r="J1005" s="959">
        <v>250</v>
      </c>
      <c r="K1005" s="959">
        <v>0</v>
      </c>
      <c r="L1005" s="911">
        <v>42594</v>
      </c>
      <c r="M1005" s="954"/>
      <c r="V1005" s="962"/>
      <c r="W1005" s="1002">
        <f t="shared" si="217"/>
        <v>2</v>
      </c>
      <c r="X1005" s="902">
        <v>250</v>
      </c>
      <c r="Y1005" s="933" t="str">
        <f t="shared" si="223"/>
        <v>OK</v>
      </c>
      <c r="Z1005" s="858">
        <f t="shared" si="228"/>
        <v>0</v>
      </c>
      <c r="AA1005" s="989" t="str">
        <f t="shared" si="224"/>
        <v>RP Provisorio - 3172</v>
      </c>
      <c r="AB1005" s="852">
        <v>42598</v>
      </c>
      <c r="AC1005" s="990">
        <f t="shared" si="220"/>
        <v>250</v>
      </c>
      <c r="AD1005" s="847">
        <f t="shared" si="222"/>
        <v>5</v>
      </c>
      <c r="AE1005" s="947" t="str">
        <f t="shared" si="225"/>
        <v>OK</v>
      </c>
      <c r="AF1005" s="876" t="str">
        <f t="shared" si="221"/>
        <v>OK</v>
      </c>
    </row>
    <row r="1006" spans="1:65" s="720" customFormat="1" x14ac:dyDescent="0.25">
      <c r="A1006" s="720" t="s">
        <v>115</v>
      </c>
      <c r="B1006" s="769">
        <v>1</v>
      </c>
      <c r="C1006" s="786">
        <v>1400</v>
      </c>
      <c r="D1006" s="771" t="s">
        <v>186</v>
      </c>
      <c r="E1006" s="757">
        <v>42598</v>
      </c>
      <c r="F1006" s="825"/>
      <c r="G1006" s="721">
        <f t="shared" si="229"/>
        <v>1</v>
      </c>
      <c r="H1006" s="904">
        <v>1400</v>
      </c>
      <c r="I1006" s="904">
        <v>1400</v>
      </c>
      <c r="J1006" s="783">
        <v>1400</v>
      </c>
      <c r="K1006" s="783">
        <v>0</v>
      </c>
      <c r="L1006" s="956">
        <v>42599</v>
      </c>
      <c r="M1006" s="953"/>
      <c r="V1006" s="958"/>
      <c r="W1006" s="965">
        <f t="shared" si="217"/>
        <v>1</v>
      </c>
      <c r="X1006" s="831">
        <v>1400</v>
      </c>
      <c r="Y1006" s="977" t="str">
        <f t="shared" si="223"/>
        <v>OK</v>
      </c>
      <c r="Z1006" s="854">
        <f t="shared" si="228"/>
        <v>0</v>
      </c>
      <c r="AA1006" s="987" t="str">
        <f t="shared" si="224"/>
        <v>Ikea prov - 2835</v>
      </c>
      <c r="AB1006" s="770">
        <v>42599</v>
      </c>
      <c r="AC1006" s="722">
        <f t="shared" si="220"/>
        <v>1400</v>
      </c>
      <c r="AD1006" s="771">
        <f t="shared" si="222"/>
        <v>1</v>
      </c>
      <c r="AE1006" s="932" t="str">
        <f t="shared" si="225"/>
        <v>OK</v>
      </c>
      <c r="AF1006" s="725" t="str">
        <f t="shared" si="221"/>
        <v>OK</v>
      </c>
    </row>
    <row r="1007" spans="1:65" s="726" customFormat="1" x14ac:dyDescent="0.25">
      <c r="A1007" s="726" t="s">
        <v>115</v>
      </c>
      <c r="B1007" s="875">
        <f>B1006+1</f>
        <v>2</v>
      </c>
      <c r="C1007" s="901">
        <v>350</v>
      </c>
      <c r="D1007" s="847" t="s">
        <v>196</v>
      </c>
      <c r="E1007" s="1003">
        <v>42598</v>
      </c>
      <c r="F1007" s="1004"/>
      <c r="G1007" s="878">
        <f t="shared" si="229"/>
        <v>2</v>
      </c>
      <c r="H1007" s="902">
        <v>350</v>
      </c>
      <c r="I1007" s="902">
        <v>350</v>
      </c>
      <c r="J1007" s="903">
        <v>350</v>
      </c>
      <c r="K1007" s="912">
        <v>0</v>
      </c>
      <c r="L1007" s="956">
        <v>42599</v>
      </c>
      <c r="M1007" s="954"/>
      <c r="V1007" s="962"/>
      <c r="W1007" s="1051">
        <f t="shared" si="217"/>
        <v>2</v>
      </c>
      <c r="X1007" s="903">
        <v>350</v>
      </c>
      <c r="Y1007" s="933" t="str">
        <f t="shared" si="223"/>
        <v>OK</v>
      </c>
      <c r="Z1007" s="858">
        <f t="shared" si="228"/>
        <v>0</v>
      </c>
      <c r="AA1007" s="987" t="str">
        <f t="shared" si="224"/>
        <v>RP Provisorio - 3172</v>
      </c>
      <c r="AB1007" s="852">
        <v>42600</v>
      </c>
      <c r="AC1007" s="722">
        <f t="shared" si="220"/>
        <v>350</v>
      </c>
      <c r="AD1007" s="771">
        <f t="shared" si="222"/>
        <v>2</v>
      </c>
      <c r="AE1007" s="947" t="str">
        <f t="shared" si="225"/>
        <v>OK</v>
      </c>
      <c r="AF1007" s="725" t="str">
        <f t="shared" si="221"/>
        <v>OK</v>
      </c>
    </row>
    <row r="1008" spans="1:65" s="730" customFormat="1" x14ac:dyDescent="0.25">
      <c r="A1008" s="743" t="s">
        <v>115</v>
      </c>
      <c r="B1008" s="1063">
        <v>1</v>
      </c>
      <c r="C1008" s="1138">
        <v>1300</v>
      </c>
      <c r="D1008" s="859" t="s">
        <v>212</v>
      </c>
      <c r="E1008" s="1139">
        <v>42604</v>
      </c>
      <c r="F1008" s="1061"/>
      <c r="G1008" s="1107">
        <f t="shared" si="229"/>
        <v>1</v>
      </c>
      <c r="H1008" s="918">
        <v>1300</v>
      </c>
      <c r="I1008" s="918">
        <v>1300</v>
      </c>
      <c r="J1008" s="1041">
        <v>1300</v>
      </c>
      <c r="K1008" s="918">
        <v>0</v>
      </c>
      <c r="L1008" s="1053">
        <v>42605</v>
      </c>
      <c r="M1008" s="1062"/>
      <c r="N1008" s="743"/>
      <c r="O1008" s="743"/>
      <c r="P1008" s="743"/>
      <c r="Q1008" s="743"/>
      <c r="R1008" s="743"/>
      <c r="S1008" s="743"/>
      <c r="T1008" s="743"/>
      <c r="U1008" s="743"/>
      <c r="V1008" s="1050"/>
      <c r="W1008" s="1052">
        <f t="shared" si="217"/>
        <v>1</v>
      </c>
      <c r="X1008" s="1042">
        <v>1300</v>
      </c>
      <c r="Y1008" s="976" t="str">
        <f t="shared" si="223"/>
        <v>OK</v>
      </c>
      <c r="Z1008" s="853">
        <f t="shared" si="228"/>
        <v>0</v>
      </c>
      <c r="AA1008" s="866" t="str">
        <f t="shared" si="224"/>
        <v>FNAC prov- 2369</v>
      </c>
      <c r="AB1008" s="870">
        <v>42606</v>
      </c>
      <c r="AC1008" s="1143">
        <f t="shared" si="220"/>
        <v>1300</v>
      </c>
      <c r="AD1008" s="771">
        <f t="shared" si="222"/>
        <v>2</v>
      </c>
      <c r="AE1008" s="1137" t="str">
        <f t="shared" si="225"/>
        <v>OK</v>
      </c>
      <c r="AF1008" s="1141" t="str">
        <f t="shared" si="221"/>
        <v>OK</v>
      </c>
      <c r="AG1008" s="743"/>
      <c r="AH1008" s="743"/>
      <c r="AI1008" s="743"/>
      <c r="AJ1008" s="743"/>
      <c r="AK1008" s="743"/>
      <c r="AL1008" s="743"/>
      <c r="AM1008" s="743"/>
      <c r="AN1008" s="743"/>
      <c r="AO1008" s="743"/>
      <c r="AP1008" s="743"/>
      <c r="AQ1008" s="743"/>
      <c r="AR1008" s="743"/>
      <c r="AS1008" s="743"/>
      <c r="AT1008" s="743"/>
      <c r="AU1008" s="743"/>
      <c r="AV1008" s="743"/>
      <c r="AW1008" s="743"/>
      <c r="AX1008" s="743"/>
      <c r="AY1008" s="743"/>
      <c r="AZ1008" s="743"/>
      <c r="BA1008" s="743"/>
      <c r="BB1008" s="743"/>
      <c r="BC1008" s="743"/>
      <c r="BD1008" s="743"/>
      <c r="BE1008" s="743"/>
      <c r="BF1008" s="743"/>
      <c r="BG1008" s="743"/>
      <c r="BH1008" s="743"/>
      <c r="BI1008" s="743"/>
      <c r="BJ1008" s="743"/>
      <c r="BK1008" s="743"/>
      <c r="BL1008" s="743"/>
      <c r="BM1008" s="743"/>
    </row>
    <row r="1009" spans="1:65" s="730" customFormat="1" x14ac:dyDescent="0.25">
      <c r="A1009" s="726" t="s">
        <v>115</v>
      </c>
      <c r="B1009" s="875">
        <f>B1008+1</f>
        <v>2</v>
      </c>
      <c r="C1009" s="901">
        <v>800</v>
      </c>
      <c r="D1009" s="847" t="s">
        <v>196</v>
      </c>
      <c r="E1009" s="1003">
        <v>42604</v>
      </c>
      <c r="F1009" s="1004"/>
      <c r="G1009" s="878">
        <f t="shared" si="229"/>
        <v>2</v>
      </c>
      <c r="H1009" s="912">
        <v>800</v>
      </c>
      <c r="I1009" s="912">
        <v>800</v>
      </c>
      <c r="J1009" s="959">
        <v>800</v>
      </c>
      <c r="K1009" s="904">
        <v>0</v>
      </c>
      <c r="L1009" s="911">
        <v>42605</v>
      </c>
      <c r="M1009" s="954"/>
      <c r="N1009" s="726"/>
      <c r="O1009" s="726"/>
      <c r="P1009" s="726"/>
      <c r="Q1009" s="726"/>
      <c r="R1009" s="726"/>
      <c r="S1009" s="726"/>
      <c r="T1009" s="726"/>
      <c r="U1009" s="726"/>
      <c r="V1009" s="962"/>
      <c r="W1009" s="967">
        <f t="shared" ref="W1009:W1026" si="232">B1009:B1028</f>
        <v>2</v>
      </c>
      <c r="X1009" s="903">
        <v>800</v>
      </c>
      <c r="Y1009" s="933" t="str">
        <f t="shared" si="223"/>
        <v>OK</v>
      </c>
      <c r="Z1009" s="858">
        <f t="shared" si="228"/>
        <v>0</v>
      </c>
      <c r="AA1009" s="898" t="str">
        <f t="shared" si="224"/>
        <v>RP Provisorio - 3172</v>
      </c>
      <c r="AB1009" s="852">
        <v>42606</v>
      </c>
      <c r="AC1009" s="990">
        <f t="shared" si="220"/>
        <v>800</v>
      </c>
      <c r="AD1009" s="771">
        <f t="shared" si="222"/>
        <v>2</v>
      </c>
      <c r="AE1009" s="947" t="str">
        <f t="shared" si="225"/>
        <v>OK</v>
      </c>
      <c r="AF1009" s="876" t="str">
        <f t="shared" si="221"/>
        <v>OK</v>
      </c>
      <c r="AG1009" s="726"/>
      <c r="AH1009" s="726"/>
      <c r="AI1009" s="726"/>
      <c r="AJ1009" s="726"/>
      <c r="AK1009" s="726"/>
      <c r="AL1009" s="726"/>
      <c r="AM1009" s="726"/>
      <c r="AN1009" s="726"/>
      <c r="AO1009" s="726"/>
      <c r="AP1009" s="726"/>
      <c r="AQ1009" s="726"/>
      <c r="AR1009" s="726"/>
      <c r="AS1009" s="726"/>
      <c r="AT1009" s="726"/>
      <c r="AU1009" s="726"/>
      <c r="AV1009" s="726"/>
      <c r="AW1009" s="726"/>
      <c r="AX1009" s="726"/>
      <c r="AY1009" s="726"/>
      <c r="AZ1009" s="726"/>
      <c r="BA1009" s="726"/>
      <c r="BB1009" s="726"/>
      <c r="BC1009" s="726"/>
      <c r="BD1009" s="726"/>
      <c r="BE1009" s="726"/>
      <c r="BF1009" s="726"/>
      <c r="BG1009" s="726"/>
      <c r="BH1009" s="726"/>
      <c r="BI1009" s="726"/>
      <c r="BJ1009" s="726"/>
      <c r="BK1009" s="726"/>
      <c r="BL1009" s="726"/>
      <c r="BM1009" s="726"/>
    </row>
    <row r="1010" spans="1:65" s="726" customFormat="1" x14ac:dyDescent="0.25">
      <c r="A1010" s="726" t="s">
        <v>115</v>
      </c>
      <c r="B1010" s="875">
        <v>1</v>
      </c>
      <c r="C1010" s="901">
        <v>1500</v>
      </c>
      <c r="D1010" s="847" t="s">
        <v>212</v>
      </c>
      <c r="E1010" s="1003">
        <v>42605</v>
      </c>
      <c r="F1010" s="1004"/>
      <c r="G1010" s="878">
        <f t="shared" si="229"/>
        <v>1</v>
      </c>
      <c r="H1010" s="912">
        <v>1500</v>
      </c>
      <c r="I1010" s="912">
        <v>1500</v>
      </c>
      <c r="J1010" s="971">
        <v>1500</v>
      </c>
      <c r="K1010" s="1007">
        <v>0</v>
      </c>
      <c r="L1010" s="998">
        <v>42606</v>
      </c>
      <c r="M1010" s="954"/>
      <c r="V1010" s="962"/>
      <c r="W1010" s="967">
        <f t="shared" si="232"/>
        <v>1</v>
      </c>
      <c r="X1010" s="903">
        <v>1500</v>
      </c>
      <c r="Y1010" s="933" t="str">
        <f t="shared" si="223"/>
        <v>OK</v>
      </c>
      <c r="Z1010" s="858">
        <f t="shared" si="228"/>
        <v>0</v>
      </c>
      <c r="AA1010" s="989" t="str">
        <f t="shared" si="224"/>
        <v>FNAC prov- 2369</v>
      </c>
      <c r="AB1010" s="852">
        <v>42608</v>
      </c>
      <c r="AC1010" s="990">
        <f t="shared" si="220"/>
        <v>1500</v>
      </c>
      <c r="AD1010" s="847">
        <f t="shared" si="222"/>
        <v>3</v>
      </c>
      <c r="AE1010" s="947" t="str">
        <f t="shared" si="225"/>
        <v>OK</v>
      </c>
      <c r="AF1010" s="876" t="str">
        <f t="shared" si="221"/>
        <v>OK</v>
      </c>
    </row>
    <row r="1011" spans="1:65" s="720" customFormat="1" x14ac:dyDescent="0.25">
      <c r="A1011" s="720" t="s">
        <v>115</v>
      </c>
      <c r="B1011" s="769">
        <v>1</v>
      </c>
      <c r="C1011" s="786">
        <v>1</v>
      </c>
      <c r="D1011" s="771" t="s">
        <v>183</v>
      </c>
      <c r="E1011" s="757">
        <v>42606</v>
      </c>
      <c r="F1011" s="825"/>
      <c r="G1011" s="721">
        <f t="shared" si="229"/>
        <v>1</v>
      </c>
      <c r="H1011" s="904">
        <v>1</v>
      </c>
      <c r="I1011" s="904">
        <v>1</v>
      </c>
      <c r="J1011" s="904">
        <v>1</v>
      </c>
      <c r="K1011" s="783">
        <v>0</v>
      </c>
      <c r="L1011" s="997">
        <v>42607</v>
      </c>
      <c r="M1011" s="953"/>
      <c r="V1011" s="958"/>
      <c r="W1011" s="1051">
        <f t="shared" si="232"/>
        <v>1</v>
      </c>
      <c r="X1011" s="790">
        <v>1</v>
      </c>
      <c r="Y1011" s="977" t="str">
        <f t="shared" si="223"/>
        <v>OK</v>
      </c>
      <c r="Z1011" s="854">
        <f t="shared" si="228"/>
        <v>0</v>
      </c>
      <c r="AA1011" s="987" t="str">
        <f t="shared" si="224"/>
        <v>MDL Def - 2208</v>
      </c>
      <c r="AB1011" s="770">
        <v>42614</v>
      </c>
      <c r="AC1011" s="722">
        <f t="shared" si="220"/>
        <v>1</v>
      </c>
      <c r="AD1011" s="771">
        <f t="shared" si="222"/>
        <v>7</v>
      </c>
      <c r="AE1011" s="932" t="str">
        <f t="shared" si="225"/>
        <v>OK</v>
      </c>
      <c r="AF1011" s="725" t="str">
        <f t="shared" si="221"/>
        <v>OK</v>
      </c>
    </row>
    <row r="1012" spans="1:65" s="720" customFormat="1" x14ac:dyDescent="0.25">
      <c r="A1012" s="720" t="s">
        <v>115</v>
      </c>
      <c r="B1012" s="769">
        <f t="shared" ref="B1012:B1025" si="233">B1011+1</f>
        <v>2</v>
      </c>
      <c r="C1012" s="786">
        <v>6</v>
      </c>
      <c r="D1012" s="771" t="s">
        <v>67</v>
      </c>
      <c r="E1012" s="757">
        <v>42606</v>
      </c>
      <c r="F1012" s="825"/>
      <c r="G1012" s="721">
        <f t="shared" si="229"/>
        <v>2</v>
      </c>
      <c r="H1012" s="904">
        <v>6</v>
      </c>
      <c r="I1012" s="904">
        <v>6</v>
      </c>
      <c r="J1012" s="904">
        <v>6</v>
      </c>
      <c r="K1012" s="783">
        <v>0</v>
      </c>
      <c r="L1012" s="997">
        <v>42607</v>
      </c>
      <c r="M1012" s="953"/>
      <c r="V1012" s="958"/>
      <c r="W1012" s="1051">
        <f t="shared" si="232"/>
        <v>2</v>
      </c>
      <c r="X1012" s="790">
        <v>6</v>
      </c>
      <c r="Y1012" s="977" t="str">
        <f t="shared" si="223"/>
        <v>OK</v>
      </c>
      <c r="Z1012" s="854">
        <f t="shared" si="228"/>
        <v>0</v>
      </c>
      <c r="AA1012" s="987" t="str">
        <f t="shared" si="224"/>
        <v>White - 2213</v>
      </c>
      <c r="AB1012" s="770">
        <v>42613</v>
      </c>
      <c r="AC1012" s="722">
        <f t="shared" si="220"/>
        <v>6</v>
      </c>
      <c r="AD1012" s="771">
        <f t="shared" si="222"/>
        <v>7</v>
      </c>
      <c r="AE1012" s="932" t="str">
        <f t="shared" si="225"/>
        <v>OK</v>
      </c>
      <c r="AF1012" s="725" t="str">
        <f t="shared" si="221"/>
        <v>OK</v>
      </c>
    </row>
    <row r="1013" spans="1:65" s="720" customFormat="1" x14ac:dyDescent="0.25">
      <c r="A1013" s="720" t="s">
        <v>115</v>
      </c>
      <c r="B1013" s="769">
        <f t="shared" si="233"/>
        <v>3</v>
      </c>
      <c r="C1013" s="786">
        <v>50</v>
      </c>
      <c r="D1013" s="771" t="s">
        <v>69</v>
      </c>
      <c r="E1013" s="757">
        <v>42606</v>
      </c>
      <c r="F1013" s="825"/>
      <c r="G1013" s="721">
        <f t="shared" si="229"/>
        <v>3</v>
      </c>
      <c r="H1013" s="904">
        <v>50</v>
      </c>
      <c r="I1013" s="783">
        <v>50</v>
      </c>
      <c r="J1013" s="904">
        <v>50</v>
      </c>
      <c r="K1013" s="783">
        <v>0</v>
      </c>
      <c r="L1013" s="997">
        <v>42607</v>
      </c>
      <c r="M1013" s="953"/>
      <c r="V1013" s="958"/>
      <c r="W1013" s="1051">
        <f t="shared" si="232"/>
        <v>3</v>
      </c>
      <c r="X1013" s="790">
        <v>50</v>
      </c>
      <c r="Y1013" s="977" t="str">
        <f t="shared" si="223"/>
        <v>OK</v>
      </c>
      <c r="Z1013" s="854">
        <f t="shared" si="228"/>
        <v>0</v>
      </c>
      <c r="AA1013" s="987" t="str">
        <f t="shared" si="224"/>
        <v>Black - 2215</v>
      </c>
      <c r="AB1013" s="770">
        <v>42614</v>
      </c>
      <c r="AC1013" s="722">
        <f t="shared" si="220"/>
        <v>50</v>
      </c>
      <c r="AD1013" s="771">
        <f t="shared" si="222"/>
        <v>7</v>
      </c>
      <c r="AE1013" s="932" t="str">
        <f t="shared" si="225"/>
        <v>OK</v>
      </c>
      <c r="AF1013" s="725" t="str">
        <f t="shared" si="221"/>
        <v>OK</v>
      </c>
    </row>
    <row r="1014" spans="1:65" s="720" customFormat="1" x14ac:dyDescent="0.25">
      <c r="A1014" s="720" t="s">
        <v>115</v>
      </c>
      <c r="B1014" s="769">
        <f t="shared" si="233"/>
        <v>4</v>
      </c>
      <c r="C1014" s="786">
        <v>4</v>
      </c>
      <c r="D1014" s="771" t="s">
        <v>72</v>
      </c>
      <c r="E1014" s="757">
        <v>42606</v>
      </c>
      <c r="F1014" s="825"/>
      <c r="G1014" s="721">
        <f t="shared" si="229"/>
        <v>4</v>
      </c>
      <c r="H1014" s="904">
        <v>4</v>
      </c>
      <c r="I1014" s="783">
        <v>4</v>
      </c>
      <c r="J1014" s="904">
        <v>4</v>
      </c>
      <c r="K1014" s="783">
        <v>0</v>
      </c>
      <c r="L1014" s="997">
        <v>42607</v>
      </c>
      <c r="M1014" s="953"/>
      <c r="V1014" s="958"/>
      <c r="W1014" s="1051">
        <f t="shared" si="232"/>
        <v>4</v>
      </c>
      <c r="X1014" s="790">
        <v>4</v>
      </c>
      <c r="Y1014" s="977" t="str">
        <f t="shared" si="223"/>
        <v>OK</v>
      </c>
      <c r="Z1014" s="854">
        <f t="shared" si="228"/>
        <v>0</v>
      </c>
      <c r="AA1014" s="987" t="str">
        <f t="shared" si="224"/>
        <v>Credial - 2227</v>
      </c>
      <c r="AB1014" s="770">
        <v>42613</v>
      </c>
      <c r="AC1014" s="722">
        <f t="shared" si="220"/>
        <v>4</v>
      </c>
      <c r="AD1014" s="771">
        <f t="shared" si="222"/>
        <v>7</v>
      </c>
      <c r="AE1014" s="932" t="str">
        <f t="shared" si="225"/>
        <v>OK</v>
      </c>
      <c r="AF1014" s="725" t="str">
        <f t="shared" si="221"/>
        <v>OK</v>
      </c>
    </row>
    <row r="1015" spans="1:65" s="720" customFormat="1" x14ac:dyDescent="0.25">
      <c r="A1015" s="720" t="s">
        <v>115</v>
      </c>
      <c r="B1015" s="769">
        <f t="shared" si="233"/>
        <v>5</v>
      </c>
      <c r="C1015" s="786">
        <v>518</v>
      </c>
      <c r="D1015" s="771" t="s">
        <v>73</v>
      </c>
      <c r="E1015" s="757">
        <v>42606</v>
      </c>
      <c r="F1015" s="825"/>
      <c r="G1015" s="721">
        <f t="shared" si="229"/>
        <v>5</v>
      </c>
      <c r="H1015" s="831">
        <v>518</v>
      </c>
      <c r="I1015" s="790">
        <v>518</v>
      </c>
      <c r="J1015" s="831">
        <v>518</v>
      </c>
      <c r="K1015" s="783">
        <v>0</v>
      </c>
      <c r="L1015" s="997">
        <v>42607</v>
      </c>
      <c r="M1015" s="953"/>
      <c r="V1015" s="958"/>
      <c r="W1015" s="1051">
        <f t="shared" si="232"/>
        <v>5</v>
      </c>
      <c r="X1015" s="790">
        <v>518</v>
      </c>
      <c r="Y1015" s="977" t="str">
        <f t="shared" si="223"/>
        <v>OK</v>
      </c>
      <c r="Z1015" s="854">
        <f t="shared" si="228"/>
        <v>0</v>
      </c>
      <c r="AA1015" s="987" t="str">
        <f t="shared" si="224"/>
        <v>Ikea - 2228</v>
      </c>
      <c r="AB1015" s="770">
        <v>42611</v>
      </c>
      <c r="AC1015" s="722">
        <f t="shared" si="220"/>
        <v>518</v>
      </c>
      <c r="AD1015" s="771">
        <f t="shared" si="222"/>
        <v>5</v>
      </c>
      <c r="AE1015" s="932" t="str">
        <f t="shared" si="225"/>
        <v>OK</v>
      </c>
      <c r="AF1015" s="725" t="str">
        <f t="shared" si="221"/>
        <v>OK</v>
      </c>
    </row>
    <row r="1016" spans="1:65" s="720" customFormat="1" x14ac:dyDescent="0.25">
      <c r="A1016" s="720" t="s">
        <v>115</v>
      </c>
      <c r="B1016" s="769">
        <f t="shared" si="233"/>
        <v>6</v>
      </c>
      <c r="C1016" s="786">
        <v>4</v>
      </c>
      <c r="D1016" s="771" t="s">
        <v>79</v>
      </c>
      <c r="E1016" s="757">
        <v>42606</v>
      </c>
      <c r="F1016" s="825"/>
      <c r="G1016" s="721">
        <f t="shared" si="229"/>
        <v>6</v>
      </c>
      <c r="H1016" s="831">
        <v>4</v>
      </c>
      <c r="I1016" s="790">
        <v>4</v>
      </c>
      <c r="J1016" s="831">
        <v>4</v>
      </c>
      <c r="K1016" s="783">
        <v>0</v>
      </c>
      <c r="L1016" s="997">
        <v>42607</v>
      </c>
      <c r="M1016" s="953"/>
      <c r="V1016" s="958"/>
      <c r="W1016" s="1051">
        <f t="shared" si="232"/>
        <v>6</v>
      </c>
      <c r="X1016" s="790">
        <v>4</v>
      </c>
      <c r="Y1016" s="977" t="str">
        <f t="shared" si="223"/>
        <v>OK</v>
      </c>
      <c r="Z1016" s="854">
        <f t="shared" si="228"/>
        <v>0</v>
      </c>
      <c r="AA1016" s="987" t="str">
        <f t="shared" si="224"/>
        <v>Moviflor - 2229</v>
      </c>
      <c r="AB1016" s="770">
        <v>42613</v>
      </c>
      <c r="AC1016" s="722">
        <f t="shared" si="220"/>
        <v>4</v>
      </c>
      <c r="AD1016" s="771">
        <f t="shared" si="222"/>
        <v>7</v>
      </c>
      <c r="AE1016" s="932" t="str">
        <f t="shared" si="225"/>
        <v>OK</v>
      </c>
      <c r="AF1016" s="725" t="str">
        <f t="shared" si="221"/>
        <v>OK</v>
      </c>
    </row>
    <row r="1017" spans="1:65" s="720" customFormat="1" x14ac:dyDescent="0.25">
      <c r="A1017" s="720" t="s">
        <v>115</v>
      </c>
      <c r="B1017" s="769">
        <f t="shared" si="233"/>
        <v>7</v>
      </c>
      <c r="C1017" s="786">
        <v>33</v>
      </c>
      <c r="D1017" s="771" t="s">
        <v>75</v>
      </c>
      <c r="E1017" s="757">
        <v>42606</v>
      </c>
      <c r="F1017" s="825"/>
      <c r="G1017" s="721">
        <f t="shared" si="229"/>
        <v>7</v>
      </c>
      <c r="H1017" s="831">
        <v>33</v>
      </c>
      <c r="I1017" s="790">
        <v>33</v>
      </c>
      <c r="J1017" s="831">
        <v>33</v>
      </c>
      <c r="K1017" s="783">
        <v>0</v>
      </c>
      <c r="L1017" s="997">
        <v>42607</v>
      </c>
      <c r="M1017" s="953"/>
      <c r="V1017" s="958"/>
      <c r="W1017" s="1051">
        <f t="shared" si="232"/>
        <v>7</v>
      </c>
      <c r="X1017" s="790">
        <v>33</v>
      </c>
      <c r="Y1017" s="977" t="str">
        <f t="shared" si="223"/>
        <v>OK</v>
      </c>
      <c r="Z1017" s="854">
        <f t="shared" si="228"/>
        <v>0</v>
      </c>
      <c r="AA1017" s="987" t="str">
        <f t="shared" si="224"/>
        <v>Euronics - 2231</v>
      </c>
      <c r="AB1017" s="770">
        <v>42613</v>
      </c>
      <c r="AC1017" s="722">
        <f t="shared" si="220"/>
        <v>33</v>
      </c>
      <c r="AD1017" s="771">
        <f t="shared" si="222"/>
        <v>7</v>
      </c>
      <c r="AE1017" s="932" t="str">
        <f t="shared" si="225"/>
        <v>OK</v>
      </c>
      <c r="AF1017" s="725" t="str">
        <f t="shared" si="221"/>
        <v>OK</v>
      </c>
    </row>
    <row r="1018" spans="1:65" s="720" customFormat="1" x14ac:dyDescent="0.25">
      <c r="A1018" s="720" t="s">
        <v>115</v>
      </c>
      <c r="B1018" s="769">
        <f t="shared" si="233"/>
        <v>8</v>
      </c>
      <c r="C1018" s="786">
        <v>6</v>
      </c>
      <c r="D1018" s="771" t="s">
        <v>76</v>
      </c>
      <c r="E1018" s="757">
        <v>42606</v>
      </c>
      <c r="F1018" s="825"/>
      <c r="G1018" s="721">
        <f t="shared" si="229"/>
        <v>8</v>
      </c>
      <c r="H1018" s="831">
        <v>6</v>
      </c>
      <c r="I1018" s="790">
        <v>6</v>
      </c>
      <c r="J1018" s="831">
        <v>6</v>
      </c>
      <c r="K1018" s="783">
        <v>0</v>
      </c>
      <c r="L1018" s="997">
        <v>42607</v>
      </c>
      <c r="M1018" s="953"/>
      <c r="V1018" s="958"/>
      <c r="W1018" s="1051">
        <f t="shared" si="232"/>
        <v>8</v>
      </c>
      <c r="X1018" s="790">
        <v>6</v>
      </c>
      <c r="Y1018" s="977" t="str">
        <f t="shared" si="223"/>
        <v>OK</v>
      </c>
      <c r="Z1018" s="854">
        <f t="shared" si="228"/>
        <v>0</v>
      </c>
      <c r="AA1018" s="987" t="str">
        <f t="shared" si="224"/>
        <v>Tien 21 - 2232</v>
      </c>
      <c r="AB1018" s="770">
        <v>42613</v>
      </c>
      <c r="AC1018" s="722">
        <f t="shared" si="220"/>
        <v>6</v>
      </c>
      <c r="AD1018" s="771">
        <f t="shared" si="222"/>
        <v>7</v>
      </c>
      <c r="AE1018" s="932" t="str">
        <f t="shared" si="225"/>
        <v>OK</v>
      </c>
      <c r="AF1018" s="725" t="str">
        <f t="shared" si="221"/>
        <v>OK</v>
      </c>
    </row>
    <row r="1019" spans="1:65" s="720" customFormat="1" x14ac:dyDescent="0.25">
      <c r="A1019" s="720" t="s">
        <v>115</v>
      </c>
      <c r="B1019" s="769">
        <f t="shared" si="233"/>
        <v>9</v>
      </c>
      <c r="C1019" s="786">
        <v>9</v>
      </c>
      <c r="D1019" s="771" t="s">
        <v>77</v>
      </c>
      <c r="E1019" s="757">
        <v>42606</v>
      </c>
      <c r="F1019" s="825"/>
      <c r="G1019" s="721">
        <f t="shared" si="229"/>
        <v>9</v>
      </c>
      <c r="H1019" s="831">
        <v>9</v>
      </c>
      <c r="I1019" s="831">
        <v>9</v>
      </c>
      <c r="J1019" s="831">
        <v>9</v>
      </c>
      <c r="K1019" s="783">
        <v>0</v>
      </c>
      <c r="L1019" s="997">
        <v>42607</v>
      </c>
      <c r="M1019" s="953"/>
      <c r="V1019" s="958"/>
      <c r="W1019" s="1051">
        <f t="shared" si="232"/>
        <v>9</v>
      </c>
      <c r="X1019" s="790">
        <v>9</v>
      </c>
      <c r="Y1019" s="977" t="str">
        <f t="shared" si="223"/>
        <v>OK</v>
      </c>
      <c r="Z1019" s="854">
        <f t="shared" si="228"/>
        <v>0</v>
      </c>
      <c r="AA1019" s="987" t="str">
        <f t="shared" si="224"/>
        <v>Confort - 2233</v>
      </c>
      <c r="AB1019" s="770">
        <v>42613</v>
      </c>
      <c r="AC1019" s="722">
        <f t="shared" si="220"/>
        <v>9</v>
      </c>
      <c r="AD1019" s="771">
        <f t="shared" si="222"/>
        <v>7</v>
      </c>
      <c r="AE1019" s="932" t="str">
        <f t="shared" si="225"/>
        <v>OK</v>
      </c>
      <c r="AF1019" s="725" t="str">
        <f t="shared" si="221"/>
        <v>OK</v>
      </c>
    </row>
    <row r="1020" spans="1:65" s="720" customFormat="1" x14ac:dyDescent="0.25">
      <c r="A1020" s="720" t="s">
        <v>115</v>
      </c>
      <c r="B1020" s="769">
        <f t="shared" si="233"/>
        <v>10</v>
      </c>
      <c r="C1020" s="786">
        <v>37</v>
      </c>
      <c r="D1020" s="771" t="s">
        <v>187</v>
      </c>
      <c r="E1020" s="757">
        <v>42606</v>
      </c>
      <c r="F1020" s="825"/>
      <c r="G1020" s="721">
        <f t="shared" si="229"/>
        <v>10</v>
      </c>
      <c r="H1020" s="831">
        <v>37</v>
      </c>
      <c r="I1020" s="790">
        <v>37</v>
      </c>
      <c r="J1020" s="831">
        <v>37</v>
      </c>
      <c r="K1020" s="783">
        <v>0</v>
      </c>
      <c r="L1020" s="997">
        <v>42607</v>
      </c>
      <c r="M1020" s="953"/>
      <c r="V1020" s="958"/>
      <c r="W1020" s="1051">
        <f t="shared" si="232"/>
        <v>10</v>
      </c>
      <c r="X1020" s="790">
        <v>37</v>
      </c>
      <c r="Y1020" s="977" t="str">
        <f t="shared" si="223"/>
        <v>OK</v>
      </c>
      <c r="Z1020" s="854">
        <f t="shared" si="228"/>
        <v>0</v>
      </c>
      <c r="AA1020" s="987" t="str">
        <f t="shared" si="224"/>
        <v>Salvador Caetano - 2879</v>
      </c>
      <c r="AB1020" s="770">
        <v>42613</v>
      </c>
      <c r="AC1020" s="722">
        <f t="shared" si="220"/>
        <v>37</v>
      </c>
      <c r="AD1020" s="771">
        <f t="shared" si="222"/>
        <v>7</v>
      </c>
      <c r="AE1020" s="932" t="str">
        <f t="shared" si="225"/>
        <v>OK</v>
      </c>
      <c r="AF1020" s="725" t="str">
        <f t="shared" si="221"/>
        <v>OK</v>
      </c>
    </row>
    <row r="1021" spans="1:65" s="720" customFormat="1" x14ac:dyDescent="0.25">
      <c r="A1021" s="720" t="s">
        <v>115</v>
      </c>
      <c r="B1021" s="769">
        <f t="shared" si="233"/>
        <v>11</v>
      </c>
      <c r="C1021" s="786">
        <v>200</v>
      </c>
      <c r="D1021" s="771" t="s">
        <v>196</v>
      </c>
      <c r="E1021" s="757">
        <v>42606</v>
      </c>
      <c r="F1021" s="825"/>
      <c r="G1021" s="721">
        <f t="shared" si="229"/>
        <v>11</v>
      </c>
      <c r="H1021" s="831">
        <v>200</v>
      </c>
      <c r="I1021" s="790">
        <v>200</v>
      </c>
      <c r="J1021" s="831">
        <v>200</v>
      </c>
      <c r="K1021" s="783">
        <v>0</v>
      </c>
      <c r="L1021" s="997">
        <v>42607</v>
      </c>
      <c r="M1021" s="953"/>
      <c r="V1021" s="958"/>
      <c r="W1021" s="1051">
        <f t="shared" si="232"/>
        <v>11</v>
      </c>
      <c r="X1021" s="790">
        <v>200</v>
      </c>
      <c r="Y1021" s="977" t="str">
        <f t="shared" si="223"/>
        <v>OK</v>
      </c>
      <c r="Z1021" s="854">
        <f t="shared" si="228"/>
        <v>0</v>
      </c>
      <c r="AA1021" s="987" t="str">
        <f t="shared" si="224"/>
        <v>RP Provisorio - 3172</v>
      </c>
      <c r="AB1021" s="770">
        <v>42614</v>
      </c>
      <c r="AC1021" s="722">
        <f t="shared" si="220"/>
        <v>200</v>
      </c>
      <c r="AD1021" s="771">
        <f t="shared" si="222"/>
        <v>7</v>
      </c>
      <c r="AE1021" s="932" t="str">
        <f t="shared" si="225"/>
        <v>OK</v>
      </c>
      <c r="AF1021" s="725" t="str">
        <f t="shared" si="221"/>
        <v>OK</v>
      </c>
    </row>
    <row r="1022" spans="1:65" s="720" customFormat="1" x14ac:dyDescent="0.25">
      <c r="A1022" s="720" t="s">
        <v>115</v>
      </c>
      <c r="B1022" s="769">
        <f t="shared" si="233"/>
        <v>12</v>
      </c>
      <c r="C1022" s="786">
        <v>29</v>
      </c>
      <c r="D1022" s="771" t="s">
        <v>245</v>
      </c>
      <c r="E1022" s="757">
        <v>42606</v>
      </c>
      <c r="F1022" s="825"/>
      <c r="G1022" s="721">
        <f t="shared" si="229"/>
        <v>12</v>
      </c>
      <c r="H1022" s="831">
        <v>29</v>
      </c>
      <c r="I1022" s="790">
        <v>29</v>
      </c>
      <c r="J1022" s="831">
        <v>29</v>
      </c>
      <c r="K1022" s="783">
        <v>0</v>
      </c>
      <c r="L1022" s="997">
        <v>42607</v>
      </c>
      <c r="M1022" s="953"/>
      <c r="V1022" s="958"/>
      <c r="W1022" s="1051">
        <f t="shared" si="232"/>
        <v>12</v>
      </c>
      <c r="X1022" s="790">
        <v>29</v>
      </c>
      <c r="Y1022" s="977" t="str">
        <f t="shared" si="223"/>
        <v>OK</v>
      </c>
      <c r="Z1022" s="854">
        <f t="shared" si="228"/>
        <v>0</v>
      </c>
      <c r="AA1022" s="987" t="str">
        <f t="shared" si="224"/>
        <v>CTT Standard - 4091</v>
      </c>
      <c r="AB1022" s="770">
        <v>42614</v>
      </c>
      <c r="AC1022" s="722">
        <f t="shared" si="220"/>
        <v>29</v>
      </c>
      <c r="AD1022" s="771">
        <f t="shared" si="222"/>
        <v>7</v>
      </c>
      <c r="AE1022" s="932" t="str">
        <f t="shared" si="225"/>
        <v>OK</v>
      </c>
      <c r="AF1022" s="725" t="str">
        <f t="shared" si="221"/>
        <v>OK</v>
      </c>
      <c r="AH1022" s="771"/>
    </row>
    <row r="1023" spans="1:65" s="720" customFormat="1" x14ac:dyDescent="0.25">
      <c r="A1023" s="720" t="s">
        <v>115</v>
      </c>
      <c r="B1023" s="769">
        <f t="shared" si="233"/>
        <v>13</v>
      </c>
      <c r="C1023" s="786">
        <v>44</v>
      </c>
      <c r="D1023" s="771" t="s">
        <v>244</v>
      </c>
      <c r="E1023" s="757">
        <v>42606</v>
      </c>
      <c r="F1023" s="825"/>
      <c r="G1023" s="721">
        <f t="shared" si="229"/>
        <v>13</v>
      </c>
      <c r="H1023" s="831">
        <v>44</v>
      </c>
      <c r="I1023" s="790">
        <v>44</v>
      </c>
      <c r="J1023" s="831">
        <v>44</v>
      </c>
      <c r="K1023" s="783">
        <v>0</v>
      </c>
      <c r="L1023" s="997">
        <v>42607</v>
      </c>
      <c r="M1023" s="953"/>
      <c r="V1023" s="958"/>
      <c r="W1023" s="1051">
        <f t="shared" si="232"/>
        <v>13</v>
      </c>
      <c r="X1023" s="790">
        <v>44</v>
      </c>
      <c r="Y1023" s="977" t="str">
        <f t="shared" si="223"/>
        <v>OK</v>
      </c>
      <c r="Z1023" s="854">
        <f t="shared" si="228"/>
        <v>0</v>
      </c>
      <c r="AA1023" s="987" t="str">
        <f t="shared" si="224"/>
        <v>JOM - 4327</v>
      </c>
      <c r="AB1023" s="770">
        <v>42613</v>
      </c>
      <c r="AC1023" s="722">
        <f t="shared" si="220"/>
        <v>44</v>
      </c>
      <c r="AD1023" s="771">
        <f t="shared" si="222"/>
        <v>7</v>
      </c>
      <c r="AE1023" s="932" t="str">
        <f t="shared" si="225"/>
        <v>OK</v>
      </c>
      <c r="AF1023" s="725" t="str">
        <f t="shared" si="221"/>
        <v>OK</v>
      </c>
    </row>
    <row r="1024" spans="1:65" s="720" customFormat="1" x14ac:dyDescent="0.25">
      <c r="A1024" s="720" t="s">
        <v>115</v>
      </c>
      <c r="B1024" s="769">
        <f t="shared" si="233"/>
        <v>14</v>
      </c>
      <c r="C1024" s="786">
        <v>72</v>
      </c>
      <c r="D1024" s="771" t="s">
        <v>214</v>
      </c>
      <c r="E1024" s="757">
        <v>42606</v>
      </c>
      <c r="F1024" s="825"/>
      <c r="G1024" s="721">
        <f t="shared" si="229"/>
        <v>14</v>
      </c>
      <c r="H1024" s="831">
        <v>72</v>
      </c>
      <c r="I1024" s="831">
        <v>72</v>
      </c>
      <c r="J1024" s="831">
        <v>72</v>
      </c>
      <c r="K1024" s="783">
        <v>0</v>
      </c>
      <c r="L1024" s="997">
        <v>42607</v>
      </c>
      <c r="M1024" s="953"/>
      <c r="V1024" s="958"/>
      <c r="W1024" s="1051">
        <f t="shared" si="232"/>
        <v>14</v>
      </c>
      <c r="X1024" s="790">
        <v>72</v>
      </c>
      <c r="Y1024" s="977" t="str">
        <f t="shared" si="223"/>
        <v>OK</v>
      </c>
      <c r="Z1024" s="854">
        <f t="shared" si="228"/>
        <v>0</v>
      </c>
      <c r="AA1024" s="987" t="str">
        <f t="shared" si="224"/>
        <v>Worten def - 6806</v>
      </c>
      <c r="AB1024" s="770">
        <v>42614</v>
      </c>
      <c r="AC1024" s="722">
        <f t="shared" si="220"/>
        <v>72</v>
      </c>
      <c r="AD1024" s="771">
        <f t="shared" si="222"/>
        <v>7</v>
      </c>
      <c r="AE1024" s="932" t="str">
        <f t="shared" si="225"/>
        <v>OK</v>
      </c>
      <c r="AF1024" s="725" t="str">
        <f t="shared" si="221"/>
        <v>OK</v>
      </c>
    </row>
    <row r="1025" spans="1:104" s="726" customFormat="1" x14ac:dyDescent="0.25">
      <c r="A1025" s="726" t="s">
        <v>115</v>
      </c>
      <c r="B1025" s="875">
        <f t="shared" si="233"/>
        <v>15</v>
      </c>
      <c r="C1025" s="901">
        <v>2</v>
      </c>
      <c r="D1025" s="847" t="s">
        <v>219</v>
      </c>
      <c r="E1025" s="1003">
        <v>42606</v>
      </c>
      <c r="F1025" s="1004"/>
      <c r="G1025" s="878">
        <f t="shared" si="229"/>
        <v>15</v>
      </c>
      <c r="H1025" s="902">
        <v>2</v>
      </c>
      <c r="I1025" s="902">
        <v>2</v>
      </c>
      <c r="J1025" s="902">
        <v>2</v>
      </c>
      <c r="K1025" s="959">
        <v>0</v>
      </c>
      <c r="L1025" s="998">
        <v>42607</v>
      </c>
      <c r="M1025" s="954"/>
      <c r="V1025" s="962"/>
      <c r="W1025" s="967">
        <f t="shared" si="232"/>
        <v>15</v>
      </c>
      <c r="X1025" s="903">
        <v>2</v>
      </c>
      <c r="Y1025" s="933" t="str">
        <f t="shared" si="223"/>
        <v>OK</v>
      </c>
      <c r="Z1025" s="858">
        <f t="shared" si="228"/>
        <v>0</v>
      </c>
      <c r="AA1025" s="989" t="str">
        <f t="shared" si="224"/>
        <v>Vobis -6843</v>
      </c>
      <c r="AB1025" s="852">
        <v>42614</v>
      </c>
      <c r="AC1025" s="990">
        <f t="shared" si="220"/>
        <v>2</v>
      </c>
      <c r="AD1025" s="847">
        <f t="shared" si="222"/>
        <v>7</v>
      </c>
      <c r="AE1025" s="947" t="str">
        <f t="shared" si="225"/>
        <v>OK</v>
      </c>
      <c r="AF1025" s="876" t="str">
        <f t="shared" si="221"/>
        <v>OK</v>
      </c>
    </row>
    <row r="1026" spans="1:104" s="726" customFormat="1" x14ac:dyDescent="0.25">
      <c r="A1026" s="726" t="s">
        <v>115</v>
      </c>
      <c r="B1026" s="875">
        <v>1</v>
      </c>
      <c r="C1026" s="901">
        <v>1000</v>
      </c>
      <c r="D1026" s="847" t="s">
        <v>212</v>
      </c>
      <c r="E1026" s="1003">
        <v>42607</v>
      </c>
      <c r="F1026" s="1004"/>
      <c r="G1026" s="878">
        <f t="shared" si="229"/>
        <v>1</v>
      </c>
      <c r="H1026" s="902">
        <v>1000</v>
      </c>
      <c r="I1026" s="903">
        <v>1000</v>
      </c>
      <c r="J1026" s="902">
        <v>1000</v>
      </c>
      <c r="K1026" s="959">
        <v>0</v>
      </c>
      <c r="L1026" s="998">
        <v>42608</v>
      </c>
      <c r="M1026" s="954"/>
      <c r="V1026" s="962"/>
      <c r="W1026" s="967">
        <f t="shared" si="232"/>
        <v>1</v>
      </c>
      <c r="X1026" s="880">
        <v>1000</v>
      </c>
      <c r="Y1026" s="933" t="str">
        <f t="shared" si="223"/>
        <v>OK</v>
      </c>
      <c r="Z1026" s="858">
        <f t="shared" si="228"/>
        <v>0</v>
      </c>
      <c r="AA1026" s="989" t="str">
        <f t="shared" si="224"/>
        <v>FNAC prov- 2369</v>
      </c>
      <c r="AB1026" s="852">
        <v>42614</v>
      </c>
      <c r="AC1026" s="726">
        <f t="shared" si="220"/>
        <v>1000</v>
      </c>
      <c r="AD1026" s="847">
        <f t="shared" si="222"/>
        <v>6</v>
      </c>
      <c r="AE1026" s="947" t="str">
        <f t="shared" si="225"/>
        <v>OK</v>
      </c>
      <c r="AF1026" s="876" t="str">
        <f t="shared" si="221"/>
        <v>OK</v>
      </c>
    </row>
    <row r="1027" spans="1:104" s="730" customFormat="1" x14ac:dyDescent="0.25">
      <c r="A1027" s="730" t="s">
        <v>115</v>
      </c>
      <c r="B1027" s="884">
        <v>1</v>
      </c>
      <c r="C1027" s="913">
        <v>350</v>
      </c>
      <c r="D1027" s="864" t="s">
        <v>196</v>
      </c>
      <c r="E1027" s="1005">
        <v>42611</v>
      </c>
      <c r="F1027" s="1006"/>
      <c r="G1027" s="887">
        <f t="shared" si="229"/>
        <v>1</v>
      </c>
      <c r="H1027" s="914">
        <v>350</v>
      </c>
      <c r="I1027" s="915">
        <v>350</v>
      </c>
      <c r="J1027" s="914">
        <v>350</v>
      </c>
      <c r="K1027" s="1007">
        <v>0</v>
      </c>
      <c r="L1027" s="999">
        <v>42612</v>
      </c>
      <c r="M1027" s="955"/>
      <c r="V1027" s="963"/>
      <c r="W1027" s="996">
        <f t="shared" ref="W1027:W1028" si="234">B1027:B1047</f>
        <v>1</v>
      </c>
      <c r="X1027" s="890">
        <v>350</v>
      </c>
      <c r="Y1027" s="978" t="str">
        <f t="shared" si="223"/>
        <v>OK</v>
      </c>
      <c r="Z1027" s="896">
        <f t="shared" si="228"/>
        <v>0</v>
      </c>
      <c r="AA1027" s="988" t="str">
        <f t="shared" si="224"/>
        <v>RP Provisorio - 3172</v>
      </c>
      <c r="AB1027" s="894">
        <v>42614</v>
      </c>
      <c r="AC1027" s="730">
        <f t="shared" si="220"/>
        <v>350</v>
      </c>
      <c r="AD1027" s="864">
        <f t="shared" si="222"/>
        <v>2</v>
      </c>
      <c r="AE1027" s="951" t="str">
        <f t="shared" si="225"/>
        <v>OK</v>
      </c>
      <c r="AF1027" s="885" t="str">
        <f t="shared" si="221"/>
        <v>OK</v>
      </c>
    </row>
    <row r="1028" spans="1:104" s="726" customFormat="1" x14ac:dyDescent="0.25">
      <c r="A1028" s="726" t="s">
        <v>115</v>
      </c>
      <c r="B1028" s="875">
        <v>1</v>
      </c>
      <c r="C1028" s="901">
        <v>500</v>
      </c>
      <c r="D1028" s="847" t="s">
        <v>196</v>
      </c>
      <c r="E1028" s="1003">
        <v>42612</v>
      </c>
      <c r="F1028" s="1004"/>
      <c r="G1028" s="878">
        <f t="shared" si="229"/>
        <v>1</v>
      </c>
      <c r="H1028" s="902">
        <v>500</v>
      </c>
      <c r="I1028" s="903">
        <v>500</v>
      </c>
      <c r="J1028" s="902">
        <v>500</v>
      </c>
      <c r="K1028" s="959">
        <v>0</v>
      </c>
      <c r="L1028" s="997">
        <v>42613</v>
      </c>
      <c r="M1028" s="954"/>
      <c r="V1028" s="962"/>
      <c r="W1028" s="1051">
        <f t="shared" si="234"/>
        <v>1</v>
      </c>
      <c r="X1028" s="880">
        <v>500</v>
      </c>
      <c r="Y1028" s="933" t="str">
        <f t="shared" si="223"/>
        <v>OK</v>
      </c>
      <c r="Z1028" s="858">
        <f t="shared" si="228"/>
        <v>0</v>
      </c>
      <c r="AA1028" s="989" t="str">
        <f t="shared" si="224"/>
        <v>RP Provisorio - 3172</v>
      </c>
      <c r="AB1028" s="852">
        <v>42614</v>
      </c>
      <c r="AC1028" s="726">
        <f t="shared" si="220"/>
        <v>500</v>
      </c>
      <c r="AD1028" s="771">
        <f t="shared" si="222"/>
        <v>1</v>
      </c>
      <c r="AE1028" s="947" t="str">
        <f t="shared" si="225"/>
        <v>OK</v>
      </c>
      <c r="AF1028" s="876" t="str">
        <f t="shared" si="221"/>
        <v>OK</v>
      </c>
    </row>
    <row r="1029" spans="1:104" s="730" customFormat="1" x14ac:dyDescent="0.25">
      <c r="A1029" s="743" t="s">
        <v>115</v>
      </c>
      <c r="B1029" s="1063">
        <v>1</v>
      </c>
      <c r="C1029" s="1138">
        <v>1</v>
      </c>
      <c r="D1029" s="859" t="s">
        <v>182</v>
      </c>
      <c r="E1029" s="1139">
        <v>42613</v>
      </c>
      <c r="F1029" s="1061"/>
      <c r="G1029" s="1107">
        <f t="shared" si="229"/>
        <v>1</v>
      </c>
      <c r="H1029" s="964">
        <v>1</v>
      </c>
      <c r="I1029" s="1042">
        <v>1</v>
      </c>
      <c r="J1029" s="964">
        <v>1</v>
      </c>
      <c r="K1029" s="783">
        <v>0</v>
      </c>
      <c r="L1029" s="1053">
        <v>42614</v>
      </c>
      <c r="M1029" s="1062"/>
      <c r="N1029" s="743"/>
      <c r="O1029" s="743"/>
      <c r="P1029" s="743"/>
      <c r="Q1029" s="743"/>
      <c r="R1029" s="743"/>
      <c r="S1029" s="743"/>
      <c r="T1029" s="743"/>
      <c r="U1029" s="743"/>
      <c r="V1029" s="1050"/>
      <c r="W1029" s="1052">
        <f>B1029:B1050</f>
        <v>1</v>
      </c>
      <c r="X1029" s="1140"/>
      <c r="Y1029" s="976" t="str">
        <f t="shared" si="223"/>
        <v>KO</v>
      </c>
      <c r="Z1029" s="853" t="str">
        <f t="shared" si="228"/>
        <v/>
      </c>
      <c r="AA1029" s="986" t="str">
        <f t="shared" si="224"/>
        <v>CNT Def - 2205</v>
      </c>
      <c r="AB1029" s="870"/>
      <c r="AC1029" s="743">
        <f t="shared" si="220"/>
        <v>0</v>
      </c>
      <c r="AD1029" s="771">
        <f t="shared" si="222"/>
        <v>-42000</v>
      </c>
      <c r="AE1029" s="1137" t="str">
        <f t="shared" si="225"/>
        <v>Pendente</v>
      </c>
      <c r="AF1029" s="1141" t="str">
        <f t="shared" si="221"/>
        <v>-</v>
      </c>
      <c r="AG1029" s="743"/>
      <c r="AH1029" s="743"/>
      <c r="AI1029" s="743"/>
      <c r="AJ1029" s="743"/>
      <c r="AK1029" s="743"/>
      <c r="AL1029" s="743"/>
      <c r="AM1029" s="743"/>
      <c r="AN1029" s="743"/>
      <c r="AO1029" s="743"/>
      <c r="AP1029" s="743"/>
      <c r="AQ1029" s="743"/>
      <c r="AR1029" s="743"/>
      <c r="AS1029" s="743"/>
      <c r="AT1029" s="743"/>
      <c r="AU1029" s="743"/>
      <c r="AV1029" s="743"/>
      <c r="AW1029" s="743"/>
      <c r="AX1029" s="743"/>
      <c r="AY1029" s="743"/>
      <c r="AZ1029" s="743"/>
      <c r="BA1029" s="743"/>
      <c r="BB1029" s="743"/>
      <c r="BC1029" s="743"/>
      <c r="BD1029" s="743"/>
      <c r="BE1029" s="743"/>
      <c r="BF1029" s="743"/>
      <c r="BG1029" s="743"/>
      <c r="BH1029" s="743"/>
      <c r="BI1029" s="743"/>
      <c r="BJ1029" s="743"/>
      <c r="BK1029" s="743"/>
      <c r="BL1029" s="743"/>
      <c r="BM1029" s="743"/>
      <c r="BN1029" s="743"/>
      <c r="BO1029" s="743"/>
      <c r="BP1029" s="743"/>
      <c r="BQ1029" s="743"/>
      <c r="BR1029" s="743"/>
      <c r="BS1029" s="743"/>
      <c r="BT1029" s="743"/>
      <c r="BU1029" s="743"/>
      <c r="BV1029" s="743"/>
      <c r="BW1029" s="743"/>
      <c r="BX1029" s="743"/>
      <c r="BY1029" s="743"/>
      <c r="BZ1029" s="743"/>
      <c r="CA1029" s="743"/>
      <c r="CB1029" s="743"/>
      <c r="CC1029" s="743"/>
      <c r="CD1029" s="743"/>
      <c r="CE1029" s="743"/>
      <c r="CF1029" s="743"/>
      <c r="CG1029" s="743"/>
      <c r="CH1029" s="743"/>
      <c r="CI1029" s="743"/>
      <c r="CJ1029" s="743"/>
      <c r="CK1029" s="743"/>
      <c r="CL1029" s="743"/>
      <c r="CM1029" s="743"/>
      <c r="CN1029" s="743"/>
      <c r="CO1029" s="743"/>
      <c r="CP1029" s="743"/>
      <c r="CQ1029" s="743"/>
      <c r="CR1029" s="743"/>
      <c r="CS1029" s="743"/>
      <c r="CT1029" s="743"/>
      <c r="CU1029" s="743"/>
      <c r="CV1029" s="743"/>
      <c r="CW1029" s="743"/>
      <c r="CX1029" s="743"/>
      <c r="CY1029" s="743"/>
      <c r="CZ1029" s="743"/>
    </row>
    <row r="1030" spans="1:104" s="720" customFormat="1" x14ac:dyDescent="0.25">
      <c r="A1030" s="720" t="s">
        <v>115</v>
      </c>
      <c r="B1030" s="769">
        <f t="shared" ref="B1030:B1041" si="235">B1029+1</f>
        <v>2</v>
      </c>
      <c r="C1030" s="786">
        <v>2</v>
      </c>
      <c r="D1030" s="771" t="s">
        <v>67</v>
      </c>
      <c r="E1030" s="757">
        <v>42613</v>
      </c>
      <c r="F1030" s="825"/>
      <c r="G1030" s="721">
        <f t="shared" si="229"/>
        <v>2</v>
      </c>
      <c r="H1030" s="904">
        <v>2</v>
      </c>
      <c r="I1030" s="783">
        <v>2</v>
      </c>
      <c r="J1030" s="783">
        <v>2</v>
      </c>
      <c r="K1030" s="783">
        <v>0</v>
      </c>
      <c r="L1030" s="956">
        <v>42614</v>
      </c>
      <c r="M1030" s="953"/>
      <c r="V1030" s="958"/>
      <c r="W1030" s="1051">
        <f>B1030:B1063</f>
        <v>2</v>
      </c>
      <c r="X1030" s="713">
        <v>2</v>
      </c>
      <c r="Y1030" s="977" t="str">
        <f t="shared" si="223"/>
        <v>OK</v>
      </c>
      <c r="Z1030" s="854">
        <f t="shared" si="228"/>
        <v>0</v>
      </c>
      <c r="AA1030" s="987" t="str">
        <f t="shared" si="224"/>
        <v>White - 2213</v>
      </c>
      <c r="AB1030" s="770">
        <v>42615</v>
      </c>
      <c r="AC1030" s="720">
        <f t="shared" si="220"/>
        <v>2</v>
      </c>
      <c r="AD1030" s="771">
        <f t="shared" si="222"/>
        <v>2</v>
      </c>
      <c r="AE1030" s="932" t="str">
        <f t="shared" si="225"/>
        <v>OK</v>
      </c>
      <c r="AF1030" s="725" t="str">
        <f t="shared" si="221"/>
        <v>OK</v>
      </c>
    </row>
    <row r="1031" spans="1:104" s="720" customFormat="1" x14ac:dyDescent="0.25">
      <c r="A1031" s="720" t="s">
        <v>115</v>
      </c>
      <c r="B1031" s="769">
        <f t="shared" si="235"/>
        <v>3</v>
      </c>
      <c r="C1031" s="786">
        <v>50</v>
      </c>
      <c r="D1031" s="771" t="s">
        <v>69</v>
      </c>
      <c r="E1031" s="757">
        <v>42613</v>
      </c>
      <c r="F1031" s="825"/>
      <c r="G1031" s="721">
        <f t="shared" si="229"/>
        <v>3</v>
      </c>
      <c r="H1031" s="904">
        <v>50</v>
      </c>
      <c r="I1031" s="783">
        <v>50</v>
      </c>
      <c r="J1031" s="783">
        <v>50</v>
      </c>
      <c r="K1031" s="783">
        <v>0</v>
      </c>
      <c r="L1031" s="956">
        <v>42614</v>
      </c>
      <c r="M1031" s="953"/>
      <c r="V1031" s="958"/>
      <c r="W1031" s="1051">
        <f>B1031:B1064</f>
        <v>3</v>
      </c>
      <c r="X1031" s="713">
        <v>50</v>
      </c>
      <c r="Y1031" s="977" t="str">
        <f t="shared" si="223"/>
        <v>OK</v>
      </c>
      <c r="Z1031" s="854">
        <f t="shared" si="228"/>
        <v>0</v>
      </c>
      <c r="AA1031" s="987" t="str">
        <f t="shared" si="224"/>
        <v>Black - 2215</v>
      </c>
      <c r="AB1031" s="770">
        <v>42619</v>
      </c>
      <c r="AC1031" s="720">
        <f t="shared" si="220"/>
        <v>50</v>
      </c>
      <c r="AD1031" s="771">
        <f t="shared" si="222"/>
        <v>6</v>
      </c>
      <c r="AE1031" s="932" t="str">
        <f t="shared" si="225"/>
        <v>OK</v>
      </c>
      <c r="AF1031" s="725" t="str">
        <f t="shared" si="221"/>
        <v>OK</v>
      </c>
    </row>
    <row r="1032" spans="1:104" s="720" customFormat="1" x14ac:dyDescent="0.25">
      <c r="A1032" s="720" t="s">
        <v>115</v>
      </c>
      <c r="B1032" s="769">
        <f t="shared" si="235"/>
        <v>4</v>
      </c>
      <c r="C1032" s="786">
        <v>3</v>
      </c>
      <c r="D1032" s="771" t="s">
        <v>72</v>
      </c>
      <c r="E1032" s="757">
        <v>42613</v>
      </c>
      <c r="F1032" s="825"/>
      <c r="G1032" s="721">
        <f t="shared" si="229"/>
        <v>4</v>
      </c>
      <c r="H1032" s="904">
        <v>3</v>
      </c>
      <c r="I1032" s="783">
        <v>3</v>
      </c>
      <c r="J1032" s="783">
        <v>3</v>
      </c>
      <c r="K1032" s="783">
        <v>0</v>
      </c>
      <c r="L1032" s="956">
        <v>42614</v>
      </c>
      <c r="M1032" s="953"/>
      <c r="V1032" s="958"/>
      <c r="W1032" s="1051">
        <f>B1032:B1065</f>
        <v>4</v>
      </c>
      <c r="X1032" s="713">
        <v>3</v>
      </c>
      <c r="Y1032" s="977" t="str">
        <f t="shared" si="223"/>
        <v>OK</v>
      </c>
      <c r="Z1032" s="854">
        <f t="shared" si="228"/>
        <v>0</v>
      </c>
      <c r="AA1032" s="987" t="str">
        <f t="shared" si="224"/>
        <v>Credial - 2227</v>
      </c>
      <c r="AB1032" s="770">
        <v>42615</v>
      </c>
      <c r="AC1032" s="720">
        <f t="shared" si="220"/>
        <v>3</v>
      </c>
      <c r="AD1032" s="771">
        <f t="shared" si="222"/>
        <v>2</v>
      </c>
      <c r="AE1032" s="932" t="str">
        <f t="shared" si="225"/>
        <v>OK</v>
      </c>
      <c r="AF1032" s="725" t="str">
        <f t="shared" si="221"/>
        <v>OK</v>
      </c>
    </row>
    <row r="1033" spans="1:104" s="720" customFormat="1" x14ac:dyDescent="0.25">
      <c r="A1033" s="720" t="s">
        <v>115</v>
      </c>
      <c r="B1033" s="769">
        <f t="shared" si="235"/>
        <v>5</v>
      </c>
      <c r="C1033" s="786">
        <v>3</v>
      </c>
      <c r="D1033" s="771" t="s">
        <v>79</v>
      </c>
      <c r="E1033" s="757">
        <v>42613</v>
      </c>
      <c r="F1033" s="825"/>
      <c r="G1033" s="721">
        <f t="shared" si="229"/>
        <v>5</v>
      </c>
      <c r="H1033" s="904">
        <v>3</v>
      </c>
      <c r="I1033" s="783">
        <v>3</v>
      </c>
      <c r="J1033" s="783">
        <v>3</v>
      </c>
      <c r="K1033" s="783">
        <v>0</v>
      </c>
      <c r="L1033" s="956">
        <v>42614</v>
      </c>
      <c r="M1033" s="953"/>
      <c r="V1033" s="958"/>
      <c r="W1033" s="1051">
        <f>B1033:B1067</f>
        <v>5</v>
      </c>
      <c r="X1033" s="713">
        <v>3</v>
      </c>
      <c r="Y1033" s="977" t="str">
        <f t="shared" si="223"/>
        <v>OK</v>
      </c>
      <c r="Z1033" s="854">
        <f t="shared" si="228"/>
        <v>0</v>
      </c>
      <c r="AA1033" s="987" t="str">
        <f t="shared" si="224"/>
        <v>Moviflor - 2229</v>
      </c>
      <c r="AB1033" s="770">
        <v>42615</v>
      </c>
      <c r="AC1033" s="720">
        <f t="shared" si="220"/>
        <v>3</v>
      </c>
      <c r="AD1033" s="771">
        <f t="shared" si="222"/>
        <v>2</v>
      </c>
      <c r="AE1033" s="932" t="str">
        <f t="shared" si="225"/>
        <v>OK</v>
      </c>
      <c r="AF1033" s="725" t="str">
        <f t="shared" si="221"/>
        <v>OK</v>
      </c>
    </row>
    <row r="1034" spans="1:104" s="720" customFormat="1" x14ac:dyDescent="0.25">
      <c r="A1034" s="720" t="s">
        <v>115</v>
      </c>
      <c r="B1034" s="769">
        <f t="shared" si="235"/>
        <v>6</v>
      </c>
      <c r="C1034" s="786">
        <v>30</v>
      </c>
      <c r="D1034" s="771" t="s">
        <v>75</v>
      </c>
      <c r="E1034" s="757">
        <v>42613</v>
      </c>
      <c r="F1034" s="825"/>
      <c r="G1034" s="721">
        <f t="shared" si="229"/>
        <v>6</v>
      </c>
      <c r="H1034" s="904">
        <v>30</v>
      </c>
      <c r="I1034" s="783">
        <v>30</v>
      </c>
      <c r="J1034" s="783">
        <v>30</v>
      </c>
      <c r="K1034" s="783">
        <v>0</v>
      </c>
      <c r="L1034" s="956">
        <v>42614</v>
      </c>
      <c r="M1034" s="953"/>
      <c r="V1034" s="958"/>
      <c r="W1034" s="1051">
        <f>B1034:B1071</f>
        <v>6</v>
      </c>
      <c r="X1034" s="713">
        <v>30</v>
      </c>
      <c r="Y1034" s="977" t="str">
        <f t="shared" si="223"/>
        <v>OK</v>
      </c>
      <c r="Z1034" s="854">
        <f t="shared" si="228"/>
        <v>0</v>
      </c>
      <c r="AA1034" s="987" t="str">
        <f t="shared" si="224"/>
        <v>Euronics - 2231</v>
      </c>
      <c r="AB1034" s="770">
        <v>42615</v>
      </c>
      <c r="AC1034" s="720">
        <f t="shared" si="220"/>
        <v>30</v>
      </c>
      <c r="AD1034" s="771">
        <f t="shared" si="222"/>
        <v>2</v>
      </c>
      <c r="AE1034" s="932" t="str">
        <f t="shared" si="225"/>
        <v>OK</v>
      </c>
      <c r="AF1034" s="725" t="str">
        <f t="shared" si="221"/>
        <v>OK</v>
      </c>
    </row>
    <row r="1035" spans="1:104" s="720" customFormat="1" x14ac:dyDescent="0.25">
      <c r="A1035" s="720" t="s">
        <v>115</v>
      </c>
      <c r="B1035" s="769">
        <f t="shared" si="235"/>
        <v>7</v>
      </c>
      <c r="C1035" s="786">
        <v>17</v>
      </c>
      <c r="D1035" s="771" t="s">
        <v>76</v>
      </c>
      <c r="E1035" s="757">
        <v>42613</v>
      </c>
      <c r="F1035" s="825"/>
      <c r="G1035" s="721">
        <f t="shared" si="229"/>
        <v>7</v>
      </c>
      <c r="H1035" s="904">
        <v>17</v>
      </c>
      <c r="I1035" s="783">
        <v>17</v>
      </c>
      <c r="J1035" s="783">
        <v>17</v>
      </c>
      <c r="K1035" s="783">
        <v>0</v>
      </c>
      <c r="L1035" s="956">
        <v>42614</v>
      </c>
      <c r="M1035" s="953"/>
      <c r="V1035" s="958"/>
      <c r="W1035" s="1051">
        <f t="shared" ref="W1035:W1043" si="236">B1035:B1080</f>
        <v>7</v>
      </c>
      <c r="X1035" s="713">
        <v>17</v>
      </c>
      <c r="Y1035" s="977" t="str">
        <f t="shared" si="223"/>
        <v>OK</v>
      </c>
      <c r="Z1035" s="854">
        <f t="shared" si="228"/>
        <v>0</v>
      </c>
      <c r="AA1035" s="1057" t="str">
        <f t="shared" si="224"/>
        <v>Tien 21 - 2232</v>
      </c>
      <c r="AB1035" s="1056">
        <v>42615</v>
      </c>
      <c r="AC1035" s="720">
        <f t="shared" si="220"/>
        <v>17</v>
      </c>
      <c r="AD1035" s="771">
        <f t="shared" si="222"/>
        <v>2</v>
      </c>
      <c r="AE1035" s="932" t="str">
        <f t="shared" si="225"/>
        <v>OK</v>
      </c>
      <c r="AF1035" s="725" t="str">
        <f t="shared" si="221"/>
        <v>OK</v>
      </c>
    </row>
    <row r="1036" spans="1:104" s="720" customFormat="1" x14ac:dyDescent="0.25">
      <c r="A1036" s="720" t="s">
        <v>115</v>
      </c>
      <c r="B1036" s="769">
        <f t="shared" si="235"/>
        <v>8</v>
      </c>
      <c r="C1036" s="786">
        <v>17</v>
      </c>
      <c r="D1036" s="771" t="s">
        <v>77</v>
      </c>
      <c r="E1036" s="757">
        <v>42613</v>
      </c>
      <c r="F1036" s="825"/>
      <c r="G1036" s="721">
        <f t="shared" si="229"/>
        <v>8</v>
      </c>
      <c r="H1036" s="904">
        <v>17</v>
      </c>
      <c r="I1036" s="783">
        <v>17</v>
      </c>
      <c r="J1036" s="783">
        <v>17</v>
      </c>
      <c r="K1036" s="783">
        <v>0</v>
      </c>
      <c r="L1036" s="956">
        <v>42614</v>
      </c>
      <c r="M1036" s="953"/>
      <c r="V1036" s="958"/>
      <c r="W1036" s="1051">
        <f t="shared" si="236"/>
        <v>8</v>
      </c>
      <c r="X1036" s="713">
        <v>17</v>
      </c>
      <c r="Y1036" s="977" t="str">
        <f t="shared" si="223"/>
        <v>OK</v>
      </c>
      <c r="Z1036" s="720">
        <f t="shared" si="228"/>
        <v>0</v>
      </c>
      <c r="AA1036" s="1057" t="str">
        <f t="shared" si="224"/>
        <v>Confort - 2233</v>
      </c>
      <c r="AB1036" s="1056">
        <v>42615</v>
      </c>
      <c r="AC1036" s="720">
        <f t="shared" si="220"/>
        <v>17</v>
      </c>
      <c r="AD1036" s="771">
        <f t="shared" si="222"/>
        <v>2</v>
      </c>
      <c r="AE1036" s="720" t="str">
        <f t="shared" si="225"/>
        <v>OK</v>
      </c>
      <c r="AF1036" s="725" t="str">
        <f t="shared" si="221"/>
        <v>OK</v>
      </c>
    </row>
    <row r="1037" spans="1:104" s="720" customFormat="1" x14ac:dyDescent="0.25">
      <c r="A1037" s="720" t="s">
        <v>115</v>
      </c>
      <c r="B1037" s="769">
        <f t="shared" si="235"/>
        <v>9</v>
      </c>
      <c r="C1037" s="786">
        <v>124</v>
      </c>
      <c r="D1037" s="771" t="s">
        <v>187</v>
      </c>
      <c r="E1037" s="757">
        <v>42613</v>
      </c>
      <c r="F1037" s="825"/>
      <c r="G1037" s="721">
        <f t="shared" si="229"/>
        <v>9</v>
      </c>
      <c r="H1037" s="904">
        <v>124</v>
      </c>
      <c r="I1037" s="783">
        <v>124</v>
      </c>
      <c r="J1037" s="783">
        <v>124</v>
      </c>
      <c r="K1037" s="783">
        <v>0</v>
      </c>
      <c r="L1037" s="956">
        <v>42614</v>
      </c>
      <c r="M1037" s="953"/>
      <c r="V1037" s="958"/>
      <c r="W1037" s="1051">
        <f t="shared" si="236"/>
        <v>9</v>
      </c>
      <c r="X1037" s="713">
        <v>124</v>
      </c>
      <c r="Y1037" s="977" t="str">
        <f t="shared" si="223"/>
        <v>OK</v>
      </c>
      <c r="Z1037" s="720">
        <f t="shared" si="228"/>
        <v>0</v>
      </c>
      <c r="AA1037" s="1057" t="str">
        <f t="shared" si="224"/>
        <v>Salvador Caetano - 2879</v>
      </c>
      <c r="AB1037" s="1056">
        <v>42615</v>
      </c>
      <c r="AC1037" s="720">
        <f t="shared" ref="AC1037:AC1147" si="237">X1037</f>
        <v>124</v>
      </c>
      <c r="AD1037" s="771">
        <f t="shared" si="222"/>
        <v>2</v>
      </c>
      <c r="AE1037" s="720" t="str">
        <f t="shared" si="225"/>
        <v>OK</v>
      </c>
      <c r="AF1037" s="725" t="str">
        <f t="shared" ref="AF1037:AF1147" si="238">IF(AE1037="Pendente",IF(F1037&gt;5,"VER","-"),"OK")</f>
        <v>OK</v>
      </c>
    </row>
    <row r="1038" spans="1:104" s="720" customFormat="1" x14ac:dyDescent="0.25">
      <c r="A1038" s="720" t="s">
        <v>115</v>
      </c>
      <c r="B1038" s="769">
        <f t="shared" si="235"/>
        <v>10</v>
      </c>
      <c r="C1038" s="786">
        <v>18</v>
      </c>
      <c r="D1038" s="771" t="s">
        <v>245</v>
      </c>
      <c r="E1038" s="757">
        <v>42613</v>
      </c>
      <c r="F1038" s="825"/>
      <c r="G1038" s="721">
        <f t="shared" si="229"/>
        <v>10</v>
      </c>
      <c r="H1038" s="904">
        <v>18</v>
      </c>
      <c r="I1038" s="783">
        <v>18</v>
      </c>
      <c r="J1038" s="783">
        <v>18</v>
      </c>
      <c r="K1038" s="783">
        <v>0</v>
      </c>
      <c r="L1038" s="956">
        <v>42614</v>
      </c>
      <c r="M1038" s="953"/>
      <c r="V1038" s="958"/>
      <c r="W1038" s="1051">
        <f t="shared" si="236"/>
        <v>10</v>
      </c>
      <c r="X1038" s="713">
        <v>18</v>
      </c>
      <c r="Y1038" s="977" t="str">
        <f t="shared" si="223"/>
        <v>OK</v>
      </c>
      <c r="Z1038" s="720">
        <f t="shared" si="228"/>
        <v>0</v>
      </c>
      <c r="AA1038" s="1057" t="str">
        <f t="shared" si="224"/>
        <v>CTT Standard - 4091</v>
      </c>
      <c r="AB1038" s="1056">
        <v>42615</v>
      </c>
      <c r="AC1038" s="720">
        <f t="shared" si="237"/>
        <v>18</v>
      </c>
      <c r="AD1038" s="771">
        <f t="shared" si="222"/>
        <v>2</v>
      </c>
      <c r="AE1038" s="720" t="str">
        <f t="shared" si="225"/>
        <v>OK</v>
      </c>
      <c r="AF1038" s="725" t="str">
        <f t="shared" si="238"/>
        <v>OK</v>
      </c>
      <c r="AH1038" s="771"/>
    </row>
    <row r="1039" spans="1:104" s="720" customFormat="1" x14ac:dyDescent="0.25">
      <c r="A1039" s="720" t="s">
        <v>115</v>
      </c>
      <c r="B1039" s="769">
        <f t="shared" si="235"/>
        <v>11</v>
      </c>
      <c r="C1039" s="786">
        <v>51</v>
      </c>
      <c r="D1039" s="771" t="s">
        <v>244</v>
      </c>
      <c r="E1039" s="757">
        <v>42613</v>
      </c>
      <c r="F1039" s="825"/>
      <c r="G1039" s="721">
        <f t="shared" si="229"/>
        <v>11</v>
      </c>
      <c r="H1039" s="904">
        <v>51</v>
      </c>
      <c r="I1039" s="783">
        <v>51</v>
      </c>
      <c r="J1039" s="783">
        <v>51</v>
      </c>
      <c r="K1039" s="783">
        <v>0</v>
      </c>
      <c r="L1039" s="956">
        <v>42614</v>
      </c>
      <c r="M1039" s="953"/>
      <c r="V1039" s="958"/>
      <c r="W1039" s="1051">
        <f t="shared" si="236"/>
        <v>11</v>
      </c>
      <c r="X1039" s="713">
        <v>51</v>
      </c>
      <c r="Y1039" s="977" t="str">
        <f t="shared" si="223"/>
        <v>OK</v>
      </c>
      <c r="Z1039" s="720">
        <f t="shared" si="228"/>
        <v>0</v>
      </c>
      <c r="AA1039" s="1057" t="str">
        <f t="shared" si="224"/>
        <v>JOM - 4327</v>
      </c>
      <c r="AB1039" s="1056">
        <v>42615</v>
      </c>
      <c r="AC1039" s="720">
        <f t="shared" si="237"/>
        <v>51</v>
      </c>
      <c r="AD1039" s="771">
        <f t="shared" si="222"/>
        <v>2</v>
      </c>
      <c r="AE1039" s="720" t="str">
        <f t="shared" si="225"/>
        <v>OK</v>
      </c>
      <c r="AF1039" s="725" t="str">
        <f t="shared" si="238"/>
        <v>OK</v>
      </c>
    </row>
    <row r="1040" spans="1:104" s="720" customFormat="1" x14ac:dyDescent="0.25">
      <c r="A1040" s="720" t="s">
        <v>115</v>
      </c>
      <c r="B1040" s="769">
        <f t="shared" si="235"/>
        <v>12</v>
      </c>
      <c r="C1040" s="786">
        <v>1</v>
      </c>
      <c r="D1040" s="771" t="s">
        <v>189</v>
      </c>
      <c r="E1040" s="757">
        <v>42613</v>
      </c>
      <c r="F1040" s="825"/>
      <c r="G1040" s="721">
        <f t="shared" si="229"/>
        <v>12</v>
      </c>
      <c r="H1040" s="904">
        <v>1</v>
      </c>
      <c r="I1040" s="783">
        <v>1</v>
      </c>
      <c r="J1040" s="783">
        <v>1</v>
      </c>
      <c r="K1040" s="783">
        <v>0</v>
      </c>
      <c r="L1040" s="956">
        <v>42614</v>
      </c>
      <c r="M1040" s="953"/>
      <c r="V1040" s="958"/>
      <c r="W1040" s="1051">
        <f t="shared" si="236"/>
        <v>12</v>
      </c>
      <c r="X1040" s="713">
        <v>1</v>
      </c>
      <c r="Y1040" s="977" t="str">
        <f t="shared" si="223"/>
        <v>OK</v>
      </c>
      <c r="Z1040" s="720">
        <f t="shared" si="228"/>
        <v>0</v>
      </c>
      <c r="AA1040" s="1057" t="str">
        <f t="shared" si="224"/>
        <v>SZ Def - 6508</v>
      </c>
      <c r="AB1040" s="1056">
        <v>42615</v>
      </c>
      <c r="AC1040" s="720">
        <f t="shared" si="237"/>
        <v>1</v>
      </c>
      <c r="AD1040" s="771">
        <f t="shared" ref="AD1040:AD1150" si="239">DAYS360(E1040,AB1040)</f>
        <v>2</v>
      </c>
      <c r="AE1040" s="720" t="str">
        <f t="shared" si="225"/>
        <v>OK</v>
      </c>
      <c r="AF1040" s="725" t="str">
        <f t="shared" si="238"/>
        <v>OK</v>
      </c>
    </row>
    <row r="1041" spans="1:95" s="726" customFormat="1" x14ac:dyDescent="0.25">
      <c r="A1041" s="726" t="s">
        <v>115</v>
      </c>
      <c r="B1041" s="875">
        <f t="shared" si="235"/>
        <v>13</v>
      </c>
      <c r="C1041" s="901">
        <v>77</v>
      </c>
      <c r="D1041" s="847" t="s">
        <v>214</v>
      </c>
      <c r="E1041" s="1003">
        <v>42613</v>
      </c>
      <c r="F1041" s="1004"/>
      <c r="G1041" s="878">
        <f t="shared" si="229"/>
        <v>13</v>
      </c>
      <c r="H1041" s="912">
        <v>77</v>
      </c>
      <c r="I1041" s="959">
        <v>77</v>
      </c>
      <c r="J1041" s="959">
        <v>77</v>
      </c>
      <c r="K1041" s="959">
        <v>0</v>
      </c>
      <c r="L1041" s="911">
        <v>42614</v>
      </c>
      <c r="M1041" s="954"/>
      <c r="V1041" s="962"/>
      <c r="W1041" s="967">
        <f t="shared" si="236"/>
        <v>13</v>
      </c>
      <c r="X1041" s="880">
        <v>77</v>
      </c>
      <c r="Y1041" s="933" t="str">
        <f t="shared" si="223"/>
        <v>OK</v>
      </c>
      <c r="Z1041" s="726">
        <f t="shared" si="228"/>
        <v>0</v>
      </c>
      <c r="AA1041" s="898" t="str">
        <f t="shared" si="224"/>
        <v>Worten def - 6806</v>
      </c>
      <c r="AB1041" s="1058">
        <v>42615</v>
      </c>
      <c r="AC1041" s="726">
        <f t="shared" si="237"/>
        <v>77</v>
      </c>
      <c r="AD1041" s="847">
        <f t="shared" si="239"/>
        <v>2</v>
      </c>
      <c r="AE1041" s="726" t="str">
        <f t="shared" si="225"/>
        <v>OK</v>
      </c>
      <c r="AF1041" s="876" t="str">
        <f t="shared" si="238"/>
        <v>OK</v>
      </c>
    </row>
    <row r="1042" spans="1:95" s="726" customFormat="1" x14ac:dyDescent="0.25">
      <c r="A1042" s="726" t="s">
        <v>115</v>
      </c>
      <c r="B1042" s="875">
        <v>1</v>
      </c>
      <c r="C1042" s="901">
        <v>250</v>
      </c>
      <c r="D1042" s="847" t="s">
        <v>196</v>
      </c>
      <c r="E1042" s="1003">
        <v>42615</v>
      </c>
      <c r="F1042" s="1004"/>
      <c r="G1042" s="878">
        <f t="shared" si="229"/>
        <v>1</v>
      </c>
      <c r="H1042" s="912">
        <v>250</v>
      </c>
      <c r="I1042" s="959">
        <v>250</v>
      </c>
      <c r="J1042" s="959">
        <v>250</v>
      </c>
      <c r="K1042" s="959">
        <v>0</v>
      </c>
      <c r="L1042" s="911">
        <v>42618</v>
      </c>
      <c r="M1042" s="954"/>
      <c r="V1042" s="962"/>
      <c r="W1042" s="967">
        <f t="shared" si="236"/>
        <v>1</v>
      </c>
      <c r="X1042" s="880">
        <v>250</v>
      </c>
      <c r="Y1042" s="933" t="str">
        <f t="shared" si="223"/>
        <v>OK</v>
      </c>
      <c r="Z1042" s="726">
        <f t="shared" si="228"/>
        <v>0</v>
      </c>
      <c r="AA1042" s="898" t="str">
        <f t="shared" si="224"/>
        <v>RP Provisorio - 3172</v>
      </c>
      <c r="AB1042" s="1058">
        <v>42622</v>
      </c>
      <c r="AC1042" s="726">
        <f t="shared" si="237"/>
        <v>250</v>
      </c>
      <c r="AD1042" s="847">
        <f t="shared" si="239"/>
        <v>7</v>
      </c>
      <c r="AE1042" s="726" t="str">
        <f t="shared" si="225"/>
        <v>OK</v>
      </c>
      <c r="AF1042" s="876" t="str">
        <f t="shared" si="238"/>
        <v>OK</v>
      </c>
    </row>
    <row r="1043" spans="1:95" s="720" customFormat="1" x14ac:dyDescent="0.25">
      <c r="A1043" s="720" t="s">
        <v>115</v>
      </c>
      <c r="B1043" s="769">
        <v>1</v>
      </c>
      <c r="C1043" s="786">
        <v>2000</v>
      </c>
      <c r="D1043" s="771" t="s">
        <v>212</v>
      </c>
      <c r="E1043" s="757">
        <v>42618</v>
      </c>
      <c r="F1043" s="825"/>
      <c r="G1043" s="721">
        <f t="shared" si="229"/>
        <v>1</v>
      </c>
      <c r="H1043" s="904">
        <v>2000</v>
      </c>
      <c r="I1043" s="783">
        <v>2000</v>
      </c>
      <c r="J1043" s="783">
        <v>2000</v>
      </c>
      <c r="K1043" s="783">
        <v>0</v>
      </c>
      <c r="L1043" s="956">
        <v>42619</v>
      </c>
      <c r="M1043" s="953"/>
      <c r="V1043" s="958"/>
      <c r="W1043" s="1051">
        <f t="shared" si="236"/>
        <v>1</v>
      </c>
      <c r="X1043" s="713">
        <v>2000</v>
      </c>
      <c r="Y1043" s="977" t="str">
        <f t="shared" si="223"/>
        <v>OK</v>
      </c>
      <c r="Z1043" s="720">
        <f t="shared" si="228"/>
        <v>0</v>
      </c>
      <c r="AA1043" s="1057" t="str">
        <f t="shared" si="224"/>
        <v>FNAC prov- 2369</v>
      </c>
      <c r="AB1043" s="1056">
        <v>42622</v>
      </c>
      <c r="AC1043" s="720">
        <f t="shared" si="237"/>
        <v>2000</v>
      </c>
      <c r="AD1043" s="771">
        <f t="shared" si="239"/>
        <v>4</v>
      </c>
      <c r="AE1043" s="720" t="str">
        <f t="shared" si="225"/>
        <v>OK</v>
      </c>
      <c r="AF1043" s="725" t="str">
        <f t="shared" si="238"/>
        <v>OK</v>
      </c>
    </row>
    <row r="1044" spans="1:95" s="726" customFormat="1" x14ac:dyDescent="0.25">
      <c r="A1044" s="726" t="s">
        <v>115</v>
      </c>
      <c r="B1044" s="875">
        <f>B1043+1</f>
        <v>2</v>
      </c>
      <c r="C1044" s="901">
        <v>2000</v>
      </c>
      <c r="D1044" s="847" t="s">
        <v>212</v>
      </c>
      <c r="E1044" s="1003">
        <v>42618</v>
      </c>
      <c r="F1044" s="1004"/>
      <c r="G1044" s="878">
        <f t="shared" si="229"/>
        <v>2</v>
      </c>
      <c r="H1044" s="912">
        <v>2000</v>
      </c>
      <c r="I1044" s="959">
        <v>2000</v>
      </c>
      <c r="J1044" s="959">
        <v>2000</v>
      </c>
      <c r="K1044" s="959">
        <v>0</v>
      </c>
      <c r="L1044" s="911">
        <v>42619</v>
      </c>
      <c r="M1044" s="954"/>
      <c r="V1044" s="962"/>
      <c r="W1044" s="967">
        <f>B1044:B1090</f>
        <v>2</v>
      </c>
      <c r="X1044" s="880">
        <v>2000</v>
      </c>
      <c r="Y1044" s="933" t="str">
        <f t="shared" si="223"/>
        <v>OK</v>
      </c>
      <c r="Z1044" s="726">
        <f t="shared" si="228"/>
        <v>0</v>
      </c>
      <c r="AA1044" s="898" t="str">
        <f t="shared" si="224"/>
        <v>FNAC prov- 2369</v>
      </c>
      <c r="AB1044" s="1058">
        <v>42622</v>
      </c>
      <c r="AC1044" s="726">
        <f t="shared" si="237"/>
        <v>2000</v>
      </c>
      <c r="AD1044" s="847">
        <f t="shared" si="239"/>
        <v>4</v>
      </c>
      <c r="AE1044" s="726" t="str">
        <f t="shared" si="225"/>
        <v>OK</v>
      </c>
      <c r="AF1044" s="876" t="str">
        <f t="shared" si="238"/>
        <v>OK</v>
      </c>
    </row>
    <row r="1045" spans="1:95" s="730" customFormat="1" x14ac:dyDescent="0.25">
      <c r="A1045" s="730" t="s">
        <v>115</v>
      </c>
      <c r="B1045" s="884">
        <v>1</v>
      </c>
      <c r="C1045" s="913">
        <v>150</v>
      </c>
      <c r="D1045" s="864" t="s">
        <v>196</v>
      </c>
      <c r="E1045" s="1005">
        <v>42619</v>
      </c>
      <c r="F1045" s="1006"/>
      <c r="G1045" s="887">
        <f t="shared" si="229"/>
        <v>1</v>
      </c>
      <c r="H1045" s="914">
        <v>150</v>
      </c>
      <c r="I1045" s="915">
        <v>150</v>
      </c>
      <c r="J1045" s="915">
        <v>150</v>
      </c>
      <c r="K1045" s="1007">
        <v>0</v>
      </c>
      <c r="L1045" s="961">
        <v>42620</v>
      </c>
      <c r="M1045" s="955"/>
      <c r="V1045" s="963"/>
      <c r="W1045" s="996">
        <f>B1045:B1091</f>
        <v>1</v>
      </c>
      <c r="X1045" s="890">
        <v>150</v>
      </c>
      <c r="Y1045" s="978" t="str">
        <f t="shared" si="223"/>
        <v>OK</v>
      </c>
      <c r="Z1045" s="730">
        <f t="shared" si="228"/>
        <v>0</v>
      </c>
      <c r="AA1045" s="873" t="str">
        <f t="shared" si="224"/>
        <v>RP Provisorio - 3172</v>
      </c>
      <c r="AB1045" s="1059">
        <v>42622</v>
      </c>
      <c r="AC1045" s="730">
        <f t="shared" si="237"/>
        <v>150</v>
      </c>
      <c r="AD1045" s="864">
        <f t="shared" si="239"/>
        <v>3</v>
      </c>
      <c r="AE1045" s="730" t="str">
        <f t="shared" si="225"/>
        <v>OK</v>
      </c>
      <c r="AF1045" s="885" t="str">
        <f t="shared" si="238"/>
        <v>OK</v>
      </c>
    </row>
    <row r="1046" spans="1:95" s="726" customFormat="1" x14ac:dyDescent="0.25">
      <c r="A1046" s="743" t="s">
        <v>115</v>
      </c>
      <c r="B1046" s="1063">
        <v>1</v>
      </c>
      <c r="C1046" s="1138">
        <v>1</v>
      </c>
      <c r="D1046" s="859" t="s">
        <v>182</v>
      </c>
      <c r="E1046" s="1139">
        <v>42620</v>
      </c>
      <c r="F1046" s="1061"/>
      <c r="G1046" s="1107">
        <f t="shared" si="229"/>
        <v>1</v>
      </c>
      <c r="H1046" s="964">
        <v>1</v>
      </c>
      <c r="I1046" s="1042">
        <v>1</v>
      </c>
      <c r="J1046" s="1042">
        <v>1</v>
      </c>
      <c r="K1046" s="1041">
        <v>0</v>
      </c>
      <c r="L1046" s="1053">
        <v>42621</v>
      </c>
      <c r="M1046" s="1062"/>
      <c r="N1046" s="743"/>
      <c r="O1046" s="743"/>
      <c r="P1046" s="743"/>
      <c r="Q1046" s="743"/>
      <c r="R1046" s="743"/>
      <c r="S1046" s="743"/>
      <c r="T1046" s="743"/>
      <c r="U1046" s="743"/>
      <c r="V1046" s="1050"/>
      <c r="W1046" s="1052">
        <f>B1046:B1092</f>
        <v>1</v>
      </c>
      <c r="X1046" s="1140"/>
      <c r="Y1046" s="976" t="str">
        <f t="shared" si="223"/>
        <v>KO</v>
      </c>
      <c r="Z1046" s="743"/>
      <c r="AA1046" s="987" t="str">
        <f t="shared" si="224"/>
        <v>CNT Def - 2205</v>
      </c>
      <c r="AB1046" s="1142"/>
      <c r="AC1046" s="743"/>
      <c r="AD1046" s="859"/>
      <c r="AE1046" s="743"/>
      <c r="AF1046" s="1141"/>
      <c r="AG1046" s="743"/>
      <c r="AH1046" s="743"/>
      <c r="AI1046" s="743"/>
      <c r="AJ1046" s="743"/>
      <c r="AK1046" s="743"/>
      <c r="AL1046" s="743"/>
      <c r="AM1046" s="743"/>
      <c r="AN1046" s="743"/>
      <c r="AO1046" s="743"/>
      <c r="AP1046" s="743"/>
      <c r="AQ1046" s="743"/>
      <c r="AR1046" s="743"/>
      <c r="AS1046" s="743"/>
      <c r="AT1046" s="743"/>
      <c r="AU1046" s="743"/>
      <c r="AV1046" s="743"/>
      <c r="AW1046" s="743"/>
      <c r="AX1046" s="743"/>
      <c r="AY1046" s="743"/>
      <c r="AZ1046" s="743"/>
      <c r="BA1046" s="743"/>
      <c r="BB1046" s="743"/>
      <c r="BC1046" s="743"/>
      <c r="BD1046" s="743"/>
      <c r="BE1046" s="743"/>
      <c r="BF1046" s="743"/>
      <c r="BG1046" s="743"/>
      <c r="BH1046" s="743"/>
      <c r="BI1046" s="743"/>
      <c r="BJ1046" s="743"/>
      <c r="BK1046" s="743"/>
      <c r="BL1046" s="743"/>
      <c r="BM1046" s="743"/>
      <c r="BN1046" s="743"/>
      <c r="BO1046" s="743"/>
      <c r="BP1046" s="743"/>
      <c r="BQ1046" s="743"/>
      <c r="BR1046" s="743"/>
      <c r="BS1046" s="743"/>
      <c r="BT1046" s="743"/>
      <c r="BU1046" s="743"/>
      <c r="BV1046" s="743"/>
      <c r="BW1046" s="743"/>
      <c r="BX1046" s="743"/>
      <c r="BY1046" s="743"/>
      <c r="BZ1046" s="743"/>
      <c r="CA1046" s="743"/>
      <c r="CB1046" s="743"/>
      <c r="CC1046" s="743"/>
      <c r="CD1046" s="743"/>
      <c r="CE1046" s="743"/>
      <c r="CF1046" s="743"/>
      <c r="CG1046" s="743"/>
      <c r="CH1046" s="743"/>
      <c r="CI1046" s="743"/>
      <c r="CJ1046" s="743"/>
      <c r="CK1046" s="743"/>
      <c r="CL1046" s="743"/>
      <c r="CM1046" s="743"/>
      <c r="CN1046" s="743"/>
      <c r="CO1046" s="743"/>
      <c r="CP1046" s="743"/>
      <c r="CQ1046" s="743"/>
    </row>
    <row r="1047" spans="1:95" s="726" customFormat="1" x14ac:dyDescent="0.25">
      <c r="A1047" s="720" t="s">
        <v>115</v>
      </c>
      <c r="B1047" s="769">
        <f t="shared" ref="B1047:B1063" si="240">B1046+1</f>
        <v>2</v>
      </c>
      <c r="C1047" s="786">
        <v>7</v>
      </c>
      <c r="D1047" s="771" t="s">
        <v>67</v>
      </c>
      <c r="E1047" s="757">
        <v>42620</v>
      </c>
      <c r="F1047" s="825"/>
      <c r="G1047" s="721">
        <f t="shared" si="229"/>
        <v>2</v>
      </c>
      <c r="H1047" s="904">
        <v>7</v>
      </c>
      <c r="I1047" s="783">
        <v>7</v>
      </c>
      <c r="J1047" s="783">
        <v>7</v>
      </c>
      <c r="K1047" s="783">
        <v>0</v>
      </c>
      <c r="L1047" s="956">
        <v>42621</v>
      </c>
      <c r="M1047" s="953"/>
      <c r="N1047" s="720"/>
      <c r="O1047" s="720"/>
      <c r="P1047" s="720"/>
      <c r="Q1047" s="720"/>
      <c r="R1047" s="720"/>
      <c r="S1047" s="720"/>
      <c r="T1047" s="720"/>
      <c r="U1047" s="720"/>
      <c r="V1047" s="958"/>
      <c r="W1047" s="1051">
        <f>B1047:B1080</f>
        <v>2</v>
      </c>
      <c r="X1047" s="713">
        <v>7</v>
      </c>
      <c r="Y1047" s="977" t="str">
        <f t="shared" ref="Y1047:Y1156" si="241">IF(C1047=X1047,"OK",IF(R1047=J1047,"ERRO",IF(X1047="","KO",IF(X1047=J1047,"ERRO"))))</f>
        <v>OK</v>
      </c>
      <c r="Z1047" s="720">
        <f t="shared" si="228"/>
        <v>0</v>
      </c>
      <c r="AA1047" s="987" t="str">
        <f t="shared" si="224"/>
        <v>White - 2213</v>
      </c>
      <c r="AB1047" s="1056"/>
      <c r="AC1047" s="720">
        <f t="shared" si="237"/>
        <v>7</v>
      </c>
      <c r="AD1047" s="771">
        <f t="shared" si="239"/>
        <v>-42007</v>
      </c>
      <c r="AE1047" s="720" t="str">
        <f t="shared" ref="AE1047:AE1156" si="242">IF(AB1047&gt;0,"OK","Pendente")</f>
        <v>Pendente</v>
      </c>
      <c r="AF1047" s="725" t="str">
        <f t="shared" si="238"/>
        <v>-</v>
      </c>
      <c r="AG1047" s="720"/>
      <c r="AH1047" s="720"/>
      <c r="AI1047" s="720"/>
      <c r="AJ1047" s="720"/>
      <c r="AK1047" s="720"/>
      <c r="AL1047" s="720"/>
      <c r="AM1047" s="720"/>
      <c r="AN1047" s="720"/>
      <c r="AO1047" s="720"/>
      <c r="AP1047" s="720"/>
      <c r="AQ1047" s="720"/>
      <c r="AR1047" s="720"/>
      <c r="AS1047" s="720"/>
      <c r="AT1047" s="720"/>
      <c r="AU1047" s="720"/>
      <c r="AV1047" s="720"/>
      <c r="AW1047" s="720"/>
      <c r="AX1047" s="720"/>
      <c r="AY1047" s="720"/>
      <c r="AZ1047" s="720"/>
      <c r="BA1047" s="720"/>
      <c r="BB1047" s="720"/>
      <c r="BC1047" s="720"/>
      <c r="BD1047" s="720"/>
      <c r="BE1047" s="720"/>
      <c r="BF1047" s="720"/>
      <c r="BG1047" s="720"/>
      <c r="BH1047" s="720"/>
      <c r="BI1047" s="720"/>
      <c r="BJ1047" s="720"/>
      <c r="BK1047" s="720"/>
      <c r="BL1047" s="720"/>
      <c r="BM1047" s="720"/>
      <c r="BN1047" s="720"/>
      <c r="BO1047" s="720"/>
      <c r="BP1047" s="720"/>
      <c r="BQ1047" s="720"/>
      <c r="BR1047" s="720"/>
      <c r="BS1047" s="720"/>
      <c r="BT1047" s="720"/>
      <c r="BU1047" s="720"/>
      <c r="BV1047" s="720"/>
      <c r="BW1047" s="720"/>
      <c r="BX1047" s="720"/>
      <c r="BY1047" s="743"/>
      <c r="BZ1047" s="743"/>
      <c r="CA1047" s="743"/>
      <c r="CB1047" s="743"/>
      <c r="CC1047" s="743"/>
      <c r="CD1047" s="743"/>
      <c r="CE1047" s="743"/>
      <c r="CF1047" s="743"/>
      <c r="CG1047" s="743"/>
      <c r="CH1047" s="743"/>
      <c r="CI1047" s="743"/>
      <c r="CJ1047" s="743"/>
      <c r="CK1047" s="743"/>
      <c r="CL1047" s="743"/>
      <c r="CM1047" s="743"/>
      <c r="CN1047" s="743"/>
      <c r="CO1047" s="743"/>
      <c r="CP1047" s="743"/>
      <c r="CQ1047" s="743"/>
    </row>
    <row r="1048" spans="1:95" s="720" customFormat="1" x14ac:dyDescent="0.25">
      <c r="A1048" s="720" t="s">
        <v>115</v>
      </c>
      <c r="B1048" s="769">
        <f t="shared" si="240"/>
        <v>3</v>
      </c>
      <c r="C1048" s="786">
        <v>1</v>
      </c>
      <c r="D1048" s="771" t="s">
        <v>68</v>
      </c>
      <c r="E1048" s="757">
        <v>42620</v>
      </c>
      <c r="F1048" s="825"/>
      <c r="G1048" s="721">
        <f t="shared" si="229"/>
        <v>3</v>
      </c>
      <c r="H1048" s="904">
        <v>1</v>
      </c>
      <c r="I1048" s="783">
        <v>1</v>
      </c>
      <c r="J1048" s="783">
        <v>1</v>
      </c>
      <c r="K1048" s="783">
        <v>0</v>
      </c>
      <c r="L1048" s="956">
        <v>42621</v>
      </c>
      <c r="M1048" s="953"/>
      <c r="V1048" s="958"/>
      <c r="W1048" s="1051">
        <f t="shared" ref="W1048:W1062" si="243">B1048:B1081</f>
        <v>3</v>
      </c>
      <c r="X1048" s="713">
        <v>1</v>
      </c>
      <c r="Y1048" s="977" t="str">
        <f t="shared" si="241"/>
        <v>OK</v>
      </c>
      <c r="Z1048" s="720">
        <f t="shared" si="228"/>
        <v>0</v>
      </c>
      <c r="AA1048" s="987" t="str">
        <f t="shared" ref="AA1048:AA1063" si="244">D1048</f>
        <v>Green - 2214</v>
      </c>
      <c r="AB1048" s="1056">
        <v>42677</v>
      </c>
      <c r="AC1048" s="720">
        <f t="shared" si="237"/>
        <v>1</v>
      </c>
      <c r="AD1048" s="771">
        <f t="shared" si="239"/>
        <v>56</v>
      </c>
      <c r="AE1048" s="720" t="str">
        <f t="shared" si="242"/>
        <v>OK</v>
      </c>
      <c r="AF1048" s="725" t="str">
        <f t="shared" si="238"/>
        <v>OK</v>
      </c>
    </row>
    <row r="1049" spans="1:95" s="720" customFormat="1" x14ac:dyDescent="0.25">
      <c r="A1049" s="720" t="s">
        <v>115</v>
      </c>
      <c r="B1049" s="769">
        <f t="shared" si="240"/>
        <v>4</v>
      </c>
      <c r="C1049" s="786">
        <v>27</v>
      </c>
      <c r="D1049" s="771" t="s">
        <v>69</v>
      </c>
      <c r="E1049" s="757">
        <v>42620</v>
      </c>
      <c r="F1049" s="825"/>
      <c r="G1049" s="721">
        <f t="shared" si="229"/>
        <v>4</v>
      </c>
      <c r="H1049" s="904">
        <v>27</v>
      </c>
      <c r="I1049" s="783">
        <v>27</v>
      </c>
      <c r="J1049" s="783">
        <v>27</v>
      </c>
      <c r="K1049" s="783">
        <v>0</v>
      </c>
      <c r="L1049" s="956">
        <v>42621</v>
      </c>
      <c r="M1049" s="953"/>
      <c r="V1049" s="958"/>
      <c r="W1049" s="1051">
        <f t="shared" si="243"/>
        <v>4</v>
      </c>
      <c r="X1049" s="713"/>
      <c r="Y1049" s="977" t="str">
        <f t="shared" si="241"/>
        <v>KO</v>
      </c>
      <c r="AA1049" s="987" t="str">
        <f t="shared" si="244"/>
        <v>Black - 2215</v>
      </c>
      <c r="AB1049" s="1056"/>
      <c r="AD1049" s="771"/>
      <c r="AF1049" s="725"/>
    </row>
    <row r="1050" spans="1:95" s="720" customFormat="1" x14ac:dyDescent="0.25">
      <c r="A1050" s="720" t="s">
        <v>115</v>
      </c>
      <c r="B1050" s="769">
        <f t="shared" si="240"/>
        <v>5</v>
      </c>
      <c r="C1050" s="786">
        <v>6</v>
      </c>
      <c r="D1050" s="771" t="s">
        <v>72</v>
      </c>
      <c r="E1050" s="757">
        <v>42620</v>
      </c>
      <c r="F1050" s="825"/>
      <c r="G1050" s="721">
        <f t="shared" si="229"/>
        <v>5</v>
      </c>
      <c r="H1050" s="904">
        <v>6</v>
      </c>
      <c r="I1050" s="783">
        <v>6</v>
      </c>
      <c r="J1050" s="783">
        <v>6</v>
      </c>
      <c r="K1050" s="783">
        <v>0</v>
      </c>
      <c r="L1050" s="956">
        <v>42621</v>
      </c>
      <c r="M1050" s="953"/>
      <c r="V1050" s="958"/>
      <c r="W1050" s="1051">
        <f t="shared" si="243"/>
        <v>5</v>
      </c>
      <c r="X1050" s="713">
        <v>6</v>
      </c>
      <c r="Y1050" s="977" t="str">
        <f t="shared" si="241"/>
        <v>OK</v>
      </c>
      <c r="Z1050" s="720">
        <f t="shared" si="228"/>
        <v>0</v>
      </c>
      <c r="AA1050" s="987" t="str">
        <f t="shared" si="244"/>
        <v>Credial - 2227</v>
      </c>
      <c r="AB1050" s="1056">
        <v>42682</v>
      </c>
      <c r="AC1050" s="720">
        <f t="shared" si="237"/>
        <v>6</v>
      </c>
      <c r="AD1050" s="771">
        <f t="shared" si="239"/>
        <v>61</v>
      </c>
      <c r="AE1050" s="720" t="str">
        <f t="shared" si="242"/>
        <v>OK</v>
      </c>
      <c r="AF1050" s="725" t="str">
        <f t="shared" si="238"/>
        <v>OK</v>
      </c>
    </row>
    <row r="1051" spans="1:95" s="720" customFormat="1" x14ac:dyDescent="0.25">
      <c r="A1051" s="720" t="s">
        <v>115</v>
      </c>
      <c r="B1051" s="769">
        <f t="shared" si="240"/>
        <v>6</v>
      </c>
      <c r="C1051" s="786">
        <v>350</v>
      </c>
      <c r="D1051" s="771" t="s">
        <v>73</v>
      </c>
      <c r="E1051" s="757">
        <v>42620</v>
      </c>
      <c r="F1051" s="825"/>
      <c r="G1051" s="721">
        <f t="shared" si="229"/>
        <v>6</v>
      </c>
      <c r="H1051" s="904">
        <v>350</v>
      </c>
      <c r="I1051" s="783">
        <v>350</v>
      </c>
      <c r="J1051" s="783">
        <v>350</v>
      </c>
      <c r="K1051" s="783">
        <v>0</v>
      </c>
      <c r="L1051" s="956">
        <v>42621</v>
      </c>
      <c r="M1051" s="953"/>
      <c r="V1051" s="958"/>
      <c r="W1051" s="1051">
        <f t="shared" si="243"/>
        <v>6</v>
      </c>
      <c r="X1051" s="713"/>
      <c r="Y1051" s="977" t="str">
        <f t="shared" si="241"/>
        <v>KO</v>
      </c>
      <c r="AA1051" s="987" t="str">
        <f t="shared" si="244"/>
        <v>Ikea - 2228</v>
      </c>
      <c r="AB1051" s="1056"/>
      <c r="AD1051" s="771"/>
      <c r="AF1051" s="725"/>
    </row>
    <row r="1052" spans="1:95" s="720" customFormat="1" x14ac:dyDescent="0.25">
      <c r="A1052" s="720" t="s">
        <v>115</v>
      </c>
      <c r="B1052" s="769">
        <f t="shared" si="240"/>
        <v>7</v>
      </c>
      <c r="C1052" s="786">
        <v>3</v>
      </c>
      <c r="D1052" s="771" t="s">
        <v>79</v>
      </c>
      <c r="E1052" s="757">
        <v>42620</v>
      </c>
      <c r="F1052" s="825"/>
      <c r="G1052" s="721">
        <f t="shared" si="229"/>
        <v>7</v>
      </c>
      <c r="H1052" s="904">
        <v>3</v>
      </c>
      <c r="I1052" s="783">
        <v>3</v>
      </c>
      <c r="J1052" s="783">
        <v>3</v>
      </c>
      <c r="K1052" s="783">
        <v>0</v>
      </c>
      <c r="L1052" s="956">
        <v>42621</v>
      </c>
      <c r="M1052" s="953"/>
      <c r="V1052" s="958"/>
      <c r="W1052" s="1051">
        <f t="shared" si="243"/>
        <v>7</v>
      </c>
      <c r="X1052" s="713"/>
      <c r="Y1052" s="977" t="str">
        <f t="shared" si="241"/>
        <v>KO</v>
      </c>
      <c r="AA1052" s="987" t="str">
        <f t="shared" si="244"/>
        <v>Moviflor - 2229</v>
      </c>
      <c r="AB1052" s="1056"/>
      <c r="AD1052" s="771"/>
      <c r="AF1052" s="725"/>
    </row>
    <row r="1053" spans="1:95" s="720" customFormat="1" x14ac:dyDescent="0.25">
      <c r="A1053" s="720" t="s">
        <v>115</v>
      </c>
      <c r="B1053" s="769">
        <f t="shared" si="240"/>
        <v>8</v>
      </c>
      <c r="C1053" s="786">
        <v>263</v>
      </c>
      <c r="D1053" s="771" t="s">
        <v>74</v>
      </c>
      <c r="E1053" s="757">
        <v>42620</v>
      </c>
      <c r="F1053" s="825"/>
      <c r="G1053" s="721">
        <f t="shared" si="229"/>
        <v>8</v>
      </c>
      <c r="H1053" s="904">
        <v>263</v>
      </c>
      <c r="I1053" s="783">
        <v>263</v>
      </c>
      <c r="J1053" s="783">
        <v>263</v>
      </c>
      <c r="K1053" s="783">
        <v>0</v>
      </c>
      <c r="L1053" s="956">
        <v>42621</v>
      </c>
      <c r="M1053" s="953"/>
      <c r="V1053" s="958"/>
      <c r="W1053" s="1051">
        <f t="shared" si="243"/>
        <v>8</v>
      </c>
      <c r="X1053" s="713"/>
      <c r="Y1053" s="977" t="str">
        <f t="shared" si="241"/>
        <v>KO</v>
      </c>
      <c r="AA1053" s="987" t="str">
        <f t="shared" si="244"/>
        <v>Conforama - 2230</v>
      </c>
      <c r="AB1053" s="1056"/>
      <c r="AD1053" s="771"/>
      <c r="AF1053" s="725"/>
    </row>
    <row r="1054" spans="1:95" s="720" customFormat="1" x14ac:dyDescent="0.25">
      <c r="A1054" s="720" t="s">
        <v>115</v>
      </c>
      <c r="B1054" s="769">
        <f t="shared" si="240"/>
        <v>9</v>
      </c>
      <c r="C1054" s="786">
        <v>26</v>
      </c>
      <c r="D1054" s="771" t="s">
        <v>75</v>
      </c>
      <c r="E1054" s="757">
        <v>42620</v>
      </c>
      <c r="F1054" s="825"/>
      <c r="G1054" s="721">
        <f t="shared" si="229"/>
        <v>9</v>
      </c>
      <c r="H1054" s="904">
        <v>26</v>
      </c>
      <c r="I1054" s="783">
        <v>26</v>
      </c>
      <c r="J1054" s="783">
        <v>26</v>
      </c>
      <c r="K1054" s="783">
        <v>0</v>
      </c>
      <c r="L1054" s="956">
        <v>42621</v>
      </c>
      <c r="M1054" s="953"/>
      <c r="V1054" s="958"/>
      <c r="W1054" s="1051">
        <f t="shared" si="243"/>
        <v>9</v>
      </c>
      <c r="X1054" s="713"/>
      <c r="Y1054" s="977" t="str">
        <f t="shared" si="241"/>
        <v>KO</v>
      </c>
      <c r="AA1054" s="987" t="str">
        <f t="shared" si="244"/>
        <v>Euronics - 2231</v>
      </c>
      <c r="AB1054" s="1056"/>
      <c r="AD1054" s="771"/>
      <c r="AF1054" s="725"/>
    </row>
    <row r="1055" spans="1:95" s="720" customFormat="1" x14ac:dyDescent="0.25">
      <c r="A1055" s="720" t="s">
        <v>115</v>
      </c>
      <c r="B1055" s="769">
        <f t="shared" si="240"/>
        <v>10</v>
      </c>
      <c r="C1055" s="786">
        <v>10</v>
      </c>
      <c r="D1055" s="771" t="s">
        <v>76</v>
      </c>
      <c r="E1055" s="757">
        <v>42620</v>
      </c>
      <c r="F1055" s="825"/>
      <c r="G1055" s="721">
        <f t="shared" si="229"/>
        <v>10</v>
      </c>
      <c r="H1055" s="904">
        <v>10</v>
      </c>
      <c r="I1055" s="783">
        <v>10</v>
      </c>
      <c r="J1055" s="783">
        <v>10</v>
      </c>
      <c r="K1055" s="783">
        <v>0</v>
      </c>
      <c r="L1055" s="956">
        <v>42621</v>
      </c>
      <c r="M1055" s="953"/>
      <c r="V1055" s="958"/>
      <c r="W1055" s="1051">
        <f t="shared" si="243"/>
        <v>10</v>
      </c>
      <c r="X1055" s="713"/>
      <c r="Y1055" s="977" t="str">
        <f t="shared" si="241"/>
        <v>KO</v>
      </c>
      <c r="AA1055" s="987" t="str">
        <f t="shared" si="244"/>
        <v>Tien 21 - 2232</v>
      </c>
      <c r="AB1055" s="1056"/>
      <c r="AD1055" s="771"/>
      <c r="AF1055" s="725"/>
    </row>
    <row r="1056" spans="1:95" s="720" customFormat="1" x14ac:dyDescent="0.25">
      <c r="A1056" s="720" t="s">
        <v>115</v>
      </c>
      <c r="B1056" s="769">
        <f t="shared" si="240"/>
        <v>11</v>
      </c>
      <c r="C1056" s="786">
        <v>5</v>
      </c>
      <c r="D1056" s="771" t="s">
        <v>77</v>
      </c>
      <c r="E1056" s="757">
        <v>42620</v>
      </c>
      <c r="F1056" s="825"/>
      <c r="G1056" s="721">
        <f t="shared" si="229"/>
        <v>11</v>
      </c>
      <c r="H1056" s="904">
        <v>5</v>
      </c>
      <c r="I1056" s="783">
        <v>5</v>
      </c>
      <c r="J1056" s="783">
        <v>5</v>
      </c>
      <c r="K1056" s="783">
        <v>0</v>
      </c>
      <c r="L1056" s="956">
        <v>42621</v>
      </c>
      <c r="M1056" s="953"/>
      <c r="V1056" s="958"/>
      <c r="W1056" s="1051">
        <f t="shared" si="243"/>
        <v>11</v>
      </c>
      <c r="X1056" s="713"/>
      <c r="Y1056" s="977" t="str">
        <f t="shared" si="241"/>
        <v>KO</v>
      </c>
      <c r="AA1056" s="987" t="str">
        <f t="shared" si="244"/>
        <v>Confort - 2233</v>
      </c>
      <c r="AB1056" s="1056"/>
      <c r="AD1056" s="771"/>
      <c r="AF1056" s="725"/>
    </row>
    <row r="1057" spans="1:90" s="720" customFormat="1" x14ac:dyDescent="0.25">
      <c r="A1057" s="720" t="s">
        <v>115</v>
      </c>
      <c r="B1057" s="769">
        <f t="shared" si="240"/>
        <v>12</v>
      </c>
      <c r="C1057" s="786">
        <v>537</v>
      </c>
      <c r="D1057" s="771" t="s">
        <v>213</v>
      </c>
      <c r="E1057" s="757">
        <v>42620</v>
      </c>
      <c r="F1057" s="825"/>
      <c r="G1057" s="721">
        <f t="shared" si="229"/>
        <v>12</v>
      </c>
      <c r="H1057" s="904">
        <v>537</v>
      </c>
      <c r="I1057" s="783">
        <v>537</v>
      </c>
      <c r="J1057" s="783">
        <v>537</v>
      </c>
      <c r="K1057" s="783">
        <v>0</v>
      </c>
      <c r="L1057" s="956">
        <v>42621</v>
      </c>
      <c r="M1057" s="953"/>
      <c r="V1057" s="958"/>
      <c r="W1057" s="1051">
        <f t="shared" si="243"/>
        <v>12</v>
      </c>
      <c r="X1057" s="713"/>
      <c r="Y1057" s="977" t="str">
        <f t="shared" si="241"/>
        <v>KO</v>
      </c>
      <c r="AA1057" s="987" t="str">
        <f t="shared" si="244"/>
        <v>MC FNAC- 2370</v>
      </c>
      <c r="AB1057" s="1056"/>
      <c r="AD1057" s="771"/>
      <c r="AF1057" s="725"/>
    </row>
    <row r="1058" spans="1:90" s="720" customFormat="1" x14ac:dyDescent="0.25">
      <c r="A1058" s="720" t="s">
        <v>115</v>
      </c>
      <c r="B1058" s="769">
        <f t="shared" si="240"/>
        <v>13</v>
      </c>
      <c r="C1058" s="786">
        <v>33</v>
      </c>
      <c r="D1058" s="771" t="s">
        <v>187</v>
      </c>
      <c r="E1058" s="757">
        <v>42620</v>
      </c>
      <c r="F1058" s="825"/>
      <c r="G1058" s="721">
        <f t="shared" si="229"/>
        <v>13</v>
      </c>
      <c r="H1058" s="904">
        <v>33</v>
      </c>
      <c r="I1058" s="783">
        <v>33</v>
      </c>
      <c r="J1058" s="783">
        <v>33</v>
      </c>
      <c r="K1058" s="783">
        <v>0</v>
      </c>
      <c r="L1058" s="956">
        <v>42621</v>
      </c>
      <c r="M1058" s="953"/>
      <c r="V1058" s="958"/>
      <c r="W1058" s="1051">
        <f t="shared" si="243"/>
        <v>13</v>
      </c>
      <c r="X1058" s="713"/>
      <c r="Y1058" s="977" t="str">
        <f t="shared" si="241"/>
        <v>KO</v>
      </c>
      <c r="AA1058" s="987" t="str">
        <f t="shared" si="244"/>
        <v>Salvador Caetano - 2879</v>
      </c>
      <c r="AB1058" s="1056"/>
      <c r="AD1058" s="771"/>
      <c r="AF1058" s="725"/>
    </row>
    <row r="1059" spans="1:90" s="720" customFormat="1" x14ac:dyDescent="0.25">
      <c r="A1059" s="720" t="s">
        <v>115</v>
      </c>
      <c r="B1059" s="769">
        <f t="shared" si="240"/>
        <v>14</v>
      </c>
      <c r="C1059" s="786">
        <v>555</v>
      </c>
      <c r="D1059" s="771" t="s">
        <v>199</v>
      </c>
      <c r="E1059" s="757">
        <v>42620</v>
      </c>
      <c r="F1059" s="825"/>
      <c r="G1059" s="721">
        <f t="shared" si="229"/>
        <v>14</v>
      </c>
      <c r="H1059" s="904">
        <v>555</v>
      </c>
      <c r="I1059" s="783">
        <v>555</v>
      </c>
      <c r="J1059" s="783">
        <v>555</v>
      </c>
      <c r="K1059" s="783">
        <v>0</v>
      </c>
      <c r="L1059" s="956">
        <v>42621</v>
      </c>
      <c r="M1059" s="953"/>
      <c r="V1059" s="958"/>
      <c r="W1059" s="1051">
        <f t="shared" si="243"/>
        <v>14</v>
      </c>
      <c r="X1059" s="713">
        <v>555</v>
      </c>
      <c r="Y1059" s="977" t="str">
        <f t="shared" si="241"/>
        <v>OK</v>
      </c>
      <c r="Z1059" s="720">
        <f t="shared" ref="Z1059" si="245">IF(X1059="","",+C1059-X1059)</f>
        <v>0</v>
      </c>
      <c r="AA1059" s="987" t="str">
        <f t="shared" si="244"/>
        <v>RP Def - 3173</v>
      </c>
      <c r="AB1059" s="1056">
        <v>42626</v>
      </c>
      <c r="AC1059" s="720">
        <f t="shared" ref="AC1059" si="246">X1059</f>
        <v>555</v>
      </c>
      <c r="AD1059" s="771">
        <f t="shared" ref="AD1059" si="247">DAYS360(E1059,AB1059)</f>
        <v>6</v>
      </c>
      <c r="AE1059" s="720" t="str">
        <f t="shared" ref="AE1059" si="248">IF(AB1059&gt;0,"OK","Pendente")</f>
        <v>OK</v>
      </c>
      <c r="AF1059" s="725" t="str">
        <f t="shared" ref="AF1059" si="249">IF(AE1059="Pendente",IF(F1059&gt;5,"VER","-"),"OK")</f>
        <v>OK</v>
      </c>
    </row>
    <row r="1060" spans="1:90" s="726" customFormat="1" x14ac:dyDescent="0.25">
      <c r="A1060" s="720" t="s">
        <v>115</v>
      </c>
      <c r="B1060" s="769">
        <f t="shared" si="240"/>
        <v>15</v>
      </c>
      <c r="C1060" s="786">
        <v>26</v>
      </c>
      <c r="D1060" s="771" t="s">
        <v>244</v>
      </c>
      <c r="E1060" s="757">
        <v>42620</v>
      </c>
      <c r="F1060" s="825"/>
      <c r="G1060" s="721">
        <f t="shared" si="229"/>
        <v>15</v>
      </c>
      <c r="H1060" s="904">
        <v>26</v>
      </c>
      <c r="I1060" s="783">
        <v>26</v>
      </c>
      <c r="J1060" s="783">
        <v>26</v>
      </c>
      <c r="K1060" s="783">
        <v>0</v>
      </c>
      <c r="L1060" s="956">
        <v>42621</v>
      </c>
      <c r="M1060" s="953"/>
      <c r="N1060" s="720"/>
      <c r="O1060" s="720"/>
      <c r="P1060" s="720"/>
      <c r="Q1060" s="720"/>
      <c r="R1060" s="720"/>
      <c r="S1060" s="720"/>
      <c r="T1060" s="720"/>
      <c r="U1060" s="720"/>
      <c r="V1060" s="958"/>
      <c r="W1060" s="1051">
        <f t="shared" si="243"/>
        <v>15</v>
      </c>
      <c r="X1060" s="713"/>
      <c r="Y1060" s="977" t="str">
        <f t="shared" si="241"/>
        <v>KO</v>
      </c>
      <c r="Z1060" s="720"/>
      <c r="AA1060" s="987" t="str">
        <f t="shared" si="244"/>
        <v>JOM - 4327</v>
      </c>
      <c r="AB1060" s="1056"/>
      <c r="AC1060" s="720"/>
      <c r="AD1060" s="771"/>
      <c r="AE1060" s="720"/>
      <c r="AF1060" s="725"/>
      <c r="AG1060" s="720"/>
      <c r="AH1060" s="720"/>
      <c r="AI1060" s="720"/>
      <c r="AJ1060" s="720"/>
      <c r="AK1060" s="720"/>
      <c r="AL1060" s="720"/>
      <c r="AM1060" s="720"/>
      <c r="AN1060" s="720"/>
      <c r="AO1060" s="720"/>
      <c r="AP1060" s="720"/>
      <c r="AQ1060" s="720"/>
      <c r="AR1060" s="720"/>
      <c r="AS1060" s="720"/>
      <c r="AT1060" s="720"/>
      <c r="AU1060" s="720"/>
      <c r="AV1060" s="720"/>
      <c r="AW1060" s="720"/>
      <c r="AX1060" s="720"/>
      <c r="AY1060" s="720"/>
      <c r="AZ1060" s="720"/>
      <c r="BA1060" s="720"/>
      <c r="BB1060" s="720"/>
      <c r="BC1060" s="720"/>
      <c r="BD1060" s="720"/>
      <c r="BE1060" s="720"/>
      <c r="BF1060" s="720"/>
      <c r="BG1060" s="720"/>
      <c r="BH1060" s="720"/>
      <c r="BI1060" s="720"/>
      <c r="BJ1060" s="720"/>
      <c r="BK1060" s="720"/>
      <c r="BL1060" s="720"/>
      <c r="BM1060" s="720"/>
      <c r="BN1060" s="720"/>
      <c r="BO1060" s="720"/>
      <c r="BP1060" s="720"/>
      <c r="BQ1060" s="720"/>
      <c r="BR1060" s="720"/>
      <c r="BS1060" s="720"/>
      <c r="BT1060" s="720"/>
      <c r="BU1060" s="720"/>
      <c r="BV1060" s="720"/>
      <c r="BW1060" s="720"/>
      <c r="BX1060" s="720"/>
      <c r="BY1060" s="720"/>
      <c r="BZ1060" s="720"/>
      <c r="CA1060" s="720"/>
      <c r="CB1060" s="720"/>
      <c r="CC1060" s="720"/>
      <c r="CD1060" s="720"/>
      <c r="CE1060" s="720"/>
      <c r="CF1060" s="720"/>
      <c r="CG1060" s="720"/>
      <c r="CH1060" s="720"/>
      <c r="CI1060" s="720"/>
      <c r="CJ1060" s="720"/>
      <c r="CK1060" s="720"/>
      <c r="CL1060" s="720"/>
    </row>
    <row r="1061" spans="1:90" s="720" customFormat="1" x14ac:dyDescent="0.25">
      <c r="A1061" s="720" t="s">
        <v>115</v>
      </c>
      <c r="B1061" s="769">
        <f t="shared" si="240"/>
        <v>16</v>
      </c>
      <c r="C1061" s="786">
        <v>2</v>
      </c>
      <c r="D1061" s="771" t="s">
        <v>189</v>
      </c>
      <c r="E1061" s="757">
        <v>42620</v>
      </c>
      <c r="F1061" s="825"/>
      <c r="G1061" s="721">
        <f t="shared" si="229"/>
        <v>16</v>
      </c>
      <c r="H1061" s="904">
        <v>2</v>
      </c>
      <c r="I1061" s="783">
        <v>2</v>
      </c>
      <c r="J1061" s="783">
        <v>2</v>
      </c>
      <c r="K1061" s="783">
        <v>0</v>
      </c>
      <c r="L1061" s="956">
        <v>42621</v>
      </c>
      <c r="M1061" s="953"/>
      <c r="V1061" s="958"/>
      <c r="W1061" s="1051">
        <f t="shared" si="243"/>
        <v>16</v>
      </c>
      <c r="X1061" s="713"/>
      <c r="Y1061" s="977" t="str">
        <f t="shared" si="241"/>
        <v>KO</v>
      </c>
      <c r="AA1061" s="987" t="str">
        <f t="shared" si="244"/>
        <v>SZ Def - 6508</v>
      </c>
      <c r="AB1061" s="1056"/>
      <c r="AD1061" s="771"/>
      <c r="AF1061" s="725"/>
    </row>
    <row r="1062" spans="1:90" s="720" customFormat="1" x14ac:dyDescent="0.25">
      <c r="A1062" s="720" t="s">
        <v>115</v>
      </c>
      <c r="B1062" s="769">
        <f t="shared" si="240"/>
        <v>17</v>
      </c>
      <c r="C1062" s="786">
        <v>90</v>
      </c>
      <c r="D1062" s="771" t="s">
        <v>214</v>
      </c>
      <c r="E1062" s="757">
        <v>42620</v>
      </c>
      <c r="F1062" s="825"/>
      <c r="G1062" s="721">
        <f t="shared" si="229"/>
        <v>17</v>
      </c>
      <c r="H1062" s="904">
        <v>90</v>
      </c>
      <c r="I1062" s="783">
        <v>90</v>
      </c>
      <c r="J1062" s="783">
        <v>90</v>
      </c>
      <c r="K1062" s="783">
        <v>0</v>
      </c>
      <c r="L1062" s="956">
        <v>42621</v>
      </c>
      <c r="M1062" s="953"/>
      <c r="V1062" s="958"/>
      <c r="W1062" s="1051">
        <f t="shared" si="243"/>
        <v>17</v>
      </c>
      <c r="X1062" s="713"/>
      <c r="Y1062" s="977" t="str">
        <f t="shared" si="241"/>
        <v>KO</v>
      </c>
      <c r="AA1062" s="987" t="str">
        <f t="shared" si="244"/>
        <v>Worten def - 6806</v>
      </c>
      <c r="AB1062" s="1056"/>
      <c r="AD1062" s="771"/>
      <c r="AF1062" s="725"/>
    </row>
    <row r="1063" spans="1:90" s="726" customFormat="1" x14ac:dyDescent="0.25">
      <c r="A1063" s="726" t="s">
        <v>115</v>
      </c>
      <c r="B1063" s="769">
        <f t="shared" si="240"/>
        <v>18</v>
      </c>
      <c r="C1063" s="901">
        <v>4</v>
      </c>
      <c r="D1063" s="847" t="s">
        <v>219</v>
      </c>
      <c r="E1063" s="1003">
        <v>42620</v>
      </c>
      <c r="F1063" s="1004"/>
      <c r="G1063" s="845">
        <f t="shared" si="229"/>
        <v>18</v>
      </c>
      <c r="H1063" s="912">
        <v>4</v>
      </c>
      <c r="I1063" s="959">
        <v>4</v>
      </c>
      <c r="J1063" s="959">
        <v>4</v>
      </c>
      <c r="K1063" s="912">
        <v>0</v>
      </c>
      <c r="L1063" s="911">
        <v>42621</v>
      </c>
      <c r="M1063" s="954"/>
      <c r="V1063" s="962"/>
      <c r="W1063" s="1051">
        <f>B1063:B1097</f>
        <v>18</v>
      </c>
      <c r="X1063" s="880"/>
      <c r="Y1063" s="933" t="str">
        <f t="shared" si="241"/>
        <v>KO</v>
      </c>
      <c r="AA1063" s="989" t="str">
        <f t="shared" si="244"/>
        <v>Vobis -6843</v>
      </c>
      <c r="AB1063" s="1058"/>
      <c r="AD1063" s="847"/>
      <c r="AF1063" s="876"/>
    </row>
    <row r="1064" spans="1:90" s="720" customFormat="1" x14ac:dyDescent="0.25">
      <c r="A1064" s="720" t="s">
        <v>116</v>
      </c>
      <c r="B1064" s="1063">
        <v>1</v>
      </c>
      <c r="C1064" s="786">
        <v>383</v>
      </c>
      <c r="D1064" s="771" t="s">
        <v>67</v>
      </c>
      <c r="E1064" s="757">
        <v>42622</v>
      </c>
      <c r="F1064" s="825"/>
      <c r="G1064" s="1149">
        <f t="shared" si="229"/>
        <v>1</v>
      </c>
      <c r="H1064" s="904">
        <v>383</v>
      </c>
      <c r="I1064" s="783">
        <v>383</v>
      </c>
      <c r="J1064" s="783">
        <v>239</v>
      </c>
      <c r="K1064" s="783">
        <f t="shared" ref="K1064:K1090" si="250">I1064-J1064</f>
        <v>144</v>
      </c>
      <c r="L1064" s="956">
        <v>42625</v>
      </c>
      <c r="M1064" s="953"/>
      <c r="V1064" s="958"/>
      <c r="W1064" s="1052">
        <f>B1064:B1111</f>
        <v>1</v>
      </c>
      <c r="X1064" s="713">
        <v>239</v>
      </c>
      <c r="Y1064" s="977" t="str">
        <f t="shared" si="241"/>
        <v>ERRO</v>
      </c>
      <c r="Z1064" s="720">
        <f t="shared" si="228"/>
        <v>144</v>
      </c>
      <c r="AA1064" s="1057" t="str">
        <f t="shared" ref="AA1064:AA1156" si="251">D1064</f>
        <v>White - 2213</v>
      </c>
      <c r="AB1064" s="1056">
        <v>42669</v>
      </c>
      <c r="AC1064" s="720">
        <f t="shared" si="237"/>
        <v>239</v>
      </c>
      <c r="AD1064" s="771">
        <f t="shared" si="239"/>
        <v>47</v>
      </c>
      <c r="AE1064" s="720" t="str">
        <f t="shared" si="242"/>
        <v>OK</v>
      </c>
      <c r="AF1064" s="725" t="str">
        <f t="shared" si="238"/>
        <v>OK</v>
      </c>
    </row>
    <row r="1065" spans="1:90" s="720" customFormat="1" x14ac:dyDescent="0.25">
      <c r="A1065" s="720" t="s">
        <v>116</v>
      </c>
      <c r="B1065" s="769">
        <f t="shared" ref="B1065:B1090" si="252">B1064+1</f>
        <v>2</v>
      </c>
      <c r="C1065" s="786">
        <v>46</v>
      </c>
      <c r="D1065" s="771" t="s">
        <v>68</v>
      </c>
      <c r="E1065" s="757">
        <v>42622</v>
      </c>
      <c r="F1065" s="825"/>
      <c r="G1065" s="721">
        <f t="shared" si="229"/>
        <v>2</v>
      </c>
      <c r="H1065" s="904">
        <v>46</v>
      </c>
      <c r="I1065" s="783">
        <v>46</v>
      </c>
      <c r="J1065" s="783">
        <v>37</v>
      </c>
      <c r="K1065" s="783">
        <f t="shared" si="250"/>
        <v>9</v>
      </c>
      <c r="L1065" s="956">
        <v>42625</v>
      </c>
      <c r="M1065" s="953"/>
      <c r="V1065" s="958"/>
      <c r="W1065" s="1051">
        <f t="shared" ref="W1065:W1090" si="253">B1065:B1113</f>
        <v>2</v>
      </c>
      <c r="X1065" s="713">
        <v>37</v>
      </c>
      <c r="Y1065" s="977" t="str">
        <f t="shared" si="241"/>
        <v>ERRO</v>
      </c>
      <c r="Z1065" s="720">
        <f t="shared" si="228"/>
        <v>9</v>
      </c>
      <c r="AA1065" s="1057" t="str">
        <f t="shared" si="251"/>
        <v>Green - 2214</v>
      </c>
      <c r="AB1065" s="1056">
        <v>42681</v>
      </c>
      <c r="AC1065" s="720">
        <f t="shared" si="237"/>
        <v>37</v>
      </c>
      <c r="AD1065" s="771">
        <f t="shared" si="239"/>
        <v>58</v>
      </c>
      <c r="AE1065" s="720" t="str">
        <f t="shared" si="242"/>
        <v>OK</v>
      </c>
      <c r="AF1065" s="725" t="str">
        <f t="shared" si="238"/>
        <v>OK</v>
      </c>
    </row>
    <row r="1066" spans="1:90" s="720" customFormat="1" x14ac:dyDescent="0.25">
      <c r="A1066" s="720" t="s">
        <v>116</v>
      </c>
      <c r="B1066" s="769">
        <f t="shared" si="252"/>
        <v>3</v>
      </c>
      <c r="C1066" s="786">
        <v>78</v>
      </c>
      <c r="D1066" s="771" t="s">
        <v>69</v>
      </c>
      <c r="E1066" s="757">
        <v>42622</v>
      </c>
      <c r="F1066" s="825"/>
      <c r="G1066" s="721">
        <f t="shared" si="229"/>
        <v>3</v>
      </c>
      <c r="H1066" s="904">
        <v>78</v>
      </c>
      <c r="I1066" s="783">
        <v>78</v>
      </c>
      <c r="J1066" s="783">
        <v>69</v>
      </c>
      <c r="K1066" s="783"/>
      <c r="L1066" s="956">
        <v>42625</v>
      </c>
      <c r="M1066" s="953"/>
      <c r="V1066" s="958"/>
      <c r="W1066" s="1051">
        <f t="shared" si="253"/>
        <v>3</v>
      </c>
      <c r="X1066" s="713"/>
      <c r="Y1066" s="977" t="str">
        <f t="shared" si="241"/>
        <v>KO</v>
      </c>
      <c r="Z1066" s="720" t="str">
        <f t="shared" si="228"/>
        <v/>
      </c>
      <c r="AA1066" s="1057" t="str">
        <f t="shared" si="251"/>
        <v>Black - 2215</v>
      </c>
      <c r="AB1066" s="1056"/>
      <c r="AD1066" s="771">
        <f t="shared" si="239"/>
        <v>-42009</v>
      </c>
      <c r="AF1066" s="725"/>
    </row>
    <row r="1067" spans="1:90" s="720" customFormat="1" x14ac:dyDescent="0.25">
      <c r="A1067" s="720" t="s">
        <v>116</v>
      </c>
      <c r="B1067" s="769">
        <f t="shared" si="252"/>
        <v>4</v>
      </c>
      <c r="C1067" s="786">
        <v>111</v>
      </c>
      <c r="D1067" s="771" t="s">
        <v>72</v>
      </c>
      <c r="E1067" s="757">
        <v>42622</v>
      </c>
      <c r="F1067" s="825"/>
      <c r="G1067" s="721">
        <f t="shared" si="229"/>
        <v>4</v>
      </c>
      <c r="H1067" s="904">
        <v>111</v>
      </c>
      <c r="I1067" s="790">
        <v>111</v>
      </c>
      <c r="J1067" s="790">
        <v>59</v>
      </c>
      <c r="K1067" s="783">
        <f t="shared" si="250"/>
        <v>52</v>
      </c>
      <c r="L1067" s="956">
        <v>42625</v>
      </c>
      <c r="M1067" s="953"/>
      <c r="V1067" s="958"/>
      <c r="W1067" s="1051">
        <f t="shared" si="253"/>
        <v>4</v>
      </c>
      <c r="X1067" s="713">
        <v>59</v>
      </c>
      <c r="Y1067" s="977" t="str">
        <f t="shared" si="241"/>
        <v>ERRO</v>
      </c>
      <c r="Z1067" s="720">
        <f t="shared" si="228"/>
        <v>52</v>
      </c>
      <c r="AA1067" s="1057" t="str">
        <f t="shared" si="251"/>
        <v>Credial - 2227</v>
      </c>
      <c r="AB1067" s="1056">
        <v>42682</v>
      </c>
      <c r="AC1067" s="720">
        <f t="shared" si="237"/>
        <v>59</v>
      </c>
      <c r="AD1067" s="771">
        <f t="shared" si="239"/>
        <v>59</v>
      </c>
      <c r="AE1067" s="720" t="str">
        <f t="shared" si="242"/>
        <v>OK</v>
      </c>
      <c r="AF1067" s="725" t="str">
        <f t="shared" si="238"/>
        <v>OK</v>
      </c>
    </row>
    <row r="1068" spans="1:90" s="720" customFormat="1" x14ac:dyDescent="0.25">
      <c r="A1068" s="720" t="s">
        <v>116</v>
      </c>
      <c r="B1068" s="769">
        <f t="shared" si="252"/>
        <v>5</v>
      </c>
      <c r="C1068" s="786">
        <v>2000</v>
      </c>
      <c r="D1068" s="771" t="s">
        <v>73</v>
      </c>
      <c r="E1068" s="757">
        <v>42622</v>
      </c>
      <c r="F1068" s="825"/>
      <c r="G1068" s="721">
        <f t="shared" si="229"/>
        <v>5</v>
      </c>
      <c r="H1068" s="904">
        <v>2000</v>
      </c>
      <c r="I1068" s="790">
        <v>2000</v>
      </c>
      <c r="J1068" s="790">
        <v>1798</v>
      </c>
      <c r="K1068" s="783"/>
      <c r="L1068" s="956">
        <v>42625</v>
      </c>
      <c r="M1068" s="953"/>
      <c r="V1068" s="958"/>
      <c r="W1068" s="1051">
        <f t="shared" si="253"/>
        <v>5</v>
      </c>
      <c r="X1068" s="713"/>
      <c r="Y1068" s="977" t="str">
        <f t="shared" si="241"/>
        <v>KO</v>
      </c>
      <c r="Z1068" s="720" t="str">
        <f t="shared" si="228"/>
        <v/>
      </c>
      <c r="AA1068" s="1057" t="str">
        <f t="shared" si="251"/>
        <v>Ikea - 2228</v>
      </c>
      <c r="AB1068" s="1056"/>
      <c r="AD1068" s="771"/>
      <c r="AF1068" s="725"/>
    </row>
    <row r="1069" spans="1:90" s="720" customFormat="1" x14ac:dyDescent="0.25">
      <c r="A1069" s="720" t="s">
        <v>116</v>
      </c>
      <c r="B1069" s="769">
        <f t="shared" si="252"/>
        <v>6</v>
      </c>
      <c r="C1069" s="786">
        <v>113</v>
      </c>
      <c r="D1069" s="771" t="s">
        <v>73</v>
      </c>
      <c r="E1069" s="757">
        <v>42622</v>
      </c>
      <c r="F1069" s="825"/>
      <c r="G1069" s="721">
        <f t="shared" si="229"/>
        <v>6</v>
      </c>
      <c r="H1069" s="904">
        <v>113</v>
      </c>
      <c r="I1069" s="790">
        <v>113</v>
      </c>
      <c r="J1069" s="790">
        <v>113</v>
      </c>
      <c r="K1069" s="783"/>
      <c r="L1069" s="956">
        <v>42625</v>
      </c>
      <c r="M1069" s="953"/>
      <c r="V1069" s="958"/>
      <c r="W1069" s="1051">
        <f t="shared" si="253"/>
        <v>6</v>
      </c>
      <c r="X1069" s="713"/>
      <c r="Y1069" s="977" t="str">
        <f t="shared" si="241"/>
        <v>KO</v>
      </c>
      <c r="Z1069" s="720" t="str">
        <f t="shared" si="228"/>
        <v/>
      </c>
      <c r="AA1069" s="1057" t="str">
        <f t="shared" si="251"/>
        <v>Ikea - 2228</v>
      </c>
      <c r="AB1069" s="1056"/>
      <c r="AD1069" s="771"/>
      <c r="AF1069" s="725"/>
    </row>
    <row r="1070" spans="1:90" s="720" customFormat="1" x14ac:dyDescent="0.25">
      <c r="A1070" s="720" t="s">
        <v>116</v>
      </c>
      <c r="B1070" s="769">
        <f t="shared" si="252"/>
        <v>7</v>
      </c>
      <c r="C1070" s="786">
        <v>478</v>
      </c>
      <c r="D1070" s="771" t="s">
        <v>79</v>
      </c>
      <c r="E1070" s="757">
        <v>42622</v>
      </c>
      <c r="F1070" s="825"/>
      <c r="G1070" s="721">
        <f t="shared" si="229"/>
        <v>7</v>
      </c>
      <c r="H1070" s="904">
        <v>478</v>
      </c>
      <c r="I1070" s="790">
        <v>478</v>
      </c>
      <c r="J1070" s="790">
        <v>264</v>
      </c>
      <c r="K1070" s="783"/>
      <c r="L1070" s="956">
        <v>42625</v>
      </c>
      <c r="M1070" s="953"/>
      <c r="V1070" s="958"/>
      <c r="W1070" s="1051">
        <f t="shared" si="253"/>
        <v>7</v>
      </c>
      <c r="X1070" s="713"/>
      <c r="Y1070" s="977" t="str">
        <f t="shared" si="241"/>
        <v>KO</v>
      </c>
      <c r="Z1070" s="720" t="str">
        <f t="shared" si="228"/>
        <v/>
      </c>
      <c r="AA1070" s="1057" t="str">
        <f t="shared" si="251"/>
        <v>Moviflor - 2229</v>
      </c>
      <c r="AB1070" s="1056"/>
      <c r="AD1070" s="771"/>
      <c r="AF1070" s="725"/>
    </row>
    <row r="1071" spans="1:90" s="720" customFormat="1" x14ac:dyDescent="0.25">
      <c r="A1071" s="720" t="s">
        <v>116</v>
      </c>
      <c r="B1071" s="769">
        <f t="shared" si="252"/>
        <v>8</v>
      </c>
      <c r="C1071" s="786">
        <v>689</v>
      </c>
      <c r="D1071" s="771" t="s">
        <v>74</v>
      </c>
      <c r="E1071" s="757">
        <v>42622</v>
      </c>
      <c r="F1071" s="825"/>
      <c r="G1071" s="721">
        <f t="shared" si="229"/>
        <v>8</v>
      </c>
      <c r="H1071" s="904">
        <v>689</v>
      </c>
      <c r="I1071" s="783">
        <v>689</v>
      </c>
      <c r="J1071" s="783">
        <v>626</v>
      </c>
      <c r="K1071" s="783">
        <f t="shared" si="250"/>
        <v>63</v>
      </c>
      <c r="L1071" s="956">
        <v>42625</v>
      </c>
      <c r="M1071" s="953"/>
      <c r="V1071" s="958"/>
      <c r="W1071" s="1051">
        <f t="shared" si="253"/>
        <v>8</v>
      </c>
      <c r="X1071" s="713">
        <v>626</v>
      </c>
      <c r="Y1071" s="977" t="str">
        <f t="shared" si="241"/>
        <v>ERRO</v>
      </c>
      <c r="Z1071" s="720">
        <f t="shared" ref="Z1071:Z1145" si="254">IF(X1071="","",+C1071-X1071)</f>
        <v>63</v>
      </c>
      <c r="AA1071" s="1057" t="str">
        <f t="shared" si="251"/>
        <v>Conforama - 2230</v>
      </c>
      <c r="AB1071" s="1056">
        <v>42678</v>
      </c>
      <c r="AC1071" s="720">
        <f t="shared" si="237"/>
        <v>626</v>
      </c>
      <c r="AD1071" s="771">
        <f t="shared" si="239"/>
        <v>55</v>
      </c>
      <c r="AE1071" s="720" t="str">
        <f t="shared" si="242"/>
        <v>OK</v>
      </c>
      <c r="AF1071" s="725" t="str">
        <f t="shared" si="238"/>
        <v>OK</v>
      </c>
      <c r="AH1071" s="720" t="s">
        <v>282</v>
      </c>
    </row>
    <row r="1072" spans="1:90" s="720" customFormat="1" x14ac:dyDescent="0.25">
      <c r="A1072" s="720" t="s">
        <v>116</v>
      </c>
      <c r="B1072" s="769">
        <f t="shared" si="252"/>
        <v>9</v>
      </c>
      <c r="C1072" s="786">
        <v>61</v>
      </c>
      <c r="D1072" s="771" t="s">
        <v>75</v>
      </c>
      <c r="E1072" s="757">
        <v>42622</v>
      </c>
      <c r="F1072" s="825"/>
      <c r="G1072" s="721">
        <f t="shared" si="229"/>
        <v>9</v>
      </c>
      <c r="H1072" s="904">
        <v>61</v>
      </c>
      <c r="I1072" s="783">
        <v>61</v>
      </c>
      <c r="J1072" s="783">
        <v>58</v>
      </c>
      <c r="K1072" s="783"/>
      <c r="L1072" s="956">
        <v>42625</v>
      </c>
      <c r="M1072" s="953"/>
      <c r="V1072" s="958"/>
      <c r="W1072" s="1051">
        <f t="shared" si="253"/>
        <v>9</v>
      </c>
      <c r="X1072" s="713"/>
      <c r="Y1072" s="977" t="str">
        <f t="shared" si="241"/>
        <v>KO</v>
      </c>
      <c r="Z1072" s="720" t="str">
        <f t="shared" si="254"/>
        <v/>
      </c>
      <c r="AA1072" s="1057" t="str">
        <f t="shared" si="251"/>
        <v>Euronics - 2231</v>
      </c>
      <c r="AB1072" s="1056"/>
      <c r="AD1072" s="771"/>
      <c r="AF1072" s="725"/>
    </row>
    <row r="1073" spans="1:32" s="720" customFormat="1" x14ac:dyDescent="0.25">
      <c r="A1073" s="720" t="s">
        <v>116</v>
      </c>
      <c r="B1073" s="769">
        <f t="shared" si="252"/>
        <v>10</v>
      </c>
      <c r="C1073" s="786">
        <v>36</v>
      </c>
      <c r="D1073" s="771" t="s">
        <v>76</v>
      </c>
      <c r="E1073" s="757">
        <v>42622</v>
      </c>
      <c r="F1073" s="825"/>
      <c r="G1073" s="721">
        <f t="shared" si="229"/>
        <v>10</v>
      </c>
      <c r="H1073" s="904">
        <v>36</v>
      </c>
      <c r="I1073" s="783">
        <v>36</v>
      </c>
      <c r="J1073" s="783">
        <v>25</v>
      </c>
      <c r="K1073" s="783"/>
      <c r="L1073" s="956">
        <v>42625</v>
      </c>
      <c r="M1073" s="953"/>
      <c r="V1073" s="958"/>
      <c r="W1073" s="1051">
        <f t="shared" si="253"/>
        <v>10</v>
      </c>
      <c r="X1073" s="713"/>
      <c r="Y1073" s="977" t="str">
        <f t="shared" si="241"/>
        <v>KO</v>
      </c>
      <c r="Z1073" s="720" t="str">
        <f t="shared" si="254"/>
        <v/>
      </c>
      <c r="AA1073" s="1057" t="str">
        <f t="shared" si="251"/>
        <v>Tien 21 - 2232</v>
      </c>
      <c r="AB1073" s="1056"/>
      <c r="AD1073" s="771"/>
      <c r="AF1073" s="725"/>
    </row>
    <row r="1074" spans="1:32" s="720" customFormat="1" x14ac:dyDescent="0.25">
      <c r="A1074" s="720" t="s">
        <v>116</v>
      </c>
      <c r="B1074" s="769">
        <f t="shared" si="252"/>
        <v>11</v>
      </c>
      <c r="C1074" s="786">
        <v>23</v>
      </c>
      <c r="D1074" s="771" t="s">
        <v>77</v>
      </c>
      <c r="E1074" s="757">
        <v>42622</v>
      </c>
      <c r="F1074" s="825"/>
      <c r="G1074" s="721">
        <f t="shared" si="229"/>
        <v>11</v>
      </c>
      <c r="H1074" s="904">
        <v>23</v>
      </c>
      <c r="I1074" s="783">
        <v>23</v>
      </c>
      <c r="J1074" s="783">
        <v>18</v>
      </c>
      <c r="K1074" s="783"/>
      <c r="L1074" s="956">
        <v>42625</v>
      </c>
      <c r="M1074" s="953"/>
      <c r="V1074" s="958"/>
      <c r="W1074" s="1051">
        <f t="shared" si="253"/>
        <v>11</v>
      </c>
      <c r="X1074" s="713"/>
      <c r="Y1074" s="977" t="str">
        <f t="shared" si="241"/>
        <v>KO</v>
      </c>
      <c r="Z1074" s="720" t="str">
        <f t="shared" si="254"/>
        <v/>
      </c>
      <c r="AA1074" s="1057" t="str">
        <f t="shared" si="251"/>
        <v>Confort - 2233</v>
      </c>
      <c r="AB1074" s="1056"/>
      <c r="AD1074" s="771"/>
      <c r="AF1074" s="725"/>
    </row>
    <row r="1075" spans="1:32" s="720" customFormat="1" x14ac:dyDescent="0.25">
      <c r="A1075" s="720" t="s">
        <v>116</v>
      </c>
      <c r="B1075" s="769">
        <f t="shared" si="252"/>
        <v>12</v>
      </c>
      <c r="C1075" s="786">
        <v>1653</v>
      </c>
      <c r="D1075" s="771" t="s">
        <v>213</v>
      </c>
      <c r="E1075" s="757">
        <v>42622</v>
      </c>
      <c r="F1075" s="825"/>
      <c r="G1075" s="721">
        <f t="shared" si="229"/>
        <v>12</v>
      </c>
      <c r="H1075" s="904">
        <v>1653</v>
      </c>
      <c r="I1075" s="783">
        <v>1653</v>
      </c>
      <c r="J1075" s="783">
        <v>1582</v>
      </c>
      <c r="K1075" s="783"/>
      <c r="L1075" s="956">
        <v>42625</v>
      </c>
      <c r="M1075" s="953"/>
      <c r="V1075" s="958"/>
      <c r="W1075" s="1051">
        <f t="shared" si="253"/>
        <v>12</v>
      </c>
      <c r="X1075" s="713"/>
      <c r="Y1075" s="977" t="str">
        <f t="shared" si="241"/>
        <v>KO</v>
      </c>
      <c r="Z1075" s="720" t="str">
        <f t="shared" si="254"/>
        <v/>
      </c>
      <c r="AA1075" s="1057" t="str">
        <f t="shared" si="251"/>
        <v>MC FNAC- 2370</v>
      </c>
      <c r="AB1075" s="1056"/>
      <c r="AD1075" s="771"/>
      <c r="AF1075" s="725"/>
    </row>
    <row r="1076" spans="1:32" s="720" customFormat="1" x14ac:dyDescent="0.25">
      <c r="A1076" s="720" t="s">
        <v>116</v>
      </c>
      <c r="B1076" s="769">
        <f t="shared" si="252"/>
        <v>13</v>
      </c>
      <c r="C1076" s="786">
        <v>1023</v>
      </c>
      <c r="D1076" s="771" t="s">
        <v>187</v>
      </c>
      <c r="E1076" s="757">
        <v>42622</v>
      </c>
      <c r="F1076" s="825"/>
      <c r="G1076" s="721">
        <f t="shared" si="229"/>
        <v>13</v>
      </c>
      <c r="H1076" s="904">
        <v>1023</v>
      </c>
      <c r="I1076" s="783">
        <v>1023</v>
      </c>
      <c r="J1076" s="783">
        <v>990</v>
      </c>
      <c r="K1076" s="783"/>
      <c r="L1076" s="956">
        <v>42625</v>
      </c>
      <c r="M1076" s="953"/>
      <c r="V1076" s="958"/>
      <c r="W1076" s="1051">
        <f t="shared" si="253"/>
        <v>13</v>
      </c>
      <c r="X1076" s="713"/>
      <c r="Y1076" s="977" t="str">
        <f t="shared" si="241"/>
        <v>KO</v>
      </c>
      <c r="Z1076" s="720" t="str">
        <f t="shared" si="254"/>
        <v/>
      </c>
      <c r="AA1076" s="1057" t="str">
        <f t="shared" si="251"/>
        <v>Salvador Caetano - 2879</v>
      </c>
      <c r="AB1076" s="1056"/>
      <c r="AD1076" s="771"/>
      <c r="AF1076" s="725"/>
    </row>
    <row r="1077" spans="1:32" s="720" customFormat="1" x14ac:dyDescent="0.25">
      <c r="A1077" s="720" t="s">
        <v>116</v>
      </c>
      <c r="B1077" s="769">
        <f t="shared" si="252"/>
        <v>14</v>
      </c>
      <c r="C1077" s="786">
        <v>1</v>
      </c>
      <c r="D1077" s="771" t="s">
        <v>222</v>
      </c>
      <c r="E1077" s="757">
        <v>42622</v>
      </c>
      <c r="F1077" s="825"/>
      <c r="G1077" s="721">
        <f t="shared" si="229"/>
        <v>14</v>
      </c>
      <c r="H1077" s="904">
        <v>1</v>
      </c>
      <c r="I1077" s="783">
        <v>1</v>
      </c>
      <c r="J1077" s="783">
        <v>1</v>
      </c>
      <c r="K1077" s="783"/>
      <c r="L1077" s="956">
        <v>42625</v>
      </c>
      <c r="M1077" s="953"/>
      <c r="V1077" s="958"/>
      <c r="W1077" s="1051">
        <f t="shared" si="253"/>
        <v>14</v>
      </c>
      <c r="X1077" s="713"/>
      <c r="Y1077" s="977" t="str">
        <f t="shared" si="241"/>
        <v>KO</v>
      </c>
      <c r="Z1077" s="720" t="str">
        <f t="shared" si="254"/>
        <v/>
      </c>
      <c r="AA1077" s="1057" t="str">
        <f t="shared" si="251"/>
        <v>Renault MCI - 3135</v>
      </c>
      <c r="AB1077" s="1056"/>
      <c r="AD1077" s="771"/>
      <c r="AF1077" s="725"/>
    </row>
    <row r="1078" spans="1:32" s="720" customFormat="1" x14ac:dyDescent="0.25">
      <c r="A1078" s="720" t="s">
        <v>116</v>
      </c>
      <c r="B1078" s="769">
        <f t="shared" si="252"/>
        <v>15</v>
      </c>
      <c r="C1078" s="786">
        <v>2000</v>
      </c>
      <c r="D1078" s="771" t="s">
        <v>199</v>
      </c>
      <c r="E1078" s="757">
        <v>42622</v>
      </c>
      <c r="F1078" s="825"/>
      <c r="G1078" s="721">
        <f t="shared" si="229"/>
        <v>15</v>
      </c>
      <c r="H1078" s="904">
        <v>2000</v>
      </c>
      <c r="I1078" s="783">
        <v>2000</v>
      </c>
      <c r="J1078" s="783">
        <v>1906</v>
      </c>
      <c r="K1078" s="783"/>
      <c r="L1078" s="956">
        <v>42625</v>
      </c>
      <c r="M1078" s="953"/>
      <c r="V1078" s="958"/>
      <c r="W1078" s="1051">
        <f t="shared" si="253"/>
        <v>15</v>
      </c>
      <c r="X1078" s="713"/>
      <c r="Y1078" s="977" t="str">
        <f t="shared" si="241"/>
        <v>KO</v>
      </c>
      <c r="Z1078" s="720" t="str">
        <f t="shared" si="254"/>
        <v/>
      </c>
      <c r="AA1078" s="1057" t="str">
        <f t="shared" si="251"/>
        <v>RP Def - 3173</v>
      </c>
      <c r="AB1078" s="1056"/>
      <c r="AD1078" s="771"/>
      <c r="AF1078" s="725"/>
    </row>
    <row r="1079" spans="1:32" s="720" customFormat="1" x14ac:dyDescent="0.25">
      <c r="A1079" s="720" t="s">
        <v>116</v>
      </c>
      <c r="B1079" s="769">
        <f t="shared" si="252"/>
        <v>16</v>
      </c>
      <c r="C1079" s="786">
        <v>204</v>
      </c>
      <c r="D1079" s="771" t="s">
        <v>199</v>
      </c>
      <c r="E1079" s="757">
        <v>42622</v>
      </c>
      <c r="F1079" s="825"/>
      <c r="G1079" s="721">
        <f t="shared" si="229"/>
        <v>16</v>
      </c>
      <c r="H1079" s="904">
        <v>204</v>
      </c>
      <c r="I1079" s="783">
        <v>204</v>
      </c>
      <c r="J1079" s="783">
        <v>204</v>
      </c>
      <c r="K1079" s="783"/>
      <c r="L1079" s="956">
        <v>42625</v>
      </c>
      <c r="M1079" s="953"/>
      <c r="V1079" s="958"/>
      <c r="W1079" s="1051">
        <f t="shared" si="253"/>
        <v>16</v>
      </c>
      <c r="X1079" s="713"/>
      <c r="Y1079" s="977" t="str">
        <f t="shared" si="241"/>
        <v>KO</v>
      </c>
      <c r="Z1079" s="720" t="str">
        <f t="shared" si="254"/>
        <v/>
      </c>
      <c r="AA1079" s="1057" t="str">
        <f t="shared" si="251"/>
        <v>RP Def - 3173</v>
      </c>
      <c r="AB1079" s="1056"/>
      <c r="AD1079" s="771"/>
      <c r="AF1079" s="725"/>
    </row>
    <row r="1080" spans="1:32" s="720" customFormat="1" x14ac:dyDescent="0.25">
      <c r="A1080" s="720" t="s">
        <v>116</v>
      </c>
      <c r="B1080" s="769">
        <f t="shared" si="252"/>
        <v>17</v>
      </c>
      <c r="C1080" s="786">
        <v>2000</v>
      </c>
      <c r="D1080" s="771" t="s">
        <v>214</v>
      </c>
      <c r="E1080" s="757">
        <v>42622</v>
      </c>
      <c r="F1080" s="825"/>
      <c r="G1080" s="721">
        <f t="shared" si="229"/>
        <v>17</v>
      </c>
      <c r="H1080" s="904">
        <v>2000</v>
      </c>
      <c r="I1080" s="783">
        <v>2000</v>
      </c>
      <c r="J1080" s="783">
        <v>1943</v>
      </c>
      <c r="K1080" s="783">
        <f t="shared" si="250"/>
        <v>57</v>
      </c>
      <c r="L1080" s="956">
        <v>42625</v>
      </c>
      <c r="M1080" s="953"/>
      <c r="V1080" s="958"/>
      <c r="W1080" s="1051">
        <f t="shared" si="253"/>
        <v>17</v>
      </c>
      <c r="X1080" s="713"/>
      <c r="Y1080" s="977" t="str">
        <f t="shared" si="241"/>
        <v>KO</v>
      </c>
      <c r="Z1080" s="720" t="str">
        <f t="shared" si="254"/>
        <v/>
      </c>
      <c r="AA1080" s="1057" t="str">
        <f t="shared" si="251"/>
        <v>Worten def - 6806</v>
      </c>
      <c r="AB1080" s="826"/>
      <c r="AC1080" s="720">
        <f t="shared" si="237"/>
        <v>0</v>
      </c>
      <c r="AD1080" s="771">
        <f t="shared" si="239"/>
        <v>-42009</v>
      </c>
      <c r="AE1080" s="720" t="str">
        <f t="shared" si="242"/>
        <v>Pendente</v>
      </c>
      <c r="AF1080" s="725" t="str">
        <f t="shared" si="238"/>
        <v>-</v>
      </c>
    </row>
    <row r="1081" spans="1:32" s="720" customFormat="1" x14ac:dyDescent="0.25">
      <c r="A1081" s="720" t="s">
        <v>116</v>
      </c>
      <c r="B1081" s="769">
        <f t="shared" si="252"/>
        <v>18</v>
      </c>
      <c r="C1081" s="786">
        <v>2000</v>
      </c>
      <c r="D1081" s="771" t="s">
        <v>214</v>
      </c>
      <c r="E1081" s="757">
        <v>42622</v>
      </c>
      <c r="F1081" s="825"/>
      <c r="G1081" s="721">
        <f t="shared" si="229"/>
        <v>18</v>
      </c>
      <c r="H1081" s="904">
        <v>2000</v>
      </c>
      <c r="I1081" s="783">
        <v>2000</v>
      </c>
      <c r="J1081" s="783">
        <v>1992</v>
      </c>
      <c r="K1081" s="783">
        <f t="shared" si="250"/>
        <v>8</v>
      </c>
      <c r="L1081" s="956">
        <v>42625</v>
      </c>
      <c r="M1081" s="953"/>
      <c r="V1081" s="958"/>
      <c r="W1081" s="1051">
        <f t="shared" si="253"/>
        <v>18</v>
      </c>
      <c r="X1081" s="713"/>
      <c r="Y1081" s="977" t="str">
        <f t="shared" si="241"/>
        <v>KO</v>
      </c>
      <c r="Z1081" s="720" t="str">
        <f t="shared" si="254"/>
        <v/>
      </c>
      <c r="AA1081" s="1057" t="str">
        <f t="shared" si="251"/>
        <v>Worten def - 6806</v>
      </c>
      <c r="AB1081" s="1056"/>
      <c r="AC1081" s="720">
        <f t="shared" si="237"/>
        <v>0</v>
      </c>
      <c r="AD1081" s="771">
        <f t="shared" si="239"/>
        <v>-42009</v>
      </c>
      <c r="AE1081" s="720" t="str">
        <f t="shared" si="242"/>
        <v>Pendente</v>
      </c>
      <c r="AF1081" s="725" t="str">
        <f t="shared" si="238"/>
        <v>-</v>
      </c>
    </row>
    <row r="1082" spans="1:32" s="720" customFormat="1" x14ac:dyDescent="0.25">
      <c r="A1082" s="720" t="s">
        <v>116</v>
      </c>
      <c r="B1082" s="769">
        <f t="shared" si="252"/>
        <v>19</v>
      </c>
      <c r="C1082" s="786">
        <v>2000</v>
      </c>
      <c r="D1082" s="771" t="s">
        <v>214</v>
      </c>
      <c r="E1082" s="757">
        <v>42622</v>
      </c>
      <c r="F1082" s="825"/>
      <c r="G1082" s="721">
        <f t="shared" si="229"/>
        <v>19</v>
      </c>
      <c r="H1082" s="904">
        <v>2000</v>
      </c>
      <c r="I1082" s="783">
        <v>2000</v>
      </c>
      <c r="J1082" s="783">
        <v>1978</v>
      </c>
      <c r="K1082" s="783">
        <f t="shared" si="250"/>
        <v>22</v>
      </c>
      <c r="L1082" s="956">
        <v>42625</v>
      </c>
      <c r="M1082" s="953"/>
      <c r="V1082" s="958"/>
      <c r="W1082" s="1051">
        <f t="shared" si="253"/>
        <v>19</v>
      </c>
      <c r="X1082" s="713"/>
      <c r="Y1082" s="977" t="str">
        <f t="shared" si="241"/>
        <v>KO</v>
      </c>
      <c r="Z1082" s="720" t="str">
        <f t="shared" si="254"/>
        <v/>
      </c>
      <c r="AA1082" s="1057" t="str">
        <f t="shared" si="251"/>
        <v>Worten def - 6806</v>
      </c>
      <c r="AB1082" s="1056"/>
      <c r="AC1082" s="720">
        <f t="shared" si="237"/>
        <v>0</v>
      </c>
      <c r="AD1082" s="771">
        <f t="shared" si="239"/>
        <v>-42009</v>
      </c>
      <c r="AE1082" s="720" t="str">
        <f t="shared" si="242"/>
        <v>Pendente</v>
      </c>
      <c r="AF1082" s="725" t="str">
        <f t="shared" si="238"/>
        <v>-</v>
      </c>
    </row>
    <row r="1083" spans="1:32" s="720" customFormat="1" x14ac:dyDescent="0.25">
      <c r="A1083" s="720" t="s">
        <v>116</v>
      </c>
      <c r="B1083" s="769">
        <f t="shared" si="252"/>
        <v>20</v>
      </c>
      <c r="C1083" s="786">
        <v>2000</v>
      </c>
      <c r="D1083" s="771" t="s">
        <v>214</v>
      </c>
      <c r="E1083" s="757">
        <v>42622</v>
      </c>
      <c r="F1083" s="825"/>
      <c r="G1083" s="721">
        <f t="shared" si="229"/>
        <v>20</v>
      </c>
      <c r="H1083" s="904">
        <v>2000</v>
      </c>
      <c r="I1083" s="783">
        <v>2000</v>
      </c>
      <c r="J1083" s="783">
        <v>1979</v>
      </c>
      <c r="K1083" s="783">
        <f t="shared" si="250"/>
        <v>21</v>
      </c>
      <c r="L1083" s="956">
        <v>42625</v>
      </c>
      <c r="M1083" s="953"/>
      <c r="V1083" s="958"/>
      <c r="W1083" s="1051">
        <f t="shared" si="253"/>
        <v>20</v>
      </c>
      <c r="X1083" s="713"/>
      <c r="Y1083" s="977" t="str">
        <f t="shared" si="241"/>
        <v>KO</v>
      </c>
      <c r="Z1083" s="720" t="str">
        <f t="shared" si="254"/>
        <v/>
      </c>
      <c r="AA1083" s="1057" t="str">
        <f t="shared" si="251"/>
        <v>Worten def - 6806</v>
      </c>
      <c r="AB1083" s="1056"/>
      <c r="AC1083" s="720">
        <f t="shared" si="237"/>
        <v>0</v>
      </c>
      <c r="AD1083" s="771">
        <f t="shared" si="239"/>
        <v>-42009</v>
      </c>
      <c r="AE1083" s="720" t="str">
        <f t="shared" si="242"/>
        <v>Pendente</v>
      </c>
      <c r="AF1083" s="725" t="str">
        <f t="shared" si="238"/>
        <v>-</v>
      </c>
    </row>
    <row r="1084" spans="1:32" s="720" customFormat="1" x14ac:dyDescent="0.25">
      <c r="A1084" s="720" t="s">
        <v>116</v>
      </c>
      <c r="B1084" s="769">
        <f t="shared" si="252"/>
        <v>21</v>
      </c>
      <c r="C1084" s="786">
        <v>2000</v>
      </c>
      <c r="D1084" s="771" t="s">
        <v>214</v>
      </c>
      <c r="E1084" s="757">
        <v>42622</v>
      </c>
      <c r="F1084" s="825"/>
      <c r="G1084" s="721">
        <f t="shared" ref="G1084:G1090" si="255">B1084</f>
        <v>21</v>
      </c>
      <c r="H1084" s="904">
        <v>2000</v>
      </c>
      <c r="I1084" s="783">
        <v>2000</v>
      </c>
      <c r="J1084" s="783">
        <v>1989</v>
      </c>
      <c r="K1084" s="783">
        <f t="shared" si="250"/>
        <v>11</v>
      </c>
      <c r="L1084" s="956">
        <v>42625</v>
      </c>
      <c r="M1084" s="953"/>
      <c r="V1084" s="958"/>
      <c r="W1084" s="1051">
        <f t="shared" si="253"/>
        <v>21</v>
      </c>
      <c r="X1084" s="713"/>
      <c r="Y1084" s="977" t="str">
        <f t="shared" si="241"/>
        <v>KO</v>
      </c>
      <c r="Z1084" s="720" t="str">
        <f t="shared" si="254"/>
        <v/>
      </c>
      <c r="AA1084" s="1057" t="str">
        <f t="shared" si="251"/>
        <v>Worten def - 6806</v>
      </c>
      <c r="AB1084" s="1056"/>
      <c r="AC1084" s="720">
        <f t="shared" si="237"/>
        <v>0</v>
      </c>
      <c r="AD1084" s="771">
        <f t="shared" si="239"/>
        <v>-42009</v>
      </c>
      <c r="AE1084" s="720" t="str">
        <f t="shared" si="242"/>
        <v>Pendente</v>
      </c>
      <c r="AF1084" s="725" t="str">
        <f t="shared" si="238"/>
        <v>-</v>
      </c>
    </row>
    <row r="1085" spans="1:32" s="720" customFormat="1" x14ac:dyDescent="0.25">
      <c r="A1085" s="720" t="s">
        <v>116</v>
      </c>
      <c r="B1085" s="769">
        <f t="shared" si="252"/>
        <v>22</v>
      </c>
      <c r="C1085" s="786">
        <v>2000</v>
      </c>
      <c r="D1085" s="771" t="s">
        <v>214</v>
      </c>
      <c r="E1085" s="757">
        <v>42622</v>
      </c>
      <c r="F1085" s="825"/>
      <c r="G1085" s="721">
        <f t="shared" si="255"/>
        <v>22</v>
      </c>
      <c r="H1085" s="904">
        <v>2000</v>
      </c>
      <c r="I1085" s="783">
        <v>2000</v>
      </c>
      <c r="J1085" s="783">
        <v>1986</v>
      </c>
      <c r="K1085" s="783">
        <f t="shared" si="250"/>
        <v>14</v>
      </c>
      <c r="L1085" s="956">
        <v>42625</v>
      </c>
      <c r="M1085" s="953"/>
      <c r="V1085" s="958"/>
      <c r="W1085" s="1051">
        <f t="shared" si="253"/>
        <v>22</v>
      </c>
      <c r="X1085" s="713"/>
      <c r="Y1085" s="977" t="str">
        <f t="shared" si="241"/>
        <v>KO</v>
      </c>
      <c r="Z1085" s="720" t="str">
        <f t="shared" si="254"/>
        <v/>
      </c>
      <c r="AA1085" s="1057" t="str">
        <f t="shared" si="251"/>
        <v>Worten def - 6806</v>
      </c>
      <c r="AB1085" s="826"/>
      <c r="AC1085" s="720">
        <f t="shared" si="237"/>
        <v>0</v>
      </c>
      <c r="AD1085" s="771">
        <f t="shared" si="239"/>
        <v>-42009</v>
      </c>
      <c r="AE1085" s="720" t="str">
        <f t="shared" si="242"/>
        <v>Pendente</v>
      </c>
      <c r="AF1085" s="725" t="str">
        <f t="shared" si="238"/>
        <v>-</v>
      </c>
    </row>
    <row r="1086" spans="1:32" s="720" customFormat="1" x14ac:dyDescent="0.25">
      <c r="A1086" s="720" t="s">
        <v>116</v>
      </c>
      <c r="B1086" s="769">
        <f t="shared" si="252"/>
        <v>23</v>
      </c>
      <c r="C1086" s="786">
        <v>2000</v>
      </c>
      <c r="D1086" s="771" t="s">
        <v>214</v>
      </c>
      <c r="E1086" s="757">
        <v>42622</v>
      </c>
      <c r="F1086" s="825"/>
      <c r="G1086" s="721">
        <f t="shared" si="255"/>
        <v>23</v>
      </c>
      <c r="H1086" s="904">
        <v>2000</v>
      </c>
      <c r="I1086" s="783">
        <v>2000</v>
      </c>
      <c r="J1086" s="783">
        <v>1963</v>
      </c>
      <c r="K1086" s="783">
        <f t="shared" si="250"/>
        <v>37</v>
      </c>
      <c r="L1086" s="956">
        <v>42625</v>
      </c>
      <c r="M1086" s="953"/>
      <c r="V1086" s="958"/>
      <c r="W1086" s="1051">
        <f t="shared" si="253"/>
        <v>23</v>
      </c>
      <c r="X1086" s="713"/>
      <c r="Y1086" s="977" t="str">
        <f t="shared" si="241"/>
        <v>KO</v>
      </c>
      <c r="Z1086" s="720" t="str">
        <f t="shared" si="254"/>
        <v/>
      </c>
      <c r="AA1086" s="1057" t="str">
        <f t="shared" si="251"/>
        <v>Worten def - 6806</v>
      </c>
      <c r="AB1086" s="826"/>
      <c r="AC1086" s="720">
        <f t="shared" si="237"/>
        <v>0</v>
      </c>
      <c r="AD1086" s="771">
        <f t="shared" si="239"/>
        <v>-42009</v>
      </c>
      <c r="AE1086" s="720" t="str">
        <f t="shared" si="242"/>
        <v>Pendente</v>
      </c>
      <c r="AF1086" s="725" t="str">
        <f t="shared" si="238"/>
        <v>-</v>
      </c>
    </row>
    <row r="1087" spans="1:32" s="720" customFormat="1" x14ac:dyDescent="0.25">
      <c r="A1087" s="720" t="s">
        <v>116</v>
      </c>
      <c r="B1087" s="769">
        <f t="shared" si="252"/>
        <v>24</v>
      </c>
      <c r="C1087" s="786">
        <v>2000</v>
      </c>
      <c r="D1087" s="771" t="s">
        <v>214</v>
      </c>
      <c r="E1087" s="757">
        <v>42622</v>
      </c>
      <c r="F1087" s="825"/>
      <c r="G1087" s="721">
        <f t="shared" si="255"/>
        <v>24</v>
      </c>
      <c r="H1087" s="904">
        <v>2000</v>
      </c>
      <c r="I1087" s="783">
        <v>2000</v>
      </c>
      <c r="J1087" s="783">
        <v>1906</v>
      </c>
      <c r="K1087" s="783">
        <f t="shared" si="250"/>
        <v>94</v>
      </c>
      <c r="L1087" s="956">
        <v>42625</v>
      </c>
      <c r="M1087" s="953"/>
      <c r="V1087" s="958"/>
      <c r="W1087" s="1051">
        <f t="shared" si="253"/>
        <v>24</v>
      </c>
      <c r="X1087" s="713"/>
      <c r="Y1087" s="977" t="str">
        <f t="shared" si="241"/>
        <v>KO</v>
      </c>
      <c r="Z1087" s="720" t="str">
        <f t="shared" si="254"/>
        <v/>
      </c>
      <c r="AA1087" s="1057" t="str">
        <f t="shared" si="251"/>
        <v>Worten def - 6806</v>
      </c>
      <c r="AB1087" s="826"/>
      <c r="AC1087" s="720">
        <f t="shared" si="237"/>
        <v>0</v>
      </c>
      <c r="AD1087" s="771">
        <f t="shared" si="239"/>
        <v>-42009</v>
      </c>
      <c r="AE1087" s="720" t="str">
        <f t="shared" si="242"/>
        <v>Pendente</v>
      </c>
      <c r="AF1087" s="725" t="str">
        <f t="shared" si="238"/>
        <v>-</v>
      </c>
    </row>
    <row r="1088" spans="1:32" s="720" customFormat="1" x14ac:dyDescent="0.25">
      <c r="A1088" s="720" t="s">
        <v>116</v>
      </c>
      <c r="B1088" s="769">
        <f t="shared" si="252"/>
        <v>25</v>
      </c>
      <c r="C1088" s="786">
        <v>2000</v>
      </c>
      <c r="D1088" s="771" t="s">
        <v>214</v>
      </c>
      <c r="E1088" s="757">
        <v>42622</v>
      </c>
      <c r="F1088" s="825"/>
      <c r="G1088" s="721">
        <f t="shared" si="255"/>
        <v>25</v>
      </c>
      <c r="H1088" s="904">
        <v>2000</v>
      </c>
      <c r="I1088" s="790">
        <v>2000</v>
      </c>
      <c r="J1088" s="790">
        <v>2000</v>
      </c>
      <c r="K1088" s="783">
        <f t="shared" si="250"/>
        <v>0</v>
      </c>
      <c r="L1088" s="956">
        <v>42625</v>
      </c>
      <c r="M1088" s="953"/>
      <c r="V1088" s="958"/>
      <c r="W1088" s="1051">
        <f t="shared" si="253"/>
        <v>25</v>
      </c>
      <c r="X1088" s="713"/>
      <c r="Y1088" s="977" t="str">
        <f t="shared" si="241"/>
        <v>KO</v>
      </c>
      <c r="Z1088" s="720" t="str">
        <f t="shared" si="254"/>
        <v/>
      </c>
      <c r="AA1088" s="1057" t="str">
        <f t="shared" si="251"/>
        <v>Worten def - 6806</v>
      </c>
      <c r="AB1088" s="1056"/>
      <c r="AC1088" s="720">
        <f t="shared" si="237"/>
        <v>0</v>
      </c>
      <c r="AD1088" s="771">
        <f t="shared" si="239"/>
        <v>-42009</v>
      </c>
      <c r="AE1088" s="720" t="str">
        <f t="shared" si="242"/>
        <v>Pendente</v>
      </c>
      <c r="AF1088" s="725" t="str">
        <f t="shared" si="238"/>
        <v>-</v>
      </c>
    </row>
    <row r="1089" spans="1:32" s="720" customFormat="1" x14ac:dyDescent="0.25">
      <c r="A1089" s="720" t="s">
        <v>116</v>
      </c>
      <c r="B1089" s="769">
        <f t="shared" si="252"/>
        <v>26</v>
      </c>
      <c r="C1089" s="786">
        <v>1282</v>
      </c>
      <c r="D1089" s="771" t="s">
        <v>214</v>
      </c>
      <c r="E1089" s="757">
        <v>42622</v>
      </c>
      <c r="F1089" s="825"/>
      <c r="G1089" s="721">
        <f t="shared" si="255"/>
        <v>26</v>
      </c>
      <c r="H1089" s="904">
        <v>1282</v>
      </c>
      <c r="I1089" s="790">
        <v>1282</v>
      </c>
      <c r="J1089" s="790">
        <v>1282</v>
      </c>
      <c r="K1089" s="783">
        <f t="shared" si="250"/>
        <v>0</v>
      </c>
      <c r="L1089" s="956">
        <v>42625</v>
      </c>
      <c r="M1089" s="953"/>
      <c r="V1089" s="958"/>
      <c r="W1089" s="1051">
        <f t="shared" si="253"/>
        <v>26</v>
      </c>
      <c r="X1089" s="713"/>
      <c r="Y1089" s="977" t="str">
        <f t="shared" si="241"/>
        <v>KO</v>
      </c>
      <c r="Z1089" s="720" t="str">
        <f t="shared" si="254"/>
        <v/>
      </c>
      <c r="AA1089" s="1057" t="str">
        <f t="shared" si="251"/>
        <v>Worten def - 6806</v>
      </c>
      <c r="AB1089" s="1056"/>
      <c r="AD1089" s="771"/>
      <c r="AF1089" s="725"/>
    </row>
    <row r="1090" spans="1:32" s="726" customFormat="1" x14ac:dyDescent="0.25">
      <c r="A1090" s="726" t="s">
        <v>116</v>
      </c>
      <c r="B1090" s="875">
        <f t="shared" si="252"/>
        <v>27</v>
      </c>
      <c r="C1090" s="901">
        <v>102</v>
      </c>
      <c r="D1090" s="847" t="s">
        <v>219</v>
      </c>
      <c r="E1090" s="1003">
        <v>42622</v>
      </c>
      <c r="F1090" s="1004"/>
      <c r="G1090" s="925">
        <f t="shared" si="255"/>
        <v>27</v>
      </c>
      <c r="H1090" s="912">
        <v>102</v>
      </c>
      <c r="I1090" s="903">
        <v>102</v>
      </c>
      <c r="J1090" s="903">
        <v>101</v>
      </c>
      <c r="K1090" s="959">
        <f t="shared" si="250"/>
        <v>1</v>
      </c>
      <c r="L1090" s="911">
        <v>42625</v>
      </c>
      <c r="M1090" s="954"/>
      <c r="V1090" s="962"/>
      <c r="W1090" s="967">
        <f t="shared" si="253"/>
        <v>27</v>
      </c>
      <c r="X1090" s="880"/>
      <c r="Y1090" s="933" t="str">
        <f t="shared" si="241"/>
        <v>KO</v>
      </c>
      <c r="Z1090" s="726" t="str">
        <f t="shared" si="254"/>
        <v/>
      </c>
      <c r="AA1090" s="898" t="str">
        <f t="shared" si="251"/>
        <v>Vobis -6843</v>
      </c>
      <c r="AB1090" s="1058"/>
      <c r="AC1090" s="726">
        <f t="shared" si="237"/>
        <v>0</v>
      </c>
      <c r="AD1090" s="847">
        <f t="shared" si="239"/>
        <v>-42009</v>
      </c>
      <c r="AE1090" s="726" t="str">
        <f t="shared" si="242"/>
        <v>Pendente</v>
      </c>
      <c r="AF1090" s="876" t="str">
        <f t="shared" si="238"/>
        <v>-</v>
      </c>
    </row>
    <row r="1091" spans="1:32" s="726" customFormat="1" x14ac:dyDescent="0.25">
      <c r="A1091" s="726" t="s">
        <v>115</v>
      </c>
      <c r="B1091" s="875">
        <v>1</v>
      </c>
      <c r="C1091" s="901">
        <v>1500</v>
      </c>
      <c r="D1091" s="847" t="s">
        <v>212</v>
      </c>
      <c r="E1091" s="1003">
        <v>42625</v>
      </c>
      <c r="F1091" s="1004"/>
      <c r="G1091" s="878">
        <f t="shared" ref="G1091:G1181" si="256">B1091</f>
        <v>1</v>
      </c>
      <c r="H1091" s="912">
        <v>1500</v>
      </c>
      <c r="I1091" s="959">
        <v>1500</v>
      </c>
      <c r="J1091" s="959">
        <v>1500</v>
      </c>
      <c r="K1091" s="783">
        <f>I813-J813</f>
        <v>0</v>
      </c>
      <c r="L1091" s="956">
        <v>42626</v>
      </c>
      <c r="M1091" s="954"/>
      <c r="V1091" s="962"/>
      <c r="W1091" s="1051">
        <f>B1091:B1126</f>
        <v>1</v>
      </c>
      <c r="X1091" s="880"/>
      <c r="Y1091" s="933" t="str">
        <f t="shared" si="241"/>
        <v>KO</v>
      </c>
      <c r="Z1091" s="726" t="str">
        <f t="shared" si="254"/>
        <v/>
      </c>
      <c r="AA1091" s="898" t="str">
        <f t="shared" si="251"/>
        <v>FNAC prov- 2369</v>
      </c>
      <c r="AB1091" s="1060"/>
      <c r="AC1091" s="726">
        <f t="shared" si="237"/>
        <v>0</v>
      </c>
      <c r="AD1091" s="771">
        <f t="shared" si="239"/>
        <v>-42012</v>
      </c>
      <c r="AE1091" s="720" t="str">
        <f t="shared" si="242"/>
        <v>Pendente</v>
      </c>
      <c r="AF1091" s="725" t="str">
        <f t="shared" si="238"/>
        <v>-</v>
      </c>
    </row>
    <row r="1092" spans="1:32" s="730" customFormat="1" x14ac:dyDescent="0.25">
      <c r="A1092" s="730" t="s">
        <v>115</v>
      </c>
      <c r="B1092" s="884">
        <v>1</v>
      </c>
      <c r="C1092" s="913">
        <v>2000</v>
      </c>
      <c r="D1092" s="864" t="s">
        <v>212</v>
      </c>
      <c r="E1092" s="1005">
        <v>42626</v>
      </c>
      <c r="F1092" s="1006"/>
      <c r="G1092" s="887">
        <f t="shared" si="256"/>
        <v>1</v>
      </c>
      <c r="H1092" s="971">
        <v>2000</v>
      </c>
      <c r="I1092" s="1007">
        <v>2000</v>
      </c>
      <c r="J1092" s="1007">
        <v>2000</v>
      </c>
      <c r="K1092" s="1007">
        <f>I814-J814</f>
        <v>0</v>
      </c>
      <c r="L1092" s="961">
        <v>42627</v>
      </c>
      <c r="M1092" s="955"/>
      <c r="V1092" s="963"/>
      <c r="W1092" s="996">
        <f>B1092:B1127</f>
        <v>1</v>
      </c>
      <c r="X1092" s="890"/>
      <c r="Y1092" s="978" t="str">
        <f t="shared" si="241"/>
        <v>KO</v>
      </c>
      <c r="Z1092" s="730" t="str">
        <f t="shared" si="254"/>
        <v/>
      </c>
      <c r="AA1092" s="873" t="str">
        <f t="shared" si="251"/>
        <v>FNAC prov- 2369</v>
      </c>
      <c r="AB1092" s="1073"/>
      <c r="AC1092" s="730">
        <f t="shared" si="237"/>
        <v>0</v>
      </c>
      <c r="AD1092" s="771">
        <f t="shared" si="239"/>
        <v>-42013</v>
      </c>
      <c r="AE1092" s="720" t="str">
        <f t="shared" si="242"/>
        <v>Pendente</v>
      </c>
      <c r="AF1092" s="725" t="str">
        <f t="shared" si="238"/>
        <v>-</v>
      </c>
    </row>
    <row r="1093" spans="1:32" s="720" customFormat="1" x14ac:dyDescent="0.25">
      <c r="A1093" s="720" t="s">
        <v>115</v>
      </c>
      <c r="B1093" s="769">
        <v>1</v>
      </c>
      <c r="C1093" s="786">
        <v>1</v>
      </c>
      <c r="D1093" s="771" t="s">
        <v>183</v>
      </c>
      <c r="E1093" s="757">
        <v>42627</v>
      </c>
      <c r="F1093" s="825"/>
      <c r="G1093" s="721">
        <v>1</v>
      </c>
      <c r="H1093" s="904">
        <v>1</v>
      </c>
      <c r="I1093" s="783">
        <v>1</v>
      </c>
      <c r="J1093" s="783">
        <v>1</v>
      </c>
      <c r="K1093" s="783">
        <f>I815-J815</f>
        <v>0</v>
      </c>
      <c r="L1093" s="956">
        <v>42628</v>
      </c>
      <c r="M1093" s="953"/>
      <c r="V1093" s="1150"/>
      <c r="W1093" s="1052">
        <v>1</v>
      </c>
      <c r="X1093" s="713"/>
      <c r="Y1093" s="977" t="str">
        <f t="shared" si="241"/>
        <v>KO</v>
      </c>
      <c r="Z1093" s="720" t="str">
        <f t="shared" si="254"/>
        <v/>
      </c>
      <c r="AA1093" s="1057" t="str">
        <f t="shared" si="251"/>
        <v>MDL Def - 2208</v>
      </c>
      <c r="AB1093" s="826"/>
      <c r="AD1093" s="771">
        <f t="shared" si="239"/>
        <v>-42014</v>
      </c>
      <c r="AF1093" s="725"/>
    </row>
    <row r="1094" spans="1:32" s="720" customFormat="1" x14ac:dyDescent="0.25">
      <c r="A1094" s="720" t="s">
        <v>115</v>
      </c>
      <c r="B1094" s="769">
        <f t="shared" ref="B1094:B1111" si="257">B1093+1</f>
        <v>2</v>
      </c>
      <c r="C1094" s="786">
        <v>2</v>
      </c>
      <c r="D1094" s="771" t="s">
        <v>67</v>
      </c>
      <c r="E1094" s="757">
        <v>42627</v>
      </c>
      <c r="F1094" s="825"/>
      <c r="G1094" s="721">
        <f t="shared" ref="G1094:G1111" si="258">B1094</f>
        <v>2</v>
      </c>
      <c r="H1094" s="904">
        <v>2</v>
      </c>
      <c r="I1094" s="783">
        <v>2</v>
      </c>
      <c r="J1094" s="783">
        <v>2</v>
      </c>
      <c r="K1094" s="783">
        <f>I815-J815</f>
        <v>0</v>
      </c>
      <c r="L1094" s="956">
        <v>42628</v>
      </c>
      <c r="M1094" s="953"/>
      <c r="V1094" s="958"/>
      <c r="W1094" s="1051">
        <f>B1094:B1128</f>
        <v>2</v>
      </c>
      <c r="X1094" s="713">
        <v>2</v>
      </c>
      <c r="Y1094" s="977" t="str">
        <f t="shared" si="241"/>
        <v>OK</v>
      </c>
      <c r="Z1094" s="720">
        <f t="shared" si="254"/>
        <v>0</v>
      </c>
      <c r="AA1094" s="1057" t="str">
        <f t="shared" si="251"/>
        <v>White - 2213</v>
      </c>
      <c r="AB1094" s="826"/>
      <c r="AC1094" s="720">
        <f t="shared" si="237"/>
        <v>2</v>
      </c>
      <c r="AD1094" s="771">
        <f t="shared" si="239"/>
        <v>-42014</v>
      </c>
      <c r="AE1094" s="720" t="str">
        <f t="shared" si="242"/>
        <v>Pendente</v>
      </c>
      <c r="AF1094" s="725" t="str">
        <f t="shared" si="238"/>
        <v>-</v>
      </c>
    </row>
    <row r="1095" spans="1:32" s="720" customFormat="1" x14ac:dyDescent="0.25">
      <c r="A1095" s="720" t="s">
        <v>115</v>
      </c>
      <c r="B1095" s="769">
        <f t="shared" si="257"/>
        <v>3</v>
      </c>
      <c r="C1095" s="786">
        <v>1</v>
      </c>
      <c r="D1095" s="771" t="s">
        <v>68</v>
      </c>
      <c r="E1095" s="757">
        <v>42627</v>
      </c>
      <c r="F1095" s="825"/>
      <c r="G1095" s="721">
        <f t="shared" si="258"/>
        <v>3</v>
      </c>
      <c r="H1095" s="904">
        <v>1</v>
      </c>
      <c r="I1095" s="783">
        <v>1</v>
      </c>
      <c r="J1095" s="783">
        <v>1</v>
      </c>
      <c r="K1095" s="783">
        <f t="shared" ref="K1095:K1111" si="259">I816-J816</f>
        <v>0</v>
      </c>
      <c r="L1095" s="956">
        <v>42628</v>
      </c>
      <c r="M1095" s="953"/>
      <c r="V1095" s="958"/>
      <c r="W1095" s="1051">
        <f t="shared" ref="W1095:W1111" si="260">B1095:B1129</f>
        <v>3</v>
      </c>
      <c r="X1095" s="713">
        <v>1</v>
      </c>
      <c r="Y1095" s="977" t="str">
        <f t="shared" si="241"/>
        <v>OK</v>
      </c>
      <c r="Z1095" s="720">
        <f t="shared" si="254"/>
        <v>0</v>
      </c>
      <c r="AA1095" s="1057" t="str">
        <f t="shared" si="251"/>
        <v>Green - 2214</v>
      </c>
      <c r="AB1095" s="1056">
        <v>42677</v>
      </c>
      <c r="AC1095" s="720">
        <f t="shared" si="237"/>
        <v>1</v>
      </c>
      <c r="AD1095" s="771">
        <f t="shared" si="239"/>
        <v>49</v>
      </c>
      <c r="AE1095" s="720" t="str">
        <f t="shared" si="242"/>
        <v>OK</v>
      </c>
      <c r="AF1095" s="725" t="str">
        <f t="shared" si="238"/>
        <v>OK</v>
      </c>
    </row>
    <row r="1096" spans="1:32" s="720" customFormat="1" x14ac:dyDescent="0.25">
      <c r="A1096" s="720" t="s">
        <v>115</v>
      </c>
      <c r="B1096" s="769">
        <f t="shared" si="257"/>
        <v>4</v>
      </c>
      <c r="C1096" s="786">
        <v>24</v>
      </c>
      <c r="D1096" s="771" t="s">
        <v>69</v>
      </c>
      <c r="E1096" s="757">
        <v>42627</v>
      </c>
      <c r="F1096" s="825"/>
      <c r="G1096" s="721">
        <f t="shared" si="258"/>
        <v>4</v>
      </c>
      <c r="H1096" s="904">
        <v>24</v>
      </c>
      <c r="I1096" s="783">
        <v>24</v>
      </c>
      <c r="J1096" s="783">
        <v>24</v>
      </c>
      <c r="K1096" s="783">
        <f t="shared" si="259"/>
        <v>0</v>
      </c>
      <c r="L1096" s="956">
        <v>42628</v>
      </c>
      <c r="M1096" s="953"/>
      <c r="V1096" s="958"/>
      <c r="W1096" s="1051">
        <f t="shared" si="260"/>
        <v>4</v>
      </c>
      <c r="X1096" s="713"/>
      <c r="Y1096" s="977" t="str">
        <f t="shared" si="241"/>
        <v>KO</v>
      </c>
      <c r="AA1096" s="1057" t="str">
        <f t="shared" si="251"/>
        <v>Black - 2215</v>
      </c>
      <c r="AB1096" s="1056"/>
      <c r="AD1096" s="771"/>
      <c r="AF1096" s="725"/>
    </row>
    <row r="1097" spans="1:32" s="720" customFormat="1" x14ac:dyDescent="0.25">
      <c r="A1097" s="720" t="s">
        <v>115</v>
      </c>
      <c r="B1097" s="769">
        <f t="shared" si="257"/>
        <v>5</v>
      </c>
      <c r="C1097" s="786">
        <v>1</v>
      </c>
      <c r="D1097" s="771" t="s">
        <v>72</v>
      </c>
      <c r="E1097" s="757">
        <v>42627</v>
      </c>
      <c r="F1097" s="825"/>
      <c r="G1097" s="721">
        <f t="shared" si="258"/>
        <v>5</v>
      </c>
      <c r="H1097" s="904">
        <v>1</v>
      </c>
      <c r="I1097" s="783">
        <v>1</v>
      </c>
      <c r="J1097" s="783">
        <v>1</v>
      </c>
      <c r="K1097" s="783">
        <f t="shared" si="259"/>
        <v>0</v>
      </c>
      <c r="L1097" s="956">
        <v>42628</v>
      </c>
      <c r="M1097" s="953"/>
      <c r="V1097" s="958"/>
      <c r="W1097" s="1051">
        <f t="shared" si="260"/>
        <v>5</v>
      </c>
      <c r="X1097" s="713">
        <v>1</v>
      </c>
      <c r="Y1097" s="977" t="str">
        <f t="shared" si="241"/>
        <v>OK</v>
      </c>
      <c r="Z1097" s="720">
        <f t="shared" si="254"/>
        <v>0</v>
      </c>
      <c r="AA1097" s="1057" t="str">
        <f t="shared" si="251"/>
        <v>Credial - 2227</v>
      </c>
      <c r="AB1097" s="1056">
        <v>42682</v>
      </c>
      <c r="AC1097" s="720">
        <f t="shared" si="237"/>
        <v>1</v>
      </c>
      <c r="AD1097" s="771">
        <f t="shared" si="239"/>
        <v>54</v>
      </c>
      <c r="AE1097" s="720" t="str">
        <f t="shared" si="242"/>
        <v>OK</v>
      </c>
      <c r="AF1097" s="725" t="str">
        <f t="shared" si="238"/>
        <v>OK</v>
      </c>
    </row>
    <row r="1098" spans="1:32" s="720" customFormat="1" x14ac:dyDescent="0.25">
      <c r="A1098" s="720" t="s">
        <v>115</v>
      </c>
      <c r="B1098" s="769">
        <f t="shared" si="257"/>
        <v>6</v>
      </c>
      <c r="C1098" s="786">
        <v>402</v>
      </c>
      <c r="D1098" s="771" t="s">
        <v>73</v>
      </c>
      <c r="E1098" s="757">
        <v>42627</v>
      </c>
      <c r="F1098" s="825"/>
      <c r="G1098" s="721">
        <f t="shared" si="258"/>
        <v>6</v>
      </c>
      <c r="H1098" s="904">
        <v>402</v>
      </c>
      <c r="I1098" s="783">
        <v>402</v>
      </c>
      <c r="J1098" s="783">
        <v>402</v>
      </c>
      <c r="K1098" s="783">
        <f t="shared" si="259"/>
        <v>0</v>
      </c>
      <c r="L1098" s="956">
        <v>42628</v>
      </c>
      <c r="M1098" s="953"/>
      <c r="V1098" s="958"/>
      <c r="W1098" s="1051">
        <f t="shared" si="260"/>
        <v>6</v>
      </c>
      <c r="X1098" s="713"/>
      <c r="Y1098" s="977" t="str">
        <f t="shared" si="241"/>
        <v>KO</v>
      </c>
      <c r="Z1098" s="720" t="str">
        <f t="shared" si="254"/>
        <v/>
      </c>
      <c r="AA1098" s="1057" t="str">
        <f t="shared" si="251"/>
        <v>Ikea - 2228</v>
      </c>
      <c r="AB1098" s="826"/>
      <c r="AD1098" s="771"/>
      <c r="AF1098" s="725"/>
    </row>
    <row r="1099" spans="1:32" s="720" customFormat="1" x14ac:dyDescent="0.25">
      <c r="A1099" s="720" t="s">
        <v>115</v>
      </c>
      <c r="B1099" s="769">
        <f t="shared" si="257"/>
        <v>7</v>
      </c>
      <c r="C1099" s="786">
        <v>3</v>
      </c>
      <c r="D1099" s="771" t="s">
        <v>79</v>
      </c>
      <c r="E1099" s="757">
        <v>42627</v>
      </c>
      <c r="F1099" s="825"/>
      <c r="G1099" s="721">
        <f t="shared" si="258"/>
        <v>7</v>
      </c>
      <c r="H1099" s="904">
        <v>3</v>
      </c>
      <c r="I1099" s="783">
        <v>3</v>
      </c>
      <c r="J1099" s="783">
        <v>3</v>
      </c>
      <c r="K1099" s="783">
        <f t="shared" si="259"/>
        <v>0</v>
      </c>
      <c r="L1099" s="956">
        <v>42628</v>
      </c>
      <c r="M1099" s="953"/>
      <c r="V1099" s="958"/>
      <c r="W1099" s="1051">
        <f t="shared" si="260"/>
        <v>7</v>
      </c>
      <c r="X1099" s="713"/>
      <c r="Y1099" s="977" t="str">
        <f t="shared" si="241"/>
        <v>KO</v>
      </c>
      <c r="Z1099" s="720" t="str">
        <f t="shared" si="254"/>
        <v/>
      </c>
      <c r="AA1099" s="1057" t="str">
        <f t="shared" si="251"/>
        <v>Moviflor - 2229</v>
      </c>
      <c r="AB1099" s="826"/>
      <c r="AD1099" s="771"/>
      <c r="AF1099" s="725"/>
    </row>
    <row r="1100" spans="1:32" s="720" customFormat="1" x14ac:dyDescent="0.25">
      <c r="A1100" s="720" t="s">
        <v>115</v>
      </c>
      <c r="B1100" s="769">
        <f t="shared" si="257"/>
        <v>8</v>
      </c>
      <c r="C1100" s="786">
        <v>389</v>
      </c>
      <c r="D1100" s="771" t="s">
        <v>74</v>
      </c>
      <c r="E1100" s="757">
        <v>42627</v>
      </c>
      <c r="F1100" s="825"/>
      <c r="G1100" s="721">
        <f t="shared" si="258"/>
        <v>8</v>
      </c>
      <c r="H1100" s="904">
        <v>389</v>
      </c>
      <c r="I1100" s="783">
        <v>389</v>
      </c>
      <c r="J1100" s="783">
        <v>389</v>
      </c>
      <c r="K1100" s="783">
        <f t="shared" si="259"/>
        <v>0</v>
      </c>
      <c r="L1100" s="956">
        <v>42628</v>
      </c>
      <c r="M1100" s="953"/>
      <c r="V1100" s="958"/>
      <c r="W1100" s="1051">
        <f t="shared" si="260"/>
        <v>8</v>
      </c>
      <c r="X1100" s="713"/>
      <c r="Y1100" s="977" t="str">
        <f t="shared" si="241"/>
        <v>KO</v>
      </c>
      <c r="Z1100" s="720" t="str">
        <f t="shared" si="254"/>
        <v/>
      </c>
      <c r="AA1100" s="1057" t="str">
        <f t="shared" si="251"/>
        <v>Conforama - 2230</v>
      </c>
      <c r="AB1100" s="826"/>
      <c r="AD1100" s="771"/>
      <c r="AF1100" s="725"/>
    </row>
    <row r="1101" spans="1:32" s="720" customFormat="1" x14ac:dyDescent="0.25">
      <c r="A1101" s="720" t="s">
        <v>115</v>
      </c>
      <c r="B1101" s="769">
        <f t="shared" si="257"/>
        <v>9</v>
      </c>
      <c r="C1101" s="786">
        <v>26</v>
      </c>
      <c r="D1101" s="771" t="s">
        <v>75</v>
      </c>
      <c r="E1101" s="757">
        <v>42627</v>
      </c>
      <c r="F1101" s="825"/>
      <c r="G1101" s="721">
        <f t="shared" si="258"/>
        <v>9</v>
      </c>
      <c r="H1101" s="904">
        <v>26</v>
      </c>
      <c r="I1101" s="783">
        <v>26</v>
      </c>
      <c r="J1101" s="783">
        <v>26</v>
      </c>
      <c r="K1101" s="783">
        <f t="shared" si="259"/>
        <v>0</v>
      </c>
      <c r="L1101" s="956">
        <v>42628</v>
      </c>
      <c r="M1101" s="953"/>
      <c r="V1101" s="958"/>
      <c r="W1101" s="1051">
        <f t="shared" si="260"/>
        <v>9</v>
      </c>
      <c r="X1101" s="713"/>
      <c r="Y1101" s="977" t="str">
        <f t="shared" si="241"/>
        <v>KO</v>
      </c>
      <c r="Z1101" s="720" t="str">
        <f t="shared" si="254"/>
        <v/>
      </c>
      <c r="AA1101" s="1057" t="str">
        <f t="shared" si="251"/>
        <v>Euronics - 2231</v>
      </c>
      <c r="AB1101" s="826"/>
      <c r="AD1101" s="771"/>
      <c r="AF1101" s="725"/>
    </row>
    <row r="1102" spans="1:32" s="720" customFormat="1" x14ac:dyDescent="0.25">
      <c r="A1102" s="720" t="s">
        <v>115</v>
      </c>
      <c r="B1102" s="769">
        <f t="shared" si="257"/>
        <v>10</v>
      </c>
      <c r="C1102" s="786">
        <v>12</v>
      </c>
      <c r="D1102" s="771" t="s">
        <v>76</v>
      </c>
      <c r="E1102" s="757">
        <v>42627</v>
      </c>
      <c r="F1102" s="825"/>
      <c r="G1102" s="721">
        <f t="shared" si="258"/>
        <v>10</v>
      </c>
      <c r="H1102" s="904">
        <v>12</v>
      </c>
      <c r="I1102" s="783">
        <v>12</v>
      </c>
      <c r="J1102" s="783">
        <v>12</v>
      </c>
      <c r="K1102" s="783">
        <f t="shared" si="259"/>
        <v>0</v>
      </c>
      <c r="L1102" s="956">
        <v>42628</v>
      </c>
      <c r="M1102" s="953"/>
      <c r="V1102" s="958"/>
      <c r="W1102" s="1051">
        <f t="shared" si="260"/>
        <v>10</v>
      </c>
      <c r="X1102" s="713"/>
      <c r="Y1102" s="977" t="str">
        <f t="shared" si="241"/>
        <v>KO</v>
      </c>
      <c r="Z1102" s="720" t="str">
        <f t="shared" si="254"/>
        <v/>
      </c>
      <c r="AA1102" s="1057" t="str">
        <f t="shared" si="251"/>
        <v>Tien 21 - 2232</v>
      </c>
      <c r="AB1102" s="826"/>
      <c r="AD1102" s="771"/>
      <c r="AF1102" s="725"/>
    </row>
    <row r="1103" spans="1:32" s="720" customFormat="1" x14ac:dyDescent="0.25">
      <c r="A1103" s="720" t="s">
        <v>115</v>
      </c>
      <c r="B1103" s="769">
        <f t="shared" si="257"/>
        <v>11</v>
      </c>
      <c r="C1103" s="786">
        <v>9</v>
      </c>
      <c r="D1103" s="771" t="s">
        <v>77</v>
      </c>
      <c r="E1103" s="757">
        <v>42627</v>
      </c>
      <c r="F1103" s="825"/>
      <c r="G1103" s="721">
        <f t="shared" si="258"/>
        <v>11</v>
      </c>
      <c r="H1103" s="904">
        <v>9</v>
      </c>
      <c r="I1103" s="783">
        <v>9</v>
      </c>
      <c r="J1103" s="783">
        <v>9</v>
      </c>
      <c r="K1103" s="783">
        <f t="shared" si="259"/>
        <v>0</v>
      </c>
      <c r="L1103" s="956">
        <v>42628</v>
      </c>
      <c r="M1103" s="953"/>
      <c r="V1103" s="958"/>
      <c r="W1103" s="1051">
        <f t="shared" si="260"/>
        <v>11</v>
      </c>
      <c r="X1103" s="713"/>
      <c r="Y1103" s="977" t="str">
        <f t="shared" si="241"/>
        <v>KO</v>
      </c>
      <c r="Z1103" s="720" t="str">
        <f t="shared" si="254"/>
        <v/>
      </c>
      <c r="AA1103" s="1057" t="str">
        <f t="shared" si="251"/>
        <v>Confort - 2233</v>
      </c>
      <c r="AB1103" s="826"/>
      <c r="AD1103" s="771"/>
      <c r="AF1103" s="725"/>
    </row>
    <row r="1104" spans="1:32" s="720" customFormat="1" x14ac:dyDescent="0.25">
      <c r="A1104" s="720" t="s">
        <v>115</v>
      </c>
      <c r="B1104" s="769">
        <f t="shared" si="257"/>
        <v>12</v>
      </c>
      <c r="C1104" s="786">
        <v>904</v>
      </c>
      <c r="D1104" s="771" t="s">
        <v>213</v>
      </c>
      <c r="E1104" s="757">
        <v>42627</v>
      </c>
      <c r="F1104" s="825"/>
      <c r="G1104" s="721">
        <f t="shared" si="258"/>
        <v>12</v>
      </c>
      <c r="H1104" s="904">
        <v>904</v>
      </c>
      <c r="I1104" s="783">
        <v>904</v>
      </c>
      <c r="J1104" s="783">
        <v>904</v>
      </c>
      <c r="K1104" s="783">
        <f t="shared" si="259"/>
        <v>0</v>
      </c>
      <c r="L1104" s="956">
        <v>42628</v>
      </c>
      <c r="M1104" s="953"/>
      <c r="V1104" s="958"/>
      <c r="W1104" s="1051">
        <f t="shared" si="260"/>
        <v>12</v>
      </c>
      <c r="X1104" s="713"/>
      <c r="Y1104" s="977" t="str">
        <f t="shared" si="241"/>
        <v>KO</v>
      </c>
      <c r="Z1104" s="720" t="str">
        <f t="shared" si="254"/>
        <v/>
      </c>
      <c r="AA1104" s="1057" t="str">
        <f t="shared" si="251"/>
        <v>MC FNAC- 2370</v>
      </c>
      <c r="AB1104" s="826"/>
      <c r="AD1104" s="771"/>
      <c r="AF1104" s="725"/>
    </row>
    <row r="1105" spans="1:549" s="726" customFormat="1" x14ac:dyDescent="0.25">
      <c r="A1105" s="720" t="s">
        <v>115</v>
      </c>
      <c r="B1105" s="769">
        <f t="shared" si="257"/>
        <v>13</v>
      </c>
      <c r="C1105" s="786">
        <v>1200</v>
      </c>
      <c r="D1105" s="771" t="s">
        <v>186</v>
      </c>
      <c r="E1105" s="757">
        <v>42627</v>
      </c>
      <c r="F1105" s="825"/>
      <c r="G1105" s="721">
        <f t="shared" si="258"/>
        <v>13</v>
      </c>
      <c r="H1105" s="904">
        <v>1200</v>
      </c>
      <c r="I1105" s="783">
        <v>1200</v>
      </c>
      <c r="J1105" s="783">
        <v>1200</v>
      </c>
      <c r="K1105" s="783">
        <f t="shared" si="259"/>
        <v>0</v>
      </c>
      <c r="L1105" s="956">
        <v>42628</v>
      </c>
      <c r="M1105" s="953"/>
      <c r="N1105" s="720"/>
      <c r="O1105" s="720"/>
      <c r="P1105" s="720"/>
      <c r="Q1105" s="720"/>
      <c r="R1105" s="720"/>
      <c r="S1105" s="720"/>
      <c r="T1105" s="720"/>
      <c r="U1105" s="720"/>
      <c r="V1105" s="958"/>
      <c r="W1105" s="1051">
        <f t="shared" si="260"/>
        <v>13</v>
      </c>
      <c r="X1105" s="713">
        <v>1200</v>
      </c>
      <c r="Y1105" s="977" t="str">
        <f t="shared" ref="Y1105" si="261">IF(C1105=X1105,"OK",IF(R1105=J1105,"ERRO",IF(X1105="","KO",IF(X1105=J1105,"ERRO"))))</f>
        <v>OK</v>
      </c>
      <c r="Z1105" s="720">
        <f t="shared" ref="Z1105" si="262">IF(X1105="","",+C1105-X1105)</f>
        <v>0</v>
      </c>
      <c r="AA1105" s="1057" t="str">
        <f t="shared" si="251"/>
        <v>Ikea prov - 2835</v>
      </c>
      <c r="AB1105" s="1056">
        <v>42629</v>
      </c>
      <c r="AC1105" s="720">
        <f t="shared" ref="AC1105" si="263">X1105</f>
        <v>1200</v>
      </c>
      <c r="AD1105" s="771">
        <f t="shared" ref="AD1105" si="264">DAYS360(E1105,AB1105)</f>
        <v>2</v>
      </c>
      <c r="AE1105" s="720" t="str">
        <f t="shared" ref="AE1105" si="265">IF(AB1105&gt;0,"OK","Pendente")</f>
        <v>OK</v>
      </c>
      <c r="AF1105" s="725" t="str">
        <f t="shared" ref="AF1105" si="266">IF(AE1105="Pendente",IF(F1105&gt;5,"VER","-"),"OK")</f>
        <v>OK</v>
      </c>
      <c r="AG1105" s="720"/>
      <c r="AH1105" s="720"/>
      <c r="AI1105" s="720"/>
      <c r="AJ1105" s="720"/>
      <c r="AK1105" s="720"/>
      <c r="AL1105" s="720"/>
      <c r="AM1105" s="720"/>
      <c r="AN1105" s="720"/>
      <c r="AO1105" s="720"/>
      <c r="AP1105" s="720"/>
      <c r="AQ1105" s="720"/>
      <c r="AR1105" s="720"/>
      <c r="AS1105" s="720"/>
      <c r="AT1105" s="720"/>
      <c r="AU1105" s="720"/>
      <c r="AV1105" s="720"/>
      <c r="AW1105" s="720"/>
      <c r="AX1105" s="720"/>
      <c r="AY1105" s="720"/>
      <c r="AZ1105" s="720"/>
      <c r="BA1105" s="720"/>
      <c r="BB1105" s="720"/>
      <c r="BC1105" s="720"/>
      <c r="BD1105" s="720"/>
      <c r="BE1105" s="720"/>
      <c r="BF1105" s="720"/>
      <c r="BG1105" s="720"/>
      <c r="BH1105" s="720"/>
      <c r="BI1105" s="720"/>
      <c r="BJ1105" s="720"/>
      <c r="BK1105" s="720"/>
      <c r="BL1105" s="720"/>
      <c r="BM1105" s="720"/>
      <c r="BN1105" s="720"/>
      <c r="BO1105" s="720"/>
      <c r="BP1105" s="720"/>
      <c r="BQ1105" s="720"/>
      <c r="BR1105" s="720"/>
      <c r="BS1105" s="720"/>
      <c r="BT1105" s="720"/>
      <c r="BU1105" s="720"/>
      <c r="BV1105" s="720"/>
      <c r="BW1105" s="720"/>
      <c r="BX1105" s="720"/>
      <c r="BY1105" s="720"/>
      <c r="BZ1105" s="720"/>
      <c r="CA1105" s="720"/>
      <c r="CB1105" s="720"/>
      <c r="CC1105" s="720"/>
      <c r="CD1105" s="720"/>
      <c r="CE1105" s="720"/>
      <c r="CF1105" s="720"/>
      <c r="CG1105" s="720"/>
      <c r="CH1105" s="720"/>
      <c r="CI1105" s="720"/>
      <c r="CJ1105" s="720"/>
      <c r="CK1105" s="720"/>
      <c r="CL1105" s="720"/>
      <c r="CM1105" s="720"/>
      <c r="CN1105" s="720"/>
      <c r="CO1105" s="720"/>
      <c r="CP1105" s="720"/>
      <c r="CQ1105" s="720"/>
      <c r="CR1105" s="720"/>
      <c r="CS1105" s="720"/>
      <c r="CT1105" s="720"/>
      <c r="CU1105" s="720"/>
      <c r="CV1105" s="720"/>
      <c r="CW1105" s="720"/>
      <c r="CX1105" s="720"/>
      <c r="CY1105" s="720"/>
      <c r="CZ1105" s="720"/>
      <c r="DA1105" s="720"/>
      <c r="DB1105" s="720"/>
      <c r="DC1105" s="720"/>
      <c r="DD1105" s="720"/>
      <c r="DE1105" s="720"/>
      <c r="DF1105" s="720"/>
      <c r="DG1105" s="720"/>
      <c r="DH1105" s="720"/>
      <c r="DI1105" s="720"/>
      <c r="DJ1105" s="720"/>
      <c r="DK1105" s="720"/>
      <c r="DL1105" s="720"/>
      <c r="DM1105" s="720"/>
      <c r="DN1105" s="720"/>
      <c r="DO1105" s="720"/>
      <c r="DP1105" s="720"/>
      <c r="DQ1105" s="720"/>
      <c r="DR1105" s="720"/>
      <c r="DS1105" s="720"/>
      <c r="DT1105" s="720"/>
      <c r="DU1105" s="720"/>
      <c r="DV1105" s="720"/>
      <c r="DW1105" s="720"/>
      <c r="DX1105" s="720"/>
      <c r="DY1105" s="720"/>
      <c r="DZ1105" s="720"/>
      <c r="EA1105" s="720"/>
      <c r="EB1105" s="720"/>
      <c r="EC1105" s="720"/>
      <c r="ED1105" s="720"/>
      <c r="EE1105" s="720"/>
      <c r="EF1105" s="720"/>
      <c r="EG1105" s="720"/>
      <c r="EH1105" s="720"/>
      <c r="EI1105" s="720"/>
      <c r="EJ1105" s="720"/>
      <c r="EK1105" s="720"/>
      <c r="EL1105" s="720"/>
      <c r="EM1105" s="720"/>
      <c r="EN1105" s="720"/>
      <c r="EO1105" s="720"/>
      <c r="EP1105" s="720"/>
      <c r="EQ1105" s="720"/>
      <c r="ER1105" s="720"/>
      <c r="ES1105" s="720"/>
      <c r="ET1105" s="720"/>
      <c r="EU1105" s="720"/>
      <c r="EV1105" s="720"/>
      <c r="EW1105" s="720"/>
      <c r="EX1105" s="720"/>
      <c r="EY1105" s="720"/>
      <c r="EZ1105" s="720"/>
      <c r="FA1105" s="720"/>
      <c r="FB1105" s="720"/>
      <c r="FC1105" s="720"/>
      <c r="FD1105" s="720"/>
      <c r="FE1105" s="720"/>
      <c r="FF1105" s="720"/>
      <c r="FG1105" s="720"/>
      <c r="FH1105" s="720"/>
      <c r="FI1105" s="720"/>
      <c r="FJ1105" s="720"/>
      <c r="FK1105" s="720"/>
      <c r="FL1105" s="720"/>
      <c r="FM1105" s="720"/>
      <c r="FN1105" s="720"/>
      <c r="FO1105" s="720"/>
      <c r="FP1105" s="720"/>
      <c r="FQ1105" s="720"/>
      <c r="FR1105" s="720"/>
      <c r="FS1105" s="720"/>
      <c r="FT1105" s="720"/>
      <c r="FU1105" s="720"/>
      <c r="FV1105" s="720"/>
      <c r="FW1105" s="720"/>
      <c r="FX1105" s="720"/>
      <c r="FY1105" s="720"/>
      <c r="FZ1105" s="720"/>
      <c r="GA1105" s="720"/>
      <c r="GB1105" s="720"/>
      <c r="GC1105" s="720"/>
      <c r="GD1105" s="720"/>
      <c r="GE1105" s="720"/>
      <c r="GF1105" s="720"/>
      <c r="GG1105" s="720"/>
      <c r="GH1105" s="720"/>
      <c r="GI1105" s="720"/>
      <c r="GJ1105" s="720"/>
      <c r="GK1105" s="720"/>
      <c r="GL1105" s="720"/>
      <c r="GM1105" s="720"/>
      <c r="GN1105" s="720"/>
      <c r="GO1105" s="720"/>
      <c r="GP1105" s="720"/>
      <c r="GQ1105" s="720"/>
      <c r="GR1105" s="720"/>
      <c r="GS1105" s="720"/>
      <c r="GT1105" s="720"/>
      <c r="GU1105" s="720"/>
      <c r="GV1105" s="720"/>
      <c r="GW1105" s="720"/>
      <c r="GX1105" s="720"/>
      <c r="GY1105" s="720"/>
      <c r="GZ1105" s="720"/>
      <c r="HA1105" s="720"/>
      <c r="HB1105" s="720"/>
      <c r="HC1105" s="720"/>
      <c r="HD1105" s="720"/>
      <c r="HE1105" s="720"/>
      <c r="HF1105" s="720"/>
      <c r="HG1105" s="720"/>
      <c r="HH1105" s="720"/>
      <c r="HI1105" s="720"/>
      <c r="HJ1105" s="720"/>
      <c r="HK1105" s="720"/>
      <c r="HL1105" s="720"/>
      <c r="HM1105" s="720"/>
      <c r="HN1105" s="720"/>
      <c r="HO1105" s="720"/>
      <c r="HP1105" s="720"/>
      <c r="HQ1105" s="720"/>
      <c r="HR1105" s="720"/>
      <c r="HS1105" s="720"/>
      <c r="HT1105" s="720"/>
      <c r="HU1105" s="720"/>
      <c r="HV1105" s="720"/>
      <c r="HW1105" s="720"/>
      <c r="HX1105" s="720"/>
      <c r="HY1105" s="720"/>
      <c r="HZ1105" s="720"/>
      <c r="IA1105" s="720"/>
      <c r="IB1105" s="720"/>
      <c r="IC1105" s="720"/>
      <c r="ID1105" s="720"/>
      <c r="IE1105" s="720"/>
      <c r="IF1105" s="720"/>
      <c r="IG1105" s="720"/>
      <c r="IH1105" s="720"/>
      <c r="II1105" s="720"/>
      <c r="IJ1105" s="720"/>
      <c r="IK1105" s="720"/>
      <c r="IL1105" s="720"/>
      <c r="IM1105" s="720"/>
      <c r="IN1105" s="720"/>
      <c r="IO1105" s="720"/>
      <c r="IP1105" s="720"/>
      <c r="IQ1105" s="720"/>
      <c r="IR1105" s="720"/>
      <c r="IS1105" s="720"/>
      <c r="IT1105" s="720"/>
      <c r="IU1105" s="720"/>
      <c r="IV1105" s="720"/>
      <c r="IW1105" s="720"/>
      <c r="IX1105" s="720"/>
      <c r="IY1105" s="720"/>
      <c r="IZ1105" s="720"/>
      <c r="JA1105" s="720"/>
      <c r="JB1105" s="720"/>
      <c r="JC1105" s="720"/>
      <c r="JD1105" s="720"/>
      <c r="JE1105" s="720"/>
      <c r="JF1105" s="720"/>
      <c r="JG1105" s="720"/>
      <c r="JH1105" s="720"/>
      <c r="JI1105" s="720"/>
      <c r="JJ1105" s="720"/>
      <c r="JK1105" s="720"/>
      <c r="JL1105" s="720"/>
      <c r="JM1105" s="720"/>
      <c r="JN1105" s="720"/>
      <c r="JO1105" s="720"/>
      <c r="JP1105" s="720"/>
      <c r="JQ1105" s="720"/>
      <c r="JR1105" s="720"/>
      <c r="JS1105" s="720"/>
      <c r="JT1105" s="720"/>
      <c r="JU1105" s="720"/>
      <c r="JV1105" s="720"/>
      <c r="JW1105" s="720"/>
      <c r="JX1105" s="720"/>
      <c r="JY1105" s="720"/>
      <c r="JZ1105" s="720"/>
      <c r="KA1105" s="720"/>
      <c r="KB1105" s="720"/>
      <c r="KC1105" s="720"/>
      <c r="KD1105" s="720"/>
      <c r="KE1105" s="720"/>
      <c r="KF1105" s="720"/>
      <c r="KG1105" s="720"/>
      <c r="KH1105" s="720"/>
      <c r="KI1105" s="720"/>
      <c r="KJ1105" s="720"/>
      <c r="KK1105" s="720"/>
      <c r="KL1105" s="720"/>
      <c r="KM1105" s="720"/>
      <c r="KN1105" s="720"/>
      <c r="KO1105" s="720"/>
      <c r="KP1105" s="720"/>
      <c r="KQ1105" s="720"/>
      <c r="KR1105" s="720"/>
      <c r="KS1105" s="720"/>
      <c r="KT1105" s="720"/>
      <c r="KU1105" s="720"/>
      <c r="KV1105" s="720"/>
      <c r="KW1105" s="720"/>
      <c r="KX1105" s="720"/>
      <c r="KY1105" s="720"/>
      <c r="KZ1105" s="720"/>
      <c r="LA1105" s="720"/>
      <c r="LB1105" s="720"/>
      <c r="LC1105" s="720"/>
      <c r="LD1105" s="720"/>
      <c r="LE1105" s="720"/>
      <c r="LF1105" s="720"/>
      <c r="LG1105" s="720"/>
      <c r="LH1105" s="720"/>
      <c r="LI1105" s="720"/>
      <c r="LJ1105" s="720"/>
      <c r="LK1105" s="720"/>
      <c r="LL1105" s="720"/>
      <c r="LM1105" s="720"/>
      <c r="LN1105" s="720"/>
      <c r="LO1105" s="720"/>
      <c r="LP1105" s="720"/>
      <c r="LQ1105" s="720"/>
      <c r="LR1105" s="720"/>
      <c r="LS1105" s="720"/>
      <c r="LT1105" s="720"/>
      <c r="LU1105" s="720"/>
      <c r="LV1105" s="720"/>
      <c r="LW1105" s="720"/>
      <c r="LX1105" s="720"/>
      <c r="LY1105" s="720"/>
      <c r="LZ1105" s="720"/>
      <c r="MA1105" s="720"/>
      <c r="MB1105" s="720"/>
      <c r="MC1105" s="720"/>
      <c r="MD1105" s="720"/>
      <c r="ME1105" s="720"/>
      <c r="MF1105" s="720"/>
      <c r="MG1105" s="720"/>
      <c r="MH1105" s="720"/>
      <c r="MI1105" s="720"/>
      <c r="MJ1105" s="720"/>
      <c r="MK1105" s="720"/>
      <c r="ML1105" s="720"/>
      <c r="MM1105" s="720"/>
      <c r="MN1105" s="720"/>
      <c r="MO1105" s="720"/>
      <c r="MP1105" s="720"/>
      <c r="MQ1105" s="720"/>
      <c r="MR1105" s="720"/>
      <c r="MS1105" s="720"/>
      <c r="MT1105" s="720"/>
      <c r="MU1105" s="720"/>
      <c r="MV1105" s="720"/>
      <c r="MW1105" s="720"/>
      <c r="MX1105" s="720"/>
      <c r="MY1105" s="720"/>
      <c r="MZ1105" s="720"/>
      <c r="NA1105" s="720"/>
      <c r="NB1105" s="720"/>
      <c r="NC1105" s="720"/>
      <c r="ND1105" s="720"/>
      <c r="NE1105" s="720"/>
      <c r="NF1105" s="720"/>
      <c r="NG1105" s="720"/>
      <c r="NH1105" s="720"/>
      <c r="NI1105" s="720"/>
      <c r="NJ1105" s="720"/>
      <c r="NK1105" s="720"/>
      <c r="NL1105" s="720"/>
      <c r="NM1105" s="720"/>
      <c r="NN1105" s="720"/>
      <c r="NO1105" s="720"/>
      <c r="NP1105" s="720"/>
      <c r="NQ1105" s="720"/>
      <c r="NR1105" s="720"/>
      <c r="NS1105" s="720"/>
      <c r="NT1105" s="720"/>
      <c r="NU1105" s="720"/>
      <c r="NV1105" s="720"/>
      <c r="NW1105" s="720"/>
      <c r="NX1105" s="720"/>
      <c r="NY1105" s="720"/>
      <c r="NZ1105" s="720"/>
      <c r="OA1105" s="720"/>
      <c r="OB1105" s="720"/>
      <c r="OC1105" s="720"/>
      <c r="OD1105" s="720"/>
      <c r="OE1105" s="720"/>
      <c r="OF1105" s="720"/>
      <c r="OG1105" s="720"/>
      <c r="OH1105" s="720"/>
      <c r="OI1105" s="720"/>
      <c r="OJ1105" s="720"/>
      <c r="OK1105" s="720"/>
      <c r="OL1105" s="720"/>
      <c r="OM1105" s="720"/>
      <c r="ON1105" s="720"/>
      <c r="OO1105" s="720"/>
      <c r="OP1105" s="720"/>
      <c r="OQ1105" s="720"/>
      <c r="OR1105" s="720"/>
      <c r="OS1105" s="720"/>
      <c r="OT1105" s="720"/>
      <c r="OU1105" s="720"/>
      <c r="OV1105" s="720"/>
      <c r="OW1105" s="720"/>
      <c r="OX1105" s="720"/>
      <c r="OY1105" s="720"/>
      <c r="OZ1105" s="720"/>
      <c r="PA1105" s="720"/>
      <c r="PB1105" s="720"/>
      <c r="PC1105" s="720"/>
      <c r="PD1105" s="720"/>
      <c r="PE1105" s="720"/>
      <c r="PF1105" s="720"/>
      <c r="PG1105" s="720"/>
      <c r="PH1105" s="720"/>
      <c r="PI1105" s="720"/>
      <c r="PJ1105" s="720"/>
      <c r="PK1105" s="720"/>
      <c r="PL1105" s="720"/>
      <c r="PM1105" s="720"/>
      <c r="PN1105" s="720"/>
      <c r="PO1105" s="720"/>
      <c r="PP1105" s="720"/>
      <c r="PQ1105" s="720"/>
      <c r="PR1105" s="720"/>
      <c r="PS1105" s="720"/>
      <c r="PT1105" s="720"/>
      <c r="PU1105" s="720"/>
      <c r="PV1105" s="720"/>
      <c r="PW1105" s="720"/>
      <c r="PX1105" s="720"/>
      <c r="PY1105" s="720"/>
      <c r="PZ1105" s="720"/>
      <c r="QA1105" s="720"/>
      <c r="QB1105" s="720"/>
      <c r="QC1105" s="720"/>
      <c r="QD1105" s="720"/>
      <c r="QE1105" s="720"/>
      <c r="QF1105" s="720"/>
      <c r="QG1105" s="720"/>
      <c r="QH1105" s="720"/>
      <c r="QI1105" s="720"/>
      <c r="QJ1105" s="720"/>
      <c r="QK1105" s="720"/>
      <c r="QL1105" s="720"/>
      <c r="QM1105" s="720"/>
      <c r="QN1105" s="720"/>
      <c r="QO1105" s="720"/>
      <c r="QP1105" s="720"/>
      <c r="QQ1105" s="720"/>
      <c r="QR1105" s="720"/>
      <c r="QS1105" s="720"/>
      <c r="QT1105" s="720"/>
      <c r="QU1105" s="720"/>
      <c r="QV1105" s="720"/>
      <c r="QW1105" s="720"/>
      <c r="QX1105" s="720"/>
      <c r="QY1105" s="720"/>
      <c r="QZ1105" s="720"/>
      <c r="RA1105" s="720"/>
      <c r="RB1105" s="720"/>
      <c r="RC1105" s="720"/>
      <c r="RD1105" s="720"/>
      <c r="RE1105" s="720"/>
      <c r="RF1105" s="720"/>
      <c r="RG1105" s="720"/>
      <c r="RH1105" s="720"/>
      <c r="RI1105" s="720"/>
      <c r="RJ1105" s="720"/>
      <c r="RK1105" s="720"/>
      <c r="RL1105" s="720"/>
      <c r="RM1105" s="720"/>
      <c r="RN1105" s="720"/>
      <c r="RO1105" s="720"/>
      <c r="RP1105" s="720"/>
      <c r="RQ1105" s="720"/>
      <c r="RR1105" s="720"/>
      <c r="RS1105" s="720"/>
      <c r="RT1105" s="720"/>
      <c r="RU1105" s="720"/>
      <c r="RV1105" s="720"/>
      <c r="RW1105" s="720"/>
      <c r="RX1105" s="720"/>
      <c r="RY1105" s="720"/>
      <c r="RZ1105" s="720"/>
      <c r="SA1105" s="720"/>
      <c r="SB1105" s="720"/>
      <c r="SC1105" s="720"/>
      <c r="SD1105" s="720"/>
      <c r="SE1105" s="720"/>
      <c r="SF1105" s="720"/>
      <c r="SG1105" s="720"/>
      <c r="SH1105" s="720"/>
      <c r="SI1105" s="720"/>
      <c r="SJ1105" s="720"/>
      <c r="SK1105" s="720"/>
      <c r="SL1105" s="720"/>
      <c r="SM1105" s="720"/>
      <c r="SN1105" s="720"/>
      <c r="SO1105" s="720"/>
      <c r="SP1105" s="720"/>
      <c r="SQ1105" s="720"/>
      <c r="SR1105" s="720"/>
      <c r="SS1105" s="720"/>
      <c r="ST1105" s="720"/>
      <c r="SU1105" s="720"/>
      <c r="SV1105" s="720"/>
      <c r="SW1105" s="720"/>
      <c r="SX1105" s="720"/>
      <c r="SY1105" s="720"/>
      <c r="SZ1105" s="720"/>
      <c r="TA1105" s="720"/>
      <c r="TB1105" s="720"/>
      <c r="TC1105" s="720"/>
      <c r="TD1105" s="720"/>
      <c r="TE1105" s="720"/>
      <c r="TF1105" s="720"/>
      <c r="TG1105" s="720"/>
      <c r="TH1105" s="720"/>
      <c r="TI1105" s="720"/>
      <c r="TJ1105" s="720"/>
      <c r="TK1105" s="720"/>
      <c r="TL1105" s="720"/>
      <c r="TM1105" s="720"/>
      <c r="TN1105" s="720"/>
      <c r="TO1105" s="720"/>
      <c r="TP1105" s="720"/>
      <c r="TQ1105" s="720"/>
      <c r="TR1105" s="720"/>
      <c r="TS1105" s="720"/>
      <c r="TT1105" s="720"/>
      <c r="TU1105" s="720"/>
      <c r="TV1105" s="720"/>
      <c r="TW1105" s="720"/>
      <c r="TX1105" s="720"/>
      <c r="TY1105" s="720"/>
      <c r="TZ1105" s="720"/>
      <c r="UA1105" s="720"/>
      <c r="UB1105" s="720"/>
      <c r="UC1105" s="720"/>
    </row>
    <row r="1106" spans="1:549" s="726" customFormat="1" x14ac:dyDescent="0.25">
      <c r="A1106" s="720" t="s">
        <v>115</v>
      </c>
      <c r="B1106" s="769">
        <f t="shared" si="257"/>
        <v>14</v>
      </c>
      <c r="C1106" s="786">
        <v>57</v>
      </c>
      <c r="D1106" s="771" t="s">
        <v>187</v>
      </c>
      <c r="E1106" s="757">
        <v>42627</v>
      </c>
      <c r="F1106" s="825"/>
      <c r="G1106" s="721">
        <f t="shared" si="258"/>
        <v>14</v>
      </c>
      <c r="H1106" s="904">
        <v>57</v>
      </c>
      <c r="I1106" s="783">
        <v>57</v>
      </c>
      <c r="J1106" s="783">
        <v>57</v>
      </c>
      <c r="K1106" s="783">
        <f t="shared" si="259"/>
        <v>0</v>
      </c>
      <c r="L1106" s="956">
        <v>42628</v>
      </c>
      <c r="M1106" s="953"/>
      <c r="N1106" s="720"/>
      <c r="O1106" s="720"/>
      <c r="P1106" s="720"/>
      <c r="Q1106" s="720"/>
      <c r="R1106" s="720"/>
      <c r="S1106" s="720"/>
      <c r="T1106" s="720"/>
      <c r="U1106" s="720"/>
      <c r="V1106" s="958"/>
      <c r="W1106" s="1051">
        <f t="shared" si="260"/>
        <v>14</v>
      </c>
      <c r="X1106" s="713"/>
      <c r="Y1106" s="977"/>
      <c r="Z1106" s="720"/>
      <c r="AA1106" s="1057" t="str">
        <f t="shared" si="251"/>
        <v>Salvador Caetano - 2879</v>
      </c>
      <c r="AB1106" s="1056"/>
      <c r="AC1106" s="720"/>
      <c r="AD1106" s="771"/>
      <c r="AE1106" s="720"/>
      <c r="AF1106" s="725"/>
      <c r="AG1106" s="720"/>
      <c r="AH1106" s="720"/>
      <c r="AI1106" s="720"/>
      <c r="AJ1106" s="720"/>
      <c r="AK1106" s="720"/>
      <c r="AL1106" s="720"/>
      <c r="AM1106" s="720"/>
      <c r="AN1106" s="720"/>
      <c r="AO1106" s="720"/>
      <c r="AP1106" s="720"/>
      <c r="AQ1106" s="720"/>
      <c r="AR1106" s="720"/>
      <c r="AS1106" s="720"/>
      <c r="AT1106" s="720"/>
      <c r="AU1106" s="720"/>
      <c r="AV1106" s="720"/>
      <c r="AW1106" s="720"/>
      <c r="AX1106" s="720"/>
      <c r="AY1106" s="720"/>
      <c r="AZ1106" s="720"/>
      <c r="BA1106" s="720"/>
      <c r="BB1106" s="720"/>
      <c r="BC1106" s="720"/>
      <c r="BD1106" s="720"/>
      <c r="BE1106" s="720"/>
      <c r="BF1106" s="720"/>
      <c r="BG1106" s="720"/>
      <c r="BH1106" s="720"/>
      <c r="BI1106" s="720"/>
      <c r="BJ1106" s="720"/>
      <c r="BK1106" s="720"/>
      <c r="BL1106" s="720"/>
      <c r="BM1106" s="720"/>
      <c r="BN1106" s="720"/>
      <c r="BO1106" s="720"/>
      <c r="BP1106" s="720"/>
      <c r="BQ1106" s="720"/>
      <c r="BR1106" s="720"/>
      <c r="BS1106" s="720"/>
      <c r="BT1106" s="720"/>
      <c r="BU1106" s="720"/>
      <c r="BV1106" s="720"/>
      <c r="BW1106" s="720"/>
      <c r="BX1106" s="720"/>
      <c r="BY1106" s="720"/>
      <c r="BZ1106" s="720"/>
      <c r="CA1106" s="720"/>
      <c r="CB1106" s="720"/>
      <c r="CC1106" s="720"/>
      <c r="CD1106" s="720"/>
      <c r="CE1106" s="720"/>
      <c r="CF1106" s="720"/>
      <c r="CG1106" s="720"/>
      <c r="CH1106" s="720"/>
      <c r="CI1106" s="720"/>
      <c r="CJ1106" s="720"/>
      <c r="CK1106" s="720"/>
      <c r="CL1106" s="720"/>
      <c r="CM1106" s="720"/>
      <c r="CN1106" s="720"/>
      <c r="CO1106" s="720"/>
      <c r="CP1106" s="720"/>
      <c r="CQ1106" s="720"/>
      <c r="CR1106" s="720"/>
      <c r="CS1106" s="720"/>
      <c r="CT1106" s="720"/>
      <c r="CU1106" s="720"/>
      <c r="CV1106" s="720"/>
      <c r="CW1106" s="720"/>
      <c r="CX1106" s="720"/>
      <c r="CY1106" s="720"/>
      <c r="CZ1106" s="720"/>
      <c r="DA1106" s="720"/>
      <c r="DB1106" s="720"/>
      <c r="DC1106" s="720"/>
      <c r="DD1106" s="720"/>
      <c r="DE1106" s="720"/>
      <c r="DF1106" s="720"/>
      <c r="DG1106" s="720"/>
      <c r="DH1106" s="720"/>
      <c r="DI1106" s="720"/>
      <c r="DJ1106" s="720"/>
      <c r="DK1106" s="720"/>
      <c r="DL1106" s="720"/>
      <c r="DM1106" s="720"/>
      <c r="DN1106" s="720"/>
      <c r="DO1106" s="720"/>
      <c r="DP1106" s="720"/>
      <c r="DQ1106" s="720"/>
      <c r="DR1106" s="720"/>
      <c r="DS1106" s="720"/>
      <c r="DT1106" s="720"/>
      <c r="DU1106" s="720"/>
      <c r="DV1106" s="720"/>
      <c r="DW1106" s="720"/>
      <c r="DX1106" s="720"/>
      <c r="DY1106" s="720"/>
      <c r="DZ1106" s="720"/>
      <c r="EA1106" s="720"/>
      <c r="EB1106" s="720"/>
      <c r="EC1106" s="720"/>
      <c r="ED1106" s="720"/>
      <c r="EE1106" s="720"/>
      <c r="EF1106" s="720"/>
      <c r="EG1106" s="720"/>
      <c r="EH1106" s="720"/>
      <c r="EI1106" s="720"/>
      <c r="EJ1106" s="720"/>
      <c r="EK1106" s="720"/>
      <c r="EL1106" s="720"/>
      <c r="EM1106" s="720"/>
      <c r="EN1106" s="720"/>
      <c r="EO1106" s="720"/>
      <c r="EP1106" s="720"/>
      <c r="EQ1106" s="720"/>
      <c r="ER1106" s="720"/>
      <c r="ES1106" s="720"/>
      <c r="ET1106" s="720"/>
      <c r="EU1106" s="720"/>
      <c r="EV1106" s="720"/>
      <c r="EW1106" s="720"/>
      <c r="EX1106" s="720"/>
      <c r="EY1106" s="720"/>
      <c r="EZ1106" s="720"/>
      <c r="FA1106" s="720"/>
      <c r="FB1106" s="720"/>
      <c r="FC1106" s="720"/>
      <c r="FD1106" s="720"/>
      <c r="FE1106" s="720"/>
      <c r="FF1106" s="720"/>
      <c r="FG1106" s="720"/>
      <c r="FH1106" s="720"/>
      <c r="FI1106" s="720"/>
      <c r="FJ1106" s="720"/>
      <c r="FK1106" s="720"/>
      <c r="FL1106" s="720"/>
      <c r="FM1106" s="720"/>
      <c r="FN1106" s="720"/>
      <c r="FO1106" s="720"/>
      <c r="FP1106" s="720"/>
      <c r="FQ1106" s="720"/>
      <c r="FR1106" s="720"/>
      <c r="FS1106" s="720"/>
      <c r="FT1106" s="720"/>
      <c r="FU1106" s="720"/>
      <c r="FV1106" s="720"/>
      <c r="FW1106" s="720"/>
      <c r="FX1106" s="720"/>
      <c r="FY1106" s="720"/>
      <c r="FZ1106" s="720"/>
      <c r="GA1106" s="720"/>
      <c r="GB1106" s="720"/>
      <c r="GC1106" s="720"/>
      <c r="GD1106" s="720"/>
      <c r="GE1106" s="720"/>
      <c r="GF1106" s="720"/>
      <c r="GG1106" s="720"/>
      <c r="GH1106" s="720"/>
      <c r="GI1106" s="720"/>
      <c r="GJ1106" s="720"/>
      <c r="GK1106" s="720"/>
      <c r="GL1106" s="720"/>
      <c r="GM1106" s="720"/>
      <c r="GN1106" s="720"/>
      <c r="GO1106" s="720"/>
      <c r="GP1106" s="720"/>
      <c r="GQ1106" s="720"/>
      <c r="GR1106" s="720"/>
      <c r="GS1106" s="720"/>
      <c r="GT1106" s="720"/>
      <c r="GU1106" s="720"/>
      <c r="GV1106" s="720"/>
      <c r="GW1106" s="720"/>
      <c r="GX1106" s="720"/>
      <c r="GY1106" s="720"/>
      <c r="GZ1106" s="720"/>
      <c r="HA1106" s="720"/>
      <c r="HB1106" s="720"/>
      <c r="HC1106" s="720"/>
      <c r="HD1106" s="720"/>
      <c r="HE1106" s="720"/>
      <c r="HF1106" s="720"/>
      <c r="HG1106" s="720"/>
      <c r="HH1106" s="720"/>
      <c r="HI1106" s="720"/>
      <c r="HJ1106" s="720"/>
      <c r="HK1106" s="720"/>
      <c r="HL1106" s="720"/>
      <c r="HM1106" s="720"/>
      <c r="HN1106" s="720"/>
      <c r="HO1106" s="720"/>
      <c r="HP1106" s="720"/>
      <c r="HQ1106" s="720"/>
      <c r="HR1106" s="720"/>
      <c r="HS1106" s="720"/>
      <c r="HT1106" s="720"/>
      <c r="HU1106" s="720"/>
      <c r="HV1106" s="720"/>
      <c r="HW1106" s="720"/>
      <c r="HX1106" s="720"/>
      <c r="HY1106" s="720"/>
      <c r="HZ1106" s="720"/>
      <c r="IA1106" s="720"/>
      <c r="IB1106" s="720"/>
      <c r="IC1106" s="720"/>
      <c r="ID1106" s="720"/>
      <c r="IE1106" s="720"/>
      <c r="IF1106" s="720"/>
      <c r="IG1106" s="720"/>
      <c r="IH1106" s="720"/>
      <c r="II1106" s="720"/>
      <c r="IJ1106" s="720"/>
      <c r="IK1106" s="720"/>
      <c r="IL1106" s="720"/>
      <c r="IM1106" s="720"/>
      <c r="IN1106" s="720"/>
      <c r="IO1106" s="720"/>
      <c r="IP1106" s="720"/>
      <c r="IQ1106" s="720"/>
      <c r="IR1106" s="720"/>
      <c r="IS1106" s="720"/>
      <c r="IT1106" s="720"/>
      <c r="IU1106" s="720"/>
      <c r="IV1106" s="720"/>
      <c r="IW1106" s="720"/>
      <c r="IX1106" s="720"/>
      <c r="IY1106" s="720"/>
      <c r="IZ1106" s="720"/>
      <c r="JA1106" s="720"/>
      <c r="JB1106" s="720"/>
      <c r="JC1106" s="720"/>
      <c r="JD1106" s="720"/>
      <c r="JE1106" s="720"/>
      <c r="JF1106" s="720"/>
      <c r="JG1106" s="720"/>
      <c r="JH1106" s="720"/>
      <c r="JI1106" s="720"/>
      <c r="JJ1106" s="720"/>
      <c r="JK1106" s="720"/>
      <c r="JL1106" s="720"/>
      <c r="JM1106" s="720"/>
      <c r="JN1106" s="720"/>
      <c r="JO1106" s="720"/>
      <c r="JP1106" s="720"/>
      <c r="JQ1106" s="720"/>
      <c r="JR1106" s="720"/>
      <c r="JS1106" s="720"/>
      <c r="JT1106" s="720"/>
      <c r="JU1106" s="720"/>
      <c r="JV1106" s="720"/>
      <c r="JW1106" s="720"/>
      <c r="JX1106" s="720"/>
      <c r="JY1106" s="720"/>
      <c r="JZ1106" s="720"/>
      <c r="KA1106" s="720"/>
      <c r="KB1106" s="720"/>
      <c r="KC1106" s="720"/>
      <c r="KD1106" s="720"/>
      <c r="KE1106" s="720"/>
      <c r="KF1106" s="720"/>
      <c r="KG1106" s="720"/>
      <c r="KH1106" s="720"/>
      <c r="KI1106" s="720"/>
      <c r="KJ1106" s="720"/>
      <c r="KK1106" s="720"/>
      <c r="KL1106" s="720"/>
      <c r="KM1106" s="720"/>
      <c r="KN1106" s="720"/>
      <c r="KO1106" s="720"/>
      <c r="KP1106" s="720"/>
      <c r="KQ1106" s="720"/>
      <c r="KR1106" s="720"/>
      <c r="KS1106" s="720"/>
      <c r="KT1106" s="720"/>
      <c r="KU1106" s="720"/>
      <c r="KV1106" s="720"/>
      <c r="KW1106" s="720"/>
      <c r="KX1106" s="720"/>
      <c r="KY1106" s="720"/>
      <c r="KZ1106" s="720"/>
      <c r="LA1106" s="720"/>
      <c r="LB1106" s="720"/>
      <c r="LC1106" s="720"/>
      <c r="LD1106" s="720"/>
      <c r="LE1106" s="720"/>
      <c r="LF1106" s="720"/>
      <c r="LG1106" s="720"/>
      <c r="LH1106" s="720"/>
      <c r="LI1106" s="720"/>
      <c r="LJ1106" s="720"/>
      <c r="LK1106" s="720"/>
      <c r="LL1106" s="720"/>
      <c r="LM1106" s="720"/>
      <c r="LN1106" s="720"/>
      <c r="LO1106" s="720"/>
      <c r="LP1106" s="720"/>
      <c r="LQ1106" s="720"/>
      <c r="LR1106" s="720"/>
      <c r="LS1106" s="720"/>
      <c r="LT1106" s="720"/>
      <c r="LU1106" s="720"/>
      <c r="LV1106" s="720"/>
      <c r="LW1106" s="720"/>
      <c r="LX1106" s="720"/>
      <c r="LY1106" s="720"/>
      <c r="LZ1106" s="720"/>
      <c r="MA1106" s="720"/>
      <c r="MB1106" s="720"/>
      <c r="MC1106" s="720"/>
      <c r="MD1106" s="720"/>
      <c r="ME1106" s="720"/>
      <c r="MF1106" s="720"/>
      <c r="MG1106" s="720"/>
      <c r="MH1106" s="720"/>
      <c r="MI1106" s="720"/>
      <c r="MJ1106" s="720"/>
      <c r="MK1106" s="720"/>
      <c r="ML1106" s="720"/>
      <c r="MM1106" s="720"/>
      <c r="MN1106" s="720"/>
      <c r="MO1106" s="720"/>
      <c r="MP1106" s="720"/>
      <c r="MQ1106" s="720"/>
      <c r="MR1106" s="720"/>
      <c r="MS1106" s="720"/>
      <c r="MT1106" s="720"/>
      <c r="MU1106" s="720"/>
      <c r="MV1106" s="720"/>
      <c r="MW1106" s="720"/>
      <c r="MX1106" s="720"/>
      <c r="MY1106" s="720"/>
      <c r="MZ1106" s="720"/>
      <c r="NA1106" s="720"/>
      <c r="NB1106" s="720"/>
      <c r="NC1106" s="720"/>
      <c r="ND1106" s="720"/>
      <c r="NE1106" s="720"/>
      <c r="NF1106" s="720"/>
      <c r="NG1106" s="720"/>
      <c r="NH1106" s="720"/>
      <c r="NI1106" s="720"/>
      <c r="NJ1106" s="720"/>
      <c r="NK1106" s="720"/>
      <c r="NL1106" s="720"/>
      <c r="NM1106" s="720"/>
      <c r="NN1106" s="720"/>
      <c r="NO1106" s="720"/>
      <c r="NP1106" s="720"/>
      <c r="NQ1106" s="720"/>
      <c r="NR1106" s="720"/>
      <c r="NS1106" s="720"/>
      <c r="NT1106" s="720"/>
      <c r="NU1106" s="720"/>
      <c r="NV1106" s="720"/>
      <c r="NW1106" s="720"/>
      <c r="NX1106" s="720"/>
      <c r="NY1106" s="720"/>
      <c r="NZ1106" s="720"/>
      <c r="OA1106" s="720"/>
      <c r="OB1106" s="720"/>
      <c r="OC1106" s="720"/>
      <c r="OD1106" s="720"/>
      <c r="OE1106" s="720"/>
      <c r="OF1106" s="720"/>
      <c r="OG1106" s="720"/>
      <c r="OH1106" s="720"/>
      <c r="OI1106" s="720"/>
      <c r="OJ1106" s="720"/>
      <c r="OK1106" s="720"/>
      <c r="OL1106" s="720"/>
      <c r="OM1106" s="720"/>
      <c r="ON1106" s="720"/>
      <c r="OO1106" s="720"/>
      <c r="OP1106" s="720"/>
      <c r="OQ1106" s="720"/>
      <c r="OR1106" s="720"/>
      <c r="OS1106" s="720"/>
      <c r="OT1106" s="720"/>
      <c r="OU1106" s="720"/>
      <c r="OV1106" s="720"/>
      <c r="OW1106" s="720"/>
      <c r="OX1106" s="720"/>
      <c r="OY1106" s="720"/>
      <c r="OZ1106" s="720"/>
      <c r="PA1106" s="720"/>
      <c r="PB1106" s="720"/>
      <c r="PC1106" s="720"/>
      <c r="PD1106" s="720"/>
      <c r="PE1106" s="720"/>
      <c r="PF1106" s="720"/>
      <c r="PG1106" s="720"/>
      <c r="PH1106" s="720"/>
      <c r="PI1106" s="720"/>
      <c r="PJ1106" s="720"/>
      <c r="PK1106" s="720"/>
      <c r="PL1106" s="720"/>
      <c r="PM1106" s="720"/>
      <c r="PN1106" s="720"/>
      <c r="PO1106" s="720"/>
      <c r="PP1106" s="720"/>
      <c r="PQ1106" s="720"/>
      <c r="PR1106" s="720"/>
      <c r="PS1106" s="720"/>
      <c r="PT1106" s="720"/>
      <c r="PU1106" s="720"/>
      <c r="PV1106" s="720"/>
      <c r="PW1106" s="720"/>
      <c r="PX1106" s="720"/>
      <c r="PY1106" s="720"/>
      <c r="PZ1106" s="720"/>
      <c r="QA1106" s="720"/>
      <c r="QB1106" s="720"/>
      <c r="QC1106" s="720"/>
      <c r="QD1106" s="720"/>
      <c r="QE1106" s="720"/>
      <c r="QF1106" s="720"/>
      <c r="QG1106" s="720"/>
      <c r="QH1106" s="720"/>
      <c r="QI1106" s="720"/>
      <c r="QJ1106" s="720"/>
      <c r="QK1106" s="720"/>
      <c r="QL1106" s="720"/>
      <c r="QM1106" s="720"/>
      <c r="QN1106" s="720"/>
      <c r="QO1106" s="720"/>
      <c r="QP1106" s="720"/>
      <c r="QQ1106" s="720"/>
      <c r="QR1106" s="720"/>
      <c r="QS1106" s="720"/>
      <c r="QT1106" s="720"/>
      <c r="QU1106" s="720"/>
      <c r="QV1106" s="720"/>
      <c r="QW1106" s="720"/>
      <c r="QX1106" s="720"/>
      <c r="QY1106" s="720"/>
      <c r="QZ1106" s="720"/>
      <c r="RA1106" s="720"/>
      <c r="RB1106" s="720"/>
      <c r="RC1106" s="720"/>
      <c r="RD1106" s="720"/>
      <c r="RE1106" s="720"/>
      <c r="RF1106" s="720"/>
      <c r="RG1106" s="720"/>
      <c r="RH1106" s="720"/>
      <c r="RI1106" s="720"/>
      <c r="RJ1106" s="720"/>
      <c r="RK1106" s="720"/>
      <c r="RL1106" s="720"/>
      <c r="RM1106" s="720"/>
      <c r="RN1106" s="720"/>
      <c r="RO1106" s="720"/>
      <c r="RP1106" s="720"/>
      <c r="RQ1106" s="720"/>
      <c r="RR1106" s="720"/>
      <c r="RS1106" s="720"/>
      <c r="RT1106" s="720"/>
      <c r="RU1106" s="720"/>
      <c r="RV1106" s="720"/>
      <c r="RW1106" s="720"/>
      <c r="RX1106" s="720"/>
      <c r="RY1106" s="720"/>
      <c r="RZ1106" s="720"/>
      <c r="SA1106" s="720"/>
      <c r="SB1106" s="720"/>
      <c r="SC1106" s="720"/>
      <c r="SD1106" s="720"/>
      <c r="SE1106" s="720"/>
      <c r="SF1106" s="720"/>
      <c r="SG1106" s="720"/>
      <c r="SH1106" s="720"/>
      <c r="SI1106" s="720"/>
      <c r="SJ1106" s="720"/>
      <c r="SK1106" s="720"/>
      <c r="SL1106" s="720"/>
      <c r="SM1106" s="720"/>
      <c r="SN1106" s="720"/>
      <c r="SO1106" s="720"/>
      <c r="SP1106" s="720"/>
      <c r="SQ1106" s="720"/>
      <c r="SR1106" s="720"/>
      <c r="SS1106" s="720"/>
      <c r="ST1106" s="720"/>
      <c r="SU1106" s="720"/>
      <c r="SV1106" s="720"/>
      <c r="SW1106" s="720"/>
      <c r="SX1106" s="720"/>
      <c r="SY1106" s="720"/>
      <c r="SZ1106" s="720"/>
      <c r="TA1106" s="720"/>
      <c r="TB1106" s="720"/>
      <c r="TC1106" s="720"/>
      <c r="TD1106" s="720"/>
      <c r="TE1106" s="720"/>
      <c r="TF1106" s="720"/>
      <c r="TG1106" s="720"/>
      <c r="TH1106" s="720"/>
      <c r="TI1106" s="720"/>
      <c r="TJ1106" s="720"/>
      <c r="TK1106" s="720"/>
      <c r="TL1106" s="720"/>
      <c r="TM1106" s="720"/>
      <c r="TN1106" s="720"/>
      <c r="TO1106" s="720"/>
      <c r="TP1106" s="720"/>
      <c r="TQ1106" s="720"/>
      <c r="TR1106" s="720"/>
      <c r="TS1106" s="720"/>
      <c r="TT1106" s="720"/>
      <c r="TU1106" s="720"/>
      <c r="TV1106" s="720"/>
      <c r="TW1106" s="720"/>
      <c r="TX1106" s="720"/>
      <c r="TY1106" s="720"/>
      <c r="TZ1106" s="720"/>
      <c r="UA1106" s="720"/>
      <c r="UB1106" s="720"/>
      <c r="UC1106" s="720"/>
    </row>
    <row r="1107" spans="1:549" s="726" customFormat="1" x14ac:dyDescent="0.25">
      <c r="A1107" s="932" t="s">
        <v>115</v>
      </c>
      <c r="B1107" s="769">
        <f t="shared" si="257"/>
        <v>15</v>
      </c>
      <c r="C1107" s="786">
        <v>500</v>
      </c>
      <c r="D1107" s="771" t="s">
        <v>199</v>
      </c>
      <c r="E1107" s="757">
        <v>42627</v>
      </c>
      <c r="F1107" s="825"/>
      <c r="G1107" s="721">
        <f t="shared" si="258"/>
        <v>15</v>
      </c>
      <c r="H1107" s="904">
        <v>500</v>
      </c>
      <c r="I1107" s="783">
        <v>500</v>
      </c>
      <c r="J1107" s="783">
        <v>500</v>
      </c>
      <c r="K1107" s="783">
        <f t="shared" si="259"/>
        <v>0</v>
      </c>
      <c r="L1107" s="956">
        <v>42628</v>
      </c>
      <c r="M1107" s="953"/>
      <c r="N1107" s="720"/>
      <c r="O1107" s="720"/>
      <c r="P1107" s="720"/>
      <c r="Q1107" s="720"/>
      <c r="R1107" s="720"/>
      <c r="S1107" s="720"/>
      <c r="T1107" s="720"/>
      <c r="U1107" s="720"/>
      <c r="V1107" s="958"/>
      <c r="W1107" s="1051">
        <f t="shared" si="260"/>
        <v>15</v>
      </c>
      <c r="X1107" s="713"/>
      <c r="Y1107" s="977"/>
      <c r="Z1107" s="720"/>
      <c r="AA1107" s="1057" t="str">
        <f t="shared" si="251"/>
        <v>RP Def - 3173</v>
      </c>
      <c r="AB1107" s="1056"/>
      <c r="AC1107" s="720"/>
      <c r="AD1107" s="771"/>
      <c r="AE1107" s="720"/>
      <c r="AF1107" s="725"/>
      <c r="AG1107" s="720"/>
      <c r="AH1107" s="720"/>
      <c r="AI1107" s="720"/>
      <c r="AJ1107" s="720"/>
      <c r="AK1107" s="720"/>
      <c r="AL1107" s="720"/>
      <c r="AM1107" s="720"/>
      <c r="AN1107" s="720"/>
      <c r="AO1107" s="720"/>
      <c r="AP1107" s="720"/>
      <c r="AQ1107" s="720"/>
      <c r="AR1107" s="720"/>
      <c r="AS1107" s="720"/>
      <c r="AT1107" s="720"/>
      <c r="AU1107" s="720"/>
      <c r="AV1107" s="720"/>
      <c r="AW1107" s="720"/>
      <c r="AX1107" s="720"/>
      <c r="AY1107" s="720"/>
      <c r="AZ1107" s="720"/>
      <c r="BA1107" s="720"/>
      <c r="BB1107" s="720"/>
      <c r="BC1107" s="720"/>
      <c r="BD1107" s="720"/>
      <c r="BE1107" s="720"/>
      <c r="BF1107" s="720"/>
      <c r="BG1107" s="720"/>
      <c r="BH1107" s="720"/>
      <c r="BI1107" s="720"/>
      <c r="BJ1107" s="720"/>
      <c r="BK1107" s="720"/>
      <c r="BL1107" s="720"/>
      <c r="BM1107" s="720"/>
      <c r="BN1107" s="720"/>
      <c r="BO1107" s="720"/>
      <c r="BP1107" s="720"/>
      <c r="BQ1107" s="720"/>
      <c r="BR1107" s="720"/>
      <c r="BS1107" s="720"/>
      <c r="BT1107" s="720"/>
      <c r="BU1107" s="720"/>
      <c r="BV1107" s="720"/>
      <c r="BW1107" s="720"/>
      <c r="BX1107" s="720"/>
      <c r="BY1107" s="720"/>
      <c r="BZ1107" s="720"/>
      <c r="CA1107" s="720"/>
      <c r="CB1107" s="720"/>
      <c r="CC1107" s="720"/>
      <c r="CD1107" s="720"/>
      <c r="CE1107" s="720"/>
      <c r="CF1107" s="720"/>
      <c r="CG1107" s="720"/>
      <c r="CH1107" s="720"/>
      <c r="CI1107" s="720"/>
      <c r="CJ1107" s="720"/>
      <c r="CK1107" s="720"/>
      <c r="CL1107" s="720"/>
      <c r="CM1107" s="720"/>
      <c r="CN1107" s="720"/>
      <c r="CO1107" s="720"/>
      <c r="CP1107" s="720"/>
      <c r="CQ1107" s="720"/>
      <c r="CR1107" s="720"/>
      <c r="CS1107" s="720"/>
      <c r="CT1107" s="720"/>
      <c r="CU1107" s="720"/>
      <c r="CV1107" s="720"/>
      <c r="CW1107" s="720"/>
      <c r="CX1107" s="720"/>
      <c r="CY1107" s="720"/>
      <c r="CZ1107" s="720"/>
      <c r="DA1107" s="720"/>
      <c r="DB1107" s="720"/>
      <c r="DC1107" s="720"/>
      <c r="DD1107" s="720"/>
      <c r="DE1107" s="720"/>
      <c r="DF1107" s="720"/>
      <c r="DG1107" s="720"/>
      <c r="DH1107" s="720"/>
      <c r="DI1107" s="720"/>
      <c r="DJ1107" s="720"/>
      <c r="DK1107" s="720"/>
      <c r="DL1107" s="720"/>
      <c r="DM1107" s="720"/>
      <c r="DN1107" s="720"/>
      <c r="DO1107" s="720"/>
      <c r="DP1107" s="720"/>
      <c r="DQ1107" s="720"/>
      <c r="DR1107" s="720"/>
      <c r="DS1107" s="720"/>
      <c r="DT1107" s="720"/>
      <c r="DU1107" s="720"/>
      <c r="DV1107" s="720"/>
      <c r="DW1107" s="720"/>
      <c r="DX1107" s="720"/>
      <c r="DY1107" s="720"/>
      <c r="DZ1107" s="720"/>
      <c r="EA1107" s="720"/>
      <c r="EB1107" s="720"/>
      <c r="EC1107" s="720"/>
      <c r="ED1107" s="720"/>
      <c r="EE1107" s="720"/>
      <c r="EF1107" s="720"/>
      <c r="EG1107" s="720"/>
      <c r="EH1107" s="720"/>
      <c r="EI1107" s="720"/>
      <c r="EJ1107" s="720"/>
      <c r="EK1107" s="720"/>
      <c r="EL1107" s="720"/>
      <c r="EM1107" s="720"/>
      <c r="EN1107" s="720"/>
      <c r="EO1107" s="720"/>
      <c r="EP1107" s="720"/>
      <c r="EQ1107" s="720"/>
      <c r="ER1107" s="720"/>
      <c r="ES1107" s="720"/>
      <c r="ET1107" s="720"/>
      <c r="EU1107" s="720"/>
      <c r="EV1107" s="720"/>
      <c r="EW1107" s="720"/>
      <c r="EX1107" s="720"/>
      <c r="EY1107" s="720"/>
      <c r="EZ1107" s="720"/>
      <c r="FA1107" s="720"/>
      <c r="FB1107" s="720"/>
      <c r="FC1107" s="720"/>
      <c r="FD1107" s="720"/>
      <c r="FE1107" s="720"/>
      <c r="FF1107" s="720"/>
      <c r="FG1107" s="720"/>
      <c r="FH1107" s="720"/>
      <c r="FI1107" s="720"/>
      <c r="FJ1107" s="720"/>
      <c r="FK1107" s="720"/>
    </row>
    <row r="1108" spans="1:549" s="726" customFormat="1" x14ac:dyDescent="0.25">
      <c r="A1108" s="932" t="s">
        <v>115</v>
      </c>
      <c r="B1108" s="769">
        <f t="shared" si="257"/>
        <v>16</v>
      </c>
      <c r="C1108" s="786">
        <v>30</v>
      </c>
      <c r="D1108" s="771" t="s">
        <v>244</v>
      </c>
      <c r="E1108" s="757">
        <v>42627</v>
      </c>
      <c r="F1108" s="825"/>
      <c r="G1108" s="721">
        <f t="shared" si="258"/>
        <v>16</v>
      </c>
      <c r="H1108" s="904">
        <v>30</v>
      </c>
      <c r="I1108" s="783">
        <v>30</v>
      </c>
      <c r="J1108" s="783">
        <v>30</v>
      </c>
      <c r="K1108" s="783">
        <f t="shared" si="259"/>
        <v>0</v>
      </c>
      <c r="L1108" s="956">
        <v>42628</v>
      </c>
      <c r="M1108" s="953"/>
      <c r="N1108" s="720"/>
      <c r="O1108" s="720"/>
      <c r="P1108" s="720"/>
      <c r="Q1108" s="720"/>
      <c r="R1108" s="720"/>
      <c r="S1108" s="720"/>
      <c r="T1108" s="720"/>
      <c r="U1108" s="720"/>
      <c r="V1108" s="958"/>
      <c r="W1108" s="1051">
        <f t="shared" si="260"/>
        <v>16</v>
      </c>
      <c r="X1108" s="713"/>
      <c r="Y1108" s="977"/>
      <c r="Z1108" s="720"/>
      <c r="AA1108" s="1057" t="str">
        <f t="shared" si="251"/>
        <v>JOM - 4327</v>
      </c>
      <c r="AB1108" s="1056"/>
      <c r="AC1108" s="720"/>
      <c r="AD1108" s="771"/>
      <c r="AE1108" s="720"/>
      <c r="AF1108" s="725"/>
      <c r="AG1108" s="720"/>
      <c r="AH1108" s="720"/>
      <c r="AI1108" s="720"/>
      <c r="AJ1108" s="720"/>
      <c r="AK1108" s="720"/>
      <c r="AL1108" s="720"/>
      <c r="AM1108" s="720"/>
      <c r="AN1108" s="720"/>
      <c r="AO1108" s="720"/>
      <c r="AP1108" s="720"/>
      <c r="AQ1108" s="720"/>
      <c r="AR1108" s="720"/>
      <c r="AS1108" s="720"/>
      <c r="AT1108" s="720"/>
      <c r="AU1108" s="720"/>
      <c r="AV1108" s="720"/>
      <c r="AW1108" s="720"/>
      <c r="AX1108" s="720"/>
      <c r="AY1108" s="720"/>
      <c r="AZ1108" s="720"/>
      <c r="BA1108" s="720"/>
      <c r="BB1108" s="720"/>
      <c r="BC1108" s="720"/>
      <c r="BD1108" s="720"/>
      <c r="BE1108" s="720"/>
      <c r="BF1108" s="720"/>
      <c r="BG1108" s="720"/>
      <c r="BH1108" s="720"/>
      <c r="BI1108" s="720"/>
      <c r="BJ1108" s="720"/>
      <c r="BK1108" s="720"/>
      <c r="BL1108" s="720"/>
      <c r="BM1108" s="720"/>
      <c r="BN1108" s="720"/>
      <c r="BO1108" s="720"/>
      <c r="BP1108" s="720"/>
      <c r="BQ1108" s="720"/>
      <c r="BR1108" s="720"/>
      <c r="BS1108" s="720"/>
      <c r="BT1108" s="720"/>
      <c r="BU1108" s="720"/>
      <c r="BV1108" s="720"/>
      <c r="BW1108" s="720"/>
      <c r="BX1108" s="720"/>
      <c r="BY1108" s="720"/>
      <c r="BZ1108" s="720"/>
      <c r="CA1108" s="720"/>
      <c r="CB1108" s="720"/>
      <c r="CC1108" s="720"/>
      <c r="CD1108" s="720"/>
      <c r="CE1108" s="720"/>
      <c r="CF1108" s="720"/>
      <c r="CG1108" s="720"/>
      <c r="CH1108" s="720"/>
      <c r="CI1108" s="720"/>
      <c r="CJ1108" s="720"/>
      <c r="CK1108" s="720"/>
      <c r="CL1108" s="720"/>
      <c r="CM1108" s="720"/>
      <c r="CN1108" s="720"/>
      <c r="CO1108" s="720"/>
      <c r="CP1108" s="720"/>
      <c r="CQ1108" s="720"/>
      <c r="CR1108" s="720"/>
      <c r="CS1108" s="720"/>
      <c r="CT1108" s="720"/>
      <c r="CU1108" s="720"/>
      <c r="CV1108" s="720"/>
      <c r="CW1108" s="720"/>
      <c r="CX1108" s="720"/>
      <c r="CY1108" s="720"/>
      <c r="CZ1108" s="720"/>
      <c r="DA1108" s="720"/>
      <c r="DB1108" s="720"/>
      <c r="DC1108" s="720"/>
      <c r="DD1108" s="720"/>
      <c r="DE1108" s="720"/>
      <c r="DF1108" s="720"/>
      <c r="DG1108" s="720"/>
      <c r="DH1108" s="720"/>
      <c r="DI1108" s="720"/>
      <c r="DJ1108" s="720"/>
      <c r="DK1108" s="720"/>
      <c r="DL1108" s="720"/>
      <c r="DM1108" s="720"/>
      <c r="DN1108" s="720"/>
      <c r="DO1108" s="720"/>
      <c r="DP1108" s="720"/>
      <c r="DQ1108" s="720"/>
      <c r="DR1108" s="720"/>
      <c r="DS1108" s="720"/>
      <c r="DT1108" s="720"/>
      <c r="DU1108" s="720"/>
      <c r="DV1108" s="720"/>
      <c r="DW1108" s="720"/>
      <c r="DX1108" s="720"/>
      <c r="DY1108" s="720"/>
      <c r="DZ1108" s="720"/>
      <c r="EA1108" s="720"/>
      <c r="EB1108" s="720"/>
      <c r="EC1108" s="720"/>
      <c r="ED1108" s="720"/>
      <c r="EE1108" s="720"/>
      <c r="EF1108" s="720"/>
      <c r="EG1108" s="720"/>
      <c r="EH1108" s="720"/>
      <c r="EI1108" s="720"/>
      <c r="EJ1108" s="720"/>
      <c r="EK1108" s="720"/>
      <c r="EL1108" s="720"/>
      <c r="EM1108" s="720"/>
      <c r="EN1108" s="720"/>
      <c r="EO1108" s="720"/>
      <c r="EP1108" s="720"/>
      <c r="EQ1108" s="720"/>
      <c r="ER1108" s="720"/>
      <c r="ES1108" s="720"/>
      <c r="ET1108" s="720"/>
      <c r="EU1108" s="720"/>
      <c r="EV1108" s="720"/>
      <c r="EW1108" s="720"/>
      <c r="EX1108" s="720"/>
      <c r="EY1108" s="720"/>
      <c r="EZ1108" s="720"/>
      <c r="FA1108" s="720"/>
      <c r="FB1108" s="720"/>
      <c r="FC1108" s="720"/>
      <c r="FD1108" s="720"/>
      <c r="FE1108" s="720"/>
      <c r="FF1108" s="720"/>
      <c r="FG1108" s="720"/>
      <c r="FH1108" s="720"/>
      <c r="FI1108" s="720"/>
      <c r="FJ1108" s="720"/>
      <c r="FK1108" s="720"/>
    </row>
    <row r="1109" spans="1:549" s="726" customFormat="1" x14ac:dyDescent="0.25">
      <c r="A1109" s="932" t="s">
        <v>115</v>
      </c>
      <c r="B1109" s="769">
        <f t="shared" si="257"/>
        <v>17</v>
      </c>
      <c r="C1109" s="786">
        <v>2</v>
      </c>
      <c r="D1109" s="771" t="s">
        <v>189</v>
      </c>
      <c r="E1109" s="757">
        <v>42627</v>
      </c>
      <c r="F1109" s="825"/>
      <c r="G1109" s="721">
        <f t="shared" si="258"/>
        <v>17</v>
      </c>
      <c r="H1109" s="904">
        <v>2</v>
      </c>
      <c r="I1109" s="783">
        <v>2</v>
      </c>
      <c r="J1109" s="783">
        <v>2</v>
      </c>
      <c r="K1109" s="783">
        <f t="shared" si="259"/>
        <v>0</v>
      </c>
      <c r="L1109" s="956">
        <v>42628</v>
      </c>
      <c r="M1109" s="953"/>
      <c r="N1109" s="720"/>
      <c r="O1109" s="720"/>
      <c r="P1109" s="720"/>
      <c r="Q1109" s="720"/>
      <c r="R1109" s="720"/>
      <c r="S1109" s="720"/>
      <c r="T1109" s="720"/>
      <c r="U1109" s="720"/>
      <c r="V1109" s="958"/>
      <c r="W1109" s="1051">
        <f t="shared" si="260"/>
        <v>17</v>
      </c>
      <c r="X1109" s="713"/>
      <c r="Y1109" s="977"/>
      <c r="Z1109" s="720"/>
      <c r="AA1109" s="1057" t="str">
        <f t="shared" si="251"/>
        <v>SZ Def - 6508</v>
      </c>
      <c r="AB1109" s="1056"/>
      <c r="AC1109" s="720"/>
      <c r="AD1109" s="771"/>
      <c r="AE1109" s="720"/>
      <c r="AF1109" s="725"/>
      <c r="AG1109" s="720"/>
      <c r="AH1109" s="720"/>
      <c r="AI1109" s="720"/>
      <c r="AJ1109" s="720"/>
      <c r="AK1109" s="720"/>
      <c r="AL1109" s="720"/>
      <c r="AM1109" s="720"/>
      <c r="AN1109" s="720"/>
      <c r="AO1109" s="720"/>
      <c r="AP1109" s="720"/>
      <c r="AQ1109" s="720"/>
      <c r="AR1109" s="720"/>
      <c r="AS1109" s="720"/>
      <c r="AT1109" s="720"/>
      <c r="AU1109" s="720"/>
      <c r="AV1109" s="720"/>
      <c r="AW1109" s="720"/>
      <c r="AX1109" s="720"/>
      <c r="AY1109" s="720"/>
      <c r="AZ1109" s="720"/>
      <c r="BA1109" s="720"/>
      <c r="BB1109" s="720"/>
      <c r="BC1109" s="720"/>
      <c r="BD1109" s="720"/>
      <c r="BE1109" s="720"/>
      <c r="BF1109" s="720"/>
      <c r="BG1109" s="720"/>
      <c r="BH1109" s="720"/>
      <c r="BI1109" s="720"/>
      <c r="BJ1109" s="720"/>
      <c r="BK1109" s="720"/>
      <c r="BL1109" s="720"/>
      <c r="BM1109" s="720"/>
      <c r="BN1109" s="720"/>
      <c r="BO1109" s="720"/>
      <c r="BP1109" s="720"/>
      <c r="BQ1109" s="720"/>
      <c r="BR1109" s="720"/>
      <c r="BS1109" s="720"/>
      <c r="BT1109" s="720"/>
      <c r="BU1109" s="720"/>
      <c r="BV1109" s="720"/>
      <c r="BW1109" s="720"/>
      <c r="BX1109" s="720"/>
      <c r="BY1109" s="720"/>
      <c r="BZ1109" s="720"/>
      <c r="CA1109" s="720"/>
      <c r="CB1109" s="720"/>
      <c r="CC1109" s="720"/>
      <c r="CD1109" s="720"/>
      <c r="CE1109" s="720"/>
      <c r="CF1109" s="720"/>
      <c r="CG1109" s="720"/>
      <c r="CH1109" s="720"/>
      <c r="CI1109" s="720"/>
      <c r="CJ1109" s="720"/>
      <c r="CK1109" s="720"/>
      <c r="CL1109" s="720"/>
      <c r="CM1109" s="720"/>
      <c r="CN1109" s="720"/>
      <c r="CO1109" s="720"/>
      <c r="CP1109" s="720"/>
      <c r="CQ1109" s="720"/>
      <c r="CR1109" s="720"/>
      <c r="CS1109" s="720"/>
      <c r="CT1109" s="720"/>
      <c r="CU1109" s="720"/>
      <c r="CV1109" s="720"/>
      <c r="CW1109" s="720"/>
      <c r="CX1109" s="720"/>
      <c r="CY1109" s="720"/>
      <c r="CZ1109" s="720"/>
      <c r="DA1109" s="720"/>
      <c r="DB1109" s="720"/>
      <c r="DC1109" s="720"/>
      <c r="DD1109" s="720"/>
      <c r="DE1109" s="720"/>
      <c r="DF1109" s="720"/>
      <c r="DG1109" s="720"/>
      <c r="DH1109" s="720"/>
      <c r="DI1109" s="720"/>
      <c r="DJ1109" s="720"/>
      <c r="DK1109" s="720"/>
      <c r="DL1109" s="720"/>
      <c r="DM1109" s="720"/>
      <c r="DN1109" s="720"/>
      <c r="DO1109" s="720"/>
      <c r="DP1109" s="720"/>
      <c r="DQ1109" s="720"/>
      <c r="DR1109" s="720"/>
      <c r="DS1109" s="720"/>
      <c r="DT1109" s="720"/>
      <c r="DU1109" s="720"/>
      <c r="DV1109" s="720"/>
      <c r="DW1109" s="720"/>
      <c r="DX1109" s="720"/>
      <c r="DY1109" s="720"/>
      <c r="DZ1109" s="720"/>
      <c r="EA1109" s="720"/>
      <c r="EB1109" s="720"/>
      <c r="EC1109" s="720"/>
      <c r="ED1109" s="720"/>
      <c r="EE1109" s="720"/>
      <c r="EF1109" s="720"/>
      <c r="EG1109" s="720"/>
      <c r="EH1109" s="720"/>
      <c r="EI1109" s="720"/>
      <c r="EJ1109" s="720"/>
      <c r="EK1109" s="720"/>
      <c r="EL1109" s="720"/>
      <c r="EM1109" s="720"/>
      <c r="EN1109" s="720"/>
      <c r="EO1109" s="720"/>
      <c r="EP1109" s="720"/>
      <c r="EQ1109" s="720"/>
      <c r="ER1109" s="720"/>
      <c r="ES1109" s="720"/>
      <c r="ET1109" s="720"/>
      <c r="EU1109" s="720"/>
      <c r="EV1109" s="720"/>
      <c r="EW1109" s="720"/>
      <c r="EX1109" s="720"/>
      <c r="EY1109" s="720"/>
      <c r="EZ1109" s="720"/>
      <c r="FA1109" s="720"/>
      <c r="FB1109" s="720"/>
      <c r="FC1109" s="720"/>
      <c r="FD1109" s="720"/>
      <c r="FE1109" s="720"/>
      <c r="FF1109" s="720"/>
      <c r="FG1109" s="720"/>
      <c r="FH1109" s="720"/>
      <c r="FI1109" s="720"/>
      <c r="FJ1109" s="720"/>
      <c r="FK1109" s="720"/>
      <c r="FL1109" s="720"/>
      <c r="FM1109" s="720"/>
      <c r="FN1109" s="720"/>
      <c r="FO1109" s="720"/>
      <c r="FP1109" s="720"/>
      <c r="FQ1109" s="720"/>
      <c r="FR1109" s="720"/>
      <c r="FS1109" s="720"/>
      <c r="FT1109" s="720"/>
      <c r="FU1109" s="720"/>
      <c r="FV1109" s="720"/>
      <c r="FW1109" s="720"/>
      <c r="FX1109" s="720"/>
      <c r="FY1109" s="720"/>
      <c r="FZ1109" s="720"/>
      <c r="GA1109" s="720"/>
      <c r="GB1109" s="720"/>
      <c r="GC1109" s="720"/>
      <c r="GD1109" s="720"/>
      <c r="GE1109" s="720"/>
      <c r="GF1109" s="720"/>
      <c r="GG1109" s="720"/>
      <c r="GH1109" s="720"/>
      <c r="GI1109" s="720"/>
      <c r="GJ1109" s="720"/>
      <c r="GK1109" s="720"/>
      <c r="GL1109" s="720"/>
      <c r="GM1109" s="720"/>
      <c r="GN1109" s="720"/>
      <c r="GO1109" s="720"/>
      <c r="GP1109" s="720"/>
      <c r="GQ1109" s="720"/>
      <c r="GR1109" s="720"/>
      <c r="GS1109" s="720"/>
      <c r="GT1109" s="720"/>
      <c r="GU1109" s="720"/>
      <c r="GV1109" s="720"/>
      <c r="GW1109" s="720"/>
      <c r="GX1109" s="720"/>
      <c r="GY1109" s="720"/>
      <c r="GZ1109" s="720"/>
      <c r="HA1109" s="720"/>
      <c r="HB1109" s="720"/>
      <c r="HC1109" s="720"/>
      <c r="HD1109" s="720"/>
      <c r="HE1109" s="720"/>
      <c r="HF1109" s="720"/>
      <c r="HG1109" s="720"/>
      <c r="HH1109" s="720"/>
      <c r="HI1109" s="720"/>
      <c r="HJ1109" s="720"/>
      <c r="HK1109" s="720"/>
      <c r="HL1109" s="720"/>
      <c r="HM1109" s="720"/>
      <c r="HN1109" s="720"/>
      <c r="HO1109" s="720"/>
      <c r="HP1109" s="720"/>
      <c r="HQ1109" s="720"/>
      <c r="HR1109" s="720"/>
      <c r="HS1109" s="720"/>
      <c r="HT1109" s="720"/>
      <c r="HU1109" s="720"/>
      <c r="HV1109" s="720"/>
      <c r="HW1109" s="720"/>
      <c r="HX1109" s="720"/>
      <c r="HY1109" s="720"/>
      <c r="HZ1109" s="720"/>
      <c r="IA1109" s="720"/>
      <c r="IB1109" s="720"/>
      <c r="IC1109" s="720"/>
      <c r="ID1109" s="720"/>
      <c r="IE1109" s="720"/>
      <c r="IF1109" s="720"/>
      <c r="IG1109" s="720"/>
      <c r="IH1109" s="720"/>
      <c r="II1109" s="720"/>
      <c r="IJ1109" s="720"/>
      <c r="IK1109" s="720"/>
      <c r="IL1109" s="720"/>
      <c r="IM1109" s="720"/>
      <c r="IN1109" s="720"/>
      <c r="IO1109" s="720"/>
      <c r="IP1109" s="720"/>
      <c r="IQ1109" s="720"/>
      <c r="IR1109" s="720"/>
      <c r="IS1109" s="720"/>
      <c r="IT1109" s="720"/>
      <c r="IU1109" s="720"/>
      <c r="IV1109" s="720"/>
      <c r="IW1109" s="720"/>
      <c r="IX1109" s="720"/>
      <c r="IY1109" s="720"/>
      <c r="IZ1109" s="720"/>
      <c r="JA1109" s="720"/>
      <c r="JB1109" s="720"/>
      <c r="JC1109" s="720"/>
      <c r="JD1109" s="720"/>
      <c r="JE1109" s="720"/>
      <c r="JF1109" s="720"/>
      <c r="JG1109" s="720"/>
      <c r="JH1109" s="720"/>
      <c r="JI1109" s="720"/>
      <c r="JJ1109" s="720"/>
      <c r="JK1109" s="720"/>
      <c r="JL1109" s="720"/>
      <c r="JM1109" s="720"/>
      <c r="JN1109" s="720"/>
      <c r="JO1109" s="720"/>
      <c r="JP1109" s="720"/>
      <c r="JQ1109" s="720"/>
      <c r="JR1109" s="720"/>
      <c r="JS1109" s="720"/>
      <c r="JT1109" s="720"/>
      <c r="JU1109" s="720"/>
      <c r="JV1109" s="720"/>
      <c r="JW1109" s="720"/>
      <c r="JX1109" s="720"/>
      <c r="JY1109" s="720"/>
      <c r="JZ1109" s="720"/>
      <c r="KA1109" s="720"/>
      <c r="KB1109" s="720"/>
      <c r="KC1109" s="720"/>
      <c r="KD1109" s="720"/>
      <c r="KE1109" s="720"/>
      <c r="KF1109" s="720"/>
      <c r="KG1109" s="720"/>
      <c r="KH1109" s="720"/>
      <c r="KI1109" s="720"/>
      <c r="KJ1109" s="720"/>
      <c r="KK1109" s="720"/>
      <c r="KL1109" s="720"/>
      <c r="KM1109" s="720"/>
      <c r="KN1109" s="720"/>
      <c r="KO1109" s="720"/>
      <c r="KP1109" s="720"/>
      <c r="KQ1109" s="720"/>
      <c r="KR1109" s="720"/>
      <c r="KS1109" s="720"/>
      <c r="KT1109" s="720"/>
      <c r="KU1109" s="720"/>
      <c r="KV1109" s="720"/>
      <c r="KW1109" s="720"/>
      <c r="KX1109" s="720"/>
      <c r="KY1109" s="720"/>
      <c r="KZ1109" s="720"/>
      <c r="LA1109" s="720"/>
      <c r="LB1109" s="720"/>
      <c r="LC1109" s="720"/>
      <c r="LD1109" s="720"/>
      <c r="LE1109" s="720"/>
      <c r="LF1109" s="720"/>
      <c r="LG1109" s="720"/>
      <c r="LH1109" s="720"/>
      <c r="LI1109" s="720"/>
      <c r="LJ1109" s="720"/>
      <c r="LK1109" s="720"/>
      <c r="LL1109" s="720"/>
      <c r="LM1109" s="720"/>
      <c r="LN1109" s="720"/>
      <c r="LO1109" s="720"/>
      <c r="LP1109" s="720"/>
      <c r="LQ1109" s="720"/>
      <c r="LR1109" s="720"/>
      <c r="LS1109" s="720"/>
      <c r="LT1109" s="720"/>
      <c r="LU1109" s="720"/>
      <c r="LV1109" s="720"/>
      <c r="LW1109" s="720"/>
      <c r="LX1109" s="720"/>
      <c r="LY1109" s="720"/>
      <c r="LZ1109" s="720"/>
      <c r="MA1109" s="720"/>
      <c r="MB1109" s="720"/>
      <c r="MC1109" s="720"/>
      <c r="MD1109" s="720"/>
      <c r="ME1109" s="720"/>
      <c r="MF1109" s="720"/>
      <c r="MG1109" s="720"/>
      <c r="MH1109" s="720"/>
      <c r="MI1109" s="720"/>
      <c r="MJ1109" s="720"/>
      <c r="MK1109" s="720"/>
      <c r="ML1109" s="720"/>
      <c r="MM1109" s="720"/>
      <c r="MN1109" s="720"/>
      <c r="MO1109" s="720"/>
      <c r="MP1109" s="720"/>
      <c r="MQ1109" s="720"/>
      <c r="MR1109" s="720"/>
    </row>
    <row r="1110" spans="1:549" s="726" customFormat="1" x14ac:dyDescent="0.25">
      <c r="A1110" s="720" t="s">
        <v>115</v>
      </c>
      <c r="B1110" s="769">
        <f t="shared" si="257"/>
        <v>18</v>
      </c>
      <c r="C1110" s="786">
        <v>78</v>
      </c>
      <c r="D1110" s="771" t="s">
        <v>214</v>
      </c>
      <c r="E1110" s="757">
        <v>42627</v>
      </c>
      <c r="F1110" s="825"/>
      <c r="G1110" s="721">
        <f t="shared" si="258"/>
        <v>18</v>
      </c>
      <c r="H1110" s="904">
        <v>78</v>
      </c>
      <c r="I1110" s="783">
        <v>78</v>
      </c>
      <c r="J1110" s="783">
        <v>78</v>
      </c>
      <c r="K1110" s="783">
        <f t="shared" si="259"/>
        <v>0</v>
      </c>
      <c r="L1110" s="956">
        <v>42628</v>
      </c>
      <c r="M1110" s="953"/>
      <c r="N1110" s="720"/>
      <c r="O1110" s="720"/>
      <c r="P1110" s="720"/>
      <c r="Q1110" s="720"/>
      <c r="R1110" s="720"/>
      <c r="S1110" s="720"/>
      <c r="T1110" s="720"/>
      <c r="U1110" s="720"/>
      <c r="V1110" s="958"/>
      <c r="W1110" s="1051">
        <f t="shared" si="260"/>
        <v>18</v>
      </c>
      <c r="X1110" s="713"/>
      <c r="Y1110" s="977"/>
      <c r="Z1110" s="720"/>
      <c r="AA1110" s="1057" t="str">
        <f t="shared" si="251"/>
        <v>Worten def - 6806</v>
      </c>
      <c r="AB1110" s="1056"/>
      <c r="AC1110" s="720"/>
      <c r="AD1110" s="771"/>
      <c r="AE1110" s="720"/>
      <c r="AF1110" s="725"/>
      <c r="AG1110" s="720"/>
      <c r="AH1110" s="720"/>
      <c r="AI1110" s="720"/>
      <c r="AJ1110" s="720"/>
      <c r="AK1110" s="720"/>
      <c r="AL1110" s="720"/>
      <c r="AM1110" s="720"/>
      <c r="AN1110" s="720"/>
      <c r="AO1110" s="720"/>
      <c r="AP1110" s="720"/>
      <c r="AQ1110" s="720"/>
      <c r="AR1110" s="720"/>
      <c r="AS1110" s="720"/>
      <c r="AT1110" s="720"/>
      <c r="AU1110" s="720"/>
      <c r="AV1110" s="720"/>
      <c r="AW1110" s="720"/>
      <c r="AX1110" s="720"/>
      <c r="AY1110" s="720"/>
      <c r="AZ1110" s="720"/>
      <c r="BA1110" s="720"/>
      <c r="BB1110" s="720"/>
      <c r="BC1110" s="720"/>
      <c r="BD1110" s="720"/>
      <c r="BE1110" s="720"/>
      <c r="BF1110" s="720"/>
      <c r="BG1110" s="720"/>
      <c r="BH1110" s="720"/>
      <c r="BI1110" s="720"/>
      <c r="BJ1110" s="720"/>
      <c r="BK1110" s="720"/>
      <c r="BL1110" s="720"/>
      <c r="BM1110" s="720"/>
      <c r="BN1110" s="720"/>
      <c r="BO1110" s="720"/>
      <c r="BP1110" s="720"/>
      <c r="BQ1110" s="720"/>
      <c r="BR1110" s="720"/>
      <c r="BS1110" s="720"/>
      <c r="BT1110" s="720"/>
      <c r="BU1110" s="720"/>
      <c r="BV1110" s="720"/>
      <c r="BW1110" s="720"/>
      <c r="BX1110" s="720"/>
      <c r="BY1110" s="720"/>
      <c r="BZ1110" s="720"/>
      <c r="CA1110" s="720"/>
      <c r="CB1110" s="720"/>
      <c r="CC1110" s="720"/>
      <c r="CD1110" s="720"/>
      <c r="CE1110" s="720"/>
      <c r="CF1110" s="720"/>
      <c r="CG1110" s="720"/>
      <c r="CH1110" s="720"/>
      <c r="CI1110" s="720"/>
      <c r="CJ1110" s="720"/>
      <c r="CK1110" s="720"/>
      <c r="CL1110" s="720"/>
      <c r="CM1110" s="720"/>
      <c r="CN1110" s="720"/>
      <c r="CO1110" s="720"/>
      <c r="CP1110" s="720"/>
      <c r="CQ1110" s="720"/>
      <c r="CR1110" s="720"/>
      <c r="CS1110" s="720"/>
      <c r="CT1110" s="720"/>
      <c r="CU1110" s="720"/>
      <c r="CV1110" s="720"/>
      <c r="CW1110" s="720"/>
      <c r="CX1110" s="720"/>
      <c r="CY1110" s="720"/>
      <c r="CZ1110" s="720"/>
      <c r="DA1110" s="720"/>
      <c r="DB1110" s="720"/>
      <c r="DC1110" s="720"/>
      <c r="DD1110" s="720"/>
      <c r="DE1110" s="720"/>
      <c r="DF1110" s="720"/>
      <c r="DG1110" s="720"/>
      <c r="DH1110" s="720"/>
      <c r="DI1110" s="720"/>
      <c r="DJ1110" s="720"/>
      <c r="DK1110" s="720"/>
      <c r="DL1110" s="720"/>
      <c r="DM1110" s="720"/>
      <c r="DN1110" s="720"/>
      <c r="DO1110" s="720"/>
      <c r="DP1110" s="720"/>
      <c r="DQ1110" s="720"/>
      <c r="DR1110" s="720"/>
      <c r="DS1110" s="720"/>
      <c r="DT1110" s="720"/>
      <c r="DU1110" s="720"/>
      <c r="DV1110" s="720"/>
      <c r="DW1110" s="720"/>
      <c r="DX1110" s="720"/>
      <c r="DY1110" s="720"/>
      <c r="DZ1110" s="720"/>
      <c r="EA1110" s="720"/>
      <c r="EB1110" s="720"/>
      <c r="EC1110" s="720"/>
      <c r="ED1110" s="720"/>
      <c r="EE1110" s="720"/>
      <c r="EF1110" s="720"/>
      <c r="EG1110" s="720"/>
      <c r="EH1110" s="720"/>
      <c r="EI1110" s="720"/>
      <c r="EJ1110" s="720"/>
      <c r="EK1110" s="720"/>
      <c r="EL1110" s="720"/>
      <c r="EM1110" s="720"/>
      <c r="EN1110" s="720"/>
      <c r="EO1110" s="720"/>
      <c r="EP1110" s="720"/>
      <c r="EQ1110" s="720"/>
      <c r="ER1110" s="720"/>
      <c r="ES1110" s="720"/>
      <c r="ET1110" s="720"/>
      <c r="EU1110" s="720"/>
      <c r="EV1110" s="720"/>
      <c r="EW1110" s="720"/>
      <c r="EX1110" s="720"/>
      <c r="EY1110" s="720"/>
      <c r="EZ1110" s="720"/>
      <c r="FA1110" s="720"/>
      <c r="FB1110" s="720"/>
      <c r="FC1110" s="720"/>
      <c r="FD1110" s="720"/>
      <c r="FE1110" s="720"/>
      <c r="FF1110" s="720"/>
      <c r="FG1110" s="720"/>
      <c r="FH1110" s="720"/>
      <c r="FI1110" s="720"/>
      <c r="FJ1110" s="720"/>
      <c r="FK1110" s="720"/>
      <c r="FL1110" s="720"/>
      <c r="FM1110" s="720"/>
      <c r="FN1110" s="720"/>
      <c r="FO1110" s="720"/>
      <c r="FP1110" s="720"/>
      <c r="FQ1110" s="720"/>
      <c r="FR1110" s="720"/>
      <c r="FS1110" s="720"/>
      <c r="FT1110" s="720"/>
      <c r="FU1110" s="720"/>
      <c r="FV1110" s="720"/>
      <c r="FW1110" s="720"/>
      <c r="FX1110" s="720"/>
      <c r="FY1110" s="720"/>
      <c r="FZ1110" s="720"/>
      <c r="GA1110" s="720"/>
      <c r="GB1110" s="720"/>
      <c r="GC1110" s="720"/>
      <c r="GD1110" s="720"/>
      <c r="GE1110" s="720"/>
      <c r="GF1110" s="720"/>
      <c r="GG1110" s="720"/>
      <c r="GH1110" s="720"/>
      <c r="GI1110" s="720"/>
    </row>
    <row r="1111" spans="1:549" s="726" customFormat="1" x14ac:dyDescent="0.25">
      <c r="A1111" s="726" t="s">
        <v>115</v>
      </c>
      <c r="B1111" s="875">
        <f t="shared" si="257"/>
        <v>19</v>
      </c>
      <c r="C1111" s="901">
        <v>2</v>
      </c>
      <c r="D1111" s="847" t="s">
        <v>219</v>
      </c>
      <c r="E1111" s="1003">
        <v>42627</v>
      </c>
      <c r="F1111" s="1004"/>
      <c r="G1111" s="721">
        <f t="shared" si="258"/>
        <v>19</v>
      </c>
      <c r="H1111" s="912">
        <v>2</v>
      </c>
      <c r="I1111" s="959">
        <v>2</v>
      </c>
      <c r="J1111" s="959">
        <v>2</v>
      </c>
      <c r="K1111" s="912">
        <f t="shared" si="259"/>
        <v>0</v>
      </c>
      <c r="L1111" s="911">
        <v>42628</v>
      </c>
      <c r="M1111" s="954"/>
      <c r="V1111" s="962"/>
      <c r="W1111" s="967">
        <f t="shared" si="260"/>
        <v>19</v>
      </c>
      <c r="X1111" s="880"/>
      <c r="Y1111" s="933"/>
      <c r="AA1111" s="898" t="str">
        <f t="shared" si="251"/>
        <v>Vobis -6843</v>
      </c>
      <c r="AB1111" s="1058"/>
      <c r="AD1111" s="847"/>
      <c r="AF1111" s="876"/>
    </row>
    <row r="1112" spans="1:549" s="720" customFormat="1" x14ac:dyDescent="0.25">
      <c r="A1112" s="720" t="s">
        <v>115</v>
      </c>
      <c r="B1112" s="769">
        <v>1</v>
      </c>
      <c r="C1112" s="786">
        <v>1</v>
      </c>
      <c r="D1112" s="771" t="s">
        <v>182</v>
      </c>
      <c r="E1112" s="757">
        <v>42634</v>
      </c>
      <c r="F1112" s="825"/>
      <c r="G1112" s="1149">
        <v>1</v>
      </c>
      <c r="H1112" s="904">
        <v>1</v>
      </c>
      <c r="I1112" s="783">
        <v>1</v>
      </c>
      <c r="J1112" s="783">
        <v>1</v>
      </c>
      <c r="K1112" s="783">
        <v>0</v>
      </c>
      <c r="L1112" s="956">
        <v>42634</v>
      </c>
      <c r="M1112" s="953"/>
      <c r="V1112" s="958"/>
      <c r="W1112" s="1051"/>
      <c r="X1112" s="713"/>
      <c r="Y1112" s="977"/>
      <c r="AA1112" s="1057"/>
      <c r="AB1112" s="1056"/>
      <c r="AD1112" s="771"/>
      <c r="AF1112" s="725"/>
    </row>
    <row r="1113" spans="1:549" s="720" customFormat="1" x14ac:dyDescent="0.25">
      <c r="A1113" s="720" t="s">
        <v>115</v>
      </c>
      <c r="B1113" s="769">
        <v>2</v>
      </c>
      <c r="C1113" s="786">
        <v>11</v>
      </c>
      <c r="D1113" s="771" t="s">
        <v>67</v>
      </c>
      <c r="E1113" s="1044">
        <v>42634</v>
      </c>
      <c r="F1113" s="825"/>
      <c r="G1113" s="721">
        <f t="shared" si="256"/>
        <v>2</v>
      </c>
      <c r="H1113" s="904">
        <v>11</v>
      </c>
      <c r="I1113" s="790">
        <v>11</v>
      </c>
      <c r="J1113" s="790">
        <v>11</v>
      </c>
      <c r="K1113" s="783">
        <f t="shared" ref="K1113:K1148" si="267">I1113-J1113</f>
        <v>0</v>
      </c>
      <c r="L1113" s="1048">
        <v>42635</v>
      </c>
      <c r="M1113" s="953"/>
      <c r="V1113" s="958"/>
      <c r="W1113" s="1051">
        <f>B1113:B1133</f>
        <v>2</v>
      </c>
      <c r="X1113" s="713">
        <v>11</v>
      </c>
      <c r="Y1113" s="977" t="str">
        <f t="shared" si="241"/>
        <v>OK</v>
      </c>
      <c r="Z1113" s="720">
        <f t="shared" si="254"/>
        <v>0</v>
      </c>
      <c r="AA1113" s="1057" t="str">
        <f t="shared" si="251"/>
        <v>White - 2213</v>
      </c>
      <c r="AB1113" s="1056">
        <v>42669</v>
      </c>
      <c r="AC1113" s="720">
        <f t="shared" si="237"/>
        <v>11</v>
      </c>
      <c r="AD1113" s="771">
        <f t="shared" si="239"/>
        <v>35</v>
      </c>
      <c r="AE1113" s="720" t="str">
        <f t="shared" si="242"/>
        <v>OK</v>
      </c>
      <c r="AF1113" s="725" t="str">
        <f t="shared" si="238"/>
        <v>OK</v>
      </c>
    </row>
    <row r="1114" spans="1:549" s="720" customFormat="1" x14ac:dyDescent="0.25">
      <c r="A1114" s="720" t="s">
        <v>115</v>
      </c>
      <c r="B1114" s="769">
        <f t="shared" ref="B1114:B1124" si="268">B1113+1</f>
        <v>3</v>
      </c>
      <c r="C1114" s="786">
        <v>41</v>
      </c>
      <c r="D1114" s="771" t="s">
        <v>69</v>
      </c>
      <c r="E1114" s="1044">
        <v>42634</v>
      </c>
      <c r="F1114" s="825"/>
      <c r="G1114" s="721">
        <f t="shared" si="256"/>
        <v>3</v>
      </c>
      <c r="H1114" s="904">
        <v>41</v>
      </c>
      <c r="I1114" s="790">
        <v>41</v>
      </c>
      <c r="J1114" s="790">
        <v>41</v>
      </c>
      <c r="K1114" s="783">
        <f t="shared" si="267"/>
        <v>0</v>
      </c>
      <c r="L1114" s="1048">
        <v>42635</v>
      </c>
      <c r="M1114" s="953"/>
      <c r="V1114" s="958"/>
      <c r="W1114" s="1051">
        <f>B1114:B1134</f>
        <v>3</v>
      </c>
      <c r="X1114" s="713">
        <v>41</v>
      </c>
      <c r="Y1114" s="977" t="str">
        <f t="shared" si="241"/>
        <v>OK</v>
      </c>
      <c r="Z1114" s="720">
        <f t="shared" si="254"/>
        <v>0</v>
      </c>
      <c r="AA1114" s="1057" t="str">
        <f t="shared" si="251"/>
        <v>Black - 2215</v>
      </c>
      <c r="AB1114" s="1056">
        <v>42640</v>
      </c>
      <c r="AC1114" s="720">
        <f t="shared" si="237"/>
        <v>41</v>
      </c>
      <c r="AD1114" s="771">
        <f t="shared" si="239"/>
        <v>6</v>
      </c>
      <c r="AE1114" s="720" t="str">
        <f t="shared" si="242"/>
        <v>OK</v>
      </c>
      <c r="AF1114" s="725" t="str">
        <f t="shared" si="238"/>
        <v>OK</v>
      </c>
    </row>
    <row r="1115" spans="1:549" s="720" customFormat="1" x14ac:dyDescent="0.25">
      <c r="A1115" s="720" t="s">
        <v>115</v>
      </c>
      <c r="B1115" s="769">
        <f t="shared" si="268"/>
        <v>4</v>
      </c>
      <c r="C1115" s="786">
        <v>2</v>
      </c>
      <c r="D1115" s="771" t="s">
        <v>72</v>
      </c>
      <c r="E1115" s="1044">
        <v>42634</v>
      </c>
      <c r="F1115" s="825"/>
      <c r="G1115" s="845">
        <f t="shared" si="256"/>
        <v>4</v>
      </c>
      <c r="H1115" s="783">
        <v>2</v>
      </c>
      <c r="I1115" s="790">
        <v>2</v>
      </c>
      <c r="J1115" s="790">
        <v>2</v>
      </c>
      <c r="K1115" s="783">
        <f t="shared" si="267"/>
        <v>0</v>
      </c>
      <c r="L1115" s="1048">
        <v>42635</v>
      </c>
      <c r="M1115" s="953"/>
      <c r="V1115" s="958"/>
      <c r="W1115" s="1051">
        <f>B1115:B1135</f>
        <v>4</v>
      </c>
      <c r="X1115" s="713">
        <v>2</v>
      </c>
      <c r="Y1115" s="977" t="str">
        <f t="shared" si="241"/>
        <v>OK</v>
      </c>
      <c r="Z1115" s="720">
        <f t="shared" si="254"/>
        <v>0</v>
      </c>
      <c r="AA1115" s="1057" t="str">
        <f t="shared" si="251"/>
        <v>Credial - 2227</v>
      </c>
      <c r="AB1115" s="1056">
        <v>42669</v>
      </c>
      <c r="AC1115" s="720">
        <f t="shared" si="237"/>
        <v>2</v>
      </c>
      <c r="AD1115" s="771">
        <f t="shared" si="239"/>
        <v>35</v>
      </c>
      <c r="AE1115" s="720" t="str">
        <f t="shared" si="242"/>
        <v>OK</v>
      </c>
      <c r="AF1115" s="725" t="str">
        <f t="shared" si="238"/>
        <v>OK</v>
      </c>
    </row>
    <row r="1116" spans="1:549" s="720" customFormat="1" x14ac:dyDescent="0.25">
      <c r="A1116" s="720" t="s">
        <v>115</v>
      </c>
      <c r="B1116" s="769">
        <f t="shared" si="268"/>
        <v>5</v>
      </c>
      <c r="C1116" s="786">
        <v>402</v>
      </c>
      <c r="D1116" s="771" t="s">
        <v>73</v>
      </c>
      <c r="E1116" s="1044">
        <v>42634</v>
      </c>
      <c r="F1116" s="825"/>
      <c r="G1116" s="845">
        <f t="shared" si="256"/>
        <v>5</v>
      </c>
      <c r="H1116" s="783">
        <v>402</v>
      </c>
      <c r="I1116" s="790">
        <v>402</v>
      </c>
      <c r="J1116" s="790">
        <v>402</v>
      </c>
      <c r="K1116" s="783">
        <f t="shared" si="267"/>
        <v>0</v>
      </c>
      <c r="L1116" s="1048">
        <v>42635</v>
      </c>
      <c r="M1116" s="953"/>
      <c r="V1116" s="958"/>
      <c r="W1116" s="1051">
        <f>B1116:B1136</f>
        <v>5</v>
      </c>
      <c r="X1116" s="713">
        <v>402</v>
      </c>
      <c r="Y1116" s="977" t="str">
        <f t="shared" si="241"/>
        <v>OK</v>
      </c>
      <c r="Z1116" s="720">
        <f t="shared" si="254"/>
        <v>0</v>
      </c>
      <c r="AA1116" s="1057" t="str">
        <f t="shared" si="251"/>
        <v>Ikea - 2228</v>
      </c>
      <c r="AB1116" s="1056">
        <v>42639</v>
      </c>
      <c r="AC1116" s="720">
        <f t="shared" si="237"/>
        <v>402</v>
      </c>
      <c r="AD1116" s="771">
        <f t="shared" si="239"/>
        <v>5</v>
      </c>
      <c r="AE1116" s="720" t="str">
        <f t="shared" si="242"/>
        <v>OK</v>
      </c>
      <c r="AF1116" s="725" t="str">
        <f t="shared" si="238"/>
        <v>OK</v>
      </c>
    </row>
    <row r="1117" spans="1:549" s="720" customFormat="1" x14ac:dyDescent="0.25">
      <c r="A1117" s="720" t="s">
        <v>115</v>
      </c>
      <c r="B1117" s="769">
        <f t="shared" si="268"/>
        <v>6</v>
      </c>
      <c r="C1117" s="786">
        <v>1</v>
      </c>
      <c r="D1117" s="771" t="s">
        <v>79</v>
      </c>
      <c r="E1117" s="1044">
        <v>42634</v>
      </c>
      <c r="F1117" s="825"/>
      <c r="G1117" s="845">
        <f t="shared" si="256"/>
        <v>6</v>
      </c>
      <c r="H1117" s="783">
        <v>1</v>
      </c>
      <c r="I1117" s="790">
        <v>1</v>
      </c>
      <c r="J1117" s="790">
        <v>1</v>
      </c>
      <c r="K1117" s="783">
        <f t="shared" si="267"/>
        <v>0</v>
      </c>
      <c r="L1117" s="1048">
        <v>42635</v>
      </c>
      <c r="M1117" s="953"/>
      <c r="V1117" s="958"/>
      <c r="W1117" s="1051">
        <f>B1117:B1138</f>
        <v>6</v>
      </c>
      <c r="X1117" s="831">
        <v>1</v>
      </c>
      <c r="Y1117" s="977" t="str">
        <f t="shared" si="241"/>
        <v>OK</v>
      </c>
      <c r="Z1117" s="720">
        <f t="shared" si="254"/>
        <v>0</v>
      </c>
      <c r="AA1117" s="1057" t="str">
        <f t="shared" si="251"/>
        <v>Moviflor - 2229</v>
      </c>
      <c r="AB1117" s="1056">
        <v>42640</v>
      </c>
      <c r="AC1117" s="720">
        <f t="shared" si="237"/>
        <v>1</v>
      </c>
      <c r="AD1117" s="771">
        <f t="shared" si="239"/>
        <v>6</v>
      </c>
      <c r="AE1117" s="720" t="str">
        <f t="shared" si="242"/>
        <v>OK</v>
      </c>
      <c r="AF1117" s="725" t="str">
        <f t="shared" si="238"/>
        <v>OK</v>
      </c>
    </row>
    <row r="1118" spans="1:549" s="720" customFormat="1" x14ac:dyDescent="0.25">
      <c r="A1118" s="720" t="s">
        <v>115</v>
      </c>
      <c r="B1118" s="769">
        <f t="shared" si="268"/>
        <v>7</v>
      </c>
      <c r="C1118" s="786">
        <v>13</v>
      </c>
      <c r="D1118" s="771" t="s">
        <v>75</v>
      </c>
      <c r="E1118" s="1044">
        <v>42634</v>
      </c>
      <c r="F1118" s="825"/>
      <c r="G1118" s="845">
        <f t="shared" si="256"/>
        <v>7</v>
      </c>
      <c r="H1118" s="783">
        <v>13</v>
      </c>
      <c r="I1118" s="790">
        <v>13</v>
      </c>
      <c r="J1118" s="790">
        <v>13</v>
      </c>
      <c r="K1118" s="783">
        <f t="shared" si="267"/>
        <v>0</v>
      </c>
      <c r="L1118" s="1048">
        <v>42635</v>
      </c>
      <c r="M1118" s="953"/>
      <c r="V1118" s="958"/>
      <c r="W1118" s="1051">
        <f>B1118:B1140</f>
        <v>7</v>
      </c>
      <c r="X1118" s="831">
        <v>13</v>
      </c>
      <c r="Y1118" s="977" t="str">
        <f t="shared" si="241"/>
        <v>OK</v>
      </c>
      <c r="Z1118" s="720">
        <f t="shared" si="254"/>
        <v>0</v>
      </c>
      <c r="AA1118" s="1057" t="str">
        <f t="shared" si="251"/>
        <v>Euronics - 2231</v>
      </c>
      <c r="AB1118" s="1056">
        <v>42640</v>
      </c>
      <c r="AC1118" s="720">
        <f t="shared" si="237"/>
        <v>13</v>
      </c>
      <c r="AD1118" s="771">
        <f t="shared" si="239"/>
        <v>6</v>
      </c>
      <c r="AE1118" s="720" t="str">
        <f t="shared" si="242"/>
        <v>OK</v>
      </c>
      <c r="AF1118" s="786" t="str">
        <f t="shared" si="238"/>
        <v>OK</v>
      </c>
    </row>
    <row r="1119" spans="1:549" s="720" customFormat="1" x14ac:dyDescent="0.25">
      <c r="A1119" s="720" t="s">
        <v>115</v>
      </c>
      <c r="B1119" s="769">
        <f t="shared" si="268"/>
        <v>8</v>
      </c>
      <c r="C1119" s="786">
        <v>10</v>
      </c>
      <c r="D1119" s="771" t="s">
        <v>76</v>
      </c>
      <c r="E1119" s="1044">
        <v>42634</v>
      </c>
      <c r="F1119" s="825"/>
      <c r="G1119" s="845">
        <f t="shared" si="256"/>
        <v>8</v>
      </c>
      <c r="H1119" s="783">
        <v>10</v>
      </c>
      <c r="I1119" s="790">
        <v>10</v>
      </c>
      <c r="J1119" s="790">
        <v>10</v>
      </c>
      <c r="K1119" s="783">
        <f t="shared" si="267"/>
        <v>0</v>
      </c>
      <c r="L1119" s="1048">
        <v>42635</v>
      </c>
      <c r="M1119" s="953"/>
      <c r="V1119" s="958"/>
      <c r="W1119" s="1051">
        <f>B1119:B1141</f>
        <v>8</v>
      </c>
      <c r="X1119" s="831">
        <v>10</v>
      </c>
      <c r="Y1119" s="977" t="str">
        <f t="shared" si="241"/>
        <v>OK</v>
      </c>
      <c r="Z1119" s="720">
        <f t="shared" si="254"/>
        <v>0</v>
      </c>
      <c r="AA1119" s="1057" t="str">
        <f t="shared" si="251"/>
        <v>Tien 21 - 2232</v>
      </c>
      <c r="AB1119" s="1056">
        <v>42640</v>
      </c>
      <c r="AC1119" s="720">
        <f t="shared" si="237"/>
        <v>10</v>
      </c>
      <c r="AD1119" s="771">
        <f t="shared" si="239"/>
        <v>6</v>
      </c>
      <c r="AE1119" s="720" t="str">
        <f t="shared" si="242"/>
        <v>OK</v>
      </c>
      <c r="AF1119" s="786" t="str">
        <f t="shared" si="238"/>
        <v>OK</v>
      </c>
    </row>
    <row r="1120" spans="1:549" s="720" customFormat="1" x14ac:dyDescent="0.25">
      <c r="A1120" s="720" t="s">
        <v>115</v>
      </c>
      <c r="B1120" s="769">
        <f t="shared" si="268"/>
        <v>9</v>
      </c>
      <c r="C1120" s="786">
        <v>5</v>
      </c>
      <c r="D1120" s="771" t="s">
        <v>77</v>
      </c>
      <c r="E1120" s="1044">
        <v>42634</v>
      </c>
      <c r="F1120" s="825"/>
      <c r="G1120" s="845">
        <f t="shared" si="256"/>
        <v>9</v>
      </c>
      <c r="H1120" s="783">
        <v>5</v>
      </c>
      <c r="I1120" s="790">
        <v>5</v>
      </c>
      <c r="J1120" s="790">
        <v>5</v>
      </c>
      <c r="K1120" s="783">
        <f t="shared" si="267"/>
        <v>0</v>
      </c>
      <c r="L1120" s="1048">
        <v>42635</v>
      </c>
      <c r="M1120" s="953"/>
      <c r="V1120" s="958"/>
      <c r="W1120" s="1051">
        <f>B1120:B1142</f>
        <v>9</v>
      </c>
      <c r="X1120" s="831">
        <v>5</v>
      </c>
      <c r="Y1120" s="977" t="str">
        <f t="shared" si="241"/>
        <v>OK</v>
      </c>
      <c r="Z1120" s="720">
        <f t="shared" si="254"/>
        <v>0</v>
      </c>
      <c r="AA1120" s="1057" t="str">
        <f t="shared" si="251"/>
        <v>Confort - 2233</v>
      </c>
      <c r="AB1120" s="1056">
        <v>42640</v>
      </c>
      <c r="AC1120" s="720">
        <f t="shared" si="237"/>
        <v>5</v>
      </c>
      <c r="AD1120" s="771">
        <f t="shared" si="239"/>
        <v>6</v>
      </c>
      <c r="AE1120" s="720" t="str">
        <f t="shared" si="242"/>
        <v>OK</v>
      </c>
      <c r="AF1120" s="786" t="str">
        <f t="shared" si="238"/>
        <v>OK</v>
      </c>
    </row>
    <row r="1121" spans="1:32" s="720" customFormat="1" x14ac:dyDescent="0.25">
      <c r="A1121" s="720" t="s">
        <v>115</v>
      </c>
      <c r="B1121" s="769">
        <f t="shared" si="268"/>
        <v>10</v>
      </c>
      <c r="C1121" s="786">
        <v>617</v>
      </c>
      <c r="D1121" s="771" t="s">
        <v>213</v>
      </c>
      <c r="E1121" s="1044">
        <v>42634</v>
      </c>
      <c r="F1121" s="825"/>
      <c r="G1121" s="845">
        <f t="shared" si="256"/>
        <v>10</v>
      </c>
      <c r="H1121" s="783">
        <v>617</v>
      </c>
      <c r="I1121" s="790">
        <v>617</v>
      </c>
      <c r="J1121" s="790">
        <v>617</v>
      </c>
      <c r="K1121" s="783">
        <f t="shared" si="267"/>
        <v>0</v>
      </c>
      <c r="L1121" s="1048">
        <v>42635</v>
      </c>
      <c r="M1121" s="953"/>
      <c r="V1121" s="958"/>
      <c r="W1121" s="1051">
        <f t="shared" ref="W1121:W1126" si="269">B1121:B1144</f>
        <v>10</v>
      </c>
      <c r="X1121" s="831">
        <v>617</v>
      </c>
      <c r="Y1121" s="977" t="str">
        <f t="shared" si="241"/>
        <v>OK</v>
      </c>
      <c r="Z1121" s="720">
        <f t="shared" si="254"/>
        <v>0</v>
      </c>
      <c r="AA1121" s="1057" t="str">
        <f t="shared" si="251"/>
        <v>MC FNAC- 2370</v>
      </c>
      <c r="AB1121" s="1056">
        <v>42639</v>
      </c>
      <c r="AC1121" s="720">
        <f t="shared" si="237"/>
        <v>617</v>
      </c>
      <c r="AD1121" s="771">
        <f t="shared" si="239"/>
        <v>5</v>
      </c>
      <c r="AE1121" s="720" t="str">
        <f t="shared" si="242"/>
        <v>OK</v>
      </c>
      <c r="AF1121" s="786" t="str">
        <f t="shared" si="238"/>
        <v>OK</v>
      </c>
    </row>
    <row r="1122" spans="1:32" s="720" customFormat="1" x14ac:dyDescent="0.25">
      <c r="A1122" s="720" t="s">
        <v>115</v>
      </c>
      <c r="B1122" s="769">
        <f t="shared" si="268"/>
        <v>11</v>
      </c>
      <c r="C1122" s="786">
        <v>71</v>
      </c>
      <c r="D1122" s="771" t="s">
        <v>187</v>
      </c>
      <c r="E1122" s="1044">
        <v>42634</v>
      </c>
      <c r="F1122" s="825"/>
      <c r="G1122" s="845">
        <f t="shared" si="256"/>
        <v>11</v>
      </c>
      <c r="H1122" s="783">
        <v>71</v>
      </c>
      <c r="I1122" s="790">
        <v>71</v>
      </c>
      <c r="J1122" s="790">
        <v>71</v>
      </c>
      <c r="K1122" s="783">
        <f t="shared" si="267"/>
        <v>0</v>
      </c>
      <c r="L1122" s="1048">
        <v>42635</v>
      </c>
      <c r="M1122" s="953"/>
      <c r="V1122" s="958"/>
      <c r="W1122" s="1051">
        <f t="shared" si="269"/>
        <v>11</v>
      </c>
      <c r="X1122" s="831">
        <v>71</v>
      </c>
      <c r="Y1122" s="977" t="str">
        <f t="shared" si="241"/>
        <v>OK</v>
      </c>
      <c r="Z1122" s="720">
        <f t="shared" si="254"/>
        <v>0</v>
      </c>
      <c r="AA1122" s="1057" t="str">
        <f t="shared" si="251"/>
        <v>Salvador Caetano - 2879</v>
      </c>
      <c r="AB1122" s="1056">
        <v>42640</v>
      </c>
      <c r="AC1122" s="720">
        <f t="shared" si="237"/>
        <v>71</v>
      </c>
      <c r="AD1122" s="771">
        <f t="shared" si="239"/>
        <v>6</v>
      </c>
      <c r="AE1122" s="720" t="str">
        <f t="shared" si="242"/>
        <v>OK</v>
      </c>
      <c r="AF1122" s="786" t="str">
        <f t="shared" si="238"/>
        <v>OK</v>
      </c>
    </row>
    <row r="1123" spans="1:32" s="720" customFormat="1" x14ac:dyDescent="0.25">
      <c r="A1123" s="720" t="s">
        <v>115</v>
      </c>
      <c r="B1123" s="769">
        <f t="shared" si="268"/>
        <v>12</v>
      </c>
      <c r="C1123" s="786">
        <v>677</v>
      </c>
      <c r="D1123" s="771" t="s">
        <v>199</v>
      </c>
      <c r="E1123" s="1044">
        <v>42634</v>
      </c>
      <c r="F1123" s="825"/>
      <c r="G1123" s="845">
        <f t="shared" si="256"/>
        <v>12</v>
      </c>
      <c r="H1123" s="783">
        <v>677</v>
      </c>
      <c r="I1123" s="790">
        <v>677</v>
      </c>
      <c r="J1123" s="790">
        <v>677</v>
      </c>
      <c r="K1123" s="783">
        <f t="shared" si="267"/>
        <v>0</v>
      </c>
      <c r="L1123" s="1048">
        <v>42635</v>
      </c>
      <c r="M1123" s="953"/>
      <c r="V1123" s="958"/>
      <c r="W1123" s="1051">
        <f t="shared" si="269"/>
        <v>12</v>
      </c>
      <c r="X1123" s="831">
        <v>677</v>
      </c>
      <c r="Y1123" s="977" t="str">
        <f t="shared" si="241"/>
        <v>OK</v>
      </c>
      <c r="Z1123" s="720">
        <f t="shared" si="254"/>
        <v>0</v>
      </c>
      <c r="AA1123" s="1057" t="str">
        <f t="shared" si="251"/>
        <v>RP Def - 3173</v>
      </c>
      <c r="AB1123" s="1056">
        <v>42639</v>
      </c>
      <c r="AC1123" s="720">
        <f t="shared" si="237"/>
        <v>677</v>
      </c>
      <c r="AD1123" s="771">
        <f t="shared" si="239"/>
        <v>5</v>
      </c>
      <c r="AE1123" s="720" t="str">
        <f t="shared" si="242"/>
        <v>OK</v>
      </c>
      <c r="AF1123" s="786" t="str">
        <f t="shared" si="238"/>
        <v>OK</v>
      </c>
    </row>
    <row r="1124" spans="1:32" s="726" customFormat="1" x14ac:dyDescent="0.25">
      <c r="A1124" s="726" t="s">
        <v>115</v>
      </c>
      <c r="B1124" s="875">
        <f t="shared" si="268"/>
        <v>13</v>
      </c>
      <c r="C1124" s="901">
        <v>26</v>
      </c>
      <c r="D1124" s="847" t="s">
        <v>244</v>
      </c>
      <c r="E1124" s="1045">
        <v>42634</v>
      </c>
      <c r="F1124" s="1004"/>
      <c r="G1124" s="925">
        <f t="shared" si="256"/>
        <v>13</v>
      </c>
      <c r="H1124" s="959">
        <v>26</v>
      </c>
      <c r="I1124" s="903">
        <v>26</v>
      </c>
      <c r="J1124" s="903">
        <v>26</v>
      </c>
      <c r="K1124" s="912">
        <f t="shared" si="267"/>
        <v>0</v>
      </c>
      <c r="L1124" s="1049">
        <v>42635</v>
      </c>
      <c r="M1124" s="954"/>
      <c r="V1124" s="962"/>
      <c r="W1124" s="967">
        <f t="shared" si="269"/>
        <v>13</v>
      </c>
      <c r="X1124" s="902">
        <v>26</v>
      </c>
      <c r="Y1124" s="1072" t="str">
        <f t="shared" si="241"/>
        <v>OK</v>
      </c>
      <c r="Z1124" s="726">
        <f t="shared" si="254"/>
        <v>0</v>
      </c>
      <c r="AA1124" s="898" t="str">
        <f t="shared" si="251"/>
        <v>JOM - 4327</v>
      </c>
      <c r="AB1124" s="1058">
        <v>42640</v>
      </c>
      <c r="AC1124" s="726">
        <f t="shared" si="237"/>
        <v>26</v>
      </c>
      <c r="AD1124" s="771">
        <f t="shared" si="239"/>
        <v>6</v>
      </c>
      <c r="AE1124" s="720" t="str">
        <f t="shared" si="242"/>
        <v>OK</v>
      </c>
      <c r="AF1124" s="786" t="str">
        <f t="shared" si="238"/>
        <v>OK</v>
      </c>
    </row>
    <row r="1125" spans="1:32" s="720" customFormat="1" x14ac:dyDescent="0.25">
      <c r="A1125" s="720" t="s">
        <v>115</v>
      </c>
      <c r="B1125" s="769">
        <v>1</v>
      </c>
      <c r="C1125" s="786">
        <v>1</v>
      </c>
      <c r="D1125" s="771" t="s">
        <v>182</v>
      </c>
      <c r="E1125" s="1044">
        <v>42639</v>
      </c>
      <c r="F1125" s="825"/>
      <c r="G1125" s="845">
        <f t="shared" si="256"/>
        <v>1</v>
      </c>
      <c r="H1125" s="783">
        <v>1</v>
      </c>
      <c r="I1125" s="790">
        <v>1</v>
      </c>
      <c r="J1125" s="790">
        <v>1</v>
      </c>
      <c r="K1125" s="783">
        <f t="shared" si="267"/>
        <v>0</v>
      </c>
      <c r="L1125" s="1048">
        <v>42640</v>
      </c>
      <c r="M1125" s="953"/>
      <c r="V1125" s="958"/>
      <c r="W1125" s="1051">
        <f t="shared" si="269"/>
        <v>1</v>
      </c>
      <c r="X1125" s="831">
        <v>1</v>
      </c>
      <c r="Y1125" s="977" t="str">
        <f t="shared" si="241"/>
        <v>OK</v>
      </c>
      <c r="Z1125" s="720">
        <f t="shared" si="254"/>
        <v>0</v>
      </c>
      <c r="AA1125" s="1057" t="str">
        <f t="shared" si="251"/>
        <v>CNT Def - 2205</v>
      </c>
      <c r="AB1125" s="1056">
        <v>42646</v>
      </c>
      <c r="AC1125" s="720">
        <f t="shared" si="237"/>
        <v>1</v>
      </c>
      <c r="AD1125" s="771">
        <f t="shared" si="239"/>
        <v>7</v>
      </c>
      <c r="AE1125" s="720" t="str">
        <f t="shared" si="242"/>
        <v>OK</v>
      </c>
      <c r="AF1125" s="786" t="str">
        <f t="shared" si="238"/>
        <v>OK</v>
      </c>
    </row>
    <row r="1126" spans="1:32" s="720" customFormat="1" x14ac:dyDescent="0.25">
      <c r="A1126" s="720" t="s">
        <v>115</v>
      </c>
      <c r="B1126" s="769">
        <f t="shared" ref="B1126:B1185" si="270">B1125+1</f>
        <v>2</v>
      </c>
      <c r="C1126" s="786">
        <v>1</v>
      </c>
      <c r="D1126" s="771" t="s">
        <v>183</v>
      </c>
      <c r="E1126" s="1044">
        <v>42639</v>
      </c>
      <c r="F1126" s="825"/>
      <c r="G1126" s="845">
        <f t="shared" si="256"/>
        <v>2</v>
      </c>
      <c r="H1126" s="783">
        <v>1</v>
      </c>
      <c r="I1126" s="790">
        <v>1</v>
      </c>
      <c r="J1126" s="790">
        <v>1</v>
      </c>
      <c r="K1126" s="783">
        <f t="shared" si="267"/>
        <v>0</v>
      </c>
      <c r="L1126" s="1048">
        <v>42640</v>
      </c>
      <c r="M1126" s="953"/>
      <c r="V1126" s="958"/>
      <c r="W1126" s="1051">
        <f t="shared" si="269"/>
        <v>2</v>
      </c>
      <c r="X1126" s="831">
        <v>1</v>
      </c>
      <c r="Y1126" s="977" t="str">
        <f t="shared" si="241"/>
        <v>OK</v>
      </c>
      <c r="Z1126" s="720">
        <f t="shared" si="254"/>
        <v>0</v>
      </c>
      <c r="AA1126" s="1057" t="str">
        <f t="shared" si="251"/>
        <v>MDL Def - 2208</v>
      </c>
      <c r="AB1126" s="1056">
        <v>42646</v>
      </c>
      <c r="AC1126" s="720">
        <f t="shared" si="237"/>
        <v>1</v>
      </c>
      <c r="AD1126" s="771">
        <f t="shared" si="239"/>
        <v>7</v>
      </c>
      <c r="AE1126" s="720" t="str">
        <f t="shared" si="242"/>
        <v>OK</v>
      </c>
      <c r="AF1126" s="786" t="str">
        <f t="shared" si="238"/>
        <v>OK</v>
      </c>
    </row>
    <row r="1127" spans="1:32" s="720" customFormat="1" x14ac:dyDescent="0.25">
      <c r="A1127" s="720" t="s">
        <v>115</v>
      </c>
      <c r="B1127" s="769">
        <f t="shared" si="270"/>
        <v>3</v>
      </c>
      <c r="C1127" s="786">
        <v>5</v>
      </c>
      <c r="D1127" s="771" t="s">
        <v>67</v>
      </c>
      <c r="E1127" s="1044">
        <v>42639</v>
      </c>
      <c r="F1127" s="825"/>
      <c r="G1127" s="845">
        <f t="shared" si="256"/>
        <v>3</v>
      </c>
      <c r="H1127" s="783">
        <v>5</v>
      </c>
      <c r="I1127" s="790">
        <v>5</v>
      </c>
      <c r="J1127" s="790">
        <v>5</v>
      </c>
      <c r="K1127" s="783">
        <f t="shared" si="267"/>
        <v>0</v>
      </c>
      <c r="L1127" s="1048">
        <v>42640</v>
      </c>
      <c r="M1127" s="953"/>
      <c r="V1127" s="958"/>
      <c r="W1127" s="1051">
        <f t="shared" ref="W1127:W1137" si="271">B1127:B1150</f>
        <v>3</v>
      </c>
      <c r="X1127" s="831">
        <v>5</v>
      </c>
      <c r="Y1127" s="977" t="str">
        <f t="shared" si="241"/>
        <v>OK</v>
      </c>
      <c r="Z1127" s="720">
        <f t="shared" si="254"/>
        <v>0</v>
      </c>
      <c r="AA1127" s="1057" t="str">
        <f t="shared" si="251"/>
        <v>White - 2213</v>
      </c>
      <c r="AB1127" s="1056">
        <v>42669</v>
      </c>
      <c r="AC1127" s="720">
        <f t="shared" si="237"/>
        <v>5</v>
      </c>
      <c r="AD1127" s="771">
        <f t="shared" si="239"/>
        <v>30</v>
      </c>
      <c r="AE1127" s="720" t="str">
        <f t="shared" si="242"/>
        <v>OK</v>
      </c>
      <c r="AF1127" s="786" t="str">
        <f t="shared" si="238"/>
        <v>OK</v>
      </c>
    </row>
    <row r="1128" spans="1:32" s="720" customFormat="1" x14ac:dyDescent="0.25">
      <c r="A1128" s="720" t="s">
        <v>115</v>
      </c>
      <c r="B1128" s="769">
        <f t="shared" si="270"/>
        <v>4</v>
      </c>
      <c r="C1128" s="786">
        <v>33</v>
      </c>
      <c r="D1128" s="771" t="s">
        <v>69</v>
      </c>
      <c r="E1128" s="1044">
        <v>42639</v>
      </c>
      <c r="F1128" s="825"/>
      <c r="G1128" s="845">
        <f t="shared" si="256"/>
        <v>4</v>
      </c>
      <c r="H1128" s="783">
        <v>33</v>
      </c>
      <c r="I1128" s="790">
        <v>33</v>
      </c>
      <c r="J1128" s="790">
        <v>33</v>
      </c>
      <c r="K1128" s="783">
        <f t="shared" si="267"/>
        <v>0</v>
      </c>
      <c r="L1128" s="1048">
        <v>42640</v>
      </c>
      <c r="M1128" s="953"/>
      <c r="V1128" s="958"/>
      <c r="W1128" s="1051">
        <f t="shared" si="271"/>
        <v>4</v>
      </c>
      <c r="X1128" s="831">
        <v>33</v>
      </c>
      <c r="Y1128" s="977" t="str">
        <f t="shared" si="241"/>
        <v>OK</v>
      </c>
      <c r="Z1128" s="720">
        <f t="shared" si="254"/>
        <v>0</v>
      </c>
      <c r="AA1128" s="1057" t="str">
        <f t="shared" si="251"/>
        <v>Black - 2215</v>
      </c>
      <c r="AB1128" s="1056">
        <v>42642</v>
      </c>
      <c r="AC1128" s="720">
        <f t="shared" si="237"/>
        <v>33</v>
      </c>
      <c r="AD1128" s="771">
        <f t="shared" si="239"/>
        <v>3</v>
      </c>
      <c r="AE1128" s="720" t="str">
        <f t="shared" si="242"/>
        <v>OK</v>
      </c>
      <c r="AF1128" s="786" t="str">
        <f t="shared" si="238"/>
        <v>OK</v>
      </c>
    </row>
    <row r="1129" spans="1:32" s="720" customFormat="1" x14ac:dyDescent="0.25">
      <c r="A1129" s="720" t="s">
        <v>115</v>
      </c>
      <c r="B1129" s="769">
        <f t="shared" si="270"/>
        <v>5</v>
      </c>
      <c r="C1129" s="786">
        <v>182</v>
      </c>
      <c r="D1129" s="771" t="s">
        <v>73</v>
      </c>
      <c r="E1129" s="1044">
        <v>42639</v>
      </c>
      <c r="F1129" s="825"/>
      <c r="G1129" s="845">
        <f t="shared" si="256"/>
        <v>5</v>
      </c>
      <c r="H1129" s="783">
        <v>182</v>
      </c>
      <c r="I1129" s="790">
        <v>182</v>
      </c>
      <c r="J1129" s="790">
        <v>182</v>
      </c>
      <c r="K1129" s="783">
        <f t="shared" si="267"/>
        <v>0</v>
      </c>
      <c r="L1129" s="1048">
        <v>42640</v>
      </c>
      <c r="M1129" s="953"/>
      <c r="V1129" s="958"/>
      <c r="W1129" s="1051">
        <f t="shared" si="271"/>
        <v>5</v>
      </c>
      <c r="X1129" s="831">
        <v>182</v>
      </c>
      <c r="Y1129" s="977" t="str">
        <f t="shared" si="241"/>
        <v>OK</v>
      </c>
      <c r="Z1129" s="720">
        <f t="shared" si="254"/>
        <v>0</v>
      </c>
      <c r="AA1129" s="1057" t="str">
        <f t="shared" si="251"/>
        <v>Ikea - 2228</v>
      </c>
      <c r="AB1129" s="1056">
        <v>42642</v>
      </c>
      <c r="AC1129" s="720">
        <f t="shared" si="237"/>
        <v>182</v>
      </c>
      <c r="AD1129" s="771">
        <f t="shared" si="239"/>
        <v>3</v>
      </c>
      <c r="AE1129" s="720" t="str">
        <f t="shared" si="242"/>
        <v>OK</v>
      </c>
      <c r="AF1129" s="786" t="str">
        <f t="shared" si="238"/>
        <v>OK</v>
      </c>
    </row>
    <row r="1130" spans="1:32" s="720" customFormat="1" x14ac:dyDescent="0.25">
      <c r="A1130" s="720" t="s">
        <v>115</v>
      </c>
      <c r="B1130" s="769">
        <f t="shared" si="270"/>
        <v>6</v>
      </c>
      <c r="C1130" s="786">
        <v>2</v>
      </c>
      <c r="D1130" s="771" t="s">
        <v>79</v>
      </c>
      <c r="E1130" s="1044">
        <v>42639</v>
      </c>
      <c r="F1130" s="825"/>
      <c r="G1130" s="845">
        <f t="shared" si="256"/>
        <v>6</v>
      </c>
      <c r="H1130" s="783">
        <v>2</v>
      </c>
      <c r="I1130" s="790">
        <v>2</v>
      </c>
      <c r="J1130" s="790">
        <v>2</v>
      </c>
      <c r="K1130" s="783">
        <f t="shared" si="267"/>
        <v>0</v>
      </c>
      <c r="L1130" s="1048">
        <v>42640</v>
      </c>
      <c r="M1130" s="953"/>
      <c r="V1130" s="958"/>
      <c r="W1130" s="1051">
        <f t="shared" si="271"/>
        <v>6</v>
      </c>
      <c r="X1130" s="831">
        <v>2</v>
      </c>
      <c r="Y1130" s="977" t="str">
        <f t="shared" si="241"/>
        <v>OK</v>
      </c>
      <c r="Z1130" s="720">
        <f t="shared" si="254"/>
        <v>0</v>
      </c>
      <c r="AA1130" s="1057" t="str">
        <f t="shared" si="251"/>
        <v>Moviflor - 2229</v>
      </c>
      <c r="AB1130" s="1056">
        <v>42643</v>
      </c>
      <c r="AC1130" s="720">
        <f t="shared" si="237"/>
        <v>2</v>
      </c>
      <c r="AD1130" s="771">
        <f t="shared" si="239"/>
        <v>4</v>
      </c>
      <c r="AE1130" s="720" t="str">
        <f t="shared" si="242"/>
        <v>OK</v>
      </c>
      <c r="AF1130" s="786" t="str">
        <f t="shared" si="238"/>
        <v>OK</v>
      </c>
    </row>
    <row r="1131" spans="1:32" s="720" customFormat="1" x14ac:dyDescent="0.25">
      <c r="A1131" s="720" t="s">
        <v>115</v>
      </c>
      <c r="B1131" s="769">
        <f t="shared" si="270"/>
        <v>7</v>
      </c>
      <c r="C1131" s="786">
        <v>258</v>
      </c>
      <c r="D1131" s="771" t="s">
        <v>74</v>
      </c>
      <c r="E1131" s="1044">
        <v>42639</v>
      </c>
      <c r="F1131" s="825"/>
      <c r="G1131" s="845">
        <f t="shared" si="256"/>
        <v>7</v>
      </c>
      <c r="H1131" s="783">
        <v>258</v>
      </c>
      <c r="I1131" s="790">
        <v>258</v>
      </c>
      <c r="J1131" s="790">
        <v>258</v>
      </c>
      <c r="K1131" s="783">
        <f t="shared" si="267"/>
        <v>0</v>
      </c>
      <c r="L1131" s="1048">
        <v>42640</v>
      </c>
      <c r="M1131" s="953"/>
      <c r="V1131" s="958"/>
      <c r="W1131" s="1051">
        <f t="shared" si="271"/>
        <v>7</v>
      </c>
      <c r="X1131" s="831"/>
      <c r="Y1131" s="977" t="str">
        <f t="shared" si="241"/>
        <v>KO</v>
      </c>
      <c r="AA1131" s="1057"/>
      <c r="AB1131" s="1056"/>
      <c r="AD1131" s="771"/>
      <c r="AF1131" s="786"/>
    </row>
    <row r="1132" spans="1:32" s="720" customFormat="1" x14ac:dyDescent="0.25">
      <c r="A1132" s="720" t="s">
        <v>115</v>
      </c>
      <c r="B1132" s="769">
        <f t="shared" si="270"/>
        <v>8</v>
      </c>
      <c r="C1132" s="786">
        <v>19</v>
      </c>
      <c r="D1132" s="771" t="s">
        <v>75</v>
      </c>
      <c r="E1132" s="1044">
        <v>42639</v>
      </c>
      <c r="F1132" s="825"/>
      <c r="G1132" s="845">
        <f t="shared" si="256"/>
        <v>8</v>
      </c>
      <c r="H1132" s="783">
        <v>19</v>
      </c>
      <c r="I1132" s="790">
        <v>19</v>
      </c>
      <c r="J1132" s="790">
        <v>19</v>
      </c>
      <c r="K1132" s="783">
        <f t="shared" si="267"/>
        <v>0</v>
      </c>
      <c r="L1132" s="1048">
        <v>42640</v>
      </c>
      <c r="M1132" s="953"/>
      <c r="V1132" s="958"/>
      <c r="W1132" s="1051">
        <f t="shared" si="271"/>
        <v>8</v>
      </c>
      <c r="X1132" s="831">
        <v>19</v>
      </c>
      <c r="Y1132" s="977" t="str">
        <f t="shared" si="241"/>
        <v>OK</v>
      </c>
      <c r="Z1132" s="720">
        <f t="shared" si="254"/>
        <v>0</v>
      </c>
      <c r="AA1132" s="1057" t="str">
        <f t="shared" si="251"/>
        <v>Euronics - 2231</v>
      </c>
      <c r="AB1132" s="1056">
        <v>42642</v>
      </c>
      <c r="AC1132" s="720">
        <f t="shared" si="237"/>
        <v>19</v>
      </c>
      <c r="AD1132" s="771">
        <f t="shared" si="239"/>
        <v>3</v>
      </c>
      <c r="AE1132" s="720" t="str">
        <f t="shared" si="242"/>
        <v>OK</v>
      </c>
      <c r="AF1132" s="786" t="str">
        <f t="shared" si="238"/>
        <v>OK</v>
      </c>
    </row>
    <row r="1133" spans="1:32" s="720" customFormat="1" x14ac:dyDescent="0.25">
      <c r="A1133" s="720" t="s">
        <v>115</v>
      </c>
      <c r="B1133" s="769">
        <f t="shared" si="270"/>
        <v>9</v>
      </c>
      <c r="C1133" s="786">
        <v>5</v>
      </c>
      <c r="D1133" s="771" t="s">
        <v>76</v>
      </c>
      <c r="E1133" s="1044">
        <v>42639</v>
      </c>
      <c r="F1133" s="825"/>
      <c r="G1133" s="845">
        <f t="shared" si="256"/>
        <v>9</v>
      </c>
      <c r="H1133" s="783">
        <v>5</v>
      </c>
      <c r="I1133" s="790">
        <v>5</v>
      </c>
      <c r="J1133" s="790">
        <v>5</v>
      </c>
      <c r="K1133" s="783">
        <f t="shared" si="267"/>
        <v>0</v>
      </c>
      <c r="L1133" s="1048">
        <v>42640</v>
      </c>
      <c r="M1133" s="953"/>
      <c r="V1133" s="958"/>
      <c r="W1133" s="1051">
        <f t="shared" si="271"/>
        <v>9</v>
      </c>
      <c r="X1133" s="831">
        <v>5</v>
      </c>
      <c r="Y1133" s="977" t="str">
        <f t="shared" si="241"/>
        <v>OK</v>
      </c>
      <c r="Z1133" s="720">
        <f t="shared" si="254"/>
        <v>0</v>
      </c>
      <c r="AA1133" s="1057" t="str">
        <f t="shared" si="251"/>
        <v>Tien 21 - 2232</v>
      </c>
      <c r="AB1133" s="1056">
        <v>42642</v>
      </c>
      <c r="AC1133" s="720">
        <f t="shared" si="237"/>
        <v>5</v>
      </c>
      <c r="AD1133" s="771">
        <f t="shared" si="239"/>
        <v>3</v>
      </c>
      <c r="AE1133" s="720" t="str">
        <f t="shared" si="242"/>
        <v>OK</v>
      </c>
      <c r="AF1133" s="786" t="str">
        <f t="shared" si="238"/>
        <v>OK</v>
      </c>
    </row>
    <row r="1134" spans="1:32" s="720" customFormat="1" x14ac:dyDescent="0.25">
      <c r="A1134" s="720" t="s">
        <v>115</v>
      </c>
      <c r="B1134" s="769">
        <f t="shared" si="270"/>
        <v>10</v>
      </c>
      <c r="C1134" s="786">
        <v>3</v>
      </c>
      <c r="D1134" s="771" t="s">
        <v>77</v>
      </c>
      <c r="E1134" s="1044">
        <v>42639</v>
      </c>
      <c r="F1134" s="825"/>
      <c r="G1134" s="845">
        <f t="shared" si="256"/>
        <v>10</v>
      </c>
      <c r="H1134" s="783">
        <v>3</v>
      </c>
      <c r="I1134" s="790">
        <v>3</v>
      </c>
      <c r="J1134" s="790">
        <v>3</v>
      </c>
      <c r="K1134" s="783">
        <f t="shared" si="267"/>
        <v>0</v>
      </c>
      <c r="L1134" s="1048">
        <v>42640</v>
      </c>
      <c r="M1134" s="953"/>
      <c r="V1134" s="958"/>
      <c r="W1134" s="1051">
        <f t="shared" si="271"/>
        <v>10</v>
      </c>
      <c r="X1134" s="831">
        <v>3</v>
      </c>
      <c r="Y1134" s="977" t="str">
        <f t="shared" si="241"/>
        <v>OK</v>
      </c>
      <c r="Z1134" s="720">
        <f t="shared" si="254"/>
        <v>0</v>
      </c>
      <c r="AA1134" s="1057" t="str">
        <f t="shared" si="251"/>
        <v>Confort - 2233</v>
      </c>
      <c r="AB1134" s="1056">
        <v>42642</v>
      </c>
      <c r="AC1134" s="720">
        <f t="shared" si="237"/>
        <v>3</v>
      </c>
      <c r="AD1134" s="771">
        <f t="shared" si="239"/>
        <v>3</v>
      </c>
      <c r="AE1134" s="720" t="str">
        <f t="shared" si="242"/>
        <v>OK</v>
      </c>
      <c r="AF1134" s="786" t="str">
        <f t="shared" si="238"/>
        <v>OK</v>
      </c>
    </row>
    <row r="1135" spans="1:32" s="720" customFormat="1" x14ac:dyDescent="0.25">
      <c r="A1135" s="720" t="s">
        <v>115</v>
      </c>
      <c r="B1135" s="769">
        <f t="shared" si="270"/>
        <v>11</v>
      </c>
      <c r="C1135" s="786">
        <v>210</v>
      </c>
      <c r="D1135" s="771" t="s">
        <v>213</v>
      </c>
      <c r="E1135" s="1044">
        <v>42639</v>
      </c>
      <c r="F1135" s="825"/>
      <c r="G1135" s="845">
        <f t="shared" si="256"/>
        <v>11</v>
      </c>
      <c r="H1135" s="783">
        <v>210</v>
      </c>
      <c r="I1135" s="790">
        <v>210</v>
      </c>
      <c r="J1135" s="790">
        <v>210</v>
      </c>
      <c r="K1135" s="783">
        <f t="shared" si="267"/>
        <v>0</v>
      </c>
      <c r="L1135" s="1048">
        <v>42640</v>
      </c>
      <c r="M1135" s="953"/>
      <c r="V1135" s="958"/>
      <c r="W1135" s="1051">
        <f t="shared" si="271"/>
        <v>11</v>
      </c>
      <c r="X1135" s="831">
        <v>210</v>
      </c>
      <c r="Y1135" s="977" t="str">
        <f t="shared" si="241"/>
        <v>OK</v>
      </c>
      <c r="Z1135" s="720">
        <f t="shared" si="254"/>
        <v>0</v>
      </c>
      <c r="AA1135" s="1057" t="str">
        <f t="shared" si="251"/>
        <v>MC FNAC- 2370</v>
      </c>
      <c r="AB1135" s="1056">
        <v>42643</v>
      </c>
      <c r="AC1135" s="720">
        <f t="shared" si="237"/>
        <v>210</v>
      </c>
      <c r="AD1135" s="771">
        <f t="shared" si="239"/>
        <v>4</v>
      </c>
      <c r="AE1135" s="720" t="str">
        <f t="shared" si="242"/>
        <v>OK</v>
      </c>
      <c r="AF1135" s="786" t="str">
        <f t="shared" si="238"/>
        <v>OK</v>
      </c>
    </row>
    <row r="1136" spans="1:32" s="720" customFormat="1" x14ac:dyDescent="0.25">
      <c r="A1136" s="720" t="s">
        <v>115</v>
      </c>
      <c r="B1136" s="769">
        <f t="shared" si="270"/>
        <v>12</v>
      </c>
      <c r="C1136" s="786">
        <v>45</v>
      </c>
      <c r="D1136" s="771" t="s">
        <v>187</v>
      </c>
      <c r="E1136" s="1044">
        <v>42639</v>
      </c>
      <c r="F1136" s="825"/>
      <c r="G1136" s="845">
        <f t="shared" si="256"/>
        <v>12</v>
      </c>
      <c r="H1136" s="783">
        <v>45</v>
      </c>
      <c r="I1136" s="790">
        <v>45</v>
      </c>
      <c r="J1136" s="790">
        <v>45</v>
      </c>
      <c r="K1136" s="783">
        <f t="shared" si="267"/>
        <v>0</v>
      </c>
      <c r="L1136" s="1048">
        <v>42640</v>
      </c>
      <c r="M1136" s="953"/>
      <c r="V1136" s="958"/>
      <c r="W1136" s="1051">
        <f t="shared" si="271"/>
        <v>12</v>
      </c>
      <c r="X1136" s="831">
        <v>45</v>
      </c>
      <c r="Y1136" s="977" t="str">
        <f t="shared" si="241"/>
        <v>OK</v>
      </c>
      <c r="Z1136" s="720">
        <f t="shared" si="254"/>
        <v>0</v>
      </c>
      <c r="AA1136" s="1057" t="str">
        <f t="shared" si="251"/>
        <v>Salvador Caetano - 2879</v>
      </c>
      <c r="AB1136" s="1056">
        <v>42643</v>
      </c>
      <c r="AC1136" s="720">
        <f t="shared" si="237"/>
        <v>45</v>
      </c>
      <c r="AD1136" s="771">
        <f t="shared" si="239"/>
        <v>4</v>
      </c>
      <c r="AE1136" s="720" t="str">
        <f t="shared" si="242"/>
        <v>OK</v>
      </c>
      <c r="AF1136" s="786" t="str">
        <f t="shared" si="238"/>
        <v>OK</v>
      </c>
    </row>
    <row r="1137" spans="1:34" s="720" customFormat="1" x14ac:dyDescent="0.25">
      <c r="A1137" s="720" t="s">
        <v>115</v>
      </c>
      <c r="B1137" s="769">
        <f t="shared" si="270"/>
        <v>13</v>
      </c>
      <c r="C1137" s="786">
        <v>500</v>
      </c>
      <c r="D1137" s="771" t="s">
        <v>196</v>
      </c>
      <c r="E1137" s="1044">
        <v>42639</v>
      </c>
      <c r="F1137" s="825"/>
      <c r="G1137" s="845">
        <f t="shared" si="256"/>
        <v>13</v>
      </c>
      <c r="H1137" s="783">
        <v>500</v>
      </c>
      <c r="I1137" s="790">
        <v>500</v>
      </c>
      <c r="J1137" s="790">
        <v>500</v>
      </c>
      <c r="K1137" s="783">
        <f t="shared" si="267"/>
        <v>0</v>
      </c>
      <c r="L1137" s="1048">
        <v>42640</v>
      </c>
      <c r="M1137" s="953"/>
      <c r="V1137" s="958"/>
      <c r="W1137" s="1051">
        <f t="shared" si="271"/>
        <v>13</v>
      </c>
      <c r="X1137" s="831"/>
      <c r="Y1137" s="977" t="str">
        <f t="shared" si="241"/>
        <v>KO</v>
      </c>
      <c r="AA1137" s="1057"/>
      <c r="AB1137" s="1056"/>
      <c r="AD1137" s="771"/>
      <c r="AF1137" s="786"/>
    </row>
    <row r="1138" spans="1:34" s="720" customFormat="1" x14ac:dyDescent="0.25">
      <c r="A1138" s="720" t="s">
        <v>115</v>
      </c>
      <c r="B1138" s="769">
        <f t="shared" si="270"/>
        <v>14</v>
      </c>
      <c r="C1138" s="786">
        <v>374</v>
      </c>
      <c r="D1138" s="771" t="s">
        <v>199</v>
      </c>
      <c r="E1138" s="1044">
        <v>42639</v>
      </c>
      <c r="F1138" s="825"/>
      <c r="G1138" s="845">
        <f t="shared" si="256"/>
        <v>14</v>
      </c>
      <c r="H1138" s="783">
        <v>374</v>
      </c>
      <c r="I1138" s="790">
        <v>374</v>
      </c>
      <c r="J1138" s="790">
        <v>374</v>
      </c>
      <c r="K1138" s="783">
        <f t="shared" si="267"/>
        <v>0</v>
      </c>
      <c r="L1138" s="1048">
        <v>42640</v>
      </c>
      <c r="M1138" s="953"/>
      <c r="V1138" s="958"/>
      <c r="W1138" s="1051">
        <f>B1138:B1162</f>
        <v>14</v>
      </c>
      <c r="X1138" s="831">
        <v>374</v>
      </c>
      <c r="Y1138" s="977" t="str">
        <f t="shared" si="241"/>
        <v>OK</v>
      </c>
      <c r="Z1138" s="720">
        <f t="shared" si="254"/>
        <v>0</v>
      </c>
      <c r="AA1138" s="1057" t="str">
        <f t="shared" si="251"/>
        <v>RP Def - 3173</v>
      </c>
      <c r="AB1138" s="1056">
        <v>42642</v>
      </c>
      <c r="AC1138" s="720">
        <f t="shared" si="237"/>
        <v>374</v>
      </c>
      <c r="AD1138" s="771">
        <f t="shared" si="239"/>
        <v>3</v>
      </c>
      <c r="AE1138" s="720" t="str">
        <f t="shared" si="242"/>
        <v>OK</v>
      </c>
      <c r="AF1138" s="786" t="str">
        <f t="shared" si="238"/>
        <v>OK</v>
      </c>
    </row>
    <row r="1139" spans="1:34" s="720" customFormat="1" x14ac:dyDescent="0.25">
      <c r="A1139" s="720" t="s">
        <v>115</v>
      </c>
      <c r="B1139" s="769">
        <f t="shared" si="270"/>
        <v>15</v>
      </c>
      <c r="C1139" s="786">
        <v>117</v>
      </c>
      <c r="D1139" s="771" t="s">
        <v>245</v>
      </c>
      <c r="E1139" s="1044">
        <v>42639</v>
      </c>
      <c r="F1139" s="825"/>
      <c r="G1139" s="845">
        <f t="shared" si="256"/>
        <v>15</v>
      </c>
      <c r="H1139" s="783">
        <v>117</v>
      </c>
      <c r="I1139" s="790">
        <v>117</v>
      </c>
      <c r="J1139" s="790">
        <v>117</v>
      </c>
      <c r="K1139" s="783">
        <f t="shared" si="267"/>
        <v>0</v>
      </c>
      <c r="L1139" s="1048">
        <v>42640</v>
      </c>
      <c r="M1139" s="953"/>
      <c r="V1139" s="958"/>
      <c r="W1139" s="1051">
        <f>B1139:B1164</f>
        <v>15</v>
      </c>
      <c r="X1139" s="831"/>
      <c r="Y1139" s="977" t="str">
        <f t="shared" si="241"/>
        <v>KO</v>
      </c>
      <c r="AA1139" s="1057"/>
      <c r="AB1139" s="1056"/>
      <c r="AD1139" s="771"/>
      <c r="AF1139" s="786"/>
    </row>
    <row r="1140" spans="1:34" s="720" customFormat="1" x14ac:dyDescent="0.25">
      <c r="A1140" s="720" t="s">
        <v>115</v>
      </c>
      <c r="B1140" s="769">
        <f t="shared" si="270"/>
        <v>16</v>
      </c>
      <c r="C1140" s="786">
        <v>17</v>
      </c>
      <c r="D1140" s="771" t="s">
        <v>244</v>
      </c>
      <c r="E1140" s="1044">
        <v>42639</v>
      </c>
      <c r="F1140" s="825"/>
      <c r="G1140" s="845">
        <f t="shared" si="256"/>
        <v>16</v>
      </c>
      <c r="H1140" s="783">
        <v>17</v>
      </c>
      <c r="I1140" s="790">
        <v>17</v>
      </c>
      <c r="J1140" s="790">
        <v>17</v>
      </c>
      <c r="K1140" s="783">
        <f t="shared" si="267"/>
        <v>0</v>
      </c>
      <c r="L1140" s="1048">
        <v>42640</v>
      </c>
      <c r="M1140" s="953"/>
      <c r="V1140" s="958"/>
      <c r="W1140" s="1051">
        <f>B1140:B1168</f>
        <v>16</v>
      </c>
      <c r="X1140" s="831">
        <v>17</v>
      </c>
      <c r="Y1140" s="977" t="str">
        <f t="shared" si="241"/>
        <v>OK</v>
      </c>
      <c r="Z1140" s="720">
        <f t="shared" si="254"/>
        <v>0</v>
      </c>
      <c r="AA1140" s="1057" t="str">
        <f t="shared" si="251"/>
        <v>JOM - 4327</v>
      </c>
      <c r="AB1140" s="1056">
        <v>42642</v>
      </c>
      <c r="AC1140" s="720">
        <f t="shared" si="237"/>
        <v>17</v>
      </c>
      <c r="AD1140" s="771">
        <f t="shared" si="239"/>
        <v>3</v>
      </c>
      <c r="AE1140" s="720" t="str">
        <f t="shared" si="242"/>
        <v>OK</v>
      </c>
      <c r="AF1140" s="786" t="str">
        <f t="shared" si="238"/>
        <v>OK</v>
      </c>
    </row>
    <row r="1141" spans="1:34" s="720" customFormat="1" x14ac:dyDescent="0.25">
      <c r="A1141" s="720" t="s">
        <v>115</v>
      </c>
      <c r="B1141" s="769">
        <f t="shared" si="270"/>
        <v>17</v>
      </c>
      <c r="C1141" s="786">
        <v>1</v>
      </c>
      <c r="D1141" s="771" t="s">
        <v>189</v>
      </c>
      <c r="E1141" s="1044">
        <v>42639</v>
      </c>
      <c r="F1141" s="825"/>
      <c r="G1141" s="845">
        <f t="shared" si="256"/>
        <v>17</v>
      </c>
      <c r="H1141" s="783">
        <v>1</v>
      </c>
      <c r="I1141" s="790">
        <v>1</v>
      </c>
      <c r="J1141" s="790">
        <v>1</v>
      </c>
      <c r="K1141" s="783">
        <f t="shared" si="267"/>
        <v>0</v>
      </c>
      <c r="L1141" s="1048">
        <v>42640</v>
      </c>
      <c r="M1141" s="953"/>
      <c r="V1141" s="958"/>
      <c r="W1141" s="1051">
        <f>B1141:B1177</f>
        <v>17</v>
      </c>
      <c r="X1141" s="831">
        <v>1</v>
      </c>
      <c r="Y1141" s="977" t="str">
        <f t="shared" si="241"/>
        <v>OK</v>
      </c>
      <c r="Z1141" s="720">
        <f t="shared" si="254"/>
        <v>0</v>
      </c>
      <c r="AA1141" s="1057" t="str">
        <f t="shared" si="251"/>
        <v>SZ Def - 6508</v>
      </c>
      <c r="AB1141" s="1056">
        <v>42646</v>
      </c>
      <c r="AC1141" s="720">
        <f t="shared" si="237"/>
        <v>1</v>
      </c>
      <c r="AD1141" s="771">
        <f t="shared" si="239"/>
        <v>7</v>
      </c>
      <c r="AE1141" s="720" t="str">
        <f t="shared" si="242"/>
        <v>OK</v>
      </c>
      <c r="AF1141" s="786" t="str">
        <f t="shared" si="238"/>
        <v>OK</v>
      </c>
    </row>
    <row r="1142" spans="1:34" s="720" customFormat="1" x14ac:dyDescent="0.25">
      <c r="A1142" s="720" t="s">
        <v>115</v>
      </c>
      <c r="B1142" s="769">
        <f t="shared" si="270"/>
        <v>18</v>
      </c>
      <c r="C1142" s="786">
        <v>62</v>
      </c>
      <c r="D1142" s="771" t="s">
        <v>214</v>
      </c>
      <c r="E1142" s="1044">
        <v>42639</v>
      </c>
      <c r="F1142" s="825"/>
      <c r="G1142" s="845">
        <f t="shared" si="256"/>
        <v>18</v>
      </c>
      <c r="H1142" s="783">
        <v>62</v>
      </c>
      <c r="I1142" s="790">
        <v>62</v>
      </c>
      <c r="J1142" s="790">
        <v>62</v>
      </c>
      <c r="K1142" s="783">
        <f t="shared" si="267"/>
        <v>0</v>
      </c>
      <c r="L1142" s="1048">
        <v>42640</v>
      </c>
      <c r="M1142" s="953"/>
      <c r="V1142" s="958"/>
      <c r="W1142" s="1051">
        <f>B1142:B1178</f>
        <v>18</v>
      </c>
      <c r="X1142" s="831">
        <v>62</v>
      </c>
      <c r="Y1142" s="977" t="str">
        <f t="shared" si="241"/>
        <v>OK</v>
      </c>
      <c r="Z1142" s="720">
        <f t="shared" si="254"/>
        <v>0</v>
      </c>
      <c r="AA1142" s="1057" t="str">
        <f t="shared" si="251"/>
        <v>Worten def - 6806</v>
      </c>
      <c r="AB1142" s="1056">
        <v>42646</v>
      </c>
      <c r="AC1142" s="720">
        <f t="shared" si="237"/>
        <v>62</v>
      </c>
      <c r="AD1142" s="771">
        <f t="shared" si="239"/>
        <v>7</v>
      </c>
      <c r="AE1142" s="720" t="str">
        <f t="shared" si="242"/>
        <v>OK</v>
      </c>
      <c r="AF1142" s="786" t="str">
        <f t="shared" si="238"/>
        <v>OK</v>
      </c>
    </row>
    <row r="1143" spans="1:34" s="726" customFormat="1" x14ac:dyDescent="0.25">
      <c r="A1143" s="726" t="s">
        <v>116</v>
      </c>
      <c r="B1143" s="875">
        <v>19</v>
      </c>
      <c r="C1143" s="901">
        <v>1288</v>
      </c>
      <c r="D1143" s="847" t="s">
        <v>245</v>
      </c>
      <c r="E1143" s="1045">
        <v>42639</v>
      </c>
      <c r="F1143" s="1004"/>
      <c r="G1143" s="925">
        <f t="shared" si="256"/>
        <v>19</v>
      </c>
      <c r="H1143" s="959">
        <v>1288</v>
      </c>
      <c r="I1143" s="903">
        <v>1288</v>
      </c>
      <c r="J1143" s="903">
        <v>1288</v>
      </c>
      <c r="K1143" s="959">
        <f t="shared" si="267"/>
        <v>0</v>
      </c>
      <c r="L1143" s="1049">
        <v>42640</v>
      </c>
      <c r="M1143" s="954"/>
      <c r="V1143" s="962"/>
      <c r="W1143" s="1051">
        <f>B1143:B1179</f>
        <v>19</v>
      </c>
      <c r="X1143" s="902">
        <v>1288</v>
      </c>
      <c r="Y1143" s="933" t="str">
        <f t="shared" si="241"/>
        <v>OK</v>
      </c>
      <c r="Z1143" s="726">
        <f t="shared" si="254"/>
        <v>0</v>
      </c>
      <c r="AA1143" s="898"/>
      <c r="AB1143" s="1058">
        <v>42663</v>
      </c>
      <c r="AC1143" s="726">
        <f t="shared" si="237"/>
        <v>1288</v>
      </c>
      <c r="AD1143" s="847">
        <f t="shared" si="239"/>
        <v>24</v>
      </c>
      <c r="AE1143" s="726" t="str">
        <f t="shared" si="242"/>
        <v>OK</v>
      </c>
      <c r="AF1143" s="901" t="str">
        <f t="shared" si="238"/>
        <v>OK</v>
      </c>
    </row>
    <row r="1144" spans="1:34" s="730" customFormat="1" x14ac:dyDescent="0.25">
      <c r="A1144" s="730" t="s">
        <v>115</v>
      </c>
      <c r="B1144" s="884">
        <v>1</v>
      </c>
      <c r="C1144" s="913">
        <v>150</v>
      </c>
      <c r="D1144" s="864" t="s">
        <v>196</v>
      </c>
      <c r="E1144" s="1043">
        <v>42641</v>
      </c>
      <c r="F1144" s="1006"/>
      <c r="G1144" s="926">
        <f t="shared" si="256"/>
        <v>1</v>
      </c>
      <c r="H1144" s="1007">
        <v>150</v>
      </c>
      <c r="I1144" s="915">
        <v>150</v>
      </c>
      <c r="J1144" s="915">
        <v>150</v>
      </c>
      <c r="K1144" s="1007">
        <f t="shared" si="267"/>
        <v>0</v>
      </c>
      <c r="L1144" s="1047">
        <v>42642</v>
      </c>
      <c r="M1144" s="955"/>
      <c r="V1144" s="963"/>
      <c r="W1144" s="996">
        <f>B1144:B1168</f>
        <v>1</v>
      </c>
      <c r="X1144" s="914">
        <v>150</v>
      </c>
      <c r="Y1144" s="978" t="str">
        <f t="shared" si="241"/>
        <v>OK</v>
      </c>
      <c r="Z1144" s="730">
        <f t="shared" si="254"/>
        <v>0</v>
      </c>
      <c r="AA1144" s="873" t="str">
        <f t="shared" si="251"/>
        <v>RP Provisorio - 3172</v>
      </c>
      <c r="AB1144" s="1059">
        <v>42648</v>
      </c>
      <c r="AC1144" s="730">
        <f t="shared" si="237"/>
        <v>150</v>
      </c>
      <c r="AD1144" s="864">
        <f t="shared" si="239"/>
        <v>7</v>
      </c>
      <c r="AE1144" s="730" t="str">
        <f t="shared" si="242"/>
        <v>OK</v>
      </c>
      <c r="AF1144" s="913" t="str">
        <f t="shared" si="238"/>
        <v>OK</v>
      </c>
    </row>
    <row r="1145" spans="1:34" s="720" customFormat="1" x14ac:dyDescent="0.25">
      <c r="A1145" s="720" t="s">
        <v>115</v>
      </c>
      <c r="B1145" s="769">
        <v>1</v>
      </c>
      <c r="C1145" s="786">
        <v>3</v>
      </c>
      <c r="D1145" s="771" t="s">
        <v>67</v>
      </c>
      <c r="E1145" s="1044">
        <v>42642</v>
      </c>
      <c r="F1145" s="825"/>
      <c r="G1145" s="845">
        <f t="shared" si="256"/>
        <v>1</v>
      </c>
      <c r="H1145" s="783">
        <v>3</v>
      </c>
      <c r="I1145" s="790">
        <v>3</v>
      </c>
      <c r="J1145" s="790">
        <v>3</v>
      </c>
      <c r="K1145" s="783">
        <f t="shared" si="267"/>
        <v>0</v>
      </c>
      <c r="L1145" s="1048">
        <v>42643</v>
      </c>
      <c r="M1145" s="953"/>
      <c r="V1145" s="958"/>
      <c r="W1145" s="1051">
        <f t="shared" ref="W1145:W1151" si="272">B1145:B1177</f>
        <v>1</v>
      </c>
      <c r="X1145" s="831">
        <v>3</v>
      </c>
      <c r="Y1145" s="977" t="str">
        <f t="shared" si="241"/>
        <v>OK</v>
      </c>
      <c r="Z1145" s="720">
        <f t="shared" si="254"/>
        <v>0</v>
      </c>
      <c r="AA1145" s="1057" t="str">
        <f t="shared" si="251"/>
        <v>White - 2213</v>
      </c>
      <c r="AB1145" s="1056">
        <v>42669</v>
      </c>
      <c r="AC1145" s="720">
        <f t="shared" si="237"/>
        <v>3</v>
      </c>
      <c r="AD1145" s="771">
        <f t="shared" si="239"/>
        <v>27</v>
      </c>
      <c r="AE1145" s="720" t="str">
        <f t="shared" si="242"/>
        <v>OK</v>
      </c>
      <c r="AF1145" s="786" t="str">
        <f t="shared" si="238"/>
        <v>OK</v>
      </c>
    </row>
    <row r="1146" spans="1:34" s="720" customFormat="1" x14ac:dyDescent="0.25">
      <c r="A1146" s="720" t="s">
        <v>115</v>
      </c>
      <c r="B1146" s="769">
        <f t="shared" si="270"/>
        <v>2</v>
      </c>
      <c r="C1146" s="786">
        <v>30</v>
      </c>
      <c r="D1146" s="771" t="s">
        <v>69</v>
      </c>
      <c r="E1146" s="1044">
        <v>42642</v>
      </c>
      <c r="F1146" s="825"/>
      <c r="G1146" s="845">
        <f t="shared" si="256"/>
        <v>2</v>
      </c>
      <c r="H1146" s="783">
        <v>30</v>
      </c>
      <c r="I1146" s="790">
        <v>30</v>
      </c>
      <c r="J1146" s="790">
        <v>30</v>
      </c>
      <c r="K1146" s="783">
        <f t="shared" si="267"/>
        <v>0</v>
      </c>
      <c r="L1146" s="1048">
        <v>42643</v>
      </c>
      <c r="M1146" s="953"/>
      <c r="V1146" s="958"/>
      <c r="W1146" s="1051">
        <f t="shared" si="272"/>
        <v>2</v>
      </c>
      <c r="X1146" s="831">
        <v>30</v>
      </c>
      <c r="Y1146" s="977" t="str">
        <f t="shared" si="241"/>
        <v>OK</v>
      </c>
      <c r="Z1146" s="720">
        <v>0</v>
      </c>
      <c r="AA1146" s="1057" t="str">
        <f t="shared" si="251"/>
        <v>Black - 2215</v>
      </c>
      <c r="AB1146" s="1056">
        <v>42649</v>
      </c>
      <c r="AC1146" s="720">
        <f t="shared" si="237"/>
        <v>30</v>
      </c>
      <c r="AD1146" s="771">
        <f t="shared" si="239"/>
        <v>7</v>
      </c>
      <c r="AE1146" s="720" t="str">
        <f t="shared" si="242"/>
        <v>OK</v>
      </c>
      <c r="AF1146" s="786" t="str">
        <f t="shared" si="238"/>
        <v>OK</v>
      </c>
    </row>
    <row r="1147" spans="1:34" s="720" customFormat="1" x14ac:dyDescent="0.25">
      <c r="A1147" s="720" t="s">
        <v>115</v>
      </c>
      <c r="B1147" s="769">
        <f t="shared" si="270"/>
        <v>3</v>
      </c>
      <c r="C1147" s="786">
        <v>1</v>
      </c>
      <c r="D1147" s="771" t="s">
        <v>72</v>
      </c>
      <c r="E1147" s="1044">
        <v>42642</v>
      </c>
      <c r="F1147" s="825"/>
      <c r="G1147" s="845">
        <f t="shared" si="256"/>
        <v>3</v>
      </c>
      <c r="H1147" s="783">
        <v>1</v>
      </c>
      <c r="I1147" s="790">
        <v>1</v>
      </c>
      <c r="J1147" s="790">
        <v>1</v>
      </c>
      <c r="K1147" s="783">
        <f t="shared" si="267"/>
        <v>0</v>
      </c>
      <c r="L1147" s="1048">
        <v>42643</v>
      </c>
      <c r="M1147" s="953"/>
      <c r="V1147" s="958"/>
      <c r="W1147" s="1051">
        <f t="shared" si="272"/>
        <v>3</v>
      </c>
      <c r="X1147" s="831">
        <v>1</v>
      </c>
      <c r="Y1147" s="977" t="str">
        <f t="shared" si="241"/>
        <v>OK</v>
      </c>
      <c r="Z1147" s="720">
        <f t="shared" ref="Z1147:Z1222" si="273">IF(X1147="","",+C1147-X1147)</f>
        <v>0</v>
      </c>
      <c r="AA1147" s="1057" t="str">
        <f t="shared" si="251"/>
        <v>Credial - 2227</v>
      </c>
      <c r="AB1147" s="1056">
        <v>42682</v>
      </c>
      <c r="AC1147" s="720">
        <f t="shared" si="237"/>
        <v>1</v>
      </c>
      <c r="AD1147" s="771">
        <f t="shared" si="239"/>
        <v>39</v>
      </c>
      <c r="AE1147" s="720" t="str">
        <f t="shared" si="242"/>
        <v>OK</v>
      </c>
      <c r="AF1147" s="786" t="str">
        <f t="shared" si="238"/>
        <v>OK</v>
      </c>
    </row>
    <row r="1148" spans="1:34" s="720" customFormat="1" x14ac:dyDescent="0.25">
      <c r="A1148" s="720" t="s">
        <v>115</v>
      </c>
      <c r="B1148" s="769">
        <f t="shared" si="270"/>
        <v>4</v>
      </c>
      <c r="C1148" s="786">
        <v>317</v>
      </c>
      <c r="D1148" s="771" t="s">
        <v>73</v>
      </c>
      <c r="E1148" s="1044">
        <v>42642</v>
      </c>
      <c r="F1148" s="825"/>
      <c r="G1148" s="845">
        <f t="shared" si="256"/>
        <v>4</v>
      </c>
      <c r="H1148" s="783">
        <v>317</v>
      </c>
      <c r="I1148" s="790">
        <v>317</v>
      </c>
      <c r="J1148" s="790">
        <v>317</v>
      </c>
      <c r="K1148" s="783">
        <f t="shared" si="267"/>
        <v>0</v>
      </c>
      <c r="L1148" s="1048">
        <v>42643</v>
      </c>
      <c r="M1148" s="953"/>
      <c r="V1148" s="958"/>
      <c r="W1148" s="1051">
        <f t="shared" si="272"/>
        <v>4</v>
      </c>
      <c r="X1148" s="831">
        <v>317</v>
      </c>
      <c r="Y1148" s="977" t="str">
        <f t="shared" si="241"/>
        <v>OK</v>
      </c>
      <c r="Z1148" s="720">
        <f t="shared" si="273"/>
        <v>0</v>
      </c>
      <c r="AA1148" s="1057" t="str">
        <f t="shared" si="251"/>
        <v>Ikea - 2228</v>
      </c>
      <c r="AB1148" s="1056">
        <v>42649</v>
      </c>
      <c r="AC1148" s="720">
        <f t="shared" ref="AC1148:AC1239" si="274">X1148</f>
        <v>317</v>
      </c>
      <c r="AD1148" s="771">
        <f t="shared" si="239"/>
        <v>7</v>
      </c>
      <c r="AE1148" s="720" t="str">
        <f t="shared" si="242"/>
        <v>OK</v>
      </c>
      <c r="AF1148" s="786" t="str">
        <f t="shared" ref="AF1148:AF1239" si="275">IF(AE1148="Pendente",IF(F1148&gt;5,"VER","-"),"OK")</f>
        <v>OK</v>
      </c>
    </row>
    <row r="1149" spans="1:34" s="720" customFormat="1" x14ac:dyDescent="0.25">
      <c r="A1149" s="720" t="s">
        <v>115</v>
      </c>
      <c r="B1149" s="769">
        <f t="shared" si="270"/>
        <v>5</v>
      </c>
      <c r="C1149" s="786">
        <v>2</v>
      </c>
      <c r="D1149" s="771" t="s">
        <v>79</v>
      </c>
      <c r="E1149" s="1044">
        <v>42642</v>
      </c>
      <c r="F1149" s="825"/>
      <c r="G1149" s="845">
        <f t="shared" si="256"/>
        <v>5</v>
      </c>
      <c r="H1149" s="783">
        <v>2</v>
      </c>
      <c r="I1149" s="790">
        <v>2</v>
      </c>
      <c r="J1149" s="790">
        <v>2</v>
      </c>
      <c r="K1149" s="783">
        <f t="shared" ref="K1149:K1194" si="276">I1149-J1149</f>
        <v>0</v>
      </c>
      <c r="L1149" s="1048">
        <v>42643</v>
      </c>
      <c r="M1149" s="953"/>
      <c r="V1149" s="958"/>
      <c r="W1149" s="1051">
        <f t="shared" si="272"/>
        <v>5</v>
      </c>
      <c r="X1149" s="831">
        <v>2</v>
      </c>
      <c r="Y1149" s="977" t="str">
        <f t="shared" si="241"/>
        <v>OK</v>
      </c>
      <c r="Z1149" s="720">
        <f t="shared" si="273"/>
        <v>0</v>
      </c>
      <c r="AA1149" s="1057" t="str">
        <f t="shared" si="251"/>
        <v>Moviflor - 2229</v>
      </c>
      <c r="AB1149" s="1056">
        <v>42649</v>
      </c>
      <c r="AC1149" s="720">
        <f t="shared" si="274"/>
        <v>2</v>
      </c>
      <c r="AD1149" s="771">
        <f t="shared" si="239"/>
        <v>7</v>
      </c>
      <c r="AE1149" s="720" t="str">
        <f t="shared" si="242"/>
        <v>OK</v>
      </c>
      <c r="AF1149" s="786" t="str">
        <f t="shared" si="275"/>
        <v>OK</v>
      </c>
    </row>
    <row r="1150" spans="1:34" s="720" customFormat="1" x14ac:dyDescent="0.25">
      <c r="A1150" s="720" t="s">
        <v>115</v>
      </c>
      <c r="B1150" s="769">
        <f t="shared" si="270"/>
        <v>6</v>
      </c>
      <c r="C1150" s="786">
        <v>170</v>
      </c>
      <c r="D1150" s="771" t="s">
        <v>74</v>
      </c>
      <c r="E1150" s="1044">
        <v>42642</v>
      </c>
      <c r="F1150" s="825"/>
      <c r="G1150" s="845">
        <f t="shared" si="256"/>
        <v>6</v>
      </c>
      <c r="H1150" s="783">
        <v>170</v>
      </c>
      <c r="I1150" s="790">
        <v>170</v>
      </c>
      <c r="J1150" s="790">
        <v>170</v>
      </c>
      <c r="K1150" s="783">
        <f t="shared" si="276"/>
        <v>0</v>
      </c>
      <c r="L1150" s="1048">
        <v>42643</v>
      </c>
      <c r="M1150" s="953"/>
      <c r="V1150" s="958"/>
      <c r="W1150" s="1051">
        <f t="shared" si="272"/>
        <v>6</v>
      </c>
      <c r="X1150" s="831">
        <v>170</v>
      </c>
      <c r="Y1150" s="977" t="str">
        <f t="shared" si="241"/>
        <v>OK</v>
      </c>
      <c r="Z1150" s="720">
        <f t="shared" si="273"/>
        <v>0</v>
      </c>
      <c r="AA1150" s="1057" t="str">
        <f t="shared" si="251"/>
        <v>Conforama - 2230</v>
      </c>
      <c r="AB1150" s="1056">
        <v>42649</v>
      </c>
      <c r="AC1150" s="720">
        <f t="shared" si="274"/>
        <v>170</v>
      </c>
      <c r="AD1150" s="771">
        <f t="shared" si="239"/>
        <v>7</v>
      </c>
      <c r="AE1150" s="720" t="str">
        <f t="shared" si="242"/>
        <v>OK</v>
      </c>
      <c r="AF1150" s="786" t="str">
        <f t="shared" si="275"/>
        <v>OK</v>
      </c>
      <c r="AH1150" s="720" t="s">
        <v>282</v>
      </c>
    </row>
    <row r="1151" spans="1:34" s="720" customFormat="1" x14ac:dyDescent="0.25">
      <c r="A1151" s="720" t="s">
        <v>115</v>
      </c>
      <c r="B1151" s="769">
        <f t="shared" si="270"/>
        <v>7</v>
      </c>
      <c r="C1151" s="786">
        <v>15</v>
      </c>
      <c r="D1151" s="771" t="s">
        <v>75</v>
      </c>
      <c r="E1151" s="1044">
        <v>42642</v>
      </c>
      <c r="F1151" s="825"/>
      <c r="G1151" s="845">
        <f t="shared" si="256"/>
        <v>7</v>
      </c>
      <c r="H1151" s="783">
        <v>15</v>
      </c>
      <c r="I1151" s="790">
        <v>15</v>
      </c>
      <c r="J1151" s="790">
        <v>15</v>
      </c>
      <c r="K1151" s="783">
        <f t="shared" si="276"/>
        <v>0</v>
      </c>
      <c r="L1151" s="1048">
        <v>42643</v>
      </c>
      <c r="M1151" s="953"/>
      <c r="V1151" s="958"/>
      <c r="W1151" s="1051">
        <f t="shared" si="272"/>
        <v>7</v>
      </c>
      <c r="X1151" s="831">
        <v>15</v>
      </c>
      <c r="Y1151" s="977" t="str">
        <f t="shared" si="241"/>
        <v>OK</v>
      </c>
      <c r="Z1151" s="720">
        <f t="shared" si="273"/>
        <v>0</v>
      </c>
      <c r="AA1151" s="1057" t="str">
        <f t="shared" si="251"/>
        <v>Euronics - 2231</v>
      </c>
      <c r="AB1151" s="1056">
        <v>42649</v>
      </c>
      <c r="AC1151" s="720">
        <f t="shared" si="274"/>
        <v>15</v>
      </c>
      <c r="AD1151" s="771">
        <f t="shared" ref="AD1151:AD1242" si="277">DAYS360(E1151,AB1151)</f>
        <v>7</v>
      </c>
      <c r="AE1151" s="720" t="str">
        <f t="shared" si="242"/>
        <v>OK</v>
      </c>
      <c r="AF1151" s="786" t="str">
        <f t="shared" si="275"/>
        <v>OK</v>
      </c>
    </row>
    <row r="1152" spans="1:34" s="720" customFormat="1" x14ac:dyDescent="0.25">
      <c r="A1152" s="720" t="s">
        <v>115</v>
      </c>
      <c r="B1152" s="769">
        <f t="shared" si="270"/>
        <v>8</v>
      </c>
      <c r="C1152" s="786">
        <v>8</v>
      </c>
      <c r="D1152" s="771" t="s">
        <v>76</v>
      </c>
      <c r="E1152" s="1044">
        <v>42642</v>
      </c>
      <c r="F1152" s="825"/>
      <c r="G1152" s="845">
        <f t="shared" si="256"/>
        <v>8</v>
      </c>
      <c r="H1152" s="783">
        <v>8</v>
      </c>
      <c r="I1152" s="790">
        <v>8</v>
      </c>
      <c r="J1152" s="790">
        <v>8</v>
      </c>
      <c r="K1152" s="783">
        <f t="shared" si="276"/>
        <v>0</v>
      </c>
      <c r="L1152" s="1048">
        <v>42643</v>
      </c>
      <c r="M1152" s="953"/>
      <c r="V1152" s="958"/>
      <c r="W1152" s="1051">
        <f t="shared" ref="W1152:W1160" si="278">B1152:B1185</f>
        <v>8</v>
      </c>
      <c r="X1152" s="831">
        <v>8</v>
      </c>
      <c r="Y1152" s="977" t="str">
        <f t="shared" si="241"/>
        <v>OK</v>
      </c>
      <c r="Z1152" s="720">
        <f t="shared" si="273"/>
        <v>0</v>
      </c>
      <c r="AA1152" s="1057" t="str">
        <f t="shared" si="251"/>
        <v>Tien 21 - 2232</v>
      </c>
      <c r="AB1152" s="1056">
        <v>42649</v>
      </c>
      <c r="AC1152" s="720">
        <f t="shared" si="274"/>
        <v>8</v>
      </c>
      <c r="AD1152" s="771">
        <f t="shared" si="277"/>
        <v>7</v>
      </c>
      <c r="AE1152" s="720" t="str">
        <f t="shared" si="242"/>
        <v>OK</v>
      </c>
      <c r="AF1152" s="786" t="str">
        <f t="shared" si="275"/>
        <v>OK</v>
      </c>
    </row>
    <row r="1153" spans="1:57" s="720" customFormat="1" x14ac:dyDescent="0.25">
      <c r="A1153" s="720" t="s">
        <v>115</v>
      </c>
      <c r="B1153" s="769">
        <f t="shared" si="270"/>
        <v>9</v>
      </c>
      <c r="C1153" s="786">
        <v>5</v>
      </c>
      <c r="D1153" s="771" t="s">
        <v>77</v>
      </c>
      <c r="E1153" s="1044">
        <v>42642</v>
      </c>
      <c r="F1153" s="825"/>
      <c r="G1153" s="845">
        <f t="shared" si="256"/>
        <v>9</v>
      </c>
      <c r="H1153" s="783">
        <v>5</v>
      </c>
      <c r="I1153" s="790">
        <v>5</v>
      </c>
      <c r="J1153" s="790">
        <v>5</v>
      </c>
      <c r="K1153" s="783">
        <f t="shared" si="276"/>
        <v>0</v>
      </c>
      <c r="L1153" s="1048">
        <v>42643</v>
      </c>
      <c r="M1153" s="953"/>
      <c r="V1153" s="958"/>
      <c r="W1153" s="1051">
        <f t="shared" si="278"/>
        <v>9</v>
      </c>
      <c r="X1153" s="831">
        <v>5</v>
      </c>
      <c r="Y1153" s="977" t="str">
        <f t="shared" si="241"/>
        <v>OK</v>
      </c>
      <c r="Z1153" s="720">
        <f t="shared" si="273"/>
        <v>0</v>
      </c>
      <c r="AA1153" s="1057" t="str">
        <f t="shared" si="251"/>
        <v>Confort - 2233</v>
      </c>
      <c r="AB1153" s="1056">
        <v>42649</v>
      </c>
      <c r="AC1153" s="720">
        <f t="shared" si="274"/>
        <v>5</v>
      </c>
      <c r="AD1153" s="771">
        <f t="shared" si="277"/>
        <v>7</v>
      </c>
      <c r="AE1153" s="720" t="str">
        <f t="shared" si="242"/>
        <v>OK</v>
      </c>
      <c r="AF1153" s="786" t="str">
        <f t="shared" si="275"/>
        <v>OK</v>
      </c>
    </row>
    <row r="1154" spans="1:57" s="726" customFormat="1" x14ac:dyDescent="0.25">
      <c r="A1154" s="720" t="s">
        <v>115</v>
      </c>
      <c r="B1154" s="769">
        <f t="shared" si="270"/>
        <v>10</v>
      </c>
      <c r="C1154" s="786">
        <v>434</v>
      </c>
      <c r="D1154" s="771" t="s">
        <v>213</v>
      </c>
      <c r="E1154" s="1111">
        <v>42642</v>
      </c>
      <c r="F1154" s="825"/>
      <c r="G1154" s="845">
        <f t="shared" si="256"/>
        <v>10</v>
      </c>
      <c r="H1154" s="783">
        <v>434</v>
      </c>
      <c r="I1154" s="790">
        <v>434</v>
      </c>
      <c r="J1154" s="790">
        <v>434</v>
      </c>
      <c r="K1154" s="783">
        <f t="shared" si="276"/>
        <v>0</v>
      </c>
      <c r="L1154" s="1048">
        <v>42643</v>
      </c>
      <c r="M1154" s="953"/>
      <c r="N1154" s="720"/>
      <c r="O1154" s="720"/>
      <c r="P1154" s="720"/>
      <c r="Q1154" s="720"/>
      <c r="R1154" s="720"/>
      <c r="S1154" s="720"/>
      <c r="T1154" s="720"/>
      <c r="U1154" s="720"/>
      <c r="V1154" s="958"/>
      <c r="W1154" s="1051">
        <f t="shared" si="278"/>
        <v>10</v>
      </c>
      <c r="X1154" s="831">
        <v>434</v>
      </c>
      <c r="Y1154" s="977" t="str">
        <f t="shared" si="241"/>
        <v>OK</v>
      </c>
      <c r="Z1154" s="720">
        <f t="shared" si="273"/>
        <v>0</v>
      </c>
      <c r="AA1154" s="1057" t="str">
        <f t="shared" si="251"/>
        <v>MC FNAC- 2370</v>
      </c>
      <c r="AB1154" s="1056">
        <v>42649</v>
      </c>
      <c r="AC1154" s="720">
        <f t="shared" si="274"/>
        <v>434</v>
      </c>
      <c r="AD1154" s="771">
        <f t="shared" si="277"/>
        <v>7</v>
      </c>
      <c r="AE1154" s="720" t="str">
        <f t="shared" si="242"/>
        <v>OK</v>
      </c>
      <c r="AF1154" s="786" t="str">
        <f t="shared" si="275"/>
        <v>OK</v>
      </c>
      <c r="AG1154" s="720"/>
      <c r="AH1154" s="720"/>
      <c r="AI1154" s="720"/>
      <c r="AJ1154" s="720"/>
      <c r="AK1154" s="720"/>
      <c r="AL1154" s="720"/>
      <c r="AM1154" s="720"/>
      <c r="AN1154" s="720"/>
      <c r="AO1154" s="720"/>
      <c r="AP1154" s="720"/>
      <c r="AQ1154" s="720"/>
      <c r="AR1154" s="720"/>
      <c r="AS1154" s="720"/>
      <c r="AT1154" s="720"/>
      <c r="AU1154" s="720"/>
      <c r="AV1154" s="720"/>
      <c r="AW1154" s="720"/>
      <c r="AX1154" s="720"/>
      <c r="AY1154" s="720"/>
      <c r="AZ1154" s="720"/>
      <c r="BA1154" s="720"/>
      <c r="BB1154" s="720"/>
      <c r="BC1154" s="720"/>
      <c r="BD1154" s="720"/>
      <c r="BE1154" s="720"/>
    </row>
    <row r="1155" spans="1:57" s="720" customFormat="1" x14ac:dyDescent="0.25">
      <c r="A1155" s="932" t="s">
        <v>115</v>
      </c>
      <c r="B1155" s="769">
        <f t="shared" si="270"/>
        <v>11</v>
      </c>
      <c r="C1155" s="904">
        <v>72</v>
      </c>
      <c r="D1155" s="771" t="s">
        <v>187</v>
      </c>
      <c r="E1155" s="1044">
        <v>42642</v>
      </c>
      <c r="F1155" s="825"/>
      <c r="G1155" s="845">
        <f t="shared" si="256"/>
        <v>11</v>
      </c>
      <c r="H1155" s="783">
        <v>72</v>
      </c>
      <c r="I1155" s="790">
        <v>72</v>
      </c>
      <c r="J1155" s="790">
        <v>72</v>
      </c>
      <c r="K1155" s="783">
        <f t="shared" si="276"/>
        <v>0</v>
      </c>
      <c r="L1155" s="1048">
        <v>42643</v>
      </c>
      <c r="M1155" s="953"/>
      <c r="V1155" s="958"/>
      <c r="W1155" s="1051">
        <f t="shared" si="278"/>
        <v>11</v>
      </c>
      <c r="X1155" s="831">
        <v>72</v>
      </c>
      <c r="Y1155" s="977" t="str">
        <f t="shared" si="241"/>
        <v>OK</v>
      </c>
      <c r="Z1155" s="720">
        <f t="shared" si="273"/>
        <v>0</v>
      </c>
      <c r="AA1155" s="1057" t="str">
        <f t="shared" si="251"/>
        <v>Salvador Caetano - 2879</v>
      </c>
      <c r="AB1155" s="1056">
        <v>42649</v>
      </c>
      <c r="AC1155" s="720">
        <f t="shared" si="274"/>
        <v>72</v>
      </c>
      <c r="AD1155" s="771">
        <f t="shared" si="277"/>
        <v>7</v>
      </c>
      <c r="AE1155" s="720" t="str">
        <f t="shared" si="242"/>
        <v>OK</v>
      </c>
      <c r="AF1155" s="786" t="str">
        <f t="shared" si="275"/>
        <v>OK</v>
      </c>
    </row>
    <row r="1156" spans="1:57" s="720" customFormat="1" x14ac:dyDescent="0.25">
      <c r="A1156" s="720" t="s">
        <v>115</v>
      </c>
      <c r="B1156" s="769">
        <f t="shared" si="270"/>
        <v>12</v>
      </c>
      <c r="C1156" s="786">
        <v>463</v>
      </c>
      <c r="D1156" s="771" t="s">
        <v>199</v>
      </c>
      <c r="E1156" s="1044">
        <v>42642</v>
      </c>
      <c r="F1156" s="825"/>
      <c r="G1156" s="845">
        <f t="shared" si="256"/>
        <v>12</v>
      </c>
      <c r="H1156" s="783">
        <v>463</v>
      </c>
      <c r="I1156" s="790">
        <v>463</v>
      </c>
      <c r="J1156" s="790">
        <v>463</v>
      </c>
      <c r="K1156" s="783">
        <f t="shared" si="276"/>
        <v>0</v>
      </c>
      <c r="L1156" s="1048">
        <v>42643</v>
      </c>
      <c r="M1156" s="953"/>
      <c r="V1156" s="958"/>
      <c r="W1156" s="1051">
        <f t="shared" si="278"/>
        <v>12</v>
      </c>
      <c r="X1156" s="831">
        <v>463</v>
      </c>
      <c r="Y1156" s="977" t="str">
        <f t="shared" si="241"/>
        <v>OK</v>
      </c>
      <c r="Z1156" s="720">
        <f t="shared" si="273"/>
        <v>0</v>
      </c>
      <c r="AA1156" s="1057" t="str">
        <f t="shared" si="251"/>
        <v>RP Def - 3173</v>
      </c>
      <c r="AB1156" s="1056">
        <v>42649</v>
      </c>
      <c r="AC1156" s="720">
        <f t="shared" si="274"/>
        <v>463</v>
      </c>
      <c r="AD1156" s="771">
        <f t="shared" si="277"/>
        <v>7</v>
      </c>
      <c r="AE1156" s="720" t="str">
        <f t="shared" si="242"/>
        <v>OK</v>
      </c>
      <c r="AF1156" s="786" t="str">
        <f t="shared" si="275"/>
        <v>OK</v>
      </c>
    </row>
    <row r="1157" spans="1:57" s="720" customFormat="1" x14ac:dyDescent="0.25">
      <c r="A1157" s="720" t="s">
        <v>115</v>
      </c>
      <c r="B1157" s="769">
        <f t="shared" si="270"/>
        <v>13</v>
      </c>
      <c r="C1157" s="786">
        <v>22</v>
      </c>
      <c r="D1157" s="771" t="s">
        <v>244</v>
      </c>
      <c r="E1157" s="1044">
        <v>42642</v>
      </c>
      <c r="F1157" s="825"/>
      <c r="G1157" s="845">
        <f t="shared" si="256"/>
        <v>13</v>
      </c>
      <c r="H1157" s="783">
        <v>22</v>
      </c>
      <c r="I1157" s="790">
        <v>22</v>
      </c>
      <c r="J1157" s="790">
        <v>22</v>
      </c>
      <c r="K1157" s="783">
        <f t="shared" si="276"/>
        <v>0</v>
      </c>
      <c r="L1157" s="1048">
        <v>42643</v>
      </c>
      <c r="M1157" s="953"/>
      <c r="V1157" s="958"/>
      <c r="W1157" s="1051">
        <f t="shared" si="278"/>
        <v>13</v>
      </c>
      <c r="X1157" s="831">
        <v>22</v>
      </c>
      <c r="Y1157" s="977" t="str">
        <f t="shared" ref="Y1157:Y1248" si="279">IF(C1157=X1157,"OK",IF(R1157=J1157,"ERRO",IF(X1157="","KO",IF(X1157=J1157,"ERRO"))))</f>
        <v>OK</v>
      </c>
      <c r="Z1157" s="720">
        <f t="shared" si="273"/>
        <v>0</v>
      </c>
      <c r="AA1157" s="1057" t="str">
        <f t="shared" ref="AA1157:AA1248" si="280">D1157</f>
        <v>JOM - 4327</v>
      </c>
      <c r="AB1157" s="1056">
        <v>42649</v>
      </c>
      <c r="AC1157" s="720">
        <f t="shared" si="274"/>
        <v>22</v>
      </c>
      <c r="AD1157" s="771">
        <f t="shared" si="277"/>
        <v>7</v>
      </c>
      <c r="AE1157" s="720" t="str">
        <f t="shared" ref="AE1157:AE1248" si="281">IF(AB1157&gt;0,"OK","Pendente")</f>
        <v>OK</v>
      </c>
      <c r="AF1157" s="786" t="str">
        <f t="shared" si="275"/>
        <v>OK</v>
      </c>
    </row>
    <row r="1158" spans="1:57" s="720" customFormat="1" x14ac:dyDescent="0.25">
      <c r="A1158" s="720" t="s">
        <v>115</v>
      </c>
      <c r="B1158" s="769">
        <f t="shared" si="270"/>
        <v>14</v>
      </c>
      <c r="C1158" s="786">
        <v>26</v>
      </c>
      <c r="D1158" s="771" t="s">
        <v>214</v>
      </c>
      <c r="E1158" s="1044">
        <v>42642</v>
      </c>
      <c r="F1158" s="825"/>
      <c r="G1158" s="845">
        <f t="shared" si="256"/>
        <v>14</v>
      </c>
      <c r="H1158" s="783">
        <v>26</v>
      </c>
      <c r="I1158" s="790">
        <v>26</v>
      </c>
      <c r="J1158" s="790">
        <v>26</v>
      </c>
      <c r="K1158" s="783">
        <f t="shared" si="276"/>
        <v>0</v>
      </c>
      <c r="L1158" s="1048">
        <v>42643</v>
      </c>
      <c r="M1158" s="953"/>
      <c r="V1158" s="958"/>
      <c r="W1158" s="1051">
        <f t="shared" si="278"/>
        <v>14</v>
      </c>
      <c r="X1158" s="831">
        <v>26</v>
      </c>
      <c r="Y1158" s="977" t="str">
        <f t="shared" si="279"/>
        <v>OK</v>
      </c>
      <c r="Z1158" s="720">
        <f t="shared" si="273"/>
        <v>0</v>
      </c>
      <c r="AA1158" s="1057" t="str">
        <f t="shared" si="280"/>
        <v>Worten def - 6806</v>
      </c>
      <c r="AB1158" s="1056">
        <v>42649</v>
      </c>
      <c r="AC1158" s="720">
        <f t="shared" si="274"/>
        <v>26</v>
      </c>
      <c r="AD1158" s="771">
        <f t="shared" si="277"/>
        <v>7</v>
      </c>
      <c r="AE1158" s="720" t="str">
        <f t="shared" si="281"/>
        <v>OK</v>
      </c>
      <c r="AF1158" s="786" t="str">
        <f t="shared" si="275"/>
        <v>OK</v>
      </c>
    </row>
    <row r="1159" spans="1:57" s="726" customFormat="1" x14ac:dyDescent="0.25">
      <c r="A1159" s="726" t="s">
        <v>115</v>
      </c>
      <c r="B1159" s="875">
        <f t="shared" si="270"/>
        <v>15</v>
      </c>
      <c r="C1159" s="901">
        <v>1</v>
      </c>
      <c r="D1159" s="847" t="s">
        <v>281</v>
      </c>
      <c r="E1159" s="1045">
        <v>42642</v>
      </c>
      <c r="F1159" s="1004"/>
      <c r="G1159" s="925">
        <f t="shared" si="256"/>
        <v>15</v>
      </c>
      <c r="H1159" s="959">
        <v>1</v>
      </c>
      <c r="I1159" s="903">
        <v>1</v>
      </c>
      <c r="J1159" s="903">
        <v>0</v>
      </c>
      <c r="K1159" s="959">
        <f t="shared" si="276"/>
        <v>1</v>
      </c>
      <c r="L1159" s="1049">
        <v>42643</v>
      </c>
      <c r="M1159" s="954"/>
      <c r="V1159" s="962"/>
      <c r="W1159" s="967">
        <f t="shared" si="278"/>
        <v>15</v>
      </c>
      <c r="X1159" s="902"/>
      <c r="Y1159" s="933" t="str">
        <f t="shared" si="279"/>
        <v>ERRO</v>
      </c>
      <c r="Z1159" s="726" t="str">
        <f t="shared" si="273"/>
        <v/>
      </c>
      <c r="AA1159" s="898" t="str">
        <f t="shared" si="280"/>
        <v>Decathlon-6947</v>
      </c>
      <c r="AB1159" s="1060"/>
      <c r="AC1159" s="726">
        <f t="shared" si="274"/>
        <v>0</v>
      </c>
      <c r="AD1159" s="847">
        <f t="shared" si="277"/>
        <v>-42029</v>
      </c>
      <c r="AE1159" s="726" t="str">
        <f t="shared" si="281"/>
        <v>Pendente</v>
      </c>
      <c r="AF1159" s="901" t="str">
        <f t="shared" si="275"/>
        <v>-</v>
      </c>
    </row>
    <row r="1160" spans="1:57" s="720" customFormat="1" x14ac:dyDescent="0.25">
      <c r="A1160" s="720" t="s">
        <v>115</v>
      </c>
      <c r="B1160" s="769">
        <v>1</v>
      </c>
      <c r="C1160" s="786">
        <v>400</v>
      </c>
      <c r="D1160" s="771" t="s">
        <v>196</v>
      </c>
      <c r="E1160" s="1044">
        <v>42646</v>
      </c>
      <c r="F1160" s="825"/>
      <c r="G1160" s="845">
        <f t="shared" si="256"/>
        <v>1</v>
      </c>
      <c r="H1160" s="783"/>
      <c r="I1160" s="790">
        <v>400</v>
      </c>
      <c r="J1160" s="790">
        <v>400</v>
      </c>
      <c r="K1160" s="783">
        <f t="shared" si="276"/>
        <v>0</v>
      </c>
      <c r="L1160" s="1048">
        <v>42647</v>
      </c>
      <c r="M1160" s="953"/>
      <c r="V1160" s="958"/>
      <c r="W1160" s="1051">
        <f t="shared" si="278"/>
        <v>1</v>
      </c>
      <c r="X1160" s="831">
        <v>400</v>
      </c>
      <c r="Y1160" s="977" t="str">
        <f t="shared" si="279"/>
        <v>OK</v>
      </c>
      <c r="Z1160" s="720">
        <f t="shared" si="273"/>
        <v>0</v>
      </c>
      <c r="AA1160" s="1057" t="str">
        <f t="shared" si="280"/>
        <v>RP Provisorio - 3172</v>
      </c>
      <c r="AB1160" s="1056">
        <v>42653</v>
      </c>
      <c r="AC1160" s="720">
        <f t="shared" si="274"/>
        <v>400</v>
      </c>
      <c r="AD1160" s="771">
        <f t="shared" si="277"/>
        <v>7</v>
      </c>
      <c r="AE1160" s="720" t="str">
        <f t="shared" si="281"/>
        <v>OK</v>
      </c>
      <c r="AF1160" s="786" t="str">
        <f t="shared" si="275"/>
        <v>OK</v>
      </c>
    </row>
    <row r="1161" spans="1:57" s="720" customFormat="1" x14ac:dyDescent="0.25">
      <c r="A1161" s="720" t="s">
        <v>116</v>
      </c>
      <c r="B1161" s="769">
        <f t="shared" si="270"/>
        <v>2</v>
      </c>
      <c r="C1161" s="786">
        <v>376</v>
      </c>
      <c r="D1161" s="771" t="s">
        <v>67</v>
      </c>
      <c r="E1161" s="1044">
        <v>42646</v>
      </c>
      <c r="F1161" s="825"/>
      <c r="G1161" s="845">
        <f t="shared" si="256"/>
        <v>2</v>
      </c>
      <c r="H1161" s="783">
        <v>376</v>
      </c>
      <c r="I1161" s="790">
        <v>376</v>
      </c>
      <c r="J1161" s="790">
        <v>253</v>
      </c>
      <c r="K1161" s="783">
        <f t="shared" si="276"/>
        <v>123</v>
      </c>
      <c r="L1161" s="1048">
        <v>42647</v>
      </c>
      <c r="M1161" s="953"/>
      <c r="V1161" s="958"/>
      <c r="W1161" s="1051">
        <f>B1161:B1193</f>
        <v>2</v>
      </c>
      <c r="X1161" s="831"/>
      <c r="Y1161" s="977"/>
      <c r="AA1161" s="1057" t="str">
        <f t="shared" si="280"/>
        <v>White - 2213</v>
      </c>
      <c r="AB1161" s="1056"/>
      <c r="AD1161" s="771"/>
      <c r="AF1161" s="786"/>
    </row>
    <row r="1162" spans="1:57" s="720" customFormat="1" x14ac:dyDescent="0.25">
      <c r="A1162" s="720" t="s">
        <v>116</v>
      </c>
      <c r="B1162" s="769">
        <f t="shared" si="270"/>
        <v>3</v>
      </c>
      <c r="C1162" s="786">
        <v>27</v>
      </c>
      <c r="D1162" s="771" t="s">
        <v>68</v>
      </c>
      <c r="E1162" s="1044">
        <v>42646</v>
      </c>
      <c r="F1162" s="825"/>
      <c r="G1162" s="845">
        <f t="shared" si="256"/>
        <v>3</v>
      </c>
      <c r="H1162" s="783">
        <v>27</v>
      </c>
      <c r="I1162" s="790">
        <v>27</v>
      </c>
      <c r="J1162" s="790">
        <v>20</v>
      </c>
      <c r="K1162" s="783">
        <f t="shared" si="276"/>
        <v>7</v>
      </c>
      <c r="L1162" s="1048">
        <v>42647</v>
      </c>
      <c r="M1162" s="953"/>
      <c r="V1162" s="958"/>
      <c r="W1162" s="1051">
        <f t="shared" ref="W1162:W1185" si="282">B1162:B1194</f>
        <v>3</v>
      </c>
      <c r="X1162" s="831">
        <v>20</v>
      </c>
      <c r="Y1162" s="977" t="str">
        <f t="shared" si="279"/>
        <v>ERRO</v>
      </c>
      <c r="Z1162" s="720">
        <f t="shared" si="273"/>
        <v>7</v>
      </c>
      <c r="AA1162" s="1057" t="str">
        <f t="shared" si="280"/>
        <v>Green - 2214</v>
      </c>
      <c r="AB1162" s="1056">
        <v>42681</v>
      </c>
      <c r="AC1162" s="720">
        <f t="shared" si="274"/>
        <v>20</v>
      </c>
      <c r="AD1162" s="771">
        <f t="shared" si="277"/>
        <v>34</v>
      </c>
      <c r="AE1162" s="720" t="str">
        <f t="shared" si="281"/>
        <v>OK</v>
      </c>
      <c r="AF1162" s="786" t="str">
        <f t="shared" si="275"/>
        <v>OK</v>
      </c>
    </row>
    <row r="1163" spans="1:57" s="720" customFormat="1" x14ac:dyDescent="0.25">
      <c r="A1163" s="720" t="s">
        <v>116</v>
      </c>
      <c r="B1163" s="769">
        <f t="shared" si="270"/>
        <v>4</v>
      </c>
      <c r="C1163" s="786">
        <v>128</v>
      </c>
      <c r="D1163" s="771" t="s">
        <v>69</v>
      </c>
      <c r="E1163" s="1044">
        <v>42646</v>
      </c>
      <c r="F1163" s="825"/>
      <c r="G1163" s="845">
        <f t="shared" si="256"/>
        <v>4</v>
      </c>
      <c r="H1163" s="783">
        <v>128</v>
      </c>
      <c r="I1163" s="790">
        <v>128</v>
      </c>
      <c r="J1163" s="790">
        <v>115</v>
      </c>
      <c r="K1163" s="783">
        <f t="shared" si="276"/>
        <v>13</v>
      </c>
      <c r="L1163" s="1048">
        <v>42647</v>
      </c>
      <c r="M1163" s="953"/>
      <c r="V1163" s="958"/>
      <c r="W1163" s="1051">
        <f t="shared" si="282"/>
        <v>4</v>
      </c>
      <c r="X1163" s="831"/>
      <c r="Y1163" s="977" t="str">
        <f t="shared" si="279"/>
        <v>KO</v>
      </c>
      <c r="Z1163" s="720" t="str">
        <f t="shared" si="273"/>
        <v/>
      </c>
      <c r="AA1163" s="1057" t="str">
        <f t="shared" si="280"/>
        <v>Black - 2215</v>
      </c>
      <c r="AB1163" s="826"/>
      <c r="AD1163" s="771"/>
      <c r="AF1163" s="786"/>
    </row>
    <row r="1164" spans="1:57" s="720" customFormat="1" x14ac:dyDescent="0.25">
      <c r="A1164" s="720" t="s">
        <v>116</v>
      </c>
      <c r="B1164" s="769">
        <f t="shared" si="270"/>
        <v>5</v>
      </c>
      <c r="C1164" s="786">
        <v>179</v>
      </c>
      <c r="D1164" s="771" t="s">
        <v>72</v>
      </c>
      <c r="E1164" s="1044">
        <v>42646</v>
      </c>
      <c r="F1164" s="825"/>
      <c r="G1164" s="845">
        <f t="shared" si="256"/>
        <v>5</v>
      </c>
      <c r="H1164" s="783">
        <v>179</v>
      </c>
      <c r="I1164" s="790">
        <v>179</v>
      </c>
      <c r="J1164" s="790">
        <v>108</v>
      </c>
      <c r="K1164" s="783">
        <f t="shared" si="276"/>
        <v>71</v>
      </c>
      <c r="L1164" s="1048">
        <v>42647</v>
      </c>
      <c r="M1164" s="953"/>
      <c r="V1164" s="958"/>
      <c r="W1164" s="1051">
        <f t="shared" si="282"/>
        <v>5</v>
      </c>
      <c r="X1164" s="831">
        <v>108</v>
      </c>
      <c r="Y1164" s="977" t="str">
        <f t="shared" si="279"/>
        <v>ERRO</v>
      </c>
      <c r="Z1164" s="720">
        <f t="shared" si="273"/>
        <v>71</v>
      </c>
      <c r="AA1164" s="1057" t="str">
        <f t="shared" si="280"/>
        <v>Credial - 2227</v>
      </c>
      <c r="AB1164" s="1056">
        <v>42683</v>
      </c>
      <c r="AC1164" s="720">
        <f t="shared" si="274"/>
        <v>108</v>
      </c>
      <c r="AD1164" s="771">
        <f t="shared" si="277"/>
        <v>36</v>
      </c>
      <c r="AE1164" s="720" t="str">
        <f t="shared" si="281"/>
        <v>OK</v>
      </c>
      <c r="AF1164" s="786" t="str">
        <f t="shared" si="275"/>
        <v>OK</v>
      </c>
    </row>
    <row r="1165" spans="1:57" s="720" customFormat="1" x14ac:dyDescent="0.25">
      <c r="A1165" s="720" t="s">
        <v>116</v>
      </c>
      <c r="B1165" s="769">
        <f t="shared" si="270"/>
        <v>6</v>
      </c>
      <c r="C1165" s="786">
        <v>2000</v>
      </c>
      <c r="D1165" s="771" t="s">
        <v>73</v>
      </c>
      <c r="E1165" s="1044">
        <v>42646</v>
      </c>
      <c r="F1165" s="825"/>
      <c r="G1165" s="845">
        <f t="shared" si="256"/>
        <v>6</v>
      </c>
      <c r="H1165" s="783">
        <v>2000</v>
      </c>
      <c r="I1165" s="790">
        <v>2000</v>
      </c>
      <c r="J1165" s="790">
        <v>1782</v>
      </c>
      <c r="K1165" s="783">
        <f t="shared" si="276"/>
        <v>218</v>
      </c>
      <c r="L1165" s="1048">
        <v>42647</v>
      </c>
      <c r="M1165" s="953"/>
      <c r="V1165" s="958"/>
      <c r="W1165" s="1051">
        <f t="shared" si="282"/>
        <v>6</v>
      </c>
      <c r="X1165" s="831"/>
      <c r="Y1165" s="977" t="str">
        <f t="shared" si="279"/>
        <v>KO</v>
      </c>
      <c r="Z1165" s="720" t="str">
        <f t="shared" si="273"/>
        <v/>
      </c>
      <c r="AA1165" s="1057" t="str">
        <f t="shared" si="280"/>
        <v>Ikea - 2228</v>
      </c>
      <c r="AB1165" s="826"/>
      <c r="AD1165" s="771"/>
      <c r="AF1165" s="786"/>
    </row>
    <row r="1166" spans="1:57" s="720" customFormat="1" x14ac:dyDescent="0.25">
      <c r="A1166" s="720" t="s">
        <v>116</v>
      </c>
      <c r="B1166" s="769">
        <f t="shared" si="270"/>
        <v>7</v>
      </c>
      <c r="C1166" s="786">
        <v>558</v>
      </c>
      <c r="D1166" s="771" t="s">
        <v>73</v>
      </c>
      <c r="E1166" s="1044">
        <v>42646</v>
      </c>
      <c r="F1166" s="825"/>
      <c r="G1166" s="845">
        <f t="shared" si="256"/>
        <v>7</v>
      </c>
      <c r="H1166" s="783">
        <v>558</v>
      </c>
      <c r="I1166" s="790">
        <v>558</v>
      </c>
      <c r="J1166" s="790">
        <v>558</v>
      </c>
      <c r="K1166" s="783">
        <f t="shared" si="276"/>
        <v>0</v>
      </c>
      <c r="L1166" s="1048">
        <v>42647</v>
      </c>
      <c r="M1166" s="953"/>
      <c r="V1166" s="958"/>
      <c r="W1166" s="1051">
        <f t="shared" si="282"/>
        <v>7</v>
      </c>
      <c r="X1166" s="831"/>
      <c r="Y1166" s="977" t="str">
        <f t="shared" si="279"/>
        <v>KO</v>
      </c>
      <c r="Z1166" s="720" t="str">
        <f t="shared" si="273"/>
        <v/>
      </c>
      <c r="AA1166" s="1057" t="str">
        <f t="shared" si="280"/>
        <v>Ikea - 2228</v>
      </c>
      <c r="AB1166" s="826"/>
      <c r="AD1166" s="771"/>
      <c r="AF1166" s="786"/>
    </row>
    <row r="1167" spans="1:57" s="720" customFormat="1" x14ac:dyDescent="0.25">
      <c r="A1167" s="720" t="s">
        <v>116</v>
      </c>
      <c r="B1167" s="769">
        <f t="shared" si="270"/>
        <v>8</v>
      </c>
      <c r="C1167" s="786">
        <v>469</v>
      </c>
      <c r="D1167" s="771" t="s">
        <v>79</v>
      </c>
      <c r="E1167" s="1044">
        <v>42646</v>
      </c>
      <c r="F1167" s="825"/>
      <c r="G1167" s="845">
        <f t="shared" si="256"/>
        <v>8</v>
      </c>
      <c r="H1167" s="783">
        <v>469</v>
      </c>
      <c r="I1167" s="790">
        <v>469</v>
      </c>
      <c r="J1167" s="790">
        <v>300</v>
      </c>
      <c r="K1167" s="783">
        <f t="shared" si="276"/>
        <v>169</v>
      </c>
      <c r="L1167" s="1048">
        <v>42647</v>
      </c>
      <c r="M1167" s="953"/>
      <c r="V1167" s="958"/>
      <c r="W1167" s="1051">
        <f t="shared" si="282"/>
        <v>8</v>
      </c>
      <c r="X1167" s="831"/>
      <c r="Y1167" s="977" t="str">
        <f t="shared" si="279"/>
        <v>KO</v>
      </c>
      <c r="Z1167" s="720" t="str">
        <f t="shared" si="273"/>
        <v/>
      </c>
      <c r="AA1167" s="1057" t="str">
        <f t="shared" si="280"/>
        <v>Moviflor - 2229</v>
      </c>
      <c r="AB1167" s="826"/>
      <c r="AD1167" s="771"/>
      <c r="AF1167" s="786"/>
    </row>
    <row r="1168" spans="1:57" s="720" customFormat="1" x14ac:dyDescent="0.25">
      <c r="A1168" s="720" t="s">
        <v>116</v>
      </c>
      <c r="B1168" s="769">
        <f t="shared" si="270"/>
        <v>9</v>
      </c>
      <c r="C1168" s="786">
        <v>570</v>
      </c>
      <c r="D1168" s="771" t="s">
        <v>74</v>
      </c>
      <c r="E1168" s="1044">
        <v>42646</v>
      </c>
      <c r="F1168" s="825"/>
      <c r="G1168" s="845">
        <f t="shared" si="256"/>
        <v>9</v>
      </c>
      <c r="H1168" s="783">
        <v>570</v>
      </c>
      <c r="I1168" s="790">
        <v>570</v>
      </c>
      <c r="J1168" s="790">
        <v>523</v>
      </c>
      <c r="K1168" s="783">
        <f t="shared" si="276"/>
        <v>47</v>
      </c>
      <c r="L1168" s="1048">
        <v>42647</v>
      </c>
      <c r="M1168" s="953"/>
      <c r="V1168" s="958"/>
      <c r="W1168" s="1051">
        <f t="shared" si="282"/>
        <v>9</v>
      </c>
      <c r="X1168" s="831">
        <v>523</v>
      </c>
      <c r="Y1168" s="977" t="str">
        <f t="shared" si="279"/>
        <v>ERRO</v>
      </c>
      <c r="Z1168" s="720">
        <f t="shared" si="273"/>
        <v>47</v>
      </c>
      <c r="AA1168" s="1057" t="str">
        <f t="shared" si="280"/>
        <v>Conforama - 2230</v>
      </c>
      <c r="AB1168" s="1056">
        <v>42678</v>
      </c>
      <c r="AC1168" s="720">
        <f t="shared" si="274"/>
        <v>523</v>
      </c>
      <c r="AD1168" s="771">
        <f t="shared" si="277"/>
        <v>31</v>
      </c>
      <c r="AE1168" s="720" t="str">
        <f t="shared" si="281"/>
        <v>OK</v>
      </c>
      <c r="AF1168" s="786" t="str">
        <f t="shared" si="275"/>
        <v>OK</v>
      </c>
      <c r="AH1168" s="720" t="s">
        <v>282</v>
      </c>
    </row>
    <row r="1169" spans="1:32" s="720" customFormat="1" x14ac:dyDescent="0.25">
      <c r="A1169" s="720" t="s">
        <v>116</v>
      </c>
      <c r="B1169" s="769">
        <f t="shared" si="270"/>
        <v>10</v>
      </c>
      <c r="C1169" s="786">
        <v>53</v>
      </c>
      <c r="D1169" s="771" t="s">
        <v>75</v>
      </c>
      <c r="E1169" s="1044">
        <v>42646</v>
      </c>
      <c r="F1169" s="825"/>
      <c r="G1169" s="845">
        <f t="shared" si="256"/>
        <v>10</v>
      </c>
      <c r="H1169" s="783">
        <v>53</v>
      </c>
      <c r="I1169" s="790">
        <v>53</v>
      </c>
      <c r="J1169" s="790">
        <v>49</v>
      </c>
      <c r="K1169" s="783">
        <f t="shared" si="276"/>
        <v>4</v>
      </c>
      <c r="L1169" s="1048">
        <v>42647</v>
      </c>
      <c r="M1169" s="953"/>
      <c r="V1169" s="958"/>
      <c r="W1169" s="1051">
        <f t="shared" si="282"/>
        <v>10</v>
      </c>
      <c r="X1169" s="831"/>
      <c r="Y1169" s="977" t="str">
        <f t="shared" si="279"/>
        <v>KO</v>
      </c>
      <c r="Z1169" s="720" t="str">
        <f t="shared" si="273"/>
        <v/>
      </c>
      <c r="AA1169" s="1057" t="str">
        <f t="shared" si="280"/>
        <v>Euronics - 2231</v>
      </c>
      <c r="AB1169" s="826"/>
      <c r="AD1169" s="771"/>
      <c r="AF1169" s="786"/>
    </row>
    <row r="1170" spans="1:32" s="720" customFormat="1" x14ac:dyDescent="0.25">
      <c r="A1170" s="720" t="s">
        <v>116</v>
      </c>
      <c r="B1170" s="769">
        <f t="shared" si="270"/>
        <v>11</v>
      </c>
      <c r="C1170" s="786">
        <v>25</v>
      </c>
      <c r="D1170" s="771" t="s">
        <v>76</v>
      </c>
      <c r="E1170" s="1044">
        <v>42646</v>
      </c>
      <c r="F1170" s="825"/>
      <c r="G1170" s="845">
        <f t="shared" si="256"/>
        <v>11</v>
      </c>
      <c r="H1170" s="783">
        <v>25</v>
      </c>
      <c r="I1170" s="790">
        <v>25</v>
      </c>
      <c r="J1170" s="790">
        <v>18</v>
      </c>
      <c r="K1170" s="783">
        <f t="shared" si="276"/>
        <v>7</v>
      </c>
      <c r="L1170" s="1048">
        <v>42647</v>
      </c>
      <c r="M1170" s="953"/>
      <c r="V1170" s="958"/>
      <c r="W1170" s="1051">
        <f t="shared" si="282"/>
        <v>11</v>
      </c>
      <c r="X1170" s="831"/>
      <c r="Y1170" s="977" t="str">
        <f t="shared" si="279"/>
        <v>KO</v>
      </c>
      <c r="Z1170" s="720" t="str">
        <f t="shared" si="273"/>
        <v/>
      </c>
      <c r="AA1170" s="1057" t="str">
        <f t="shared" si="280"/>
        <v>Tien 21 - 2232</v>
      </c>
      <c r="AB1170" s="826"/>
      <c r="AD1170" s="771"/>
      <c r="AF1170" s="786"/>
    </row>
    <row r="1171" spans="1:32" s="720" customFormat="1" x14ac:dyDescent="0.25">
      <c r="A1171" s="720" t="s">
        <v>116</v>
      </c>
      <c r="B1171" s="769">
        <f t="shared" si="270"/>
        <v>12</v>
      </c>
      <c r="C1171" s="786">
        <v>30</v>
      </c>
      <c r="D1171" s="771" t="s">
        <v>77</v>
      </c>
      <c r="E1171" s="1044">
        <v>42646</v>
      </c>
      <c r="F1171" s="825"/>
      <c r="G1171" s="845">
        <f t="shared" si="256"/>
        <v>12</v>
      </c>
      <c r="H1171" s="783">
        <v>30</v>
      </c>
      <c r="I1171" s="790">
        <v>30</v>
      </c>
      <c r="J1171" s="790">
        <v>28</v>
      </c>
      <c r="K1171" s="783">
        <f t="shared" si="276"/>
        <v>2</v>
      </c>
      <c r="L1171" s="1048">
        <v>42647</v>
      </c>
      <c r="M1171" s="953"/>
      <c r="V1171" s="958"/>
      <c r="W1171" s="1051">
        <f t="shared" si="282"/>
        <v>12</v>
      </c>
      <c r="X1171" s="831"/>
      <c r="Y1171" s="977" t="str">
        <f t="shared" si="279"/>
        <v>KO</v>
      </c>
      <c r="Z1171" s="720" t="str">
        <f t="shared" si="273"/>
        <v/>
      </c>
      <c r="AA1171" s="1057" t="str">
        <f t="shared" si="280"/>
        <v>Confort - 2233</v>
      </c>
      <c r="AB1171" s="826"/>
      <c r="AD1171" s="771"/>
      <c r="AF1171" s="786"/>
    </row>
    <row r="1172" spans="1:32" s="720" customFormat="1" x14ac:dyDescent="0.25">
      <c r="A1172" s="720" t="s">
        <v>116</v>
      </c>
      <c r="B1172" s="769">
        <f t="shared" si="270"/>
        <v>13</v>
      </c>
      <c r="C1172" s="786">
        <v>2000</v>
      </c>
      <c r="D1172" s="771" t="s">
        <v>213</v>
      </c>
      <c r="E1172" s="1044">
        <v>42646</v>
      </c>
      <c r="F1172" s="825"/>
      <c r="G1172" s="845">
        <f t="shared" si="256"/>
        <v>13</v>
      </c>
      <c r="H1172" s="783">
        <v>2000</v>
      </c>
      <c r="I1172" s="790">
        <v>2000</v>
      </c>
      <c r="J1172" s="790">
        <v>1919</v>
      </c>
      <c r="K1172" s="783">
        <f t="shared" si="276"/>
        <v>81</v>
      </c>
      <c r="L1172" s="1048">
        <v>42647</v>
      </c>
      <c r="M1172" s="953"/>
      <c r="V1172" s="958"/>
      <c r="W1172" s="1051">
        <f t="shared" si="282"/>
        <v>13</v>
      </c>
      <c r="X1172" s="831"/>
      <c r="Y1172" s="977" t="str">
        <f t="shared" si="279"/>
        <v>KO</v>
      </c>
      <c r="Z1172" s="720" t="str">
        <f t="shared" si="273"/>
        <v/>
      </c>
      <c r="AA1172" s="1057" t="str">
        <f t="shared" si="280"/>
        <v>MC FNAC- 2370</v>
      </c>
      <c r="AB1172" s="826"/>
      <c r="AD1172" s="771"/>
      <c r="AF1172" s="786"/>
    </row>
    <row r="1173" spans="1:32" s="720" customFormat="1" x14ac:dyDescent="0.25">
      <c r="A1173" s="720" t="s">
        <v>116</v>
      </c>
      <c r="B1173" s="769">
        <f t="shared" si="270"/>
        <v>14</v>
      </c>
      <c r="C1173" s="786">
        <v>267</v>
      </c>
      <c r="D1173" s="771" t="s">
        <v>213</v>
      </c>
      <c r="E1173" s="1044">
        <v>42646</v>
      </c>
      <c r="F1173" s="825"/>
      <c r="G1173" s="845">
        <f t="shared" si="256"/>
        <v>14</v>
      </c>
      <c r="H1173" s="783">
        <v>267</v>
      </c>
      <c r="I1173" s="790">
        <v>267</v>
      </c>
      <c r="J1173" s="790">
        <v>267</v>
      </c>
      <c r="K1173" s="783">
        <f t="shared" si="276"/>
        <v>0</v>
      </c>
      <c r="L1173" s="1048">
        <v>42647</v>
      </c>
      <c r="M1173" s="953"/>
      <c r="V1173" s="958"/>
      <c r="W1173" s="1051">
        <f t="shared" si="282"/>
        <v>14</v>
      </c>
      <c r="X1173" s="831"/>
      <c r="Y1173" s="977" t="str">
        <f t="shared" si="279"/>
        <v>KO</v>
      </c>
      <c r="Z1173" s="720" t="str">
        <f t="shared" si="273"/>
        <v/>
      </c>
      <c r="AA1173" s="1057" t="str">
        <f t="shared" si="280"/>
        <v>MC FNAC- 2370</v>
      </c>
      <c r="AB1173" s="826"/>
      <c r="AD1173" s="771"/>
      <c r="AF1173" s="786"/>
    </row>
    <row r="1174" spans="1:32" s="720" customFormat="1" x14ac:dyDescent="0.25">
      <c r="A1174" s="720" t="s">
        <v>116</v>
      </c>
      <c r="B1174" s="769">
        <f t="shared" si="270"/>
        <v>15</v>
      </c>
      <c r="C1174" s="786">
        <v>1328</v>
      </c>
      <c r="D1174" s="771" t="s">
        <v>187</v>
      </c>
      <c r="E1174" s="1044">
        <v>42646</v>
      </c>
      <c r="F1174" s="825"/>
      <c r="G1174" s="845">
        <f t="shared" si="256"/>
        <v>15</v>
      </c>
      <c r="H1174" s="783">
        <v>1328</v>
      </c>
      <c r="I1174" s="790">
        <v>1328</v>
      </c>
      <c r="J1174" s="790">
        <v>1306</v>
      </c>
      <c r="K1174" s="783">
        <f t="shared" si="276"/>
        <v>22</v>
      </c>
      <c r="L1174" s="1048">
        <v>42647</v>
      </c>
      <c r="M1174" s="953"/>
      <c r="V1174" s="958"/>
      <c r="W1174" s="1051">
        <f t="shared" si="282"/>
        <v>15</v>
      </c>
      <c r="X1174" s="831"/>
      <c r="Y1174" s="977" t="str">
        <f t="shared" si="279"/>
        <v>KO</v>
      </c>
      <c r="Z1174" s="720" t="str">
        <f t="shared" si="273"/>
        <v/>
      </c>
      <c r="AA1174" s="1057" t="str">
        <f t="shared" si="280"/>
        <v>Salvador Caetano - 2879</v>
      </c>
      <c r="AB1174" s="826"/>
      <c r="AD1174" s="771"/>
      <c r="AF1174" s="786"/>
    </row>
    <row r="1175" spans="1:32" s="720" customFormat="1" x14ac:dyDescent="0.25">
      <c r="A1175" s="720" t="s">
        <v>116</v>
      </c>
      <c r="B1175" s="769">
        <f t="shared" si="270"/>
        <v>16</v>
      </c>
      <c r="C1175" s="786">
        <v>1900</v>
      </c>
      <c r="D1175" s="771" t="s">
        <v>199</v>
      </c>
      <c r="E1175" s="1044">
        <v>42646</v>
      </c>
      <c r="F1175" s="825"/>
      <c r="G1175" s="845">
        <f t="shared" si="256"/>
        <v>16</v>
      </c>
      <c r="H1175" s="783">
        <v>1900</v>
      </c>
      <c r="I1175" s="790">
        <v>1900</v>
      </c>
      <c r="J1175" s="790">
        <v>1823</v>
      </c>
      <c r="K1175" s="783">
        <f t="shared" si="276"/>
        <v>77</v>
      </c>
      <c r="L1175" s="1048">
        <v>42647</v>
      </c>
      <c r="M1175" s="953"/>
      <c r="V1175" s="958"/>
      <c r="W1175" s="1051">
        <f t="shared" si="282"/>
        <v>16</v>
      </c>
      <c r="X1175" s="831"/>
      <c r="Y1175" s="977" t="str">
        <f t="shared" si="279"/>
        <v>KO</v>
      </c>
      <c r="Z1175" s="720" t="str">
        <f t="shared" si="273"/>
        <v/>
      </c>
      <c r="AA1175" s="1057" t="str">
        <f t="shared" si="280"/>
        <v>RP Def - 3173</v>
      </c>
      <c r="AB1175" s="826"/>
      <c r="AD1175" s="771"/>
      <c r="AF1175" s="786"/>
    </row>
    <row r="1176" spans="1:32" s="720" customFormat="1" x14ac:dyDescent="0.25">
      <c r="A1176" s="720" t="s">
        <v>116</v>
      </c>
      <c r="B1176" s="769">
        <f t="shared" si="270"/>
        <v>17</v>
      </c>
      <c r="C1176" s="786">
        <v>1</v>
      </c>
      <c r="D1176" s="771" t="s">
        <v>189</v>
      </c>
      <c r="E1176" s="1044">
        <v>42646</v>
      </c>
      <c r="F1176" s="825"/>
      <c r="G1176" s="845">
        <f t="shared" si="256"/>
        <v>17</v>
      </c>
      <c r="H1176" s="783">
        <v>1</v>
      </c>
      <c r="I1176" s="790">
        <v>1</v>
      </c>
      <c r="J1176" s="790">
        <v>1</v>
      </c>
      <c r="K1176" s="783">
        <f t="shared" si="276"/>
        <v>0</v>
      </c>
      <c r="L1176" s="1048">
        <v>42647</v>
      </c>
      <c r="M1176" s="953"/>
      <c r="V1176" s="958"/>
      <c r="W1176" s="1051">
        <f t="shared" si="282"/>
        <v>17</v>
      </c>
      <c r="X1176" s="831"/>
      <c r="Y1176" s="977" t="str">
        <f t="shared" si="279"/>
        <v>KO</v>
      </c>
      <c r="Z1176" s="720" t="str">
        <f t="shared" si="273"/>
        <v/>
      </c>
      <c r="AA1176" s="1057" t="str">
        <f t="shared" si="280"/>
        <v>SZ Def - 6508</v>
      </c>
      <c r="AB1176" s="826"/>
      <c r="AD1176" s="771"/>
      <c r="AF1176" s="786"/>
    </row>
    <row r="1177" spans="1:32" s="720" customFormat="1" x14ac:dyDescent="0.25">
      <c r="A1177" s="720" t="s">
        <v>116</v>
      </c>
      <c r="B1177" s="769">
        <f t="shared" si="270"/>
        <v>18</v>
      </c>
      <c r="C1177" s="786">
        <v>2000</v>
      </c>
      <c r="D1177" s="771" t="s">
        <v>214</v>
      </c>
      <c r="E1177" s="1044">
        <v>42646</v>
      </c>
      <c r="F1177" s="825"/>
      <c r="G1177" s="845">
        <f t="shared" si="256"/>
        <v>18</v>
      </c>
      <c r="H1177" s="783">
        <v>2000</v>
      </c>
      <c r="I1177" s="790">
        <v>2000</v>
      </c>
      <c r="J1177" s="790">
        <v>1958</v>
      </c>
      <c r="K1177" s="783">
        <f t="shared" si="276"/>
        <v>42</v>
      </c>
      <c r="L1177" s="1048">
        <v>42647</v>
      </c>
      <c r="M1177" s="953"/>
      <c r="V1177" s="958"/>
      <c r="W1177" s="1051">
        <f t="shared" si="282"/>
        <v>18</v>
      </c>
      <c r="X1177" s="831"/>
      <c r="Y1177" s="977" t="str">
        <f t="shared" si="279"/>
        <v>KO</v>
      </c>
      <c r="Z1177" s="720" t="str">
        <f t="shared" si="273"/>
        <v/>
      </c>
      <c r="AA1177" s="1057" t="str">
        <f t="shared" si="280"/>
        <v>Worten def - 6806</v>
      </c>
      <c r="AB1177" s="826"/>
      <c r="AC1177" s="720">
        <f t="shared" si="274"/>
        <v>0</v>
      </c>
      <c r="AD1177" s="771">
        <f t="shared" si="277"/>
        <v>-42033</v>
      </c>
      <c r="AE1177" s="720" t="str">
        <f t="shared" si="281"/>
        <v>Pendente</v>
      </c>
      <c r="AF1177" s="786" t="str">
        <f t="shared" si="275"/>
        <v>-</v>
      </c>
    </row>
    <row r="1178" spans="1:32" s="720" customFormat="1" x14ac:dyDescent="0.25">
      <c r="A1178" s="720" t="s">
        <v>116</v>
      </c>
      <c r="B1178" s="769">
        <f t="shared" si="270"/>
        <v>19</v>
      </c>
      <c r="C1178" s="786">
        <v>2000</v>
      </c>
      <c r="D1178" s="771" t="s">
        <v>214</v>
      </c>
      <c r="E1178" s="1044">
        <v>42646</v>
      </c>
      <c r="F1178" s="825"/>
      <c r="G1178" s="845">
        <f t="shared" si="256"/>
        <v>19</v>
      </c>
      <c r="H1178" s="783">
        <v>2000</v>
      </c>
      <c r="I1178" s="790">
        <v>2000</v>
      </c>
      <c r="J1178" s="790">
        <v>2000</v>
      </c>
      <c r="K1178" s="783">
        <f t="shared" si="276"/>
        <v>0</v>
      </c>
      <c r="L1178" s="1048">
        <v>42647</v>
      </c>
      <c r="M1178" s="953"/>
      <c r="V1178" s="958"/>
      <c r="W1178" s="1051">
        <f t="shared" si="282"/>
        <v>19</v>
      </c>
      <c r="X1178" s="831"/>
      <c r="Y1178" s="977" t="str">
        <f t="shared" si="279"/>
        <v>KO</v>
      </c>
      <c r="Z1178" s="720" t="str">
        <f t="shared" si="273"/>
        <v/>
      </c>
      <c r="AA1178" s="1057" t="str">
        <f t="shared" si="280"/>
        <v>Worten def - 6806</v>
      </c>
      <c r="AB1178" s="826"/>
      <c r="AC1178" s="720">
        <f t="shared" si="274"/>
        <v>0</v>
      </c>
      <c r="AD1178" s="771">
        <f t="shared" si="277"/>
        <v>-42033</v>
      </c>
      <c r="AE1178" s="720" t="str">
        <f t="shared" si="281"/>
        <v>Pendente</v>
      </c>
      <c r="AF1178" s="786" t="str">
        <f t="shared" si="275"/>
        <v>-</v>
      </c>
    </row>
    <row r="1179" spans="1:32" s="720" customFormat="1" x14ac:dyDescent="0.25">
      <c r="A1179" s="720" t="s">
        <v>116</v>
      </c>
      <c r="B1179" s="769">
        <f t="shared" si="270"/>
        <v>20</v>
      </c>
      <c r="C1179" s="786">
        <v>2000</v>
      </c>
      <c r="D1179" s="771" t="s">
        <v>214</v>
      </c>
      <c r="E1179" s="1044">
        <v>42646</v>
      </c>
      <c r="F1179" s="825"/>
      <c r="G1179" s="845">
        <f t="shared" si="256"/>
        <v>20</v>
      </c>
      <c r="H1179" s="783">
        <v>2000</v>
      </c>
      <c r="I1179" s="790">
        <v>2000</v>
      </c>
      <c r="J1179" s="790">
        <v>1963</v>
      </c>
      <c r="K1179" s="783">
        <f t="shared" si="276"/>
        <v>37</v>
      </c>
      <c r="L1179" s="1048">
        <v>42647</v>
      </c>
      <c r="M1179" s="953"/>
      <c r="V1179" s="958"/>
      <c r="W1179" s="1051">
        <f t="shared" si="282"/>
        <v>20</v>
      </c>
      <c r="X1179" s="831"/>
      <c r="Y1179" s="977" t="str">
        <f t="shared" si="279"/>
        <v>KO</v>
      </c>
      <c r="Z1179" s="720" t="str">
        <f t="shared" si="273"/>
        <v/>
      </c>
      <c r="AA1179" s="1057" t="str">
        <f t="shared" si="280"/>
        <v>Worten def - 6806</v>
      </c>
      <c r="AB1179" s="826"/>
      <c r="AC1179" s="720">
        <f t="shared" si="274"/>
        <v>0</v>
      </c>
      <c r="AD1179" s="771">
        <f t="shared" si="277"/>
        <v>-42033</v>
      </c>
      <c r="AE1179" s="720" t="str">
        <f t="shared" si="281"/>
        <v>Pendente</v>
      </c>
      <c r="AF1179" s="786" t="str">
        <f t="shared" si="275"/>
        <v>-</v>
      </c>
    </row>
    <row r="1180" spans="1:32" s="720" customFormat="1" x14ac:dyDescent="0.25">
      <c r="A1180" s="720" t="s">
        <v>116</v>
      </c>
      <c r="B1180" s="769">
        <f t="shared" si="270"/>
        <v>21</v>
      </c>
      <c r="C1180" s="786">
        <v>2000</v>
      </c>
      <c r="D1180" s="771" t="s">
        <v>214</v>
      </c>
      <c r="E1180" s="1044">
        <v>42646</v>
      </c>
      <c r="F1180" s="825"/>
      <c r="G1180" s="845">
        <f t="shared" si="256"/>
        <v>21</v>
      </c>
      <c r="H1180" s="783">
        <v>2000</v>
      </c>
      <c r="I1180" s="790">
        <v>2000</v>
      </c>
      <c r="J1180" s="790">
        <v>1958</v>
      </c>
      <c r="K1180" s="783">
        <f t="shared" si="276"/>
        <v>42</v>
      </c>
      <c r="L1180" s="1048">
        <v>42647</v>
      </c>
      <c r="M1180" s="953"/>
      <c r="V1180" s="958"/>
      <c r="W1180" s="1051">
        <f t="shared" si="282"/>
        <v>21</v>
      </c>
      <c r="X1180" s="831"/>
      <c r="Y1180" s="977" t="str">
        <f t="shared" si="279"/>
        <v>KO</v>
      </c>
      <c r="Z1180" s="720" t="str">
        <f t="shared" si="273"/>
        <v/>
      </c>
      <c r="AA1180" s="1057" t="str">
        <f t="shared" si="280"/>
        <v>Worten def - 6806</v>
      </c>
      <c r="AB1180" s="826"/>
      <c r="AC1180" s="720">
        <f t="shared" si="274"/>
        <v>0</v>
      </c>
      <c r="AD1180" s="771">
        <f t="shared" si="277"/>
        <v>-42033</v>
      </c>
      <c r="AE1180" s="720" t="str">
        <f t="shared" si="281"/>
        <v>Pendente</v>
      </c>
      <c r="AF1180" s="786" t="str">
        <f t="shared" si="275"/>
        <v>-</v>
      </c>
    </row>
    <row r="1181" spans="1:32" s="720" customFormat="1" x14ac:dyDescent="0.25">
      <c r="A1181" s="720" t="s">
        <v>116</v>
      </c>
      <c r="B1181" s="769">
        <f t="shared" si="270"/>
        <v>22</v>
      </c>
      <c r="C1181" s="786">
        <v>2000</v>
      </c>
      <c r="D1181" s="771" t="s">
        <v>214</v>
      </c>
      <c r="E1181" s="1044">
        <v>42646</v>
      </c>
      <c r="F1181" s="825"/>
      <c r="G1181" s="845">
        <f t="shared" si="256"/>
        <v>22</v>
      </c>
      <c r="H1181" s="783">
        <v>2000</v>
      </c>
      <c r="I1181" s="790">
        <v>2000</v>
      </c>
      <c r="J1181" s="790">
        <v>1987</v>
      </c>
      <c r="K1181" s="783">
        <f t="shared" si="276"/>
        <v>13</v>
      </c>
      <c r="L1181" s="1048">
        <v>42647</v>
      </c>
      <c r="M1181" s="953"/>
      <c r="V1181" s="958"/>
      <c r="W1181" s="1051">
        <f t="shared" si="282"/>
        <v>22</v>
      </c>
      <c r="X1181" s="831"/>
      <c r="Y1181" s="977" t="str">
        <f t="shared" si="279"/>
        <v>KO</v>
      </c>
      <c r="Z1181" s="720" t="str">
        <f t="shared" si="273"/>
        <v/>
      </c>
      <c r="AA1181" s="1057" t="str">
        <f t="shared" si="280"/>
        <v>Worten def - 6806</v>
      </c>
      <c r="AB1181" s="826"/>
      <c r="AC1181" s="720">
        <f t="shared" si="274"/>
        <v>0</v>
      </c>
      <c r="AD1181" s="771">
        <f t="shared" si="277"/>
        <v>-42033</v>
      </c>
      <c r="AE1181" s="720" t="str">
        <f t="shared" si="281"/>
        <v>Pendente</v>
      </c>
      <c r="AF1181" s="786" t="str">
        <f t="shared" si="275"/>
        <v>-</v>
      </c>
    </row>
    <row r="1182" spans="1:32" s="720" customFormat="1" x14ac:dyDescent="0.25">
      <c r="A1182" s="720" t="s">
        <v>116</v>
      </c>
      <c r="B1182" s="769">
        <f t="shared" si="270"/>
        <v>23</v>
      </c>
      <c r="C1182" s="786">
        <v>2000</v>
      </c>
      <c r="D1182" s="771" t="s">
        <v>214</v>
      </c>
      <c r="E1182" s="1044">
        <v>42646</v>
      </c>
      <c r="F1182" s="825"/>
      <c r="G1182" s="845">
        <f t="shared" ref="G1182:G1185" si="283">B1182</f>
        <v>23</v>
      </c>
      <c r="H1182" s="783">
        <v>2000</v>
      </c>
      <c r="I1182" s="790">
        <v>2000</v>
      </c>
      <c r="J1182" s="790">
        <v>1971</v>
      </c>
      <c r="K1182" s="783">
        <f t="shared" si="276"/>
        <v>29</v>
      </c>
      <c r="L1182" s="1048">
        <v>42647</v>
      </c>
      <c r="M1182" s="953"/>
      <c r="V1182" s="958"/>
      <c r="W1182" s="1051">
        <f t="shared" si="282"/>
        <v>23</v>
      </c>
      <c r="X1182" s="831"/>
      <c r="Y1182" s="977" t="str">
        <f t="shared" si="279"/>
        <v>KO</v>
      </c>
      <c r="Z1182" s="720" t="str">
        <f t="shared" si="273"/>
        <v/>
      </c>
      <c r="AA1182" s="1057" t="str">
        <f t="shared" si="280"/>
        <v>Worten def - 6806</v>
      </c>
      <c r="AB1182" s="826"/>
      <c r="AC1182" s="720">
        <f t="shared" si="274"/>
        <v>0</v>
      </c>
      <c r="AD1182" s="771">
        <f t="shared" si="277"/>
        <v>-42033</v>
      </c>
      <c r="AE1182" s="720" t="str">
        <f t="shared" si="281"/>
        <v>Pendente</v>
      </c>
      <c r="AF1182" s="786" t="str">
        <f t="shared" si="275"/>
        <v>-</v>
      </c>
    </row>
    <row r="1183" spans="1:32" s="720" customFormat="1" x14ac:dyDescent="0.25">
      <c r="A1183" s="720" t="s">
        <v>116</v>
      </c>
      <c r="B1183" s="769">
        <f t="shared" si="270"/>
        <v>24</v>
      </c>
      <c r="C1183" s="786">
        <v>2000</v>
      </c>
      <c r="D1183" s="771" t="s">
        <v>214</v>
      </c>
      <c r="E1183" s="1044">
        <v>42646</v>
      </c>
      <c r="F1183" s="825"/>
      <c r="G1183" s="845">
        <f t="shared" si="283"/>
        <v>24</v>
      </c>
      <c r="H1183" s="783">
        <v>2000</v>
      </c>
      <c r="I1183" s="790">
        <v>2000</v>
      </c>
      <c r="J1183" s="790">
        <v>1889</v>
      </c>
      <c r="K1183" s="783">
        <f t="shared" si="276"/>
        <v>111</v>
      </c>
      <c r="L1183" s="1048">
        <v>42647</v>
      </c>
      <c r="M1183" s="953"/>
      <c r="V1183" s="958"/>
      <c r="W1183" s="1051">
        <f t="shared" si="282"/>
        <v>24</v>
      </c>
      <c r="X1183" s="831"/>
      <c r="Y1183" s="977" t="str">
        <f t="shared" si="279"/>
        <v>KO</v>
      </c>
      <c r="Z1183" s="720" t="str">
        <f t="shared" si="273"/>
        <v/>
      </c>
      <c r="AA1183" s="1057" t="str">
        <f t="shared" si="280"/>
        <v>Worten def - 6806</v>
      </c>
      <c r="AB1183" s="826"/>
      <c r="AC1183" s="720">
        <f t="shared" si="274"/>
        <v>0</v>
      </c>
      <c r="AD1183" s="771">
        <f t="shared" si="277"/>
        <v>-42033</v>
      </c>
      <c r="AE1183" s="720" t="str">
        <f t="shared" si="281"/>
        <v>Pendente</v>
      </c>
      <c r="AF1183" s="786" t="str">
        <f t="shared" si="275"/>
        <v>-</v>
      </c>
    </row>
    <row r="1184" spans="1:32" s="720" customFormat="1" x14ac:dyDescent="0.25">
      <c r="A1184" s="720" t="s">
        <v>116</v>
      </c>
      <c r="B1184" s="769">
        <f t="shared" si="270"/>
        <v>25</v>
      </c>
      <c r="C1184" s="786">
        <v>639</v>
      </c>
      <c r="D1184" s="771" t="s">
        <v>214</v>
      </c>
      <c r="E1184" s="1044">
        <v>42646</v>
      </c>
      <c r="F1184" s="825"/>
      <c r="G1184" s="845">
        <f t="shared" si="283"/>
        <v>25</v>
      </c>
      <c r="H1184" s="783">
        <v>639</v>
      </c>
      <c r="I1184" s="790">
        <v>639</v>
      </c>
      <c r="J1184" s="790">
        <v>639</v>
      </c>
      <c r="K1184" s="783">
        <f t="shared" si="276"/>
        <v>0</v>
      </c>
      <c r="L1184" s="1048">
        <v>42647</v>
      </c>
      <c r="M1184" s="953"/>
      <c r="V1184" s="958"/>
      <c r="W1184" s="1051">
        <f t="shared" si="282"/>
        <v>25</v>
      </c>
      <c r="X1184" s="831"/>
      <c r="Y1184" s="977" t="str">
        <f t="shared" si="279"/>
        <v>KO</v>
      </c>
      <c r="Z1184" s="720" t="str">
        <f t="shared" si="273"/>
        <v/>
      </c>
      <c r="AA1184" s="1057" t="str">
        <f t="shared" si="280"/>
        <v>Worten def - 6806</v>
      </c>
      <c r="AB1184" s="826"/>
      <c r="AD1184" s="771"/>
      <c r="AF1184" s="786"/>
    </row>
    <row r="1185" spans="1:62" s="726" customFormat="1" x14ac:dyDescent="0.25">
      <c r="A1185" s="726" t="s">
        <v>116</v>
      </c>
      <c r="B1185" s="875">
        <f t="shared" si="270"/>
        <v>26</v>
      </c>
      <c r="C1185" s="901">
        <v>78</v>
      </c>
      <c r="D1185" s="847" t="s">
        <v>219</v>
      </c>
      <c r="E1185" s="1045">
        <v>42646</v>
      </c>
      <c r="F1185" s="1004"/>
      <c r="G1185" s="925">
        <f t="shared" si="283"/>
        <v>26</v>
      </c>
      <c r="H1185" s="959">
        <v>78</v>
      </c>
      <c r="I1185" s="903">
        <v>78</v>
      </c>
      <c r="J1185" s="903">
        <v>76</v>
      </c>
      <c r="K1185" s="959">
        <f t="shared" si="276"/>
        <v>2</v>
      </c>
      <c r="L1185" s="1049">
        <v>42647</v>
      </c>
      <c r="M1185" s="954"/>
      <c r="V1185" s="962"/>
      <c r="W1185" s="967">
        <f t="shared" si="282"/>
        <v>26</v>
      </c>
      <c r="X1185" s="902"/>
      <c r="Y1185" s="933" t="str">
        <f t="shared" si="279"/>
        <v>KO</v>
      </c>
      <c r="Z1185" s="726" t="str">
        <f t="shared" si="273"/>
        <v/>
      </c>
      <c r="AA1185" s="898" t="str">
        <f t="shared" si="280"/>
        <v>Vobis -6843</v>
      </c>
      <c r="AB1185" s="1060"/>
      <c r="AC1185" s="726">
        <f t="shared" si="274"/>
        <v>0</v>
      </c>
      <c r="AD1185" s="847">
        <f t="shared" si="277"/>
        <v>-42033</v>
      </c>
      <c r="AE1185" s="726" t="str">
        <f t="shared" si="281"/>
        <v>Pendente</v>
      </c>
      <c r="AF1185" s="901" t="str">
        <f t="shared" si="275"/>
        <v>-</v>
      </c>
    </row>
    <row r="1186" spans="1:62" s="726" customFormat="1" x14ac:dyDescent="0.25">
      <c r="A1186" s="720" t="s">
        <v>115</v>
      </c>
      <c r="B1186" s="769">
        <v>1</v>
      </c>
      <c r="C1186" s="786">
        <v>1</v>
      </c>
      <c r="D1186" s="771" t="s">
        <v>182</v>
      </c>
      <c r="E1186" s="1044">
        <v>42649</v>
      </c>
      <c r="F1186" s="825"/>
      <c r="G1186" s="845">
        <f t="shared" ref="G1186:G1260" si="284">B1186</f>
        <v>1</v>
      </c>
      <c r="H1186" s="783">
        <v>1</v>
      </c>
      <c r="I1186" s="790">
        <v>1</v>
      </c>
      <c r="J1186" s="790">
        <v>1</v>
      </c>
      <c r="K1186" s="783">
        <f t="shared" si="276"/>
        <v>0</v>
      </c>
      <c r="L1186" s="1048">
        <v>42650</v>
      </c>
      <c r="M1186" s="953"/>
      <c r="N1186" s="720"/>
      <c r="O1186" s="720"/>
      <c r="P1186" s="720"/>
      <c r="Q1186" s="720"/>
      <c r="R1186" s="720"/>
      <c r="S1186" s="720"/>
      <c r="T1186" s="720"/>
      <c r="U1186" s="720"/>
      <c r="V1186" s="958"/>
      <c r="W1186" s="1051">
        <f t="shared" ref="W1186:W1201" si="285">B1186:B1220</f>
        <v>1</v>
      </c>
      <c r="X1186" s="831">
        <v>1</v>
      </c>
      <c r="Y1186" s="977" t="str">
        <f t="shared" si="279"/>
        <v>OK</v>
      </c>
      <c r="Z1186" s="720">
        <f t="shared" si="273"/>
        <v>0</v>
      </c>
      <c r="AA1186" s="1057" t="str">
        <f t="shared" si="280"/>
        <v>CNT Def - 2205</v>
      </c>
      <c r="AB1186" s="1056">
        <v>42655</v>
      </c>
      <c r="AC1186" s="720">
        <f t="shared" si="274"/>
        <v>1</v>
      </c>
      <c r="AD1186" s="771">
        <f t="shared" si="277"/>
        <v>6</v>
      </c>
      <c r="AE1186" s="720" t="str">
        <f t="shared" si="281"/>
        <v>OK</v>
      </c>
      <c r="AF1186" s="786" t="str">
        <f t="shared" si="275"/>
        <v>OK</v>
      </c>
      <c r="AG1186" s="720"/>
      <c r="AH1186" s="720"/>
      <c r="AI1186" s="720"/>
      <c r="AJ1186" s="720"/>
      <c r="AK1186" s="720"/>
      <c r="AL1186" s="720"/>
      <c r="AM1186" s="720"/>
      <c r="AN1186" s="720"/>
      <c r="AO1186" s="720"/>
      <c r="AP1186" s="720"/>
      <c r="AQ1186" s="720"/>
      <c r="AR1186" s="720"/>
      <c r="AS1186" s="720"/>
      <c r="AT1186" s="720"/>
      <c r="AU1186" s="720"/>
      <c r="AV1186" s="720"/>
      <c r="AW1186" s="720"/>
      <c r="AX1186" s="720"/>
      <c r="AY1186" s="720"/>
      <c r="AZ1186" s="720"/>
      <c r="BA1186" s="720"/>
      <c r="BB1186" s="720"/>
      <c r="BC1186" s="720"/>
      <c r="BD1186" s="720"/>
      <c r="BE1186" s="720"/>
      <c r="BF1186" s="720"/>
      <c r="BG1186" s="720"/>
      <c r="BH1186" s="720"/>
      <c r="BI1186" s="720"/>
      <c r="BJ1186" s="720"/>
    </row>
    <row r="1187" spans="1:62" s="720" customFormat="1" x14ac:dyDescent="0.25">
      <c r="A1187" s="720" t="s">
        <v>115</v>
      </c>
      <c r="B1187" s="769">
        <f t="shared" ref="B1187:B1201" si="286">B1186+1</f>
        <v>2</v>
      </c>
      <c r="C1187" s="904">
        <v>8</v>
      </c>
      <c r="D1187" s="720" t="s">
        <v>67</v>
      </c>
      <c r="E1187" s="1111">
        <v>42649</v>
      </c>
      <c r="F1187" s="825"/>
      <c r="G1187" s="1000">
        <f t="shared" si="284"/>
        <v>2</v>
      </c>
      <c r="H1187" s="904">
        <v>8</v>
      </c>
      <c r="I1187" s="831">
        <v>8</v>
      </c>
      <c r="J1187" s="831">
        <v>8</v>
      </c>
      <c r="K1187" s="904">
        <f t="shared" si="276"/>
        <v>0</v>
      </c>
      <c r="L1187" s="1048">
        <v>42650</v>
      </c>
      <c r="M1187" s="953"/>
      <c r="V1187" s="836"/>
      <c r="W1187" s="1136">
        <f t="shared" si="285"/>
        <v>2</v>
      </c>
      <c r="X1187" s="831">
        <v>8</v>
      </c>
      <c r="Y1187" s="977" t="str">
        <f t="shared" si="279"/>
        <v>OK</v>
      </c>
      <c r="Z1187" s="771">
        <f t="shared" si="273"/>
        <v>0</v>
      </c>
      <c r="AA1187" s="1057" t="str">
        <f t="shared" si="280"/>
        <v>White - 2213</v>
      </c>
      <c r="AB1187" s="770">
        <v>42677</v>
      </c>
      <c r="AC1187" s="720">
        <f t="shared" si="274"/>
        <v>8</v>
      </c>
      <c r="AD1187" s="771">
        <f t="shared" si="277"/>
        <v>27</v>
      </c>
      <c r="AE1187" s="720" t="str">
        <f t="shared" si="281"/>
        <v>OK</v>
      </c>
      <c r="AF1187" s="786" t="str">
        <f t="shared" si="275"/>
        <v>OK</v>
      </c>
    </row>
    <row r="1188" spans="1:62" s="726" customFormat="1" x14ac:dyDescent="0.25">
      <c r="A1188" s="720" t="s">
        <v>115</v>
      </c>
      <c r="B1188" s="769">
        <f t="shared" si="286"/>
        <v>3</v>
      </c>
      <c r="C1188" s="904">
        <v>53</v>
      </c>
      <c r="D1188" s="720" t="s">
        <v>69</v>
      </c>
      <c r="E1188" s="1048">
        <v>42649</v>
      </c>
      <c r="F1188" s="929"/>
      <c r="G1188" s="1000">
        <f t="shared" si="284"/>
        <v>3</v>
      </c>
      <c r="H1188" s="904">
        <v>53</v>
      </c>
      <c r="I1188" s="831">
        <v>53</v>
      </c>
      <c r="J1188" s="831">
        <v>53</v>
      </c>
      <c r="K1188" s="904">
        <f t="shared" si="276"/>
        <v>0</v>
      </c>
      <c r="L1188" s="1048">
        <v>42650</v>
      </c>
      <c r="M1188" s="720"/>
      <c r="N1188" s="720"/>
      <c r="O1188" s="720"/>
      <c r="P1188" s="720"/>
      <c r="Q1188" s="720"/>
      <c r="R1188" s="720"/>
      <c r="S1188" s="720"/>
      <c r="T1188" s="720"/>
      <c r="U1188" s="720"/>
      <c r="V1188" s="836"/>
      <c r="W1188" s="1136">
        <f t="shared" si="285"/>
        <v>3</v>
      </c>
      <c r="X1188" s="831">
        <v>53</v>
      </c>
      <c r="Y1188" s="977" t="str">
        <f t="shared" si="279"/>
        <v>OK</v>
      </c>
      <c r="Z1188" s="771">
        <f t="shared" si="273"/>
        <v>0</v>
      </c>
      <c r="AA1188" s="1057" t="str">
        <f t="shared" si="280"/>
        <v>Black - 2215</v>
      </c>
      <c r="AB1188" s="770">
        <v>42653</v>
      </c>
      <c r="AC1188" s="720">
        <f t="shared" si="274"/>
        <v>53</v>
      </c>
      <c r="AD1188" s="771">
        <f t="shared" si="277"/>
        <v>4</v>
      </c>
      <c r="AE1188" s="720" t="str">
        <f t="shared" si="281"/>
        <v>OK</v>
      </c>
      <c r="AF1188" s="786" t="str">
        <f t="shared" si="275"/>
        <v>OK</v>
      </c>
      <c r="AG1188" s="720"/>
      <c r="AH1188" s="720"/>
      <c r="AI1188" s="720"/>
      <c r="AJ1188" s="720"/>
      <c r="AK1188" s="720"/>
      <c r="AL1188" s="720"/>
      <c r="AM1188" s="720"/>
      <c r="AN1188" s="720"/>
      <c r="AO1188" s="720"/>
      <c r="AP1188" s="720"/>
      <c r="AQ1188" s="720"/>
      <c r="AR1188" s="720"/>
      <c r="AS1188" s="720"/>
      <c r="AT1188" s="720"/>
      <c r="AU1188" s="720"/>
      <c r="AV1188" s="720"/>
      <c r="AW1188" s="720"/>
      <c r="AX1188" s="720"/>
      <c r="AY1188" s="720"/>
      <c r="AZ1188" s="720"/>
      <c r="BA1188" s="720"/>
      <c r="BB1188" s="720"/>
      <c r="BC1188" s="720"/>
      <c r="BD1188" s="720"/>
    </row>
    <row r="1189" spans="1:62" s="726" customFormat="1" x14ac:dyDescent="0.25">
      <c r="A1189" s="720" t="s">
        <v>115</v>
      </c>
      <c r="B1189" s="769">
        <f t="shared" si="286"/>
        <v>4</v>
      </c>
      <c r="C1189" s="786">
        <v>2</v>
      </c>
      <c r="D1189" s="771" t="s">
        <v>72</v>
      </c>
      <c r="E1189" s="1044">
        <v>42649</v>
      </c>
      <c r="F1189" s="825"/>
      <c r="G1189" s="845">
        <f t="shared" si="284"/>
        <v>4</v>
      </c>
      <c r="H1189" s="783">
        <v>2</v>
      </c>
      <c r="I1189" s="790">
        <v>2</v>
      </c>
      <c r="J1189" s="790">
        <v>2</v>
      </c>
      <c r="K1189" s="783">
        <f t="shared" si="276"/>
        <v>0</v>
      </c>
      <c r="L1189" s="1048">
        <v>42650</v>
      </c>
      <c r="M1189" s="953"/>
      <c r="N1189" s="720"/>
      <c r="O1189" s="720"/>
      <c r="P1189" s="720"/>
      <c r="Q1189" s="720"/>
      <c r="R1189" s="720"/>
      <c r="S1189" s="720"/>
      <c r="T1189" s="720"/>
      <c r="U1189" s="720"/>
      <c r="V1189" s="958"/>
      <c r="W1189" s="1051">
        <f t="shared" si="285"/>
        <v>4</v>
      </c>
      <c r="X1189" s="831">
        <v>2</v>
      </c>
      <c r="Y1189" s="977" t="str">
        <f t="shared" si="279"/>
        <v>OK</v>
      </c>
      <c r="Z1189" s="720">
        <f t="shared" si="273"/>
        <v>0</v>
      </c>
      <c r="AA1189" s="1057" t="str">
        <f t="shared" si="280"/>
        <v>Credial - 2227</v>
      </c>
      <c r="AB1189" s="1056">
        <v>42654</v>
      </c>
      <c r="AC1189" s="720">
        <f t="shared" si="274"/>
        <v>2</v>
      </c>
      <c r="AD1189" s="771">
        <f t="shared" si="277"/>
        <v>5</v>
      </c>
      <c r="AE1189" s="720" t="str">
        <f t="shared" si="281"/>
        <v>OK</v>
      </c>
      <c r="AF1189" s="786" t="str">
        <f t="shared" si="275"/>
        <v>OK</v>
      </c>
      <c r="AG1189" s="720"/>
      <c r="AH1189" s="720"/>
      <c r="AI1189" s="720"/>
      <c r="AJ1189" s="720"/>
      <c r="AK1189" s="720"/>
      <c r="AL1189" s="720"/>
      <c r="AM1189" s="720"/>
      <c r="AN1189" s="720"/>
      <c r="AO1189" s="720"/>
      <c r="AP1189" s="720"/>
      <c r="AQ1189" s="720"/>
      <c r="AR1189" s="720"/>
      <c r="AS1189" s="720"/>
      <c r="AT1189" s="720"/>
      <c r="AU1189" s="720"/>
      <c r="AV1189" s="720"/>
      <c r="AW1189" s="720"/>
      <c r="AX1189" s="720"/>
      <c r="AY1189" s="720"/>
      <c r="AZ1189" s="720"/>
      <c r="BA1189" s="720"/>
      <c r="BB1189" s="720"/>
      <c r="BC1189" s="720"/>
      <c r="BD1189" s="720"/>
    </row>
    <row r="1190" spans="1:62" s="720" customFormat="1" x14ac:dyDescent="0.25">
      <c r="A1190" s="720" t="s">
        <v>115</v>
      </c>
      <c r="B1190" s="769">
        <f t="shared" si="286"/>
        <v>5</v>
      </c>
      <c r="C1190" s="786">
        <v>2</v>
      </c>
      <c r="D1190" s="771" t="s">
        <v>79</v>
      </c>
      <c r="E1190" s="1044">
        <v>42649</v>
      </c>
      <c r="F1190" s="825"/>
      <c r="G1190" s="845">
        <f t="shared" si="284"/>
        <v>5</v>
      </c>
      <c r="H1190" s="783">
        <v>2</v>
      </c>
      <c r="I1190" s="790">
        <v>2</v>
      </c>
      <c r="J1190" s="790">
        <v>2</v>
      </c>
      <c r="K1190" s="783">
        <f t="shared" si="276"/>
        <v>0</v>
      </c>
      <c r="L1190" s="1048">
        <v>42650</v>
      </c>
      <c r="M1190" s="953"/>
      <c r="V1190" s="958"/>
      <c r="W1190" s="1051">
        <f t="shared" si="285"/>
        <v>5</v>
      </c>
      <c r="X1190" s="831">
        <v>2</v>
      </c>
      <c r="Y1190" s="977" t="str">
        <f t="shared" si="279"/>
        <v>OK</v>
      </c>
      <c r="Z1190" s="720">
        <f t="shared" si="273"/>
        <v>0</v>
      </c>
      <c r="AA1190" s="1057" t="str">
        <f t="shared" si="280"/>
        <v>Moviflor - 2229</v>
      </c>
      <c r="AB1190" s="1056">
        <v>42654</v>
      </c>
      <c r="AC1190" s="720">
        <f t="shared" si="274"/>
        <v>2</v>
      </c>
      <c r="AD1190" s="771">
        <f t="shared" si="277"/>
        <v>5</v>
      </c>
      <c r="AE1190" s="720" t="str">
        <f t="shared" si="281"/>
        <v>OK</v>
      </c>
      <c r="AF1190" s="786" t="str">
        <f t="shared" si="275"/>
        <v>OK</v>
      </c>
    </row>
    <row r="1191" spans="1:62" s="720" customFormat="1" x14ac:dyDescent="0.25">
      <c r="A1191" s="720" t="s">
        <v>115</v>
      </c>
      <c r="B1191" s="769">
        <f t="shared" si="286"/>
        <v>6</v>
      </c>
      <c r="C1191" s="786">
        <v>17</v>
      </c>
      <c r="D1191" s="771" t="s">
        <v>75</v>
      </c>
      <c r="E1191" s="1044">
        <v>42649</v>
      </c>
      <c r="F1191" s="825"/>
      <c r="G1191" s="845">
        <f t="shared" si="284"/>
        <v>6</v>
      </c>
      <c r="H1191" s="783">
        <v>17</v>
      </c>
      <c r="I1191" s="790">
        <v>17</v>
      </c>
      <c r="J1191" s="790">
        <v>17</v>
      </c>
      <c r="K1191" s="783">
        <f t="shared" si="276"/>
        <v>0</v>
      </c>
      <c r="L1191" s="1048">
        <v>42650</v>
      </c>
      <c r="M1191" s="953"/>
      <c r="V1191" s="958"/>
      <c r="W1191" s="1051">
        <f t="shared" si="285"/>
        <v>6</v>
      </c>
      <c r="X1191" s="831">
        <v>17</v>
      </c>
      <c r="Y1191" s="977" t="str">
        <f t="shared" si="279"/>
        <v>OK</v>
      </c>
      <c r="Z1191" s="720">
        <f t="shared" si="273"/>
        <v>0</v>
      </c>
      <c r="AA1191" s="1057" t="str">
        <f t="shared" si="280"/>
        <v>Euronics - 2231</v>
      </c>
      <c r="AB1191" s="1056">
        <v>42654</v>
      </c>
      <c r="AC1191" s="720">
        <f t="shared" si="274"/>
        <v>17</v>
      </c>
      <c r="AD1191" s="771">
        <f t="shared" si="277"/>
        <v>5</v>
      </c>
      <c r="AE1191" s="720" t="str">
        <f t="shared" si="281"/>
        <v>OK</v>
      </c>
      <c r="AF1191" s="786" t="str">
        <f t="shared" si="275"/>
        <v>OK</v>
      </c>
    </row>
    <row r="1192" spans="1:62" s="720" customFormat="1" x14ac:dyDescent="0.25">
      <c r="A1192" s="720" t="s">
        <v>115</v>
      </c>
      <c r="B1192" s="769">
        <f t="shared" si="286"/>
        <v>7</v>
      </c>
      <c r="C1192" s="786">
        <v>14</v>
      </c>
      <c r="D1192" s="771" t="s">
        <v>76</v>
      </c>
      <c r="E1192" s="1044">
        <v>42649</v>
      </c>
      <c r="F1192" s="825"/>
      <c r="G1192" s="845">
        <f t="shared" si="284"/>
        <v>7</v>
      </c>
      <c r="H1192" s="783">
        <v>14</v>
      </c>
      <c r="I1192" s="790">
        <v>14</v>
      </c>
      <c r="J1192" s="790">
        <v>14</v>
      </c>
      <c r="K1192" s="783">
        <f t="shared" si="276"/>
        <v>0</v>
      </c>
      <c r="L1192" s="1048">
        <v>42650</v>
      </c>
      <c r="M1192" s="953"/>
      <c r="V1192" s="958"/>
      <c r="W1192" s="1051">
        <f t="shared" si="285"/>
        <v>7</v>
      </c>
      <c r="X1192" s="831">
        <v>14</v>
      </c>
      <c r="Y1192" s="977" t="str">
        <f t="shared" si="279"/>
        <v>OK</v>
      </c>
      <c r="Z1192" s="720">
        <f t="shared" si="273"/>
        <v>0</v>
      </c>
      <c r="AA1192" s="1057" t="str">
        <f t="shared" si="280"/>
        <v>Tien 21 - 2232</v>
      </c>
      <c r="AB1192" s="1056">
        <v>42654</v>
      </c>
      <c r="AC1192" s="720">
        <f t="shared" si="274"/>
        <v>14</v>
      </c>
      <c r="AD1192" s="771">
        <f t="shared" si="277"/>
        <v>5</v>
      </c>
      <c r="AE1192" s="720" t="str">
        <f t="shared" si="281"/>
        <v>OK</v>
      </c>
      <c r="AF1192" s="786" t="str">
        <f t="shared" si="275"/>
        <v>OK</v>
      </c>
    </row>
    <row r="1193" spans="1:62" s="720" customFormat="1" x14ac:dyDescent="0.25">
      <c r="A1193" s="720" t="s">
        <v>115</v>
      </c>
      <c r="B1193" s="769">
        <f t="shared" si="286"/>
        <v>8</v>
      </c>
      <c r="C1193" s="786">
        <v>2</v>
      </c>
      <c r="D1193" s="771" t="s">
        <v>77</v>
      </c>
      <c r="E1193" s="1044">
        <v>42649</v>
      </c>
      <c r="F1193" s="825"/>
      <c r="G1193" s="845">
        <f t="shared" si="284"/>
        <v>8</v>
      </c>
      <c r="H1193" s="783">
        <v>2</v>
      </c>
      <c r="I1193" s="790">
        <v>2</v>
      </c>
      <c r="J1193" s="790">
        <v>2</v>
      </c>
      <c r="K1193" s="783">
        <f t="shared" si="276"/>
        <v>0</v>
      </c>
      <c r="L1193" s="1048">
        <v>42650</v>
      </c>
      <c r="M1193" s="953"/>
      <c r="V1193" s="958"/>
      <c r="W1193" s="1051">
        <f t="shared" si="285"/>
        <v>8</v>
      </c>
      <c r="X1193" s="831">
        <v>2</v>
      </c>
      <c r="Y1193" s="977" t="str">
        <f t="shared" si="279"/>
        <v>OK</v>
      </c>
      <c r="Z1193" s="720">
        <f t="shared" si="273"/>
        <v>0</v>
      </c>
      <c r="AA1193" s="1057" t="str">
        <f t="shared" si="280"/>
        <v>Confort - 2233</v>
      </c>
      <c r="AB1193" s="1056">
        <v>42654</v>
      </c>
      <c r="AC1193" s="720">
        <f t="shared" si="274"/>
        <v>2</v>
      </c>
      <c r="AD1193" s="771">
        <f t="shared" si="277"/>
        <v>5</v>
      </c>
      <c r="AE1193" s="720" t="str">
        <f t="shared" si="281"/>
        <v>OK</v>
      </c>
      <c r="AF1193" s="786" t="str">
        <f t="shared" si="275"/>
        <v>OK</v>
      </c>
    </row>
    <row r="1194" spans="1:62" s="720" customFormat="1" x14ac:dyDescent="0.25">
      <c r="A1194" s="720" t="s">
        <v>115</v>
      </c>
      <c r="B1194" s="769">
        <f t="shared" si="286"/>
        <v>9</v>
      </c>
      <c r="C1194" s="786">
        <v>718</v>
      </c>
      <c r="D1194" s="771" t="s">
        <v>213</v>
      </c>
      <c r="E1194" s="1044">
        <v>42649</v>
      </c>
      <c r="F1194" s="825"/>
      <c r="G1194" s="845">
        <f t="shared" si="284"/>
        <v>9</v>
      </c>
      <c r="H1194" s="783">
        <v>718</v>
      </c>
      <c r="I1194" s="790">
        <v>718</v>
      </c>
      <c r="J1194" s="790">
        <v>718</v>
      </c>
      <c r="K1194" s="783">
        <f t="shared" si="276"/>
        <v>0</v>
      </c>
      <c r="L1194" s="1048">
        <v>42650</v>
      </c>
      <c r="M1194" s="953"/>
      <c r="V1194" s="958"/>
      <c r="W1194" s="1051">
        <f t="shared" si="285"/>
        <v>9</v>
      </c>
      <c r="X1194" s="831">
        <v>718</v>
      </c>
      <c r="Y1194" s="977" t="str">
        <f t="shared" si="279"/>
        <v>OK</v>
      </c>
      <c r="Z1194" s="720">
        <f t="shared" si="273"/>
        <v>0</v>
      </c>
      <c r="AA1194" s="1057" t="str">
        <f t="shared" si="280"/>
        <v>MC FNAC- 2370</v>
      </c>
      <c r="AB1194" s="1056">
        <v>42653</v>
      </c>
      <c r="AC1194" s="720">
        <f t="shared" si="274"/>
        <v>718</v>
      </c>
      <c r="AD1194" s="771">
        <f t="shared" si="277"/>
        <v>4</v>
      </c>
      <c r="AE1194" s="720" t="str">
        <f t="shared" si="281"/>
        <v>OK</v>
      </c>
      <c r="AF1194" s="786" t="str">
        <f t="shared" si="275"/>
        <v>OK</v>
      </c>
    </row>
    <row r="1195" spans="1:62" s="720" customFormat="1" x14ac:dyDescent="0.25">
      <c r="A1195" s="720" t="s">
        <v>115</v>
      </c>
      <c r="B1195" s="769">
        <f t="shared" si="286"/>
        <v>10</v>
      </c>
      <c r="C1195" s="786">
        <v>72</v>
      </c>
      <c r="D1195" s="771" t="s">
        <v>187</v>
      </c>
      <c r="E1195" s="1044">
        <v>42649</v>
      </c>
      <c r="F1195" s="825"/>
      <c r="G1195" s="845">
        <f t="shared" si="284"/>
        <v>10</v>
      </c>
      <c r="H1195" s="783">
        <v>72</v>
      </c>
      <c r="I1195" s="790">
        <v>72</v>
      </c>
      <c r="J1195" s="790">
        <v>72</v>
      </c>
      <c r="K1195" s="783">
        <f t="shared" ref="K1195:K1201" si="287">I1195-J1195</f>
        <v>0</v>
      </c>
      <c r="L1195" s="1048">
        <v>42650</v>
      </c>
      <c r="M1195" s="953"/>
      <c r="V1195" s="958"/>
      <c r="W1195" s="1051">
        <f t="shared" si="285"/>
        <v>10</v>
      </c>
      <c r="X1195" s="831">
        <v>72</v>
      </c>
      <c r="Y1195" s="977" t="str">
        <f t="shared" si="279"/>
        <v>OK</v>
      </c>
      <c r="Z1195" s="720">
        <f t="shared" si="273"/>
        <v>0</v>
      </c>
      <c r="AA1195" s="1057" t="str">
        <f t="shared" si="280"/>
        <v>Salvador Caetano - 2879</v>
      </c>
      <c r="AB1195" s="1056">
        <v>42654</v>
      </c>
      <c r="AC1195" s="720">
        <f t="shared" si="274"/>
        <v>72</v>
      </c>
      <c r="AD1195" s="771">
        <f t="shared" si="277"/>
        <v>5</v>
      </c>
      <c r="AE1195" s="720" t="str">
        <f t="shared" si="281"/>
        <v>OK</v>
      </c>
      <c r="AF1195" s="786" t="str">
        <f t="shared" si="275"/>
        <v>OK</v>
      </c>
    </row>
    <row r="1196" spans="1:62" s="720" customFormat="1" x14ac:dyDescent="0.25">
      <c r="A1196" s="720" t="s">
        <v>115</v>
      </c>
      <c r="B1196" s="769">
        <f t="shared" si="286"/>
        <v>11</v>
      </c>
      <c r="C1196" s="786">
        <v>378</v>
      </c>
      <c r="D1196" s="771" t="s">
        <v>199</v>
      </c>
      <c r="E1196" s="1044">
        <v>42649</v>
      </c>
      <c r="F1196" s="825"/>
      <c r="G1196" s="845">
        <f t="shared" si="284"/>
        <v>11</v>
      </c>
      <c r="H1196" s="783">
        <v>378</v>
      </c>
      <c r="I1196" s="790">
        <v>378</v>
      </c>
      <c r="J1196" s="790">
        <v>378</v>
      </c>
      <c r="K1196" s="783">
        <f t="shared" si="287"/>
        <v>0</v>
      </c>
      <c r="L1196" s="1048">
        <v>42650</v>
      </c>
      <c r="M1196" s="953"/>
      <c r="V1196" s="958"/>
      <c r="W1196" s="1051">
        <f t="shared" si="285"/>
        <v>11</v>
      </c>
      <c r="X1196" s="831">
        <v>378</v>
      </c>
      <c r="Y1196" s="977" t="str">
        <f t="shared" si="279"/>
        <v>OK</v>
      </c>
      <c r="Z1196" s="720">
        <f t="shared" si="273"/>
        <v>0</v>
      </c>
      <c r="AA1196" s="1057" t="str">
        <f t="shared" si="280"/>
        <v>RP Def - 3173</v>
      </c>
      <c r="AB1196" s="1056">
        <v>42656</v>
      </c>
      <c r="AC1196" s="720">
        <f t="shared" si="274"/>
        <v>378</v>
      </c>
      <c r="AD1196" s="771">
        <f t="shared" si="277"/>
        <v>7</v>
      </c>
      <c r="AE1196" s="720" t="str">
        <f t="shared" si="281"/>
        <v>OK</v>
      </c>
      <c r="AF1196" s="786" t="str">
        <f t="shared" si="275"/>
        <v>OK</v>
      </c>
    </row>
    <row r="1197" spans="1:62" s="720" customFormat="1" x14ac:dyDescent="0.25">
      <c r="A1197" s="720" t="s">
        <v>115</v>
      </c>
      <c r="B1197" s="769">
        <f t="shared" si="286"/>
        <v>12</v>
      </c>
      <c r="C1197" s="786">
        <v>238</v>
      </c>
      <c r="D1197" s="771" t="s">
        <v>245</v>
      </c>
      <c r="E1197" s="1044">
        <v>42649</v>
      </c>
      <c r="F1197" s="825"/>
      <c r="G1197" s="845">
        <f t="shared" si="284"/>
        <v>12</v>
      </c>
      <c r="H1197" s="783">
        <v>238</v>
      </c>
      <c r="I1197" s="790">
        <v>238</v>
      </c>
      <c r="J1197" s="790">
        <v>238</v>
      </c>
      <c r="K1197" s="783">
        <f t="shared" si="287"/>
        <v>0</v>
      </c>
      <c r="L1197" s="1048">
        <v>42650</v>
      </c>
      <c r="M1197" s="953"/>
      <c r="V1197" s="958"/>
      <c r="W1197" s="1051">
        <f t="shared" si="285"/>
        <v>12</v>
      </c>
      <c r="X1197" s="831">
        <v>238</v>
      </c>
      <c r="Y1197" s="977" t="str">
        <f t="shared" si="279"/>
        <v>OK</v>
      </c>
      <c r="Z1197" s="720">
        <f t="shared" si="273"/>
        <v>0</v>
      </c>
      <c r="AA1197" s="1057" t="str">
        <f t="shared" si="280"/>
        <v>CTT Standard - 4091</v>
      </c>
      <c r="AB1197" s="1056">
        <v>42655</v>
      </c>
      <c r="AC1197" s="720">
        <f t="shared" si="274"/>
        <v>238</v>
      </c>
      <c r="AD1197" s="771">
        <f t="shared" si="277"/>
        <v>6</v>
      </c>
      <c r="AE1197" s="720" t="str">
        <f t="shared" si="281"/>
        <v>OK</v>
      </c>
      <c r="AF1197" s="786" t="str">
        <f t="shared" si="275"/>
        <v>OK</v>
      </c>
      <c r="AH1197" s="771"/>
    </row>
    <row r="1198" spans="1:62" s="720" customFormat="1" x14ac:dyDescent="0.25">
      <c r="A1198" s="720" t="s">
        <v>115</v>
      </c>
      <c r="B1198" s="769">
        <f t="shared" si="286"/>
        <v>13</v>
      </c>
      <c r="C1198" s="786">
        <v>13</v>
      </c>
      <c r="D1198" s="771" t="s">
        <v>244</v>
      </c>
      <c r="E1198" s="1044">
        <v>42649</v>
      </c>
      <c r="F1198" s="825"/>
      <c r="G1198" s="845">
        <f t="shared" si="284"/>
        <v>13</v>
      </c>
      <c r="H1198" s="783">
        <v>13</v>
      </c>
      <c r="I1198" s="790">
        <v>13</v>
      </c>
      <c r="J1198" s="790">
        <v>13</v>
      </c>
      <c r="K1198" s="783">
        <f t="shared" si="287"/>
        <v>0</v>
      </c>
      <c r="L1198" s="1048">
        <v>42650</v>
      </c>
      <c r="M1198" s="953"/>
      <c r="V1198" s="958"/>
      <c r="W1198" s="1051">
        <f t="shared" si="285"/>
        <v>13</v>
      </c>
      <c r="X1198" s="831">
        <v>13</v>
      </c>
      <c r="Y1198" s="977" t="str">
        <f t="shared" si="279"/>
        <v>OK</v>
      </c>
      <c r="Z1198" s="720">
        <f t="shared" si="273"/>
        <v>0</v>
      </c>
      <c r="AA1198" s="1057" t="str">
        <f t="shared" si="280"/>
        <v>JOM - 4327</v>
      </c>
      <c r="AB1198" s="1056">
        <v>42654</v>
      </c>
      <c r="AC1198" s="720">
        <f t="shared" si="274"/>
        <v>13</v>
      </c>
      <c r="AD1198" s="771">
        <f t="shared" si="277"/>
        <v>5</v>
      </c>
      <c r="AE1198" s="720" t="str">
        <f t="shared" si="281"/>
        <v>OK</v>
      </c>
      <c r="AF1198" s="786" t="str">
        <f t="shared" si="275"/>
        <v>OK</v>
      </c>
    </row>
    <row r="1199" spans="1:62" s="720" customFormat="1" x14ac:dyDescent="0.25">
      <c r="A1199" s="720" t="s">
        <v>115</v>
      </c>
      <c r="B1199" s="769">
        <f t="shared" si="286"/>
        <v>14</v>
      </c>
      <c r="C1199" s="786">
        <v>1</v>
      </c>
      <c r="D1199" s="771" t="s">
        <v>189</v>
      </c>
      <c r="E1199" s="1044">
        <v>42649</v>
      </c>
      <c r="F1199" s="825"/>
      <c r="G1199" s="845">
        <f t="shared" si="284"/>
        <v>14</v>
      </c>
      <c r="H1199" s="783">
        <v>1</v>
      </c>
      <c r="I1199" s="790">
        <v>1</v>
      </c>
      <c r="J1199" s="790">
        <v>1</v>
      </c>
      <c r="K1199" s="783">
        <f t="shared" si="287"/>
        <v>0</v>
      </c>
      <c r="L1199" s="1048">
        <v>42650</v>
      </c>
      <c r="M1199" s="953"/>
      <c r="V1199" s="958"/>
      <c r="W1199" s="1051">
        <f t="shared" si="285"/>
        <v>14</v>
      </c>
      <c r="X1199" s="831">
        <v>1</v>
      </c>
      <c r="Y1199" s="977" t="str">
        <f t="shared" si="279"/>
        <v>OK</v>
      </c>
      <c r="Z1199" s="720">
        <f t="shared" si="273"/>
        <v>0</v>
      </c>
      <c r="AA1199" s="1057" t="str">
        <f t="shared" si="280"/>
        <v>SZ Def - 6508</v>
      </c>
      <c r="AB1199" s="1056">
        <v>42655</v>
      </c>
      <c r="AC1199" s="720">
        <f t="shared" si="274"/>
        <v>1</v>
      </c>
      <c r="AD1199" s="771">
        <f t="shared" si="277"/>
        <v>6</v>
      </c>
      <c r="AE1199" s="720" t="str">
        <f t="shared" si="281"/>
        <v>OK</v>
      </c>
      <c r="AF1199" s="786" t="str">
        <f t="shared" si="275"/>
        <v>OK</v>
      </c>
    </row>
    <row r="1200" spans="1:62" s="720" customFormat="1" x14ac:dyDescent="0.25">
      <c r="A1200" s="720" t="s">
        <v>115</v>
      </c>
      <c r="B1200" s="769">
        <f t="shared" si="286"/>
        <v>15</v>
      </c>
      <c r="C1200" s="786">
        <v>126</v>
      </c>
      <c r="D1200" s="771" t="s">
        <v>214</v>
      </c>
      <c r="E1200" s="1044">
        <v>42649</v>
      </c>
      <c r="F1200" s="825"/>
      <c r="G1200" s="845">
        <f t="shared" si="284"/>
        <v>15</v>
      </c>
      <c r="H1200" s="783">
        <v>126</v>
      </c>
      <c r="I1200" s="790">
        <v>126</v>
      </c>
      <c r="J1200" s="790">
        <v>126</v>
      </c>
      <c r="K1200" s="783">
        <f t="shared" si="287"/>
        <v>0</v>
      </c>
      <c r="L1200" s="1048">
        <v>42650</v>
      </c>
      <c r="M1200" s="953"/>
      <c r="V1200" s="958"/>
      <c r="W1200" s="1051">
        <f t="shared" si="285"/>
        <v>15</v>
      </c>
      <c r="X1200" s="831">
        <v>126</v>
      </c>
      <c r="Y1200" s="977" t="str">
        <f t="shared" si="279"/>
        <v>OK</v>
      </c>
      <c r="Z1200" s="720">
        <f t="shared" si="273"/>
        <v>0</v>
      </c>
      <c r="AA1200" s="1057" t="str">
        <f t="shared" si="280"/>
        <v>Worten def - 6806</v>
      </c>
      <c r="AB1200" s="1056">
        <v>42655</v>
      </c>
      <c r="AC1200" s="720">
        <f t="shared" si="274"/>
        <v>126</v>
      </c>
      <c r="AD1200" s="771">
        <f t="shared" si="277"/>
        <v>6</v>
      </c>
      <c r="AE1200" s="720" t="str">
        <f t="shared" si="281"/>
        <v>OK</v>
      </c>
      <c r="AF1200" s="786" t="str">
        <f t="shared" si="275"/>
        <v>OK</v>
      </c>
    </row>
    <row r="1201" spans="1:74" s="720" customFormat="1" x14ac:dyDescent="0.25">
      <c r="A1201" s="726" t="s">
        <v>115</v>
      </c>
      <c r="B1201" s="875">
        <f t="shared" si="286"/>
        <v>16</v>
      </c>
      <c r="C1201" s="901">
        <v>2</v>
      </c>
      <c r="D1201" s="847" t="s">
        <v>219</v>
      </c>
      <c r="E1201" s="1045">
        <v>42649</v>
      </c>
      <c r="F1201" s="1004"/>
      <c r="G1201" s="925">
        <f t="shared" si="284"/>
        <v>16</v>
      </c>
      <c r="H1201" s="959">
        <v>2</v>
      </c>
      <c r="I1201" s="903">
        <v>2</v>
      </c>
      <c r="J1201" s="903">
        <v>2</v>
      </c>
      <c r="K1201" s="959">
        <f t="shared" si="287"/>
        <v>0</v>
      </c>
      <c r="L1201" s="1049">
        <v>42650</v>
      </c>
      <c r="M1201" s="954"/>
      <c r="N1201" s="726"/>
      <c r="O1201" s="726"/>
      <c r="P1201" s="726"/>
      <c r="Q1201" s="726"/>
      <c r="R1201" s="726"/>
      <c r="S1201" s="726"/>
      <c r="T1201" s="726"/>
      <c r="U1201" s="726"/>
      <c r="V1201" s="962"/>
      <c r="W1201" s="967">
        <f t="shared" si="285"/>
        <v>16</v>
      </c>
      <c r="X1201" s="902">
        <v>2</v>
      </c>
      <c r="Y1201" s="933" t="str">
        <f t="shared" si="279"/>
        <v>OK</v>
      </c>
      <c r="Z1201" s="726">
        <f t="shared" si="273"/>
        <v>0</v>
      </c>
      <c r="AA1201" s="898" t="str">
        <f t="shared" si="280"/>
        <v>Vobis -6843</v>
      </c>
      <c r="AB1201" s="1058">
        <v>42655</v>
      </c>
      <c r="AC1201" s="726">
        <f t="shared" si="274"/>
        <v>2</v>
      </c>
      <c r="AD1201" s="847">
        <f t="shared" si="277"/>
        <v>6</v>
      </c>
      <c r="AE1201" s="726" t="str">
        <f t="shared" si="281"/>
        <v>OK</v>
      </c>
      <c r="AF1201" s="901" t="str">
        <f t="shared" si="275"/>
        <v>OK</v>
      </c>
      <c r="AG1201" s="726"/>
      <c r="AH1201" s="726"/>
      <c r="AI1201" s="726"/>
      <c r="AJ1201" s="726"/>
      <c r="AK1201" s="726"/>
      <c r="AL1201" s="726"/>
      <c r="AM1201" s="726"/>
      <c r="AN1201" s="726"/>
      <c r="AO1201" s="726"/>
      <c r="AP1201" s="726"/>
      <c r="AQ1201" s="726"/>
      <c r="AR1201" s="726"/>
      <c r="AS1201" s="726"/>
      <c r="AT1201" s="726"/>
      <c r="AU1201" s="726"/>
      <c r="AV1201" s="726"/>
      <c r="AW1201" s="726"/>
      <c r="AX1201" s="726"/>
      <c r="AY1201" s="726"/>
      <c r="AZ1201" s="726"/>
      <c r="BA1201" s="726"/>
      <c r="BB1201" s="726"/>
      <c r="BC1201" s="726"/>
      <c r="BD1201" s="726"/>
      <c r="BE1201" s="726"/>
      <c r="BF1201" s="726"/>
    </row>
    <row r="1202" spans="1:74" s="720" customFormat="1" x14ac:dyDescent="0.25">
      <c r="A1202" s="947" t="s">
        <v>115</v>
      </c>
      <c r="B1202" s="875">
        <v>1</v>
      </c>
      <c r="C1202" s="901">
        <v>100</v>
      </c>
      <c r="D1202" s="847" t="s">
        <v>196</v>
      </c>
      <c r="E1202" s="1045">
        <v>42650</v>
      </c>
      <c r="F1202" s="1004"/>
      <c r="G1202" s="925">
        <f t="shared" si="284"/>
        <v>1</v>
      </c>
      <c r="H1202" s="959">
        <v>100</v>
      </c>
      <c r="I1202" s="903">
        <v>100</v>
      </c>
      <c r="J1202" s="903">
        <v>100</v>
      </c>
      <c r="K1202" s="959">
        <v>0</v>
      </c>
      <c r="L1202" s="1049">
        <v>42651</v>
      </c>
      <c r="M1202" s="954"/>
      <c r="N1202" s="726"/>
      <c r="O1202" s="726"/>
      <c r="P1202" s="726"/>
      <c r="Q1202" s="726"/>
      <c r="R1202" s="726"/>
      <c r="S1202" s="726"/>
      <c r="T1202" s="726"/>
      <c r="U1202" s="726"/>
      <c r="V1202" s="962"/>
      <c r="W1202" s="967">
        <f>B1202:B1235</f>
        <v>1</v>
      </c>
      <c r="X1202" s="902">
        <v>100</v>
      </c>
      <c r="Y1202" s="978" t="str">
        <f t="shared" si="279"/>
        <v>OK</v>
      </c>
      <c r="Z1202" s="726">
        <f t="shared" si="273"/>
        <v>0</v>
      </c>
      <c r="AA1202" s="898" t="str">
        <f t="shared" si="280"/>
        <v>RP Provisorio - 3172</v>
      </c>
      <c r="AB1202" s="1058">
        <v>42656</v>
      </c>
      <c r="AC1202" s="726">
        <f t="shared" si="274"/>
        <v>100</v>
      </c>
      <c r="AD1202" s="847">
        <f t="shared" si="277"/>
        <v>6</v>
      </c>
      <c r="AE1202" s="726" t="str">
        <f t="shared" si="281"/>
        <v>OK</v>
      </c>
      <c r="AF1202" s="901" t="str">
        <f t="shared" si="275"/>
        <v>OK</v>
      </c>
      <c r="AG1202" s="726"/>
      <c r="AH1202" s="726"/>
      <c r="AI1202" s="726"/>
      <c r="AJ1202" s="726"/>
      <c r="AK1202" s="726"/>
      <c r="AL1202" s="726"/>
      <c r="AM1202" s="726"/>
      <c r="AN1202" s="726"/>
      <c r="AO1202" s="726"/>
      <c r="AP1202" s="726"/>
      <c r="AQ1202" s="726"/>
      <c r="AR1202" s="726"/>
      <c r="AS1202" s="726"/>
      <c r="AT1202" s="726"/>
      <c r="AU1202" s="726"/>
      <c r="AV1202" s="726"/>
      <c r="AW1202" s="726"/>
      <c r="AX1202" s="726"/>
      <c r="AY1202" s="726"/>
      <c r="AZ1202" s="726"/>
      <c r="BA1202" s="726"/>
      <c r="BB1202" s="726"/>
      <c r="BC1202" s="726"/>
      <c r="BD1202" s="726"/>
      <c r="BE1202" s="726"/>
      <c r="BF1202" s="726"/>
      <c r="BG1202" s="726"/>
      <c r="BH1202" s="726"/>
      <c r="BI1202" s="726"/>
      <c r="BJ1202" s="726"/>
      <c r="BK1202" s="726"/>
      <c r="BL1202" s="726"/>
      <c r="BM1202" s="726"/>
      <c r="BN1202" s="726"/>
      <c r="BO1202" s="726"/>
      <c r="BP1202" s="726"/>
      <c r="BQ1202" s="726"/>
      <c r="BR1202" s="726"/>
      <c r="BS1202" s="726"/>
      <c r="BT1202" s="726"/>
      <c r="BU1202" s="726"/>
      <c r="BV1202" s="726"/>
    </row>
    <row r="1203" spans="1:74" s="726" customFormat="1" x14ac:dyDescent="0.25">
      <c r="A1203" s="726" t="s">
        <v>115</v>
      </c>
      <c r="B1203" s="875">
        <v>1</v>
      </c>
      <c r="C1203" s="901">
        <v>400</v>
      </c>
      <c r="D1203" s="847" t="s">
        <v>196</v>
      </c>
      <c r="E1203" s="1045">
        <v>42653</v>
      </c>
      <c r="F1203" s="1004"/>
      <c r="G1203" s="925">
        <f t="shared" si="284"/>
        <v>1</v>
      </c>
      <c r="H1203" s="959">
        <v>400</v>
      </c>
      <c r="I1203" s="903">
        <v>400</v>
      </c>
      <c r="J1203" s="903">
        <v>400</v>
      </c>
      <c r="K1203" s="959">
        <v>0</v>
      </c>
      <c r="L1203" s="1049">
        <v>42654</v>
      </c>
      <c r="M1203" s="954"/>
      <c r="V1203" s="962"/>
      <c r="W1203" s="967">
        <f>B1203:B1236</f>
        <v>1</v>
      </c>
      <c r="X1203" s="902">
        <v>400</v>
      </c>
      <c r="Y1203" s="933" t="str">
        <f t="shared" si="279"/>
        <v>OK</v>
      </c>
      <c r="Z1203" s="726">
        <f t="shared" si="273"/>
        <v>0</v>
      </c>
      <c r="AA1203" s="898" t="str">
        <f t="shared" si="280"/>
        <v>RP Provisorio - 3172</v>
      </c>
      <c r="AB1203" s="1058">
        <v>42657</v>
      </c>
      <c r="AC1203" s="726">
        <f t="shared" si="274"/>
        <v>400</v>
      </c>
      <c r="AD1203" s="847">
        <f t="shared" si="277"/>
        <v>4</v>
      </c>
      <c r="AE1203" s="726" t="str">
        <f t="shared" si="281"/>
        <v>OK</v>
      </c>
      <c r="AF1203" s="901" t="str">
        <f t="shared" si="275"/>
        <v>OK</v>
      </c>
    </row>
    <row r="1204" spans="1:74" s="720" customFormat="1" x14ac:dyDescent="0.25">
      <c r="A1204" s="720" t="s">
        <v>115</v>
      </c>
      <c r="B1204" s="769">
        <v>1</v>
      </c>
      <c r="C1204" s="786">
        <v>4</v>
      </c>
      <c r="D1204" s="771" t="s">
        <v>67</v>
      </c>
      <c r="E1204" s="1044">
        <v>42656</v>
      </c>
      <c r="F1204" s="825"/>
      <c r="G1204" s="845">
        <f t="shared" si="284"/>
        <v>1</v>
      </c>
      <c r="H1204" s="783">
        <v>4</v>
      </c>
      <c r="I1204" s="790">
        <v>4</v>
      </c>
      <c r="J1204" s="790">
        <v>4</v>
      </c>
      <c r="K1204" s="783">
        <f t="shared" ref="K1204:K1249" si="288">I1204-J1204</f>
        <v>0</v>
      </c>
      <c r="L1204" s="1048">
        <v>42657</v>
      </c>
      <c r="M1204" s="953"/>
      <c r="V1204" s="958"/>
      <c r="W1204" s="1051">
        <f>B1204:B1237</f>
        <v>1</v>
      </c>
      <c r="X1204" s="831">
        <v>4</v>
      </c>
      <c r="Y1204" s="977" t="str">
        <f t="shared" si="279"/>
        <v>OK</v>
      </c>
      <c r="Z1204" s="720">
        <f t="shared" si="273"/>
        <v>0</v>
      </c>
      <c r="AA1204" s="1057" t="str">
        <f t="shared" si="280"/>
        <v>White - 2213</v>
      </c>
      <c r="AB1204" s="1056">
        <v>42677</v>
      </c>
      <c r="AC1204" s="720">
        <f t="shared" si="274"/>
        <v>4</v>
      </c>
      <c r="AD1204" s="771">
        <f t="shared" si="277"/>
        <v>20</v>
      </c>
      <c r="AE1204" s="720" t="str">
        <f t="shared" si="281"/>
        <v>OK</v>
      </c>
      <c r="AF1204" s="786" t="str">
        <f t="shared" si="275"/>
        <v>OK</v>
      </c>
    </row>
    <row r="1205" spans="1:74" s="720" customFormat="1" x14ac:dyDescent="0.25">
      <c r="A1205" s="720" t="s">
        <v>115</v>
      </c>
      <c r="B1205" s="769">
        <f t="shared" ref="B1205:B1221" si="289">B1204+1</f>
        <v>2</v>
      </c>
      <c r="C1205" s="786">
        <v>57</v>
      </c>
      <c r="D1205" s="771" t="s">
        <v>69</v>
      </c>
      <c r="E1205" s="1044">
        <v>42656</v>
      </c>
      <c r="F1205" s="825"/>
      <c r="G1205" s="845">
        <f t="shared" si="284"/>
        <v>2</v>
      </c>
      <c r="H1205" s="783">
        <v>57</v>
      </c>
      <c r="I1205" s="790">
        <v>57</v>
      </c>
      <c r="J1205" s="790">
        <v>57</v>
      </c>
      <c r="K1205" s="783">
        <f t="shared" si="288"/>
        <v>0</v>
      </c>
      <c r="L1205" s="1048">
        <v>42657</v>
      </c>
      <c r="M1205" s="953"/>
      <c r="V1205" s="958"/>
      <c r="W1205" s="1051">
        <f>B1205:B1239</f>
        <v>2</v>
      </c>
      <c r="X1205" s="831"/>
      <c r="Y1205" s="977" t="str">
        <f t="shared" si="279"/>
        <v>KO</v>
      </c>
      <c r="AA1205" s="1057" t="str">
        <f t="shared" si="280"/>
        <v>Black - 2215</v>
      </c>
      <c r="AB1205" s="1056"/>
      <c r="AD1205" s="771"/>
      <c r="AF1205" s="786"/>
    </row>
    <row r="1206" spans="1:74" s="720" customFormat="1" x14ac:dyDescent="0.25">
      <c r="A1206" s="720" t="s">
        <v>115</v>
      </c>
      <c r="B1206" s="769">
        <f t="shared" si="289"/>
        <v>3</v>
      </c>
      <c r="C1206" s="786">
        <v>2</v>
      </c>
      <c r="D1206" s="771" t="s">
        <v>72</v>
      </c>
      <c r="E1206" s="1044">
        <v>42656</v>
      </c>
      <c r="F1206" s="825"/>
      <c r="G1206" s="845">
        <f t="shared" si="284"/>
        <v>3</v>
      </c>
      <c r="H1206" s="783">
        <v>2</v>
      </c>
      <c r="I1206" s="790">
        <v>2</v>
      </c>
      <c r="J1206" s="790">
        <v>2</v>
      </c>
      <c r="K1206" s="783">
        <f t="shared" si="288"/>
        <v>0</v>
      </c>
      <c r="L1206" s="1048">
        <v>42657</v>
      </c>
      <c r="M1206" s="953"/>
      <c r="V1206" s="958"/>
      <c r="W1206" s="1051">
        <f t="shared" ref="W1206:W1221" si="290">B1206:B1240</f>
        <v>3</v>
      </c>
      <c r="X1206" s="831">
        <v>2</v>
      </c>
      <c r="Y1206" s="977" t="str">
        <f t="shared" si="279"/>
        <v>OK</v>
      </c>
      <c r="AA1206" s="1057" t="str">
        <f t="shared" si="280"/>
        <v>Credial - 2227</v>
      </c>
      <c r="AB1206" s="1056">
        <v>42678</v>
      </c>
      <c r="AD1206" s="771"/>
      <c r="AF1206" s="786"/>
    </row>
    <row r="1207" spans="1:74" s="720" customFormat="1" x14ac:dyDescent="0.25">
      <c r="A1207" s="720" t="s">
        <v>115</v>
      </c>
      <c r="B1207" s="769">
        <f t="shared" si="289"/>
        <v>4</v>
      </c>
      <c r="C1207" s="786">
        <v>569</v>
      </c>
      <c r="D1207" s="771" t="s">
        <v>73</v>
      </c>
      <c r="E1207" s="1044">
        <v>42656</v>
      </c>
      <c r="F1207" s="825"/>
      <c r="G1207" s="845">
        <f t="shared" si="284"/>
        <v>4</v>
      </c>
      <c r="H1207" s="783">
        <v>569</v>
      </c>
      <c r="I1207" s="790">
        <v>569</v>
      </c>
      <c r="J1207" s="790">
        <v>569</v>
      </c>
      <c r="K1207" s="783">
        <f t="shared" si="288"/>
        <v>0</v>
      </c>
      <c r="L1207" s="1048">
        <v>42657</v>
      </c>
      <c r="M1207" s="953"/>
      <c r="V1207" s="958"/>
      <c r="W1207" s="1051">
        <f t="shared" si="290"/>
        <v>4</v>
      </c>
      <c r="X1207" s="831"/>
      <c r="Y1207" s="977" t="str">
        <f t="shared" si="279"/>
        <v>KO</v>
      </c>
      <c r="AA1207" s="1057" t="str">
        <f t="shared" si="280"/>
        <v>Ikea - 2228</v>
      </c>
      <c r="AB1207" s="1056"/>
      <c r="AD1207" s="771"/>
      <c r="AF1207" s="786"/>
    </row>
    <row r="1208" spans="1:74" s="720" customFormat="1" x14ac:dyDescent="0.25">
      <c r="A1208" s="720" t="s">
        <v>115</v>
      </c>
      <c r="B1208" s="769">
        <f t="shared" si="289"/>
        <v>5</v>
      </c>
      <c r="C1208" s="786">
        <v>2</v>
      </c>
      <c r="D1208" s="771" t="s">
        <v>79</v>
      </c>
      <c r="E1208" s="1044">
        <v>42656</v>
      </c>
      <c r="F1208" s="825"/>
      <c r="G1208" s="845">
        <f t="shared" si="284"/>
        <v>5</v>
      </c>
      <c r="H1208" s="783">
        <v>2</v>
      </c>
      <c r="I1208" s="790">
        <v>2</v>
      </c>
      <c r="J1208" s="790">
        <v>2</v>
      </c>
      <c r="K1208" s="783">
        <f t="shared" si="288"/>
        <v>0</v>
      </c>
      <c r="L1208" s="1048">
        <v>42657</v>
      </c>
      <c r="M1208" s="953"/>
      <c r="V1208" s="958"/>
      <c r="W1208" s="1051">
        <f t="shared" si="290"/>
        <v>5</v>
      </c>
      <c r="X1208" s="831"/>
      <c r="Y1208" s="977" t="str">
        <f t="shared" si="279"/>
        <v>KO</v>
      </c>
      <c r="AA1208" s="1057" t="str">
        <f t="shared" si="280"/>
        <v>Moviflor - 2229</v>
      </c>
      <c r="AB1208" s="1056"/>
      <c r="AD1208" s="771"/>
      <c r="AF1208" s="786"/>
    </row>
    <row r="1209" spans="1:74" s="720" customFormat="1" x14ac:dyDescent="0.25">
      <c r="A1209" s="720" t="s">
        <v>115</v>
      </c>
      <c r="B1209" s="769">
        <f t="shared" si="289"/>
        <v>6</v>
      </c>
      <c r="C1209" s="786">
        <v>525</v>
      </c>
      <c r="D1209" s="771" t="s">
        <v>74</v>
      </c>
      <c r="E1209" s="1044">
        <v>42656</v>
      </c>
      <c r="F1209" s="825"/>
      <c r="G1209" s="845">
        <f t="shared" si="284"/>
        <v>6</v>
      </c>
      <c r="H1209" s="783">
        <v>525</v>
      </c>
      <c r="I1209" s="790">
        <v>525</v>
      </c>
      <c r="J1209" s="790">
        <v>525</v>
      </c>
      <c r="K1209" s="783">
        <f t="shared" si="288"/>
        <v>0</v>
      </c>
      <c r="L1209" s="1048">
        <v>42657</v>
      </c>
      <c r="M1209" s="953"/>
      <c r="V1209" s="958"/>
      <c r="W1209" s="1051">
        <f t="shared" si="290"/>
        <v>6</v>
      </c>
      <c r="X1209" s="831">
        <v>525</v>
      </c>
      <c r="Y1209" s="977" t="str">
        <f t="shared" si="279"/>
        <v>OK</v>
      </c>
      <c r="AA1209" s="1057" t="str">
        <f t="shared" si="280"/>
        <v>Conforama - 2230</v>
      </c>
      <c r="AB1209" s="1056">
        <v>42678</v>
      </c>
      <c r="AD1209" s="771"/>
      <c r="AF1209" s="786"/>
    </row>
    <row r="1210" spans="1:74" s="720" customFormat="1" x14ac:dyDescent="0.25">
      <c r="A1210" s="720" t="s">
        <v>115</v>
      </c>
      <c r="B1210" s="769">
        <f t="shared" si="289"/>
        <v>7</v>
      </c>
      <c r="C1210" s="786">
        <v>14</v>
      </c>
      <c r="D1210" s="771" t="s">
        <v>75</v>
      </c>
      <c r="E1210" s="1044">
        <v>42656</v>
      </c>
      <c r="F1210" s="825"/>
      <c r="G1210" s="845">
        <f t="shared" si="284"/>
        <v>7</v>
      </c>
      <c r="H1210" s="783">
        <v>14</v>
      </c>
      <c r="I1210" s="790">
        <v>14</v>
      </c>
      <c r="J1210" s="790">
        <v>14</v>
      </c>
      <c r="K1210" s="783">
        <f t="shared" si="288"/>
        <v>0</v>
      </c>
      <c r="L1210" s="1048">
        <v>42657</v>
      </c>
      <c r="M1210" s="953"/>
      <c r="V1210" s="958"/>
      <c r="W1210" s="1051">
        <f t="shared" si="290"/>
        <v>7</v>
      </c>
      <c r="X1210" s="831"/>
      <c r="Y1210" s="977" t="str">
        <f t="shared" si="279"/>
        <v>KO</v>
      </c>
      <c r="AA1210" s="1057" t="str">
        <f t="shared" si="280"/>
        <v>Euronics - 2231</v>
      </c>
      <c r="AB1210" s="1056"/>
      <c r="AD1210" s="771"/>
      <c r="AF1210" s="786"/>
    </row>
    <row r="1211" spans="1:74" s="720" customFormat="1" x14ac:dyDescent="0.25">
      <c r="A1211" s="720" t="s">
        <v>115</v>
      </c>
      <c r="B1211" s="769">
        <f t="shared" si="289"/>
        <v>8</v>
      </c>
      <c r="C1211" s="786">
        <v>4</v>
      </c>
      <c r="D1211" s="771" t="s">
        <v>76</v>
      </c>
      <c r="E1211" s="1044">
        <v>42656</v>
      </c>
      <c r="F1211" s="825"/>
      <c r="G1211" s="845">
        <f t="shared" si="284"/>
        <v>8</v>
      </c>
      <c r="H1211" s="783">
        <v>4</v>
      </c>
      <c r="I1211" s="790">
        <v>4</v>
      </c>
      <c r="J1211" s="790">
        <v>4</v>
      </c>
      <c r="K1211" s="783">
        <f t="shared" si="288"/>
        <v>0</v>
      </c>
      <c r="L1211" s="1048">
        <v>42657</v>
      </c>
      <c r="M1211" s="953"/>
      <c r="V1211" s="958"/>
      <c r="W1211" s="1051">
        <f t="shared" si="290"/>
        <v>8</v>
      </c>
      <c r="X1211" s="831"/>
      <c r="Y1211" s="977" t="str">
        <f t="shared" si="279"/>
        <v>KO</v>
      </c>
      <c r="AA1211" s="1057" t="str">
        <f t="shared" si="280"/>
        <v>Tien 21 - 2232</v>
      </c>
      <c r="AB1211" s="1056"/>
      <c r="AD1211" s="771"/>
      <c r="AF1211" s="786"/>
    </row>
    <row r="1212" spans="1:74" s="720" customFormat="1" x14ac:dyDescent="0.25">
      <c r="A1212" s="720" t="s">
        <v>115</v>
      </c>
      <c r="B1212" s="769">
        <f t="shared" si="289"/>
        <v>9</v>
      </c>
      <c r="C1212" s="786">
        <v>1</v>
      </c>
      <c r="D1212" s="771" t="s">
        <v>77</v>
      </c>
      <c r="E1212" s="1044">
        <v>42656</v>
      </c>
      <c r="F1212" s="825"/>
      <c r="G1212" s="845">
        <f t="shared" si="284"/>
        <v>9</v>
      </c>
      <c r="H1212" s="783">
        <v>1</v>
      </c>
      <c r="I1212" s="790">
        <v>1</v>
      </c>
      <c r="J1212" s="790">
        <v>1</v>
      </c>
      <c r="K1212" s="783">
        <f t="shared" si="288"/>
        <v>0</v>
      </c>
      <c r="L1212" s="1048">
        <v>42657</v>
      </c>
      <c r="M1212" s="953"/>
      <c r="V1212" s="958"/>
      <c r="W1212" s="1051">
        <f t="shared" si="290"/>
        <v>9</v>
      </c>
      <c r="X1212" s="831"/>
      <c r="Y1212" s="977" t="str">
        <f t="shared" si="279"/>
        <v>KO</v>
      </c>
      <c r="AA1212" s="1057" t="str">
        <f t="shared" si="280"/>
        <v>Confort - 2233</v>
      </c>
      <c r="AB1212" s="1056"/>
      <c r="AD1212" s="771"/>
      <c r="AF1212" s="786"/>
    </row>
    <row r="1213" spans="1:74" s="720" customFormat="1" x14ac:dyDescent="0.25">
      <c r="A1213" s="720" t="s">
        <v>115</v>
      </c>
      <c r="B1213" s="769">
        <f t="shared" si="289"/>
        <v>10</v>
      </c>
      <c r="C1213" s="786">
        <v>516</v>
      </c>
      <c r="D1213" s="771" t="s">
        <v>213</v>
      </c>
      <c r="E1213" s="1044">
        <v>42656</v>
      </c>
      <c r="F1213" s="825"/>
      <c r="G1213" s="845">
        <f t="shared" si="284"/>
        <v>10</v>
      </c>
      <c r="H1213" s="783">
        <v>516</v>
      </c>
      <c r="I1213" s="790">
        <v>516</v>
      </c>
      <c r="J1213" s="790">
        <v>516</v>
      </c>
      <c r="K1213" s="783">
        <f t="shared" si="288"/>
        <v>0</v>
      </c>
      <c r="L1213" s="1048">
        <v>42657</v>
      </c>
      <c r="M1213" s="953"/>
      <c r="V1213" s="958"/>
      <c r="W1213" s="1051">
        <f t="shared" si="290"/>
        <v>10</v>
      </c>
      <c r="X1213" s="831"/>
      <c r="Y1213" s="977" t="str">
        <f t="shared" si="279"/>
        <v>KO</v>
      </c>
      <c r="AA1213" s="1057" t="str">
        <f t="shared" si="280"/>
        <v>MC FNAC- 2370</v>
      </c>
      <c r="AB1213" s="1056"/>
      <c r="AD1213" s="771"/>
      <c r="AF1213" s="786"/>
    </row>
    <row r="1214" spans="1:74" s="720" customFormat="1" x14ac:dyDescent="0.25">
      <c r="A1214" s="720" t="s">
        <v>115</v>
      </c>
      <c r="B1214" s="769">
        <f t="shared" si="289"/>
        <v>11</v>
      </c>
      <c r="C1214" s="786">
        <v>73</v>
      </c>
      <c r="D1214" s="771" t="s">
        <v>187</v>
      </c>
      <c r="E1214" s="1044">
        <v>42656</v>
      </c>
      <c r="F1214" s="825"/>
      <c r="G1214" s="845">
        <f t="shared" si="284"/>
        <v>11</v>
      </c>
      <c r="H1214" s="783">
        <v>73</v>
      </c>
      <c r="I1214" s="790">
        <v>73</v>
      </c>
      <c r="J1214" s="790">
        <v>73</v>
      </c>
      <c r="K1214" s="783">
        <f t="shared" si="288"/>
        <v>0</v>
      </c>
      <c r="L1214" s="1048">
        <v>42657</v>
      </c>
      <c r="M1214" s="953"/>
      <c r="V1214" s="958"/>
      <c r="W1214" s="1051">
        <f t="shared" si="290"/>
        <v>11</v>
      </c>
      <c r="X1214" s="831"/>
      <c r="Y1214" s="977" t="str">
        <f t="shared" si="279"/>
        <v>KO</v>
      </c>
      <c r="AA1214" s="1057" t="str">
        <f t="shared" si="280"/>
        <v>Salvador Caetano - 2879</v>
      </c>
      <c r="AB1214" s="1056"/>
      <c r="AD1214" s="771"/>
      <c r="AF1214" s="786"/>
    </row>
    <row r="1215" spans="1:74" s="720" customFormat="1" x14ac:dyDescent="0.25">
      <c r="A1215" s="720" t="s">
        <v>115</v>
      </c>
      <c r="B1215" s="769">
        <f t="shared" si="289"/>
        <v>12</v>
      </c>
      <c r="C1215" s="786">
        <v>150</v>
      </c>
      <c r="D1215" s="771" t="s">
        <v>196</v>
      </c>
      <c r="E1215" s="1044">
        <v>42656</v>
      </c>
      <c r="F1215" s="825"/>
      <c r="G1215" s="845">
        <f t="shared" si="284"/>
        <v>12</v>
      </c>
      <c r="H1215" s="783">
        <v>150</v>
      </c>
      <c r="I1215" s="790">
        <v>150</v>
      </c>
      <c r="J1215" s="790">
        <v>150</v>
      </c>
      <c r="K1215" s="783">
        <f t="shared" si="288"/>
        <v>0</v>
      </c>
      <c r="L1215" s="1048">
        <v>42657</v>
      </c>
      <c r="M1215" s="953"/>
      <c r="V1215" s="958"/>
      <c r="W1215" s="1051">
        <f t="shared" si="290"/>
        <v>12</v>
      </c>
      <c r="X1215" s="831">
        <v>150</v>
      </c>
      <c r="Y1215" s="977" t="str">
        <f t="shared" si="279"/>
        <v>OK</v>
      </c>
      <c r="AA1215" s="1057" t="str">
        <f t="shared" si="280"/>
        <v>RP Provisorio - 3172</v>
      </c>
      <c r="AB1215" s="1056">
        <v>42662</v>
      </c>
      <c r="AD1215" s="771"/>
      <c r="AF1215" s="786"/>
    </row>
    <row r="1216" spans="1:74" s="720" customFormat="1" x14ac:dyDescent="0.25">
      <c r="A1216" s="720" t="s">
        <v>115</v>
      </c>
      <c r="B1216" s="769">
        <f t="shared" si="289"/>
        <v>13</v>
      </c>
      <c r="C1216" s="786">
        <v>588</v>
      </c>
      <c r="D1216" s="771" t="s">
        <v>199</v>
      </c>
      <c r="E1216" s="1044">
        <v>42656</v>
      </c>
      <c r="F1216" s="825"/>
      <c r="G1216" s="845">
        <f t="shared" si="284"/>
        <v>13</v>
      </c>
      <c r="H1216" s="783">
        <v>588</v>
      </c>
      <c r="I1216" s="790">
        <v>588</v>
      </c>
      <c r="J1216" s="790">
        <v>588</v>
      </c>
      <c r="K1216" s="783">
        <f t="shared" si="288"/>
        <v>0</v>
      </c>
      <c r="L1216" s="1048">
        <v>42657</v>
      </c>
      <c r="M1216" s="953"/>
      <c r="V1216" s="958"/>
      <c r="W1216" s="1051">
        <f t="shared" si="290"/>
        <v>13</v>
      </c>
      <c r="X1216" s="831"/>
      <c r="Y1216" s="977" t="str">
        <f t="shared" si="279"/>
        <v>KO</v>
      </c>
      <c r="AA1216" s="1057" t="str">
        <f t="shared" si="280"/>
        <v>RP Def - 3173</v>
      </c>
      <c r="AB1216" s="1056"/>
      <c r="AD1216" s="771"/>
      <c r="AF1216" s="786"/>
    </row>
    <row r="1217" spans="1:34" s="720" customFormat="1" x14ac:dyDescent="0.25">
      <c r="A1217" s="720" t="s">
        <v>115</v>
      </c>
      <c r="B1217" s="769">
        <f t="shared" si="289"/>
        <v>14</v>
      </c>
      <c r="C1217" s="786">
        <v>181</v>
      </c>
      <c r="D1217" s="771" t="s">
        <v>245</v>
      </c>
      <c r="E1217" s="1044">
        <v>42656</v>
      </c>
      <c r="F1217" s="825"/>
      <c r="G1217" s="845">
        <f t="shared" si="284"/>
        <v>14</v>
      </c>
      <c r="H1217" s="783">
        <v>181</v>
      </c>
      <c r="I1217" s="790">
        <v>181</v>
      </c>
      <c r="J1217" s="790">
        <v>181</v>
      </c>
      <c r="K1217" s="783">
        <f t="shared" si="288"/>
        <v>0</v>
      </c>
      <c r="L1217" s="1048">
        <v>42657</v>
      </c>
      <c r="M1217" s="953"/>
      <c r="V1217" s="958"/>
      <c r="W1217" s="1051">
        <f t="shared" si="290"/>
        <v>14</v>
      </c>
      <c r="X1217" s="831"/>
      <c r="Y1217" s="977" t="str">
        <f t="shared" si="279"/>
        <v>KO</v>
      </c>
      <c r="AA1217" s="1057" t="str">
        <f t="shared" si="280"/>
        <v>CTT Standard - 4091</v>
      </c>
      <c r="AB1217" s="1056"/>
      <c r="AD1217" s="771"/>
      <c r="AF1217" s="786"/>
    </row>
    <row r="1218" spans="1:34" s="720" customFormat="1" x14ac:dyDescent="0.25">
      <c r="A1218" s="720" t="s">
        <v>115</v>
      </c>
      <c r="B1218" s="769">
        <f t="shared" si="289"/>
        <v>15</v>
      </c>
      <c r="C1218" s="786">
        <v>22</v>
      </c>
      <c r="D1218" s="771" t="s">
        <v>244</v>
      </c>
      <c r="E1218" s="1044">
        <v>42656</v>
      </c>
      <c r="F1218" s="825"/>
      <c r="G1218" s="845">
        <f t="shared" si="284"/>
        <v>15</v>
      </c>
      <c r="H1218" s="783">
        <v>22</v>
      </c>
      <c r="I1218" s="790">
        <v>22</v>
      </c>
      <c r="J1218" s="790">
        <v>22</v>
      </c>
      <c r="K1218" s="783">
        <f t="shared" si="288"/>
        <v>0</v>
      </c>
      <c r="L1218" s="1048">
        <v>42657</v>
      </c>
      <c r="M1218" s="953"/>
      <c r="V1218" s="958"/>
      <c r="W1218" s="1051">
        <f t="shared" si="290"/>
        <v>15</v>
      </c>
      <c r="X1218" s="831"/>
      <c r="Y1218" s="977" t="str">
        <f t="shared" si="279"/>
        <v>KO</v>
      </c>
      <c r="AA1218" s="1057" t="str">
        <f t="shared" si="280"/>
        <v>JOM - 4327</v>
      </c>
      <c r="AB1218" s="1056"/>
      <c r="AD1218" s="771"/>
      <c r="AF1218" s="786"/>
    </row>
    <row r="1219" spans="1:34" s="720" customFormat="1" x14ac:dyDescent="0.25">
      <c r="A1219" s="720" t="s">
        <v>115</v>
      </c>
      <c r="B1219" s="769">
        <f t="shared" si="289"/>
        <v>16</v>
      </c>
      <c r="C1219" s="786">
        <v>3</v>
      </c>
      <c r="D1219" s="771" t="s">
        <v>189</v>
      </c>
      <c r="E1219" s="1044">
        <v>42656</v>
      </c>
      <c r="F1219" s="825"/>
      <c r="G1219" s="845">
        <f t="shared" si="284"/>
        <v>16</v>
      </c>
      <c r="H1219" s="783">
        <v>3</v>
      </c>
      <c r="I1219" s="790">
        <v>3</v>
      </c>
      <c r="J1219" s="790">
        <v>3</v>
      </c>
      <c r="K1219" s="783">
        <f t="shared" si="288"/>
        <v>0</v>
      </c>
      <c r="L1219" s="1048">
        <v>42657</v>
      </c>
      <c r="M1219" s="953"/>
      <c r="V1219" s="958"/>
      <c r="W1219" s="1051">
        <f t="shared" si="290"/>
        <v>16</v>
      </c>
      <c r="X1219" s="831"/>
      <c r="Y1219" s="977" t="str">
        <f t="shared" si="279"/>
        <v>KO</v>
      </c>
      <c r="Z1219" s="720" t="str">
        <f t="shared" si="273"/>
        <v/>
      </c>
      <c r="AA1219" s="1057" t="str">
        <f t="shared" si="280"/>
        <v>SZ Def - 6508</v>
      </c>
      <c r="AB1219" s="826"/>
      <c r="AC1219" s="720">
        <f t="shared" si="274"/>
        <v>0</v>
      </c>
      <c r="AD1219" s="771">
        <f t="shared" si="277"/>
        <v>-42043</v>
      </c>
      <c r="AE1219" s="720" t="str">
        <f t="shared" si="281"/>
        <v>Pendente</v>
      </c>
      <c r="AF1219" s="786" t="str">
        <f t="shared" si="275"/>
        <v>-</v>
      </c>
    </row>
    <row r="1220" spans="1:34" s="720" customFormat="1" x14ac:dyDescent="0.25">
      <c r="A1220" s="720" t="s">
        <v>115</v>
      </c>
      <c r="B1220" s="769">
        <f t="shared" si="289"/>
        <v>17</v>
      </c>
      <c r="C1220" s="786">
        <v>144</v>
      </c>
      <c r="D1220" s="771" t="s">
        <v>214</v>
      </c>
      <c r="E1220" s="1044">
        <v>42656</v>
      </c>
      <c r="F1220" s="825"/>
      <c r="G1220" s="845">
        <f t="shared" si="284"/>
        <v>17</v>
      </c>
      <c r="H1220" s="783">
        <v>144</v>
      </c>
      <c r="I1220" s="790">
        <v>144</v>
      </c>
      <c r="J1220" s="790">
        <v>144</v>
      </c>
      <c r="K1220" s="783">
        <f t="shared" si="288"/>
        <v>0</v>
      </c>
      <c r="L1220" s="1048">
        <v>42657</v>
      </c>
      <c r="M1220" s="953"/>
      <c r="V1220" s="958"/>
      <c r="W1220" s="1051">
        <f t="shared" si="290"/>
        <v>17</v>
      </c>
      <c r="X1220" s="831"/>
      <c r="Y1220" s="977" t="str">
        <f t="shared" si="279"/>
        <v>KO</v>
      </c>
      <c r="Z1220" s="720" t="str">
        <f t="shared" si="273"/>
        <v/>
      </c>
      <c r="AA1220" s="1057" t="str">
        <f t="shared" si="280"/>
        <v>Worten def - 6806</v>
      </c>
      <c r="AB1220" s="826"/>
      <c r="AC1220" s="720">
        <f t="shared" si="274"/>
        <v>0</v>
      </c>
      <c r="AD1220" s="771">
        <f t="shared" si="277"/>
        <v>-42043</v>
      </c>
      <c r="AE1220" s="720" t="str">
        <f t="shared" si="281"/>
        <v>Pendente</v>
      </c>
      <c r="AF1220" s="786" t="str">
        <f t="shared" si="275"/>
        <v>-</v>
      </c>
      <c r="AH1220" s="720" t="s">
        <v>282</v>
      </c>
    </row>
    <row r="1221" spans="1:34" s="726" customFormat="1" x14ac:dyDescent="0.25">
      <c r="A1221" s="726" t="s">
        <v>115</v>
      </c>
      <c r="B1221" s="769">
        <f t="shared" si="289"/>
        <v>18</v>
      </c>
      <c r="C1221" s="901">
        <v>1</v>
      </c>
      <c r="D1221" s="847" t="s">
        <v>219</v>
      </c>
      <c r="E1221" s="1045">
        <v>42656</v>
      </c>
      <c r="F1221" s="1004"/>
      <c r="G1221" s="845">
        <f t="shared" si="284"/>
        <v>18</v>
      </c>
      <c r="H1221" s="959">
        <v>1</v>
      </c>
      <c r="I1221" s="903">
        <v>1</v>
      </c>
      <c r="J1221" s="903">
        <v>1</v>
      </c>
      <c r="K1221" s="783">
        <f t="shared" si="288"/>
        <v>0</v>
      </c>
      <c r="L1221" s="1049">
        <v>42657</v>
      </c>
      <c r="M1221" s="954"/>
      <c r="V1221" s="962"/>
      <c r="W1221" s="1051">
        <f t="shared" si="290"/>
        <v>18</v>
      </c>
      <c r="X1221" s="902"/>
      <c r="Y1221" s="977" t="str">
        <f t="shared" si="279"/>
        <v>KO</v>
      </c>
      <c r="Z1221" s="726" t="str">
        <f t="shared" si="273"/>
        <v/>
      </c>
      <c r="AA1221" s="898" t="str">
        <f t="shared" si="280"/>
        <v>Vobis -6843</v>
      </c>
      <c r="AB1221" s="1058"/>
      <c r="AC1221" s="726">
        <f t="shared" si="274"/>
        <v>0</v>
      </c>
      <c r="AD1221" s="771">
        <f t="shared" si="277"/>
        <v>-42043</v>
      </c>
      <c r="AE1221" s="720" t="str">
        <f t="shared" si="281"/>
        <v>Pendente</v>
      </c>
      <c r="AF1221" s="786" t="str">
        <f t="shared" si="275"/>
        <v>-</v>
      </c>
    </row>
    <row r="1222" spans="1:34" s="730" customFormat="1" x14ac:dyDescent="0.25">
      <c r="A1222" s="730" t="s">
        <v>115</v>
      </c>
      <c r="B1222" s="884">
        <v>1</v>
      </c>
      <c r="C1222" s="913">
        <v>450</v>
      </c>
      <c r="D1222" s="864" t="s">
        <v>196</v>
      </c>
      <c r="E1222" s="1043">
        <v>42657</v>
      </c>
      <c r="F1222" s="1006"/>
      <c r="G1222" s="926">
        <f t="shared" si="284"/>
        <v>1</v>
      </c>
      <c r="H1222" s="1007">
        <v>450</v>
      </c>
      <c r="I1222" s="915">
        <v>450</v>
      </c>
      <c r="J1222" s="915">
        <v>450</v>
      </c>
      <c r="K1222" s="971">
        <f t="shared" si="288"/>
        <v>0</v>
      </c>
      <c r="L1222" s="1047">
        <v>42660</v>
      </c>
      <c r="M1222" s="955"/>
      <c r="V1222" s="963"/>
      <c r="W1222" s="996">
        <f t="shared" ref="W1222:W1247" si="291">B1222:B1241</f>
        <v>1</v>
      </c>
      <c r="X1222" s="914">
        <v>450</v>
      </c>
      <c r="Y1222" s="978" t="str">
        <f t="shared" si="279"/>
        <v>OK</v>
      </c>
      <c r="Z1222" s="730">
        <f t="shared" si="273"/>
        <v>0</v>
      </c>
      <c r="AA1222" s="873" t="str">
        <f t="shared" si="280"/>
        <v>RP Provisorio - 3172</v>
      </c>
      <c r="AB1222" s="1059">
        <v>42662</v>
      </c>
      <c r="AC1222" s="730">
        <f t="shared" si="274"/>
        <v>450</v>
      </c>
      <c r="AD1222" s="771">
        <f t="shared" si="277"/>
        <v>5</v>
      </c>
      <c r="AE1222" s="720" t="str">
        <f t="shared" si="281"/>
        <v>OK</v>
      </c>
      <c r="AF1222" s="786" t="str">
        <f t="shared" si="275"/>
        <v>OK</v>
      </c>
    </row>
    <row r="1223" spans="1:34" s="720" customFormat="1" x14ac:dyDescent="0.25">
      <c r="A1223" s="720" t="s">
        <v>115</v>
      </c>
      <c r="B1223" s="769">
        <v>1</v>
      </c>
      <c r="C1223" s="786">
        <v>1</v>
      </c>
      <c r="D1223" s="771" t="s">
        <v>182</v>
      </c>
      <c r="E1223" s="1044">
        <v>42663</v>
      </c>
      <c r="F1223" s="825"/>
      <c r="G1223" s="845">
        <f t="shared" si="284"/>
        <v>1</v>
      </c>
      <c r="H1223" s="783">
        <v>1</v>
      </c>
      <c r="I1223" s="790">
        <v>1</v>
      </c>
      <c r="J1223" s="790">
        <v>1</v>
      </c>
      <c r="K1223" s="783">
        <f t="shared" si="288"/>
        <v>0</v>
      </c>
      <c r="L1223" s="1048">
        <v>42667</v>
      </c>
      <c r="M1223" s="953"/>
      <c r="V1223" s="958"/>
      <c r="W1223" s="1051">
        <f t="shared" si="291"/>
        <v>1</v>
      </c>
      <c r="X1223" s="831">
        <v>1</v>
      </c>
      <c r="Y1223" s="977" t="str">
        <f t="shared" si="279"/>
        <v>OK</v>
      </c>
      <c r="AA1223" s="1057" t="str">
        <f t="shared" si="280"/>
        <v>CNT Def - 2205</v>
      </c>
      <c r="AB1223" s="1056">
        <v>42669</v>
      </c>
      <c r="AC1223" s="720">
        <f t="shared" si="274"/>
        <v>1</v>
      </c>
      <c r="AD1223" s="771">
        <f t="shared" si="277"/>
        <v>6</v>
      </c>
      <c r="AE1223" s="720" t="str">
        <f t="shared" si="281"/>
        <v>OK</v>
      </c>
      <c r="AF1223" s="786" t="str">
        <f t="shared" si="275"/>
        <v>OK</v>
      </c>
    </row>
    <row r="1224" spans="1:34" s="720" customFormat="1" x14ac:dyDescent="0.25">
      <c r="A1224" s="720" t="s">
        <v>115</v>
      </c>
      <c r="B1224" s="769">
        <f t="shared" ref="B1224:B1241" si="292">B1223+1</f>
        <v>2</v>
      </c>
      <c r="C1224" s="786">
        <v>6</v>
      </c>
      <c r="D1224" s="771" t="s">
        <v>67</v>
      </c>
      <c r="E1224" s="1044">
        <v>42663</v>
      </c>
      <c r="F1224" s="825"/>
      <c r="G1224" s="845">
        <f t="shared" si="284"/>
        <v>2</v>
      </c>
      <c r="H1224" s="783">
        <v>6</v>
      </c>
      <c r="I1224" s="790">
        <v>6</v>
      </c>
      <c r="J1224" s="790">
        <v>6</v>
      </c>
      <c r="K1224" s="783">
        <f t="shared" si="288"/>
        <v>0</v>
      </c>
      <c r="L1224" s="1048">
        <v>42667</v>
      </c>
      <c r="M1224" s="953"/>
      <c r="V1224" s="958"/>
      <c r="W1224" s="1051">
        <f t="shared" si="291"/>
        <v>2</v>
      </c>
      <c r="X1224" s="831">
        <v>6</v>
      </c>
      <c r="Y1224" s="977" t="str">
        <f t="shared" si="279"/>
        <v>OK</v>
      </c>
      <c r="AA1224" s="1057" t="str">
        <f t="shared" si="280"/>
        <v>White - 2213</v>
      </c>
      <c r="AB1224" s="1056">
        <v>42677</v>
      </c>
      <c r="AC1224" s="720">
        <f t="shared" si="274"/>
        <v>6</v>
      </c>
      <c r="AD1224" s="771">
        <f t="shared" si="277"/>
        <v>13</v>
      </c>
      <c r="AE1224" s="720" t="str">
        <f t="shared" si="281"/>
        <v>OK</v>
      </c>
      <c r="AF1224" s="786" t="str">
        <f t="shared" si="275"/>
        <v>OK</v>
      </c>
    </row>
    <row r="1225" spans="1:34" s="720" customFormat="1" x14ac:dyDescent="0.25">
      <c r="A1225" s="720" t="s">
        <v>115</v>
      </c>
      <c r="B1225" s="769">
        <f t="shared" si="292"/>
        <v>3</v>
      </c>
      <c r="C1225" s="786">
        <v>93</v>
      </c>
      <c r="D1225" s="771" t="s">
        <v>69</v>
      </c>
      <c r="E1225" s="1044">
        <v>42663</v>
      </c>
      <c r="F1225" s="825"/>
      <c r="G1225" s="845">
        <f t="shared" si="284"/>
        <v>3</v>
      </c>
      <c r="H1225" s="783">
        <v>93</v>
      </c>
      <c r="I1225" s="790">
        <v>93</v>
      </c>
      <c r="J1225" s="790">
        <v>93</v>
      </c>
      <c r="K1225" s="783">
        <f t="shared" si="288"/>
        <v>0</v>
      </c>
      <c r="L1225" s="1048">
        <v>42667</v>
      </c>
      <c r="M1225" s="953"/>
      <c r="V1225" s="958"/>
      <c r="W1225" s="1051">
        <f t="shared" si="291"/>
        <v>3</v>
      </c>
      <c r="X1225" s="831">
        <v>93</v>
      </c>
      <c r="Y1225" s="977" t="str">
        <f t="shared" si="279"/>
        <v>OK</v>
      </c>
      <c r="AA1225" s="1057" t="str">
        <f t="shared" si="280"/>
        <v>Black - 2215</v>
      </c>
      <c r="AB1225" s="1056">
        <v>42669</v>
      </c>
      <c r="AC1225" s="720">
        <f t="shared" si="274"/>
        <v>93</v>
      </c>
      <c r="AD1225" s="771">
        <f t="shared" si="277"/>
        <v>6</v>
      </c>
      <c r="AE1225" s="720" t="str">
        <f t="shared" si="281"/>
        <v>OK</v>
      </c>
      <c r="AF1225" s="786" t="str">
        <f t="shared" si="275"/>
        <v>OK</v>
      </c>
    </row>
    <row r="1226" spans="1:34" s="720" customFormat="1" x14ac:dyDescent="0.25">
      <c r="A1226" s="720" t="s">
        <v>115</v>
      </c>
      <c r="B1226" s="769">
        <f t="shared" si="292"/>
        <v>4</v>
      </c>
      <c r="C1226" s="786">
        <v>3</v>
      </c>
      <c r="D1226" s="771" t="s">
        <v>72</v>
      </c>
      <c r="E1226" s="1044">
        <v>42663</v>
      </c>
      <c r="F1226" s="825"/>
      <c r="G1226" s="845">
        <f t="shared" si="284"/>
        <v>4</v>
      </c>
      <c r="H1226" s="783">
        <v>3</v>
      </c>
      <c r="I1226" s="790">
        <v>3</v>
      </c>
      <c r="J1226" s="790">
        <v>3</v>
      </c>
      <c r="K1226" s="783">
        <f t="shared" si="288"/>
        <v>0</v>
      </c>
      <c r="L1226" s="1048">
        <v>42667</v>
      </c>
      <c r="M1226" s="953"/>
      <c r="V1226" s="958"/>
      <c r="W1226" s="1051">
        <f t="shared" si="291"/>
        <v>4</v>
      </c>
      <c r="X1226" s="831">
        <v>3</v>
      </c>
      <c r="Y1226" s="977" t="str">
        <f t="shared" si="279"/>
        <v>OK</v>
      </c>
      <c r="AA1226" s="1057" t="str">
        <f t="shared" si="280"/>
        <v>Credial - 2227</v>
      </c>
      <c r="AB1226" s="1056">
        <v>42682</v>
      </c>
      <c r="AC1226" s="720">
        <f t="shared" si="274"/>
        <v>3</v>
      </c>
      <c r="AD1226" s="771">
        <f t="shared" si="277"/>
        <v>18</v>
      </c>
      <c r="AE1226" s="720" t="str">
        <f t="shared" si="281"/>
        <v>OK</v>
      </c>
      <c r="AF1226" s="786" t="str">
        <f t="shared" si="275"/>
        <v>OK</v>
      </c>
    </row>
    <row r="1227" spans="1:34" s="720" customFormat="1" x14ac:dyDescent="0.25">
      <c r="A1227" s="720" t="s">
        <v>115</v>
      </c>
      <c r="B1227" s="769">
        <f t="shared" si="292"/>
        <v>5</v>
      </c>
      <c r="C1227" s="786">
        <v>416</v>
      </c>
      <c r="D1227" s="771" t="s">
        <v>73</v>
      </c>
      <c r="E1227" s="1044">
        <v>42663</v>
      </c>
      <c r="F1227" s="825"/>
      <c r="G1227" s="845">
        <f t="shared" si="284"/>
        <v>5</v>
      </c>
      <c r="H1227" s="783">
        <v>416</v>
      </c>
      <c r="I1227" s="790">
        <v>416</v>
      </c>
      <c r="J1227" s="790">
        <v>416</v>
      </c>
      <c r="K1227" s="783">
        <f t="shared" si="288"/>
        <v>0</v>
      </c>
      <c r="L1227" s="1048">
        <v>42667</v>
      </c>
      <c r="M1227" s="953"/>
      <c r="V1227" s="958"/>
      <c r="W1227" s="1051">
        <f t="shared" si="291"/>
        <v>5</v>
      </c>
      <c r="X1227" s="831">
        <v>416</v>
      </c>
      <c r="Y1227" s="977" t="str">
        <f t="shared" si="279"/>
        <v>OK</v>
      </c>
      <c r="AA1227" s="1057" t="str">
        <f t="shared" si="280"/>
        <v>Ikea - 2228</v>
      </c>
      <c r="AB1227" s="1056">
        <v>42669</v>
      </c>
      <c r="AC1227" s="720">
        <f t="shared" si="274"/>
        <v>416</v>
      </c>
      <c r="AD1227" s="771">
        <f t="shared" si="277"/>
        <v>6</v>
      </c>
      <c r="AE1227" s="720" t="str">
        <f t="shared" si="281"/>
        <v>OK</v>
      </c>
      <c r="AF1227" s="786" t="str">
        <f t="shared" si="275"/>
        <v>OK</v>
      </c>
    </row>
    <row r="1228" spans="1:34" s="720" customFormat="1" x14ac:dyDescent="0.25">
      <c r="A1228" s="720" t="s">
        <v>115</v>
      </c>
      <c r="B1228" s="769">
        <f t="shared" si="292"/>
        <v>6</v>
      </c>
      <c r="C1228" s="786">
        <v>3</v>
      </c>
      <c r="D1228" s="771" t="s">
        <v>79</v>
      </c>
      <c r="E1228" s="1044">
        <v>42663</v>
      </c>
      <c r="F1228" s="825"/>
      <c r="G1228" s="845">
        <f t="shared" si="284"/>
        <v>6</v>
      </c>
      <c r="H1228" s="783">
        <v>3</v>
      </c>
      <c r="I1228" s="790">
        <v>3</v>
      </c>
      <c r="J1228" s="790">
        <v>3</v>
      </c>
      <c r="K1228" s="783">
        <f t="shared" si="288"/>
        <v>0</v>
      </c>
      <c r="L1228" s="1048">
        <v>42667</v>
      </c>
      <c r="M1228" s="953"/>
      <c r="V1228" s="958"/>
      <c r="W1228" s="1051">
        <f t="shared" si="291"/>
        <v>6</v>
      </c>
      <c r="X1228" s="831">
        <v>3</v>
      </c>
      <c r="Y1228" s="977" t="str">
        <f t="shared" si="279"/>
        <v>OK</v>
      </c>
      <c r="AA1228" s="1057" t="str">
        <f t="shared" si="280"/>
        <v>Moviflor - 2229</v>
      </c>
      <c r="AB1228" s="1056">
        <v>42669</v>
      </c>
      <c r="AC1228" s="720">
        <f t="shared" si="274"/>
        <v>3</v>
      </c>
      <c r="AD1228" s="771">
        <f t="shared" si="277"/>
        <v>6</v>
      </c>
      <c r="AE1228" s="720" t="str">
        <f t="shared" si="281"/>
        <v>OK</v>
      </c>
      <c r="AF1228" s="786" t="str">
        <f t="shared" si="275"/>
        <v>OK</v>
      </c>
    </row>
    <row r="1229" spans="1:34" s="720" customFormat="1" x14ac:dyDescent="0.25">
      <c r="A1229" s="720" t="s">
        <v>115</v>
      </c>
      <c r="B1229" s="769">
        <f t="shared" si="292"/>
        <v>7</v>
      </c>
      <c r="C1229" s="786">
        <v>241</v>
      </c>
      <c r="D1229" s="771" t="s">
        <v>74</v>
      </c>
      <c r="E1229" s="1044">
        <v>42663</v>
      </c>
      <c r="F1229" s="825"/>
      <c r="G1229" s="845">
        <f t="shared" si="284"/>
        <v>7</v>
      </c>
      <c r="H1229" s="783">
        <v>241</v>
      </c>
      <c r="I1229" s="790">
        <v>241</v>
      </c>
      <c r="J1229" s="790">
        <v>241</v>
      </c>
      <c r="K1229" s="783">
        <f t="shared" si="288"/>
        <v>0</v>
      </c>
      <c r="L1229" s="1048">
        <v>42667</v>
      </c>
      <c r="M1229" s="953"/>
      <c r="V1229" s="958"/>
      <c r="W1229" s="1051">
        <f t="shared" si="291"/>
        <v>7</v>
      </c>
      <c r="X1229" s="831">
        <v>241</v>
      </c>
      <c r="Y1229" s="977" t="str">
        <f t="shared" si="279"/>
        <v>OK</v>
      </c>
      <c r="AA1229" s="1057" t="str">
        <f t="shared" si="280"/>
        <v>Conforama - 2230</v>
      </c>
      <c r="AB1229" s="1056">
        <v>42669</v>
      </c>
      <c r="AC1229" s="720">
        <f t="shared" si="274"/>
        <v>241</v>
      </c>
      <c r="AD1229" s="771">
        <f t="shared" si="277"/>
        <v>6</v>
      </c>
      <c r="AE1229" s="720" t="str">
        <f t="shared" si="281"/>
        <v>OK</v>
      </c>
      <c r="AF1229" s="786" t="str">
        <f t="shared" si="275"/>
        <v>OK</v>
      </c>
      <c r="AH1229" s="720" t="s">
        <v>282</v>
      </c>
    </row>
    <row r="1230" spans="1:34" s="720" customFormat="1" x14ac:dyDescent="0.25">
      <c r="A1230" s="720" t="s">
        <v>115</v>
      </c>
      <c r="B1230" s="769">
        <f t="shared" si="292"/>
        <v>8</v>
      </c>
      <c r="C1230" s="786">
        <v>38</v>
      </c>
      <c r="D1230" s="771" t="s">
        <v>75</v>
      </c>
      <c r="E1230" s="1044">
        <v>42663</v>
      </c>
      <c r="F1230" s="825"/>
      <c r="G1230" s="845">
        <f t="shared" si="284"/>
        <v>8</v>
      </c>
      <c r="H1230" s="783">
        <v>38</v>
      </c>
      <c r="I1230" s="790">
        <v>38</v>
      </c>
      <c r="J1230" s="790">
        <v>38</v>
      </c>
      <c r="K1230" s="783">
        <f t="shared" si="288"/>
        <v>0</v>
      </c>
      <c r="L1230" s="1048">
        <v>42667</v>
      </c>
      <c r="M1230" s="953"/>
      <c r="V1230" s="958"/>
      <c r="W1230" s="1051">
        <f t="shared" si="291"/>
        <v>8</v>
      </c>
      <c r="X1230" s="831">
        <v>38</v>
      </c>
      <c r="Y1230" s="977" t="str">
        <f t="shared" si="279"/>
        <v>OK</v>
      </c>
      <c r="AA1230" s="1057" t="str">
        <f t="shared" si="280"/>
        <v>Euronics - 2231</v>
      </c>
      <c r="AB1230" s="1056">
        <v>42669</v>
      </c>
      <c r="AC1230" s="720">
        <f t="shared" si="274"/>
        <v>38</v>
      </c>
      <c r="AD1230" s="771">
        <f t="shared" si="277"/>
        <v>6</v>
      </c>
      <c r="AE1230" s="720" t="str">
        <f t="shared" si="281"/>
        <v>OK</v>
      </c>
      <c r="AF1230" s="786" t="str">
        <f t="shared" si="275"/>
        <v>OK</v>
      </c>
    </row>
    <row r="1231" spans="1:34" s="720" customFormat="1" x14ac:dyDescent="0.25">
      <c r="A1231" s="720" t="s">
        <v>115</v>
      </c>
      <c r="B1231" s="769">
        <f t="shared" si="292"/>
        <v>9</v>
      </c>
      <c r="C1231" s="786">
        <v>21</v>
      </c>
      <c r="D1231" s="771" t="s">
        <v>76</v>
      </c>
      <c r="E1231" s="1044">
        <v>42663</v>
      </c>
      <c r="F1231" s="825"/>
      <c r="G1231" s="845">
        <f t="shared" si="284"/>
        <v>9</v>
      </c>
      <c r="H1231" s="783">
        <v>21</v>
      </c>
      <c r="I1231" s="790">
        <v>21</v>
      </c>
      <c r="J1231" s="790">
        <v>21</v>
      </c>
      <c r="K1231" s="783">
        <f t="shared" si="288"/>
        <v>0</v>
      </c>
      <c r="L1231" s="1048">
        <v>42667</v>
      </c>
      <c r="M1231" s="953"/>
      <c r="V1231" s="958"/>
      <c r="W1231" s="1051">
        <f t="shared" si="291"/>
        <v>9</v>
      </c>
      <c r="X1231" s="831">
        <v>21</v>
      </c>
      <c r="Y1231" s="977" t="str">
        <f t="shared" si="279"/>
        <v>OK</v>
      </c>
      <c r="AA1231" s="1057" t="str">
        <f t="shared" si="280"/>
        <v>Tien 21 - 2232</v>
      </c>
      <c r="AB1231" s="1056">
        <v>42678</v>
      </c>
      <c r="AC1231" s="720">
        <f t="shared" si="274"/>
        <v>21</v>
      </c>
      <c r="AD1231" s="771">
        <f t="shared" si="277"/>
        <v>14</v>
      </c>
      <c r="AE1231" s="720" t="str">
        <f t="shared" si="281"/>
        <v>OK</v>
      </c>
      <c r="AF1231" s="786" t="str">
        <f t="shared" si="275"/>
        <v>OK</v>
      </c>
    </row>
    <row r="1232" spans="1:34" s="720" customFormat="1" x14ac:dyDescent="0.25">
      <c r="A1232" s="720" t="s">
        <v>115</v>
      </c>
      <c r="B1232" s="769">
        <f t="shared" si="292"/>
        <v>10</v>
      </c>
      <c r="C1232" s="786">
        <v>10</v>
      </c>
      <c r="D1232" s="771" t="s">
        <v>77</v>
      </c>
      <c r="E1232" s="1044">
        <v>42663</v>
      </c>
      <c r="F1232" s="825"/>
      <c r="G1232" s="845">
        <f t="shared" si="284"/>
        <v>10</v>
      </c>
      <c r="H1232" s="783">
        <v>10</v>
      </c>
      <c r="I1232" s="790">
        <v>10</v>
      </c>
      <c r="J1232" s="790">
        <v>10</v>
      </c>
      <c r="K1232" s="783">
        <f t="shared" si="288"/>
        <v>0</v>
      </c>
      <c r="L1232" s="1048">
        <v>42667</v>
      </c>
      <c r="M1232" s="953"/>
      <c r="V1232" s="958"/>
      <c r="W1232" s="1051">
        <f t="shared" si="291"/>
        <v>10</v>
      </c>
      <c r="X1232" s="831">
        <v>10</v>
      </c>
      <c r="Y1232" s="977" t="str">
        <f t="shared" si="279"/>
        <v>OK</v>
      </c>
      <c r="AA1232" s="1057" t="str">
        <f t="shared" si="280"/>
        <v>Confort - 2233</v>
      </c>
      <c r="AB1232" s="1056">
        <v>42669</v>
      </c>
      <c r="AC1232" s="720">
        <f t="shared" si="274"/>
        <v>10</v>
      </c>
      <c r="AD1232" s="771">
        <f t="shared" si="277"/>
        <v>6</v>
      </c>
      <c r="AE1232" s="720" t="str">
        <f t="shared" si="281"/>
        <v>OK</v>
      </c>
      <c r="AF1232" s="786" t="str">
        <f t="shared" si="275"/>
        <v>OK</v>
      </c>
    </row>
    <row r="1233" spans="1:34" s="720" customFormat="1" x14ac:dyDescent="0.25">
      <c r="A1233" s="720" t="s">
        <v>115</v>
      </c>
      <c r="B1233" s="769">
        <f t="shared" si="292"/>
        <v>11</v>
      </c>
      <c r="C1233" s="786">
        <v>473</v>
      </c>
      <c r="D1233" s="771" t="s">
        <v>213</v>
      </c>
      <c r="E1233" s="1044">
        <v>42663</v>
      </c>
      <c r="F1233" s="825"/>
      <c r="G1233" s="845">
        <f t="shared" si="284"/>
        <v>11</v>
      </c>
      <c r="H1233" s="783">
        <v>473</v>
      </c>
      <c r="I1233" s="790">
        <v>473</v>
      </c>
      <c r="J1233" s="790">
        <v>473</v>
      </c>
      <c r="K1233" s="783">
        <f t="shared" si="288"/>
        <v>0</v>
      </c>
      <c r="L1233" s="1048">
        <v>42667</v>
      </c>
      <c r="M1233" s="953"/>
      <c r="V1233" s="958"/>
      <c r="W1233" s="1051">
        <f t="shared" si="291"/>
        <v>11</v>
      </c>
      <c r="X1233" s="831">
        <v>473</v>
      </c>
      <c r="Y1233" s="977" t="str">
        <f t="shared" si="279"/>
        <v>OK</v>
      </c>
      <c r="AA1233" s="1057" t="str">
        <f t="shared" si="280"/>
        <v>MC FNAC- 2370</v>
      </c>
      <c r="AB1233" s="1056">
        <v>42669</v>
      </c>
      <c r="AC1233" s="720">
        <f t="shared" si="274"/>
        <v>473</v>
      </c>
      <c r="AD1233" s="771">
        <f t="shared" si="277"/>
        <v>6</v>
      </c>
      <c r="AE1233" s="720" t="str">
        <f t="shared" si="281"/>
        <v>OK</v>
      </c>
      <c r="AF1233" s="786" t="str">
        <f t="shared" si="275"/>
        <v>OK</v>
      </c>
    </row>
    <row r="1234" spans="1:34" s="720" customFormat="1" x14ac:dyDescent="0.25">
      <c r="A1234" s="720" t="s">
        <v>115</v>
      </c>
      <c r="B1234" s="769">
        <f t="shared" si="292"/>
        <v>12</v>
      </c>
      <c r="C1234" s="786">
        <v>104</v>
      </c>
      <c r="D1234" s="771" t="s">
        <v>187</v>
      </c>
      <c r="E1234" s="1044">
        <v>42663</v>
      </c>
      <c r="F1234" s="825"/>
      <c r="G1234" s="845">
        <f t="shared" si="284"/>
        <v>12</v>
      </c>
      <c r="H1234" s="783">
        <v>104</v>
      </c>
      <c r="I1234" s="790">
        <v>104</v>
      </c>
      <c r="J1234" s="790">
        <v>104</v>
      </c>
      <c r="K1234" s="783">
        <f t="shared" si="288"/>
        <v>0</v>
      </c>
      <c r="L1234" s="1048">
        <v>42667</v>
      </c>
      <c r="M1234" s="953"/>
      <c r="V1234" s="958"/>
      <c r="W1234" s="1051">
        <f t="shared" si="291"/>
        <v>12</v>
      </c>
      <c r="X1234" s="831">
        <v>104</v>
      </c>
      <c r="Y1234" s="977" t="str">
        <f t="shared" si="279"/>
        <v>OK</v>
      </c>
      <c r="AA1234" s="1057" t="str">
        <f t="shared" si="280"/>
        <v>Salvador Caetano - 2879</v>
      </c>
      <c r="AB1234" s="1056">
        <v>42669</v>
      </c>
      <c r="AC1234" s="720">
        <f t="shared" si="274"/>
        <v>104</v>
      </c>
      <c r="AD1234" s="771">
        <f t="shared" si="277"/>
        <v>6</v>
      </c>
      <c r="AE1234" s="720" t="str">
        <f t="shared" si="281"/>
        <v>OK</v>
      </c>
      <c r="AF1234" s="786" t="str">
        <f t="shared" si="275"/>
        <v>OK</v>
      </c>
    </row>
    <row r="1235" spans="1:34" s="720" customFormat="1" x14ac:dyDescent="0.25">
      <c r="A1235" s="720" t="s">
        <v>115</v>
      </c>
      <c r="B1235" s="769">
        <f t="shared" si="292"/>
        <v>13</v>
      </c>
      <c r="C1235" s="786">
        <v>100</v>
      </c>
      <c r="D1235" s="771" t="s">
        <v>196</v>
      </c>
      <c r="E1235" s="1044">
        <v>42663</v>
      </c>
      <c r="F1235" s="825"/>
      <c r="G1235" s="845">
        <f t="shared" si="284"/>
        <v>13</v>
      </c>
      <c r="H1235" s="783">
        <v>100</v>
      </c>
      <c r="I1235" s="790">
        <v>100</v>
      </c>
      <c r="J1235" s="790">
        <v>100</v>
      </c>
      <c r="K1235" s="783">
        <f t="shared" si="288"/>
        <v>0</v>
      </c>
      <c r="L1235" s="1048">
        <v>42667</v>
      </c>
      <c r="M1235" s="953"/>
      <c r="V1235" s="958"/>
      <c r="W1235" s="1051">
        <f t="shared" si="291"/>
        <v>13</v>
      </c>
      <c r="X1235" s="831">
        <v>100</v>
      </c>
      <c r="Y1235" s="977" t="str">
        <f t="shared" si="279"/>
        <v>OK</v>
      </c>
      <c r="AA1235" s="1057" t="str">
        <f t="shared" si="280"/>
        <v>RP Provisorio - 3172</v>
      </c>
      <c r="AB1235" s="1056">
        <v>42674</v>
      </c>
      <c r="AC1235" s="720">
        <f t="shared" si="274"/>
        <v>100</v>
      </c>
      <c r="AD1235" s="771">
        <f t="shared" si="277"/>
        <v>11</v>
      </c>
      <c r="AE1235" s="720" t="str">
        <f t="shared" si="281"/>
        <v>OK</v>
      </c>
      <c r="AF1235" s="786" t="str">
        <f t="shared" si="275"/>
        <v>OK</v>
      </c>
    </row>
    <row r="1236" spans="1:34" s="720" customFormat="1" x14ac:dyDescent="0.25">
      <c r="A1236" s="720" t="s">
        <v>115</v>
      </c>
      <c r="B1236" s="769">
        <f t="shared" si="292"/>
        <v>14</v>
      </c>
      <c r="C1236" s="786">
        <v>742</v>
      </c>
      <c r="D1236" s="771" t="s">
        <v>199</v>
      </c>
      <c r="E1236" s="1044">
        <v>42663</v>
      </c>
      <c r="F1236" s="825"/>
      <c r="G1236" s="845">
        <f t="shared" si="284"/>
        <v>14</v>
      </c>
      <c r="H1236" s="783">
        <v>742</v>
      </c>
      <c r="I1236" s="790">
        <v>742</v>
      </c>
      <c r="J1236" s="790">
        <v>742</v>
      </c>
      <c r="K1236" s="783">
        <f t="shared" si="288"/>
        <v>0</v>
      </c>
      <c r="L1236" s="1048">
        <v>42667</v>
      </c>
      <c r="M1236" s="953"/>
      <c r="V1236" s="958"/>
      <c r="W1236" s="1051">
        <f t="shared" si="291"/>
        <v>14</v>
      </c>
      <c r="X1236" s="831"/>
      <c r="Y1236" s="977" t="str">
        <f t="shared" si="279"/>
        <v>KO</v>
      </c>
      <c r="AA1236" s="1057" t="str">
        <f t="shared" si="280"/>
        <v>RP Def - 3173</v>
      </c>
      <c r="AB1236" s="826"/>
      <c r="AC1236" s="720">
        <f t="shared" si="274"/>
        <v>0</v>
      </c>
      <c r="AD1236" s="771">
        <f t="shared" si="277"/>
        <v>-42050</v>
      </c>
      <c r="AE1236" s="720" t="str">
        <f t="shared" si="281"/>
        <v>Pendente</v>
      </c>
      <c r="AF1236" s="786" t="str">
        <f t="shared" si="275"/>
        <v>-</v>
      </c>
    </row>
    <row r="1237" spans="1:34" s="720" customFormat="1" x14ac:dyDescent="0.25">
      <c r="A1237" s="720" t="s">
        <v>115</v>
      </c>
      <c r="B1237" s="769">
        <f t="shared" si="292"/>
        <v>15</v>
      </c>
      <c r="C1237" s="786">
        <v>326</v>
      </c>
      <c r="D1237" s="771" t="s">
        <v>245</v>
      </c>
      <c r="E1237" s="1044">
        <v>42663</v>
      </c>
      <c r="F1237" s="825"/>
      <c r="G1237" s="845">
        <f t="shared" si="284"/>
        <v>15</v>
      </c>
      <c r="H1237" s="783">
        <v>326</v>
      </c>
      <c r="I1237" s="831">
        <v>326</v>
      </c>
      <c r="J1237" s="790">
        <v>326</v>
      </c>
      <c r="K1237" s="783">
        <f t="shared" si="288"/>
        <v>0</v>
      </c>
      <c r="L1237" s="1048">
        <v>42667</v>
      </c>
      <c r="M1237" s="953"/>
      <c r="V1237" s="958"/>
      <c r="W1237" s="1051">
        <f t="shared" si="291"/>
        <v>15</v>
      </c>
      <c r="X1237" s="831">
        <v>326</v>
      </c>
      <c r="Y1237" s="977" t="str">
        <f t="shared" si="279"/>
        <v>OK</v>
      </c>
      <c r="AA1237" s="1057" t="str">
        <f t="shared" si="280"/>
        <v>CTT Standard - 4091</v>
      </c>
      <c r="AB1237" s="1056">
        <v>42669</v>
      </c>
      <c r="AC1237" s="720">
        <f t="shared" si="274"/>
        <v>326</v>
      </c>
      <c r="AD1237" s="771">
        <f t="shared" si="277"/>
        <v>6</v>
      </c>
      <c r="AE1237" s="720" t="str">
        <f t="shared" si="281"/>
        <v>OK</v>
      </c>
      <c r="AF1237" s="786" t="str">
        <f t="shared" si="275"/>
        <v>OK</v>
      </c>
      <c r="AH1237" s="771"/>
    </row>
    <row r="1238" spans="1:34" s="720" customFormat="1" x14ac:dyDescent="0.25">
      <c r="A1238" s="720" t="s">
        <v>115</v>
      </c>
      <c r="B1238" s="769">
        <f t="shared" si="292"/>
        <v>16</v>
      </c>
      <c r="C1238" s="786">
        <v>41</v>
      </c>
      <c r="D1238" s="771" t="s">
        <v>244</v>
      </c>
      <c r="E1238" s="1044">
        <v>42663</v>
      </c>
      <c r="F1238" s="825"/>
      <c r="G1238" s="845">
        <f t="shared" si="284"/>
        <v>16</v>
      </c>
      <c r="H1238" s="783">
        <v>41</v>
      </c>
      <c r="I1238" s="790">
        <v>41</v>
      </c>
      <c r="J1238" s="790">
        <v>41</v>
      </c>
      <c r="K1238" s="783">
        <f t="shared" si="288"/>
        <v>0</v>
      </c>
      <c r="L1238" s="1048">
        <v>42667</v>
      </c>
      <c r="M1238" s="953"/>
      <c r="V1238" s="958"/>
      <c r="W1238" s="1051">
        <f t="shared" si="291"/>
        <v>16</v>
      </c>
      <c r="X1238" s="831">
        <v>41</v>
      </c>
      <c r="Y1238" s="977" t="str">
        <f t="shared" si="279"/>
        <v>OK</v>
      </c>
      <c r="AA1238" s="1057" t="str">
        <f t="shared" si="280"/>
        <v>JOM - 4327</v>
      </c>
      <c r="AB1238" s="1056">
        <v>42669</v>
      </c>
      <c r="AC1238" s="720">
        <f t="shared" si="274"/>
        <v>41</v>
      </c>
      <c r="AD1238" s="771">
        <f t="shared" si="277"/>
        <v>6</v>
      </c>
      <c r="AE1238" s="720" t="str">
        <f t="shared" si="281"/>
        <v>OK</v>
      </c>
      <c r="AF1238" s="786" t="str">
        <f t="shared" si="275"/>
        <v>OK</v>
      </c>
    </row>
    <row r="1239" spans="1:34" s="720" customFormat="1" x14ac:dyDescent="0.25">
      <c r="A1239" s="720" t="s">
        <v>115</v>
      </c>
      <c r="B1239" s="769">
        <f t="shared" si="292"/>
        <v>17</v>
      </c>
      <c r="C1239" s="786">
        <v>1</v>
      </c>
      <c r="D1239" s="771" t="s">
        <v>189</v>
      </c>
      <c r="E1239" s="1044">
        <v>42663</v>
      </c>
      <c r="F1239" s="825"/>
      <c r="G1239" s="845">
        <f t="shared" si="284"/>
        <v>17</v>
      </c>
      <c r="H1239" s="783">
        <v>1</v>
      </c>
      <c r="I1239" s="790">
        <v>1</v>
      </c>
      <c r="J1239" s="790">
        <v>1</v>
      </c>
      <c r="K1239" s="783">
        <v>0</v>
      </c>
      <c r="L1239" s="1048">
        <v>42667</v>
      </c>
      <c r="M1239" s="953"/>
      <c r="V1239" s="958"/>
      <c r="W1239" s="1051">
        <f t="shared" si="291"/>
        <v>17</v>
      </c>
      <c r="X1239" s="831">
        <v>1</v>
      </c>
      <c r="Y1239" s="977" t="str">
        <f t="shared" si="279"/>
        <v>OK</v>
      </c>
      <c r="AA1239" s="1057" t="str">
        <f t="shared" si="280"/>
        <v>SZ Def - 6508</v>
      </c>
      <c r="AB1239" s="1056">
        <v>42669</v>
      </c>
      <c r="AC1239" s="720">
        <f t="shared" si="274"/>
        <v>1</v>
      </c>
      <c r="AD1239" s="771">
        <f t="shared" si="277"/>
        <v>6</v>
      </c>
      <c r="AE1239" s="720" t="str">
        <f t="shared" si="281"/>
        <v>OK</v>
      </c>
      <c r="AF1239" s="786" t="str">
        <f t="shared" si="275"/>
        <v>OK</v>
      </c>
    </row>
    <row r="1240" spans="1:34" s="720" customFormat="1" x14ac:dyDescent="0.25">
      <c r="A1240" s="720" t="s">
        <v>115</v>
      </c>
      <c r="B1240" s="769">
        <f t="shared" si="292"/>
        <v>18</v>
      </c>
      <c r="C1240" s="786">
        <v>153</v>
      </c>
      <c r="D1240" s="771" t="s">
        <v>214</v>
      </c>
      <c r="E1240" s="1044">
        <v>42663</v>
      </c>
      <c r="F1240" s="825"/>
      <c r="G1240" s="845">
        <f t="shared" si="284"/>
        <v>18</v>
      </c>
      <c r="H1240" s="783">
        <v>153</v>
      </c>
      <c r="I1240" s="790">
        <v>153</v>
      </c>
      <c r="J1240" s="790">
        <v>153</v>
      </c>
      <c r="K1240" s="783">
        <f t="shared" si="288"/>
        <v>0</v>
      </c>
      <c r="L1240" s="1048">
        <v>42667</v>
      </c>
      <c r="M1240" s="953"/>
      <c r="V1240" s="958"/>
      <c r="W1240" s="1051">
        <f t="shared" si="291"/>
        <v>18</v>
      </c>
      <c r="X1240" s="831">
        <v>153</v>
      </c>
      <c r="Y1240" s="977" t="str">
        <f t="shared" si="279"/>
        <v>OK</v>
      </c>
      <c r="AA1240" s="1057" t="str">
        <f t="shared" si="280"/>
        <v>Worten def - 6806</v>
      </c>
      <c r="AB1240" s="1056">
        <v>42669</v>
      </c>
      <c r="AC1240" s="720">
        <f t="shared" ref="AC1240:AC1294" si="293">X1240</f>
        <v>153</v>
      </c>
      <c r="AD1240" s="771">
        <f t="shared" si="277"/>
        <v>6</v>
      </c>
      <c r="AE1240" s="720" t="str">
        <f t="shared" si="281"/>
        <v>OK</v>
      </c>
      <c r="AF1240" s="786" t="str">
        <f t="shared" ref="AF1240:AF1293" si="294">IF(AE1240="Pendente",IF(F1240&gt;5,"VER","-"),"OK")</f>
        <v>OK</v>
      </c>
    </row>
    <row r="1241" spans="1:34" s="726" customFormat="1" x14ac:dyDescent="0.25">
      <c r="A1241" s="726" t="s">
        <v>115</v>
      </c>
      <c r="B1241" s="875">
        <f t="shared" si="292"/>
        <v>19</v>
      </c>
      <c r="C1241" s="901">
        <v>2</v>
      </c>
      <c r="D1241" s="847" t="s">
        <v>219</v>
      </c>
      <c r="E1241" s="1045">
        <v>42663</v>
      </c>
      <c r="F1241" s="1004"/>
      <c r="G1241" s="925">
        <f t="shared" si="284"/>
        <v>19</v>
      </c>
      <c r="H1241" s="959">
        <v>2</v>
      </c>
      <c r="I1241" s="903">
        <v>2</v>
      </c>
      <c r="J1241" s="903">
        <v>2</v>
      </c>
      <c r="K1241" s="959">
        <f t="shared" si="288"/>
        <v>0</v>
      </c>
      <c r="L1241" s="1049">
        <v>42667</v>
      </c>
      <c r="M1241" s="954"/>
      <c r="V1241" s="962"/>
      <c r="W1241" s="967">
        <f t="shared" si="291"/>
        <v>19</v>
      </c>
      <c r="X1241" s="902">
        <v>2</v>
      </c>
      <c r="Y1241" s="933" t="str">
        <f t="shared" si="279"/>
        <v>OK</v>
      </c>
      <c r="AA1241" s="898" t="str">
        <f t="shared" si="280"/>
        <v>Vobis -6843</v>
      </c>
      <c r="AB1241" s="1058">
        <v>42669</v>
      </c>
      <c r="AC1241" s="726">
        <f t="shared" si="293"/>
        <v>2</v>
      </c>
      <c r="AD1241" s="771">
        <f t="shared" si="277"/>
        <v>6</v>
      </c>
      <c r="AE1241" s="720" t="str">
        <f t="shared" si="281"/>
        <v>OK</v>
      </c>
      <c r="AF1241" s="786" t="str">
        <f t="shared" si="294"/>
        <v>OK</v>
      </c>
    </row>
    <row r="1242" spans="1:34" s="720" customFormat="1" x14ac:dyDescent="0.25">
      <c r="A1242" s="720" t="s">
        <v>115</v>
      </c>
      <c r="B1242" s="769">
        <v>1</v>
      </c>
      <c r="C1242" s="786">
        <v>10</v>
      </c>
      <c r="D1242" s="771" t="s">
        <v>69</v>
      </c>
      <c r="E1242" s="1044">
        <v>42664</v>
      </c>
      <c r="F1242" s="825"/>
      <c r="G1242" s="845">
        <f t="shared" si="284"/>
        <v>1</v>
      </c>
      <c r="H1242" s="783">
        <v>10</v>
      </c>
      <c r="I1242" s="790">
        <v>10</v>
      </c>
      <c r="J1242" s="790">
        <v>10</v>
      </c>
      <c r="K1242" s="783">
        <f t="shared" si="288"/>
        <v>0</v>
      </c>
      <c r="L1242" s="1048">
        <v>42667</v>
      </c>
      <c r="M1242" s="953"/>
      <c r="V1242" s="958"/>
      <c r="W1242" s="1051">
        <f t="shared" si="291"/>
        <v>1</v>
      </c>
      <c r="X1242" s="831">
        <v>10</v>
      </c>
      <c r="Y1242" s="977" t="str">
        <f t="shared" si="279"/>
        <v>OK</v>
      </c>
      <c r="AA1242" s="1057" t="str">
        <f t="shared" si="280"/>
        <v>Black - 2215</v>
      </c>
      <c r="AB1242" s="1056">
        <v>42669</v>
      </c>
      <c r="AC1242" s="720">
        <f t="shared" si="293"/>
        <v>10</v>
      </c>
      <c r="AD1242" s="771">
        <f t="shared" si="277"/>
        <v>5</v>
      </c>
      <c r="AE1242" s="720" t="str">
        <f t="shared" si="281"/>
        <v>OK</v>
      </c>
      <c r="AF1242" s="786" t="str">
        <f t="shared" si="294"/>
        <v>OK</v>
      </c>
    </row>
    <row r="1243" spans="1:34" s="720" customFormat="1" x14ac:dyDescent="0.25">
      <c r="A1243" s="720" t="s">
        <v>115</v>
      </c>
      <c r="B1243" s="769">
        <f t="shared" ref="B1243:B1252" si="295">B1242+1</f>
        <v>2</v>
      </c>
      <c r="C1243" s="786">
        <v>65</v>
      </c>
      <c r="D1243" s="771" t="s">
        <v>73</v>
      </c>
      <c r="E1243" s="1044">
        <v>42664</v>
      </c>
      <c r="F1243" s="825"/>
      <c r="G1243" s="845">
        <f t="shared" si="284"/>
        <v>2</v>
      </c>
      <c r="H1243" s="783">
        <v>65</v>
      </c>
      <c r="I1243" s="831">
        <v>65</v>
      </c>
      <c r="J1243" s="790">
        <v>65</v>
      </c>
      <c r="K1243" s="783">
        <f t="shared" si="288"/>
        <v>0</v>
      </c>
      <c r="L1243" s="1048">
        <v>42667</v>
      </c>
      <c r="M1243" s="953"/>
      <c r="V1243" s="958"/>
      <c r="W1243" s="1051">
        <f t="shared" si="291"/>
        <v>2</v>
      </c>
      <c r="X1243" s="831">
        <v>65</v>
      </c>
      <c r="Y1243" s="977" t="str">
        <f t="shared" si="279"/>
        <v>OK</v>
      </c>
      <c r="AA1243" s="1057" t="str">
        <f t="shared" si="280"/>
        <v>Ikea - 2228</v>
      </c>
      <c r="AB1243" s="826"/>
      <c r="AC1243" s="720">
        <f t="shared" si="293"/>
        <v>65</v>
      </c>
      <c r="AD1243" s="771">
        <f t="shared" ref="AD1243:AD1293" si="296">DAYS360(E1243,AB1243)</f>
        <v>-42051</v>
      </c>
      <c r="AE1243" s="720" t="str">
        <f t="shared" si="281"/>
        <v>Pendente</v>
      </c>
      <c r="AF1243" s="786" t="str">
        <f t="shared" si="294"/>
        <v>-</v>
      </c>
    </row>
    <row r="1244" spans="1:34" s="720" customFormat="1" x14ac:dyDescent="0.25">
      <c r="A1244" s="720" t="s">
        <v>115</v>
      </c>
      <c r="B1244" s="769">
        <f t="shared" si="295"/>
        <v>3</v>
      </c>
      <c r="C1244" s="786">
        <v>53</v>
      </c>
      <c r="D1244" s="771" t="s">
        <v>74</v>
      </c>
      <c r="E1244" s="1044">
        <v>42664</v>
      </c>
      <c r="F1244" s="825"/>
      <c r="G1244" s="845">
        <f t="shared" si="284"/>
        <v>3</v>
      </c>
      <c r="H1244" s="783">
        <v>53</v>
      </c>
      <c r="I1244" s="790">
        <v>53</v>
      </c>
      <c r="J1244" s="790">
        <v>53</v>
      </c>
      <c r="K1244" s="783">
        <f t="shared" si="288"/>
        <v>0</v>
      </c>
      <c r="L1244" s="1048">
        <v>42667</v>
      </c>
      <c r="M1244" s="953"/>
      <c r="V1244" s="958"/>
      <c r="W1244" s="1051">
        <f t="shared" si="291"/>
        <v>3</v>
      </c>
      <c r="X1244" s="831">
        <v>53</v>
      </c>
      <c r="Y1244" s="977" t="str">
        <f t="shared" si="279"/>
        <v>OK</v>
      </c>
      <c r="AA1244" s="1057" t="str">
        <f t="shared" si="280"/>
        <v>Conforama - 2230</v>
      </c>
      <c r="AB1244" s="1056">
        <v>42669</v>
      </c>
      <c r="AC1244" s="720">
        <f t="shared" si="293"/>
        <v>53</v>
      </c>
      <c r="AD1244" s="771">
        <f t="shared" si="296"/>
        <v>5</v>
      </c>
      <c r="AE1244" s="720" t="str">
        <f t="shared" si="281"/>
        <v>OK</v>
      </c>
      <c r="AF1244" s="786" t="str">
        <f t="shared" si="294"/>
        <v>OK</v>
      </c>
      <c r="AH1244" s="720" t="s">
        <v>282</v>
      </c>
    </row>
    <row r="1245" spans="1:34" s="720" customFormat="1" x14ac:dyDescent="0.25">
      <c r="A1245" s="720" t="s">
        <v>115</v>
      </c>
      <c r="B1245" s="769">
        <f t="shared" si="295"/>
        <v>4</v>
      </c>
      <c r="C1245" s="786">
        <v>2</v>
      </c>
      <c r="D1245" s="771" t="s">
        <v>76</v>
      </c>
      <c r="E1245" s="1044">
        <v>42664</v>
      </c>
      <c r="F1245" s="825"/>
      <c r="G1245" s="845">
        <f t="shared" si="284"/>
        <v>4</v>
      </c>
      <c r="H1245" s="783">
        <v>2</v>
      </c>
      <c r="I1245" s="790">
        <v>2</v>
      </c>
      <c r="J1245" s="790">
        <v>2</v>
      </c>
      <c r="K1245" s="783">
        <f t="shared" si="288"/>
        <v>0</v>
      </c>
      <c r="L1245" s="1048">
        <v>42667</v>
      </c>
      <c r="M1245" s="953"/>
      <c r="V1245" s="958"/>
      <c r="W1245" s="1051">
        <f t="shared" si="291"/>
        <v>4</v>
      </c>
      <c r="X1245" s="831">
        <v>2</v>
      </c>
      <c r="Y1245" s="977" t="str">
        <f t="shared" si="279"/>
        <v>OK</v>
      </c>
      <c r="AA1245" s="1057" t="str">
        <f t="shared" si="280"/>
        <v>Tien 21 - 2232</v>
      </c>
      <c r="AB1245" s="1056">
        <v>42678</v>
      </c>
      <c r="AC1245" s="720">
        <f t="shared" si="293"/>
        <v>2</v>
      </c>
      <c r="AD1245" s="771">
        <f t="shared" si="296"/>
        <v>13</v>
      </c>
      <c r="AE1245" s="720" t="str">
        <f t="shared" si="281"/>
        <v>OK</v>
      </c>
      <c r="AF1245" s="786" t="str">
        <f t="shared" si="294"/>
        <v>OK</v>
      </c>
    </row>
    <row r="1246" spans="1:34" s="720" customFormat="1" x14ac:dyDescent="0.25">
      <c r="A1246" s="720" t="s">
        <v>115</v>
      </c>
      <c r="B1246" s="769">
        <f t="shared" si="295"/>
        <v>5</v>
      </c>
      <c r="C1246" s="786">
        <v>90</v>
      </c>
      <c r="D1246" s="771" t="s">
        <v>213</v>
      </c>
      <c r="E1246" s="1044">
        <v>42664</v>
      </c>
      <c r="F1246" s="825"/>
      <c r="G1246" s="845">
        <f t="shared" si="284"/>
        <v>5</v>
      </c>
      <c r="H1246" s="783">
        <v>90</v>
      </c>
      <c r="I1246" s="790">
        <v>90</v>
      </c>
      <c r="J1246" s="790">
        <v>90</v>
      </c>
      <c r="K1246" s="783">
        <f t="shared" si="288"/>
        <v>0</v>
      </c>
      <c r="L1246" s="1048">
        <v>42667</v>
      </c>
      <c r="M1246" s="953"/>
      <c r="V1246" s="958"/>
      <c r="W1246" s="1051">
        <f t="shared" si="291"/>
        <v>5</v>
      </c>
      <c r="X1246" s="831">
        <v>90</v>
      </c>
      <c r="Y1246" s="977" t="str">
        <f t="shared" si="279"/>
        <v>OK</v>
      </c>
      <c r="AA1246" s="1057" t="str">
        <f t="shared" si="280"/>
        <v>MC FNAC- 2370</v>
      </c>
      <c r="AB1246" s="1056">
        <v>42669</v>
      </c>
      <c r="AC1246" s="720">
        <f t="shared" si="293"/>
        <v>90</v>
      </c>
      <c r="AD1246" s="771">
        <f t="shared" si="296"/>
        <v>5</v>
      </c>
      <c r="AE1246" s="720" t="str">
        <f t="shared" si="281"/>
        <v>OK</v>
      </c>
      <c r="AF1246" s="786" t="str">
        <f t="shared" si="294"/>
        <v>OK</v>
      </c>
    </row>
    <row r="1247" spans="1:34" s="720" customFormat="1" x14ac:dyDescent="0.25">
      <c r="A1247" s="720" t="s">
        <v>115</v>
      </c>
      <c r="B1247" s="769">
        <f t="shared" si="295"/>
        <v>6</v>
      </c>
      <c r="C1247" s="786">
        <v>12</v>
      </c>
      <c r="D1247" s="771" t="s">
        <v>187</v>
      </c>
      <c r="E1247" s="1044">
        <v>42664</v>
      </c>
      <c r="F1247" s="825"/>
      <c r="G1247" s="845">
        <f t="shared" si="284"/>
        <v>6</v>
      </c>
      <c r="H1247" s="783">
        <v>12</v>
      </c>
      <c r="I1247" s="790">
        <v>12</v>
      </c>
      <c r="J1247" s="790">
        <v>12</v>
      </c>
      <c r="K1247" s="783">
        <f t="shared" si="288"/>
        <v>0</v>
      </c>
      <c r="L1247" s="1048">
        <v>42667</v>
      </c>
      <c r="M1247" s="953"/>
      <c r="V1247" s="958"/>
      <c r="W1247" s="1051">
        <f t="shared" si="291"/>
        <v>6</v>
      </c>
      <c r="X1247" s="831">
        <v>12</v>
      </c>
      <c r="Y1247" s="977" t="str">
        <f t="shared" si="279"/>
        <v>OK</v>
      </c>
      <c r="AA1247" s="1057" t="str">
        <f t="shared" si="280"/>
        <v>Salvador Caetano - 2879</v>
      </c>
      <c r="AB1247" s="1056">
        <v>42669</v>
      </c>
      <c r="AC1247" s="720">
        <f t="shared" si="293"/>
        <v>12</v>
      </c>
      <c r="AD1247" s="771">
        <f t="shared" si="296"/>
        <v>5</v>
      </c>
      <c r="AE1247" s="720" t="str">
        <f t="shared" si="281"/>
        <v>OK</v>
      </c>
      <c r="AF1247" s="786" t="str">
        <f t="shared" si="294"/>
        <v>OK</v>
      </c>
    </row>
    <row r="1248" spans="1:34" s="720" customFormat="1" x14ac:dyDescent="0.25">
      <c r="A1248" s="720" t="s">
        <v>115</v>
      </c>
      <c r="B1248" s="769">
        <f t="shared" si="295"/>
        <v>7</v>
      </c>
      <c r="C1248" s="786">
        <v>105</v>
      </c>
      <c r="D1248" s="771" t="s">
        <v>199</v>
      </c>
      <c r="E1248" s="1044">
        <v>42664</v>
      </c>
      <c r="F1248" s="825"/>
      <c r="G1248" s="845">
        <f t="shared" si="284"/>
        <v>7</v>
      </c>
      <c r="H1248" s="783">
        <v>105</v>
      </c>
      <c r="I1248" s="790">
        <v>105</v>
      </c>
      <c r="J1248" s="790">
        <v>105</v>
      </c>
      <c r="K1248" s="783">
        <f t="shared" si="288"/>
        <v>0</v>
      </c>
      <c r="L1248" s="1048">
        <v>42667</v>
      </c>
      <c r="M1248" s="953"/>
      <c r="V1248" s="958"/>
      <c r="W1248" s="1051">
        <f t="shared" ref="W1248:W1279" si="297">B1248:B1267</f>
        <v>7</v>
      </c>
      <c r="X1248" s="831">
        <v>105</v>
      </c>
      <c r="Y1248" s="977" t="str">
        <f t="shared" si="279"/>
        <v>OK</v>
      </c>
      <c r="AA1248" s="1057" t="str">
        <f t="shared" si="280"/>
        <v>RP Def - 3173</v>
      </c>
      <c r="AB1248" s="1056">
        <v>42669</v>
      </c>
      <c r="AC1248" s="720">
        <f t="shared" si="293"/>
        <v>105</v>
      </c>
      <c r="AD1248" s="771">
        <f t="shared" si="296"/>
        <v>5</v>
      </c>
      <c r="AE1248" s="720" t="str">
        <f t="shared" si="281"/>
        <v>OK</v>
      </c>
      <c r="AF1248" s="786" t="str">
        <f t="shared" si="294"/>
        <v>OK</v>
      </c>
    </row>
    <row r="1249" spans="1:32" s="720" customFormat="1" x14ac:dyDescent="0.25">
      <c r="A1249" s="720" t="s">
        <v>115</v>
      </c>
      <c r="B1249" s="769">
        <f t="shared" si="295"/>
        <v>8</v>
      </c>
      <c r="C1249" s="786">
        <v>130</v>
      </c>
      <c r="D1249" s="771" t="s">
        <v>245</v>
      </c>
      <c r="E1249" s="1044">
        <v>42664</v>
      </c>
      <c r="F1249" s="825"/>
      <c r="G1249" s="845">
        <f t="shared" si="284"/>
        <v>8</v>
      </c>
      <c r="H1249" s="783">
        <v>130</v>
      </c>
      <c r="I1249" s="790">
        <v>130</v>
      </c>
      <c r="J1249" s="790">
        <v>130</v>
      </c>
      <c r="K1249" s="783">
        <f t="shared" si="288"/>
        <v>0</v>
      </c>
      <c r="L1249" s="1048">
        <v>42667</v>
      </c>
      <c r="M1249" s="953"/>
      <c r="V1249" s="958"/>
      <c r="W1249" s="1051">
        <f t="shared" si="297"/>
        <v>8</v>
      </c>
      <c r="X1249" s="831">
        <v>130</v>
      </c>
      <c r="Y1249" s="977" t="str">
        <f t="shared" ref="Y1249:Y1302" si="298">IF(C1249=X1249,"OK",IF(R1249=J1249,"ERRO",IF(X1249="","KO",IF(X1249=J1249,"ERRO"))))</f>
        <v>OK</v>
      </c>
      <c r="AA1249" s="1057" t="str">
        <f t="shared" ref="AA1249:AA1312" si="299">D1249</f>
        <v>CTT Standard - 4091</v>
      </c>
      <c r="AB1249" s="1056">
        <v>42669</v>
      </c>
      <c r="AC1249" s="720">
        <f t="shared" si="293"/>
        <v>130</v>
      </c>
      <c r="AD1249" s="771">
        <f t="shared" si="296"/>
        <v>5</v>
      </c>
      <c r="AE1249" s="720" t="str">
        <f t="shared" ref="AE1249:AE1293" si="300">IF(AB1249&gt;0,"OK","Pendente")</f>
        <v>OK</v>
      </c>
      <c r="AF1249" s="786" t="str">
        <f t="shared" si="294"/>
        <v>OK</v>
      </c>
    </row>
    <row r="1250" spans="1:32" s="720" customFormat="1" x14ac:dyDescent="0.25">
      <c r="A1250" s="720" t="s">
        <v>115</v>
      </c>
      <c r="B1250" s="769">
        <f t="shared" si="295"/>
        <v>9</v>
      </c>
      <c r="C1250" s="786">
        <v>3</v>
      </c>
      <c r="D1250" s="771" t="s">
        <v>244</v>
      </c>
      <c r="E1250" s="1044">
        <v>42664</v>
      </c>
      <c r="F1250" s="825"/>
      <c r="G1250" s="845">
        <f t="shared" si="284"/>
        <v>9</v>
      </c>
      <c r="H1250" s="783">
        <v>3</v>
      </c>
      <c r="I1250" s="790">
        <v>3</v>
      </c>
      <c r="J1250" s="790">
        <v>3</v>
      </c>
      <c r="K1250" s="783">
        <f t="shared" ref="K1250:K1281" si="301">I1250-J1250</f>
        <v>0</v>
      </c>
      <c r="L1250" s="1048">
        <v>42667</v>
      </c>
      <c r="M1250" s="953"/>
      <c r="V1250" s="958"/>
      <c r="W1250" s="1051">
        <f t="shared" si="297"/>
        <v>9</v>
      </c>
      <c r="X1250" s="831">
        <v>3</v>
      </c>
      <c r="Y1250" s="977" t="str">
        <f t="shared" si="298"/>
        <v>OK</v>
      </c>
      <c r="AA1250" s="1057" t="str">
        <f t="shared" si="299"/>
        <v>JOM - 4327</v>
      </c>
      <c r="AB1250" s="1056">
        <v>42669</v>
      </c>
      <c r="AC1250" s="720">
        <f t="shared" si="293"/>
        <v>3</v>
      </c>
      <c r="AD1250" s="771">
        <f t="shared" si="296"/>
        <v>5</v>
      </c>
      <c r="AE1250" s="720" t="str">
        <f t="shared" si="300"/>
        <v>OK</v>
      </c>
      <c r="AF1250" s="786" t="str">
        <f t="shared" si="294"/>
        <v>OK</v>
      </c>
    </row>
    <row r="1251" spans="1:32" s="720" customFormat="1" x14ac:dyDescent="0.25">
      <c r="A1251" s="720" t="s">
        <v>115</v>
      </c>
      <c r="B1251" s="769">
        <f t="shared" si="295"/>
        <v>10</v>
      </c>
      <c r="C1251" s="786">
        <v>14</v>
      </c>
      <c r="D1251" s="771" t="s">
        <v>214</v>
      </c>
      <c r="E1251" s="1044">
        <v>42664</v>
      </c>
      <c r="F1251" s="825"/>
      <c r="G1251" s="845">
        <f t="shared" si="284"/>
        <v>10</v>
      </c>
      <c r="H1251" s="783">
        <v>14</v>
      </c>
      <c r="I1251" s="790">
        <v>14</v>
      </c>
      <c r="J1251" s="790">
        <v>14</v>
      </c>
      <c r="K1251" s="783">
        <f t="shared" si="301"/>
        <v>0</v>
      </c>
      <c r="L1251" s="1048">
        <v>42667</v>
      </c>
      <c r="M1251" s="953"/>
      <c r="V1251" s="958"/>
      <c r="W1251" s="1051">
        <f t="shared" si="297"/>
        <v>10</v>
      </c>
      <c r="X1251" s="831">
        <v>14</v>
      </c>
      <c r="Y1251" s="977" t="str">
        <f t="shared" si="298"/>
        <v>OK</v>
      </c>
      <c r="AA1251" s="1057" t="str">
        <f t="shared" si="299"/>
        <v>Worten def - 6806</v>
      </c>
      <c r="AB1251" s="1056">
        <v>42669</v>
      </c>
      <c r="AC1251" s="720">
        <f t="shared" si="293"/>
        <v>14</v>
      </c>
      <c r="AD1251" s="771">
        <f t="shared" si="296"/>
        <v>5</v>
      </c>
      <c r="AE1251" s="720" t="str">
        <f t="shared" si="300"/>
        <v>OK</v>
      </c>
      <c r="AF1251" s="786" t="str">
        <f t="shared" si="294"/>
        <v>OK</v>
      </c>
    </row>
    <row r="1252" spans="1:32" s="726" customFormat="1" x14ac:dyDescent="0.25">
      <c r="A1252" s="726" t="s">
        <v>115</v>
      </c>
      <c r="B1252" s="875">
        <f t="shared" si="295"/>
        <v>11</v>
      </c>
      <c r="C1252" s="901">
        <v>272</v>
      </c>
      <c r="D1252" s="847" t="s">
        <v>281</v>
      </c>
      <c r="E1252" s="1045">
        <v>42664</v>
      </c>
      <c r="F1252" s="1004"/>
      <c r="G1252" s="925">
        <f t="shared" si="284"/>
        <v>11</v>
      </c>
      <c r="H1252" s="959">
        <v>272</v>
      </c>
      <c r="I1252" s="903">
        <v>272</v>
      </c>
      <c r="J1252" s="903">
        <v>272</v>
      </c>
      <c r="K1252" s="959">
        <f t="shared" si="301"/>
        <v>0</v>
      </c>
      <c r="L1252" s="1049">
        <v>42667</v>
      </c>
      <c r="M1252" s="954"/>
      <c r="V1252" s="962"/>
      <c r="W1252" s="967">
        <f t="shared" si="297"/>
        <v>11</v>
      </c>
      <c r="X1252" s="902">
        <v>272</v>
      </c>
      <c r="Y1252" s="933" t="str">
        <f t="shared" si="298"/>
        <v>OK</v>
      </c>
      <c r="AA1252" s="898" t="str">
        <f t="shared" si="299"/>
        <v>Decathlon-6947</v>
      </c>
      <c r="AB1252" s="1058">
        <v>42670</v>
      </c>
      <c r="AC1252" s="726">
        <f t="shared" si="293"/>
        <v>272</v>
      </c>
      <c r="AD1252" s="771">
        <f t="shared" si="296"/>
        <v>6</v>
      </c>
      <c r="AE1252" s="720" t="str">
        <f t="shared" si="300"/>
        <v>OK</v>
      </c>
      <c r="AF1252" s="786" t="str">
        <f t="shared" si="294"/>
        <v>OK</v>
      </c>
    </row>
    <row r="1253" spans="1:32" s="726" customFormat="1" x14ac:dyDescent="0.25">
      <c r="A1253" s="726" t="s">
        <v>115</v>
      </c>
      <c r="B1253" s="875">
        <v>1</v>
      </c>
      <c r="C1253" s="901">
        <v>150</v>
      </c>
      <c r="D1253" s="847" t="s">
        <v>196</v>
      </c>
      <c r="E1253" s="1045">
        <v>42669</v>
      </c>
      <c r="F1253" s="1004"/>
      <c r="G1253" s="925">
        <f t="shared" si="284"/>
        <v>1</v>
      </c>
      <c r="H1253" s="959">
        <v>150</v>
      </c>
      <c r="I1253" s="903">
        <v>150</v>
      </c>
      <c r="J1253" s="903">
        <v>150</v>
      </c>
      <c r="K1253" s="959">
        <f t="shared" si="301"/>
        <v>0</v>
      </c>
      <c r="L1253" s="1049">
        <v>42670</v>
      </c>
      <c r="M1253" s="954"/>
      <c r="V1253" s="962"/>
      <c r="W1253" s="967">
        <f t="shared" si="297"/>
        <v>1</v>
      </c>
      <c r="X1253" s="902">
        <v>150</v>
      </c>
      <c r="Y1253" s="933" t="str">
        <f t="shared" si="298"/>
        <v>OK</v>
      </c>
      <c r="AA1253" s="898" t="str">
        <f t="shared" si="299"/>
        <v>RP Provisorio - 3172</v>
      </c>
      <c r="AB1253" s="1058">
        <v>42674</v>
      </c>
      <c r="AC1253" s="726">
        <f t="shared" si="293"/>
        <v>150</v>
      </c>
      <c r="AD1253" s="847">
        <f t="shared" si="296"/>
        <v>5</v>
      </c>
      <c r="AE1253" s="726" t="str">
        <f t="shared" si="300"/>
        <v>OK</v>
      </c>
      <c r="AF1253" s="901" t="str">
        <f t="shared" si="294"/>
        <v>OK</v>
      </c>
    </row>
    <row r="1254" spans="1:32" s="730" customFormat="1" x14ac:dyDescent="0.25">
      <c r="A1254" s="730" t="s">
        <v>115</v>
      </c>
      <c r="B1254" s="884">
        <v>1</v>
      </c>
      <c r="C1254" s="913">
        <v>1800</v>
      </c>
      <c r="D1254" s="864" t="s">
        <v>212</v>
      </c>
      <c r="E1254" s="1043">
        <v>42670</v>
      </c>
      <c r="F1254" s="1006"/>
      <c r="G1254" s="926">
        <f t="shared" si="284"/>
        <v>1</v>
      </c>
      <c r="H1254" s="1007">
        <v>1800</v>
      </c>
      <c r="I1254" s="915">
        <v>1800</v>
      </c>
      <c r="J1254" s="915">
        <v>1800</v>
      </c>
      <c r="K1254" s="1007">
        <f t="shared" si="301"/>
        <v>0</v>
      </c>
      <c r="L1254" s="1047">
        <v>42671</v>
      </c>
      <c r="M1254" s="955"/>
      <c r="V1254" s="963"/>
      <c r="W1254" s="996">
        <f t="shared" si="297"/>
        <v>1</v>
      </c>
      <c r="X1254" s="914"/>
      <c r="Y1254" s="933" t="str">
        <f t="shared" si="298"/>
        <v>KO</v>
      </c>
      <c r="AA1254" s="873" t="str">
        <f t="shared" si="299"/>
        <v>FNAC prov- 2369</v>
      </c>
      <c r="AB1254" s="1073"/>
      <c r="AC1254" s="730">
        <f t="shared" si="293"/>
        <v>0</v>
      </c>
      <c r="AD1254" s="864">
        <f t="shared" si="296"/>
        <v>-42057</v>
      </c>
      <c r="AE1254" s="730" t="str">
        <f t="shared" si="300"/>
        <v>Pendente</v>
      </c>
      <c r="AF1254" s="913" t="str">
        <f t="shared" si="294"/>
        <v>-</v>
      </c>
    </row>
    <row r="1255" spans="1:32" s="720" customFormat="1" x14ac:dyDescent="0.25">
      <c r="A1255" s="720" t="s">
        <v>115</v>
      </c>
      <c r="B1255" s="769">
        <v>1</v>
      </c>
      <c r="C1255" s="786">
        <v>1</v>
      </c>
      <c r="D1255" s="771" t="s">
        <v>182</v>
      </c>
      <c r="E1255" s="1044">
        <v>42671</v>
      </c>
      <c r="F1255" s="825"/>
      <c r="G1255" s="845">
        <f t="shared" si="284"/>
        <v>1</v>
      </c>
      <c r="H1255" s="783">
        <v>1</v>
      </c>
      <c r="I1255" s="790">
        <v>1</v>
      </c>
      <c r="J1255" s="790">
        <v>1</v>
      </c>
      <c r="K1255" s="783">
        <f t="shared" si="301"/>
        <v>0</v>
      </c>
      <c r="L1255" s="1048">
        <v>42672</v>
      </c>
      <c r="M1255" s="953"/>
      <c r="V1255" s="958"/>
      <c r="W1255" s="1051">
        <f t="shared" si="297"/>
        <v>1</v>
      </c>
      <c r="X1255" s="831">
        <v>1</v>
      </c>
      <c r="Y1255" s="977" t="str">
        <f t="shared" si="298"/>
        <v>OK</v>
      </c>
      <c r="AA1255" s="1057" t="str">
        <f t="shared" si="299"/>
        <v>CNT Def - 2205</v>
      </c>
      <c r="AB1255" s="1056">
        <v>42677</v>
      </c>
      <c r="AC1255" s="720">
        <f t="shared" si="293"/>
        <v>1</v>
      </c>
      <c r="AD1255" s="771">
        <f t="shared" si="296"/>
        <v>5</v>
      </c>
      <c r="AE1255" s="720" t="str">
        <f t="shared" si="300"/>
        <v>OK</v>
      </c>
      <c r="AF1255" s="786" t="str">
        <f t="shared" si="294"/>
        <v>OK</v>
      </c>
    </row>
    <row r="1256" spans="1:32" s="720" customFormat="1" x14ac:dyDescent="0.25">
      <c r="A1256" s="720" t="s">
        <v>115</v>
      </c>
      <c r="B1256" s="769">
        <f t="shared" ref="B1256:B1285" si="302">B1255+1</f>
        <v>2</v>
      </c>
      <c r="C1256" s="786">
        <v>12</v>
      </c>
      <c r="D1256" s="771" t="s">
        <v>67</v>
      </c>
      <c r="E1256" s="1044">
        <v>42671</v>
      </c>
      <c r="F1256" s="825"/>
      <c r="G1256" s="845">
        <f t="shared" si="284"/>
        <v>2</v>
      </c>
      <c r="H1256" s="783">
        <v>12</v>
      </c>
      <c r="I1256" s="790">
        <v>12</v>
      </c>
      <c r="J1256" s="790">
        <v>12</v>
      </c>
      <c r="K1256" s="783">
        <f t="shared" si="301"/>
        <v>0</v>
      </c>
      <c r="L1256" s="1048">
        <v>42672</v>
      </c>
      <c r="M1256" s="953"/>
      <c r="V1256" s="958"/>
      <c r="W1256" s="1051">
        <f t="shared" si="297"/>
        <v>2</v>
      </c>
      <c r="X1256" s="831">
        <v>12</v>
      </c>
      <c r="Y1256" s="977" t="str">
        <f t="shared" si="298"/>
        <v>OK</v>
      </c>
      <c r="AA1256" s="1057" t="str">
        <f t="shared" si="299"/>
        <v>White - 2213</v>
      </c>
      <c r="AB1256" s="1056">
        <v>42677</v>
      </c>
      <c r="AC1256" s="720">
        <f t="shared" si="293"/>
        <v>12</v>
      </c>
      <c r="AD1256" s="771">
        <f t="shared" si="296"/>
        <v>5</v>
      </c>
      <c r="AE1256" s="720" t="str">
        <f t="shared" si="300"/>
        <v>OK</v>
      </c>
      <c r="AF1256" s="786" t="str">
        <f t="shared" si="294"/>
        <v>OK</v>
      </c>
    </row>
    <row r="1257" spans="1:32" s="720" customFormat="1" x14ac:dyDescent="0.25">
      <c r="A1257" s="720" t="s">
        <v>115</v>
      </c>
      <c r="B1257" s="769">
        <f t="shared" si="302"/>
        <v>3</v>
      </c>
      <c r="C1257" s="786">
        <v>102</v>
      </c>
      <c r="D1257" s="771" t="s">
        <v>69</v>
      </c>
      <c r="E1257" s="1044">
        <v>42671</v>
      </c>
      <c r="F1257" s="825"/>
      <c r="G1257" s="845">
        <f t="shared" si="284"/>
        <v>3</v>
      </c>
      <c r="H1257" s="783">
        <v>102</v>
      </c>
      <c r="I1257" s="790">
        <v>102</v>
      </c>
      <c r="J1257" s="790">
        <v>102</v>
      </c>
      <c r="K1257" s="783">
        <f t="shared" si="301"/>
        <v>0</v>
      </c>
      <c r="L1257" s="1048">
        <v>42672</v>
      </c>
      <c r="M1257" s="953"/>
      <c r="V1257" s="958"/>
      <c r="W1257" s="1051">
        <f t="shared" si="297"/>
        <v>3</v>
      </c>
      <c r="X1257" s="831">
        <v>102</v>
      </c>
      <c r="Y1257" s="977" t="str">
        <f t="shared" si="298"/>
        <v>OK</v>
      </c>
      <c r="AA1257" s="1057" t="str">
        <f t="shared" si="299"/>
        <v>Black - 2215</v>
      </c>
      <c r="AB1257" s="1056">
        <v>42677</v>
      </c>
      <c r="AC1257" s="720">
        <f t="shared" si="293"/>
        <v>102</v>
      </c>
      <c r="AD1257" s="771">
        <f t="shared" si="296"/>
        <v>5</v>
      </c>
      <c r="AE1257" s="720" t="str">
        <f t="shared" si="300"/>
        <v>OK</v>
      </c>
      <c r="AF1257" s="786" t="str">
        <f t="shared" si="294"/>
        <v>OK</v>
      </c>
    </row>
    <row r="1258" spans="1:32" s="720" customFormat="1" x14ac:dyDescent="0.25">
      <c r="A1258" s="720" t="s">
        <v>115</v>
      </c>
      <c r="B1258" s="769">
        <f t="shared" si="302"/>
        <v>4</v>
      </c>
      <c r="C1258" s="786">
        <v>444</v>
      </c>
      <c r="D1258" s="771" t="s">
        <v>73</v>
      </c>
      <c r="E1258" s="1044">
        <v>42671</v>
      </c>
      <c r="F1258" s="825"/>
      <c r="G1258" s="845">
        <f t="shared" si="284"/>
        <v>4</v>
      </c>
      <c r="H1258" s="783">
        <v>444</v>
      </c>
      <c r="I1258" s="790">
        <v>444</v>
      </c>
      <c r="J1258" s="790">
        <v>444</v>
      </c>
      <c r="K1258" s="783">
        <f t="shared" si="301"/>
        <v>0</v>
      </c>
      <c r="L1258" s="1048">
        <v>42672</v>
      </c>
      <c r="M1258" s="953"/>
      <c r="V1258" s="958"/>
      <c r="W1258" s="1051">
        <f t="shared" si="297"/>
        <v>4</v>
      </c>
      <c r="X1258" s="831">
        <v>444</v>
      </c>
      <c r="Y1258" s="977" t="str">
        <f t="shared" si="298"/>
        <v>OK</v>
      </c>
      <c r="AA1258" s="1057" t="str">
        <f t="shared" si="299"/>
        <v>Ikea - 2228</v>
      </c>
      <c r="AB1258" s="1056">
        <v>42677</v>
      </c>
      <c r="AC1258" s="720">
        <f t="shared" si="293"/>
        <v>444</v>
      </c>
      <c r="AD1258" s="771">
        <f t="shared" si="296"/>
        <v>5</v>
      </c>
      <c r="AE1258" s="720" t="str">
        <f t="shared" si="300"/>
        <v>OK</v>
      </c>
      <c r="AF1258" s="786" t="str">
        <f t="shared" si="294"/>
        <v>OK</v>
      </c>
    </row>
    <row r="1259" spans="1:32" s="720" customFormat="1" x14ac:dyDescent="0.25">
      <c r="A1259" s="720" t="s">
        <v>115</v>
      </c>
      <c r="B1259" s="769">
        <f t="shared" si="302"/>
        <v>5</v>
      </c>
      <c r="C1259" s="786">
        <v>4</v>
      </c>
      <c r="D1259" s="771" t="s">
        <v>79</v>
      </c>
      <c r="E1259" s="1044">
        <v>42671</v>
      </c>
      <c r="F1259" s="825"/>
      <c r="G1259" s="845">
        <f t="shared" si="284"/>
        <v>5</v>
      </c>
      <c r="H1259" s="783">
        <v>4</v>
      </c>
      <c r="I1259" s="790">
        <v>4</v>
      </c>
      <c r="J1259" s="790">
        <v>4</v>
      </c>
      <c r="K1259" s="783">
        <f t="shared" si="301"/>
        <v>0</v>
      </c>
      <c r="L1259" s="1048">
        <v>42672</v>
      </c>
      <c r="M1259" s="953"/>
      <c r="V1259" s="958"/>
      <c r="W1259" s="1051">
        <f t="shared" si="297"/>
        <v>5</v>
      </c>
      <c r="X1259" s="831">
        <v>4</v>
      </c>
      <c r="Y1259" s="977" t="str">
        <f t="shared" si="298"/>
        <v>OK</v>
      </c>
      <c r="AA1259" s="1057" t="str">
        <f t="shared" si="299"/>
        <v>Moviflor - 2229</v>
      </c>
      <c r="AB1259" s="1056">
        <v>42677</v>
      </c>
      <c r="AC1259" s="720">
        <f t="shared" si="293"/>
        <v>4</v>
      </c>
      <c r="AD1259" s="771">
        <f t="shared" si="296"/>
        <v>5</v>
      </c>
      <c r="AE1259" s="720" t="str">
        <f t="shared" si="300"/>
        <v>OK</v>
      </c>
      <c r="AF1259" s="786" t="str">
        <f t="shared" si="294"/>
        <v>OK</v>
      </c>
    </row>
    <row r="1260" spans="1:32" s="720" customFormat="1" x14ac:dyDescent="0.25">
      <c r="A1260" s="720" t="s">
        <v>115</v>
      </c>
      <c r="B1260" s="769">
        <f t="shared" si="302"/>
        <v>6</v>
      </c>
      <c r="C1260" s="786">
        <v>471</v>
      </c>
      <c r="D1260" s="771" t="s">
        <v>74</v>
      </c>
      <c r="E1260" s="1044">
        <v>42671</v>
      </c>
      <c r="F1260" s="825"/>
      <c r="G1260" s="845">
        <f t="shared" si="284"/>
        <v>6</v>
      </c>
      <c r="H1260" s="783">
        <v>471</v>
      </c>
      <c r="I1260" s="790">
        <v>471</v>
      </c>
      <c r="J1260" s="790">
        <v>471</v>
      </c>
      <c r="K1260" s="783">
        <f t="shared" si="301"/>
        <v>0</v>
      </c>
      <c r="L1260" s="1048">
        <v>42672</v>
      </c>
      <c r="M1260" s="953"/>
      <c r="V1260" s="958"/>
      <c r="W1260" s="1051">
        <f t="shared" si="297"/>
        <v>6</v>
      </c>
      <c r="X1260" s="831">
        <v>471</v>
      </c>
      <c r="Y1260" s="977" t="str">
        <f t="shared" si="298"/>
        <v>OK</v>
      </c>
      <c r="AA1260" s="1057" t="str">
        <f t="shared" si="299"/>
        <v>Conforama - 2230</v>
      </c>
      <c r="AB1260" s="1056">
        <v>42678</v>
      </c>
      <c r="AC1260" s="720">
        <f t="shared" si="293"/>
        <v>471</v>
      </c>
      <c r="AD1260" s="771">
        <f t="shared" si="296"/>
        <v>6</v>
      </c>
      <c r="AE1260" s="720" t="str">
        <f t="shared" si="300"/>
        <v>OK</v>
      </c>
      <c r="AF1260" s="786" t="str">
        <f t="shared" si="294"/>
        <v>OK</v>
      </c>
    </row>
    <row r="1261" spans="1:32" s="720" customFormat="1" x14ac:dyDescent="0.25">
      <c r="A1261" s="720" t="s">
        <v>115</v>
      </c>
      <c r="B1261" s="769">
        <f t="shared" si="302"/>
        <v>7</v>
      </c>
      <c r="C1261" s="786">
        <v>35</v>
      </c>
      <c r="D1261" s="771" t="s">
        <v>75</v>
      </c>
      <c r="E1261" s="1044">
        <v>42671</v>
      </c>
      <c r="F1261" s="825"/>
      <c r="G1261" s="845">
        <f t="shared" ref="G1261:G1302" si="303">B1261</f>
        <v>7</v>
      </c>
      <c r="H1261" s="783">
        <v>35</v>
      </c>
      <c r="I1261" s="790">
        <v>35</v>
      </c>
      <c r="J1261" s="790">
        <v>35</v>
      </c>
      <c r="K1261" s="783">
        <f t="shared" si="301"/>
        <v>0</v>
      </c>
      <c r="L1261" s="1048">
        <v>42672</v>
      </c>
      <c r="M1261" s="953"/>
      <c r="V1261" s="958"/>
      <c r="W1261" s="1051">
        <f t="shared" si="297"/>
        <v>7</v>
      </c>
      <c r="X1261" s="831">
        <v>35</v>
      </c>
      <c r="Y1261" s="977" t="str">
        <f t="shared" si="298"/>
        <v>OK</v>
      </c>
      <c r="AA1261" s="1057" t="str">
        <f t="shared" si="299"/>
        <v>Euronics - 2231</v>
      </c>
      <c r="AB1261" s="1056">
        <v>42677</v>
      </c>
      <c r="AC1261" s="720">
        <f t="shared" si="293"/>
        <v>35</v>
      </c>
      <c r="AD1261" s="771">
        <f t="shared" si="296"/>
        <v>5</v>
      </c>
      <c r="AE1261" s="720" t="str">
        <f t="shared" si="300"/>
        <v>OK</v>
      </c>
      <c r="AF1261" s="786" t="str">
        <f t="shared" si="294"/>
        <v>OK</v>
      </c>
    </row>
    <row r="1262" spans="1:32" s="720" customFormat="1" x14ac:dyDescent="0.25">
      <c r="A1262" s="720" t="s">
        <v>115</v>
      </c>
      <c r="B1262" s="769">
        <f t="shared" si="302"/>
        <v>8</v>
      </c>
      <c r="C1262" s="786">
        <v>12</v>
      </c>
      <c r="D1262" s="771" t="s">
        <v>76</v>
      </c>
      <c r="E1262" s="1044">
        <v>42671</v>
      </c>
      <c r="F1262" s="825"/>
      <c r="G1262" s="845">
        <f t="shared" si="303"/>
        <v>8</v>
      </c>
      <c r="H1262" s="783">
        <v>12</v>
      </c>
      <c r="I1262" s="790">
        <v>12</v>
      </c>
      <c r="J1262" s="790">
        <v>12</v>
      </c>
      <c r="K1262" s="783">
        <f t="shared" si="301"/>
        <v>0</v>
      </c>
      <c r="L1262" s="1048">
        <v>42672</v>
      </c>
      <c r="M1262" s="953"/>
      <c r="V1262" s="958"/>
      <c r="W1262" s="1051">
        <f t="shared" si="297"/>
        <v>8</v>
      </c>
      <c r="X1262" s="831">
        <v>12</v>
      </c>
      <c r="Y1262" s="977" t="str">
        <f t="shared" si="298"/>
        <v>OK</v>
      </c>
      <c r="AA1262" s="1057" t="str">
        <f t="shared" si="299"/>
        <v>Tien 21 - 2232</v>
      </c>
      <c r="AB1262" s="1056">
        <v>42677</v>
      </c>
      <c r="AC1262" s="720">
        <f t="shared" si="293"/>
        <v>12</v>
      </c>
      <c r="AD1262" s="771">
        <f t="shared" si="296"/>
        <v>5</v>
      </c>
      <c r="AE1262" s="720" t="str">
        <f t="shared" si="300"/>
        <v>OK</v>
      </c>
      <c r="AF1262" s="786" t="str">
        <f t="shared" si="294"/>
        <v>OK</v>
      </c>
    </row>
    <row r="1263" spans="1:32" s="720" customFormat="1" x14ac:dyDescent="0.25">
      <c r="A1263" s="720" t="s">
        <v>115</v>
      </c>
      <c r="B1263" s="769">
        <f t="shared" si="302"/>
        <v>9</v>
      </c>
      <c r="C1263" s="786">
        <v>10</v>
      </c>
      <c r="D1263" s="771" t="s">
        <v>77</v>
      </c>
      <c r="E1263" s="1044">
        <v>42671</v>
      </c>
      <c r="F1263" s="825"/>
      <c r="G1263" s="845">
        <f t="shared" si="303"/>
        <v>9</v>
      </c>
      <c r="H1263" s="783">
        <v>10</v>
      </c>
      <c r="I1263" s="790">
        <v>10</v>
      </c>
      <c r="J1263" s="790">
        <v>10</v>
      </c>
      <c r="K1263" s="783">
        <f t="shared" si="301"/>
        <v>0</v>
      </c>
      <c r="L1263" s="1048">
        <v>42672</v>
      </c>
      <c r="M1263" s="953"/>
      <c r="V1263" s="958"/>
      <c r="W1263" s="1051">
        <f t="shared" si="297"/>
        <v>9</v>
      </c>
      <c r="X1263" s="831">
        <v>10</v>
      </c>
      <c r="Y1263" s="977" t="str">
        <f t="shared" si="298"/>
        <v>OK</v>
      </c>
      <c r="AA1263" s="1057" t="str">
        <f t="shared" si="299"/>
        <v>Confort - 2233</v>
      </c>
      <c r="AB1263" s="1056">
        <v>42677</v>
      </c>
      <c r="AC1263" s="720">
        <f t="shared" si="293"/>
        <v>10</v>
      </c>
      <c r="AD1263" s="771">
        <f t="shared" si="296"/>
        <v>5</v>
      </c>
      <c r="AE1263" s="720" t="str">
        <f t="shared" si="300"/>
        <v>OK</v>
      </c>
      <c r="AF1263" s="786" t="str">
        <f t="shared" si="294"/>
        <v>OK</v>
      </c>
    </row>
    <row r="1264" spans="1:32" s="720" customFormat="1" x14ac:dyDescent="0.25">
      <c r="A1264" s="720" t="s">
        <v>115</v>
      </c>
      <c r="B1264" s="769">
        <f t="shared" si="302"/>
        <v>10</v>
      </c>
      <c r="C1264" s="786">
        <v>532</v>
      </c>
      <c r="D1264" s="771" t="s">
        <v>213</v>
      </c>
      <c r="E1264" s="1044">
        <v>42671</v>
      </c>
      <c r="F1264" s="825"/>
      <c r="G1264" s="845">
        <f t="shared" si="303"/>
        <v>10</v>
      </c>
      <c r="H1264" s="783">
        <v>532</v>
      </c>
      <c r="I1264" s="790">
        <v>532</v>
      </c>
      <c r="J1264" s="790">
        <v>532</v>
      </c>
      <c r="K1264" s="783">
        <f t="shared" si="301"/>
        <v>0</v>
      </c>
      <c r="L1264" s="1048">
        <v>42672</v>
      </c>
      <c r="M1264" s="953"/>
      <c r="V1264" s="958"/>
      <c r="W1264" s="1051">
        <f t="shared" si="297"/>
        <v>10</v>
      </c>
      <c r="X1264" s="831">
        <v>532</v>
      </c>
      <c r="Y1264" s="977" t="str">
        <f t="shared" si="298"/>
        <v>OK</v>
      </c>
      <c r="AA1264" s="1057" t="str">
        <f t="shared" si="299"/>
        <v>MC FNAC- 2370</v>
      </c>
      <c r="AB1264" s="1056">
        <v>42677</v>
      </c>
      <c r="AC1264" s="720">
        <f t="shared" si="293"/>
        <v>532</v>
      </c>
      <c r="AD1264" s="771">
        <f t="shared" si="296"/>
        <v>5</v>
      </c>
      <c r="AE1264" s="720" t="str">
        <f t="shared" si="300"/>
        <v>OK</v>
      </c>
      <c r="AF1264" s="786" t="str">
        <f t="shared" si="294"/>
        <v>OK</v>
      </c>
    </row>
    <row r="1265" spans="1:32" s="720" customFormat="1" x14ac:dyDescent="0.25">
      <c r="A1265" s="720" t="s">
        <v>115</v>
      </c>
      <c r="B1265" s="769">
        <f t="shared" si="302"/>
        <v>11</v>
      </c>
      <c r="C1265" s="786">
        <v>150</v>
      </c>
      <c r="D1265" s="771" t="s">
        <v>187</v>
      </c>
      <c r="E1265" s="1044">
        <v>42671</v>
      </c>
      <c r="F1265" s="825"/>
      <c r="G1265" s="845">
        <f t="shared" si="303"/>
        <v>11</v>
      </c>
      <c r="H1265" s="783">
        <v>150</v>
      </c>
      <c r="I1265" s="790">
        <v>150</v>
      </c>
      <c r="J1265" s="790">
        <v>150</v>
      </c>
      <c r="K1265" s="783">
        <f t="shared" si="301"/>
        <v>0</v>
      </c>
      <c r="L1265" s="1048">
        <v>42672</v>
      </c>
      <c r="M1265" s="953"/>
      <c r="V1265" s="958"/>
      <c r="W1265" s="1051">
        <f t="shared" si="297"/>
        <v>11</v>
      </c>
      <c r="X1265" s="831">
        <v>150</v>
      </c>
      <c r="Y1265" s="977" t="str">
        <f t="shared" si="298"/>
        <v>OK</v>
      </c>
      <c r="AA1265" s="1057" t="str">
        <f t="shared" si="299"/>
        <v>Salvador Caetano - 2879</v>
      </c>
      <c r="AB1265" s="1056">
        <v>42678</v>
      </c>
      <c r="AC1265" s="720">
        <f t="shared" si="293"/>
        <v>150</v>
      </c>
      <c r="AD1265" s="771">
        <f t="shared" si="296"/>
        <v>6</v>
      </c>
      <c r="AE1265" s="720" t="str">
        <f t="shared" si="300"/>
        <v>OK</v>
      </c>
      <c r="AF1265" s="786" t="str">
        <f t="shared" si="294"/>
        <v>OK</v>
      </c>
    </row>
    <row r="1266" spans="1:32" s="720" customFormat="1" x14ac:dyDescent="0.25">
      <c r="A1266" s="720" t="s">
        <v>115</v>
      </c>
      <c r="B1266" s="769">
        <f t="shared" si="302"/>
        <v>12</v>
      </c>
      <c r="C1266" s="786">
        <v>544</v>
      </c>
      <c r="D1266" s="771" t="s">
        <v>199</v>
      </c>
      <c r="E1266" s="1044">
        <v>42671</v>
      </c>
      <c r="F1266" s="825"/>
      <c r="G1266" s="845">
        <f t="shared" si="303"/>
        <v>12</v>
      </c>
      <c r="H1266" s="783">
        <v>544</v>
      </c>
      <c r="I1266" s="790">
        <v>544</v>
      </c>
      <c r="J1266" s="790">
        <v>544</v>
      </c>
      <c r="K1266" s="783">
        <f t="shared" si="301"/>
        <v>0</v>
      </c>
      <c r="L1266" s="1048">
        <v>42672</v>
      </c>
      <c r="M1266" s="953"/>
      <c r="V1266" s="958"/>
      <c r="W1266" s="1051">
        <f t="shared" si="297"/>
        <v>12</v>
      </c>
      <c r="X1266" s="831">
        <v>544</v>
      </c>
      <c r="Y1266" s="977" t="str">
        <f t="shared" si="298"/>
        <v>OK</v>
      </c>
      <c r="AA1266" s="1057" t="str">
        <f t="shared" si="299"/>
        <v>RP Def - 3173</v>
      </c>
      <c r="AB1266" s="1056">
        <v>42677</v>
      </c>
      <c r="AC1266" s="720">
        <f t="shared" si="293"/>
        <v>544</v>
      </c>
      <c r="AD1266" s="771">
        <f t="shared" si="296"/>
        <v>5</v>
      </c>
      <c r="AE1266" s="720" t="str">
        <f t="shared" si="300"/>
        <v>OK</v>
      </c>
      <c r="AF1266" s="786" t="str">
        <f t="shared" si="294"/>
        <v>OK</v>
      </c>
    </row>
    <row r="1267" spans="1:32" s="720" customFormat="1" x14ac:dyDescent="0.25">
      <c r="A1267" s="720" t="s">
        <v>115</v>
      </c>
      <c r="B1267" s="769">
        <f t="shared" si="302"/>
        <v>13</v>
      </c>
      <c r="C1267" s="786">
        <v>546</v>
      </c>
      <c r="D1267" s="771" t="s">
        <v>245</v>
      </c>
      <c r="E1267" s="1044">
        <v>42671</v>
      </c>
      <c r="F1267" s="825"/>
      <c r="G1267" s="845">
        <f t="shared" si="303"/>
        <v>13</v>
      </c>
      <c r="H1267" s="783">
        <v>546</v>
      </c>
      <c r="I1267" s="790">
        <v>546</v>
      </c>
      <c r="J1267" s="790">
        <v>546</v>
      </c>
      <c r="K1267" s="783">
        <f t="shared" si="301"/>
        <v>0</v>
      </c>
      <c r="L1267" s="1048">
        <v>42672</v>
      </c>
      <c r="M1267" s="953"/>
      <c r="V1267" s="958"/>
      <c r="W1267" s="1051">
        <f t="shared" si="297"/>
        <v>13</v>
      </c>
      <c r="X1267" s="831">
        <v>546</v>
      </c>
      <c r="Y1267" s="977" t="str">
        <f t="shared" si="298"/>
        <v>OK</v>
      </c>
      <c r="AA1267" s="1057" t="str">
        <f t="shared" si="299"/>
        <v>CTT Standard - 4091</v>
      </c>
      <c r="AB1267" s="1056">
        <v>42677</v>
      </c>
      <c r="AC1267" s="720">
        <f t="shared" si="293"/>
        <v>546</v>
      </c>
      <c r="AD1267" s="771">
        <f t="shared" si="296"/>
        <v>5</v>
      </c>
      <c r="AE1267" s="720" t="str">
        <f t="shared" si="300"/>
        <v>OK</v>
      </c>
      <c r="AF1267" s="786" t="str">
        <f t="shared" si="294"/>
        <v>OK</v>
      </c>
    </row>
    <row r="1268" spans="1:32" s="720" customFormat="1" x14ac:dyDescent="0.25">
      <c r="A1268" s="720" t="s">
        <v>115</v>
      </c>
      <c r="B1268" s="769">
        <f t="shared" si="302"/>
        <v>14</v>
      </c>
      <c r="C1268" s="786">
        <v>29</v>
      </c>
      <c r="D1268" s="771" t="s">
        <v>244</v>
      </c>
      <c r="E1268" s="1044">
        <v>42671</v>
      </c>
      <c r="F1268" s="825"/>
      <c r="G1268" s="845">
        <f t="shared" si="303"/>
        <v>14</v>
      </c>
      <c r="H1268" s="783">
        <v>29</v>
      </c>
      <c r="I1268" s="790">
        <v>29</v>
      </c>
      <c r="J1268" s="790">
        <v>29</v>
      </c>
      <c r="K1268" s="783">
        <f t="shared" si="301"/>
        <v>0</v>
      </c>
      <c r="L1268" s="1048">
        <v>42672</v>
      </c>
      <c r="M1268" s="953"/>
      <c r="V1268" s="958"/>
      <c r="W1268" s="1051">
        <f t="shared" si="297"/>
        <v>14</v>
      </c>
      <c r="X1268" s="831">
        <v>29</v>
      </c>
      <c r="Y1268" s="977" t="str">
        <f t="shared" si="298"/>
        <v>OK</v>
      </c>
      <c r="AA1268" s="1057" t="str">
        <f t="shared" si="299"/>
        <v>JOM - 4327</v>
      </c>
      <c r="AB1268" s="1056">
        <v>42677</v>
      </c>
      <c r="AC1268" s="720">
        <f t="shared" si="293"/>
        <v>29</v>
      </c>
      <c r="AD1268" s="771">
        <f t="shared" si="296"/>
        <v>5</v>
      </c>
      <c r="AE1268" s="720" t="str">
        <f t="shared" si="300"/>
        <v>OK</v>
      </c>
      <c r="AF1268" s="786" t="str">
        <f t="shared" si="294"/>
        <v>OK</v>
      </c>
    </row>
    <row r="1269" spans="1:32" s="720" customFormat="1" x14ac:dyDescent="0.25">
      <c r="A1269" s="720" t="s">
        <v>115</v>
      </c>
      <c r="B1269" s="769">
        <f t="shared" si="302"/>
        <v>15</v>
      </c>
      <c r="C1269" s="786">
        <v>1</v>
      </c>
      <c r="D1269" s="771" t="s">
        <v>189</v>
      </c>
      <c r="E1269" s="1044">
        <v>42671</v>
      </c>
      <c r="F1269" s="825"/>
      <c r="G1269" s="845">
        <f t="shared" si="303"/>
        <v>15</v>
      </c>
      <c r="H1269" s="783">
        <v>1</v>
      </c>
      <c r="I1269" s="790">
        <v>1</v>
      </c>
      <c r="J1269" s="790">
        <v>1</v>
      </c>
      <c r="K1269" s="783">
        <f t="shared" si="301"/>
        <v>0</v>
      </c>
      <c r="L1269" s="1048">
        <v>42672</v>
      </c>
      <c r="M1269" s="953"/>
      <c r="V1269" s="958"/>
      <c r="W1269" s="1051">
        <f t="shared" si="297"/>
        <v>15</v>
      </c>
      <c r="X1269" s="831">
        <v>1</v>
      </c>
      <c r="Y1269" s="977" t="str">
        <f t="shared" si="298"/>
        <v>OK</v>
      </c>
      <c r="AA1269" s="1057" t="str">
        <f t="shared" si="299"/>
        <v>SZ Def - 6508</v>
      </c>
      <c r="AB1269" s="1056">
        <v>42677</v>
      </c>
      <c r="AC1269" s="720">
        <f t="shared" si="293"/>
        <v>1</v>
      </c>
      <c r="AD1269" s="771">
        <f t="shared" si="296"/>
        <v>5</v>
      </c>
      <c r="AE1269" s="720" t="str">
        <f t="shared" si="300"/>
        <v>OK</v>
      </c>
      <c r="AF1269" s="786" t="str">
        <f t="shared" si="294"/>
        <v>OK</v>
      </c>
    </row>
    <row r="1270" spans="1:32" s="720" customFormat="1" x14ac:dyDescent="0.25">
      <c r="A1270" s="720" t="s">
        <v>115</v>
      </c>
      <c r="B1270" s="769">
        <f t="shared" si="302"/>
        <v>16</v>
      </c>
      <c r="C1270" s="786">
        <v>132</v>
      </c>
      <c r="D1270" s="771" t="s">
        <v>214</v>
      </c>
      <c r="E1270" s="1044">
        <v>42671</v>
      </c>
      <c r="F1270" s="825"/>
      <c r="G1270" s="845">
        <f t="shared" si="303"/>
        <v>16</v>
      </c>
      <c r="H1270" s="783">
        <v>132</v>
      </c>
      <c r="I1270" s="790">
        <v>132</v>
      </c>
      <c r="J1270" s="790">
        <v>132</v>
      </c>
      <c r="K1270" s="783">
        <f t="shared" si="301"/>
        <v>0</v>
      </c>
      <c r="L1270" s="1048">
        <v>42672</v>
      </c>
      <c r="M1270" s="953"/>
      <c r="V1270" s="958"/>
      <c r="W1270" s="1051">
        <f t="shared" si="297"/>
        <v>16</v>
      </c>
      <c r="X1270" s="831">
        <v>132</v>
      </c>
      <c r="Y1270" s="977" t="str">
        <f t="shared" si="298"/>
        <v>OK</v>
      </c>
      <c r="AA1270" s="1057" t="str">
        <f t="shared" si="299"/>
        <v>Worten def - 6806</v>
      </c>
      <c r="AB1270" s="1056">
        <v>42710</v>
      </c>
      <c r="AC1270" s="720">
        <f t="shared" si="293"/>
        <v>132</v>
      </c>
      <c r="AD1270" s="771">
        <f t="shared" si="296"/>
        <v>38</v>
      </c>
      <c r="AE1270" s="720" t="str">
        <f t="shared" si="300"/>
        <v>OK</v>
      </c>
      <c r="AF1270" s="786" t="str">
        <f t="shared" si="294"/>
        <v>OK</v>
      </c>
    </row>
    <row r="1271" spans="1:32" s="726" customFormat="1" x14ac:dyDescent="0.25">
      <c r="A1271" s="726" t="s">
        <v>115</v>
      </c>
      <c r="B1271" s="875">
        <f t="shared" si="302"/>
        <v>17</v>
      </c>
      <c r="C1271" s="901">
        <v>47</v>
      </c>
      <c r="D1271" s="847" t="s">
        <v>281</v>
      </c>
      <c r="E1271" s="1045">
        <v>42671</v>
      </c>
      <c r="F1271" s="1004"/>
      <c r="G1271" s="925">
        <f t="shared" si="303"/>
        <v>17</v>
      </c>
      <c r="H1271" s="959">
        <v>47</v>
      </c>
      <c r="I1271" s="903">
        <v>47</v>
      </c>
      <c r="J1271" s="903">
        <v>47</v>
      </c>
      <c r="K1271" s="959">
        <f t="shared" si="301"/>
        <v>0</v>
      </c>
      <c r="L1271" s="1049">
        <v>42672</v>
      </c>
      <c r="M1271" s="954"/>
      <c r="V1271" s="962"/>
      <c r="W1271" s="967">
        <f t="shared" si="297"/>
        <v>17</v>
      </c>
      <c r="X1271" s="902">
        <v>47</v>
      </c>
      <c r="Y1271" s="933" t="str">
        <f t="shared" si="298"/>
        <v>OK</v>
      </c>
      <c r="AA1271" s="898" t="str">
        <f t="shared" si="299"/>
        <v>Decathlon-6947</v>
      </c>
      <c r="AB1271" s="1058">
        <v>42678</v>
      </c>
      <c r="AC1271" s="726">
        <f t="shared" si="293"/>
        <v>47</v>
      </c>
      <c r="AD1271" s="847">
        <f t="shared" si="296"/>
        <v>6</v>
      </c>
      <c r="AE1271" s="726" t="str">
        <f t="shared" si="300"/>
        <v>OK</v>
      </c>
      <c r="AF1271" s="901" t="str">
        <f t="shared" si="294"/>
        <v>OK</v>
      </c>
    </row>
    <row r="1272" spans="1:32" s="720" customFormat="1" x14ac:dyDescent="0.25">
      <c r="A1272" s="720" t="s">
        <v>115</v>
      </c>
      <c r="B1272" s="769">
        <v>1</v>
      </c>
      <c r="C1272" s="786">
        <v>1000</v>
      </c>
      <c r="D1272" s="771" t="s">
        <v>212</v>
      </c>
      <c r="E1272" s="1044">
        <v>42674</v>
      </c>
      <c r="F1272" s="825"/>
      <c r="G1272" s="845">
        <f t="shared" si="303"/>
        <v>1</v>
      </c>
      <c r="H1272" s="783">
        <v>1000</v>
      </c>
      <c r="I1272" s="790">
        <v>1000</v>
      </c>
      <c r="J1272" s="790">
        <v>1000</v>
      </c>
      <c r="K1272" s="783">
        <f t="shared" si="301"/>
        <v>0</v>
      </c>
      <c r="L1272" s="1048">
        <v>42676</v>
      </c>
      <c r="M1272" s="953"/>
      <c r="V1272" s="958"/>
      <c r="W1272" s="1051">
        <f t="shared" si="297"/>
        <v>1</v>
      </c>
      <c r="X1272" s="831"/>
      <c r="Y1272" s="977" t="str">
        <f t="shared" si="298"/>
        <v>KO</v>
      </c>
      <c r="AA1272" s="1057" t="str">
        <f t="shared" si="299"/>
        <v>FNAC prov- 2369</v>
      </c>
      <c r="AB1272" s="826"/>
      <c r="AC1272" s="720">
        <f t="shared" si="293"/>
        <v>0</v>
      </c>
      <c r="AD1272" s="771">
        <f t="shared" si="296"/>
        <v>-42060</v>
      </c>
      <c r="AE1272" s="720" t="str">
        <f t="shared" si="300"/>
        <v>Pendente</v>
      </c>
      <c r="AF1272" s="786" t="str">
        <f t="shared" si="294"/>
        <v>-</v>
      </c>
    </row>
    <row r="1273" spans="1:32" s="720" customFormat="1" x14ac:dyDescent="0.25">
      <c r="A1273" s="720" t="s">
        <v>115</v>
      </c>
      <c r="B1273" s="769">
        <f t="shared" si="302"/>
        <v>2</v>
      </c>
      <c r="C1273" s="786">
        <v>1100</v>
      </c>
      <c r="D1273" s="771" t="s">
        <v>186</v>
      </c>
      <c r="E1273" s="1044">
        <v>42674</v>
      </c>
      <c r="F1273" s="825"/>
      <c r="G1273" s="845">
        <f t="shared" si="303"/>
        <v>2</v>
      </c>
      <c r="H1273" s="783">
        <v>1100</v>
      </c>
      <c r="I1273" s="790">
        <v>1100</v>
      </c>
      <c r="J1273" s="790">
        <v>1100</v>
      </c>
      <c r="K1273" s="783">
        <f t="shared" si="301"/>
        <v>0</v>
      </c>
      <c r="L1273" s="1048">
        <v>42676</v>
      </c>
      <c r="M1273" s="953"/>
      <c r="V1273" s="958"/>
      <c r="W1273" s="1051">
        <f t="shared" si="297"/>
        <v>2</v>
      </c>
      <c r="X1273" s="831">
        <v>1100</v>
      </c>
      <c r="Y1273" s="977" t="str">
        <f t="shared" si="298"/>
        <v>OK</v>
      </c>
      <c r="AA1273" s="1057" t="str">
        <f t="shared" si="299"/>
        <v>Ikea prov - 2835</v>
      </c>
      <c r="AB1273" s="1056">
        <v>42677</v>
      </c>
      <c r="AC1273" s="720">
        <f t="shared" si="293"/>
        <v>1100</v>
      </c>
      <c r="AD1273" s="771">
        <f t="shared" si="296"/>
        <v>3</v>
      </c>
      <c r="AE1273" s="720" t="str">
        <f t="shared" si="300"/>
        <v>OK</v>
      </c>
      <c r="AF1273" s="786" t="str">
        <f t="shared" si="294"/>
        <v>OK</v>
      </c>
    </row>
    <row r="1274" spans="1:32" s="726" customFormat="1" x14ac:dyDescent="0.25">
      <c r="A1274" s="726" t="s">
        <v>115</v>
      </c>
      <c r="B1274" s="875">
        <f t="shared" si="302"/>
        <v>3</v>
      </c>
      <c r="C1274" s="901">
        <v>350</v>
      </c>
      <c r="D1274" s="847" t="s">
        <v>196</v>
      </c>
      <c r="E1274" s="1045">
        <v>42674</v>
      </c>
      <c r="F1274" s="1004"/>
      <c r="G1274" s="925">
        <f t="shared" si="303"/>
        <v>3</v>
      </c>
      <c r="H1274" s="959">
        <v>350</v>
      </c>
      <c r="I1274" s="903">
        <v>350</v>
      </c>
      <c r="J1274" s="903">
        <v>350</v>
      </c>
      <c r="K1274" s="959">
        <f t="shared" si="301"/>
        <v>0</v>
      </c>
      <c r="L1274" s="1049">
        <v>42676</v>
      </c>
      <c r="M1274" s="954"/>
      <c r="V1274" s="962"/>
      <c r="W1274" s="967">
        <f t="shared" si="297"/>
        <v>3</v>
      </c>
      <c r="X1274" s="902">
        <v>350</v>
      </c>
      <c r="Y1274" s="933" t="str">
        <f t="shared" si="298"/>
        <v>OK</v>
      </c>
      <c r="AA1274" s="898" t="str">
        <f t="shared" si="299"/>
        <v>RP Provisorio - 3172</v>
      </c>
      <c r="AB1274" s="1058">
        <v>42678</v>
      </c>
      <c r="AC1274" s="726">
        <f t="shared" si="293"/>
        <v>350</v>
      </c>
      <c r="AD1274" s="847">
        <f t="shared" si="296"/>
        <v>4</v>
      </c>
      <c r="AE1274" s="726" t="str">
        <f t="shared" si="300"/>
        <v>OK</v>
      </c>
      <c r="AF1274" s="901" t="str">
        <f t="shared" si="294"/>
        <v>OK</v>
      </c>
    </row>
    <row r="1275" spans="1:32" s="720" customFormat="1" x14ac:dyDescent="0.25">
      <c r="A1275" s="720" t="s">
        <v>115</v>
      </c>
      <c r="B1275" s="769">
        <v>1</v>
      </c>
      <c r="C1275" s="786">
        <v>1400</v>
      </c>
      <c r="D1275" s="771" t="s">
        <v>186</v>
      </c>
      <c r="E1275" s="1044">
        <v>42676</v>
      </c>
      <c r="F1275" s="825"/>
      <c r="G1275" s="845">
        <f t="shared" si="303"/>
        <v>1</v>
      </c>
      <c r="H1275" s="783">
        <v>1400</v>
      </c>
      <c r="I1275" s="790">
        <v>1400</v>
      </c>
      <c r="J1275" s="790">
        <v>1400</v>
      </c>
      <c r="K1275" s="783">
        <f t="shared" si="301"/>
        <v>0</v>
      </c>
      <c r="L1275" s="1048">
        <v>42678</v>
      </c>
      <c r="M1275" s="953"/>
      <c r="V1275" s="958"/>
      <c r="W1275" s="1051">
        <f t="shared" si="297"/>
        <v>1</v>
      </c>
      <c r="X1275" s="831">
        <v>1400</v>
      </c>
      <c r="Y1275" s="977" t="str">
        <f t="shared" si="298"/>
        <v>OK</v>
      </c>
      <c r="AA1275" s="1057" t="str">
        <f t="shared" si="299"/>
        <v>Ikea prov - 2835</v>
      </c>
      <c r="AB1275" s="1056">
        <v>42682</v>
      </c>
      <c r="AC1275" s="720">
        <f t="shared" si="293"/>
        <v>1400</v>
      </c>
      <c r="AD1275" s="771">
        <f t="shared" si="296"/>
        <v>6</v>
      </c>
      <c r="AE1275" s="720" t="str">
        <f t="shared" si="300"/>
        <v>OK</v>
      </c>
      <c r="AF1275" s="786" t="str">
        <f t="shared" si="294"/>
        <v>OK</v>
      </c>
    </row>
    <row r="1276" spans="1:32" s="720" customFormat="1" x14ac:dyDescent="0.25">
      <c r="A1276" s="720" t="s">
        <v>116</v>
      </c>
      <c r="B1276" s="769">
        <f t="shared" si="302"/>
        <v>2</v>
      </c>
      <c r="C1276" s="786">
        <v>295</v>
      </c>
      <c r="D1276" s="771" t="s">
        <v>67</v>
      </c>
      <c r="E1276" s="1044">
        <v>42676</v>
      </c>
      <c r="F1276" s="825"/>
      <c r="G1276" s="845">
        <f t="shared" si="303"/>
        <v>2</v>
      </c>
      <c r="H1276" s="783">
        <v>295</v>
      </c>
      <c r="I1276" s="790">
        <v>295</v>
      </c>
      <c r="J1276" s="790">
        <v>122</v>
      </c>
      <c r="K1276" s="783">
        <f t="shared" si="301"/>
        <v>173</v>
      </c>
      <c r="L1276" s="1048">
        <v>42678</v>
      </c>
      <c r="M1276" s="953"/>
      <c r="V1276" s="958"/>
      <c r="W1276" s="1051">
        <f t="shared" si="297"/>
        <v>2</v>
      </c>
      <c r="X1276" s="831"/>
      <c r="Y1276" s="977" t="str">
        <f t="shared" si="298"/>
        <v>KO</v>
      </c>
      <c r="AA1276" s="1057" t="str">
        <f t="shared" si="299"/>
        <v>White - 2213</v>
      </c>
      <c r="AB1276" s="826"/>
      <c r="AC1276" s="720">
        <f t="shared" si="293"/>
        <v>0</v>
      </c>
      <c r="AD1276" s="771">
        <f t="shared" si="296"/>
        <v>-42062</v>
      </c>
      <c r="AE1276" s="720" t="str">
        <f t="shared" si="300"/>
        <v>Pendente</v>
      </c>
      <c r="AF1276" s="786" t="str">
        <f t="shared" si="294"/>
        <v>-</v>
      </c>
    </row>
    <row r="1277" spans="1:32" s="720" customFormat="1" x14ac:dyDescent="0.25">
      <c r="A1277" s="720" t="s">
        <v>116</v>
      </c>
      <c r="B1277" s="769">
        <f t="shared" si="302"/>
        <v>3</v>
      </c>
      <c r="C1277" s="786">
        <v>19</v>
      </c>
      <c r="D1277" s="771" t="s">
        <v>68</v>
      </c>
      <c r="E1277" s="1044">
        <v>42676</v>
      </c>
      <c r="F1277" s="825"/>
      <c r="G1277" s="845">
        <f t="shared" si="303"/>
        <v>3</v>
      </c>
      <c r="H1277" s="783">
        <v>19</v>
      </c>
      <c r="I1277" s="790">
        <v>19</v>
      </c>
      <c r="J1277" s="790">
        <v>15</v>
      </c>
      <c r="K1277" s="783">
        <f t="shared" si="301"/>
        <v>4</v>
      </c>
      <c r="L1277" s="1048">
        <v>42678</v>
      </c>
      <c r="M1277" s="953"/>
      <c r="V1277" s="958"/>
      <c r="W1277" s="1051">
        <f t="shared" si="297"/>
        <v>3</v>
      </c>
      <c r="X1277" s="831"/>
      <c r="Y1277" s="977" t="str">
        <f t="shared" si="298"/>
        <v>KO</v>
      </c>
      <c r="AA1277" s="1057" t="str">
        <f t="shared" si="299"/>
        <v>Green - 2214</v>
      </c>
      <c r="AB1277" s="826"/>
      <c r="AC1277" s="720">
        <f t="shared" si="293"/>
        <v>0</v>
      </c>
      <c r="AD1277" s="771">
        <f t="shared" si="296"/>
        <v>-42062</v>
      </c>
      <c r="AE1277" s="720" t="str">
        <f t="shared" si="300"/>
        <v>Pendente</v>
      </c>
      <c r="AF1277" s="786" t="str">
        <f t="shared" si="294"/>
        <v>-</v>
      </c>
    </row>
    <row r="1278" spans="1:32" s="720" customFormat="1" x14ac:dyDescent="0.25">
      <c r="A1278" s="720" t="s">
        <v>116</v>
      </c>
      <c r="B1278" s="769">
        <f t="shared" si="302"/>
        <v>4</v>
      </c>
      <c r="C1278" s="786">
        <v>94</v>
      </c>
      <c r="D1278" s="771" t="s">
        <v>69</v>
      </c>
      <c r="E1278" s="1044">
        <v>42676</v>
      </c>
      <c r="F1278" s="825"/>
      <c r="G1278" s="845">
        <f t="shared" si="303"/>
        <v>4</v>
      </c>
      <c r="H1278" s="783">
        <v>94</v>
      </c>
      <c r="I1278" s="790">
        <v>94</v>
      </c>
      <c r="J1278" s="790">
        <v>89</v>
      </c>
      <c r="K1278" s="783">
        <f t="shared" si="301"/>
        <v>5</v>
      </c>
      <c r="L1278" s="1048">
        <v>42678</v>
      </c>
      <c r="M1278" s="953"/>
      <c r="V1278" s="958"/>
      <c r="W1278" s="1051">
        <f t="shared" si="297"/>
        <v>4</v>
      </c>
      <c r="X1278" s="831">
        <v>89</v>
      </c>
      <c r="Y1278" s="977" t="str">
        <f t="shared" si="298"/>
        <v>ERRO</v>
      </c>
      <c r="AA1278" s="1057" t="str">
        <f t="shared" si="299"/>
        <v>Black - 2215</v>
      </c>
      <c r="AB1278" s="1056">
        <v>42681</v>
      </c>
      <c r="AC1278" s="720">
        <f t="shared" si="293"/>
        <v>89</v>
      </c>
      <c r="AD1278" s="771">
        <f t="shared" si="296"/>
        <v>5</v>
      </c>
      <c r="AE1278" s="720" t="str">
        <f t="shared" si="300"/>
        <v>OK</v>
      </c>
      <c r="AF1278" s="786" t="str">
        <f t="shared" si="294"/>
        <v>OK</v>
      </c>
    </row>
    <row r="1279" spans="1:32" s="720" customFormat="1" x14ac:dyDescent="0.25">
      <c r="A1279" s="720" t="s">
        <v>116</v>
      </c>
      <c r="B1279" s="769">
        <f t="shared" si="302"/>
        <v>5</v>
      </c>
      <c r="C1279" s="786">
        <v>189</v>
      </c>
      <c r="D1279" s="771" t="s">
        <v>72</v>
      </c>
      <c r="E1279" s="1044">
        <v>42676</v>
      </c>
      <c r="F1279" s="825"/>
      <c r="G1279" s="845">
        <f t="shared" si="303"/>
        <v>5</v>
      </c>
      <c r="H1279" s="783">
        <v>189</v>
      </c>
      <c r="I1279" s="790">
        <v>189</v>
      </c>
      <c r="J1279" s="790">
        <v>103</v>
      </c>
      <c r="K1279" s="783">
        <f t="shared" si="301"/>
        <v>86</v>
      </c>
      <c r="L1279" s="1048">
        <v>42678</v>
      </c>
      <c r="M1279" s="953"/>
      <c r="V1279" s="958"/>
      <c r="W1279" s="1051">
        <f t="shared" si="297"/>
        <v>5</v>
      </c>
      <c r="X1279" s="831"/>
      <c r="Y1279" s="977" t="str">
        <f t="shared" si="298"/>
        <v>KO</v>
      </c>
      <c r="AA1279" s="1057" t="str">
        <f t="shared" si="299"/>
        <v>Credial - 2227</v>
      </c>
      <c r="AB1279" s="826"/>
      <c r="AC1279" s="720">
        <f t="shared" si="293"/>
        <v>0</v>
      </c>
      <c r="AD1279" s="771">
        <f t="shared" si="296"/>
        <v>-42062</v>
      </c>
      <c r="AE1279" s="720" t="str">
        <f t="shared" si="300"/>
        <v>Pendente</v>
      </c>
      <c r="AF1279" s="786" t="str">
        <f t="shared" si="294"/>
        <v>-</v>
      </c>
    </row>
    <row r="1280" spans="1:32" s="720" customFormat="1" x14ac:dyDescent="0.25">
      <c r="A1280" s="720" t="s">
        <v>116</v>
      </c>
      <c r="B1280" s="769">
        <f t="shared" si="302"/>
        <v>6</v>
      </c>
      <c r="C1280" s="786">
        <v>2000</v>
      </c>
      <c r="D1280" s="771" t="s">
        <v>73</v>
      </c>
      <c r="E1280" s="1044">
        <v>42676</v>
      </c>
      <c r="F1280" s="825"/>
      <c r="G1280" s="845">
        <f t="shared" si="303"/>
        <v>6</v>
      </c>
      <c r="H1280" s="783">
        <v>2000</v>
      </c>
      <c r="I1280" s="790">
        <v>2000</v>
      </c>
      <c r="J1280" s="790">
        <v>1749</v>
      </c>
      <c r="K1280" s="783">
        <f t="shared" si="301"/>
        <v>251</v>
      </c>
      <c r="L1280" s="1048">
        <v>42678</v>
      </c>
      <c r="M1280" s="953"/>
      <c r="V1280" s="958"/>
      <c r="W1280" s="1051">
        <f t="shared" ref="W1280:W1302" si="304">B1280:B1299</f>
        <v>6</v>
      </c>
      <c r="X1280" s="831">
        <v>1749</v>
      </c>
      <c r="Y1280" s="977" t="str">
        <f t="shared" si="298"/>
        <v>ERRO</v>
      </c>
      <c r="AA1280" s="1057" t="str">
        <f t="shared" si="299"/>
        <v>Ikea - 2228</v>
      </c>
      <c r="AB1280" s="1056">
        <v>42690</v>
      </c>
      <c r="AC1280" s="720">
        <f t="shared" si="293"/>
        <v>1749</v>
      </c>
      <c r="AD1280" s="771">
        <f t="shared" si="296"/>
        <v>14</v>
      </c>
      <c r="AE1280" s="720" t="str">
        <f t="shared" si="300"/>
        <v>OK</v>
      </c>
      <c r="AF1280" s="786" t="str">
        <f t="shared" si="294"/>
        <v>OK</v>
      </c>
    </row>
    <row r="1281" spans="1:32" s="720" customFormat="1" x14ac:dyDescent="0.25">
      <c r="A1281" s="720" t="s">
        <v>116</v>
      </c>
      <c r="B1281" s="769">
        <f t="shared" si="302"/>
        <v>7</v>
      </c>
      <c r="C1281" s="786">
        <v>334</v>
      </c>
      <c r="D1281" s="771" t="s">
        <v>73</v>
      </c>
      <c r="E1281" s="1044">
        <v>42676</v>
      </c>
      <c r="F1281" s="825"/>
      <c r="G1281" s="845">
        <f t="shared" si="303"/>
        <v>7</v>
      </c>
      <c r="H1281" s="783">
        <v>334</v>
      </c>
      <c r="I1281" s="790">
        <v>334</v>
      </c>
      <c r="J1281" s="790">
        <v>334</v>
      </c>
      <c r="K1281" s="783">
        <f t="shared" si="301"/>
        <v>0</v>
      </c>
      <c r="L1281" s="1048">
        <v>42678</v>
      </c>
      <c r="M1281" s="953"/>
      <c r="V1281" s="958"/>
      <c r="W1281" s="1051">
        <f t="shared" si="304"/>
        <v>7</v>
      </c>
      <c r="X1281" s="831">
        <v>334</v>
      </c>
      <c r="Y1281" s="977" t="str">
        <f t="shared" si="298"/>
        <v>OK</v>
      </c>
      <c r="AA1281" s="1057" t="str">
        <f t="shared" si="299"/>
        <v>Ikea - 2228</v>
      </c>
      <c r="AB1281" s="1056">
        <v>42690</v>
      </c>
      <c r="AC1281" s="720">
        <f t="shared" si="293"/>
        <v>334</v>
      </c>
      <c r="AD1281" s="771">
        <f t="shared" si="296"/>
        <v>14</v>
      </c>
      <c r="AE1281" s="720" t="str">
        <f t="shared" si="300"/>
        <v>OK</v>
      </c>
      <c r="AF1281" s="786" t="str">
        <f t="shared" si="294"/>
        <v>OK</v>
      </c>
    </row>
    <row r="1282" spans="1:32" s="720" customFormat="1" x14ac:dyDescent="0.25">
      <c r="A1282" s="720" t="s">
        <v>116</v>
      </c>
      <c r="B1282" s="769">
        <f t="shared" si="302"/>
        <v>8</v>
      </c>
      <c r="C1282" s="786">
        <v>330</v>
      </c>
      <c r="D1282" s="771" t="s">
        <v>79</v>
      </c>
      <c r="E1282" s="1044">
        <v>42676</v>
      </c>
      <c r="F1282" s="825"/>
      <c r="G1282" s="845">
        <f t="shared" si="303"/>
        <v>8</v>
      </c>
      <c r="H1282" s="783">
        <v>330</v>
      </c>
      <c r="I1282" s="790">
        <v>330</v>
      </c>
      <c r="J1282" s="790">
        <v>144</v>
      </c>
      <c r="K1282" s="783">
        <f t="shared" ref="K1282:K1348" si="305">I1282-J1282</f>
        <v>186</v>
      </c>
      <c r="L1282" s="1048">
        <v>42678</v>
      </c>
      <c r="M1282" s="953"/>
      <c r="V1282" s="958"/>
      <c r="W1282" s="1051">
        <f t="shared" si="304"/>
        <v>8</v>
      </c>
      <c r="X1282" s="831">
        <v>144</v>
      </c>
      <c r="Y1282" s="977" t="str">
        <f t="shared" si="298"/>
        <v>ERRO</v>
      </c>
      <c r="AA1282" s="1057" t="str">
        <f t="shared" si="299"/>
        <v>Moviflor - 2229</v>
      </c>
      <c r="AB1282" s="1056">
        <v>42681</v>
      </c>
      <c r="AC1282" s="720">
        <f t="shared" si="293"/>
        <v>144</v>
      </c>
      <c r="AD1282" s="771">
        <f t="shared" si="296"/>
        <v>5</v>
      </c>
      <c r="AE1282" s="720" t="str">
        <f t="shared" si="300"/>
        <v>OK</v>
      </c>
      <c r="AF1282" s="786" t="str">
        <f t="shared" si="294"/>
        <v>OK</v>
      </c>
    </row>
    <row r="1283" spans="1:32" s="720" customFormat="1" x14ac:dyDescent="0.25">
      <c r="A1283" s="720" t="s">
        <v>116</v>
      </c>
      <c r="B1283" s="769">
        <f t="shared" si="302"/>
        <v>9</v>
      </c>
      <c r="C1283" s="786">
        <v>747</v>
      </c>
      <c r="D1283" s="771" t="s">
        <v>74</v>
      </c>
      <c r="E1283" s="1044">
        <v>42676</v>
      </c>
      <c r="F1283" s="825"/>
      <c r="G1283" s="845">
        <f t="shared" si="303"/>
        <v>9</v>
      </c>
      <c r="H1283" s="783">
        <v>747</v>
      </c>
      <c r="I1283" s="790">
        <v>747</v>
      </c>
      <c r="J1283" s="790">
        <v>636</v>
      </c>
      <c r="K1283" s="783">
        <f t="shared" si="305"/>
        <v>111</v>
      </c>
      <c r="L1283" s="1048">
        <v>42678</v>
      </c>
      <c r="M1283" s="953"/>
      <c r="V1283" s="958"/>
      <c r="W1283" s="1051">
        <f t="shared" si="304"/>
        <v>9</v>
      </c>
      <c r="X1283" s="831">
        <v>636</v>
      </c>
      <c r="Y1283" s="977" t="str">
        <f t="shared" si="298"/>
        <v>ERRO</v>
      </c>
      <c r="AA1283" s="1057" t="str">
        <f t="shared" si="299"/>
        <v>Conforama - 2230</v>
      </c>
      <c r="AB1283" s="1056">
        <v>42690</v>
      </c>
      <c r="AC1283" s="720">
        <f t="shared" si="293"/>
        <v>636</v>
      </c>
      <c r="AD1283" s="771">
        <f t="shared" si="296"/>
        <v>14</v>
      </c>
      <c r="AE1283" s="720" t="str">
        <f t="shared" si="300"/>
        <v>OK</v>
      </c>
      <c r="AF1283" s="786" t="str">
        <f t="shared" si="294"/>
        <v>OK</v>
      </c>
    </row>
    <row r="1284" spans="1:32" s="720" customFormat="1" x14ac:dyDescent="0.25">
      <c r="A1284" s="720" t="s">
        <v>116</v>
      </c>
      <c r="B1284" s="769">
        <f t="shared" si="302"/>
        <v>10</v>
      </c>
      <c r="C1284" s="786">
        <v>107</v>
      </c>
      <c r="D1284" s="771" t="s">
        <v>75</v>
      </c>
      <c r="E1284" s="1044">
        <v>42676</v>
      </c>
      <c r="F1284" s="825"/>
      <c r="G1284" s="845">
        <f t="shared" si="303"/>
        <v>10</v>
      </c>
      <c r="H1284" s="783">
        <v>107</v>
      </c>
      <c r="I1284" s="790">
        <v>107</v>
      </c>
      <c r="J1284" s="790">
        <v>102</v>
      </c>
      <c r="K1284" s="783">
        <f t="shared" si="305"/>
        <v>5</v>
      </c>
      <c r="L1284" s="1048">
        <v>42678</v>
      </c>
      <c r="M1284" s="953"/>
      <c r="V1284" s="958"/>
      <c r="W1284" s="1051">
        <f t="shared" si="304"/>
        <v>10</v>
      </c>
      <c r="X1284" s="831">
        <v>102</v>
      </c>
      <c r="Y1284" s="977" t="str">
        <f t="shared" si="298"/>
        <v>ERRO</v>
      </c>
      <c r="AA1284" s="1057" t="str">
        <f t="shared" si="299"/>
        <v>Euronics - 2231</v>
      </c>
      <c r="AB1284" s="1056">
        <v>42681</v>
      </c>
      <c r="AC1284" s="720">
        <f t="shared" si="293"/>
        <v>102</v>
      </c>
      <c r="AD1284" s="771">
        <f t="shared" si="296"/>
        <v>5</v>
      </c>
      <c r="AE1284" s="720" t="str">
        <f t="shared" si="300"/>
        <v>OK</v>
      </c>
      <c r="AF1284" s="786" t="str">
        <f t="shared" si="294"/>
        <v>OK</v>
      </c>
    </row>
    <row r="1285" spans="1:32" s="720" customFormat="1" x14ac:dyDescent="0.25">
      <c r="A1285" s="720" t="s">
        <v>116</v>
      </c>
      <c r="B1285" s="769">
        <f t="shared" si="302"/>
        <v>11</v>
      </c>
      <c r="C1285" s="786">
        <v>40</v>
      </c>
      <c r="D1285" s="771" t="s">
        <v>76</v>
      </c>
      <c r="E1285" s="1044">
        <v>42676</v>
      </c>
      <c r="F1285" s="825"/>
      <c r="G1285" s="845">
        <f t="shared" si="303"/>
        <v>11</v>
      </c>
      <c r="H1285" s="783">
        <v>40</v>
      </c>
      <c r="I1285" s="790">
        <v>40</v>
      </c>
      <c r="J1285" s="790">
        <v>35</v>
      </c>
      <c r="K1285" s="783">
        <f t="shared" si="305"/>
        <v>5</v>
      </c>
      <c r="L1285" s="1048">
        <v>42678</v>
      </c>
      <c r="M1285" s="953"/>
      <c r="V1285" s="958"/>
      <c r="W1285" s="1051">
        <f t="shared" si="304"/>
        <v>11</v>
      </c>
      <c r="X1285" s="831">
        <v>35</v>
      </c>
      <c r="Y1285" s="977" t="str">
        <f t="shared" si="298"/>
        <v>ERRO</v>
      </c>
      <c r="AA1285" s="1057" t="str">
        <f t="shared" si="299"/>
        <v>Tien 21 - 2232</v>
      </c>
      <c r="AB1285" s="1056">
        <v>42681</v>
      </c>
      <c r="AC1285" s="720">
        <f t="shared" si="293"/>
        <v>35</v>
      </c>
      <c r="AD1285" s="771">
        <f t="shared" si="296"/>
        <v>5</v>
      </c>
      <c r="AE1285" s="720" t="str">
        <f t="shared" si="300"/>
        <v>OK</v>
      </c>
      <c r="AF1285" s="786" t="str">
        <f t="shared" si="294"/>
        <v>OK</v>
      </c>
    </row>
    <row r="1286" spans="1:32" s="720" customFormat="1" x14ac:dyDescent="0.25">
      <c r="A1286" s="720" t="s">
        <v>116</v>
      </c>
      <c r="B1286" s="769">
        <f t="shared" ref="B1286:B1352" si="306">B1285+1</f>
        <v>12</v>
      </c>
      <c r="C1286" s="786">
        <v>37</v>
      </c>
      <c r="D1286" s="771" t="s">
        <v>77</v>
      </c>
      <c r="E1286" s="1044">
        <v>42676</v>
      </c>
      <c r="F1286" s="825"/>
      <c r="G1286" s="845">
        <f t="shared" si="303"/>
        <v>12</v>
      </c>
      <c r="H1286" s="783">
        <v>37</v>
      </c>
      <c r="I1286" s="790">
        <v>37</v>
      </c>
      <c r="J1286" s="790">
        <v>36</v>
      </c>
      <c r="K1286" s="783">
        <f t="shared" si="305"/>
        <v>1</v>
      </c>
      <c r="L1286" s="1048">
        <v>42678</v>
      </c>
      <c r="M1286" s="953"/>
      <c r="V1286" s="958"/>
      <c r="W1286" s="1051">
        <f t="shared" si="304"/>
        <v>12</v>
      </c>
      <c r="X1286" s="831">
        <v>36</v>
      </c>
      <c r="Y1286" s="977" t="str">
        <f t="shared" si="298"/>
        <v>ERRO</v>
      </c>
      <c r="AA1286" s="1057" t="str">
        <f t="shared" si="299"/>
        <v>Confort - 2233</v>
      </c>
      <c r="AB1286" s="1056">
        <v>42681</v>
      </c>
      <c r="AC1286" s="720">
        <f t="shared" si="293"/>
        <v>36</v>
      </c>
      <c r="AD1286" s="771">
        <f t="shared" si="296"/>
        <v>5</v>
      </c>
      <c r="AE1286" s="720" t="str">
        <f t="shared" si="300"/>
        <v>OK</v>
      </c>
      <c r="AF1286" s="786" t="str">
        <f t="shared" si="294"/>
        <v>OK</v>
      </c>
    </row>
    <row r="1287" spans="1:32" s="720" customFormat="1" x14ac:dyDescent="0.25">
      <c r="A1287" s="720" t="s">
        <v>116</v>
      </c>
      <c r="B1287" s="769">
        <f t="shared" si="306"/>
        <v>13</v>
      </c>
      <c r="C1287" s="786">
        <v>2000</v>
      </c>
      <c r="D1287" s="771" t="s">
        <v>213</v>
      </c>
      <c r="E1287" s="1044">
        <v>42676</v>
      </c>
      <c r="F1287" s="825"/>
      <c r="G1287" s="845">
        <f t="shared" si="303"/>
        <v>13</v>
      </c>
      <c r="H1287" s="783">
        <v>2000</v>
      </c>
      <c r="I1287" s="790">
        <v>2000</v>
      </c>
      <c r="J1287" s="790">
        <v>1910</v>
      </c>
      <c r="K1287" s="783">
        <f t="shared" si="305"/>
        <v>90</v>
      </c>
      <c r="L1287" s="1048">
        <v>42678</v>
      </c>
      <c r="M1287" s="953"/>
      <c r="V1287" s="958"/>
      <c r="W1287" s="1051">
        <f t="shared" si="304"/>
        <v>13</v>
      </c>
      <c r="X1287" s="831">
        <v>1910</v>
      </c>
      <c r="Y1287" s="977" t="str">
        <f t="shared" si="298"/>
        <v>ERRO</v>
      </c>
      <c r="AA1287" s="1057" t="str">
        <f t="shared" si="299"/>
        <v>MC FNAC- 2370</v>
      </c>
      <c r="AB1287" s="1056">
        <v>42690</v>
      </c>
      <c r="AC1287" s="720">
        <f t="shared" si="293"/>
        <v>1910</v>
      </c>
      <c r="AD1287" s="771">
        <f t="shared" si="296"/>
        <v>14</v>
      </c>
      <c r="AE1287" s="720" t="str">
        <f t="shared" si="300"/>
        <v>OK</v>
      </c>
      <c r="AF1287" s="786" t="str">
        <f t="shared" si="294"/>
        <v>OK</v>
      </c>
    </row>
    <row r="1288" spans="1:32" s="720" customFormat="1" x14ac:dyDescent="0.25">
      <c r="A1288" s="720" t="s">
        <v>116</v>
      </c>
      <c r="B1288" s="769">
        <f t="shared" si="306"/>
        <v>14</v>
      </c>
      <c r="C1288" s="786">
        <v>2000</v>
      </c>
      <c r="D1288" s="771" t="s">
        <v>213</v>
      </c>
      <c r="E1288" s="1044">
        <v>42676</v>
      </c>
      <c r="F1288" s="825"/>
      <c r="G1288" s="845">
        <f t="shared" si="303"/>
        <v>14</v>
      </c>
      <c r="H1288" s="783">
        <v>2000</v>
      </c>
      <c r="I1288" s="790">
        <v>2000</v>
      </c>
      <c r="J1288" s="790">
        <v>2000</v>
      </c>
      <c r="K1288" s="783">
        <f t="shared" si="305"/>
        <v>0</v>
      </c>
      <c r="L1288" s="1048">
        <v>42678</v>
      </c>
      <c r="M1288" s="953"/>
      <c r="V1288" s="958"/>
      <c r="W1288" s="1051">
        <f t="shared" si="304"/>
        <v>14</v>
      </c>
      <c r="X1288" s="831">
        <v>2000</v>
      </c>
      <c r="Y1288" s="977" t="str">
        <f t="shared" si="298"/>
        <v>OK</v>
      </c>
      <c r="AA1288" s="1057" t="str">
        <f t="shared" si="299"/>
        <v>MC FNAC- 2370</v>
      </c>
      <c r="AB1288" s="1056">
        <v>42690</v>
      </c>
      <c r="AC1288" s="720">
        <f t="shared" si="293"/>
        <v>2000</v>
      </c>
      <c r="AD1288" s="771">
        <f t="shared" si="296"/>
        <v>14</v>
      </c>
      <c r="AE1288" s="720" t="str">
        <f t="shared" si="300"/>
        <v>OK</v>
      </c>
      <c r="AF1288" s="786" t="str">
        <f t="shared" si="294"/>
        <v>OK</v>
      </c>
    </row>
    <row r="1289" spans="1:32" s="720" customFormat="1" x14ac:dyDescent="0.25">
      <c r="A1289" s="720" t="s">
        <v>116</v>
      </c>
      <c r="B1289" s="769">
        <f t="shared" si="306"/>
        <v>15</v>
      </c>
      <c r="C1289" s="786">
        <v>536</v>
      </c>
      <c r="D1289" s="771" t="s">
        <v>213</v>
      </c>
      <c r="E1289" s="1044">
        <v>42676</v>
      </c>
      <c r="F1289" s="825"/>
      <c r="G1289" s="845">
        <f t="shared" si="303"/>
        <v>15</v>
      </c>
      <c r="H1289" s="783">
        <v>536</v>
      </c>
      <c r="I1289" s="790">
        <v>536</v>
      </c>
      <c r="J1289" s="790">
        <v>536</v>
      </c>
      <c r="K1289" s="783">
        <f t="shared" si="305"/>
        <v>0</v>
      </c>
      <c r="L1289" s="1048">
        <v>42678</v>
      </c>
      <c r="M1289" s="953"/>
      <c r="V1289" s="958"/>
      <c r="W1289" s="1051">
        <f t="shared" si="304"/>
        <v>15</v>
      </c>
      <c r="X1289" s="831">
        <v>536</v>
      </c>
      <c r="Y1289" s="977" t="str">
        <f t="shared" si="298"/>
        <v>OK</v>
      </c>
      <c r="AA1289" s="1057" t="str">
        <f t="shared" si="299"/>
        <v>MC FNAC- 2370</v>
      </c>
      <c r="AB1289" s="1056">
        <v>42690</v>
      </c>
      <c r="AC1289" s="720">
        <f t="shared" si="293"/>
        <v>536</v>
      </c>
      <c r="AD1289" s="771">
        <f t="shared" si="296"/>
        <v>14</v>
      </c>
      <c r="AE1289" s="720" t="str">
        <f t="shared" si="300"/>
        <v>OK</v>
      </c>
      <c r="AF1289" s="786" t="str">
        <f t="shared" si="294"/>
        <v>OK</v>
      </c>
    </row>
    <row r="1290" spans="1:32" s="720" customFormat="1" x14ac:dyDescent="0.25">
      <c r="A1290" s="720" t="s">
        <v>116</v>
      </c>
      <c r="B1290" s="769">
        <f t="shared" si="306"/>
        <v>16</v>
      </c>
      <c r="C1290" s="786">
        <v>1096</v>
      </c>
      <c r="D1290" s="771" t="s">
        <v>187</v>
      </c>
      <c r="E1290" s="1044">
        <v>42676</v>
      </c>
      <c r="F1290" s="825"/>
      <c r="G1290" s="845">
        <f t="shared" si="303"/>
        <v>16</v>
      </c>
      <c r="H1290" s="783">
        <v>1096</v>
      </c>
      <c r="I1290" s="790">
        <v>1096</v>
      </c>
      <c r="J1290" s="790">
        <v>1060</v>
      </c>
      <c r="K1290" s="783">
        <f t="shared" si="305"/>
        <v>36</v>
      </c>
      <c r="L1290" s="1048">
        <v>42678</v>
      </c>
      <c r="M1290" s="953"/>
      <c r="V1290" s="958"/>
      <c r="W1290" s="1051">
        <f t="shared" si="304"/>
        <v>16</v>
      </c>
      <c r="X1290" s="831">
        <v>1060</v>
      </c>
      <c r="Y1290" s="977" t="str">
        <f t="shared" si="298"/>
        <v>ERRO</v>
      </c>
      <c r="AA1290" s="1057" t="str">
        <f t="shared" si="299"/>
        <v>Salvador Caetano - 2879</v>
      </c>
      <c r="AB1290" s="1056">
        <v>42690</v>
      </c>
      <c r="AC1290" s="720">
        <f t="shared" si="293"/>
        <v>1060</v>
      </c>
      <c r="AD1290" s="771">
        <f t="shared" si="296"/>
        <v>14</v>
      </c>
      <c r="AE1290" s="720" t="str">
        <f t="shared" si="300"/>
        <v>OK</v>
      </c>
      <c r="AF1290" s="786" t="str">
        <f t="shared" si="294"/>
        <v>OK</v>
      </c>
    </row>
    <row r="1291" spans="1:32" s="720" customFormat="1" x14ac:dyDescent="0.25">
      <c r="A1291" s="720" t="s">
        <v>116</v>
      </c>
      <c r="B1291" s="769">
        <f t="shared" si="306"/>
        <v>17</v>
      </c>
      <c r="C1291" s="786">
        <v>1</v>
      </c>
      <c r="D1291" s="771" t="s">
        <v>222</v>
      </c>
      <c r="E1291" s="1044">
        <v>42676</v>
      </c>
      <c r="F1291" s="825"/>
      <c r="G1291" s="845">
        <f t="shared" si="303"/>
        <v>17</v>
      </c>
      <c r="H1291" s="783">
        <v>1</v>
      </c>
      <c r="I1291" s="790">
        <v>1</v>
      </c>
      <c r="J1291" s="790">
        <v>1</v>
      </c>
      <c r="K1291" s="783">
        <f t="shared" si="305"/>
        <v>0</v>
      </c>
      <c r="L1291" s="1048">
        <v>42678</v>
      </c>
      <c r="M1291" s="953"/>
      <c r="V1291" s="958"/>
      <c r="W1291" s="1051">
        <f t="shared" si="304"/>
        <v>17</v>
      </c>
      <c r="X1291" s="831">
        <v>1</v>
      </c>
      <c r="Y1291" s="977" t="str">
        <f t="shared" si="298"/>
        <v>OK</v>
      </c>
      <c r="AA1291" s="1057" t="str">
        <f t="shared" si="299"/>
        <v>Renault MCI - 3135</v>
      </c>
      <c r="AB1291" s="1056">
        <v>42681</v>
      </c>
      <c r="AC1291" s="720">
        <f t="shared" si="293"/>
        <v>1</v>
      </c>
      <c r="AD1291" s="771">
        <f t="shared" si="296"/>
        <v>5</v>
      </c>
      <c r="AE1291" s="720" t="str">
        <f t="shared" si="300"/>
        <v>OK</v>
      </c>
      <c r="AF1291" s="786" t="str">
        <f t="shared" si="294"/>
        <v>OK</v>
      </c>
    </row>
    <row r="1292" spans="1:32" s="720" customFormat="1" x14ac:dyDescent="0.25">
      <c r="A1292" s="720" t="s">
        <v>116</v>
      </c>
      <c r="B1292" s="769">
        <f t="shared" si="306"/>
        <v>18</v>
      </c>
      <c r="C1292" s="786">
        <v>2000</v>
      </c>
      <c r="D1292" s="771" t="s">
        <v>199</v>
      </c>
      <c r="E1292" s="1044">
        <v>42676</v>
      </c>
      <c r="F1292" s="825"/>
      <c r="G1292" s="845">
        <f t="shared" si="303"/>
        <v>18</v>
      </c>
      <c r="H1292" s="783">
        <v>2000</v>
      </c>
      <c r="I1292" s="790">
        <v>2000</v>
      </c>
      <c r="J1292" s="790">
        <v>1901</v>
      </c>
      <c r="K1292" s="783">
        <f t="shared" si="305"/>
        <v>99</v>
      </c>
      <c r="L1292" s="1048">
        <v>42678</v>
      </c>
      <c r="M1292" s="953"/>
      <c r="V1292" s="958"/>
      <c r="W1292" s="1051">
        <f t="shared" si="304"/>
        <v>18</v>
      </c>
      <c r="X1292" s="831"/>
      <c r="Y1292" s="977" t="str">
        <f t="shared" si="298"/>
        <v>KO</v>
      </c>
      <c r="AA1292" s="1057" t="str">
        <f t="shared" si="299"/>
        <v>RP Def - 3173</v>
      </c>
      <c r="AB1292" s="826"/>
      <c r="AC1292" s="720">
        <f t="shared" si="293"/>
        <v>0</v>
      </c>
      <c r="AD1292" s="771">
        <f t="shared" si="296"/>
        <v>-42062</v>
      </c>
      <c r="AE1292" s="720" t="str">
        <f t="shared" si="300"/>
        <v>Pendente</v>
      </c>
      <c r="AF1292" s="786" t="str">
        <f t="shared" si="294"/>
        <v>-</v>
      </c>
    </row>
    <row r="1293" spans="1:32" s="720" customFormat="1" x14ac:dyDescent="0.25">
      <c r="A1293" s="720" t="s">
        <v>116</v>
      </c>
      <c r="B1293" s="769">
        <f t="shared" si="306"/>
        <v>19</v>
      </c>
      <c r="C1293" s="786">
        <v>2000</v>
      </c>
      <c r="D1293" s="771" t="s">
        <v>199</v>
      </c>
      <c r="E1293" s="1044">
        <v>42676</v>
      </c>
      <c r="F1293" s="825"/>
      <c r="G1293" s="845">
        <f t="shared" si="303"/>
        <v>19</v>
      </c>
      <c r="H1293" s="783">
        <v>2000</v>
      </c>
      <c r="I1293" s="790">
        <v>2000</v>
      </c>
      <c r="J1293" s="790">
        <v>2000</v>
      </c>
      <c r="K1293" s="783">
        <f t="shared" si="305"/>
        <v>0</v>
      </c>
      <c r="L1293" s="1048">
        <v>42678</v>
      </c>
      <c r="M1293" s="953"/>
      <c r="V1293" s="958"/>
      <c r="W1293" s="1051">
        <f t="shared" si="304"/>
        <v>19</v>
      </c>
      <c r="X1293" s="831"/>
      <c r="Y1293" s="977" t="str">
        <f t="shared" si="298"/>
        <v>KO</v>
      </c>
      <c r="AA1293" s="1057" t="str">
        <f t="shared" si="299"/>
        <v>RP Def - 3173</v>
      </c>
      <c r="AB1293" s="826"/>
      <c r="AC1293" s="720">
        <f t="shared" si="293"/>
        <v>0</v>
      </c>
      <c r="AD1293" s="771">
        <f t="shared" si="296"/>
        <v>-42062</v>
      </c>
      <c r="AE1293" s="720" t="str">
        <f t="shared" si="300"/>
        <v>Pendente</v>
      </c>
      <c r="AF1293" s="786" t="str">
        <f t="shared" si="294"/>
        <v>-</v>
      </c>
    </row>
    <row r="1294" spans="1:32" s="720" customFormat="1" x14ac:dyDescent="0.25">
      <c r="A1294" s="720" t="s">
        <v>116</v>
      </c>
      <c r="B1294" s="769">
        <f t="shared" si="306"/>
        <v>20</v>
      </c>
      <c r="C1294" s="786">
        <v>1860</v>
      </c>
      <c r="D1294" s="771" t="s">
        <v>199</v>
      </c>
      <c r="E1294" s="1044">
        <v>42676</v>
      </c>
      <c r="F1294" s="825"/>
      <c r="G1294" s="845">
        <f t="shared" si="303"/>
        <v>20</v>
      </c>
      <c r="H1294" s="783">
        <v>1860</v>
      </c>
      <c r="I1294" s="790">
        <v>1860</v>
      </c>
      <c r="J1294" s="790">
        <v>1860</v>
      </c>
      <c r="K1294" s="783">
        <f t="shared" si="305"/>
        <v>0</v>
      </c>
      <c r="L1294" s="1048">
        <v>42678</v>
      </c>
      <c r="M1294" s="953"/>
      <c r="V1294" s="958"/>
      <c r="W1294" s="1051">
        <f t="shared" si="304"/>
        <v>20</v>
      </c>
      <c r="X1294" s="831"/>
      <c r="Y1294" s="977" t="str">
        <f t="shared" si="298"/>
        <v>KO</v>
      </c>
      <c r="AA1294" s="1057" t="str">
        <f t="shared" si="299"/>
        <v>RP Def - 3173</v>
      </c>
      <c r="AB1294" s="826"/>
      <c r="AC1294" s="720">
        <f t="shared" si="293"/>
        <v>0</v>
      </c>
      <c r="AD1294" s="771"/>
      <c r="AF1294" s="786"/>
    </row>
    <row r="1295" spans="1:32" s="720" customFormat="1" x14ac:dyDescent="0.25">
      <c r="A1295" s="720" t="s">
        <v>116</v>
      </c>
      <c r="B1295" s="769">
        <f t="shared" si="306"/>
        <v>21</v>
      </c>
      <c r="C1295" s="786">
        <v>2000</v>
      </c>
      <c r="D1295" s="771" t="s">
        <v>214</v>
      </c>
      <c r="E1295" s="1044">
        <v>42676</v>
      </c>
      <c r="F1295" s="825"/>
      <c r="G1295" s="845">
        <f t="shared" si="303"/>
        <v>21</v>
      </c>
      <c r="H1295" s="783">
        <v>2000</v>
      </c>
      <c r="I1295" s="790">
        <v>2000</v>
      </c>
      <c r="J1295" s="790">
        <v>1999</v>
      </c>
      <c r="K1295" s="783">
        <f t="shared" si="305"/>
        <v>1</v>
      </c>
      <c r="L1295" s="1048">
        <v>42678</v>
      </c>
      <c r="M1295" s="953"/>
      <c r="V1295" s="958"/>
      <c r="W1295" s="1051">
        <f t="shared" si="304"/>
        <v>21</v>
      </c>
      <c r="X1295" s="831"/>
      <c r="Y1295" s="977" t="str">
        <f t="shared" si="298"/>
        <v>KO</v>
      </c>
      <c r="AA1295" s="1057" t="str">
        <f t="shared" si="299"/>
        <v>Worten def - 6806</v>
      </c>
      <c r="AB1295" s="826"/>
      <c r="AD1295" s="771"/>
      <c r="AF1295" s="786"/>
    </row>
    <row r="1296" spans="1:32" s="720" customFormat="1" x14ac:dyDescent="0.25">
      <c r="A1296" s="720" t="s">
        <v>116</v>
      </c>
      <c r="B1296" s="769">
        <f t="shared" si="306"/>
        <v>22</v>
      </c>
      <c r="C1296" s="786">
        <v>2000</v>
      </c>
      <c r="D1296" s="771" t="s">
        <v>214</v>
      </c>
      <c r="E1296" s="1044">
        <v>42676</v>
      </c>
      <c r="F1296" s="825"/>
      <c r="G1296" s="845">
        <f t="shared" si="303"/>
        <v>22</v>
      </c>
      <c r="H1296" s="783">
        <v>2000</v>
      </c>
      <c r="I1296" s="790">
        <v>2000</v>
      </c>
      <c r="J1296" s="790">
        <v>1999</v>
      </c>
      <c r="K1296" s="783">
        <f t="shared" si="305"/>
        <v>1</v>
      </c>
      <c r="L1296" s="1048">
        <v>42678</v>
      </c>
      <c r="M1296" s="953"/>
      <c r="V1296" s="958"/>
      <c r="W1296" s="1051">
        <f t="shared" si="304"/>
        <v>22</v>
      </c>
      <c r="X1296" s="831"/>
      <c r="Y1296" s="977" t="str">
        <f t="shared" si="298"/>
        <v>KO</v>
      </c>
      <c r="AA1296" s="1057" t="str">
        <f t="shared" si="299"/>
        <v>Worten def - 6806</v>
      </c>
      <c r="AB1296" s="826"/>
      <c r="AD1296" s="771"/>
      <c r="AF1296" s="786"/>
    </row>
    <row r="1297" spans="1:32" s="720" customFormat="1" x14ac:dyDescent="0.25">
      <c r="A1297" s="720" t="s">
        <v>116</v>
      </c>
      <c r="B1297" s="769">
        <f t="shared" si="306"/>
        <v>23</v>
      </c>
      <c r="C1297" s="786">
        <v>2000</v>
      </c>
      <c r="D1297" s="771" t="s">
        <v>214</v>
      </c>
      <c r="E1297" s="1044">
        <v>42676</v>
      </c>
      <c r="F1297" s="825"/>
      <c r="G1297" s="845">
        <f t="shared" si="303"/>
        <v>23</v>
      </c>
      <c r="H1297" s="783">
        <v>2000</v>
      </c>
      <c r="I1297" s="790">
        <v>2000</v>
      </c>
      <c r="J1297" s="790">
        <v>2000</v>
      </c>
      <c r="K1297" s="783">
        <f t="shared" si="305"/>
        <v>0</v>
      </c>
      <c r="L1297" s="1048">
        <v>42678</v>
      </c>
      <c r="M1297" s="953"/>
      <c r="V1297" s="958"/>
      <c r="W1297" s="1051">
        <f t="shared" si="304"/>
        <v>23</v>
      </c>
      <c r="X1297" s="831"/>
      <c r="Y1297" s="977" t="str">
        <f t="shared" si="298"/>
        <v>KO</v>
      </c>
      <c r="AA1297" s="1057" t="str">
        <f t="shared" si="299"/>
        <v>Worten def - 6806</v>
      </c>
      <c r="AB1297" s="826"/>
      <c r="AD1297" s="771"/>
      <c r="AF1297" s="786"/>
    </row>
    <row r="1298" spans="1:32" s="720" customFormat="1" x14ac:dyDescent="0.25">
      <c r="A1298" s="720" t="s">
        <v>116</v>
      </c>
      <c r="B1298" s="769">
        <f t="shared" si="306"/>
        <v>24</v>
      </c>
      <c r="C1298" s="786">
        <v>2000</v>
      </c>
      <c r="D1298" s="771" t="s">
        <v>214</v>
      </c>
      <c r="E1298" s="1044">
        <v>42676</v>
      </c>
      <c r="F1298" s="825"/>
      <c r="G1298" s="845">
        <f t="shared" si="303"/>
        <v>24</v>
      </c>
      <c r="H1298" s="783">
        <v>2000</v>
      </c>
      <c r="I1298" s="790">
        <v>2000</v>
      </c>
      <c r="J1298" s="790">
        <v>1998</v>
      </c>
      <c r="K1298" s="783">
        <f t="shared" si="305"/>
        <v>2</v>
      </c>
      <c r="L1298" s="1048">
        <v>42678</v>
      </c>
      <c r="M1298" s="953"/>
      <c r="V1298" s="958"/>
      <c r="W1298" s="1051">
        <f t="shared" si="304"/>
        <v>24</v>
      </c>
      <c r="X1298" s="831"/>
      <c r="Y1298" s="977" t="str">
        <f t="shared" si="298"/>
        <v>KO</v>
      </c>
      <c r="AA1298" s="1057" t="str">
        <f t="shared" si="299"/>
        <v>Worten def - 6806</v>
      </c>
      <c r="AB1298" s="826"/>
      <c r="AD1298" s="771"/>
      <c r="AF1298" s="786"/>
    </row>
    <row r="1299" spans="1:32" s="720" customFormat="1" x14ac:dyDescent="0.25">
      <c r="A1299" s="720" t="s">
        <v>116</v>
      </c>
      <c r="B1299" s="769">
        <f t="shared" si="306"/>
        <v>25</v>
      </c>
      <c r="C1299" s="786">
        <v>2000</v>
      </c>
      <c r="D1299" s="771" t="s">
        <v>214</v>
      </c>
      <c r="E1299" s="1044">
        <v>42676</v>
      </c>
      <c r="F1299" s="825"/>
      <c r="G1299" s="845">
        <f t="shared" si="303"/>
        <v>25</v>
      </c>
      <c r="H1299" s="783">
        <v>2000</v>
      </c>
      <c r="I1299" s="790">
        <v>2000</v>
      </c>
      <c r="J1299" s="790">
        <v>2000</v>
      </c>
      <c r="K1299" s="783">
        <f t="shared" si="305"/>
        <v>0</v>
      </c>
      <c r="L1299" s="1048">
        <v>42678</v>
      </c>
      <c r="M1299" s="953"/>
      <c r="V1299" s="958"/>
      <c r="W1299" s="1051">
        <f t="shared" si="304"/>
        <v>25</v>
      </c>
      <c r="X1299" s="831"/>
      <c r="Y1299" s="977" t="str">
        <f t="shared" si="298"/>
        <v>KO</v>
      </c>
      <c r="AA1299" s="1057" t="str">
        <f t="shared" si="299"/>
        <v>Worten def - 6806</v>
      </c>
      <c r="AB1299" s="826"/>
      <c r="AD1299" s="771"/>
      <c r="AF1299" s="786"/>
    </row>
    <row r="1300" spans="1:32" s="720" customFormat="1" x14ac:dyDescent="0.25">
      <c r="A1300" s="720" t="s">
        <v>116</v>
      </c>
      <c r="B1300" s="769">
        <f t="shared" si="306"/>
        <v>26</v>
      </c>
      <c r="C1300" s="786">
        <v>2000</v>
      </c>
      <c r="D1300" s="771" t="s">
        <v>214</v>
      </c>
      <c r="E1300" s="1044">
        <v>42676</v>
      </c>
      <c r="F1300" s="825"/>
      <c r="G1300" s="845">
        <f t="shared" si="303"/>
        <v>26</v>
      </c>
      <c r="H1300" s="783">
        <v>2000</v>
      </c>
      <c r="I1300" s="790">
        <v>2000</v>
      </c>
      <c r="J1300" s="790">
        <v>2000</v>
      </c>
      <c r="K1300" s="783">
        <f t="shared" si="305"/>
        <v>0</v>
      </c>
      <c r="L1300" s="1048">
        <v>42678</v>
      </c>
      <c r="M1300" s="953"/>
      <c r="V1300" s="958"/>
      <c r="W1300" s="1051">
        <f t="shared" si="304"/>
        <v>26</v>
      </c>
      <c r="X1300" s="831"/>
      <c r="Y1300" s="977" t="str">
        <f t="shared" si="298"/>
        <v>KO</v>
      </c>
      <c r="AA1300" s="1057" t="str">
        <f t="shared" si="299"/>
        <v>Worten def - 6806</v>
      </c>
      <c r="AB1300" s="826"/>
      <c r="AD1300" s="771"/>
      <c r="AF1300" s="786"/>
    </row>
    <row r="1301" spans="1:32" s="720" customFormat="1" x14ac:dyDescent="0.25">
      <c r="A1301" s="720" t="s">
        <v>116</v>
      </c>
      <c r="B1301" s="769">
        <f t="shared" si="306"/>
        <v>27</v>
      </c>
      <c r="C1301" s="786">
        <v>2000</v>
      </c>
      <c r="D1301" s="771" t="s">
        <v>214</v>
      </c>
      <c r="E1301" s="1044">
        <v>42676</v>
      </c>
      <c r="F1301" s="825"/>
      <c r="G1301" s="845">
        <f t="shared" si="303"/>
        <v>27</v>
      </c>
      <c r="H1301" s="783">
        <v>2000</v>
      </c>
      <c r="I1301" s="790">
        <v>2000</v>
      </c>
      <c r="J1301" s="790">
        <v>2000</v>
      </c>
      <c r="K1301" s="783">
        <f t="shared" si="305"/>
        <v>0</v>
      </c>
      <c r="L1301" s="1048">
        <v>42678</v>
      </c>
      <c r="M1301" s="953"/>
      <c r="V1301" s="958"/>
      <c r="W1301" s="1051">
        <f t="shared" si="304"/>
        <v>27</v>
      </c>
      <c r="X1301" s="831"/>
      <c r="Y1301" s="977" t="str">
        <f t="shared" si="298"/>
        <v>KO</v>
      </c>
      <c r="AA1301" s="1057" t="str">
        <f t="shared" si="299"/>
        <v>Worten def - 6806</v>
      </c>
      <c r="AB1301" s="826"/>
      <c r="AD1301" s="771"/>
      <c r="AF1301" s="786"/>
    </row>
    <row r="1302" spans="1:32" s="720" customFormat="1" x14ac:dyDescent="0.25">
      <c r="A1302" s="720" t="s">
        <v>116</v>
      </c>
      <c r="B1302" s="769">
        <f t="shared" si="306"/>
        <v>28</v>
      </c>
      <c r="C1302" s="786">
        <v>2000</v>
      </c>
      <c r="D1302" s="771" t="s">
        <v>214</v>
      </c>
      <c r="E1302" s="1044">
        <v>42676</v>
      </c>
      <c r="F1302" s="825"/>
      <c r="G1302" s="845">
        <f t="shared" si="303"/>
        <v>28</v>
      </c>
      <c r="H1302" s="783">
        <v>2000</v>
      </c>
      <c r="I1302" s="790">
        <v>2000</v>
      </c>
      <c r="J1302" s="790">
        <v>1967</v>
      </c>
      <c r="K1302" s="783">
        <f t="shared" si="305"/>
        <v>33</v>
      </c>
      <c r="L1302" s="1048">
        <v>42678</v>
      </c>
      <c r="M1302" s="953"/>
      <c r="V1302" s="958"/>
      <c r="W1302" s="1051">
        <f t="shared" si="304"/>
        <v>28</v>
      </c>
      <c r="X1302" s="831"/>
      <c r="Y1302" s="977" t="str">
        <f t="shared" si="298"/>
        <v>KO</v>
      </c>
      <c r="AA1302" s="1057" t="str">
        <f t="shared" si="299"/>
        <v>Worten def - 6806</v>
      </c>
      <c r="AB1302" s="826"/>
      <c r="AC1302" s="771"/>
      <c r="AD1302" s="932"/>
      <c r="AF1302" s="786"/>
    </row>
    <row r="1303" spans="1:32" s="720" customFormat="1" x14ac:dyDescent="0.25">
      <c r="A1303" s="720" t="s">
        <v>116</v>
      </c>
      <c r="B1303" s="769">
        <f t="shared" si="306"/>
        <v>29</v>
      </c>
      <c r="C1303" s="786">
        <v>2000</v>
      </c>
      <c r="D1303" s="771" t="s">
        <v>214</v>
      </c>
      <c r="E1303" s="1044">
        <v>42676</v>
      </c>
      <c r="F1303" s="825"/>
      <c r="G1303" s="845">
        <f t="shared" ref="G1303:G1313" si="307">B1303</f>
        <v>29</v>
      </c>
      <c r="H1303" s="783">
        <v>2000</v>
      </c>
      <c r="I1303" s="790">
        <v>2000</v>
      </c>
      <c r="J1303" s="790">
        <v>1966</v>
      </c>
      <c r="K1303" s="783">
        <f t="shared" si="305"/>
        <v>34</v>
      </c>
      <c r="L1303" s="1048">
        <v>42678</v>
      </c>
      <c r="M1303" s="953"/>
      <c r="V1303" s="958"/>
      <c r="W1303" s="1051">
        <f t="shared" ref="W1303:W1369" si="308">B1303:B1322</f>
        <v>29</v>
      </c>
      <c r="X1303" s="831"/>
      <c r="Y1303" s="783" t="str">
        <f t="shared" ref="Y1303:Y1312" si="309">IF(C1303=X1303,"OK",IF(R1303=J1303,"ERRO",IF(X1303="","KO",IF(X1303=J1303,"ERRO"))))</f>
        <v>KO</v>
      </c>
      <c r="AA1303" s="1057" t="str">
        <f t="shared" si="299"/>
        <v>Worten def - 6806</v>
      </c>
      <c r="AB1303" s="826"/>
      <c r="AC1303" s="771"/>
      <c r="AF1303" s="786"/>
    </row>
    <row r="1304" spans="1:32" s="720" customFormat="1" x14ac:dyDescent="0.25">
      <c r="A1304" s="720" t="s">
        <v>116</v>
      </c>
      <c r="B1304" s="769">
        <f t="shared" si="306"/>
        <v>30</v>
      </c>
      <c r="C1304" s="786">
        <v>2000</v>
      </c>
      <c r="D1304" s="771" t="s">
        <v>214</v>
      </c>
      <c r="E1304" s="1044">
        <v>42676</v>
      </c>
      <c r="F1304" s="825"/>
      <c r="G1304" s="845">
        <f t="shared" si="307"/>
        <v>30</v>
      </c>
      <c r="H1304" s="783">
        <v>2000</v>
      </c>
      <c r="I1304" s="790">
        <v>2000</v>
      </c>
      <c r="J1304" s="790">
        <v>1962</v>
      </c>
      <c r="K1304" s="783">
        <f t="shared" si="305"/>
        <v>38</v>
      </c>
      <c r="L1304" s="1048">
        <v>42678</v>
      </c>
      <c r="M1304" s="953"/>
      <c r="V1304" s="958"/>
      <c r="W1304" s="1051">
        <f t="shared" si="308"/>
        <v>30</v>
      </c>
      <c r="X1304" s="831"/>
      <c r="Y1304" s="783" t="str">
        <f t="shared" si="309"/>
        <v>KO</v>
      </c>
      <c r="AA1304" s="1057" t="str">
        <f t="shared" si="299"/>
        <v>Worten def - 6806</v>
      </c>
      <c r="AB1304" s="826"/>
      <c r="AC1304" s="771"/>
      <c r="AF1304" s="786"/>
    </row>
    <row r="1305" spans="1:32" s="720" customFormat="1" x14ac:dyDescent="0.25">
      <c r="A1305" s="720" t="s">
        <v>116</v>
      </c>
      <c r="B1305" s="769">
        <f t="shared" si="306"/>
        <v>31</v>
      </c>
      <c r="C1305" s="786">
        <v>2000</v>
      </c>
      <c r="D1305" s="771" t="s">
        <v>214</v>
      </c>
      <c r="E1305" s="1044">
        <v>42676</v>
      </c>
      <c r="F1305" s="825"/>
      <c r="G1305" s="845">
        <f t="shared" si="307"/>
        <v>31</v>
      </c>
      <c r="H1305" s="783">
        <v>2000</v>
      </c>
      <c r="I1305" s="790">
        <v>2000</v>
      </c>
      <c r="J1305" s="790">
        <v>1982</v>
      </c>
      <c r="K1305" s="783">
        <f t="shared" si="305"/>
        <v>18</v>
      </c>
      <c r="L1305" s="1048">
        <v>42678</v>
      </c>
      <c r="M1305" s="953"/>
      <c r="V1305" s="958"/>
      <c r="W1305" s="1051">
        <f t="shared" si="308"/>
        <v>31</v>
      </c>
      <c r="X1305" s="831"/>
      <c r="Y1305" s="783" t="str">
        <f t="shared" si="309"/>
        <v>KO</v>
      </c>
      <c r="AA1305" s="1057" t="str">
        <f t="shared" si="299"/>
        <v>Worten def - 6806</v>
      </c>
      <c r="AB1305" s="826"/>
      <c r="AC1305" s="771"/>
      <c r="AF1305" s="786"/>
    </row>
    <row r="1306" spans="1:32" s="720" customFormat="1" x14ac:dyDescent="0.25">
      <c r="A1306" s="720" t="s">
        <v>116</v>
      </c>
      <c r="B1306" s="769">
        <f t="shared" si="306"/>
        <v>32</v>
      </c>
      <c r="C1306" s="786">
        <v>2000</v>
      </c>
      <c r="D1306" s="771" t="s">
        <v>214</v>
      </c>
      <c r="E1306" s="1044">
        <v>42676</v>
      </c>
      <c r="F1306" s="825"/>
      <c r="G1306" s="845">
        <f t="shared" si="307"/>
        <v>32</v>
      </c>
      <c r="H1306" s="783">
        <v>2000</v>
      </c>
      <c r="I1306" s="790">
        <v>2000</v>
      </c>
      <c r="J1306" s="790">
        <v>1981</v>
      </c>
      <c r="K1306" s="783">
        <f t="shared" si="305"/>
        <v>19</v>
      </c>
      <c r="L1306" s="1048">
        <v>42678</v>
      </c>
      <c r="M1306" s="953"/>
      <c r="V1306" s="958"/>
      <c r="W1306" s="1051">
        <f t="shared" si="308"/>
        <v>32</v>
      </c>
      <c r="X1306" s="831"/>
      <c r="Y1306" s="783" t="str">
        <f t="shared" si="309"/>
        <v>KO</v>
      </c>
      <c r="AA1306" s="1057" t="str">
        <f t="shared" si="299"/>
        <v>Worten def - 6806</v>
      </c>
      <c r="AB1306" s="826"/>
      <c r="AC1306" s="771"/>
      <c r="AF1306" s="786"/>
    </row>
    <row r="1307" spans="1:32" s="720" customFormat="1" x14ac:dyDescent="0.25">
      <c r="A1307" s="720" t="s">
        <v>116</v>
      </c>
      <c r="B1307" s="769">
        <f t="shared" si="306"/>
        <v>33</v>
      </c>
      <c r="C1307" s="786">
        <v>2000</v>
      </c>
      <c r="D1307" s="771" t="s">
        <v>214</v>
      </c>
      <c r="E1307" s="1044">
        <v>42676</v>
      </c>
      <c r="F1307" s="825"/>
      <c r="G1307" s="845">
        <f t="shared" si="307"/>
        <v>33</v>
      </c>
      <c r="H1307" s="783">
        <v>2000</v>
      </c>
      <c r="I1307" s="790">
        <v>2000</v>
      </c>
      <c r="J1307" s="790">
        <v>1984</v>
      </c>
      <c r="K1307" s="783">
        <f t="shared" si="305"/>
        <v>16</v>
      </c>
      <c r="L1307" s="1048">
        <v>42678</v>
      </c>
      <c r="M1307" s="953"/>
      <c r="V1307" s="958"/>
      <c r="W1307" s="1051">
        <f t="shared" si="308"/>
        <v>33</v>
      </c>
      <c r="X1307" s="831"/>
      <c r="Y1307" s="783" t="str">
        <f t="shared" si="309"/>
        <v>KO</v>
      </c>
      <c r="AA1307" s="1057" t="str">
        <f t="shared" si="299"/>
        <v>Worten def - 6806</v>
      </c>
      <c r="AB1307" s="826"/>
      <c r="AC1307" s="771"/>
      <c r="AF1307" s="786"/>
    </row>
    <row r="1308" spans="1:32" s="720" customFormat="1" x14ac:dyDescent="0.25">
      <c r="A1308" s="720" t="s">
        <v>116</v>
      </c>
      <c r="B1308" s="769">
        <f t="shared" si="306"/>
        <v>34</v>
      </c>
      <c r="C1308" s="786">
        <v>2000</v>
      </c>
      <c r="D1308" s="771" t="s">
        <v>214</v>
      </c>
      <c r="E1308" s="1044">
        <v>42676</v>
      </c>
      <c r="F1308" s="825"/>
      <c r="G1308" s="845">
        <f t="shared" si="307"/>
        <v>34</v>
      </c>
      <c r="H1308" s="783">
        <v>2000</v>
      </c>
      <c r="I1308" s="790">
        <v>2000</v>
      </c>
      <c r="J1308" s="790">
        <v>1845</v>
      </c>
      <c r="K1308" s="783">
        <f t="shared" si="305"/>
        <v>155</v>
      </c>
      <c r="L1308" s="1048">
        <v>42678</v>
      </c>
      <c r="M1308" s="953"/>
      <c r="V1308" s="958"/>
      <c r="W1308" s="1051">
        <f t="shared" si="308"/>
        <v>34</v>
      </c>
      <c r="X1308" s="831"/>
      <c r="Y1308" s="783" t="str">
        <f t="shared" si="309"/>
        <v>KO</v>
      </c>
      <c r="AA1308" s="1057" t="str">
        <f t="shared" si="299"/>
        <v>Worten def - 6806</v>
      </c>
      <c r="AB1308" s="826"/>
      <c r="AC1308" s="771"/>
      <c r="AF1308" s="786"/>
    </row>
    <row r="1309" spans="1:32" s="720" customFormat="1" x14ac:dyDescent="0.25">
      <c r="A1309" s="720" t="s">
        <v>116</v>
      </c>
      <c r="B1309" s="769">
        <f t="shared" si="306"/>
        <v>35</v>
      </c>
      <c r="C1309" s="786">
        <v>1143</v>
      </c>
      <c r="D1309" s="771" t="s">
        <v>214</v>
      </c>
      <c r="E1309" s="1044">
        <v>42676</v>
      </c>
      <c r="F1309" s="825"/>
      <c r="G1309" s="845">
        <f t="shared" si="307"/>
        <v>35</v>
      </c>
      <c r="H1309" s="783">
        <v>1143</v>
      </c>
      <c r="I1309" s="790">
        <v>1143</v>
      </c>
      <c r="J1309" s="790">
        <v>1143</v>
      </c>
      <c r="K1309" s="783">
        <f t="shared" si="305"/>
        <v>0</v>
      </c>
      <c r="L1309" s="1048">
        <v>42678</v>
      </c>
      <c r="M1309" s="953"/>
      <c r="V1309" s="958"/>
      <c r="W1309" s="1051">
        <f t="shared" si="308"/>
        <v>35</v>
      </c>
      <c r="X1309" s="831"/>
      <c r="Y1309" s="783" t="str">
        <f t="shared" si="309"/>
        <v>KO</v>
      </c>
      <c r="AA1309" s="1057" t="str">
        <f t="shared" si="299"/>
        <v>Worten def - 6806</v>
      </c>
      <c r="AB1309" s="826"/>
      <c r="AC1309" s="771"/>
      <c r="AF1309" s="786"/>
    </row>
    <row r="1310" spans="1:32" s="726" customFormat="1" x14ac:dyDescent="0.25">
      <c r="A1310" s="726" t="s">
        <v>116</v>
      </c>
      <c r="B1310" s="875">
        <f t="shared" si="306"/>
        <v>36</v>
      </c>
      <c r="C1310" s="901">
        <v>87</v>
      </c>
      <c r="D1310" s="847" t="s">
        <v>219</v>
      </c>
      <c r="E1310" s="1045">
        <v>42676</v>
      </c>
      <c r="F1310" s="1004"/>
      <c r="G1310" s="925">
        <f t="shared" si="307"/>
        <v>36</v>
      </c>
      <c r="H1310" s="959">
        <v>87</v>
      </c>
      <c r="I1310" s="903">
        <v>87</v>
      </c>
      <c r="J1310" s="903">
        <v>85</v>
      </c>
      <c r="K1310" s="959">
        <f t="shared" si="305"/>
        <v>2</v>
      </c>
      <c r="L1310" s="1049">
        <v>42678</v>
      </c>
      <c r="M1310" s="954"/>
      <c r="V1310" s="962"/>
      <c r="W1310" s="967">
        <f t="shared" si="308"/>
        <v>36</v>
      </c>
      <c r="X1310" s="902">
        <v>85</v>
      </c>
      <c r="Y1310" s="959" t="str">
        <f t="shared" si="309"/>
        <v>ERRO</v>
      </c>
      <c r="AA1310" s="898" t="str">
        <f t="shared" si="299"/>
        <v>Vobis -6843</v>
      </c>
      <c r="AB1310" s="1058">
        <v>42681</v>
      </c>
      <c r="AC1310" s="847"/>
      <c r="AF1310" s="901"/>
    </row>
    <row r="1311" spans="1:32" s="720" customFormat="1" x14ac:dyDescent="0.25">
      <c r="A1311" s="720" t="s">
        <v>115</v>
      </c>
      <c r="B1311" s="769">
        <v>1</v>
      </c>
      <c r="C1311" s="786">
        <v>400</v>
      </c>
      <c r="D1311" s="771" t="s">
        <v>212</v>
      </c>
      <c r="E1311" s="1044">
        <v>42677</v>
      </c>
      <c r="F1311" s="825"/>
      <c r="G1311" s="845">
        <f t="shared" si="307"/>
        <v>1</v>
      </c>
      <c r="H1311" s="783">
        <v>400</v>
      </c>
      <c r="I1311" s="790">
        <v>400</v>
      </c>
      <c r="J1311" s="790">
        <v>400</v>
      </c>
      <c r="K1311" s="783">
        <f t="shared" si="305"/>
        <v>0</v>
      </c>
      <c r="L1311" s="1048">
        <v>42678</v>
      </c>
      <c r="M1311" s="953"/>
      <c r="V1311" s="958"/>
      <c r="W1311" s="1051">
        <f t="shared" si="308"/>
        <v>1</v>
      </c>
      <c r="X1311" s="831"/>
      <c r="Y1311" s="783" t="str">
        <f t="shared" si="309"/>
        <v>KO</v>
      </c>
      <c r="AA1311" s="1057" t="str">
        <f t="shared" si="299"/>
        <v>FNAC prov- 2369</v>
      </c>
      <c r="AB1311" s="826"/>
      <c r="AC1311" s="771"/>
      <c r="AF1311" s="786"/>
    </row>
    <row r="1312" spans="1:32" s="726" customFormat="1" x14ac:dyDescent="0.25">
      <c r="A1312" s="726" t="s">
        <v>115</v>
      </c>
      <c r="B1312" s="875">
        <f t="shared" si="306"/>
        <v>2</v>
      </c>
      <c r="C1312" s="901">
        <v>20</v>
      </c>
      <c r="D1312" s="847" t="s">
        <v>178</v>
      </c>
      <c r="E1312" s="1045">
        <v>42677</v>
      </c>
      <c r="F1312" s="1004"/>
      <c r="G1312" s="925">
        <f t="shared" si="307"/>
        <v>2</v>
      </c>
      <c r="H1312" s="959">
        <v>20</v>
      </c>
      <c r="I1312" s="903">
        <v>20</v>
      </c>
      <c r="J1312" s="903">
        <v>20</v>
      </c>
      <c r="K1312" s="959">
        <f t="shared" si="305"/>
        <v>0</v>
      </c>
      <c r="L1312" s="1049">
        <v>42678</v>
      </c>
      <c r="M1312" s="954"/>
      <c r="V1312" s="962"/>
      <c r="W1312" s="967">
        <f t="shared" ref="W1312:W1330" si="310">B1312:B1334</f>
        <v>2</v>
      </c>
      <c r="X1312" s="902">
        <v>20</v>
      </c>
      <c r="Y1312" s="959" t="str">
        <f t="shared" si="309"/>
        <v>OK</v>
      </c>
      <c r="AA1312" s="898" t="str">
        <f t="shared" si="299"/>
        <v>Worten prov - 6804</v>
      </c>
      <c r="AB1312" s="1058">
        <v>42691</v>
      </c>
      <c r="AC1312" s="847"/>
      <c r="AF1312" s="901"/>
    </row>
    <row r="1313" spans="1:32" s="720" customFormat="1" x14ac:dyDescent="0.25">
      <c r="A1313" s="720" t="s">
        <v>115</v>
      </c>
      <c r="B1313" s="769">
        <v>1</v>
      </c>
      <c r="C1313" s="786">
        <v>6</v>
      </c>
      <c r="D1313" s="771" t="s">
        <v>67</v>
      </c>
      <c r="E1313" s="1044">
        <v>42678</v>
      </c>
      <c r="F1313" s="825"/>
      <c r="G1313" s="845">
        <f t="shared" si="307"/>
        <v>1</v>
      </c>
      <c r="H1313" s="783">
        <v>6</v>
      </c>
      <c r="I1313" s="790">
        <v>6</v>
      </c>
      <c r="J1313" s="790">
        <v>6</v>
      </c>
      <c r="K1313" s="783">
        <f t="shared" si="305"/>
        <v>0</v>
      </c>
      <c r="L1313" s="1048">
        <v>42681</v>
      </c>
      <c r="M1313" s="953"/>
      <c r="V1313" s="958"/>
      <c r="W1313" s="1051">
        <f t="shared" si="310"/>
        <v>1</v>
      </c>
      <c r="X1313" s="831">
        <v>6</v>
      </c>
      <c r="Y1313" s="783" t="str">
        <f t="shared" ref="Y1313:Y1379" si="311">IF(C1313=X1313,"OK",IF(R1313=J1313,"ERRO",IF(X1313="","KO",IF(X1313=J1313,"ERRO"))))</f>
        <v>OK</v>
      </c>
      <c r="AA1313" s="1057" t="str">
        <f t="shared" ref="AA1313:AA1376" si="312">D1313</f>
        <v>White - 2213</v>
      </c>
      <c r="AB1313" s="1056">
        <v>42711</v>
      </c>
      <c r="AC1313" s="771"/>
      <c r="AF1313" s="786"/>
    </row>
    <row r="1314" spans="1:32" s="720" customFormat="1" x14ac:dyDescent="0.25">
      <c r="A1314" s="720" t="s">
        <v>115</v>
      </c>
      <c r="B1314" s="769">
        <f t="shared" si="306"/>
        <v>2</v>
      </c>
      <c r="C1314" s="786">
        <v>67</v>
      </c>
      <c r="D1314" s="771" t="s">
        <v>69</v>
      </c>
      <c r="E1314" s="1044">
        <v>42678</v>
      </c>
      <c r="F1314" s="825"/>
      <c r="G1314" s="845">
        <f t="shared" ref="G1314:G1380" si="313">B1314</f>
        <v>2</v>
      </c>
      <c r="H1314" s="783">
        <v>67</v>
      </c>
      <c r="I1314" s="790">
        <v>67</v>
      </c>
      <c r="J1314" s="790">
        <v>67</v>
      </c>
      <c r="K1314" s="783">
        <f t="shared" si="305"/>
        <v>0</v>
      </c>
      <c r="L1314" s="1048">
        <v>42681</v>
      </c>
      <c r="M1314" s="953"/>
      <c r="V1314" s="958"/>
      <c r="W1314" s="1051">
        <f t="shared" si="310"/>
        <v>2</v>
      </c>
      <c r="X1314" s="831">
        <v>67</v>
      </c>
      <c r="Y1314" s="783" t="str">
        <f t="shared" si="311"/>
        <v>OK</v>
      </c>
      <c r="AA1314" s="1057" t="str">
        <f t="shared" si="312"/>
        <v>Black - 2215</v>
      </c>
      <c r="AB1314" s="1056">
        <v>42683</v>
      </c>
      <c r="AC1314" s="771"/>
      <c r="AF1314" s="786"/>
    </row>
    <row r="1315" spans="1:32" s="720" customFormat="1" x14ac:dyDescent="0.25">
      <c r="A1315" s="720" t="s">
        <v>115</v>
      </c>
      <c r="B1315" s="769">
        <f t="shared" si="306"/>
        <v>3</v>
      </c>
      <c r="C1315" s="786">
        <v>1</v>
      </c>
      <c r="D1315" s="771" t="s">
        <v>72</v>
      </c>
      <c r="E1315" s="1044">
        <v>42678</v>
      </c>
      <c r="F1315" s="825"/>
      <c r="G1315" s="845">
        <f t="shared" si="313"/>
        <v>3</v>
      </c>
      <c r="H1315" s="783">
        <v>1</v>
      </c>
      <c r="I1315" s="790">
        <v>1</v>
      </c>
      <c r="J1315" s="790">
        <v>1</v>
      </c>
      <c r="K1315" s="783">
        <f t="shared" si="305"/>
        <v>0</v>
      </c>
      <c r="L1315" s="1048">
        <v>42681</v>
      </c>
      <c r="M1315" s="953"/>
      <c r="V1315" s="958"/>
      <c r="W1315" s="1051">
        <f t="shared" si="310"/>
        <v>3</v>
      </c>
      <c r="X1315" s="831">
        <v>1</v>
      </c>
      <c r="Y1315" s="783" t="str">
        <f t="shared" si="311"/>
        <v>OK</v>
      </c>
      <c r="AA1315" s="1057" t="str">
        <f t="shared" si="312"/>
        <v>Credial - 2227</v>
      </c>
      <c r="AB1315" s="1056">
        <v>42711</v>
      </c>
      <c r="AC1315" s="771"/>
      <c r="AF1315" s="786"/>
    </row>
    <row r="1316" spans="1:32" s="720" customFormat="1" x14ac:dyDescent="0.25">
      <c r="A1316" s="720" t="s">
        <v>115</v>
      </c>
      <c r="B1316" s="769">
        <f t="shared" si="306"/>
        <v>4</v>
      </c>
      <c r="C1316" s="786">
        <v>300</v>
      </c>
      <c r="D1316" s="771" t="s">
        <v>73</v>
      </c>
      <c r="E1316" s="1044">
        <v>42678</v>
      </c>
      <c r="F1316" s="825"/>
      <c r="G1316" s="845">
        <f t="shared" si="313"/>
        <v>4</v>
      </c>
      <c r="H1316" s="783">
        <v>300</v>
      </c>
      <c r="I1316" s="790">
        <v>300</v>
      </c>
      <c r="J1316" s="790">
        <v>300</v>
      </c>
      <c r="K1316" s="783">
        <f t="shared" si="305"/>
        <v>0</v>
      </c>
      <c r="L1316" s="1048">
        <v>42681</v>
      </c>
      <c r="M1316" s="953"/>
      <c r="V1316" s="958"/>
      <c r="W1316" s="1051">
        <f t="shared" si="310"/>
        <v>4</v>
      </c>
      <c r="X1316" s="831">
        <v>300</v>
      </c>
      <c r="Y1316" s="783" t="str">
        <f t="shared" si="311"/>
        <v>OK</v>
      </c>
      <c r="AA1316" s="1057" t="str">
        <f t="shared" si="312"/>
        <v>Ikea - 2228</v>
      </c>
      <c r="AB1316" s="1056">
        <v>42681</v>
      </c>
      <c r="AC1316" s="771"/>
      <c r="AF1316" s="786"/>
    </row>
    <row r="1317" spans="1:32" s="720" customFormat="1" x14ac:dyDescent="0.25">
      <c r="A1317" s="720" t="s">
        <v>115</v>
      </c>
      <c r="B1317" s="769">
        <f t="shared" si="306"/>
        <v>5</v>
      </c>
      <c r="C1317" s="786">
        <v>3</v>
      </c>
      <c r="D1317" s="771" t="s">
        <v>79</v>
      </c>
      <c r="E1317" s="1044">
        <v>42678</v>
      </c>
      <c r="F1317" s="825"/>
      <c r="G1317" s="845">
        <f t="shared" si="313"/>
        <v>5</v>
      </c>
      <c r="H1317" s="783">
        <v>3</v>
      </c>
      <c r="I1317" s="790">
        <v>3</v>
      </c>
      <c r="J1317" s="790">
        <v>3</v>
      </c>
      <c r="K1317" s="783">
        <f t="shared" si="305"/>
        <v>0</v>
      </c>
      <c r="L1317" s="1048">
        <v>42681</v>
      </c>
      <c r="M1317" s="953"/>
      <c r="V1317" s="958"/>
      <c r="W1317" s="1051">
        <f t="shared" si="310"/>
        <v>5</v>
      </c>
      <c r="X1317" s="831">
        <v>3</v>
      </c>
      <c r="Y1317" s="783" t="str">
        <f t="shared" si="311"/>
        <v>OK</v>
      </c>
      <c r="AA1317" s="1057" t="str">
        <f t="shared" si="312"/>
        <v>Moviflor - 2229</v>
      </c>
      <c r="AB1317" s="1056">
        <v>42683</v>
      </c>
      <c r="AC1317" s="771"/>
      <c r="AF1317" s="786"/>
    </row>
    <row r="1318" spans="1:32" s="720" customFormat="1" x14ac:dyDescent="0.25">
      <c r="A1318" s="720" t="s">
        <v>115</v>
      </c>
      <c r="B1318" s="769">
        <f t="shared" si="306"/>
        <v>6</v>
      </c>
      <c r="C1318" s="786">
        <v>310</v>
      </c>
      <c r="D1318" s="771" t="s">
        <v>74</v>
      </c>
      <c r="E1318" s="1044">
        <v>42678</v>
      </c>
      <c r="F1318" s="825"/>
      <c r="G1318" s="845">
        <f t="shared" si="313"/>
        <v>6</v>
      </c>
      <c r="H1318" s="783">
        <v>310</v>
      </c>
      <c r="I1318" s="790">
        <v>310</v>
      </c>
      <c r="J1318" s="790">
        <v>310</v>
      </c>
      <c r="K1318" s="783">
        <f t="shared" si="305"/>
        <v>0</v>
      </c>
      <c r="L1318" s="1048">
        <v>42681</v>
      </c>
      <c r="M1318" s="953"/>
      <c r="V1318" s="958"/>
      <c r="W1318" s="1051">
        <f t="shared" si="310"/>
        <v>6</v>
      </c>
      <c r="X1318" s="831">
        <v>310</v>
      </c>
      <c r="Y1318" s="783" t="str">
        <f t="shared" si="311"/>
        <v>OK</v>
      </c>
      <c r="AA1318" s="1057" t="str">
        <f t="shared" si="312"/>
        <v>Conforama - 2230</v>
      </c>
      <c r="AB1318" s="1056">
        <v>42681</v>
      </c>
      <c r="AC1318" s="771"/>
      <c r="AF1318" s="786"/>
    </row>
    <row r="1319" spans="1:32" s="720" customFormat="1" x14ac:dyDescent="0.25">
      <c r="A1319" s="720" t="s">
        <v>115</v>
      </c>
      <c r="B1319" s="769">
        <f t="shared" si="306"/>
        <v>7</v>
      </c>
      <c r="C1319" s="786">
        <v>28</v>
      </c>
      <c r="D1319" s="771" t="s">
        <v>75</v>
      </c>
      <c r="E1319" s="1044">
        <v>42678</v>
      </c>
      <c r="F1319" s="825"/>
      <c r="G1319" s="845">
        <f t="shared" si="313"/>
        <v>7</v>
      </c>
      <c r="H1319" s="783">
        <v>28</v>
      </c>
      <c r="I1319" s="790">
        <v>28</v>
      </c>
      <c r="J1319" s="790">
        <v>28</v>
      </c>
      <c r="K1319" s="783">
        <f t="shared" si="305"/>
        <v>0</v>
      </c>
      <c r="L1319" s="1048">
        <v>42681</v>
      </c>
      <c r="M1319" s="953"/>
      <c r="V1319" s="958"/>
      <c r="W1319" s="1051">
        <f t="shared" si="310"/>
        <v>7</v>
      </c>
      <c r="X1319" s="831">
        <v>28</v>
      </c>
      <c r="Y1319" s="783" t="str">
        <f t="shared" si="311"/>
        <v>OK</v>
      </c>
      <c r="AA1319" s="1057" t="str">
        <f t="shared" si="312"/>
        <v>Euronics - 2231</v>
      </c>
      <c r="AB1319" s="1056">
        <v>42683</v>
      </c>
      <c r="AC1319" s="771"/>
      <c r="AF1319" s="786"/>
    </row>
    <row r="1320" spans="1:32" s="720" customFormat="1" x14ac:dyDescent="0.25">
      <c r="A1320" s="720" t="s">
        <v>115</v>
      </c>
      <c r="B1320" s="769">
        <f t="shared" si="306"/>
        <v>8</v>
      </c>
      <c r="C1320" s="786">
        <v>15</v>
      </c>
      <c r="D1320" s="771" t="s">
        <v>76</v>
      </c>
      <c r="E1320" s="1044">
        <v>42678</v>
      </c>
      <c r="F1320" s="825"/>
      <c r="G1320" s="845">
        <f t="shared" si="313"/>
        <v>8</v>
      </c>
      <c r="H1320" s="783">
        <v>15</v>
      </c>
      <c r="I1320" s="790">
        <v>15</v>
      </c>
      <c r="J1320" s="790">
        <v>15</v>
      </c>
      <c r="K1320" s="783">
        <f t="shared" si="305"/>
        <v>0</v>
      </c>
      <c r="L1320" s="1048">
        <v>42681</v>
      </c>
      <c r="M1320" s="953"/>
      <c r="V1320" s="958"/>
      <c r="W1320" s="1051">
        <f t="shared" si="310"/>
        <v>8</v>
      </c>
      <c r="X1320" s="831">
        <v>15</v>
      </c>
      <c r="Y1320" s="783" t="str">
        <f t="shared" si="311"/>
        <v>OK</v>
      </c>
      <c r="AA1320" s="1057" t="str">
        <f t="shared" si="312"/>
        <v>Tien 21 - 2232</v>
      </c>
      <c r="AB1320" s="1056">
        <v>42683</v>
      </c>
      <c r="AC1320" s="771"/>
      <c r="AF1320" s="786"/>
    </row>
    <row r="1321" spans="1:32" s="720" customFormat="1" x14ac:dyDescent="0.25">
      <c r="A1321" s="720" t="s">
        <v>115</v>
      </c>
      <c r="B1321" s="769">
        <f t="shared" si="306"/>
        <v>9</v>
      </c>
      <c r="C1321" s="786">
        <v>11</v>
      </c>
      <c r="D1321" s="771" t="s">
        <v>77</v>
      </c>
      <c r="E1321" s="1044">
        <v>42678</v>
      </c>
      <c r="F1321" s="825"/>
      <c r="G1321" s="845">
        <f t="shared" si="313"/>
        <v>9</v>
      </c>
      <c r="H1321" s="783">
        <v>11</v>
      </c>
      <c r="I1321" s="790">
        <v>11</v>
      </c>
      <c r="J1321" s="790">
        <v>11</v>
      </c>
      <c r="K1321" s="783">
        <f t="shared" si="305"/>
        <v>0</v>
      </c>
      <c r="L1321" s="1048">
        <v>42681</v>
      </c>
      <c r="M1321" s="953"/>
      <c r="V1321" s="958"/>
      <c r="W1321" s="1051">
        <f t="shared" si="310"/>
        <v>9</v>
      </c>
      <c r="X1321" s="831">
        <v>11</v>
      </c>
      <c r="Y1321" s="783" t="str">
        <f t="shared" si="311"/>
        <v>OK</v>
      </c>
      <c r="AA1321" s="1057" t="str">
        <f t="shared" si="312"/>
        <v>Confort - 2233</v>
      </c>
      <c r="AB1321" s="1056">
        <v>42683</v>
      </c>
      <c r="AC1321" s="771"/>
      <c r="AF1321" s="786"/>
    </row>
    <row r="1322" spans="1:32" s="720" customFormat="1" x14ac:dyDescent="0.25">
      <c r="A1322" s="720" t="s">
        <v>115</v>
      </c>
      <c r="B1322" s="769">
        <f t="shared" si="306"/>
        <v>10</v>
      </c>
      <c r="C1322" s="786">
        <v>433</v>
      </c>
      <c r="D1322" s="771" t="s">
        <v>213</v>
      </c>
      <c r="E1322" s="1044">
        <v>42678</v>
      </c>
      <c r="F1322" s="825"/>
      <c r="G1322" s="845">
        <f t="shared" si="313"/>
        <v>10</v>
      </c>
      <c r="H1322" s="783">
        <v>433</v>
      </c>
      <c r="I1322" s="790">
        <v>433</v>
      </c>
      <c r="J1322" s="790">
        <v>433</v>
      </c>
      <c r="K1322" s="783">
        <f t="shared" si="305"/>
        <v>0</v>
      </c>
      <c r="L1322" s="1048">
        <v>42681</v>
      </c>
      <c r="M1322" s="953"/>
      <c r="V1322" s="958"/>
      <c r="W1322" s="1051">
        <f t="shared" si="310"/>
        <v>10</v>
      </c>
      <c r="X1322" s="831">
        <v>433</v>
      </c>
      <c r="Y1322" s="783" t="str">
        <f t="shared" si="311"/>
        <v>OK</v>
      </c>
      <c r="AA1322" s="1057" t="str">
        <f t="shared" si="312"/>
        <v>MC FNAC- 2370</v>
      </c>
      <c r="AB1322" s="1056">
        <v>42681</v>
      </c>
      <c r="AC1322" s="771"/>
      <c r="AF1322" s="786"/>
    </row>
    <row r="1323" spans="1:32" s="720" customFormat="1" x14ac:dyDescent="0.25">
      <c r="A1323" s="720" t="s">
        <v>115</v>
      </c>
      <c r="B1323" s="769">
        <f t="shared" si="306"/>
        <v>11</v>
      </c>
      <c r="C1323" s="786">
        <v>95</v>
      </c>
      <c r="D1323" s="771" t="s">
        <v>187</v>
      </c>
      <c r="E1323" s="1044">
        <v>42678</v>
      </c>
      <c r="F1323" s="825"/>
      <c r="G1323" s="845">
        <f t="shared" si="313"/>
        <v>11</v>
      </c>
      <c r="H1323" s="783">
        <v>95</v>
      </c>
      <c r="I1323" s="790">
        <v>95</v>
      </c>
      <c r="J1323" s="790">
        <v>95</v>
      </c>
      <c r="K1323" s="783">
        <f t="shared" si="305"/>
        <v>0</v>
      </c>
      <c r="L1323" s="1048">
        <v>42681</v>
      </c>
      <c r="M1323" s="953"/>
      <c r="V1323" s="958"/>
      <c r="W1323" s="1051">
        <f t="shared" si="310"/>
        <v>11</v>
      </c>
      <c r="X1323" s="831">
        <v>95</v>
      </c>
      <c r="Y1323" s="783" t="str">
        <f t="shared" si="311"/>
        <v>OK</v>
      </c>
      <c r="AA1323" s="1057" t="str">
        <f t="shared" si="312"/>
        <v>Salvador Caetano - 2879</v>
      </c>
      <c r="AB1323" s="1056">
        <v>42683</v>
      </c>
      <c r="AC1323" s="771"/>
      <c r="AF1323" s="786"/>
    </row>
    <row r="1324" spans="1:32" s="720" customFormat="1" x14ac:dyDescent="0.25">
      <c r="A1324" s="720" t="s">
        <v>115</v>
      </c>
      <c r="B1324" s="769">
        <f t="shared" si="306"/>
        <v>12</v>
      </c>
      <c r="C1324" s="786">
        <v>425</v>
      </c>
      <c r="D1324" s="771" t="s">
        <v>199</v>
      </c>
      <c r="E1324" s="1044">
        <v>42678</v>
      </c>
      <c r="F1324" s="825"/>
      <c r="G1324" s="845">
        <f t="shared" si="313"/>
        <v>12</v>
      </c>
      <c r="H1324" s="783">
        <v>425</v>
      </c>
      <c r="I1324" s="790">
        <v>425</v>
      </c>
      <c r="J1324" s="790">
        <v>425</v>
      </c>
      <c r="K1324" s="783">
        <f t="shared" si="305"/>
        <v>0</v>
      </c>
      <c r="L1324" s="1048">
        <v>42681</v>
      </c>
      <c r="M1324" s="953"/>
      <c r="V1324" s="958"/>
      <c r="W1324" s="1051">
        <f t="shared" si="310"/>
        <v>12</v>
      </c>
      <c r="X1324" s="831"/>
      <c r="Y1324" s="783" t="str">
        <f t="shared" si="311"/>
        <v>KO</v>
      </c>
      <c r="AA1324" s="1057" t="str">
        <f t="shared" si="312"/>
        <v>RP Def - 3173</v>
      </c>
      <c r="AB1324" s="826"/>
      <c r="AC1324" s="771"/>
      <c r="AF1324" s="786"/>
    </row>
    <row r="1325" spans="1:32" s="720" customFormat="1" x14ac:dyDescent="0.25">
      <c r="A1325" s="720" t="s">
        <v>115</v>
      </c>
      <c r="B1325" s="769">
        <f t="shared" si="306"/>
        <v>13</v>
      </c>
      <c r="C1325" s="786">
        <v>570</v>
      </c>
      <c r="D1325" s="771" t="s">
        <v>245</v>
      </c>
      <c r="E1325" s="1044">
        <v>42678</v>
      </c>
      <c r="F1325" s="825"/>
      <c r="G1325" s="845">
        <f t="shared" si="313"/>
        <v>13</v>
      </c>
      <c r="H1325" s="783">
        <v>570</v>
      </c>
      <c r="I1325" s="790">
        <v>570</v>
      </c>
      <c r="J1325" s="790">
        <v>570</v>
      </c>
      <c r="K1325" s="783">
        <f t="shared" si="305"/>
        <v>0</v>
      </c>
      <c r="L1325" s="1048">
        <v>42681</v>
      </c>
      <c r="M1325" s="953"/>
      <c r="V1325" s="958"/>
      <c r="W1325" s="1051">
        <f t="shared" si="310"/>
        <v>13</v>
      </c>
      <c r="X1325" s="831">
        <v>570</v>
      </c>
      <c r="Y1325" s="783" t="str">
        <f t="shared" si="311"/>
        <v>OK</v>
      </c>
      <c r="AA1325" s="1057" t="str">
        <f t="shared" si="312"/>
        <v>CTT Standard - 4091</v>
      </c>
      <c r="AB1325" s="1056">
        <v>42681</v>
      </c>
      <c r="AC1325" s="771"/>
      <c r="AF1325" s="786"/>
    </row>
    <row r="1326" spans="1:32" s="720" customFormat="1" x14ac:dyDescent="0.25">
      <c r="A1326" s="720" t="s">
        <v>115</v>
      </c>
      <c r="B1326" s="769">
        <f t="shared" si="306"/>
        <v>14</v>
      </c>
      <c r="C1326" s="786">
        <v>20</v>
      </c>
      <c r="D1326" s="771" t="s">
        <v>244</v>
      </c>
      <c r="E1326" s="1044">
        <v>42678</v>
      </c>
      <c r="F1326" s="825"/>
      <c r="G1326" s="845">
        <f t="shared" si="313"/>
        <v>14</v>
      </c>
      <c r="H1326" s="783">
        <v>20</v>
      </c>
      <c r="I1326" s="790">
        <v>20</v>
      </c>
      <c r="J1326" s="790">
        <v>20</v>
      </c>
      <c r="K1326" s="783">
        <f t="shared" si="305"/>
        <v>0</v>
      </c>
      <c r="L1326" s="1048">
        <v>42681</v>
      </c>
      <c r="M1326" s="953"/>
      <c r="V1326" s="958"/>
      <c r="W1326" s="1051">
        <f t="shared" si="310"/>
        <v>14</v>
      </c>
      <c r="X1326" s="831">
        <v>20</v>
      </c>
      <c r="Y1326" s="783" t="str">
        <f t="shared" si="311"/>
        <v>OK</v>
      </c>
      <c r="AA1326" s="1057" t="str">
        <f t="shared" si="312"/>
        <v>JOM - 4327</v>
      </c>
      <c r="AB1326" s="1056">
        <v>42683</v>
      </c>
      <c r="AC1326" s="771"/>
      <c r="AF1326" s="786"/>
    </row>
    <row r="1327" spans="1:32" s="720" customFormat="1" x14ac:dyDescent="0.25">
      <c r="A1327" s="720" t="s">
        <v>115</v>
      </c>
      <c r="B1327" s="769">
        <f t="shared" si="306"/>
        <v>15</v>
      </c>
      <c r="C1327" s="786">
        <v>2</v>
      </c>
      <c r="D1327" s="771" t="s">
        <v>189</v>
      </c>
      <c r="E1327" s="1044">
        <v>42678</v>
      </c>
      <c r="F1327" s="825"/>
      <c r="G1327" s="845">
        <f t="shared" si="313"/>
        <v>15</v>
      </c>
      <c r="H1327" s="783">
        <v>2</v>
      </c>
      <c r="I1327" s="790">
        <v>2</v>
      </c>
      <c r="J1327" s="790">
        <v>2</v>
      </c>
      <c r="K1327" s="783">
        <f t="shared" si="305"/>
        <v>0</v>
      </c>
      <c r="L1327" s="1048">
        <v>42681</v>
      </c>
      <c r="M1327" s="953"/>
      <c r="V1327" s="958"/>
      <c r="W1327" s="1051">
        <f t="shared" si="310"/>
        <v>15</v>
      </c>
      <c r="X1327" s="831">
        <v>2</v>
      </c>
      <c r="Y1327" s="783" t="str">
        <f t="shared" si="311"/>
        <v>OK</v>
      </c>
      <c r="AA1327" s="1057" t="str">
        <f t="shared" si="312"/>
        <v>SZ Def - 6508</v>
      </c>
      <c r="AB1327" s="1056">
        <v>42683</v>
      </c>
      <c r="AC1327" s="771"/>
      <c r="AF1327" s="786"/>
    </row>
    <row r="1328" spans="1:32" s="720" customFormat="1" x14ac:dyDescent="0.25">
      <c r="A1328" s="720" t="s">
        <v>115</v>
      </c>
      <c r="B1328" s="769">
        <f t="shared" si="306"/>
        <v>16</v>
      </c>
      <c r="C1328" s="786">
        <v>115</v>
      </c>
      <c r="D1328" s="771" t="s">
        <v>214</v>
      </c>
      <c r="E1328" s="1044">
        <v>42678</v>
      </c>
      <c r="F1328" s="825"/>
      <c r="G1328" s="845">
        <f t="shared" si="313"/>
        <v>16</v>
      </c>
      <c r="H1328" s="783">
        <v>115</v>
      </c>
      <c r="I1328" s="790">
        <v>115</v>
      </c>
      <c r="J1328" s="790">
        <v>115</v>
      </c>
      <c r="K1328" s="783">
        <f t="shared" si="305"/>
        <v>0</v>
      </c>
      <c r="L1328" s="1048">
        <v>42681</v>
      </c>
      <c r="M1328" s="953"/>
      <c r="V1328" s="958"/>
      <c r="W1328" s="1051">
        <f t="shared" si="310"/>
        <v>16</v>
      </c>
      <c r="X1328" s="831">
        <v>115</v>
      </c>
      <c r="Y1328" s="783" t="str">
        <f t="shared" si="311"/>
        <v>OK</v>
      </c>
      <c r="AA1328" s="1057" t="str">
        <f t="shared" si="312"/>
        <v>Worten def - 6806</v>
      </c>
      <c r="AB1328" s="1056">
        <v>42710</v>
      </c>
      <c r="AC1328" s="771"/>
      <c r="AF1328" s="786"/>
    </row>
    <row r="1329" spans="1:554" s="726" customFormat="1" x14ac:dyDescent="0.25">
      <c r="A1329" s="726" t="s">
        <v>115</v>
      </c>
      <c r="B1329" s="875">
        <f t="shared" si="306"/>
        <v>17</v>
      </c>
      <c r="C1329" s="901">
        <v>60</v>
      </c>
      <c r="D1329" s="847" t="s">
        <v>281</v>
      </c>
      <c r="E1329" s="1045">
        <v>42678</v>
      </c>
      <c r="F1329" s="1004"/>
      <c r="G1329" s="925">
        <f t="shared" si="313"/>
        <v>17</v>
      </c>
      <c r="H1329" s="959">
        <v>60</v>
      </c>
      <c r="I1329" s="903">
        <v>60</v>
      </c>
      <c r="J1329" s="903">
        <v>60</v>
      </c>
      <c r="K1329" s="912">
        <f t="shared" si="305"/>
        <v>0</v>
      </c>
      <c r="L1329" s="1049">
        <v>42681</v>
      </c>
      <c r="M1329" s="954"/>
      <c r="V1329" s="962"/>
      <c r="W1329" s="967">
        <f t="shared" si="310"/>
        <v>17</v>
      </c>
      <c r="X1329" s="902">
        <v>60</v>
      </c>
      <c r="Y1329" s="959" t="str">
        <f t="shared" si="311"/>
        <v>OK</v>
      </c>
      <c r="Z1329" s="847"/>
      <c r="AA1329" s="934" t="str">
        <f t="shared" si="312"/>
        <v>Decathlon-6947</v>
      </c>
      <c r="AB1329" s="1058">
        <v>42696</v>
      </c>
      <c r="AC1329" s="847"/>
      <c r="AF1329" s="901"/>
    </row>
    <row r="1330" spans="1:554" s="730" customFormat="1" x14ac:dyDescent="0.25">
      <c r="A1330" s="730" t="s">
        <v>115</v>
      </c>
      <c r="B1330" s="884">
        <v>1</v>
      </c>
      <c r="C1330" s="913">
        <v>450</v>
      </c>
      <c r="D1330" s="864" t="s">
        <v>196</v>
      </c>
      <c r="E1330" s="1043">
        <v>42681</v>
      </c>
      <c r="F1330" s="1006"/>
      <c r="G1330" s="926">
        <f t="shared" si="313"/>
        <v>1</v>
      </c>
      <c r="H1330" s="1007">
        <v>450</v>
      </c>
      <c r="I1330" s="915">
        <v>450</v>
      </c>
      <c r="J1330" s="915">
        <v>450</v>
      </c>
      <c r="K1330" s="1007">
        <f t="shared" si="305"/>
        <v>0</v>
      </c>
      <c r="L1330" s="1047">
        <v>42681</v>
      </c>
      <c r="M1330" s="955"/>
      <c r="V1330" s="963"/>
      <c r="W1330" s="996">
        <f t="shared" si="310"/>
        <v>1</v>
      </c>
      <c r="X1330" s="914">
        <v>450</v>
      </c>
      <c r="Y1330" s="1007" t="str">
        <f t="shared" si="311"/>
        <v>OK</v>
      </c>
      <c r="Z1330" s="864"/>
      <c r="AA1330" s="873" t="str">
        <f t="shared" si="312"/>
        <v>RP Provisorio - 3172</v>
      </c>
      <c r="AB1330" s="1059">
        <v>42688</v>
      </c>
      <c r="AC1330" s="864"/>
      <c r="AF1330" s="913"/>
    </row>
    <row r="1331" spans="1:554" s="730" customFormat="1" x14ac:dyDescent="0.25">
      <c r="A1331" s="1152" t="s">
        <v>115</v>
      </c>
      <c r="B1331" s="1153">
        <v>1</v>
      </c>
      <c r="C1331" s="1154">
        <v>2000</v>
      </c>
      <c r="D1331" s="1155" t="s">
        <v>283</v>
      </c>
      <c r="E1331" s="1156">
        <v>42682</v>
      </c>
      <c r="F1331" s="1157"/>
      <c r="G1331" s="1158">
        <v>1</v>
      </c>
      <c r="H1331" s="1159"/>
      <c r="I1331" s="1160"/>
      <c r="J1331" s="1160"/>
      <c r="K1331" s="1159"/>
      <c r="L1331" s="1161"/>
      <c r="M1331" s="1162"/>
      <c r="N1331" s="1152"/>
      <c r="O1331" s="1152"/>
      <c r="P1331" s="1152"/>
      <c r="Q1331" s="1152"/>
      <c r="R1331" s="1152"/>
      <c r="S1331" s="1152"/>
      <c r="T1331" s="1152"/>
      <c r="U1331" s="1152"/>
      <c r="V1331" s="1162"/>
      <c r="W1331" s="1163">
        <v>1</v>
      </c>
      <c r="X1331" s="1164">
        <v>2000</v>
      </c>
      <c r="Y1331" s="1165" t="str">
        <f t="shared" si="311"/>
        <v>OK</v>
      </c>
      <c r="Z1331" s="1155"/>
      <c r="AA1331" s="1166" t="str">
        <f t="shared" si="312"/>
        <v>Media Markt - 6945</v>
      </c>
      <c r="AB1331" s="1167">
        <v>42685</v>
      </c>
      <c r="AC1331" s="1155"/>
      <c r="AD1331" s="1152"/>
      <c r="AE1331" s="1152"/>
      <c r="AF1331" s="1154"/>
      <c r="AG1331" s="1152"/>
      <c r="AH1331" s="1152"/>
      <c r="AI1331" s="1152"/>
      <c r="AJ1331" s="1152"/>
      <c r="AK1331" s="1152"/>
      <c r="AL1331" s="1152"/>
      <c r="AM1331" s="1152"/>
      <c r="AN1331" s="1152"/>
      <c r="AO1331" s="1152"/>
      <c r="AP1331" s="1152"/>
      <c r="AQ1331" s="1152"/>
      <c r="AR1331" s="743"/>
      <c r="AS1331" s="743"/>
      <c r="AT1331" s="743"/>
      <c r="AU1331" s="743"/>
      <c r="AV1331" s="743"/>
      <c r="AW1331" s="743"/>
      <c r="AX1331" s="743"/>
      <c r="AY1331" s="743"/>
      <c r="AZ1331" s="743"/>
      <c r="BA1331" s="743"/>
      <c r="BB1331" s="743"/>
      <c r="BC1331" s="743"/>
      <c r="BD1331" s="743"/>
      <c r="BE1331" s="743"/>
      <c r="BF1331" s="743"/>
      <c r="BG1331" s="743"/>
      <c r="BH1331" s="743"/>
      <c r="BI1331" s="743"/>
      <c r="BJ1331" s="743"/>
      <c r="BK1331" s="743"/>
      <c r="BL1331" s="743"/>
      <c r="BM1331" s="743"/>
      <c r="BN1331" s="743"/>
      <c r="BO1331" s="743"/>
      <c r="BP1331" s="743"/>
      <c r="BQ1331" s="743"/>
      <c r="BR1331" s="743"/>
      <c r="BS1331" s="743"/>
      <c r="BT1331" s="743"/>
      <c r="BU1331" s="743"/>
      <c r="BV1331" s="743"/>
      <c r="BW1331" s="743"/>
      <c r="BX1331" s="743"/>
      <c r="BY1331" s="743"/>
      <c r="BZ1331" s="743"/>
      <c r="CA1331" s="743"/>
      <c r="CB1331" s="743"/>
      <c r="CC1331" s="743"/>
      <c r="CD1331" s="743"/>
      <c r="CE1331" s="743"/>
      <c r="CF1331" s="743"/>
      <c r="CG1331" s="743"/>
      <c r="CH1331" s="743"/>
      <c r="CI1331" s="743"/>
      <c r="CJ1331" s="743"/>
      <c r="CK1331" s="743"/>
      <c r="CL1331" s="743"/>
      <c r="CM1331" s="743"/>
      <c r="CN1331" s="743"/>
      <c r="CO1331" s="743"/>
      <c r="CP1331" s="743"/>
      <c r="CQ1331" s="743"/>
      <c r="CR1331" s="743"/>
      <c r="CS1331" s="743"/>
      <c r="CT1331" s="743"/>
      <c r="CU1331" s="743"/>
      <c r="CV1331" s="743"/>
      <c r="CW1331" s="743"/>
      <c r="CX1331" s="743"/>
      <c r="CY1331" s="743"/>
      <c r="CZ1331" s="743"/>
      <c r="DA1331" s="743"/>
      <c r="DB1331" s="743"/>
      <c r="DC1331" s="743"/>
      <c r="DD1331" s="743"/>
      <c r="DE1331" s="743"/>
      <c r="DF1331" s="743"/>
      <c r="DG1331" s="743"/>
      <c r="DH1331" s="743"/>
      <c r="DI1331" s="743"/>
      <c r="DJ1331" s="743"/>
      <c r="DK1331" s="743"/>
      <c r="DL1331" s="743"/>
      <c r="DM1331" s="743"/>
      <c r="DN1331" s="743"/>
      <c r="DO1331" s="743"/>
      <c r="DP1331" s="743"/>
      <c r="DQ1331" s="743"/>
      <c r="DR1331" s="743"/>
      <c r="DS1331" s="743"/>
      <c r="DT1331" s="743"/>
      <c r="DU1331" s="743"/>
      <c r="DV1331" s="743"/>
      <c r="DW1331" s="743"/>
      <c r="DX1331" s="743"/>
      <c r="DY1331" s="743"/>
      <c r="DZ1331" s="743"/>
      <c r="EA1331" s="743"/>
      <c r="EB1331" s="743"/>
      <c r="EC1331" s="743"/>
      <c r="ED1331" s="743"/>
      <c r="EE1331" s="743"/>
      <c r="EF1331" s="743"/>
      <c r="EG1331" s="743"/>
      <c r="EH1331" s="743"/>
      <c r="EI1331" s="743"/>
      <c r="EJ1331" s="743"/>
      <c r="EK1331" s="743"/>
      <c r="EL1331" s="743"/>
      <c r="EM1331" s="743"/>
      <c r="EN1331" s="743"/>
      <c r="EO1331" s="743"/>
      <c r="EP1331" s="743"/>
      <c r="EQ1331" s="743"/>
      <c r="ER1331" s="743"/>
      <c r="ES1331" s="743"/>
      <c r="ET1331" s="743"/>
      <c r="EU1331" s="743"/>
      <c r="EV1331" s="743"/>
      <c r="EW1331" s="743"/>
      <c r="EX1331" s="743"/>
      <c r="EY1331" s="743"/>
      <c r="EZ1331" s="743"/>
      <c r="FA1331" s="743"/>
      <c r="FB1331" s="743"/>
      <c r="FC1331" s="743"/>
      <c r="FD1331" s="743"/>
      <c r="FE1331" s="743"/>
      <c r="FF1331" s="743"/>
      <c r="FG1331" s="743"/>
      <c r="FH1331" s="743"/>
      <c r="FI1331" s="743"/>
      <c r="FJ1331" s="743"/>
      <c r="FK1331" s="743"/>
      <c r="FL1331" s="743"/>
      <c r="FM1331" s="743"/>
      <c r="FN1331" s="743"/>
      <c r="FO1331" s="743"/>
      <c r="FP1331" s="743"/>
      <c r="FQ1331" s="743"/>
      <c r="FR1331" s="743"/>
      <c r="FS1331" s="743"/>
      <c r="FT1331" s="743"/>
      <c r="FU1331" s="743"/>
      <c r="FV1331" s="743"/>
      <c r="FW1331" s="743"/>
      <c r="FX1331" s="743"/>
      <c r="FY1331" s="743"/>
      <c r="FZ1331" s="743"/>
      <c r="GA1331" s="743"/>
      <c r="GB1331" s="743"/>
      <c r="GC1331" s="743"/>
      <c r="GD1331" s="743"/>
      <c r="GE1331" s="743"/>
      <c r="GF1331" s="743"/>
      <c r="GG1331" s="743"/>
      <c r="GH1331" s="743"/>
      <c r="GI1331" s="743"/>
      <c r="GJ1331" s="743"/>
      <c r="GK1331" s="743"/>
      <c r="GL1331" s="743"/>
      <c r="GM1331" s="743"/>
      <c r="GN1331" s="743"/>
      <c r="GO1331" s="743"/>
      <c r="GP1331" s="743"/>
      <c r="GQ1331" s="743"/>
      <c r="GR1331" s="743"/>
      <c r="GS1331" s="743"/>
      <c r="GT1331" s="743"/>
      <c r="GU1331" s="743"/>
      <c r="GV1331" s="743"/>
      <c r="GW1331" s="743"/>
      <c r="GX1331" s="743"/>
      <c r="GY1331" s="743"/>
      <c r="GZ1331" s="743"/>
      <c r="HA1331" s="743"/>
      <c r="HB1331" s="743"/>
      <c r="HC1331" s="743"/>
      <c r="HD1331" s="743"/>
      <c r="HE1331" s="743"/>
      <c r="HF1331" s="743"/>
      <c r="HG1331" s="743"/>
      <c r="HH1331" s="743"/>
      <c r="HI1331" s="743"/>
      <c r="HJ1331" s="743"/>
      <c r="HK1331" s="743"/>
      <c r="HL1331" s="743"/>
      <c r="HM1331" s="743"/>
      <c r="HN1331" s="743"/>
      <c r="HO1331" s="743"/>
      <c r="HP1331" s="743"/>
      <c r="HQ1331" s="743"/>
      <c r="HR1331" s="743"/>
      <c r="HS1331" s="743"/>
      <c r="HT1331" s="743"/>
      <c r="HU1331" s="743"/>
      <c r="HV1331" s="743"/>
      <c r="HW1331" s="743"/>
      <c r="HX1331" s="743"/>
      <c r="HY1331" s="743"/>
      <c r="HZ1331" s="743"/>
      <c r="IA1331" s="743"/>
      <c r="IB1331" s="743"/>
      <c r="IC1331" s="743"/>
      <c r="ID1331" s="743"/>
      <c r="IE1331" s="743"/>
      <c r="IF1331" s="743"/>
      <c r="IG1331" s="743"/>
      <c r="IH1331" s="743"/>
      <c r="II1331" s="743"/>
      <c r="IJ1331" s="743"/>
      <c r="IK1331" s="743"/>
      <c r="IL1331" s="743"/>
      <c r="IM1331" s="743"/>
      <c r="IN1331" s="743"/>
      <c r="IO1331" s="743"/>
      <c r="IP1331" s="743"/>
      <c r="IQ1331" s="743"/>
      <c r="IR1331" s="743"/>
      <c r="IS1331" s="743"/>
      <c r="IT1331" s="743"/>
      <c r="IU1331" s="743"/>
      <c r="IV1331" s="743"/>
      <c r="IW1331" s="743"/>
      <c r="IX1331" s="743"/>
      <c r="IY1331" s="743"/>
      <c r="IZ1331" s="743"/>
      <c r="JA1331" s="743"/>
      <c r="JB1331" s="743"/>
      <c r="JC1331" s="743"/>
      <c r="JD1331" s="743"/>
      <c r="JE1331" s="743"/>
      <c r="JF1331" s="743"/>
      <c r="JG1331" s="743"/>
      <c r="JH1331" s="743"/>
      <c r="JI1331" s="743"/>
      <c r="JJ1331" s="743"/>
      <c r="JK1331" s="743"/>
      <c r="JL1331" s="743"/>
      <c r="JM1331" s="743"/>
      <c r="JN1331" s="743"/>
      <c r="JO1331" s="743"/>
      <c r="JP1331" s="743"/>
      <c r="JQ1331" s="743"/>
      <c r="JR1331" s="743"/>
      <c r="JS1331" s="743"/>
      <c r="JT1331" s="743"/>
      <c r="JU1331" s="743"/>
      <c r="JV1331" s="743"/>
      <c r="JW1331" s="743"/>
      <c r="JX1331" s="743"/>
      <c r="JY1331" s="743"/>
      <c r="JZ1331" s="743"/>
      <c r="KA1331" s="743"/>
      <c r="KB1331" s="743"/>
      <c r="KC1331" s="743"/>
      <c r="KD1331" s="743"/>
      <c r="KE1331" s="743"/>
      <c r="KF1331" s="743"/>
      <c r="KG1331" s="743"/>
      <c r="KH1331" s="743"/>
      <c r="KI1331" s="743"/>
      <c r="KJ1331" s="743"/>
      <c r="KK1331" s="743"/>
      <c r="KL1331" s="743"/>
      <c r="KM1331" s="743"/>
      <c r="KN1331" s="743"/>
      <c r="KO1331" s="743"/>
      <c r="KP1331" s="743"/>
      <c r="KQ1331" s="743"/>
      <c r="KR1331" s="743"/>
      <c r="KS1331" s="743"/>
      <c r="KT1331" s="743"/>
      <c r="KU1331" s="743"/>
      <c r="KV1331" s="743"/>
      <c r="KW1331" s="743"/>
      <c r="KX1331" s="743"/>
      <c r="KY1331" s="743"/>
      <c r="KZ1331" s="743"/>
      <c r="LA1331" s="743"/>
      <c r="LB1331" s="743"/>
      <c r="LC1331" s="743"/>
      <c r="LD1331" s="743"/>
      <c r="LE1331" s="743"/>
      <c r="LF1331" s="743"/>
      <c r="LG1331" s="743"/>
      <c r="LH1331" s="743"/>
      <c r="LI1331" s="743"/>
      <c r="LJ1331" s="743"/>
      <c r="LK1331" s="743"/>
      <c r="LL1331" s="743"/>
      <c r="LM1331" s="743"/>
      <c r="LN1331" s="743"/>
      <c r="LO1331" s="743"/>
      <c r="LP1331" s="743"/>
      <c r="LQ1331" s="743"/>
      <c r="LR1331" s="743"/>
      <c r="LS1331" s="743"/>
      <c r="LT1331" s="743"/>
      <c r="LU1331" s="743"/>
      <c r="LV1331" s="743"/>
      <c r="LW1331" s="743"/>
      <c r="LX1331" s="743"/>
      <c r="LY1331" s="743"/>
      <c r="LZ1331" s="743"/>
      <c r="MA1331" s="743"/>
      <c r="MB1331" s="743"/>
      <c r="MC1331" s="743"/>
      <c r="MD1331" s="743"/>
      <c r="ME1331" s="743"/>
      <c r="MF1331" s="743"/>
      <c r="MG1331" s="743"/>
      <c r="MH1331" s="743"/>
      <c r="MI1331" s="743"/>
      <c r="MJ1331" s="743"/>
      <c r="MK1331" s="743"/>
      <c r="ML1331" s="743"/>
      <c r="MM1331" s="743"/>
      <c r="MN1331" s="743"/>
      <c r="MO1331" s="743"/>
      <c r="MP1331" s="743"/>
      <c r="MQ1331" s="743"/>
      <c r="MR1331" s="743"/>
      <c r="MS1331" s="743"/>
      <c r="MT1331" s="743"/>
      <c r="MU1331" s="743"/>
      <c r="MV1331" s="743"/>
      <c r="MW1331" s="743"/>
      <c r="MX1331" s="743"/>
      <c r="MY1331" s="743"/>
      <c r="MZ1331" s="743"/>
      <c r="NA1331" s="743"/>
      <c r="NB1331" s="743"/>
      <c r="NC1331" s="743"/>
      <c r="ND1331" s="743"/>
      <c r="NE1331" s="743"/>
      <c r="NF1331" s="743"/>
      <c r="NG1331" s="743"/>
      <c r="NH1331" s="743"/>
      <c r="NI1331" s="743"/>
      <c r="NJ1331" s="743"/>
      <c r="NK1331" s="743"/>
      <c r="NL1331" s="743"/>
      <c r="NM1331" s="743"/>
      <c r="NN1331" s="743"/>
      <c r="NO1331" s="743"/>
      <c r="NP1331" s="743"/>
      <c r="NQ1331" s="743"/>
      <c r="NR1331" s="743"/>
      <c r="NS1331" s="743"/>
      <c r="NT1331" s="743"/>
      <c r="NU1331" s="743"/>
      <c r="NV1331" s="743"/>
      <c r="NW1331" s="743"/>
      <c r="NX1331" s="743"/>
      <c r="NY1331" s="743"/>
      <c r="NZ1331" s="743"/>
      <c r="OA1331" s="743"/>
      <c r="OB1331" s="743"/>
      <c r="OC1331" s="743"/>
      <c r="OD1331" s="743"/>
      <c r="OE1331" s="743"/>
      <c r="OF1331" s="743"/>
      <c r="OG1331" s="743"/>
      <c r="OH1331" s="743"/>
      <c r="OI1331" s="743"/>
      <c r="OJ1331" s="743"/>
      <c r="OK1331" s="743"/>
      <c r="OL1331" s="743"/>
      <c r="OM1331" s="743"/>
      <c r="ON1331" s="743"/>
      <c r="OO1331" s="743"/>
      <c r="OP1331" s="743"/>
      <c r="OQ1331" s="743"/>
      <c r="OR1331" s="743"/>
      <c r="OS1331" s="743"/>
      <c r="OT1331" s="743"/>
      <c r="OU1331" s="743"/>
      <c r="OV1331" s="743"/>
      <c r="OW1331" s="743"/>
      <c r="OX1331" s="743"/>
      <c r="OY1331" s="743"/>
      <c r="OZ1331" s="743"/>
      <c r="PA1331" s="743"/>
      <c r="PB1331" s="743"/>
      <c r="PC1331" s="743"/>
      <c r="PD1331" s="743"/>
      <c r="PE1331" s="743"/>
      <c r="PF1331" s="743"/>
      <c r="PG1331" s="743"/>
      <c r="PH1331" s="743"/>
      <c r="PI1331" s="743"/>
      <c r="PJ1331" s="743"/>
      <c r="PK1331" s="743"/>
      <c r="PL1331" s="743"/>
      <c r="PM1331" s="743"/>
      <c r="PN1331" s="743"/>
      <c r="PO1331" s="743"/>
      <c r="PP1331" s="743"/>
      <c r="PQ1331" s="743"/>
      <c r="PR1331" s="743"/>
      <c r="PS1331" s="743"/>
      <c r="PT1331" s="743"/>
      <c r="PU1331" s="743"/>
      <c r="PV1331" s="743"/>
      <c r="PW1331" s="743"/>
      <c r="PX1331" s="743"/>
      <c r="PY1331" s="743"/>
      <c r="PZ1331" s="743"/>
      <c r="QA1331" s="743"/>
      <c r="QB1331" s="743"/>
      <c r="QC1331" s="743"/>
      <c r="QD1331" s="743"/>
      <c r="QE1331" s="743"/>
      <c r="QF1331" s="743"/>
      <c r="QG1331" s="743"/>
      <c r="QH1331" s="743"/>
      <c r="QI1331" s="743"/>
      <c r="QJ1331" s="743"/>
      <c r="QK1331" s="743"/>
      <c r="QL1331" s="743"/>
      <c r="QM1331" s="743"/>
      <c r="QN1331" s="743"/>
      <c r="QO1331" s="743"/>
      <c r="QP1331" s="743"/>
      <c r="QQ1331" s="743"/>
      <c r="QR1331" s="743"/>
      <c r="QS1331" s="743"/>
      <c r="QT1331" s="743"/>
      <c r="QU1331" s="743"/>
      <c r="QV1331" s="743"/>
      <c r="QW1331" s="743"/>
      <c r="QX1331" s="743"/>
      <c r="QY1331" s="743"/>
      <c r="QZ1331" s="743"/>
      <c r="RA1331" s="743"/>
      <c r="RB1331" s="743"/>
      <c r="RC1331" s="743"/>
      <c r="RD1331" s="743"/>
      <c r="RE1331" s="743"/>
      <c r="RF1331" s="743"/>
      <c r="RG1331" s="743"/>
      <c r="RH1331" s="743"/>
      <c r="RI1331" s="743"/>
      <c r="RJ1331" s="743"/>
      <c r="RK1331" s="743"/>
      <c r="RL1331" s="743"/>
      <c r="RM1331" s="743"/>
      <c r="RN1331" s="743"/>
      <c r="RO1331" s="743"/>
      <c r="RP1331" s="743"/>
      <c r="RQ1331" s="743"/>
      <c r="RR1331" s="743"/>
      <c r="RS1331" s="743"/>
      <c r="RT1331" s="743"/>
      <c r="RU1331" s="743"/>
      <c r="RV1331" s="743"/>
      <c r="RW1331" s="743"/>
      <c r="RX1331" s="743"/>
      <c r="RY1331" s="743"/>
      <c r="RZ1331" s="743"/>
      <c r="SA1331" s="743"/>
      <c r="SB1331" s="743"/>
      <c r="SC1331" s="743"/>
      <c r="SD1331" s="743"/>
      <c r="SE1331" s="743"/>
      <c r="SF1331" s="743"/>
      <c r="SG1331" s="743"/>
      <c r="SH1331" s="743"/>
      <c r="SI1331" s="743"/>
      <c r="SJ1331" s="743"/>
      <c r="SK1331" s="743"/>
      <c r="SL1331" s="743"/>
      <c r="SM1331" s="743"/>
      <c r="SN1331" s="743"/>
      <c r="SO1331" s="743"/>
      <c r="SP1331" s="743"/>
      <c r="SQ1331" s="743"/>
      <c r="SR1331" s="743"/>
      <c r="SS1331" s="743"/>
      <c r="ST1331" s="743"/>
      <c r="SU1331" s="743"/>
      <c r="SV1331" s="743"/>
      <c r="SW1331" s="743"/>
      <c r="SX1331" s="743"/>
      <c r="SY1331" s="743"/>
      <c r="SZ1331" s="743"/>
      <c r="TA1331" s="743"/>
      <c r="TB1331" s="743"/>
      <c r="TC1331" s="743"/>
      <c r="TD1331" s="743"/>
      <c r="TE1331" s="743"/>
      <c r="TF1331" s="743"/>
      <c r="TG1331" s="743"/>
      <c r="TH1331" s="743"/>
      <c r="TI1331" s="743"/>
      <c r="TJ1331" s="743"/>
      <c r="TK1331" s="743"/>
      <c r="TL1331" s="743"/>
      <c r="TM1331" s="743"/>
      <c r="TN1331" s="743"/>
      <c r="TO1331" s="743"/>
      <c r="TP1331" s="743"/>
      <c r="TQ1331" s="743"/>
      <c r="TR1331" s="743"/>
      <c r="TS1331" s="743"/>
      <c r="TT1331" s="743"/>
      <c r="TU1331" s="743"/>
      <c r="TV1331" s="743"/>
      <c r="TW1331" s="743"/>
      <c r="TX1331" s="743"/>
      <c r="TY1331" s="743"/>
      <c r="TZ1331" s="743"/>
      <c r="UA1331" s="743"/>
      <c r="UB1331" s="743"/>
      <c r="UC1331" s="743"/>
      <c r="UD1331" s="743"/>
      <c r="UE1331" s="743"/>
      <c r="UF1331" s="743"/>
      <c r="UG1331" s="743"/>
      <c r="UH1331" s="743"/>
    </row>
    <row r="1332" spans="1:554" s="730" customFormat="1" x14ac:dyDescent="0.25">
      <c r="A1332" s="1168" t="s">
        <v>115</v>
      </c>
      <c r="B1332" s="1153">
        <f t="shared" si="306"/>
        <v>2</v>
      </c>
      <c r="C1332" s="927">
        <v>2000</v>
      </c>
      <c r="D1332" s="928" t="s">
        <v>283</v>
      </c>
      <c r="E1332" s="1169">
        <v>42682</v>
      </c>
      <c r="F1332" s="1170"/>
      <c r="G1332" s="1171">
        <f t="shared" si="313"/>
        <v>2</v>
      </c>
      <c r="H1332" s="1165"/>
      <c r="I1332" s="1172"/>
      <c r="J1332" s="1172"/>
      <c r="K1332" s="1165"/>
      <c r="L1332" s="1169"/>
      <c r="M1332" s="1173"/>
      <c r="N1332" s="1168"/>
      <c r="O1332" s="1168"/>
      <c r="P1332" s="1168"/>
      <c r="Q1332" s="1168"/>
      <c r="R1332" s="1168"/>
      <c r="S1332" s="1168"/>
      <c r="T1332" s="1168"/>
      <c r="U1332" s="1168"/>
      <c r="V1332" s="1173"/>
      <c r="W1332" s="1174">
        <f>B1332:B1354</f>
        <v>2</v>
      </c>
      <c r="X1332" s="1175">
        <v>2000</v>
      </c>
      <c r="Y1332" s="1165" t="str">
        <f t="shared" si="311"/>
        <v>OK</v>
      </c>
      <c r="Z1332" s="928"/>
      <c r="AA1332" s="1166" t="str">
        <f t="shared" si="312"/>
        <v>Media Markt - 6945</v>
      </c>
      <c r="AB1332" s="1176">
        <v>42685</v>
      </c>
      <c r="AC1332" s="928"/>
      <c r="AD1332" s="1168"/>
      <c r="AE1332" s="1168"/>
      <c r="AF1332" s="927"/>
      <c r="AG1332" s="1168"/>
      <c r="AH1332" s="1168"/>
      <c r="AI1332" s="1168"/>
      <c r="AJ1332" s="1168"/>
      <c r="AK1332" s="1168"/>
      <c r="AL1332" s="1168"/>
      <c r="AM1332" s="1168"/>
      <c r="AN1332" s="1168"/>
      <c r="AO1332" s="1168"/>
      <c r="AP1332" s="1168"/>
      <c r="AQ1332" s="1168"/>
      <c r="AR1332" s="720"/>
      <c r="AS1332" s="720"/>
      <c r="AT1332" s="720"/>
      <c r="AU1332" s="720"/>
      <c r="AV1332" s="720"/>
      <c r="AW1332" s="720"/>
      <c r="AX1332" s="720"/>
      <c r="AY1332" s="720"/>
      <c r="AZ1332" s="720"/>
      <c r="BA1332" s="720"/>
      <c r="BB1332" s="720"/>
      <c r="BC1332" s="720"/>
      <c r="BD1332" s="720"/>
      <c r="BE1332" s="720"/>
      <c r="BF1332" s="720"/>
      <c r="BG1332" s="720"/>
      <c r="BH1332" s="720"/>
      <c r="BI1332" s="720"/>
      <c r="BJ1332" s="720"/>
      <c r="BK1332" s="720"/>
      <c r="BL1332" s="720"/>
      <c r="BM1332" s="720"/>
      <c r="BN1332" s="720"/>
      <c r="BO1332" s="720"/>
      <c r="BP1332" s="720"/>
      <c r="BQ1332" s="720"/>
      <c r="BR1332" s="720"/>
      <c r="BS1332" s="720"/>
      <c r="BT1332" s="720"/>
      <c r="BU1332" s="720"/>
      <c r="BV1332" s="720"/>
      <c r="BW1332" s="720"/>
      <c r="BX1332" s="720"/>
      <c r="BY1332" s="720"/>
      <c r="BZ1332" s="720"/>
      <c r="CA1332" s="720"/>
      <c r="CB1332" s="720"/>
      <c r="CC1332" s="720"/>
      <c r="CD1332" s="720"/>
      <c r="CE1332" s="720"/>
      <c r="CF1332" s="720"/>
      <c r="CG1332" s="720"/>
      <c r="CH1332" s="720"/>
      <c r="CI1332" s="720"/>
      <c r="CJ1332" s="720"/>
      <c r="CK1332" s="720"/>
      <c r="CL1332" s="720"/>
      <c r="CM1332" s="720"/>
      <c r="CN1332" s="720"/>
      <c r="CO1332" s="720"/>
      <c r="CP1332" s="720"/>
      <c r="CQ1332" s="720"/>
      <c r="CR1332" s="720"/>
      <c r="CS1332" s="720"/>
      <c r="CT1332" s="720"/>
      <c r="CU1332" s="720"/>
      <c r="CV1332" s="720"/>
      <c r="CW1332" s="720"/>
      <c r="CX1332" s="720"/>
      <c r="CY1332" s="720"/>
      <c r="CZ1332" s="720"/>
      <c r="DA1332" s="720"/>
      <c r="DB1332" s="720"/>
      <c r="DC1332" s="720"/>
      <c r="DD1332" s="720"/>
      <c r="DE1332" s="720"/>
      <c r="DF1332" s="720"/>
      <c r="DG1332" s="720"/>
      <c r="DH1332" s="720"/>
      <c r="DI1332" s="720"/>
      <c r="DJ1332" s="720"/>
      <c r="DK1332" s="720"/>
      <c r="DL1332" s="720"/>
      <c r="DM1332" s="720"/>
      <c r="DN1332" s="720"/>
      <c r="DO1332" s="720"/>
      <c r="DP1332" s="720"/>
      <c r="DQ1332" s="720"/>
      <c r="DR1332" s="720"/>
      <c r="DS1332" s="720"/>
      <c r="DT1332" s="720"/>
      <c r="DU1332" s="720"/>
      <c r="DV1332" s="720"/>
      <c r="DW1332" s="720"/>
      <c r="DX1332" s="720"/>
      <c r="DY1332" s="720"/>
      <c r="DZ1332" s="720"/>
      <c r="EA1332" s="720"/>
      <c r="EB1332" s="720"/>
      <c r="EC1332" s="720"/>
      <c r="ED1332" s="720"/>
      <c r="EE1332" s="720"/>
      <c r="EF1332" s="720"/>
      <c r="EG1332" s="720"/>
      <c r="EH1332" s="720"/>
      <c r="EI1332" s="720"/>
      <c r="EJ1332" s="720"/>
      <c r="EK1332" s="720"/>
      <c r="EL1332" s="720"/>
      <c r="EM1332" s="720"/>
      <c r="EN1332" s="720"/>
      <c r="EO1332" s="720"/>
      <c r="EP1332" s="720"/>
      <c r="EQ1332" s="720"/>
      <c r="ER1332" s="720"/>
      <c r="ES1332" s="720"/>
      <c r="ET1332" s="720"/>
      <c r="EU1332" s="720"/>
      <c r="EV1332" s="720"/>
      <c r="EW1332" s="720"/>
      <c r="EX1332" s="720"/>
      <c r="EY1332" s="720"/>
      <c r="EZ1332" s="720"/>
      <c r="FA1332" s="720"/>
      <c r="FB1332" s="720"/>
      <c r="FC1332" s="720"/>
      <c r="FD1332" s="720"/>
      <c r="FE1332" s="720"/>
      <c r="FF1332" s="720"/>
      <c r="FG1332" s="720"/>
      <c r="FH1332" s="720"/>
      <c r="FI1332" s="720"/>
      <c r="FJ1332" s="720"/>
      <c r="FK1332" s="720"/>
      <c r="FL1332" s="720"/>
      <c r="FM1332" s="720"/>
      <c r="FN1332" s="720"/>
      <c r="FO1332" s="720"/>
      <c r="FP1332" s="720"/>
      <c r="FQ1332" s="720"/>
      <c r="FR1332" s="720"/>
      <c r="FS1332" s="720"/>
      <c r="FT1332" s="720"/>
      <c r="FU1332" s="720"/>
      <c r="FV1332" s="720"/>
      <c r="FW1332" s="720"/>
      <c r="FX1332" s="720"/>
      <c r="FY1332" s="720"/>
      <c r="FZ1332" s="720"/>
      <c r="GA1332" s="720"/>
      <c r="GB1332" s="720"/>
      <c r="GC1332" s="720"/>
      <c r="GD1332" s="720"/>
      <c r="GE1332" s="720"/>
      <c r="GF1332" s="720"/>
      <c r="GG1332" s="720"/>
      <c r="GH1332" s="720"/>
      <c r="GI1332" s="720"/>
      <c r="GJ1332" s="720"/>
      <c r="GK1332" s="720"/>
      <c r="GL1332" s="720"/>
      <c r="GM1332" s="720"/>
      <c r="GN1332" s="720"/>
      <c r="GO1332" s="720"/>
      <c r="GP1332" s="720"/>
      <c r="GQ1332" s="720"/>
      <c r="GR1332" s="720"/>
      <c r="GS1332" s="720"/>
      <c r="GT1332" s="720"/>
      <c r="GU1332" s="720"/>
      <c r="GV1332" s="720"/>
      <c r="GW1332" s="720"/>
      <c r="GX1332" s="720"/>
      <c r="GY1332" s="720"/>
      <c r="GZ1332" s="720"/>
      <c r="HA1332" s="720"/>
      <c r="HB1332" s="720"/>
      <c r="HC1332" s="720"/>
      <c r="HD1332" s="720"/>
      <c r="HE1332" s="720"/>
      <c r="HF1332" s="720"/>
      <c r="HG1332" s="720"/>
      <c r="HH1332" s="720"/>
      <c r="HI1332" s="720"/>
      <c r="HJ1332" s="720"/>
      <c r="HK1332" s="720"/>
      <c r="HL1332" s="720"/>
      <c r="HM1332" s="720"/>
      <c r="HN1332" s="720"/>
      <c r="HO1332" s="720"/>
      <c r="HP1332" s="720"/>
      <c r="HQ1332" s="720"/>
      <c r="HR1332" s="720"/>
      <c r="HS1332" s="720"/>
      <c r="HT1332" s="720"/>
      <c r="HU1332" s="720"/>
      <c r="HV1332" s="720"/>
      <c r="HW1332" s="720"/>
      <c r="HX1332" s="720"/>
      <c r="HY1332" s="720"/>
      <c r="HZ1332" s="720"/>
      <c r="IA1332" s="720"/>
      <c r="IB1332" s="720"/>
      <c r="IC1332" s="720"/>
      <c r="ID1332" s="720"/>
      <c r="IE1332" s="720"/>
      <c r="IF1332" s="720"/>
      <c r="IG1332" s="720"/>
      <c r="IH1332" s="720"/>
      <c r="II1332" s="720"/>
      <c r="IJ1332" s="720"/>
      <c r="IK1332" s="720"/>
      <c r="IL1332" s="720"/>
      <c r="IM1332" s="720"/>
      <c r="IN1332" s="720"/>
      <c r="IO1332" s="720"/>
      <c r="IP1332" s="720"/>
      <c r="IQ1332" s="720"/>
      <c r="IR1332" s="720"/>
      <c r="IS1332" s="720"/>
      <c r="IT1332" s="720"/>
      <c r="IU1332" s="720"/>
      <c r="IV1332" s="720"/>
      <c r="IW1332" s="720"/>
      <c r="IX1332" s="720"/>
      <c r="IY1332" s="720"/>
      <c r="IZ1332" s="720"/>
      <c r="JA1332" s="720"/>
      <c r="JB1332" s="720"/>
      <c r="JC1332" s="720"/>
      <c r="JD1332" s="720"/>
      <c r="JE1332" s="720"/>
      <c r="JF1332" s="720"/>
      <c r="JG1332" s="720"/>
      <c r="JH1332" s="720"/>
      <c r="JI1332" s="720"/>
      <c r="JJ1332" s="720"/>
      <c r="JK1332" s="720"/>
      <c r="JL1332" s="720"/>
      <c r="JM1332" s="720"/>
      <c r="JN1332" s="720"/>
      <c r="JO1332" s="720"/>
      <c r="JP1332" s="720"/>
      <c r="JQ1332" s="720"/>
      <c r="JR1332" s="720"/>
      <c r="JS1332" s="720"/>
      <c r="JT1332" s="720"/>
      <c r="JU1332" s="720"/>
      <c r="JV1332" s="720"/>
      <c r="JW1332" s="720"/>
      <c r="JX1332" s="720"/>
      <c r="JY1332" s="720"/>
      <c r="JZ1332" s="720"/>
      <c r="KA1332" s="720"/>
      <c r="KB1332" s="720"/>
      <c r="KC1332" s="720"/>
      <c r="KD1332" s="720"/>
      <c r="KE1332" s="720"/>
      <c r="KF1332" s="720"/>
      <c r="KG1332" s="720"/>
      <c r="KH1332" s="720"/>
      <c r="KI1332" s="720"/>
      <c r="KJ1332" s="720"/>
      <c r="KK1332" s="720"/>
      <c r="KL1332" s="720"/>
      <c r="KM1332" s="720"/>
      <c r="KN1332" s="720"/>
      <c r="KO1332" s="720"/>
      <c r="KP1332" s="720"/>
      <c r="KQ1332" s="720"/>
      <c r="KR1332" s="720"/>
      <c r="KS1332" s="720"/>
      <c r="KT1332" s="720"/>
      <c r="KU1332" s="720"/>
      <c r="KV1332" s="720"/>
      <c r="KW1332" s="720"/>
      <c r="KX1332" s="720"/>
      <c r="KY1332" s="720"/>
      <c r="KZ1332" s="720"/>
      <c r="LA1332" s="720"/>
      <c r="LB1332" s="720"/>
      <c r="LC1332" s="720"/>
      <c r="LD1332" s="720"/>
      <c r="LE1332" s="720"/>
      <c r="LF1332" s="720"/>
      <c r="LG1332" s="720"/>
      <c r="LH1332" s="720"/>
      <c r="LI1332" s="720"/>
      <c r="LJ1332" s="720"/>
      <c r="LK1332" s="720"/>
      <c r="LL1332" s="720"/>
      <c r="LM1332" s="720"/>
      <c r="LN1332" s="720"/>
      <c r="LO1332" s="720"/>
      <c r="LP1332" s="720"/>
      <c r="LQ1332" s="720"/>
      <c r="LR1332" s="720"/>
      <c r="LS1332" s="720"/>
      <c r="LT1332" s="720"/>
      <c r="LU1332" s="720"/>
      <c r="LV1332" s="720"/>
      <c r="LW1332" s="720"/>
      <c r="LX1332" s="720"/>
      <c r="LY1332" s="720"/>
      <c r="LZ1332" s="720"/>
      <c r="MA1332" s="720"/>
      <c r="MB1332" s="720"/>
      <c r="MC1332" s="720"/>
      <c r="MD1332" s="720"/>
      <c r="ME1332" s="720"/>
      <c r="MF1332" s="720"/>
      <c r="MG1332" s="720"/>
      <c r="MH1332" s="720"/>
      <c r="MI1332" s="720"/>
      <c r="MJ1332" s="720"/>
      <c r="MK1332" s="720"/>
      <c r="ML1332" s="720"/>
      <c r="MM1332" s="720"/>
      <c r="MN1332" s="720"/>
      <c r="MO1332" s="720"/>
      <c r="MP1332" s="720"/>
      <c r="MQ1332" s="720"/>
      <c r="MR1332" s="720"/>
      <c r="MS1332" s="720"/>
      <c r="MT1332" s="720"/>
      <c r="MU1332" s="720"/>
      <c r="MV1332" s="720"/>
      <c r="MW1332" s="720"/>
      <c r="MX1332" s="720"/>
      <c r="MY1332" s="720"/>
      <c r="MZ1332" s="720"/>
      <c r="NA1332" s="720"/>
      <c r="NB1332" s="720"/>
      <c r="NC1332" s="720"/>
      <c r="ND1332" s="720"/>
      <c r="NE1332" s="720"/>
      <c r="NF1332" s="720"/>
      <c r="NG1332" s="720"/>
      <c r="NH1332" s="720"/>
      <c r="NI1332" s="720"/>
      <c r="NJ1332" s="720"/>
      <c r="NK1332" s="720"/>
      <c r="NL1332" s="720"/>
      <c r="NM1332" s="720"/>
      <c r="NN1332" s="720"/>
      <c r="NO1332" s="720"/>
      <c r="NP1332" s="720"/>
      <c r="NQ1332" s="720"/>
      <c r="NR1332" s="720"/>
      <c r="NS1332" s="720"/>
      <c r="NT1332" s="720"/>
      <c r="NU1332" s="720"/>
      <c r="NV1332" s="720"/>
      <c r="NW1332" s="720"/>
      <c r="NX1332" s="720"/>
      <c r="NY1332" s="720"/>
      <c r="NZ1332" s="720"/>
      <c r="OA1332" s="720"/>
      <c r="OB1332" s="720"/>
      <c r="OC1332" s="720"/>
      <c r="OD1332" s="720"/>
      <c r="OE1332" s="720"/>
      <c r="OF1332" s="720"/>
      <c r="OG1332" s="720"/>
      <c r="OH1332" s="720"/>
      <c r="OI1332" s="720"/>
      <c r="OJ1332" s="720"/>
      <c r="OK1332" s="720"/>
      <c r="OL1332" s="720"/>
      <c r="OM1332" s="720"/>
      <c r="ON1332" s="720"/>
      <c r="OO1332" s="720"/>
      <c r="OP1332" s="720"/>
      <c r="OQ1332" s="720"/>
      <c r="OR1332" s="720"/>
      <c r="OS1332" s="720"/>
      <c r="OT1332" s="720"/>
      <c r="OU1332" s="720"/>
      <c r="OV1332" s="720"/>
      <c r="OW1332" s="720"/>
      <c r="OX1332" s="720"/>
      <c r="OY1332" s="720"/>
      <c r="OZ1332" s="720"/>
      <c r="PA1332" s="720"/>
      <c r="PB1332" s="720"/>
      <c r="PC1332" s="720"/>
      <c r="PD1332" s="720"/>
      <c r="PE1332" s="720"/>
      <c r="PF1332" s="720"/>
      <c r="PG1332" s="720"/>
      <c r="PH1332" s="720"/>
      <c r="PI1332" s="720"/>
      <c r="PJ1332" s="720"/>
      <c r="PK1332" s="720"/>
      <c r="PL1332" s="720"/>
      <c r="PM1332" s="720"/>
      <c r="PN1332" s="720"/>
      <c r="PO1332" s="720"/>
      <c r="PP1332" s="720"/>
      <c r="PQ1332" s="720"/>
      <c r="PR1332" s="720"/>
      <c r="PS1332" s="720"/>
      <c r="PT1332" s="720"/>
      <c r="PU1332" s="720"/>
      <c r="PV1332" s="720"/>
      <c r="PW1332" s="720"/>
      <c r="PX1332" s="720"/>
      <c r="PY1332" s="720"/>
      <c r="PZ1332" s="720"/>
      <c r="QA1332" s="720"/>
      <c r="QB1332" s="720"/>
      <c r="QC1332" s="720"/>
      <c r="QD1332" s="720"/>
      <c r="QE1332" s="720"/>
      <c r="QF1332" s="720"/>
      <c r="QG1332" s="720"/>
      <c r="QH1332" s="720"/>
      <c r="QI1332" s="720"/>
      <c r="QJ1332" s="720"/>
      <c r="QK1332" s="720"/>
      <c r="QL1332" s="720"/>
      <c r="QM1332" s="720"/>
      <c r="QN1332" s="720"/>
      <c r="QO1332" s="720"/>
      <c r="QP1332" s="720"/>
      <c r="QQ1332" s="720"/>
      <c r="QR1332" s="720"/>
      <c r="QS1332" s="720"/>
      <c r="QT1332" s="720"/>
      <c r="QU1332" s="720"/>
      <c r="QV1332" s="720"/>
      <c r="QW1332" s="720"/>
      <c r="QX1332" s="720"/>
      <c r="QY1332" s="720"/>
      <c r="QZ1332" s="720"/>
      <c r="RA1332" s="720"/>
      <c r="RB1332" s="720"/>
      <c r="RC1332" s="720"/>
      <c r="RD1332" s="720"/>
      <c r="RE1332" s="720"/>
      <c r="RF1332" s="720"/>
      <c r="RG1332" s="720"/>
      <c r="RH1332" s="720"/>
      <c r="RI1332" s="720"/>
      <c r="RJ1332" s="720"/>
      <c r="RK1332" s="720"/>
      <c r="RL1332" s="720"/>
      <c r="RM1332" s="720"/>
      <c r="RN1332" s="720"/>
      <c r="RO1332" s="720"/>
      <c r="RP1332" s="720"/>
      <c r="RQ1332" s="720"/>
      <c r="RR1332" s="720"/>
      <c r="RS1332" s="720"/>
      <c r="RT1332" s="720"/>
      <c r="RU1332" s="720"/>
      <c r="RV1332" s="720"/>
      <c r="RW1332" s="720"/>
      <c r="RX1332" s="720"/>
      <c r="RY1332" s="720"/>
      <c r="RZ1332" s="720"/>
      <c r="SA1332" s="720"/>
      <c r="SB1332" s="720"/>
      <c r="SC1332" s="720"/>
      <c r="SD1332" s="720"/>
      <c r="SE1332" s="720"/>
      <c r="SF1332" s="720"/>
      <c r="SG1332" s="720"/>
      <c r="SH1332" s="720"/>
      <c r="SI1332" s="720"/>
      <c r="SJ1332" s="720"/>
      <c r="SK1332" s="720"/>
      <c r="SL1332" s="720"/>
      <c r="SM1332" s="720"/>
      <c r="SN1332" s="720"/>
      <c r="SO1332" s="720"/>
      <c r="SP1332" s="720"/>
      <c r="SQ1332" s="720"/>
      <c r="SR1332" s="720"/>
      <c r="SS1332" s="720"/>
      <c r="ST1332" s="720"/>
      <c r="SU1332" s="720"/>
      <c r="SV1332" s="720"/>
      <c r="SW1332" s="720"/>
      <c r="SX1332" s="720"/>
      <c r="SY1332" s="720"/>
      <c r="SZ1332" s="720"/>
      <c r="TA1332" s="720"/>
      <c r="TB1332" s="720"/>
      <c r="TC1332" s="720"/>
      <c r="TD1332" s="720"/>
      <c r="TE1332" s="720"/>
      <c r="TF1332" s="720"/>
      <c r="TG1332" s="720"/>
      <c r="TH1332" s="720"/>
      <c r="TI1332" s="720"/>
      <c r="TJ1332" s="720"/>
      <c r="TK1332" s="720"/>
      <c r="TL1332" s="720"/>
      <c r="TM1332" s="720"/>
      <c r="TN1332" s="720"/>
      <c r="TO1332" s="720"/>
      <c r="TP1332" s="720"/>
      <c r="TQ1332" s="720"/>
      <c r="TR1332" s="720"/>
      <c r="TS1332" s="720"/>
      <c r="TT1332" s="720"/>
      <c r="TU1332" s="720"/>
      <c r="TV1332" s="720"/>
      <c r="TW1332" s="720"/>
      <c r="TX1332" s="720"/>
      <c r="TY1332" s="720"/>
      <c r="TZ1332" s="720"/>
      <c r="UA1332" s="720"/>
      <c r="UB1332" s="720"/>
      <c r="UC1332" s="720"/>
      <c r="UD1332" s="720"/>
      <c r="UE1332" s="720"/>
      <c r="UF1332" s="720"/>
      <c r="UG1332" s="720"/>
      <c r="UH1332" s="720"/>
    </row>
    <row r="1333" spans="1:554" s="730" customFormat="1" x14ac:dyDescent="0.25">
      <c r="A1333" s="1177" t="s">
        <v>115</v>
      </c>
      <c r="B1333" s="1153">
        <f t="shared" si="306"/>
        <v>3</v>
      </c>
      <c r="C1333" s="1178">
        <v>1100</v>
      </c>
      <c r="D1333" s="1179" t="s">
        <v>283</v>
      </c>
      <c r="E1333" s="1180">
        <v>42682</v>
      </c>
      <c r="F1333" s="1181"/>
      <c r="G1333" s="1171">
        <f t="shared" si="313"/>
        <v>3</v>
      </c>
      <c r="H1333" s="1182"/>
      <c r="I1333" s="1183"/>
      <c r="J1333" s="1183"/>
      <c r="K1333" s="1182"/>
      <c r="L1333" s="1184"/>
      <c r="M1333" s="1185"/>
      <c r="N1333" s="1177"/>
      <c r="O1333" s="1177"/>
      <c r="P1333" s="1177"/>
      <c r="Q1333" s="1177"/>
      <c r="R1333" s="1177"/>
      <c r="S1333" s="1177"/>
      <c r="T1333" s="1177"/>
      <c r="U1333" s="1177"/>
      <c r="V1333" s="1185"/>
      <c r="W1333" s="1174">
        <f>B1333:B1355</f>
        <v>3</v>
      </c>
      <c r="X1333" s="1186">
        <v>1100</v>
      </c>
      <c r="Y1333" s="1165" t="str">
        <f t="shared" si="311"/>
        <v>OK</v>
      </c>
      <c r="Z1333" s="1179"/>
      <c r="AA1333" s="1187" t="str">
        <f t="shared" si="312"/>
        <v>Media Markt - 6945</v>
      </c>
      <c r="AB1333" s="1188">
        <v>42685</v>
      </c>
      <c r="AC1333" s="1179"/>
      <c r="AD1333" s="1177"/>
      <c r="AE1333" s="1177"/>
      <c r="AF1333" s="1178"/>
      <c r="AG1333" s="1177"/>
      <c r="AH1333" s="1177"/>
      <c r="AI1333" s="1177"/>
      <c r="AJ1333" s="1177"/>
      <c r="AK1333" s="1177"/>
      <c r="AL1333" s="1177"/>
      <c r="AM1333" s="1177"/>
      <c r="AN1333" s="1177"/>
      <c r="AO1333" s="1177"/>
      <c r="AP1333" s="1177"/>
      <c r="AQ1333" s="1177"/>
      <c r="AR1333" s="726"/>
      <c r="AS1333" s="726"/>
      <c r="AT1333" s="726"/>
      <c r="AU1333" s="726"/>
      <c r="AV1333" s="726"/>
      <c r="AW1333" s="726"/>
      <c r="AX1333" s="726"/>
      <c r="AY1333" s="726"/>
      <c r="AZ1333" s="726"/>
      <c r="BA1333" s="726"/>
      <c r="BB1333" s="726"/>
      <c r="BC1333" s="726"/>
      <c r="BD1333" s="726"/>
      <c r="BE1333" s="726"/>
      <c r="BF1333" s="726"/>
      <c r="BG1333" s="726"/>
      <c r="BH1333" s="726"/>
      <c r="BI1333" s="726"/>
      <c r="BJ1333" s="726"/>
      <c r="BK1333" s="726"/>
      <c r="BL1333" s="726"/>
      <c r="BM1333" s="726"/>
      <c r="BN1333" s="726"/>
      <c r="BO1333" s="726"/>
      <c r="BP1333" s="726"/>
      <c r="BQ1333" s="726"/>
      <c r="BR1333" s="726"/>
      <c r="BS1333" s="726"/>
      <c r="BT1333" s="726"/>
      <c r="BU1333" s="726"/>
      <c r="BV1333" s="726"/>
      <c r="BW1333" s="726"/>
      <c r="BX1333" s="726"/>
      <c r="BY1333" s="726"/>
      <c r="BZ1333" s="726"/>
      <c r="CA1333" s="726"/>
      <c r="CB1333" s="726"/>
      <c r="CC1333" s="726"/>
      <c r="CD1333" s="726"/>
      <c r="CE1333" s="726"/>
      <c r="CF1333" s="726"/>
      <c r="CG1333" s="726"/>
      <c r="CH1333" s="726"/>
      <c r="CI1333" s="726"/>
      <c r="CJ1333" s="726"/>
      <c r="CK1333" s="726"/>
      <c r="CL1333" s="726"/>
      <c r="CM1333" s="726"/>
      <c r="CN1333" s="726"/>
      <c r="CO1333" s="726"/>
      <c r="CP1333" s="726"/>
      <c r="CQ1333" s="726"/>
      <c r="CR1333" s="726"/>
      <c r="CS1333" s="726"/>
      <c r="CT1333" s="726"/>
      <c r="CU1333" s="726"/>
      <c r="CV1333" s="726"/>
      <c r="CW1333" s="726"/>
      <c r="CX1333" s="726"/>
      <c r="CY1333" s="726"/>
      <c r="CZ1333" s="726"/>
      <c r="DA1333" s="726"/>
      <c r="DB1333" s="726"/>
      <c r="DC1333" s="726"/>
      <c r="DD1333" s="726"/>
      <c r="DE1333" s="726"/>
      <c r="DF1333" s="726"/>
      <c r="DG1333" s="726"/>
      <c r="DH1333" s="726"/>
      <c r="DI1333" s="726"/>
      <c r="DJ1333" s="726"/>
      <c r="DK1333" s="726"/>
      <c r="DL1333" s="726"/>
      <c r="DM1333" s="726"/>
      <c r="DN1333" s="726"/>
      <c r="DO1333" s="726"/>
      <c r="DP1333" s="726"/>
      <c r="DQ1333" s="726"/>
      <c r="DR1333" s="726"/>
      <c r="DS1333" s="726"/>
      <c r="DT1333" s="726"/>
      <c r="DU1333" s="726"/>
      <c r="DV1333" s="726"/>
      <c r="DW1333" s="726"/>
      <c r="DX1333" s="726"/>
      <c r="DY1333" s="726"/>
      <c r="DZ1333" s="726"/>
      <c r="EA1333" s="726"/>
      <c r="EB1333" s="726"/>
      <c r="EC1333" s="726"/>
      <c r="ED1333" s="726"/>
      <c r="EE1333" s="726"/>
      <c r="EF1333" s="726"/>
      <c r="EG1333" s="726"/>
      <c r="EH1333" s="726"/>
      <c r="EI1333" s="726"/>
      <c r="EJ1333" s="726"/>
      <c r="EK1333" s="726"/>
      <c r="EL1333" s="726"/>
      <c r="EM1333" s="726"/>
      <c r="EN1333" s="726"/>
      <c r="EO1333" s="726"/>
      <c r="EP1333" s="726"/>
      <c r="EQ1333" s="726"/>
      <c r="ER1333" s="726"/>
      <c r="ES1333" s="726"/>
      <c r="ET1333" s="726"/>
      <c r="EU1333" s="726"/>
      <c r="EV1333" s="726"/>
      <c r="EW1333" s="726"/>
      <c r="EX1333" s="726"/>
      <c r="EY1333" s="726"/>
      <c r="EZ1333" s="726"/>
      <c r="FA1333" s="726"/>
      <c r="FB1333" s="726"/>
      <c r="FC1333" s="726"/>
      <c r="FD1333" s="726"/>
      <c r="FE1333" s="726"/>
      <c r="FF1333" s="726"/>
      <c r="FG1333" s="726"/>
      <c r="FH1333" s="726"/>
      <c r="FI1333" s="726"/>
      <c r="FJ1333" s="726"/>
      <c r="FK1333" s="726"/>
      <c r="FL1333" s="726"/>
      <c r="FM1333" s="726"/>
      <c r="FN1333" s="726"/>
      <c r="FO1333" s="726"/>
      <c r="FP1333" s="726"/>
      <c r="FQ1333" s="726"/>
      <c r="FR1333" s="726"/>
      <c r="FS1333" s="726"/>
      <c r="FT1333" s="726"/>
      <c r="FU1333" s="726"/>
      <c r="FV1333" s="726"/>
      <c r="FW1333" s="726"/>
      <c r="FX1333" s="726"/>
      <c r="FY1333" s="726"/>
      <c r="FZ1333" s="726"/>
      <c r="GA1333" s="726"/>
      <c r="GB1333" s="726"/>
      <c r="GC1333" s="726"/>
      <c r="GD1333" s="726"/>
      <c r="GE1333" s="726"/>
      <c r="GF1333" s="726"/>
      <c r="GG1333" s="726"/>
      <c r="GH1333" s="726"/>
      <c r="GI1333" s="726"/>
      <c r="GJ1333" s="726"/>
      <c r="GK1333" s="726"/>
      <c r="GL1333" s="726"/>
      <c r="GM1333" s="726"/>
      <c r="GN1333" s="726"/>
      <c r="GO1333" s="726"/>
      <c r="GP1333" s="726"/>
      <c r="GQ1333" s="726"/>
      <c r="GR1333" s="726"/>
      <c r="GS1333" s="726"/>
      <c r="GT1333" s="726"/>
      <c r="GU1333" s="726"/>
      <c r="GV1333" s="726"/>
      <c r="GW1333" s="726"/>
      <c r="GX1333" s="726"/>
      <c r="GY1333" s="726"/>
      <c r="GZ1333" s="726"/>
      <c r="HA1333" s="726"/>
      <c r="HB1333" s="726"/>
      <c r="HC1333" s="726"/>
      <c r="HD1333" s="726"/>
      <c r="HE1333" s="726"/>
      <c r="HF1333" s="726"/>
      <c r="HG1333" s="726"/>
      <c r="HH1333" s="726"/>
      <c r="HI1333" s="726"/>
      <c r="HJ1333" s="726"/>
      <c r="HK1333" s="726"/>
      <c r="HL1333" s="726"/>
      <c r="HM1333" s="726"/>
      <c r="HN1333" s="726"/>
      <c r="HO1333" s="726"/>
      <c r="HP1333" s="726"/>
      <c r="HQ1333" s="726"/>
      <c r="HR1333" s="726"/>
      <c r="HS1333" s="726"/>
      <c r="HT1333" s="726"/>
      <c r="HU1333" s="726"/>
      <c r="HV1333" s="726"/>
      <c r="HW1333" s="726"/>
      <c r="HX1333" s="726"/>
      <c r="HY1333" s="726"/>
      <c r="HZ1333" s="726"/>
      <c r="IA1333" s="726"/>
      <c r="IB1333" s="726"/>
      <c r="IC1333" s="726"/>
      <c r="ID1333" s="726"/>
      <c r="IE1333" s="726"/>
      <c r="IF1333" s="726"/>
      <c r="IG1333" s="726"/>
      <c r="IH1333" s="726"/>
      <c r="II1333" s="726"/>
      <c r="IJ1333" s="726"/>
      <c r="IK1333" s="726"/>
      <c r="IL1333" s="726"/>
      <c r="IM1333" s="726"/>
      <c r="IN1333" s="726"/>
      <c r="IO1333" s="726"/>
      <c r="IP1333" s="726"/>
      <c r="IQ1333" s="726"/>
      <c r="IR1333" s="726"/>
      <c r="IS1333" s="726"/>
      <c r="IT1333" s="726"/>
      <c r="IU1333" s="726"/>
      <c r="IV1333" s="726"/>
      <c r="IW1333" s="726"/>
      <c r="IX1333" s="726"/>
      <c r="IY1333" s="726"/>
      <c r="IZ1333" s="726"/>
      <c r="JA1333" s="726"/>
      <c r="JB1333" s="726"/>
      <c r="JC1333" s="726"/>
      <c r="JD1333" s="726"/>
      <c r="JE1333" s="726"/>
      <c r="JF1333" s="726"/>
      <c r="JG1333" s="726"/>
      <c r="JH1333" s="726"/>
      <c r="JI1333" s="726"/>
      <c r="JJ1333" s="726"/>
      <c r="JK1333" s="726"/>
      <c r="JL1333" s="726"/>
      <c r="JM1333" s="726"/>
      <c r="JN1333" s="726"/>
      <c r="JO1333" s="726"/>
      <c r="JP1333" s="726"/>
      <c r="JQ1333" s="726"/>
      <c r="JR1333" s="726"/>
      <c r="JS1333" s="726"/>
      <c r="JT1333" s="726"/>
      <c r="JU1333" s="726"/>
      <c r="JV1333" s="726"/>
      <c r="JW1333" s="726"/>
      <c r="JX1333" s="726"/>
      <c r="JY1333" s="726"/>
      <c r="JZ1333" s="726"/>
      <c r="KA1333" s="726"/>
      <c r="KB1333" s="726"/>
      <c r="KC1333" s="726"/>
      <c r="KD1333" s="726"/>
      <c r="KE1333" s="726"/>
      <c r="KF1333" s="726"/>
      <c r="KG1333" s="726"/>
      <c r="KH1333" s="726"/>
      <c r="KI1333" s="726"/>
      <c r="KJ1333" s="726"/>
      <c r="KK1333" s="726"/>
      <c r="KL1333" s="726"/>
      <c r="KM1333" s="726"/>
      <c r="KN1333" s="726"/>
      <c r="KO1333" s="726"/>
      <c r="KP1333" s="726"/>
      <c r="KQ1333" s="726"/>
      <c r="KR1333" s="726"/>
      <c r="KS1333" s="726"/>
      <c r="KT1333" s="726"/>
      <c r="KU1333" s="726"/>
      <c r="KV1333" s="726"/>
      <c r="KW1333" s="726"/>
      <c r="KX1333" s="726"/>
      <c r="KY1333" s="726"/>
      <c r="KZ1333" s="726"/>
      <c r="LA1333" s="726"/>
      <c r="LB1333" s="726"/>
      <c r="LC1333" s="726"/>
      <c r="LD1333" s="726"/>
      <c r="LE1333" s="726"/>
      <c r="LF1333" s="726"/>
      <c r="LG1333" s="726"/>
      <c r="LH1333" s="726"/>
      <c r="LI1333" s="726"/>
      <c r="LJ1333" s="726"/>
      <c r="LK1333" s="726"/>
      <c r="LL1333" s="726"/>
      <c r="LM1333" s="726"/>
      <c r="LN1333" s="726"/>
      <c r="LO1333" s="726"/>
      <c r="LP1333" s="726"/>
      <c r="LQ1333" s="726"/>
      <c r="LR1333" s="726"/>
      <c r="LS1333" s="726"/>
      <c r="LT1333" s="726"/>
      <c r="LU1333" s="726"/>
      <c r="LV1333" s="726"/>
      <c r="LW1333" s="726"/>
      <c r="LX1333" s="726"/>
      <c r="LY1333" s="726"/>
      <c r="LZ1333" s="726"/>
      <c r="MA1333" s="726"/>
      <c r="MB1333" s="726"/>
      <c r="MC1333" s="726"/>
      <c r="MD1333" s="726"/>
      <c r="ME1333" s="726"/>
      <c r="MF1333" s="726"/>
      <c r="MG1333" s="726"/>
      <c r="MH1333" s="726"/>
      <c r="MI1333" s="726"/>
      <c r="MJ1333" s="726"/>
      <c r="MK1333" s="726"/>
      <c r="ML1333" s="726"/>
      <c r="MM1333" s="726"/>
      <c r="MN1333" s="726"/>
      <c r="MO1333" s="726"/>
      <c r="MP1333" s="726"/>
      <c r="MQ1333" s="726"/>
      <c r="MR1333" s="726"/>
      <c r="MS1333" s="726"/>
      <c r="MT1333" s="726"/>
      <c r="MU1333" s="726"/>
      <c r="MV1333" s="726"/>
      <c r="MW1333" s="726"/>
      <c r="MX1333" s="726"/>
      <c r="MY1333" s="726"/>
      <c r="MZ1333" s="726"/>
      <c r="NA1333" s="726"/>
      <c r="NB1333" s="726"/>
      <c r="NC1333" s="726"/>
      <c r="ND1333" s="726"/>
      <c r="NE1333" s="726"/>
      <c r="NF1333" s="726"/>
      <c r="NG1333" s="726"/>
      <c r="NH1333" s="726"/>
      <c r="NI1333" s="726"/>
      <c r="NJ1333" s="726"/>
      <c r="NK1333" s="726"/>
      <c r="NL1333" s="726"/>
      <c r="NM1333" s="726"/>
      <c r="NN1333" s="726"/>
      <c r="NO1333" s="726"/>
      <c r="NP1333" s="726"/>
      <c r="NQ1333" s="726"/>
      <c r="NR1333" s="726"/>
      <c r="NS1333" s="726"/>
      <c r="NT1333" s="726"/>
      <c r="NU1333" s="726"/>
      <c r="NV1333" s="726"/>
      <c r="NW1333" s="726"/>
      <c r="NX1333" s="726"/>
      <c r="NY1333" s="726"/>
      <c r="NZ1333" s="726"/>
      <c r="OA1333" s="726"/>
      <c r="OB1333" s="726"/>
      <c r="OC1333" s="726"/>
      <c r="OD1333" s="726"/>
      <c r="OE1333" s="726"/>
      <c r="OF1333" s="726"/>
      <c r="OG1333" s="726"/>
      <c r="OH1333" s="726"/>
      <c r="OI1333" s="726"/>
      <c r="OJ1333" s="726"/>
      <c r="OK1333" s="726"/>
      <c r="OL1333" s="726"/>
      <c r="OM1333" s="726"/>
      <c r="ON1333" s="726"/>
      <c r="OO1333" s="726"/>
      <c r="OP1333" s="726"/>
      <c r="OQ1333" s="726"/>
      <c r="OR1333" s="726"/>
      <c r="OS1333" s="726"/>
      <c r="OT1333" s="726"/>
      <c r="OU1333" s="726"/>
      <c r="OV1333" s="726"/>
      <c r="OW1333" s="726"/>
      <c r="OX1333" s="726"/>
      <c r="OY1333" s="726"/>
      <c r="OZ1333" s="726"/>
      <c r="PA1333" s="726"/>
      <c r="PB1333" s="726"/>
      <c r="PC1333" s="726"/>
      <c r="PD1333" s="726"/>
      <c r="PE1333" s="726"/>
      <c r="PF1333" s="726"/>
      <c r="PG1333" s="726"/>
      <c r="PH1333" s="726"/>
      <c r="PI1333" s="726"/>
      <c r="PJ1333" s="726"/>
      <c r="PK1333" s="726"/>
      <c r="PL1333" s="726"/>
      <c r="PM1333" s="726"/>
      <c r="PN1333" s="726"/>
      <c r="PO1333" s="726"/>
      <c r="PP1333" s="726"/>
      <c r="PQ1333" s="726"/>
      <c r="PR1333" s="726"/>
      <c r="PS1333" s="726"/>
      <c r="PT1333" s="726"/>
      <c r="PU1333" s="726"/>
      <c r="PV1333" s="726"/>
      <c r="PW1333" s="726"/>
      <c r="PX1333" s="726"/>
      <c r="PY1333" s="726"/>
      <c r="PZ1333" s="726"/>
      <c r="QA1333" s="726"/>
      <c r="QB1333" s="726"/>
      <c r="QC1333" s="726"/>
      <c r="QD1333" s="726"/>
      <c r="QE1333" s="726"/>
      <c r="QF1333" s="726"/>
      <c r="QG1333" s="726"/>
      <c r="QH1333" s="726"/>
      <c r="QI1333" s="726"/>
      <c r="QJ1333" s="726"/>
      <c r="QK1333" s="726"/>
      <c r="QL1333" s="726"/>
      <c r="QM1333" s="726"/>
      <c r="QN1333" s="726"/>
      <c r="QO1333" s="726"/>
      <c r="QP1333" s="726"/>
      <c r="QQ1333" s="726"/>
      <c r="QR1333" s="726"/>
      <c r="QS1333" s="726"/>
      <c r="QT1333" s="726"/>
      <c r="QU1333" s="726"/>
      <c r="QV1333" s="726"/>
      <c r="QW1333" s="726"/>
      <c r="QX1333" s="726"/>
      <c r="QY1333" s="726"/>
      <c r="QZ1333" s="726"/>
      <c r="RA1333" s="726"/>
      <c r="RB1333" s="726"/>
      <c r="RC1333" s="726"/>
      <c r="RD1333" s="726"/>
      <c r="RE1333" s="726"/>
      <c r="RF1333" s="726"/>
      <c r="RG1333" s="726"/>
      <c r="RH1333" s="726"/>
      <c r="RI1333" s="726"/>
      <c r="RJ1333" s="726"/>
      <c r="RK1333" s="726"/>
      <c r="RL1333" s="726"/>
      <c r="RM1333" s="726"/>
      <c r="RN1333" s="726"/>
      <c r="RO1333" s="726"/>
      <c r="RP1333" s="726"/>
      <c r="RQ1333" s="726"/>
      <c r="RR1333" s="726"/>
      <c r="RS1333" s="726"/>
      <c r="RT1333" s="726"/>
      <c r="RU1333" s="726"/>
      <c r="RV1333" s="726"/>
      <c r="RW1333" s="726"/>
      <c r="RX1333" s="726"/>
      <c r="RY1333" s="726"/>
      <c r="RZ1333" s="726"/>
      <c r="SA1333" s="726"/>
      <c r="SB1333" s="726"/>
      <c r="SC1333" s="726"/>
      <c r="SD1333" s="726"/>
      <c r="SE1333" s="726"/>
      <c r="SF1333" s="726"/>
      <c r="SG1333" s="726"/>
      <c r="SH1333" s="726"/>
      <c r="SI1333" s="726"/>
      <c r="SJ1333" s="726"/>
      <c r="SK1333" s="726"/>
      <c r="SL1333" s="726"/>
      <c r="SM1333" s="726"/>
      <c r="SN1333" s="726"/>
      <c r="SO1333" s="726"/>
      <c r="SP1333" s="726"/>
      <c r="SQ1333" s="726"/>
      <c r="SR1333" s="726"/>
      <c r="SS1333" s="726"/>
      <c r="ST1333" s="726"/>
      <c r="SU1333" s="726"/>
      <c r="SV1333" s="726"/>
      <c r="SW1333" s="726"/>
      <c r="SX1333" s="726"/>
      <c r="SY1333" s="726"/>
      <c r="SZ1333" s="726"/>
      <c r="TA1333" s="726"/>
      <c r="TB1333" s="726"/>
      <c r="TC1333" s="726"/>
      <c r="TD1333" s="726"/>
      <c r="TE1333" s="726"/>
      <c r="TF1333" s="726"/>
      <c r="TG1333" s="726"/>
      <c r="TH1333" s="726"/>
      <c r="TI1333" s="726"/>
      <c r="TJ1333" s="726"/>
      <c r="TK1333" s="726"/>
      <c r="TL1333" s="726"/>
      <c r="TM1333" s="726"/>
      <c r="TN1333" s="726"/>
      <c r="TO1333" s="726"/>
      <c r="TP1333" s="726"/>
      <c r="TQ1333" s="726"/>
      <c r="TR1333" s="726"/>
      <c r="TS1333" s="726"/>
      <c r="TT1333" s="726"/>
      <c r="TU1333" s="726"/>
      <c r="TV1333" s="726"/>
      <c r="TW1333" s="726"/>
      <c r="TX1333" s="726"/>
      <c r="TY1333" s="726"/>
      <c r="TZ1333" s="726"/>
      <c r="UA1333" s="726"/>
      <c r="UB1333" s="726"/>
      <c r="UC1333" s="726"/>
      <c r="UD1333" s="726"/>
      <c r="UE1333" s="726"/>
      <c r="UF1333" s="726"/>
      <c r="UG1333" s="726"/>
      <c r="UH1333" s="726"/>
    </row>
    <row r="1334" spans="1:554" s="730" customFormat="1" x14ac:dyDescent="0.25">
      <c r="A1334" s="730" t="s">
        <v>115</v>
      </c>
      <c r="B1334" s="884">
        <v>1</v>
      </c>
      <c r="C1334" s="913">
        <v>1800</v>
      </c>
      <c r="D1334" s="864" t="s">
        <v>212</v>
      </c>
      <c r="E1334" s="1043">
        <v>42683</v>
      </c>
      <c r="F1334" s="1006"/>
      <c r="G1334" s="926">
        <f t="shared" si="313"/>
        <v>1</v>
      </c>
      <c r="H1334" s="1007">
        <v>1800</v>
      </c>
      <c r="I1334" s="915">
        <v>1800</v>
      </c>
      <c r="J1334" s="915">
        <v>1800</v>
      </c>
      <c r="K1334" s="1007">
        <f t="shared" si="305"/>
        <v>0</v>
      </c>
      <c r="L1334" s="1047">
        <v>42684</v>
      </c>
      <c r="M1334" s="955"/>
      <c r="V1334" s="963"/>
      <c r="W1334" s="996">
        <f t="shared" si="308"/>
        <v>1</v>
      </c>
      <c r="X1334" s="914"/>
      <c r="Y1334" s="1007" t="str">
        <f t="shared" si="311"/>
        <v>KO</v>
      </c>
      <c r="Z1334" s="864"/>
      <c r="AA1334" s="873" t="str">
        <f t="shared" si="312"/>
        <v>FNAC prov- 2369</v>
      </c>
      <c r="AB1334" s="1073"/>
      <c r="AC1334" s="864"/>
      <c r="AF1334" s="913"/>
    </row>
    <row r="1335" spans="1:554" s="720" customFormat="1" x14ac:dyDescent="0.25">
      <c r="A1335" s="720" t="s">
        <v>115</v>
      </c>
      <c r="B1335" s="769">
        <v>1</v>
      </c>
      <c r="C1335" s="786">
        <v>3</v>
      </c>
      <c r="D1335" s="771" t="s">
        <v>182</v>
      </c>
      <c r="E1335" s="1044">
        <v>42685</v>
      </c>
      <c r="F1335" s="825"/>
      <c r="G1335" s="845">
        <f t="shared" si="313"/>
        <v>1</v>
      </c>
      <c r="H1335" s="783">
        <v>3</v>
      </c>
      <c r="I1335" s="790">
        <v>3</v>
      </c>
      <c r="J1335" s="790">
        <v>3</v>
      </c>
      <c r="K1335" s="783">
        <f t="shared" si="305"/>
        <v>0</v>
      </c>
      <c r="L1335" s="1048">
        <v>42686</v>
      </c>
      <c r="M1335" s="953"/>
      <c r="V1335" s="958"/>
      <c r="W1335" s="1051">
        <f t="shared" si="308"/>
        <v>1</v>
      </c>
      <c r="X1335" s="831">
        <v>3</v>
      </c>
      <c r="Y1335" s="783" t="str">
        <f t="shared" si="311"/>
        <v>OK</v>
      </c>
      <c r="Z1335" s="771"/>
      <c r="AA1335" s="1057" t="str">
        <f t="shared" si="312"/>
        <v>CNT Def - 2205</v>
      </c>
      <c r="AB1335" s="1056">
        <v>42691</v>
      </c>
      <c r="AC1335" s="771"/>
      <c r="AF1335" s="786"/>
    </row>
    <row r="1336" spans="1:554" s="720" customFormat="1" x14ac:dyDescent="0.25">
      <c r="A1336" s="720" t="s">
        <v>115</v>
      </c>
      <c r="B1336" s="769">
        <f t="shared" si="306"/>
        <v>2</v>
      </c>
      <c r="C1336" s="786">
        <v>10</v>
      </c>
      <c r="D1336" s="771" t="s">
        <v>67</v>
      </c>
      <c r="E1336" s="1044">
        <v>42685</v>
      </c>
      <c r="F1336" s="825"/>
      <c r="G1336" s="845">
        <f t="shared" si="313"/>
        <v>2</v>
      </c>
      <c r="H1336" s="783">
        <v>10</v>
      </c>
      <c r="I1336" s="790">
        <v>10</v>
      </c>
      <c r="J1336" s="790">
        <v>10</v>
      </c>
      <c r="K1336" s="783">
        <f t="shared" si="305"/>
        <v>0</v>
      </c>
      <c r="L1336" s="1048">
        <v>42686</v>
      </c>
      <c r="M1336" s="953"/>
      <c r="V1336" s="958"/>
      <c r="W1336" s="1051">
        <f t="shared" si="308"/>
        <v>2</v>
      </c>
      <c r="X1336" s="831"/>
      <c r="Y1336" s="783" t="str">
        <f t="shared" si="311"/>
        <v>KO</v>
      </c>
      <c r="Z1336" s="771"/>
      <c r="AA1336" s="1057" t="str">
        <f t="shared" si="312"/>
        <v>White - 2213</v>
      </c>
      <c r="AB1336" s="826"/>
      <c r="AC1336" s="771"/>
      <c r="AF1336" s="786"/>
    </row>
    <row r="1337" spans="1:554" s="720" customFormat="1" x14ac:dyDescent="0.25">
      <c r="A1337" s="720" t="s">
        <v>115</v>
      </c>
      <c r="B1337" s="769">
        <f t="shared" si="306"/>
        <v>3</v>
      </c>
      <c r="C1337" s="786">
        <v>1</v>
      </c>
      <c r="D1337" s="771" t="s">
        <v>68</v>
      </c>
      <c r="E1337" s="1044">
        <v>42685</v>
      </c>
      <c r="F1337" s="825"/>
      <c r="G1337" s="845">
        <f t="shared" si="313"/>
        <v>3</v>
      </c>
      <c r="H1337" s="783">
        <v>1</v>
      </c>
      <c r="I1337" s="790">
        <v>1</v>
      </c>
      <c r="J1337" s="790">
        <v>1</v>
      </c>
      <c r="K1337" s="783">
        <f t="shared" si="305"/>
        <v>0</v>
      </c>
      <c r="L1337" s="1048">
        <v>42686</v>
      </c>
      <c r="M1337" s="953"/>
      <c r="V1337" s="958"/>
      <c r="W1337" s="1051">
        <f t="shared" si="308"/>
        <v>3</v>
      </c>
      <c r="X1337" s="831">
        <v>1</v>
      </c>
      <c r="Y1337" s="783" t="str">
        <f t="shared" si="311"/>
        <v>OK</v>
      </c>
      <c r="Z1337" s="771"/>
      <c r="AA1337" s="1057" t="str">
        <f t="shared" si="312"/>
        <v>Green - 2214</v>
      </c>
      <c r="AB1337" s="1056">
        <v>42711</v>
      </c>
      <c r="AC1337" s="771"/>
      <c r="AF1337" s="786"/>
    </row>
    <row r="1338" spans="1:554" s="720" customFormat="1" x14ac:dyDescent="0.25">
      <c r="A1338" s="720" t="s">
        <v>115</v>
      </c>
      <c r="B1338" s="769">
        <f t="shared" si="306"/>
        <v>4</v>
      </c>
      <c r="C1338" s="786">
        <v>65</v>
      </c>
      <c r="D1338" s="771" t="s">
        <v>69</v>
      </c>
      <c r="E1338" s="1044">
        <v>42685</v>
      </c>
      <c r="F1338" s="825"/>
      <c r="G1338" s="845">
        <f t="shared" si="313"/>
        <v>4</v>
      </c>
      <c r="H1338" s="783">
        <v>65</v>
      </c>
      <c r="I1338" s="790">
        <v>65</v>
      </c>
      <c r="J1338" s="790">
        <v>65</v>
      </c>
      <c r="K1338" s="783">
        <f t="shared" si="305"/>
        <v>0</v>
      </c>
      <c r="L1338" s="1048">
        <v>42686</v>
      </c>
      <c r="M1338" s="953"/>
      <c r="V1338" s="958"/>
      <c r="W1338" s="1051">
        <f t="shared" si="308"/>
        <v>4</v>
      </c>
      <c r="X1338" s="831">
        <v>65</v>
      </c>
      <c r="Y1338" s="783" t="str">
        <f t="shared" si="311"/>
        <v>OK</v>
      </c>
      <c r="Z1338" s="771"/>
      <c r="AA1338" s="1057" t="str">
        <f t="shared" si="312"/>
        <v>Black - 2215</v>
      </c>
      <c r="AB1338" s="1056">
        <v>42690</v>
      </c>
      <c r="AC1338" s="771"/>
      <c r="AF1338" s="786"/>
    </row>
    <row r="1339" spans="1:554" s="720" customFormat="1" x14ac:dyDescent="0.25">
      <c r="A1339" s="720" t="s">
        <v>115</v>
      </c>
      <c r="B1339" s="769">
        <f t="shared" si="306"/>
        <v>5</v>
      </c>
      <c r="C1339" s="786">
        <v>2</v>
      </c>
      <c r="D1339" s="771" t="s">
        <v>72</v>
      </c>
      <c r="E1339" s="1044">
        <v>42685</v>
      </c>
      <c r="F1339" s="825"/>
      <c r="G1339" s="845">
        <f t="shared" si="313"/>
        <v>5</v>
      </c>
      <c r="H1339" s="783">
        <v>2</v>
      </c>
      <c r="I1339" s="790">
        <v>2</v>
      </c>
      <c r="J1339" s="790">
        <v>2</v>
      </c>
      <c r="K1339" s="783">
        <f t="shared" si="305"/>
        <v>0</v>
      </c>
      <c r="L1339" s="1048">
        <v>42686</v>
      </c>
      <c r="M1339" s="953"/>
      <c r="V1339" s="958"/>
      <c r="W1339" s="1051">
        <f t="shared" si="308"/>
        <v>5</v>
      </c>
      <c r="X1339" s="831"/>
      <c r="Y1339" s="783" t="str">
        <f t="shared" si="311"/>
        <v>KO</v>
      </c>
      <c r="Z1339" s="771"/>
      <c r="AA1339" s="1057" t="str">
        <f t="shared" si="312"/>
        <v>Credial - 2227</v>
      </c>
      <c r="AB1339" s="826"/>
      <c r="AC1339" s="771"/>
      <c r="AF1339" s="786"/>
    </row>
    <row r="1340" spans="1:554" s="720" customFormat="1" x14ac:dyDescent="0.25">
      <c r="A1340" s="720" t="s">
        <v>115</v>
      </c>
      <c r="B1340" s="769">
        <f t="shared" si="306"/>
        <v>6</v>
      </c>
      <c r="C1340" s="786">
        <v>462</v>
      </c>
      <c r="D1340" s="771" t="s">
        <v>73</v>
      </c>
      <c r="E1340" s="1044">
        <v>42685</v>
      </c>
      <c r="F1340" s="825"/>
      <c r="G1340" s="845">
        <f t="shared" si="313"/>
        <v>6</v>
      </c>
      <c r="H1340" s="783">
        <v>462</v>
      </c>
      <c r="I1340" s="790">
        <v>462</v>
      </c>
      <c r="J1340" s="790">
        <v>462</v>
      </c>
      <c r="K1340" s="783">
        <f t="shared" si="305"/>
        <v>0</v>
      </c>
      <c r="L1340" s="1048">
        <v>42686</v>
      </c>
      <c r="M1340" s="953"/>
      <c r="V1340" s="958"/>
      <c r="W1340" s="1051">
        <f t="shared" si="308"/>
        <v>6</v>
      </c>
      <c r="X1340" s="831">
        <v>462</v>
      </c>
      <c r="Y1340" s="783" t="str">
        <f t="shared" si="311"/>
        <v>OK</v>
      </c>
      <c r="Z1340" s="771"/>
      <c r="AA1340" s="1057" t="str">
        <f t="shared" si="312"/>
        <v>Ikea - 2228</v>
      </c>
      <c r="AB1340" s="1056">
        <v>42690</v>
      </c>
      <c r="AC1340" s="771"/>
      <c r="AF1340" s="786"/>
    </row>
    <row r="1341" spans="1:554" s="720" customFormat="1" x14ac:dyDescent="0.25">
      <c r="A1341" s="720" t="s">
        <v>115</v>
      </c>
      <c r="B1341" s="769">
        <f t="shared" si="306"/>
        <v>7</v>
      </c>
      <c r="C1341" s="786">
        <v>7</v>
      </c>
      <c r="D1341" s="771" t="s">
        <v>79</v>
      </c>
      <c r="E1341" s="1044">
        <v>42685</v>
      </c>
      <c r="F1341" s="825"/>
      <c r="G1341" s="845">
        <f t="shared" si="313"/>
        <v>7</v>
      </c>
      <c r="H1341" s="783">
        <v>7</v>
      </c>
      <c r="I1341" s="790">
        <v>7</v>
      </c>
      <c r="J1341" s="790">
        <v>7</v>
      </c>
      <c r="K1341" s="783">
        <f t="shared" si="305"/>
        <v>0</v>
      </c>
      <c r="L1341" s="1048">
        <v>42686</v>
      </c>
      <c r="M1341" s="953"/>
      <c r="V1341" s="958"/>
      <c r="W1341" s="1051">
        <f t="shared" si="308"/>
        <v>7</v>
      </c>
      <c r="X1341" s="790">
        <v>7</v>
      </c>
      <c r="Y1341" s="783" t="str">
        <f t="shared" si="311"/>
        <v>OK</v>
      </c>
      <c r="Z1341" s="771"/>
      <c r="AA1341" s="1057" t="str">
        <f t="shared" si="312"/>
        <v>Moviflor - 2229</v>
      </c>
      <c r="AB1341" s="1056">
        <v>42690</v>
      </c>
      <c r="AC1341" s="771"/>
      <c r="AF1341" s="786"/>
    </row>
    <row r="1342" spans="1:554" s="720" customFormat="1" x14ac:dyDescent="0.25">
      <c r="A1342" s="720" t="s">
        <v>115</v>
      </c>
      <c r="B1342" s="769">
        <f t="shared" si="306"/>
        <v>8</v>
      </c>
      <c r="C1342" s="786">
        <v>491</v>
      </c>
      <c r="D1342" s="771" t="s">
        <v>74</v>
      </c>
      <c r="E1342" s="1044">
        <v>42685</v>
      </c>
      <c r="F1342" s="825"/>
      <c r="G1342" s="845">
        <f t="shared" si="313"/>
        <v>8</v>
      </c>
      <c r="H1342" s="783">
        <v>491</v>
      </c>
      <c r="I1342" s="790">
        <v>491</v>
      </c>
      <c r="J1342" s="790">
        <v>491</v>
      </c>
      <c r="K1342" s="783">
        <f t="shared" si="305"/>
        <v>0</v>
      </c>
      <c r="L1342" s="1048">
        <v>42686</v>
      </c>
      <c r="M1342" s="953"/>
      <c r="V1342" s="958"/>
      <c r="W1342" s="1051">
        <f t="shared" si="308"/>
        <v>8</v>
      </c>
      <c r="X1342" s="790">
        <v>491</v>
      </c>
      <c r="Y1342" s="783" t="str">
        <f t="shared" si="311"/>
        <v>OK</v>
      </c>
      <c r="Z1342" s="771"/>
      <c r="AA1342" s="1057" t="str">
        <f t="shared" si="312"/>
        <v>Conforama - 2230</v>
      </c>
      <c r="AB1342" s="1056">
        <v>42690</v>
      </c>
      <c r="AC1342" s="771"/>
      <c r="AF1342" s="786"/>
    </row>
    <row r="1343" spans="1:554" s="720" customFormat="1" x14ac:dyDescent="0.25">
      <c r="A1343" s="720" t="s">
        <v>115</v>
      </c>
      <c r="B1343" s="769">
        <f t="shared" si="306"/>
        <v>9</v>
      </c>
      <c r="C1343" s="786">
        <v>17</v>
      </c>
      <c r="D1343" s="771" t="s">
        <v>75</v>
      </c>
      <c r="E1343" s="1044">
        <v>42685</v>
      </c>
      <c r="F1343" s="825"/>
      <c r="G1343" s="845">
        <f t="shared" si="313"/>
        <v>9</v>
      </c>
      <c r="H1343" s="783">
        <v>17</v>
      </c>
      <c r="I1343" s="790">
        <v>17</v>
      </c>
      <c r="J1343" s="790">
        <v>17</v>
      </c>
      <c r="K1343" s="783">
        <f t="shared" si="305"/>
        <v>0</v>
      </c>
      <c r="L1343" s="1048">
        <v>42686</v>
      </c>
      <c r="M1343" s="953"/>
      <c r="V1343" s="958"/>
      <c r="W1343" s="1051">
        <f t="shared" si="308"/>
        <v>9</v>
      </c>
      <c r="X1343" s="790">
        <v>17</v>
      </c>
      <c r="Y1343" s="783" t="str">
        <f t="shared" si="311"/>
        <v>OK</v>
      </c>
      <c r="Z1343" s="771"/>
      <c r="AA1343" s="1057" t="str">
        <f t="shared" si="312"/>
        <v>Euronics - 2231</v>
      </c>
      <c r="AB1343" s="1056">
        <v>42690</v>
      </c>
      <c r="AC1343" s="771"/>
      <c r="AF1343" s="786"/>
    </row>
    <row r="1344" spans="1:554" s="720" customFormat="1" x14ac:dyDescent="0.25">
      <c r="A1344" s="720" t="s">
        <v>115</v>
      </c>
      <c r="B1344" s="769">
        <f t="shared" si="306"/>
        <v>10</v>
      </c>
      <c r="C1344" s="786">
        <v>23</v>
      </c>
      <c r="D1344" s="771" t="s">
        <v>76</v>
      </c>
      <c r="E1344" s="1044">
        <v>42685</v>
      </c>
      <c r="F1344" s="825"/>
      <c r="G1344" s="845">
        <f t="shared" si="313"/>
        <v>10</v>
      </c>
      <c r="H1344" s="783">
        <v>23</v>
      </c>
      <c r="I1344" s="790">
        <v>23</v>
      </c>
      <c r="J1344" s="790">
        <v>23</v>
      </c>
      <c r="K1344" s="783">
        <f t="shared" si="305"/>
        <v>0</v>
      </c>
      <c r="L1344" s="1048">
        <v>42686</v>
      </c>
      <c r="M1344" s="953"/>
      <c r="V1344" s="958"/>
      <c r="W1344" s="1051">
        <f t="shared" si="308"/>
        <v>10</v>
      </c>
      <c r="X1344" s="790">
        <v>23</v>
      </c>
      <c r="Y1344" s="783" t="str">
        <f t="shared" si="311"/>
        <v>OK</v>
      </c>
      <c r="Z1344" s="771"/>
      <c r="AA1344" s="1057" t="str">
        <f t="shared" si="312"/>
        <v>Tien 21 - 2232</v>
      </c>
      <c r="AB1344" s="1056">
        <v>42690</v>
      </c>
      <c r="AC1344" s="771"/>
      <c r="AF1344" s="786"/>
    </row>
    <row r="1345" spans="1:32" s="720" customFormat="1" x14ac:dyDescent="0.25">
      <c r="A1345" s="720" t="s">
        <v>115</v>
      </c>
      <c r="B1345" s="769">
        <f t="shared" si="306"/>
        <v>11</v>
      </c>
      <c r="C1345" s="786">
        <v>9</v>
      </c>
      <c r="D1345" s="771" t="s">
        <v>77</v>
      </c>
      <c r="E1345" s="1044">
        <v>42685</v>
      </c>
      <c r="F1345" s="825"/>
      <c r="G1345" s="845">
        <f t="shared" si="313"/>
        <v>11</v>
      </c>
      <c r="H1345" s="783">
        <v>9</v>
      </c>
      <c r="I1345" s="790">
        <v>9</v>
      </c>
      <c r="J1345" s="790">
        <v>9</v>
      </c>
      <c r="K1345" s="783">
        <f t="shared" si="305"/>
        <v>0</v>
      </c>
      <c r="L1345" s="1048">
        <v>42686</v>
      </c>
      <c r="M1345" s="953"/>
      <c r="V1345" s="958"/>
      <c r="W1345" s="1051">
        <f t="shared" si="308"/>
        <v>11</v>
      </c>
      <c r="X1345" s="790">
        <v>9</v>
      </c>
      <c r="Y1345" s="783" t="str">
        <f t="shared" si="311"/>
        <v>OK</v>
      </c>
      <c r="Z1345" s="771"/>
      <c r="AA1345" s="1057" t="str">
        <f t="shared" si="312"/>
        <v>Confort - 2233</v>
      </c>
      <c r="AB1345" s="1056">
        <v>42690</v>
      </c>
      <c r="AC1345" s="771"/>
      <c r="AF1345" s="786"/>
    </row>
    <row r="1346" spans="1:32" s="720" customFormat="1" x14ac:dyDescent="0.25">
      <c r="A1346" s="720" t="s">
        <v>115</v>
      </c>
      <c r="B1346" s="769">
        <f t="shared" si="306"/>
        <v>12</v>
      </c>
      <c r="C1346" s="786">
        <v>539</v>
      </c>
      <c r="D1346" s="771" t="s">
        <v>213</v>
      </c>
      <c r="E1346" s="1044">
        <v>42685</v>
      </c>
      <c r="F1346" s="825"/>
      <c r="G1346" s="845">
        <f t="shared" si="313"/>
        <v>12</v>
      </c>
      <c r="H1346" s="783">
        <v>539</v>
      </c>
      <c r="I1346" s="790">
        <v>539</v>
      </c>
      <c r="J1346" s="790">
        <v>539</v>
      </c>
      <c r="K1346" s="783">
        <f t="shared" si="305"/>
        <v>0</v>
      </c>
      <c r="L1346" s="1048">
        <v>42686</v>
      </c>
      <c r="M1346" s="953"/>
      <c r="V1346" s="958"/>
      <c r="W1346" s="1051">
        <f t="shared" si="308"/>
        <v>12</v>
      </c>
      <c r="X1346" s="790">
        <v>539</v>
      </c>
      <c r="Y1346" s="783" t="str">
        <f t="shared" si="311"/>
        <v>OK</v>
      </c>
      <c r="Z1346" s="771"/>
      <c r="AA1346" s="1057" t="str">
        <f t="shared" si="312"/>
        <v>MC FNAC- 2370</v>
      </c>
      <c r="AB1346" s="1056">
        <v>42690</v>
      </c>
      <c r="AC1346" s="771"/>
      <c r="AF1346" s="786"/>
    </row>
    <row r="1347" spans="1:32" s="720" customFormat="1" x14ac:dyDescent="0.25">
      <c r="A1347" s="720" t="s">
        <v>115</v>
      </c>
      <c r="B1347" s="769">
        <f t="shared" si="306"/>
        <v>13</v>
      </c>
      <c r="C1347" s="786">
        <v>91</v>
      </c>
      <c r="D1347" s="771" t="s">
        <v>187</v>
      </c>
      <c r="E1347" s="1044">
        <v>42685</v>
      </c>
      <c r="F1347" s="825"/>
      <c r="G1347" s="845">
        <f t="shared" si="313"/>
        <v>13</v>
      </c>
      <c r="H1347" s="783">
        <v>91</v>
      </c>
      <c r="I1347" s="790">
        <v>91</v>
      </c>
      <c r="J1347" s="790">
        <v>91</v>
      </c>
      <c r="K1347" s="783">
        <f t="shared" si="305"/>
        <v>0</v>
      </c>
      <c r="L1347" s="1048">
        <v>42686</v>
      </c>
      <c r="M1347" s="953"/>
      <c r="V1347" s="958"/>
      <c r="W1347" s="1051">
        <f t="shared" si="308"/>
        <v>13</v>
      </c>
      <c r="X1347" s="790">
        <v>91</v>
      </c>
      <c r="Y1347" s="783" t="str">
        <f t="shared" si="311"/>
        <v>OK</v>
      </c>
      <c r="Z1347" s="771"/>
      <c r="AA1347" s="1057" t="str">
        <f t="shared" si="312"/>
        <v>Salvador Caetano - 2879</v>
      </c>
      <c r="AB1347" s="1056">
        <v>42691</v>
      </c>
      <c r="AC1347" s="771"/>
      <c r="AF1347" s="786"/>
    </row>
    <row r="1348" spans="1:32" s="720" customFormat="1" x14ac:dyDescent="0.25">
      <c r="A1348" s="720" t="s">
        <v>115</v>
      </c>
      <c r="B1348" s="769">
        <f t="shared" si="306"/>
        <v>14</v>
      </c>
      <c r="C1348" s="786">
        <v>775</v>
      </c>
      <c r="D1348" s="771" t="s">
        <v>199</v>
      </c>
      <c r="E1348" s="1044">
        <v>42685</v>
      </c>
      <c r="F1348" s="825"/>
      <c r="G1348" s="845">
        <f t="shared" si="313"/>
        <v>14</v>
      </c>
      <c r="H1348" s="783">
        <v>775</v>
      </c>
      <c r="I1348" s="790">
        <v>775</v>
      </c>
      <c r="J1348" s="790">
        <v>775</v>
      </c>
      <c r="K1348" s="783">
        <f t="shared" si="305"/>
        <v>0</v>
      </c>
      <c r="L1348" s="1048">
        <v>42686</v>
      </c>
      <c r="M1348" s="953"/>
      <c r="V1348" s="958"/>
      <c r="W1348" s="1051">
        <f t="shared" si="308"/>
        <v>14</v>
      </c>
      <c r="X1348" s="790"/>
      <c r="Y1348" s="783" t="str">
        <f t="shared" si="311"/>
        <v>KO</v>
      </c>
      <c r="Z1348" s="771"/>
      <c r="AA1348" s="1057" t="str">
        <f t="shared" si="312"/>
        <v>RP Def - 3173</v>
      </c>
      <c r="AB1348" s="826"/>
      <c r="AC1348" s="771"/>
      <c r="AF1348" s="786"/>
    </row>
    <row r="1349" spans="1:32" s="720" customFormat="1" x14ac:dyDescent="0.25">
      <c r="A1349" s="720" t="s">
        <v>115</v>
      </c>
      <c r="B1349" s="769">
        <f t="shared" si="306"/>
        <v>15</v>
      </c>
      <c r="C1349" s="786">
        <v>658</v>
      </c>
      <c r="D1349" s="771" t="s">
        <v>245</v>
      </c>
      <c r="E1349" s="1044">
        <v>42685</v>
      </c>
      <c r="F1349" s="825"/>
      <c r="G1349" s="845">
        <f t="shared" si="313"/>
        <v>15</v>
      </c>
      <c r="H1349" s="783">
        <v>658</v>
      </c>
      <c r="I1349" s="790">
        <v>658</v>
      </c>
      <c r="J1349" s="790">
        <v>658</v>
      </c>
      <c r="K1349" s="783">
        <f t="shared" ref="K1349:K1412" si="314">I1349-J1349</f>
        <v>0</v>
      </c>
      <c r="L1349" s="1048">
        <v>42686</v>
      </c>
      <c r="M1349" s="953"/>
      <c r="V1349" s="958"/>
      <c r="W1349" s="1051">
        <f t="shared" si="308"/>
        <v>15</v>
      </c>
      <c r="X1349" s="1190">
        <v>658</v>
      </c>
      <c r="Y1349" s="1191" t="str">
        <f t="shared" si="311"/>
        <v>OK</v>
      </c>
      <c r="Z1349" s="1192"/>
      <c r="AA1349" s="1193" t="str">
        <f t="shared" si="312"/>
        <v>CTT Standard - 4091</v>
      </c>
      <c r="AB1349" s="1194">
        <v>42691</v>
      </c>
      <c r="AC1349" s="771"/>
      <c r="AF1349" s="786"/>
    </row>
    <row r="1350" spans="1:32" s="720" customFormat="1" x14ac:dyDescent="0.25">
      <c r="A1350" s="720" t="s">
        <v>115</v>
      </c>
      <c r="B1350" s="769">
        <f t="shared" si="306"/>
        <v>16</v>
      </c>
      <c r="C1350" s="786">
        <v>18</v>
      </c>
      <c r="D1350" s="771" t="s">
        <v>244</v>
      </c>
      <c r="E1350" s="1044">
        <v>42685</v>
      </c>
      <c r="F1350" s="825"/>
      <c r="G1350" s="845">
        <f t="shared" si="313"/>
        <v>16</v>
      </c>
      <c r="H1350" s="783">
        <v>18</v>
      </c>
      <c r="I1350" s="790">
        <v>18</v>
      </c>
      <c r="J1350" s="790">
        <v>18</v>
      </c>
      <c r="K1350" s="783">
        <f t="shared" si="314"/>
        <v>0</v>
      </c>
      <c r="L1350" s="1048">
        <v>42686</v>
      </c>
      <c r="M1350" s="953"/>
      <c r="V1350" s="958"/>
      <c r="W1350" s="1051">
        <f t="shared" si="308"/>
        <v>16</v>
      </c>
      <c r="X1350" s="790">
        <v>18</v>
      </c>
      <c r="Y1350" s="783" t="str">
        <f t="shared" si="311"/>
        <v>OK</v>
      </c>
      <c r="Z1350" s="771"/>
      <c r="AA1350" s="1057" t="str">
        <f t="shared" si="312"/>
        <v>JOM - 4327</v>
      </c>
      <c r="AB1350" s="1056">
        <v>42690</v>
      </c>
      <c r="AC1350" s="771"/>
      <c r="AF1350" s="786"/>
    </row>
    <row r="1351" spans="1:32" s="720" customFormat="1" x14ac:dyDescent="0.25">
      <c r="A1351" s="720" t="s">
        <v>115</v>
      </c>
      <c r="B1351" s="769">
        <f t="shared" si="306"/>
        <v>17</v>
      </c>
      <c r="C1351" s="786">
        <v>1</v>
      </c>
      <c r="D1351" s="771" t="s">
        <v>189</v>
      </c>
      <c r="E1351" s="1044">
        <v>42685</v>
      </c>
      <c r="F1351" s="825"/>
      <c r="G1351" s="845">
        <f t="shared" si="313"/>
        <v>17</v>
      </c>
      <c r="H1351" s="904">
        <v>1</v>
      </c>
      <c r="I1351" s="790">
        <v>1</v>
      </c>
      <c r="J1351" s="790">
        <v>1</v>
      </c>
      <c r="K1351" s="783">
        <f t="shared" si="314"/>
        <v>0</v>
      </c>
      <c r="L1351" s="1048">
        <v>42686</v>
      </c>
      <c r="M1351" s="953"/>
      <c r="V1351" s="958"/>
      <c r="W1351" s="1051">
        <f t="shared" si="308"/>
        <v>17</v>
      </c>
      <c r="X1351" s="790">
        <v>1</v>
      </c>
      <c r="Y1351" s="783" t="str">
        <f t="shared" si="311"/>
        <v>OK</v>
      </c>
      <c r="Z1351" s="771"/>
      <c r="AA1351" s="1057" t="str">
        <f t="shared" si="312"/>
        <v>SZ Def - 6508</v>
      </c>
      <c r="AB1351" s="1056">
        <v>42691</v>
      </c>
      <c r="AC1351" s="771"/>
      <c r="AF1351" s="786"/>
    </row>
    <row r="1352" spans="1:32" s="720" customFormat="1" x14ac:dyDescent="0.25">
      <c r="A1352" s="720" t="s">
        <v>115</v>
      </c>
      <c r="B1352" s="769">
        <f t="shared" si="306"/>
        <v>18</v>
      </c>
      <c r="C1352" s="786">
        <v>133</v>
      </c>
      <c r="D1352" s="771" t="s">
        <v>214</v>
      </c>
      <c r="E1352" s="1044">
        <v>42685</v>
      </c>
      <c r="F1352" s="825"/>
      <c r="G1352" s="845">
        <f t="shared" si="313"/>
        <v>18</v>
      </c>
      <c r="H1352" s="783">
        <v>133</v>
      </c>
      <c r="I1352" s="790">
        <v>133</v>
      </c>
      <c r="J1352" s="790">
        <v>133</v>
      </c>
      <c r="K1352" s="783">
        <f t="shared" si="314"/>
        <v>0</v>
      </c>
      <c r="L1352" s="1048">
        <v>42686</v>
      </c>
      <c r="M1352" s="953"/>
      <c r="V1352" s="958"/>
      <c r="W1352" s="1051">
        <f t="shared" si="308"/>
        <v>18</v>
      </c>
      <c r="X1352" s="790">
        <v>133</v>
      </c>
      <c r="Y1352" s="783" t="str">
        <f t="shared" si="311"/>
        <v>OK</v>
      </c>
      <c r="Z1352" s="771"/>
      <c r="AA1352" s="1057" t="str">
        <f t="shared" si="312"/>
        <v>Worten def - 6806</v>
      </c>
      <c r="AB1352" s="1056">
        <v>42710</v>
      </c>
      <c r="AC1352" s="771"/>
      <c r="AF1352" s="786"/>
    </row>
    <row r="1353" spans="1:32" s="720" customFormat="1" x14ac:dyDescent="0.25">
      <c r="A1353" s="720" t="s">
        <v>115</v>
      </c>
      <c r="B1353" s="769">
        <f t="shared" ref="B1353:B1416" si="315">B1352+1</f>
        <v>19</v>
      </c>
      <c r="C1353" s="786">
        <v>3</v>
      </c>
      <c r="D1353" s="771" t="s">
        <v>219</v>
      </c>
      <c r="E1353" s="1044">
        <v>42685</v>
      </c>
      <c r="F1353" s="825"/>
      <c r="G1353" s="845">
        <f t="shared" si="313"/>
        <v>19</v>
      </c>
      <c r="H1353" s="783">
        <v>3</v>
      </c>
      <c r="I1353" s="790">
        <v>3</v>
      </c>
      <c r="J1353" s="790">
        <v>3</v>
      </c>
      <c r="K1353" s="783">
        <f t="shared" si="314"/>
        <v>0</v>
      </c>
      <c r="L1353" s="1048">
        <v>42686</v>
      </c>
      <c r="M1353" s="953"/>
      <c r="V1353" s="958"/>
      <c r="W1353" s="1051">
        <f t="shared" si="308"/>
        <v>19</v>
      </c>
      <c r="X1353" s="790">
        <v>3</v>
      </c>
      <c r="Y1353" s="783" t="str">
        <f t="shared" si="311"/>
        <v>OK</v>
      </c>
      <c r="Z1353" s="771"/>
      <c r="AA1353" s="1057" t="str">
        <f t="shared" si="312"/>
        <v>Vobis -6843</v>
      </c>
      <c r="AB1353" s="1056">
        <v>42691</v>
      </c>
      <c r="AC1353" s="771"/>
      <c r="AF1353" s="786"/>
    </row>
    <row r="1354" spans="1:32" s="726" customFormat="1" x14ac:dyDescent="0.25">
      <c r="A1354" s="726" t="s">
        <v>115</v>
      </c>
      <c r="B1354" s="875">
        <f t="shared" si="315"/>
        <v>20</v>
      </c>
      <c r="C1354" s="959">
        <v>42</v>
      </c>
      <c r="D1354" s="947" t="s">
        <v>281</v>
      </c>
      <c r="E1354" s="1045">
        <v>42685</v>
      </c>
      <c r="F1354" s="1004"/>
      <c r="G1354" s="925">
        <f t="shared" si="313"/>
        <v>20</v>
      </c>
      <c r="H1354" s="959">
        <v>42</v>
      </c>
      <c r="I1354" s="903">
        <v>42</v>
      </c>
      <c r="J1354" s="903">
        <v>42</v>
      </c>
      <c r="K1354" s="959">
        <f t="shared" si="314"/>
        <v>0</v>
      </c>
      <c r="L1354" s="1049">
        <v>42686</v>
      </c>
      <c r="M1354" s="954"/>
      <c r="V1354" s="962"/>
      <c r="W1354" s="967">
        <f t="shared" si="308"/>
        <v>20</v>
      </c>
      <c r="X1354" s="903">
        <v>42</v>
      </c>
      <c r="Y1354" s="783" t="str">
        <f t="shared" si="311"/>
        <v>OK</v>
      </c>
      <c r="Z1354" s="847"/>
      <c r="AA1354" s="898" t="str">
        <f t="shared" si="312"/>
        <v>Decathlon-6947</v>
      </c>
      <c r="AB1354" s="1058">
        <v>42690</v>
      </c>
      <c r="AC1354" s="847"/>
      <c r="AF1354" s="901"/>
    </row>
    <row r="1355" spans="1:32" s="730" customFormat="1" x14ac:dyDescent="0.25">
      <c r="A1355" s="730" t="s">
        <v>115</v>
      </c>
      <c r="B1355" s="884">
        <v>1</v>
      </c>
      <c r="C1355" s="1007">
        <v>700</v>
      </c>
      <c r="D1355" s="951" t="s">
        <v>196</v>
      </c>
      <c r="E1355" s="1043">
        <v>42688</v>
      </c>
      <c r="F1355" s="1006"/>
      <c r="G1355" s="926">
        <f t="shared" si="313"/>
        <v>1</v>
      </c>
      <c r="H1355" s="1007">
        <v>700</v>
      </c>
      <c r="I1355" s="915">
        <v>700</v>
      </c>
      <c r="J1355" s="915">
        <v>700</v>
      </c>
      <c r="K1355" s="1007">
        <f t="shared" si="314"/>
        <v>0</v>
      </c>
      <c r="L1355" s="1047">
        <v>42689</v>
      </c>
      <c r="M1355" s="955"/>
      <c r="V1355" s="963"/>
      <c r="W1355" s="996">
        <f t="shared" si="308"/>
        <v>1</v>
      </c>
      <c r="X1355" s="915">
        <v>700</v>
      </c>
      <c r="Y1355" s="918" t="str">
        <f t="shared" si="311"/>
        <v>OK</v>
      </c>
      <c r="Z1355" s="864"/>
      <c r="AA1355" s="873" t="str">
        <f t="shared" si="312"/>
        <v>RP Provisorio - 3172</v>
      </c>
      <c r="AB1355" s="1059">
        <v>42689</v>
      </c>
      <c r="AC1355" s="864"/>
      <c r="AF1355" s="913"/>
    </row>
    <row r="1356" spans="1:32" s="730" customFormat="1" x14ac:dyDescent="0.25">
      <c r="A1356" s="730" t="s">
        <v>115</v>
      </c>
      <c r="B1356" s="884">
        <v>1</v>
      </c>
      <c r="C1356" s="1007">
        <v>2000</v>
      </c>
      <c r="D1356" s="951" t="s">
        <v>212</v>
      </c>
      <c r="E1356" s="1043">
        <v>42690</v>
      </c>
      <c r="F1356" s="1006"/>
      <c r="G1356" s="926">
        <f t="shared" si="313"/>
        <v>1</v>
      </c>
      <c r="H1356" s="1007">
        <v>2000</v>
      </c>
      <c r="I1356" s="915">
        <v>2000</v>
      </c>
      <c r="J1356" s="915">
        <v>2000</v>
      </c>
      <c r="K1356" s="1007">
        <f t="shared" si="314"/>
        <v>0</v>
      </c>
      <c r="L1356" s="1047">
        <v>42692</v>
      </c>
      <c r="M1356" s="955"/>
      <c r="V1356" s="963"/>
      <c r="W1356" s="996">
        <f t="shared" si="308"/>
        <v>1</v>
      </c>
      <c r="X1356" s="915"/>
      <c r="Y1356" s="971" t="str">
        <f t="shared" si="311"/>
        <v>KO</v>
      </c>
      <c r="Z1356" s="864"/>
      <c r="AA1356" s="873" t="str">
        <f t="shared" si="312"/>
        <v>FNAC prov- 2369</v>
      </c>
      <c r="AB1356" s="1073"/>
      <c r="AC1356" s="864"/>
      <c r="AF1356" s="913"/>
    </row>
    <row r="1357" spans="1:32" s="720" customFormat="1" x14ac:dyDescent="0.25">
      <c r="A1357" s="720" t="s">
        <v>115</v>
      </c>
      <c r="B1357" s="769">
        <v>1</v>
      </c>
      <c r="C1357" s="783">
        <v>8</v>
      </c>
      <c r="D1357" s="932" t="s">
        <v>67</v>
      </c>
      <c r="E1357" s="1044">
        <v>42692</v>
      </c>
      <c r="F1357" s="825"/>
      <c r="G1357" s="845">
        <f t="shared" si="313"/>
        <v>1</v>
      </c>
      <c r="H1357" s="783">
        <v>8</v>
      </c>
      <c r="I1357" s="790">
        <v>8</v>
      </c>
      <c r="J1357" s="790">
        <v>8</v>
      </c>
      <c r="K1357" s="783">
        <f t="shared" si="314"/>
        <v>0</v>
      </c>
      <c r="L1357" s="1048">
        <v>42695</v>
      </c>
      <c r="M1357" s="953"/>
      <c r="V1357" s="958"/>
      <c r="W1357" s="1051">
        <f t="shared" si="308"/>
        <v>1</v>
      </c>
      <c r="X1357" s="790"/>
      <c r="Y1357" s="783" t="str">
        <f t="shared" si="311"/>
        <v>KO</v>
      </c>
      <c r="Z1357" s="771"/>
      <c r="AA1357" s="1057" t="str">
        <f t="shared" si="312"/>
        <v>White - 2213</v>
      </c>
      <c r="AB1357" s="826"/>
      <c r="AC1357" s="771"/>
      <c r="AF1357" s="786"/>
    </row>
    <row r="1358" spans="1:32" s="720" customFormat="1" x14ac:dyDescent="0.25">
      <c r="A1358" s="720" t="s">
        <v>115</v>
      </c>
      <c r="B1358" s="769">
        <f t="shared" si="315"/>
        <v>2</v>
      </c>
      <c r="C1358" s="783">
        <v>93</v>
      </c>
      <c r="D1358" s="932" t="s">
        <v>69</v>
      </c>
      <c r="E1358" s="1044">
        <v>42692</v>
      </c>
      <c r="F1358" s="825"/>
      <c r="G1358" s="845">
        <f t="shared" si="313"/>
        <v>2</v>
      </c>
      <c r="H1358" s="783">
        <v>93</v>
      </c>
      <c r="I1358" s="790">
        <v>93</v>
      </c>
      <c r="J1358" s="790">
        <v>93</v>
      </c>
      <c r="K1358" s="783">
        <f t="shared" si="314"/>
        <v>0</v>
      </c>
      <c r="L1358" s="1048">
        <v>42695</v>
      </c>
      <c r="M1358" s="953"/>
      <c r="V1358" s="958"/>
      <c r="W1358" s="1051">
        <f t="shared" si="308"/>
        <v>2</v>
      </c>
      <c r="X1358" s="790"/>
      <c r="Y1358" s="783" t="str">
        <f t="shared" si="311"/>
        <v>KO</v>
      </c>
      <c r="Z1358" s="771"/>
      <c r="AA1358" s="1057" t="str">
        <f t="shared" si="312"/>
        <v>Black - 2215</v>
      </c>
      <c r="AB1358" s="826"/>
      <c r="AC1358" s="771"/>
      <c r="AF1358" s="786"/>
    </row>
    <row r="1359" spans="1:32" s="720" customFormat="1" x14ac:dyDescent="0.25">
      <c r="A1359" s="720" t="s">
        <v>115</v>
      </c>
      <c r="B1359" s="769">
        <f t="shared" si="315"/>
        <v>3</v>
      </c>
      <c r="C1359" s="783">
        <v>2</v>
      </c>
      <c r="D1359" s="932" t="s">
        <v>72</v>
      </c>
      <c r="E1359" s="1044">
        <v>42692</v>
      </c>
      <c r="F1359" s="825"/>
      <c r="G1359" s="845">
        <f t="shared" si="313"/>
        <v>3</v>
      </c>
      <c r="H1359" s="783">
        <v>2</v>
      </c>
      <c r="I1359" s="790">
        <v>2</v>
      </c>
      <c r="J1359" s="790">
        <v>2</v>
      </c>
      <c r="K1359" s="783">
        <f t="shared" si="314"/>
        <v>0</v>
      </c>
      <c r="L1359" s="1048">
        <v>42695</v>
      </c>
      <c r="M1359" s="953"/>
      <c r="V1359" s="958"/>
      <c r="W1359" s="1051">
        <f t="shared" si="308"/>
        <v>3</v>
      </c>
      <c r="X1359" s="790"/>
      <c r="Y1359" s="783" t="str">
        <f t="shared" si="311"/>
        <v>KO</v>
      </c>
      <c r="Z1359" s="771"/>
      <c r="AA1359" s="1057" t="str">
        <f t="shared" si="312"/>
        <v>Credial - 2227</v>
      </c>
      <c r="AB1359" s="826"/>
      <c r="AC1359" s="771"/>
      <c r="AF1359" s="786"/>
    </row>
    <row r="1360" spans="1:32" s="720" customFormat="1" x14ac:dyDescent="0.25">
      <c r="A1360" s="720" t="s">
        <v>115</v>
      </c>
      <c r="B1360" s="769">
        <f t="shared" si="315"/>
        <v>4</v>
      </c>
      <c r="C1360" s="783">
        <v>433</v>
      </c>
      <c r="D1360" s="932" t="s">
        <v>73</v>
      </c>
      <c r="E1360" s="1044">
        <v>42692</v>
      </c>
      <c r="F1360" s="825"/>
      <c r="G1360" s="845">
        <f t="shared" si="313"/>
        <v>4</v>
      </c>
      <c r="H1360" s="783">
        <v>433</v>
      </c>
      <c r="I1360" s="790">
        <v>433</v>
      </c>
      <c r="J1360" s="790">
        <v>433</v>
      </c>
      <c r="K1360" s="783">
        <f t="shared" si="314"/>
        <v>0</v>
      </c>
      <c r="L1360" s="1048">
        <v>42695</v>
      </c>
      <c r="M1360" s="953"/>
      <c r="V1360" s="958"/>
      <c r="W1360" s="1051">
        <f t="shared" si="308"/>
        <v>4</v>
      </c>
      <c r="X1360" s="790"/>
      <c r="Y1360" s="783" t="str">
        <f t="shared" si="311"/>
        <v>KO</v>
      </c>
      <c r="Z1360" s="771"/>
      <c r="AA1360" s="1057" t="str">
        <f t="shared" si="312"/>
        <v>Ikea - 2228</v>
      </c>
      <c r="AB1360" s="826"/>
      <c r="AC1360" s="771"/>
      <c r="AF1360" s="786"/>
    </row>
    <row r="1361" spans="1:32" s="720" customFormat="1" x14ac:dyDescent="0.25">
      <c r="A1361" s="720" t="s">
        <v>115</v>
      </c>
      <c r="B1361" s="769">
        <f t="shared" si="315"/>
        <v>5</v>
      </c>
      <c r="C1361" s="783">
        <v>4</v>
      </c>
      <c r="D1361" s="932" t="s">
        <v>79</v>
      </c>
      <c r="E1361" s="1044">
        <v>42692</v>
      </c>
      <c r="F1361" s="825"/>
      <c r="G1361" s="845">
        <f t="shared" si="313"/>
        <v>5</v>
      </c>
      <c r="H1361" s="783">
        <v>4</v>
      </c>
      <c r="I1361" s="790">
        <v>4</v>
      </c>
      <c r="J1361" s="790">
        <v>4</v>
      </c>
      <c r="K1361" s="783">
        <f t="shared" si="314"/>
        <v>0</v>
      </c>
      <c r="L1361" s="1048">
        <v>42695</v>
      </c>
      <c r="M1361" s="953"/>
      <c r="V1361" s="958"/>
      <c r="W1361" s="1051">
        <f t="shared" si="308"/>
        <v>5</v>
      </c>
      <c r="X1361" s="790"/>
      <c r="Y1361" s="783" t="str">
        <f t="shared" si="311"/>
        <v>KO</v>
      </c>
      <c r="Z1361" s="771"/>
      <c r="AA1361" s="1057" t="str">
        <f t="shared" si="312"/>
        <v>Moviflor - 2229</v>
      </c>
      <c r="AB1361" s="826"/>
      <c r="AC1361" s="771"/>
      <c r="AF1361" s="786"/>
    </row>
    <row r="1362" spans="1:32" s="720" customFormat="1" x14ac:dyDescent="0.25">
      <c r="A1362" s="720" t="s">
        <v>115</v>
      </c>
      <c r="B1362" s="769">
        <f t="shared" si="315"/>
        <v>6</v>
      </c>
      <c r="C1362" s="783">
        <v>331</v>
      </c>
      <c r="D1362" s="932" t="s">
        <v>74</v>
      </c>
      <c r="E1362" s="1044">
        <v>42692</v>
      </c>
      <c r="F1362" s="825"/>
      <c r="G1362" s="845">
        <f t="shared" si="313"/>
        <v>6</v>
      </c>
      <c r="H1362" s="783">
        <v>331</v>
      </c>
      <c r="I1362" s="790">
        <v>331</v>
      </c>
      <c r="J1362" s="790">
        <v>331</v>
      </c>
      <c r="K1362" s="783">
        <f t="shared" si="314"/>
        <v>0</v>
      </c>
      <c r="L1362" s="1048">
        <v>42695</v>
      </c>
      <c r="M1362" s="953"/>
      <c r="V1362" s="958"/>
      <c r="W1362" s="1051">
        <f t="shared" si="308"/>
        <v>6</v>
      </c>
      <c r="X1362" s="790"/>
      <c r="Y1362" s="783" t="str">
        <f t="shared" si="311"/>
        <v>KO</v>
      </c>
      <c r="Z1362" s="771"/>
      <c r="AA1362" s="1057" t="str">
        <f t="shared" si="312"/>
        <v>Conforama - 2230</v>
      </c>
      <c r="AB1362" s="826"/>
      <c r="AC1362" s="771"/>
      <c r="AF1362" s="786"/>
    </row>
    <row r="1363" spans="1:32" s="720" customFormat="1" x14ac:dyDescent="0.25">
      <c r="A1363" s="720" t="s">
        <v>115</v>
      </c>
      <c r="B1363" s="769">
        <f t="shared" si="315"/>
        <v>7</v>
      </c>
      <c r="C1363" s="783">
        <v>33</v>
      </c>
      <c r="D1363" s="932" t="s">
        <v>75</v>
      </c>
      <c r="E1363" s="1044">
        <v>42692</v>
      </c>
      <c r="F1363" s="825"/>
      <c r="G1363" s="845">
        <f t="shared" si="313"/>
        <v>7</v>
      </c>
      <c r="H1363" s="783">
        <v>33</v>
      </c>
      <c r="I1363" s="790">
        <v>33</v>
      </c>
      <c r="J1363" s="790">
        <v>33</v>
      </c>
      <c r="K1363" s="783">
        <f t="shared" si="314"/>
        <v>0</v>
      </c>
      <c r="L1363" s="1048">
        <v>42695</v>
      </c>
      <c r="M1363" s="953"/>
      <c r="V1363" s="958"/>
      <c r="W1363" s="1051">
        <f t="shared" si="308"/>
        <v>7</v>
      </c>
      <c r="X1363" s="790"/>
      <c r="Y1363" s="783" t="str">
        <f t="shared" si="311"/>
        <v>KO</v>
      </c>
      <c r="Z1363" s="771"/>
      <c r="AA1363" s="1057" t="str">
        <f t="shared" si="312"/>
        <v>Euronics - 2231</v>
      </c>
      <c r="AB1363" s="826"/>
      <c r="AC1363" s="771"/>
      <c r="AF1363" s="786"/>
    </row>
    <row r="1364" spans="1:32" s="720" customFormat="1" x14ac:dyDescent="0.25">
      <c r="A1364" s="720" t="s">
        <v>115</v>
      </c>
      <c r="B1364" s="769">
        <f t="shared" si="315"/>
        <v>8</v>
      </c>
      <c r="C1364" s="783">
        <v>14</v>
      </c>
      <c r="D1364" s="932" t="s">
        <v>76</v>
      </c>
      <c r="E1364" s="1044">
        <v>42692</v>
      </c>
      <c r="F1364" s="825"/>
      <c r="G1364" s="845">
        <f t="shared" si="313"/>
        <v>8</v>
      </c>
      <c r="H1364" s="783">
        <v>14</v>
      </c>
      <c r="I1364" s="790">
        <v>14</v>
      </c>
      <c r="J1364" s="790">
        <v>14</v>
      </c>
      <c r="K1364" s="783">
        <f t="shared" si="314"/>
        <v>0</v>
      </c>
      <c r="L1364" s="1048">
        <v>42695</v>
      </c>
      <c r="M1364" s="953"/>
      <c r="V1364" s="958"/>
      <c r="W1364" s="1051">
        <f t="shared" si="308"/>
        <v>8</v>
      </c>
      <c r="X1364" s="790"/>
      <c r="Y1364" s="783" t="str">
        <f t="shared" si="311"/>
        <v>KO</v>
      </c>
      <c r="Z1364" s="771"/>
      <c r="AA1364" s="1057" t="str">
        <f t="shared" si="312"/>
        <v>Tien 21 - 2232</v>
      </c>
      <c r="AB1364" s="826"/>
      <c r="AC1364" s="771"/>
      <c r="AF1364" s="786"/>
    </row>
    <row r="1365" spans="1:32" s="720" customFormat="1" x14ac:dyDescent="0.25">
      <c r="A1365" s="720" t="s">
        <v>115</v>
      </c>
      <c r="B1365" s="769">
        <f t="shared" si="315"/>
        <v>9</v>
      </c>
      <c r="C1365" s="783">
        <v>10</v>
      </c>
      <c r="D1365" s="932" t="s">
        <v>77</v>
      </c>
      <c r="E1365" s="1044">
        <v>42692</v>
      </c>
      <c r="F1365" s="825"/>
      <c r="G1365" s="845">
        <f t="shared" si="313"/>
        <v>9</v>
      </c>
      <c r="H1365" s="783">
        <v>10</v>
      </c>
      <c r="I1365" s="790">
        <v>10</v>
      </c>
      <c r="J1365" s="790">
        <v>10</v>
      </c>
      <c r="K1365" s="783">
        <f t="shared" si="314"/>
        <v>0</v>
      </c>
      <c r="L1365" s="1048">
        <v>42695</v>
      </c>
      <c r="M1365" s="953"/>
      <c r="V1365" s="958"/>
      <c r="W1365" s="1051">
        <f t="shared" si="308"/>
        <v>9</v>
      </c>
      <c r="X1365" s="790"/>
      <c r="Y1365" s="783" t="str">
        <f t="shared" si="311"/>
        <v>KO</v>
      </c>
      <c r="Z1365" s="771"/>
      <c r="AA1365" s="1057" t="str">
        <f t="shared" si="312"/>
        <v>Confort - 2233</v>
      </c>
      <c r="AB1365" s="826"/>
      <c r="AC1365" s="771"/>
      <c r="AF1365" s="786"/>
    </row>
    <row r="1366" spans="1:32" s="720" customFormat="1" x14ac:dyDescent="0.25">
      <c r="A1366" s="720" t="s">
        <v>115</v>
      </c>
      <c r="B1366" s="769">
        <f t="shared" si="315"/>
        <v>10</v>
      </c>
      <c r="C1366" s="783">
        <v>617</v>
      </c>
      <c r="D1366" s="932" t="s">
        <v>213</v>
      </c>
      <c r="E1366" s="1044">
        <v>42692</v>
      </c>
      <c r="F1366" s="825"/>
      <c r="G1366" s="845">
        <f t="shared" si="313"/>
        <v>10</v>
      </c>
      <c r="H1366" s="783">
        <v>617</v>
      </c>
      <c r="I1366" s="790">
        <v>617</v>
      </c>
      <c r="J1366" s="790">
        <v>617</v>
      </c>
      <c r="K1366" s="783">
        <f t="shared" si="314"/>
        <v>0</v>
      </c>
      <c r="L1366" s="1048">
        <v>42695</v>
      </c>
      <c r="M1366" s="953"/>
      <c r="V1366" s="958"/>
      <c r="W1366" s="1051">
        <f t="shared" si="308"/>
        <v>10</v>
      </c>
      <c r="X1366" s="790"/>
      <c r="Y1366" s="783" t="str">
        <f t="shared" si="311"/>
        <v>KO</v>
      </c>
      <c r="Z1366" s="771"/>
      <c r="AA1366" s="1057" t="str">
        <f t="shared" si="312"/>
        <v>MC FNAC- 2370</v>
      </c>
      <c r="AB1366" s="826"/>
      <c r="AC1366" s="771"/>
      <c r="AF1366" s="786"/>
    </row>
    <row r="1367" spans="1:32" s="720" customFormat="1" x14ac:dyDescent="0.25">
      <c r="A1367" s="720" t="s">
        <v>115</v>
      </c>
      <c r="B1367" s="769">
        <f t="shared" si="315"/>
        <v>11</v>
      </c>
      <c r="C1367" s="783">
        <v>123</v>
      </c>
      <c r="D1367" s="932" t="s">
        <v>187</v>
      </c>
      <c r="E1367" s="1044">
        <v>42692</v>
      </c>
      <c r="F1367" s="825"/>
      <c r="G1367" s="845">
        <f t="shared" si="313"/>
        <v>11</v>
      </c>
      <c r="H1367" s="783">
        <v>123</v>
      </c>
      <c r="I1367" s="790">
        <v>123</v>
      </c>
      <c r="J1367" s="790">
        <v>123</v>
      </c>
      <c r="K1367" s="783">
        <f t="shared" si="314"/>
        <v>0</v>
      </c>
      <c r="L1367" s="1048">
        <v>42695</v>
      </c>
      <c r="M1367" s="953"/>
      <c r="V1367" s="958"/>
      <c r="W1367" s="1051">
        <f t="shared" si="308"/>
        <v>11</v>
      </c>
      <c r="X1367" s="790"/>
      <c r="Y1367" s="783" t="str">
        <f t="shared" si="311"/>
        <v>KO</v>
      </c>
      <c r="Z1367" s="771"/>
      <c r="AA1367" s="1057" t="str">
        <f t="shared" si="312"/>
        <v>Salvador Caetano - 2879</v>
      </c>
      <c r="AB1367" s="826"/>
      <c r="AC1367" s="771"/>
      <c r="AF1367" s="786"/>
    </row>
    <row r="1368" spans="1:32" s="720" customFormat="1" x14ac:dyDescent="0.25">
      <c r="A1368" s="720" t="s">
        <v>115</v>
      </c>
      <c r="B1368" s="769">
        <f t="shared" si="315"/>
        <v>12</v>
      </c>
      <c r="C1368" s="783">
        <v>200</v>
      </c>
      <c r="D1368" s="932" t="s">
        <v>196</v>
      </c>
      <c r="E1368" s="1044">
        <v>42692</v>
      </c>
      <c r="F1368" s="825"/>
      <c r="G1368" s="845">
        <f t="shared" si="313"/>
        <v>12</v>
      </c>
      <c r="H1368" s="783">
        <v>200</v>
      </c>
      <c r="I1368" s="790">
        <v>200</v>
      </c>
      <c r="J1368" s="790">
        <v>200</v>
      </c>
      <c r="K1368" s="783">
        <f t="shared" si="314"/>
        <v>0</v>
      </c>
      <c r="L1368" s="1048">
        <v>42695</v>
      </c>
      <c r="M1368" s="953"/>
      <c r="V1368" s="958"/>
      <c r="W1368" s="1051">
        <f t="shared" si="308"/>
        <v>12</v>
      </c>
      <c r="X1368" s="790">
        <v>200</v>
      </c>
      <c r="Y1368" s="783" t="str">
        <f t="shared" si="311"/>
        <v>OK</v>
      </c>
      <c r="Z1368" s="771"/>
      <c r="AA1368" s="1057" t="str">
        <f t="shared" si="312"/>
        <v>RP Provisorio - 3172</v>
      </c>
      <c r="AB1368" s="1056">
        <v>42705</v>
      </c>
      <c r="AC1368" s="771"/>
      <c r="AF1368" s="786"/>
    </row>
    <row r="1369" spans="1:32" s="720" customFormat="1" x14ac:dyDescent="0.25">
      <c r="A1369" s="720" t="s">
        <v>115</v>
      </c>
      <c r="B1369" s="769">
        <f t="shared" si="315"/>
        <v>13</v>
      </c>
      <c r="C1369" s="783">
        <v>658</v>
      </c>
      <c r="D1369" s="932" t="s">
        <v>199</v>
      </c>
      <c r="E1369" s="1044">
        <v>42692</v>
      </c>
      <c r="F1369" s="825"/>
      <c r="G1369" s="845">
        <f t="shared" si="313"/>
        <v>13</v>
      </c>
      <c r="H1369" s="783">
        <v>658</v>
      </c>
      <c r="I1369" s="790">
        <v>658</v>
      </c>
      <c r="J1369" s="790">
        <v>658</v>
      </c>
      <c r="K1369" s="783">
        <f t="shared" si="314"/>
        <v>0</v>
      </c>
      <c r="L1369" s="1048">
        <v>42695</v>
      </c>
      <c r="M1369" s="953"/>
      <c r="V1369" s="958"/>
      <c r="W1369" s="1051">
        <f t="shared" si="308"/>
        <v>13</v>
      </c>
      <c r="X1369" s="790"/>
      <c r="Y1369" s="783" t="str">
        <f t="shared" si="311"/>
        <v>KO</v>
      </c>
      <c r="Z1369" s="771"/>
      <c r="AA1369" s="1057" t="str">
        <f t="shared" si="312"/>
        <v>RP Def - 3173</v>
      </c>
      <c r="AB1369" s="826"/>
      <c r="AC1369" s="771"/>
      <c r="AF1369" s="786"/>
    </row>
    <row r="1370" spans="1:32" s="720" customFormat="1" x14ac:dyDescent="0.25">
      <c r="A1370" s="720" t="s">
        <v>115</v>
      </c>
      <c r="B1370" s="769">
        <f t="shared" si="315"/>
        <v>14</v>
      </c>
      <c r="C1370" s="783">
        <v>630</v>
      </c>
      <c r="D1370" s="932" t="s">
        <v>245</v>
      </c>
      <c r="E1370" s="1044">
        <v>42692</v>
      </c>
      <c r="F1370" s="825"/>
      <c r="G1370" s="845">
        <f t="shared" si="313"/>
        <v>14</v>
      </c>
      <c r="H1370" s="783">
        <v>630</v>
      </c>
      <c r="I1370" s="790">
        <v>630</v>
      </c>
      <c r="J1370" s="790">
        <v>630</v>
      </c>
      <c r="K1370" s="783">
        <f t="shared" si="314"/>
        <v>0</v>
      </c>
      <c r="L1370" s="1048">
        <v>42695</v>
      </c>
      <c r="M1370" s="953"/>
      <c r="V1370" s="958"/>
      <c r="W1370" s="1051">
        <f t="shared" ref="W1370:W1433" si="316">B1370:B1389</f>
        <v>14</v>
      </c>
      <c r="X1370" s="790"/>
      <c r="Y1370" s="783" t="str">
        <f t="shared" si="311"/>
        <v>KO</v>
      </c>
      <c r="Z1370" s="771"/>
      <c r="AA1370" s="1057" t="str">
        <f t="shared" si="312"/>
        <v>CTT Standard - 4091</v>
      </c>
      <c r="AB1370" s="826"/>
      <c r="AC1370" s="771"/>
      <c r="AF1370" s="786"/>
    </row>
    <row r="1371" spans="1:32" s="720" customFormat="1" x14ac:dyDescent="0.25">
      <c r="A1371" s="720" t="s">
        <v>115</v>
      </c>
      <c r="B1371" s="769">
        <f t="shared" si="315"/>
        <v>15</v>
      </c>
      <c r="C1371" s="783">
        <v>14</v>
      </c>
      <c r="D1371" s="932" t="s">
        <v>244</v>
      </c>
      <c r="E1371" s="1044">
        <v>42692</v>
      </c>
      <c r="F1371" s="825"/>
      <c r="G1371" s="845">
        <f t="shared" si="313"/>
        <v>15</v>
      </c>
      <c r="H1371" s="783">
        <v>14</v>
      </c>
      <c r="I1371" s="790">
        <v>14</v>
      </c>
      <c r="J1371" s="790">
        <v>14</v>
      </c>
      <c r="K1371" s="783">
        <f t="shared" si="314"/>
        <v>0</v>
      </c>
      <c r="L1371" s="1048">
        <v>42695</v>
      </c>
      <c r="M1371" s="953"/>
      <c r="V1371" s="958"/>
      <c r="W1371" s="1051">
        <f t="shared" si="316"/>
        <v>15</v>
      </c>
      <c r="X1371" s="790"/>
      <c r="Y1371" s="783" t="str">
        <f t="shared" si="311"/>
        <v>KO</v>
      </c>
      <c r="Z1371" s="771"/>
      <c r="AA1371" s="1057" t="str">
        <f t="shared" si="312"/>
        <v>JOM - 4327</v>
      </c>
      <c r="AB1371" s="826"/>
      <c r="AC1371" s="771"/>
      <c r="AF1371" s="786"/>
    </row>
    <row r="1372" spans="1:32" s="720" customFormat="1" x14ac:dyDescent="0.25">
      <c r="A1372" s="720" t="s">
        <v>115</v>
      </c>
      <c r="B1372" s="769">
        <f t="shared" si="315"/>
        <v>16</v>
      </c>
      <c r="C1372" s="783">
        <v>1</v>
      </c>
      <c r="D1372" s="932" t="s">
        <v>189</v>
      </c>
      <c r="E1372" s="1044">
        <v>42692</v>
      </c>
      <c r="F1372" s="825"/>
      <c r="G1372" s="845">
        <f t="shared" si="313"/>
        <v>16</v>
      </c>
      <c r="H1372" s="783">
        <v>1</v>
      </c>
      <c r="I1372" s="790">
        <v>1</v>
      </c>
      <c r="J1372" s="790">
        <v>1</v>
      </c>
      <c r="K1372" s="783">
        <f t="shared" si="314"/>
        <v>0</v>
      </c>
      <c r="L1372" s="1048">
        <v>42695</v>
      </c>
      <c r="M1372" s="953"/>
      <c r="V1372" s="958"/>
      <c r="W1372" s="1051">
        <f t="shared" si="316"/>
        <v>16</v>
      </c>
      <c r="X1372" s="790"/>
      <c r="Y1372" s="783" t="str">
        <f t="shared" si="311"/>
        <v>KO</v>
      </c>
      <c r="Z1372" s="771"/>
      <c r="AA1372" s="1057" t="str">
        <f t="shared" si="312"/>
        <v>SZ Def - 6508</v>
      </c>
      <c r="AB1372" s="826"/>
      <c r="AC1372" s="771"/>
      <c r="AF1372" s="786"/>
    </row>
    <row r="1373" spans="1:32" s="720" customFormat="1" x14ac:dyDescent="0.25">
      <c r="A1373" s="720" t="s">
        <v>115</v>
      </c>
      <c r="B1373" s="769">
        <f t="shared" si="315"/>
        <v>17</v>
      </c>
      <c r="C1373" s="783">
        <v>122</v>
      </c>
      <c r="D1373" s="932" t="s">
        <v>214</v>
      </c>
      <c r="E1373" s="1044">
        <v>42692</v>
      </c>
      <c r="F1373" s="825"/>
      <c r="G1373" s="845">
        <f t="shared" si="313"/>
        <v>17</v>
      </c>
      <c r="H1373" s="783">
        <v>122</v>
      </c>
      <c r="I1373" s="790">
        <v>122</v>
      </c>
      <c r="J1373" s="790">
        <v>122</v>
      </c>
      <c r="K1373" s="783">
        <f t="shared" si="314"/>
        <v>0</v>
      </c>
      <c r="L1373" s="1048">
        <v>42695</v>
      </c>
      <c r="M1373" s="953"/>
      <c r="V1373" s="958"/>
      <c r="W1373" s="1051">
        <f t="shared" si="316"/>
        <v>17</v>
      </c>
      <c r="X1373" s="790">
        <v>122</v>
      </c>
      <c r="Y1373" s="783" t="str">
        <f t="shared" si="311"/>
        <v>OK</v>
      </c>
      <c r="Z1373" s="771"/>
      <c r="AA1373" s="1057" t="str">
        <f t="shared" si="312"/>
        <v>Worten def - 6806</v>
      </c>
      <c r="AB1373" s="1056">
        <v>42710</v>
      </c>
      <c r="AC1373" s="771"/>
      <c r="AF1373" s="786"/>
    </row>
    <row r="1374" spans="1:32" s="720" customFormat="1" x14ac:dyDescent="0.25">
      <c r="A1374" s="720" t="s">
        <v>115</v>
      </c>
      <c r="B1374" s="769">
        <f t="shared" si="315"/>
        <v>18</v>
      </c>
      <c r="C1374" s="783">
        <v>1</v>
      </c>
      <c r="D1374" s="932" t="s">
        <v>219</v>
      </c>
      <c r="E1374" s="1044">
        <v>42692</v>
      </c>
      <c r="F1374" s="825"/>
      <c r="G1374" s="845">
        <f t="shared" si="313"/>
        <v>18</v>
      </c>
      <c r="H1374" s="783">
        <v>1</v>
      </c>
      <c r="I1374" s="790">
        <v>1</v>
      </c>
      <c r="J1374" s="790">
        <v>1</v>
      </c>
      <c r="K1374" s="783">
        <f t="shared" si="314"/>
        <v>0</v>
      </c>
      <c r="L1374" s="1048">
        <v>42695</v>
      </c>
      <c r="M1374" s="953"/>
      <c r="V1374" s="958"/>
      <c r="W1374" s="1051">
        <f t="shared" si="316"/>
        <v>18</v>
      </c>
      <c r="X1374" s="790"/>
      <c r="Y1374" s="783" t="str">
        <f t="shared" si="311"/>
        <v>KO</v>
      </c>
      <c r="Z1374" s="771"/>
      <c r="AA1374" s="1057" t="str">
        <f t="shared" si="312"/>
        <v>Vobis -6843</v>
      </c>
      <c r="AB1374" s="826"/>
      <c r="AC1374" s="771"/>
      <c r="AF1374" s="786"/>
    </row>
    <row r="1375" spans="1:32" s="726" customFormat="1" x14ac:dyDescent="0.25">
      <c r="A1375" s="726" t="s">
        <v>115</v>
      </c>
      <c r="B1375" s="875">
        <f t="shared" si="315"/>
        <v>19</v>
      </c>
      <c r="C1375" s="959">
        <v>47</v>
      </c>
      <c r="D1375" s="947" t="s">
        <v>281</v>
      </c>
      <c r="E1375" s="1045">
        <v>42692</v>
      </c>
      <c r="F1375" s="1004"/>
      <c r="G1375" s="925">
        <f t="shared" si="313"/>
        <v>19</v>
      </c>
      <c r="H1375" s="959">
        <v>47</v>
      </c>
      <c r="I1375" s="903">
        <v>47</v>
      </c>
      <c r="J1375" s="903">
        <v>47</v>
      </c>
      <c r="K1375" s="959">
        <f t="shared" si="314"/>
        <v>0</v>
      </c>
      <c r="L1375" s="1049">
        <v>42695</v>
      </c>
      <c r="M1375" s="954"/>
      <c r="V1375" s="962"/>
      <c r="W1375" s="967">
        <f t="shared" si="316"/>
        <v>19</v>
      </c>
      <c r="X1375" s="903"/>
      <c r="Y1375" s="959" t="str">
        <f t="shared" si="311"/>
        <v>KO</v>
      </c>
      <c r="Z1375" s="847"/>
      <c r="AA1375" s="898" t="str">
        <f t="shared" si="312"/>
        <v>Decathlon-6947</v>
      </c>
      <c r="AB1375" s="1060"/>
      <c r="AC1375" s="847"/>
      <c r="AF1375" s="901"/>
    </row>
    <row r="1376" spans="1:32" s="730" customFormat="1" x14ac:dyDescent="0.25">
      <c r="A1376" s="730" t="s">
        <v>115</v>
      </c>
      <c r="B1376" s="884">
        <v>1</v>
      </c>
      <c r="C1376" s="1007">
        <v>850</v>
      </c>
      <c r="D1376" s="951" t="s">
        <v>196</v>
      </c>
      <c r="E1376" s="1043">
        <v>42695</v>
      </c>
      <c r="F1376" s="1006"/>
      <c r="G1376" s="926">
        <f t="shared" si="313"/>
        <v>1</v>
      </c>
      <c r="H1376" s="1007">
        <v>850</v>
      </c>
      <c r="I1376" s="915">
        <v>850</v>
      </c>
      <c r="J1376" s="915">
        <v>850</v>
      </c>
      <c r="K1376" s="1007">
        <f t="shared" si="314"/>
        <v>0</v>
      </c>
      <c r="L1376" s="1047">
        <v>42697</v>
      </c>
      <c r="M1376" s="955"/>
      <c r="V1376" s="963"/>
      <c r="W1376" s="996">
        <f t="shared" si="316"/>
        <v>1</v>
      </c>
      <c r="X1376" s="915">
        <v>850</v>
      </c>
      <c r="Y1376" s="1007" t="str">
        <f t="shared" si="311"/>
        <v>OK</v>
      </c>
      <c r="Z1376" s="864"/>
      <c r="AA1376" s="873" t="str">
        <f t="shared" si="312"/>
        <v>RP Provisorio - 3172</v>
      </c>
      <c r="AB1376" s="1059">
        <v>42705</v>
      </c>
      <c r="AC1376" s="864"/>
      <c r="AF1376" s="913"/>
    </row>
    <row r="1377" spans="1:32" s="730" customFormat="1" x14ac:dyDescent="0.25">
      <c r="A1377" s="730" t="s">
        <v>115</v>
      </c>
      <c r="B1377" s="884">
        <v>1</v>
      </c>
      <c r="C1377" s="1007">
        <v>280</v>
      </c>
      <c r="D1377" s="951" t="s">
        <v>196</v>
      </c>
      <c r="E1377" s="1043">
        <v>42696</v>
      </c>
      <c r="F1377" s="1006"/>
      <c r="G1377" s="926">
        <f t="shared" si="313"/>
        <v>1</v>
      </c>
      <c r="H1377" s="1007">
        <v>280</v>
      </c>
      <c r="I1377" s="915">
        <v>280</v>
      </c>
      <c r="J1377" s="915">
        <v>280</v>
      </c>
      <c r="K1377" s="1007">
        <f t="shared" si="314"/>
        <v>0</v>
      </c>
      <c r="L1377" s="1047">
        <v>42697</v>
      </c>
      <c r="M1377" s="955"/>
      <c r="V1377" s="963"/>
      <c r="W1377" s="996">
        <f t="shared" si="316"/>
        <v>1</v>
      </c>
      <c r="X1377" s="915">
        <v>280</v>
      </c>
      <c r="Y1377" s="1007" t="str">
        <f t="shared" si="311"/>
        <v>OK</v>
      </c>
      <c r="Z1377" s="864"/>
      <c r="AA1377" s="873" t="str">
        <f t="shared" ref="AA1377:AA1440" si="317">D1377</f>
        <v>RP Provisorio - 3172</v>
      </c>
      <c r="AB1377" s="1059">
        <v>42705</v>
      </c>
      <c r="AC1377" s="864"/>
      <c r="AF1377" s="913"/>
    </row>
    <row r="1378" spans="1:32" s="730" customFormat="1" x14ac:dyDescent="0.25">
      <c r="A1378" s="730" t="s">
        <v>115</v>
      </c>
      <c r="B1378" s="884">
        <v>1</v>
      </c>
      <c r="C1378" s="1007">
        <v>200</v>
      </c>
      <c r="D1378" s="951" t="s">
        <v>196</v>
      </c>
      <c r="E1378" s="1043">
        <v>42698</v>
      </c>
      <c r="F1378" s="1006"/>
      <c r="G1378" s="926">
        <f t="shared" si="313"/>
        <v>1</v>
      </c>
      <c r="H1378" s="1007">
        <v>200</v>
      </c>
      <c r="I1378" s="915">
        <v>200</v>
      </c>
      <c r="J1378" s="915">
        <v>200</v>
      </c>
      <c r="K1378" s="1007">
        <f t="shared" si="314"/>
        <v>0</v>
      </c>
      <c r="L1378" s="1047">
        <v>42702</v>
      </c>
      <c r="M1378" s="955"/>
      <c r="V1378" s="963"/>
      <c r="W1378" s="996">
        <f t="shared" si="316"/>
        <v>1</v>
      </c>
      <c r="X1378" s="915">
        <v>200</v>
      </c>
      <c r="Y1378" s="1007" t="str">
        <f t="shared" si="311"/>
        <v>OK</v>
      </c>
      <c r="Z1378" s="864"/>
      <c r="AA1378" s="873" t="str">
        <f t="shared" si="317"/>
        <v>RP Provisorio - 3172</v>
      </c>
      <c r="AB1378" s="1059">
        <v>42705</v>
      </c>
      <c r="AC1378" s="864"/>
      <c r="AF1378" s="913"/>
    </row>
    <row r="1379" spans="1:32" s="720" customFormat="1" x14ac:dyDescent="0.25">
      <c r="A1379" s="720" t="s">
        <v>115</v>
      </c>
      <c r="B1379" s="769">
        <v>1</v>
      </c>
      <c r="C1379" s="783">
        <v>1</v>
      </c>
      <c r="D1379" s="932" t="s">
        <v>183</v>
      </c>
      <c r="E1379" s="1044">
        <v>42699</v>
      </c>
      <c r="F1379" s="825"/>
      <c r="G1379" s="845">
        <f t="shared" si="313"/>
        <v>1</v>
      </c>
      <c r="H1379" s="783">
        <v>1</v>
      </c>
      <c r="I1379" s="790">
        <v>1</v>
      </c>
      <c r="J1379" s="790">
        <v>1</v>
      </c>
      <c r="K1379" s="783">
        <f t="shared" si="314"/>
        <v>0</v>
      </c>
      <c r="L1379" s="1048">
        <v>42702</v>
      </c>
      <c r="M1379" s="953"/>
      <c r="V1379" s="958"/>
      <c r="W1379" s="1051">
        <f t="shared" si="316"/>
        <v>1</v>
      </c>
      <c r="X1379" s="790">
        <v>1</v>
      </c>
      <c r="Y1379" s="783" t="str">
        <f t="shared" si="311"/>
        <v>OK</v>
      </c>
      <c r="Z1379" s="771"/>
      <c r="AA1379" s="1057" t="str">
        <f t="shared" si="317"/>
        <v>MDL Def - 2208</v>
      </c>
      <c r="AB1379" s="1056">
        <v>42710</v>
      </c>
      <c r="AC1379" s="771"/>
      <c r="AF1379" s="786"/>
    </row>
    <row r="1380" spans="1:32" s="720" customFormat="1" x14ac:dyDescent="0.25">
      <c r="A1380" s="720" t="s">
        <v>115</v>
      </c>
      <c r="B1380" s="769">
        <f t="shared" si="315"/>
        <v>2</v>
      </c>
      <c r="C1380" s="783">
        <v>10</v>
      </c>
      <c r="D1380" s="932" t="s">
        <v>67</v>
      </c>
      <c r="E1380" s="1044">
        <v>42699</v>
      </c>
      <c r="F1380" s="825"/>
      <c r="G1380" s="845">
        <f t="shared" si="313"/>
        <v>2</v>
      </c>
      <c r="H1380" s="783">
        <v>10</v>
      </c>
      <c r="I1380" s="790">
        <v>10</v>
      </c>
      <c r="J1380" s="790">
        <v>10</v>
      </c>
      <c r="K1380" s="783">
        <f t="shared" si="314"/>
        <v>0</v>
      </c>
      <c r="L1380" s="1048">
        <v>42702</v>
      </c>
      <c r="M1380" s="953"/>
      <c r="V1380" s="958"/>
      <c r="W1380" s="1051">
        <f t="shared" si="316"/>
        <v>2</v>
      </c>
      <c r="X1380" s="790">
        <v>10</v>
      </c>
      <c r="Y1380" s="783" t="str">
        <f t="shared" ref="Y1380:Y1443" si="318">IF(C1380=X1380,"OK",IF(R1380=J1380,"ERRO",IF(X1380="","KO",IF(X1380=J1380,"ERRO"))))</f>
        <v>OK</v>
      </c>
      <c r="Z1380" s="771"/>
      <c r="AA1380" s="1057" t="str">
        <f t="shared" si="317"/>
        <v>White - 2213</v>
      </c>
      <c r="AB1380" s="1056">
        <v>42710</v>
      </c>
      <c r="AC1380" s="771"/>
      <c r="AF1380" s="786"/>
    </row>
    <row r="1381" spans="1:32" s="720" customFormat="1" x14ac:dyDescent="0.25">
      <c r="A1381" s="720" t="s">
        <v>115</v>
      </c>
      <c r="B1381" s="769">
        <f t="shared" si="315"/>
        <v>3</v>
      </c>
      <c r="C1381" s="783">
        <v>94</v>
      </c>
      <c r="D1381" s="932" t="s">
        <v>69</v>
      </c>
      <c r="E1381" s="1044">
        <v>42699</v>
      </c>
      <c r="F1381" s="825"/>
      <c r="G1381" s="845">
        <f t="shared" ref="G1381:G1444" si="319">B1381</f>
        <v>3</v>
      </c>
      <c r="H1381" s="783">
        <v>94</v>
      </c>
      <c r="I1381" s="790">
        <v>94</v>
      </c>
      <c r="J1381" s="790">
        <v>94</v>
      </c>
      <c r="K1381" s="783">
        <f t="shared" si="314"/>
        <v>0</v>
      </c>
      <c r="L1381" s="1048">
        <v>42702</v>
      </c>
      <c r="M1381" s="953"/>
      <c r="V1381" s="958"/>
      <c r="W1381" s="1051">
        <f t="shared" si="316"/>
        <v>3</v>
      </c>
      <c r="X1381" s="790">
        <v>94</v>
      </c>
      <c r="Y1381" s="783" t="str">
        <f t="shared" si="318"/>
        <v>OK</v>
      </c>
      <c r="Z1381" s="771"/>
      <c r="AA1381" s="1057" t="str">
        <f t="shared" si="317"/>
        <v>Black - 2215</v>
      </c>
      <c r="AB1381" s="1056">
        <v>42710</v>
      </c>
      <c r="AC1381" s="771"/>
      <c r="AF1381" s="786"/>
    </row>
    <row r="1382" spans="1:32" s="720" customFormat="1" x14ac:dyDescent="0.25">
      <c r="A1382" s="720" t="s">
        <v>115</v>
      </c>
      <c r="B1382" s="769">
        <f t="shared" si="315"/>
        <v>4</v>
      </c>
      <c r="C1382" s="783">
        <v>3</v>
      </c>
      <c r="D1382" s="932" t="s">
        <v>72</v>
      </c>
      <c r="E1382" s="1044">
        <v>42699</v>
      </c>
      <c r="F1382" s="825"/>
      <c r="G1382" s="845">
        <f t="shared" si="319"/>
        <v>4</v>
      </c>
      <c r="H1382" s="783">
        <v>3</v>
      </c>
      <c r="I1382" s="790">
        <v>3</v>
      </c>
      <c r="J1382" s="790">
        <v>3</v>
      </c>
      <c r="K1382" s="783">
        <f t="shared" si="314"/>
        <v>0</v>
      </c>
      <c r="L1382" s="1048">
        <v>42702</v>
      </c>
      <c r="M1382" s="953"/>
      <c r="V1382" s="958"/>
      <c r="W1382" s="1051">
        <f t="shared" si="316"/>
        <v>4</v>
      </c>
      <c r="X1382" s="790">
        <v>3</v>
      </c>
      <c r="Y1382" s="783" t="str">
        <f t="shared" si="318"/>
        <v>OK</v>
      </c>
      <c r="Z1382" s="771"/>
      <c r="AA1382" s="1057" t="str">
        <f t="shared" si="317"/>
        <v>Credial - 2227</v>
      </c>
      <c r="AB1382" s="1056">
        <v>42717</v>
      </c>
      <c r="AC1382" s="771"/>
      <c r="AF1382" s="786"/>
    </row>
    <row r="1383" spans="1:32" s="720" customFormat="1" x14ac:dyDescent="0.25">
      <c r="A1383" s="720" t="s">
        <v>115</v>
      </c>
      <c r="B1383" s="769">
        <f t="shared" si="315"/>
        <v>5</v>
      </c>
      <c r="C1383" s="783">
        <v>424</v>
      </c>
      <c r="D1383" s="932" t="s">
        <v>73</v>
      </c>
      <c r="E1383" s="1044">
        <v>42699</v>
      </c>
      <c r="F1383" s="825"/>
      <c r="G1383" s="845">
        <f t="shared" si="319"/>
        <v>5</v>
      </c>
      <c r="H1383" s="783">
        <v>424</v>
      </c>
      <c r="I1383" s="790">
        <v>424</v>
      </c>
      <c r="J1383" s="790">
        <v>424</v>
      </c>
      <c r="K1383" s="783">
        <f t="shared" si="314"/>
        <v>0</v>
      </c>
      <c r="L1383" s="1048">
        <v>42702</v>
      </c>
      <c r="M1383" s="953"/>
      <c r="V1383" s="958"/>
      <c r="W1383" s="1051">
        <f t="shared" si="316"/>
        <v>5</v>
      </c>
      <c r="X1383" s="790">
        <v>424</v>
      </c>
      <c r="Y1383" s="783" t="str">
        <f t="shared" si="318"/>
        <v>OK</v>
      </c>
      <c r="Z1383" s="771"/>
      <c r="AA1383" s="1057" t="str">
        <f t="shared" si="317"/>
        <v>Ikea - 2228</v>
      </c>
      <c r="AB1383" s="1056">
        <v>42710</v>
      </c>
      <c r="AC1383" s="771"/>
      <c r="AF1383" s="786"/>
    </row>
    <row r="1384" spans="1:32" s="720" customFormat="1" x14ac:dyDescent="0.25">
      <c r="A1384" s="720" t="s">
        <v>115</v>
      </c>
      <c r="B1384" s="769">
        <f t="shared" si="315"/>
        <v>6</v>
      </c>
      <c r="C1384" s="783">
        <v>2</v>
      </c>
      <c r="D1384" s="932" t="s">
        <v>79</v>
      </c>
      <c r="E1384" s="1044">
        <v>42699</v>
      </c>
      <c r="F1384" s="825"/>
      <c r="G1384" s="845">
        <f t="shared" si="319"/>
        <v>6</v>
      </c>
      <c r="H1384" s="783">
        <v>2</v>
      </c>
      <c r="I1384" s="790">
        <v>2</v>
      </c>
      <c r="J1384" s="790">
        <v>2</v>
      </c>
      <c r="K1384" s="783">
        <f t="shared" si="314"/>
        <v>0</v>
      </c>
      <c r="L1384" s="1048">
        <v>42702</v>
      </c>
      <c r="M1384" s="953"/>
      <c r="V1384" s="958"/>
      <c r="W1384" s="1051">
        <f t="shared" si="316"/>
        <v>6</v>
      </c>
      <c r="X1384" s="790">
        <v>2</v>
      </c>
      <c r="Y1384" s="783" t="str">
        <f t="shared" si="318"/>
        <v>OK</v>
      </c>
      <c r="Z1384" s="771"/>
      <c r="AA1384" s="1057" t="str">
        <f t="shared" si="317"/>
        <v>Moviflor - 2229</v>
      </c>
      <c r="AB1384" s="1056">
        <v>42710</v>
      </c>
      <c r="AC1384" s="771"/>
      <c r="AF1384" s="786"/>
    </row>
    <row r="1385" spans="1:32" s="720" customFormat="1" x14ac:dyDescent="0.25">
      <c r="A1385" s="720" t="s">
        <v>115</v>
      </c>
      <c r="B1385" s="769">
        <f t="shared" si="315"/>
        <v>7</v>
      </c>
      <c r="C1385" s="783">
        <v>363</v>
      </c>
      <c r="D1385" s="932" t="s">
        <v>74</v>
      </c>
      <c r="E1385" s="1044">
        <v>42699</v>
      </c>
      <c r="F1385" s="825"/>
      <c r="G1385" s="845">
        <f t="shared" si="319"/>
        <v>7</v>
      </c>
      <c r="H1385" s="783">
        <v>363</v>
      </c>
      <c r="I1385" s="790">
        <v>363</v>
      </c>
      <c r="J1385" s="790">
        <v>363</v>
      </c>
      <c r="K1385" s="783">
        <f t="shared" si="314"/>
        <v>0</v>
      </c>
      <c r="L1385" s="1048">
        <v>42702</v>
      </c>
      <c r="M1385" s="953"/>
      <c r="V1385" s="958"/>
      <c r="W1385" s="1051">
        <f t="shared" si="316"/>
        <v>7</v>
      </c>
      <c r="X1385" s="790">
        <v>363</v>
      </c>
      <c r="Y1385" s="783" t="str">
        <f t="shared" si="318"/>
        <v>OK</v>
      </c>
      <c r="Z1385" s="771"/>
      <c r="AA1385" s="1057" t="str">
        <f t="shared" si="317"/>
        <v>Conforama - 2230</v>
      </c>
      <c r="AB1385" s="1056">
        <v>42710</v>
      </c>
      <c r="AC1385" s="771"/>
      <c r="AF1385" s="786"/>
    </row>
    <row r="1386" spans="1:32" s="720" customFormat="1" x14ac:dyDescent="0.25">
      <c r="A1386" s="720" t="s">
        <v>115</v>
      </c>
      <c r="B1386" s="769">
        <f t="shared" si="315"/>
        <v>8</v>
      </c>
      <c r="C1386" s="783">
        <v>40</v>
      </c>
      <c r="D1386" s="932" t="s">
        <v>75</v>
      </c>
      <c r="E1386" s="1044">
        <v>42699</v>
      </c>
      <c r="F1386" s="825"/>
      <c r="G1386" s="845">
        <f t="shared" si="319"/>
        <v>8</v>
      </c>
      <c r="H1386" s="783">
        <v>40</v>
      </c>
      <c r="I1386" s="790">
        <v>40</v>
      </c>
      <c r="J1386" s="790">
        <v>40</v>
      </c>
      <c r="K1386" s="783">
        <f t="shared" si="314"/>
        <v>0</v>
      </c>
      <c r="L1386" s="1048">
        <v>42702</v>
      </c>
      <c r="M1386" s="953"/>
      <c r="V1386" s="958"/>
      <c r="W1386" s="1051">
        <f t="shared" si="316"/>
        <v>8</v>
      </c>
      <c r="X1386" s="790">
        <v>40</v>
      </c>
      <c r="Y1386" s="783" t="str">
        <f t="shared" si="318"/>
        <v>OK</v>
      </c>
      <c r="Z1386" s="771"/>
      <c r="AA1386" s="1057" t="str">
        <f t="shared" si="317"/>
        <v>Euronics - 2231</v>
      </c>
      <c r="AB1386" s="1056">
        <v>42710</v>
      </c>
      <c r="AC1386" s="771"/>
      <c r="AF1386" s="786"/>
    </row>
    <row r="1387" spans="1:32" s="720" customFormat="1" x14ac:dyDescent="0.25">
      <c r="A1387" s="720" t="s">
        <v>115</v>
      </c>
      <c r="B1387" s="769">
        <f t="shared" si="315"/>
        <v>9</v>
      </c>
      <c r="C1387" s="783">
        <v>9</v>
      </c>
      <c r="D1387" s="932" t="s">
        <v>76</v>
      </c>
      <c r="E1387" s="1044">
        <v>42699</v>
      </c>
      <c r="F1387" s="825"/>
      <c r="G1387" s="845">
        <f t="shared" si="319"/>
        <v>9</v>
      </c>
      <c r="H1387" s="783">
        <v>9</v>
      </c>
      <c r="I1387" s="790">
        <v>9</v>
      </c>
      <c r="J1387" s="790">
        <v>9</v>
      </c>
      <c r="K1387" s="783">
        <f t="shared" si="314"/>
        <v>0</v>
      </c>
      <c r="L1387" s="1048">
        <v>42702</v>
      </c>
      <c r="M1387" s="953"/>
      <c r="V1387" s="958"/>
      <c r="W1387" s="1051">
        <f t="shared" si="316"/>
        <v>9</v>
      </c>
      <c r="X1387" s="790">
        <v>9</v>
      </c>
      <c r="Y1387" s="783" t="str">
        <f t="shared" si="318"/>
        <v>OK</v>
      </c>
      <c r="Z1387" s="771"/>
      <c r="AA1387" s="1057" t="str">
        <f t="shared" si="317"/>
        <v>Tien 21 - 2232</v>
      </c>
      <c r="AB1387" s="1056">
        <v>42710</v>
      </c>
      <c r="AC1387" s="771"/>
      <c r="AF1387" s="786"/>
    </row>
    <row r="1388" spans="1:32" s="720" customFormat="1" x14ac:dyDescent="0.25">
      <c r="A1388" s="720" t="s">
        <v>115</v>
      </c>
      <c r="B1388" s="769">
        <f t="shared" si="315"/>
        <v>10</v>
      </c>
      <c r="C1388" s="783">
        <v>4</v>
      </c>
      <c r="D1388" s="932" t="s">
        <v>77</v>
      </c>
      <c r="E1388" s="1044">
        <v>42699</v>
      </c>
      <c r="F1388" s="825"/>
      <c r="G1388" s="845">
        <f t="shared" si="319"/>
        <v>10</v>
      </c>
      <c r="H1388" s="783">
        <v>4</v>
      </c>
      <c r="I1388" s="790">
        <v>4</v>
      </c>
      <c r="J1388" s="790">
        <v>4</v>
      </c>
      <c r="K1388" s="783">
        <f t="shared" si="314"/>
        <v>0</v>
      </c>
      <c r="L1388" s="1048">
        <v>42702</v>
      </c>
      <c r="M1388" s="953"/>
      <c r="V1388" s="958"/>
      <c r="W1388" s="1051">
        <f t="shared" si="316"/>
        <v>10</v>
      </c>
      <c r="X1388" s="790">
        <v>4</v>
      </c>
      <c r="Y1388" s="783" t="str">
        <f t="shared" si="318"/>
        <v>OK</v>
      </c>
      <c r="Z1388" s="771"/>
      <c r="AA1388" s="1057" t="str">
        <f t="shared" si="317"/>
        <v>Confort - 2233</v>
      </c>
      <c r="AB1388" s="1056">
        <v>42710</v>
      </c>
      <c r="AC1388" s="771"/>
      <c r="AF1388" s="786"/>
    </row>
    <row r="1389" spans="1:32" s="720" customFormat="1" x14ac:dyDescent="0.25">
      <c r="A1389" s="720" t="s">
        <v>115</v>
      </c>
      <c r="B1389" s="769">
        <f t="shared" si="315"/>
        <v>11</v>
      </c>
      <c r="C1389" s="783">
        <v>619</v>
      </c>
      <c r="D1389" s="932" t="s">
        <v>213</v>
      </c>
      <c r="E1389" s="1044">
        <v>42699</v>
      </c>
      <c r="F1389" s="825"/>
      <c r="G1389" s="845">
        <f t="shared" si="319"/>
        <v>11</v>
      </c>
      <c r="H1389" s="783">
        <v>619</v>
      </c>
      <c r="I1389" s="790">
        <v>619</v>
      </c>
      <c r="J1389" s="790">
        <v>619</v>
      </c>
      <c r="K1389" s="783">
        <f t="shared" si="314"/>
        <v>0</v>
      </c>
      <c r="L1389" s="1048">
        <v>42702</v>
      </c>
      <c r="M1389" s="953"/>
      <c r="V1389" s="958"/>
      <c r="W1389" s="1051">
        <f t="shared" si="316"/>
        <v>11</v>
      </c>
      <c r="X1389" s="790">
        <v>619</v>
      </c>
      <c r="Y1389" s="783" t="str">
        <f t="shared" si="318"/>
        <v>OK</v>
      </c>
      <c r="Z1389" s="771"/>
      <c r="AA1389" s="1057" t="str">
        <f t="shared" si="317"/>
        <v>MC FNAC- 2370</v>
      </c>
      <c r="AB1389" s="1056">
        <v>42710</v>
      </c>
      <c r="AC1389" s="771"/>
      <c r="AF1389" s="786"/>
    </row>
    <row r="1390" spans="1:32" s="720" customFormat="1" x14ac:dyDescent="0.25">
      <c r="A1390" s="720" t="s">
        <v>115</v>
      </c>
      <c r="B1390" s="769">
        <f t="shared" si="315"/>
        <v>12</v>
      </c>
      <c r="C1390" s="783">
        <v>115</v>
      </c>
      <c r="D1390" s="932" t="s">
        <v>187</v>
      </c>
      <c r="E1390" s="1044">
        <v>42699</v>
      </c>
      <c r="F1390" s="825"/>
      <c r="G1390" s="845">
        <f t="shared" si="319"/>
        <v>12</v>
      </c>
      <c r="H1390" s="783">
        <v>115</v>
      </c>
      <c r="I1390" s="790">
        <v>115</v>
      </c>
      <c r="J1390" s="790">
        <v>115</v>
      </c>
      <c r="K1390" s="783">
        <f t="shared" si="314"/>
        <v>0</v>
      </c>
      <c r="L1390" s="1048">
        <v>42702</v>
      </c>
      <c r="M1390" s="953"/>
      <c r="V1390" s="958"/>
      <c r="W1390" s="1051">
        <f t="shared" si="316"/>
        <v>12</v>
      </c>
      <c r="X1390" s="790">
        <v>115</v>
      </c>
      <c r="Y1390" s="783" t="str">
        <f t="shared" si="318"/>
        <v>OK</v>
      </c>
      <c r="Z1390" s="771"/>
      <c r="AA1390" s="1057" t="str">
        <f t="shared" si="317"/>
        <v>Salvador Caetano - 2879</v>
      </c>
      <c r="AB1390" s="1056">
        <v>42710</v>
      </c>
      <c r="AC1390" s="771"/>
      <c r="AF1390" s="786"/>
    </row>
    <row r="1391" spans="1:32" s="720" customFormat="1" x14ac:dyDescent="0.25">
      <c r="A1391" s="720" t="s">
        <v>115</v>
      </c>
      <c r="B1391" s="769">
        <f t="shared" si="315"/>
        <v>13</v>
      </c>
      <c r="C1391" s="783">
        <v>633</v>
      </c>
      <c r="D1391" s="932" t="s">
        <v>199</v>
      </c>
      <c r="E1391" s="1044">
        <v>42699</v>
      </c>
      <c r="F1391" s="825"/>
      <c r="G1391" s="845">
        <f t="shared" si="319"/>
        <v>13</v>
      </c>
      <c r="H1391" s="783">
        <v>633</v>
      </c>
      <c r="I1391" s="790">
        <v>633</v>
      </c>
      <c r="J1391" s="790">
        <v>633</v>
      </c>
      <c r="K1391" s="783">
        <f t="shared" si="314"/>
        <v>0</v>
      </c>
      <c r="L1391" s="1048">
        <v>42702</v>
      </c>
      <c r="M1391" s="953"/>
      <c r="V1391" s="958"/>
      <c r="W1391" s="1051">
        <f t="shared" si="316"/>
        <v>13</v>
      </c>
      <c r="X1391" s="790">
        <v>633</v>
      </c>
      <c r="Y1391" s="783" t="str">
        <f t="shared" si="318"/>
        <v>OK</v>
      </c>
      <c r="Z1391" s="771"/>
      <c r="AA1391" s="1057" t="str">
        <f t="shared" si="317"/>
        <v>RP Def - 3173</v>
      </c>
      <c r="AB1391" s="1056">
        <v>42710</v>
      </c>
      <c r="AC1391" s="771"/>
      <c r="AF1391" s="786"/>
    </row>
    <row r="1392" spans="1:32" s="720" customFormat="1" x14ac:dyDescent="0.25">
      <c r="A1392" s="720" t="s">
        <v>115</v>
      </c>
      <c r="B1392" s="769">
        <f t="shared" si="315"/>
        <v>14</v>
      </c>
      <c r="C1392" s="783">
        <v>1285</v>
      </c>
      <c r="D1392" s="932" t="s">
        <v>245</v>
      </c>
      <c r="E1392" s="1044">
        <v>42699</v>
      </c>
      <c r="F1392" s="825"/>
      <c r="G1392" s="845">
        <f t="shared" si="319"/>
        <v>14</v>
      </c>
      <c r="H1392" s="783">
        <v>1285</v>
      </c>
      <c r="I1392" s="790">
        <v>1285</v>
      </c>
      <c r="J1392" s="790">
        <v>1285</v>
      </c>
      <c r="K1392" s="783">
        <f t="shared" si="314"/>
        <v>0</v>
      </c>
      <c r="L1392" s="1048">
        <v>42702</v>
      </c>
      <c r="M1392" s="953"/>
      <c r="V1392" s="958"/>
      <c r="W1392" s="1051">
        <f t="shared" si="316"/>
        <v>14</v>
      </c>
      <c r="X1392" s="790">
        <v>1285</v>
      </c>
      <c r="Y1392" s="783" t="str">
        <f t="shared" si="318"/>
        <v>OK</v>
      </c>
      <c r="Z1392" s="771"/>
      <c r="AA1392" s="1057" t="str">
        <f t="shared" si="317"/>
        <v>CTT Standard - 4091</v>
      </c>
      <c r="AB1392" s="1056">
        <v>42710</v>
      </c>
      <c r="AC1392" s="771"/>
      <c r="AF1392" s="786"/>
    </row>
    <row r="1393" spans="1:32" s="720" customFormat="1" x14ac:dyDescent="0.25">
      <c r="A1393" s="720" t="s">
        <v>115</v>
      </c>
      <c r="B1393" s="769">
        <f t="shared" si="315"/>
        <v>15</v>
      </c>
      <c r="C1393" s="783">
        <v>26</v>
      </c>
      <c r="D1393" s="932" t="s">
        <v>244</v>
      </c>
      <c r="E1393" s="1044">
        <v>42699</v>
      </c>
      <c r="F1393" s="825"/>
      <c r="G1393" s="845">
        <f t="shared" si="319"/>
        <v>15</v>
      </c>
      <c r="H1393" s="783">
        <v>26</v>
      </c>
      <c r="I1393" s="790">
        <v>26</v>
      </c>
      <c r="J1393" s="790">
        <v>26</v>
      </c>
      <c r="K1393" s="783">
        <f t="shared" si="314"/>
        <v>0</v>
      </c>
      <c r="L1393" s="1048">
        <v>42702</v>
      </c>
      <c r="M1393" s="953"/>
      <c r="V1393" s="958"/>
      <c r="W1393" s="1051">
        <f t="shared" si="316"/>
        <v>15</v>
      </c>
      <c r="X1393" s="790">
        <v>26</v>
      </c>
      <c r="Y1393" s="783" t="str">
        <f t="shared" si="318"/>
        <v>OK</v>
      </c>
      <c r="Z1393" s="771"/>
      <c r="AA1393" s="1057" t="str">
        <f t="shared" si="317"/>
        <v>JOM - 4327</v>
      </c>
      <c r="AB1393" s="1056">
        <v>42710</v>
      </c>
      <c r="AC1393" s="771"/>
      <c r="AF1393" s="786"/>
    </row>
    <row r="1394" spans="1:32" s="720" customFormat="1" x14ac:dyDescent="0.25">
      <c r="A1394" s="720" t="s">
        <v>115</v>
      </c>
      <c r="B1394" s="769">
        <f t="shared" si="315"/>
        <v>16</v>
      </c>
      <c r="C1394" s="783">
        <v>134</v>
      </c>
      <c r="D1394" s="932" t="s">
        <v>214</v>
      </c>
      <c r="E1394" s="1044">
        <v>42699</v>
      </c>
      <c r="F1394" s="825"/>
      <c r="G1394" s="845">
        <f t="shared" si="319"/>
        <v>16</v>
      </c>
      <c r="H1394" s="783">
        <v>134</v>
      </c>
      <c r="I1394" s="790">
        <v>134</v>
      </c>
      <c r="J1394" s="790">
        <v>134</v>
      </c>
      <c r="K1394" s="783">
        <f t="shared" si="314"/>
        <v>0</v>
      </c>
      <c r="L1394" s="1048">
        <v>42702</v>
      </c>
      <c r="M1394" s="953"/>
      <c r="V1394" s="958"/>
      <c r="W1394" s="1051">
        <f t="shared" si="316"/>
        <v>16</v>
      </c>
      <c r="X1394" s="790">
        <v>134</v>
      </c>
      <c r="Y1394" s="783" t="str">
        <f t="shared" si="318"/>
        <v>OK</v>
      </c>
      <c r="Z1394" s="771"/>
      <c r="AA1394" s="1057" t="str">
        <f t="shared" si="317"/>
        <v>Worten def - 6806</v>
      </c>
      <c r="AB1394" s="1056">
        <v>42710</v>
      </c>
      <c r="AC1394" s="771"/>
      <c r="AF1394" s="786"/>
    </row>
    <row r="1395" spans="1:32" s="720" customFormat="1" x14ac:dyDescent="0.25">
      <c r="A1395" s="720" t="s">
        <v>115</v>
      </c>
      <c r="B1395" s="769">
        <f t="shared" si="315"/>
        <v>17</v>
      </c>
      <c r="C1395" s="783">
        <v>1</v>
      </c>
      <c r="D1395" s="932" t="s">
        <v>219</v>
      </c>
      <c r="E1395" s="1044">
        <v>42699</v>
      </c>
      <c r="F1395" s="825"/>
      <c r="G1395" s="845">
        <f t="shared" si="319"/>
        <v>17</v>
      </c>
      <c r="H1395" s="783">
        <v>1</v>
      </c>
      <c r="I1395" s="790">
        <v>1</v>
      </c>
      <c r="J1395" s="790">
        <v>1</v>
      </c>
      <c r="K1395" s="783">
        <f t="shared" si="314"/>
        <v>0</v>
      </c>
      <c r="L1395" s="1048">
        <v>42702</v>
      </c>
      <c r="M1395" s="953"/>
      <c r="V1395" s="958"/>
      <c r="W1395" s="1051">
        <f t="shared" si="316"/>
        <v>17</v>
      </c>
      <c r="X1395" s="790">
        <v>1</v>
      </c>
      <c r="Y1395" s="783" t="str">
        <f t="shared" si="318"/>
        <v>OK</v>
      </c>
      <c r="Z1395" s="771"/>
      <c r="AA1395" s="1057" t="str">
        <f t="shared" si="317"/>
        <v>Vobis -6843</v>
      </c>
      <c r="AB1395" s="1056">
        <v>42710</v>
      </c>
      <c r="AC1395" s="771"/>
      <c r="AF1395" s="786"/>
    </row>
    <row r="1396" spans="1:32" s="726" customFormat="1" x14ac:dyDescent="0.25">
      <c r="A1396" s="726" t="s">
        <v>115</v>
      </c>
      <c r="B1396" s="875">
        <f t="shared" si="315"/>
        <v>18</v>
      </c>
      <c r="C1396" s="959">
        <v>66</v>
      </c>
      <c r="D1396" s="947" t="s">
        <v>281</v>
      </c>
      <c r="E1396" s="1045">
        <v>42699</v>
      </c>
      <c r="F1396" s="1004"/>
      <c r="G1396" s="925">
        <f t="shared" si="319"/>
        <v>18</v>
      </c>
      <c r="H1396" s="959">
        <v>66</v>
      </c>
      <c r="I1396" s="903">
        <v>66</v>
      </c>
      <c r="J1396" s="903">
        <v>66</v>
      </c>
      <c r="K1396" s="959">
        <f t="shared" si="314"/>
        <v>0</v>
      </c>
      <c r="L1396" s="1049">
        <v>42702</v>
      </c>
      <c r="M1396" s="954"/>
      <c r="V1396" s="962"/>
      <c r="W1396" s="967">
        <f t="shared" si="316"/>
        <v>18</v>
      </c>
      <c r="X1396" s="903">
        <v>66</v>
      </c>
      <c r="Y1396" s="959" t="str">
        <f t="shared" si="318"/>
        <v>OK</v>
      </c>
      <c r="Z1396" s="847"/>
      <c r="AA1396" s="898" t="str">
        <f t="shared" si="317"/>
        <v>Decathlon-6947</v>
      </c>
      <c r="AB1396" s="1058">
        <v>42753</v>
      </c>
      <c r="AC1396" s="847"/>
      <c r="AF1396" s="901"/>
    </row>
    <row r="1397" spans="1:32" s="720" customFormat="1" x14ac:dyDescent="0.25">
      <c r="A1397" s="720" t="s">
        <v>115</v>
      </c>
      <c r="B1397" s="769">
        <v>1</v>
      </c>
      <c r="C1397" s="783">
        <v>2000</v>
      </c>
      <c r="D1397" s="932" t="s">
        <v>212</v>
      </c>
      <c r="E1397" s="1044">
        <v>42702</v>
      </c>
      <c r="F1397" s="825"/>
      <c r="G1397" s="845">
        <f t="shared" si="319"/>
        <v>1</v>
      </c>
      <c r="H1397" s="783">
        <v>2000</v>
      </c>
      <c r="I1397" s="790">
        <v>2000</v>
      </c>
      <c r="J1397" s="790">
        <v>2000</v>
      </c>
      <c r="K1397" s="783">
        <f t="shared" si="314"/>
        <v>0</v>
      </c>
      <c r="L1397" s="1048">
        <v>42703</v>
      </c>
      <c r="M1397" s="953"/>
      <c r="V1397" s="958"/>
      <c r="W1397" s="1051">
        <f t="shared" si="316"/>
        <v>1</v>
      </c>
      <c r="X1397" s="790">
        <v>2000</v>
      </c>
      <c r="Y1397" s="783" t="str">
        <f t="shared" si="318"/>
        <v>OK</v>
      </c>
      <c r="Z1397" s="771"/>
      <c r="AA1397" s="1057" t="str">
        <f t="shared" si="317"/>
        <v>FNAC prov- 2369</v>
      </c>
      <c r="AB1397" s="1056">
        <v>42712</v>
      </c>
      <c r="AC1397" s="771"/>
      <c r="AF1397" s="786"/>
    </row>
    <row r="1398" spans="1:32" s="720" customFormat="1" x14ac:dyDescent="0.25">
      <c r="A1398" s="720" t="s">
        <v>115</v>
      </c>
      <c r="B1398" s="769">
        <f t="shared" si="315"/>
        <v>2</v>
      </c>
      <c r="C1398" s="783">
        <v>1700</v>
      </c>
      <c r="D1398" s="932" t="s">
        <v>212</v>
      </c>
      <c r="E1398" s="1044">
        <v>42702</v>
      </c>
      <c r="F1398" s="825"/>
      <c r="G1398" s="845">
        <f t="shared" si="319"/>
        <v>2</v>
      </c>
      <c r="H1398" s="783">
        <v>1700</v>
      </c>
      <c r="I1398" s="790">
        <v>1700</v>
      </c>
      <c r="J1398" s="790">
        <v>1700</v>
      </c>
      <c r="K1398" s="783">
        <f t="shared" si="314"/>
        <v>0</v>
      </c>
      <c r="L1398" s="1048">
        <v>42703</v>
      </c>
      <c r="M1398" s="953"/>
      <c r="V1398" s="958"/>
      <c r="W1398" s="1051">
        <f t="shared" si="316"/>
        <v>2</v>
      </c>
      <c r="X1398" s="790">
        <v>1700</v>
      </c>
      <c r="Y1398" s="783" t="str">
        <f t="shared" si="318"/>
        <v>OK</v>
      </c>
      <c r="Z1398" s="771"/>
      <c r="AA1398" s="1057" t="str">
        <f t="shared" si="317"/>
        <v>FNAC prov- 2369</v>
      </c>
      <c r="AB1398" s="1056">
        <v>42712</v>
      </c>
      <c r="AC1398" s="771"/>
      <c r="AF1398" s="786"/>
    </row>
    <row r="1399" spans="1:32" s="720" customFormat="1" x14ac:dyDescent="0.25">
      <c r="A1399" s="720" t="s">
        <v>115</v>
      </c>
      <c r="B1399" s="769">
        <f t="shared" si="315"/>
        <v>3</v>
      </c>
      <c r="C1399" s="783">
        <v>1100</v>
      </c>
      <c r="D1399" s="932" t="s">
        <v>186</v>
      </c>
      <c r="E1399" s="1044">
        <v>42702</v>
      </c>
      <c r="F1399" s="825"/>
      <c r="G1399" s="845">
        <f t="shared" si="319"/>
        <v>3</v>
      </c>
      <c r="H1399" s="783">
        <v>1100</v>
      </c>
      <c r="I1399" s="790">
        <v>1100</v>
      </c>
      <c r="J1399" s="790">
        <v>1100</v>
      </c>
      <c r="K1399" s="783">
        <f t="shared" si="314"/>
        <v>0</v>
      </c>
      <c r="L1399" s="1048">
        <v>42703</v>
      </c>
      <c r="M1399" s="953"/>
      <c r="V1399" s="958"/>
      <c r="W1399" s="1051">
        <f t="shared" si="316"/>
        <v>3</v>
      </c>
      <c r="X1399" s="790"/>
      <c r="Y1399" s="783" t="str">
        <f t="shared" si="318"/>
        <v>KO</v>
      </c>
      <c r="Z1399" s="771"/>
      <c r="AA1399" s="1057" t="str">
        <f t="shared" si="317"/>
        <v>Ikea prov - 2835</v>
      </c>
      <c r="AB1399" s="826"/>
      <c r="AC1399" s="771"/>
      <c r="AF1399" s="786"/>
    </row>
    <row r="1400" spans="1:32" s="720" customFormat="1" x14ac:dyDescent="0.25">
      <c r="A1400" s="720" t="s">
        <v>115</v>
      </c>
      <c r="B1400" s="769">
        <f t="shared" si="315"/>
        <v>4</v>
      </c>
      <c r="C1400" s="783">
        <v>150</v>
      </c>
      <c r="D1400" s="932" t="s">
        <v>196</v>
      </c>
      <c r="E1400" s="1044">
        <v>42702</v>
      </c>
      <c r="F1400" s="825"/>
      <c r="G1400" s="845">
        <f t="shared" si="319"/>
        <v>4</v>
      </c>
      <c r="H1400" s="783">
        <v>150</v>
      </c>
      <c r="I1400" s="790">
        <v>150</v>
      </c>
      <c r="J1400" s="790">
        <v>150</v>
      </c>
      <c r="K1400" s="783">
        <f t="shared" si="314"/>
        <v>0</v>
      </c>
      <c r="L1400" s="1048">
        <v>42703</v>
      </c>
      <c r="M1400" s="953"/>
      <c r="V1400" s="958"/>
      <c r="W1400" s="1051">
        <f t="shared" si="316"/>
        <v>4</v>
      </c>
      <c r="X1400" s="790">
        <v>150</v>
      </c>
      <c r="Y1400" s="783" t="str">
        <f t="shared" si="318"/>
        <v>OK</v>
      </c>
      <c r="Z1400" s="771"/>
      <c r="AA1400" s="1057" t="str">
        <f t="shared" si="317"/>
        <v>RP Provisorio - 3172</v>
      </c>
      <c r="AB1400" s="1056">
        <v>42705</v>
      </c>
      <c r="AC1400" s="771"/>
      <c r="AF1400" s="786"/>
    </row>
    <row r="1401" spans="1:32" s="726" customFormat="1" x14ac:dyDescent="0.25">
      <c r="A1401" s="726" t="s">
        <v>115</v>
      </c>
      <c r="B1401" s="875">
        <f t="shared" si="315"/>
        <v>5</v>
      </c>
      <c r="C1401" s="959">
        <v>1500</v>
      </c>
      <c r="D1401" s="947" t="s">
        <v>283</v>
      </c>
      <c r="E1401" s="1045">
        <v>42702</v>
      </c>
      <c r="F1401" s="1004"/>
      <c r="G1401" s="925">
        <f t="shared" si="319"/>
        <v>5</v>
      </c>
      <c r="H1401" s="959">
        <v>1500</v>
      </c>
      <c r="I1401" s="903">
        <v>1500</v>
      </c>
      <c r="J1401" s="903">
        <v>1500</v>
      </c>
      <c r="K1401" s="959">
        <f t="shared" si="314"/>
        <v>0</v>
      </c>
      <c r="L1401" s="1049">
        <v>42703</v>
      </c>
      <c r="M1401" s="954"/>
      <c r="V1401" s="962"/>
      <c r="W1401" s="967">
        <f t="shared" si="316"/>
        <v>5</v>
      </c>
      <c r="X1401" s="903"/>
      <c r="Y1401" s="959" t="str">
        <f t="shared" si="318"/>
        <v>KO</v>
      </c>
      <c r="Z1401" s="847"/>
      <c r="AA1401" s="898" t="str">
        <f t="shared" si="317"/>
        <v>Media Markt - 6945</v>
      </c>
      <c r="AB1401" s="1060"/>
      <c r="AC1401" s="847"/>
      <c r="AF1401" s="901"/>
    </row>
    <row r="1402" spans="1:32" s="720" customFormat="1" x14ac:dyDescent="0.25">
      <c r="A1402" s="720" t="s">
        <v>115</v>
      </c>
      <c r="B1402" s="769">
        <v>1</v>
      </c>
      <c r="C1402" s="783">
        <v>6</v>
      </c>
      <c r="D1402" s="932" t="s">
        <v>67</v>
      </c>
      <c r="E1402" s="1044">
        <v>42703</v>
      </c>
      <c r="F1402" s="825"/>
      <c r="G1402" s="845">
        <f t="shared" si="319"/>
        <v>1</v>
      </c>
      <c r="H1402" s="783">
        <v>6</v>
      </c>
      <c r="I1402" s="790">
        <v>6</v>
      </c>
      <c r="J1402" s="790">
        <v>6</v>
      </c>
      <c r="K1402" s="783">
        <f t="shared" si="314"/>
        <v>0</v>
      </c>
      <c r="L1402" s="1048">
        <v>42704</v>
      </c>
      <c r="M1402" s="953"/>
      <c r="V1402" s="958"/>
      <c r="W1402" s="1051">
        <f t="shared" si="316"/>
        <v>1</v>
      </c>
      <c r="X1402" s="790">
        <v>6</v>
      </c>
      <c r="Y1402" s="783" t="str">
        <f t="shared" si="318"/>
        <v>OK</v>
      </c>
      <c r="Z1402" s="771"/>
      <c r="AA1402" s="1057" t="str">
        <f t="shared" si="317"/>
        <v>White - 2213</v>
      </c>
      <c r="AB1402" s="1056">
        <v>42713</v>
      </c>
      <c r="AC1402" s="771"/>
      <c r="AF1402" s="786"/>
    </row>
    <row r="1403" spans="1:32" s="720" customFormat="1" x14ac:dyDescent="0.25">
      <c r="A1403" s="720" t="s">
        <v>115</v>
      </c>
      <c r="B1403" s="769">
        <f t="shared" si="315"/>
        <v>2</v>
      </c>
      <c r="C1403" s="783">
        <v>33</v>
      </c>
      <c r="D1403" s="932" t="s">
        <v>69</v>
      </c>
      <c r="E1403" s="1044">
        <v>42703</v>
      </c>
      <c r="F1403" s="825"/>
      <c r="G1403" s="845">
        <f t="shared" si="319"/>
        <v>2</v>
      </c>
      <c r="H1403" s="783">
        <v>33</v>
      </c>
      <c r="I1403" s="790">
        <v>33</v>
      </c>
      <c r="J1403" s="790">
        <v>33</v>
      </c>
      <c r="K1403" s="783">
        <f t="shared" si="314"/>
        <v>0</v>
      </c>
      <c r="L1403" s="1048">
        <v>42704</v>
      </c>
      <c r="M1403" s="953"/>
      <c r="V1403" s="958"/>
      <c r="W1403" s="1051">
        <f t="shared" si="316"/>
        <v>2</v>
      </c>
      <c r="X1403" s="790">
        <v>33</v>
      </c>
      <c r="Y1403" s="783" t="str">
        <f t="shared" si="318"/>
        <v>OK</v>
      </c>
      <c r="Z1403" s="771"/>
      <c r="AA1403" s="1057" t="str">
        <f t="shared" si="317"/>
        <v>Black - 2215</v>
      </c>
      <c r="AB1403" s="1056">
        <v>42713</v>
      </c>
      <c r="AC1403" s="771"/>
      <c r="AF1403" s="786"/>
    </row>
    <row r="1404" spans="1:32" s="720" customFormat="1" x14ac:dyDescent="0.25">
      <c r="A1404" s="720" t="s">
        <v>115</v>
      </c>
      <c r="B1404" s="769">
        <f t="shared" si="315"/>
        <v>3</v>
      </c>
      <c r="C1404" s="783">
        <v>1</v>
      </c>
      <c r="D1404" s="932" t="s">
        <v>72</v>
      </c>
      <c r="E1404" s="1044">
        <v>42703</v>
      </c>
      <c r="F1404" s="825"/>
      <c r="G1404" s="845">
        <f t="shared" si="319"/>
        <v>3</v>
      </c>
      <c r="H1404" s="783">
        <v>1</v>
      </c>
      <c r="I1404" s="790">
        <v>1</v>
      </c>
      <c r="J1404" s="790">
        <v>1</v>
      </c>
      <c r="K1404" s="783">
        <f t="shared" si="314"/>
        <v>0</v>
      </c>
      <c r="L1404" s="1048">
        <v>42704</v>
      </c>
      <c r="M1404" s="953"/>
      <c r="V1404" s="958"/>
      <c r="W1404" s="1051">
        <f t="shared" si="316"/>
        <v>3</v>
      </c>
      <c r="X1404" s="790">
        <v>1</v>
      </c>
      <c r="Y1404" s="783" t="str">
        <f t="shared" si="318"/>
        <v>OK</v>
      </c>
      <c r="Z1404" s="771"/>
      <c r="AA1404" s="1057" t="str">
        <f t="shared" si="317"/>
        <v>Credial - 2227</v>
      </c>
      <c r="AB1404" s="1056">
        <v>42713</v>
      </c>
      <c r="AC1404" s="771"/>
      <c r="AF1404" s="786"/>
    </row>
    <row r="1405" spans="1:32" s="720" customFormat="1" x14ac:dyDescent="0.25">
      <c r="A1405" s="720" t="s">
        <v>115</v>
      </c>
      <c r="B1405" s="769">
        <f t="shared" si="315"/>
        <v>4</v>
      </c>
      <c r="C1405" s="783">
        <v>60</v>
      </c>
      <c r="D1405" s="932" t="s">
        <v>73</v>
      </c>
      <c r="E1405" s="1044">
        <v>42703</v>
      </c>
      <c r="F1405" s="825"/>
      <c r="G1405" s="845">
        <f t="shared" si="319"/>
        <v>4</v>
      </c>
      <c r="H1405" s="783">
        <v>60</v>
      </c>
      <c r="I1405" s="790">
        <v>60</v>
      </c>
      <c r="J1405" s="790">
        <v>60</v>
      </c>
      <c r="K1405" s="783">
        <f t="shared" si="314"/>
        <v>0</v>
      </c>
      <c r="L1405" s="1048">
        <v>42704</v>
      </c>
      <c r="M1405" s="953"/>
      <c r="V1405" s="958"/>
      <c r="W1405" s="1051">
        <f t="shared" si="316"/>
        <v>4</v>
      </c>
      <c r="X1405" s="790">
        <v>60</v>
      </c>
      <c r="Y1405" s="783" t="str">
        <f t="shared" si="318"/>
        <v>OK</v>
      </c>
      <c r="Z1405" s="771"/>
      <c r="AA1405" s="1057" t="str">
        <f t="shared" si="317"/>
        <v>Ikea - 2228</v>
      </c>
      <c r="AB1405" s="1056">
        <v>42713</v>
      </c>
      <c r="AC1405" s="771"/>
      <c r="AF1405" s="786"/>
    </row>
    <row r="1406" spans="1:32" s="720" customFormat="1" x14ac:dyDescent="0.25">
      <c r="A1406" s="720" t="s">
        <v>115</v>
      </c>
      <c r="B1406" s="769">
        <f t="shared" si="315"/>
        <v>5</v>
      </c>
      <c r="C1406" s="783">
        <v>2</v>
      </c>
      <c r="D1406" s="932" t="s">
        <v>79</v>
      </c>
      <c r="E1406" s="1044">
        <v>42703</v>
      </c>
      <c r="F1406" s="825"/>
      <c r="G1406" s="845">
        <f t="shared" si="319"/>
        <v>5</v>
      </c>
      <c r="H1406" s="783">
        <v>2</v>
      </c>
      <c r="I1406" s="790">
        <v>2</v>
      </c>
      <c r="J1406" s="790">
        <v>2</v>
      </c>
      <c r="K1406" s="783">
        <f t="shared" si="314"/>
        <v>0</v>
      </c>
      <c r="L1406" s="1048">
        <v>42704</v>
      </c>
      <c r="M1406" s="953"/>
      <c r="V1406" s="958"/>
      <c r="W1406" s="1051">
        <f t="shared" si="316"/>
        <v>5</v>
      </c>
      <c r="X1406" s="790">
        <v>2</v>
      </c>
      <c r="Y1406" s="783" t="str">
        <f t="shared" si="318"/>
        <v>OK</v>
      </c>
      <c r="Z1406" s="771"/>
      <c r="AA1406" s="1057" t="str">
        <f t="shared" si="317"/>
        <v>Moviflor - 2229</v>
      </c>
      <c r="AB1406" s="1056">
        <v>42713</v>
      </c>
      <c r="AC1406" s="771"/>
      <c r="AF1406" s="786"/>
    </row>
    <row r="1407" spans="1:32" s="720" customFormat="1" x14ac:dyDescent="0.25">
      <c r="A1407" s="720" t="s">
        <v>115</v>
      </c>
      <c r="B1407" s="769">
        <f t="shared" si="315"/>
        <v>6</v>
      </c>
      <c r="C1407" s="783">
        <v>340</v>
      </c>
      <c r="D1407" s="932" t="s">
        <v>74</v>
      </c>
      <c r="E1407" s="1044">
        <v>42703</v>
      </c>
      <c r="F1407" s="825"/>
      <c r="G1407" s="845">
        <f t="shared" si="319"/>
        <v>6</v>
      </c>
      <c r="H1407" s="783">
        <v>340</v>
      </c>
      <c r="I1407" s="790">
        <v>340</v>
      </c>
      <c r="J1407" s="790">
        <v>340</v>
      </c>
      <c r="K1407" s="783">
        <f t="shared" si="314"/>
        <v>0</v>
      </c>
      <c r="L1407" s="1048">
        <v>42704</v>
      </c>
      <c r="M1407" s="953"/>
      <c r="V1407" s="958"/>
      <c r="W1407" s="1051">
        <f t="shared" si="316"/>
        <v>6</v>
      </c>
      <c r="X1407" s="790">
        <v>340</v>
      </c>
      <c r="Y1407" s="783" t="str">
        <f t="shared" si="318"/>
        <v>OK</v>
      </c>
      <c r="Z1407" s="771"/>
      <c r="AA1407" s="1057" t="str">
        <f t="shared" si="317"/>
        <v>Conforama - 2230</v>
      </c>
      <c r="AB1407" s="1056">
        <v>42713</v>
      </c>
      <c r="AC1407" s="771"/>
      <c r="AF1407" s="786"/>
    </row>
    <row r="1408" spans="1:32" s="720" customFormat="1" x14ac:dyDescent="0.25">
      <c r="A1408" s="720" t="s">
        <v>115</v>
      </c>
      <c r="B1408" s="769">
        <f t="shared" si="315"/>
        <v>7</v>
      </c>
      <c r="C1408" s="783">
        <v>22</v>
      </c>
      <c r="D1408" s="932" t="s">
        <v>75</v>
      </c>
      <c r="E1408" s="1044">
        <v>42703</v>
      </c>
      <c r="F1408" s="825"/>
      <c r="G1408" s="845">
        <f t="shared" si="319"/>
        <v>7</v>
      </c>
      <c r="H1408" s="783">
        <v>22</v>
      </c>
      <c r="I1408" s="790">
        <v>22</v>
      </c>
      <c r="J1408" s="790">
        <v>22</v>
      </c>
      <c r="K1408" s="783">
        <f t="shared" si="314"/>
        <v>0</v>
      </c>
      <c r="L1408" s="1048">
        <v>42704</v>
      </c>
      <c r="M1408" s="953"/>
      <c r="V1408" s="958"/>
      <c r="W1408" s="1051">
        <f t="shared" si="316"/>
        <v>7</v>
      </c>
      <c r="X1408" s="790">
        <v>22</v>
      </c>
      <c r="Y1408" s="783" t="str">
        <f t="shared" si="318"/>
        <v>OK</v>
      </c>
      <c r="Z1408" s="771"/>
      <c r="AA1408" s="1057" t="str">
        <f t="shared" si="317"/>
        <v>Euronics - 2231</v>
      </c>
      <c r="AB1408" s="1056">
        <v>42713</v>
      </c>
      <c r="AC1408" s="771"/>
      <c r="AF1408" s="786"/>
    </row>
    <row r="1409" spans="1:32" s="720" customFormat="1" x14ac:dyDescent="0.25">
      <c r="A1409" s="720" t="s">
        <v>115</v>
      </c>
      <c r="B1409" s="769">
        <f t="shared" si="315"/>
        <v>8</v>
      </c>
      <c r="C1409" s="783">
        <v>8</v>
      </c>
      <c r="D1409" s="932" t="s">
        <v>76</v>
      </c>
      <c r="E1409" s="1044">
        <v>42703</v>
      </c>
      <c r="F1409" s="825"/>
      <c r="G1409" s="845">
        <f t="shared" si="319"/>
        <v>8</v>
      </c>
      <c r="H1409" s="783">
        <v>8</v>
      </c>
      <c r="I1409" s="790">
        <v>8</v>
      </c>
      <c r="J1409" s="790">
        <v>8</v>
      </c>
      <c r="K1409" s="783">
        <f t="shared" si="314"/>
        <v>0</v>
      </c>
      <c r="L1409" s="1048">
        <v>42704</v>
      </c>
      <c r="M1409" s="953"/>
      <c r="V1409" s="958"/>
      <c r="W1409" s="1051">
        <f t="shared" si="316"/>
        <v>8</v>
      </c>
      <c r="X1409" s="790">
        <v>8</v>
      </c>
      <c r="Y1409" s="783" t="str">
        <f t="shared" si="318"/>
        <v>OK</v>
      </c>
      <c r="Z1409" s="771"/>
      <c r="AA1409" s="1057" t="str">
        <f t="shared" si="317"/>
        <v>Tien 21 - 2232</v>
      </c>
      <c r="AB1409" s="1056">
        <v>42713</v>
      </c>
      <c r="AC1409" s="771"/>
      <c r="AF1409" s="786"/>
    </row>
    <row r="1410" spans="1:32" s="720" customFormat="1" x14ac:dyDescent="0.25">
      <c r="A1410" s="720" t="s">
        <v>115</v>
      </c>
      <c r="B1410" s="769">
        <f t="shared" si="315"/>
        <v>9</v>
      </c>
      <c r="C1410" s="783">
        <v>13</v>
      </c>
      <c r="D1410" s="932" t="s">
        <v>77</v>
      </c>
      <c r="E1410" s="1044">
        <v>42703</v>
      </c>
      <c r="F1410" s="825"/>
      <c r="G1410" s="845">
        <f t="shared" si="319"/>
        <v>9</v>
      </c>
      <c r="H1410" s="783">
        <v>13</v>
      </c>
      <c r="I1410" s="790">
        <v>13</v>
      </c>
      <c r="J1410" s="790">
        <v>13</v>
      </c>
      <c r="K1410" s="783">
        <f t="shared" si="314"/>
        <v>0</v>
      </c>
      <c r="L1410" s="1048">
        <v>42704</v>
      </c>
      <c r="M1410" s="953"/>
      <c r="V1410" s="958"/>
      <c r="W1410" s="1051">
        <f t="shared" si="316"/>
        <v>9</v>
      </c>
      <c r="X1410" s="790">
        <v>13</v>
      </c>
      <c r="Y1410" s="783" t="str">
        <f t="shared" si="318"/>
        <v>OK</v>
      </c>
      <c r="Z1410" s="771"/>
      <c r="AA1410" s="1057" t="str">
        <f t="shared" si="317"/>
        <v>Confort - 2233</v>
      </c>
      <c r="AB1410" s="1056">
        <v>42713</v>
      </c>
      <c r="AC1410" s="771"/>
      <c r="AF1410" s="786"/>
    </row>
    <row r="1411" spans="1:32" s="720" customFormat="1" x14ac:dyDescent="0.25">
      <c r="A1411" s="720" t="s">
        <v>115</v>
      </c>
      <c r="B1411" s="769">
        <f t="shared" si="315"/>
        <v>10</v>
      </c>
      <c r="C1411" s="783">
        <v>126</v>
      </c>
      <c r="D1411" s="932" t="s">
        <v>213</v>
      </c>
      <c r="E1411" s="1044">
        <v>42703</v>
      </c>
      <c r="F1411" s="825"/>
      <c r="G1411" s="845">
        <f t="shared" si="319"/>
        <v>10</v>
      </c>
      <c r="H1411" s="783">
        <v>126</v>
      </c>
      <c r="I1411" s="790">
        <v>126</v>
      </c>
      <c r="J1411" s="790">
        <v>126</v>
      </c>
      <c r="K1411" s="783">
        <f t="shared" si="314"/>
        <v>0</v>
      </c>
      <c r="L1411" s="1048">
        <v>42704</v>
      </c>
      <c r="M1411" s="953"/>
      <c r="V1411" s="958"/>
      <c r="W1411" s="1051">
        <f t="shared" si="316"/>
        <v>10</v>
      </c>
      <c r="X1411" s="790">
        <v>126</v>
      </c>
      <c r="Y1411" s="783" t="str">
        <f t="shared" si="318"/>
        <v>OK</v>
      </c>
      <c r="Z1411" s="771"/>
      <c r="AA1411" s="1057" t="str">
        <f t="shared" si="317"/>
        <v>MC FNAC- 2370</v>
      </c>
      <c r="AB1411" s="1056">
        <v>42713</v>
      </c>
      <c r="AC1411" s="771"/>
      <c r="AF1411" s="786"/>
    </row>
    <row r="1412" spans="1:32" s="720" customFormat="1" x14ac:dyDescent="0.25">
      <c r="A1412" s="720" t="s">
        <v>115</v>
      </c>
      <c r="B1412" s="769">
        <f t="shared" si="315"/>
        <v>11</v>
      </c>
      <c r="C1412" s="783">
        <v>82</v>
      </c>
      <c r="D1412" s="932" t="s">
        <v>187</v>
      </c>
      <c r="E1412" s="1044">
        <v>42703</v>
      </c>
      <c r="F1412" s="825"/>
      <c r="G1412" s="845">
        <f t="shared" si="319"/>
        <v>11</v>
      </c>
      <c r="H1412" s="783">
        <v>82</v>
      </c>
      <c r="I1412" s="790">
        <v>82</v>
      </c>
      <c r="J1412" s="790">
        <v>82</v>
      </c>
      <c r="K1412" s="783">
        <f t="shared" si="314"/>
        <v>0</v>
      </c>
      <c r="L1412" s="1048">
        <v>42704</v>
      </c>
      <c r="M1412" s="953"/>
      <c r="V1412" s="958"/>
      <c r="W1412" s="1051">
        <f t="shared" si="316"/>
        <v>11</v>
      </c>
      <c r="X1412" s="790">
        <v>82</v>
      </c>
      <c r="Y1412" s="783" t="str">
        <f t="shared" si="318"/>
        <v>OK</v>
      </c>
      <c r="Z1412" s="771"/>
      <c r="AA1412" s="1057" t="str">
        <f t="shared" si="317"/>
        <v>Salvador Caetano - 2879</v>
      </c>
      <c r="AB1412" s="1056">
        <v>42713</v>
      </c>
      <c r="AC1412" s="771"/>
      <c r="AF1412" s="786"/>
    </row>
    <row r="1413" spans="1:32" s="720" customFormat="1" x14ac:dyDescent="0.25">
      <c r="A1413" s="720" t="s">
        <v>115</v>
      </c>
      <c r="B1413" s="769">
        <f t="shared" si="315"/>
        <v>12</v>
      </c>
      <c r="C1413" s="783">
        <v>150</v>
      </c>
      <c r="D1413" s="932" t="s">
        <v>196</v>
      </c>
      <c r="E1413" s="1044">
        <v>42703</v>
      </c>
      <c r="F1413" s="825"/>
      <c r="G1413" s="845">
        <f t="shared" si="319"/>
        <v>12</v>
      </c>
      <c r="H1413" s="783">
        <v>150</v>
      </c>
      <c r="I1413" s="790">
        <v>150</v>
      </c>
      <c r="J1413" s="790">
        <v>150</v>
      </c>
      <c r="K1413" s="783">
        <f t="shared" ref="K1413:K1476" si="320">I1413-J1413</f>
        <v>0</v>
      </c>
      <c r="L1413" s="1048">
        <v>42704</v>
      </c>
      <c r="M1413" s="953"/>
      <c r="V1413" s="958"/>
      <c r="W1413" s="1051">
        <f t="shared" si="316"/>
        <v>12</v>
      </c>
      <c r="X1413" s="790">
        <v>150</v>
      </c>
      <c r="Y1413" s="783" t="str">
        <f t="shared" si="318"/>
        <v>OK</v>
      </c>
      <c r="Z1413" s="771"/>
      <c r="AA1413" s="1057" t="str">
        <f t="shared" si="317"/>
        <v>RP Provisorio - 3172</v>
      </c>
      <c r="AB1413" s="1056">
        <v>42712</v>
      </c>
      <c r="AC1413" s="771"/>
      <c r="AF1413" s="786"/>
    </row>
    <row r="1414" spans="1:32" s="720" customFormat="1" x14ac:dyDescent="0.25">
      <c r="A1414" s="720" t="s">
        <v>115</v>
      </c>
      <c r="B1414" s="769">
        <f t="shared" si="315"/>
        <v>13</v>
      </c>
      <c r="C1414" s="783">
        <v>157</v>
      </c>
      <c r="D1414" s="932" t="s">
        <v>199</v>
      </c>
      <c r="E1414" s="1044">
        <v>42703</v>
      </c>
      <c r="F1414" s="825"/>
      <c r="G1414" s="845">
        <f t="shared" si="319"/>
        <v>13</v>
      </c>
      <c r="H1414" s="783">
        <v>157</v>
      </c>
      <c r="I1414" s="790">
        <v>157</v>
      </c>
      <c r="J1414" s="790">
        <v>157</v>
      </c>
      <c r="K1414" s="783">
        <f t="shared" si="320"/>
        <v>0</v>
      </c>
      <c r="L1414" s="1048">
        <v>42704</v>
      </c>
      <c r="M1414" s="953"/>
      <c r="V1414" s="958"/>
      <c r="W1414" s="1051">
        <f t="shared" si="316"/>
        <v>13</v>
      </c>
      <c r="X1414" s="790">
        <v>157</v>
      </c>
      <c r="Y1414" s="783" t="str">
        <f t="shared" si="318"/>
        <v>OK</v>
      </c>
      <c r="Z1414" s="771"/>
      <c r="AA1414" s="1057" t="str">
        <f t="shared" si="317"/>
        <v>RP Def - 3173</v>
      </c>
      <c r="AB1414" s="1056">
        <v>42713</v>
      </c>
      <c r="AC1414" s="771"/>
      <c r="AF1414" s="786"/>
    </row>
    <row r="1415" spans="1:32" s="720" customFormat="1" x14ac:dyDescent="0.25">
      <c r="A1415" s="720" t="s">
        <v>115</v>
      </c>
      <c r="B1415" s="769">
        <f t="shared" si="315"/>
        <v>14</v>
      </c>
      <c r="C1415" s="783">
        <v>763</v>
      </c>
      <c r="D1415" s="932" t="s">
        <v>245</v>
      </c>
      <c r="E1415" s="1044">
        <v>42703</v>
      </c>
      <c r="F1415" s="825"/>
      <c r="G1415" s="845">
        <f t="shared" si="319"/>
        <v>14</v>
      </c>
      <c r="H1415" s="783">
        <v>763</v>
      </c>
      <c r="I1415" s="790">
        <v>763</v>
      </c>
      <c r="J1415" s="790">
        <v>763</v>
      </c>
      <c r="K1415" s="783">
        <f t="shared" si="320"/>
        <v>0</v>
      </c>
      <c r="L1415" s="1048">
        <v>42704</v>
      </c>
      <c r="M1415" s="953"/>
      <c r="V1415" s="958"/>
      <c r="W1415" s="1051">
        <f t="shared" si="316"/>
        <v>14</v>
      </c>
      <c r="X1415" s="790">
        <v>763</v>
      </c>
      <c r="Y1415" s="783" t="str">
        <f t="shared" si="318"/>
        <v>OK</v>
      </c>
      <c r="Z1415" s="771"/>
      <c r="AA1415" s="1057" t="str">
        <f t="shared" si="317"/>
        <v>CTT Standard - 4091</v>
      </c>
      <c r="AB1415" s="1056">
        <v>42713</v>
      </c>
      <c r="AC1415" s="771"/>
      <c r="AF1415" s="786"/>
    </row>
    <row r="1416" spans="1:32" s="720" customFormat="1" x14ac:dyDescent="0.25">
      <c r="A1416" s="720" t="s">
        <v>115</v>
      </c>
      <c r="B1416" s="769">
        <f t="shared" si="315"/>
        <v>15</v>
      </c>
      <c r="C1416" s="783">
        <v>14</v>
      </c>
      <c r="D1416" s="932" t="s">
        <v>244</v>
      </c>
      <c r="E1416" s="1044">
        <v>42703</v>
      </c>
      <c r="F1416" s="825"/>
      <c r="G1416" s="845">
        <f t="shared" si="319"/>
        <v>15</v>
      </c>
      <c r="H1416" s="783">
        <v>14</v>
      </c>
      <c r="I1416" s="790">
        <v>14</v>
      </c>
      <c r="J1416" s="790">
        <v>14</v>
      </c>
      <c r="K1416" s="783">
        <f t="shared" si="320"/>
        <v>0</v>
      </c>
      <c r="L1416" s="1048">
        <v>42704</v>
      </c>
      <c r="M1416" s="953"/>
      <c r="V1416" s="958"/>
      <c r="W1416" s="1051">
        <f t="shared" si="316"/>
        <v>15</v>
      </c>
      <c r="X1416" s="790">
        <v>14</v>
      </c>
      <c r="Y1416" s="783" t="str">
        <f t="shared" si="318"/>
        <v>OK</v>
      </c>
      <c r="Z1416" s="771"/>
      <c r="AA1416" s="1057" t="str">
        <f t="shared" si="317"/>
        <v>JOM - 4327</v>
      </c>
      <c r="AB1416" s="1056">
        <v>42713</v>
      </c>
      <c r="AC1416" s="771"/>
      <c r="AF1416" s="786"/>
    </row>
    <row r="1417" spans="1:32" s="720" customFormat="1" x14ac:dyDescent="0.25">
      <c r="A1417" s="720" t="s">
        <v>115</v>
      </c>
      <c r="B1417" s="769">
        <f t="shared" ref="B1417:B1480" si="321">B1416+1</f>
        <v>16</v>
      </c>
      <c r="C1417" s="783">
        <v>80</v>
      </c>
      <c r="D1417" s="932" t="s">
        <v>214</v>
      </c>
      <c r="E1417" s="1044">
        <v>42703</v>
      </c>
      <c r="F1417" s="825"/>
      <c r="G1417" s="845">
        <f t="shared" si="319"/>
        <v>16</v>
      </c>
      <c r="H1417" s="783">
        <v>80</v>
      </c>
      <c r="I1417" s="790">
        <v>80</v>
      </c>
      <c r="J1417" s="790">
        <v>80</v>
      </c>
      <c r="K1417" s="783">
        <f t="shared" si="320"/>
        <v>0</v>
      </c>
      <c r="L1417" s="1048">
        <v>42704</v>
      </c>
      <c r="M1417" s="953"/>
      <c r="V1417" s="958"/>
      <c r="W1417" s="1051">
        <f t="shared" si="316"/>
        <v>16</v>
      </c>
      <c r="X1417" s="790">
        <v>80</v>
      </c>
      <c r="Y1417" s="783" t="str">
        <f t="shared" si="318"/>
        <v>OK</v>
      </c>
      <c r="Z1417" s="771"/>
      <c r="AA1417" s="1057" t="str">
        <f t="shared" si="317"/>
        <v>Worten def - 6806</v>
      </c>
      <c r="AB1417" s="1056">
        <v>42717</v>
      </c>
      <c r="AC1417" s="771"/>
      <c r="AF1417" s="786"/>
    </row>
    <row r="1418" spans="1:32" s="720" customFormat="1" x14ac:dyDescent="0.25">
      <c r="A1418" s="720" t="s">
        <v>115</v>
      </c>
      <c r="B1418" s="769">
        <f t="shared" si="321"/>
        <v>17</v>
      </c>
      <c r="C1418" s="783">
        <v>1</v>
      </c>
      <c r="D1418" s="932" t="s">
        <v>219</v>
      </c>
      <c r="E1418" s="1044">
        <v>42703</v>
      </c>
      <c r="F1418" s="825"/>
      <c r="G1418" s="845">
        <f t="shared" si="319"/>
        <v>17</v>
      </c>
      <c r="H1418" s="783">
        <v>1</v>
      </c>
      <c r="I1418" s="790">
        <v>1</v>
      </c>
      <c r="J1418" s="790">
        <v>1</v>
      </c>
      <c r="K1418" s="783">
        <f t="shared" si="320"/>
        <v>0</v>
      </c>
      <c r="L1418" s="1048">
        <v>42704</v>
      </c>
      <c r="M1418" s="953"/>
      <c r="V1418" s="958"/>
      <c r="W1418" s="1051">
        <f t="shared" si="316"/>
        <v>17</v>
      </c>
      <c r="X1418" s="790">
        <v>1</v>
      </c>
      <c r="Y1418" s="783" t="str">
        <f t="shared" si="318"/>
        <v>OK</v>
      </c>
      <c r="Z1418" s="771"/>
      <c r="AA1418" s="1057" t="str">
        <f t="shared" si="317"/>
        <v>Vobis -6843</v>
      </c>
      <c r="AB1418" s="1056">
        <v>42717</v>
      </c>
      <c r="AC1418" s="771"/>
      <c r="AF1418" s="786"/>
    </row>
    <row r="1419" spans="1:32" s="720" customFormat="1" x14ac:dyDescent="0.25">
      <c r="A1419" s="720" t="s">
        <v>115</v>
      </c>
      <c r="B1419" s="769">
        <f t="shared" si="321"/>
        <v>18</v>
      </c>
      <c r="C1419" s="783">
        <v>1</v>
      </c>
      <c r="D1419" s="932" t="s">
        <v>284</v>
      </c>
      <c r="E1419" s="1044">
        <v>42703</v>
      </c>
      <c r="F1419" s="825"/>
      <c r="G1419" s="845">
        <f t="shared" si="319"/>
        <v>18</v>
      </c>
      <c r="H1419" s="783">
        <v>1</v>
      </c>
      <c r="I1419" s="790">
        <v>1</v>
      </c>
      <c r="J1419" s="790">
        <v>1</v>
      </c>
      <c r="K1419" s="783">
        <f t="shared" si="320"/>
        <v>0</v>
      </c>
      <c r="L1419" s="1048">
        <v>42704</v>
      </c>
      <c r="M1419" s="953"/>
      <c r="V1419" s="958"/>
      <c r="W1419" s="1051">
        <f t="shared" si="316"/>
        <v>18</v>
      </c>
      <c r="X1419" s="790">
        <v>1</v>
      </c>
      <c r="Y1419" s="783" t="str">
        <f t="shared" si="318"/>
        <v>OK</v>
      </c>
      <c r="Z1419" s="771"/>
      <c r="AA1419" s="1057" t="str">
        <f t="shared" si="317"/>
        <v>Media Markt - 6946</v>
      </c>
      <c r="AB1419" s="1056">
        <v>42716</v>
      </c>
      <c r="AC1419" s="771"/>
      <c r="AF1419" s="786"/>
    </row>
    <row r="1420" spans="1:32" s="726" customFormat="1" x14ac:dyDescent="0.25">
      <c r="A1420" s="726" t="s">
        <v>115</v>
      </c>
      <c r="B1420" s="875">
        <f t="shared" si="321"/>
        <v>19</v>
      </c>
      <c r="C1420" s="959">
        <v>40</v>
      </c>
      <c r="D1420" s="947" t="s">
        <v>281</v>
      </c>
      <c r="E1420" s="1045">
        <v>42703</v>
      </c>
      <c r="F1420" s="1004"/>
      <c r="G1420" s="925">
        <f t="shared" si="319"/>
        <v>19</v>
      </c>
      <c r="H1420" s="959">
        <v>40</v>
      </c>
      <c r="I1420" s="903">
        <v>40</v>
      </c>
      <c r="J1420" s="903">
        <v>40</v>
      </c>
      <c r="K1420" s="959">
        <f t="shared" si="320"/>
        <v>0</v>
      </c>
      <c r="L1420" s="1049">
        <v>42704</v>
      </c>
      <c r="M1420" s="954"/>
      <c r="V1420" s="962"/>
      <c r="W1420" s="967">
        <f t="shared" si="316"/>
        <v>19</v>
      </c>
      <c r="X1420" s="903">
        <v>40</v>
      </c>
      <c r="Y1420" s="959" t="str">
        <f t="shared" si="318"/>
        <v>OK</v>
      </c>
      <c r="Z1420" s="847"/>
      <c r="AA1420" s="898" t="str">
        <f t="shared" si="317"/>
        <v>Decathlon-6947</v>
      </c>
      <c r="AB1420" s="1058">
        <v>42713</v>
      </c>
      <c r="AC1420" s="847"/>
      <c r="AF1420" s="901"/>
    </row>
    <row r="1421" spans="1:32" s="720" customFormat="1" x14ac:dyDescent="0.25">
      <c r="A1421" s="720" t="s">
        <v>115</v>
      </c>
      <c r="B1421" s="769">
        <v>1</v>
      </c>
      <c r="C1421" s="783">
        <v>2000</v>
      </c>
      <c r="D1421" s="932" t="s">
        <v>212</v>
      </c>
      <c r="E1421" s="1044">
        <v>42706</v>
      </c>
      <c r="F1421" s="825"/>
      <c r="G1421" s="845">
        <f t="shared" si="319"/>
        <v>1</v>
      </c>
      <c r="H1421" s="783">
        <v>2000</v>
      </c>
      <c r="I1421" s="790">
        <v>2000</v>
      </c>
      <c r="J1421" s="790">
        <v>2000</v>
      </c>
      <c r="K1421" s="783">
        <f t="shared" si="320"/>
        <v>0</v>
      </c>
      <c r="L1421" s="1048">
        <v>42709</v>
      </c>
      <c r="M1421" s="953"/>
      <c r="V1421" s="958"/>
      <c r="W1421" s="1051">
        <f t="shared" si="316"/>
        <v>1</v>
      </c>
      <c r="X1421" s="790">
        <v>2000</v>
      </c>
      <c r="Y1421" s="783" t="str">
        <f t="shared" si="318"/>
        <v>OK</v>
      </c>
      <c r="Z1421" s="771"/>
      <c r="AA1421" s="1057" t="str">
        <f t="shared" si="317"/>
        <v>FNAC prov- 2369</v>
      </c>
      <c r="AB1421" s="1056">
        <v>42712</v>
      </c>
      <c r="AC1421" s="771"/>
      <c r="AF1421" s="786"/>
    </row>
    <row r="1422" spans="1:32" s="720" customFormat="1" x14ac:dyDescent="0.25">
      <c r="A1422" s="720" t="s">
        <v>115</v>
      </c>
      <c r="B1422" s="769">
        <f t="shared" si="321"/>
        <v>2</v>
      </c>
      <c r="C1422" s="783">
        <v>1350</v>
      </c>
      <c r="D1422" s="932" t="s">
        <v>212</v>
      </c>
      <c r="E1422" s="1044">
        <v>42706</v>
      </c>
      <c r="F1422" s="825"/>
      <c r="G1422" s="845">
        <f t="shared" si="319"/>
        <v>2</v>
      </c>
      <c r="H1422" s="783">
        <v>1350</v>
      </c>
      <c r="I1422" s="790">
        <v>1350</v>
      </c>
      <c r="J1422" s="790">
        <v>1350</v>
      </c>
      <c r="K1422" s="783">
        <f t="shared" si="320"/>
        <v>0</v>
      </c>
      <c r="L1422" s="1048">
        <v>42709</v>
      </c>
      <c r="M1422" s="953"/>
      <c r="V1422" s="958"/>
      <c r="W1422" s="1051">
        <f t="shared" si="316"/>
        <v>2</v>
      </c>
      <c r="X1422" s="790">
        <v>1350</v>
      </c>
      <c r="Y1422" s="783" t="str">
        <f t="shared" si="318"/>
        <v>OK</v>
      </c>
      <c r="Z1422" s="771"/>
      <c r="AA1422" s="1057" t="str">
        <f t="shared" si="317"/>
        <v>FNAC prov- 2369</v>
      </c>
      <c r="AB1422" s="1056">
        <v>42712</v>
      </c>
      <c r="AC1422" s="771"/>
      <c r="AF1422" s="786"/>
    </row>
    <row r="1423" spans="1:32" s="720" customFormat="1" x14ac:dyDescent="0.25">
      <c r="A1423" s="720" t="s">
        <v>115</v>
      </c>
      <c r="B1423" s="769">
        <f t="shared" si="321"/>
        <v>3</v>
      </c>
      <c r="C1423" s="783">
        <v>1180</v>
      </c>
      <c r="D1423" s="932" t="s">
        <v>196</v>
      </c>
      <c r="E1423" s="1044">
        <v>42706</v>
      </c>
      <c r="F1423" s="825"/>
      <c r="G1423" s="845">
        <f t="shared" si="319"/>
        <v>3</v>
      </c>
      <c r="H1423" s="783">
        <v>1180</v>
      </c>
      <c r="I1423" s="790">
        <v>1180</v>
      </c>
      <c r="J1423" s="790">
        <v>1180</v>
      </c>
      <c r="K1423" s="783">
        <f t="shared" si="320"/>
        <v>0</v>
      </c>
      <c r="L1423" s="1048">
        <v>42709</v>
      </c>
      <c r="M1423" s="953"/>
      <c r="V1423" s="958"/>
      <c r="W1423" s="1051">
        <f t="shared" si="316"/>
        <v>3</v>
      </c>
      <c r="X1423" s="790"/>
      <c r="Y1423" s="783" t="str">
        <f t="shared" si="318"/>
        <v>KO</v>
      </c>
      <c r="Z1423" s="771"/>
      <c r="AA1423" s="1057" t="str">
        <f t="shared" si="317"/>
        <v>RP Provisorio - 3172</v>
      </c>
      <c r="AB1423" s="826"/>
      <c r="AC1423" s="771"/>
      <c r="AF1423" s="786"/>
    </row>
    <row r="1424" spans="1:32" s="720" customFormat="1" x14ac:dyDescent="0.25">
      <c r="A1424" s="720" t="s">
        <v>115</v>
      </c>
      <c r="B1424" s="769">
        <f t="shared" si="321"/>
        <v>4</v>
      </c>
      <c r="C1424" s="783">
        <v>2000</v>
      </c>
      <c r="D1424" s="932" t="s">
        <v>178</v>
      </c>
      <c r="E1424" s="1044">
        <v>42706</v>
      </c>
      <c r="F1424" s="825"/>
      <c r="G1424" s="845">
        <f t="shared" si="319"/>
        <v>4</v>
      </c>
      <c r="H1424" s="783">
        <v>2000</v>
      </c>
      <c r="I1424" s="790">
        <v>2000</v>
      </c>
      <c r="J1424" s="790">
        <v>2000</v>
      </c>
      <c r="K1424" s="783">
        <f t="shared" si="320"/>
        <v>0</v>
      </c>
      <c r="L1424" s="1048">
        <v>42709</v>
      </c>
      <c r="M1424" s="953"/>
      <c r="V1424" s="958"/>
      <c r="W1424" s="1051">
        <f t="shared" si="316"/>
        <v>4</v>
      </c>
      <c r="X1424" s="790">
        <v>2000</v>
      </c>
      <c r="Y1424" s="783" t="str">
        <f t="shared" si="318"/>
        <v>OK</v>
      </c>
      <c r="Z1424" s="771"/>
      <c r="AA1424" s="1057" t="str">
        <f t="shared" si="317"/>
        <v>Worten prov - 6804</v>
      </c>
      <c r="AB1424" s="1056">
        <v>42712</v>
      </c>
      <c r="AC1424" s="771"/>
      <c r="AF1424" s="786"/>
    </row>
    <row r="1425" spans="1:32" s="720" customFormat="1" x14ac:dyDescent="0.25">
      <c r="A1425" s="720" t="s">
        <v>115</v>
      </c>
      <c r="B1425" s="769">
        <f t="shared" si="321"/>
        <v>5</v>
      </c>
      <c r="C1425" s="783">
        <v>2000</v>
      </c>
      <c r="D1425" s="932" t="s">
        <v>178</v>
      </c>
      <c r="E1425" s="1044">
        <v>42706</v>
      </c>
      <c r="F1425" s="825"/>
      <c r="G1425" s="845">
        <f t="shared" si="319"/>
        <v>5</v>
      </c>
      <c r="H1425" s="783">
        <v>2000</v>
      </c>
      <c r="I1425" s="790">
        <v>2000</v>
      </c>
      <c r="J1425" s="790">
        <v>2000</v>
      </c>
      <c r="K1425" s="783">
        <f t="shared" si="320"/>
        <v>0</v>
      </c>
      <c r="L1425" s="1048">
        <v>42709</v>
      </c>
      <c r="M1425" s="953"/>
      <c r="V1425" s="958"/>
      <c r="W1425" s="1051">
        <f t="shared" si="316"/>
        <v>5</v>
      </c>
      <c r="X1425" s="790">
        <v>2000</v>
      </c>
      <c r="Y1425" s="783" t="str">
        <f t="shared" si="318"/>
        <v>OK</v>
      </c>
      <c r="Z1425" s="771"/>
      <c r="AA1425" s="1057" t="str">
        <f t="shared" si="317"/>
        <v>Worten prov - 6804</v>
      </c>
      <c r="AB1425" s="1056">
        <v>42717</v>
      </c>
      <c r="AC1425" s="771"/>
      <c r="AF1425" s="786"/>
    </row>
    <row r="1426" spans="1:32" s="720" customFormat="1" x14ac:dyDescent="0.25">
      <c r="A1426" s="720" t="s">
        <v>115</v>
      </c>
      <c r="B1426" s="769">
        <f t="shared" si="321"/>
        <v>6</v>
      </c>
      <c r="C1426" s="783">
        <v>790</v>
      </c>
      <c r="D1426" s="932" t="s">
        <v>178</v>
      </c>
      <c r="E1426" s="1044">
        <v>42706</v>
      </c>
      <c r="F1426" s="825"/>
      <c r="G1426" s="845">
        <f t="shared" si="319"/>
        <v>6</v>
      </c>
      <c r="H1426" s="783">
        <v>790</v>
      </c>
      <c r="I1426" s="790">
        <v>790</v>
      </c>
      <c r="J1426" s="790">
        <v>790</v>
      </c>
      <c r="K1426" s="783">
        <f t="shared" si="320"/>
        <v>0</v>
      </c>
      <c r="L1426" s="1048">
        <v>42709</v>
      </c>
      <c r="M1426" s="953"/>
      <c r="V1426" s="958"/>
      <c r="W1426" s="1051">
        <f t="shared" si="316"/>
        <v>6</v>
      </c>
      <c r="X1426" s="790">
        <v>790</v>
      </c>
      <c r="Y1426" s="783" t="str">
        <f t="shared" si="318"/>
        <v>OK</v>
      </c>
      <c r="Z1426" s="771"/>
      <c r="AA1426" s="1057" t="str">
        <f t="shared" si="317"/>
        <v>Worten prov - 6804</v>
      </c>
      <c r="AB1426" s="1056">
        <v>42712</v>
      </c>
      <c r="AC1426" s="771"/>
      <c r="AF1426" s="786"/>
    </row>
    <row r="1427" spans="1:32" s="720" customFormat="1" x14ac:dyDescent="0.25">
      <c r="A1427" s="720" t="s">
        <v>115</v>
      </c>
      <c r="B1427" s="769">
        <f t="shared" si="321"/>
        <v>7</v>
      </c>
      <c r="C1427" s="783">
        <v>1000</v>
      </c>
      <c r="D1427" s="932" t="s">
        <v>283</v>
      </c>
      <c r="E1427" s="1044">
        <v>42706</v>
      </c>
      <c r="F1427" s="825"/>
      <c r="G1427" s="845">
        <f t="shared" si="319"/>
        <v>7</v>
      </c>
      <c r="H1427" s="783"/>
      <c r="I1427" s="790">
        <v>1000</v>
      </c>
      <c r="J1427" s="790">
        <v>1000</v>
      </c>
      <c r="K1427" s="783">
        <f t="shared" si="320"/>
        <v>0</v>
      </c>
      <c r="L1427" s="1048">
        <v>42709</v>
      </c>
      <c r="M1427" s="953"/>
      <c r="V1427" s="958"/>
      <c r="W1427" s="1051">
        <f t="shared" si="316"/>
        <v>7</v>
      </c>
      <c r="X1427" s="790">
        <v>1000</v>
      </c>
      <c r="Y1427" s="783" t="str">
        <f t="shared" si="318"/>
        <v>OK</v>
      </c>
      <c r="Z1427" s="771"/>
      <c r="AA1427" s="1057" t="str">
        <f t="shared" si="317"/>
        <v>Media Markt - 6945</v>
      </c>
      <c r="AB1427" s="1056">
        <v>42712</v>
      </c>
      <c r="AC1427" s="771"/>
      <c r="AF1427" s="786"/>
    </row>
    <row r="1428" spans="1:32" s="720" customFormat="1" x14ac:dyDescent="0.25">
      <c r="A1428" s="720" t="s">
        <v>116</v>
      </c>
      <c r="B1428" s="769">
        <f t="shared" si="321"/>
        <v>8</v>
      </c>
      <c r="C1428" s="783">
        <v>157</v>
      </c>
      <c r="D1428" s="932" t="s">
        <v>67</v>
      </c>
      <c r="E1428" s="1044">
        <v>42706</v>
      </c>
      <c r="F1428" s="825"/>
      <c r="G1428" s="845">
        <f t="shared" si="319"/>
        <v>8</v>
      </c>
      <c r="H1428" s="783">
        <v>157</v>
      </c>
      <c r="I1428" s="790">
        <v>157</v>
      </c>
      <c r="J1428" s="790">
        <v>15</v>
      </c>
      <c r="K1428" s="783">
        <f t="shared" si="320"/>
        <v>142</v>
      </c>
      <c r="L1428" s="1048">
        <v>42709</v>
      </c>
      <c r="M1428" s="953"/>
      <c r="V1428" s="958"/>
      <c r="W1428" s="1051">
        <f t="shared" si="316"/>
        <v>8</v>
      </c>
      <c r="X1428" s="790">
        <v>15</v>
      </c>
      <c r="Y1428" s="783" t="str">
        <f t="shared" si="318"/>
        <v>ERRO</v>
      </c>
      <c r="Z1428" s="771"/>
      <c r="AA1428" s="1057" t="str">
        <f t="shared" si="317"/>
        <v>White - 2213</v>
      </c>
      <c r="AB1428" s="1056">
        <v>42713</v>
      </c>
      <c r="AC1428" s="771"/>
      <c r="AF1428" s="786"/>
    </row>
    <row r="1429" spans="1:32" s="720" customFormat="1" x14ac:dyDescent="0.25">
      <c r="A1429" s="720" t="s">
        <v>116</v>
      </c>
      <c r="B1429" s="769">
        <f t="shared" si="321"/>
        <v>9</v>
      </c>
      <c r="C1429" s="783">
        <v>18</v>
      </c>
      <c r="D1429" s="932" t="s">
        <v>68</v>
      </c>
      <c r="E1429" s="1044">
        <v>42706</v>
      </c>
      <c r="F1429" s="825"/>
      <c r="G1429" s="845">
        <f t="shared" si="319"/>
        <v>9</v>
      </c>
      <c r="H1429" s="783">
        <v>18</v>
      </c>
      <c r="I1429" s="790">
        <v>18</v>
      </c>
      <c r="J1429" s="790">
        <v>3</v>
      </c>
      <c r="K1429" s="783">
        <f t="shared" si="320"/>
        <v>15</v>
      </c>
      <c r="L1429" s="1048">
        <v>42709</v>
      </c>
      <c r="M1429" s="953"/>
      <c r="V1429" s="958"/>
      <c r="W1429" s="1051">
        <f t="shared" si="316"/>
        <v>9</v>
      </c>
      <c r="X1429" s="790">
        <v>3</v>
      </c>
      <c r="Y1429" s="783" t="str">
        <f t="shared" si="318"/>
        <v>ERRO</v>
      </c>
      <c r="Z1429" s="771"/>
      <c r="AA1429" s="1057" t="str">
        <f t="shared" si="317"/>
        <v>Green - 2214</v>
      </c>
      <c r="AB1429" s="1056">
        <v>42713</v>
      </c>
      <c r="AC1429" s="771"/>
      <c r="AF1429" s="786"/>
    </row>
    <row r="1430" spans="1:32" s="720" customFormat="1" x14ac:dyDescent="0.25">
      <c r="A1430" s="720" t="s">
        <v>116</v>
      </c>
      <c r="B1430" s="769">
        <f t="shared" si="321"/>
        <v>10</v>
      </c>
      <c r="C1430" s="783">
        <v>49</v>
      </c>
      <c r="D1430" s="932" t="s">
        <v>69</v>
      </c>
      <c r="E1430" s="1044">
        <v>42706</v>
      </c>
      <c r="F1430" s="825"/>
      <c r="G1430" s="845">
        <f t="shared" si="319"/>
        <v>10</v>
      </c>
      <c r="H1430" s="783">
        <v>49</v>
      </c>
      <c r="I1430" s="790">
        <v>49</v>
      </c>
      <c r="J1430" s="790">
        <v>4</v>
      </c>
      <c r="K1430" s="783">
        <f t="shared" si="320"/>
        <v>45</v>
      </c>
      <c r="L1430" s="1048">
        <v>42709</v>
      </c>
      <c r="M1430" s="953"/>
      <c r="V1430" s="958"/>
      <c r="W1430" s="1051">
        <f t="shared" si="316"/>
        <v>10</v>
      </c>
      <c r="X1430" s="790">
        <v>4</v>
      </c>
      <c r="Y1430" s="783" t="str">
        <f t="shared" si="318"/>
        <v>ERRO</v>
      </c>
      <c r="Z1430" s="771"/>
      <c r="AA1430" s="1057" t="str">
        <f t="shared" si="317"/>
        <v>Black - 2215</v>
      </c>
      <c r="AB1430" s="1056">
        <v>42713</v>
      </c>
      <c r="AC1430" s="771"/>
      <c r="AF1430" s="786"/>
    </row>
    <row r="1431" spans="1:32" s="720" customFormat="1" x14ac:dyDescent="0.25">
      <c r="A1431" s="720" t="s">
        <v>116</v>
      </c>
      <c r="B1431" s="769">
        <f t="shared" si="321"/>
        <v>11</v>
      </c>
      <c r="C1431" s="783">
        <v>54</v>
      </c>
      <c r="D1431" s="932" t="s">
        <v>72</v>
      </c>
      <c r="E1431" s="1044">
        <v>42706</v>
      </c>
      <c r="F1431" s="825"/>
      <c r="G1431" s="845">
        <f t="shared" si="319"/>
        <v>11</v>
      </c>
      <c r="H1431" s="783">
        <v>54</v>
      </c>
      <c r="I1431" s="790">
        <v>54</v>
      </c>
      <c r="J1431" s="790">
        <v>6</v>
      </c>
      <c r="K1431" s="783">
        <f t="shared" si="320"/>
        <v>48</v>
      </c>
      <c r="L1431" s="1048">
        <v>42709</v>
      </c>
      <c r="M1431" s="953"/>
      <c r="V1431" s="958"/>
      <c r="W1431" s="1051">
        <f t="shared" si="316"/>
        <v>11</v>
      </c>
      <c r="X1431" s="790">
        <v>6</v>
      </c>
      <c r="Y1431" s="783" t="str">
        <f t="shared" si="318"/>
        <v>ERRO</v>
      </c>
      <c r="Z1431" s="771"/>
      <c r="AA1431" s="1057" t="str">
        <f t="shared" si="317"/>
        <v>Credial - 2227</v>
      </c>
      <c r="AB1431" s="1056">
        <v>42713</v>
      </c>
      <c r="AC1431" s="771"/>
      <c r="AF1431" s="786"/>
    </row>
    <row r="1432" spans="1:32" s="720" customFormat="1" x14ac:dyDescent="0.25">
      <c r="A1432" s="720" t="s">
        <v>116</v>
      </c>
      <c r="B1432" s="769">
        <f t="shared" si="321"/>
        <v>12</v>
      </c>
      <c r="C1432" s="783">
        <v>720</v>
      </c>
      <c r="D1432" s="932" t="s">
        <v>73</v>
      </c>
      <c r="E1432" s="1044">
        <v>42706</v>
      </c>
      <c r="F1432" s="825"/>
      <c r="G1432" s="845">
        <f t="shared" si="319"/>
        <v>12</v>
      </c>
      <c r="H1432" s="783">
        <v>720</v>
      </c>
      <c r="I1432" s="790">
        <v>720</v>
      </c>
      <c r="J1432" s="790">
        <v>300</v>
      </c>
      <c r="K1432" s="783">
        <f t="shared" si="320"/>
        <v>420</v>
      </c>
      <c r="L1432" s="1048">
        <v>42709</v>
      </c>
      <c r="M1432" s="953"/>
      <c r="V1432" s="958"/>
      <c r="W1432" s="1051">
        <f t="shared" si="316"/>
        <v>12</v>
      </c>
      <c r="X1432" s="790">
        <v>300</v>
      </c>
      <c r="Y1432" s="783" t="str">
        <f t="shared" si="318"/>
        <v>ERRO</v>
      </c>
      <c r="Z1432" s="771"/>
      <c r="AA1432" s="1057" t="str">
        <f t="shared" si="317"/>
        <v>Ikea - 2228</v>
      </c>
      <c r="AB1432" s="1056">
        <v>42713</v>
      </c>
      <c r="AC1432" s="771"/>
      <c r="AF1432" s="786"/>
    </row>
    <row r="1433" spans="1:32" s="720" customFormat="1" x14ac:dyDescent="0.25">
      <c r="A1433" s="720" t="s">
        <v>116</v>
      </c>
      <c r="B1433" s="769">
        <f t="shared" si="321"/>
        <v>13</v>
      </c>
      <c r="C1433" s="783">
        <v>236</v>
      </c>
      <c r="D1433" s="932" t="s">
        <v>79</v>
      </c>
      <c r="E1433" s="1044">
        <v>42706</v>
      </c>
      <c r="F1433" s="825"/>
      <c r="G1433" s="845">
        <f t="shared" si="319"/>
        <v>13</v>
      </c>
      <c r="H1433" s="783">
        <v>236</v>
      </c>
      <c r="I1433" s="790">
        <v>236</v>
      </c>
      <c r="J1433" s="790">
        <v>157</v>
      </c>
      <c r="K1433" s="783">
        <f t="shared" si="320"/>
        <v>79</v>
      </c>
      <c r="L1433" s="1048">
        <v>42709</v>
      </c>
      <c r="M1433" s="953"/>
      <c r="V1433" s="958"/>
      <c r="W1433" s="1051">
        <f t="shared" si="316"/>
        <v>13</v>
      </c>
      <c r="X1433" s="790">
        <v>157</v>
      </c>
      <c r="Y1433" s="783" t="str">
        <f t="shared" si="318"/>
        <v>ERRO</v>
      </c>
      <c r="Z1433" s="771"/>
      <c r="AA1433" s="1057" t="str">
        <f t="shared" si="317"/>
        <v>Moviflor - 2229</v>
      </c>
      <c r="AB1433" s="1056">
        <v>42713</v>
      </c>
      <c r="AC1433" s="771"/>
      <c r="AF1433" s="786"/>
    </row>
    <row r="1434" spans="1:32" s="720" customFormat="1" x14ac:dyDescent="0.25">
      <c r="A1434" s="720" t="s">
        <v>116</v>
      </c>
      <c r="B1434" s="769">
        <f t="shared" si="321"/>
        <v>14</v>
      </c>
      <c r="C1434" s="783">
        <v>243</v>
      </c>
      <c r="D1434" s="932" t="s">
        <v>74</v>
      </c>
      <c r="E1434" s="1044">
        <v>42706</v>
      </c>
      <c r="F1434" s="825"/>
      <c r="G1434" s="845">
        <f t="shared" si="319"/>
        <v>14</v>
      </c>
      <c r="H1434" s="783">
        <v>243</v>
      </c>
      <c r="I1434" s="790">
        <v>243</v>
      </c>
      <c r="J1434" s="790">
        <v>75</v>
      </c>
      <c r="K1434" s="783">
        <f t="shared" si="320"/>
        <v>168</v>
      </c>
      <c r="L1434" s="1048">
        <v>42709</v>
      </c>
      <c r="M1434" s="953"/>
      <c r="V1434" s="958"/>
      <c r="W1434" s="1051">
        <f t="shared" ref="W1434:W1497" si="322">B1434:B1453</f>
        <v>14</v>
      </c>
      <c r="X1434" s="790">
        <v>75</v>
      </c>
      <c r="Y1434" s="783" t="str">
        <f t="shared" si="318"/>
        <v>ERRO</v>
      </c>
      <c r="Z1434" s="771"/>
      <c r="AA1434" s="1057" t="str">
        <f t="shared" si="317"/>
        <v>Conforama - 2230</v>
      </c>
      <c r="AB1434" s="1056">
        <v>42713</v>
      </c>
      <c r="AC1434" s="771"/>
      <c r="AF1434" s="786"/>
    </row>
    <row r="1435" spans="1:32" s="720" customFormat="1" x14ac:dyDescent="0.25">
      <c r="A1435" s="720" t="s">
        <v>116</v>
      </c>
      <c r="B1435" s="769">
        <f t="shared" si="321"/>
        <v>15</v>
      </c>
      <c r="C1435" s="783">
        <v>13</v>
      </c>
      <c r="D1435" s="932" t="s">
        <v>75</v>
      </c>
      <c r="E1435" s="1044">
        <v>42706</v>
      </c>
      <c r="F1435" s="825"/>
      <c r="G1435" s="845">
        <f t="shared" si="319"/>
        <v>15</v>
      </c>
      <c r="H1435" s="783">
        <v>13</v>
      </c>
      <c r="I1435" s="790">
        <v>13</v>
      </c>
      <c r="J1435" s="790">
        <v>1</v>
      </c>
      <c r="K1435" s="783">
        <f t="shared" si="320"/>
        <v>12</v>
      </c>
      <c r="L1435" s="1048">
        <v>42709</v>
      </c>
      <c r="M1435" s="953"/>
      <c r="V1435" s="958"/>
      <c r="W1435" s="1051">
        <f t="shared" si="322"/>
        <v>15</v>
      </c>
      <c r="X1435" s="790">
        <v>1</v>
      </c>
      <c r="Y1435" s="783" t="str">
        <f t="shared" si="318"/>
        <v>ERRO</v>
      </c>
      <c r="Z1435" s="771"/>
      <c r="AA1435" s="1057" t="str">
        <f t="shared" si="317"/>
        <v>Euronics - 2231</v>
      </c>
      <c r="AB1435" s="1056">
        <v>42713</v>
      </c>
      <c r="AC1435" s="771"/>
      <c r="AF1435" s="786"/>
    </row>
    <row r="1436" spans="1:32" s="720" customFormat="1" x14ac:dyDescent="0.25">
      <c r="A1436" s="720" t="s">
        <v>116</v>
      </c>
      <c r="B1436" s="769">
        <f t="shared" si="321"/>
        <v>16</v>
      </c>
      <c r="C1436" s="783">
        <v>7</v>
      </c>
      <c r="D1436" s="932" t="s">
        <v>76</v>
      </c>
      <c r="E1436" s="1044">
        <v>42706</v>
      </c>
      <c r="F1436" s="825"/>
      <c r="G1436" s="845">
        <f t="shared" si="319"/>
        <v>16</v>
      </c>
      <c r="H1436" s="783">
        <v>7</v>
      </c>
      <c r="I1436" s="790">
        <v>7</v>
      </c>
      <c r="J1436" s="790">
        <v>1</v>
      </c>
      <c r="K1436" s="783">
        <f t="shared" si="320"/>
        <v>6</v>
      </c>
      <c r="L1436" s="1048">
        <v>42709</v>
      </c>
      <c r="M1436" s="953"/>
      <c r="V1436" s="958"/>
      <c r="W1436" s="1051">
        <f t="shared" si="322"/>
        <v>16</v>
      </c>
      <c r="X1436" s="790">
        <v>1</v>
      </c>
      <c r="Y1436" s="783" t="str">
        <f t="shared" si="318"/>
        <v>ERRO</v>
      </c>
      <c r="Z1436" s="771"/>
      <c r="AA1436" s="1057" t="str">
        <f t="shared" si="317"/>
        <v>Tien 21 - 2232</v>
      </c>
      <c r="AB1436" s="1056">
        <v>42713</v>
      </c>
      <c r="AC1436" s="771"/>
      <c r="AF1436" s="786"/>
    </row>
    <row r="1437" spans="1:32" s="720" customFormat="1" x14ac:dyDescent="0.25">
      <c r="A1437" s="720" t="s">
        <v>116</v>
      </c>
      <c r="B1437" s="769">
        <f t="shared" si="321"/>
        <v>17</v>
      </c>
      <c r="C1437" s="783">
        <v>7</v>
      </c>
      <c r="D1437" s="932" t="s">
        <v>77</v>
      </c>
      <c r="E1437" s="1044">
        <v>42706</v>
      </c>
      <c r="F1437" s="825"/>
      <c r="G1437" s="845">
        <f t="shared" si="319"/>
        <v>17</v>
      </c>
      <c r="H1437" s="783">
        <v>7</v>
      </c>
      <c r="I1437" s="790">
        <v>7</v>
      </c>
      <c r="J1437" s="790">
        <v>5</v>
      </c>
      <c r="K1437" s="783">
        <f t="shared" si="320"/>
        <v>2</v>
      </c>
      <c r="L1437" s="1048">
        <v>42709</v>
      </c>
      <c r="M1437" s="953"/>
      <c r="V1437" s="958"/>
      <c r="W1437" s="1051">
        <f t="shared" si="322"/>
        <v>17</v>
      </c>
      <c r="X1437" s="790">
        <v>5</v>
      </c>
      <c r="Y1437" s="783" t="str">
        <f t="shared" si="318"/>
        <v>ERRO</v>
      </c>
      <c r="Z1437" s="771"/>
      <c r="AA1437" s="1057" t="str">
        <f t="shared" si="317"/>
        <v>Confort - 2233</v>
      </c>
      <c r="AB1437" s="1056">
        <v>42713</v>
      </c>
      <c r="AC1437" s="771"/>
      <c r="AF1437" s="786"/>
    </row>
    <row r="1438" spans="1:32" s="720" customFormat="1" x14ac:dyDescent="0.25">
      <c r="A1438" s="720" t="s">
        <v>116</v>
      </c>
      <c r="B1438" s="769">
        <f t="shared" si="321"/>
        <v>18</v>
      </c>
      <c r="C1438" s="783">
        <v>185</v>
      </c>
      <c r="D1438" s="932" t="s">
        <v>213</v>
      </c>
      <c r="E1438" s="1044">
        <v>42706</v>
      </c>
      <c r="F1438" s="825"/>
      <c r="G1438" s="845">
        <f t="shared" si="319"/>
        <v>18</v>
      </c>
      <c r="H1438" s="783">
        <v>185</v>
      </c>
      <c r="I1438" s="790">
        <v>185</v>
      </c>
      <c r="J1438" s="790">
        <v>88</v>
      </c>
      <c r="K1438" s="783">
        <f t="shared" si="320"/>
        <v>97</v>
      </c>
      <c r="L1438" s="1048">
        <v>42709</v>
      </c>
      <c r="M1438" s="953"/>
      <c r="V1438" s="958"/>
      <c r="W1438" s="1051">
        <f t="shared" si="322"/>
        <v>18</v>
      </c>
      <c r="X1438" s="790">
        <v>88</v>
      </c>
      <c r="Y1438" s="783" t="str">
        <f t="shared" si="318"/>
        <v>ERRO</v>
      </c>
      <c r="Z1438" s="771"/>
      <c r="AA1438" s="1057" t="str">
        <f t="shared" si="317"/>
        <v>MC FNAC- 2370</v>
      </c>
      <c r="AB1438" s="1056">
        <v>42713</v>
      </c>
      <c r="AC1438" s="771"/>
      <c r="AF1438" s="786"/>
    </row>
    <row r="1439" spans="1:32" s="720" customFormat="1" x14ac:dyDescent="0.25">
      <c r="A1439" s="720" t="s">
        <v>116</v>
      </c>
      <c r="B1439" s="769">
        <f t="shared" si="321"/>
        <v>19</v>
      </c>
      <c r="C1439" s="783">
        <v>57</v>
      </c>
      <c r="D1439" s="932" t="s">
        <v>187</v>
      </c>
      <c r="E1439" s="1044">
        <v>42706</v>
      </c>
      <c r="F1439" s="825"/>
      <c r="G1439" s="845">
        <f t="shared" si="319"/>
        <v>19</v>
      </c>
      <c r="H1439" s="783">
        <v>57</v>
      </c>
      <c r="I1439" s="790">
        <v>57</v>
      </c>
      <c r="J1439" s="790">
        <v>30</v>
      </c>
      <c r="K1439" s="783">
        <f t="shared" si="320"/>
        <v>27</v>
      </c>
      <c r="L1439" s="1048">
        <v>42709</v>
      </c>
      <c r="M1439" s="953"/>
      <c r="V1439" s="958"/>
      <c r="W1439" s="1051">
        <f t="shared" si="322"/>
        <v>19</v>
      </c>
      <c r="X1439" s="790">
        <v>30</v>
      </c>
      <c r="Y1439" s="783" t="str">
        <f t="shared" si="318"/>
        <v>ERRO</v>
      </c>
      <c r="Z1439" s="771"/>
      <c r="AA1439" s="1057" t="str">
        <f t="shared" si="317"/>
        <v>Salvador Caetano - 2879</v>
      </c>
      <c r="AB1439" s="1056">
        <v>42713</v>
      </c>
      <c r="AC1439" s="771"/>
      <c r="AF1439" s="786"/>
    </row>
    <row r="1440" spans="1:32" s="720" customFormat="1" x14ac:dyDescent="0.25">
      <c r="A1440" s="720" t="s">
        <v>116</v>
      </c>
      <c r="B1440" s="769">
        <f t="shared" si="321"/>
        <v>20</v>
      </c>
      <c r="C1440" s="783">
        <v>204</v>
      </c>
      <c r="D1440" s="932" t="s">
        <v>199</v>
      </c>
      <c r="E1440" s="1044">
        <v>42706</v>
      </c>
      <c r="F1440" s="825"/>
      <c r="G1440" s="845">
        <f t="shared" si="319"/>
        <v>20</v>
      </c>
      <c r="H1440" s="783">
        <v>204</v>
      </c>
      <c r="I1440" s="790">
        <v>204</v>
      </c>
      <c r="J1440" s="790">
        <v>90</v>
      </c>
      <c r="K1440" s="783">
        <f t="shared" si="320"/>
        <v>114</v>
      </c>
      <c r="L1440" s="1048">
        <v>42709</v>
      </c>
      <c r="M1440" s="953"/>
      <c r="V1440" s="958"/>
      <c r="W1440" s="1051">
        <f t="shared" si="322"/>
        <v>20</v>
      </c>
      <c r="X1440" s="790">
        <v>90</v>
      </c>
      <c r="Y1440" s="783" t="str">
        <f t="shared" si="318"/>
        <v>ERRO</v>
      </c>
      <c r="Z1440" s="771"/>
      <c r="AA1440" s="1057" t="str">
        <f t="shared" si="317"/>
        <v>RP Def - 3173</v>
      </c>
      <c r="AB1440" s="1056">
        <v>42713</v>
      </c>
      <c r="AC1440" s="771"/>
      <c r="AF1440" s="786"/>
    </row>
    <row r="1441" spans="1:32" s="720" customFormat="1" x14ac:dyDescent="0.25">
      <c r="A1441" s="720" t="s">
        <v>116</v>
      </c>
      <c r="B1441" s="769">
        <f t="shared" si="321"/>
        <v>21</v>
      </c>
      <c r="C1441" s="783">
        <v>1032</v>
      </c>
      <c r="D1441" s="932" t="s">
        <v>214</v>
      </c>
      <c r="E1441" s="1044">
        <v>42706</v>
      </c>
      <c r="F1441" s="825"/>
      <c r="G1441" s="845">
        <f t="shared" si="319"/>
        <v>21</v>
      </c>
      <c r="H1441" s="783">
        <v>1032</v>
      </c>
      <c r="I1441" s="790">
        <v>1032</v>
      </c>
      <c r="J1441" s="790">
        <v>750</v>
      </c>
      <c r="K1441" s="783">
        <f t="shared" si="320"/>
        <v>282</v>
      </c>
      <c r="L1441" s="1048">
        <v>42709</v>
      </c>
      <c r="M1441" s="953"/>
      <c r="V1441" s="958"/>
      <c r="W1441" s="1051">
        <f t="shared" si="322"/>
        <v>21</v>
      </c>
      <c r="X1441" s="790"/>
      <c r="Y1441" s="783" t="str">
        <f t="shared" si="318"/>
        <v>KO</v>
      </c>
      <c r="Z1441" s="771"/>
      <c r="AA1441" s="1057" t="str">
        <f t="shared" ref="AA1441:AA1504" si="323">D1441</f>
        <v>Worten def - 6806</v>
      </c>
      <c r="AB1441" s="826"/>
      <c r="AC1441" s="771"/>
      <c r="AF1441" s="786"/>
    </row>
    <row r="1442" spans="1:32" s="726" customFormat="1" x14ac:dyDescent="0.25">
      <c r="A1442" s="726" t="s">
        <v>116</v>
      </c>
      <c r="B1442" s="875">
        <f t="shared" si="321"/>
        <v>22</v>
      </c>
      <c r="C1442" s="959">
        <v>17</v>
      </c>
      <c r="D1442" s="947" t="s">
        <v>219</v>
      </c>
      <c r="E1442" s="1045">
        <v>42706</v>
      </c>
      <c r="F1442" s="1004"/>
      <c r="G1442" s="925">
        <f t="shared" si="319"/>
        <v>22</v>
      </c>
      <c r="H1442" s="959">
        <v>17</v>
      </c>
      <c r="I1442" s="903">
        <v>17</v>
      </c>
      <c r="J1442" s="903">
        <v>14</v>
      </c>
      <c r="K1442" s="959">
        <f t="shared" si="320"/>
        <v>3</v>
      </c>
      <c r="L1442" s="1049">
        <v>42709</v>
      </c>
      <c r="M1442" s="954"/>
      <c r="V1442" s="962"/>
      <c r="W1442" s="967">
        <f t="shared" si="322"/>
        <v>22</v>
      </c>
      <c r="X1442" s="903">
        <v>14</v>
      </c>
      <c r="Y1442" s="959" t="str">
        <f t="shared" si="318"/>
        <v>ERRO</v>
      </c>
      <c r="Z1442" s="847"/>
      <c r="AA1442" s="898" t="str">
        <f t="shared" si="323"/>
        <v>Vobis -6843</v>
      </c>
      <c r="AB1442" s="1058">
        <v>42717</v>
      </c>
      <c r="AC1442" s="847"/>
      <c r="AF1442" s="901"/>
    </row>
    <row r="1443" spans="1:32" s="720" customFormat="1" x14ac:dyDescent="0.25">
      <c r="A1443" s="720" t="s">
        <v>115</v>
      </c>
      <c r="B1443" s="769">
        <v>1</v>
      </c>
      <c r="C1443" s="783">
        <v>800</v>
      </c>
      <c r="D1443" s="932" t="s">
        <v>196</v>
      </c>
      <c r="E1443" s="1044">
        <v>42709</v>
      </c>
      <c r="F1443" s="825"/>
      <c r="G1443" s="845">
        <f t="shared" si="319"/>
        <v>1</v>
      </c>
      <c r="H1443" s="783">
        <v>800</v>
      </c>
      <c r="I1443" s="790">
        <v>800</v>
      </c>
      <c r="J1443" s="790">
        <v>800</v>
      </c>
      <c r="K1443" s="783">
        <f t="shared" si="320"/>
        <v>0</v>
      </c>
      <c r="L1443" s="1048">
        <v>42710</v>
      </c>
      <c r="M1443" s="953"/>
      <c r="V1443" s="958"/>
      <c r="W1443" s="1051">
        <f t="shared" si="322"/>
        <v>1</v>
      </c>
      <c r="X1443" s="790">
        <v>800</v>
      </c>
      <c r="Y1443" s="783" t="str">
        <f t="shared" si="318"/>
        <v>OK</v>
      </c>
      <c r="Z1443" s="771"/>
      <c r="AA1443" s="1057" t="str">
        <f t="shared" si="323"/>
        <v>RP Provisorio - 3172</v>
      </c>
      <c r="AB1443" s="1056">
        <v>42717</v>
      </c>
      <c r="AC1443" s="771"/>
      <c r="AF1443" s="786"/>
    </row>
    <row r="1444" spans="1:32" s="726" customFormat="1" x14ac:dyDescent="0.25">
      <c r="A1444" s="726" t="s">
        <v>115</v>
      </c>
      <c r="B1444" s="875">
        <f t="shared" si="321"/>
        <v>2</v>
      </c>
      <c r="C1444" s="959">
        <v>600</v>
      </c>
      <c r="D1444" s="947" t="s">
        <v>283</v>
      </c>
      <c r="E1444" s="1045">
        <v>42709</v>
      </c>
      <c r="F1444" s="1004"/>
      <c r="G1444" s="925">
        <f t="shared" si="319"/>
        <v>2</v>
      </c>
      <c r="H1444" s="959">
        <v>600</v>
      </c>
      <c r="I1444" s="903">
        <v>600</v>
      </c>
      <c r="J1444" s="903">
        <v>600</v>
      </c>
      <c r="K1444" s="959">
        <f t="shared" si="320"/>
        <v>0</v>
      </c>
      <c r="L1444" s="1049">
        <v>42710</v>
      </c>
      <c r="M1444" s="954"/>
      <c r="V1444" s="962"/>
      <c r="W1444" s="967">
        <f t="shared" si="322"/>
        <v>2</v>
      </c>
      <c r="X1444" s="903">
        <v>600</v>
      </c>
      <c r="Y1444" s="959" t="str">
        <f t="shared" ref="Y1444:Y1507" si="324">IF(C1444=X1444,"OK",IF(R1444=J1444,"ERRO",IF(X1444="","KO",IF(X1444=J1444,"ERRO"))))</f>
        <v>OK</v>
      </c>
      <c r="Z1444" s="847"/>
      <c r="AA1444" s="898" t="str">
        <f t="shared" si="323"/>
        <v>Media Markt - 6945</v>
      </c>
      <c r="AB1444" s="1058">
        <v>42717</v>
      </c>
      <c r="AC1444" s="847"/>
      <c r="AF1444" s="901"/>
    </row>
    <row r="1445" spans="1:32" s="720" customFormat="1" x14ac:dyDescent="0.25">
      <c r="A1445" s="720" t="s">
        <v>115</v>
      </c>
      <c r="B1445" s="769">
        <v>1</v>
      </c>
      <c r="C1445" s="783">
        <v>8</v>
      </c>
      <c r="D1445" s="932" t="s">
        <v>67</v>
      </c>
      <c r="E1445" s="1044">
        <v>42710</v>
      </c>
      <c r="F1445" s="825"/>
      <c r="G1445" s="845">
        <f t="shared" ref="G1445:G1508" si="325">B1445</f>
        <v>1</v>
      </c>
      <c r="H1445" s="783">
        <v>8</v>
      </c>
      <c r="I1445" s="790">
        <v>8</v>
      </c>
      <c r="J1445" s="790">
        <v>8</v>
      </c>
      <c r="K1445" s="783">
        <f t="shared" si="320"/>
        <v>0</v>
      </c>
      <c r="L1445" s="1048">
        <v>42713</v>
      </c>
      <c r="M1445" s="953"/>
      <c r="V1445" s="958"/>
      <c r="W1445" s="1051">
        <f t="shared" si="322"/>
        <v>1</v>
      </c>
      <c r="X1445" s="790">
        <v>8</v>
      </c>
      <c r="Y1445" s="783" t="str">
        <f t="shared" si="324"/>
        <v>OK</v>
      </c>
      <c r="Z1445" s="771"/>
      <c r="AA1445" s="1057" t="str">
        <f t="shared" si="323"/>
        <v>White - 2213</v>
      </c>
      <c r="AB1445" s="1056">
        <v>42720</v>
      </c>
      <c r="AC1445" s="771"/>
      <c r="AF1445" s="786"/>
    </row>
    <row r="1446" spans="1:32" s="720" customFormat="1" x14ac:dyDescent="0.25">
      <c r="A1446" s="720" t="s">
        <v>115</v>
      </c>
      <c r="B1446" s="769">
        <f t="shared" si="321"/>
        <v>2</v>
      </c>
      <c r="C1446" s="783">
        <v>1</v>
      </c>
      <c r="D1446" s="932" t="s">
        <v>68</v>
      </c>
      <c r="E1446" s="1044">
        <v>42710</v>
      </c>
      <c r="F1446" s="825"/>
      <c r="G1446" s="845">
        <f t="shared" si="325"/>
        <v>2</v>
      </c>
      <c r="H1446" s="783">
        <v>1</v>
      </c>
      <c r="I1446" s="790">
        <v>1</v>
      </c>
      <c r="J1446" s="790">
        <v>1</v>
      </c>
      <c r="K1446" s="783">
        <f t="shared" si="320"/>
        <v>0</v>
      </c>
      <c r="L1446" s="1048">
        <v>42713</v>
      </c>
      <c r="M1446" s="953"/>
      <c r="V1446" s="958"/>
      <c r="W1446" s="1051">
        <f t="shared" si="322"/>
        <v>2</v>
      </c>
      <c r="X1446" s="790">
        <v>1</v>
      </c>
      <c r="Y1446" s="783" t="str">
        <f t="shared" si="324"/>
        <v>OK</v>
      </c>
      <c r="Z1446" s="771"/>
      <c r="AA1446" s="1057" t="str">
        <f t="shared" si="323"/>
        <v>Green - 2214</v>
      </c>
      <c r="AB1446" s="1056">
        <v>42720</v>
      </c>
      <c r="AC1446" s="771"/>
      <c r="AF1446" s="786"/>
    </row>
    <row r="1447" spans="1:32" s="720" customFormat="1" x14ac:dyDescent="0.25">
      <c r="A1447" s="720" t="s">
        <v>115</v>
      </c>
      <c r="B1447" s="769">
        <f t="shared" si="321"/>
        <v>3</v>
      </c>
      <c r="C1447" s="783">
        <v>77</v>
      </c>
      <c r="D1447" s="932" t="s">
        <v>69</v>
      </c>
      <c r="E1447" s="1044">
        <v>42710</v>
      </c>
      <c r="F1447" s="825"/>
      <c r="G1447" s="845">
        <f t="shared" si="325"/>
        <v>3</v>
      </c>
      <c r="H1447" s="783">
        <v>77</v>
      </c>
      <c r="I1447" s="790">
        <v>77</v>
      </c>
      <c r="J1447" s="790">
        <v>77</v>
      </c>
      <c r="K1447" s="783">
        <f t="shared" si="320"/>
        <v>0</v>
      </c>
      <c r="L1447" s="1048">
        <v>42713</v>
      </c>
      <c r="M1447" s="953"/>
      <c r="V1447" s="958"/>
      <c r="W1447" s="1051">
        <f t="shared" si="322"/>
        <v>3</v>
      </c>
      <c r="X1447" s="790">
        <v>77</v>
      </c>
      <c r="Y1447" s="783" t="str">
        <f t="shared" si="324"/>
        <v>OK</v>
      </c>
      <c r="Z1447" s="771"/>
      <c r="AA1447" s="1057" t="str">
        <f t="shared" si="323"/>
        <v>Black - 2215</v>
      </c>
      <c r="AB1447" s="1056">
        <v>42720</v>
      </c>
      <c r="AC1447" s="771"/>
      <c r="AF1447" s="786"/>
    </row>
    <row r="1448" spans="1:32" s="720" customFormat="1" x14ac:dyDescent="0.25">
      <c r="A1448" s="720" t="s">
        <v>115</v>
      </c>
      <c r="B1448" s="769">
        <f t="shared" si="321"/>
        <v>4</v>
      </c>
      <c r="C1448" s="783">
        <v>2</v>
      </c>
      <c r="D1448" s="932" t="s">
        <v>72</v>
      </c>
      <c r="E1448" s="1044">
        <v>42710</v>
      </c>
      <c r="F1448" s="825"/>
      <c r="G1448" s="845">
        <f t="shared" si="325"/>
        <v>4</v>
      </c>
      <c r="H1448" s="783">
        <v>2</v>
      </c>
      <c r="I1448" s="790">
        <v>2</v>
      </c>
      <c r="J1448" s="790">
        <v>2</v>
      </c>
      <c r="K1448" s="783">
        <f t="shared" si="320"/>
        <v>0</v>
      </c>
      <c r="L1448" s="1048">
        <v>42713</v>
      </c>
      <c r="M1448" s="953"/>
      <c r="V1448" s="958"/>
      <c r="W1448" s="1051">
        <f t="shared" si="322"/>
        <v>4</v>
      </c>
      <c r="X1448" s="790">
        <v>2</v>
      </c>
      <c r="Y1448" s="783" t="str">
        <f t="shared" si="324"/>
        <v>OK</v>
      </c>
      <c r="Z1448" s="771"/>
      <c r="AA1448" s="1057" t="str">
        <f t="shared" si="323"/>
        <v>Credial - 2227</v>
      </c>
      <c r="AB1448" s="1056">
        <v>42720</v>
      </c>
      <c r="AC1448" s="771"/>
      <c r="AF1448" s="786"/>
    </row>
    <row r="1449" spans="1:32" s="720" customFormat="1" x14ac:dyDescent="0.25">
      <c r="A1449" s="720" t="s">
        <v>115</v>
      </c>
      <c r="B1449" s="769">
        <f t="shared" si="321"/>
        <v>5</v>
      </c>
      <c r="C1449" s="783">
        <v>411</v>
      </c>
      <c r="D1449" s="932" t="s">
        <v>73</v>
      </c>
      <c r="E1449" s="1044">
        <v>42710</v>
      </c>
      <c r="F1449" s="825"/>
      <c r="G1449" s="845">
        <f t="shared" si="325"/>
        <v>5</v>
      </c>
      <c r="H1449" s="783">
        <v>411</v>
      </c>
      <c r="I1449" s="790">
        <v>411</v>
      </c>
      <c r="J1449" s="790">
        <v>411</v>
      </c>
      <c r="K1449" s="783">
        <f t="shared" si="320"/>
        <v>0</v>
      </c>
      <c r="L1449" s="1048">
        <v>42713</v>
      </c>
      <c r="M1449" s="953"/>
      <c r="V1449" s="958"/>
      <c r="W1449" s="1051">
        <f t="shared" si="322"/>
        <v>5</v>
      </c>
      <c r="X1449" s="790">
        <v>411</v>
      </c>
      <c r="Y1449" s="783" t="str">
        <f t="shared" si="324"/>
        <v>OK</v>
      </c>
      <c r="Z1449" s="771"/>
      <c r="AA1449" s="1057" t="str">
        <f t="shared" si="323"/>
        <v>Ikea - 2228</v>
      </c>
      <c r="AB1449" s="1056">
        <v>42718</v>
      </c>
      <c r="AC1449" s="771"/>
      <c r="AF1449" s="786"/>
    </row>
    <row r="1450" spans="1:32" s="720" customFormat="1" x14ac:dyDescent="0.25">
      <c r="A1450" s="720" t="s">
        <v>115</v>
      </c>
      <c r="B1450" s="769">
        <f t="shared" si="321"/>
        <v>6</v>
      </c>
      <c r="C1450" s="783">
        <v>4</v>
      </c>
      <c r="D1450" s="932" t="s">
        <v>79</v>
      </c>
      <c r="E1450" s="1044">
        <v>42710</v>
      </c>
      <c r="F1450" s="825"/>
      <c r="G1450" s="845">
        <f t="shared" si="325"/>
        <v>6</v>
      </c>
      <c r="H1450" s="783">
        <v>4</v>
      </c>
      <c r="I1450" s="790">
        <v>4</v>
      </c>
      <c r="J1450" s="790">
        <v>4</v>
      </c>
      <c r="K1450" s="783">
        <f t="shared" si="320"/>
        <v>0</v>
      </c>
      <c r="L1450" s="1048">
        <v>42713</v>
      </c>
      <c r="M1450" s="953"/>
      <c r="V1450" s="958"/>
      <c r="W1450" s="1051">
        <f t="shared" si="322"/>
        <v>6</v>
      </c>
      <c r="X1450" s="790">
        <v>4</v>
      </c>
      <c r="Y1450" s="783" t="str">
        <f t="shared" si="324"/>
        <v>OK</v>
      </c>
      <c r="Z1450" s="771"/>
      <c r="AA1450" s="1057" t="str">
        <f t="shared" si="323"/>
        <v>Moviflor - 2229</v>
      </c>
      <c r="AB1450" s="1056">
        <v>42720</v>
      </c>
      <c r="AC1450" s="771"/>
      <c r="AF1450" s="786"/>
    </row>
    <row r="1451" spans="1:32" s="720" customFormat="1" x14ac:dyDescent="0.25">
      <c r="A1451" s="720" t="s">
        <v>115</v>
      </c>
      <c r="B1451" s="769">
        <f t="shared" si="321"/>
        <v>7</v>
      </c>
      <c r="C1451" s="783">
        <v>304</v>
      </c>
      <c r="D1451" s="932" t="s">
        <v>74</v>
      </c>
      <c r="E1451" s="1044">
        <v>42710</v>
      </c>
      <c r="F1451" s="825"/>
      <c r="G1451" s="845">
        <f t="shared" si="325"/>
        <v>7</v>
      </c>
      <c r="H1451" s="783">
        <v>304</v>
      </c>
      <c r="I1451" s="790">
        <v>304</v>
      </c>
      <c r="J1451" s="790">
        <v>304</v>
      </c>
      <c r="K1451" s="783">
        <f t="shared" si="320"/>
        <v>0</v>
      </c>
      <c r="L1451" s="1048">
        <v>42713</v>
      </c>
      <c r="M1451" s="953"/>
      <c r="V1451" s="958"/>
      <c r="W1451" s="1051">
        <f t="shared" si="322"/>
        <v>7</v>
      </c>
      <c r="X1451" s="790">
        <v>304</v>
      </c>
      <c r="Y1451" s="783" t="str">
        <f t="shared" si="324"/>
        <v>OK</v>
      </c>
      <c r="Z1451" s="771"/>
      <c r="AA1451" s="1057" t="str">
        <f t="shared" si="323"/>
        <v>Conforama - 2230</v>
      </c>
      <c r="AB1451" s="1056">
        <v>42718</v>
      </c>
      <c r="AC1451" s="771"/>
      <c r="AF1451" s="786"/>
    </row>
    <row r="1452" spans="1:32" s="720" customFormat="1" x14ac:dyDescent="0.25">
      <c r="A1452" s="720" t="s">
        <v>115</v>
      </c>
      <c r="B1452" s="769">
        <f t="shared" si="321"/>
        <v>8</v>
      </c>
      <c r="C1452" s="783">
        <v>49</v>
      </c>
      <c r="D1452" s="932" t="s">
        <v>75</v>
      </c>
      <c r="E1452" s="1044">
        <v>42710</v>
      </c>
      <c r="F1452" s="825"/>
      <c r="G1452" s="845">
        <f t="shared" si="325"/>
        <v>8</v>
      </c>
      <c r="H1452" s="783">
        <v>49</v>
      </c>
      <c r="I1452" s="790">
        <v>49</v>
      </c>
      <c r="J1452" s="790">
        <v>49</v>
      </c>
      <c r="K1452" s="783">
        <f t="shared" si="320"/>
        <v>0</v>
      </c>
      <c r="L1452" s="1048">
        <v>42713</v>
      </c>
      <c r="M1452" s="953"/>
      <c r="V1452" s="958"/>
      <c r="W1452" s="1051">
        <f t="shared" si="322"/>
        <v>8</v>
      </c>
      <c r="X1452" s="790">
        <v>49</v>
      </c>
      <c r="Y1452" s="783" t="str">
        <f t="shared" si="324"/>
        <v>OK</v>
      </c>
      <c r="Z1452" s="771"/>
      <c r="AA1452" s="1057" t="str">
        <f t="shared" si="323"/>
        <v>Euronics - 2231</v>
      </c>
      <c r="AB1452" s="1056">
        <v>42720</v>
      </c>
      <c r="AC1452" s="771"/>
      <c r="AF1452" s="786"/>
    </row>
    <row r="1453" spans="1:32" s="720" customFormat="1" x14ac:dyDescent="0.25">
      <c r="A1453" s="720" t="s">
        <v>115</v>
      </c>
      <c r="B1453" s="769">
        <f t="shared" si="321"/>
        <v>9</v>
      </c>
      <c r="C1453" s="783">
        <v>9</v>
      </c>
      <c r="D1453" s="932" t="s">
        <v>76</v>
      </c>
      <c r="E1453" s="1044">
        <v>42710</v>
      </c>
      <c r="F1453" s="825"/>
      <c r="G1453" s="845">
        <f t="shared" si="325"/>
        <v>9</v>
      </c>
      <c r="H1453" s="783">
        <v>9</v>
      </c>
      <c r="I1453" s="790">
        <v>9</v>
      </c>
      <c r="J1453" s="790">
        <v>9</v>
      </c>
      <c r="K1453" s="783">
        <f t="shared" si="320"/>
        <v>0</v>
      </c>
      <c r="L1453" s="1048">
        <v>42713</v>
      </c>
      <c r="M1453" s="953"/>
      <c r="V1453" s="958"/>
      <c r="W1453" s="1051">
        <f t="shared" si="322"/>
        <v>9</v>
      </c>
      <c r="X1453" s="790">
        <v>9</v>
      </c>
      <c r="Y1453" s="783" t="str">
        <f t="shared" si="324"/>
        <v>OK</v>
      </c>
      <c r="Z1453" s="771"/>
      <c r="AA1453" s="1057" t="str">
        <f t="shared" si="323"/>
        <v>Tien 21 - 2232</v>
      </c>
      <c r="AB1453" s="1056">
        <v>42720</v>
      </c>
      <c r="AC1453" s="771"/>
      <c r="AF1453" s="786"/>
    </row>
    <row r="1454" spans="1:32" s="720" customFormat="1" x14ac:dyDescent="0.25">
      <c r="A1454" s="720" t="s">
        <v>115</v>
      </c>
      <c r="B1454" s="769">
        <f t="shared" si="321"/>
        <v>10</v>
      </c>
      <c r="C1454" s="783">
        <v>3</v>
      </c>
      <c r="D1454" s="932" t="s">
        <v>77</v>
      </c>
      <c r="E1454" s="1044">
        <v>42710</v>
      </c>
      <c r="F1454" s="825"/>
      <c r="G1454" s="845">
        <f t="shared" si="325"/>
        <v>10</v>
      </c>
      <c r="H1454" s="783">
        <v>3</v>
      </c>
      <c r="I1454" s="790">
        <v>3</v>
      </c>
      <c r="J1454" s="790">
        <v>3</v>
      </c>
      <c r="K1454" s="783">
        <f t="shared" si="320"/>
        <v>0</v>
      </c>
      <c r="L1454" s="1048">
        <v>42713</v>
      </c>
      <c r="M1454" s="953"/>
      <c r="V1454" s="958"/>
      <c r="W1454" s="1051">
        <f t="shared" si="322"/>
        <v>10</v>
      </c>
      <c r="X1454" s="790">
        <v>3</v>
      </c>
      <c r="Y1454" s="783" t="str">
        <f t="shared" si="324"/>
        <v>OK</v>
      </c>
      <c r="Z1454" s="771"/>
      <c r="AA1454" s="1057" t="str">
        <f t="shared" si="323"/>
        <v>Confort - 2233</v>
      </c>
      <c r="AB1454" s="1056">
        <v>42720</v>
      </c>
      <c r="AC1454" s="771"/>
      <c r="AF1454" s="786"/>
    </row>
    <row r="1455" spans="1:32" s="720" customFormat="1" x14ac:dyDescent="0.25">
      <c r="A1455" s="720" t="s">
        <v>115</v>
      </c>
      <c r="B1455" s="769">
        <f t="shared" si="321"/>
        <v>11</v>
      </c>
      <c r="C1455" s="783">
        <v>909</v>
      </c>
      <c r="D1455" s="932" t="s">
        <v>213</v>
      </c>
      <c r="E1455" s="1044">
        <v>42710</v>
      </c>
      <c r="F1455" s="825"/>
      <c r="G1455" s="845">
        <f t="shared" si="325"/>
        <v>11</v>
      </c>
      <c r="H1455" s="783">
        <v>909</v>
      </c>
      <c r="I1455" s="790">
        <v>909</v>
      </c>
      <c r="J1455" s="790">
        <v>909</v>
      </c>
      <c r="K1455" s="783">
        <f t="shared" si="320"/>
        <v>0</v>
      </c>
      <c r="L1455" s="1048">
        <v>42713</v>
      </c>
      <c r="M1455" s="953"/>
      <c r="V1455" s="958"/>
      <c r="W1455" s="1051">
        <f t="shared" si="322"/>
        <v>11</v>
      </c>
      <c r="X1455" s="790">
        <v>909</v>
      </c>
      <c r="Y1455" s="783" t="str">
        <f t="shared" si="324"/>
        <v>OK</v>
      </c>
      <c r="Z1455" s="771"/>
      <c r="AA1455" s="1057" t="str">
        <f t="shared" si="323"/>
        <v>MC FNAC- 2370</v>
      </c>
      <c r="AB1455" s="1056">
        <v>42719</v>
      </c>
      <c r="AC1455" s="771"/>
      <c r="AF1455" s="786"/>
    </row>
    <row r="1456" spans="1:32" s="720" customFormat="1" x14ac:dyDescent="0.25">
      <c r="A1456" s="720" t="s">
        <v>115</v>
      </c>
      <c r="B1456" s="769">
        <f t="shared" si="321"/>
        <v>12</v>
      </c>
      <c r="C1456" s="783">
        <v>77</v>
      </c>
      <c r="D1456" s="932" t="s">
        <v>187</v>
      </c>
      <c r="E1456" s="1044">
        <v>42710</v>
      </c>
      <c r="F1456" s="825"/>
      <c r="G1456" s="845">
        <f t="shared" si="325"/>
        <v>12</v>
      </c>
      <c r="H1456" s="783">
        <v>77</v>
      </c>
      <c r="I1456" s="790">
        <v>77</v>
      </c>
      <c r="J1456" s="790">
        <v>77</v>
      </c>
      <c r="K1456" s="783">
        <f t="shared" si="320"/>
        <v>0</v>
      </c>
      <c r="L1456" s="1048">
        <v>42713</v>
      </c>
      <c r="V1456" s="836"/>
      <c r="W1456" s="1051">
        <f t="shared" si="322"/>
        <v>12</v>
      </c>
      <c r="X1456" s="790">
        <v>77</v>
      </c>
      <c r="Y1456" s="783" t="str">
        <f t="shared" si="324"/>
        <v>OK</v>
      </c>
      <c r="Z1456" s="771"/>
      <c r="AA1456" s="1057" t="str">
        <f t="shared" si="323"/>
        <v>Salvador Caetano - 2879</v>
      </c>
      <c r="AB1456" s="1056">
        <v>42720</v>
      </c>
      <c r="AC1456" s="771"/>
      <c r="AF1456" s="786"/>
    </row>
    <row r="1457" spans="1:32" s="720" customFormat="1" x14ac:dyDescent="0.25">
      <c r="A1457" s="720" t="s">
        <v>115</v>
      </c>
      <c r="B1457" s="769">
        <f t="shared" si="321"/>
        <v>13</v>
      </c>
      <c r="C1457" s="783">
        <v>150</v>
      </c>
      <c r="D1457" s="932" t="s">
        <v>196</v>
      </c>
      <c r="E1457" s="1044">
        <v>42710</v>
      </c>
      <c r="F1457" s="825"/>
      <c r="G1457" s="845">
        <f t="shared" si="325"/>
        <v>13</v>
      </c>
      <c r="H1457" s="783">
        <v>150</v>
      </c>
      <c r="I1457" s="790">
        <v>150</v>
      </c>
      <c r="J1457" s="790">
        <v>150</v>
      </c>
      <c r="K1457" s="783">
        <f t="shared" si="320"/>
        <v>0</v>
      </c>
      <c r="L1457" s="1048">
        <v>42713</v>
      </c>
      <c r="V1457" s="836"/>
      <c r="W1457" s="1051">
        <f t="shared" si="322"/>
        <v>13</v>
      </c>
      <c r="X1457" s="790">
        <v>150</v>
      </c>
      <c r="Y1457" s="783" t="str">
        <f t="shared" si="324"/>
        <v>OK</v>
      </c>
      <c r="Z1457" s="771"/>
      <c r="AA1457" s="1057" t="str">
        <f t="shared" si="323"/>
        <v>RP Provisorio - 3172</v>
      </c>
      <c r="AB1457" s="1056">
        <v>42717</v>
      </c>
      <c r="AC1457" s="771"/>
      <c r="AF1457" s="786"/>
    </row>
    <row r="1458" spans="1:32" s="720" customFormat="1" x14ac:dyDescent="0.25">
      <c r="A1458" s="720" t="s">
        <v>115</v>
      </c>
      <c r="B1458" s="769">
        <f t="shared" si="321"/>
        <v>14</v>
      </c>
      <c r="C1458" s="783">
        <v>508</v>
      </c>
      <c r="D1458" s="932" t="s">
        <v>199</v>
      </c>
      <c r="E1458" s="1044">
        <v>42710</v>
      </c>
      <c r="F1458" s="825"/>
      <c r="G1458" s="845">
        <f t="shared" si="325"/>
        <v>14</v>
      </c>
      <c r="H1458" s="783">
        <v>508</v>
      </c>
      <c r="I1458" s="790">
        <v>508</v>
      </c>
      <c r="J1458" s="790">
        <v>508</v>
      </c>
      <c r="K1458" s="783">
        <f t="shared" si="320"/>
        <v>0</v>
      </c>
      <c r="L1458" s="1048">
        <v>42713</v>
      </c>
      <c r="V1458" s="836"/>
      <c r="W1458" s="1051">
        <f t="shared" si="322"/>
        <v>14</v>
      </c>
      <c r="X1458" s="790">
        <v>508</v>
      </c>
      <c r="Y1458" s="783" t="str">
        <f t="shared" si="324"/>
        <v>OK</v>
      </c>
      <c r="Z1458" s="771"/>
      <c r="AA1458" s="1057" t="str">
        <f t="shared" si="323"/>
        <v>RP Def - 3173</v>
      </c>
      <c r="AB1458" s="1056">
        <v>42719</v>
      </c>
      <c r="AC1458" s="771"/>
      <c r="AF1458" s="786"/>
    </row>
    <row r="1459" spans="1:32" s="720" customFormat="1" x14ac:dyDescent="0.25">
      <c r="A1459" s="720" t="s">
        <v>115</v>
      </c>
      <c r="B1459" s="769">
        <f t="shared" si="321"/>
        <v>15</v>
      </c>
      <c r="C1459" s="783">
        <v>762</v>
      </c>
      <c r="D1459" s="932" t="s">
        <v>245</v>
      </c>
      <c r="E1459" s="1044">
        <v>42710</v>
      </c>
      <c r="F1459" s="825"/>
      <c r="G1459" s="845">
        <f t="shared" si="325"/>
        <v>15</v>
      </c>
      <c r="H1459" s="783">
        <v>762</v>
      </c>
      <c r="I1459" s="790">
        <v>762</v>
      </c>
      <c r="J1459" s="790">
        <v>762</v>
      </c>
      <c r="K1459" s="783">
        <f t="shared" si="320"/>
        <v>0</v>
      </c>
      <c r="L1459" s="1048">
        <v>42713</v>
      </c>
      <c r="V1459" s="836"/>
      <c r="W1459" s="1051">
        <f t="shared" si="322"/>
        <v>15</v>
      </c>
      <c r="X1459" s="790">
        <v>762</v>
      </c>
      <c r="Y1459" s="783" t="str">
        <f t="shared" si="324"/>
        <v>OK</v>
      </c>
      <c r="Z1459" s="771"/>
      <c r="AA1459" s="1057" t="str">
        <f t="shared" si="323"/>
        <v>CTT Standard - 4091</v>
      </c>
      <c r="AB1459" s="1056">
        <v>42719</v>
      </c>
      <c r="AC1459" s="771"/>
      <c r="AF1459" s="786"/>
    </row>
    <row r="1460" spans="1:32" s="720" customFormat="1" x14ac:dyDescent="0.25">
      <c r="A1460" s="720" t="s">
        <v>115</v>
      </c>
      <c r="B1460" s="769">
        <f t="shared" si="321"/>
        <v>16</v>
      </c>
      <c r="C1460" s="783">
        <v>26</v>
      </c>
      <c r="D1460" s="932" t="s">
        <v>244</v>
      </c>
      <c r="E1460" s="1044">
        <v>42710</v>
      </c>
      <c r="F1460" s="825"/>
      <c r="G1460" s="845">
        <f t="shared" si="325"/>
        <v>16</v>
      </c>
      <c r="H1460" s="783">
        <v>26</v>
      </c>
      <c r="I1460" s="790">
        <v>26</v>
      </c>
      <c r="J1460" s="790">
        <v>26</v>
      </c>
      <c r="K1460" s="783">
        <f t="shared" si="320"/>
        <v>0</v>
      </c>
      <c r="L1460" s="1048">
        <v>42713</v>
      </c>
      <c r="V1460" s="836"/>
      <c r="W1460" s="1051">
        <f t="shared" si="322"/>
        <v>16</v>
      </c>
      <c r="X1460" s="790">
        <v>26</v>
      </c>
      <c r="Y1460" s="783" t="str">
        <f t="shared" si="324"/>
        <v>OK</v>
      </c>
      <c r="Z1460" s="771"/>
      <c r="AA1460" s="1057" t="str">
        <f t="shared" si="323"/>
        <v>JOM - 4327</v>
      </c>
      <c r="AB1460" s="1056">
        <v>42720</v>
      </c>
      <c r="AC1460" s="771"/>
      <c r="AF1460" s="786"/>
    </row>
    <row r="1461" spans="1:32" s="720" customFormat="1" x14ac:dyDescent="0.25">
      <c r="A1461" s="720" t="s">
        <v>115</v>
      </c>
      <c r="B1461" s="769">
        <f t="shared" si="321"/>
        <v>17</v>
      </c>
      <c r="C1461" s="783">
        <v>87</v>
      </c>
      <c r="D1461" s="932" t="s">
        <v>214</v>
      </c>
      <c r="E1461" s="1044">
        <v>42710</v>
      </c>
      <c r="F1461" s="825"/>
      <c r="G1461" s="845">
        <f t="shared" si="325"/>
        <v>17</v>
      </c>
      <c r="H1461" s="783">
        <v>87</v>
      </c>
      <c r="I1461" s="790">
        <v>87</v>
      </c>
      <c r="J1461" s="790">
        <v>87</v>
      </c>
      <c r="K1461" s="783">
        <f t="shared" si="320"/>
        <v>0</v>
      </c>
      <c r="L1461" s="1048">
        <v>42713</v>
      </c>
      <c r="V1461" s="836"/>
      <c r="W1461" s="1051">
        <f t="shared" si="322"/>
        <v>17</v>
      </c>
      <c r="X1461" s="790">
        <v>87</v>
      </c>
      <c r="Y1461" s="783" t="str">
        <f t="shared" si="324"/>
        <v>OK</v>
      </c>
      <c r="Z1461" s="771"/>
      <c r="AA1461" s="1057" t="str">
        <f t="shared" si="323"/>
        <v>Worten def - 6806</v>
      </c>
      <c r="AB1461" s="1056">
        <v>42719</v>
      </c>
      <c r="AC1461" s="771"/>
      <c r="AF1461" s="786"/>
    </row>
    <row r="1462" spans="1:32" s="720" customFormat="1" x14ac:dyDescent="0.25">
      <c r="A1462" s="720" t="s">
        <v>115</v>
      </c>
      <c r="B1462" s="769">
        <f t="shared" si="321"/>
        <v>18</v>
      </c>
      <c r="C1462" s="783">
        <v>3</v>
      </c>
      <c r="D1462" s="932" t="s">
        <v>219</v>
      </c>
      <c r="E1462" s="1044">
        <v>42710</v>
      </c>
      <c r="F1462" s="825"/>
      <c r="G1462" s="845">
        <f t="shared" si="325"/>
        <v>18</v>
      </c>
      <c r="H1462" s="783">
        <v>3</v>
      </c>
      <c r="I1462" s="790">
        <v>3</v>
      </c>
      <c r="J1462" s="790">
        <v>3</v>
      </c>
      <c r="K1462" s="783">
        <f t="shared" si="320"/>
        <v>0</v>
      </c>
      <c r="L1462" s="1048">
        <v>42713</v>
      </c>
      <c r="V1462" s="836"/>
      <c r="W1462" s="1051">
        <f t="shared" si="322"/>
        <v>18</v>
      </c>
      <c r="X1462" s="790">
        <v>3</v>
      </c>
      <c r="Y1462" s="783" t="str">
        <f t="shared" si="324"/>
        <v>OK</v>
      </c>
      <c r="Z1462" s="771"/>
      <c r="AA1462" s="1057" t="str">
        <f t="shared" si="323"/>
        <v>Vobis -6843</v>
      </c>
      <c r="AB1462" s="1056">
        <v>42719</v>
      </c>
      <c r="AC1462" s="771"/>
      <c r="AF1462" s="786"/>
    </row>
    <row r="1463" spans="1:32" s="726" customFormat="1" x14ac:dyDescent="0.25">
      <c r="A1463" s="726" t="s">
        <v>115</v>
      </c>
      <c r="B1463" s="875">
        <f t="shared" si="321"/>
        <v>19</v>
      </c>
      <c r="C1463" s="959">
        <v>53</v>
      </c>
      <c r="D1463" s="947" t="s">
        <v>281</v>
      </c>
      <c r="E1463" s="1045">
        <v>42710</v>
      </c>
      <c r="F1463" s="1004"/>
      <c r="G1463" s="925">
        <f t="shared" si="325"/>
        <v>19</v>
      </c>
      <c r="H1463" s="959">
        <v>53</v>
      </c>
      <c r="I1463" s="903">
        <v>53</v>
      </c>
      <c r="J1463" s="903">
        <v>53</v>
      </c>
      <c r="K1463" s="959">
        <f t="shared" si="320"/>
        <v>0</v>
      </c>
      <c r="L1463" s="1049">
        <v>42713</v>
      </c>
      <c r="V1463" s="968"/>
      <c r="W1463" s="967">
        <f t="shared" si="322"/>
        <v>19</v>
      </c>
      <c r="X1463" s="903">
        <v>53</v>
      </c>
      <c r="Y1463" s="959" t="str">
        <f t="shared" si="324"/>
        <v>OK</v>
      </c>
      <c r="Z1463" s="847"/>
      <c r="AA1463" s="898" t="str">
        <f t="shared" si="323"/>
        <v>Decathlon-6947</v>
      </c>
      <c r="AB1463" s="1058">
        <v>42753</v>
      </c>
      <c r="AC1463" s="847"/>
      <c r="AF1463" s="901"/>
    </row>
    <row r="1464" spans="1:32" s="730" customFormat="1" x14ac:dyDescent="0.25">
      <c r="A1464" s="730" t="s">
        <v>115</v>
      </c>
      <c r="B1464" s="884">
        <v>1</v>
      </c>
      <c r="C1464" s="1007">
        <v>350</v>
      </c>
      <c r="D1464" s="951" t="s">
        <v>196</v>
      </c>
      <c r="E1464" s="1043">
        <v>42711</v>
      </c>
      <c r="F1464" s="1006"/>
      <c r="G1464" s="926">
        <f t="shared" si="325"/>
        <v>1</v>
      </c>
      <c r="H1464" s="1007">
        <v>350</v>
      </c>
      <c r="I1464" s="915">
        <v>350</v>
      </c>
      <c r="J1464" s="915">
        <v>350</v>
      </c>
      <c r="K1464" s="1007">
        <f t="shared" si="320"/>
        <v>0</v>
      </c>
      <c r="L1464" s="1047">
        <v>42713</v>
      </c>
      <c r="V1464" s="969"/>
      <c r="W1464" s="996">
        <f t="shared" si="322"/>
        <v>1</v>
      </c>
      <c r="X1464" s="915">
        <v>350</v>
      </c>
      <c r="Y1464" s="1007" t="str">
        <f t="shared" si="324"/>
        <v>OK</v>
      </c>
      <c r="Z1464" s="864"/>
      <c r="AA1464" s="873" t="str">
        <f t="shared" si="323"/>
        <v>RP Provisorio - 3172</v>
      </c>
      <c r="AB1464" s="1059">
        <v>42717</v>
      </c>
      <c r="AC1464" s="864"/>
      <c r="AF1464" s="913"/>
    </row>
    <row r="1465" spans="1:32" s="730" customFormat="1" x14ac:dyDescent="0.25">
      <c r="A1465" s="730" t="s">
        <v>115</v>
      </c>
      <c r="B1465" s="884">
        <v>1</v>
      </c>
      <c r="C1465" s="1007">
        <v>1000</v>
      </c>
      <c r="D1465" s="951" t="s">
        <v>291</v>
      </c>
      <c r="E1465" s="1196">
        <v>42713</v>
      </c>
      <c r="F1465" s="940"/>
      <c r="G1465" s="926">
        <f t="shared" si="325"/>
        <v>1</v>
      </c>
      <c r="H1465" s="1007">
        <v>1000</v>
      </c>
      <c r="I1465" s="915">
        <v>1000</v>
      </c>
      <c r="J1465" s="915">
        <v>1000</v>
      </c>
      <c r="K1465" s="1007">
        <f t="shared" si="320"/>
        <v>0</v>
      </c>
      <c r="L1465" s="1047">
        <v>42716</v>
      </c>
      <c r="V1465" s="969"/>
      <c r="W1465" s="996">
        <f t="shared" si="322"/>
        <v>1</v>
      </c>
      <c r="X1465" s="915">
        <v>1000</v>
      </c>
      <c r="Y1465" s="1007" t="str">
        <f t="shared" si="324"/>
        <v>OK</v>
      </c>
      <c r="Z1465" s="864"/>
      <c r="AA1465" s="873" t="str">
        <f t="shared" si="323"/>
        <v>Media Markt  provisório - 6945</v>
      </c>
      <c r="AB1465" s="1059">
        <v>42717</v>
      </c>
      <c r="AC1465" s="864"/>
      <c r="AF1465" s="913"/>
    </row>
    <row r="1466" spans="1:32" s="720" customFormat="1" x14ac:dyDescent="0.25">
      <c r="A1466" s="720" t="s">
        <v>115</v>
      </c>
      <c r="B1466" s="769">
        <v>1</v>
      </c>
      <c r="C1466" s="783">
        <v>150</v>
      </c>
      <c r="D1466" s="932" t="s">
        <v>196</v>
      </c>
      <c r="E1466" s="1195">
        <v>42716</v>
      </c>
      <c r="F1466" s="929"/>
      <c r="G1466" s="845">
        <f t="shared" si="325"/>
        <v>1</v>
      </c>
      <c r="H1466" s="783">
        <v>150</v>
      </c>
      <c r="I1466" s="790">
        <v>150</v>
      </c>
      <c r="J1466" s="790">
        <v>150</v>
      </c>
      <c r="K1466" s="783">
        <f t="shared" si="320"/>
        <v>0</v>
      </c>
      <c r="L1466" s="1048">
        <v>42717</v>
      </c>
      <c r="V1466" s="836"/>
      <c r="W1466" s="1051">
        <f t="shared" si="322"/>
        <v>1</v>
      </c>
      <c r="X1466" s="790">
        <v>150</v>
      </c>
      <c r="Y1466" s="783" t="str">
        <f t="shared" si="324"/>
        <v>OK</v>
      </c>
      <c r="Z1466" s="771"/>
      <c r="AA1466" s="1057" t="str">
        <f t="shared" si="323"/>
        <v>RP Provisorio - 3172</v>
      </c>
      <c r="AB1466" s="1056">
        <v>42718</v>
      </c>
      <c r="AC1466" s="771"/>
      <c r="AF1466" s="786"/>
    </row>
    <row r="1467" spans="1:32" s="726" customFormat="1" x14ac:dyDescent="0.25">
      <c r="A1467" s="726" t="s">
        <v>115</v>
      </c>
      <c r="B1467" s="875">
        <f t="shared" si="321"/>
        <v>2</v>
      </c>
      <c r="C1467" s="959">
        <v>1000</v>
      </c>
      <c r="D1467" s="947" t="s">
        <v>291</v>
      </c>
      <c r="E1467" s="1197">
        <v>42716</v>
      </c>
      <c r="F1467" s="939"/>
      <c r="G1467" s="925">
        <f t="shared" si="325"/>
        <v>2</v>
      </c>
      <c r="H1467" s="959">
        <v>1000</v>
      </c>
      <c r="I1467" s="903">
        <v>1000</v>
      </c>
      <c r="J1467" s="903">
        <v>1000</v>
      </c>
      <c r="K1467" s="959">
        <f t="shared" si="320"/>
        <v>0</v>
      </c>
      <c r="L1467" s="1049">
        <v>42717</v>
      </c>
      <c r="V1467" s="968"/>
      <c r="W1467" s="967">
        <f t="shared" si="322"/>
        <v>2</v>
      </c>
      <c r="X1467" s="903">
        <v>1000</v>
      </c>
      <c r="Y1467" s="959" t="str">
        <f t="shared" si="324"/>
        <v>OK</v>
      </c>
      <c r="Z1467" s="847"/>
      <c r="AA1467" s="898" t="str">
        <f t="shared" si="323"/>
        <v>Media Markt  provisório - 6945</v>
      </c>
      <c r="AB1467" s="1201">
        <v>42732</v>
      </c>
      <c r="AC1467" s="847"/>
      <c r="AF1467" s="901"/>
    </row>
    <row r="1468" spans="1:32" s="720" customFormat="1" x14ac:dyDescent="0.25">
      <c r="A1468" s="720" t="s">
        <v>115</v>
      </c>
      <c r="B1468" s="769">
        <v>1</v>
      </c>
      <c r="C1468" s="783">
        <v>2</v>
      </c>
      <c r="D1468" s="932" t="s">
        <v>182</v>
      </c>
      <c r="E1468" s="1195">
        <v>42717</v>
      </c>
      <c r="F1468" s="929"/>
      <c r="G1468" s="845">
        <f t="shared" si="325"/>
        <v>1</v>
      </c>
      <c r="H1468" s="783">
        <v>2</v>
      </c>
      <c r="I1468" s="790">
        <v>2</v>
      </c>
      <c r="J1468" s="790">
        <v>2</v>
      </c>
      <c r="K1468" s="783">
        <f t="shared" si="320"/>
        <v>0</v>
      </c>
      <c r="L1468" s="1048">
        <v>42719</v>
      </c>
      <c r="V1468" s="836"/>
      <c r="W1468" s="1051">
        <f t="shared" si="322"/>
        <v>1</v>
      </c>
      <c r="X1468" s="790">
        <v>2</v>
      </c>
      <c r="Y1468" s="783" t="str">
        <f t="shared" si="324"/>
        <v>OK</v>
      </c>
      <c r="Z1468" s="771"/>
      <c r="AA1468" s="1057" t="str">
        <f t="shared" si="323"/>
        <v>CNT Def - 2205</v>
      </c>
      <c r="AB1468" s="1056">
        <v>42727</v>
      </c>
      <c r="AC1468" s="771"/>
      <c r="AF1468" s="786"/>
    </row>
    <row r="1469" spans="1:32" s="720" customFormat="1" x14ac:dyDescent="0.25">
      <c r="A1469" s="720" t="s">
        <v>115</v>
      </c>
      <c r="B1469" s="769">
        <f t="shared" si="321"/>
        <v>2</v>
      </c>
      <c r="C1469" s="783">
        <v>1</v>
      </c>
      <c r="D1469" s="932" t="s">
        <v>183</v>
      </c>
      <c r="E1469" s="1195">
        <v>42717</v>
      </c>
      <c r="F1469" s="929"/>
      <c r="G1469" s="845">
        <f t="shared" si="325"/>
        <v>2</v>
      </c>
      <c r="H1469" s="783">
        <v>1</v>
      </c>
      <c r="I1469" s="790">
        <v>1</v>
      </c>
      <c r="J1469" s="790">
        <v>1</v>
      </c>
      <c r="K1469" s="783">
        <f t="shared" si="320"/>
        <v>0</v>
      </c>
      <c r="L1469" s="1048">
        <v>42719</v>
      </c>
      <c r="V1469" s="836"/>
      <c r="W1469" s="1051">
        <f t="shared" si="322"/>
        <v>2</v>
      </c>
      <c r="X1469" s="790">
        <v>1</v>
      </c>
      <c r="Y1469" s="783" t="str">
        <f t="shared" si="324"/>
        <v>OK</v>
      </c>
      <c r="Z1469" s="771"/>
      <c r="AA1469" s="1057" t="str">
        <f t="shared" si="323"/>
        <v>MDL Def - 2208</v>
      </c>
      <c r="AB1469" s="1056">
        <v>42727</v>
      </c>
      <c r="AC1469" s="771"/>
      <c r="AF1469" s="786"/>
    </row>
    <row r="1470" spans="1:32" s="720" customFormat="1" x14ac:dyDescent="0.25">
      <c r="A1470" s="720" t="s">
        <v>115</v>
      </c>
      <c r="B1470" s="769">
        <f t="shared" si="321"/>
        <v>3</v>
      </c>
      <c r="C1470" s="783">
        <v>11</v>
      </c>
      <c r="D1470" s="932" t="s">
        <v>67</v>
      </c>
      <c r="E1470" s="1195">
        <v>42717</v>
      </c>
      <c r="F1470" s="929"/>
      <c r="G1470" s="845">
        <f t="shared" si="325"/>
        <v>3</v>
      </c>
      <c r="H1470" s="783">
        <v>11</v>
      </c>
      <c r="I1470" s="790">
        <v>11</v>
      </c>
      <c r="J1470" s="790">
        <v>11</v>
      </c>
      <c r="K1470" s="783">
        <f t="shared" si="320"/>
        <v>0</v>
      </c>
      <c r="L1470" s="1048">
        <v>42719</v>
      </c>
      <c r="V1470" s="836"/>
      <c r="W1470" s="1051">
        <f t="shared" si="322"/>
        <v>3</v>
      </c>
      <c r="X1470" s="790">
        <v>11</v>
      </c>
      <c r="Y1470" s="783" t="str">
        <f t="shared" si="324"/>
        <v>OK</v>
      </c>
      <c r="Z1470" s="771"/>
      <c r="AA1470" s="1057" t="str">
        <f t="shared" si="323"/>
        <v>White - 2213</v>
      </c>
      <c r="AB1470" s="1056">
        <v>42727</v>
      </c>
      <c r="AC1470" s="771"/>
      <c r="AF1470" s="786"/>
    </row>
    <row r="1471" spans="1:32" s="720" customFormat="1" x14ac:dyDescent="0.25">
      <c r="A1471" s="720" t="s">
        <v>115</v>
      </c>
      <c r="B1471" s="769">
        <f t="shared" si="321"/>
        <v>4</v>
      </c>
      <c r="C1471" s="783">
        <v>1</v>
      </c>
      <c r="D1471" s="932" t="s">
        <v>68</v>
      </c>
      <c r="E1471" s="1195">
        <v>42717</v>
      </c>
      <c r="F1471" s="929"/>
      <c r="G1471" s="845">
        <f t="shared" si="325"/>
        <v>4</v>
      </c>
      <c r="H1471" s="783">
        <v>1</v>
      </c>
      <c r="I1471" s="790">
        <v>1</v>
      </c>
      <c r="J1471" s="790">
        <v>1</v>
      </c>
      <c r="K1471" s="783">
        <f t="shared" si="320"/>
        <v>0</v>
      </c>
      <c r="L1471" s="1048">
        <v>42719</v>
      </c>
      <c r="V1471" s="836"/>
      <c r="W1471" s="1051">
        <f t="shared" si="322"/>
        <v>4</v>
      </c>
      <c r="X1471" s="790">
        <v>1</v>
      </c>
      <c r="Y1471" s="783" t="str">
        <f t="shared" si="324"/>
        <v>OK</v>
      </c>
      <c r="Z1471" s="771"/>
      <c r="AA1471" s="1057" t="str">
        <f t="shared" si="323"/>
        <v>Green - 2214</v>
      </c>
      <c r="AB1471" s="1056">
        <v>42727</v>
      </c>
      <c r="AC1471" s="771"/>
      <c r="AF1471" s="786"/>
    </row>
    <row r="1472" spans="1:32" s="720" customFormat="1" x14ac:dyDescent="0.25">
      <c r="A1472" s="720" t="s">
        <v>115</v>
      </c>
      <c r="B1472" s="769">
        <f t="shared" si="321"/>
        <v>5</v>
      </c>
      <c r="C1472" s="783">
        <v>50</v>
      </c>
      <c r="D1472" s="932" t="s">
        <v>69</v>
      </c>
      <c r="E1472" s="1195">
        <v>42717</v>
      </c>
      <c r="F1472" s="929"/>
      <c r="G1472" s="845">
        <f t="shared" si="325"/>
        <v>5</v>
      </c>
      <c r="H1472" s="783">
        <v>50</v>
      </c>
      <c r="I1472" s="790">
        <v>50</v>
      </c>
      <c r="J1472" s="790">
        <v>50</v>
      </c>
      <c r="K1472" s="783">
        <f t="shared" si="320"/>
        <v>0</v>
      </c>
      <c r="L1472" s="1048">
        <v>42719</v>
      </c>
      <c r="V1472" s="836"/>
      <c r="W1472" s="1051">
        <f t="shared" si="322"/>
        <v>5</v>
      </c>
      <c r="X1472" s="790">
        <v>50</v>
      </c>
      <c r="Y1472" s="783" t="str">
        <f t="shared" si="324"/>
        <v>OK</v>
      </c>
      <c r="Z1472" s="771"/>
      <c r="AA1472" s="1057" t="str">
        <f t="shared" si="323"/>
        <v>Black - 2215</v>
      </c>
      <c r="AB1472" s="1056">
        <v>42727</v>
      </c>
      <c r="AC1472" s="771"/>
      <c r="AF1472" s="786"/>
    </row>
    <row r="1473" spans="1:32" x14ac:dyDescent="0.25">
      <c r="A1473" s="720" t="s">
        <v>115</v>
      </c>
      <c r="B1473" s="769">
        <f t="shared" si="321"/>
        <v>6</v>
      </c>
      <c r="C1473" s="783">
        <v>2</v>
      </c>
      <c r="D1473" s="932" t="s">
        <v>72</v>
      </c>
      <c r="E1473" s="1195">
        <v>42717</v>
      </c>
      <c r="F1473" s="929"/>
      <c r="G1473" s="845">
        <f t="shared" si="325"/>
        <v>6</v>
      </c>
      <c r="H1473" s="783">
        <v>2</v>
      </c>
      <c r="I1473" s="790">
        <v>2</v>
      </c>
      <c r="J1473" s="790">
        <v>2</v>
      </c>
      <c r="K1473" s="783">
        <f t="shared" si="320"/>
        <v>0</v>
      </c>
      <c r="L1473" s="1048">
        <v>42719</v>
      </c>
      <c r="V1473" s="836"/>
      <c r="W1473" s="1051">
        <f t="shared" si="322"/>
        <v>6</v>
      </c>
      <c r="X1473" s="790">
        <v>2</v>
      </c>
      <c r="Y1473" s="783" t="str">
        <f t="shared" si="324"/>
        <v>OK</v>
      </c>
      <c r="Z1473" s="771"/>
      <c r="AA1473" s="1057" t="str">
        <f t="shared" si="323"/>
        <v>Credial - 2227</v>
      </c>
      <c r="AB1473" s="1056">
        <v>42732</v>
      </c>
      <c r="AC1473" s="771"/>
    </row>
    <row r="1474" spans="1:32" x14ac:dyDescent="0.25">
      <c r="A1474" s="720" t="s">
        <v>115</v>
      </c>
      <c r="B1474" s="769">
        <f t="shared" si="321"/>
        <v>7</v>
      </c>
      <c r="C1474" s="783">
        <v>364</v>
      </c>
      <c r="D1474" s="932" t="s">
        <v>73</v>
      </c>
      <c r="E1474" s="1195">
        <v>42717</v>
      </c>
      <c r="F1474" s="929"/>
      <c r="G1474" s="845">
        <f t="shared" si="325"/>
        <v>7</v>
      </c>
      <c r="H1474" s="783">
        <v>364</v>
      </c>
      <c r="I1474" s="790">
        <v>364</v>
      </c>
      <c r="J1474" s="790">
        <v>364</v>
      </c>
      <c r="K1474" s="783">
        <f t="shared" si="320"/>
        <v>0</v>
      </c>
      <c r="L1474" s="1048">
        <v>42719</v>
      </c>
      <c r="V1474" s="836"/>
      <c r="W1474" s="1051">
        <f t="shared" si="322"/>
        <v>7</v>
      </c>
      <c r="X1474" s="790">
        <v>364</v>
      </c>
      <c r="Y1474" s="783" t="str">
        <f t="shared" si="324"/>
        <v>OK</v>
      </c>
      <c r="Z1474" s="771"/>
      <c r="AA1474" s="1057" t="str">
        <f t="shared" si="323"/>
        <v>Ikea - 2228</v>
      </c>
      <c r="AB1474" s="1056">
        <v>42727</v>
      </c>
      <c r="AC1474" s="771"/>
    </row>
    <row r="1475" spans="1:32" x14ac:dyDescent="0.25">
      <c r="A1475" s="720" t="s">
        <v>115</v>
      </c>
      <c r="B1475" s="769">
        <f t="shared" si="321"/>
        <v>8</v>
      </c>
      <c r="C1475" s="783">
        <v>5</v>
      </c>
      <c r="D1475" s="932" t="s">
        <v>79</v>
      </c>
      <c r="E1475" s="1195">
        <v>42717</v>
      </c>
      <c r="F1475" s="929"/>
      <c r="G1475" s="845">
        <f t="shared" si="325"/>
        <v>8</v>
      </c>
      <c r="H1475" s="783">
        <v>5</v>
      </c>
      <c r="I1475" s="790">
        <v>5</v>
      </c>
      <c r="J1475" s="790">
        <v>5</v>
      </c>
      <c r="K1475" s="783">
        <f t="shared" si="320"/>
        <v>0</v>
      </c>
      <c r="L1475" s="1048">
        <v>42719</v>
      </c>
      <c r="V1475" s="836"/>
      <c r="W1475" s="1051">
        <f t="shared" si="322"/>
        <v>8</v>
      </c>
      <c r="X1475" s="790">
        <v>5</v>
      </c>
      <c r="Y1475" s="783" t="str">
        <f t="shared" si="324"/>
        <v>OK</v>
      </c>
      <c r="Z1475" s="771"/>
      <c r="AA1475" s="1057" t="str">
        <f t="shared" si="323"/>
        <v>Moviflor - 2229</v>
      </c>
      <c r="AB1475" s="1056">
        <v>42727</v>
      </c>
      <c r="AC1475" s="771"/>
    </row>
    <row r="1476" spans="1:32" x14ac:dyDescent="0.25">
      <c r="A1476" s="720" t="s">
        <v>115</v>
      </c>
      <c r="B1476" s="769">
        <f t="shared" si="321"/>
        <v>9</v>
      </c>
      <c r="C1476" s="783">
        <v>359</v>
      </c>
      <c r="D1476" s="932" t="s">
        <v>74</v>
      </c>
      <c r="E1476" s="1195">
        <v>42717</v>
      </c>
      <c r="F1476" s="929"/>
      <c r="G1476" s="845">
        <f t="shared" si="325"/>
        <v>9</v>
      </c>
      <c r="H1476" s="783">
        <v>359</v>
      </c>
      <c r="I1476" s="790">
        <v>359</v>
      </c>
      <c r="J1476" s="790">
        <v>359</v>
      </c>
      <c r="K1476" s="783">
        <f t="shared" si="320"/>
        <v>0</v>
      </c>
      <c r="L1476" s="1048">
        <v>42719</v>
      </c>
      <c r="V1476" s="836"/>
      <c r="W1476" s="1051">
        <f t="shared" si="322"/>
        <v>9</v>
      </c>
      <c r="X1476" s="790">
        <v>359</v>
      </c>
      <c r="Y1476" s="783" t="str">
        <f t="shared" si="324"/>
        <v>OK</v>
      </c>
      <c r="Z1476" s="771"/>
      <c r="AA1476" s="1057" t="str">
        <f t="shared" si="323"/>
        <v>Conforama - 2230</v>
      </c>
      <c r="AB1476" s="1056">
        <v>42727</v>
      </c>
      <c r="AC1476" s="771"/>
    </row>
    <row r="1477" spans="1:32" x14ac:dyDescent="0.25">
      <c r="A1477" s="720" t="s">
        <v>115</v>
      </c>
      <c r="B1477" s="769">
        <f t="shared" si="321"/>
        <v>10</v>
      </c>
      <c r="C1477" s="783">
        <v>45</v>
      </c>
      <c r="D1477" s="932" t="s">
        <v>75</v>
      </c>
      <c r="E1477" s="1195">
        <v>42717</v>
      </c>
      <c r="F1477" s="929"/>
      <c r="G1477" s="845">
        <f t="shared" si="325"/>
        <v>10</v>
      </c>
      <c r="H1477" s="783">
        <v>45</v>
      </c>
      <c r="I1477" s="790">
        <v>45</v>
      </c>
      <c r="J1477" s="790">
        <v>45</v>
      </c>
      <c r="K1477" s="783">
        <f t="shared" ref="K1477:K1535" si="326">I1477-J1477</f>
        <v>0</v>
      </c>
      <c r="L1477" s="1048">
        <v>42719</v>
      </c>
      <c r="V1477" s="836"/>
      <c r="W1477" s="1051">
        <f t="shared" si="322"/>
        <v>10</v>
      </c>
      <c r="X1477" s="790">
        <v>45</v>
      </c>
      <c r="Y1477" s="783" t="str">
        <f t="shared" si="324"/>
        <v>OK</v>
      </c>
      <c r="Z1477" s="771"/>
      <c r="AA1477" s="1057" t="str">
        <f t="shared" si="323"/>
        <v>Euronics - 2231</v>
      </c>
      <c r="AB1477" s="1056">
        <v>42727</v>
      </c>
      <c r="AC1477" s="771"/>
    </row>
    <row r="1478" spans="1:32" x14ac:dyDescent="0.25">
      <c r="A1478" s="720" t="s">
        <v>115</v>
      </c>
      <c r="B1478" s="769">
        <f t="shared" si="321"/>
        <v>11</v>
      </c>
      <c r="C1478" s="783">
        <v>5</v>
      </c>
      <c r="D1478" s="932" t="s">
        <v>76</v>
      </c>
      <c r="E1478" s="1195">
        <v>42717</v>
      </c>
      <c r="F1478" s="929"/>
      <c r="G1478" s="845">
        <f t="shared" si="325"/>
        <v>11</v>
      </c>
      <c r="H1478" s="783">
        <v>5</v>
      </c>
      <c r="I1478" s="790">
        <v>5</v>
      </c>
      <c r="J1478" s="790">
        <v>5</v>
      </c>
      <c r="K1478" s="783">
        <f t="shared" si="326"/>
        <v>0</v>
      </c>
      <c r="L1478" s="1048">
        <v>42719</v>
      </c>
      <c r="V1478" s="836"/>
      <c r="W1478" s="1051">
        <f t="shared" si="322"/>
        <v>11</v>
      </c>
      <c r="X1478" s="790">
        <v>5</v>
      </c>
      <c r="Y1478" s="783" t="str">
        <f t="shared" si="324"/>
        <v>OK</v>
      </c>
      <c r="Z1478" s="771"/>
      <c r="AA1478" s="1057" t="str">
        <f t="shared" si="323"/>
        <v>Tien 21 - 2232</v>
      </c>
      <c r="AB1478" s="1056">
        <v>42727</v>
      </c>
      <c r="AC1478" s="771"/>
    </row>
    <row r="1479" spans="1:32" x14ac:dyDescent="0.25">
      <c r="A1479" s="720" t="s">
        <v>115</v>
      </c>
      <c r="B1479" s="769">
        <f t="shared" si="321"/>
        <v>12</v>
      </c>
      <c r="C1479" s="783">
        <v>20</v>
      </c>
      <c r="D1479" s="932" t="s">
        <v>77</v>
      </c>
      <c r="E1479" s="1195">
        <v>42717</v>
      </c>
      <c r="F1479" s="929"/>
      <c r="G1479" s="845">
        <f t="shared" si="325"/>
        <v>12</v>
      </c>
      <c r="H1479" s="783">
        <v>20</v>
      </c>
      <c r="I1479" s="790">
        <v>20</v>
      </c>
      <c r="J1479" s="790">
        <v>20</v>
      </c>
      <c r="K1479" s="783">
        <f t="shared" si="326"/>
        <v>0</v>
      </c>
      <c r="L1479" s="1048">
        <v>42719</v>
      </c>
      <c r="V1479" s="836"/>
      <c r="W1479" s="1051">
        <f t="shared" si="322"/>
        <v>12</v>
      </c>
      <c r="X1479" s="790">
        <v>20</v>
      </c>
      <c r="Y1479" s="783" t="str">
        <f t="shared" si="324"/>
        <v>OK</v>
      </c>
      <c r="Z1479" s="771"/>
      <c r="AA1479" s="1057" t="str">
        <f t="shared" si="323"/>
        <v>Confort - 2233</v>
      </c>
      <c r="AB1479" s="1056">
        <v>42727</v>
      </c>
      <c r="AC1479" s="771"/>
    </row>
    <row r="1480" spans="1:32" x14ac:dyDescent="0.25">
      <c r="A1480" s="720" t="s">
        <v>115</v>
      </c>
      <c r="B1480" s="769">
        <f t="shared" si="321"/>
        <v>13</v>
      </c>
      <c r="C1480" s="783">
        <v>543</v>
      </c>
      <c r="D1480" s="932" t="s">
        <v>213</v>
      </c>
      <c r="E1480" s="1195">
        <v>42717</v>
      </c>
      <c r="F1480" s="929"/>
      <c r="G1480" s="845">
        <f t="shared" si="325"/>
        <v>13</v>
      </c>
      <c r="H1480" s="783">
        <v>543</v>
      </c>
      <c r="I1480" s="790">
        <v>543</v>
      </c>
      <c r="J1480" s="790">
        <v>543</v>
      </c>
      <c r="K1480" s="783">
        <f t="shared" si="326"/>
        <v>0</v>
      </c>
      <c r="L1480" s="1048">
        <v>42719</v>
      </c>
      <c r="V1480" s="836"/>
      <c r="W1480" s="1051">
        <f t="shared" si="322"/>
        <v>13</v>
      </c>
      <c r="X1480" s="790">
        <v>543</v>
      </c>
      <c r="Y1480" s="783" t="str">
        <f t="shared" si="324"/>
        <v>OK</v>
      </c>
      <c r="Z1480" s="771"/>
      <c r="AA1480" s="1057" t="str">
        <f t="shared" si="323"/>
        <v>MC FNAC- 2370</v>
      </c>
      <c r="AB1480" s="1056">
        <v>42738</v>
      </c>
      <c r="AC1480" s="771"/>
    </row>
    <row r="1481" spans="1:32" x14ac:dyDescent="0.25">
      <c r="A1481" s="720" t="s">
        <v>115</v>
      </c>
      <c r="B1481" s="769">
        <f t="shared" ref="B1481:B1534" si="327">B1480+1</f>
        <v>14</v>
      </c>
      <c r="C1481" s="783">
        <v>68</v>
      </c>
      <c r="D1481" s="932" t="s">
        <v>187</v>
      </c>
      <c r="E1481" s="1195">
        <v>42717</v>
      </c>
      <c r="F1481" s="929"/>
      <c r="G1481" s="845">
        <f t="shared" si="325"/>
        <v>14</v>
      </c>
      <c r="H1481" s="783">
        <v>68</v>
      </c>
      <c r="I1481" s="790">
        <v>68</v>
      </c>
      <c r="J1481" s="790">
        <v>68</v>
      </c>
      <c r="K1481" s="783">
        <f t="shared" si="326"/>
        <v>0</v>
      </c>
      <c r="L1481" s="1048">
        <v>42719</v>
      </c>
      <c r="V1481" s="836"/>
      <c r="W1481" s="1051">
        <f t="shared" si="322"/>
        <v>14</v>
      </c>
      <c r="X1481" s="790">
        <v>68</v>
      </c>
      <c r="Y1481" s="783" t="str">
        <f t="shared" si="324"/>
        <v>OK</v>
      </c>
      <c r="Z1481" s="771"/>
      <c r="AA1481" s="1057" t="str">
        <f t="shared" si="323"/>
        <v>Salvador Caetano - 2879</v>
      </c>
      <c r="AB1481" s="1056">
        <v>42732</v>
      </c>
      <c r="AC1481" s="771"/>
    </row>
    <row r="1482" spans="1:32" x14ac:dyDescent="0.25">
      <c r="A1482" s="720" t="s">
        <v>115</v>
      </c>
      <c r="B1482" s="769">
        <f t="shared" si="327"/>
        <v>15</v>
      </c>
      <c r="C1482" s="783">
        <v>530</v>
      </c>
      <c r="D1482" s="932" t="s">
        <v>199</v>
      </c>
      <c r="E1482" s="1195">
        <v>42717</v>
      </c>
      <c r="F1482" s="929"/>
      <c r="G1482" s="845">
        <f t="shared" si="325"/>
        <v>15</v>
      </c>
      <c r="H1482" s="783">
        <v>530</v>
      </c>
      <c r="I1482" s="790">
        <v>530</v>
      </c>
      <c r="J1482" s="790">
        <v>530</v>
      </c>
      <c r="K1482" s="783">
        <f t="shared" si="326"/>
        <v>0</v>
      </c>
      <c r="L1482" s="1048">
        <v>42719</v>
      </c>
      <c r="V1482" s="836"/>
      <c r="W1482" s="1051">
        <f t="shared" si="322"/>
        <v>15</v>
      </c>
      <c r="X1482" s="790">
        <v>530</v>
      </c>
      <c r="Y1482" s="783" t="str">
        <f t="shared" si="324"/>
        <v>OK</v>
      </c>
      <c r="Z1482" s="771"/>
      <c r="AA1482" s="1057" t="str">
        <f t="shared" si="323"/>
        <v>RP Def - 3173</v>
      </c>
      <c r="AB1482" s="1056">
        <v>42727</v>
      </c>
      <c r="AC1482" s="771"/>
    </row>
    <row r="1483" spans="1:32" x14ac:dyDescent="0.25">
      <c r="A1483" s="720" t="s">
        <v>115</v>
      </c>
      <c r="B1483" s="769">
        <f t="shared" si="327"/>
        <v>16</v>
      </c>
      <c r="C1483" s="783">
        <v>785</v>
      </c>
      <c r="D1483" s="932" t="s">
        <v>245</v>
      </c>
      <c r="E1483" s="1195">
        <v>42717</v>
      </c>
      <c r="F1483" s="929"/>
      <c r="G1483" s="845">
        <f t="shared" si="325"/>
        <v>16</v>
      </c>
      <c r="H1483" s="783">
        <v>785</v>
      </c>
      <c r="I1483" s="790">
        <v>785</v>
      </c>
      <c r="J1483" s="790">
        <v>785</v>
      </c>
      <c r="K1483" s="783">
        <f t="shared" si="326"/>
        <v>0</v>
      </c>
      <c r="L1483" s="1048">
        <v>42719</v>
      </c>
      <c r="V1483" s="836"/>
      <c r="W1483" s="1051">
        <f t="shared" si="322"/>
        <v>16</v>
      </c>
      <c r="X1483" s="790">
        <v>785</v>
      </c>
      <c r="Y1483" s="783" t="str">
        <f t="shared" si="324"/>
        <v>OK</v>
      </c>
      <c r="Z1483" s="771"/>
      <c r="AA1483" s="1057" t="str">
        <f t="shared" si="323"/>
        <v>CTT Standard - 4091</v>
      </c>
      <c r="AB1483" s="1056">
        <v>42727</v>
      </c>
      <c r="AC1483" s="771"/>
    </row>
    <row r="1484" spans="1:32" x14ac:dyDescent="0.25">
      <c r="A1484" s="720" t="s">
        <v>115</v>
      </c>
      <c r="B1484" s="769">
        <f t="shared" si="327"/>
        <v>17</v>
      </c>
      <c r="C1484" s="783">
        <v>22</v>
      </c>
      <c r="D1484" s="932" t="s">
        <v>244</v>
      </c>
      <c r="E1484" s="1195">
        <v>42717</v>
      </c>
      <c r="F1484" s="929"/>
      <c r="G1484" s="845">
        <f t="shared" si="325"/>
        <v>17</v>
      </c>
      <c r="H1484" s="783">
        <v>22</v>
      </c>
      <c r="I1484" s="790">
        <v>22</v>
      </c>
      <c r="J1484" s="790">
        <v>22</v>
      </c>
      <c r="K1484" s="783">
        <f t="shared" si="326"/>
        <v>0</v>
      </c>
      <c r="L1484" s="1048">
        <v>42719</v>
      </c>
      <c r="V1484" s="836"/>
      <c r="W1484" s="1051">
        <f t="shared" si="322"/>
        <v>17</v>
      </c>
      <c r="X1484" s="790">
        <v>22</v>
      </c>
      <c r="Y1484" s="783" t="str">
        <f t="shared" si="324"/>
        <v>OK</v>
      </c>
      <c r="Z1484" s="771"/>
      <c r="AA1484" s="1057" t="str">
        <f t="shared" si="323"/>
        <v>JOM - 4327</v>
      </c>
      <c r="AB1484" s="1056">
        <v>42727</v>
      </c>
      <c r="AC1484" s="771"/>
    </row>
    <row r="1485" spans="1:32" x14ac:dyDescent="0.25">
      <c r="A1485" s="720" t="s">
        <v>115</v>
      </c>
      <c r="B1485" s="769">
        <f t="shared" si="327"/>
        <v>18</v>
      </c>
      <c r="C1485" s="783">
        <v>95</v>
      </c>
      <c r="D1485" s="932" t="s">
        <v>214</v>
      </c>
      <c r="E1485" s="1195">
        <v>42717</v>
      </c>
      <c r="F1485" s="929"/>
      <c r="G1485" s="845">
        <f t="shared" si="325"/>
        <v>18</v>
      </c>
      <c r="H1485" s="783">
        <v>95</v>
      </c>
      <c r="I1485" s="790">
        <v>95</v>
      </c>
      <c r="J1485" s="790">
        <v>95</v>
      </c>
      <c r="K1485" s="783">
        <f t="shared" si="326"/>
        <v>0</v>
      </c>
      <c r="L1485" s="1048">
        <v>42719</v>
      </c>
      <c r="V1485" s="836"/>
      <c r="W1485" s="1051">
        <f t="shared" si="322"/>
        <v>18</v>
      </c>
      <c r="X1485" s="790">
        <v>95</v>
      </c>
      <c r="Y1485" s="783" t="str">
        <f t="shared" si="324"/>
        <v>OK</v>
      </c>
      <c r="Z1485" s="771"/>
      <c r="AA1485" s="1057" t="str">
        <f t="shared" si="323"/>
        <v>Worten def - 6806</v>
      </c>
      <c r="AB1485" s="1056">
        <v>42727</v>
      </c>
      <c r="AC1485" s="771"/>
    </row>
    <row r="1486" spans="1:32" x14ac:dyDescent="0.25">
      <c r="A1486" s="720" t="s">
        <v>115</v>
      </c>
      <c r="B1486" s="769">
        <f t="shared" si="327"/>
        <v>19</v>
      </c>
      <c r="C1486" s="783">
        <v>2000</v>
      </c>
      <c r="D1486" s="932" t="s">
        <v>284</v>
      </c>
      <c r="E1486" s="1195">
        <v>42717</v>
      </c>
      <c r="F1486" s="929"/>
      <c r="G1486" s="845">
        <f t="shared" si="325"/>
        <v>19</v>
      </c>
      <c r="H1486" s="783">
        <v>2000</v>
      </c>
      <c r="I1486" s="790">
        <v>2000</v>
      </c>
      <c r="J1486" s="790">
        <v>2000</v>
      </c>
      <c r="K1486" s="783">
        <f t="shared" si="326"/>
        <v>0</v>
      </c>
      <c r="L1486" s="1048">
        <v>42719</v>
      </c>
      <c r="V1486" s="836"/>
      <c r="W1486" s="1051">
        <f t="shared" si="322"/>
        <v>19</v>
      </c>
      <c r="X1486" s="790">
        <v>2000</v>
      </c>
      <c r="Y1486" s="783" t="str">
        <f t="shared" si="324"/>
        <v>OK</v>
      </c>
      <c r="Z1486" s="771"/>
      <c r="AA1486" s="1057" t="str">
        <f t="shared" si="323"/>
        <v>Media Markt - 6946</v>
      </c>
      <c r="AB1486" s="1056">
        <v>42727</v>
      </c>
      <c r="AC1486" s="771"/>
    </row>
    <row r="1487" spans="1:32" x14ac:dyDescent="0.25">
      <c r="A1487" s="720" t="s">
        <v>115</v>
      </c>
      <c r="B1487" s="769">
        <f t="shared" si="327"/>
        <v>20</v>
      </c>
      <c r="C1487" s="783">
        <v>595</v>
      </c>
      <c r="D1487" s="932" t="s">
        <v>284</v>
      </c>
      <c r="E1487" s="1195">
        <v>42717</v>
      </c>
      <c r="F1487" s="929"/>
      <c r="G1487" s="845">
        <f t="shared" si="325"/>
        <v>20</v>
      </c>
      <c r="H1487" s="783">
        <v>595</v>
      </c>
      <c r="I1487" s="790">
        <v>595</v>
      </c>
      <c r="J1487" s="790">
        <v>595</v>
      </c>
      <c r="K1487" s="783">
        <f t="shared" si="326"/>
        <v>0</v>
      </c>
      <c r="L1487" s="1048">
        <v>42719</v>
      </c>
      <c r="V1487" s="836"/>
      <c r="W1487" s="1051">
        <f t="shared" si="322"/>
        <v>20</v>
      </c>
      <c r="X1487" s="790">
        <v>595</v>
      </c>
      <c r="Y1487" s="783" t="str">
        <f t="shared" si="324"/>
        <v>OK</v>
      </c>
      <c r="Z1487" s="771"/>
      <c r="AA1487" s="1057" t="str">
        <f t="shared" si="323"/>
        <v>Media Markt - 6946</v>
      </c>
      <c r="AB1487" s="1056">
        <v>42727</v>
      </c>
      <c r="AC1487" s="771"/>
    </row>
    <row r="1488" spans="1:32" s="726" customFormat="1" x14ac:dyDescent="0.25">
      <c r="A1488" s="726" t="s">
        <v>115</v>
      </c>
      <c r="B1488" s="875">
        <f t="shared" si="327"/>
        <v>21</v>
      </c>
      <c r="C1488" s="959">
        <v>54</v>
      </c>
      <c r="D1488" s="947" t="s">
        <v>281</v>
      </c>
      <c r="E1488" s="1197">
        <v>42717</v>
      </c>
      <c r="F1488" s="939"/>
      <c r="G1488" s="925">
        <f t="shared" si="325"/>
        <v>21</v>
      </c>
      <c r="H1488" s="959">
        <v>54</v>
      </c>
      <c r="I1488" s="903">
        <v>54</v>
      </c>
      <c r="J1488" s="903">
        <v>54</v>
      </c>
      <c r="K1488" s="959">
        <f t="shared" si="326"/>
        <v>0</v>
      </c>
      <c r="L1488" s="1049">
        <v>42719</v>
      </c>
      <c r="V1488" s="968"/>
      <c r="W1488" s="967">
        <f t="shared" si="322"/>
        <v>21</v>
      </c>
      <c r="X1488" s="903">
        <v>54</v>
      </c>
      <c r="Y1488" s="959" t="str">
        <f t="shared" si="324"/>
        <v>OK</v>
      </c>
      <c r="Z1488" s="847"/>
      <c r="AA1488" s="898" t="str">
        <f t="shared" si="323"/>
        <v>Decathlon-6947</v>
      </c>
      <c r="AB1488" s="1058">
        <v>42752</v>
      </c>
      <c r="AC1488" s="847"/>
      <c r="AF1488" s="901"/>
    </row>
    <row r="1489" spans="1:32" x14ac:dyDescent="0.25">
      <c r="A1489" s="688" t="s">
        <v>115</v>
      </c>
      <c r="B1489" s="769">
        <v>1</v>
      </c>
      <c r="C1489" s="783">
        <v>1200</v>
      </c>
      <c r="D1489" s="932" t="s">
        <v>186</v>
      </c>
      <c r="E1489" s="1195">
        <v>42718</v>
      </c>
      <c r="F1489" s="929"/>
      <c r="G1489" s="845">
        <f t="shared" si="325"/>
        <v>1</v>
      </c>
      <c r="H1489" s="783">
        <v>1200</v>
      </c>
      <c r="I1489" s="790">
        <v>1200</v>
      </c>
      <c r="J1489" s="790">
        <v>1200</v>
      </c>
      <c r="K1489" s="783">
        <f t="shared" si="326"/>
        <v>0</v>
      </c>
      <c r="L1489" s="1048">
        <v>42719</v>
      </c>
      <c r="V1489" s="836"/>
      <c r="W1489" s="1051">
        <f t="shared" si="322"/>
        <v>1</v>
      </c>
      <c r="X1489" s="790">
        <v>1200</v>
      </c>
      <c r="Y1489" s="783" t="str">
        <f t="shared" si="324"/>
        <v>OK</v>
      </c>
      <c r="Z1489" s="771"/>
      <c r="AA1489" s="1057" t="str">
        <f t="shared" si="323"/>
        <v>Ikea prov - 2835</v>
      </c>
      <c r="AB1489" s="1056">
        <v>42724</v>
      </c>
      <c r="AC1489" s="771"/>
    </row>
    <row r="1490" spans="1:32" s="726" customFormat="1" x14ac:dyDescent="0.25">
      <c r="A1490" s="726" t="s">
        <v>115</v>
      </c>
      <c r="B1490" s="875">
        <f t="shared" si="327"/>
        <v>2</v>
      </c>
      <c r="C1490" s="959">
        <v>200</v>
      </c>
      <c r="D1490" s="947" t="s">
        <v>196</v>
      </c>
      <c r="E1490" s="1197">
        <v>42718</v>
      </c>
      <c r="F1490" s="939"/>
      <c r="G1490" s="925">
        <f t="shared" si="325"/>
        <v>2</v>
      </c>
      <c r="H1490" s="959">
        <v>200</v>
      </c>
      <c r="I1490" s="903">
        <v>200</v>
      </c>
      <c r="J1490" s="903">
        <v>200</v>
      </c>
      <c r="K1490" s="959">
        <f t="shared" si="326"/>
        <v>0</v>
      </c>
      <c r="L1490" s="1049">
        <v>42719</v>
      </c>
      <c r="V1490" s="968"/>
      <c r="W1490" s="967">
        <f t="shared" si="322"/>
        <v>2</v>
      </c>
      <c r="X1490" s="903">
        <v>200</v>
      </c>
      <c r="Y1490" s="959" t="str">
        <f t="shared" si="324"/>
        <v>OK</v>
      </c>
      <c r="Z1490" s="847"/>
      <c r="AA1490" s="898" t="str">
        <f t="shared" si="323"/>
        <v>RP Provisorio - 3172</v>
      </c>
      <c r="AB1490" s="1058">
        <v>42724</v>
      </c>
      <c r="AC1490" s="847"/>
      <c r="AF1490" s="901"/>
    </row>
    <row r="1491" spans="1:32" s="730" customFormat="1" x14ac:dyDescent="0.25">
      <c r="A1491" s="730" t="s">
        <v>115</v>
      </c>
      <c r="B1491" s="884">
        <v>1</v>
      </c>
      <c r="C1491" s="1007">
        <v>250</v>
      </c>
      <c r="D1491" s="951" t="s">
        <v>196</v>
      </c>
      <c r="E1491" s="1196">
        <v>42719</v>
      </c>
      <c r="F1491" s="940"/>
      <c r="G1491" s="926">
        <f t="shared" si="325"/>
        <v>1</v>
      </c>
      <c r="H1491" s="1007">
        <v>250</v>
      </c>
      <c r="I1491" s="915">
        <v>250</v>
      </c>
      <c r="J1491" s="915">
        <v>250</v>
      </c>
      <c r="K1491" s="1007">
        <f t="shared" si="326"/>
        <v>0</v>
      </c>
      <c r="L1491" s="1047">
        <v>42720</v>
      </c>
      <c r="V1491" s="969"/>
      <c r="W1491" s="996">
        <f t="shared" si="322"/>
        <v>1</v>
      </c>
      <c r="X1491" s="915">
        <v>250</v>
      </c>
      <c r="Y1491" s="1007" t="str">
        <f t="shared" si="324"/>
        <v>OK</v>
      </c>
      <c r="Z1491" s="864"/>
      <c r="AA1491" s="873" t="str">
        <f t="shared" si="323"/>
        <v>RP Provisorio - 3172</v>
      </c>
      <c r="AB1491" s="1059">
        <v>42724</v>
      </c>
      <c r="AC1491" s="864"/>
      <c r="AF1491" s="913"/>
    </row>
    <row r="1492" spans="1:32" s="730" customFormat="1" x14ac:dyDescent="0.25">
      <c r="A1492" s="730" t="s">
        <v>115</v>
      </c>
      <c r="B1492" s="884">
        <v>1</v>
      </c>
      <c r="C1492" s="1007">
        <v>250</v>
      </c>
      <c r="D1492" s="951" t="s">
        <v>196</v>
      </c>
      <c r="E1492" s="1196">
        <v>42720</v>
      </c>
      <c r="F1492" s="940"/>
      <c r="G1492" s="926">
        <f t="shared" si="325"/>
        <v>1</v>
      </c>
      <c r="H1492" s="971">
        <v>250</v>
      </c>
      <c r="I1492" s="915">
        <v>250</v>
      </c>
      <c r="J1492" s="915">
        <v>250</v>
      </c>
      <c r="K1492" s="1007">
        <f t="shared" si="326"/>
        <v>0</v>
      </c>
      <c r="L1492" s="1112">
        <v>42723</v>
      </c>
      <c r="M1492" s="1198"/>
      <c r="V1492" s="969"/>
      <c r="W1492" s="996">
        <f t="shared" si="322"/>
        <v>1</v>
      </c>
      <c r="X1492" s="915">
        <v>250</v>
      </c>
      <c r="Y1492" s="1007" t="str">
        <f t="shared" si="324"/>
        <v>OK</v>
      </c>
      <c r="Z1492" s="864"/>
      <c r="AA1492" s="873" t="str">
        <f t="shared" si="323"/>
        <v>RP Provisorio - 3172</v>
      </c>
      <c r="AB1492" s="1059">
        <v>42732</v>
      </c>
      <c r="AC1492" s="864"/>
      <c r="AF1492" s="913"/>
    </row>
    <row r="1493" spans="1:32" x14ac:dyDescent="0.25">
      <c r="A1493" s="688" t="s">
        <v>115</v>
      </c>
      <c r="B1493" s="769">
        <v>1</v>
      </c>
      <c r="C1493" s="783">
        <v>1000</v>
      </c>
      <c r="D1493" s="932" t="s">
        <v>212</v>
      </c>
      <c r="E1493" s="1195">
        <v>42723</v>
      </c>
      <c r="F1493" s="929"/>
      <c r="G1493" s="845">
        <f t="shared" si="325"/>
        <v>1</v>
      </c>
      <c r="H1493" s="904">
        <v>1000</v>
      </c>
      <c r="I1493" s="790">
        <v>1000</v>
      </c>
      <c r="J1493" s="790">
        <v>1000</v>
      </c>
      <c r="K1493" s="783">
        <f t="shared" si="326"/>
        <v>0</v>
      </c>
      <c r="L1493" s="1111">
        <v>42724</v>
      </c>
      <c r="M1493" s="1151"/>
      <c r="N1493" s="720"/>
      <c r="O1493" s="720"/>
      <c r="P1493" s="720"/>
      <c r="Q1493" s="720"/>
      <c r="R1493" s="720"/>
      <c r="S1493" s="720"/>
      <c r="T1493" s="720"/>
      <c r="U1493" s="720"/>
      <c r="V1493" s="836"/>
      <c r="W1493" s="1051">
        <f t="shared" si="322"/>
        <v>1</v>
      </c>
      <c r="X1493" s="790">
        <v>1000</v>
      </c>
      <c r="Y1493" s="783" t="str">
        <f t="shared" si="324"/>
        <v>OK</v>
      </c>
      <c r="Z1493" s="771"/>
      <c r="AA1493" s="1057" t="str">
        <f t="shared" si="323"/>
        <v>FNAC prov- 2369</v>
      </c>
      <c r="AB1493" s="1056">
        <v>42732</v>
      </c>
      <c r="AC1493" s="771"/>
    </row>
    <row r="1494" spans="1:32" s="726" customFormat="1" x14ac:dyDescent="0.25">
      <c r="A1494" s="726" t="s">
        <v>115</v>
      </c>
      <c r="B1494" s="875">
        <f t="shared" si="327"/>
        <v>2</v>
      </c>
      <c r="C1494" s="959">
        <v>1050</v>
      </c>
      <c r="D1494" s="947" t="s">
        <v>196</v>
      </c>
      <c r="E1494" s="1197">
        <v>42723</v>
      </c>
      <c r="F1494" s="939"/>
      <c r="G1494" s="925">
        <f t="shared" si="325"/>
        <v>2</v>
      </c>
      <c r="H1494" s="912">
        <v>1050</v>
      </c>
      <c r="I1494" s="903">
        <v>1050</v>
      </c>
      <c r="J1494" s="903">
        <v>1050</v>
      </c>
      <c r="K1494" s="959">
        <f t="shared" si="326"/>
        <v>0</v>
      </c>
      <c r="L1494" s="1113">
        <v>42724</v>
      </c>
      <c r="M1494" s="1199"/>
      <c r="V1494" s="968"/>
      <c r="W1494" s="967">
        <f t="shared" si="322"/>
        <v>2</v>
      </c>
      <c r="X1494" s="903">
        <v>1050</v>
      </c>
      <c r="Y1494" s="959" t="str">
        <f t="shared" si="324"/>
        <v>OK</v>
      </c>
      <c r="Z1494" s="847"/>
      <c r="AA1494" s="898" t="str">
        <f t="shared" si="323"/>
        <v>RP Provisorio - 3172</v>
      </c>
      <c r="AB1494" s="1058">
        <v>42732</v>
      </c>
      <c r="AC1494" s="847"/>
      <c r="AF1494" s="901"/>
    </row>
    <row r="1495" spans="1:32" x14ac:dyDescent="0.25">
      <c r="A1495" s="688" t="s">
        <v>115</v>
      </c>
      <c r="B1495" s="769">
        <v>1</v>
      </c>
      <c r="C1495" s="783">
        <v>1</v>
      </c>
      <c r="D1495" s="932" t="s">
        <v>182</v>
      </c>
      <c r="E1495" s="1195">
        <v>42724</v>
      </c>
      <c r="F1495" s="929"/>
      <c r="G1495" s="845">
        <f t="shared" si="325"/>
        <v>1</v>
      </c>
      <c r="H1495" s="904">
        <v>1</v>
      </c>
      <c r="I1495" s="790">
        <v>1</v>
      </c>
      <c r="J1495" s="790">
        <v>1</v>
      </c>
      <c r="K1495" s="783">
        <f t="shared" si="326"/>
        <v>0</v>
      </c>
      <c r="L1495" s="1111">
        <v>42725</v>
      </c>
      <c r="M1495" s="1151"/>
      <c r="N1495" s="720"/>
      <c r="O1495" s="720"/>
      <c r="P1495" s="720"/>
      <c r="Q1495" s="720"/>
      <c r="R1495" s="720"/>
      <c r="S1495" s="720"/>
      <c r="T1495" s="720"/>
      <c r="U1495" s="720"/>
      <c r="V1495" s="836"/>
      <c r="W1495" s="1051">
        <f t="shared" si="322"/>
        <v>1</v>
      </c>
      <c r="X1495" s="790">
        <v>1</v>
      </c>
      <c r="Y1495" s="783" t="str">
        <f t="shared" si="324"/>
        <v>OK</v>
      </c>
      <c r="Z1495" s="771"/>
      <c r="AA1495" s="1057" t="str">
        <f t="shared" si="323"/>
        <v>CNT Def - 2205</v>
      </c>
      <c r="AB1495" s="1056">
        <v>42739</v>
      </c>
      <c r="AC1495" s="771"/>
    </row>
    <row r="1496" spans="1:32" x14ac:dyDescent="0.25">
      <c r="A1496" s="688" t="s">
        <v>115</v>
      </c>
      <c r="B1496" s="769">
        <f t="shared" si="327"/>
        <v>2</v>
      </c>
      <c r="C1496" s="783">
        <v>8</v>
      </c>
      <c r="D1496" s="932" t="s">
        <v>67</v>
      </c>
      <c r="E1496" s="1195">
        <v>42724</v>
      </c>
      <c r="F1496" s="929"/>
      <c r="G1496" s="845">
        <f t="shared" si="325"/>
        <v>2</v>
      </c>
      <c r="H1496" s="904">
        <v>8</v>
      </c>
      <c r="I1496" s="790">
        <v>8</v>
      </c>
      <c r="J1496" s="790">
        <v>8</v>
      </c>
      <c r="K1496" s="783">
        <f t="shared" si="326"/>
        <v>0</v>
      </c>
      <c r="L1496" s="1111">
        <v>42725</v>
      </c>
      <c r="M1496" s="1151"/>
      <c r="N1496" s="720"/>
      <c r="O1496" s="720"/>
      <c r="P1496" s="720"/>
      <c r="Q1496" s="720"/>
      <c r="R1496" s="720"/>
      <c r="S1496" s="720"/>
      <c r="T1496" s="720"/>
      <c r="U1496" s="720"/>
      <c r="V1496" s="836"/>
      <c r="W1496" s="1051">
        <f t="shared" si="322"/>
        <v>2</v>
      </c>
      <c r="X1496" s="790">
        <v>8</v>
      </c>
      <c r="Y1496" s="783" t="str">
        <f t="shared" si="324"/>
        <v>OK</v>
      </c>
      <c r="Z1496" s="771"/>
      <c r="AA1496" s="1057" t="str">
        <f t="shared" si="323"/>
        <v>White - 2213</v>
      </c>
      <c r="AB1496" s="1056">
        <v>42738</v>
      </c>
      <c r="AC1496" s="771"/>
    </row>
    <row r="1497" spans="1:32" x14ac:dyDescent="0.25">
      <c r="A1497" s="688" t="s">
        <v>115</v>
      </c>
      <c r="B1497" s="769">
        <f t="shared" si="327"/>
        <v>3</v>
      </c>
      <c r="C1497" s="783">
        <v>1</v>
      </c>
      <c r="D1497" s="932" t="s">
        <v>68</v>
      </c>
      <c r="E1497" s="1195">
        <v>42724</v>
      </c>
      <c r="F1497" s="929"/>
      <c r="G1497" s="845">
        <f t="shared" si="325"/>
        <v>3</v>
      </c>
      <c r="H1497" s="904">
        <v>1</v>
      </c>
      <c r="I1497" s="790">
        <v>1</v>
      </c>
      <c r="J1497" s="790">
        <v>1</v>
      </c>
      <c r="K1497" s="783">
        <f t="shared" si="326"/>
        <v>0</v>
      </c>
      <c r="L1497" s="1111">
        <v>42725</v>
      </c>
      <c r="M1497" s="1151"/>
      <c r="N1497" s="720"/>
      <c r="O1497" s="720"/>
      <c r="P1497" s="720"/>
      <c r="Q1497" s="720"/>
      <c r="R1497" s="720"/>
      <c r="S1497" s="720"/>
      <c r="T1497" s="720"/>
      <c r="U1497" s="720"/>
      <c r="V1497" s="836"/>
      <c r="W1497" s="1051">
        <f t="shared" si="322"/>
        <v>3</v>
      </c>
      <c r="X1497" s="790">
        <v>1</v>
      </c>
      <c r="Y1497" s="783" t="str">
        <f t="shared" si="324"/>
        <v>OK</v>
      </c>
      <c r="Z1497" s="771"/>
      <c r="AA1497" s="1057" t="str">
        <f t="shared" si="323"/>
        <v>Green - 2214</v>
      </c>
      <c r="AB1497" s="1056">
        <v>42738</v>
      </c>
      <c r="AC1497" s="771"/>
    </row>
    <row r="1498" spans="1:32" x14ac:dyDescent="0.25">
      <c r="A1498" s="688" t="s">
        <v>115</v>
      </c>
      <c r="B1498" s="769">
        <f t="shared" si="327"/>
        <v>4</v>
      </c>
      <c r="C1498" s="783">
        <v>73</v>
      </c>
      <c r="D1498" s="932" t="s">
        <v>69</v>
      </c>
      <c r="E1498" s="1195">
        <v>42724</v>
      </c>
      <c r="F1498" s="929"/>
      <c r="G1498" s="845">
        <f t="shared" si="325"/>
        <v>4</v>
      </c>
      <c r="H1498" s="904">
        <v>73</v>
      </c>
      <c r="I1498" s="790">
        <v>73</v>
      </c>
      <c r="J1498" s="790">
        <v>73</v>
      </c>
      <c r="K1498" s="783">
        <f t="shared" si="326"/>
        <v>0</v>
      </c>
      <c r="L1498" s="1111">
        <v>42725</v>
      </c>
      <c r="M1498" s="1151"/>
      <c r="N1498" s="720"/>
      <c r="O1498" s="720"/>
      <c r="P1498" s="720"/>
      <c r="Q1498" s="720"/>
      <c r="R1498" s="720"/>
      <c r="S1498" s="720"/>
      <c r="T1498" s="720"/>
      <c r="U1498" s="720"/>
      <c r="V1498" s="836"/>
      <c r="W1498" s="1051">
        <f t="shared" ref="W1498:W1535" si="328">B1498:B1517</f>
        <v>4</v>
      </c>
      <c r="X1498" s="790">
        <v>73</v>
      </c>
      <c r="Y1498" s="783" t="str">
        <f t="shared" si="324"/>
        <v>OK</v>
      </c>
      <c r="Z1498" s="771"/>
      <c r="AA1498" s="1057" t="str">
        <f t="shared" si="323"/>
        <v>Black - 2215</v>
      </c>
      <c r="AB1498" s="1056">
        <v>42739</v>
      </c>
      <c r="AC1498" s="771"/>
    </row>
    <row r="1499" spans="1:32" x14ac:dyDescent="0.25">
      <c r="A1499" s="688" t="s">
        <v>115</v>
      </c>
      <c r="B1499" s="769">
        <f t="shared" si="327"/>
        <v>5</v>
      </c>
      <c r="C1499" s="783">
        <v>1</v>
      </c>
      <c r="D1499" s="932" t="s">
        <v>72</v>
      </c>
      <c r="E1499" s="1195">
        <v>42724</v>
      </c>
      <c r="F1499" s="929"/>
      <c r="G1499" s="845">
        <f t="shared" si="325"/>
        <v>5</v>
      </c>
      <c r="H1499" s="904">
        <v>1</v>
      </c>
      <c r="I1499" s="790">
        <v>1</v>
      </c>
      <c r="J1499" s="790">
        <v>1</v>
      </c>
      <c r="K1499" s="783">
        <f t="shared" si="326"/>
        <v>0</v>
      </c>
      <c r="L1499" s="1111">
        <v>42725</v>
      </c>
      <c r="M1499" s="1151"/>
      <c r="N1499" s="720"/>
      <c r="O1499" s="720"/>
      <c r="P1499" s="720"/>
      <c r="Q1499" s="720"/>
      <c r="R1499" s="720"/>
      <c r="S1499" s="720"/>
      <c r="T1499" s="720"/>
      <c r="U1499" s="720"/>
      <c r="V1499" s="836"/>
      <c r="W1499" s="1051">
        <f t="shared" si="328"/>
        <v>5</v>
      </c>
      <c r="X1499" s="790">
        <v>1</v>
      </c>
      <c r="Y1499" s="783" t="str">
        <f t="shared" si="324"/>
        <v>OK</v>
      </c>
      <c r="Z1499" s="771"/>
      <c r="AA1499" s="1057" t="str">
        <f t="shared" si="323"/>
        <v>Credial - 2227</v>
      </c>
      <c r="AB1499" s="1056">
        <v>42738</v>
      </c>
      <c r="AC1499" s="771"/>
    </row>
    <row r="1500" spans="1:32" x14ac:dyDescent="0.25">
      <c r="A1500" s="688" t="s">
        <v>115</v>
      </c>
      <c r="B1500" s="769">
        <f t="shared" si="327"/>
        <v>6</v>
      </c>
      <c r="C1500" s="783">
        <v>453</v>
      </c>
      <c r="D1500" s="932" t="s">
        <v>73</v>
      </c>
      <c r="E1500" s="1195">
        <v>42724</v>
      </c>
      <c r="F1500" s="929"/>
      <c r="G1500" s="845">
        <f t="shared" si="325"/>
        <v>6</v>
      </c>
      <c r="H1500" s="904">
        <v>453</v>
      </c>
      <c r="I1500" s="790">
        <v>453</v>
      </c>
      <c r="J1500" s="790">
        <v>453</v>
      </c>
      <c r="K1500" s="783">
        <f t="shared" si="326"/>
        <v>0</v>
      </c>
      <c r="L1500" s="1111">
        <v>42725</v>
      </c>
      <c r="M1500" s="1151"/>
      <c r="N1500" s="720"/>
      <c r="O1500" s="720"/>
      <c r="P1500" s="720"/>
      <c r="Q1500" s="720"/>
      <c r="R1500" s="720"/>
      <c r="S1500" s="720"/>
      <c r="T1500" s="720"/>
      <c r="U1500" s="720"/>
      <c r="V1500" s="836"/>
      <c r="W1500" s="1051">
        <f t="shared" si="328"/>
        <v>6</v>
      </c>
      <c r="X1500" s="790">
        <v>453</v>
      </c>
      <c r="Y1500" s="783" t="str">
        <f t="shared" si="324"/>
        <v>OK</v>
      </c>
      <c r="Z1500" s="771"/>
      <c r="AA1500" s="1057" t="str">
        <f t="shared" si="323"/>
        <v>Ikea - 2228</v>
      </c>
      <c r="AB1500" s="1056">
        <v>42732</v>
      </c>
      <c r="AC1500" s="771"/>
    </row>
    <row r="1501" spans="1:32" x14ac:dyDescent="0.25">
      <c r="A1501" s="688" t="s">
        <v>115</v>
      </c>
      <c r="B1501" s="769">
        <f t="shared" si="327"/>
        <v>7</v>
      </c>
      <c r="C1501" s="783">
        <v>2</v>
      </c>
      <c r="D1501" s="932" t="s">
        <v>79</v>
      </c>
      <c r="E1501" s="1195">
        <v>42724</v>
      </c>
      <c r="F1501" s="929"/>
      <c r="G1501" s="845">
        <f t="shared" si="325"/>
        <v>7</v>
      </c>
      <c r="H1501" s="904">
        <v>2</v>
      </c>
      <c r="I1501" s="790">
        <v>2</v>
      </c>
      <c r="J1501" s="790">
        <v>2</v>
      </c>
      <c r="K1501" s="783">
        <f t="shared" si="326"/>
        <v>0</v>
      </c>
      <c r="L1501" s="1111">
        <v>42725</v>
      </c>
      <c r="M1501" s="1151"/>
      <c r="N1501" s="720"/>
      <c r="O1501" s="720"/>
      <c r="P1501" s="720"/>
      <c r="Q1501" s="720"/>
      <c r="R1501" s="720"/>
      <c r="S1501" s="720"/>
      <c r="T1501" s="720"/>
      <c r="U1501" s="720"/>
      <c r="V1501" s="836"/>
      <c r="W1501" s="1051">
        <f t="shared" si="328"/>
        <v>7</v>
      </c>
      <c r="X1501" s="790">
        <v>2</v>
      </c>
      <c r="Y1501" s="783" t="str">
        <f t="shared" si="324"/>
        <v>OK</v>
      </c>
      <c r="Z1501" s="771"/>
      <c r="AA1501" s="1057" t="str">
        <f t="shared" si="323"/>
        <v>Moviflor - 2229</v>
      </c>
      <c r="AB1501" s="1056">
        <v>42738</v>
      </c>
      <c r="AC1501" s="771"/>
    </row>
    <row r="1502" spans="1:32" x14ac:dyDescent="0.25">
      <c r="A1502" s="688" t="s">
        <v>115</v>
      </c>
      <c r="B1502" s="769">
        <f t="shared" si="327"/>
        <v>8</v>
      </c>
      <c r="C1502" s="783">
        <v>288</v>
      </c>
      <c r="D1502" s="932" t="s">
        <v>74</v>
      </c>
      <c r="E1502" s="1195">
        <v>42724</v>
      </c>
      <c r="F1502" s="929"/>
      <c r="G1502" s="845">
        <f t="shared" si="325"/>
        <v>8</v>
      </c>
      <c r="H1502" s="904">
        <v>288</v>
      </c>
      <c r="I1502" s="790">
        <v>288</v>
      </c>
      <c r="J1502" s="790">
        <v>288</v>
      </c>
      <c r="K1502" s="783">
        <f t="shared" si="326"/>
        <v>0</v>
      </c>
      <c r="L1502" s="1111">
        <v>42725</v>
      </c>
      <c r="M1502" s="1151"/>
      <c r="N1502" s="720"/>
      <c r="O1502" s="720"/>
      <c r="P1502" s="720"/>
      <c r="Q1502" s="720"/>
      <c r="R1502" s="720"/>
      <c r="S1502" s="720"/>
      <c r="T1502" s="720"/>
      <c r="U1502" s="720"/>
      <c r="V1502" s="836"/>
      <c r="W1502" s="1051">
        <f t="shared" si="328"/>
        <v>8</v>
      </c>
      <c r="X1502" s="790">
        <v>288</v>
      </c>
      <c r="Y1502" s="783" t="str">
        <f t="shared" si="324"/>
        <v>OK</v>
      </c>
      <c r="Z1502" s="771"/>
      <c r="AA1502" s="1057" t="str">
        <f t="shared" si="323"/>
        <v>Conforama - 2230</v>
      </c>
      <c r="AB1502" s="1056">
        <v>42732</v>
      </c>
      <c r="AC1502" s="771"/>
    </row>
    <row r="1503" spans="1:32" x14ac:dyDescent="0.25">
      <c r="A1503" s="688" t="s">
        <v>115</v>
      </c>
      <c r="B1503" s="769">
        <f t="shared" si="327"/>
        <v>9</v>
      </c>
      <c r="C1503" s="783">
        <v>51</v>
      </c>
      <c r="D1503" s="932" t="s">
        <v>75</v>
      </c>
      <c r="E1503" s="1195">
        <v>42724</v>
      </c>
      <c r="F1503" s="929"/>
      <c r="G1503" s="845">
        <f t="shared" si="325"/>
        <v>9</v>
      </c>
      <c r="H1503" s="904">
        <v>51</v>
      </c>
      <c r="I1503" s="790">
        <v>51</v>
      </c>
      <c r="J1503" s="790">
        <v>51</v>
      </c>
      <c r="K1503" s="783">
        <f t="shared" si="326"/>
        <v>0</v>
      </c>
      <c r="L1503" s="1111">
        <v>42725</v>
      </c>
      <c r="M1503" s="1151"/>
      <c r="N1503" s="720"/>
      <c r="O1503" s="720"/>
      <c r="P1503" s="720"/>
      <c r="Q1503" s="720"/>
      <c r="R1503" s="720"/>
      <c r="S1503" s="720"/>
      <c r="T1503" s="720"/>
      <c r="U1503" s="720"/>
      <c r="V1503" s="836"/>
      <c r="W1503" s="1051">
        <f t="shared" si="328"/>
        <v>9</v>
      </c>
      <c r="X1503" s="790">
        <v>51</v>
      </c>
      <c r="Y1503" s="783" t="str">
        <f t="shared" si="324"/>
        <v>OK</v>
      </c>
      <c r="Z1503" s="771"/>
      <c r="AA1503" s="1057" t="str">
        <f t="shared" si="323"/>
        <v>Euronics - 2231</v>
      </c>
      <c r="AB1503" s="1056">
        <v>42738</v>
      </c>
      <c r="AC1503" s="771"/>
    </row>
    <row r="1504" spans="1:32" x14ac:dyDescent="0.25">
      <c r="A1504" s="688" t="s">
        <v>115</v>
      </c>
      <c r="B1504" s="769">
        <f t="shared" si="327"/>
        <v>10</v>
      </c>
      <c r="C1504" s="783">
        <v>32</v>
      </c>
      <c r="D1504" s="932" t="s">
        <v>76</v>
      </c>
      <c r="E1504" s="1195">
        <v>42724</v>
      </c>
      <c r="F1504" s="929"/>
      <c r="G1504" s="845">
        <f t="shared" si="325"/>
        <v>10</v>
      </c>
      <c r="H1504" s="904">
        <v>32</v>
      </c>
      <c r="I1504" s="790">
        <v>32</v>
      </c>
      <c r="J1504" s="790">
        <v>32</v>
      </c>
      <c r="K1504" s="783">
        <f t="shared" si="326"/>
        <v>0</v>
      </c>
      <c r="L1504" s="1111">
        <v>42725</v>
      </c>
      <c r="M1504" s="1151"/>
      <c r="N1504" s="720"/>
      <c r="O1504" s="720"/>
      <c r="P1504" s="720"/>
      <c r="Q1504" s="720"/>
      <c r="R1504" s="720"/>
      <c r="S1504" s="720"/>
      <c r="T1504" s="720"/>
      <c r="U1504" s="720"/>
      <c r="V1504" s="836"/>
      <c r="W1504" s="1051">
        <f t="shared" si="328"/>
        <v>10</v>
      </c>
      <c r="X1504" s="790">
        <v>32</v>
      </c>
      <c r="Y1504" s="783" t="str">
        <f t="shared" si="324"/>
        <v>OK</v>
      </c>
      <c r="Z1504" s="771"/>
      <c r="AA1504" s="1057" t="str">
        <f t="shared" si="323"/>
        <v>Tien 21 - 2232</v>
      </c>
      <c r="AB1504" s="1056">
        <v>42738</v>
      </c>
      <c r="AC1504" s="771"/>
    </row>
    <row r="1505" spans="1:32" x14ac:dyDescent="0.25">
      <c r="A1505" s="688" t="s">
        <v>115</v>
      </c>
      <c r="B1505" s="769">
        <f t="shared" si="327"/>
        <v>11</v>
      </c>
      <c r="C1505" s="783">
        <v>18</v>
      </c>
      <c r="D1505" s="932" t="s">
        <v>77</v>
      </c>
      <c r="E1505" s="1195">
        <v>42724</v>
      </c>
      <c r="F1505" s="929"/>
      <c r="G1505" s="845">
        <f t="shared" si="325"/>
        <v>11</v>
      </c>
      <c r="H1505" s="904">
        <v>18</v>
      </c>
      <c r="I1505" s="790">
        <v>18</v>
      </c>
      <c r="J1505" s="790">
        <v>18</v>
      </c>
      <c r="K1505" s="783">
        <f t="shared" si="326"/>
        <v>0</v>
      </c>
      <c r="L1505" s="1111">
        <v>42725</v>
      </c>
      <c r="M1505" s="1151"/>
      <c r="N1505" s="720"/>
      <c r="O1505" s="720"/>
      <c r="P1505" s="720"/>
      <c r="Q1505" s="720"/>
      <c r="R1505" s="720"/>
      <c r="S1505" s="720"/>
      <c r="T1505" s="720"/>
      <c r="U1505" s="720"/>
      <c r="V1505" s="836"/>
      <c r="W1505" s="1051">
        <f t="shared" si="328"/>
        <v>11</v>
      </c>
      <c r="X1505" s="790">
        <v>18</v>
      </c>
      <c r="Y1505" s="783" t="str">
        <f t="shared" si="324"/>
        <v>OK</v>
      </c>
      <c r="Z1505" s="771"/>
      <c r="AA1505" s="1057" t="str">
        <f t="shared" ref="AA1505:AA1535" si="329">D1505</f>
        <v>Confort - 2233</v>
      </c>
      <c r="AB1505" s="1056">
        <v>42738</v>
      </c>
      <c r="AC1505" s="771"/>
    </row>
    <row r="1506" spans="1:32" x14ac:dyDescent="0.25">
      <c r="A1506" s="688" t="s">
        <v>115</v>
      </c>
      <c r="B1506" s="769">
        <f t="shared" si="327"/>
        <v>12</v>
      </c>
      <c r="C1506" s="783">
        <v>1037</v>
      </c>
      <c r="D1506" s="932" t="s">
        <v>213</v>
      </c>
      <c r="E1506" s="1195">
        <v>42724</v>
      </c>
      <c r="F1506" s="929"/>
      <c r="G1506" s="845">
        <f t="shared" si="325"/>
        <v>12</v>
      </c>
      <c r="H1506" s="904">
        <v>1037</v>
      </c>
      <c r="I1506" s="790">
        <v>1037</v>
      </c>
      <c r="J1506" s="790">
        <v>1037</v>
      </c>
      <c r="K1506" s="783">
        <f t="shared" si="326"/>
        <v>0</v>
      </c>
      <c r="L1506" s="1111">
        <v>42725</v>
      </c>
      <c r="M1506" s="1151"/>
      <c r="N1506" s="720"/>
      <c r="O1506" s="720"/>
      <c r="P1506" s="720"/>
      <c r="Q1506" s="720"/>
      <c r="R1506" s="720"/>
      <c r="S1506" s="720"/>
      <c r="T1506" s="720"/>
      <c r="U1506" s="720"/>
      <c r="V1506" s="836"/>
      <c r="W1506" s="1051">
        <f t="shared" si="328"/>
        <v>12</v>
      </c>
      <c r="X1506" s="790">
        <v>1037</v>
      </c>
      <c r="Y1506" s="783" t="str">
        <f t="shared" si="324"/>
        <v>OK</v>
      </c>
      <c r="Z1506" s="771"/>
      <c r="AA1506" s="1057" t="str">
        <f t="shared" si="329"/>
        <v>MC FNAC- 2370</v>
      </c>
      <c r="AB1506" s="1056">
        <v>42732</v>
      </c>
      <c r="AC1506" s="771"/>
    </row>
    <row r="1507" spans="1:32" x14ac:dyDescent="0.25">
      <c r="A1507" s="688" t="s">
        <v>115</v>
      </c>
      <c r="B1507" s="769">
        <f t="shared" si="327"/>
        <v>13</v>
      </c>
      <c r="C1507" s="783">
        <v>99</v>
      </c>
      <c r="D1507" s="932" t="s">
        <v>187</v>
      </c>
      <c r="E1507" s="1195">
        <v>42724</v>
      </c>
      <c r="F1507" s="929"/>
      <c r="G1507" s="845">
        <f t="shared" si="325"/>
        <v>13</v>
      </c>
      <c r="H1507" s="904">
        <v>99</v>
      </c>
      <c r="I1507" s="790">
        <v>99</v>
      </c>
      <c r="J1507" s="790">
        <v>99</v>
      </c>
      <c r="K1507" s="783">
        <f t="shared" si="326"/>
        <v>0</v>
      </c>
      <c r="L1507" s="1111">
        <v>42725</v>
      </c>
      <c r="M1507" s="1151"/>
      <c r="N1507" s="720"/>
      <c r="O1507" s="720"/>
      <c r="P1507" s="720"/>
      <c r="Q1507" s="720"/>
      <c r="R1507" s="720"/>
      <c r="S1507" s="720"/>
      <c r="T1507" s="720"/>
      <c r="U1507" s="720"/>
      <c r="V1507" s="836"/>
      <c r="W1507" s="1051">
        <f t="shared" si="328"/>
        <v>13</v>
      </c>
      <c r="X1507" s="790">
        <v>99</v>
      </c>
      <c r="Y1507" s="783" t="str">
        <f t="shared" si="324"/>
        <v>OK</v>
      </c>
      <c r="Z1507" s="771"/>
      <c r="AA1507" s="1057" t="str">
        <f t="shared" si="329"/>
        <v>Salvador Caetano - 2879</v>
      </c>
      <c r="AB1507" s="1056">
        <v>42738</v>
      </c>
      <c r="AC1507" s="771"/>
    </row>
    <row r="1508" spans="1:32" x14ac:dyDescent="0.25">
      <c r="A1508" s="688" t="s">
        <v>115</v>
      </c>
      <c r="B1508" s="769">
        <f t="shared" si="327"/>
        <v>14</v>
      </c>
      <c r="C1508" s="783">
        <v>1052</v>
      </c>
      <c r="D1508" s="932" t="s">
        <v>199</v>
      </c>
      <c r="E1508" s="1195">
        <v>42724</v>
      </c>
      <c r="F1508" s="929"/>
      <c r="G1508" s="845">
        <f t="shared" si="325"/>
        <v>14</v>
      </c>
      <c r="H1508" s="904">
        <v>1052</v>
      </c>
      <c r="I1508" s="790">
        <v>1052</v>
      </c>
      <c r="J1508" s="790">
        <v>1052</v>
      </c>
      <c r="K1508" s="783">
        <f t="shared" si="326"/>
        <v>0</v>
      </c>
      <c r="L1508" s="1111">
        <v>42725</v>
      </c>
      <c r="M1508" s="1151"/>
      <c r="N1508" s="720"/>
      <c r="O1508" s="720"/>
      <c r="P1508" s="720"/>
      <c r="Q1508" s="720"/>
      <c r="R1508" s="720"/>
      <c r="S1508" s="720"/>
      <c r="T1508" s="720"/>
      <c r="U1508" s="720"/>
      <c r="V1508" s="836"/>
      <c r="W1508" s="1051">
        <f t="shared" si="328"/>
        <v>14</v>
      </c>
      <c r="X1508" s="790">
        <v>1052</v>
      </c>
      <c r="Y1508" s="783" t="str">
        <f t="shared" ref="Y1508:Y1535" si="330">IF(C1508=X1508,"OK",IF(R1508=J1508,"ERRO",IF(X1508="","KO",IF(X1508=J1508,"ERRO"))))</f>
        <v>OK</v>
      </c>
      <c r="Z1508" s="771"/>
      <c r="AA1508" s="1057" t="str">
        <f t="shared" si="329"/>
        <v>RP Def - 3173</v>
      </c>
      <c r="AB1508" s="1056">
        <v>42732</v>
      </c>
      <c r="AC1508" s="771"/>
    </row>
    <row r="1509" spans="1:32" x14ac:dyDescent="0.25">
      <c r="A1509" s="688" t="s">
        <v>115</v>
      </c>
      <c r="B1509" s="769">
        <f t="shared" si="327"/>
        <v>15</v>
      </c>
      <c r="C1509" s="783">
        <v>1085</v>
      </c>
      <c r="D1509" s="932" t="s">
        <v>245</v>
      </c>
      <c r="E1509" s="1195">
        <v>42724</v>
      </c>
      <c r="F1509" s="929"/>
      <c r="G1509" s="845">
        <f t="shared" ref="G1509:G1535" si="331">B1509</f>
        <v>15</v>
      </c>
      <c r="H1509" s="904">
        <v>1085</v>
      </c>
      <c r="I1509" s="790">
        <v>1085</v>
      </c>
      <c r="J1509" s="790">
        <v>1085</v>
      </c>
      <c r="K1509" s="783">
        <f t="shared" si="326"/>
        <v>0</v>
      </c>
      <c r="L1509" s="1111">
        <v>42725</v>
      </c>
      <c r="M1509" s="1151"/>
      <c r="N1509" s="720"/>
      <c r="O1509" s="720"/>
      <c r="P1509" s="720"/>
      <c r="Q1509" s="720"/>
      <c r="R1509" s="720"/>
      <c r="S1509" s="720"/>
      <c r="T1509" s="720"/>
      <c r="U1509" s="720"/>
      <c r="V1509" s="836"/>
      <c r="W1509" s="1051">
        <f t="shared" si="328"/>
        <v>15</v>
      </c>
      <c r="X1509" s="790">
        <v>1085</v>
      </c>
      <c r="Y1509" s="783" t="str">
        <f t="shared" si="330"/>
        <v>OK</v>
      </c>
      <c r="Z1509" s="771"/>
      <c r="AA1509" s="1057" t="str">
        <f t="shared" si="329"/>
        <v>CTT Standard - 4091</v>
      </c>
      <c r="AB1509" s="1056">
        <v>42741</v>
      </c>
      <c r="AC1509" s="771"/>
    </row>
    <row r="1510" spans="1:32" x14ac:dyDescent="0.25">
      <c r="A1510" s="688" t="s">
        <v>115</v>
      </c>
      <c r="B1510" s="769">
        <f t="shared" si="327"/>
        <v>16</v>
      </c>
      <c r="C1510" s="783">
        <v>23</v>
      </c>
      <c r="D1510" s="932" t="s">
        <v>244</v>
      </c>
      <c r="E1510" s="1195">
        <v>42724</v>
      </c>
      <c r="F1510" s="929"/>
      <c r="G1510" s="845">
        <f t="shared" si="331"/>
        <v>16</v>
      </c>
      <c r="H1510" s="904">
        <v>23</v>
      </c>
      <c r="I1510" s="790">
        <v>23</v>
      </c>
      <c r="J1510" s="790">
        <v>23</v>
      </c>
      <c r="K1510" s="783">
        <f t="shared" si="326"/>
        <v>0</v>
      </c>
      <c r="L1510" s="1111">
        <v>42725</v>
      </c>
      <c r="M1510" s="1151"/>
      <c r="N1510" s="720"/>
      <c r="O1510" s="720"/>
      <c r="P1510" s="720"/>
      <c r="Q1510" s="720"/>
      <c r="R1510" s="720"/>
      <c r="S1510" s="720"/>
      <c r="T1510" s="720"/>
      <c r="U1510" s="720"/>
      <c r="V1510" s="836"/>
      <c r="W1510" s="1051">
        <f t="shared" si="328"/>
        <v>16</v>
      </c>
      <c r="X1510" s="790">
        <v>23</v>
      </c>
      <c r="Y1510" s="783" t="str">
        <f t="shared" si="330"/>
        <v>OK</v>
      </c>
      <c r="Z1510" s="771"/>
      <c r="AA1510" s="1057" t="str">
        <f t="shared" si="329"/>
        <v>JOM - 4327</v>
      </c>
      <c r="AB1510" s="1056">
        <v>42738</v>
      </c>
      <c r="AC1510" s="771"/>
    </row>
    <row r="1511" spans="1:32" x14ac:dyDescent="0.25">
      <c r="A1511" s="688" t="s">
        <v>115</v>
      </c>
      <c r="B1511" s="769">
        <f t="shared" si="327"/>
        <v>17</v>
      </c>
      <c r="C1511" s="783">
        <v>1</v>
      </c>
      <c r="D1511" s="932" t="s">
        <v>189</v>
      </c>
      <c r="E1511" s="1195">
        <v>42724</v>
      </c>
      <c r="F1511" s="929"/>
      <c r="G1511" s="845">
        <f t="shared" si="331"/>
        <v>17</v>
      </c>
      <c r="H1511" s="904">
        <v>1</v>
      </c>
      <c r="I1511" s="790">
        <v>1</v>
      </c>
      <c r="J1511" s="790">
        <v>1</v>
      </c>
      <c r="K1511" s="783">
        <f t="shared" si="326"/>
        <v>0</v>
      </c>
      <c r="L1511" s="1111">
        <v>42725</v>
      </c>
      <c r="M1511" s="1151"/>
      <c r="N1511" s="720"/>
      <c r="O1511" s="720"/>
      <c r="P1511" s="720"/>
      <c r="Q1511" s="720"/>
      <c r="R1511" s="720"/>
      <c r="S1511" s="720"/>
      <c r="T1511" s="720"/>
      <c r="U1511" s="720"/>
      <c r="V1511" s="836"/>
      <c r="W1511" s="1051">
        <f t="shared" si="328"/>
        <v>17</v>
      </c>
      <c r="X1511" s="790">
        <v>1</v>
      </c>
      <c r="Y1511" s="783" t="str">
        <f t="shared" si="330"/>
        <v>OK</v>
      </c>
      <c r="Z1511" s="771"/>
      <c r="AA1511" s="1057" t="str">
        <f t="shared" si="329"/>
        <v>SZ Def - 6508</v>
      </c>
      <c r="AB1511" s="1056">
        <v>42739</v>
      </c>
      <c r="AC1511" s="771"/>
    </row>
    <row r="1512" spans="1:32" x14ac:dyDescent="0.25">
      <c r="A1512" s="688" t="s">
        <v>115</v>
      </c>
      <c r="B1512" s="769">
        <f t="shared" si="327"/>
        <v>18</v>
      </c>
      <c r="C1512" s="783">
        <v>101</v>
      </c>
      <c r="D1512" s="932" t="s">
        <v>214</v>
      </c>
      <c r="E1512" s="1195">
        <v>42724</v>
      </c>
      <c r="F1512" s="929"/>
      <c r="G1512" s="845">
        <f t="shared" si="331"/>
        <v>18</v>
      </c>
      <c r="H1512" s="904">
        <v>101</v>
      </c>
      <c r="I1512" s="790">
        <v>101</v>
      </c>
      <c r="J1512" s="790">
        <v>101</v>
      </c>
      <c r="K1512" s="783">
        <f t="shared" si="326"/>
        <v>0</v>
      </c>
      <c r="L1512" s="1111">
        <v>42725</v>
      </c>
      <c r="M1512" s="1151"/>
      <c r="N1512" s="720"/>
      <c r="O1512" s="720"/>
      <c r="P1512" s="720"/>
      <c r="Q1512" s="720"/>
      <c r="R1512" s="720"/>
      <c r="S1512" s="720"/>
      <c r="T1512" s="720"/>
      <c r="U1512" s="720"/>
      <c r="V1512" s="836"/>
      <c r="W1512" s="1051">
        <f t="shared" si="328"/>
        <v>18</v>
      </c>
      <c r="X1512" s="790">
        <v>101</v>
      </c>
      <c r="Y1512" s="783" t="str">
        <f t="shared" si="330"/>
        <v>OK</v>
      </c>
      <c r="Z1512" s="771"/>
      <c r="AA1512" s="1057" t="str">
        <f t="shared" si="329"/>
        <v>Worten def - 6806</v>
      </c>
      <c r="AB1512" s="1056">
        <v>42373</v>
      </c>
      <c r="AC1512" s="771"/>
    </row>
    <row r="1513" spans="1:32" x14ac:dyDescent="0.25">
      <c r="A1513" s="688" t="s">
        <v>115</v>
      </c>
      <c r="B1513" s="769">
        <f t="shared" si="327"/>
        <v>19</v>
      </c>
      <c r="C1513" s="783">
        <v>1</v>
      </c>
      <c r="D1513" s="932" t="s">
        <v>219</v>
      </c>
      <c r="E1513" s="1195">
        <v>42724</v>
      </c>
      <c r="F1513" s="929"/>
      <c r="G1513" s="845">
        <f t="shared" si="331"/>
        <v>19</v>
      </c>
      <c r="H1513" s="904">
        <v>1</v>
      </c>
      <c r="I1513" s="790">
        <v>1</v>
      </c>
      <c r="J1513" s="790">
        <v>1</v>
      </c>
      <c r="K1513" s="783">
        <f t="shared" si="326"/>
        <v>0</v>
      </c>
      <c r="L1513" s="1111">
        <v>42725</v>
      </c>
      <c r="M1513" s="1151"/>
      <c r="N1513" s="720"/>
      <c r="O1513" s="720"/>
      <c r="P1513" s="720"/>
      <c r="Q1513" s="720"/>
      <c r="R1513" s="720"/>
      <c r="S1513" s="720"/>
      <c r="T1513" s="720"/>
      <c r="U1513" s="720"/>
      <c r="V1513" s="836"/>
      <c r="W1513" s="1051">
        <f t="shared" si="328"/>
        <v>19</v>
      </c>
      <c r="X1513" s="790">
        <v>1</v>
      </c>
      <c r="Y1513" s="783" t="str">
        <f t="shared" si="330"/>
        <v>OK</v>
      </c>
      <c r="Z1513" s="771"/>
      <c r="AA1513" s="1057" t="str">
        <f t="shared" si="329"/>
        <v>Vobis -6843</v>
      </c>
      <c r="AB1513" s="1056">
        <v>42373</v>
      </c>
      <c r="AC1513" s="771"/>
    </row>
    <row r="1514" spans="1:32" x14ac:dyDescent="0.25">
      <c r="A1514" s="688" t="s">
        <v>115</v>
      </c>
      <c r="B1514" s="769">
        <f t="shared" si="327"/>
        <v>20</v>
      </c>
      <c r="C1514" s="783">
        <v>700</v>
      </c>
      <c r="D1514" s="932" t="s">
        <v>284</v>
      </c>
      <c r="E1514" s="1195">
        <v>42724</v>
      </c>
      <c r="F1514" s="929"/>
      <c r="G1514" s="845">
        <f t="shared" si="331"/>
        <v>20</v>
      </c>
      <c r="H1514" s="904">
        <v>700</v>
      </c>
      <c r="I1514" s="790">
        <v>700</v>
      </c>
      <c r="J1514" s="790">
        <v>700</v>
      </c>
      <c r="K1514" s="783">
        <f t="shared" si="326"/>
        <v>0</v>
      </c>
      <c r="L1514" s="1111">
        <v>42725</v>
      </c>
      <c r="M1514" s="1151"/>
      <c r="N1514" s="720"/>
      <c r="O1514" s="720"/>
      <c r="P1514" s="720"/>
      <c r="Q1514" s="720"/>
      <c r="R1514" s="720"/>
      <c r="S1514" s="720"/>
      <c r="T1514" s="720"/>
      <c r="U1514" s="720"/>
      <c r="V1514" s="836"/>
      <c r="W1514" s="1051">
        <f t="shared" si="328"/>
        <v>20</v>
      </c>
      <c r="X1514" s="790">
        <v>700</v>
      </c>
      <c r="Y1514" s="783" t="str">
        <f t="shared" si="330"/>
        <v>OK</v>
      </c>
      <c r="Z1514" s="771"/>
      <c r="AA1514" s="1057" t="str">
        <f t="shared" si="329"/>
        <v>Media Markt - 6946</v>
      </c>
      <c r="AB1514" s="1056">
        <v>42740</v>
      </c>
      <c r="AC1514" s="771"/>
    </row>
    <row r="1515" spans="1:32" s="726" customFormat="1" x14ac:dyDescent="0.25">
      <c r="A1515" s="726" t="s">
        <v>115</v>
      </c>
      <c r="B1515" s="875">
        <f t="shared" si="327"/>
        <v>21</v>
      </c>
      <c r="C1515" s="959">
        <v>61</v>
      </c>
      <c r="D1515" s="847" t="s">
        <v>281</v>
      </c>
      <c r="E1515" s="1197">
        <v>42724</v>
      </c>
      <c r="F1515" s="939"/>
      <c r="G1515" s="925">
        <f t="shared" si="331"/>
        <v>21</v>
      </c>
      <c r="H1515" s="912">
        <v>61</v>
      </c>
      <c r="I1515" s="903">
        <v>61</v>
      </c>
      <c r="J1515" s="903">
        <v>61</v>
      </c>
      <c r="K1515" s="959">
        <f t="shared" si="326"/>
        <v>0</v>
      </c>
      <c r="L1515" s="1113">
        <v>42725</v>
      </c>
      <c r="M1515" s="1199"/>
      <c r="V1515" s="968"/>
      <c r="W1515" s="967">
        <f t="shared" si="328"/>
        <v>21</v>
      </c>
      <c r="X1515" s="903">
        <v>61</v>
      </c>
      <c r="Y1515" s="959" t="str">
        <f t="shared" si="330"/>
        <v>OK</v>
      </c>
      <c r="Z1515" s="847"/>
      <c r="AA1515" s="898" t="str">
        <f t="shared" si="329"/>
        <v>Decathlon-6947</v>
      </c>
      <c r="AB1515" s="1058">
        <v>42738</v>
      </c>
      <c r="AC1515" s="847"/>
      <c r="AF1515" s="901"/>
    </row>
    <row r="1516" spans="1:32" s="730" customFormat="1" x14ac:dyDescent="0.25">
      <c r="A1516" s="730" t="s">
        <v>115</v>
      </c>
      <c r="B1516" s="884">
        <v>1</v>
      </c>
      <c r="C1516" s="1007">
        <v>1000</v>
      </c>
      <c r="D1516" s="951" t="s">
        <v>212</v>
      </c>
      <c r="E1516" s="1196">
        <v>42726</v>
      </c>
      <c r="F1516" s="940"/>
      <c r="G1516" s="926">
        <f t="shared" si="331"/>
        <v>1</v>
      </c>
      <c r="H1516" s="971">
        <v>1000</v>
      </c>
      <c r="I1516" s="915">
        <v>1000</v>
      </c>
      <c r="J1516" s="915">
        <v>1000</v>
      </c>
      <c r="K1516" s="1007">
        <f t="shared" si="326"/>
        <v>0</v>
      </c>
      <c r="L1516" s="1112">
        <v>42727</v>
      </c>
      <c r="M1516" s="1198"/>
      <c r="V1516" s="969"/>
      <c r="W1516" s="996">
        <f t="shared" si="328"/>
        <v>1</v>
      </c>
      <c r="X1516" s="915">
        <v>1000</v>
      </c>
      <c r="Y1516" s="1007" t="str">
        <f t="shared" si="330"/>
        <v>OK</v>
      </c>
      <c r="Z1516" s="864"/>
      <c r="AA1516" s="873" t="str">
        <f t="shared" si="329"/>
        <v>FNAC prov- 2369</v>
      </c>
      <c r="AB1516" s="1059">
        <v>42732</v>
      </c>
      <c r="AC1516" s="864"/>
      <c r="AF1516" s="913"/>
    </row>
    <row r="1517" spans="1:32" s="730" customFormat="1" x14ac:dyDescent="0.25">
      <c r="A1517" s="730" t="s">
        <v>115</v>
      </c>
      <c r="B1517" s="884">
        <v>1</v>
      </c>
      <c r="C1517" s="1007">
        <v>200</v>
      </c>
      <c r="D1517" s="951" t="s">
        <v>196</v>
      </c>
      <c r="E1517" s="1196">
        <v>42727</v>
      </c>
      <c r="F1517" s="940"/>
      <c r="G1517" s="926">
        <f t="shared" si="331"/>
        <v>1</v>
      </c>
      <c r="H1517" s="971">
        <v>200</v>
      </c>
      <c r="I1517" s="915">
        <v>200</v>
      </c>
      <c r="J1517" s="915">
        <v>200</v>
      </c>
      <c r="K1517" s="1007">
        <f t="shared" si="326"/>
        <v>0</v>
      </c>
      <c r="L1517" s="1112">
        <v>42730</v>
      </c>
      <c r="M1517" s="1198"/>
      <c r="V1517" s="969"/>
      <c r="W1517" s="996">
        <f t="shared" si="328"/>
        <v>1</v>
      </c>
      <c r="X1517" s="915">
        <v>200</v>
      </c>
      <c r="Y1517" s="1007" t="str">
        <f t="shared" si="330"/>
        <v>OK</v>
      </c>
      <c r="Z1517" s="864"/>
      <c r="AA1517" s="873" t="str">
        <f t="shared" si="329"/>
        <v>RP Provisorio - 3172</v>
      </c>
      <c r="AB1517" s="1059">
        <v>42732</v>
      </c>
      <c r="AC1517" s="864"/>
      <c r="AF1517" s="913"/>
    </row>
    <row r="1518" spans="1:32" x14ac:dyDescent="0.25">
      <c r="A1518" s="688" t="s">
        <v>115</v>
      </c>
      <c r="B1518" s="769">
        <v>1</v>
      </c>
      <c r="C1518" s="783">
        <v>5</v>
      </c>
      <c r="D1518" s="932" t="s">
        <v>67</v>
      </c>
      <c r="E1518" s="1195">
        <v>42731</v>
      </c>
      <c r="F1518" s="929"/>
      <c r="G1518" s="845">
        <f t="shared" si="331"/>
        <v>1</v>
      </c>
      <c r="H1518" s="904">
        <v>5</v>
      </c>
      <c r="I1518" s="790">
        <v>5</v>
      </c>
      <c r="J1518" s="790">
        <v>5</v>
      </c>
      <c r="K1518" s="783">
        <f t="shared" si="326"/>
        <v>0</v>
      </c>
      <c r="L1518" s="1111">
        <v>42732</v>
      </c>
      <c r="M1518" s="1151"/>
      <c r="N1518" s="720"/>
      <c r="O1518" s="720"/>
      <c r="P1518" s="720"/>
      <c r="Q1518" s="720"/>
      <c r="R1518" s="720"/>
      <c r="S1518" s="720"/>
      <c r="T1518" s="720"/>
      <c r="U1518" s="720"/>
      <c r="V1518" s="836"/>
      <c r="W1518" s="1051">
        <f t="shared" si="328"/>
        <v>1</v>
      </c>
      <c r="X1518" s="790">
        <v>5</v>
      </c>
      <c r="Y1518" s="783" t="str">
        <f t="shared" si="330"/>
        <v>OK</v>
      </c>
      <c r="Z1518" s="771"/>
      <c r="AA1518" s="1057" t="str">
        <f t="shared" si="329"/>
        <v>White - 2213</v>
      </c>
      <c r="AB1518" s="1056">
        <v>42738</v>
      </c>
      <c r="AC1518" s="771"/>
    </row>
    <row r="1519" spans="1:32" x14ac:dyDescent="0.25">
      <c r="A1519" s="688" t="s">
        <v>115</v>
      </c>
      <c r="B1519" s="769">
        <f t="shared" si="327"/>
        <v>2</v>
      </c>
      <c r="C1519" s="783">
        <v>90</v>
      </c>
      <c r="D1519" s="932" t="s">
        <v>69</v>
      </c>
      <c r="E1519" s="1195">
        <v>42731</v>
      </c>
      <c r="F1519" s="929"/>
      <c r="G1519" s="845">
        <f t="shared" si="331"/>
        <v>2</v>
      </c>
      <c r="H1519" s="904">
        <v>90</v>
      </c>
      <c r="I1519" s="790">
        <v>90</v>
      </c>
      <c r="J1519" s="790">
        <v>90</v>
      </c>
      <c r="K1519" s="783">
        <f t="shared" si="326"/>
        <v>0</v>
      </c>
      <c r="L1519" s="1111">
        <v>42732</v>
      </c>
      <c r="M1519" s="1151"/>
      <c r="N1519" s="720"/>
      <c r="O1519" s="720"/>
      <c r="P1519" s="720"/>
      <c r="Q1519" s="720"/>
      <c r="R1519" s="720"/>
      <c r="S1519" s="720"/>
      <c r="T1519" s="720"/>
      <c r="U1519" s="720"/>
      <c r="V1519" s="836"/>
      <c r="W1519" s="1051">
        <f t="shared" si="328"/>
        <v>2</v>
      </c>
      <c r="X1519" s="790">
        <v>90</v>
      </c>
      <c r="Y1519" s="783" t="str">
        <f t="shared" si="330"/>
        <v>OK</v>
      </c>
      <c r="Z1519" s="771"/>
      <c r="AA1519" s="1057" t="str">
        <f t="shared" si="329"/>
        <v>Black - 2215</v>
      </c>
      <c r="AB1519" s="1056">
        <v>42739</v>
      </c>
      <c r="AC1519" s="771"/>
    </row>
    <row r="1520" spans="1:32" x14ac:dyDescent="0.25">
      <c r="A1520" s="688" t="s">
        <v>115</v>
      </c>
      <c r="B1520" s="769">
        <f t="shared" si="327"/>
        <v>3</v>
      </c>
      <c r="C1520" s="783">
        <v>1</v>
      </c>
      <c r="D1520" s="932" t="s">
        <v>72</v>
      </c>
      <c r="E1520" s="1195">
        <v>42731</v>
      </c>
      <c r="F1520" s="929"/>
      <c r="G1520" s="845">
        <f t="shared" si="331"/>
        <v>3</v>
      </c>
      <c r="H1520" s="904">
        <v>1</v>
      </c>
      <c r="I1520" s="790">
        <v>1</v>
      </c>
      <c r="J1520" s="790">
        <v>1</v>
      </c>
      <c r="K1520" s="783">
        <f t="shared" si="326"/>
        <v>0</v>
      </c>
      <c r="L1520" s="1111">
        <v>42732</v>
      </c>
      <c r="M1520" s="1151"/>
      <c r="N1520" s="720"/>
      <c r="O1520" s="720"/>
      <c r="P1520" s="720"/>
      <c r="Q1520" s="720"/>
      <c r="R1520" s="720"/>
      <c r="S1520" s="720"/>
      <c r="T1520" s="720"/>
      <c r="U1520" s="720"/>
      <c r="V1520" s="836"/>
      <c r="W1520" s="1051">
        <f t="shared" si="328"/>
        <v>3</v>
      </c>
      <c r="X1520" s="790">
        <v>1</v>
      </c>
      <c r="Y1520" s="783" t="str">
        <f t="shared" si="330"/>
        <v>OK</v>
      </c>
      <c r="Z1520" s="771"/>
      <c r="AA1520" s="1057" t="str">
        <f t="shared" si="329"/>
        <v>Credial - 2227</v>
      </c>
      <c r="AB1520" s="1056">
        <v>42738</v>
      </c>
      <c r="AC1520" s="771"/>
    </row>
    <row r="1521" spans="1:45" x14ac:dyDescent="0.25">
      <c r="A1521" s="688" t="s">
        <v>115</v>
      </c>
      <c r="B1521" s="769">
        <f t="shared" si="327"/>
        <v>4</v>
      </c>
      <c r="C1521" s="783">
        <v>399</v>
      </c>
      <c r="D1521" s="932" t="s">
        <v>73</v>
      </c>
      <c r="E1521" s="1195">
        <v>42731</v>
      </c>
      <c r="F1521" s="929"/>
      <c r="G1521" s="845">
        <f t="shared" si="331"/>
        <v>4</v>
      </c>
      <c r="H1521" s="904">
        <v>399</v>
      </c>
      <c r="I1521" s="790">
        <v>399</v>
      </c>
      <c r="J1521" s="790">
        <v>399</v>
      </c>
      <c r="K1521" s="783">
        <f t="shared" si="326"/>
        <v>0</v>
      </c>
      <c r="L1521" s="1111">
        <v>42732</v>
      </c>
      <c r="M1521" s="1151"/>
      <c r="N1521" s="720"/>
      <c r="O1521" s="720"/>
      <c r="P1521" s="720"/>
      <c r="Q1521" s="720"/>
      <c r="R1521" s="720"/>
      <c r="S1521" s="720"/>
      <c r="T1521" s="720"/>
      <c r="U1521" s="720"/>
      <c r="V1521" s="836"/>
      <c r="W1521" s="1051">
        <f t="shared" si="328"/>
        <v>4</v>
      </c>
      <c r="X1521" s="790">
        <v>399</v>
      </c>
      <c r="Y1521" s="783" t="str">
        <f t="shared" si="330"/>
        <v>OK</v>
      </c>
      <c r="Z1521" s="771"/>
      <c r="AA1521" s="1057" t="str">
        <f t="shared" si="329"/>
        <v>Ikea - 2228</v>
      </c>
      <c r="AB1521" s="1056">
        <v>42737</v>
      </c>
      <c r="AC1521" s="771"/>
    </row>
    <row r="1522" spans="1:45" x14ac:dyDescent="0.25">
      <c r="A1522" s="688" t="s">
        <v>115</v>
      </c>
      <c r="B1522" s="769">
        <f t="shared" si="327"/>
        <v>5</v>
      </c>
      <c r="C1522" s="783">
        <v>1</v>
      </c>
      <c r="D1522" s="932" t="s">
        <v>79</v>
      </c>
      <c r="E1522" s="1195">
        <v>42731</v>
      </c>
      <c r="F1522" s="929"/>
      <c r="G1522" s="845">
        <f t="shared" si="331"/>
        <v>5</v>
      </c>
      <c r="H1522" s="904">
        <v>1</v>
      </c>
      <c r="I1522" s="790">
        <v>1</v>
      </c>
      <c r="J1522" s="790">
        <v>1</v>
      </c>
      <c r="K1522" s="783">
        <f t="shared" si="326"/>
        <v>0</v>
      </c>
      <c r="L1522" s="1111">
        <v>42732</v>
      </c>
      <c r="M1522" s="1151"/>
      <c r="N1522" s="720"/>
      <c r="O1522" s="720"/>
      <c r="P1522" s="720"/>
      <c r="Q1522" s="720"/>
      <c r="R1522" s="720"/>
      <c r="S1522" s="720"/>
      <c r="T1522" s="720"/>
      <c r="U1522" s="720"/>
      <c r="V1522" s="836"/>
      <c r="W1522" s="1051">
        <f t="shared" si="328"/>
        <v>5</v>
      </c>
      <c r="X1522" s="790">
        <v>1</v>
      </c>
      <c r="Y1522" s="783" t="str">
        <f t="shared" si="330"/>
        <v>OK</v>
      </c>
      <c r="Z1522" s="771"/>
      <c r="AA1522" s="1057" t="str">
        <f t="shared" si="329"/>
        <v>Moviflor - 2229</v>
      </c>
      <c r="AB1522" s="1056">
        <v>42738</v>
      </c>
      <c r="AC1522" s="771"/>
    </row>
    <row r="1523" spans="1:45" x14ac:dyDescent="0.25">
      <c r="A1523" s="688" t="s">
        <v>115</v>
      </c>
      <c r="B1523" s="769">
        <f t="shared" si="327"/>
        <v>6</v>
      </c>
      <c r="C1523" s="783">
        <v>182</v>
      </c>
      <c r="D1523" s="932" t="s">
        <v>74</v>
      </c>
      <c r="E1523" s="1195">
        <v>42731</v>
      </c>
      <c r="F1523" s="929"/>
      <c r="G1523" s="845">
        <f t="shared" si="331"/>
        <v>6</v>
      </c>
      <c r="H1523" s="904">
        <v>182</v>
      </c>
      <c r="I1523" s="790">
        <v>182</v>
      </c>
      <c r="J1523" s="790">
        <v>182</v>
      </c>
      <c r="K1523" s="783">
        <f t="shared" si="326"/>
        <v>0</v>
      </c>
      <c r="L1523" s="1111">
        <v>42732</v>
      </c>
      <c r="M1523" s="1151"/>
      <c r="N1523" s="720"/>
      <c r="O1523" s="720"/>
      <c r="P1523" s="720"/>
      <c r="Q1523" s="720"/>
      <c r="R1523" s="720"/>
      <c r="S1523" s="720"/>
      <c r="T1523" s="720"/>
      <c r="U1523" s="720"/>
      <c r="V1523" s="836"/>
      <c r="W1523" s="1051">
        <f t="shared" si="328"/>
        <v>6</v>
      </c>
      <c r="X1523" s="790">
        <v>182</v>
      </c>
      <c r="Y1523" s="783" t="str">
        <f t="shared" si="330"/>
        <v>OK</v>
      </c>
      <c r="Z1523" s="771"/>
      <c r="AA1523" s="1057" t="str">
        <f t="shared" si="329"/>
        <v>Conforama - 2230</v>
      </c>
      <c r="AB1523" s="1056">
        <v>42737</v>
      </c>
      <c r="AC1523" s="932"/>
    </row>
    <row r="1524" spans="1:45" x14ac:dyDescent="0.25">
      <c r="A1524" s="688" t="s">
        <v>115</v>
      </c>
      <c r="B1524" s="769">
        <f t="shared" si="327"/>
        <v>7</v>
      </c>
      <c r="C1524" s="783">
        <v>45</v>
      </c>
      <c r="D1524" s="932" t="s">
        <v>75</v>
      </c>
      <c r="E1524" s="1195">
        <v>42731</v>
      </c>
      <c r="F1524" s="929"/>
      <c r="G1524" s="845">
        <f t="shared" si="331"/>
        <v>7</v>
      </c>
      <c r="H1524" s="904">
        <v>45</v>
      </c>
      <c r="I1524" s="790">
        <v>45</v>
      </c>
      <c r="J1524" s="790">
        <v>45</v>
      </c>
      <c r="K1524" s="783">
        <f t="shared" si="326"/>
        <v>0</v>
      </c>
      <c r="L1524" s="1111">
        <v>42732</v>
      </c>
      <c r="M1524" s="1151"/>
      <c r="N1524" s="720"/>
      <c r="O1524" s="720"/>
      <c r="P1524" s="720"/>
      <c r="Q1524" s="720"/>
      <c r="R1524" s="720"/>
      <c r="S1524" s="720"/>
      <c r="T1524" s="720"/>
      <c r="U1524" s="720"/>
      <c r="V1524" s="836"/>
      <c r="W1524" s="1051">
        <f t="shared" si="328"/>
        <v>7</v>
      </c>
      <c r="X1524" s="790">
        <v>45</v>
      </c>
      <c r="Y1524" s="783" t="str">
        <f t="shared" si="330"/>
        <v>OK</v>
      </c>
      <c r="Z1524" s="771"/>
      <c r="AA1524" s="1057" t="str">
        <f t="shared" si="329"/>
        <v>Euronics - 2231</v>
      </c>
      <c r="AB1524" s="1056">
        <v>42738</v>
      </c>
      <c r="AC1524" s="932"/>
    </row>
    <row r="1525" spans="1:45" x14ac:dyDescent="0.25">
      <c r="A1525" s="688" t="s">
        <v>115</v>
      </c>
      <c r="B1525" s="769">
        <f t="shared" si="327"/>
        <v>8</v>
      </c>
      <c r="C1525" s="783">
        <v>24</v>
      </c>
      <c r="D1525" s="932" t="s">
        <v>76</v>
      </c>
      <c r="E1525" s="1195">
        <v>42731</v>
      </c>
      <c r="F1525" s="929"/>
      <c r="G1525" s="845">
        <f t="shared" si="331"/>
        <v>8</v>
      </c>
      <c r="H1525" s="904">
        <v>24</v>
      </c>
      <c r="I1525" s="790">
        <v>24</v>
      </c>
      <c r="J1525" s="790">
        <v>24</v>
      </c>
      <c r="K1525" s="783">
        <f t="shared" si="326"/>
        <v>0</v>
      </c>
      <c r="L1525" s="1111">
        <v>42732</v>
      </c>
      <c r="M1525" s="1151"/>
      <c r="N1525" s="720"/>
      <c r="O1525" s="720"/>
      <c r="P1525" s="720"/>
      <c r="Q1525" s="720"/>
      <c r="R1525" s="720"/>
      <c r="S1525" s="720"/>
      <c r="T1525" s="720"/>
      <c r="U1525" s="720"/>
      <c r="V1525" s="836"/>
      <c r="W1525" s="1051">
        <f t="shared" si="328"/>
        <v>8</v>
      </c>
      <c r="X1525" s="790">
        <v>24</v>
      </c>
      <c r="Y1525" s="783" t="str">
        <f t="shared" si="330"/>
        <v>OK</v>
      </c>
      <c r="Z1525" s="771"/>
      <c r="AA1525" s="1057" t="str">
        <f t="shared" si="329"/>
        <v>Tien 21 - 2232</v>
      </c>
      <c r="AB1525" s="1056">
        <v>42738</v>
      </c>
      <c r="AC1525" s="932"/>
    </row>
    <row r="1526" spans="1:45" x14ac:dyDescent="0.25">
      <c r="A1526" s="688" t="s">
        <v>115</v>
      </c>
      <c r="B1526" s="769">
        <f t="shared" si="327"/>
        <v>9</v>
      </c>
      <c r="C1526" s="783">
        <v>10</v>
      </c>
      <c r="D1526" s="932" t="s">
        <v>77</v>
      </c>
      <c r="E1526" s="1195">
        <v>42731</v>
      </c>
      <c r="F1526" s="929"/>
      <c r="G1526" s="845">
        <f t="shared" si="331"/>
        <v>9</v>
      </c>
      <c r="H1526" s="904">
        <v>10</v>
      </c>
      <c r="I1526" s="790">
        <v>10</v>
      </c>
      <c r="J1526" s="790">
        <v>10</v>
      </c>
      <c r="K1526" s="783">
        <f t="shared" si="326"/>
        <v>0</v>
      </c>
      <c r="L1526" s="1111">
        <v>42732</v>
      </c>
      <c r="M1526" s="1151"/>
      <c r="N1526" s="720"/>
      <c r="O1526" s="720"/>
      <c r="P1526" s="720"/>
      <c r="Q1526" s="720"/>
      <c r="R1526" s="720"/>
      <c r="S1526" s="720"/>
      <c r="T1526" s="720"/>
      <c r="U1526" s="720"/>
      <c r="V1526" s="836"/>
      <c r="W1526" s="1051">
        <f t="shared" si="328"/>
        <v>9</v>
      </c>
      <c r="X1526" s="790">
        <v>10</v>
      </c>
      <c r="Y1526" s="783" t="str">
        <f t="shared" si="330"/>
        <v>OK</v>
      </c>
      <c r="Z1526" s="771"/>
      <c r="AA1526" s="1057" t="str">
        <f t="shared" si="329"/>
        <v>Confort - 2233</v>
      </c>
      <c r="AB1526" s="1056">
        <v>42738</v>
      </c>
      <c r="AC1526" s="932"/>
    </row>
    <row r="1527" spans="1:45" x14ac:dyDescent="0.25">
      <c r="A1527" s="688" t="s">
        <v>115</v>
      </c>
      <c r="B1527" s="769">
        <f t="shared" si="327"/>
        <v>10</v>
      </c>
      <c r="C1527" s="783">
        <v>1010</v>
      </c>
      <c r="D1527" s="932" t="s">
        <v>213</v>
      </c>
      <c r="E1527" s="1195">
        <v>42731</v>
      </c>
      <c r="F1527" s="929"/>
      <c r="G1527" s="845">
        <f t="shared" si="331"/>
        <v>10</v>
      </c>
      <c r="H1527" s="904">
        <v>1010</v>
      </c>
      <c r="I1527" s="790">
        <v>1010</v>
      </c>
      <c r="J1527" s="790">
        <v>1010</v>
      </c>
      <c r="K1527" s="783">
        <f t="shared" si="326"/>
        <v>0</v>
      </c>
      <c r="L1527" s="1111">
        <v>42732</v>
      </c>
      <c r="M1527" s="1151"/>
      <c r="N1527" s="720"/>
      <c r="O1527" s="720"/>
      <c r="P1527" s="720"/>
      <c r="Q1527" s="720"/>
      <c r="R1527" s="720"/>
      <c r="S1527" s="720"/>
      <c r="T1527" s="720"/>
      <c r="U1527" s="720"/>
      <c r="V1527" s="836"/>
      <c r="W1527" s="1051">
        <f t="shared" si="328"/>
        <v>10</v>
      </c>
      <c r="X1527" s="790">
        <v>1010</v>
      </c>
      <c r="Y1527" s="783" t="str">
        <f t="shared" si="330"/>
        <v>OK</v>
      </c>
      <c r="Z1527" s="771"/>
      <c r="AA1527" s="1057" t="str">
        <f t="shared" si="329"/>
        <v>MC FNAC- 2370</v>
      </c>
      <c r="AB1527" s="1056">
        <v>42737</v>
      </c>
      <c r="AC1527" s="932"/>
    </row>
    <row r="1528" spans="1:45" x14ac:dyDescent="0.25">
      <c r="A1528" s="688" t="s">
        <v>115</v>
      </c>
      <c r="B1528" s="769">
        <f t="shared" si="327"/>
        <v>11</v>
      </c>
      <c r="C1528" s="783">
        <v>60</v>
      </c>
      <c r="D1528" s="932" t="s">
        <v>187</v>
      </c>
      <c r="E1528" s="1195">
        <v>42731</v>
      </c>
      <c r="F1528" s="929"/>
      <c r="G1528" s="845">
        <f t="shared" si="331"/>
        <v>11</v>
      </c>
      <c r="H1528" s="904">
        <v>60</v>
      </c>
      <c r="I1528" s="790">
        <v>60</v>
      </c>
      <c r="J1528" s="790">
        <v>60</v>
      </c>
      <c r="K1528" s="783">
        <f t="shared" si="326"/>
        <v>0</v>
      </c>
      <c r="L1528" s="1111">
        <v>42732</v>
      </c>
      <c r="M1528" s="1151"/>
      <c r="N1528" s="720"/>
      <c r="O1528" s="720"/>
      <c r="P1528" s="720"/>
      <c r="Q1528" s="720"/>
      <c r="R1528" s="720"/>
      <c r="S1528" s="720"/>
      <c r="T1528" s="720"/>
      <c r="U1528" s="720"/>
      <c r="V1528" s="836"/>
      <c r="W1528" s="1051">
        <f t="shared" si="328"/>
        <v>11</v>
      </c>
      <c r="X1528" s="790">
        <v>60</v>
      </c>
      <c r="Y1528" s="783" t="str">
        <f t="shared" si="330"/>
        <v>OK</v>
      </c>
      <c r="Z1528" s="771"/>
      <c r="AA1528" s="1057" t="str">
        <f t="shared" si="329"/>
        <v>Salvador Caetano - 2879</v>
      </c>
      <c r="AB1528" s="1056">
        <v>42773</v>
      </c>
      <c r="AC1528" s="932"/>
    </row>
    <row r="1529" spans="1:45" x14ac:dyDescent="0.25">
      <c r="A1529" s="688" t="s">
        <v>115</v>
      </c>
      <c r="B1529" s="769">
        <f t="shared" si="327"/>
        <v>12</v>
      </c>
      <c r="C1529" s="783">
        <v>1091</v>
      </c>
      <c r="D1529" s="932" t="s">
        <v>199</v>
      </c>
      <c r="E1529" s="1195">
        <v>42731</v>
      </c>
      <c r="F1529" s="929"/>
      <c r="G1529" s="845">
        <f t="shared" si="331"/>
        <v>12</v>
      </c>
      <c r="H1529" s="904">
        <v>1091</v>
      </c>
      <c r="I1529" s="790">
        <v>1091</v>
      </c>
      <c r="J1529" s="790">
        <v>1091</v>
      </c>
      <c r="K1529" s="783">
        <f t="shared" si="326"/>
        <v>0</v>
      </c>
      <c r="L1529" s="1111">
        <v>42732</v>
      </c>
      <c r="M1529" s="1151"/>
      <c r="N1529" s="720"/>
      <c r="O1529" s="720"/>
      <c r="P1529" s="720"/>
      <c r="Q1529" s="720"/>
      <c r="R1529" s="720"/>
      <c r="S1529" s="720"/>
      <c r="T1529" s="720"/>
      <c r="U1529" s="720"/>
      <c r="V1529" s="836"/>
      <c r="W1529" s="1051">
        <f t="shared" si="328"/>
        <v>12</v>
      </c>
      <c r="X1529" s="790">
        <v>1091</v>
      </c>
      <c r="Y1529" s="783" t="str">
        <f t="shared" si="330"/>
        <v>OK</v>
      </c>
      <c r="Z1529" s="771"/>
      <c r="AA1529" s="1057" t="str">
        <f t="shared" si="329"/>
        <v>RP Def - 3173</v>
      </c>
      <c r="AB1529" s="1056">
        <v>42737</v>
      </c>
      <c r="AC1529" s="932"/>
    </row>
    <row r="1530" spans="1:45" x14ac:dyDescent="0.25">
      <c r="A1530" s="688" t="s">
        <v>115</v>
      </c>
      <c r="B1530" s="769">
        <f t="shared" si="327"/>
        <v>13</v>
      </c>
      <c r="C1530" s="783">
        <v>952</v>
      </c>
      <c r="D1530" s="932" t="s">
        <v>245</v>
      </c>
      <c r="E1530" s="1195">
        <v>42731</v>
      </c>
      <c r="F1530" s="929"/>
      <c r="G1530" s="845">
        <f t="shared" si="331"/>
        <v>13</v>
      </c>
      <c r="H1530" s="904">
        <v>952</v>
      </c>
      <c r="I1530" s="790">
        <v>952</v>
      </c>
      <c r="J1530" s="790">
        <v>952</v>
      </c>
      <c r="K1530" s="783">
        <f t="shared" si="326"/>
        <v>0</v>
      </c>
      <c r="L1530" s="1111">
        <v>42732</v>
      </c>
      <c r="M1530" s="1151"/>
      <c r="N1530" s="720"/>
      <c r="O1530" s="720"/>
      <c r="P1530" s="720"/>
      <c r="Q1530" s="720"/>
      <c r="R1530" s="720"/>
      <c r="S1530" s="720"/>
      <c r="T1530" s="720"/>
      <c r="U1530" s="720"/>
      <c r="V1530" s="836"/>
      <c r="W1530" s="1051">
        <f t="shared" si="328"/>
        <v>13</v>
      </c>
      <c r="X1530" s="790">
        <v>952</v>
      </c>
      <c r="Y1530" s="783" t="str">
        <f t="shared" si="330"/>
        <v>OK</v>
      </c>
      <c r="Z1530" s="771"/>
      <c r="AA1530" s="1057" t="str">
        <f t="shared" si="329"/>
        <v>CTT Standard - 4091</v>
      </c>
      <c r="AB1530" s="1056">
        <v>42741</v>
      </c>
      <c r="AC1530" s="932"/>
    </row>
    <row r="1531" spans="1:45" x14ac:dyDescent="0.25">
      <c r="A1531" s="688" t="s">
        <v>115</v>
      </c>
      <c r="B1531" s="769">
        <f t="shared" si="327"/>
        <v>14</v>
      </c>
      <c r="C1531" s="783">
        <v>8</v>
      </c>
      <c r="D1531" s="932" t="s">
        <v>244</v>
      </c>
      <c r="E1531" s="1195">
        <v>42731</v>
      </c>
      <c r="F1531" s="929"/>
      <c r="G1531" s="845">
        <f t="shared" si="331"/>
        <v>14</v>
      </c>
      <c r="H1531" s="904">
        <v>8</v>
      </c>
      <c r="I1531" s="790">
        <v>8</v>
      </c>
      <c r="J1531" s="790">
        <v>8</v>
      </c>
      <c r="K1531" s="783">
        <f t="shared" si="326"/>
        <v>0</v>
      </c>
      <c r="L1531" s="1111">
        <v>42732</v>
      </c>
      <c r="M1531" s="1151"/>
      <c r="N1531" s="720"/>
      <c r="O1531" s="720"/>
      <c r="P1531" s="720"/>
      <c r="Q1531" s="720"/>
      <c r="R1531" s="720"/>
      <c r="S1531" s="720"/>
      <c r="T1531" s="720"/>
      <c r="U1531" s="720"/>
      <c r="V1531" s="836"/>
      <c r="W1531" s="1051">
        <f t="shared" si="328"/>
        <v>14</v>
      </c>
      <c r="X1531" s="790">
        <v>8</v>
      </c>
      <c r="Y1531" s="783" t="str">
        <f t="shared" si="330"/>
        <v>OK</v>
      </c>
      <c r="Z1531" s="771"/>
      <c r="AA1531" s="1057" t="str">
        <f t="shared" si="329"/>
        <v>JOM - 4327</v>
      </c>
      <c r="AB1531" s="1056">
        <v>42738</v>
      </c>
      <c r="AC1531" s="932"/>
    </row>
    <row r="1532" spans="1:45" x14ac:dyDescent="0.25">
      <c r="A1532" s="688" t="s">
        <v>115</v>
      </c>
      <c r="B1532" s="769">
        <f t="shared" si="327"/>
        <v>15</v>
      </c>
      <c r="C1532" s="783">
        <v>88</v>
      </c>
      <c r="D1532" s="932" t="s">
        <v>214</v>
      </c>
      <c r="E1532" s="1195">
        <v>42731</v>
      </c>
      <c r="F1532" s="929"/>
      <c r="G1532" s="845">
        <f t="shared" si="331"/>
        <v>15</v>
      </c>
      <c r="H1532" s="904">
        <v>88</v>
      </c>
      <c r="I1532" s="790">
        <v>88</v>
      </c>
      <c r="J1532" s="790">
        <v>88</v>
      </c>
      <c r="K1532" s="783">
        <f t="shared" si="326"/>
        <v>0</v>
      </c>
      <c r="L1532" s="1111">
        <v>42732</v>
      </c>
      <c r="M1532" s="1151"/>
      <c r="N1532" s="720"/>
      <c r="O1532" s="720"/>
      <c r="P1532" s="720"/>
      <c r="Q1532" s="720"/>
      <c r="R1532" s="720"/>
      <c r="S1532" s="720"/>
      <c r="T1532" s="720"/>
      <c r="U1532" s="720"/>
      <c r="V1532" s="836"/>
      <c r="W1532" s="1051">
        <f t="shared" si="328"/>
        <v>15</v>
      </c>
      <c r="X1532" s="790">
        <v>88</v>
      </c>
      <c r="Y1532" s="783" t="str">
        <f t="shared" si="330"/>
        <v>OK</v>
      </c>
      <c r="Z1532" s="771"/>
      <c r="AA1532" s="1057" t="str">
        <f t="shared" si="329"/>
        <v>Worten def - 6806</v>
      </c>
      <c r="AB1532" s="1056">
        <v>42739</v>
      </c>
      <c r="AC1532" s="932"/>
    </row>
    <row r="1533" spans="1:45" x14ac:dyDescent="0.25">
      <c r="A1533" s="688" t="s">
        <v>115</v>
      </c>
      <c r="B1533" s="769">
        <f t="shared" si="327"/>
        <v>16</v>
      </c>
      <c r="C1533" s="783">
        <v>774</v>
      </c>
      <c r="D1533" s="932" t="s">
        <v>284</v>
      </c>
      <c r="E1533" s="1195">
        <v>42731</v>
      </c>
      <c r="F1533" s="929"/>
      <c r="G1533" s="845">
        <f t="shared" si="331"/>
        <v>16</v>
      </c>
      <c r="H1533" s="904">
        <v>774</v>
      </c>
      <c r="I1533" s="790">
        <v>774</v>
      </c>
      <c r="J1533" s="790">
        <v>774</v>
      </c>
      <c r="K1533" s="783">
        <f t="shared" si="326"/>
        <v>0</v>
      </c>
      <c r="L1533" s="1111">
        <v>42732</v>
      </c>
      <c r="M1533" s="1151"/>
      <c r="N1533" s="720"/>
      <c r="O1533" s="720"/>
      <c r="P1533" s="720"/>
      <c r="Q1533" s="720"/>
      <c r="R1533" s="720"/>
      <c r="S1533" s="720"/>
      <c r="T1533" s="720"/>
      <c r="U1533" s="720"/>
      <c r="V1533" s="836"/>
      <c r="W1533" s="1051">
        <f t="shared" si="328"/>
        <v>16</v>
      </c>
      <c r="X1533" s="790">
        <v>774</v>
      </c>
      <c r="Y1533" s="783" t="str">
        <f t="shared" si="330"/>
        <v>OK</v>
      </c>
      <c r="Z1533" s="771"/>
      <c r="AA1533" s="1057" t="str">
        <f t="shared" si="329"/>
        <v>Media Markt - 6946</v>
      </c>
      <c r="AB1533" s="1056">
        <v>42740</v>
      </c>
      <c r="AC1533" s="932"/>
    </row>
    <row r="1534" spans="1:45" s="726" customFormat="1" x14ac:dyDescent="0.25">
      <c r="A1534" s="947" t="s">
        <v>115</v>
      </c>
      <c r="B1534" s="1200">
        <f t="shared" si="327"/>
        <v>17</v>
      </c>
      <c r="C1534" s="959">
        <v>57</v>
      </c>
      <c r="D1534" s="947" t="s">
        <v>281</v>
      </c>
      <c r="E1534" s="1197">
        <v>42731</v>
      </c>
      <c r="F1534" s="939"/>
      <c r="G1534" s="925">
        <f t="shared" si="331"/>
        <v>17</v>
      </c>
      <c r="H1534" s="912">
        <v>57</v>
      </c>
      <c r="I1534" s="902">
        <v>57</v>
      </c>
      <c r="J1534" s="903">
        <v>57</v>
      </c>
      <c r="K1534" s="959">
        <f t="shared" si="326"/>
        <v>0</v>
      </c>
      <c r="L1534" s="1113">
        <v>42732</v>
      </c>
      <c r="M1534" s="1199"/>
      <c r="V1534" s="968"/>
      <c r="W1534" s="967">
        <f t="shared" si="328"/>
        <v>17</v>
      </c>
      <c r="X1534" s="903">
        <v>57</v>
      </c>
      <c r="Y1534" s="959" t="str">
        <f t="shared" si="330"/>
        <v>OK</v>
      </c>
      <c r="Z1534" s="847"/>
      <c r="AA1534" s="898" t="str">
        <f t="shared" si="329"/>
        <v>Decathlon-6947</v>
      </c>
      <c r="AB1534" s="1058">
        <v>42738</v>
      </c>
      <c r="AC1534" s="947"/>
      <c r="AF1534" s="901"/>
    </row>
    <row r="1535" spans="1:45" s="730" customFormat="1" x14ac:dyDescent="0.25">
      <c r="A1535" s="1137" t="s">
        <v>115</v>
      </c>
      <c r="B1535" s="1202">
        <v>1</v>
      </c>
      <c r="C1535" s="1041">
        <v>250</v>
      </c>
      <c r="D1535" s="1137" t="s">
        <v>196</v>
      </c>
      <c r="E1535" s="1203">
        <v>42732</v>
      </c>
      <c r="F1535" s="1204"/>
      <c r="G1535" s="1149">
        <f t="shared" si="331"/>
        <v>1</v>
      </c>
      <c r="H1535" s="918">
        <v>250</v>
      </c>
      <c r="I1535" s="964">
        <v>250</v>
      </c>
      <c r="J1535" s="1042">
        <v>250</v>
      </c>
      <c r="K1535" s="1041">
        <f t="shared" si="326"/>
        <v>0</v>
      </c>
      <c r="L1535" s="1205">
        <v>42733</v>
      </c>
      <c r="M1535" s="1206"/>
      <c r="N1535" s="743"/>
      <c r="O1535" s="743"/>
      <c r="P1535" s="743"/>
      <c r="Q1535" s="743"/>
      <c r="R1535" s="743"/>
      <c r="S1535" s="743"/>
      <c r="T1535" s="743"/>
      <c r="U1535" s="743"/>
      <c r="V1535" s="1207"/>
      <c r="W1535" s="1052">
        <f t="shared" si="328"/>
        <v>1</v>
      </c>
      <c r="X1535" s="1042">
        <v>250</v>
      </c>
      <c r="Y1535" s="1041" t="str">
        <f t="shared" si="330"/>
        <v>OK</v>
      </c>
      <c r="Z1535" s="859"/>
      <c r="AA1535" s="866" t="str">
        <f t="shared" si="329"/>
        <v>RP Provisorio - 3172</v>
      </c>
      <c r="AB1535" s="1142">
        <v>42747</v>
      </c>
      <c r="AC1535" s="1137"/>
      <c r="AD1535" s="743"/>
      <c r="AE1535" s="743"/>
      <c r="AF1535" s="1138"/>
      <c r="AG1535" s="743"/>
      <c r="AH1535" s="743"/>
      <c r="AI1535" s="743"/>
      <c r="AJ1535" s="743"/>
      <c r="AK1535" s="743"/>
      <c r="AL1535" s="743"/>
      <c r="AM1535" s="743"/>
      <c r="AN1535" s="743"/>
      <c r="AO1535" s="743"/>
      <c r="AP1535" s="743"/>
      <c r="AQ1535" s="743"/>
      <c r="AR1535" s="743"/>
      <c r="AS1535" s="743"/>
    </row>
    <row r="1536" spans="1:45" x14ac:dyDescent="0.25">
      <c r="A1536" s="743"/>
      <c r="B1536" s="1209"/>
      <c r="C1536" s="1138"/>
      <c r="D1536" s="743"/>
      <c r="E1536" s="1140"/>
      <c r="F1536" s="1210"/>
      <c r="G1536" s="1107"/>
      <c r="H1536" s="1138"/>
      <c r="I1536" s="1140"/>
      <c r="J1536" s="1140"/>
      <c r="K1536" s="1138"/>
      <c r="L1536" s="1140"/>
      <c r="M1536" s="743"/>
      <c r="N1536" s="743"/>
      <c r="O1536" s="743"/>
      <c r="P1536" s="743"/>
      <c r="Q1536" s="743"/>
      <c r="R1536" s="743"/>
      <c r="S1536" s="743"/>
      <c r="T1536" s="743"/>
      <c r="U1536" s="743"/>
      <c r="V1536" s="1150"/>
      <c r="W1536" s="1145"/>
      <c r="X1536" s="1140"/>
      <c r="Y1536" s="1138"/>
      <c r="Z1536" s="743"/>
      <c r="AA1536" s="869"/>
      <c r="AB1536" s="1211"/>
      <c r="AC1536" s="743"/>
      <c r="AD1536" s="743"/>
      <c r="AE1536" s="743"/>
      <c r="AF1536" s="1138"/>
      <c r="AG1536" s="743"/>
      <c r="AH1536" s="743"/>
      <c r="AI1536" s="743"/>
      <c r="AJ1536" s="743"/>
      <c r="AK1536" s="743"/>
      <c r="AL1536" s="743"/>
      <c r="AM1536" s="743"/>
      <c r="AN1536" s="743"/>
      <c r="AO1536" s="743"/>
      <c r="AP1536" s="743"/>
      <c r="AQ1536" s="743"/>
      <c r="AR1536" s="743"/>
      <c r="AS1536" s="743"/>
    </row>
    <row r="1537" spans="1:34" x14ac:dyDescent="0.25">
      <c r="A1537" s="720"/>
      <c r="B1537" s="717"/>
      <c r="C1537" s="786"/>
      <c r="D1537" s="720"/>
      <c r="E1537" s="713"/>
      <c r="F1537" s="1208"/>
      <c r="G1537" s="721"/>
      <c r="H1537" s="786"/>
      <c r="I1537" s="713"/>
      <c r="J1537" s="713"/>
      <c r="K1537" s="786"/>
      <c r="L1537" s="713"/>
      <c r="M1537" s="720"/>
      <c r="N1537" s="720"/>
      <c r="O1537" s="720"/>
      <c r="P1537" s="720"/>
      <c r="Q1537" s="720"/>
      <c r="R1537" s="720"/>
      <c r="S1537" s="720"/>
      <c r="T1537" s="720"/>
      <c r="U1537" s="720"/>
      <c r="V1537" s="716"/>
      <c r="W1537" s="965"/>
      <c r="X1537" s="713"/>
      <c r="Y1537" s="786"/>
      <c r="Z1537" s="720"/>
      <c r="AA1537" s="687"/>
      <c r="AB1537" s="794"/>
      <c r="AC1537" s="720"/>
      <c r="AD1537" s="720"/>
      <c r="AE1537" s="720"/>
      <c r="AF1537" s="786"/>
      <c r="AG1537" s="720"/>
      <c r="AH1537" s="720"/>
    </row>
    <row r="1538" spans="1:34" x14ac:dyDescent="0.25">
      <c r="A1538" s="720"/>
      <c r="B1538" s="717"/>
      <c r="C1538" s="786"/>
      <c r="D1538" s="720"/>
      <c r="E1538" s="713"/>
      <c r="F1538" s="1208"/>
      <c r="G1538" s="721"/>
      <c r="H1538" s="786"/>
      <c r="I1538" s="713"/>
      <c r="J1538" s="713"/>
      <c r="K1538" s="786"/>
      <c r="L1538" s="713"/>
      <c r="M1538" s="720"/>
      <c r="N1538" s="720"/>
      <c r="O1538" s="720"/>
      <c r="P1538" s="720"/>
      <c r="Q1538" s="720"/>
      <c r="R1538" s="720"/>
      <c r="S1538" s="720"/>
      <c r="T1538" s="720"/>
      <c r="U1538" s="720"/>
      <c r="V1538" s="716"/>
      <c r="W1538" s="965"/>
      <c r="X1538" s="713"/>
      <c r="Y1538" s="786"/>
      <c r="Z1538" s="720"/>
      <c r="AA1538" s="687"/>
      <c r="AB1538" s="794"/>
      <c r="AC1538" s="720"/>
      <c r="AD1538" s="720"/>
      <c r="AE1538" s="720"/>
      <c r="AF1538" s="786"/>
      <c r="AG1538" s="720"/>
      <c r="AH1538" s="720"/>
    </row>
    <row r="1539" spans="1:34" x14ac:dyDescent="0.25">
      <c r="A1539" s="720"/>
      <c r="B1539" s="717"/>
      <c r="C1539" s="786"/>
      <c r="D1539" s="720"/>
      <c r="E1539" s="713"/>
      <c r="F1539" s="1208"/>
      <c r="G1539" s="721"/>
      <c r="H1539" s="786"/>
      <c r="I1539" s="713"/>
      <c r="J1539" s="713"/>
      <c r="K1539" s="786"/>
      <c r="L1539" s="713"/>
      <c r="M1539" s="720"/>
      <c r="N1539" s="720"/>
      <c r="O1539" s="720"/>
      <c r="P1539" s="720"/>
      <c r="Q1539" s="720"/>
      <c r="R1539" s="720"/>
      <c r="S1539" s="720"/>
      <c r="T1539" s="720"/>
      <c r="U1539" s="720"/>
      <c r="V1539" s="716"/>
      <c r="W1539" s="965"/>
      <c r="X1539" s="713"/>
      <c r="Y1539" s="786"/>
      <c r="Z1539" s="720"/>
      <c r="AA1539" s="687"/>
      <c r="AB1539" s="794"/>
      <c r="AC1539" s="720"/>
      <c r="AD1539" s="720"/>
      <c r="AE1539" s="720"/>
      <c r="AF1539" s="786"/>
      <c r="AG1539" s="720"/>
      <c r="AH1539" s="720"/>
    </row>
    <row r="1540" spans="1:34" x14ac:dyDescent="0.25">
      <c r="A1540" s="720"/>
      <c r="B1540" s="717"/>
      <c r="C1540" s="786"/>
      <c r="D1540" s="720"/>
      <c r="E1540" s="713"/>
      <c r="F1540" s="1208"/>
      <c r="G1540" s="721"/>
      <c r="H1540" s="786"/>
      <c r="I1540" s="713"/>
      <c r="J1540" s="713"/>
      <c r="K1540" s="786"/>
      <c r="L1540" s="713"/>
      <c r="M1540" s="720"/>
      <c r="N1540" s="720"/>
      <c r="O1540" s="720"/>
      <c r="P1540" s="720"/>
      <c r="Q1540" s="720"/>
      <c r="R1540" s="720"/>
      <c r="S1540" s="720"/>
      <c r="T1540" s="720"/>
      <c r="U1540" s="720"/>
      <c r="V1540" s="716"/>
      <c r="W1540" s="965"/>
      <c r="X1540" s="713"/>
      <c r="Y1540" s="786"/>
      <c r="Z1540" s="720"/>
      <c r="AA1540" s="687"/>
      <c r="AB1540" s="794"/>
      <c r="AC1540" s="720"/>
      <c r="AD1540" s="720"/>
      <c r="AE1540" s="720"/>
      <c r="AF1540" s="786"/>
      <c r="AG1540" s="720"/>
      <c r="AH1540" s="720"/>
    </row>
    <row r="1541" spans="1:34" x14ac:dyDescent="0.25">
      <c r="A1541" s="720"/>
      <c r="B1541" s="717"/>
      <c r="C1541" s="786"/>
      <c r="D1541" s="720"/>
      <c r="E1541" s="713"/>
      <c r="F1541" s="1208"/>
      <c r="G1541" s="721"/>
      <c r="H1541" s="786"/>
      <c r="I1541" s="713"/>
      <c r="J1541" s="713"/>
      <c r="K1541" s="786"/>
      <c r="L1541" s="713"/>
      <c r="M1541" s="720"/>
      <c r="N1541" s="720"/>
      <c r="O1541" s="720"/>
      <c r="P1541" s="720"/>
      <c r="Q1541" s="720"/>
      <c r="R1541" s="720"/>
      <c r="S1541" s="720"/>
      <c r="T1541" s="720"/>
      <c r="U1541" s="720"/>
      <c r="V1541" s="716"/>
      <c r="W1541" s="965"/>
      <c r="X1541" s="713"/>
      <c r="Y1541" s="786"/>
      <c r="Z1541" s="720"/>
      <c r="AA1541" s="687"/>
      <c r="AB1541" s="794"/>
      <c r="AC1541" s="720"/>
      <c r="AD1541" s="720"/>
      <c r="AE1541" s="720"/>
      <c r="AF1541" s="786"/>
      <c r="AG1541" s="720"/>
      <c r="AH1541" s="720"/>
    </row>
    <row r="1542" spans="1:34" x14ac:dyDescent="0.25">
      <c r="A1542" s="720"/>
      <c r="B1542" s="717"/>
      <c r="C1542" s="786"/>
      <c r="D1542" s="720"/>
      <c r="E1542" s="713"/>
      <c r="F1542" s="1208"/>
      <c r="G1542" s="721"/>
      <c r="H1542" s="786"/>
      <c r="I1542" s="713"/>
      <c r="J1542" s="713"/>
      <c r="K1542" s="786"/>
      <c r="L1542" s="713"/>
      <c r="M1542" s="720"/>
      <c r="N1542" s="720"/>
      <c r="O1542" s="720"/>
      <c r="P1542" s="720"/>
      <c r="Q1542" s="720"/>
      <c r="R1542" s="720"/>
      <c r="S1542" s="720"/>
      <c r="T1542" s="720"/>
      <c r="U1542" s="720"/>
      <c r="V1542" s="716"/>
      <c r="W1542" s="965"/>
      <c r="X1542" s="713"/>
      <c r="Y1542" s="786"/>
      <c r="Z1542" s="720"/>
      <c r="AA1542" s="687"/>
      <c r="AB1542" s="794"/>
      <c r="AC1542" s="720"/>
      <c r="AD1542" s="720"/>
      <c r="AE1542" s="720"/>
      <c r="AF1542" s="786"/>
      <c r="AG1542" s="720"/>
      <c r="AH1542" s="720"/>
    </row>
    <row r="1543" spans="1:34" x14ac:dyDescent="0.25">
      <c r="A1543" s="720"/>
      <c r="B1543" s="717"/>
      <c r="C1543" s="786"/>
      <c r="D1543" s="720"/>
      <c r="E1543" s="713"/>
      <c r="F1543" s="1208"/>
      <c r="G1543" s="721"/>
      <c r="H1543" s="786"/>
      <c r="I1543" s="713"/>
      <c r="J1543" s="713"/>
      <c r="K1543" s="786"/>
      <c r="L1543" s="713"/>
      <c r="M1543" s="720"/>
      <c r="N1543" s="720"/>
      <c r="O1543" s="720"/>
      <c r="P1543" s="720"/>
      <c r="Q1543" s="720"/>
      <c r="R1543" s="720"/>
      <c r="S1543" s="720"/>
      <c r="T1543" s="720"/>
      <c r="U1543" s="720"/>
      <c r="V1543" s="716"/>
      <c r="W1543" s="965"/>
      <c r="X1543" s="713"/>
      <c r="Y1543" s="786"/>
      <c r="Z1543" s="720"/>
      <c r="AA1543" s="687"/>
      <c r="AB1543" s="794"/>
      <c r="AC1543" s="720"/>
      <c r="AD1543" s="720"/>
      <c r="AE1543" s="720"/>
      <c r="AF1543" s="786"/>
      <c r="AG1543" s="720"/>
      <c r="AH1543" s="720"/>
    </row>
    <row r="1544" spans="1:34" x14ac:dyDescent="0.25">
      <c r="A1544" s="720"/>
      <c r="B1544" s="717"/>
      <c r="C1544" s="786"/>
      <c r="D1544" s="720"/>
      <c r="E1544" s="713"/>
      <c r="F1544" s="1208"/>
      <c r="G1544" s="721"/>
      <c r="H1544" s="786"/>
      <c r="I1544" s="713"/>
      <c r="J1544" s="713"/>
      <c r="K1544" s="786"/>
      <c r="L1544" s="713"/>
      <c r="M1544" s="720"/>
      <c r="N1544" s="720"/>
      <c r="O1544" s="720"/>
      <c r="P1544" s="720"/>
      <c r="Q1544" s="720"/>
      <c r="R1544" s="720"/>
      <c r="S1544" s="720"/>
      <c r="T1544" s="720"/>
      <c r="U1544" s="720"/>
      <c r="V1544" s="716"/>
      <c r="W1544" s="965"/>
      <c r="X1544" s="713"/>
      <c r="Y1544" s="786"/>
      <c r="Z1544" s="720"/>
      <c r="AA1544" s="687"/>
      <c r="AB1544" s="794"/>
      <c r="AC1544" s="720"/>
      <c r="AD1544" s="720"/>
      <c r="AE1544" s="720"/>
      <c r="AF1544" s="786"/>
      <c r="AG1544" s="720"/>
      <c r="AH1544" s="720"/>
    </row>
    <row r="1545" spans="1:34" x14ac:dyDescent="0.25">
      <c r="A1545" s="720"/>
      <c r="B1545" s="717"/>
      <c r="C1545" s="786"/>
      <c r="D1545" s="720"/>
      <c r="E1545" s="713"/>
      <c r="F1545" s="1208"/>
      <c r="G1545" s="721"/>
      <c r="H1545" s="786"/>
      <c r="I1545" s="713"/>
      <c r="J1545" s="713"/>
      <c r="K1545" s="786"/>
      <c r="L1545" s="713"/>
      <c r="M1545" s="720"/>
      <c r="N1545" s="720"/>
      <c r="O1545" s="720"/>
      <c r="P1545" s="720"/>
      <c r="Q1545" s="720"/>
      <c r="R1545" s="720"/>
      <c r="S1545" s="720"/>
      <c r="T1545" s="720"/>
      <c r="U1545" s="720"/>
      <c r="V1545" s="716"/>
      <c r="W1545" s="965"/>
      <c r="X1545" s="713"/>
      <c r="Y1545" s="786"/>
      <c r="Z1545" s="720"/>
      <c r="AA1545" s="687"/>
      <c r="AB1545" s="794"/>
      <c r="AC1545" s="720"/>
      <c r="AD1545" s="720"/>
      <c r="AE1545" s="720"/>
      <c r="AF1545" s="786"/>
      <c r="AG1545" s="720"/>
      <c r="AH1545" s="720"/>
    </row>
    <row r="1546" spans="1:34" x14ac:dyDescent="0.25">
      <c r="A1546" s="720"/>
      <c r="B1546" s="717"/>
      <c r="C1546" s="786"/>
      <c r="D1546" s="720"/>
      <c r="E1546" s="713"/>
      <c r="F1546" s="1208"/>
      <c r="G1546" s="721"/>
      <c r="H1546" s="786"/>
      <c r="I1546" s="713"/>
      <c r="J1546" s="713"/>
      <c r="K1546" s="786"/>
      <c r="L1546" s="713"/>
      <c r="M1546" s="720"/>
      <c r="N1546" s="720"/>
      <c r="O1546" s="720"/>
      <c r="P1546" s="720"/>
      <c r="Q1546" s="720"/>
      <c r="R1546" s="720"/>
      <c r="S1546" s="720"/>
      <c r="T1546" s="720"/>
      <c r="U1546" s="720"/>
      <c r="V1546" s="716"/>
      <c r="W1546" s="965"/>
      <c r="X1546" s="713"/>
      <c r="Y1546" s="786"/>
      <c r="Z1546" s="720"/>
      <c r="AA1546" s="687"/>
      <c r="AB1546" s="794"/>
      <c r="AC1546" s="720"/>
      <c r="AD1546" s="720"/>
      <c r="AE1546" s="720"/>
      <c r="AF1546" s="786"/>
      <c r="AG1546" s="720"/>
      <c r="AH1546" s="720"/>
    </row>
    <row r="1547" spans="1:34" x14ac:dyDescent="0.25">
      <c r="A1547" s="720"/>
      <c r="B1547" s="717"/>
      <c r="C1547" s="786"/>
      <c r="D1547" s="720"/>
      <c r="E1547" s="713"/>
      <c r="F1547" s="1208"/>
      <c r="G1547" s="721"/>
      <c r="H1547" s="786"/>
      <c r="I1547" s="713"/>
      <c r="J1547" s="713"/>
      <c r="K1547" s="786"/>
      <c r="L1547" s="713"/>
      <c r="M1547" s="720"/>
      <c r="N1547" s="720"/>
      <c r="O1547" s="720"/>
      <c r="P1547" s="720"/>
      <c r="Q1547" s="720"/>
      <c r="R1547" s="720"/>
      <c r="S1547" s="720"/>
      <c r="T1547" s="720"/>
      <c r="U1547" s="720"/>
      <c r="V1547" s="716"/>
      <c r="W1547" s="965"/>
      <c r="X1547" s="713"/>
      <c r="Y1547" s="786"/>
      <c r="Z1547" s="720"/>
      <c r="AA1547" s="687"/>
      <c r="AB1547" s="794"/>
      <c r="AC1547" s="720"/>
      <c r="AD1547" s="720"/>
      <c r="AE1547" s="720"/>
      <c r="AF1547" s="786"/>
      <c r="AG1547" s="720"/>
      <c r="AH1547" s="720"/>
    </row>
    <row r="1548" spans="1:34" x14ac:dyDescent="0.25">
      <c r="A1548" s="720"/>
      <c r="B1548" s="717"/>
      <c r="C1548" s="786"/>
      <c r="D1548" s="720"/>
      <c r="E1548" s="713"/>
      <c r="F1548" s="1208"/>
      <c r="G1548" s="721"/>
      <c r="H1548" s="786"/>
      <c r="I1548" s="713"/>
      <c r="J1548" s="713"/>
      <c r="K1548" s="786"/>
      <c r="L1548" s="713"/>
      <c r="M1548" s="720"/>
      <c r="N1548" s="720"/>
      <c r="O1548" s="720"/>
      <c r="P1548" s="720"/>
      <c r="Q1548" s="720"/>
      <c r="R1548" s="720"/>
      <c r="S1548" s="720"/>
      <c r="T1548" s="720"/>
      <c r="U1548" s="720"/>
      <c r="V1548" s="716"/>
      <c r="W1548" s="965"/>
      <c r="X1548" s="713"/>
      <c r="Y1548" s="786"/>
      <c r="Z1548" s="720"/>
      <c r="AA1548" s="687"/>
      <c r="AB1548" s="794"/>
      <c r="AC1548" s="720"/>
      <c r="AD1548" s="720"/>
      <c r="AE1548" s="720"/>
      <c r="AF1548" s="786"/>
      <c r="AG1548" s="720"/>
      <c r="AH1548" s="720"/>
    </row>
    <row r="1549" spans="1:34" x14ac:dyDescent="0.25">
      <c r="A1549" s="720"/>
      <c r="B1549" s="717"/>
      <c r="C1549" s="786"/>
      <c r="D1549" s="720"/>
      <c r="E1549" s="713"/>
      <c r="F1549" s="1208"/>
      <c r="G1549" s="721"/>
      <c r="H1549" s="786"/>
      <c r="I1549" s="713"/>
      <c r="J1549" s="713"/>
      <c r="K1549" s="786"/>
      <c r="L1549" s="713"/>
      <c r="M1549" s="720"/>
      <c r="N1549" s="720"/>
      <c r="O1549" s="720"/>
      <c r="P1549" s="720"/>
      <c r="Q1549" s="720"/>
      <c r="R1549" s="720"/>
      <c r="S1549" s="720"/>
      <c r="T1549" s="720"/>
      <c r="U1549" s="720"/>
      <c r="V1549" s="716"/>
      <c r="W1549" s="965"/>
      <c r="X1549" s="713"/>
      <c r="Y1549" s="786"/>
      <c r="Z1549" s="720"/>
      <c r="AA1549" s="687"/>
      <c r="AB1549" s="794"/>
      <c r="AC1549" s="720"/>
      <c r="AD1549" s="720"/>
      <c r="AE1549" s="720"/>
      <c r="AF1549" s="786"/>
      <c r="AG1549" s="720"/>
      <c r="AH1549" s="720"/>
    </row>
    <row r="1550" spans="1:34" x14ac:dyDescent="0.25">
      <c r="A1550" s="720"/>
      <c r="B1550" s="717"/>
      <c r="C1550" s="786"/>
      <c r="D1550" s="720"/>
      <c r="E1550" s="713"/>
      <c r="F1550" s="1208"/>
      <c r="G1550" s="721"/>
      <c r="H1550" s="786"/>
      <c r="I1550" s="713"/>
      <c r="J1550" s="713"/>
      <c r="K1550" s="786"/>
      <c r="L1550" s="713"/>
      <c r="M1550" s="720"/>
      <c r="N1550" s="720"/>
      <c r="O1550" s="720"/>
      <c r="P1550" s="720"/>
      <c r="Q1550" s="720"/>
      <c r="R1550" s="720"/>
      <c r="S1550" s="720"/>
      <c r="T1550" s="720"/>
      <c r="U1550" s="720"/>
      <c r="V1550" s="716"/>
      <c r="W1550" s="965"/>
      <c r="X1550" s="713"/>
      <c r="Y1550" s="786"/>
      <c r="Z1550" s="720"/>
      <c r="AA1550" s="687"/>
      <c r="AB1550" s="794"/>
      <c r="AC1550" s="720"/>
      <c r="AD1550" s="720"/>
      <c r="AE1550" s="720"/>
      <c r="AF1550" s="786"/>
      <c r="AG1550" s="720"/>
      <c r="AH1550" s="720"/>
    </row>
    <row r="1551" spans="1:34" x14ac:dyDescent="0.25">
      <c r="A1551" s="720"/>
      <c r="B1551" s="717"/>
      <c r="C1551" s="786"/>
      <c r="D1551" s="720"/>
      <c r="E1551" s="713"/>
      <c r="F1551" s="1208"/>
      <c r="G1551" s="721"/>
      <c r="H1551" s="786"/>
      <c r="I1551" s="713"/>
      <c r="J1551" s="713"/>
      <c r="K1551" s="786"/>
      <c r="L1551" s="713"/>
      <c r="M1551" s="720"/>
      <c r="N1551" s="720"/>
      <c r="O1551" s="720"/>
      <c r="P1551" s="720"/>
      <c r="Q1551" s="720"/>
      <c r="R1551" s="720"/>
      <c r="S1551" s="720"/>
      <c r="T1551" s="720"/>
      <c r="U1551" s="720"/>
      <c r="V1551" s="716"/>
      <c r="W1551" s="965"/>
      <c r="X1551" s="713"/>
      <c r="Y1551" s="786"/>
      <c r="Z1551" s="720"/>
      <c r="AA1551" s="687"/>
      <c r="AB1551" s="794"/>
      <c r="AC1551" s="720"/>
      <c r="AD1551" s="720"/>
      <c r="AE1551" s="720"/>
      <c r="AF1551" s="786"/>
      <c r="AG1551" s="720"/>
      <c r="AH1551" s="720"/>
    </row>
    <row r="1552" spans="1:34" x14ac:dyDescent="0.25">
      <c r="A1552" s="720"/>
      <c r="B1552" s="717"/>
      <c r="C1552" s="786"/>
      <c r="D1552" s="720"/>
      <c r="E1552" s="713"/>
      <c r="F1552" s="1208"/>
      <c r="G1552" s="721"/>
      <c r="H1552" s="786"/>
      <c r="I1552" s="713"/>
      <c r="J1552" s="713"/>
      <c r="K1552" s="786"/>
      <c r="L1552" s="713"/>
      <c r="M1552" s="720"/>
      <c r="N1552" s="720"/>
      <c r="O1552" s="720"/>
      <c r="P1552" s="720"/>
      <c r="Q1552" s="720"/>
      <c r="R1552" s="720"/>
      <c r="S1552" s="720"/>
      <c r="T1552" s="720"/>
      <c r="U1552" s="720"/>
      <c r="V1552" s="716"/>
      <c r="W1552" s="965"/>
      <c r="X1552" s="713"/>
      <c r="Y1552" s="786"/>
      <c r="Z1552" s="720"/>
      <c r="AA1552" s="687"/>
      <c r="AB1552" s="794"/>
      <c r="AC1552" s="720"/>
      <c r="AD1552" s="720"/>
      <c r="AE1552" s="720"/>
      <c r="AF1552" s="786"/>
      <c r="AG1552" s="720"/>
      <c r="AH1552" s="720"/>
    </row>
    <row r="1553" spans="1:34" x14ac:dyDescent="0.25">
      <c r="A1553" s="720"/>
      <c r="B1553" s="717"/>
      <c r="C1553" s="786"/>
      <c r="D1553" s="720"/>
      <c r="E1553" s="713"/>
      <c r="F1553" s="1208"/>
      <c r="G1553" s="721"/>
      <c r="H1553" s="786"/>
      <c r="I1553" s="713"/>
      <c r="J1553" s="713"/>
      <c r="K1553" s="786"/>
      <c r="L1553" s="713"/>
      <c r="M1553" s="720"/>
      <c r="N1553" s="720"/>
      <c r="O1553" s="720"/>
      <c r="P1553" s="720"/>
      <c r="Q1553" s="720"/>
      <c r="R1553" s="720"/>
      <c r="S1553" s="720"/>
      <c r="T1553" s="720"/>
      <c r="U1553" s="720"/>
      <c r="V1553" s="716"/>
      <c r="W1553" s="965"/>
      <c r="X1553" s="713"/>
      <c r="Y1553" s="786"/>
      <c r="Z1553" s="720"/>
      <c r="AA1553" s="687"/>
      <c r="AB1553" s="794"/>
      <c r="AC1553" s="720"/>
      <c r="AD1553" s="720"/>
      <c r="AE1553" s="720"/>
      <c r="AF1553" s="786"/>
      <c r="AG1553" s="720"/>
      <c r="AH1553" s="720"/>
    </row>
    <row r="1554" spans="1:34" x14ac:dyDescent="0.25">
      <c r="A1554" s="720"/>
      <c r="B1554" s="717"/>
      <c r="C1554" s="786"/>
      <c r="D1554" s="720"/>
      <c r="E1554" s="713"/>
      <c r="F1554" s="1208"/>
      <c r="G1554" s="721"/>
      <c r="H1554" s="786"/>
      <c r="I1554" s="713"/>
      <c r="J1554" s="713"/>
      <c r="K1554" s="786"/>
      <c r="L1554" s="713"/>
      <c r="M1554" s="720"/>
      <c r="N1554" s="720"/>
      <c r="O1554" s="720"/>
      <c r="P1554" s="720"/>
      <c r="Q1554" s="720"/>
      <c r="R1554" s="720"/>
      <c r="S1554" s="720"/>
      <c r="T1554" s="720"/>
      <c r="U1554" s="720"/>
      <c r="V1554" s="716"/>
      <c r="W1554" s="965"/>
      <c r="X1554" s="713"/>
      <c r="Y1554" s="786"/>
      <c r="Z1554" s="720"/>
      <c r="AA1554" s="687"/>
      <c r="AB1554" s="794"/>
      <c r="AC1554" s="720"/>
      <c r="AD1554" s="720"/>
      <c r="AE1554" s="720"/>
      <c r="AF1554" s="786"/>
      <c r="AG1554" s="720"/>
      <c r="AH1554" s="720"/>
    </row>
    <row r="1555" spans="1:34" x14ac:dyDescent="0.25">
      <c r="A1555" s="720"/>
      <c r="B1555" s="717"/>
      <c r="C1555" s="786"/>
      <c r="D1555" s="720"/>
      <c r="E1555" s="713"/>
      <c r="F1555" s="1208"/>
      <c r="G1555" s="721"/>
      <c r="H1555" s="786"/>
      <c r="I1555" s="713"/>
      <c r="J1555" s="713"/>
      <c r="K1555" s="786"/>
      <c r="L1555" s="713"/>
      <c r="M1555" s="720"/>
      <c r="N1555" s="720"/>
      <c r="O1555" s="720"/>
      <c r="P1555" s="720"/>
      <c r="Q1555" s="720"/>
      <c r="R1555" s="720"/>
      <c r="S1555" s="720"/>
      <c r="T1555" s="720"/>
      <c r="U1555" s="720"/>
      <c r="V1555" s="716"/>
      <c r="W1555" s="965"/>
      <c r="X1555" s="713"/>
      <c r="Y1555" s="786"/>
      <c r="Z1555" s="720"/>
      <c r="AA1555" s="687"/>
      <c r="AB1555" s="794"/>
      <c r="AC1555" s="720"/>
      <c r="AD1555" s="720"/>
      <c r="AE1555" s="720"/>
      <c r="AF1555" s="786"/>
      <c r="AG1555" s="720"/>
      <c r="AH1555" s="720"/>
    </row>
    <row r="1556" spans="1:34" x14ac:dyDescent="0.25">
      <c r="A1556" s="720"/>
      <c r="B1556" s="717"/>
      <c r="C1556" s="786"/>
      <c r="D1556" s="720"/>
      <c r="E1556" s="713"/>
      <c r="F1556" s="1208"/>
      <c r="G1556" s="721"/>
      <c r="H1556" s="786"/>
      <c r="I1556" s="713"/>
      <c r="J1556" s="713"/>
      <c r="K1556" s="786"/>
      <c r="L1556" s="713"/>
      <c r="M1556" s="720"/>
      <c r="N1556" s="720"/>
      <c r="O1556" s="720"/>
      <c r="P1556" s="720"/>
      <c r="Q1556" s="720"/>
      <c r="R1556" s="720"/>
      <c r="S1556" s="720"/>
      <c r="T1556" s="720"/>
      <c r="U1556" s="720"/>
      <c r="V1556" s="716"/>
      <c r="W1556" s="965"/>
      <c r="X1556" s="713"/>
      <c r="Y1556" s="786"/>
      <c r="Z1556" s="720"/>
      <c r="AA1556" s="687"/>
      <c r="AB1556" s="794"/>
      <c r="AC1556" s="720"/>
      <c r="AD1556" s="720"/>
      <c r="AE1556" s="720"/>
      <c r="AF1556" s="786"/>
      <c r="AG1556" s="720"/>
      <c r="AH1556" s="720"/>
    </row>
    <row r="1557" spans="1:34" x14ac:dyDescent="0.25">
      <c r="A1557" s="720"/>
      <c r="B1557" s="717"/>
      <c r="C1557" s="786"/>
      <c r="D1557" s="720"/>
      <c r="E1557" s="713"/>
      <c r="F1557" s="1208"/>
      <c r="G1557" s="721"/>
      <c r="H1557" s="786"/>
      <c r="I1557" s="713"/>
      <c r="J1557" s="713"/>
      <c r="K1557" s="786"/>
      <c r="L1557" s="713"/>
      <c r="M1557" s="720"/>
      <c r="N1557" s="720"/>
      <c r="O1557" s="720"/>
      <c r="P1557" s="720"/>
      <c r="Q1557" s="720"/>
      <c r="R1557" s="720"/>
      <c r="S1557" s="720"/>
      <c r="T1557" s="720"/>
      <c r="U1557" s="720"/>
      <c r="V1557" s="716"/>
      <c r="W1557" s="965"/>
      <c r="X1557" s="713"/>
      <c r="Y1557" s="786"/>
      <c r="Z1557" s="720"/>
      <c r="AA1557" s="687"/>
      <c r="AB1557" s="794"/>
      <c r="AC1557" s="720"/>
      <c r="AD1557" s="720"/>
      <c r="AE1557" s="720"/>
      <c r="AF1557" s="786"/>
      <c r="AG1557" s="720"/>
      <c r="AH1557" s="720"/>
    </row>
    <row r="1558" spans="1:34" x14ac:dyDescent="0.25">
      <c r="A1558" s="720"/>
      <c r="B1558" s="717"/>
      <c r="C1558" s="786"/>
      <c r="D1558" s="720"/>
      <c r="E1558" s="713"/>
      <c r="F1558" s="1208"/>
      <c r="G1558" s="721"/>
      <c r="H1558" s="786"/>
      <c r="I1558" s="713"/>
      <c r="J1558" s="713"/>
      <c r="K1558" s="786"/>
      <c r="L1558" s="713"/>
      <c r="M1558" s="720"/>
      <c r="N1558" s="720"/>
      <c r="O1558" s="720"/>
      <c r="P1558" s="720"/>
      <c r="Q1558" s="720"/>
      <c r="R1558" s="720"/>
      <c r="S1558" s="720"/>
      <c r="T1558" s="720"/>
      <c r="U1558" s="720"/>
      <c r="V1558" s="716"/>
      <c r="W1558" s="965"/>
      <c r="X1558" s="713"/>
      <c r="Y1558" s="786"/>
      <c r="Z1558" s="720"/>
      <c r="AA1558" s="687"/>
      <c r="AB1558" s="794"/>
      <c r="AC1558" s="720"/>
      <c r="AD1558" s="720"/>
      <c r="AE1558" s="720"/>
      <c r="AF1558" s="786"/>
      <c r="AG1558" s="720"/>
      <c r="AH1558" s="720"/>
    </row>
    <row r="1559" spans="1:34" x14ac:dyDescent="0.25">
      <c r="A1559" s="720"/>
      <c r="B1559" s="717"/>
      <c r="C1559" s="786"/>
      <c r="D1559" s="720"/>
      <c r="E1559" s="713"/>
      <c r="F1559" s="1208"/>
      <c r="G1559" s="721"/>
      <c r="H1559" s="786"/>
      <c r="I1559" s="713"/>
      <c r="J1559" s="713"/>
      <c r="K1559" s="786"/>
      <c r="L1559" s="713"/>
      <c r="M1559" s="720"/>
      <c r="N1559" s="720"/>
      <c r="O1559" s="720"/>
      <c r="P1559" s="720"/>
      <c r="Q1559" s="720"/>
      <c r="R1559" s="720"/>
      <c r="S1559" s="720"/>
      <c r="T1559" s="720"/>
      <c r="U1559" s="720"/>
      <c r="V1559" s="716"/>
      <c r="W1559" s="965"/>
      <c r="X1559" s="713"/>
      <c r="Y1559" s="786"/>
      <c r="Z1559" s="720"/>
      <c r="AA1559" s="687"/>
      <c r="AB1559" s="794"/>
      <c r="AC1559" s="720"/>
      <c r="AD1559" s="720"/>
      <c r="AE1559" s="720"/>
      <c r="AF1559" s="786"/>
      <c r="AG1559" s="720"/>
      <c r="AH1559" s="720"/>
    </row>
    <row r="1560" spans="1:34" x14ac:dyDescent="0.25">
      <c r="A1560" s="720"/>
      <c r="B1560" s="717"/>
      <c r="C1560" s="786"/>
      <c r="D1560" s="720"/>
      <c r="E1560" s="713"/>
      <c r="F1560" s="1208"/>
      <c r="G1560" s="721"/>
      <c r="H1560" s="786"/>
      <c r="I1560" s="713"/>
      <c r="J1560" s="713"/>
      <c r="K1560" s="786"/>
      <c r="L1560" s="713"/>
      <c r="M1560" s="720"/>
      <c r="N1560" s="720"/>
      <c r="O1560" s="720"/>
      <c r="P1560" s="720"/>
      <c r="Q1560" s="720"/>
      <c r="R1560" s="720"/>
      <c r="S1560" s="720"/>
      <c r="T1560" s="720"/>
      <c r="U1560" s="720"/>
      <c r="V1560" s="716"/>
      <c r="W1560" s="965"/>
      <c r="X1560" s="713"/>
      <c r="Y1560" s="786"/>
      <c r="Z1560" s="720"/>
      <c r="AA1560" s="687"/>
      <c r="AB1560" s="794"/>
      <c r="AC1560" s="720"/>
      <c r="AD1560" s="720"/>
      <c r="AE1560" s="720"/>
      <c r="AF1560" s="786"/>
      <c r="AG1560" s="720"/>
      <c r="AH1560" s="720"/>
    </row>
    <row r="1561" spans="1:34" x14ac:dyDescent="0.25">
      <c r="A1561" s="720"/>
      <c r="B1561" s="717"/>
      <c r="C1561" s="786"/>
      <c r="D1561" s="720"/>
      <c r="E1561" s="713"/>
      <c r="F1561" s="1208"/>
      <c r="G1561" s="721"/>
      <c r="H1561" s="786"/>
      <c r="I1561" s="713"/>
      <c r="J1561" s="713"/>
      <c r="K1561" s="786"/>
      <c r="L1561" s="713"/>
      <c r="M1561" s="720"/>
      <c r="N1561" s="720"/>
      <c r="O1561" s="720"/>
      <c r="P1561" s="720"/>
      <c r="Q1561" s="720"/>
      <c r="R1561" s="720"/>
      <c r="S1561" s="720"/>
      <c r="T1561" s="720"/>
      <c r="U1561" s="720"/>
      <c r="V1561" s="716"/>
      <c r="W1561" s="965"/>
      <c r="X1561" s="713"/>
      <c r="Y1561" s="786"/>
      <c r="Z1561" s="720"/>
      <c r="AA1561" s="687"/>
      <c r="AB1561" s="794"/>
      <c r="AC1561" s="720"/>
      <c r="AD1561" s="720"/>
      <c r="AE1561" s="720"/>
      <c r="AF1561" s="786"/>
      <c r="AG1561" s="720"/>
      <c r="AH1561" s="720"/>
    </row>
    <row r="1562" spans="1:34" x14ac:dyDescent="0.25">
      <c r="A1562" s="720"/>
      <c r="B1562" s="717"/>
      <c r="C1562" s="786"/>
      <c r="D1562" s="720"/>
      <c r="E1562" s="713"/>
      <c r="F1562" s="1208"/>
      <c r="G1562" s="721"/>
      <c r="H1562" s="786"/>
      <c r="I1562" s="713"/>
      <c r="J1562" s="713"/>
      <c r="K1562" s="786"/>
      <c r="L1562" s="713"/>
      <c r="M1562" s="720"/>
      <c r="N1562" s="720"/>
      <c r="O1562" s="720"/>
      <c r="P1562" s="720"/>
      <c r="Q1562" s="720"/>
      <c r="R1562" s="720"/>
      <c r="S1562" s="720"/>
      <c r="T1562" s="720"/>
      <c r="U1562" s="720"/>
      <c r="V1562" s="716"/>
      <c r="W1562" s="965"/>
      <c r="X1562" s="713"/>
      <c r="Y1562" s="786"/>
      <c r="Z1562" s="720"/>
      <c r="AA1562" s="687"/>
      <c r="AB1562" s="794"/>
      <c r="AC1562" s="720"/>
      <c r="AD1562" s="720"/>
      <c r="AE1562" s="720"/>
      <c r="AF1562" s="786"/>
      <c r="AG1562" s="720"/>
      <c r="AH1562" s="720"/>
    </row>
    <row r="1563" spans="1:34" x14ac:dyDescent="0.25">
      <c r="A1563" s="720"/>
      <c r="B1563" s="717"/>
      <c r="C1563" s="786"/>
      <c r="D1563" s="720"/>
      <c r="E1563" s="713"/>
      <c r="F1563" s="1208"/>
      <c r="G1563" s="721"/>
      <c r="H1563" s="786"/>
      <c r="I1563" s="713"/>
      <c r="J1563" s="713"/>
      <c r="K1563" s="786"/>
      <c r="L1563" s="713"/>
      <c r="M1563" s="720"/>
      <c r="N1563" s="720"/>
      <c r="O1563" s="720"/>
      <c r="P1563" s="720"/>
      <c r="Q1563" s="720"/>
      <c r="R1563" s="720"/>
      <c r="S1563" s="720"/>
      <c r="T1563" s="720"/>
      <c r="U1563" s="720"/>
      <c r="V1563" s="716"/>
      <c r="W1563" s="965"/>
      <c r="X1563" s="713"/>
      <c r="Y1563" s="786"/>
      <c r="Z1563" s="720"/>
      <c r="AA1563" s="687"/>
      <c r="AB1563" s="794"/>
      <c r="AC1563" s="720"/>
      <c r="AD1563" s="720"/>
      <c r="AE1563" s="720"/>
      <c r="AF1563" s="786"/>
      <c r="AG1563" s="720"/>
      <c r="AH1563" s="720"/>
    </row>
    <row r="1564" spans="1:34" x14ac:dyDescent="0.25">
      <c r="A1564" s="720"/>
      <c r="B1564" s="717"/>
      <c r="C1564" s="786"/>
      <c r="D1564" s="720"/>
      <c r="E1564" s="713"/>
      <c r="F1564" s="1208"/>
      <c r="G1564" s="721"/>
      <c r="H1564" s="786"/>
      <c r="I1564" s="713"/>
      <c r="J1564" s="713"/>
      <c r="K1564" s="786"/>
      <c r="L1564" s="713"/>
      <c r="M1564" s="720"/>
      <c r="N1564" s="720"/>
      <c r="O1564" s="720"/>
      <c r="P1564" s="720"/>
      <c r="Q1564" s="720"/>
      <c r="R1564" s="720"/>
      <c r="S1564" s="720"/>
      <c r="T1564" s="720"/>
      <c r="U1564" s="720"/>
      <c r="V1564" s="716"/>
      <c r="W1564" s="965"/>
      <c r="X1564" s="713"/>
      <c r="Y1564" s="786"/>
      <c r="Z1564" s="720"/>
      <c r="AA1564" s="687"/>
      <c r="AB1564" s="794"/>
      <c r="AC1564" s="720"/>
      <c r="AD1564" s="720"/>
      <c r="AE1564" s="720"/>
      <c r="AF1564" s="786"/>
      <c r="AG1564" s="720"/>
      <c r="AH1564" s="720"/>
    </row>
    <row r="1565" spans="1:34" x14ac:dyDescent="0.25">
      <c r="A1565" s="720"/>
      <c r="B1565" s="717"/>
      <c r="C1565" s="786"/>
      <c r="D1565" s="720"/>
      <c r="E1565" s="713"/>
      <c r="F1565" s="1208"/>
      <c r="G1565" s="721"/>
      <c r="H1565" s="786"/>
      <c r="I1565" s="713"/>
      <c r="J1565" s="713"/>
      <c r="K1565" s="786"/>
      <c r="L1565" s="713"/>
      <c r="M1565" s="720"/>
      <c r="N1565" s="720"/>
      <c r="O1565" s="720"/>
      <c r="P1565" s="720"/>
      <c r="Q1565" s="720"/>
      <c r="R1565" s="720"/>
      <c r="S1565" s="720"/>
      <c r="T1565" s="720"/>
      <c r="U1565" s="720"/>
      <c r="V1565" s="716"/>
      <c r="W1565" s="965"/>
      <c r="X1565" s="713"/>
      <c r="Y1565" s="786"/>
      <c r="Z1565" s="720"/>
      <c r="AA1565" s="687"/>
      <c r="AB1565" s="794"/>
      <c r="AC1565" s="720"/>
      <c r="AD1565" s="720"/>
      <c r="AE1565" s="720"/>
      <c r="AF1565" s="786"/>
      <c r="AG1565" s="720"/>
      <c r="AH1565" s="720"/>
    </row>
    <row r="1566" spans="1:34" x14ac:dyDescent="0.25">
      <c r="A1566" s="720"/>
      <c r="B1566" s="717"/>
      <c r="C1566" s="786"/>
      <c r="D1566" s="720"/>
      <c r="E1566" s="713"/>
      <c r="F1566" s="1208"/>
      <c r="G1566" s="721"/>
      <c r="H1566" s="786"/>
      <c r="I1566" s="713"/>
      <c r="J1566" s="713"/>
      <c r="K1566" s="786"/>
      <c r="L1566" s="713"/>
      <c r="M1566" s="720"/>
      <c r="N1566" s="720"/>
      <c r="O1566" s="720"/>
      <c r="P1566" s="720"/>
      <c r="Q1566" s="720"/>
      <c r="R1566" s="720"/>
      <c r="S1566" s="720"/>
      <c r="T1566" s="720"/>
      <c r="U1566" s="720"/>
      <c r="V1566" s="716"/>
      <c r="W1566" s="965"/>
      <c r="X1566" s="713"/>
      <c r="Y1566" s="786"/>
      <c r="Z1566" s="720"/>
      <c r="AA1566" s="687"/>
      <c r="AB1566" s="794"/>
      <c r="AC1566" s="720"/>
      <c r="AD1566" s="720"/>
      <c r="AE1566" s="720"/>
      <c r="AF1566" s="786"/>
      <c r="AG1566" s="720"/>
      <c r="AH1566" s="720"/>
    </row>
    <row r="1567" spans="1:34" x14ac:dyDescent="0.25">
      <c r="A1567" s="720"/>
      <c r="B1567" s="717"/>
      <c r="C1567" s="786"/>
      <c r="D1567" s="720"/>
      <c r="E1567" s="713"/>
      <c r="F1567" s="1208"/>
      <c r="G1567" s="721"/>
      <c r="H1567" s="786"/>
      <c r="I1567" s="713"/>
      <c r="J1567" s="713"/>
      <c r="K1567" s="786"/>
      <c r="L1567" s="713"/>
      <c r="M1567" s="720"/>
      <c r="N1567" s="720"/>
      <c r="O1567" s="720"/>
      <c r="P1567" s="720"/>
      <c r="Q1567" s="720"/>
      <c r="R1567" s="720"/>
      <c r="S1567" s="720"/>
      <c r="T1567" s="720"/>
      <c r="U1567" s="720"/>
      <c r="V1567" s="716"/>
      <c r="W1567" s="965"/>
      <c r="X1567" s="713"/>
      <c r="Y1567" s="786"/>
      <c r="Z1567" s="720"/>
      <c r="AA1567" s="687"/>
      <c r="AB1567" s="794"/>
      <c r="AC1567" s="720"/>
      <c r="AD1567" s="720"/>
      <c r="AE1567" s="720"/>
      <c r="AF1567" s="786"/>
      <c r="AG1567" s="720"/>
      <c r="AH1567" s="720"/>
    </row>
    <row r="1568" spans="1:34" x14ac:dyDescent="0.25">
      <c r="A1568" s="720"/>
      <c r="B1568" s="717"/>
      <c r="C1568" s="786"/>
      <c r="D1568" s="720"/>
      <c r="E1568" s="713"/>
      <c r="F1568" s="1208"/>
      <c r="G1568" s="721"/>
      <c r="H1568" s="786"/>
      <c r="I1568" s="713"/>
      <c r="J1568" s="713"/>
      <c r="K1568" s="786"/>
      <c r="L1568" s="713"/>
      <c r="M1568" s="720"/>
      <c r="N1568" s="720"/>
      <c r="O1568" s="720"/>
      <c r="P1568" s="720"/>
      <c r="Q1568" s="720"/>
      <c r="R1568" s="720"/>
      <c r="S1568" s="720"/>
      <c r="T1568" s="720"/>
      <c r="U1568" s="720"/>
      <c r="V1568" s="716"/>
      <c r="W1568" s="965"/>
      <c r="X1568" s="713"/>
      <c r="Y1568" s="786"/>
      <c r="Z1568" s="720"/>
      <c r="AA1568" s="687"/>
      <c r="AB1568" s="794"/>
      <c r="AC1568" s="720"/>
      <c r="AD1568" s="720"/>
      <c r="AE1568" s="720"/>
      <c r="AF1568" s="786"/>
      <c r="AG1568" s="720"/>
      <c r="AH1568" s="720"/>
    </row>
    <row r="1569" spans="1:34" x14ac:dyDescent="0.25">
      <c r="A1569" s="720"/>
      <c r="B1569" s="717"/>
      <c r="C1569" s="786"/>
      <c r="D1569" s="720"/>
      <c r="E1569" s="713"/>
      <c r="F1569" s="1208"/>
      <c r="G1569" s="721"/>
      <c r="H1569" s="786"/>
      <c r="I1569" s="713"/>
      <c r="J1569" s="713"/>
      <c r="K1569" s="786"/>
      <c r="L1569" s="713"/>
      <c r="M1569" s="720"/>
      <c r="N1569" s="720"/>
      <c r="O1569" s="720"/>
      <c r="P1569" s="720"/>
      <c r="Q1569" s="720"/>
      <c r="R1569" s="720"/>
      <c r="S1569" s="720"/>
      <c r="T1569" s="720"/>
      <c r="U1569" s="720"/>
      <c r="V1569" s="716"/>
      <c r="W1569" s="965"/>
      <c r="X1569" s="713"/>
      <c r="Y1569" s="786"/>
      <c r="Z1569" s="720"/>
      <c r="AA1569" s="687"/>
      <c r="AB1569" s="794"/>
      <c r="AC1569" s="720"/>
      <c r="AD1569" s="720"/>
      <c r="AE1569" s="720"/>
      <c r="AF1569" s="786"/>
      <c r="AG1569" s="720"/>
      <c r="AH1569" s="720"/>
    </row>
    <row r="1570" spans="1:34" x14ac:dyDescent="0.25">
      <c r="A1570" s="720"/>
      <c r="B1570" s="717"/>
      <c r="C1570" s="786"/>
      <c r="D1570" s="720"/>
      <c r="E1570" s="713"/>
      <c r="F1570" s="1208"/>
      <c r="G1570" s="721"/>
      <c r="H1570" s="786"/>
      <c r="I1570" s="713"/>
      <c r="J1570" s="713"/>
      <c r="K1570" s="786"/>
      <c r="L1570" s="713"/>
      <c r="M1570" s="720"/>
      <c r="N1570" s="720"/>
      <c r="O1570" s="720"/>
      <c r="P1570" s="720"/>
      <c r="Q1570" s="720"/>
      <c r="R1570" s="720"/>
      <c r="S1570" s="720"/>
      <c r="T1570" s="720"/>
      <c r="U1570" s="720"/>
      <c r="V1570" s="716"/>
      <c r="W1570" s="965"/>
      <c r="X1570" s="713"/>
      <c r="Y1570" s="786"/>
      <c r="Z1570" s="720"/>
      <c r="AA1570" s="687"/>
      <c r="AB1570" s="794"/>
      <c r="AC1570" s="720"/>
      <c r="AD1570" s="720"/>
      <c r="AE1570" s="720"/>
      <c r="AF1570" s="786"/>
      <c r="AG1570" s="720"/>
      <c r="AH1570" s="720"/>
    </row>
    <row r="1571" spans="1:34" x14ac:dyDescent="0.25">
      <c r="A1571" s="720"/>
      <c r="B1571" s="717"/>
      <c r="C1571" s="786"/>
      <c r="D1571" s="720"/>
      <c r="E1571" s="713"/>
      <c r="F1571" s="1208"/>
      <c r="G1571" s="721"/>
      <c r="H1571" s="786"/>
      <c r="I1571" s="713"/>
      <c r="J1571" s="713"/>
      <c r="K1571" s="786"/>
      <c r="L1571" s="713"/>
      <c r="M1571" s="720"/>
      <c r="N1571" s="720"/>
      <c r="O1571" s="720"/>
      <c r="P1571" s="720"/>
      <c r="Q1571" s="720"/>
      <c r="R1571" s="720"/>
      <c r="S1571" s="720"/>
      <c r="T1571" s="720"/>
      <c r="U1571" s="720"/>
      <c r="V1571" s="716"/>
      <c r="W1571" s="965"/>
      <c r="X1571" s="713"/>
      <c r="Y1571" s="786"/>
      <c r="Z1571" s="720"/>
      <c r="AA1571" s="687"/>
      <c r="AB1571" s="794"/>
      <c r="AC1571" s="720"/>
      <c r="AD1571" s="720"/>
      <c r="AE1571" s="720"/>
      <c r="AF1571" s="786"/>
      <c r="AG1571" s="720"/>
      <c r="AH1571" s="720"/>
    </row>
    <row r="1572" spans="1:34" x14ac:dyDescent="0.25">
      <c r="A1572" s="720"/>
      <c r="B1572" s="717"/>
      <c r="C1572" s="786"/>
      <c r="D1572" s="720"/>
      <c r="E1572" s="713"/>
      <c r="F1572" s="1208"/>
      <c r="G1572" s="721"/>
      <c r="H1572" s="786"/>
      <c r="I1572" s="713"/>
      <c r="J1572" s="713"/>
      <c r="K1572" s="786"/>
      <c r="L1572" s="713"/>
      <c r="M1572" s="720"/>
      <c r="N1572" s="720"/>
      <c r="O1572" s="720"/>
      <c r="P1572" s="720"/>
      <c r="Q1572" s="720"/>
      <c r="R1572" s="720"/>
      <c r="S1572" s="720"/>
      <c r="T1572" s="720"/>
      <c r="U1572" s="720"/>
      <c r="V1572" s="716"/>
      <c r="W1572" s="965"/>
      <c r="X1572" s="713"/>
      <c r="Y1572" s="786"/>
      <c r="Z1572" s="720"/>
      <c r="AA1572" s="687"/>
      <c r="AB1572" s="794"/>
      <c r="AC1572" s="720"/>
      <c r="AD1572" s="720"/>
      <c r="AE1572" s="720"/>
      <c r="AF1572" s="786"/>
      <c r="AG1572" s="720"/>
      <c r="AH1572" s="720"/>
    </row>
    <row r="1573" spans="1:34" x14ac:dyDescent="0.25">
      <c r="A1573" s="720"/>
      <c r="B1573" s="717"/>
      <c r="C1573" s="786"/>
      <c r="D1573" s="720"/>
      <c r="E1573" s="713"/>
      <c r="F1573" s="1208"/>
      <c r="G1573" s="721"/>
      <c r="H1573" s="786"/>
      <c r="I1573" s="713"/>
      <c r="J1573" s="713"/>
      <c r="K1573" s="786"/>
      <c r="L1573" s="713"/>
      <c r="M1573" s="720"/>
      <c r="N1573" s="720"/>
      <c r="O1573" s="720"/>
      <c r="P1573" s="720"/>
      <c r="Q1573" s="720"/>
      <c r="R1573" s="720"/>
      <c r="S1573" s="720"/>
      <c r="T1573" s="720"/>
      <c r="U1573" s="720"/>
      <c r="V1573" s="716"/>
      <c r="W1573" s="965"/>
      <c r="X1573" s="713"/>
      <c r="Y1573" s="786"/>
      <c r="Z1573" s="720"/>
      <c r="AA1573" s="687"/>
      <c r="AB1573" s="794"/>
      <c r="AC1573" s="720"/>
      <c r="AD1573" s="720"/>
      <c r="AE1573" s="720"/>
      <c r="AF1573" s="786"/>
      <c r="AG1573" s="720"/>
      <c r="AH1573" s="720"/>
    </row>
    <row r="1574" spans="1:34" x14ac:dyDescent="0.25">
      <c r="A1574" s="720"/>
      <c r="B1574" s="717"/>
      <c r="C1574" s="786"/>
      <c r="D1574" s="720"/>
      <c r="E1574" s="713"/>
      <c r="F1574" s="1208"/>
      <c r="G1574" s="721"/>
      <c r="H1574" s="786"/>
      <c r="I1574" s="713"/>
      <c r="J1574" s="713"/>
      <c r="K1574" s="786"/>
      <c r="L1574" s="713"/>
      <c r="M1574" s="720"/>
      <c r="N1574" s="720"/>
      <c r="O1574" s="720"/>
      <c r="P1574" s="720"/>
      <c r="Q1574" s="720"/>
      <c r="R1574" s="720"/>
      <c r="S1574" s="720"/>
      <c r="T1574" s="720"/>
      <c r="U1574" s="720"/>
      <c r="V1574" s="716"/>
      <c r="W1574" s="965"/>
      <c r="X1574" s="713"/>
      <c r="Y1574" s="786"/>
      <c r="Z1574" s="720"/>
      <c r="AA1574" s="687"/>
      <c r="AB1574" s="794"/>
      <c r="AC1574" s="720"/>
      <c r="AD1574" s="720"/>
      <c r="AE1574" s="720"/>
      <c r="AF1574" s="786"/>
      <c r="AG1574" s="720"/>
      <c r="AH1574" s="720"/>
    </row>
    <row r="1575" spans="1:34" x14ac:dyDescent="0.25">
      <c r="A1575" s="720"/>
      <c r="B1575" s="717"/>
      <c r="C1575" s="786"/>
      <c r="D1575" s="720"/>
      <c r="E1575" s="713"/>
      <c r="F1575" s="1208"/>
      <c r="G1575" s="721"/>
      <c r="H1575" s="786"/>
      <c r="I1575" s="713"/>
      <c r="J1575" s="713"/>
      <c r="K1575" s="786"/>
      <c r="L1575" s="713"/>
      <c r="M1575" s="720"/>
      <c r="N1575" s="720"/>
      <c r="O1575" s="720"/>
      <c r="P1575" s="720"/>
      <c r="Q1575" s="720"/>
      <c r="R1575" s="720"/>
      <c r="S1575" s="720"/>
      <c r="T1575" s="720"/>
      <c r="U1575" s="720"/>
      <c r="V1575" s="716"/>
      <c r="W1575" s="965"/>
      <c r="X1575" s="713"/>
      <c r="Y1575" s="786"/>
      <c r="Z1575" s="720"/>
      <c r="AA1575" s="687"/>
      <c r="AB1575" s="794"/>
      <c r="AC1575" s="720"/>
      <c r="AD1575" s="720"/>
      <c r="AE1575" s="720"/>
      <c r="AF1575" s="786"/>
      <c r="AG1575" s="720"/>
      <c r="AH1575" s="720"/>
    </row>
    <row r="1576" spans="1:34" x14ac:dyDescent="0.25">
      <c r="A1576" s="720"/>
      <c r="B1576" s="717"/>
      <c r="C1576" s="786"/>
      <c r="D1576" s="720"/>
      <c r="E1576" s="713"/>
      <c r="F1576" s="1208"/>
      <c r="G1576" s="721"/>
      <c r="H1576" s="786"/>
      <c r="I1576" s="713"/>
      <c r="J1576" s="713"/>
      <c r="K1576" s="786"/>
      <c r="L1576" s="713"/>
      <c r="M1576" s="720"/>
      <c r="N1576" s="720"/>
      <c r="O1576" s="720"/>
      <c r="P1576" s="720"/>
      <c r="Q1576" s="720"/>
      <c r="R1576" s="720"/>
      <c r="S1576" s="720"/>
      <c r="T1576" s="720"/>
      <c r="U1576" s="720"/>
      <c r="V1576" s="716"/>
      <c r="W1576" s="965"/>
      <c r="X1576" s="713"/>
      <c r="Y1576" s="786"/>
      <c r="Z1576" s="720"/>
      <c r="AA1576" s="687"/>
      <c r="AB1576" s="794"/>
      <c r="AC1576" s="720"/>
      <c r="AD1576" s="720"/>
      <c r="AE1576" s="720"/>
      <c r="AF1576" s="786"/>
      <c r="AG1576" s="720"/>
      <c r="AH1576" s="720"/>
    </row>
    <row r="1577" spans="1:34" x14ac:dyDescent="0.25">
      <c r="A1577" s="720"/>
      <c r="B1577" s="717"/>
      <c r="C1577" s="786"/>
      <c r="D1577" s="720"/>
      <c r="E1577" s="713"/>
      <c r="F1577" s="1208"/>
      <c r="G1577" s="721"/>
      <c r="H1577" s="786"/>
      <c r="I1577" s="713"/>
      <c r="J1577" s="713"/>
      <c r="K1577" s="786"/>
      <c r="L1577" s="713"/>
      <c r="M1577" s="720"/>
      <c r="N1577" s="720"/>
      <c r="O1577" s="720"/>
      <c r="P1577" s="720"/>
      <c r="Q1577" s="720"/>
      <c r="R1577" s="720"/>
      <c r="S1577" s="720"/>
      <c r="T1577" s="720"/>
      <c r="U1577" s="720"/>
      <c r="V1577" s="716"/>
      <c r="W1577" s="965"/>
      <c r="X1577" s="713"/>
      <c r="Y1577" s="786"/>
      <c r="Z1577" s="720"/>
      <c r="AA1577" s="687"/>
      <c r="AB1577" s="794"/>
      <c r="AC1577" s="720"/>
      <c r="AD1577" s="720"/>
      <c r="AE1577" s="720"/>
      <c r="AF1577" s="786"/>
      <c r="AG1577" s="720"/>
      <c r="AH1577" s="720"/>
    </row>
    <row r="1578" spans="1:34" x14ac:dyDescent="0.25">
      <c r="A1578" s="720"/>
      <c r="B1578" s="717"/>
      <c r="C1578" s="786"/>
      <c r="D1578" s="720"/>
      <c r="E1578" s="713"/>
      <c r="F1578" s="1208"/>
      <c r="G1578" s="721"/>
      <c r="H1578" s="786"/>
      <c r="I1578" s="713"/>
      <c r="J1578" s="713"/>
      <c r="K1578" s="786"/>
      <c r="L1578" s="713"/>
      <c r="M1578" s="720"/>
      <c r="N1578" s="720"/>
      <c r="O1578" s="720"/>
      <c r="P1578" s="720"/>
      <c r="Q1578" s="720"/>
      <c r="R1578" s="720"/>
      <c r="S1578" s="720"/>
      <c r="T1578" s="720"/>
      <c r="U1578" s="720"/>
      <c r="V1578" s="716"/>
      <c r="W1578" s="965"/>
      <c r="X1578" s="713"/>
      <c r="Y1578" s="786"/>
      <c r="Z1578" s="720"/>
      <c r="AA1578" s="687"/>
      <c r="AB1578" s="794"/>
      <c r="AC1578" s="720"/>
      <c r="AD1578" s="720"/>
      <c r="AE1578" s="720"/>
      <c r="AF1578" s="786"/>
      <c r="AG1578" s="720"/>
      <c r="AH1578" s="720"/>
    </row>
    <row r="1579" spans="1:34" x14ac:dyDescent="0.25">
      <c r="A1579" s="720"/>
      <c r="B1579" s="717"/>
      <c r="C1579" s="786"/>
      <c r="D1579" s="720"/>
      <c r="E1579" s="713"/>
      <c r="F1579" s="1208"/>
      <c r="G1579" s="721"/>
      <c r="H1579" s="786"/>
      <c r="I1579" s="713"/>
      <c r="J1579" s="713"/>
      <c r="K1579" s="786"/>
      <c r="L1579" s="713"/>
      <c r="M1579" s="720"/>
      <c r="N1579" s="720"/>
      <c r="O1579" s="720"/>
      <c r="P1579" s="720"/>
      <c r="Q1579" s="720"/>
      <c r="R1579" s="720"/>
      <c r="S1579" s="720"/>
      <c r="T1579" s="720"/>
      <c r="U1579" s="720"/>
      <c r="V1579" s="716"/>
      <c r="W1579" s="965"/>
      <c r="X1579" s="713"/>
      <c r="Y1579" s="786"/>
      <c r="Z1579" s="720"/>
      <c r="AA1579" s="687"/>
      <c r="AB1579" s="794"/>
      <c r="AC1579" s="720"/>
      <c r="AD1579" s="720"/>
      <c r="AE1579" s="720"/>
      <c r="AF1579" s="786"/>
      <c r="AG1579" s="720"/>
      <c r="AH1579" s="720"/>
    </row>
    <row r="1580" spans="1:34" x14ac:dyDescent="0.25">
      <c r="A1580" s="720"/>
      <c r="B1580" s="717"/>
      <c r="C1580" s="786"/>
      <c r="D1580" s="720"/>
      <c r="E1580" s="713"/>
      <c r="F1580" s="1208"/>
      <c r="G1580" s="721"/>
      <c r="H1580" s="786"/>
      <c r="I1580" s="713"/>
      <c r="J1580" s="713"/>
      <c r="K1580" s="786"/>
      <c r="L1580" s="713"/>
      <c r="M1580" s="720"/>
      <c r="N1580" s="720"/>
      <c r="O1580" s="720"/>
      <c r="P1580" s="720"/>
      <c r="Q1580" s="720"/>
      <c r="R1580" s="720"/>
      <c r="S1580" s="720"/>
      <c r="T1580" s="720"/>
      <c r="U1580" s="720"/>
      <c r="V1580" s="716"/>
      <c r="W1580" s="965"/>
      <c r="X1580" s="713"/>
      <c r="Y1580" s="786"/>
      <c r="Z1580" s="720"/>
      <c r="AA1580" s="687"/>
      <c r="AB1580" s="794"/>
      <c r="AC1580" s="720"/>
      <c r="AD1580" s="720"/>
      <c r="AE1580" s="720"/>
      <c r="AF1580" s="786"/>
      <c r="AG1580" s="720"/>
      <c r="AH1580" s="720"/>
    </row>
    <row r="1581" spans="1:34" x14ac:dyDescent="0.25">
      <c r="A1581" s="720"/>
      <c r="B1581" s="717"/>
      <c r="C1581" s="786"/>
      <c r="D1581" s="720"/>
      <c r="E1581" s="713"/>
      <c r="F1581" s="1208"/>
      <c r="G1581" s="721"/>
      <c r="H1581" s="786"/>
      <c r="I1581" s="713"/>
      <c r="J1581" s="713"/>
      <c r="K1581" s="786"/>
      <c r="L1581" s="713"/>
      <c r="M1581" s="720"/>
      <c r="N1581" s="720"/>
      <c r="O1581" s="720"/>
      <c r="P1581" s="720"/>
      <c r="Q1581" s="720"/>
      <c r="R1581" s="720"/>
      <c r="S1581" s="720"/>
      <c r="T1581" s="720"/>
      <c r="U1581" s="720"/>
      <c r="V1581" s="716"/>
      <c r="W1581" s="965"/>
      <c r="X1581" s="713"/>
      <c r="Y1581" s="786"/>
      <c r="Z1581" s="720"/>
      <c r="AA1581" s="687"/>
      <c r="AB1581" s="794"/>
      <c r="AC1581" s="720"/>
      <c r="AD1581" s="720"/>
      <c r="AE1581" s="720"/>
      <c r="AF1581" s="786"/>
      <c r="AG1581" s="720"/>
      <c r="AH1581" s="720"/>
    </row>
    <row r="1582" spans="1:34" x14ac:dyDescent="0.25">
      <c r="A1582" s="720"/>
      <c r="B1582" s="717"/>
      <c r="C1582" s="786"/>
      <c r="D1582" s="720"/>
      <c r="E1582" s="713"/>
      <c r="F1582" s="1208"/>
      <c r="G1582" s="721"/>
      <c r="H1582" s="786"/>
      <c r="I1582" s="713"/>
      <c r="J1582" s="713"/>
      <c r="K1582" s="786"/>
      <c r="L1582" s="713"/>
      <c r="M1582" s="720"/>
      <c r="N1582" s="720"/>
      <c r="O1582" s="720"/>
      <c r="P1582" s="720"/>
      <c r="Q1582" s="720"/>
      <c r="R1582" s="720"/>
      <c r="S1582" s="720"/>
      <c r="T1582" s="720"/>
      <c r="U1582" s="720"/>
      <c r="V1582" s="716"/>
      <c r="W1582" s="965"/>
      <c r="X1582" s="713"/>
      <c r="Y1582" s="786"/>
      <c r="Z1582" s="720"/>
      <c r="AA1582" s="687"/>
      <c r="AB1582" s="794"/>
      <c r="AC1582" s="720"/>
      <c r="AD1582" s="720"/>
      <c r="AE1582" s="720"/>
      <c r="AF1582" s="786"/>
      <c r="AG1582" s="720"/>
      <c r="AH1582" s="720"/>
    </row>
    <row r="1583" spans="1:34" x14ac:dyDescent="0.25">
      <c r="A1583" s="720"/>
      <c r="B1583" s="717"/>
      <c r="C1583" s="786"/>
      <c r="D1583" s="720"/>
      <c r="E1583" s="713"/>
      <c r="F1583" s="1208"/>
      <c r="G1583" s="721"/>
      <c r="H1583" s="786"/>
      <c r="I1583" s="713"/>
      <c r="J1583" s="713"/>
      <c r="K1583" s="786"/>
      <c r="L1583" s="713"/>
      <c r="M1583" s="720"/>
      <c r="N1583" s="720"/>
      <c r="O1583" s="720"/>
      <c r="P1583" s="720"/>
      <c r="Q1583" s="720"/>
      <c r="R1583" s="720"/>
      <c r="S1583" s="720"/>
      <c r="T1583" s="720"/>
      <c r="U1583" s="720"/>
      <c r="V1583" s="716"/>
      <c r="W1583" s="965"/>
      <c r="X1583" s="713"/>
      <c r="Y1583" s="786"/>
      <c r="Z1583" s="720"/>
      <c r="AA1583" s="687"/>
      <c r="AB1583" s="794"/>
      <c r="AC1583" s="720"/>
      <c r="AD1583" s="720"/>
      <c r="AE1583" s="720"/>
      <c r="AF1583" s="786"/>
      <c r="AG1583" s="720"/>
      <c r="AH1583" s="720"/>
    </row>
    <row r="1584" spans="1:34" x14ac:dyDescent="0.25">
      <c r="A1584" s="720"/>
      <c r="B1584" s="717"/>
      <c r="C1584" s="786"/>
      <c r="D1584" s="720"/>
      <c r="E1584" s="713"/>
      <c r="F1584" s="1208"/>
      <c r="G1584" s="721"/>
      <c r="H1584" s="786"/>
      <c r="I1584" s="713"/>
      <c r="J1584" s="713"/>
      <c r="K1584" s="786"/>
      <c r="L1584" s="713"/>
      <c r="M1584" s="720"/>
      <c r="N1584" s="720"/>
      <c r="O1584" s="720"/>
      <c r="P1584" s="720"/>
      <c r="Q1584" s="720"/>
      <c r="R1584" s="720"/>
      <c r="S1584" s="720"/>
      <c r="T1584" s="720"/>
      <c r="U1584" s="720"/>
      <c r="V1584" s="716"/>
      <c r="W1584" s="965"/>
      <c r="X1584" s="713"/>
      <c r="Y1584" s="786"/>
      <c r="Z1584" s="720"/>
      <c r="AA1584" s="687"/>
      <c r="AB1584" s="794"/>
      <c r="AC1584" s="720"/>
      <c r="AD1584" s="720"/>
      <c r="AE1584" s="720"/>
      <c r="AF1584" s="786"/>
      <c r="AG1584" s="720"/>
      <c r="AH1584" s="720"/>
    </row>
    <row r="1585" spans="1:34" x14ac:dyDescent="0.25">
      <c r="A1585" s="720"/>
      <c r="B1585" s="717"/>
      <c r="C1585" s="786"/>
      <c r="D1585" s="720"/>
      <c r="E1585" s="713"/>
      <c r="F1585" s="1208"/>
      <c r="G1585" s="721"/>
      <c r="H1585" s="786"/>
      <c r="I1585" s="713"/>
      <c r="J1585" s="713"/>
      <c r="K1585" s="786"/>
      <c r="L1585" s="713"/>
      <c r="M1585" s="720"/>
      <c r="N1585" s="720"/>
      <c r="O1585" s="720"/>
      <c r="P1585" s="720"/>
      <c r="Q1585" s="720"/>
      <c r="R1585" s="720"/>
      <c r="S1585" s="720"/>
      <c r="T1585" s="720"/>
      <c r="U1585" s="720"/>
      <c r="V1585" s="716"/>
      <c r="W1585" s="965"/>
      <c r="X1585" s="713"/>
      <c r="Y1585" s="786"/>
      <c r="Z1585" s="720"/>
      <c r="AA1585" s="687"/>
      <c r="AB1585" s="794"/>
      <c r="AC1585" s="720"/>
      <c r="AD1585" s="720"/>
      <c r="AE1585" s="720"/>
      <c r="AF1585" s="786"/>
      <c r="AG1585" s="720"/>
      <c r="AH1585" s="720"/>
    </row>
    <row r="1586" spans="1:34" x14ac:dyDescent="0.25">
      <c r="A1586" s="720"/>
      <c r="B1586" s="717"/>
      <c r="C1586" s="786"/>
      <c r="D1586" s="720"/>
      <c r="E1586" s="713"/>
      <c r="F1586" s="1208"/>
      <c r="G1586" s="721"/>
      <c r="H1586" s="786"/>
      <c r="I1586" s="713"/>
      <c r="J1586" s="713"/>
      <c r="K1586" s="786"/>
      <c r="L1586" s="713"/>
      <c r="M1586" s="720"/>
      <c r="N1586" s="720"/>
      <c r="O1586" s="720"/>
      <c r="P1586" s="720"/>
      <c r="Q1586" s="720"/>
      <c r="R1586" s="720"/>
      <c r="S1586" s="720"/>
      <c r="T1586" s="720"/>
      <c r="U1586" s="720"/>
      <c r="V1586" s="716"/>
      <c r="W1586" s="965"/>
      <c r="X1586" s="713"/>
      <c r="Y1586" s="786"/>
      <c r="Z1586" s="720"/>
      <c r="AA1586" s="687"/>
      <c r="AB1586" s="794"/>
      <c r="AC1586" s="720"/>
      <c r="AD1586" s="720"/>
      <c r="AE1586" s="720"/>
      <c r="AF1586" s="786"/>
      <c r="AG1586" s="720"/>
      <c r="AH1586" s="720"/>
    </row>
    <row r="1587" spans="1:34" x14ac:dyDescent="0.25">
      <c r="A1587" s="720"/>
      <c r="B1587" s="717"/>
      <c r="C1587" s="786"/>
      <c r="D1587" s="720"/>
      <c r="E1587" s="713"/>
      <c r="F1587" s="1208"/>
      <c r="G1587" s="721"/>
      <c r="H1587" s="786"/>
      <c r="I1587" s="713"/>
      <c r="J1587" s="713"/>
      <c r="K1587" s="786"/>
      <c r="L1587" s="713"/>
      <c r="M1587" s="720"/>
      <c r="N1587" s="720"/>
      <c r="O1587" s="720"/>
      <c r="P1587" s="720"/>
      <c r="Q1587" s="720"/>
      <c r="R1587" s="720"/>
      <c r="S1587" s="720"/>
      <c r="T1587" s="720"/>
      <c r="U1587" s="720"/>
      <c r="V1587" s="716"/>
      <c r="W1587" s="965"/>
      <c r="X1587" s="713"/>
      <c r="Y1587" s="786"/>
      <c r="Z1587" s="720"/>
      <c r="AA1587" s="687"/>
      <c r="AB1587" s="794"/>
      <c r="AC1587" s="720"/>
      <c r="AD1587" s="720"/>
      <c r="AE1587" s="720"/>
      <c r="AF1587" s="786"/>
      <c r="AG1587" s="720"/>
      <c r="AH1587" s="720"/>
    </row>
    <row r="1588" spans="1:34" x14ac:dyDescent="0.25">
      <c r="A1588" s="720"/>
      <c r="B1588" s="717"/>
      <c r="C1588" s="786"/>
      <c r="D1588" s="720"/>
      <c r="E1588" s="713"/>
      <c r="F1588" s="1208"/>
      <c r="G1588" s="721"/>
      <c r="H1588" s="786"/>
      <c r="I1588" s="713"/>
      <c r="J1588" s="713"/>
      <c r="K1588" s="786"/>
      <c r="L1588" s="713"/>
      <c r="M1588" s="720"/>
      <c r="N1588" s="720"/>
      <c r="O1588" s="720"/>
      <c r="P1588" s="720"/>
      <c r="Q1588" s="720"/>
      <c r="R1588" s="720"/>
      <c r="S1588" s="720"/>
      <c r="T1588" s="720"/>
      <c r="U1588" s="720"/>
      <c r="V1588" s="716"/>
      <c r="W1588" s="965"/>
      <c r="X1588" s="713"/>
      <c r="Y1588" s="786"/>
      <c r="Z1588" s="720"/>
      <c r="AA1588" s="687"/>
      <c r="AB1588" s="794"/>
      <c r="AC1588" s="720"/>
      <c r="AD1588" s="720"/>
      <c r="AE1588" s="720"/>
      <c r="AF1588" s="786"/>
      <c r="AG1588" s="720"/>
      <c r="AH1588" s="720"/>
    </row>
    <row r="1589" spans="1:34" x14ac:dyDescent="0.25">
      <c r="A1589" s="720"/>
      <c r="B1589" s="717"/>
      <c r="C1589" s="786"/>
      <c r="D1589" s="720"/>
      <c r="E1589" s="713"/>
      <c r="F1589" s="1208"/>
      <c r="G1589" s="721"/>
      <c r="H1589" s="786"/>
      <c r="I1589" s="713"/>
      <c r="J1589" s="713"/>
      <c r="K1589" s="786"/>
      <c r="L1589" s="713"/>
      <c r="M1589" s="720"/>
      <c r="N1589" s="720"/>
      <c r="O1589" s="720"/>
      <c r="P1589" s="720"/>
      <c r="Q1589" s="720"/>
      <c r="R1589" s="720"/>
      <c r="S1589" s="720"/>
      <c r="T1589" s="720"/>
      <c r="U1589" s="720"/>
      <c r="V1589" s="716"/>
      <c r="W1589" s="965"/>
      <c r="X1589" s="713"/>
      <c r="Y1589" s="786"/>
      <c r="Z1589" s="720"/>
      <c r="AA1589" s="687"/>
      <c r="AB1589" s="794"/>
      <c r="AC1589" s="720"/>
      <c r="AD1589" s="720"/>
      <c r="AE1589" s="720"/>
      <c r="AF1589" s="786"/>
      <c r="AG1589" s="720"/>
      <c r="AH1589" s="720"/>
    </row>
    <row r="1590" spans="1:34" x14ac:dyDescent="0.25">
      <c r="A1590" s="720"/>
      <c r="B1590" s="717"/>
      <c r="C1590" s="786"/>
      <c r="D1590" s="720"/>
      <c r="E1590" s="713"/>
      <c r="F1590" s="1208"/>
      <c r="G1590" s="721"/>
      <c r="H1590" s="786"/>
      <c r="I1590" s="713"/>
      <c r="J1590" s="713"/>
      <c r="K1590" s="786"/>
      <c r="L1590" s="713"/>
      <c r="M1590" s="720"/>
      <c r="N1590" s="720"/>
      <c r="O1590" s="720"/>
      <c r="P1590" s="720"/>
      <c r="Q1590" s="720"/>
      <c r="R1590" s="720"/>
      <c r="S1590" s="720"/>
      <c r="T1590" s="720"/>
      <c r="U1590" s="720"/>
      <c r="V1590" s="716"/>
      <c r="W1590" s="965"/>
      <c r="X1590" s="713"/>
      <c r="Y1590" s="786"/>
      <c r="Z1590" s="720"/>
      <c r="AA1590" s="687"/>
      <c r="AB1590" s="794"/>
      <c r="AC1590" s="720"/>
      <c r="AD1590" s="720"/>
      <c r="AE1590" s="720"/>
      <c r="AF1590" s="786"/>
      <c r="AG1590" s="720"/>
      <c r="AH1590" s="720"/>
    </row>
    <row r="1591" spans="1:34" x14ac:dyDescent="0.25">
      <c r="A1591" s="720"/>
      <c r="B1591" s="717"/>
      <c r="C1591" s="786"/>
      <c r="D1591" s="720"/>
      <c r="E1591" s="786"/>
      <c r="F1591" s="1208"/>
      <c r="G1591" s="721"/>
      <c r="H1591" s="786"/>
      <c r="I1591" s="713"/>
      <c r="J1591" s="713"/>
      <c r="K1591" s="786"/>
      <c r="L1591" s="713"/>
      <c r="M1591" s="720"/>
      <c r="N1591" s="720"/>
      <c r="O1591" s="720"/>
      <c r="P1591" s="720"/>
      <c r="Q1591" s="720"/>
      <c r="R1591" s="720"/>
      <c r="S1591" s="720"/>
      <c r="T1591" s="720"/>
      <c r="U1591" s="720"/>
      <c r="V1591" s="716"/>
      <c r="W1591" s="965"/>
      <c r="X1591" s="713"/>
      <c r="Y1591" s="786"/>
      <c r="Z1591" s="720"/>
      <c r="AA1591" s="687"/>
      <c r="AB1591" s="794"/>
      <c r="AC1591" s="720"/>
      <c r="AD1591" s="720"/>
      <c r="AE1591" s="720"/>
      <c r="AF1591" s="786"/>
      <c r="AG1591" s="720"/>
      <c r="AH1591" s="720"/>
    </row>
    <row r="1592" spans="1:34" x14ac:dyDescent="0.25">
      <c r="A1592" s="720"/>
      <c r="B1592" s="717"/>
      <c r="C1592" s="786"/>
      <c r="D1592" s="720"/>
      <c r="E1592" s="786"/>
      <c r="F1592" s="1208"/>
      <c r="G1592" s="721"/>
      <c r="H1592" s="786"/>
      <c r="I1592" s="713"/>
      <c r="J1592" s="713"/>
      <c r="K1592" s="786"/>
      <c r="L1592" s="713"/>
      <c r="M1592" s="720"/>
      <c r="N1592" s="720"/>
      <c r="O1592" s="720"/>
      <c r="P1592" s="720"/>
      <c r="Q1592" s="720"/>
      <c r="R1592" s="720"/>
      <c r="S1592" s="720"/>
      <c r="T1592" s="720"/>
      <c r="U1592" s="720"/>
      <c r="V1592" s="716"/>
      <c r="W1592" s="965"/>
      <c r="X1592" s="713"/>
      <c r="Y1592" s="786"/>
      <c r="Z1592" s="720"/>
      <c r="AA1592" s="687"/>
      <c r="AB1592" s="794"/>
      <c r="AC1592" s="720"/>
      <c r="AD1592" s="720"/>
      <c r="AE1592" s="720"/>
      <c r="AF1592" s="786"/>
      <c r="AG1592" s="720"/>
      <c r="AH1592" s="720"/>
    </row>
    <row r="1593" spans="1:34" x14ac:dyDescent="0.25">
      <c r="A1593" s="720"/>
      <c r="B1593" s="717"/>
      <c r="C1593" s="786"/>
      <c r="D1593" s="720"/>
      <c r="E1593" s="786"/>
      <c r="F1593" s="1208"/>
      <c r="G1593" s="721"/>
      <c r="H1593" s="786"/>
      <c r="I1593" s="713"/>
      <c r="J1593" s="713"/>
      <c r="K1593" s="786"/>
      <c r="L1593" s="713"/>
      <c r="M1593" s="720"/>
      <c r="N1593" s="720"/>
      <c r="O1593" s="720"/>
      <c r="P1593" s="720"/>
      <c r="Q1593" s="720"/>
      <c r="R1593" s="720"/>
      <c r="S1593" s="720"/>
      <c r="T1593" s="720"/>
      <c r="U1593" s="720"/>
      <c r="V1593" s="716"/>
      <c r="W1593" s="965"/>
      <c r="X1593" s="713"/>
      <c r="Y1593" s="786"/>
      <c r="Z1593" s="720"/>
      <c r="AA1593" s="687"/>
      <c r="AB1593" s="794"/>
      <c r="AC1593" s="720"/>
      <c r="AD1593" s="720"/>
      <c r="AE1593" s="720"/>
      <c r="AF1593" s="786"/>
      <c r="AG1593" s="720"/>
      <c r="AH1593" s="720"/>
    </row>
    <row r="1594" spans="1:34" x14ac:dyDescent="0.25">
      <c r="A1594" s="720"/>
      <c r="B1594" s="717"/>
      <c r="C1594" s="786"/>
      <c r="D1594" s="720"/>
      <c r="E1594" s="786"/>
      <c r="F1594" s="1208"/>
      <c r="G1594" s="721"/>
      <c r="H1594" s="786"/>
      <c r="I1594" s="713"/>
      <c r="J1594" s="713"/>
      <c r="K1594" s="786"/>
      <c r="L1594" s="713"/>
      <c r="M1594" s="720"/>
      <c r="N1594" s="720"/>
      <c r="O1594" s="720"/>
      <c r="P1594" s="720"/>
      <c r="Q1594" s="720"/>
      <c r="R1594" s="720"/>
      <c r="S1594" s="720"/>
      <c r="T1594" s="720"/>
      <c r="U1594" s="720"/>
      <c r="V1594" s="716"/>
      <c r="W1594" s="965"/>
      <c r="X1594" s="713"/>
      <c r="Y1594" s="786"/>
      <c r="Z1594" s="720"/>
      <c r="AA1594" s="687"/>
      <c r="AB1594" s="794"/>
      <c r="AC1594" s="720"/>
      <c r="AD1594" s="720"/>
      <c r="AE1594" s="720"/>
      <c r="AF1594" s="786"/>
      <c r="AG1594" s="720"/>
      <c r="AH1594" s="720"/>
    </row>
    <row r="1595" spans="1:34" x14ac:dyDescent="0.25">
      <c r="A1595" s="720"/>
      <c r="B1595" s="717"/>
      <c r="C1595" s="786"/>
      <c r="D1595" s="720"/>
      <c r="E1595" s="786"/>
      <c r="F1595" s="1208"/>
      <c r="G1595" s="721"/>
      <c r="H1595" s="786"/>
      <c r="I1595" s="713"/>
      <c r="J1595" s="713"/>
      <c r="K1595" s="786"/>
      <c r="L1595" s="713"/>
      <c r="M1595" s="720"/>
      <c r="N1595" s="720"/>
      <c r="O1595" s="720"/>
      <c r="P1595" s="720"/>
      <c r="Q1595" s="720"/>
      <c r="R1595" s="720"/>
      <c r="S1595" s="720"/>
      <c r="T1595" s="720"/>
      <c r="U1595" s="720"/>
      <c r="V1595" s="716"/>
      <c r="W1595" s="965"/>
      <c r="X1595" s="713"/>
      <c r="Y1595" s="786"/>
      <c r="Z1595" s="720"/>
      <c r="AA1595" s="687"/>
      <c r="AB1595" s="794"/>
      <c r="AC1595" s="720"/>
      <c r="AD1595" s="720"/>
      <c r="AE1595" s="720"/>
      <c r="AF1595" s="786"/>
      <c r="AG1595" s="720"/>
      <c r="AH1595" s="720"/>
    </row>
    <row r="1596" spans="1:34" x14ac:dyDescent="0.25">
      <c r="A1596" s="720"/>
      <c r="B1596" s="717"/>
      <c r="C1596" s="786"/>
      <c r="D1596" s="720"/>
      <c r="E1596" s="786"/>
      <c r="F1596" s="1208"/>
      <c r="G1596" s="721"/>
      <c r="H1596" s="786"/>
      <c r="I1596" s="713"/>
      <c r="J1596" s="713"/>
      <c r="K1596" s="786"/>
      <c r="L1596" s="713"/>
      <c r="M1596" s="720"/>
      <c r="N1596" s="720"/>
      <c r="O1596" s="720"/>
      <c r="P1596" s="720"/>
      <c r="Q1596" s="720"/>
      <c r="R1596" s="720"/>
      <c r="S1596" s="720"/>
      <c r="T1596" s="720"/>
      <c r="U1596" s="720"/>
      <c r="V1596" s="716"/>
      <c r="W1596" s="965"/>
      <c r="X1596" s="713"/>
      <c r="Y1596" s="786"/>
      <c r="Z1596" s="720"/>
      <c r="AA1596" s="687"/>
      <c r="AB1596" s="794"/>
      <c r="AC1596" s="720"/>
      <c r="AD1596" s="720"/>
      <c r="AE1596" s="720"/>
      <c r="AF1596" s="786"/>
      <c r="AG1596" s="720"/>
      <c r="AH1596" s="720"/>
    </row>
    <row r="1597" spans="1:34" x14ac:dyDescent="0.25">
      <c r="A1597" s="720"/>
      <c r="B1597" s="717"/>
      <c r="C1597" s="786"/>
      <c r="D1597" s="720"/>
      <c r="E1597" s="786"/>
      <c r="F1597" s="1208"/>
      <c r="G1597" s="721"/>
      <c r="H1597" s="786"/>
      <c r="I1597" s="713"/>
      <c r="J1597" s="713"/>
      <c r="K1597" s="786"/>
      <c r="L1597" s="713"/>
      <c r="M1597" s="720"/>
      <c r="N1597" s="720"/>
      <c r="O1597" s="720"/>
      <c r="P1597" s="720"/>
      <c r="Q1597" s="720"/>
      <c r="R1597" s="720"/>
      <c r="S1597" s="720"/>
      <c r="T1597" s="720"/>
      <c r="U1597" s="720"/>
      <c r="V1597" s="716"/>
      <c r="W1597" s="965"/>
      <c r="X1597" s="713"/>
      <c r="Y1597" s="786"/>
      <c r="Z1597" s="720"/>
      <c r="AA1597" s="687"/>
      <c r="AB1597" s="794"/>
      <c r="AC1597" s="720"/>
      <c r="AD1597" s="720"/>
      <c r="AE1597" s="720"/>
      <c r="AF1597" s="786"/>
      <c r="AG1597" s="720"/>
      <c r="AH1597" s="720"/>
    </row>
    <row r="1598" spans="1:34" x14ac:dyDescent="0.25">
      <c r="A1598" s="720"/>
      <c r="B1598" s="717"/>
      <c r="C1598" s="786"/>
      <c r="D1598" s="720"/>
      <c r="E1598" s="786"/>
      <c r="F1598" s="1208"/>
      <c r="G1598" s="721"/>
      <c r="H1598" s="786"/>
      <c r="I1598" s="713"/>
      <c r="J1598" s="713"/>
      <c r="K1598" s="786"/>
      <c r="L1598" s="713"/>
      <c r="M1598" s="720"/>
      <c r="N1598" s="720"/>
      <c r="O1598" s="720"/>
      <c r="P1598" s="720"/>
      <c r="Q1598" s="720"/>
      <c r="R1598" s="720"/>
      <c r="S1598" s="720"/>
      <c r="T1598" s="720"/>
      <c r="U1598" s="720"/>
      <c r="V1598" s="716"/>
      <c r="W1598" s="965"/>
      <c r="X1598" s="713"/>
      <c r="Y1598" s="786"/>
      <c r="Z1598" s="720"/>
      <c r="AA1598" s="687"/>
      <c r="AB1598" s="794"/>
      <c r="AC1598" s="720"/>
      <c r="AD1598" s="720"/>
      <c r="AE1598" s="720"/>
      <c r="AF1598" s="786"/>
      <c r="AG1598" s="720"/>
      <c r="AH1598" s="720"/>
    </row>
    <row r="1599" spans="1:34" x14ac:dyDescent="0.25">
      <c r="A1599" s="720"/>
      <c r="B1599" s="717"/>
      <c r="C1599" s="786"/>
      <c r="D1599" s="720"/>
      <c r="E1599" s="786"/>
      <c r="F1599" s="1208"/>
      <c r="G1599" s="721"/>
      <c r="H1599" s="786"/>
      <c r="I1599" s="713"/>
      <c r="J1599" s="713"/>
      <c r="K1599" s="786"/>
      <c r="L1599" s="713"/>
      <c r="M1599" s="720"/>
      <c r="N1599" s="720"/>
      <c r="O1599" s="720"/>
      <c r="P1599" s="720"/>
      <c r="Q1599" s="720"/>
      <c r="R1599" s="720"/>
      <c r="S1599" s="720"/>
      <c r="T1599" s="720"/>
      <c r="U1599" s="720"/>
      <c r="V1599" s="716"/>
      <c r="W1599" s="965"/>
      <c r="X1599" s="713"/>
      <c r="Y1599" s="786"/>
      <c r="Z1599" s="720"/>
      <c r="AA1599" s="687"/>
      <c r="AB1599" s="794"/>
      <c r="AC1599" s="720"/>
      <c r="AD1599" s="720"/>
      <c r="AE1599" s="720"/>
      <c r="AF1599" s="786"/>
      <c r="AG1599" s="720"/>
      <c r="AH1599" s="720"/>
    </row>
    <row r="1600" spans="1:34" x14ac:dyDescent="0.25">
      <c r="A1600" s="720"/>
      <c r="B1600" s="717"/>
      <c r="C1600" s="786"/>
      <c r="D1600" s="720"/>
      <c r="E1600" s="786"/>
      <c r="F1600" s="1208"/>
      <c r="G1600" s="721"/>
      <c r="H1600" s="786"/>
      <c r="I1600" s="713"/>
      <c r="J1600" s="713"/>
      <c r="K1600" s="786"/>
      <c r="L1600" s="713"/>
      <c r="M1600" s="720"/>
      <c r="N1600" s="720"/>
      <c r="O1600" s="720"/>
      <c r="P1600" s="720"/>
      <c r="Q1600" s="720"/>
      <c r="R1600" s="720"/>
      <c r="S1600" s="720"/>
      <c r="T1600" s="720"/>
      <c r="U1600" s="720"/>
      <c r="V1600" s="716"/>
      <c r="W1600" s="965"/>
      <c r="X1600" s="713"/>
      <c r="Y1600" s="786"/>
      <c r="Z1600" s="720"/>
      <c r="AA1600" s="687"/>
      <c r="AB1600" s="794"/>
      <c r="AC1600" s="720"/>
      <c r="AD1600" s="720"/>
      <c r="AE1600" s="720"/>
      <c r="AF1600" s="786"/>
      <c r="AG1600" s="720"/>
      <c r="AH1600" s="720"/>
    </row>
    <row r="1601" spans="1:34" x14ac:dyDescent="0.25">
      <c r="A1601" s="720"/>
      <c r="B1601" s="717"/>
      <c r="C1601" s="786"/>
      <c r="D1601" s="720"/>
      <c r="E1601" s="786"/>
      <c r="F1601" s="1208"/>
      <c r="G1601" s="721"/>
      <c r="H1601" s="786"/>
      <c r="I1601" s="713"/>
      <c r="J1601" s="713"/>
      <c r="K1601" s="786"/>
      <c r="L1601" s="713"/>
      <c r="M1601" s="720"/>
      <c r="N1601" s="720"/>
      <c r="O1601" s="720"/>
      <c r="P1601" s="720"/>
      <c r="Q1601" s="720"/>
      <c r="R1601" s="720"/>
      <c r="S1601" s="720"/>
      <c r="T1601" s="720"/>
      <c r="U1601" s="720"/>
      <c r="V1601" s="716"/>
      <c r="W1601" s="965"/>
      <c r="X1601" s="713"/>
      <c r="Y1601" s="786"/>
      <c r="Z1601" s="720"/>
      <c r="AA1601" s="687"/>
      <c r="AB1601" s="794"/>
      <c r="AC1601" s="720"/>
      <c r="AD1601" s="720"/>
      <c r="AE1601" s="720"/>
      <c r="AF1601" s="786"/>
      <c r="AG1601" s="720"/>
      <c r="AH1601" s="720"/>
    </row>
    <row r="1602" spans="1:34" x14ac:dyDescent="0.25">
      <c r="A1602" s="720"/>
      <c r="B1602" s="717"/>
      <c r="C1602" s="786"/>
      <c r="D1602" s="720"/>
      <c r="E1602" s="786"/>
      <c r="F1602" s="1208"/>
      <c r="G1602" s="721"/>
      <c r="H1602" s="786"/>
      <c r="I1602" s="713"/>
      <c r="J1602" s="713"/>
      <c r="K1602" s="786"/>
      <c r="L1602" s="713"/>
      <c r="M1602" s="720"/>
      <c r="N1602" s="720"/>
      <c r="O1602" s="720"/>
      <c r="P1602" s="720"/>
      <c r="Q1602" s="720"/>
      <c r="R1602" s="720"/>
      <c r="S1602" s="720"/>
      <c r="T1602" s="720"/>
      <c r="U1602" s="720"/>
      <c r="V1602" s="716"/>
      <c r="W1602" s="965"/>
      <c r="X1602" s="713"/>
      <c r="Y1602" s="786"/>
      <c r="Z1602" s="720"/>
      <c r="AA1602" s="687"/>
      <c r="AB1602" s="794"/>
      <c r="AC1602" s="720"/>
      <c r="AD1602" s="720"/>
      <c r="AE1602" s="720"/>
      <c r="AF1602" s="786"/>
      <c r="AG1602" s="720"/>
      <c r="AH1602" s="720"/>
    </row>
    <row r="1603" spans="1:34" x14ac:dyDescent="0.25">
      <c r="A1603" s="720"/>
      <c r="B1603" s="717"/>
      <c r="C1603" s="786"/>
      <c r="D1603" s="720"/>
      <c r="E1603" s="786"/>
      <c r="F1603" s="1208"/>
      <c r="G1603" s="721"/>
      <c r="H1603" s="786"/>
      <c r="I1603" s="713"/>
      <c r="J1603" s="713"/>
      <c r="K1603" s="786"/>
      <c r="L1603" s="713"/>
      <c r="M1603" s="720"/>
      <c r="N1603" s="720"/>
      <c r="O1603" s="720"/>
      <c r="P1603" s="720"/>
      <c r="Q1603" s="720"/>
      <c r="R1603" s="720"/>
      <c r="S1603" s="720"/>
      <c r="T1603" s="720"/>
      <c r="U1603" s="720"/>
      <c r="V1603" s="716"/>
      <c r="W1603" s="965"/>
      <c r="X1603" s="713"/>
      <c r="Y1603" s="786"/>
      <c r="Z1603" s="720"/>
      <c r="AA1603" s="687"/>
      <c r="AB1603" s="794"/>
      <c r="AC1603" s="720"/>
      <c r="AD1603" s="720"/>
      <c r="AE1603" s="720"/>
      <c r="AF1603" s="786"/>
      <c r="AG1603" s="720"/>
      <c r="AH1603" s="720"/>
    </row>
    <row r="1604" spans="1:34" x14ac:dyDescent="0.25">
      <c r="A1604" s="720"/>
      <c r="B1604" s="717"/>
      <c r="C1604" s="786"/>
      <c r="D1604" s="720"/>
      <c r="E1604" s="786"/>
      <c r="F1604" s="1208"/>
      <c r="G1604" s="721"/>
      <c r="H1604" s="786"/>
      <c r="I1604" s="713"/>
      <c r="J1604" s="713"/>
      <c r="K1604" s="786"/>
      <c r="L1604" s="713"/>
      <c r="M1604" s="720"/>
      <c r="N1604" s="720"/>
      <c r="O1604" s="720"/>
      <c r="P1604" s="720"/>
      <c r="Q1604" s="720"/>
      <c r="R1604" s="720"/>
      <c r="S1604" s="720"/>
      <c r="T1604" s="720"/>
      <c r="U1604" s="720"/>
      <c r="V1604" s="716"/>
      <c r="W1604" s="965"/>
      <c r="X1604" s="713"/>
      <c r="Y1604" s="786"/>
      <c r="Z1604" s="720"/>
      <c r="AA1604" s="687"/>
      <c r="AB1604" s="794"/>
      <c r="AC1604" s="720"/>
      <c r="AD1604" s="720"/>
      <c r="AE1604" s="720"/>
      <c r="AF1604" s="786"/>
      <c r="AG1604" s="720"/>
      <c r="AH1604" s="720"/>
    </row>
    <row r="1605" spans="1:34" x14ac:dyDescent="0.25">
      <c r="A1605" s="720"/>
      <c r="B1605" s="717"/>
      <c r="C1605" s="786"/>
      <c r="D1605" s="720"/>
      <c r="E1605" s="786"/>
      <c r="F1605" s="1208"/>
      <c r="G1605" s="721"/>
      <c r="H1605" s="786"/>
      <c r="I1605" s="713"/>
      <c r="J1605" s="713"/>
      <c r="K1605" s="786"/>
      <c r="L1605" s="713"/>
      <c r="M1605" s="720"/>
      <c r="N1605" s="720"/>
      <c r="O1605" s="720"/>
      <c r="P1605" s="720"/>
      <c r="Q1605" s="720"/>
      <c r="R1605" s="720"/>
      <c r="S1605" s="720"/>
      <c r="T1605" s="720"/>
      <c r="U1605" s="720"/>
      <c r="V1605" s="716"/>
      <c r="W1605" s="965"/>
      <c r="X1605" s="713"/>
      <c r="Y1605" s="786"/>
      <c r="Z1605" s="720"/>
      <c r="AA1605" s="687"/>
      <c r="AB1605" s="794"/>
      <c r="AC1605" s="720"/>
      <c r="AD1605" s="720"/>
      <c r="AE1605" s="720"/>
      <c r="AF1605" s="786"/>
      <c r="AG1605" s="720"/>
      <c r="AH1605" s="720"/>
    </row>
    <row r="1606" spans="1:34" x14ac:dyDescent="0.25">
      <c r="A1606" s="720"/>
      <c r="B1606" s="717"/>
      <c r="C1606" s="786"/>
      <c r="D1606" s="720"/>
      <c r="E1606" s="786"/>
      <c r="F1606" s="1208"/>
      <c r="G1606" s="721"/>
      <c r="H1606" s="786"/>
      <c r="I1606" s="713"/>
      <c r="J1606" s="713"/>
      <c r="K1606" s="786"/>
      <c r="L1606" s="713"/>
      <c r="M1606" s="720"/>
      <c r="N1606" s="720"/>
      <c r="O1606" s="720"/>
      <c r="P1606" s="720"/>
      <c r="Q1606" s="720"/>
      <c r="R1606" s="720"/>
      <c r="S1606" s="720"/>
      <c r="T1606" s="720"/>
      <c r="U1606" s="720"/>
      <c r="V1606" s="716"/>
      <c r="W1606" s="965"/>
      <c r="X1606" s="713"/>
      <c r="Y1606" s="786"/>
      <c r="Z1606" s="720"/>
      <c r="AA1606" s="687"/>
      <c r="AB1606" s="794"/>
      <c r="AC1606" s="720"/>
      <c r="AD1606" s="720"/>
      <c r="AE1606" s="720"/>
      <c r="AF1606" s="786"/>
      <c r="AG1606" s="720"/>
      <c r="AH1606" s="720"/>
    </row>
    <row r="1607" spans="1:34" x14ac:dyDescent="0.25">
      <c r="A1607" s="720"/>
      <c r="B1607" s="717"/>
      <c r="C1607" s="786"/>
      <c r="D1607" s="720"/>
      <c r="E1607" s="786"/>
      <c r="F1607" s="1208"/>
      <c r="G1607" s="721"/>
      <c r="H1607" s="786"/>
      <c r="I1607" s="713"/>
      <c r="J1607" s="713"/>
      <c r="K1607" s="786"/>
      <c r="L1607" s="713"/>
      <c r="M1607" s="720"/>
      <c r="N1607" s="720"/>
      <c r="O1607" s="720"/>
      <c r="P1607" s="720"/>
      <c r="Q1607" s="720"/>
      <c r="R1607" s="720"/>
      <c r="S1607" s="720"/>
      <c r="T1607" s="720"/>
      <c r="U1607" s="720"/>
      <c r="V1607" s="716"/>
      <c r="W1607" s="965"/>
      <c r="X1607" s="713"/>
      <c r="Y1607" s="786"/>
      <c r="Z1607" s="720"/>
      <c r="AA1607" s="687"/>
      <c r="AB1607" s="794"/>
      <c r="AC1607" s="720"/>
      <c r="AD1607" s="720"/>
      <c r="AE1607" s="720"/>
      <c r="AF1607" s="786"/>
      <c r="AG1607" s="720"/>
      <c r="AH1607" s="720"/>
    </row>
    <row r="1608" spans="1:34" x14ac:dyDescent="0.25">
      <c r="A1608" s="720"/>
      <c r="B1608" s="717"/>
      <c r="C1608" s="786"/>
      <c r="D1608" s="720"/>
      <c r="E1608" s="786"/>
      <c r="F1608" s="1208"/>
      <c r="G1608" s="721"/>
      <c r="H1608" s="786"/>
      <c r="I1608" s="713"/>
      <c r="J1608" s="713"/>
      <c r="K1608" s="786"/>
      <c r="L1608" s="713"/>
      <c r="M1608" s="720"/>
      <c r="N1608" s="720"/>
      <c r="O1608" s="720"/>
      <c r="P1608" s="720"/>
      <c r="Q1608" s="720"/>
      <c r="R1608" s="720"/>
      <c r="S1608" s="720"/>
      <c r="T1608" s="720"/>
      <c r="U1608" s="720"/>
      <c r="V1608" s="716"/>
      <c r="W1608" s="965"/>
      <c r="X1608" s="713"/>
      <c r="Y1608" s="786"/>
      <c r="Z1608" s="720"/>
      <c r="AA1608" s="687"/>
      <c r="AB1608" s="794"/>
      <c r="AC1608" s="720"/>
      <c r="AD1608" s="720"/>
      <c r="AE1608" s="720"/>
      <c r="AF1608" s="786"/>
      <c r="AG1608" s="720"/>
      <c r="AH1608" s="720"/>
    </row>
    <row r="1609" spans="1:34" x14ac:dyDescent="0.25">
      <c r="A1609" s="720"/>
      <c r="B1609" s="717"/>
      <c r="C1609" s="786"/>
      <c r="D1609" s="720"/>
      <c r="E1609" s="786"/>
      <c r="F1609" s="1208"/>
      <c r="G1609" s="721"/>
      <c r="H1609" s="786"/>
      <c r="I1609" s="713"/>
      <c r="J1609" s="713"/>
      <c r="K1609" s="786"/>
      <c r="L1609" s="713"/>
      <c r="M1609" s="720"/>
      <c r="N1609" s="720"/>
      <c r="O1609" s="720"/>
      <c r="P1609" s="720"/>
      <c r="Q1609" s="720"/>
      <c r="R1609" s="720"/>
      <c r="S1609" s="720"/>
      <c r="T1609" s="720"/>
      <c r="U1609" s="720"/>
      <c r="V1609" s="716"/>
      <c r="W1609" s="965"/>
      <c r="X1609" s="713"/>
      <c r="Y1609" s="786"/>
      <c r="Z1609" s="720"/>
      <c r="AA1609" s="687"/>
      <c r="AB1609" s="794"/>
      <c r="AC1609" s="720"/>
      <c r="AD1609" s="720"/>
      <c r="AE1609" s="720"/>
      <c r="AF1609" s="786"/>
      <c r="AG1609" s="720"/>
      <c r="AH1609" s="720"/>
    </row>
    <row r="1610" spans="1:34" x14ac:dyDescent="0.25">
      <c r="A1610" s="720"/>
      <c r="B1610" s="717"/>
      <c r="C1610" s="786"/>
      <c r="D1610" s="720"/>
      <c r="E1610" s="786"/>
      <c r="F1610" s="1208"/>
      <c r="G1610" s="721"/>
      <c r="H1610" s="786"/>
      <c r="I1610" s="713"/>
      <c r="J1610" s="713"/>
      <c r="K1610" s="786"/>
      <c r="L1610" s="713"/>
      <c r="M1610" s="720"/>
      <c r="N1610" s="720"/>
      <c r="O1610" s="720"/>
      <c r="P1610" s="720"/>
      <c r="Q1610" s="720"/>
      <c r="R1610" s="720"/>
      <c r="S1610" s="720"/>
      <c r="T1610" s="720"/>
      <c r="U1610" s="720"/>
      <c r="V1610" s="716"/>
      <c r="W1610" s="965"/>
      <c r="X1610" s="713"/>
      <c r="Y1610" s="786"/>
      <c r="Z1610" s="720"/>
      <c r="AA1610" s="687"/>
      <c r="AB1610" s="794"/>
      <c r="AC1610" s="720"/>
      <c r="AD1610" s="720"/>
      <c r="AE1610" s="720"/>
      <c r="AF1610" s="786"/>
      <c r="AG1610" s="720"/>
      <c r="AH1610" s="720"/>
    </row>
    <row r="1611" spans="1:34" x14ac:dyDescent="0.25">
      <c r="A1611" s="720"/>
      <c r="B1611" s="717"/>
      <c r="C1611" s="786"/>
      <c r="D1611" s="720"/>
      <c r="E1611" s="786"/>
      <c r="F1611" s="1208"/>
      <c r="G1611" s="721"/>
      <c r="H1611" s="786"/>
      <c r="I1611" s="713"/>
      <c r="J1611" s="713"/>
      <c r="K1611" s="786"/>
      <c r="L1611" s="713"/>
      <c r="M1611" s="720"/>
      <c r="N1611" s="720"/>
      <c r="O1611" s="720"/>
      <c r="P1611" s="720"/>
      <c r="Q1611" s="720"/>
      <c r="R1611" s="720"/>
      <c r="S1611" s="720"/>
      <c r="T1611" s="720"/>
      <c r="U1611" s="720"/>
      <c r="V1611" s="716"/>
      <c r="W1611" s="965"/>
      <c r="X1611" s="713"/>
      <c r="Y1611" s="786"/>
      <c r="Z1611" s="720"/>
      <c r="AA1611" s="687"/>
      <c r="AB1611" s="794"/>
      <c r="AC1611" s="720"/>
      <c r="AD1611" s="720"/>
      <c r="AE1611" s="720"/>
      <c r="AF1611" s="786"/>
      <c r="AG1611" s="720"/>
      <c r="AH1611" s="720"/>
    </row>
    <row r="1612" spans="1:34" x14ac:dyDescent="0.25">
      <c r="A1612" s="720"/>
      <c r="B1612" s="717"/>
      <c r="C1612" s="786"/>
      <c r="D1612" s="720"/>
      <c r="E1612" s="786"/>
      <c r="F1612" s="1208"/>
      <c r="G1612" s="721"/>
      <c r="H1612" s="786"/>
      <c r="I1612" s="713"/>
      <c r="J1612" s="713"/>
      <c r="K1612" s="786"/>
      <c r="L1612" s="713"/>
      <c r="M1612" s="720"/>
      <c r="N1612" s="720"/>
      <c r="O1612" s="720"/>
      <c r="P1612" s="720"/>
      <c r="Q1612" s="720"/>
      <c r="R1612" s="720"/>
      <c r="S1612" s="720"/>
      <c r="T1612" s="720"/>
      <c r="U1612" s="720"/>
      <c r="V1612" s="716"/>
      <c r="W1612" s="965"/>
      <c r="X1612" s="713"/>
      <c r="Y1612" s="786"/>
      <c r="Z1612" s="720"/>
      <c r="AA1612" s="687"/>
      <c r="AB1612" s="794"/>
      <c r="AC1612" s="720"/>
      <c r="AD1612" s="720"/>
      <c r="AE1612" s="720"/>
      <c r="AF1612" s="786"/>
      <c r="AG1612" s="720"/>
      <c r="AH1612" s="720"/>
    </row>
    <row r="1613" spans="1:34" x14ac:dyDescent="0.25">
      <c r="A1613" s="720"/>
      <c r="B1613" s="717"/>
      <c r="C1613" s="786"/>
      <c r="D1613" s="720"/>
      <c r="E1613" s="786"/>
      <c r="F1613" s="1208"/>
      <c r="G1613" s="721"/>
      <c r="H1613" s="786"/>
      <c r="I1613" s="713"/>
      <c r="J1613" s="713"/>
      <c r="K1613" s="786"/>
      <c r="L1613" s="713"/>
      <c r="M1613" s="720"/>
      <c r="N1613" s="720"/>
      <c r="O1613" s="720"/>
      <c r="P1613" s="720"/>
      <c r="Q1613" s="720"/>
      <c r="R1613" s="720"/>
      <c r="S1613" s="720"/>
      <c r="T1613" s="720"/>
      <c r="U1613" s="720"/>
      <c r="V1613" s="716"/>
      <c r="W1613" s="965"/>
      <c r="X1613" s="713"/>
      <c r="Y1613" s="786"/>
      <c r="Z1613" s="720"/>
      <c r="AA1613" s="687"/>
      <c r="AB1613" s="794"/>
      <c r="AC1613" s="720"/>
      <c r="AD1613" s="720"/>
      <c r="AE1613" s="720"/>
      <c r="AF1613" s="786"/>
      <c r="AG1613" s="720"/>
      <c r="AH1613" s="720"/>
    </row>
    <row r="1614" spans="1:34" x14ac:dyDescent="0.25">
      <c r="A1614" s="720"/>
      <c r="B1614" s="717"/>
      <c r="C1614" s="786"/>
      <c r="D1614" s="720"/>
      <c r="E1614" s="786"/>
      <c r="F1614" s="1208"/>
      <c r="G1614" s="721"/>
      <c r="H1614" s="786"/>
      <c r="I1614" s="713"/>
      <c r="J1614" s="713"/>
      <c r="K1614" s="786"/>
      <c r="L1614" s="713"/>
      <c r="M1614" s="720"/>
      <c r="N1614" s="720"/>
      <c r="O1614" s="720"/>
      <c r="P1614" s="720"/>
      <c r="Q1614" s="720"/>
      <c r="R1614" s="720"/>
      <c r="S1614" s="720"/>
      <c r="T1614" s="720"/>
      <c r="U1614" s="720"/>
      <c r="V1614" s="716"/>
      <c r="W1614" s="965"/>
      <c r="X1614" s="713"/>
      <c r="Y1614" s="786"/>
      <c r="Z1614" s="720"/>
      <c r="AA1614" s="687"/>
      <c r="AB1614" s="794"/>
      <c r="AC1614" s="720"/>
      <c r="AD1614" s="720"/>
      <c r="AE1614" s="720"/>
      <c r="AF1614" s="786"/>
      <c r="AG1614" s="720"/>
      <c r="AH1614" s="720"/>
    </row>
    <row r="1615" spans="1:34" x14ac:dyDescent="0.25">
      <c r="A1615" s="720"/>
      <c r="B1615" s="717"/>
      <c r="C1615" s="786"/>
      <c r="D1615" s="720"/>
      <c r="E1615" s="786"/>
      <c r="F1615" s="1208"/>
      <c r="G1615" s="721"/>
      <c r="H1615" s="786"/>
      <c r="I1615" s="713"/>
      <c r="J1615" s="713"/>
      <c r="K1615" s="786"/>
      <c r="L1615" s="713"/>
      <c r="M1615" s="720"/>
      <c r="N1615" s="720"/>
      <c r="O1615" s="720"/>
      <c r="P1615" s="720"/>
      <c r="Q1615" s="720"/>
      <c r="R1615" s="720"/>
      <c r="S1615" s="720"/>
      <c r="T1615" s="720"/>
      <c r="U1615" s="720"/>
      <c r="V1615" s="716"/>
      <c r="W1615" s="965"/>
      <c r="X1615" s="713"/>
      <c r="Y1615" s="786"/>
      <c r="Z1615" s="720"/>
      <c r="AA1615" s="687"/>
      <c r="AB1615" s="794"/>
      <c r="AC1615" s="720"/>
      <c r="AD1615" s="720"/>
      <c r="AE1615" s="720"/>
      <c r="AF1615" s="786"/>
      <c r="AG1615" s="720"/>
      <c r="AH1615" s="720"/>
    </row>
    <row r="1616" spans="1:34" x14ac:dyDescent="0.25">
      <c r="A1616" s="720"/>
      <c r="B1616" s="717"/>
      <c r="C1616" s="786"/>
      <c r="D1616" s="720"/>
      <c r="E1616" s="786"/>
      <c r="F1616" s="1208"/>
      <c r="G1616" s="721"/>
      <c r="H1616" s="786"/>
      <c r="I1616" s="713"/>
      <c r="J1616" s="713"/>
      <c r="K1616" s="786"/>
      <c r="L1616" s="713"/>
      <c r="M1616" s="720"/>
      <c r="N1616" s="720"/>
      <c r="O1616" s="720"/>
      <c r="P1616" s="720"/>
      <c r="Q1616" s="720"/>
      <c r="R1616" s="720"/>
      <c r="S1616" s="720"/>
      <c r="T1616" s="720"/>
      <c r="U1616" s="720"/>
      <c r="V1616" s="716"/>
      <c r="W1616" s="965"/>
      <c r="X1616" s="713"/>
      <c r="Y1616" s="786"/>
      <c r="Z1616" s="720"/>
      <c r="AA1616" s="687"/>
      <c r="AB1616" s="794"/>
      <c r="AC1616" s="720"/>
      <c r="AD1616" s="720"/>
      <c r="AE1616" s="720"/>
      <c r="AF1616" s="786"/>
      <c r="AG1616" s="720"/>
      <c r="AH1616" s="720"/>
    </row>
    <row r="1617" spans="1:34" x14ac:dyDescent="0.25">
      <c r="A1617" s="720"/>
      <c r="B1617" s="717"/>
      <c r="C1617" s="786"/>
      <c r="D1617" s="720"/>
      <c r="E1617" s="786"/>
      <c r="F1617" s="1208"/>
      <c r="G1617" s="721"/>
      <c r="H1617" s="786"/>
      <c r="I1617" s="713"/>
      <c r="J1617" s="713"/>
      <c r="K1617" s="786"/>
      <c r="L1617" s="713"/>
      <c r="M1617" s="720"/>
      <c r="N1617" s="720"/>
      <c r="O1617" s="720"/>
      <c r="P1617" s="720"/>
      <c r="Q1617" s="720"/>
      <c r="R1617" s="720"/>
      <c r="S1617" s="720"/>
      <c r="T1617" s="720"/>
      <c r="U1617" s="720"/>
      <c r="V1617" s="716"/>
      <c r="W1617" s="965"/>
      <c r="X1617" s="713"/>
      <c r="Y1617" s="786"/>
      <c r="Z1617" s="720"/>
      <c r="AA1617" s="687"/>
      <c r="AB1617" s="794"/>
      <c r="AC1617" s="720"/>
      <c r="AD1617" s="720"/>
      <c r="AE1617" s="720"/>
      <c r="AF1617" s="786"/>
      <c r="AG1617" s="720"/>
      <c r="AH1617" s="720"/>
    </row>
    <row r="1618" spans="1:34" x14ac:dyDescent="0.25">
      <c r="A1618" s="720"/>
      <c r="B1618" s="717"/>
      <c r="C1618" s="786"/>
      <c r="D1618" s="720"/>
      <c r="E1618" s="786"/>
      <c r="F1618" s="1208"/>
      <c r="G1618" s="721"/>
      <c r="H1618" s="786"/>
      <c r="I1618" s="713"/>
      <c r="J1618" s="713"/>
      <c r="K1618" s="786"/>
      <c r="L1618" s="713"/>
      <c r="M1618" s="720"/>
      <c r="N1618" s="720"/>
      <c r="O1618" s="720"/>
      <c r="P1618" s="720"/>
      <c r="Q1618" s="720"/>
      <c r="R1618" s="720"/>
      <c r="S1618" s="720"/>
      <c r="T1618" s="720"/>
      <c r="U1618" s="720"/>
      <c r="V1618" s="716"/>
      <c r="W1618" s="965"/>
      <c r="X1618" s="713"/>
      <c r="Y1618" s="786"/>
      <c r="Z1618" s="720"/>
      <c r="AA1618" s="687"/>
      <c r="AB1618" s="794"/>
      <c r="AC1618" s="720"/>
      <c r="AD1618" s="720"/>
      <c r="AE1618" s="720"/>
      <c r="AF1618" s="786"/>
      <c r="AG1618" s="720"/>
      <c r="AH1618" s="720"/>
    </row>
    <row r="1619" spans="1:34" x14ac:dyDescent="0.25">
      <c r="A1619" s="720"/>
      <c r="B1619" s="717"/>
      <c r="C1619" s="786"/>
      <c r="D1619" s="720"/>
      <c r="E1619" s="786"/>
      <c r="F1619" s="1208"/>
      <c r="G1619" s="721"/>
      <c r="H1619" s="786"/>
      <c r="I1619" s="713"/>
      <c r="J1619" s="713"/>
      <c r="K1619" s="786"/>
      <c r="L1619" s="713"/>
      <c r="M1619" s="720"/>
      <c r="N1619" s="720"/>
      <c r="O1619" s="720"/>
      <c r="P1619" s="720"/>
      <c r="Q1619" s="720"/>
      <c r="R1619" s="720"/>
      <c r="S1619" s="720"/>
      <c r="T1619" s="720"/>
      <c r="U1619" s="720"/>
      <c r="V1619" s="716"/>
      <c r="W1619" s="965"/>
      <c r="X1619" s="713"/>
      <c r="Y1619" s="786"/>
      <c r="Z1619" s="720"/>
      <c r="AA1619" s="687"/>
      <c r="AB1619" s="794"/>
      <c r="AC1619" s="720"/>
      <c r="AD1619" s="720"/>
      <c r="AE1619" s="720"/>
      <c r="AF1619" s="786"/>
      <c r="AG1619" s="720"/>
      <c r="AH1619" s="720"/>
    </row>
    <row r="1620" spans="1:34" x14ac:dyDescent="0.25">
      <c r="A1620" s="720"/>
      <c r="B1620" s="717"/>
      <c r="C1620" s="786"/>
      <c r="D1620" s="720"/>
      <c r="E1620" s="786"/>
      <c r="F1620" s="1208"/>
      <c r="G1620" s="721"/>
      <c r="H1620" s="786"/>
      <c r="I1620" s="713"/>
      <c r="J1620" s="713"/>
      <c r="K1620" s="786"/>
      <c r="L1620" s="713"/>
      <c r="M1620" s="720"/>
      <c r="N1620" s="720"/>
      <c r="O1620" s="720"/>
      <c r="P1620" s="720"/>
      <c r="Q1620" s="720"/>
      <c r="R1620" s="720"/>
      <c r="S1620" s="720"/>
      <c r="T1620" s="720"/>
      <c r="U1620" s="720"/>
      <c r="V1620" s="716"/>
      <c r="W1620" s="965"/>
      <c r="X1620" s="713"/>
      <c r="Y1620" s="786"/>
      <c r="Z1620" s="720"/>
      <c r="AA1620" s="687"/>
      <c r="AB1620" s="794"/>
      <c r="AC1620" s="720"/>
      <c r="AD1620" s="720"/>
      <c r="AE1620" s="720"/>
      <c r="AF1620" s="786"/>
      <c r="AG1620" s="720"/>
      <c r="AH1620" s="720"/>
    </row>
    <row r="1621" spans="1:34" x14ac:dyDescent="0.25">
      <c r="A1621" s="720"/>
      <c r="B1621" s="717"/>
      <c r="C1621" s="786"/>
      <c r="D1621" s="720"/>
      <c r="E1621" s="786"/>
      <c r="F1621" s="1208"/>
      <c r="G1621" s="721"/>
      <c r="H1621" s="786"/>
      <c r="I1621" s="713"/>
      <c r="J1621" s="713"/>
      <c r="K1621" s="786"/>
      <c r="L1621" s="713"/>
      <c r="M1621" s="720"/>
      <c r="N1621" s="720"/>
      <c r="O1621" s="720"/>
      <c r="P1621" s="720"/>
      <c r="Q1621" s="720"/>
      <c r="R1621" s="720"/>
      <c r="S1621" s="720"/>
      <c r="T1621" s="720"/>
      <c r="U1621" s="720"/>
      <c r="V1621" s="716"/>
      <c r="W1621" s="965"/>
      <c r="X1621" s="713"/>
      <c r="Y1621" s="786"/>
      <c r="Z1621" s="720"/>
      <c r="AA1621" s="687"/>
      <c r="AB1621" s="794"/>
      <c r="AC1621" s="720"/>
      <c r="AD1621" s="720"/>
      <c r="AE1621" s="720"/>
      <c r="AF1621" s="786"/>
      <c r="AG1621" s="720"/>
      <c r="AH1621" s="720"/>
    </row>
    <row r="1622" spans="1:34" x14ac:dyDescent="0.25">
      <c r="A1622" s="720"/>
      <c r="B1622" s="717"/>
      <c r="C1622" s="786"/>
      <c r="D1622" s="720"/>
      <c r="E1622" s="786"/>
      <c r="F1622" s="1208"/>
      <c r="G1622" s="721"/>
      <c r="H1622" s="786"/>
      <c r="I1622" s="713"/>
      <c r="J1622" s="713"/>
      <c r="K1622" s="786"/>
      <c r="L1622" s="713"/>
      <c r="M1622" s="720"/>
      <c r="N1622" s="720"/>
      <c r="O1622" s="720"/>
      <c r="P1622" s="720"/>
      <c r="Q1622" s="720"/>
      <c r="R1622" s="720"/>
      <c r="S1622" s="720"/>
      <c r="T1622" s="720"/>
      <c r="U1622" s="720"/>
      <c r="V1622" s="716"/>
      <c r="W1622" s="965"/>
      <c r="X1622" s="713"/>
      <c r="Y1622" s="786"/>
      <c r="Z1622" s="720"/>
      <c r="AA1622" s="687"/>
      <c r="AB1622" s="794"/>
      <c r="AC1622" s="720"/>
      <c r="AD1622" s="720"/>
      <c r="AE1622" s="720"/>
      <c r="AF1622" s="786"/>
      <c r="AG1622" s="720"/>
      <c r="AH1622" s="720"/>
    </row>
    <row r="1623" spans="1:34" x14ac:dyDescent="0.25">
      <c r="A1623" s="720"/>
      <c r="B1623" s="717"/>
      <c r="C1623" s="786"/>
      <c r="D1623" s="720"/>
      <c r="E1623" s="786"/>
      <c r="F1623" s="1208"/>
      <c r="G1623" s="721"/>
      <c r="H1623" s="786"/>
      <c r="I1623" s="713"/>
      <c r="J1623" s="713"/>
      <c r="K1623" s="786"/>
      <c r="L1623" s="713"/>
      <c r="M1623" s="720"/>
      <c r="N1623" s="720"/>
      <c r="O1623" s="720"/>
      <c r="P1623" s="720"/>
      <c r="Q1623" s="720"/>
      <c r="R1623" s="720"/>
      <c r="S1623" s="720"/>
      <c r="T1623" s="720"/>
      <c r="U1623" s="720"/>
      <c r="V1623" s="716"/>
      <c r="W1623" s="965"/>
      <c r="X1623" s="713"/>
      <c r="Y1623" s="786"/>
      <c r="Z1623" s="720"/>
      <c r="AA1623" s="687"/>
      <c r="AB1623" s="794"/>
      <c r="AC1623" s="720"/>
      <c r="AD1623" s="720"/>
      <c r="AE1623" s="720"/>
      <c r="AF1623" s="786"/>
      <c r="AG1623" s="720"/>
      <c r="AH1623" s="720"/>
    </row>
    <row r="1624" spans="1:34" x14ac:dyDescent="0.25">
      <c r="A1624" s="720"/>
      <c r="B1624" s="717"/>
      <c r="C1624" s="786"/>
      <c r="D1624" s="720"/>
      <c r="E1624" s="786"/>
      <c r="F1624" s="1208"/>
      <c r="G1624" s="721"/>
      <c r="H1624" s="786"/>
      <c r="I1624" s="713"/>
      <c r="J1624" s="713"/>
      <c r="K1624" s="786"/>
      <c r="L1624" s="713"/>
      <c r="M1624" s="720"/>
      <c r="N1624" s="720"/>
      <c r="O1624" s="720"/>
      <c r="P1624" s="720"/>
      <c r="Q1624" s="720"/>
      <c r="R1624" s="720"/>
      <c r="S1624" s="720"/>
      <c r="T1624" s="720"/>
      <c r="U1624" s="720"/>
      <c r="V1624" s="716"/>
      <c r="W1624" s="965"/>
      <c r="X1624" s="713"/>
      <c r="Y1624" s="786"/>
      <c r="Z1624" s="720"/>
      <c r="AA1624" s="687"/>
      <c r="AB1624" s="794"/>
      <c r="AC1624" s="720"/>
      <c r="AD1624" s="720"/>
      <c r="AE1624" s="720"/>
      <c r="AF1624" s="786"/>
      <c r="AG1624" s="720"/>
      <c r="AH1624" s="720"/>
    </row>
    <row r="1625" spans="1:34" x14ac:dyDescent="0.25">
      <c r="A1625" s="720"/>
      <c r="B1625" s="717"/>
      <c r="C1625" s="786"/>
      <c r="D1625" s="720"/>
      <c r="E1625" s="786"/>
      <c r="F1625" s="1208"/>
      <c r="G1625" s="721"/>
      <c r="H1625" s="786"/>
      <c r="I1625" s="713"/>
      <c r="J1625" s="713"/>
      <c r="K1625" s="786"/>
      <c r="L1625" s="713"/>
      <c r="M1625" s="720"/>
      <c r="N1625" s="720"/>
      <c r="O1625" s="720"/>
      <c r="P1625" s="720"/>
      <c r="Q1625" s="720"/>
      <c r="R1625" s="720"/>
      <c r="S1625" s="720"/>
      <c r="T1625" s="720"/>
      <c r="U1625" s="720"/>
      <c r="V1625" s="716"/>
      <c r="W1625" s="965"/>
      <c r="X1625" s="713"/>
      <c r="Y1625" s="786"/>
      <c r="Z1625" s="720"/>
      <c r="AA1625" s="687"/>
      <c r="AB1625" s="794"/>
      <c r="AC1625" s="720"/>
      <c r="AD1625" s="720"/>
      <c r="AE1625" s="720"/>
      <c r="AF1625" s="786"/>
      <c r="AG1625" s="720"/>
      <c r="AH1625" s="720"/>
    </row>
    <row r="1626" spans="1:34" x14ac:dyDescent="0.25">
      <c r="A1626" s="720"/>
      <c r="B1626" s="717"/>
      <c r="C1626" s="786"/>
      <c r="D1626" s="720"/>
      <c r="E1626" s="786"/>
      <c r="F1626" s="1208"/>
      <c r="G1626" s="721"/>
      <c r="H1626" s="786"/>
      <c r="I1626" s="713"/>
      <c r="J1626" s="713"/>
      <c r="K1626" s="786"/>
      <c r="L1626" s="713"/>
      <c r="M1626" s="720"/>
      <c r="N1626" s="720"/>
      <c r="O1626" s="720"/>
      <c r="P1626" s="720"/>
      <c r="Q1626" s="720"/>
      <c r="R1626" s="720"/>
      <c r="S1626" s="720"/>
      <c r="T1626" s="720"/>
      <c r="U1626" s="720"/>
      <c r="V1626" s="716"/>
      <c r="W1626" s="965"/>
      <c r="X1626" s="713"/>
      <c r="Y1626" s="786"/>
      <c r="Z1626" s="720"/>
      <c r="AA1626" s="687"/>
      <c r="AB1626" s="794"/>
      <c r="AC1626" s="720"/>
      <c r="AD1626" s="720"/>
      <c r="AE1626" s="720"/>
      <c r="AF1626" s="786"/>
      <c r="AG1626" s="720"/>
      <c r="AH1626" s="720"/>
    </row>
    <row r="1627" spans="1:34" x14ac:dyDescent="0.25">
      <c r="A1627" s="720"/>
      <c r="B1627" s="717"/>
      <c r="C1627" s="786"/>
      <c r="D1627" s="720"/>
      <c r="E1627" s="786"/>
      <c r="F1627" s="1208"/>
      <c r="G1627" s="721"/>
      <c r="H1627" s="786"/>
      <c r="I1627" s="713"/>
      <c r="J1627" s="713"/>
      <c r="K1627" s="786"/>
      <c r="L1627" s="713"/>
      <c r="M1627" s="720"/>
      <c r="N1627" s="720"/>
      <c r="O1627" s="720"/>
      <c r="P1627" s="720"/>
      <c r="Q1627" s="720"/>
      <c r="R1627" s="720"/>
      <c r="S1627" s="720"/>
      <c r="T1627" s="720"/>
      <c r="U1627" s="720"/>
      <c r="V1627" s="716"/>
      <c r="W1627" s="965"/>
      <c r="X1627" s="713"/>
      <c r="Y1627" s="786"/>
      <c r="Z1627" s="720"/>
      <c r="AA1627" s="687"/>
      <c r="AB1627" s="794"/>
      <c r="AC1627" s="720"/>
      <c r="AD1627" s="720"/>
      <c r="AE1627" s="720"/>
      <c r="AF1627" s="786"/>
      <c r="AG1627" s="720"/>
      <c r="AH1627" s="720"/>
    </row>
    <row r="1628" spans="1:34" x14ac:dyDescent="0.25">
      <c r="A1628" s="720"/>
      <c r="B1628" s="717"/>
      <c r="C1628" s="786"/>
      <c r="D1628" s="720"/>
      <c r="E1628" s="786"/>
      <c r="F1628" s="1208"/>
      <c r="G1628" s="721"/>
      <c r="H1628" s="786"/>
      <c r="I1628" s="713"/>
      <c r="J1628" s="713"/>
      <c r="K1628" s="786"/>
      <c r="L1628" s="713"/>
      <c r="M1628" s="720"/>
      <c r="N1628" s="720"/>
      <c r="O1628" s="720"/>
      <c r="P1628" s="720"/>
      <c r="Q1628" s="720"/>
      <c r="R1628" s="720"/>
      <c r="S1628" s="720"/>
      <c r="T1628" s="720"/>
      <c r="U1628" s="720"/>
      <c r="V1628" s="716"/>
      <c r="W1628" s="965"/>
      <c r="X1628" s="713"/>
      <c r="Y1628" s="786"/>
      <c r="Z1628" s="720"/>
      <c r="AA1628" s="687"/>
      <c r="AB1628" s="794"/>
      <c r="AC1628" s="720"/>
      <c r="AD1628" s="720"/>
      <c r="AE1628" s="720"/>
      <c r="AF1628" s="786"/>
      <c r="AG1628" s="720"/>
      <c r="AH1628" s="720"/>
    </row>
    <row r="1629" spans="1:34" x14ac:dyDescent="0.25">
      <c r="A1629" s="720"/>
      <c r="B1629" s="717"/>
      <c r="C1629" s="786"/>
      <c r="D1629" s="720"/>
      <c r="E1629" s="786"/>
      <c r="F1629" s="1208"/>
      <c r="G1629" s="721"/>
      <c r="H1629" s="786"/>
      <c r="I1629" s="713"/>
      <c r="J1629" s="713"/>
      <c r="K1629" s="786"/>
      <c r="L1629" s="713"/>
      <c r="M1629" s="720"/>
      <c r="N1629" s="720"/>
      <c r="O1629" s="720"/>
      <c r="P1629" s="720"/>
      <c r="Q1629" s="720"/>
      <c r="R1629" s="720"/>
      <c r="S1629" s="720"/>
      <c r="T1629" s="720"/>
      <c r="U1629" s="720"/>
      <c r="V1629" s="716"/>
      <c r="W1629" s="965"/>
      <c r="X1629" s="713"/>
      <c r="Y1629" s="786"/>
      <c r="Z1629" s="720"/>
      <c r="AA1629" s="687"/>
      <c r="AB1629" s="794"/>
      <c r="AC1629" s="720"/>
      <c r="AD1629" s="720"/>
      <c r="AE1629" s="720"/>
      <c r="AF1629" s="786"/>
      <c r="AG1629" s="720"/>
      <c r="AH1629" s="720"/>
    </row>
    <row r="1630" spans="1:34" x14ac:dyDescent="0.25">
      <c r="A1630" s="720"/>
      <c r="B1630" s="717"/>
      <c r="C1630" s="786"/>
      <c r="D1630" s="720"/>
      <c r="E1630" s="786"/>
      <c r="F1630" s="1208"/>
      <c r="G1630" s="721"/>
      <c r="H1630" s="786"/>
      <c r="I1630" s="713"/>
      <c r="J1630" s="713"/>
      <c r="K1630" s="786"/>
      <c r="L1630" s="713"/>
      <c r="M1630" s="720"/>
      <c r="N1630" s="720"/>
      <c r="O1630" s="720"/>
      <c r="P1630" s="720"/>
      <c r="Q1630" s="720"/>
      <c r="R1630" s="720"/>
      <c r="S1630" s="720"/>
      <c r="T1630" s="720"/>
      <c r="U1630" s="720"/>
      <c r="V1630" s="716"/>
      <c r="W1630" s="965"/>
      <c r="X1630" s="713"/>
      <c r="Y1630" s="786"/>
      <c r="Z1630" s="720"/>
      <c r="AA1630" s="687"/>
      <c r="AB1630" s="794"/>
      <c r="AC1630" s="720"/>
      <c r="AD1630" s="720"/>
      <c r="AE1630" s="720"/>
      <c r="AF1630" s="786"/>
      <c r="AG1630" s="720"/>
      <c r="AH1630" s="720"/>
    </row>
    <row r="1631" spans="1:34" x14ac:dyDescent="0.25">
      <c r="A1631" s="720"/>
      <c r="B1631" s="717"/>
      <c r="C1631" s="786"/>
      <c r="D1631" s="720"/>
      <c r="E1631" s="786"/>
      <c r="F1631" s="1208"/>
      <c r="G1631" s="721"/>
      <c r="H1631" s="786"/>
      <c r="I1631" s="713"/>
      <c r="J1631" s="713"/>
      <c r="K1631" s="786"/>
      <c r="L1631" s="713"/>
      <c r="M1631" s="720"/>
      <c r="N1631" s="720"/>
      <c r="O1631" s="720"/>
      <c r="P1631" s="720"/>
      <c r="Q1631" s="720"/>
      <c r="R1631" s="720"/>
      <c r="S1631" s="720"/>
      <c r="T1631" s="720"/>
      <c r="U1631" s="720"/>
      <c r="V1631" s="716"/>
      <c r="W1631" s="965"/>
      <c r="X1631" s="713"/>
      <c r="Y1631" s="786"/>
      <c r="Z1631" s="720"/>
      <c r="AA1631" s="687"/>
      <c r="AB1631" s="794"/>
      <c r="AC1631" s="720"/>
      <c r="AD1631" s="720"/>
      <c r="AE1631" s="720"/>
      <c r="AF1631" s="786"/>
      <c r="AG1631" s="720"/>
      <c r="AH1631" s="720"/>
    </row>
    <row r="1632" spans="1:34" x14ac:dyDescent="0.25">
      <c r="A1632" s="720"/>
      <c r="B1632" s="717"/>
      <c r="C1632" s="786"/>
      <c r="D1632" s="720"/>
      <c r="E1632" s="786"/>
      <c r="F1632" s="1208"/>
      <c r="G1632" s="721"/>
      <c r="H1632" s="786"/>
      <c r="I1632" s="713"/>
      <c r="J1632" s="713"/>
      <c r="K1632" s="786"/>
      <c r="L1632" s="713"/>
      <c r="M1632" s="720"/>
      <c r="N1632" s="720"/>
      <c r="O1632" s="720"/>
      <c r="P1632" s="720"/>
      <c r="Q1632" s="720"/>
      <c r="R1632" s="720"/>
      <c r="S1632" s="720"/>
      <c r="T1632" s="720"/>
      <c r="U1632" s="720"/>
      <c r="V1632" s="716"/>
      <c r="W1632" s="965"/>
      <c r="X1632" s="713"/>
      <c r="Y1632" s="786"/>
      <c r="Z1632" s="720"/>
      <c r="AA1632" s="687"/>
      <c r="AB1632" s="794"/>
      <c r="AC1632" s="720"/>
      <c r="AD1632" s="720"/>
      <c r="AE1632" s="720"/>
      <c r="AF1632" s="786"/>
      <c r="AG1632" s="720"/>
      <c r="AH1632" s="720"/>
    </row>
    <row r="1633" spans="1:34" x14ac:dyDescent="0.25">
      <c r="A1633" s="720"/>
      <c r="B1633" s="717"/>
      <c r="C1633" s="786"/>
      <c r="D1633" s="720"/>
      <c r="E1633" s="786"/>
      <c r="F1633" s="1208"/>
      <c r="G1633" s="721"/>
      <c r="H1633" s="786"/>
      <c r="I1633" s="713"/>
      <c r="J1633" s="713"/>
      <c r="K1633" s="786"/>
      <c r="L1633" s="713"/>
      <c r="M1633" s="720"/>
      <c r="N1633" s="720"/>
      <c r="O1633" s="720"/>
      <c r="P1633" s="720"/>
      <c r="Q1633" s="720"/>
      <c r="R1633" s="720"/>
      <c r="S1633" s="720"/>
      <c r="T1633" s="720"/>
      <c r="U1633" s="720"/>
      <c r="V1633" s="716"/>
      <c r="W1633" s="965"/>
      <c r="X1633" s="713"/>
      <c r="Y1633" s="786"/>
      <c r="Z1633" s="720"/>
      <c r="AA1633" s="687"/>
      <c r="AB1633" s="794"/>
      <c r="AC1633" s="720"/>
      <c r="AD1633" s="720"/>
      <c r="AE1633" s="720"/>
      <c r="AF1633" s="786"/>
      <c r="AG1633" s="720"/>
      <c r="AH1633" s="720"/>
    </row>
    <row r="1634" spans="1:34" x14ac:dyDescent="0.25">
      <c r="A1634" s="720"/>
      <c r="B1634" s="717"/>
      <c r="C1634" s="786"/>
      <c r="D1634" s="720"/>
      <c r="E1634" s="786"/>
      <c r="F1634" s="1208"/>
      <c r="G1634" s="721"/>
      <c r="H1634" s="786"/>
      <c r="I1634" s="713"/>
      <c r="J1634" s="713"/>
      <c r="K1634" s="786"/>
      <c r="L1634" s="713"/>
      <c r="M1634" s="720"/>
      <c r="N1634" s="720"/>
      <c r="O1634" s="720"/>
      <c r="P1634" s="720"/>
      <c r="Q1634" s="720"/>
      <c r="R1634" s="720"/>
      <c r="S1634" s="720"/>
      <c r="T1634" s="720"/>
      <c r="U1634" s="720"/>
      <c r="V1634" s="716"/>
      <c r="W1634" s="965"/>
      <c r="X1634" s="713"/>
      <c r="Y1634" s="786"/>
      <c r="Z1634" s="720"/>
      <c r="AA1634" s="687"/>
      <c r="AB1634" s="794"/>
      <c r="AC1634" s="720"/>
      <c r="AD1634" s="720"/>
      <c r="AE1634" s="720"/>
      <c r="AF1634" s="786"/>
      <c r="AG1634" s="720"/>
      <c r="AH1634" s="720"/>
    </row>
    <row r="1635" spans="1:34" x14ac:dyDescent="0.25">
      <c r="A1635" s="720"/>
      <c r="B1635" s="717"/>
      <c r="C1635" s="786"/>
      <c r="D1635" s="720"/>
      <c r="E1635" s="786"/>
      <c r="F1635" s="1208"/>
      <c r="G1635" s="721"/>
      <c r="H1635" s="786"/>
      <c r="I1635" s="713"/>
      <c r="J1635" s="713"/>
      <c r="K1635" s="786"/>
      <c r="L1635" s="713"/>
      <c r="M1635" s="720"/>
      <c r="N1635" s="720"/>
      <c r="O1635" s="720"/>
      <c r="P1635" s="720"/>
      <c r="Q1635" s="720"/>
      <c r="R1635" s="720"/>
      <c r="S1635" s="720"/>
      <c r="T1635" s="720"/>
      <c r="U1635" s="720"/>
      <c r="V1635" s="716"/>
      <c r="W1635" s="965"/>
      <c r="X1635" s="713"/>
      <c r="Y1635" s="786"/>
      <c r="Z1635" s="720"/>
      <c r="AA1635" s="687"/>
      <c r="AB1635" s="794"/>
      <c r="AC1635" s="720"/>
      <c r="AD1635" s="720"/>
      <c r="AE1635" s="720"/>
      <c r="AF1635" s="786"/>
      <c r="AG1635" s="720"/>
      <c r="AH1635" s="720"/>
    </row>
    <row r="1636" spans="1:34" x14ac:dyDescent="0.25">
      <c r="A1636" s="720"/>
      <c r="B1636" s="717"/>
      <c r="C1636" s="786"/>
      <c r="D1636" s="720"/>
      <c r="E1636" s="786"/>
      <c r="F1636" s="1208"/>
      <c r="G1636" s="721"/>
      <c r="H1636" s="786"/>
      <c r="I1636" s="713"/>
      <c r="J1636" s="713"/>
      <c r="K1636" s="786"/>
      <c r="L1636" s="713"/>
      <c r="M1636" s="720"/>
      <c r="N1636" s="720"/>
      <c r="O1636" s="720"/>
      <c r="P1636" s="720"/>
      <c r="Q1636" s="720"/>
      <c r="R1636" s="720"/>
      <c r="S1636" s="720"/>
      <c r="T1636" s="720"/>
      <c r="U1636" s="720"/>
      <c r="V1636" s="716"/>
      <c r="W1636" s="965"/>
      <c r="X1636" s="713"/>
      <c r="Y1636" s="786"/>
      <c r="Z1636" s="720"/>
      <c r="AA1636" s="687"/>
      <c r="AB1636" s="794"/>
      <c r="AC1636" s="720"/>
      <c r="AD1636" s="720"/>
      <c r="AE1636" s="720"/>
      <c r="AF1636" s="786"/>
      <c r="AG1636" s="720"/>
      <c r="AH1636" s="720"/>
    </row>
    <row r="1637" spans="1:34" x14ac:dyDescent="0.25">
      <c r="A1637" s="720"/>
      <c r="B1637" s="717"/>
      <c r="C1637" s="786"/>
      <c r="D1637" s="720"/>
      <c r="E1637" s="786"/>
      <c r="F1637" s="1208"/>
      <c r="G1637" s="721"/>
      <c r="H1637" s="786"/>
      <c r="I1637" s="713"/>
      <c r="J1637" s="713"/>
      <c r="K1637" s="786"/>
      <c r="L1637" s="713"/>
      <c r="M1637" s="720"/>
      <c r="N1637" s="720"/>
      <c r="O1637" s="720"/>
      <c r="P1637" s="720"/>
      <c r="Q1637" s="720"/>
      <c r="R1637" s="720"/>
      <c r="S1637" s="720"/>
      <c r="T1637" s="720"/>
      <c r="U1637" s="720"/>
      <c r="V1637" s="716"/>
      <c r="W1637" s="965"/>
      <c r="X1637" s="713"/>
      <c r="Y1637" s="786"/>
      <c r="Z1637" s="720"/>
      <c r="AA1637" s="687"/>
      <c r="AB1637" s="794"/>
      <c r="AC1637" s="720"/>
      <c r="AD1637" s="720"/>
      <c r="AE1637" s="720"/>
      <c r="AF1637" s="786"/>
      <c r="AG1637" s="720"/>
      <c r="AH1637" s="720"/>
    </row>
    <row r="1638" spans="1:34" x14ac:dyDescent="0.25">
      <c r="A1638" s="720"/>
      <c r="B1638" s="717"/>
      <c r="C1638" s="786"/>
      <c r="D1638" s="720"/>
      <c r="E1638" s="786"/>
      <c r="F1638" s="1208"/>
      <c r="G1638" s="721"/>
      <c r="H1638" s="786"/>
      <c r="I1638" s="713"/>
      <c r="J1638" s="713"/>
      <c r="K1638" s="786"/>
      <c r="L1638" s="713"/>
      <c r="M1638" s="720"/>
      <c r="N1638" s="720"/>
      <c r="O1638" s="720"/>
      <c r="P1638" s="720"/>
      <c r="Q1638" s="720"/>
      <c r="R1638" s="720"/>
      <c r="S1638" s="720"/>
      <c r="T1638" s="720"/>
      <c r="U1638" s="720"/>
      <c r="V1638" s="716"/>
      <c r="W1638" s="965"/>
      <c r="X1638" s="713"/>
      <c r="Y1638" s="786"/>
      <c r="Z1638" s="720"/>
      <c r="AA1638" s="687"/>
      <c r="AB1638" s="794"/>
      <c r="AC1638" s="720"/>
      <c r="AD1638" s="720"/>
      <c r="AE1638" s="720"/>
      <c r="AF1638" s="786"/>
      <c r="AG1638" s="720"/>
      <c r="AH1638" s="720"/>
    </row>
    <row r="1639" spans="1:34" x14ac:dyDescent="0.25">
      <c r="A1639" s="720"/>
      <c r="B1639" s="717"/>
      <c r="C1639" s="786"/>
      <c r="D1639" s="720"/>
      <c r="E1639" s="786"/>
      <c r="F1639" s="1208"/>
      <c r="G1639" s="721"/>
      <c r="H1639" s="786"/>
      <c r="I1639" s="713"/>
      <c r="J1639" s="713"/>
      <c r="K1639" s="786"/>
      <c r="L1639" s="713"/>
      <c r="M1639" s="720"/>
      <c r="N1639" s="720"/>
      <c r="O1639" s="720"/>
      <c r="P1639" s="720"/>
      <c r="Q1639" s="720"/>
      <c r="R1639" s="720"/>
      <c r="S1639" s="720"/>
      <c r="T1639" s="720"/>
      <c r="U1639" s="720"/>
      <c r="V1639" s="716"/>
      <c r="W1639" s="965"/>
      <c r="X1639" s="713"/>
      <c r="Y1639" s="786"/>
      <c r="Z1639" s="720"/>
      <c r="AA1639" s="687"/>
      <c r="AB1639" s="794"/>
      <c r="AC1639" s="720"/>
      <c r="AD1639" s="720"/>
      <c r="AE1639" s="720"/>
      <c r="AF1639" s="786"/>
      <c r="AG1639" s="720"/>
      <c r="AH1639" s="720"/>
    </row>
    <row r="1640" spans="1:34" x14ac:dyDescent="0.25">
      <c r="A1640" s="720"/>
      <c r="B1640" s="717"/>
      <c r="C1640" s="786"/>
      <c r="D1640" s="720"/>
      <c r="E1640" s="786"/>
      <c r="F1640" s="1208"/>
      <c r="G1640" s="721"/>
      <c r="H1640" s="786"/>
      <c r="I1640" s="713"/>
      <c r="J1640" s="713"/>
      <c r="K1640" s="786"/>
      <c r="L1640" s="713"/>
      <c r="M1640" s="720"/>
      <c r="N1640" s="720"/>
      <c r="O1640" s="720"/>
      <c r="P1640" s="720"/>
      <c r="Q1640" s="720"/>
      <c r="R1640" s="720"/>
      <c r="S1640" s="720"/>
      <c r="T1640" s="720"/>
      <c r="U1640" s="720"/>
      <c r="V1640" s="716"/>
      <c r="W1640" s="965"/>
      <c r="X1640" s="713"/>
      <c r="Y1640" s="786"/>
      <c r="Z1640" s="720"/>
      <c r="AA1640" s="687"/>
      <c r="AB1640" s="794"/>
      <c r="AC1640" s="720"/>
      <c r="AD1640" s="720"/>
      <c r="AE1640" s="720"/>
      <c r="AF1640" s="786"/>
      <c r="AG1640" s="720"/>
      <c r="AH1640" s="720"/>
    </row>
    <row r="1641" spans="1:34" x14ac:dyDescent="0.25">
      <c r="A1641" s="720"/>
      <c r="B1641" s="717"/>
      <c r="C1641" s="786"/>
      <c r="D1641" s="720"/>
      <c r="E1641" s="786"/>
      <c r="F1641" s="1208"/>
      <c r="G1641" s="721"/>
      <c r="H1641" s="786"/>
      <c r="I1641" s="713"/>
      <c r="J1641" s="713"/>
      <c r="K1641" s="786"/>
      <c r="L1641" s="713"/>
      <c r="M1641" s="720"/>
      <c r="N1641" s="720"/>
      <c r="O1641" s="720"/>
      <c r="P1641" s="720"/>
      <c r="Q1641" s="720"/>
      <c r="R1641" s="720"/>
      <c r="S1641" s="720"/>
      <c r="T1641" s="720"/>
      <c r="U1641" s="720"/>
      <c r="V1641" s="716"/>
      <c r="W1641" s="965"/>
      <c r="X1641" s="713"/>
      <c r="Y1641" s="786"/>
      <c r="Z1641" s="720"/>
      <c r="AA1641" s="687"/>
      <c r="AB1641" s="794"/>
      <c r="AC1641" s="720"/>
      <c r="AD1641" s="720"/>
      <c r="AE1641" s="720"/>
      <c r="AF1641" s="786"/>
      <c r="AG1641" s="720"/>
      <c r="AH1641" s="720"/>
    </row>
    <row r="1642" spans="1:34" x14ac:dyDescent="0.25">
      <c r="A1642" s="720"/>
      <c r="B1642" s="717"/>
      <c r="C1642" s="786"/>
      <c r="D1642" s="720"/>
      <c r="E1642" s="786"/>
      <c r="F1642" s="1208"/>
      <c r="G1642" s="721"/>
      <c r="H1642" s="786"/>
      <c r="I1642" s="713"/>
      <c r="J1642" s="713"/>
      <c r="K1642" s="786"/>
      <c r="L1642" s="713"/>
      <c r="M1642" s="720"/>
      <c r="N1642" s="720"/>
      <c r="O1642" s="720"/>
      <c r="P1642" s="720"/>
      <c r="Q1642" s="720"/>
      <c r="R1642" s="720"/>
      <c r="S1642" s="720"/>
      <c r="T1642" s="720"/>
      <c r="U1642" s="720"/>
      <c r="V1642" s="716"/>
      <c r="W1642" s="965"/>
      <c r="X1642" s="713"/>
      <c r="Y1642" s="786"/>
      <c r="Z1642" s="720"/>
      <c r="AA1642" s="687"/>
      <c r="AB1642" s="794"/>
      <c r="AC1642" s="720"/>
      <c r="AD1642" s="720"/>
      <c r="AE1642" s="720"/>
      <c r="AF1642" s="786"/>
      <c r="AG1642" s="720"/>
      <c r="AH1642" s="720"/>
    </row>
    <row r="1643" spans="1:34" x14ac:dyDescent="0.25">
      <c r="A1643" s="720"/>
      <c r="B1643" s="720"/>
      <c r="C1643" s="786"/>
      <c r="D1643" s="720"/>
      <c r="E1643" s="786"/>
      <c r="F1643" s="1208"/>
      <c r="G1643" s="720"/>
      <c r="H1643" s="786"/>
      <c r="I1643" s="713"/>
      <c r="J1643" s="713"/>
      <c r="K1643" s="786"/>
      <c r="L1643" s="713"/>
      <c r="M1643" s="720"/>
      <c r="N1643" s="720"/>
      <c r="O1643" s="720"/>
      <c r="P1643" s="720"/>
      <c r="Q1643" s="720"/>
      <c r="R1643" s="720"/>
      <c r="S1643" s="720"/>
      <c r="T1643" s="720"/>
      <c r="U1643" s="720"/>
      <c r="V1643" s="716"/>
      <c r="W1643" s="720"/>
      <c r="X1643" s="713"/>
      <c r="Y1643" s="786"/>
      <c r="Z1643" s="720"/>
      <c r="AA1643" s="786"/>
      <c r="AB1643" s="720"/>
      <c r="AC1643" s="720"/>
      <c r="AD1643" s="720"/>
      <c r="AE1643" s="720"/>
      <c r="AF1643" s="786"/>
      <c r="AG1643" s="720"/>
      <c r="AH1643" s="720"/>
    </row>
    <row r="1644" spans="1:34" x14ac:dyDescent="0.25">
      <c r="A1644" s="720"/>
      <c r="B1644" s="720"/>
      <c r="C1644" s="786"/>
      <c r="D1644" s="720"/>
      <c r="E1644" s="786"/>
      <c r="F1644" s="1208"/>
      <c r="G1644" s="720"/>
      <c r="H1644" s="786"/>
      <c r="I1644" s="713"/>
      <c r="J1644" s="713"/>
      <c r="K1644" s="786"/>
      <c r="L1644" s="713"/>
      <c r="M1644" s="720"/>
      <c r="N1644" s="720"/>
      <c r="O1644" s="720"/>
      <c r="P1644" s="720"/>
      <c r="Q1644" s="720"/>
      <c r="R1644" s="720"/>
      <c r="S1644" s="720"/>
      <c r="T1644" s="720"/>
      <c r="U1644" s="720"/>
      <c r="V1644" s="716"/>
      <c r="W1644" s="720"/>
      <c r="X1644" s="713"/>
      <c r="Y1644" s="786"/>
      <c r="Z1644" s="720"/>
      <c r="AA1644" s="786"/>
      <c r="AB1644" s="720"/>
      <c r="AC1644" s="720"/>
      <c r="AD1644" s="720"/>
      <c r="AE1644" s="720"/>
      <c r="AF1644" s="786"/>
      <c r="AG1644" s="720"/>
      <c r="AH1644" s="720"/>
    </row>
    <row r="1645" spans="1:34" x14ac:dyDescent="0.25">
      <c r="A1645" s="720"/>
      <c r="B1645" s="720"/>
      <c r="C1645" s="786"/>
      <c r="D1645" s="720"/>
      <c r="E1645" s="786"/>
      <c r="F1645" s="1208"/>
      <c r="G1645" s="720"/>
      <c r="H1645" s="786"/>
      <c r="I1645" s="713"/>
      <c r="J1645" s="713"/>
      <c r="K1645" s="786"/>
      <c r="L1645" s="713"/>
      <c r="M1645" s="720"/>
      <c r="N1645" s="720"/>
      <c r="O1645" s="720"/>
      <c r="P1645" s="720"/>
      <c r="Q1645" s="720"/>
      <c r="R1645" s="720"/>
      <c r="S1645" s="720"/>
      <c r="T1645" s="720"/>
      <c r="U1645" s="720"/>
      <c r="V1645" s="716"/>
      <c r="W1645" s="720"/>
      <c r="X1645" s="713"/>
      <c r="Y1645" s="786"/>
      <c r="Z1645" s="720"/>
      <c r="AA1645" s="786"/>
      <c r="AB1645" s="720"/>
      <c r="AC1645" s="720"/>
      <c r="AD1645" s="720"/>
      <c r="AE1645" s="720"/>
      <c r="AF1645" s="786"/>
      <c r="AG1645" s="720"/>
      <c r="AH1645" s="720"/>
    </row>
    <row r="1646" spans="1:34" x14ac:dyDescent="0.25">
      <c r="A1646" s="720"/>
      <c r="B1646" s="720"/>
      <c r="C1646" s="786"/>
      <c r="D1646" s="720"/>
      <c r="E1646" s="786"/>
      <c r="F1646" s="1208"/>
      <c r="G1646" s="720"/>
      <c r="H1646" s="786"/>
      <c r="I1646" s="713"/>
      <c r="J1646" s="713"/>
      <c r="K1646" s="786"/>
      <c r="L1646" s="713"/>
      <c r="M1646" s="720"/>
      <c r="N1646" s="720"/>
      <c r="O1646" s="720"/>
      <c r="P1646" s="720"/>
      <c r="Q1646" s="720"/>
      <c r="R1646" s="720"/>
      <c r="S1646" s="720"/>
      <c r="T1646" s="720"/>
      <c r="U1646" s="720"/>
      <c r="V1646" s="716"/>
      <c r="W1646" s="720"/>
      <c r="X1646" s="713"/>
      <c r="Y1646" s="786"/>
      <c r="Z1646" s="720"/>
      <c r="AA1646" s="786"/>
      <c r="AB1646" s="720"/>
      <c r="AC1646" s="720"/>
      <c r="AD1646" s="720"/>
      <c r="AE1646" s="720"/>
      <c r="AF1646" s="786"/>
      <c r="AG1646" s="720"/>
      <c r="AH1646" s="720"/>
    </row>
    <row r="1647" spans="1:34" x14ac:dyDescent="0.25">
      <c r="A1647" s="720"/>
      <c r="B1647" s="720"/>
      <c r="C1647" s="786"/>
      <c r="D1647" s="720"/>
      <c r="E1647" s="786"/>
      <c r="F1647" s="1208"/>
      <c r="G1647" s="720"/>
      <c r="H1647" s="786"/>
      <c r="I1647" s="713"/>
      <c r="J1647" s="713"/>
      <c r="K1647" s="786"/>
      <c r="L1647" s="713"/>
      <c r="M1647" s="720"/>
      <c r="N1647" s="720"/>
      <c r="O1647" s="720"/>
      <c r="P1647" s="720"/>
      <c r="Q1647" s="720"/>
      <c r="R1647" s="720"/>
      <c r="S1647" s="720"/>
      <c r="T1647" s="720"/>
      <c r="U1647" s="720"/>
      <c r="V1647" s="716"/>
      <c r="W1647" s="720"/>
      <c r="X1647" s="713"/>
      <c r="Y1647" s="786"/>
      <c r="Z1647" s="720"/>
      <c r="AA1647" s="786"/>
      <c r="AB1647" s="720"/>
      <c r="AC1647" s="720"/>
      <c r="AD1647" s="720"/>
      <c r="AE1647" s="720"/>
      <c r="AF1647" s="786"/>
      <c r="AG1647" s="720"/>
      <c r="AH1647" s="720"/>
    </row>
    <row r="1648" spans="1:34" x14ac:dyDescent="0.25">
      <c r="A1648" s="720"/>
      <c r="B1648" s="720"/>
      <c r="C1648" s="786"/>
      <c r="D1648" s="720"/>
      <c r="E1648" s="786"/>
      <c r="F1648" s="1208"/>
      <c r="G1648" s="720"/>
      <c r="H1648" s="786"/>
      <c r="I1648" s="713"/>
      <c r="J1648" s="713"/>
      <c r="K1648" s="786"/>
      <c r="L1648" s="713"/>
      <c r="M1648" s="720"/>
      <c r="N1648" s="720"/>
      <c r="O1648" s="720"/>
      <c r="P1648" s="720"/>
      <c r="Q1648" s="720"/>
      <c r="R1648" s="720"/>
      <c r="S1648" s="720"/>
      <c r="T1648" s="720"/>
      <c r="U1648" s="720"/>
      <c r="V1648" s="716"/>
      <c r="W1648" s="720"/>
      <c r="X1648" s="713"/>
      <c r="Y1648" s="786"/>
      <c r="Z1648" s="720"/>
      <c r="AA1648" s="786"/>
      <c r="AB1648" s="720"/>
      <c r="AC1648" s="720"/>
      <c r="AD1648" s="720"/>
      <c r="AE1648" s="720"/>
      <c r="AF1648" s="786"/>
      <c r="AG1648" s="720"/>
      <c r="AH1648" s="720"/>
    </row>
    <row r="1649" spans="1:34" x14ac:dyDescent="0.25">
      <c r="A1649" s="720"/>
      <c r="B1649" s="720"/>
      <c r="C1649" s="786"/>
      <c r="D1649" s="720"/>
      <c r="E1649" s="786"/>
      <c r="F1649" s="1208"/>
      <c r="G1649" s="720"/>
      <c r="H1649" s="786"/>
      <c r="I1649" s="713"/>
      <c r="J1649" s="713"/>
      <c r="K1649" s="786"/>
      <c r="L1649" s="713"/>
      <c r="M1649" s="720"/>
      <c r="N1649" s="720"/>
      <c r="O1649" s="720"/>
      <c r="P1649" s="720"/>
      <c r="Q1649" s="720"/>
      <c r="R1649" s="720"/>
      <c r="S1649" s="720"/>
      <c r="T1649" s="720"/>
      <c r="U1649" s="720"/>
      <c r="V1649" s="716"/>
      <c r="W1649" s="720"/>
      <c r="X1649" s="713"/>
      <c r="Y1649" s="786"/>
      <c r="Z1649" s="720"/>
      <c r="AA1649" s="786"/>
      <c r="AB1649" s="720"/>
      <c r="AC1649" s="720"/>
      <c r="AD1649" s="720"/>
      <c r="AE1649" s="720"/>
      <c r="AF1649" s="786"/>
      <c r="AG1649" s="720"/>
      <c r="AH1649" s="720"/>
    </row>
    <row r="1650" spans="1:34" x14ac:dyDescent="0.25">
      <c r="A1650" s="720"/>
      <c r="B1650" s="720"/>
      <c r="C1650" s="786"/>
      <c r="D1650" s="720"/>
      <c r="E1650" s="786"/>
      <c r="F1650" s="1208"/>
      <c r="G1650" s="720"/>
      <c r="H1650" s="786"/>
      <c r="I1650" s="713"/>
      <c r="J1650" s="713"/>
      <c r="K1650" s="786"/>
      <c r="L1650" s="713"/>
      <c r="M1650" s="720"/>
      <c r="N1650" s="720"/>
      <c r="O1650" s="720"/>
      <c r="P1650" s="720"/>
      <c r="Q1650" s="720"/>
      <c r="R1650" s="720"/>
      <c r="S1650" s="720"/>
      <c r="T1650" s="720"/>
      <c r="U1650" s="720"/>
      <c r="V1650" s="716"/>
      <c r="W1650" s="720"/>
      <c r="X1650" s="713"/>
      <c r="Y1650" s="786"/>
      <c r="Z1650" s="720"/>
      <c r="AA1650" s="786"/>
      <c r="AB1650" s="720"/>
      <c r="AC1650" s="720"/>
      <c r="AD1650" s="720"/>
      <c r="AE1650" s="720"/>
      <c r="AF1650" s="786"/>
      <c r="AG1650" s="720"/>
      <c r="AH1650" s="720"/>
    </row>
    <row r="1651" spans="1:34" x14ac:dyDescent="0.25">
      <c r="A1651" s="720"/>
      <c r="B1651" s="720"/>
      <c r="C1651" s="786"/>
      <c r="D1651" s="720"/>
      <c r="E1651" s="786"/>
      <c r="F1651" s="1208"/>
      <c r="G1651" s="720"/>
      <c r="H1651" s="786"/>
      <c r="I1651" s="713"/>
      <c r="J1651" s="713"/>
      <c r="K1651" s="786"/>
      <c r="L1651" s="713"/>
      <c r="M1651" s="720"/>
      <c r="N1651" s="720"/>
      <c r="O1651" s="720"/>
      <c r="P1651" s="720"/>
      <c r="Q1651" s="720"/>
      <c r="R1651" s="720"/>
      <c r="S1651" s="720"/>
      <c r="T1651" s="720"/>
      <c r="U1651" s="720"/>
      <c r="V1651" s="716"/>
      <c r="W1651" s="720"/>
      <c r="X1651" s="713"/>
      <c r="Y1651" s="786"/>
      <c r="Z1651" s="720"/>
      <c r="AA1651" s="786"/>
      <c r="AB1651" s="720"/>
      <c r="AC1651" s="720"/>
      <c r="AD1651" s="720"/>
      <c r="AE1651" s="720"/>
      <c r="AF1651" s="786"/>
      <c r="AG1651" s="720"/>
      <c r="AH1651" s="720"/>
    </row>
    <row r="1652" spans="1:34" x14ac:dyDescent="0.25">
      <c r="A1652" s="720"/>
      <c r="B1652" s="720"/>
      <c r="C1652" s="786"/>
      <c r="D1652" s="720"/>
      <c r="E1652" s="786"/>
      <c r="F1652" s="1208"/>
      <c r="G1652" s="720"/>
      <c r="H1652" s="786"/>
      <c r="I1652" s="713"/>
      <c r="J1652" s="713"/>
      <c r="K1652" s="786"/>
      <c r="L1652" s="713"/>
      <c r="M1652" s="720"/>
      <c r="N1652" s="720"/>
      <c r="O1652" s="720"/>
      <c r="P1652" s="720"/>
      <c r="Q1652" s="720"/>
      <c r="R1652" s="720"/>
      <c r="S1652" s="720"/>
      <c r="T1652" s="720"/>
      <c r="U1652" s="720"/>
      <c r="V1652" s="716"/>
      <c r="W1652" s="720"/>
      <c r="X1652" s="713"/>
      <c r="Y1652" s="786"/>
      <c r="Z1652" s="720"/>
      <c r="AA1652" s="786"/>
      <c r="AB1652" s="720"/>
      <c r="AC1652" s="720"/>
      <c r="AD1652" s="720"/>
      <c r="AE1652" s="720"/>
      <c r="AF1652" s="786"/>
      <c r="AG1652" s="720"/>
      <c r="AH1652" s="720"/>
    </row>
    <row r="1653" spans="1:34" x14ac:dyDescent="0.25">
      <c r="A1653" s="720"/>
      <c r="B1653" s="720"/>
      <c r="C1653" s="786"/>
      <c r="D1653" s="720"/>
      <c r="E1653" s="786"/>
      <c r="F1653" s="1208"/>
      <c r="G1653" s="720"/>
      <c r="H1653" s="786"/>
      <c r="I1653" s="713"/>
      <c r="J1653" s="713"/>
      <c r="K1653" s="786"/>
      <c r="L1653" s="713"/>
      <c r="M1653" s="720"/>
      <c r="N1653" s="720"/>
      <c r="O1653" s="720"/>
      <c r="P1653" s="720"/>
      <c r="Q1653" s="720"/>
      <c r="R1653" s="720"/>
      <c r="S1653" s="720"/>
      <c r="T1653" s="720"/>
      <c r="U1653" s="720"/>
      <c r="V1653" s="716"/>
      <c r="W1653" s="720"/>
      <c r="X1653" s="713"/>
      <c r="Y1653" s="786"/>
      <c r="Z1653" s="720"/>
      <c r="AA1653" s="786"/>
      <c r="AB1653" s="720"/>
      <c r="AC1653" s="720"/>
      <c r="AD1653" s="720"/>
      <c r="AE1653" s="720"/>
      <c r="AF1653" s="786"/>
      <c r="AG1653" s="720"/>
      <c r="AH1653" s="720"/>
    </row>
    <row r="1654" spans="1:34" x14ac:dyDescent="0.25">
      <c r="A1654" s="720"/>
      <c r="B1654" s="720"/>
      <c r="C1654" s="786"/>
      <c r="D1654" s="720"/>
      <c r="E1654" s="786"/>
      <c r="F1654" s="1208"/>
      <c r="G1654" s="720"/>
      <c r="H1654" s="786"/>
      <c r="I1654" s="713"/>
      <c r="J1654" s="713"/>
      <c r="K1654" s="786"/>
      <c r="L1654" s="713"/>
      <c r="M1654" s="720"/>
      <c r="N1654" s="720"/>
      <c r="O1654" s="720"/>
      <c r="P1654" s="720"/>
      <c r="Q1654" s="720"/>
      <c r="R1654" s="720"/>
      <c r="S1654" s="720"/>
      <c r="T1654" s="720"/>
      <c r="U1654" s="720"/>
      <c r="V1654" s="716"/>
      <c r="W1654" s="720"/>
      <c r="X1654" s="713"/>
      <c r="Y1654" s="786"/>
      <c r="Z1654" s="720"/>
      <c r="AA1654" s="786"/>
      <c r="AB1654" s="720"/>
      <c r="AC1654" s="720"/>
      <c r="AD1654" s="720"/>
      <c r="AE1654" s="720"/>
      <c r="AF1654" s="786"/>
      <c r="AG1654" s="720"/>
      <c r="AH1654" s="720"/>
    </row>
    <row r="1655" spans="1:34" x14ac:dyDescent="0.25">
      <c r="A1655" s="720"/>
      <c r="B1655" s="720"/>
      <c r="C1655" s="786"/>
      <c r="D1655" s="720"/>
      <c r="E1655" s="786"/>
      <c r="F1655" s="1208"/>
      <c r="G1655" s="720"/>
      <c r="H1655" s="786"/>
      <c r="I1655" s="713"/>
      <c r="J1655" s="713"/>
      <c r="K1655" s="786"/>
      <c r="L1655" s="713"/>
      <c r="M1655" s="720"/>
      <c r="N1655" s="720"/>
      <c r="O1655" s="720"/>
      <c r="P1655" s="720"/>
      <c r="Q1655" s="720"/>
      <c r="R1655" s="720"/>
      <c r="S1655" s="720"/>
      <c r="T1655" s="720"/>
      <c r="U1655" s="720"/>
      <c r="V1655" s="716"/>
      <c r="W1655" s="720"/>
      <c r="X1655" s="713"/>
      <c r="Y1655" s="786"/>
      <c r="Z1655" s="720"/>
      <c r="AA1655" s="786"/>
      <c r="AB1655" s="720"/>
      <c r="AC1655" s="720"/>
      <c r="AD1655" s="720"/>
      <c r="AE1655" s="720"/>
      <c r="AF1655" s="786"/>
      <c r="AG1655" s="720"/>
      <c r="AH1655" s="720"/>
    </row>
    <row r="1656" spans="1:34" x14ac:dyDescent="0.25">
      <c r="A1656" s="720"/>
      <c r="B1656" s="720"/>
      <c r="C1656" s="786"/>
      <c r="D1656" s="720"/>
      <c r="E1656" s="786"/>
      <c r="F1656" s="1208"/>
      <c r="G1656" s="720"/>
      <c r="H1656" s="786"/>
      <c r="I1656" s="713"/>
      <c r="J1656" s="713"/>
      <c r="K1656" s="786"/>
      <c r="L1656" s="713"/>
      <c r="M1656" s="720"/>
      <c r="N1656" s="720"/>
      <c r="O1656" s="720"/>
      <c r="P1656" s="720"/>
      <c r="Q1656" s="720"/>
      <c r="R1656" s="720"/>
      <c r="S1656" s="720"/>
      <c r="T1656" s="720"/>
      <c r="U1656" s="720"/>
      <c r="V1656" s="716"/>
      <c r="W1656" s="720"/>
      <c r="X1656" s="713"/>
      <c r="Y1656" s="786"/>
      <c r="Z1656" s="720"/>
      <c r="AA1656" s="786"/>
      <c r="AB1656" s="720"/>
      <c r="AC1656" s="720"/>
      <c r="AD1656" s="720"/>
      <c r="AE1656" s="720"/>
      <c r="AF1656" s="786"/>
      <c r="AG1656" s="720"/>
      <c r="AH1656" s="720"/>
    </row>
    <row r="1657" spans="1:34" x14ac:dyDescent="0.25">
      <c r="A1657" s="720"/>
      <c r="B1657" s="720"/>
      <c r="C1657" s="786"/>
      <c r="D1657" s="720"/>
      <c r="E1657" s="786"/>
      <c r="F1657" s="1208"/>
      <c r="G1657" s="720"/>
      <c r="H1657" s="786"/>
      <c r="I1657" s="713"/>
      <c r="J1657" s="713"/>
      <c r="K1657" s="786"/>
      <c r="L1657" s="713"/>
      <c r="M1657" s="720"/>
      <c r="N1657" s="720"/>
      <c r="O1657" s="720"/>
      <c r="P1657" s="720"/>
      <c r="Q1657" s="720"/>
      <c r="R1657" s="720"/>
      <c r="S1657" s="720"/>
      <c r="T1657" s="720"/>
      <c r="U1657" s="720"/>
      <c r="V1657" s="716"/>
      <c r="W1657" s="720"/>
      <c r="X1657" s="713"/>
      <c r="Y1657" s="786"/>
      <c r="Z1657" s="720"/>
      <c r="AA1657" s="786"/>
      <c r="AB1657" s="720"/>
      <c r="AC1657" s="720"/>
      <c r="AD1657" s="720"/>
      <c r="AE1657" s="720"/>
      <c r="AF1657" s="786"/>
      <c r="AG1657" s="720"/>
      <c r="AH1657" s="720"/>
    </row>
    <row r="1658" spans="1:34" x14ac:dyDescent="0.25">
      <c r="A1658" s="720"/>
      <c r="B1658" s="720"/>
      <c r="C1658" s="786"/>
      <c r="D1658" s="720"/>
      <c r="E1658" s="786"/>
      <c r="F1658" s="1208"/>
      <c r="G1658" s="720"/>
      <c r="H1658" s="786"/>
      <c r="I1658" s="713"/>
      <c r="J1658" s="713"/>
      <c r="K1658" s="786"/>
      <c r="L1658" s="713"/>
      <c r="M1658" s="720"/>
      <c r="N1658" s="720"/>
      <c r="O1658" s="720"/>
      <c r="P1658" s="720"/>
      <c r="Q1658" s="720"/>
      <c r="R1658" s="720"/>
      <c r="S1658" s="720"/>
      <c r="T1658" s="720"/>
      <c r="U1658" s="720"/>
      <c r="V1658" s="716"/>
      <c r="W1658" s="720"/>
      <c r="X1658" s="713"/>
      <c r="Y1658" s="786"/>
      <c r="Z1658" s="720"/>
      <c r="AA1658" s="786"/>
      <c r="AB1658" s="720"/>
      <c r="AC1658" s="720"/>
      <c r="AD1658" s="720"/>
      <c r="AE1658" s="720"/>
      <c r="AF1658" s="786"/>
      <c r="AG1658" s="720"/>
      <c r="AH1658" s="720"/>
    </row>
    <row r="1659" spans="1:34" x14ac:dyDescent="0.25">
      <c r="A1659" s="720"/>
      <c r="B1659" s="720"/>
      <c r="C1659" s="786"/>
      <c r="D1659" s="720"/>
      <c r="E1659" s="786"/>
      <c r="F1659" s="1208"/>
      <c r="G1659" s="720"/>
      <c r="H1659" s="786"/>
      <c r="I1659" s="713"/>
      <c r="J1659" s="713"/>
      <c r="K1659" s="786"/>
      <c r="L1659" s="713"/>
      <c r="M1659" s="720"/>
      <c r="N1659" s="720"/>
      <c r="O1659" s="720"/>
      <c r="P1659" s="720"/>
      <c r="Q1659" s="720"/>
      <c r="R1659" s="720"/>
      <c r="S1659" s="720"/>
      <c r="T1659" s="720"/>
      <c r="U1659" s="720"/>
      <c r="V1659" s="716"/>
      <c r="W1659" s="720"/>
      <c r="X1659" s="713"/>
      <c r="Y1659" s="786"/>
      <c r="Z1659" s="720"/>
      <c r="AA1659" s="786"/>
      <c r="AB1659" s="720"/>
      <c r="AC1659" s="720"/>
      <c r="AD1659" s="720"/>
      <c r="AE1659" s="720"/>
      <c r="AF1659" s="786"/>
      <c r="AG1659" s="720"/>
      <c r="AH1659" s="720"/>
    </row>
    <row r="1660" spans="1:34" x14ac:dyDescent="0.25">
      <c r="A1660" s="720"/>
      <c r="B1660" s="720"/>
      <c r="C1660" s="786"/>
      <c r="D1660" s="720"/>
      <c r="E1660" s="786"/>
      <c r="F1660" s="1208"/>
      <c r="G1660" s="720"/>
      <c r="H1660" s="786"/>
      <c r="I1660" s="713"/>
      <c r="J1660" s="713"/>
      <c r="K1660" s="786"/>
      <c r="L1660" s="713"/>
      <c r="M1660" s="720"/>
      <c r="N1660" s="720"/>
      <c r="O1660" s="720"/>
      <c r="P1660" s="720"/>
      <c r="Q1660" s="720"/>
      <c r="R1660" s="720"/>
      <c r="S1660" s="720"/>
      <c r="T1660" s="720"/>
      <c r="U1660" s="720"/>
      <c r="V1660" s="716"/>
      <c r="W1660" s="720"/>
      <c r="X1660" s="713"/>
      <c r="Y1660" s="786"/>
      <c r="Z1660" s="720"/>
      <c r="AA1660" s="786"/>
      <c r="AB1660" s="720"/>
      <c r="AC1660" s="720"/>
      <c r="AD1660" s="720"/>
      <c r="AE1660" s="720"/>
      <c r="AF1660" s="786"/>
      <c r="AG1660" s="720"/>
      <c r="AH1660" s="720"/>
    </row>
    <row r="1661" spans="1:34" x14ac:dyDescent="0.25">
      <c r="A1661" s="720"/>
      <c r="B1661" s="720"/>
      <c r="C1661" s="786"/>
      <c r="D1661" s="720"/>
      <c r="E1661" s="786"/>
      <c r="F1661" s="1208"/>
      <c r="G1661" s="720"/>
      <c r="H1661" s="786"/>
      <c r="I1661" s="713"/>
      <c r="J1661" s="713"/>
      <c r="K1661" s="786"/>
      <c r="L1661" s="713"/>
      <c r="M1661" s="720"/>
      <c r="N1661" s="720"/>
      <c r="O1661" s="720"/>
      <c r="P1661" s="720"/>
      <c r="Q1661" s="720"/>
      <c r="R1661" s="720"/>
      <c r="S1661" s="720"/>
      <c r="T1661" s="720"/>
      <c r="U1661" s="720"/>
      <c r="V1661" s="716"/>
      <c r="W1661" s="720"/>
      <c r="X1661" s="713"/>
      <c r="Y1661" s="786"/>
      <c r="Z1661" s="720"/>
      <c r="AA1661" s="786"/>
      <c r="AB1661" s="720"/>
      <c r="AC1661" s="720"/>
      <c r="AD1661" s="720"/>
      <c r="AE1661" s="720"/>
      <c r="AF1661" s="786"/>
      <c r="AG1661" s="720"/>
      <c r="AH1661" s="720"/>
    </row>
    <row r="1662" spans="1:34" x14ac:dyDescent="0.25">
      <c r="A1662" s="720"/>
      <c r="B1662" s="720"/>
      <c r="C1662" s="786"/>
      <c r="D1662" s="720"/>
      <c r="E1662" s="786"/>
      <c r="F1662" s="1208"/>
      <c r="G1662" s="720"/>
      <c r="H1662" s="786"/>
      <c r="I1662" s="713"/>
      <c r="J1662" s="713"/>
      <c r="K1662" s="786"/>
      <c r="L1662" s="713"/>
      <c r="M1662" s="720"/>
      <c r="N1662" s="720"/>
      <c r="O1662" s="720"/>
      <c r="P1662" s="720"/>
      <c r="Q1662" s="720"/>
      <c r="R1662" s="720"/>
      <c r="S1662" s="720"/>
      <c r="T1662" s="720"/>
      <c r="U1662" s="720"/>
      <c r="V1662" s="716"/>
      <c r="W1662" s="720"/>
      <c r="X1662" s="713"/>
      <c r="Y1662" s="786"/>
      <c r="Z1662" s="720"/>
      <c r="AA1662" s="786"/>
      <c r="AB1662" s="720"/>
      <c r="AC1662" s="720"/>
      <c r="AD1662" s="720"/>
      <c r="AE1662" s="720"/>
      <c r="AF1662" s="786"/>
      <c r="AG1662" s="720"/>
      <c r="AH1662" s="720"/>
    </row>
    <row r="1663" spans="1:34" x14ac:dyDescent="0.25">
      <c r="A1663" s="720"/>
      <c r="B1663" s="720"/>
      <c r="C1663" s="786"/>
      <c r="D1663" s="720"/>
      <c r="E1663" s="786"/>
      <c r="F1663" s="1208"/>
      <c r="G1663" s="720"/>
      <c r="H1663" s="786"/>
      <c r="I1663" s="713"/>
      <c r="J1663" s="713"/>
      <c r="K1663" s="786"/>
      <c r="L1663" s="713"/>
      <c r="M1663" s="720"/>
      <c r="N1663" s="720"/>
      <c r="O1663" s="720"/>
      <c r="P1663" s="720"/>
      <c r="Q1663" s="720"/>
      <c r="R1663" s="720"/>
      <c r="S1663" s="720"/>
      <c r="T1663" s="720"/>
      <c r="U1663" s="720"/>
      <c r="V1663" s="716"/>
      <c r="W1663" s="720"/>
      <c r="X1663" s="713"/>
      <c r="Y1663" s="786"/>
      <c r="Z1663" s="720"/>
      <c r="AA1663" s="786"/>
      <c r="AB1663" s="720"/>
      <c r="AC1663" s="720"/>
      <c r="AD1663" s="720"/>
      <c r="AE1663" s="720"/>
      <c r="AF1663" s="786"/>
      <c r="AG1663" s="720"/>
      <c r="AH1663" s="720"/>
    </row>
    <row r="1664" spans="1:34" x14ac:dyDescent="0.25">
      <c r="A1664" s="720"/>
      <c r="B1664" s="720"/>
      <c r="C1664" s="786"/>
      <c r="D1664" s="720"/>
      <c r="E1664" s="786"/>
      <c r="F1664" s="1208"/>
      <c r="G1664" s="720"/>
      <c r="H1664" s="786"/>
      <c r="I1664" s="713"/>
      <c r="J1664" s="713"/>
      <c r="K1664" s="786"/>
      <c r="L1664" s="713"/>
      <c r="M1664" s="720"/>
      <c r="N1664" s="720"/>
      <c r="O1664" s="720"/>
      <c r="P1664" s="720"/>
      <c r="Q1664" s="720"/>
      <c r="R1664" s="720"/>
      <c r="S1664" s="720"/>
      <c r="T1664" s="720"/>
      <c r="U1664" s="720"/>
      <c r="V1664" s="716"/>
      <c r="W1664" s="720"/>
      <c r="X1664" s="713"/>
      <c r="Y1664" s="786"/>
      <c r="Z1664" s="720"/>
      <c r="AA1664" s="786"/>
      <c r="AB1664" s="720"/>
      <c r="AC1664" s="720"/>
      <c r="AD1664" s="720"/>
      <c r="AE1664" s="720"/>
      <c r="AF1664" s="786"/>
      <c r="AG1664" s="720"/>
      <c r="AH1664" s="720"/>
    </row>
    <row r="1665" spans="1:34" x14ac:dyDescent="0.25">
      <c r="A1665" s="720"/>
      <c r="B1665" s="720"/>
      <c r="C1665" s="786"/>
      <c r="D1665" s="720"/>
      <c r="E1665" s="786"/>
      <c r="F1665" s="1208"/>
      <c r="G1665" s="720"/>
      <c r="H1665" s="786"/>
      <c r="I1665" s="713"/>
      <c r="J1665" s="713"/>
      <c r="K1665" s="786"/>
      <c r="L1665" s="713"/>
      <c r="M1665" s="720"/>
      <c r="N1665" s="720"/>
      <c r="O1665" s="720"/>
      <c r="P1665" s="720"/>
      <c r="Q1665" s="720"/>
      <c r="R1665" s="720"/>
      <c r="S1665" s="720"/>
      <c r="T1665" s="720"/>
      <c r="U1665" s="720"/>
      <c r="V1665" s="716"/>
      <c r="W1665" s="720"/>
      <c r="X1665" s="713"/>
      <c r="Y1665" s="786"/>
      <c r="Z1665" s="720"/>
      <c r="AA1665" s="786"/>
      <c r="AB1665" s="720"/>
      <c r="AC1665" s="720"/>
      <c r="AD1665" s="720"/>
      <c r="AE1665" s="720"/>
      <c r="AF1665" s="786"/>
      <c r="AG1665" s="720"/>
      <c r="AH1665" s="720"/>
    </row>
    <row r="1666" spans="1:34" x14ac:dyDescent="0.25">
      <c r="A1666" s="720"/>
      <c r="B1666" s="720"/>
      <c r="C1666" s="786"/>
      <c r="D1666" s="720"/>
      <c r="E1666" s="786"/>
      <c r="F1666" s="1208"/>
      <c r="G1666" s="720"/>
      <c r="H1666" s="786"/>
      <c r="I1666" s="713"/>
      <c r="J1666" s="713"/>
      <c r="K1666" s="786"/>
      <c r="L1666" s="713"/>
      <c r="M1666" s="720"/>
      <c r="N1666" s="720"/>
      <c r="O1666" s="720"/>
      <c r="P1666" s="720"/>
      <c r="Q1666" s="720"/>
      <c r="R1666" s="720"/>
      <c r="S1666" s="720"/>
      <c r="T1666" s="720"/>
      <c r="U1666" s="720"/>
      <c r="V1666" s="716"/>
      <c r="W1666" s="720"/>
      <c r="X1666" s="713"/>
      <c r="Y1666" s="786"/>
      <c r="Z1666" s="720"/>
      <c r="AA1666" s="786"/>
      <c r="AB1666" s="720"/>
      <c r="AC1666" s="720"/>
      <c r="AD1666" s="720"/>
      <c r="AE1666" s="720"/>
      <c r="AF1666" s="786"/>
      <c r="AG1666" s="720"/>
      <c r="AH1666" s="720"/>
    </row>
    <row r="1667" spans="1:34" x14ac:dyDescent="0.25">
      <c r="A1667" s="720"/>
      <c r="B1667" s="720"/>
      <c r="C1667" s="786"/>
      <c r="D1667" s="720"/>
      <c r="E1667" s="786"/>
      <c r="F1667" s="1208"/>
      <c r="G1667" s="720"/>
      <c r="H1667" s="786"/>
      <c r="I1667" s="713"/>
      <c r="J1667" s="713"/>
      <c r="K1667" s="786"/>
      <c r="L1667" s="713"/>
      <c r="M1667" s="720"/>
      <c r="N1667" s="720"/>
      <c r="O1667" s="720"/>
      <c r="P1667" s="720"/>
      <c r="Q1667" s="720"/>
      <c r="R1667" s="720"/>
      <c r="S1667" s="720"/>
      <c r="T1667" s="720"/>
      <c r="U1667" s="720"/>
      <c r="V1667" s="716"/>
      <c r="W1667" s="720"/>
      <c r="X1667" s="713"/>
      <c r="Y1667" s="786"/>
      <c r="Z1667" s="720"/>
      <c r="AA1667" s="786"/>
      <c r="AB1667" s="720"/>
      <c r="AC1667" s="720"/>
      <c r="AD1667" s="720"/>
      <c r="AE1667" s="720"/>
      <c r="AF1667" s="786"/>
      <c r="AG1667" s="720"/>
      <c r="AH1667" s="720"/>
    </row>
    <row r="1668" spans="1:34" x14ac:dyDescent="0.25">
      <c r="A1668" s="720"/>
      <c r="B1668" s="720"/>
      <c r="C1668" s="786"/>
      <c r="D1668" s="720"/>
      <c r="E1668" s="786"/>
      <c r="F1668" s="1208"/>
      <c r="G1668" s="720"/>
      <c r="H1668" s="786"/>
      <c r="I1668" s="713"/>
      <c r="J1668" s="713"/>
      <c r="K1668" s="786"/>
      <c r="L1668" s="713"/>
      <c r="M1668" s="720"/>
      <c r="N1668" s="720"/>
      <c r="O1668" s="720"/>
      <c r="P1668" s="720"/>
      <c r="Q1668" s="720"/>
      <c r="R1668" s="720"/>
      <c r="S1668" s="720"/>
      <c r="T1668" s="720"/>
      <c r="U1668" s="720"/>
      <c r="V1668" s="716"/>
      <c r="W1668" s="720"/>
      <c r="X1668" s="713"/>
      <c r="Y1668" s="786"/>
      <c r="Z1668" s="720"/>
      <c r="AA1668" s="786"/>
      <c r="AB1668" s="720"/>
      <c r="AC1668" s="720"/>
      <c r="AD1668" s="720"/>
      <c r="AE1668" s="720"/>
      <c r="AF1668" s="786"/>
      <c r="AG1668" s="720"/>
      <c r="AH1668" s="720"/>
    </row>
    <row r="1669" spans="1:34" x14ac:dyDescent="0.25">
      <c r="A1669" s="720"/>
      <c r="B1669" s="720"/>
      <c r="C1669" s="786"/>
      <c r="D1669" s="720"/>
      <c r="E1669" s="786"/>
      <c r="F1669" s="1208"/>
      <c r="G1669" s="720"/>
      <c r="H1669" s="786"/>
      <c r="I1669" s="713"/>
      <c r="J1669" s="713"/>
      <c r="K1669" s="786"/>
      <c r="L1669" s="713"/>
      <c r="M1669" s="720"/>
      <c r="N1669" s="720"/>
      <c r="O1669" s="720"/>
      <c r="P1669" s="720"/>
      <c r="Q1669" s="720"/>
      <c r="R1669" s="720"/>
      <c r="S1669" s="720"/>
      <c r="T1669" s="720"/>
      <c r="U1669" s="720"/>
      <c r="V1669" s="716"/>
      <c r="W1669" s="720"/>
      <c r="X1669" s="713"/>
      <c r="Y1669" s="786"/>
      <c r="Z1669" s="720"/>
      <c r="AA1669" s="786"/>
      <c r="AB1669" s="720"/>
      <c r="AC1669" s="720"/>
      <c r="AD1669" s="720"/>
      <c r="AE1669" s="720"/>
      <c r="AF1669" s="786"/>
      <c r="AG1669" s="720"/>
      <c r="AH1669" s="720"/>
    </row>
    <row r="1670" spans="1:34" x14ac:dyDescent="0.25">
      <c r="A1670" s="720"/>
      <c r="B1670" s="720"/>
      <c r="C1670" s="786"/>
      <c r="D1670" s="720"/>
      <c r="E1670" s="786"/>
      <c r="F1670" s="1208"/>
      <c r="G1670" s="720"/>
      <c r="H1670" s="786"/>
      <c r="I1670" s="713"/>
      <c r="J1670" s="713"/>
      <c r="K1670" s="786"/>
      <c r="L1670" s="713"/>
      <c r="M1670" s="720"/>
      <c r="N1670" s="720"/>
      <c r="O1670" s="720"/>
      <c r="P1670" s="720"/>
      <c r="Q1670" s="720"/>
      <c r="R1670" s="720"/>
      <c r="S1670" s="720"/>
      <c r="T1670" s="720"/>
      <c r="U1670" s="720"/>
      <c r="V1670" s="716"/>
      <c r="W1670" s="720"/>
      <c r="X1670" s="713"/>
      <c r="Y1670" s="786"/>
      <c r="Z1670" s="720"/>
      <c r="AA1670" s="786"/>
      <c r="AB1670" s="720"/>
      <c r="AC1670" s="720"/>
      <c r="AD1670" s="720"/>
      <c r="AE1670" s="720"/>
      <c r="AF1670" s="786"/>
      <c r="AG1670" s="720"/>
      <c r="AH1670" s="720"/>
    </row>
    <row r="1671" spans="1:34" x14ac:dyDescent="0.25">
      <c r="A1671" s="720"/>
      <c r="B1671" s="720"/>
      <c r="C1671" s="786"/>
      <c r="D1671" s="720"/>
      <c r="E1671" s="786"/>
      <c r="F1671" s="1208"/>
      <c r="G1671" s="720"/>
      <c r="H1671" s="786"/>
      <c r="I1671" s="713"/>
      <c r="J1671" s="713"/>
      <c r="K1671" s="786"/>
      <c r="L1671" s="713"/>
      <c r="M1671" s="720"/>
      <c r="N1671" s="720"/>
      <c r="O1671" s="720"/>
      <c r="P1671" s="720"/>
      <c r="Q1671" s="720"/>
      <c r="R1671" s="720"/>
      <c r="S1671" s="720"/>
      <c r="T1671" s="720"/>
      <c r="U1671" s="720"/>
      <c r="V1671" s="716"/>
      <c r="W1671" s="720"/>
      <c r="X1671" s="713"/>
      <c r="Y1671" s="786"/>
      <c r="Z1671" s="720"/>
      <c r="AA1671" s="786"/>
      <c r="AB1671" s="720"/>
      <c r="AC1671" s="720"/>
      <c r="AD1671" s="720"/>
      <c r="AE1671" s="720"/>
      <c r="AF1671" s="786"/>
      <c r="AG1671" s="720"/>
      <c r="AH1671" s="720"/>
    </row>
    <row r="1672" spans="1:34" x14ac:dyDescent="0.25">
      <c r="A1672" s="720"/>
      <c r="B1672" s="720"/>
      <c r="C1672" s="786"/>
      <c r="D1672" s="720"/>
      <c r="E1672" s="786"/>
      <c r="F1672" s="1208"/>
      <c r="G1672" s="720"/>
      <c r="H1672" s="786"/>
      <c r="I1672" s="713"/>
      <c r="J1672" s="713"/>
      <c r="K1672" s="786"/>
      <c r="L1672" s="713"/>
      <c r="M1672" s="720"/>
      <c r="N1672" s="720"/>
      <c r="O1672" s="720"/>
      <c r="P1672" s="720"/>
      <c r="Q1672" s="720"/>
      <c r="R1672" s="720"/>
      <c r="S1672" s="720"/>
      <c r="T1672" s="720"/>
      <c r="U1672" s="720"/>
      <c r="V1672" s="716"/>
      <c r="W1672" s="720"/>
      <c r="X1672" s="713"/>
      <c r="Y1672" s="786"/>
      <c r="Z1672" s="720"/>
      <c r="AA1672" s="786"/>
      <c r="AB1672" s="720"/>
      <c r="AC1672" s="720"/>
      <c r="AD1672" s="720"/>
      <c r="AE1672" s="720"/>
      <c r="AF1672" s="786"/>
      <c r="AG1672" s="720"/>
      <c r="AH1672" s="720"/>
    </row>
    <row r="1673" spans="1:34" x14ac:dyDescent="0.25">
      <c r="A1673" s="720"/>
      <c r="B1673" s="720"/>
      <c r="C1673" s="786"/>
      <c r="D1673" s="720"/>
      <c r="E1673" s="786"/>
      <c r="F1673" s="1208"/>
      <c r="G1673" s="720"/>
      <c r="H1673" s="786"/>
      <c r="I1673" s="713"/>
      <c r="J1673" s="713"/>
      <c r="K1673" s="786"/>
      <c r="L1673" s="713"/>
      <c r="M1673" s="720"/>
      <c r="N1673" s="720"/>
      <c r="O1673" s="720"/>
      <c r="P1673" s="720"/>
      <c r="Q1673" s="720"/>
      <c r="R1673" s="720"/>
      <c r="S1673" s="720"/>
      <c r="T1673" s="720"/>
      <c r="U1673" s="720"/>
      <c r="V1673" s="716"/>
      <c r="W1673" s="720"/>
      <c r="X1673" s="713"/>
      <c r="Y1673" s="786"/>
      <c r="Z1673" s="720"/>
      <c r="AA1673" s="786"/>
      <c r="AB1673" s="720"/>
      <c r="AC1673" s="720"/>
      <c r="AD1673" s="720"/>
      <c r="AE1673" s="720"/>
      <c r="AF1673" s="786"/>
      <c r="AG1673" s="720"/>
      <c r="AH1673" s="720"/>
    </row>
    <row r="1674" spans="1:34" x14ac:dyDescent="0.25">
      <c r="A1674" s="720"/>
      <c r="B1674" s="720"/>
      <c r="C1674" s="786"/>
      <c r="D1674" s="720"/>
      <c r="E1674" s="786"/>
      <c r="F1674" s="1208"/>
      <c r="G1674" s="720"/>
      <c r="H1674" s="786"/>
      <c r="I1674" s="713"/>
      <c r="J1674" s="713"/>
      <c r="K1674" s="786"/>
      <c r="L1674" s="713"/>
      <c r="M1674" s="720"/>
      <c r="N1674" s="720"/>
      <c r="O1674" s="720"/>
      <c r="P1674" s="720"/>
      <c r="Q1674" s="720"/>
      <c r="R1674" s="720"/>
      <c r="S1674" s="720"/>
      <c r="T1674" s="720"/>
      <c r="U1674" s="720"/>
      <c r="V1674" s="716"/>
      <c r="W1674" s="720"/>
      <c r="X1674" s="713"/>
      <c r="Y1674" s="786"/>
      <c r="Z1674" s="720"/>
      <c r="AA1674" s="786"/>
      <c r="AB1674" s="720"/>
      <c r="AC1674" s="720"/>
      <c r="AD1674" s="720"/>
      <c r="AE1674" s="720"/>
      <c r="AF1674" s="786"/>
      <c r="AG1674" s="720"/>
      <c r="AH1674" s="720"/>
    </row>
    <row r="1675" spans="1:34" x14ac:dyDescent="0.25">
      <c r="A1675" s="720"/>
      <c r="B1675" s="720"/>
      <c r="C1675" s="786"/>
      <c r="D1675" s="720"/>
      <c r="E1675" s="786"/>
      <c r="F1675" s="1208"/>
      <c r="G1675" s="720"/>
      <c r="H1675" s="786"/>
      <c r="I1675" s="713"/>
      <c r="J1675" s="713"/>
      <c r="K1675" s="786"/>
      <c r="L1675" s="713"/>
      <c r="M1675" s="720"/>
      <c r="N1675" s="720"/>
      <c r="O1675" s="720"/>
      <c r="P1675" s="720"/>
      <c r="Q1675" s="720"/>
      <c r="R1675" s="720"/>
      <c r="S1675" s="720"/>
      <c r="T1675" s="720"/>
      <c r="U1675" s="720"/>
      <c r="V1675" s="716"/>
      <c r="W1675" s="720"/>
      <c r="X1675" s="713"/>
      <c r="Y1675" s="786"/>
      <c r="Z1675" s="720"/>
      <c r="AA1675" s="786"/>
      <c r="AB1675" s="720"/>
      <c r="AC1675" s="720"/>
      <c r="AD1675" s="720"/>
      <c r="AE1675" s="720"/>
      <c r="AF1675" s="786"/>
      <c r="AG1675" s="720"/>
      <c r="AH1675" s="720"/>
    </row>
    <row r="1676" spans="1:34" x14ac:dyDescent="0.25">
      <c r="A1676" s="720"/>
      <c r="B1676" s="720"/>
      <c r="C1676" s="786"/>
      <c r="D1676" s="720"/>
      <c r="E1676" s="786"/>
      <c r="F1676" s="1208"/>
      <c r="G1676" s="720"/>
      <c r="H1676" s="786"/>
      <c r="I1676" s="713"/>
      <c r="J1676" s="713"/>
      <c r="K1676" s="786"/>
      <c r="L1676" s="713"/>
      <c r="M1676" s="720"/>
      <c r="N1676" s="720"/>
      <c r="O1676" s="720"/>
      <c r="P1676" s="720"/>
      <c r="Q1676" s="720"/>
      <c r="R1676" s="720"/>
      <c r="S1676" s="720"/>
      <c r="T1676" s="720"/>
      <c r="U1676" s="720"/>
      <c r="V1676" s="716"/>
      <c r="W1676" s="720"/>
      <c r="X1676" s="713"/>
      <c r="Y1676" s="786"/>
      <c r="Z1676" s="720"/>
      <c r="AA1676" s="786"/>
      <c r="AB1676" s="720"/>
      <c r="AC1676" s="720"/>
      <c r="AD1676" s="720"/>
      <c r="AE1676" s="720"/>
      <c r="AF1676" s="786"/>
      <c r="AG1676" s="720"/>
      <c r="AH1676" s="720"/>
    </row>
    <row r="1677" spans="1:34" x14ac:dyDescent="0.25">
      <c r="A1677" s="720"/>
      <c r="B1677" s="720"/>
      <c r="C1677" s="786"/>
      <c r="D1677" s="720"/>
      <c r="E1677" s="786"/>
      <c r="F1677" s="1208"/>
      <c r="G1677" s="720"/>
      <c r="H1677" s="786"/>
      <c r="I1677" s="713"/>
      <c r="J1677" s="713"/>
      <c r="K1677" s="786"/>
      <c r="L1677" s="713"/>
      <c r="M1677" s="720"/>
      <c r="N1677" s="720"/>
      <c r="O1677" s="720"/>
      <c r="P1677" s="720"/>
      <c r="Q1677" s="720"/>
      <c r="R1677" s="720"/>
      <c r="S1677" s="720"/>
      <c r="T1677" s="720"/>
      <c r="U1677" s="720"/>
      <c r="V1677" s="716"/>
      <c r="W1677" s="720"/>
      <c r="X1677" s="713"/>
      <c r="Y1677" s="786"/>
      <c r="Z1677" s="720"/>
      <c r="AA1677" s="786"/>
      <c r="AB1677" s="720"/>
      <c r="AC1677" s="720"/>
      <c r="AD1677" s="720"/>
      <c r="AE1677" s="720"/>
      <c r="AF1677" s="786"/>
      <c r="AG1677" s="720"/>
      <c r="AH1677" s="720"/>
    </row>
    <row r="1678" spans="1:34" x14ac:dyDescent="0.25">
      <c r="A1678" s="720"/>
      <c r="B1678" s="720"/>
      <c r="C1678" s="786"/>
      <c r="D1678" s="720"/>
      <c r="E1678" s="786"/>
      <c r="F1678" s="1208"/>
      <c r="G1678" s="720"/>
      <c r="H1678" s="786"/>
      <c r="I1678" s="713"/>
      <c r="J1678" s="713"/>
      <c r="K1678" s="786"/>
      <c r="L1678" s="713"/>
      <c r="M1678" s="720"/>
      <c r="N1678" s="720"/>
      <c r="O1678" s="720"/>
      <c r="P1678" s="720"/>
      <c r="Q1678" s="720"/>
      <c r="R1678" s="720"/>
      <c r="S1678" s="720"/>
      <c r="T1678" s="720"/>
      <c r="U1678" s="720"/>
      <c r="V1678" s="716"/>
      <c r="W1678" s="720"/>
      <c r="X1678" s="713"/>
      <c r="Y1678" s="786"/>
      <c r="Z1678" s="720"/>
      <c r="AA1678" s="786"/>
      <c r="AB1678" s="720"/>
      <c r="AC1678" s="720"/>
      <c r="AD1678" s="720"/>
      <c r="AE1678" s="720"/>
      <c r="AF1678" s="786"/>
      <c r="AG1678" s="720"/>
      <c r="AH1678" s="720"/>
    </row>
    <row r="1679" spans="1:34" x14ac:dyDescent="0.25">
      <c r="A1679" s="720"/>
      <c r="B1679" s="720"/>
      <c r="C1679" s="786"/>
      <c r="D1679" s="720"/>
      <c r="E1679" s="786"/>
      <c r="F1679" s="1208"/>
      <c r="G1679" s="720"/>
      <c r="H1679" s="786"/>
      <c r="I1679" s="713"/>
      <c r="J1679" s="713"/>
      <c r="K1679" s="786"/>
      <c r="L1679" s="713"/>
      <c r="M1679" s="720"/>
      <c r="N1679" s="720"/>
      <c r="O1679" s="720"/>
      <c r="P1679" s="720"/>
      <c r="Q1679" s="720"/>
      <c r="R1679" s="720"/>
      <c r="S1679" s="720"/>
      <c r="T1679" s="720"/>
      <c r="U1679" s="720"/>
      <c r="V1679" s="716"/>
      <c r="W1679" s="720"/>
      <c r="X1679" s="713"/>
      <c r="Y1679" s="786"/>
      <c r="Z1679" s="720"/>
      <c r="AA1679" s="786"/>
      <c r="AB1679" s="720"/>
      <c r="AC1679" s="720"/>
      <c r="AD1679" s="720"/>
      <c r="AE1679" s="720"/>
      <c r="AF1679" s="786"/>
      <c r="AG1679" s="720"/>
      <c r="AH1679" s="720"/>
    </row>
    <row r="1680" spans="1:34" x14ac:dyDescent="0.25">
      <c r="A1680" s="720"/>
      <c r="B1680" s="720"/>
      <c r="C1680" s="786"/>
      <c r="D1680" s="720"/>
      <c r="E1680" s="786"/>
      <c r="F1680" s="1208"/>
      <c r="G1680" s="720"/>
      <c r="H1680" s="786"/>
      <c r="I1680" s="713"/>
      <c r="J1680" s="713"/>
      <c r="K1680" s="786"/>
      <c r="L1680" s="713"/>
      <c r="M1680" s="720"/>
      <c r="N1680" s="720"/>
      <c r="O1680" s="720"/>
      <c r="P1680" s="720"/>
      <c r="Q1680" s="720"/>
      <c r="R1680" s="720"/>
      <c r="S1680" s="720"/>
      <c r="T1680" s="720"/>
      <c r="U1680" s="720"/>
      <c r="V1680" s="716"/>
      <c r="W1680" s="720"/>
      <c r="X1680" s="713"/>
      <c r="Y1680" s="786"/>
      <c r="Z1680" s="720"/>
      <c r="AA1680" s="786"/>
      <c r="AB1680" s="720"/>
      <c r="AC1680" s="720"/>
      <c r="AD1680" s="720"/>
      <c r="AE1680" s="720"/>
      <c r="AF1680" s="786"/>
      <c r="AG1680" s="720"/>
      <c r="AH1680" s="720"/>
    </row>
    <row r="1681" spans="1:34" x14ac:dyDescent="0.25">
      <c r="A1681" s="720"/>
      <c r="B1681" s="720"/>
      <c r="C1681" s="786"/>
      <c r="D1681" s="720"/>
      <c r="E1681" s="786"/>
      <c r="F1681" s="1208"/>
      <c r="G1681" s="720"/>
      <c r="H1681" s="786"/>
      <c r="I1681" s="713"/>
      <c r="J1681" s="713"/>
      <c r="K1681" s="786"/>
      <c r="L1681" s="786"/>
      <c r="M1681" s="720"/>
      <c r="N1681" s="720"/>
      <c r="O1681" s="720"/>
      <c r="P1681" s="720"/>
      <c r="Q1681" s="720"/>
      <c r="R1681" s="720"/>
      <c r="S1681" s="720"/>
      <c r="T1681" s="720"/>
      <c r="U1681" s="720"/>
      <c r="V1681" s="716"/>
      <c r="W1681" s="720"/>
      <c r="X1681" s="713"/>
      <c r="Y1681" s="786"/>
      <c r="Z1681" s="720"/>
      <c r="AA1681" s="786"/>
      <c r="AB1681" s="720"/>
      <c r="AC1681" s="720"/>
      <c r="AD1681" s="720"/>
      <c r="AE1681" s="720"/>
      <c r="AF1681" s="786"/>
      <c r="AG1681" s="720"/>
      <c r="AH1681" s="720"/>
    </row>
    <row r="1682" spans="1:34" x14ac:dyDescent="0.25">
      <c r="A1682" s="720"/>
      <c r="B1682" s="720"/>
      <c r="C1682" s="786"/>
      <c r="D1682" s="720"/>
      <c r="E1682" s="786"/>
      <c r="F1682" s="1208"/>
      <c r="G1682" s="720"/>
      <c r="H1682" s="786"/>
      <c r="I1682" s="713"/>
      <c r="J1682" s="713"/>
      <c r="K1682" s="786"/>
      <c r="L1682" s="786"/>
      <c r="M1682" s="720"/>
      <c r="N1682" s="720"/>
      <c r="O1682" s="720"/>
      <c r="P1682" s="720"/>
      <c r="Q1682" s="720"/>
      <c r="R1682" s="720"/>
      <c r="S1682" s="720"/>
      <c r="T1682" s="720"/>
      <c r="U1682" s="720"/>
      <c r="V1682" s="716"/>
      <c r="W1682" s="720"/>
      <c r="X1682" s="713"/>
      <c r="Y1682" s="786"/>
      <c r="Z1682" s="720"/>
      <c r="AA1682" s="786"/>
      <c r="AB1682" s="720"/>
      <c r="AC1682" s="720"/>
      <c r="AD1682" s="720"/>
      <c r="AE1682" s="720"/>
      <c r="AF1682" s="786"/>
      <c r="AG1682" s="720"/>
      <c r="AH1682" s="720"/>
    </row>
    <row r="1683" spans="1:34" x14ac:dyDescent="0.25">
      <c r="A1683" s="720"/>
      <c r="B1683" s="720"/>
      <c r="C1683" s="786"/>
      <c r="D1683" s="720"/>
      <c r="E1683" s="786"/>
      <c r="F1683" s="1208"/>
      <c r="G1683" s="720"/>
      <c r="H1683" s="786"/>
      <c r="I1683" s="713"/>
      <c r="J1683" s="713"/>
      <c r="K1683" s="786"/>
      <c r="L1683" s="786"/>
      <c r="M1683" s="720"/>
      <c r="N1683" s="720"/>
      <c r="O1683" s="720"/>
      <c r="P1683" s="720"/>
      <c r="Q1683" s="720"/>
      <c r="R1683" s="720"/>
      <c r="S1683" s="720"/>
      <c r="T1683" s="720"/>
      <c r="U1683" s="720"/>
      <c r="V1683" s="716"/>
      <c r="W1683" s="720"/>
      <c r="X1683" s="713"/>
      <c r="Y1683" s="786"/>
      <c r="Z1683" s="720"/>
      <c r="AA1683" s="786"/>
      <c r="AB1683" s="720"/>
      <c r="AC1683" s="720"/>
      <c r="AD1683" s="720"/>
      <c r="AE1683" s="720"/>
      <c r="AF1683" s="786"/>
      <c r="AG1683" s="720"/>
      <c r="AH1683" s="720"/>
    </row>
    <row r="1684" spans="1:34" x14ac:dyDescent="0.25">
      <c r="A1684" s="720"/>
      <c r="B1684" s="720"/>
      <c r="C1684" s="786"/>
      <c r="D1684" s="720"/>
      <c r="E1684" s="786"/>
      <c r="F1684" s="1208"/>
      <c r="G1684" s="720"/>
      <c r="H1684" s="786"/>
      <c r="I1684" s="713"/>
      <c r="J1684" s="713"/>
      <c r="K1684" s="786"/>
      <c r="L1684" s="786"/>
      <c r="M1684" s="720"/>
      <c r="N1684" s="720"/>
      <c r="O1684" s="720"/>
      <c r="P1684" s="720"/>
      <c r="Q1684" s="720"/>
      <c r="R1684" s="720"/>
      <c r="S1684" s="720"/>
      <c r="T1684" s="720"/>
      <c r="U1684" s="720"/>
      <c r="V1684" s="716"/>
      <c r="W1684" s="720"/>
      <c r="X1684" s="713"/>
      <c r="Y1684" s="786"/>
      <c r="Z1684" s="720"/>
      <c r="AA1684" s="786"/>
      <c r="AB1684" s="720"/>
      <c r="AC1684" s="720"/>
      <c r="AD1684" s="720"/>
      <c r="AE1684" s="720"/>
      <c r="AF1684" s="786"/>
      <c r="AG1684" s="720"/>
      <c r="AH1684" s="720"/>
    </row>
    <row r="1685" spans="1:34" x14ac:dyDescent="0.25">
      <c r="A1685" s="720"/>
      <c r="B1685" s="720"/>
      <c r="C1685" s="786"/>
      <c r="D1685" s="720"/>
      <c r="E1685" s="786"/>
      <c r="F1685" s="1208"/>
      <c r="G1685" s="720"/>
      <c r="H1685" s="786"/>
      <c r="I1685" s="713"/>
      <c r="J1685" s="713"/>
      <c r="K1685" s="786"/>
      <c r="L1685" s="786"/>
      <c r="M1685" s="720"/>
      <c r="N1685" s="720"/>
      <c r="O1685" s="720"/>
      <c r="P1685" s="720"/>
      <c r="Q1685" s="720"/>
      <c r="R1685" s="720"/>
      <c r="S1685" s="720"/>
      <c r="T1685" s="720"/>
      <c r="U1685" s="720"/>
      <c r="V1685" s="716"/>
      <c r="W1685" s="720"/>
      <c r="X1685" s="713"/>
      <c r="Y1685" s="786"/>
      <c r="Z1685" s="720"/>
      <c r="AA1685" s="786"/>
      <c r="AB1685" s="720"/>
      <c r="AC1685" s="720"/>
      <c r="AD1685" s="720"/>
      <c r="AE1685" s="720"/>
      <c r="AF1685" s="786"/>
      <c r="AG1685" s="720"/>
      <c r="AH1685" s="720"/>
    </row>
    <row r="1686" spans="1:34" x14ac:dyDescent="0.25">
      <c r="A1686" s="720"/>
      <c r="B1686" s="720"/>
      <c r="C1686" s="786"/>
      <c r="D1686" s="720"/>
      <c r="E1686" s="786"/>
      <c r="F1686" s="1208"/>
      <c r="G1686" s="720"/>
      <c r="H1686" s="786"/>
      <c r="I1686" s="713"/>
      <c r="J1686" s="713"/>
      <c r="K1686" s="786"/>
      <c r="L1686" s="786"/>
      <c r="M1686" s="720"/>
      <c r="N1686" s="720"/>
      <c r="O1686" s="720"/>
      <c r="P1686" s="720"/>
      <c r="Q1686" s="720"/>
      <c r="R1686" s="720"/>
      <c r="S1686" s="720"/>
      <c r="T1686" s="720"/>
      <c r="U1686" s="720"/>
      <c r="V1686" s="716"/>
      <c r="W1686" s="720"/>
      <c r="X1686" s="713"/>
      <c r="Y1686" s="786"/>
      <c r="Z1686" s="720"/>
      <c r="AA1686" s="786"/>
      <c r="AB1686" s="720"/>
      <c r="AC1686" s="720"/>
      <c r="AD1686" s="720"/>
      <c r="AE1686" s="720"/>
      <c r="AF1686" s="786"/>
      <c r="AG1686" s="720"/>
      <c r="AH1686" s="720"/>
    </row>
    <row r="1687" spans="1:34" x14ac:dyDescent="0.25">
      <c r="A1687" s="720"/>
      <c r="B1687" s="720"/>
      <c r="C1687" s="786"/>
      <c r="D1687" s="720"/>
      <c r="E1687" s="786"/>
      <c r="F1687" s="1208"/>
      <c r="G1687" s="720"/>
      <c r="H1687" s="786"/>
      <c r="I1687" s="713"/>
      <c r="J1687" s="713"/>
      <c r="K1687" s="786"/>
      <c r="L1687" s="786"/>
      <c r="M1687" s="720"/>
      <c r="N1687" s="720"/>
      <c r="O1687" s="720"/>
      <c r="P1687" s="720"/>
      <c r="Q1687" s="720"/>
      <c r="R1687" s="720"/>
      <c r="S1687" s="720"/>
      <c r="T1687" s="720"/>
      <c r="U1687" s="720"/>
      <c r="V1687" s="716"/>
      <c r="W1687" s="720"/>
      <c r="X1687" s="713"/>
      <c r="Y1687" s="786"/>
      <c r="Z1687" s="720"/>
      <c r="AA1687" s="786"/>
      <c r="AB1687" s="720"/>
      <c r="AC1687" s="720"/>
      <c r="AD1687" s="720"/>
      <c r="AE1687" s="720"/>
      <c r="AF1687" s="786"/>
      <c r="AG1687" s="720"/>
      <c r="AH1687" s="720"/>
    </row>
    <row r="1688" spans="1:34" x14ac:dyDescent="0.25">
      <c r="A1688" s="720"/>
      <c r="B1688" s="720"/>
      <c r="C1688" s="786"/>
      <c r="D1688" s="720"/>
      <c r="E1688" s="786"/>
      <c r="F1688" s="1208"/>
      <c r="G1688" s="720"/>
      <c r="H1688" s="786"/>
      <c r="I1688" s="713"/>
      <c r="J1688" s="713"/>
      <c r="K1688" s="786"/>
      <c r="L1688" s="786"/>
      <c r="M1688" s="720"/>
      <c r="N1688" s="720"/>
      <c r="O1688" s="720"/>
      <c r="P1688" s="720"/>
      <c r="Q1688" s="720"/>
      <c r="R1688" s="720"/>
      <c r="S1688" s="720"/>
      <c r="T1688" s="720"/>
      <c r="U1688" s="720"/>
      <c r="V1688" s="716"/>
      <c r="W1688" s="720"/>
      <c r="X1688" s="713"/>
      <c r="Y1688" s="786"/>
      <c r="Z1688" s="720"/>
      <c r="AA1688" s="786"/>
      <c r="AB1688" s="720"/>
      <c r="AC1688" s="720"/>
      <c r="AD1688" s="720"/>
      <c r="AE1688" s="720"/>
      <c r="AF1688" s="786"/>
      <c r="AG1688" s="720"/>
      <c r="AH1688" s="720"/>
    </row>
    <row r="1689" spans="1:34" x14ac:dyDescent="0.25">
      <c r="A1689" s="720"/>
      <c r="B1689" s="720"/>
      <c r="C1689" s="786"/>
      <c r="D1689" s="720"/>
      <c r="E1689" s="786"/>
      <c r="F1689" s="1208"/>
      <c r="G1689" s="720"/>
      <c r="H1689" s="786"/>
      <c r="I1689" s="713"/>
      <c r="J1689" s="713"/>
      <c r="K1689" s="786"/>
      <c r="L1689" s="786"/>
      <c r="M1689" s="720"/>
      <c r="N1689" s="720"/>
      <c r="O1689" s="720"/>
      <c r="P1689" s="720"/>
      <c r="Q1689" s="720"/>
      <c r="R1689" s="720"/>
      <c r="S1689" s="720"/>
      <c r="T1689" s="720"/>
      <c r="U1689" s="720"/>
      <c r="V1689" s="716"/>
      <c r="W1689" s="720"/>
      <c r="X1689" s="713"/>
      <c r="Y1689" s="786"/>
      <c r="Z1689" s="720"/>
      <c r="AA1689" s="786"/>
      <c r="AB1689" s="720"/>
      <c r="AC1689" s="720"/>
      <c r="AD1689" s="720"/>
      <c r="AE1689" s="720"/>
      <c r="AF1689" s="786"/>
      <c r="AG1689" s="720"/>
      <c r="AH1689" s="720"/>
    </row>
    <row r="1690" spans="1:34" x14ac:dyDescent="0.25">
      <c r="A1690" s="720"/>
      <c r="B1690" s="720"/>
      <c r="C1690" s="786"/>
      <c r="D1690" s="720"/>
      <c r="E1690" s="786"/>
      <c r="F1690" s="1208"/>
      <c r="G1690" s="720"/>
      <c r="H1690" s="786"/>
      <c r="I1690" s="713"/>
      <c r="J1690" s="713"/>
      <c r="K1690" s="786"/>
      <c r="L1690" s="786"/>
      <c r="M1690" s="720"/>
      <c r="N1690" s="720"/>
      <c r="O1690" s="720"/>
      <c r="P1690" s="720"/>
      <c r="Q1690" s="720"/>
      <c r="R1690" s="720"/>
      <c r="S1690" s="720"/>
      <c r="T1690" s="720"/>
      <c r="U1690" s="720"/>
      <c r="V1690" s="716"/>
      <c r="W1690" s="720"/>
      <c r="X1690" s="713"/>
      <c r="Y1690" s="786"/>
      <c r="Z1690" s="720"/>
      <c r="AA1690" s="786"/>
      <c r="AB1690" s="720"/>
      <c r="AC1690" s="720"/>
      <c r="AD1690" s="720"/>
      <c r="AE1690" s="720"/>
      <c r="AF1690" s="786"/>
      <c r="AG1690" s="720"/>
      <c r="AH1690" s="720"/>
    </row>
    <row r="1691" spans="1:34" x14ac:dyDescent="0.25">
      <c r="A1691" s="720"/>
      <c r="B1691" s="720"/>
      <c r="C1691" s="786"/>
      <c r="D1691" s="720"/>
      <c r="E1691" s="786"/>
      <c r="F1691" s="1208"/>
      <c r="G1691" s="720"/>
      <c r="H1691" s="786"/>
      <c r="I1691" s="713"/>
      <c r="J1691" s="713"/>
      <c r="K1691" s="786"/>
      <c r="L1691" s="786"/>
      <c r="M1691" s="720"/>
      <c r="N1691" s="720"/>
      <c r="O1691" s="720"/>
      <c r="P1691" s="720"/>
      <c r="Q1691" s="720"/>
      <c r="R1691" s="720"/>
      <c r="S1691" s="720"/>
      <c r="T1691" s="720"/>
      <c r="U1691" s="720"/>
      <c r="V1691" s="716"/>
      <c r="W1691" s="720"/>
      <c r="X1691" s="713"/>
      <c r="Y1691" s="786"/>
      <c r="Z1691" s="720"/>
      <c r="AA1691" s="786"/>
      <c r="AB1691" s="720"/>
      <c r="AC1691" s="720"/>
      <c r="AD1691" s="720"/>
      <c r="AE1691" s="720"/>
      <c r="AF1691" s="786"/>
      <c r="AG1691" s="720"/>
      <c r="AH1691" s="720"/>
    </row>
    <row r="1692" spans="1:34" x14ac:dyDescent="0.25">
      <c r="A1692" s="720"/>
      <c r="B1692" s="720"/>
      <c r="C1692" s="786"/>
      <c r="D1692" s="720"/>
      <c r="E1692" s="786"/>
      <c r="F1692" s="1208"/>
      <c r="G1692" s="720"/>
      <c r="H1692" s="786"/>
      <c r="I1692" s="713"/>
      <c r="J1692" s="713"/>
      <c r="K1692" s="786"/>
      <c r="L1692" s="786"/>
      <c r="M1692" s="720"/>
      <c r="N1692" s="720"/>
      <c r="O1692" s="720"/>
      <c r="P1692" s="720"/>
      <c r="Q1692" s="720"/>
      <c r="R1692" s="720"/>
      <c r="S1692" s="720"/>
      <c r="T1692" s="720"/>
      <c r="U1692" s="720"/>
      <c r="V1692" s="716"/>
      <c r="W1692" s="720"/>
      <c r="X1692" s="713"/>
      <c r="Y1692" s="786"/>
      <c r="Z1692" s="720"/>
      <c r="AA1692" s="786"/>
      <c r="AB1692" s="720"/>
      <c r="AC1692" s="720"/>
      <c r="AD1692" s="720"/>
      <c r="AE1692" s="720"/>
      <c r="AF1692" s="786"/>
      <c r="AG1692" s="720"/>
      <c r="AH1692" s="720"/>
    </row>
    <row r="1693" spans="1:34" x14ac:dyDescent="0.25">
      <c r="A1693" s="720"/>
      <c r="B1693" s="720"/>
      <c r="C1693" s="786"/>
      <c r="D1693" s="720"/>
      <c r="E1693" s="786"/>
      <c r="F1693" s="1208"/>
      <c r="G1693" s="720"/>
      <c r="H1693" s="786"/>
      <c r="I1693" s="713"/>
      <c r="J1693" s="713"/>
      <c r="K1693" s="786"/>
      <c r="L1693" s="786"/>
      <c r="M1693" s="720"/>
      <c r="N1693" s="720"/>
      <c r="O1693" s="720"/>
      <c r="P1693" s="720"/>
      <c r="Q1693" s="720"/>
      <c r="R1693" s="720"/>
      <c r="S1693" s="720"/>
      <c r="T1693" s="720"/>
      <c r="U1693" s="720"/>
      <c r="V1693" s="716"/>
      <c r="W1693" s="720"/>
      <c r="X1693" s="713"/>
      <c r="Y1693" s="786"/>
      <c r="Z1693" s="720"/>
      <c r="AA1693" s="786"/>
      <c r="AB1693" s="720"/>
      <c r="AC1693" s="720"/>
      <c r="AD1693" s="720"/>
      <c r="AE1693" s="720"/>
      <c r="AF1693" s="786"/>
      <c r="AG1693" s="720"/>
      <c r="AH1693" s="720"/>
    </row>
    <row r="1694" spans="1:34" x14ac:dyDescent="0.25">
      <c r="A1694" s="720"/>
      <c r="B1694" s="720"/>
      <c r="C1694" s="786"/>
      <c r="D1694" s="720"/>
      <c r="E1694" s="786"/>
      <c r="F1694" s="1208"/>
      <c r="G1694" s="720"/>
      <c r="H1694" s="786"/>
      <c r="I1694" s="713"/>
      <c r="J1694" s="713"/>
      <c r="K1694" s="786"/>
      <c r="L1694" s="786"/>
      <c r="M1694" s="720"/>
      <c r="N1694" s="720"/>
      <c r="O1694" s="720"/>
      <c r="P1694" s="720"/>
      <c r="Q1694" s="720"/>
      <c r="R1694" s="720"/>
      <c r="S1694" s="720"/>
      <c r="T1694" s="720"/>
      <c r="U1694" s="720"/>
      <c r="V1694" s="716"/>
      <c r="W1694" s="720"/>
      <c r="X1694" s="713"/>
      <c r="Y1694" s="786"/>
      <c r="Z1694" s="720"/>
      <c r="AA1694" s="786"/>
      <c r="AB1694" s="720"/>
      <c r="AC1694" s="720"/>
      <c r="AD1694" s="720"/>
      <c r="AE1694" s="720"/>
      <c r="AF1694" s="786"/>
      <c r="AG1694" s="720"/>
      <c r="AH1694" s="720"/>
    </row>
    <row r="1695" spans="1:34" x14ac:dyDescent="0.25">
      <c r="A1695" s="720"/>
      <c r="B1695" s="720"/>
      <c r="C1695" s="786"/>
      <c r="D1695" s="720"/>
      <c r="E1695" s="786"/>
      <c r="F1695" s="1208"/>
      <c r="G1695" s="720"/>
      <c r="H1695" s="786"/>
      <c r="I1695" s="713"/>
      <c r="J1695" s="713"/>
      <c r="K1695" s="786"/>
      <c r="L1695" s="786"/>
      <c r="M1695" s="720"/>
      <c r="N1695" s="720"/>
      <c r="O1695" s="720"/>
      <c r="P1695" s="720"/>
      <c r="Q1695" s="720"/>
      <c r="R1695" s="720"/>
      <c r="S1695" s="720"/>
      <c r="T1695" s="720"/>
      <c r="U1695" s="720"/>
      <c r="V1695" s="716"/>
      <c r="W1695" s="720"/>
      <c r="X1695" s="713"/>
      <c r="Y1695" s="786"/>
      <c r="Z1695" s="720"/>
      <c r="AA1695" s="786"/>
      <c r="AB1695" s="720"/>
      <c r="AC1695" s="720"/>
      <c r="AD1695" s="720"/>
      <c r="AE1695" s="720"/>
      <c r="AF1695" s="786"/>
      <c r="AG1695" s="720"/>
      <c r="AH1695" s="720"/>
    </row>
    <row r="1696" spans="1:34" x14ac:dyDescent="0.25">
      <c r="A1696" s="720"/>
      <c r="B1696" s="720"/>
      <c r="C1696" s="786"/>
      <c r="D1696" s="720"/>
      <c r="E1696" s="786"/>
      <c r="F1696" s="1208"/>
      <c r="G1696" s="720"/>
      <c r="H1696" s="786"/>
      <c r="I1696" s="713"/>
      <c r="J1696" s="713"/>
      <c r="K1696" s="786"/>
      <c r="L1696" s="786"/>
      <c r="M1696" s="720"/>
      <c r="N1696" s="720"/>
      <c r="O1696" s="720"/>
      <c r="P1696" s="720"/>
      <c r="Q1696" s="720"/>
      <c r="R1696" s="720"/>
      <c r="S1696" s="720"/>
      <c r="T1696" s="720"/>
      <c r="U1696" s="720"/>
      <c r="V1696" s="716"/>
      <c r="W1696" s="720"/>
      <c r="X1696" s="713"/>
      <c r="Y1696" s="786"/>
      <c r="Z1696" s="720"/>
      <c r="AA1696" s="786"/>
      <c r="AB1696" s="720"/>
      <c r="AC1696" s="720"/>
      <c r="AD1696" s="720"/>
      <c r="AE1696" s="720"/>
      <c r="AF1696" s="786"/>
      <c r="AG1696" s="720"/>
      <c r="AH1696" s="720"/>
    </row>
    <row r="1697" spans="1:34" x14ac:dyDescent="0.25">
      <c r="A1697" s="720"/>
      <c r="B1697" s="720"/>
      <c r="C1697" s="786"/>
      <c r="D1697" s="720"/>
      <c r="E1697" s="786"/>
      <c r="F1697" s="1208"/>
      <c r="G1697" s="720"/>
      <c r="H1697" s="786"/>
      <c r="I1697" s="713"/>
      <c r="J1697" s="713"/>
      <c r="K1697" s="786"/>
      <c r="L1697" s="786"/>
      <c r="M1697" s="720"/>
      <c r="N1697" s="720"/>
      <c r="O1697" s="720"/>
      <c r="P1697" s="720"/>
      <c r="Q1697" s="720"/>
      <c r="R1697" s="720"/>
      <c r="S1697" s="720"/>
      <c r="T1697" s="720"/>
      <c r="U1697" s="720"/>
      <c r="V1697" s="716"/>
      <c r="W1697" s="720"/>
      <c r="X1697" s="713"/>
      <c r="Y1697" s="786"/>
      <c r="Z1697" s="720"/>
      <c r="AA1697" s="786"/>
      <c r="AB1697" s="720"/>
      <c r="AC1697" s="720"/>
      <c r="AD1697" s="720"/>
      <c r="AE1697" s="720"/>
      <c r="AF1697" s="786"/>
      <c r="AG1697" s="720"/>
      <c r="AH1697" s="720"/>
    </row>
    <row r="1698" spans="1:34" x14ac:dyDescent="0.25">
      <c r="A1698" s="720"/>
      <c r="B1698" s="720"/>
      <c r="C1698" s="786"/>
      <c r="D1698" s="720"/>
      <c r="E1698" s="786"/>
      <c r="F1698" s="1208"/>
      <c r="G1698" s="720"/>
      <c r="H1698" s="786"/>
      <c r="I1698" s="713"/>
      <c r="J1698" s="713"/>
      <c r="K1698" s="786"/>
      <c r="L1698" s="786"/>
      <c r="M1698" s="720"/>
      <c r="N1698" s="720"/>
      <c r="O1698" s="720"/>
      <c r="P1698" s="720"/>
      <c r="Q1698" s="720"/>
      <c r="R1698" s="720"/>
      <c r="S1698" s="720"/>
      <c r="T1698" s="720"/>
      <c r="U1698" s="720"/>
      <c r="V1698" s="716"/>
      <c r="W1698" s="720"/>
      <c r="X1698" s="713"/>
      <c r="Y1698" s="786"/>
      <c r="Z1698" s="720"/>
      <c r="AA1698" s="786"/>
      <c r="AB1698" s="720"/>
      <c r="AC1698" s="720"/>
      <c r="AD1698" s="720"/>
      <c r="AE1698" s="720"/>
      <c r="AF1698" s="786"/>
      <c r="AG1698" s="720"/>
      <c r="AH1698" s="720"/>
    </row>
    <row r="1699" spans="1:34" x14ac:dyDescent="0.25">
      <c r="A1699" s="720"/>
      <c r="B1699" s="720"/>
      <c r="C1699" s="786"/>
      <c r="D1699" s="720"/>
      <c r="E1699" s="786"/>
      <c r="F1699" s="1208"/>
      <c r="G1699" s="720"/>
      <c r="H1699" s="786"/>
      <c r="I1699" s="713"/>
      <c r="J1699" s="713"/>
      <c r="K1699" s="786"/>
      <c r="L1699" s="786"/>
      <c r="M1699" s="720"/>
      <c r="N1699" s="720"/>
      <c r="O1699" s="720"/>
      <c r="P1699" s="720"/>
      <c r="Q1699" s="720"/>
      <c r="R1699" s="720"/>
      <c r="S1699" s="720"/>
      <c r="T1699" s="720"/>
      <c r="U1699" s="720"/>
      <c r="V1699" s="716"/>
      <c r="W1699" s="720"/>
      <c r="X1699" s="713"/>
      <c r="Y1699" s="786"/>
      <c r="Z1699" s="720"/>
      <c r="AA1699" s="786"/>
      <c r="AB1699" s="720"/>
      <c r="AC1699" s="720"/>
      <c r="AD1699" s="720"/>
      <c r="AE1699" s="720"/>
      <c r="AF1699" s="786"/>
      <c r="AG1699" s="720"/>
      <c r="AH1699" s="720"/>
    </row>
    <row r="1700" spans="1:34" x14ac:dyDescent="0.25">
      <c r="A1700" s="720"/>
      <c r="B1700" s="720"/>
      <c r="C1700" s="786"/>
      <c r="D1700" s="720"/>
      <c r="E1700" s="786"/>
      <c r="F1700" s="1208"/>
      <c r="G1700" s="720"/>
      <c r="H1700" s="786"/>
      <c r="I1700" s="713"/>
      <c r="J1700" s="713"/>
      <c r="K1700" s="786"/>
      <c r="L1700" s="786"/>
      <c r="M1700" s="720"/>
      <c r="N1700" s="720"/>
      <c r="O1700" s="720"/>
      <c r="P1700" s="720"/>
      <c r="Q1700" s="720"/>
      <c r="R1700" s="720"/>
      <c r="S1700" s="720"/>
      <c r="T1700" s="720"/>
      <c r="U1700" s="720"/>
      <c r="V1700" s="716"/>
      <c r="W1700" s="720"/>
      <c r="X1700" s="713"/>
      <c r="Y1700" s="786"/>
      <c r="Z1700" s="720"/>
      <c r="AA1700" s="786"/>
      <c r="AB1700" s="720"/>
      <c r="AC1700" s="720"/>
      <c r="AD1700" s="720"/>
      <c r="AE1700" s="720"/>
      <c r="AF1700" s="786"/>
      <c r="AG1700" s="720"/>
      <c r="AH1700" s="720"/>
    </row>
    <row r="1701" spans="1:34" x14ac:dyDescent="0.25">
      <c r="A1701" s="720"/>
      <c r="B1701" s="720"/>
      <c r="C1701" s="786"/>
      <c r="D1701" s="720"/>
      <c r="E1701" s="786"/>
      <c r="F1701" s="1208"/>
      <c r="G1701" s="720"/>
      <c r="H1701" s="786"/>
      <c r="I1701" s="713"/>
      <c r="J1701" s="713"/>
      <c r="K1701" s="786"/>
      <c r="L1701" s="786"/>
      <c r="M1701" s="720"/>
      <c r="N1701" s="720"/>
      <c r="O1701" s="720"/>
      <c r="P1701" s="720"/>
      <c r="Q1701" s="720"/>
      <c r="R1701" s="720"/>
      <c r="S1701" s="720"/>
      <c r="T1701" s="720"/>
      <c r="U1701" s="720"/>
      <c r="V1701" s="716"/>
      <c r="W1701" s="720"/>
      <c r="X1701" s="713"/>
      <c r="Y1701" s="786"/>
      <c r="Z1701" s="720"/>
      <c r="AA1701" s="786"/>
      <c r="AB1701" s="720"/>
      <c r="AC1701" s="720"/>
      <c r="AD1701" s="720"/>
      <c r="AE1701" s="720"/>
      <c r="AF1701" s="786"/>
      <c r="AG1701" s="720"/>
      <c r="AH1701" s="720"/>
    </row>
    <row r="1702" spans="1:34" x14ac:dyDescent="0.25">
      <c r="A1702" s="720"/>
      <c r="B1702" s="720"/>
      <c r="C1702" s="786"/>
      <c r="D1702" s="720"/>
      <c r="E1702" s="786"/>
      <c r="F1702" s="1208"/>
      <c r="G1702" s="720"/>
      <c r="H1702" s="786"/>
      <c r="I1702" s="713"/>
      <c r="J1702" s="713"/>
      <c r="K1702" s="786"/>
      <c r="L1702" s="786"/>
      <c r="M1702" s="720"/>
      <c r="N1702" s="720"/>
      <c r="O1702" s="720"/>
      <c r="P1702" s="720"/>
      <c r="Q1702" s="720"/>
      <c r="R1702" s="720"/>
      <c r="S1702" s="720"/>
      <c r="T1702" s="720"/>
      <c r="U1702" s="720"/>
      <c r="V1702" s="716"/>
      <c r="W1702" s="720"/>
      <c r="X1702" s="713"/>
      <c r="Y1702" s="786"/>
      <c r="Z1702" s="720"/>
      <c r="AA1702" s="786"/>
      <c r="AB1702" s="720"/>
      <c r="AC1702" s="720"/>
      <c r="AD1702" s="720"/>
      <c r="AE1702" s="720"/>
      <c r="AF1702" s="786"/>
      <c r="AG1702" s="720"/>
      <c r="AH1702" s="720"/>
    </row>
    <row r="1703" spans="1:34" x14ac:dyDescent="0.25">
      <c r="A1703" s="720"/>
      <c r="B1703" s="720"/>
      <c r="C1703" s="786"/>
      <c r="D1703" s="720"/>
      <c r="E1703" s="786"/>
      <c r="F1703" s="1208"/>
      <c r="G1703" s="720"/>
      <c r="H1703" s="786"/>
      <c r="I1703" s="713"/>
      <c r="J1703" s="713"/>
      <c r="K1703" s="786"/>
      <c r="L1703" s="786"/>
      <c r="M1703" s="720"/>
      <c r="N1703" s="720"/>
      <c r="O1703" s="720"/>
      <c r="P1703" s="720"/>
      <c r="Q1703" s="720"/>
      <c r="R1703" s="720"/>
      <c r="S1703" s="720"/>
      <c r="T1703" s="720"/>
      <c r="U1703" s="720"/>
      <c r="V1703" s="716"/>
      <c r="W1703" s="720"/>
      <c r="X1703" s="713"/>
      <c r="Y1703" s="786"/>
      <c r="Z1703" s="720"/>
      <c r="AA1703" s="786"/>
      <c r="AB1703" s="720"/>
      <c r="AC1703" s="720"/>
      <c r="AD1703" s="720"/>
      <c r="AE1703" s="720"/>
      <c r="AF1703" s="786"/>
      <c r="AG1703" s="720"/>
      <c r="AH1703" s="720"/>
    </row>
    <row r="1704" spans="1:34" x14ac:dyDescent="0.25">
      <c r="A1704" s="720"/>
      <c r="B1704" s="720"/>
      <c r="C1704" s="786"/>
      <c r="D1704" s="720"/>
      <c r="E1704" s="786"/>
      <c r="F1704" s="1208"/>
      <c r="G1704" s="720"/>
      <c r="H1704" s="786"/>
      <c r="I1704" s="713"/>
      <c r="J1704" s="713"/>
      <c r="K1704" s="786"/>
      <c r="L1704" s="786"/>
      <c r="M1704" s="720"/>
      <c r="N1704" s="720"/>
      <c r="O1704" s="720"/>
      <c r="P1704" s="720"/>
      <c r="Q1704" s="720"/>
      <c r="R1704" s="720"/>
      <c r="S1704" s="720"/>
      <c r="T1704" s="720"/>
      <c r="U1704" s="720"/>
      <c r="V1704" s="716"/>
      <c r="W1704" s="720"/>
      <c r="X1704" s="713"/>
      <c r="Y1704" s="786"/>
      <c r="Z1704" s="720"/>
      <c r="AA1704" s="786"/>
      <c r="AB1704" s="720"/>
      <c r="AC1704" s="720"/>
      <c r="AD1704" s="720"/>
      <c r="AE1704" s="720"/>
      <c r="AF1704" s="786"/>
      <c r="AG1704" s="720"/>
      <c r="AH1704" s="720"/>
    </row>
    <row r="1705" spans="1:34" x14ac:dyDescent="0.25">
      <c r="A1705" s="720"/>
      <c r="B1705" s="720"/>
      <c r="C1705" s="786"/>
      <c r="D1705" s="720"/>
      <c r="E1705" s="786"/>
      <c r="F1705" s="1208"/>
      <c r="G1705" s="720"/>
      <c r="H1705" s="786"/>
      <c r="I1705" s="713"/>
      <c r="J1705" s="713"/>
      <c r="K1705" s="786"/>
      <c r="L1705" s="786"/>
      <c r="M1705" s="720"/>
      <c r="N1705" s="720"/>
      <c r="O1705" s="720"/>
      <c r="P1705" s="720"/>
      <c r="Q1705" s="720"/>
      <c r="R1705" s="720"/>
      <c r="S1705" s="720"/>
      <c r="T1705" s="720"/>
      <c r="U1705" s="720"/>
      <c r="V1705" s="716"/>
      <c r="W1705" s="720"/>
      <c r="X1705" s="713"/>
      <c r="Y1705" s="786"/>
      <c r="Z1705" s="720"/>
      <c r="AA1705" s="786"/>
      <c r="AB1705" s="720"/>
      <c r="AC1705" s="720"/>
      <c r="AD1705" s="720"/>
      <c r="AE1705" s="720"/>
      <c r="AF1705" s="786"/>
      <c r="AG1705" s="720"/>
      <c r="AH1705" s="720"/>
    </row>
    <row r="1706" spans="1:34" x14ac:dyDescent="0.25">
      <c r="A1706" s="720"/>
      <c r="B1706" s="720"/>
      <c r="C1706" s="786"/>
      <c r="D1706" s="720"/>
      <c r="E1706" s="786"/>
      <c r="F1706" s="1208"/>
      <c r="G1706" s="720"/>
      <c r="H1706" s="786"/>
      <c r="I1706" s="713"/>
      <c r="J1706" s="713"/>
      <c r="K1706" s="786"/>
      <c r="L1706" s="786"/>
      <c r="M1706" s="720"/>
      <c r="N1706" s="720"/>
      <c r="O1706" s="720"/>
      <c r="P1706" s="720"/>
      <c r="Q1706" s="720"/>
      <c r="R1706" s="720"/>
      <c r="S1706" s="720"/>
      <c r="T1706" s="720"/>
      <c r="U1706" s="720"/>
      <c r="V1706" s="716"/>
      <c r="W1706" s="720"/>
      <c r="X1706" s="713"/>
      <c r="Y1706" s="786"/>
      <c r="Z1706" s="720"/>
      <c r="AA1706" s="786"/>
      <c r="AB1706" s="720"/>
      <c r="AC1706" s="720"/>
      <c r="AD1706" s="720"/>
      <c r="AE1706" s="720"/>
      <c r="AF1706" s="786"/>
      <c r="AG1706" s="720"/>
      <c r="AH1706" s="720"/>
    </row>
    <row r="1707" spans="1:34" x14ac:dyDescent="0.25">
      <c r="A1707" s="720"/>
      <c r="B1707" s="720"/>
      <c r="C1707" s="786"/>
      <c r="D1707" s="720"/>
      <c r="E1707" s="786"/>
      <c r="F1707" s="1208"/>
      <c r="G1707" s="720"/>
      <c r="H1707" s="786"/>
      <c r="I1707" s="713"/>
      <c r="J1707" s="713"/>
      <c r="K1707" s="786"/>
      <c r="L1707" s="786"/>
      <c r="M1707" s="720"/>
      <c r="N1707" s="720"/>
      <c r="O1707" s="720"/>
      <c r="P1707" s="720"/>
      <c r="Q1707" s="720"/>
      <c r="R1707" s="720"/>
      <c r="S1707" s="720"/>
      <c r="T1707" s="720"/>
      <c r="U1707" s="720"/>
      <c r="V1707" s="716"/>
      <c r="W1707" s="720"/>
      <c r="X1707" s="713"/>
      <c r="Y1707" s="786"/>
      <c r="Z1707" s="720"/>
      <c r="AA1707" s="786"/>
      <c r="AB1707" s="720"/>
      <c r="AC1707" s="720"/>
      <c r="AD1707" s="720"/>
      <c r="AE1707" s="720"/>
      <c r="AF1707" s="786"/>
      <c r="AG1707" s="720"/>
      <c r="AH1707" s="720"/>
    </row>
    <row r="1708" spans="1:34" x14ac:dyDescent="0.25">
      <c r="A1708" s="720"/>
      <c r="B1708" s="720"/>
      <c r="C1708" s="786"/>
      <c r="D1708" s="720"/>
      <c r="E1708" s="786"/>
      <c r="F1708" s="1208"/>
      <c r="G1708" s="720"/>
      <c r="H1708" s="786"/>
      <c r="I1708" s="713"/>
      <c r="J1708" s="713"/>
      <c r="K1708" s="786"/>
      <c r="L1708" s="786"/>
      <c r="M1708" s="720"/>
      <c r="N1708" s="720"/>
      <c r="O1708" s="720"/>
      <c r="P1708" s="720"/>
      <c r="Q1708" s="720"/>
      <c r="R1708" s="720"/>
      <c r="S1708" s="720"/>
      <c r="T1708" s="720"/>
      <c r="U1708" s="720"/>
      <c r="V1708" s="716"/>
      <c r="W1708" s="720"/>
      <c r="X1708" s="713"/>
      <c r="Y1708" s="786"/>
      <c r="Z1708" s="720"/>
      <c r="AA1708" s="786"/>
      <c r="AB1708" s="720"/>
      <c r="AC1708" s="720"/>
      <c r="AD1708" s="720"/>
      <c r="AE1708" s="720"/>
      <c r="AF1708" s="786"/>
      <c r="AG1708" s="720"/>
      <c r="AH1708" s="720"/>
    </row>
    <row r="1709" spans="1:34" x14ac:dyDescent="0.25">
      <c r="A1709" s="720"/>
      <c r="B1709" s="720"/>
      <c r="C1709" s="786"/>
      <c r="D1709" s="720"/>
      <c r="E1709" s="786"/>
      <c r="F1709" s="1208"/>
      <c r="G1709" s="720"/>
      <c r="H1709" s="786"/>
      <c r="I1709" s="713"/>
      <c r="J1709" s="713"/>
      <c r="K1709" s="786"/>
      <c r="L1709" s="786"/>
      <c r="M1709" s="720"/>
      <c r="N1709" s="720"/>
      <c r="O1709" s="720"/>
      <c r="P1709" s="720"/>
      <c r="Q1709" s="720"/>
      <c r="R1709" s="720"/>
      <c r="S1709" s="720"/>
      <c r="T1709" s="720"/>
      <c r="U1709" s="720"/>
      <c r="V1709" s="716"/>
      <c r="W1709" s="720"/>
      <c r="X1709" s="713"/>
      <c r="Y1709" s="786"/>
      <c r="Z1709" s="720"/>
      <c r="AA1709" s="786"/>
      <c r="AB1709" s="720"/>
      <c r="AC1709" s="720"/>
      <c r="AD1709" s="720"/>
      <c r="AE1709" s="720"/>
      <c r="AF1709" s="786"/>
      <c r="AG1709" s="720"/>
      <c r="AH1709" s="720"/>
    </row>
    <row r="1710" spans="1:34" x14ac:dyDescent="0.25">
      <c r="A1710" s="720"/>
      <c r="B1710" s="720"/>
      <c r="C1710" s="786"/>
      <c r="D1710" s="720"/>
      <c r="E1710" s="786"/>
      <c r="F1710" s="1208"/>
      <c r="G1710" s="720"/>
      <c r="H1710" s="786"/>
      <c r="I1710" s="713"/>
      <c r="J1710" s="713"/>
      <c r="K1710" s="786"/>
      <c r="L1710" s="786"/>
      <c r="M1710" s="720"/>
      <c r="N1710" s="720"/>
      <c r="O1710" s="720"/>
      <c r="P1710" s="720"/>
      <c r="Q1710" s="720"/>
      <c r="R1710" s="720"/>
      <c r="S1710" s="720"/>
      <c r="T1710" s="720"/>
      <c r="U1710" s="720"/>
      <c r="V1710" s="716"/>
      <c r="W1710" s="720"/>
      <c r="X1710" s="713"/>
      <c r="Y1710" s="786"/>
      <c r="Z1710" s="720"/>
      <c r="AA1710" s="786"/>
      <c r="AB1710" s="720"/>
      <c r="AC1710" s="720"/>
      <c r="AD1710" s="720"/>
      <c r="AE1710" s="720"/>
      <c r="AF1710" s="786"/>
      <c r="AG1710" s="720"/>
      <c r="AH1710" s="720"/>
    </row>
    <row r="1711" spans="1:34" x14ac:dyDescent="0.25">
      <c r="A1711" s="720"/>
      <c r="B1711" s="720"/>
      <c r="C1711" s="786"/>
      <c r="D1711" s="720"/>
      <c r="E1711" s="786"/>
      <c r="F1711" s="1208"/>
      <c r="G1711" s="720"/>
      <c r="H1711" s="786"/>
      <c r="I1711" s="713"/>
      <c r="J1711" s="713"/>
      <c r="K1711" s="786"/>
      <c r="L1711" s="786"/>
      <c r="M1711" s="720"/>
      <c r="N1711" s="720"/>
      <c r="O1711" s="720"/>
      <c r="P1711" s="720"/>
      <c r="Q1711" s="720"/>
      <c r="R1711" s="720"/>
      <c r="S1711" s="720"/>
      <c r="T1711" s="720"/>
      <c r="U1711" s="720"/>
      <c r="V1711" s="716"/>
      <c r="W1711" s="720"/>
      <c r="X1711" s="713"/>
      <c r="Y1711" s="786"/>
      <c r="Z1711" s="720"/>
      <c r="AA1711" s="786"/>
      <c r="AB1711" s="720"/>
      <c r="AC1711" s="720"/>
      <c r="AD1711" s="720"/>
      <c r="AE1711" s="720"/>
      <c r="AF1711" s="786"/>
      <c r="AG1711" s="720"/>
      <c r="AH1711" s="720"/>
    </row>
    <row r="1712" spans="1:34" x14ac:dyDescent="0.25">
      <c r="A1712" s="720"/>
      <c r="B1712" s="720"/>
      <c r="C1712" s="786"/>
      <c r="D1712" s="720"/>
      <c r="E1712" s="786"/>
      <c r="F1712" s="1208"/>
      <c r="G1712" s="720"/>
      <c r="H1712" s="786"/>
      <c r="I1712" s="713"/>
      <c r="J1712" s="713"/>
      <c r="K1712" s="786"/>
      <c r="L1712" s="786"/>
      <c r="M1712" s="720"/>
      <c r="N1712" s="720"/>
      <c r="O1712" s="720"/>
      <c r="P1712" s="720"/>
      <c r="Q1712" s="720"/>
      <c r="R1712" s="720"/>
      <c r="S1712" s="720"/>
      <c r="T1712" s="720"/>
      <c r="U1712" s="720"/>
      <c r="V1712" s="716"/>
      <c r="W1712" s="720"/>
      <c r="X1712" s="713"/>
      <c r="Y1712" s="786"/>
      <c r="Z1712" s="720"/>
      <c r="AA1712" s="786"/>
      <c r="AB1712" s="720"/>
      <c r="AC1712" s="720"/>
      <c r="AD1712" s="720"/>
      <c r="AE1712" s="720"/>
      <c r="AF1712" s="786"/>
      <c r="AG1712" s="720"/>
      <c r="AH1712" s="720"/>
    </row>
    <row r="1713" spans="1:34" x14ac:dyDescent="0.25">
      <c r="A1713" s="720"/>
      <c r="B1713" s="720"/>
      <c r="C1713" s="786"/>
      <c r="D1713" s="720"/>
      <c r="E1713" s="786"/>
      <c r="F1713" s="1208"/>
      <c r="G1713" s="720"/>
      <c r="H1713" s="786"/>
      <c r="I1713" s="713"/>
      <c r="J1713" s="713"/>
      <c r="K1713" s="786"/>
      <c r="L1713" s="786"/>
      <c r="M1713" s="720"/>
      <c r="N1713" s="720"/>
      <c r="O1713" s="720"/>
      <c r="P1713" s="720"/>
      <c r="Q1713" s="720"/>
      <c r="R1713" s="720"/>
      <c r="S1713" s="720"/>
      <c r="T1713" s="720"/>
      <c r="U1713" s="720"/>
      <c r="V1713" s="716"/>
      <c r="W1713" s="720"/>
      <c r="X1713" s="713"/>
      <c r="Y1713" s="786"/>
      <c r="Z1713" s="720"/>
      <c r="AA1713" s="786"/>
      <c r="AB1713" s="720"/>
      <c r="AC1713" s="720"/>
      <c r="AD1713" s="720"/>
      <c r="AE1713" s="720"/>
      <c r="AF1713" s="786"/>
      <c r="AG1713" s="720"/>
      <c r="AH1713" s="720"/>
    </row>
    <row r="1714" spans="1:34" x14ac:dyDescent="0.25">
      <c r="A1714" s="720"/>
      <c r="B1714" s="720"/>
      <c r="C1714" s="786"/>
      <c r="D1714" s="720"/>
      <c r="E1714" s="786"/>
      <c r="F1714" s="1208"/>
      <c r="G1714" s="720"/>
      <c r="H1714" s="786"/>
      <c r="I1714" s="713"/>
      <c r="J1714" s="713"/>
      <c r="K1714" s="786"/>
      <c r="L1714" s="786"/>
      <c r="M1714" s="720"/>
      <c r="N1714" s="720"/>
      <c r="O1714" s="720"/>
      <c r="P1714" s="720"/>
      <c r="Q1714" s="720"/>
      <c r="R1714" s="720"/>
      <c r="S1714" s="720"/>
      <c r="T1714" s="720"/>
      <c r="U1714" s="720"/>
      <c r="V1714" s="716"/>
      <c r="W1714" s="720"/>
      <c r="X1714" s="713"/>
      <c r="Y1714" s="786"/>
      <c r="Z1714" s="720"/>
      <c r="AA1714" s="786"/>
      <c r="AB1714" s="720"/>
      <c r="AC1714" s="720"/>
      <c r="AD1714" s="720"/>
      <c r="AE1714" s="720"/>
      <c r="AF1714" s="786"/>
      <c r="AG1714" s="720"/>
      <c r="AH1714" s="720"/>
    </row>
    <row r="1715" spans="1:34" x14ac:dyDescent="0.25">
      <c r="A1715" s="720"/>
      <c r="B1715" s="720"/>
      <c r="C1715" s="786"/>
      <c r="D1715" s="720"/>
      <c r="E1715" s="786"/>
      <c r="F1715" s="1208"/>
      <c r="G1715" s="720"/>
      <c r="H1715" s="786"/>
      <c r="I1715" s="713"/>
      <c r="J1715" s="713"/>
      <c r="K1715" s="786"/>
      <c r="L1715" s="786"/>
      <c r="M1715" s="720"/>
      <c r="N1715" s="720"/>
      <c r="O1715" s="720"/>
      <c r="P1715" s="720"/>
      <c r="Q1715" s="720"/>
      <c r="R1715" s="720"/>
      <c r="S1715" s="720"/>
      <c r="T1715" s="720"/>
      <c r="U1715" s="720"/>
      <c r="V1715" s="716"/>
      <c r="W1715" s="720"/>
      <c r="X1715" s="713"/>
      <c r="Y1715" s="786"/>
      <c r="Z1715" s="720"/>
      <c r="AA1715" s="786"/>
      <c r="AB1715" s="720"/>
      <c r="AC1715" s="720"/>
      <c r="AD1715" s="720"/>
      <c r="AE1715" s="720"/>
      <c r="AF1715" s="786"/>
      <c r="AG1715" s="720"/>
      <c r="AH1715" s="720"/>
    </row>
    <row r="1716" spans="1:34" x14ac:dyDescent="0.25">
      <c r="A1716" s="720"/>
      <c r="B1716" s="720"/>
      <c r="C1716" s="786"/>
      <c r="D1716" s="720"/>
      <c r="E1716" s="786"/>
      <c r="F1716" s="1208"/>
      <c r="G1716" s="720"/>
      <c r="H1716" s="786"/>
      <c r="I1716" s="713"/>
      <c r="J1716" s="713"/>
      <c r="K1716" s="786"/>
      <c r="L1716" s="786"/>
      <c r="M1716" s="720"/>
      <c r="N1716" s="720"/>
      <c r="O1716" s="720"/>
      <c r="P1716" s="720"/>
      <c r="Q1716" s="720"/>
      <c r="R1716" s="720"/>
      <c r="S1716" s="720"/>
      <c r="T1716" s="720"/>
      <c r="U1716" s="720"/>
      <c r="V1716" s="716"/>
      <c r="W1716" s="720"/>
      <c r="X1716" s="713"/>
      <c r="Y1716" s="786"/>
      <c r="Z1716" s="720"/>
      <c r="AA1716" s="786"/>
      <c r="AB1716" s="720"/>
      <c r="AC1716" s="720"/>
      <c r="AD1716" s="720"/>
      <c r="AE1716" s="720"/>
      <c r="AF1716" s="786"/>
      <c r="AG1716" s="720"/>
      <c r="AH1716" s="720"/>
    </row>
    <row r="1717" spans="1:34" x14ac:dyDescent="0.25">
      <c r="A1717" s="720"/>
      <c r="B1717" s="720"/>
      <c r="C1717" s="786"/>
      <c r="D1717" s="720"/>
      <c r="E1717" s="786"/>
      <c r="F1717" s="1208"/>
      <c r="G1717" s="720"/>
      <c r="H1717" s="786"/>
      <c r="I1717" s="713"/>
      <c r="J1717" s="713"/>
      <c r="K1717" s="786"/>
      <c r="L1717" s="786"/>
      <c r="M1717" s="720"/>
      <c r="N1717" s="720"/>
      <c r="O1717" s="720"/>
      <c r="P1717" s="720"/>
      <c r="Q1717" s="720"/>
      <c r="R1717" s="720"/>
      <c r="S1717" s="720"/>
      <c r="T1717" s="720"/>
      <c r="U1717" s="720"/>
      <c r="V1717" s="716"/>
      <c r="W1717" s="720"/>
      <c r="X1717" s="713"/>
      <c r="Y1717" s="786"/>
      <c r="Z1717" s="720"/>
      <c r="AA1717" s="786"/>
      <c r="AB1717" s="720"/>
      <c r="AC1717" s="720"/>
      <c r="AD1717" s="720"/>
      <c r="AE1717" s="720"/>
      <c r="AF1717" s="786"/>
      <c r="AG1717" s="720"/>
      <c r="AH1717" s="720"/>
    </row>
    <row r="1718" spans="1:34" x14ac:dyDescent="0.25">
      <c r="A1718" s="720"/>
      <c r="B1718" s="720"/>
      <c r="C1718" s="786"/>
      <c r="D1718" s="720"/>
      <c r="E1718" s="786"/>
      <c r="F1718" s="1208"/>
      <c r="G1718" s="720"/>
      <c r="H1718" s="786"/>
      <c r="I1718" s="713"/>
      <c r="J1718" s="713"/>
      <c r="K1718" s="786"/>
      <c r="L1718" s="786"/>
      <c r="M1718" s="720"/>
      <c r="N1718" s="720"/>
      <c r="O1718" s="720"/>
      <c r="P1718" s="720"/>
      <c r="Q1718" s="720"/>
      <c r="R1718" s="720"/>
      <c r="S1718" s="720"/>
      <c r="T1718" s="720"/>
      <c r="U1718" s="720"/>
      <c r="V1718" s="716"/>
      <c r="W1718" s="720"/>
      <c r="X1718" s="713"/>
      <c r="Y1718" s="786"/>
      <c r="Z1718" s="720"/>
      <c r="AA1718" s="786"/>
      <c r="AB1718" s="720"/>
      <c r="AC1718" s="720"/>
      <c r="AD1718" s="720"/>
      <c r="AE1718" s="720"/>
      <c r="AF1718" s="786"/>
      <c r="AG1718" s="720"/>
      <c r="AH1718" s="720"/>
    </row>
    <row r="1719" spans="1:34" x14ac:dyDescent="0.25">
      <c r="A1719" s="720"/>
      <c r="B1719" s="720"/>
      <c r="C1719" s="786"/>
      <c r="D1719" s="720"/>
      <c r="E1719" s="786"/>
      <c r="F1719" s="1208"/>
      <c r="G1719" s="720"/>
      <c r="H1719" s="786"/>
      <c r="I1719" s="713"/>
      <c r="J1719" s="713"/>
      <c r="K1719" s="786"/>
      <c r="L1719" s="786"/>
      <c r="M1719" s="720"/>
      <c r="N1719" s="720"/>
      <c r="O1719" s="720"/>
      <c r="P1719" s="720"/>
      <c r="Q1719" s="720"/>
      <c r="R1719" s="720"/>
      <c r="S1719" s="720"/>
      <c r="T1719" s="720"/>
      <c r="U1719" s="720"/>
      <c r="V1719" s="716"/>
      <c r="W1719" s="720"/>
      <c r="X1719" s="713"/>
      <c r="Y1719" s="786"/>
      <c r="Z1719" s="720"/>
      <c r="AA1719" s="786"/>
      <c r="AB1719" s="720"/>
      <c r="AC1719" s="720"/>
      <c r="AD1719" s="720"/>
      <c r="AE1719" s="720"/>
      <c r="AF1719" s="786"/>
      <c r="AG1719" s="720"/>
      <c r="AH1719" s="720"/>
    </row>
    <row r="1720" spans="1:34" x14ac:dyDescent="0.25">
      <c r="A1720" s="720"/>
      <c r="B1720" s="720"/>
      <c r="C1720" s="786"/>
      <c r="D1720" s="720"/>
      <c r="E1720" s="786"/>
      <c r="F1720" s="1208"/>
      <c r="G1720" s="720"/>
      <c r="H1720" s="786"/>
      <c r="I1720" s="713"/>
      <c r="J1720" s="713"/>
      <c r="K1720" s="786"/>
      <c r="L1720" s="786"/>
      <c r="M1720" s="720"/>
      <c r="N1720" s="720"/>
      <c r="O1720" s="720"/>
      <c r="P1720" s="720"/>
      <c r="Q1720" s="720"/>
      <c r="R1720" s="720"/>
      <c r="S1720" s="720"/>
      <c r="T1720" s="720"/>
      <c r="U1720" s="720"/>
      <c r="V1720" s="716"/>
      <c r="W1720" s="720"/>
      <c r="X1720" s="713"/>
      <c r="Y1720" s="786"/>
      <c r="Z1720" s="720"/>
      <c r="AA1720" s="786"/>
      <c r="AB1720" s="720"/>
      <c r="AC1720" s="720"/>
      <c r="AD1720" s="720"/>
      <c r="AE1720" s="720"/>
      <c r="AF1720" s="786"/>
      <c r="AG1720" s="720"/>
      <c r="AH1720" s="720"/>
    </row>
    <row r="1721" spans="1:34" x14ac:dyDescent="0.25">
      <c r="A1721" s="720"/>
      <c r="B1721" s="720"/>
      <c r="C1721" s="786"/>
      <c r="D1721" s="720"/>
      <c r="E1721" s="786"/>
      <c r="F1721" s="1208"/>
      <c r="G1721" s="720"/>
      <c r="H1721" s="786"/>
      <c r="I1721" s="713"/>
      <c r="J1721" s="713"/>
      <c r="K1721" s="786"/>
      <c r="L1721" s="786"/>
      <c r="M1721" s="720"/>
      <c r="N1721" s="720"/>
      <c r="O1721" s="720"/>
      <c r="P1721" s="720"/>
      <c r="Q1721" s="720"/>
      <c r="R1721" s="720"/>
      <c r="S1721" s="720"/>
      <c r="T1721" s="720"/>
      <c r="U1721" s="720"/>
      <c r="V1721" s="716"/>
      <c r="W1721" s="720"/>
      <c r="X1721" s="713"/>
      <c r="Y1721" s="786"/>
      <c r="Z1721" s="720"/>
      <c r="AA1721" s="786"/>
      <c r="AB1721" s="720"/>
      <c r="AC1721" s="720"/>
      <c r="AD1721" s="720"/>
      <c r="AE1721" s="720"/>
      <c r="AF1721" s="786"/>
      <c r="AG1721" s="720"/>
      <c r="AH1721" s="720"/>
    </row>
    <row r="1722" spans="1:34" x14ac:dyDescent="0.25">
      <c r="A1722" s="720"/>
      <c r="B1722" s="720"/>
      <c r="C1722" s="786"/>
      <c r="D1722" s="720"/>
      <c r="E1722" s="786"/>
      <c r="F1722" s="1208"/>
      <c r="G1722" s="720"/>
      <c r="H1722" s="786"/>
      <c r="I1722" s="713"/>
      <c r="J1722" s="713"/>
      <c r="K1722" s="786"/>
      <c r="L1722" s="786"/>
      <c r="M1722" s="720"/>
      <c r="N1722" s="720"/>
      <c r="O1722" s="720"/>
      <c r="P1722" s="720"/>
      <c r="Q1722" s="720"/>
      <c r="R1722" s="720"/>
      <c r="S1722" s="720"/>
      <c r="T1722" s="720"/>
      <c r="U1722" s="720"/>
      <c r="V1722" s="716"/>
      <c r="W1722" s="720"/>
      <c r="X1722" s="713"/>
      <c r="Y1722" s="786"/>
      <c r="Z1722" s="720"/>
      <c r="AA1722" s="786"/>
      <c r="AB1722" s="720"/>
      <c r="AC1722" s="720"/>
      <c r="AD1722" s="720"/>
      <c r="AE1722" s="720"/>
      <c r="AF1722" s="786"/>
      <c r="AG1722" s="720"/>
      <c r="AH1722" s="720"/>
    </row>
    <row r="1723" spans="1:34" x14ac:dyDescent="0.25">
      <c r="A1723" s="720"/>
      <c r="B1723" s="720"/>
      <c r="C1723" s="786"/>
      <c r="D1723" s="720"/>
      <c r="E1723" s="786"/>
      <c r="F1723" s="1208"/>
      <c r="G1723" s="720"/>
      <c r="H1723" s="786"/>
      <c r="I1723" s="713"/>
      <c r="J1723" s="713"/>
      <c r="K1723" s="786"/>
      <c r="L1723" s="786"/>
      <c r="M1723" s="720"/>
      <c r="N1723" s="720"/>
      <c r="O1723" s="720"/>
      <c r="P1723" s="720"/>
      <c r="Q1723" s="720"/>
      <c r="R1723" s="720"/>
      <c r="S1723" s="720"/>
      <c r="T1723" s="720"/>
      <c r="U1723" s="720"/>
      <c r="V1723" s="716"/>
      <c r="W1723" s="720"/>
      <c r="X1723" s="713"/>
      <c r="Y1723" s="786"/>
      <c r="Z1723" s="720"/>
      <c r="AA1723" s="786"/>
      <c r="AB1723" s="720"/>
      <c r="AC1723" s="720"/>
      <c r="AD1723" s="720"/>
      <c r="AE1723" s="720"/>
      <c r="AF1723" s="786"/>
      <c r="AG1723" s="720"/>
      <c r="AH1723" s="720"/>
    </row>
    <row r="1724" spans="1:34" x14ac:dyDescent="0.25">
      <c r="A1724" s="720"/>
      <c r="B1724" s="720"/>
      <c r="C1724" s="786"/>
      <c r="D1724" s="720"/>
      <c r="E1724" s="786"/>
      <c r="F1724" s="1208"/>
      <c r="G1724" s="720"/>
      <c r="H1724" s="786"/>
      <c r="I1724" s="713"/>
      <c r="J1724" s="713"/>
      <c r="K1724" s="786"/>
      <c r="L1724" s="786"/>
      <c r="M1724" s="720"/>
      <c r="N1724" s="720"/>
      <c r="O1724" s="720"/>
      <c r="P1724" s="720"/>
      <c r="Q1724" s="720"/>
      <c r="R1724" s="720"/>
      <c r="S1724" s="720"/>
      <c r="T1724" s="720"/>
      <c r="U1724" s="720"/>
      <c r="V1724" s="716"/>
      <c r="W1724" s="720"/>
      <c r="X1724" s="713"/>
      <c r="Y1724" s="786"/>
      <c r="Z1724" s="720"/>
      <c r="AA1724" s="786"/>
      <c r="AB1724" s="720"/>
      <c r="AC1724" s="720"/>
      <c r="AD1724" s="720"/>
      <c r="AE1724" s="720"/>
      <c r="AF1724" s="786"/>
      <c r="AG1724" s="720"/>
      <c r="AH1724" s="720"/>
    </row>
    <row r="1725" spans="1:34" x14ac:dyDescent="0.25">
      <c r="A1725" s="720"/>
      <c r="B1725" s="720"/>
      <c r="C1725" s="786"/>
      <c r="D1725" s="720"/>
      <c r="E1725" s="786"/>
      <c r="F1725" s="1208"/>
      <c r="G1725" s="720"/>
      <c r="H1725" s="786"/>
      <c r="I1725" s="713"/>
      <c r="J1725" s="713"/>
      <c r="K1725" s="786"/>
      <c r="L1725" s="786"/>
      <c r="M1725" s="720"/>
      <c r="N1725" s="720"/>
      <c r="O1725" s="720"/>
      <c r="P1725" s="720"/>
      <c r="Q1725" s="720"/>
      <c r="R1725" s="720"/>
      <c r="S1725" s="720"/>
      <c r="T1725" s="720"/>
      <c r="U1725" s="720"/>
      <c r="V1725" s="716"/>
      <c r="W1725" s="720"/>
      <c r="X1725" s="713"/>
      <c r="Y1725" s="786"/>
      <c r="Z1725" s="720"/>
      <c r="AA1725" s="786"/>
      <c r="AB1725" s="720"/>
      <c r="AC1725" s="720"/>
      <c r="AD1725" s="720"/>
      <c r="AE1725" s="720"/>
      <c r="AF1725" s="786"/>
      <c r="AG1725" s="720"/>
      <c r="AH1725" s="720"/>
    </row>
    <row r="1726" spans="1:34" x14ac:dyDescent="0.25">
      <c r="A1726" s="720"/>
      <c r="B1726" s="720"/>
      <c r="C1726" s="786"/>
      <c r="D1726" s="720"/>
      <c r="E1726" s="786"/>
      <c r="F1726" s="1208"/>
      <c r="G1726" s="720"/>
      <c r="H1726" s="786"/>
      <c r="I1726" s="713"/>
      <c r="J1726" s="713"/>
      <c r="K1726" s="786"/>
      <c r="L1726" s="786"/>
      <c r="M1726" s="720"/>
      <c r="N1726" s="720"/>
      <c r="O1726" s="720"/>
      <c r="P1726" s="720"/>
      <c r="Q1726" s="720"/>
      <c r="R1726" s="720"/>
      <c r="S1726" s="720"/>
      <c r="T1726" s="720"/>
      <c r="U1726" s="720"/>
      <c r="V1726" s="716"/>
      <c r="W1726" s="720"/>
      <c r="X1726" s="713"/>
      <c r="Y1726" s="786"/>
      <c r="Z1726" s="720"/>
      <c r="AA1726" s="786"/>
      <c r="AB1726" s="720"/>
      <c r="AC1726" s="720"/>
      <c r="AD1726" s="720"/>
      <c r="AE1726" s="720"/>
      <c r="AF1726" s="786"/>
      <c r="AG1726" s="720"/>
      <c r="AH1726" s="720"/>
    </row>
    <row r="1727" spans="1:34" x14ac:dyDescent="0.25">
      <c r="A1727" s="720"/>
      <c r="B1727" s="720"/>
      <c r="C1727" s="786"/>
      <c r="D1727" s="720"/>
      <c r="E1727" s="786"/>
      <c r="F1727" s="1208"/>
      <c r="G1727" s="720"/>
      <c r="H1727" s="786"/>
      <c r="I1727" s="713"/>
      <c r="J1727" s="713"/>
      <c r="K1727" s="786"/>
      <c r="L1727" s="786"/>
      <c r="M1727" s="720"/>
      <c r="N1727" s="720"/>
      <c r="O1727" s="720"/>
      <c r="P1727" s="720"/>
      <c r="Q1727" s="720"/>
      <c r="R1727" s="720"/>
      <c r="S1727" s="720"/>
      <c r="T1727" s="720"/>
      <c r="U1727" s="720"/>
      <c r="V1727" s="716"/>
      <c r="W1727" s="720"/>
      <c r="X1727" s="713"/>
      <c r="Y1727" s="786"/>
      <c r="Z1727" s="720"/>
      <c r="AA1727" s="786"/>
      <c r="AB1727" s="720"/>
      <c r="AC1727" s="720"/>
      <c r="AD1727" s="720"/>
      <c r="AE1727" s="720"/>
      <c r="AF1727" s="786"/>
      <c r="AG1727" s="720"/>
      <c r="AH1727" s="720"/>
    </row>
    <row r="1728" spans="1:34" x14ac:dyDescent="0.25">
      <c r="A1728" s="720"/>
      <c r="B1728" s="720"/>
      <c r="C1728" s="786"/>
      <c r="D1728" s="720"/>
      <c r="E1728" s="786"/>
      <c r="F1728" s="1208"/>
      <c r="G1728" s="720"/>
      <c r="H1728" s="786"/>
      <c r="I1728" s="713"/>
      <c r="J1728" s="713"/>
      <c r="K1728" s="786"/>
      <c r="L1728" s="786"/>
      <c r="M1728" s="720"/>
      <c r="N1728" s="720"/>
      <c r="O1728" s="720"/>
      <c r="P1728" s="720"/>
      <c r="Q1728" s="720"/>
      <c r="R1728" s="720"/>
      <c r="S1728" s="720"/>
      <c r="T1728" s="720"/>
      <c r="U1728" s="720"/>
      <c r="V1728" s="716"/>
      <c r="W1728" s="720"/>
      <c r="X1728" s="713"/>
      <c r="Y1728" s="786"/>
      <c r="Z1728" s="720"/>
      <c r="AA1728" s="786"/>
      <c r="AB1728" s="720"/>
      <c r="AC1728" s="720"/>
      <c r="AD1728" s="720"/>
      <c r="AE1728" s="720"/>
      <c r="AF1728" s="786"/>
      <c r="AG1728" s="720"/>
      <c r="AH1728" s="720"/>
    </row>
    <row r="1729" spans="1:34" x14ac:dyDescent="0.25">
      <c r="A1729" s="720"/>
      <c r="B1729" s="720"/>
      <c r="C1729" s="786"/>
      <c r="D1729" s="720"/>
      <c r="E1729" s="786"/>
      <c r="F1729" s="1208"/>
      <c r="G1729" s="720"/>
      <c r="H1729" s="786"/>
      <c r="I1729" s="713"/>
      <c r="J1729" s="713"/>
      <c r="K1729" s="786"/>
      <c r="L1729" s="786"/>
      <c r="M1729" s="720"/>
      <c r="N1729" s="720"/>
      <c r="O1729" s="720"/>
      <c r="P1729" s="720"/>
      <c r="Q1729" s="720"/>
      <c r="R1729" s="720"/>
      <c r="S1729" s="720"/>
      <c r="T1729" s="720"/>
      <c r="U1729" s="720"/>
      <c r="V1729" s="716"/>
      <c r="W1729" s="720"/>
      <c r="X1729" s="713"/>
      <c r="Y1729" s="786"/>
      <c r="Z1729" s="720"/>
      <c r="AA1729" s="786"/>
      <c r="AB1729" s="720"/>
      <c r="AC1729" s="720"/>
      <c r="AD1729" s="720"/>
      <c r="AE1729" s="720"/>
      <c r="AF1729" s="786"/>
      <c r="AG1729" s="720"/>
      <c r="AH1729" s="720"/>
    </row>
    <row r="1730" spans="1:34" x14ac:dyDescent="0.25">
      <c r="A1730" s="720"/>
      <c r="B1730" s="720"/>
      <c r="C1730" s="786"/>
      <c r="D1730" s="720"/>
      <c r="E1730" s="786"/>
      <c r="F1730" s="1208"/>
      <c r="G1730" s="720"/>
      <c r="H1730" s="786"/>
      <c r="I1730" s="713"/>
      <c r="J1730" s="713"/>
      <c r="K1730" s="786"/>
      <c r="L1730" s="786"/>
      <c r="M1730" s="720"/>
      <c r="N1730" s="720"/>
      <c r="O1730" s="720"/>
      <c r="P1730" s="720"/>
      <c r="Q1730" s="720"/>
      <c r="R1730" s="720"/>
      <c r="S1730" s="720"/>
      <c r="T1730" s="720"/>
      <c r="U1730" s="720"/>
      <c r="V1730" s="716"/>
      <c r="W1730" s="720"/>
      <c r="X1730" s="713"/>
      <c r="Y1730" s="786"/>
      <c r="Z1730" s="720"/>
      <c r="AA1730" s="786"/>
      <c r="AB1730" s="720"/>
      <c r="AC1730" s="720"/>
      <c r="AD1730" s="720"/>
      <c r="AE1730" s="720"/>
      <c r="AF1730" s="786"/>
      <c r="AG1730" s="720"/>
      <c r="AH1730" s="720"/>
    </row>
    <row r="1731" spans="1:34" x14ac:dyDescent="0.25">
      <c r="A1731" s="720"/>
      <c r="B1731" s="720"/>
      <c r="C1731" s="786"/>
      <c r="D1731" s="720"/>
      <c r="E1731" s="786"/>
      <c r="F1731" s="1208"/>
      <c r="G1731" s="720"/>
      <c r="H1731" s="786"/>
      <c r="I1731" s="713"/>
      <c r="J1731" s="713"/>
      <c r="K1731" s="786"/>
      <c r="L1731" s="786"/>
      <c r="M1731" s="720"/>
      <c r="N1731" s="720"/>
      <c r="O1731" s="720"/>
      <c r="P1731" s="720"/>
      <c r="Q1731" s="720"/>
      <c r="R1731" s="720"/>
      <c r="S1731" s="720"/>
      <c r="T1731" s="720"/>
      <c r="U1731" s="720"/>
      <c r="V1731" s="716"/>
      <c r="W1731" s="720"/>
      <c r="X1731" s="713"/>
      <c r="Y1731" s="786"/>
      <c r="Z1731" s="720"/>
      <c r="AA1731" s="786"/>
      <c r="AB1731" s="720"/>
      <c r="AC1731" s="720"/>
      <c r="AD1731" s="720"/>
      <c r="AE1731" s="720"/>
      <c r="AF1731" s="786"/>
      <c r="AG1731" s="720"/>
      <c r="AH1731" s="720"/>
    </row>
    <row r="1732" spans="1:34" x14ac:dyDescent="0.25">
      <c r="A1732" s="720"/>
      <c r="B1732" s="720"/>
      <c r="C1732" s="786"/>
      <c r="D1732" s="720"/>
      <c r="E1732" s="786"/>
      <c r="F1732" s="1208"/>
      <c r="G1732" s="720"/>
      <c r="H1732" s="786"/>
      <c r="I1732" s="713"/>
      <c r="J1732" s="713"/>
      <c r="K1732" s="786"/>
      <c r="L1732" s="786"/>
      <c r="M1732" s="720"/>
      <c r="N1732" s="720"/>
      <c r="O1732" s="720"/>
      <c r="P1732" s="720"/>
      <c r="Q1732" s="720"/>
      <c r="R1732" s="720"/>
      <c r="S1732" s="720"/>
      <c r="T1732" s="720"/>
      <c r="U1732" s="720"/>
      <c r="V1732" s="716"/>
      <c r="W1732" s="720"/>
      <c r="X1732" s="713"/>
      <c r="Y1732" s="786"/>
      <c r="Z1732" s="720"/>
      <c r="AA1732" s="786"/>
      <c r="AB1732" s="720"/>
      <c r="AC1732" s="720"/>
      <c r="AD1732" s="720"/>
      <c r="AE1732" s="720"/>
      <c r="AF1732" s="786"/>
      <c r="AG1732" s="720"/>
      <c r="AH1732" s="720"/>
    </row>
    <row r="1733" spans="1:34" x14ac:dyDescent="0.25">
      <c r="A1733" s="720"/>
      <c r="B1733" s="720"/>
      <c r="C1733" s="786"/>
      <c r="D1733" s="720"/>
      <c r="E1733" s="786"/>
      <c r="F1733" s="1208"/>
      <c r="G1733" s="720"/>
      <c r="H1733" s="786"/>
      <c r="I1733" s="713"/>
      <c r="J1733" s="713"/>
      <c r="K1733" s="786"/>
      <c r="L1733" s="786"/>
      <c r="M1733" s="720"/>
      <c r="N1733" s="720"/>
      <c r="O1733" s="720"/>
      <c r="P1733" s="720"/>
      <c r="Q1733" s="720"/>
      <c r="R1733" s="720"/>
      <c r="S1733" s="720"/>
      <c r="T1733" s="720"/>
      <c r="U1733" s="720"/>
      <c r="V1733" s="716"/>
      <c r="W1733" s="720"/>
      <c r="X1733" s="713"/>
      <c r="Y1733" s="786"/>
      <c r="Z1733" s="720"/>
      <c r="AA1733" s="786"/>
      <c r="AB1733" s="720"/>
      <c r="AC1733" s="720"/>
      <c r="AD1733" s="720"/>
      <c r="AE1733" s="720"/>
      <c r="AF1733" s="786"/>
      <c r="AG1733" s="720"/>
      <c r="AH1733" s="720"/>
    </row>
    <row r="1734" spans="1:34" x14ac:dyDescent="0.25">
      <c r="A1734" s="720"/>
      <c r="B1734" s="720"/>
      <c r="C1734" s="786"/>
      <c r="D1734" s="720"/>
      <c r="E1734" s="786"/>
      <c r="F1734" s="1208"/>
      <c r="G1734" s="720"/>
      <c r="H1734" s="786"/>
      <c r="I1734" s="713"/>
      <c r="J1734" s="713"/>
      <c r="K1734" s="786"/>
      <c r="L1734" s="786"/>
      <c r="M1734" s="720"/>
      <c r="N1734" s="720"/>
      <c r="O1734" s="720"/>
      <c r="P1734" s="720"/>
      <c r="Q1734" s="720"/>
      <c r="R1734" s="720"/>
      <c r="S1734" s="720"/>
      <c r="T1734" s="720"/>
      <c r="U1734" s="720"/>
      <c r="V1734" s="716"/>
      <c r="W1734" s="720"/>
      <c r="X1734" s="713"/>
      <c r="Y1734" s="786"/>
      <c r="Z1734" s="720"/>
      <c r="AA1734" s="786"/>
      <c r="AB1734" s="720"/>
      <c r="AC1734" s="720"/>
      <c r="AD1734" s="720"/>
      <c r="AE1734" s="720"/>
      <c r="AF1734" s="786"/>
      <c r="AG1734" s="720"/>
      <c r="AH1734" s="720"/>
    </row>
    <row r="1735" spans="1:34" x14ac:dyDescent="0.25">
      <c r="A1735" s="720"/>
      <c r="B1735" s="720"/>
      <c r="C1735" s="786"/>
      <c r="D1735" s="720"/>
      <c r="E1735" s="786"/>
      <c r="F1735" s="1208"/>
      <c r="G1735" s="720"/>
      <c r="H1735" s="786"/>
      <c r="I1735" s="713"/>
      <c r="J1735" s="713"/>
      <c r="K1735" s="786"/>
      <c r="L1735" s="786"/>
      <c r="M1735" s="720"/>
      <c r="N1735" s="720"/>
      <c r="O1735" s="720"/>
      <c r="P1735" s="720"/>
      <c r="Q1735" s="720"/>
      <c r="R1735" s="720"/>
      <c r="S1735" s="720"/>
      <c r="T1735" s="720"/>
      <c r="U1735" s="720"/>
      <c r="V1735" s="716"/>
      <c r="W1735" s="720"/>
      <c r="X1735" s="713"/>
      <c r="Y1735" s="786"/>
      <c r="Z1735" s="720"/>
      <c r="AA1735" s="786"/>
      <c r="AB1735" s="720"/>
      <c r="AC1735" s="720"/>
      <c r="AD1735" s="720"/>
      <c r="AE1735" s="720"/>
      <c r="AF1735" s="786"/>
      <c r="AG1735" s="720"/>
      <c r="AH1735" s="720"/>
    </row>
    <row r="1736" spans="1:34" x14ac:dyDescent="0.25">
      <c r="A1736" s="720"/>
      <c r="B1736" s="720"/>
      <c r="C1736" s="786"/>
      <c r="D1736" s="720"/>
      <c r="E1736" s="786"/>
      <c r="F1736" s="1208"/>
      <c r="G1736" s="720"/>
      <c r="H1736" s="786"/>
      <c r="I1736" s="713"/>
      <c r="J1736" s="713"/>
      <c r="K1736" s="786"/>
      <c r="L1736" s="786"/>
      <c r="M1736" s="720"/>
      <c r="N1736" s="720"/>
      <c r="O1736" s="720"/>
      <c r="P1736" s="720"/>
      <c r="Q1736" s="720"/>
      <c r="R1736" s="720"/>
      <c r="S1736" s="720"/>
      <c r="T1736" s="720"/>
      <c r="U1736" s="720"/>
      <c r="V1736" s="716"/>
      <c r="W1736" s="720"/>
      <c r="X1736" s="713"/>
      <c r="Y1736" s="786"/>
      <c r="Z1736" s="720"/>
      <c r="AA1736" s="786"/>
      <c r="AB1736" s="720"/>
      <c r="AC1736" s="720"/>
      <c r="AD1736" s="720"/>
      <c r="AE1736" s="720"/>
      <c r="AF1736" s="786"/>
      <c r="AG1736" s="720"/>
      <c r="AH1736" s="720"/>
    </row>
    <row r="1737" spans="1:34" x14ac:dyDescent="0.25">
      <c r="A1737" s="720"/>
      <c r="B1737" s="720"/>
      <c r="C1737" s="786"/>
      <c r="D1737" s="720"/>
      <c r="E1737" s="786"/>
      <c r="F1737" s="1208"/>
      <c r="G1737" s="720"/>
      <c r="H1737" s="786"/>
      <c r="I1737" s="713"/>
      <c r="J1737" s="713"/>
      <c r="K1737" s="786"/>
      <c r="L1737" s="786"/>
      <c r="M1737" s="720"/>
      <c r="N1737" s="720"/>
      <c r="O1737" s="720"/>
      <c r="P1737" s="720"/>
      <c r="Q1737" s="720"/>
      <c r="R1737" s="720"/>
      <c r="S1737" s="720"/>
      <c r="T1737" s="720"/>
      <c r="U1737" s="720"/>
      <c r="V1737" s="716"/>
      <c r="W1737" s="720"/>
      <c r="X1737" s="713"/>
      <c r="Y1737" s="786"/>
      <c r="Z1737" s="720"/>
      <c r="AA1737" s="786"/>
      <c r="AB1737" s="720"/>
      <c r="AC1737" s="720"/>
      <c r="AD1737" s="720"/>
      <c r="AE1737" s="720"/>
      <c r="AF1737" s="786"/>
      <c r="AG1737" s="720"/>
      <c r="AH1737" s="720"/>
    </row>
    <row r="1738" spans="1:34" x14ac:dyDescent="0.25">
      <c r="A1738" s="720"/>
      <c r="B1738" s="720"/>
      <c r="C1738" s="786"/>
      <c r="D1738" s="720"/>
      <c r="E1738" s="786"/>
      <c r="F1738" s="1208"/>
      <c r="G1738" s="720"/>
      <c r="H1738" s="786"/>
      <c r="I1738" s="713"/>
      <c r="J1738" s="713"/>
      <c r="K1738" s="786"/>
      <c r="L1738" s="786"/>
      <c r="M1738" s="720"/>
      <c r="N1738" s="720"/>
      <c r="O1738" s="720"/>
      <c r="P1738" s="720"/>
      <c r="Q1738" s="720"/>
      <c r="R1738" s="720"/>
      <c r="S1738" s="720"/>
      <c r="T1738" s="720"/>
      <c r="U1738" s="720"/>
      <c r="V1738" s="716"/>
      <c r="W1738" s="720"/>
      <c r="X1738" s="713"/>
      <c r="Y1738" s="786"/>
      <c r="Z1738" s="720"/>
      <c r="AA1738" s="786"/>
      <c r="AB1738" s="720"/>
      <c r="AC1738" s="720"/>
      <c r="AD1738" s="720"/>
      <c r="AE1738" s="720"/>
      <c r="AF1738" s="786"/>
      <c r="AG1738" s="720"/>
      <c r="AH1738" s="720"/>
    </row>
    <row r="1739" spans="1:34" x14ac:dyDescent="0.25">
      <c r="A1739" s="720"/>
      <c r="B1739" s="720"/>
      <c r="C1739" s="786"/>
      <c r="D1739" s="720"/>
      <c r="E1739" s="786"/>
      <c r="F1739" s="1208"/>
      <c r="G1739" s="720"/>
      <c r="H1739" s="786"/>
      <c r="I1739" s="713"/>
      <c r="J1739" s="713"/>
      <c r="K1739" s="786"/>
      <c r="L1739" s="786"/>
      <c r="M1739" s="720"/>
      <c r="N1739" s="720"/>
      <c r="O1739" s="720"/>
      <c r="P1739" s="720"/>
      <c r="Q1739" s="720"/>
      <c r="R1739" s="720"/>
      <c r="S1739" s="720"/>
      <c r="T1739" s="720"/>
      <c r="U1739" s="720"/>
      <c r="V1739" s="716"/>
      <c r="W1739" s="720"/>
      <c r="X1739" s="713"/>
      <c r="Y1739" s="786"/>
      <c r="Z1739" s="720"/>
      <c r="AA1739" s="786"/>
      <c r="AB1739" s="720"/>
      <c r="AC1739" s="720"/>
      <c r="AD1739" s="720"/>
      <c r="AE1739" s="720"/>
      <c r="AF1739" s="786"/>
      <c r="AG1739" s="720"/>
      <c r="AH1739" s="720"/>
    </row>
    <row r="1740" spans="1:34" x14ac:dyDescent="0.25">
      <c r="A1740" s="720"/>
      <c r="B1740" s="720"/>
      <c r="C1740" s="786"/>
      <c r="D1740" s="720"/>
      <c r="E1740" s="786"/>
      <c r="F1740" s="1208"/>
      <c r="G1740" s="720"/>
      <c r="H1740" s="786"/>
      <c r="I1740" s="713"/>
      <c r="J1740" s="713"/>
      <c r="K1740" s="786"/>
      <c r="L1740" s="786"/>
      <c r="M1740" s="720"/>
      <c r="N1740" s="720"/>
      <c r="O1740" s="720"/>
      <c r="P1740" s="720"/>
      <c r="Q1740" s="720"/>
      <c r="R1740" s="720"/>
      <c r="S1740" s="720"/>
      <c r="T1740" s="720"/>
      <c r="U1740" s="720"/>
      <c r="V1740" s="716"/>
      <c r="W1740" s="720"/>
      <c r="X1740" s="713"/>
      <c r="Y1740" s="786"/>
      <c r="Z1740" s="720"/>
      <c r="AA1740" s="786"/>
      <c r="AB1740" s="720"/>
      <c r="AC1740" s="720"/>
      <c r="AD1740" s="720"/>
      <c r="AE1740" s="720"/>
      <c r="AF1740" s="786"/>
      <c r="AG1740" s="720"/>
      <c r="AH1740" s="720"/>
    </row>
    <row r="1741" spans="1:34" x14ac:dyDescent="0.25">
      <c r="A1741" s="720"/>
      <c r="B1741" s="720"/>
      <c r="C1741" s="786"/>
      <c r="D1741" s="720"/>
      <c r="E1741" s="786"/>
      <c r="F1741" s="1208"/>
      <c r="G1741" s="720"/>
      <c r="H1741" s="786"/>
      <c r="I1741" s="713"/>
      <c r="J1741" s="713"/>
      <c r="K1741" s="786"/>
      <c r="L1741" s="786"/>
      <c r="M1741" s="720"/>
      <c r="N1741" s="720"/>
      <c r="O1741" s="720"/>
      <c r="P1741" s="720"/>
      <c r="Q1741" s="720"/>
      <c r="R1741" s="720"/>
      <c r="S1741" s="720"/>
      <c r="T1741" s="720"/>
      <c r="U1741" s="720"/>
      <c r="V1741" s="716"/>
      <c r="W1741" s="720"/>
      <c r="X1741" s="713"/>
      <c r="Y1741" s="786"/>
      <c r="Z1741" s="720"/>
      <c r="AA1741" s="786"/>
      <c r="AB1741" s="720"/>
      <c r="AC1741" s="720"/>
      <c r="AD1741" s="720"/>
      <c r="AE1741" s="720"/>
      <c r="AF1741" s="786"/>
      <c r="AG1741" s="720"/>
      <c r="AH1741" s="720"/>
    </row>
    <row r="1742" spans="1:34" x14ac:dyDescent="0.25">
      <c r="A1742" s="720"/>
      <c r="B1742" s="720"/>
      <c r="C1742" s="786"/>
      <c r="D1742" s="720"/>
      <c r="E1742" s="786"/>
      <c r="F1742" s="1208"/>
      <c r="G1742" s="720"/>
      <c r="H1742" s="786"/>
      <c r="I1742" s="713"/>
      <c r="J1742" s="713"/>
      <c r="K1742" s="786"/>
      <c r="L1742" s="786"/>
      <c r="M1742" s="720"/>
      <c r="N1742" s="720"/>
      <c r="O1742" s="720"/>
      <c r="P1742" s="720"/>
      <c r="Q1742" s="720"/>
      <c r="R1742" s="720"/>
      <c r="S1742" s="720"/>
      <c r="T1742" s="720"/>
      <c r="U1742" s="720"/>
      <c r="V1742" s="716"/>
      <c r="W1742" s="720"/>
      <c r="X1742" s="713"/>
      <c r="Y1742" s="786"/>
      <c r="Z1742" s="720"/>
      <c r="AA1742" s="786"/>
      <c r="AB1742" s="720"/>
      <c r="AC1742" s="720"/>
      <c r="AD1742" s="720"/>
      <c r="AE1742" s="720"/>
      <c r="AF1742" s="786"/>
      <c r="AG1742" s="720"/>
      <c r="AH1742" s="720"/>
    </row>
    <row r="1743" spans="1:34" x14ac:dyDescent="0.25">
      <c r="A1743" s="720"/>
      <c r="B1743" s="720"/>
      <c r="C1743" s="786"/>
      <c r="D1743" s="720"/>
      <c r="E1743" s="786"/>
      <c r="F1743" s="1208"/>
      <c r="G1743" s="720"/>
      <c r="H1743" s="786"/>
      <c r="I1743" s="713"/>
      <c r="J1743" s="713"/>
      <c r="K1743" s="786"/>
      <c r="L1743" s="786"/>
      <c r="M1743" s="720"/>
      <c r="N1743" s="720"/>
      <c r="O1743" s="720"/>
      <c r="P1743" s="720"/>
      <c r="Q1743" s="720"/>
      <c r="R1743" s="720"/>
      <c r="S1743" s="720"/>
      <c r="T1743" s="720"/>
      <c r="U1743" s="720"/>
      <c r="V1743" s="716"/>
      <c r="W1743" s="720"/>
      <c r="X1743" s="713"/>
      <c r="Y1743" s="786"/>
      <c r="Z1743" s="720"/>
      <c r="AA1743" s="786"/>
      <c r="AB1743" s="720"/>
      <c r="AC1743" s="720"/>
      <c r="AD1743" s="720"/>
      <c r="AE1743" s="720"/>
      <c r="AF1743" s="786"/>
      <c r="AG1743" s="720"/>
      <c r="AH1743" s="720"/>
    </row>
    <row r="1744" spans="1:34" x14ac:dyDescent="0.25">
      <c r="A1744" s="720"/>
      <c r="B1744" s="720"/>
      <c r="C1744" s="786"/>
      <c r="D1744" s="720"/>
      <c r="E1744" s="786"/>
      <c r="F1744" s="1208"/>
      <c r="G1744" s="720"/>
      <c r="H1744" s="786"/>
      <c r="I1744" s="713"/>
      <c r="J1744" s="713"/>
      <c r="K1744" s="786"/>
      <c r="L1744" s="786"/>
      <c r="M1744" s="720"/>
      <c r="N1744" s="720"/>
      <c r="O1744" s="720"/>
      <c r="P1744" s="720"/>
      <c r="Q1744" s="720"/>
      <c r="R1744" s="720"/>
      <c r="S1744" s="720"/>
      <c r="T1744" s="720"/>
      <c r="U1744" s="720"/>
      <c r="V1744" s="716"/>
      <c r="W1744" s="720"/>
      <c r="X1744" s="713"/>
      <c r="Y1744" s="786"/>
      <c r="Z1744" s="720"/>
      <c r="AA1744" s="786"/>
      <c r="AB1744" s="720"/>
      <c r="AC1744" s="720"/>
      <c r="AD1744" s="720"/>
      <c r="AE1744" s="720"/>
      <c r="AF1744" s="786"/>
      <c r="AG1744" s="720"/>
      <c r="AH1744" s="720"/>
    </row>
    <row r="1745" spans="1:34" x14ac:dyDescent="0.25">
      <c r="A1745" s="720"/>
      <c r="B1745" s="720"/>
      <c r="C1745" s="786"/>
      <c r="D1745" s="720"/>
      <c r="E1745" s="786"/>
      <c r="F1745" s="1208"/>
      <c r="G1745" s="720"/>
      <c r="H1745" s="786"/>
      <c r="I1745" s="713"/>
      <c r="J1745" s="713"/>
      <c r="K1745" s="786"/>
      <c r="L1745" s="786"/>
      <c r="M1745" s="720"/>
      <c r="N1745" s="720"/>
      <c r="O1745" s="720"/>
      <c r="P1745" s="720"/>
      <c r="Q1745" s="720"/>
      <c r="R1745" s="720"/>
      <c r="S1745" s="720"/>
      <c r="T1745" s="720"/>
      <c r="U1745" s="720"/>
      <c r="V1745" s="716"/>
      <c r="W1745" s="720"/>
      <c r="X1745" s="713"/>
      <c r="Y1745" s="786"/>
      <c r="Z1745" s="720"/>
      <c r="AA1745" s="786"/>
      <c r="AB1745" s="720"/>
      <c r="AC1745" s="720"/>
      <c r="AD1745" s="720"/>
      <c r="AE1745" s="720"/>
      <c r="AF1745" s="786"/>
      <c r="AG1745" s="720"/>
      <c r="AH1745" s="720"/>
    </row>
    <row r="1746" spans="1:34" x14ac:dyDescent="0.25">
      <c r="A1746" s="720"/>
      <c r="B1746" s="720"/>
      <c r="C1746" s="786"/>
      <c r="D1746" s="720"/>
      <c r="E1746" s="786"/>
      <c r="F1746" s="1208"/>
      <c r="G1746" s="720"/>
      <c r="H1746" s="786"/>
      <c r="I1746" s="713"/>
      <c r="J1746" s="713"/>
      <c r="K1746" s="786"/>
      <c r="L1746" s="786"/>
      <c r="M1746" s="720"/>
      <c r="N1746" s="720"/>
      <c r="O1746" s="720"/>
      <c r="P1746" s="720"/>
      <c r="Q1746" s="720"/>
      <c r="R1746" s="720"/>
      <c r="S1746" s="720"/>
      <c r="T1746" s="720"/>
      <c r="U1746" s="720"/>
      <c r="V1746" s="716"/>
      <c r="W1746" s="720"/>
      <c r="X1746" s="713"/>
      <c r="Y1746" s="786"/>
      <c r="Z1746" s="720"/>
      <c r="AA1746" s="786"/>
      <c r="AB1746" s="720"/>
      <c r="AC1746" s="720"/>
      <c r="AD1746" s="720"/>
      <c r="AE1746" s="720"/>
      <c r="AF1746" s="786"/>
      <c r="AG1746" s="720"/>
      <c r="AH1746" s="720"/>
    </row>
    <row r="1747" spans="1:34" x14ac:dyDescent="0.25">
      <c r="A1747" s="720"/>
      <c r="B1747" s="720"/>
      <c r="C1747" s="786"/>
      <c r="D1747" s="720"/>
      <c r="E1747" s="786"/>
      <c r="F1747" s="1208"/>
      <c r="G1747" s="720"/>
      <c r="H1747" s="786"/>
      <c r="I1747" s="713"/>
      <c r="J1747" s="713"/>
      <c r="K1747" s="786"/>
      <c r="L1747" s="786"/>
      <c r="M1747" s="720"/>
      <c r="N1747" s="720"/>
      <c r="O1747" s="720"/>
      <c r="P1747" s="720"/>
      <c r="Q1747" s="720"/>
      <c r="R1747" s="720"/>
      <c r="S1747" s="720"/>
      <c r="T1747" s="720"/>
      <c r="U1747" s="720"/>
      <c r="V1747" s="716"/>
      <c r="W1747" s="720"/>
      <c r="X1747" s="713"/>
      <c r="Y1747" s="786"/>
      <c r="Z1747" s="720"/>
      <c r="AA1747" s="786"/>
      <c r="AB1747" s="720"/>
      <c r="AC1747" s="720"/>
      <c r="AD1747" s="720"/>
      <c r="AE1747" s="720"/>
      <c r="AF1747" s="786"/>
      <c r="AG1747" s="720"/>
      <c r="AH1747" s="720"/>
    </row>
    <row r="1748" spans="1:34" x14ac:dyDescent="0.25">
      <c r="A1748" s="720"/>
      <c r="B1748" s="720"/>
      <c r="C1748" s="786"/>
      <c r="D1748" s="720"/>
      <c r="E1748" s="786"/>
      <c r="F1748" s="1208"/>
      <c r="G1748" s="720"/>
      <c r="H1748" s="786"/>
      <c r="I1748" s="713"/>
      <c r="J1748" s="713"/>
      <c r="K1748" s="786"/>
      <c r="L1748" s="786"/>
      <c r="M1748" s="720"/>
      <c r="N1748" s="720"/>
      <c r="O1748" s="720"/>
      <c r="P1748" s="720"/>
      <c r="Q1748" s="720"/>
      <c r="R1748" s="720"/>
      <c r="S1748" s="720"/>
      <c r="T1748" s="720"/>
      <c r="U1748" s="720"/>
      <c r="V1748" s="716"/>
      <c r="W1748" s="720"/>
      <c r="X1748" s="713"/>
      <c r="Y1748" s="786"/>
      <c r="Z1748" s="720"/>
      <c r="AA1748" s="786"/>
      <c r="AB1748" s="720"/>
      <c r="AC1748" s="720"/>
      <c r="AD1748" s="720"/>
      <c r="AE1748" s="720"/>
      <c r="AF1748" s="786"/>
      <c r="AG1748" s="720"/>
      <c r="AH1748" s="720"/>
    </row>
    <row r="1749" spans="1:34" x14ac:dyDescent="0.25">
      <c r="A1749" s="720"/>
      <c r="B1749" s="720"/>
      <c r="C1749" s="786"/>
      <c r="D1749" s="720"/>
      <c r="E1749" s="786"/>
      <c r="F1749" s="1208"/>
      <c r="G1749" s="720"/>
      <c r="H1749" s="786"/>
      <c r="I1749" s="713"/>
      <c r="J1749" s="713"/>
      <c r="K1749" s="786"/>
      <c r="L1749" s="786"/>
      <c r="M1749" s="720"/>
      <c r="N1749" s="720"/>
      <c r="O1749" s="720"/>
      <c r="P1749" s="720"/>
      <c r="Q1749" s="720"/>
      <c r="R1749" s="720"/>
      <c r="S1749" s="720"/>
      <c r="T1749" s="720"/>
      <c r="U1749" s="720"/>
      <c r="V1749" s="716"/>
      <c r="W1749" s="720"/>
      <c r="X1749" s="713"/>
      <c r="Y1749" s="786"/>
      <c r="Z1749" s="720"/>
      <c r="AA1749" s="786"/>
      <c r="AB1749" s="720"/>
      <c r="AC1749" s="720"/>
      <c r="AD1749" s="720"/>
      <c r="AE1749" s="720"/>
      <c r="AF1749" s="786"/>
      <c r="AG1749" s="720"/>
      <c r="AH1749" s="720"/>
    </row>
    <row r="1750" spans="1:34" x14ac:dyDescent="0.25">
      <c r="A1750" s="720"/>
      <c r="B1750" s="720"/>
      <c r="C1750" s="786"/>
      <c r="D1750" s="720"/>
      <c r="E1750" s="786"/>
      <c r="F1750" s="1208"/>
      <c r="G1750" s="720"/>
      <c r="H1750" s="786"/>
      <c r="I1750" s="713"/>
      <c r="J1750" s="713"/>
      <c r="K1750" s="786"/>
      <c r="L1750" s="786"/>
      <c r="M1750" s="720"/>
      <c r="N1750" s="720"/>
      <c r="O1750" s="720"/>
      <c r="P1750" s="720"/>
      <c r="Q1750" s="720"/>
      <c r="R1750" s="720"/>
      <c r="S1750" s="720"/>
      <c r="T1750" s="720"/>
      <c r="U1750" s="720"/>
      <c r="V1750" s="716"/>
      <c r="W1750" s="720"/>
      <c r="X1750" s="713"/>
      <c r="Y1750" s="786"/>
      <c r="Z1750" s="720"/>
      <c r="AA1750" s="786"/>
      <c r="AB1750" s="720"/>
      <c r="AC1750" s="720"/>
      <c r="AD1750" s="720"/>
      <c r="AE1750" s="720"/>
      <c r="AF1750" s="786"/>
      <c r="AG1750" s="720"/>
      <c r="AH1750" s="720"/>
    </row>
    <row r="1751" spans="1:34" x14ac:dyDescent="0.25">
      <c r="A1751" s="720"/>
      <c r="B1751" s="720"/>
      <c r="C1751" s="786"/>
      <c r="D1751" s="720"/>
      <c r="E1751" s="786"/>
      <c r="F1751" s="1208"/>
      <c r="G1751" s="720"/>
      <c r="H1751" s="786"/>
      <c r="I1751" s="713"/>
      <c r="J1751" s="713"/>
      <c r="K1751" s="786"/>
      <c r="L1751" s="786"/>
      <c r="M1751" s="720"/>
      <c r="N1751" s="720"/>
      <c r="O1751" s="720"/>
      <c r="P1751" s="720"/>
      <c r="Q1751" s="720"/>
      <c r="R1751" s="720"/>
      <c r="S1751" s="720"/>
      <c r="T1751" s="720"/>
      <c r="U1751" s="720"/>
      <c r="V1751" s="716"/>
      <c r="W1751" s="720"/>
      <c r="X1751" s="713"/>
      <c r="Y1751" s="786"/>
      <c r="Z1751" s="720"/>
      <c r="AA1751" s="786"/>
      <c r="AB1751" s="720"/>
      <c r="AC1751" s="720"/>
      <c r="AD1751" s="720"/>
      <c r="AE1751" s="720"/>
      <c r="AF1751" s="786"/>
      <c r="AG1751" s="720"/>
      <c r="AH1751" s="720"/>
    </row>
    <row r="1752" spans="1:34" x14ac:dyDescent="0.25">
      <c r="A1752" s="720"/>
      <c r="B1752" s="720"/>
      <c r="C1752" s="786"/>
      <c r="D1752" s="720"/>
      <c r="E1752" s="786"/>
      <c r="F1752" s="1208"/>
      <c r="G1752" s="720"/>
      <c r="H1752" s="786"/>
      <c r="I1752" s="713"/>
      <c r="J1752" s="713"/>
      <c r="K1752" s="786"/>
      <c r="L1752" s="786"/>
      <c r="M1752" s="720"/>
      <c r="N1752" s="720"/>
      <c r="O1752" s="720"/>
      <c r="P1752" s="720"/>
      <c r="Q1752" s="720"/>
      <c r="R1752" s="720"/>
      <c r="S1752" s="720"/>
      <c r="T1752" s="720"/>
      <c r="U1752" s="720"/>
      <c r="V1752" s="716"/>
      <c r="W1752" s="720"/>
      <c r="X1752" s="713"/>
      <c r="Y1752" s="786"/>
      <c r="Z1752" s="720"/>
      <c r="AA1752" s="786"/>
      <c r="AB1752" s="720"/>
      <c r="AC1752" s="720"/>
      <c r="AD1752" s="720"/>
      <c r="AE1752" s="720"/>
      <c r="AF1752" s="786"/>
      <c r="AG1752" s="720"/>
      <c r="AH1752" s="720"/>
    </row>
    <row r="1753" spans="1:34" x14ac:dyDescent="0.25">
      <c r="A1753" s="720"/>
      <c r="B1753" s="720"/>
      <c r="C1753" s="786"/>
      <c r="D1753" s="720"/>
      <c r="E1753" s="786"/>
      <c r="F1753" s="1208"/>
      <c r="G1753" s="720"/>
      <c r="H1753" s="786"/>
      <c r="I1753" s="713"/>
      <c r="J1753" s="713"/>
      <c r="K1753" s="786"/>
      <c r="L1753" s="786"/>
      <c r="M1753" s="720"/>
      <c r="N1753" s="720"/>
      <c r="O1753" s="720"/>
      <c r="P1753" s="720"/>
      <c r="Q1753" s="720"/>
      <c r="R1753" s="720"/>
      <c r="S1753" s="720"/>
      <c r="T1753" s="720"/>
      <c r="U1753" s="720"/>
      <c r="V1753" s="716"/>
      <c r="W1753" s="720"/>
      <c r="X1753" s="713"/>
      <c r="Y1753" s="786"/>
      <c r="Z1753" s="720"/>
      <c r="AA1753" s="786"/>
      <c r="AB1753" s="720"/>
      <c r="AC1753" s="720"/>
      <c r="AD1753" s="720"/>
      <c r="AE1753" s="720"/>
      <c r="AF1753" s="786"/>
      <c r="AG1753" s="720"/>
      <c r="AH1753" s="720"/>
    </row>
    <row r="1754" spans="1:34" x14ac:dyDescent="0.25">
      <c r="A1754" s="720"/>
      <c r="B1754" s="720"/>
      <c r="C1754" s="786"/>
      <c r="D1754" s="720"/>
      <c r="E1754" s="786"/>
      <c r="F1754" s="1208"/>
      <c r="G1754" s="720"/>
      <c r="H1754" s="786"/>
      <c r="I1754" s="713"/>
      <c r="J1754" s="713"/>
      <c r="K1754" s="786"/>
      <c r="L1754" s="786"/>
      <c r="M1754" s="720"/>
      <c r="N1754" s="720"/>
      <c r="O1754" s="720"/>
      <c r="P1754" s="720"/>
      <c r="Q1754" s="720"/>
      <c r="R1754" s="720"/>
      <c r="S1754" s="720"/>
      <c r="T1754" s="720"/>
      <c r="U1754" s="720"/>
      <c r="V1754" s="716"/>
      <c r="W1754" s="720"/>
      <c r="X1754" s="713"/>
      <c r="Y1754" s="786"/>
      <c r="Z1754" s="720"/>
      <c r="AA1754" s="786"/>
      <c r="AB1754" s="720"/>
      <c r="AC1754" s="720"/>
      <c r="AD1754" s="720"/>
      <c r="AE1754" s="720"/>
      <c r="AF1754" s="786"/>
      <c r="AG1754" s="720"/>
      <c r="AH1754" s="720"/>
    </row>
    <row r="1755" spans="1:34" x14ac:dyDescent="0.25">
      <c r="A1755" s="720"/>
      <c r="B1755" s="720"/>
      <c r="C1755" s="786"/>
      <c r="D1755" s="720"/>
      <c r="E1755" s="786"/>
      <c r="F1755" s="1208"/>
      <c r="G1755" s="720"/>
      <c r="H1755" s="786"/>
      <c r="I1755" s="713"/>
      <c r="J1755" s="713"/>
      <c r="K1755" s="786"/>
      <c r="L1755" s="786"/>
      <c r="M1755" s="720"/>
      <c r="N1755" s="720"/>
      <c r="O1755" s="720"/>
      <c r="P1755" s="720"/>
      <c r="Q1755" s="720"/>
      <c r="R1755" s="720"/>
      <c r="S1755" s="720"/>
      <c r="T1755" s="720"/>
      <c r="U1755" s="720"/>
      <c r="V1755" s="716"/>
      <c r="W1755" s="720"/>
      <c r="X1755" s="713"/>
      <c r="Y1755" s="786"/>
      <c r="Z1755" s="720"/>
      <c r="AA1755" s="786"/>
      <c r="AB1755" s="720"/>
      <c r="AC1755" s="720"/>
      <c r="AD1755" s="720"/>
      <c r="AE1755" s="720"/>
      <c r="AF1755" s="786"/>
      <c r="AG1755" s="720"/>
      <c r="AH1755" s="720"/>
    </row>
    <row r="1756" spans="1:34" x14ac:dyDescent="0.25">
      <c r="A1756" s="720"/>
      <c r="B1756" s="720"/>
      <c r="C1756" s="786"/>
      <c r="D1756" s="720"/>
      <c r="E1756" s="786"/>
      <c r="F1756" s="1208"/>
      <c r="G1756" s="720"/>
      <c r="H1756" s="786"/>
      <c r="I1756" s="713"/>
      <c r="J1756" s="713"/>
      <c r="K1756" s="786"/>
      <c r="L1756" s="786"/>
      <c r="M1756" s="720"/>
      <c r="N1756" s="720"/>
      <c r="O1756" s="720"/>
      <c r="P1756" s="720"/>
      <c r="Q1756" s="720"/>
      <c r="R1756" s="720"/>
      <c r="S1756" s="720"/>
      <c r="T1756" s="720"/>
      <c r="U1756" s="720"/>
      <c r="V1756" s="716"/>
      <c r="W1756" s="720"/>
      <c r="X1756" s="713"/>
      <c r="Y1756" s="786"/>
      <c r="Z1756" s="720"/>
      <c r="AA1756" s="786"/>
      <c r="AB1756" s="720"/>
      <c r="AC1756" s="720"/>
      <c r="AD1756" s="720"/>
      <c r="AE1756" s="720"/>
      <c r="AF1756" s="786"/>
      <c r="AG1756" s="720"/>
      <c r="AH1756" s="720"/>
    </row>
    <row r="1757" spans="1:34" x14ac:dyDescent="0.25">
      <c r="A1757" s="720"/>
      <c r="B1757" s="720"/>
      <c r="C1757" s="786"/>
      <c r="D1757" s="720"/>
      <c r="E1757" s="786"/>
      <c r="F1757" s="1208"/>
      <c r="G1757" s="720"/>
      <c r="H1757" s="786"/>
      <c r="I1757" s="713"/>
      <c r="J1757" s="713"/>
      <c r="K1757" s="786"/>
      <c r="L1757" s="786"/>
      <c r="M1757" s="720"/>
      <c r="N1757" s="720"/>
      <c r="O1757" s="720"/>
      <c r="P1757" s="720"/>
      <c r="Q1757" s="720"/>
      <c r="R1757" s="720"/>
      <c r="S1757" s="720"/>
      <c r="T1757" s="720"/>
      <c r="U1757" s="720"/>
      <c r="V1757" s="716"/>
      <c r="W1757" s="720"/>
      <c r="X1757" s="713"/>
      <c r="Y1757" s="786"/>
      <c r="Z1757" s="720"/>
      <c r="AA1757" s="786"/>
      <c r="AB1757" s="720"/>
      <c r="AC1757" s="720"/>
      <c r="AD1757" s="720"/>
      <c r="AE1757" s="720"/>
      <c r="AF1757" s="786"/>
      <c r="AG1757" s="720"/>
      <c r="AH1757" s="720"/>
    </row>
    <row r="1758" spans="1:34" x14ac:dyDescent="0.25">
      <c r="A1758" s="720"/>
      <c r="B1758" s="720"/>
      <c r="C1758" s="786"/>
      <c r="D1758" s="720"/>
      <c r="E1758" s="786"/>
      <c r="F1758" s="1208"/>
      <c r="G1758" s="720"/>
      <c r="H1758" s="786"/>
      <c r="I1758" s="713"/>
      <c r="J1758" s="713"/>
      <c r="K1758" s="786"/>
      <c r="L1758" s="786"/>
      <c r="M1758" s="720"/>
      <c r="N1758" s="720"/>
      <c r="O1758" s="720"/>
      <c r="P1758" s="720"/>
      <c r="Q1758" s="720"/>
      <c r="R1758" s="720"/>
      <c r="S1758" s="720"/>
      <c r="T1758" s="720"/>
      <c r="U1758" s="720"/>
      <c r="V1758" s="716"/>
      <c r="W1758" s="720"/>
      <c r="X1758" s="713"/>
      <c r="Y1758" s="786"/>
      <c r="Z1758" s="720"/>
      <c r="AA1758" s="786"/>
      <c r="AB1758" s="720"/>
      <c r="AC1758" s="720"/>
      <c r="AD1758" s="720"/>
      <c r="AE1758" s="720"/>
      <c r="AF1758" s="786"/>
      <c r="AG1758" s="720"/>
      <c r="AH1758" s="720"/>
    </row>
    <row r="1759" spans="1:34" x14ac:dyDescent="0.25">
      <c r="A1759" s="720"/>
      <c r="B1759" s="720"/>
      <c r="C1759" s="786"/>
      <c r="D1759" s="720"/>
      <c r="E1759" s="786"/>
      <c r="F1759" s="1208"/>
      <c r="G1759" s="720"/>
      <c r="H1759" s="786"/>
      <c r="I1759" s="713"/>
      <c r="J1759" s="713"/>
      <c r="K1759" s="786"/>
      <c r="L1759" s="786"/>
      <c r="M1759" s="720"/>
      <c r="N1759" s="720"/>
      <c r="O1759" s="720"/>
      <c r="P1759" s="720"/>
      <c r="Q1759" s="720"/>
      <c r="R1759" s="720"/>
      <c r="S1759" s="720"/>
      <c r="T1759" s="720"/>
      <c r="U1759" s="720"/>
      <c r="V1759" s="716"/>
      <c r="W1759" s="720"/>
      <c r="X1759" s="713"/>
      <c r="Y1759" s="786"/>
      <c r="Z1759" s="720"/>
      <c r="AA1759" s="786"/>
      <c r="AB1759" s="720"/>
      <c r="AC1759" s="720"/>
      <c r="AD1759" s="720"/>
      <c r="AE1759" s="720"/>
      <c r="AF1759" s="786"/>
      <c r="AG1759" s="720"/>
      <c r="AH1759" s="720"/>
    </row>
    <row r="1760" spans="1:34" x14ac:dyDescent="0.25">
      <c r="A1760" s="720"/>
      <c r="B1760" s="720"/>
      <c r="C1760" s="786"/>
      <c r="D1760" s="720"/>
      <c r="E1760" s="786"/>
      <c r="F1760" s="1208"/>
      <c r="G1760" s="720"/>
      <c r="H1760" s="786"/>
      <c r="I1760" s="713"/>
      <c r="J1760" s="713"/>
      <c r="K1760" s="786"/>
      <c r="L1760" s="786"/>
      <c r="M1760" s="720"/>
      <c r="N1760" s="720"/>
      <c r="O1760" s="720"/>
      <c r="P1760" s="720"/>
      <c r="Q1760" s="720"/>
      <c r="R1760" s="720"/>
      <c r="S1760" s="720"/>
      <c r="T1760" s="720"/>
      <c r="U1760" s="720"/>
      <c r="V1760" s="716"/>
      <c r="W1760" s="720"/>
      <c r="X1760" s="713"/>
      <c r="Y1760" s="786"/>
      <c r="Z1760" s="720"/>
      <c r="AA1760" s="786"/>
      <c r="AB1760" s="720"/>
      <c r="AC1760" s="720"/>
      <c r="AD1760" s="720"/>
      <c r="AE1760" s="720"/>
      <c r="AF1760" s="786"/>
      <c r="AG1760" s="720"/>
      <c r="AH1760" s="720"/>
    </row>
    <row r="1761" spans="1:34" x14ac:dyDescent="0.25">
      <c r="A1761" s="720"/>
      <c r="B1761" s="720"/>
      <c r="C1761" s="786"/>
      <c r="D1761" s="720"/>
      <c r="E1761" s="786"/>
      <c r="F1761" s="1208"/>
      <c r="G1761" s="720"/>
      <c r="H1761" s="786"/>
      <c r="I1761" s="713"/>
      <c r="J1761" s="713"/>
      <c r="K1761" s="786"/>
      <c r="L1761" s="786"/>
      <c r="M1761" s="720"/>
      <c r="N1761" s="720"/>
      <c r="O1761" s="720"/>
      <c r="P1761" s="720"/>
      <c r="Q1761" s="720"/>
      <c r="R1761" s="720"/>
      <c r="S1761" s="720"/>
      <c r="T1761" s="720"/>
      <c r="U1761" s="720"/>
      <c r="V1761" s="716"/>
      <c r="W1761" s="720"/>
      <c r="X1761" s="713"/>
      <c r="Y1761" s="786"/>
      <c r="Z1761" s="720"/>
      <c r="AA1761" s="786"/>
      <c r="AB1761" s="720"/>
      <c r="AC1761" s="720"/>
      <c r="AD1761" s="720"/>
      <c r="AE1761" s="720"/>
      <c r="AF1761" s="786"/>
      <c r="AG1761" s="720"/>
      <c r="AH1761" s="720"/>
    </row>
    <row r="1762" spans="1:34" x14ac:dyDescent="0.25">
      <c r="A1762" s="720"/>
      <c r="B1762" s="720"/>
      <c r="C1762" s="786"/>
      <c r="D1762" s="720"/>
      <c r="E1762" s="786"/>
      <c r="F1762" s="1208"/>
      <c r="G1762" s="720"/>
      <c r="H1762" s="786"/>
      <c r="I1762" s="713"/>
      <c r="J1762" s="713"/>
      <c r="K1762" s="786"/>
      <c r="L1762" s="786"/>
      <c r="M1762" s="720"/>
      <c r="N1762" s="720"/>
      <c r="O1762" s="720"/>
      <c r="P1762" s="720"/>
      <c r="Q1762" s="720"/>
      <c r="R1762" s="720"/>
      <c r="S1762" s="720"/>
      <c r="T1762" s="720"/>
      <c r="U1762" s="720"/>
      <c r="V1762" s="716"/>
      <c r="W1762" s="720"/>
      <c r="X1762" s="713"/>
      <c r="Y1762" s="786"/>
      <c r="Z1762" s="720"/>
      <c r="AA1762" s="786"/>
      <c r="AB1762" s="720"/>
      <c r="AC1762" s="720"/>
      <c r="AD1762" s="720"/>
      <c r="AE1762" s="720"/>
      <c r="AF1762" s="786"/>
      <c r="AG1762" s="720"/>
      <c r="AH1762" s="720"/>
    </row>
    <row r="1763" spans="1:34" x14ac:dyDescent="0.25">
      <c r="A1763" s="720"/>
      <c r="B1763" s="720"/>
      <c r="C1763" s="786"/>
      <c r="D1763" s="720"/>
      <c r="E1763" s="786"/>
      <c r="F1763" s="1208"/>
      <c r="G1763" s="720"/>
      <c r="H1763" s="786"/>
      <c r="I1763" s="713"/>
      <c r="J1763" s="713"/>
      <c r="K1763" s="786"/>
      <c r="L1763" s="786"/>
      <c r="M1763" s="720"/>
      <c r="N1763" s="720"/>
      <c r="O1763" s="720"/>
      <c r="P1763" s="720"/>
      <c r="Q1763" s="720"/>
      <c r="R1763" s="720"/>
      <c r="S1763" s="720"/>
      <c r="T1763" s="720"/>
      <c r="U1763" s="720"/>
      <c r="V1763" s="716"/>
      <c r="W1763" s="720"/>
      <c r="X1763" s="713"/>
      <c r="Y1763" s="786"/>
      <c r="Z1763" s="720"/>
      <c r="AA1763" s="786"/>
      <c r="AB1763" s="720"/>
      <c r="AC1763" s="720"/>
      <c r="AD1763" s="720"/>
      <c r="AE1763" s="720"/>
      <c r="AF1763" s="786"/>
      <c r="AG1763" s="720"/>
      <c r="AH1763" s="720"/>
    </row>
    <row r="1764" spans="1:34" x14ac:dyDescent="0.25">
      <c r="A1764" s="720"/>
      <c r="B1764" s="720"/>
      <c r="C1764" s="786"/>
      <c r="D1764" s="720"/>
      <c r="E1764" s="786"/>
      <c r="F1764" s="1208"/>
      <c r="G1764" s="720"/>
      <c r="H1764" s="786"/>
      <c r="I1764" s="713"/>
      <c r="J1764" s="713"/>
      <c r="K1764" s="786"/>
      <c r="L1764" s="786"/>
      <c r="M1764" s="720"/>
      <c r="N1764" s="720"/>
      <c r="O1764" s="720"/>
      <c r="P1764" s="720"/>
      <c r="Q1764" s="720"/>
      <c r="R1764" s="720"/>
      <c r="S1764" s="720"/>
      <c r="T1764" s="720"/>
      <c r="U1764" s="720"/>
      <c r="V1764" s="716"/>
      <c r="W1764" s="720"/>
      <c r="X1764" s="713"/>
      <c r="Y1764" s="786"/>
      <c r="Z1764" s="720"/>
      <c r="AA1764" s="786"/>
      <c r="AB1764" s="720"/>
      <c r="AC1764" s="720"/>
      <c r="AD1764" s="720"/>
      <c r="AE1764" s="720"/>
      <c r="AF1764" s="786"/>
      <c r="AG1764" s="720"/>
      <c r="AH1764" s="720"/>
    </row>
    <row r="1765" spans="1:34" x14ac:dyDescent="0.25">
      <c r="A1765" s="720"/>
      <c r="B1765" s="720"/>
      <c r="C1765" s="786"/>
      <c r="D1765" s="720"/>
      <c r="E1765" s="786"/>
      <c r="F1765" s="1208"/>
      <c r="G1765" s="720"/>
      <c r="H1765" s="786"/>
      <c r="I1765" s="713"/>
      <c r="J1765" s="713"/>
      <c r="K1765" s="786"/>
      <c r="L1765" s="786"/>
      <c r="M1765" s="720"/>
      <c r="N1765" s="720"/>
      <c r="O1765" s="720"/>
      <c r="P1765" s="720"/>
      <c r="Q1765" s="720"/>
      <c r="R1765" s="720"/>
      <c r="S1765" s="720"/>
      <c r="T1765" s="720"/>
      <c r="U1765" s="720"/>
      <c r="V1765" s="716"/>
      <c r="W1765" s="720"/>
      <c r="X1765" s="713"/>
      <c r="Y1765" s="786"/>
      <c r="Z1765" s="720"/>
      <c r="AA1765" s="786"/>
      <c r="AB1765" s="720"/>
      <c r="AC1765" s="720"/>
      <c r="AD1765" s="720"/>
      <c r="AE1765" s="720"/>
      <c r="AF1765" s="786"/>
      <c r="AG1765" s="720"/>
      <c r="AH1765" s="720"/>
    </row>
    <row r="1766" spans="1:34" x14ac:dyDescent="0.25">
      <c r="A1766" s="720"/>
      <c r="B1766" s="720"/>
      <c r="C1766" s="786"/>
      <c r="D1766" s="720"/>
      <c r="E1766" s="786"/>
      <c r="F1766" s="1208"/>
      <c r="G1766" s="720"/>
      <c r="H1766" s="786"/>
      <c r="I1766" s="713"/>
      <c r="J1766" s="713"/>
      <c r="K1766" s="786"/>
      <c r="L1766" s="786"/>
      <c r="M1766" s="720"/>
      <c r="N1766" s="720"/>
      <c r="O1766" s="720"/>
      <c r="P1766" s="720"/>
      <c r="Q1766" s="720"/>
      <c r="R1766" s="720"/>
      <c r="S1766" s="720"/>
      <c r="T1766" s="720"/>
      <c r="U1766" s="720"/>
      <c r="V1766" s="716"/>
      <c r="W1766" s="720"/>
      <c r="X1766" s="713"/>
      <c r="Y1766" s="786"/>
      <c r="Z1766" s="720"/>
      <c r="AA1766" s="786"/>
      <c r="AB1766" s="720"/>
      <c r="AC1766" s="720"/>
      <c r="AD1766" s="720"/>
      <c r="AE1766" s="720"/>
      <c r="AF1766" s="786"/>
      <c r="AG1766" s="720"/>
      <c r="AH1766" s="720"/>
    </row>
    <row r="1767" spans="1:34" x14ac:dyDescent="0.25">
      <c r="A1767" s="720"/>
      <c r="B1767" s="720"/>
      <c r="C1767" s="786"/>
      <c r="D1767" s="720"/>
      <c r="E1767" s="786"/>
      <c r="F1767" s="1208"/>
      <c r="G1767" s="720"/>
      <c r="H1767" s="786"/>
      <c r="I1767" s="713"/>
      <c r="J1767" s="713"/>
      <c r="K1767" s="786"/>
      <c r="L1767" s="786"/>
      <c r="M1767" s="720"/>
      <c r="N1767" s="720"/>
      <c r="O1767" s="720"/>
      <c r="P1767" s="720"/>
      <c r="Q1767" s="720"/>
      <c r="R1767" s="720"/>
      <c r="S1767" s="720"/>
      <c r="T1767" s="720"/>
      <c r="U1767" s="720"/>
      <c r="V1767" s="716"/>
      <c r="W1767" s="720"/>
      <c r="X1767" s="713"/>
      <c r="Y1767" s="786"/>
      <c r="Z1767" s="720"/>
      <c r="AA1767" s="786"/>
      <c r="AB1767" s="720"/>
      <c r="AC1767" s="720"/>
      <c r="AD1767" s="720"/>
      <c r="AE1767" s="720"/>
      <c r="AF1767" s="786"/>
      <c r="AG1767" s="720"/>
      <c r="AH1767" s="720"/>
    </row>
    <row r="1768" spans="1:34" x14ac:dyDescent="0.25">
      <c r="A1768" s="720"/>
      <c r="B1768" s="720"/>
      <c r="C1768" s="786"/>
      <c r="D1768" s="720"/>
      <c r="E1768" s="786"/>
      <c r="F1768" s="1208"/>
      <c r="G1768" s="720"/>
      <c r="H1768" s="786"/>
      <c r="I1768" s="713"/>
      <c r="J1768" s="713"/>
      <c r="K1768" s="786"/>
      <c r="L1768" s="786"/>
      <c r="M1768" s="720"/>
      <c r="N1768" s="720"/>
      <c r="O1768" s="720"/>
      <c r="P1768" s="720"/>
      <c r="Q1768" s="720"/>
      <c r="R1768" s="720"/>
      <c r="S1768" s="720"/>
      <c r="T1768" s="720"/>
      <c r="U1768" s="720"/>
      <c r="V1768" s="716"/>
      <c r="W1768" s="720"/>
      <c r="X1768" s="713"/>
      <c r="Y1768" s="786"/>
      <c r="Z1768" s="720"/>
      <c r="AA1768" s="786"/>
      <c r="AB1768" s="720"/>
      <c r="AC1768" s="720"/>
      <c r="AD1768" s="720"/>
      <c r="AE1768" s="720"/>
      <c r="AF1768" s="786"/>
      <c r="AG1768" s="720"/>
      <c r="AH1768" s="720"/>
    </row>
    <row r="1769" spans="1:34" x14ac:dyDescent="0.25">
      <c r="A1769" s="720"/>
      <c r="B1769" s="720"/>
      <c r="C1769" s="786"/>
      <c r="D1769" s="720"/>
      <c r="E1769" s="786"/>
      <c r="F1769" s="1208"/>
      <c r="G1769" s="720"/>
      <c r="H1769" s="786"/>
      <c r="I1769" s="713"/>
      <c r="J1769" s="713"/>
      <c r="K1769" s="786"/>
      <c r="L1769" s="786"/>
      <c r="M1769" s="720"/>
      <c r="N1769" s="720"/>
      <c r="O1769" s="720"/>
      <c r="P1769" s="720"/>
      <c r="Q1769" s="720"/>
      <c r="R1769" s="720"/>
      <c r="S1769" s="720"/>
      <c r="T1769" s="720"/>
      <c r="U1769" s="720"/>
      <c r="V1769" s="716"/>
      <c r="W1769" s="720"/>
      <c r="X1769" s="713"/>
      <c r="Y1769" s="786"/>
      <c r="Z1769" s="720"/>
      <c r="AA1769" s="786"/>
      <c r="AB1769" s="720"/>
      <c r="AC1769" s="720"/>
      <c r="AD1769" s="720"/>
      <c r="AE1769" s="720"/>
      <c r="AF1769" s="786"/>
      <c r="AG1769" s="720"/>
      <c r="AH1769" s="720"/>
    </row>
    <row r="1770" spans="1:34" x14ac:dyDescent="0.25">
      <c r="A1770" s="720"/>
      <c r="B1770" s="720"/>
      <c r="C1770" s="786"/>
      <c r="D1770" s="720"/>
      <c r="E1770" s="786"/>
      <c r="F1770" s="1208"/>
      <c r="G1770" s="720"/>
      <c r="H1770" s="786"/>
      <c r="I1770" s="713"/>
      <c r="J1770" s="713"/>
      <c r="K1770" s="786"/>
      <c r="L1770" s="786"/>
      <c r="M1770" s="720"/>
      <c r="N1770" s="720"/>
      <c r="O1770" s="720"/>
      <c r="P1770" s="720"/>
      <c r="Q1770" s="720"/>
      <c r="R1770" s="720"/>
      <c r="S1770" s="720"/>
      <c r="T1770" s="720"/>
      <c r="U1770" s="720"/>
      <c r="V1770" s="716"/>
      <c r="W1770" s="720"/>
      <c r="X1770" s="713"/>
      <c r="Y1770" s="786"/>
      <c r="Z1770" s="720"/>
      <c r="AA1770" s="786"/>
      <c r="AB1770" s="720"/>
      <c r="AC1770" s="720"/>
      <c r="AD1770" s="720"/>
      <c r="AE1770" s="720"/>
      <c r="AF1770" s="786"/>
      <c r="AG1770" s="720"/>
      <c r="AH1770" s="720"/>
    </row>
    <row r="1771" spans="1:34" x14ac:dyDescent="0.25">
      <c r="A1771" s="720"/>
      <c r="B1771" s="720"/>
      <c r="C1771" s="786"/>
      <c r="D1771" s="720"/>
      <c r="E1771" s="786"/>
      <c r="F1771" s="1208"/>
      <c r="G1771" s="720"/>
      <c r="H1771" s="786"/>
      <c r="I1771" s="713"/>
      <c r="J1771" s="713"/>
      <c r="K1771" s="786"/>
      <c r="L1771" s="786"/>
      <c r="M1771" s="720"/>
      <c r="N1771" s="720"/>
      <c r="O1771" s="720"/>
      <c r="P1771" s="720"/>
      <c r="Q1771" s="720"/>
      <c r="R1771" s="720"/>
      <c r="S1771" s="720"/>
      <c r="T1771" s="720"/>
      <c r="U1771" s="720"/>
      <c r="V1771" s="716"/>
      <c r="W1771" s="720"/>
      <c r="X1771" s="713"/>
      <c r="Y1771" s="786"/>
      <c r="Z1771" s="720"/>
      <c r="AA1771" s="786"/>
      <c r="AB1771" s="720"/>
      <c r="AC1771" s="720"/>
      <c r="AD1771" s="720"/>
      <c r="AE1771" s="720"/>
      <c r="AF1771" s="786"/>
      <c r="AG1771" s="720"/>
      <c r="AH1771" s="720"/>
    </row>
    <row r="1772" spans="1:34" x14ac:dyDescent="0.25">
      <c r="A1772" s="720"/>
      <c r="B1772" s="720"/>
      <c r="C1772" s="786"/>
      <c r="D1772" s="720"/>
      <c r="E1772" s="786"/>
      <c r="F1772" s="1208"/>
      <c r="G1772" s="720"/>
      <c r="H1772" s="786"/>
      <c r="I1772" s="713"/>
      <c r="J1772" s="713"/>
      <c r="K1772" s="786"/>
      <c r="L1772" s="786"/>
      <c r="M1772" s="720"/>
      <c r="N1772" s="720"/>
      <c r="O1772" s="720"/>
      <c r="P1772" s="720"/>
      <c r="Q1772" s="720"/>
      <c r="R1772" s="720"/>
      <c r="S1772" s="720"/>
      <c r="T1772" s="720"/>
      <c r="U1772" s="720"/>
      <c r="V1772" s="716"/>
      <c r="W1772" s="720"/>
      <c r="X1772" s="713"/>
      <c r="Y1772" s="786"/>
      <c r="Z1772" s="720"/>
      <c r="AA1772" s="786"/>
      <c r="AB1772" s="720"/>
      <c r="AC1772" s="720"/>
      <c r="AD1772" s="720"/>
      <c r="AE1772" s="720"/>
      <c r="AF1772" s="786"/>
      <c r="AG1772" s="720"/>
      <c r="AH1772" s="720"/>
    </row>
    <row r="1773" spans="1:34" x14ac:dyDescent="0.25">
      <c r="A1773" s="720"/>
      <c r="B1773" s="720"/>
      <c r="C1773" s="786"/>
      <c r="D1773" s="720"/>
      <c r="E1773" s="786"/>
      <c r="F1773" s="1208"/>
      <c r="G1773" s="720"/>
      <c r="H1773" s="786"/>
      <c r="I1773" s="713"/>
      <c r="J1773" s="713"/>
      <c r="K1773" s="786"/>
      <c r="L1773" s="786"/>
      <c r="M1773" s="720"/>
      <c r="N1773" s="720"/>
      <c r="O1773" s="720"/>
      <c r="P1773" s="720"/>
      <c r="Q1773" s="720"/>
      <c r="R1773" s="720"/>
      <c r="S1773" s="720"/>
      <c r="T1773" s="720"/>
      <c r="U1773" s="720"/>
      <c r="V1773" s="716"/>
      <c r="W1773" s="720"/>
      <c r="X1773" s="713"/>
      <c r="Y1773" s="786"/>
      <c r="Z1773" s="720"/>
      <c r="AA1773" s="786"/>
      <c r="AB1773" s="720"/>
      <c r="AC1773" s="720"/>
      <c r="AD1773" s="720"/>
      <c r="AE1773" s="720"/>
      <c r="AF1773" s="786"/>
      <c r="AG1773" s="720"/>
      <c r="AH1773" s="720"/>
    </row>
    <row r="1774" spans="1:34" x14ac:dyDescent="0.25">
      <c r="A1774" s="720"/>
      <c r="B1774" s="720"/>
      <c r="C1774" s="786"/>
      <c r="D1774" s="720"/>
      <c r="E1774" s="786"/>
      <c r="F1774" s="1208"/>
      <c r="G1774" s="720"/>
      <c r="H1774" s="786"/>
      <c r="I1774" s="713"/>
      <c r="J1774" s="713"/>
      <c r="K1774" s="786"/>
      <c r="L1774" s="786"/>
      <c r="M1774" s="720"/>
      <c r="N1774" s="720"/>
      <c r="O1774" s="720"/>
      <c r="P1774" s="720"/>
      <c r="Q1774" s="720"/>
      <c r="R1774" s="720"/>
      <c r="S1774" s="720"/>
      <c r="T1774" s="720"/>
      <c r="U1774" s="720"/>
      <c r="V1774" s="716"/>
      <c r="W1774" s="720"/>
      <c r="X1774" s="713"/>
      <c r="Y1774" s="786"/>
      <c r="Z1774" s="720"/>
      <c r="AA1774" s="786"/>
      <c r="AB1774" s="720"/>
      <c r="AC1774" s="720"/>
      <c r="AD1774" s="720"/>
      <c r="AE1774" s="720"/>
      <c r="AF1774" s="786"/>
      <c r="AG1774" s="720"/>
      <c r="AH1774" s="720"/>
    </row>
    <row r="1775" spans="1:34" x14ac:dyDescent="0.25">
      <c r="A1775" s="720"/>
      <c r="B1775" s="720"/>
      <c r="C1775" s="786"/>
      <c r="D1775" s="720"/>
      <c r="E1775" s="786"/>
      <c r="F1775" s="1208"/>
      <c r="G1775" s="720"/>
      <c r="H1775" s="786"/>
      <c r="I1775" s="713"/>
      <c r="J1775" s="713"/>
      <c r="K1775" s="786"/>
      <c r="L1775" s="786"/>
      <c r="M1775" s="720"/>
      <c r="N1775" s="720"/>
      <c r="O1775" s="720"/>
      <c r="P1775" s="720"/>
      <c r="Q1775" s="720"/>
      <c r="R1775" s="720"/>
      <c r="S1775" s="720"/>
      <c r="T1775" s="720"/>
      <c r="U1775" s="720"/>
      <c r="V1775" s="716"/>
      <c r="W1775" s="720"/>
      <c r="X1775" s="713"/>
      <c r="Y1775" s="786"/>
      <c r="Z1775" s="720"/>
      <c r="AA1775" s="786"/>
      <c r="AB1775" s="720"/>
      <c r="AC1775" s="720"/>
      <c r="AD1775" s="720"/>
      <c r="AE1775" s="720"/>
      <c r="AF1775" s="786"/>
      <c r="AG1775" s="720"/>
      <c r="AH1775" s="720"/>
    </row>
    <row r="1776" spans="1:34" x14ac:dyDescent="0.25">
      <c r="A1776" s="720"/>
      <c r="B1776" s="720"/>
      <c r="C1776" s="786"/>
      <c r="D1776" s="720"/>
      <c r="E1776" s="786"/>
      <c r="F1776" s="1208"/>
      <c r="G1776" s="720"/>
      <c r="H1776" s="786"/>
      <c r="I1776" s="713"/>
      <c r="J1776" s="713"/>
      <c r="K1776" s="786"/>
      <c r="L1776" s="786"/>
      <c r="M1776" s="720"/>
      <c r="N1776" s="720"/>
      <c r="O1776" s="720"/>
      <c r="P1776" s="720"/>
      <c r="Q1776" s="720"/>
      <c r="R1776" s="720"/>
      <c r="S1776" s="720"/>
      <c r="T1776" s="720"/>
      <c r="U1776" s="720"/>
      <c r="V1776" s="716"/>
      <c r="W1776" s="720"/>
      <c r="X1776" s="713"/>
      <c r="Y1776" s="786"/>
      <c r="Z1776" s="720"/>
      <c r="AA1776" s="786"/>
      <c r="AB1776" s="720"/>
      <c r="AC1776" s="720"/>
      <c r="AD1776" s="720"/>
      <c r="AE1776" s="720"/>
      <c r="AF1776" s="786"/>
      <c r="AG1776" s="720"/>
      <c r="AH1776" s="720"/>
    </row>
    <row r="1777" spans="1:34" x14ac:dyDescent="0.25">
      <c r="A1777" s="720"/>
      <c r="B1777" s="720"/>
      <c r="C1777" s="786"/>
      <c r="D1777" s="720"/>
      <c r="E1777" s="786"/>
      <c r="F1777" s="1208"/>
      <c r="G1777" s="720"/>
      <c r="H1777" s="786"/>
      <c r="I1777" s="713"/>
      <c r="J1777" s="713"/>
      <c r="K1777" s="786"/>
      <c r="L1777" s="786"/>
      <c r="M1777" s="720"/>
      <c r="N1777" s="720"/>
      <c r="O1777" s="720"/>
      <c r="P1777" s="720"/>
      <c r="Q1777" s="720"/>
      <c r="R1777" s="720"/>
      <c r="S1777" s="720"/>
      <c r="T1777" s="720"/>
      <c r="U1777" s="720"/>
      <c r="V1777" s="716"/>
      <c r="W1777" s="720"/>
      <c r="X1777" s="713"/>
      <c r="Y1777" s="786"/>
      <c r="Z1777" s="720"/>
      <c r="AA1777" s="786"/>
      <c r="AB1777" s="720"/>
      <c r="AC1777" s="720"/>
      <c r="AD1777" s="720"/>
      <c r="AE1777" s="720"/>
      <c r="AF1777" s="786"/>
      <c r="AG1777" s="720"/>
      <c r="AH1777" s="720"/>
    </row>
    <row r="1778" spans="1:34" x14ac:dyDescent="0.25">
      <c r="A1778" s="720"/>
      <c r="B1778" s="720"/>
      <c r="C1778" s="786"/>
      <c r="D1778" s="720"/>
      <c r="E1778" s="786"/>
      <c r="F1778" s="1208"/>
      <c r="G1778" s="720"/>
      <c r="H1778" s="786"/>
      <c r="I1778" s="713"/>
      <c r="J1778" s="713"/>
      <c r="K1778" s="786"/>
      <c r="L1778" s="786"/>
      <c r="M1778" s="720"/>
      <c r="N1778" s="720"/>
      <c r="O1778" s="720"/>
      <c r="P1778" s="720"/>
      <c r="Q1778" s="720"/>
      <c r="R1778" s="720"/>
      <c r="S1778" s="720"/>
      <c r="T1778" s="720"/>
      <c r="U1778" s="720"/>
      <c r="V1778" s="716"/>
      <c r="W1778" s="720"/>
      <c r="X1778" s="713"/>
      <c r="Y1778" s="786"/>
      <c r="Z1778" s="720"/>
      <c r="AA1778" s="786"/>
      <c r="AB1778" s="720"/>
      <c r="AC1778" s="720"/>
      <c r="AD1778" s="720"/>
      <c r="AE1778" s="720"/>
      <c r="AF1778" s="786"/>
      <c r="AG1778" s="720"/>
      <c r="AH1778" s="720"/>
    </row>
    <row r="1779" spans="1:34" x14ac:dyDescent="0.25">
      <c r="A1779" s="720"/>
      <c r="B1779" s="720"/>
      <c r="C1779" s="786"/>
      <c r="D1779" s="720"/>
      <c r="E1779" s="786"/>
      <c r="F1779" s="1208"/>
      <c r="G1779" s="720"/>
      <c r="H1779" s="786"/>
      <c r="I1779" s="713"/>
      <c r="J1779" s="713"/>
      <c r="K1779" s="786"/>
      <c r="L1779" s="786"/>
      <c r="M1779" s="720"/>
      <c r="N1779" s="720"/>
      <c r="O1779" s="720"/>
      <c r="P1779" s="720"/>
      <c r="Q1779" s="720"/>
      <c r="R1779" s="720"/>
      <c r="S1779" s="720"/>
      <c r="T1779" s="720"/>
      <c r="U1779" s="720"/>
      <c r="V1779" s="716"/>
      <c r="W1779" s="720"/>
      <c r="X1779" s="713"/>
      <c r="Y1779" s="786"/>
      <c r="Z1779" s="720"/>
      <c r="AA1779" s="786"/>
      <c r="AB1779" s="720"/>
      <c r="AC1779" s="720"/>
      <c r="AD1779" s="720"/>
      <c r="AE1779" s="720"/>
      <c r="AF1779" s="786"/>
      <c r="AG1779" s="720"/>
      <c r="AH1779" s="720"/>
    </row>
    <row r="1780" spans="1:34" x14ac:dyDescent="0.25">
      <c r="A1780" s="720"/>
      <c r="B1780" s="720"/>
      <c r="C1780" s="786"/>
      <c r="D1780" s="720"/>
      <c r="E1780" s="786"/>
      <c r="F1780" s="1208"/>
      <c r="G1780" s="720"/>
      <c r="H1780" s="786"/>
      <c r="I1780" s="713"/>
      <c r="J1780" s="713"/>
      <c r="K1780" s="786"/>
      <c r="L1780" s="786"/>
      <c r="M1780" s="720"/>
      <c r="N1780" s="720"/>
      <c r="O1780" s="720"/>
      <c r="P1780" s="720"/>
      <c r="Q1780" s="720"/>
      <c r="R1780" s="720"/>
      <c r="S1780" s="720"/>
      <c r="T1780" s="720"/>
      <c r="U1780" s="720"/>
      <c r="V1780" s="716"/>
      <c r="W1780" s="720"/>
      <c r="X1780" s="713"/>
      <c r="Y1780" s="786"/>
      <c r="Z1780" s="720"/>
      <c r="AA1780" s="786"/>
      <c r="AB1780" s="720"/>
      <c r="AC1780" s="720"/>
      <c r="AD1780" s="720"/>
      <c r="AE1780" s="720"/>
      <c r="AF1780" s="786"/>
      <c r="AG1780" s="720"/>
      <c r="AH1780" s="720"/>
    </row>
    <row r="1781" spans="1:34" x14ac:dyDescent="0.25">
      <c r="A1781" s="720"/>
      <c r="B1781" s="720"/>
      <c r="C1781" s="786"/>
      <c r="D1781" s="720"/>
      <c r="E1781" s="786"/>
      <c r="F1781" s="1208"/>
      <c r="G1781" s="720"/>
      <c r="H1781" s="786"/>
      <c r="I1781" s="713"/>
      <c r="J1781" s="713"/>
      <c r="K1781" s="786"/>
      <c r="L1781" s="786"/>
      <c r="M1781" s="720"/>
      <c r="N1781" s="720"/>
      <c r="O1781" s="720"/>
      <c r="P1781" s="720"/>
      <c r="Q1781" s="720"/>
      <c r="R1781" s="720"/>
      <c r="S1781" s="720"/>
      <c r="T1781" s="720"/>
      <c r="U1781" s="720"/>
      <c r="V1781" s="716"/>
      <c r="W1781" s="720"/>
      <c r="X1781" s="713"/>
      <c r="Y1781" s="786"/>
      <c r="Z1781" s="720"/>
      <c r="AA1781" s="786"/>
      <c r="AB1781" s="720"/>
      <c r="AC1781" s="720"/>
      <c r="AD1781" s="720"/>
      <c r="AE1781" s="720"/>
      <c r="AF1781" s="786"/>
      <c r="AG1781" s="720"/>
      <c r="AH1781" s="720"/>
    </row>
    <row r="1782" spans="1:34" x14ac:dyDescent="0.25">
      <c r="A1782" s="720"/>
      <c r="B1782" s="720"/>
      <c r="C1782" s="786"/>
      <c r="D1782" s="720"/>
      <c r="E1782" s="786"/>
      <c r="F1782" s="1208"/>
      <c r="G1782" s="720"/>
      <c r="H1782" s="786"/>
      <c r="I1782" s="713"/>
      <c r="J1782" s="713"/>
      <c r="K1782" s="786"/>
      <c r="L1782" s="786"/>
      <c r="M1782" s="720"/>
      <c r="N1782" s="720"/>
      <c r="O1782" s="720"/>
      <c r="P1782" s="720"/>
      <c r="Q1782" s="720"/>
      <c r="R1782" s="720"/>
      <c r="S1782" s="720"/>
      <c r="T1782" s="720"/>
      <c r="U1782" s="720"/>
      <c r="V1782" s="716"/>
      <c r="W1782" s="720"/>
      <c r="X1782" s="713"/>
      <c r="Y1782" s="786"/>
      <c r="Z1782" s="720"/>
      <c r="AA1782" s="786"/>
      <c r="AB1782" s="720"/>
      <c r="AC1782" s="720"/>
      <c r="AD1782" s="720"/>
      <c r="AE1782" s="720"/>
      <c r="AF1782" s="786"/>
      <c r="AG1782" s="720"/>
      <c r="AH1782" s="720"/>
    </row>
    <row r="1783" spans="1:34" x14ac:dyDescent="0.25">
      <c r="A1783" s="720"/>
      <c r="B1783" s="720"/>
      <c r="C1783" s="786"/>
      <c r="D1783" s="720"/>
      <c r="E1783" s="786"/>
      <c r="F1783" s="1208"/>
      <c r="G1783" s="720"/>
      <c r="H1783" s="786"/>
      <c r="I1783" s="713"/>
      <c r="J1783" s="713"/>
      <c r="K1783" s="786"/>
      <c r="L1783" s="786"/>
      <c r="M1783" s="720"/>
      <c r="N1783" s="720"/>
      <c r="O1783" s="720"/>
      <c r="P1783" s="720"/>
      <c r="Q1783" s="720"/>
      <c r="R1783" s="720"/>
      <c r="S1783" s="720"/>
      <c r="T1783" s="720"/>
      <c r="U1783" s="720"/>
      <c r="V1783" s="716"/>
      <c r="W1783" s="720"/>
      <c r="X1783" s="713"/>
      <c r="Y1783" s="786"/>
      <c r="Z1783" s="720"/>
      <c r="AA1783" s="786"/>
      <c r="AB1783" s="720"/>
      <c r="AC1783" s="720"/>
      <c r="AD1783" s="720"/>
      <c r="AE1783" s="720"/>
      <c r="AF1783" s="786"/>
      <c r="AG1783" s="720"/>
      <c r="AH1783" s="720"/>
    </row>
    <row r="1784" spans="1:34" x14ac:dyDescent="0.25">
      <c r="A1784" s="720"/>
      <c r="B1784" s="720"/>
      <c r="C1784" s="786"/>
      <c r="D1784" s="720"/>
      <c r="E1784" s="786"/>
      <c r="F1784" s="1208"/>
      <c r="G1784" s="720"/>
      <c r="H1784" s="786"/>
      <c r="I1784" s="713"/>
      <c r="J1784" s="713"/>
      <c r="K1784" s="786"/>
      <c r="L1784" s="786"/>
      <c r="M1784" s="720"/>
      <c r="N1784" s="720"/>
      <c r="O1784" s="720"/>
      <c r="P1784" s="720"/>
      <c r="Q1784" s="720"/>
      <c r="R1784" s="720"/>
      <c r="S1784" s="720"/>
      <c r="T1784" s="720"/>
      <c r="U1784" s="720"/>
      <c r="V1784" s="716"/>
      <c r="W1784" s="720"/>
      <c r="X1784" s="713"/>
      <c r="Y1784" s="786"/>
      <c r="Z1784" s="720"/>
      <c r="AA1784" s="786"/>
      <c r="AB1784" s="720"/>
      <c r="AC1784" s="720"/>
      <c r="AD1784" s="720"/>
      <c r="AE1784" s="720"/>
      <c r="AF1784" s="786"/>
      <c r="AG1784" s="720"/>
      <c r="AH1784" s="720"/>
    </row>
    <row r="1785" spans="1:34" x14ac:dyDescent="0.25">
      <c r="A1785" s="720"/>
      <c r="B1785" s="720"/>
      <c r="C1785" s="786"/>
      <c r="D1785" s="720"/>
      <c r="E1785" s="786"/>
      <c r="F1785" s="1208"/>
      <c r="G1785" s="720"/>
      <c r="H1785" s="786"/>
      <c r="I1785" s="713"/>
      <c r="J1785" s="713"/>
      <c r="K1785" s="786"/>
      <c r="L1785" s="786"/>
      <c r="M1785" s="720"/>
      <c r="N1785" s="720"/>
      <c r="O1785" s="720"/>
      <c r="P1785" s="720"/>
      <c r="Q1785" s="720"/>
      <c r="R1785" s="720"/>
      <c r="S1785" s="720"/>
      <c r="T1785" s="720"/>
      <c r="U1785" s="720"/>
      <c r="V1785" s="716"/>
      <c r="W1785" s="720"/>
      <c r="X1785" s="713"/>
      <c r="Y1785" s="786"/>
      <c r="Z1785" s="720"/>
      <c r="AA1785" s="786"/>
      <c r="AB1785" s="720"/>
      <c r="AC1785" s="720"/>
      <c r="AD1785" s="720"/>
      <c r="AE1785" s="720"/>
      <c r="AF1785" s="786"/>
      <c r="AG1785" s="720"/>
      <c r="AH1785" s="720"/>
    </row>
    <row r="1786" spans="1:34" x14ac:dyDescent="0.25">
      <c r="A1786" s="720"/>
      <c r="B1786" s="720"/>
      <c r="C1786" s="786"/>
      <c r="D1786" s="720"/>
      <c r="E1786" s="786"/>
      <c r="F1786" s="1208"/>
      <c r="G1786" s="720"/>
      <c r="H1786" s="786"/>
      <c r="I1786" s="713"/>
      <c r="J1786" s="713"/>
      <c r="K1786" s="786"/>
      <c r="L1786" s="786"/>
      <c r="M1786" s="720"/>
      <c r="N1786" s="720"/>
      <c r="O1786" s="720"/>
      <c r="P1786" s="720"/>
      <c r="Q1786" s="720"/>
      <c r="R1786" s="720"/>
      <c r="S1786" s="720"/>
      <c r="T1786" s="720"/>
      <c r="U1786" s="720"/>
      <c r="V1786" s="716"/>
      <c r="W1786" s="720"/>
      <c r="X1786" s="713"/>
      <c r="Y1786" s="786"/>
      <c r="Z1786" s="720"/>
      <c r="AA1786" s="786"/>
      <c r="AB1786" s="720"/>
      <c r="AC1786" s="720"/>
      <c r="AD1786" s="720"/>
      <c r="AE1786" s="720"/>
      <c r="AF1786" s="786"/>
      <c r="AG1786" s="720"/>
      <c r="AH1786" s="720"/>
    </row>
    <row r="1787" spans="1:34" x14ac:dyDescent="0.25">
      <c r="A1787" s="720"/>
      <c r="B1787" s="720"/>
      <c r="C1787" s="786"/>
      <c r="D1787" s="720"/>
      <c r="E1787" s="786"/>
      <c r="F1787" s="1208"/>
      <c r="G1787" s="720"/>
      <c r="H1787" s="786"/>
      <c r="I1787" s="713"/>
      <c r="J1787" s="713"/>
      <c r="K1787" s="786"/>
      <c r="L1787" s="786"/>
      <c r="M1787" s="720"/>
      <c r="N1787" s="720"/>
      <c r="O1787" s="720"/>
      <c r="P1787" s="720"/>
      <c r="Q1787" s="720"/>
      <c r="R1787" s="720"/>
      <c r="S1787" s="720"/>
      <c r="T1787" s="720"/>
      <c r="U1787" s="720"/>
      <c r="V1787" s="716"/>
      <c r="W1787" s="720"/>
      <c r="X1787" s="713"/>
      <c r="Y1787" s="786"/>
      <c r="Z1787" s="720"/>
      <c r="AA1787" s="786"/>
      <c r="AB1787" s="720"/>
      <c r="AC1787" s="720"/>
      <c r="AD1787" s="720"/>
      <c r="AE1787" s="720"/>
      <c r="AF1787" s="786"/>
      <c r="AG1787" s="720"/>
      <c r="AH1787" s="720"/>
    </row>
    <row r="1788" spans="1:34" x14ac:dyDescent="0.25">
      <c r="A1788" s="720"/>
      <c r="B1788" s="720"/>
      <c r="C1788" s="786"/>
      <c r="D1788" s="720"/>
      <c r="E1788" s="786"/>
      <c r="F1788" s="1208"/>
      <c r="G1788" s="720"/>
      <c r="H1788" s="786"/>
      <c r="I1788" s="713"/>
      <c r="J1788" s="713"/>
      <c r="K1788" s="786"/>
      <c r="L1788" s="786"/>
      <c r="M1788" s="720"/>
      <c r="N1788" s="720"/>
      <c r="O1788" s="720"/>
      <c r="P1788" s="720"/>
      <c r="Q1788" s="720"/>
      <c r="R1788" s="720"/>
      <c r="S1788" s="720"/>
      <c r="T1788" s="720"/>
      <c r="U1788" s="720"/>
      <c r="V1788" s="716"/>
      <c r="W1788" s="720"/>
      <c r="X1788" s="713"/>
      <c r="Y1788" s="786"/>
      <c r="Z1788" s="720"/>
      <c r="AA1788" s="786"/>
      <c r="AB1788" s="720"/>
      <c r="AC1788" s="720"/>
      <c r="AD1788" s="720"/>
      <c r="AE1788" s="720"/>
      <c r="AF1788" s="786"/>
      <c r="AG1788" s="720"/>
      <c r="AH1788" s="720"/>
    </row>
    <row r="1789" spans="1:34" x14ac:dyDescent="0.25">
      <c r="A1789" s="720"/>
      <c r="B1789" s="720"/>
      <c r="C1789" s="786"/>
      <c r="D1789" s="720"/>
      <c r="E1789" s="786"/>
      <c r="F1789" s="1208"/>
      <c r="G1789" s="720"/>
      <c r="H1789" s="786"/>
      <c r="I1789" s="713"/>
      <c r="J1789" s="713"/>
      <c r="K1789" s="786"/>
      <c r="L1789" s="786"/>
      <c r="M1789" s="720"/>
      <c r="N1789" s="720"/>
      <c r="O1789" s="720"/>
      <c r="P1789" s="720"/>
      <c r="Q1789" s="720"/>
      <c r="R1789" s="720"/>
      <c r="S1789" s="720"/>
      <c r="T1789" s="720"/>
      <c r="U1789" s="720"/>
      <c r="V1789" s="716"/>
      <c r="W1789" s="720"/>
      <c r="X1789" s="713"/>
      <c r="Y1789" s="786"/>
      <c r="Z1789" s="720"/>
      <c r="AA1789" s="786"/>
      <c r="AB1789" s="720"/>
      <c r="AC1789" s="720"/>
      <c r="AD1789" s="720"/>
      <c r="AE1789" s="720"/>
      <c r="AF1789" s="786"/>
      <c r="AG1789" s="720"/>
      <c r="AH1789" s="720"/>
    </row>
    <row r="1790" spans="1:34" x14ac:dyDescent="0.25">
      <c r="A1790" s="720"/>
      <c r="B1790" s="720"/>
      <c r="C1790" s="786"/>
      <c r="D1790" s="720"/>
      <c r="E1790" s="786"/>
      <c r="F1790" s="1208"/>
      <c r="G1790" s="720"/>
      <c r="H1790" s="786"/>
      <c r="I1790" s="713"/>
      <c r="J1790" s="713"/>
      <c r="K1790" s="786"/>
      <c r="L1790" s="786"/>
      <c r="M1790" s="720"/>
      <c r="N1790" s="720"/>
      <c r="O1790" s="720"/>
      <c r="P1790" s="720"/>
      <c r="Q1790" s="720"/>
      <c r="R1790" s="720"/>
      <c r="S1790" s="720"/>
      <c r="T1790" s="720"/>
      <c r="U1790" s="720"/>
      <c r="V1790" s="716"/>
      <c r="W1790" s="720"/>
      <c r="X1790" s="713"/>
      <c r="Y1790" s="786"/>
      <c r="Z1790" s="720"/>
      <c r="AA1790" s="786"/>
      <c r="AB1790" s="720"/>
      <c r="AC1790" s="720"/>
      <c r="AD1790" s="720"/>
      <c r="AE1790" s="720"/>
      <c r="AF1790" s="786"/>
      <c r="AG1790" s="720"/>
      <c r="AH1790" s="720"/>
    </row>
    <row r="1791" spans="1:34" x14ac:dyDescent="0.25">
      <c r="A1791" s="720"/>
      <c r="B1791" s="720"/>
      <c r="C1791" s="786"/>
      <c r="D1791" s="720"/>
      <c r="E1791" s="786"/>
      <c r="F1791" s="1208"/>
      <c r="G1791" s="720"/>
      <c r="H1791" s="786"/>
      <c r="I1791" s="713"/>
      <c r="J1791" s="713"/>
      <c r="K1791" s="786"/>
      <c r="L1791" s="786"/>
      <c r="M1791" s="720"/>
      <c r="N1791" s="720"/>
      <c r="O1791" s="720"/>
      <c r="P1791" s="720"/>
      <c r="Q1791" s="720"/>
      <c r="R1791" s="720"/>
      <c r="S1791" s="720"/>
      <c r="T1791" s="720"/>
      <c r="U1791" s="720"/>
      <c r="V1791" s="716"/>
      <c r="W1791" s="720"/>
      <c r="X1791" s="713"/>
      <c r="Y1791" s="786"/>
      <c r="Z1791" s="720"/>
      <c r="AA1791" s="786"/>
      <c r="AB1791" s="720"/>
      <c r="AC1791" s="720"/>
      <c r="AD1791" s="720"/>
      <c r="AE1791" s="720"/>
      <c r="AF1791" s="786"/>
      <c r="AG1791" s="720"/>
      <c r="AH1791" s="720"/>
    </row>
    <row r="1792" spans="1:34" x14ac:dyDescent="0.25">
      <c r="A1792" s="720"/>
      <c r="B1792" s="720"/>
      <c r="C1792" s="786"/>
      <c r="D1792" s="720"/>
      <c r="E1792" s="786"/>
      <c r="F1792" s="1208"/>
      <c r="G1792" s="720"/>
      <c r="H1792" s="786"/>
      <c r="I1792" s="713"/>
      <c r="J1792" s="713"/>
      <c r="K1792" s="786"/>
      <c r="L1792" s="786"/>
      <c r="M1792" s="720"/>
      <c r="N1792" s="720"/>
      <c r="O1792" s="720"/>
      <c r="P1792" s="720"/>
      <c r="Q1792" s="720"/>
      <c r="R1792" s="720"/>
      <c r="S1792" s="720"/>
      <c r="T1792" s="720"/>
      <c r="U1792" s="720"/>
      <c r="V1792" s="716"/>
      <c r="W1792" s="720"/>
      <c r="X1792" s="713"/>
      <c r="Y1792" s="786"/>
      <c r="Z1792" s="720"/>
      <c r="AA1792" s="786"/>
      <c r="AB1792" s="720"/>
      <c r="AC1792" s="720"/>
      <c r="AD1792" s="720"/>
      <c r="AE1792" s="720"/>
      <c r="AF1792" s="786"/>
      <c r="AG1792" s="720"/>
      <c r="AH1792" s="720"/>
    </row>
    <row r="1793" spans="1:34" x14ac:dyDescent="0.25">
      <c r="A1793" s="720"/>
      <c r="B1793" s="720"/>
      <c r="C1793" s="786"/>
      <c r="D1793" s="720"/>
      <c r="E1793" s="786"/>
      <c r="F1793" s="1208"/>
      <c r="G1793" s="720"/>
      <c r="H1793" s="786"/>
      <c r="I1793" s="713"/>
      <c r="J1793" s="713"/>
      <c r="K1793" s="786"/>
      <c r="L1793" s="786"/>
      <c r="M1793" s="720"/>
      <c r="N1793" s="720"/>
      <c r="O1793" s="720"/>
      <c r="P1793" s="720"/>
      <c r="Q1793" s="720"/>
      <c r="R1793" s="720"/>
      <c r="S1793" s="720"/>
      <c r="T1793" s="720"/>
      <c r="U1793" s="720"/>
      <c r="V1793" s="716"/>
      <c r="W1793" s="720"/>
      <c r="X1793" s="713"/>
      <c r="Y1793" s="786"/>
      <c r="Z1793" s="720"/>
      <c r="AA1793" s="786"/>
      <c r="AB1793" s="720"/>
      <c r="AC1793" s="720"/>
      <c r="AD1793" s="720"/>
      <c r="AE1793" s="720"/>
      <c r="AF1793" s="786"/>
      <c r="AG1793" s="720"/>
      <c r="AH1793" s="720"/>
    </row>
    <row r="1794" spans="1:34" x14ac:dyDescent="0.25">
      <c r="A1794" s="720"/>
      <c r="B1794" s="720"/>
      <c r="C1794" s="786"/>
      <c r="D1794" s="720"/>
      <c r="E1794" s="786"/>
      <c r="F1794" s="1208"/>
      <c r="G1794" s="720"/>
      <c r="H1794" s="786"/>
      <c r="I1794" s="713"/>
      <c r="J1794" s="713"/>
      <c r="K1794" s="786"/>
      <c r="L1794" s="786"/>
      <c r="M1794" s="720"/>
      <c r="N1794" s="720"/>
      <c r="O1794" s="720"/>
      <c r="P1794" s="720"/>
      <c r="Q1794" s="720"/>
      <c r="R1794" s="720"/>
      <c r="S1794" s="720"/>
      <c r="T1794" s="720"/>
      <c r="U1794" s="720"/>
      <c r="V1794" s="716"/>
      <c r="W1794" s="720"/>
      <c r="X1794" s="713"/>
      <c r="Y1794" s="786"/>
      <c r="Z1794" s="720"/>
      <c r="AA1794" s="786"/>
      <c r="AB1794" s="720"/>
      <c r="AC1794" s="720"/>
      <c r="AD1794" s="720"/>
      <c r="AE1794" s="720"/>
      <c r="AF1794" s="786"/>
      <c r="AG1794" s="720"/>
      <c r="AH1794" s="720"/>
    </row>
    <row r="1795" spans="1:34" x14ac:dyDescent="0.25">
      <c r="A1795" s="720"/>
      <c r="B1795" s="720"/>
      <c r="C1795" s="786"/>
      <c r="D1795" s="720"/>
      <c r="E1795" s="786"/>
      <c r="F1795" s="1208"/>
      <c r="G1795" s="720"/>
      <c r="H1795" s="786"/>
      <c r="I1795" s="713"/>
      <c r="J1795" s="713"/>
      <c r="K1795" s="786"/>
      <c r="L1795" s="786"/>
      <c r="M1795" s="720"/>
      <c r="N1795" s="720"/>
      <c r="O1795" s="720"/>
      <c r="P1795" s="720"/>
      <c r="Q1795" s="720"/>
      <c r="R1795" s="720"/>
      <c r="S1795" s="720"/>
      <c r="T1795" s="720"/>
      <c r="U1795" s="720"/>
      <c r="V1795" s="716"/>
      <c r="W1795" s="720"/>
      <c r="X1795" s="713"/>
      <c r="Y1795" s="786"/>
      <c r="Z1795" s="720"/>
      <c r="AA1795" s="786"/>
      <c r="AB1795" s="720"/>
      <c r="AC1795" s="720"/>
      <c r="AD1795" s="720"/>
      <c r="AE1795" s="720"/>
      <c r="AF1795" s="786"/>
      <c r="AG1795" s="720"/>
      <c r="AH1795" s="720"/>
    </row>
    <row r="1796" spans="1:34" x14ac:dyDescent="0.25">
      <c r="A1796" s="720"/>
      <c r="B1796" s="720"/>
      <c r="C1796" s="786"/>
      <c r="D1796" s="720"/>
      <c r="E1796" s="786"/>
      <c r="F1796" s="1208"/>
      <c r="G1796" s="720"/>
      <c r="H1796" s="786"/>
      <c r="I1796" s="713"/>
      <c r="J1796" s="713"/>
      <c r="K1796" s="786"/>
      <c r="L1796" s="786"/>
      <c r="M1796" s="720"/>
      <c r="N1796" s="720"/>
      <c r="O1796" s="720"/>
      <c r="P1796" s="720"/>
      <c r="Q1796" s="720"/>
      <c r="R1796" s="720"/>
      <c r="S1796" s="720"/>
      <c r="T1796" s="720"/>
      <c r="U1796" s="720"/>
      <c r="V1796" s="716"/>
      <c r="W1796" s="720"/>
      <c r="X1796" s="713"/>
      <c r="Y1796" s="786"/>
      <c r="Z1796" s="720"/>
      <c r="AA1796" s="786"/>
      <c r="AB1796" s="720"/>
      <c r="AC1796" s="720"/>
      <c r="AD1796" s="720"/>
      <c r="AE1796" s="720"/>
      <c r="AF1796" s="786"/>
      <c r="AG1796" s="720"/>
      <c r="AH1796" s="720"/>
    </row>
    <row r="1797" spans="1:34" x14ac:dyDescent="0.25">
      <c r="A1797" s="720"/>
      <c r="B1797" s="720"/>
      <c r="C1797" s="786"/>
      <c r="D1797" s="720"/>
      <c r="E1797" s="786"/>
      <c r="F1797" s="1208"/>
      <c r="G1797" s="720"/>
      <c r="H1797" s="786"/>
      <c r="I1797" s="713"/>
      <c r="J1797" s="713"/>
      <c r="K1797" s="786"/>
      <c r="L1797" s="786"/>
      <c r="M1797" s="720"/>
      <c r="N1797" s="720"/>
      <c r="O1797" s="720"/>
      <c r="P1797" s="720"/>
      <c r="Q1797" s="720"/>
      <c r="R1797" s="720"/>
      <c r="S1797" s="720"/>
      <c r="T1797" s="720"/>
      <c r="U1797" s="720"/>
      <c r="V1797" s="716"/>
      <c r="W1797" s="720"/>
      <c r="X1797" s="713"/>
      <c r="Y1797" s="786"/>
      <c r="Z1797" s="720"/>
      <c r="AA1797" s="786"/>
      <c r="AB1797" s="720"/>
      <c r="AC1797" s="720"/>
      <c r="AD1797" s="720"/>
      <c r="AE1797" s="720"/>
      <c r="AF1797" s="786"/>
      <c r="AG1797" s="720"/>
      <c r="AH1797" s="720"/>
    </row>
    <row r="1798" spans="1:34" x14ac:dyDescent="0.25">
      <c r="A1798" s="720"/>
      <c r="B1798" s="720"/>
      <c r="C1798" s="786"/>
      <c r="D1798" s="720"/>
      <c r="E1798" s="786"/>
      <c r="F1798" s="1208"/>
      <c r="G1798" s="720"/>
      <c r="H1798" s="786"/>
      <c r="I1798" s="713"/>
      <c r="J1798" s="713"/>
      <c r="K1798" s="786"/>
      <c r="L1798" s="786"/>
      <c r="M1798" s="720"/>
      <c r="N1798" s="720"/>
      <c r="O1798" s="720"/>
      <c r="P1798" s="720"/>
      <c r="Q1798" s="720"/>
      <c r="R1798" s="720"/>
      <c r="S1798" s="720"/>
      <c r="T1798" s="720"/>
      <c r="U1798" s="720"/>
      <c r="V1798" s="716"/>
      <c r="W1798" s="720"/>
      <c r="X1798" s="713"/>
      <c r="Y1798" s="786"/>
      <c r="Z1798" s="720"/>
      <c r="AA1798" s="786"/>
      <c r="AB1798" s="720"/>
      <c r="AC1798" s="720"/>
      <c r="AD1798" s="720"/>
      <c r="AE1798" s="720"/>
      <c r="AF1798" s="786"/>
      <c r="AG1798" s="720"/>
      <c r="AH1798" s="720"/>
    </row>
    <row r="1799" spans="1:34" x14ac:dyDescent="0.25">
      <c r="A1799" s="720"/>
      <c r="B1799" s="720"/>
      <c r="C1799" s="786"/>
      <c r="D1799" s="720"/>
      <c r="E1799" s="786"/>
      <c r="F1799" s="1208"/>
      <c r="G1799" s="720"/>
      <c r="H1799" s="786"/>
      <c r="I1799" s="713"/>
      <c r="J1799" s="713"/>
      <c r="K1799" s="786"/>
      <c r="L1799" s="786"/>
      <c r="M1799" s="720"/>
      <c r="N1799" s="720"/>
      <c r="O1799" s="720"/>
      <c r="P1799" s="720"/>
      <c r="Q1799" s="720"/>
      <c r="R1799" s="720"/>
      <c r="S1799" s="720"/>
      <c r="T1799" s="720"/>
      <c r="U1799" s="720"/>
      <c r="V1799" s="716"/>
      <c r="W1799" s="720"/>
      <c r="X1799" s="713"/>
      <c r="Y1799" s="786"/>
      <c r="Z1799" s="720"/>
      <c r="AA1799" s="786"/>
      <c r="AB1799" s="720"/>
      <c r="AC1799" s="720"/>
      <c r="AD1799" s="720"/>
      <c r="AE1799" s="720"/>
      <c r="AF1799" s="786"/>
      <c r="AG1799" s="720"/>
      <c r="AH1799" s="720"/>
    </row>
    <row r="1800" spans="1:34" x14ac:dyDescent="0.25">
      <c r="A1800" s="720"/>
      <c r="B1800" s="720"/>
      <c r="C1800" s="786"/>
      <c r="D1800" s="720"/>
      <c r="E1800" s="786"/>
      <c r="F1800" s="1208"/>
      <c r="G1800" s="720"/>
      <c r="H1800" s="786"/>
      <c r="I1800" s="713"/>
      <c r="J1800" s="713"/>
      <c r="K1800" s="786"/>
      <c r="L1800" s="786"/>
      <c r="M1800" s="720"/>
      <c r="N1800" s="720"/>
      <c r="O1800" s="720"/>
      <c r="P1800" s="720"/>
      <c r="Q1800" s="720"/>
      <c r="R1800" s="720"/>
      <c r="S1800" s="720"/>
      <c r="T1800" s="720"/>
      <c r="U1800" s="720"/>
      <c r="V1800" s="716"/>
      <c r="W1800" s="720"/>
      <c r="X1800" s="713"/>
      <c r="Y1800" s="786"/>
      <c r="Z1800" s="720"/>
      <c r="AA1800" s="786"/>
      <c r="AB1800" s="720"/>
      <c r="AC1800" s="720"/>
      <c r="AD1800" s="720"/>
      <c r="AE1800" s="720"/>
      <c r="AF1800" s="786"/>
      <c r="AG1800" s="720"/>
      <c r="AH1800" s="720"/>
    </row>
    <row r="1801" spans="1:34" x14ac:dyDescent="0.25">
      <c r="A1801" s="720"/>
      <c r="B1801" s="720"/>
      <c r="C1801" s="786"/>
      <c r="D1801" s="720"/>
      <c r="E1801" s="786"/>
      <c r="F1801" s="1208"/>
      <c r="G1801" s="720"/>
      <c r="H1801" s="786"/>
      <c r="I1801" s="713"/>
      <c r="J1801" s="713"/>
      <c r="K1801" s="786"/>
      <c r="L1801" s="786"/>
      <c r="M1801" s="720"/>
      <c r="N1801" s="720"/>
      <c r="O1801" s="720"/>
      <c r="P1801" s="720"/>
      <c r="Q1801" s="720"/>
      <c r="R1801" s="720"/>
      <c r="S1801" s="720"/>
      <c r="T1801" s="720"/>
      <c r="U1801" s="720"/>
      <c r="V1801" s="716"/>
      <c r="W1801" s="720"/>
      <c r="X1801" s="713"/>
      <c r="Y1801" s="786"/>
      <c r="Z1801" s="720"/>
      <c r="AA1801" s="786"/>
      <c r="AB1801" s="720"/>
      <c r="AC1801" s="720"/>
      <c r="AD1801" s="720"/>
      <c r="AE1801" s="720"/>
      <c r="AF1801" s="786"/>
      <c r="AG1801" s="720"/>
      <c r="AH1801" s="720"/>
    </row>
    <row r="1802" spans="1:34" x14ac:dyDescent="0.25">
      <c r="A1802" s="720"/>
      <c r="B1802" s="720"/>
      <c r="C1802" s="786"/>
      <c r="D1802" s="720"/>
      <c r="E1802" s="786"/>
      <c r="F1802" s="1208"/>
      <c r="G1802" s="720"/>
      <c r="H1802" s="786"/>
      <c r="I1802" s="713"/>
      <c r="J1802" s="713"/>
      <c r="K1802" s="786"/>
      <c r="L1802" s="786"/>
      <c r="M1802" s="720"/>
      <c r="N1802" s="720"/>
      <c r="O1802" s="720"/>
      <c r="P1802" s="720"/>
      <c r="Q1802" s="720"/>
      <c r="R1802" s="720"/>
      <c r="S1802" s="720"/>
      <c r="T1802" s="720"/>
      <c r="U1802" s="720"/>
      <c r="V1802" s="716"/>
      <c r="W1802" s="720"/>
      <c r="X1802" s="713"/>
      <c r="Y1802" s="786"/>
      <c r="Z1802" s="720"/>
      <c r="AA1802" s="786"/>
      <c r="AB1802" s="720"/>
      <c r="AC1802" s="720"/>
      <c r="AD1802" s="720"/>
      <c r="AE1802" s="720"/>
      <c r="AF1802" s="786"/>
      <c r="AG1802" s="720"/>
      <c r="AH1802" s="720"/>
    </row>
    <row r="1803" spans="1:34" x14ac:dyDescent="0.25">
      <c r="A1803" s="720"/>
      <c r="B1803" s="720"/>
      <c r="C1803" s="786"/>
      <c r="D1803" s="720"/>
      <c r="E1803" s="786"/>
      <c r="F1803" s="1208"/>
      <c r="G1803" s="720"/>
      <c r="H1803" s="786"/>
      <c r="I1803" s="713"/>
      <c r="J1803" s="713"/>
      <c r="K1803" s="786"/>
      <c r="L1803" s="786"/>
      <c r="M1803" s="720"/>
      <c r="N1803" s="720"/>
      <c r="O1803" s="720"/>
      <c r="P1803" s="720"/>
      <c r="Q1803" s="720"/>
      <c r="R1803" s="720"/>
      <c r="S1803" s="720"/>
      <c r="T1803" s="720"/>
      <c r="U1803" s="720"/>
      <c r="V1803" s="716"/>
      <c r="W1803" s="720"/>
      <c r="X1803" s="713"/>
      <c r="Y1803" s="786"/>
      <c r="Z1803" s="720"/>
      <c r="AA1803" s="786"/>
      <c r="AB1803" s="720"/>
      <c r="AC1803" s="720"/>
      <c r="AD1803" s="720"/>
      <c r="AE1803" s="720"/>
      <c r="AF1803" s="786"/>
      <c r="AG1803" s="720"/>
      <c r="AH1803" s="720"/>
    </row>
    <row r="1804" spans="1:34" x14ac:dyDescent="0.25">
      <c r="A1804" s="720"/>
      <c r="B1804" s="720"/>
      <c r="C1804" s="786"/>
      <c r="D1804" s="720"/>
      <c r="E1804" s="786"/>
      <c r="F1804" s="1208"/>
      <c r="G1804" s="720"/>
      <c r="H1804" s="786"/>
      <c r="I1804" s="713"/>
      <c r="J1804" s="713"/>
      <c r="K1804" s="786"/>
      <c r="L1804" s="786"/>
      <c r="M1804" s="720"/>
      <c r="N1804" s="720"/>
      <c r="O1804" s="720"/>
      <c r="P1804" s="720"/>
      <c r="Q1804" s="720"/>
      <c r="R1804" s="720"/>
      <c r="S1804" s="720"/>
      <c r="T1804" s="720"/>
      <c r="U1804" s="720"/>
      <c r="V1804" s="716"/>
      <c r="W1804" s="720"/>
      <c r="X1804" s="713"/>
      <c r="Y1804" s="786"/>
      <c r="Z1804" s="720"/>
      <c r="AA1804" s="786"/>
      <c r="AB1804" s="720"/>
      <c r="AC1804" s="720"/>
      <c r="AD1804" s="720"/>
      <c r="AE1804" s="720"/>
      <c r="AF1804" s="786"/>
      <c r="AG1804" s="720"/>
      <c r="AH1804" s="720"/>
    </row>
    <row r="1805" spans="1:34" x14ac:dyDescent="0.25">
      <c r="A1805" s="720"/>
      <c r="B1805" s="720"/>
      <c r="C1805" s="786"/>
      <c r="D1805" s="720"/>
      <c r="E1805" s="786"/>
      <c r="F1805" s="1208"/>
      <c r="G1805" s="720"/>
      <c r="H1805" s="786"/>
      <c r="I1805" s="713"/>
      <c r="J1805" s="713"/>
      <c r="K1805" s="786"/>
      <c r="L1805" s="786"/>
      <c r="M1805" s="720"/>
      <c r="N1805" s="720"/>
      <c r="O1805" s="720"/>
      <c r="P1805" s="720"/>
      <c r="Q1805" s="720"/>
      <c r="R1805" s="720"/>
      <c r="S1805" s="720"/>
      <c r="T1805" s="720"/>
      <c r="U1805" s="720"/>
      <c r="V1805" s="716"/>
      <c r="W1805" s="720"/>
      <c r="X1805" s="713"/>
      <c r="Y1805" s="786"/>
      <c r="Z1805" s="720"/>
      <c r="AA1805" s="786"/>
      <c r="AB1805" s="720"/>
      <c r="AC1805" s="720"/>
      <c r="AD1805" s="720"/>
      <c r="AE1805" s="720"/>
      <c r="AF1805" s="786"/>
      <c r="AG1805" s="720"/>
      <c r="AH1805" s="720"/>
    </row>
    <row r="1806" spans="1:34" x14ac:dyDescent="0.25">
      <c r="A1806" s="720"/>
      <c r="B1806" s="720"/>
      <c r="C1806" s="786"/>
      <c r="D1806" s="720"/>
      <c r="E1806" s="786"/>
      <c r="F1806" s="1208"/>
      <c r="G1806" s="720"/>
      <c r="H1806" s="786"/>
      <c r="I1806" s="713"/>
      <c r="J1806" s="713"/>
      <c r="K1806" s="786"/>
      <c r="L1806" s="786"/>
      <c r="M1806" s="720"/>
      <c r="N1806" s="720"/>
      <c r="O1806" s="720"/>
      <c r="P1806" s="720"/>
      <c r="Q1806" s="720"/>
      <c r="R1806" s="720"/>
      <c r="S1806" s="720"/>
      <c r="T1806" s="720"/>
      <c r="U1806" s="720"/>
      <c r="V1806" s="716"/>
      <c r="W1806" s="720"/>
      <c r="X1806" s="713"/>
      <c r="Y1806" s="786"/>
      <c r="Z1806" s="720"/>
      <c r="AA1806" s="786"/>
      <c r="AB1806" s="720"/>
      <c r="AC1806" s="720"/>
      <c r="AD1806" s="720"/>
      <c r="AE1806" s="720"/>
      <c r="AF1806" s="786"/>
      <c r="AG1806" s="720"/>
      <c r="AH1806" s="720"/>
    </row>
    <row r="1807" spans="1:34" x14ac:dyDescent="0.25">
      <c r="A1807" s="720"/>
      <c r="B1807" s="720"/>
      <c r="C1807" s="786"/>
      <c r="D1807" s="720"/>
      <c r="E1807" s="786"/>
      <c r="F1807" s="1208"/>
      <c r="G1807" s="720"/>
      <c r="H1807" s="786"/>
      <c r="I1807" s="713"/>
      <c r="J1807" s="713"/>
      <c r="K1807" s="786"/>
      <c r="L1807" s="786"/>
      <c r="M1807" s="720"/>
      <c r="N1807" s="720"/>
      <c r="O1807" s="720"/>
      <c r="P1807" s="720"/>
      <c r="Q1807" s="720"/>
      <c r="R1807" s="720"/>
      <c r="S1807" s="720"/>
      <c r="T1807" s="720"/>
      <c r="U1807" s="720"/>
      <c r="V1807" s="716"/>
      <c r="W1807" s="720"/>
      <c r="X1807" s="713"/>
      <c r="Y1807" s="786"/>
      <c r="Z1807" s="720"/>
      <c r="AA1807" s="786"/>
      <c r="AB1807" s="720"/>
      <c r="AC1807" s="720"/>
      <c r="AD1807" s="720"/>
      <c r="AE1807" s="720"/>
      <c r="AF1807" s="786"/>
      <c r="AG1807" s="720"/>
      <c r="AH1807" s="720"/>
    </row>
    <row r="1808" spans="1:34" x14ac:dyDescent="0.25">
      <c r="A1808" s="720"/>
      <c r="B1808" s="720"/>
      <c r="C1808" s="786"/>
      <c r="D1808" s="720"/>
      <c r="E1808" s="786"/>
      <c r="F1808" s="1208"/>
      <c r="G1808" s="720"/>
      <c r="H1808" s="786"/>
      <c r="I1808" s="713"/>
      <c r="J1808" s="713"/>
      <c r="K1808" s="786"/>
      <c r="L1808" s="786"/>
      <c r="M1808" s="720"/>
      <c r="N1808" s="720"/>
      <c r="O1808" s="720"/>
      <c r="P1808" s="720"/>
      <c r="Q1808" s="720"/>
      <c r="R1808" s="720"/>
      <c r="S1808" s="720"/>
      <c r="T1808" s="720"/>
      <c r="U1808" s="720"/>
      <c r="V1808" s="716"/>
      <c r="W1808" s="720"/>
      <c r="X1808" s="713"/>
      <c r="Y1808" s="786"/>
      <c r="Z1808" s="720"/>
      <c r="AA1808" s="786"/>
      <c r="AB1808" s="720"/>
      <c r="AC1808" s="720"/>
      <c r="AD1808" s="720"/>
      <c r="AE1808" s="720"/>
      <c r="AF1808" s="786"/>
      <c r="AG1808" s="720"/>
      <c r="AH1808" s="720"/>
    </row>
    <row r="1809" spans="1:34" x14ac:dyDescent="0.25">
      <c r="A1809" s="720"/>
      <c r="B1809" s="720"/>
      <c r="C1809" s="786"/>
      <c r="D1809" s="720"/>
      <c r="E1809" s="786"/>
      <c r="F1809" s="1208"/>
      <c r="G1809" s="720"/>
      <c r="H1809" s="786"/>
      <c r="I1809" s="713"/>
      <c r="J1809" s="713"/>
      <c r="K1809" s="786"/>
      <c r="L1809" s="786"/>
      <c r="M1809" s="720"/>
      <c r="N1809" s="720"/>
      <c r="O1809" s="720"/>
      <c r="P1809" s="720"/>
      <c r="Q1809" s="720"/>
      <c r="R1809" s="720"/>
      <c r="S1809" s="720"/>
      <c r="T1809" s="720"/>
      <c r="U1809" s="720"/>
      <c r="V1809" s="716"/>
      <c r="W1809" s="720"/>
      <c r="X1809" s="713"/>
      <c r="Y1809" s="786"/>
      <c r="Z1809" s="720"/>
      <c r="AA1809" s="786"/>
      <c r="AB1809" s="720"/>
      <c r="AC1809" s="720"/>
      <c r="AD1809" s="720"/>
      <c r="AE1809" s="720"/>
      <c r="AF1809" s="786"/>
      <c r="AG1809" s="720"/>
      <c r="AH1809" s="720"/>
    </row>
    <row r="1810" spans="1:34" x14ac:dyDescent="0.25">
      <c r="A1810" s="720"/>
      <c r="B1810" s="720"/>
      <c r="C1810" s="786"/>
      <c r="D1810" s="720"/>
      <c r="E1810" s="786"/>
      <c r="F1810" s="1208"/>
      <c r="G1810" s="720"/>
      <c r="H1810" s="786"/>
      <c r="I1810" s="713"/>
      <c r="J1810" s="713"/>
      <c r="K1810" s="786"/>
      <c r="L1810" s="786"/>
      <c r="M1810" s="720"/>
      <c r="N1810" s="720"/>
      <c r="O1810" s="720"/>
      <c r="P1810" s="720"/>
      <c r="Q1810" s="720"/>
      <c r="R1810" s="720"/>
      <c r="S1810" s="720"/>
      <c r="T1810" s="720"/>
      <c r="U1810" s="720"/>
      <c r="V1810" s="716"/>
      <c r="W1810" s="720"/>
      <c r="X1810" s="713"/>
      <c r="Y1810" s="786"/>
      <c r="Z1810" s="720"/>
      <c r="AA1810" s="786"/>
      <c r="AB1810" s="720"/>
      <c r="AC1810" s="720"/>
      <c r="AD1810" s="720"/>
      <c r="AE1810" s="720"/>
      <c r="AF1810" s="786"/>
      <c r="AG1810" s="720"/>
      <c r="AH1810" s="720"/>
    </row>
    <row r="1811" spans="1:34" x14ac:dyDescent="0.25">
      <c r="A1811" s="720"/>
      <c r="B1811" s="720"/>
      <c r="C1811" s="786"/>
      <c r="D1811" s="720"/>
      <c r="E1811" s="786"/>
      <c r="F1811" s="1208"/>
      <c r="G1811" s="720"/>
      <c r="H1811" s="786"/>
      <c r="I1811" s="713"/>
      <c r="J1811" s="713"/>
      <c r="K1811" s="786"/>
      <c r="L1811" s="786"/>
      <c r="M1811" s="720"/>
      <c r="N1811" s="720"/>
      <c r="O1811" s="720"/>
      <c r="P1811" s="720"/>
      <c r="Q1811" s="720"/>
      <c r="R1811" s="720"/>
      <c r="S1811" s="720"/>
      <c r="T1811" s="720"/>
      <c r="U1811" s="720"/>
      <c r="V1811" s="716"/>
      <c r="W1811" s="720"/>
      <c r="X1811" s="713"/>
      <c r="Y1811" s="786"/>
      <c r="Z1811" s="720"/>
      <c r="AA1811" s="786"/>
      <c r="AB1811" s="720"/>
      <c r="AC1811" s="720"/>
      <c r="AD1811" s="720"/>
      <c r="AE1811" s="720"/>
      <c r="AF1811" s="786"/>
      <c r="AG1811" s="720"/>
      <c r="AH1811" s="720"/>
    </row>
    <row r="1812" spans="1:34" x14ac:dyDescent="0.25">
      <c r="A1812" s="720"/>
      <c r="B1812" s="720"/>
      <c r="C1812" s="786"/>
      <c r="D1812" s="720"/>
      <c r="E1812" s="786"/>
      <c r="F1812" s="1208"/>
      <c r="G1812" s="720"/>
      <c r="H1812" s="786"/>
      <c r="I1812" s="713"/>
      <c r="J1812" s="713"/>
      <c r="K1812" s="786"/>
      <c r="L1812" s="786"/>
      <c r="M1812" s="720"/>
      <c r="N1812" s="720"/>
      <c r="O1812" s="720"/>
      <c r="P1812" s="720"/>
      <c r="Q1812" s="720"/>
      <c r="R1812" s="720"/>
      <c r="S1812" s="720"/>
      <c r="T1812" s="720"/>
      <c r="U1812" s="720"/>
      <c r="V1812" s="716"/>
      <c r="W1812" s="720"/>
      <c r="X1812" s="713"/>
      <c r="Y1812" s="786"/>
      <c r="Z1812" s="720"/>
      <c r="AA1812" s="786"/>
      <c r="AB1812" s="720"/>
      <c r="AC1812" s="720"/>
      <c r="AD1812" s="720"/>
      <c r="AE1812" s="720"/>
      <c r="AF1812" s="786"/>
      <c r="AG1812" s="720"/>
      <c r="AH1812" s="720"/>
    </row>
    <row r="1813" spans="1:34" x14ac:dyDescent="0.25">
      <c r="A1813" s="720"/>
      <c r="B1813" s="720"/>
      <c r="C1813" s="786"/>
      <c r="D1813" s="720"/>
      <c r="E1813" s="786"/>
      <c r="F1813" s="1208"/>
      <c r="G1813" s="720"/>
      <c r="H1813" s="786"/>
      <c r="I1813" s="713"/>
      <c r="J1813" s="713"/>
      <c r="K1813" s="786"/>
      <c r="L1813" s="786"/>
      <c r="M1813" s="720"/>
      <c r="N1813" s="720"/>
      <c r="O1813" s="720"/>
      <c r="P1813" s="720"/>
      <c r="Q1813" s="720"/>
      <c r="R1813" s="720"/>
      <c r="S1813" s="720"/>
      <c r="T1813" s="720"/>
      <c r="U1813" s="720"/>
      <c r="V1813" s="716"/>
      <c r="W1813" s="720"/>
      <c r="X1813" s="713"/>
      <c r="Y1813" s="786"/>
      <c r="Z1813" s="720"/>
      <c r="AA1813" s="786"/>
      <c r="AB1813" s="720"/>
      <c r="AC1813" s="720"/>
      <c r="AD1813" s="720"/>
      <c r="AE1813" s="720"/>
      <c r="AF1813" s="786"/>
      <c r="AG1813" s="720"/>
      <c r="AH1813" s="720"/>
    </row>
    <row r="1814" spans="1:34" x14ac:dyDescent="0.25">
      <c r="A1814" s="720"/>
      <c r="B1814" s="720"/>
      <c r="C1814" s="786"/>
      <c r="D1814" s="720"/>
      <c r="E1814" s="786"/>
      <c r="F1814" s="1208"/>
      <c r="G1814" s="720"/>
      <c r="H1814" s="786"/>
      <c r="I1814" s="713"/>
      <c r="J1814" s="713"/>
      <c r="K1814" s="786"/>
      <c r="L1814" s="786"/>
      <c r="M1814" s="720"/>
      <c r="N1814" s="720"/>
      <c r="O1814" s="720"/>
      <c r="P1814" s="720"/>
      <c r="Q1814" s="720"/>
      <c r="R1814" s="720"/>
      <c r="S1814" s="720"/>
      <c r="T1814" s="720"/>
      <c r="U1814" s="720"/>
      <c r="V1814" s="716"/>
      <c r="W1814" s="720"/>
      <c r="X1814" s="713"/>
      <c r="Y1814" s="786"/>
      <c r="Z1814" s="720"/>
      <c r="AA1814" s="786"/>
      <c r="AB1814" s="720"/>
      <c r="AC1814" s="720"/>
      <c r="AD1814" s="720"/>
      <c r="AE1814" s="720"/>
      <c r="AF1814" s="786"/>
      <c r="AG1814" s="720"/>
      <c r="AH1814" s="720"/>
    </row>
    <row r="1815" spans="1:34" x14ac:dyDescent="0.25">
      <c r="A1815" s="720"/>
      <c r="B1815" s="720"/>
      <c r="C1815" s="786"/>
      <c r="D1815" s="720"/>
      <c r="E1815" s="786"/>
      <c r="F1815" s="1208"/>
      <c r="G1815" s="720"/>
      <c r="H1815" s="786"/>
      <c r="I1815" s="713"/>
      <c r="J1815" s="713"/>
      <c r="K1815" s="786"/>
      <c r="L1815" s="786"/>
      <c r="M1815" s="720"/>
      <c r="N1815" s="720"/>
      <c r="O1815" s="720"/>
      <c r="P1815" s="720"/>
      <c r="Q1815" s="720"/>
      <c r="R1815" s="720"/>
      <c r="S1815" s="720"/>
      <c r="T1815" s="720"/>
      <c r="U1815" s="720"/>
      <c r="V1815" s="716"/>
      <c r="W1815" s="720"/>
      <c r="X1815" s="713"/>
      <c r="Y1815" s="786"/>
      <c r="Z1815" s="720"/>
      <c r="AA1815" s="786"/>
      <c r="AB1815" s="720"/>
      <c r="AC1815" s="720"/>
      <c r="AD1815" s="720"/>
      <c r="AE1815" s="720"/>
      <c r="AF1815" s="786"/>
      <c r="AG1815" s="720"/>
      <c r="AH1815" s="720"/>
    </row>
    <row r="1816" spans="1:34" x14ac:dyDescent="0.25">
      <c r="A1816" s="720"/>
      <c r="B1816" s="720"/>
      <c r="C1816" s="786"/>
      <c r="D1816" s="720"/>
      <c r="E1816" s="786"/>
      <c r="F1816" s="1208"/>
      <c r="G1816" s="720"/>
      <c r="H1816" s="786"/>
      <c r="I1816" s="713"/>
      <c r="J1816" s="713"/>
      <c r="K1816" s="786"/>
      <c r="L1816" s="786"/>
      <c r="M1816" s="720"/>
      <c r="N1816" s="720"/>
      <c r="O1816" s="720"/>
      <c r="P1816" s="720"/>
      <c r="Q1816" s="720"/>
      <c r="R1816" s="720"/>
      <c r="S1816" s="720"/>
      <c r="T1816" s="720"/>
      <c r="U1816" s="720"/>
      <c r="V1816" s="716"/>
      <c r="W1816" s="720"/>
      <c r="X1816" s="713"/>
      <c r="Y1816" s="786"/>
      <c r="Z1816" s="720"/>
      <c r="AA1816" s="786"/>
      <c r="AB1816" s="720"/>
      <c r="AC1816" s="720"/>
      <c r="AD1816" s="720"/>
      <c r="AE1816" s="720"/>
      <c r="AF1816" s="786"/>
      <c r="AG1816" s="720"/>
      <c r="AH1816" s="720"/>
    </row>
    <row r="1817" spans="1:34" x14ac:dyDescent="0.25">
      <c r="A1817" s="720"/>
      <c r="B1817" s="720"/>
      <c r="C1817" s="786"/>
      <c r="D1817" s="720"/>
      <c r="E1817" s="786"/>
      <c r="F1817" s="1208"/>
      <c r="G1817" s="720"/>
      <c r="H1817" s="786"/>
      <c r="I1817" s="713"/>
      <c r="J1817" s="713"/>
      <c r="K1817" s="786"/>
      <c r="L1817" s="786"/>
      <c r="M1817" s="720"/>
      <c r="N1817" s="720"/>
      <c r="O1817" s="720"/>
      <c r="P1817" s="720"/>
      <c r="Q1817" s="720"/>
      <c r="R1817" s="720"/>
      <c r="S1817" s="720"/>
      <c r="T1817" s="720"/>
      <c r="U1817" s="720"/>
      <c r="V1817" s="716"/>
      <c r="W1817" s="720"/>
      <c r="X1817" s="713"/>
      <c r="Y1817" s="786"/>
      <c r="Z1817" s="720"/>
      <c r="AA1817" s="786"/>
      <c r="AB1817" s="720"/>
      <c r="AC1817" s="720"/>
      <c r="AD1817" s="720"/>
      <c r="AE1817" s="720"/>
      <c r="AF1817" s="786"/>
      <c r="AG1817" s="720"/>
      <c r="AH1817" s="720"/>
    </row>
    <row r="1818" spans="1:34" x14ac:dyDescent="0.25">
      <c r="A1818" s="720"/>
      <c r="B1818" s="720"/>
      <c r="C1818" s="786"/>
      <c r="D1818" s="720"/>
      <c r="E1818" s="786"/>
      <c r="F1818" s="1208"/>
      <c r="G1818" s="720"/>
      <c r="H1818" s="786"/>
      <c r="I1818" s="713"/>
      <c r="J1818" s="713"/>
      <c r="K1818" s="786"/>
      <c r="L1818" s="786"/>
      <c r="M1818" s="720"/>
      <c r="N1818" s="720"/>
      <c r="O1818" s="720"/>
      <c r="P1818" s="720"/>
      <c r="Q1818" s="720"/>
      <c r="R1818" s="720"/>
      <c r="S1818" s="720"/>
      <c r="T1818" s="720"/>
      <c r="U1818" s="720"/>
      <c r="V1818" s="716"/>
      <c r="W1818" s="720"/>
      <c r="X1818" s="713"/>
      <c r="Y1818" s="786"/>
      <c r="Z1818" s="720"/>
      <c r="AA1818" s="786"/>
      <c r="AB1818" s="720"/>
      <c r="AC1818" s="720"/>
      <c r="AD1818" s="720"/>
      <c r="AE1818" s="720"/>
      <c r="AF1818" s="786"/>
      <c r="AG1818" s="720"/>
      <c r="AH1818" s="720"/>
    </row>
    <row r="1819" spans="1:34" x14ac:dyDescent="0.25">
      <c r="A1819" s="720"/>
      <c r="B1819" s="720"/>
      <c r="C1819" s="786"/>
      <c r="D1819" s="720"/>
      <c r="E1819" s="786"/>
      <c r="F1819" s="1208"/>
      <c r="G1819" s="720"/>
      <c r="H1819" s="786"/>
      <c r="I1819" s="713"/>
      <c r="J1819" s="713"/>
      <c r="K1819" s="786"/>
      <c r="L1819" s="786"/>
      <c r="M1819" s="720"/>
      <c r="N1819" s="720"/>
      <c r="O1819" s="720"/>
      <c r="P1819" s="720"/>
      <c r="Q1819" s="720"/>
      <c r="R1819" s="720"/>
      <c r="S1819" s="720"/>
      <c r="T1819" s="720"/>
      <c r="U1819" s="720"/>
      <c r="V1819" s="716"/>
      <c r="W1819" s="720"/>
      <c r="X1819" s="713"/>
      <c r="Y1819" s="786"/>
      <c r="Z1819" s="720"/>
      <c r="AA1819" s="786"/>
      <c r="AB1819" s="720"/>
      <c r="AC1819" s="720"/>
      <c r="AD1819" s="720"/>
      <c r="AE1819" s="720"/>
      <c r="AF1819" s="786"/>
      <c r="AG1819" s="720"/>
      <c r="AH1819" s="720"/>
    </row>
    <row r="1820" spans="1:34" x14ac:dyDescent="0.25">
      <c r="A1820" s="720"/>
      <c r="B1820" s="720"/>
      <c r="C1820" s="786"/>
      <c r="D1820" s="720"/>
      <c r="E1820" s="786"/>
      <c r="F1820" s="1208"/>
      <c r="G1820" s="720"/>
      <c r="H1820" s="786"/>
      <c r="I1820" s="713"/>
      <c r="J1820" s="713"/>
      <c r="K1820" s="786"/>
      <c r="L1820" s="786"/>
      <c r="M1820" s="720"/>
      <c r="N1820" s="720"/>
      <c r="O1820" s="720"/>
      <c r="P1820" s="720"/>
      <c r="Q1820" s="720"/>
      <c r="R1820" s="720"/>
      <c r="S1820" s="720"/>
      <c r="T1820" s="720"/>
      <c r="U1820" s="720"/>
      <c r="V1820" s="716"/>
      <c r="W1820" s="720"/>
      <c r="X1820" s="713"/>
      <c r="Y1820" s="786"/>
      <c r="Z1820" s="720"/>
      <c r="AA1820" s="786"/>
      <c r="AB1820" s="720"/>
      <c r="AC1820" s="720"/>
      <c r="AD1820" s="720"/>
      <c r="AE1820" s="720"/>
      <c r="AF1820" s="786"/>
      <c r="AG1820" s="720"/>
      <c r="AH1820" s="720"/>
    </row>
    <row r="1821" spans="1:34" x14ac:dyDescent="0.25">
      <c r="A1821" s="720"/>
      <c r="B1821" s="720"/>
      <c r="C1821" s="786"/>
      <c r="D1821" s="720"/>
      <c r="E1821" s="786"/>
      <c r="F1821" s="1208"/>
      <c r="G1821" s="720"/>
      <c r="H1821" s="786"/>
      <c r="I1821" s="713"/>
      <c r="J1821" s="713"/>
      <c r="K1821" s="786"/>
      <c r="L1821" s="786"/>
      <c r="M1821" s="720"/>
      <c r="N1821" s="720"/>
      <c r="O1821" s="720"/>
      <c r="P1821" s="720"/>
      <c r="Q1821" s="720"/>
      <c r="R1821" s="720"/>
      <c r="S1821" s="720"/>
      <c r="T1821" s="720"/>
      <c r="U1821" s="720"/>
      <c r="V1821" s="716"/>
      <c r="W1821" s="720"/>
      <c r="X1821" s="713"/>
      <c r="Y1821" s="786"/>
      <c r="Z1821" s="720"/>
      <c r="AA1821" s="786"/>
      <c r="AB1821" s="720"/>
      <c r="AC1821" s="720"/>
      <c r="AD1821" s="720"/>
      <c r="AE1821" s="720"/>
      <c r="AF1821" s="786"/>
      <c r="AG1821" s="720"/>
      <c r="AH1821" s="720"/>
    </row>
    <row r="1822" spans="1:34" x14ac:dyDescent="0.25">
      <c r="A1822" s="720"/>
      <c r="B1822" s="720"/>
      <c r="C1822" s="786"/>
      <c r="D1822" s="720"/>
      <c r="E1822" s="786"/>
      <c r="F1822" s="1208"/>
      <c r="G1822" s="720"/>
      <c r="H1822" s="786"/>
      <c r="I1822" s="713"/>
      <c r="J1822" s="713"/>
      <c r="K1822" s="786"/>
      <c r="L1822" s="786"/>
      <c r="M1822" s="720"/>
      <c r="N1822" s="720"/>
      <c r="O1822" s="720"/>
      <c r="P1822" s="720"/>
      <c r="Q1822" s="720"/>
      <c r="R1822" s="720"/>
      <c r="S1822" s="720"/>
      <c r="T1822" s="720"/>
      <c r="U1822" s="720"/>
      <c r="V1822" s="716"/>
      <c r="W1822" s="720"/>
      <c r="X1822" s="713"/>
      <c r="Y1822" s="786"/>
      <c r="Z1822" s="720"/>
      <c r="AA1822" s="786"/>
      <c r="AB1822" s="720"/>
      <c r="AC1822" s="720"/>
      <c r="AD1822" s="720"/>
      <c r="AE1822" s="720"/>
      <c r="AF1822" s="786"/>
      <c r="AG1822" s="720"/>
      <c r="AH1822" s="720"/>
    </row>
    <row r="1823" spans="1:34" x14ac:dyDescent="0.25">
      <c r="A1823" s="720"/>
      <c r="B1823" s="720"/>
      <c r="C1823" s="786"/>
      <c r="D1823" s="720"/>
      <c r="E1823" s="786"/>
      <c r="F1823" s="1208"/>
      <c r="G1823" s="720"/>
      <c r="H1823" s="786"/>
      <c r="I1823" s="713"/>
      <c r="J1823" s="713"/>
      <c r="K1823" s="786"/>
      <c r="L1823" s="786"/>
      <c r="M1823" s="720"/>
      <c r="N1823" s="720"/>
      <c r="O1823" s="720"/>
      <c r="P1823" s="720"/>
      <c r="Q1823" s="720"/>
      <c r="R1823" s="720"/>
      <c r="S1823" s="720"/>
      <c r="T1823" s="720"/>
      <c r="U1823" s="720"/>
      <c r="V1823" s="716"/>
      <c r="W1823" s="720"/>
      <c r="X1823" s="713"/>
      <c r="Y1823" s="786"/>
      <c r="Z1823" s="720"/>
      <c r="AA1823" s="786"/>
      <c r="AB1823" s="720"/>
      <c r="AC1823" s="720"/>
      <c r="AD1823" s="720"/>
      <c r="AE1823" s="720"/>
      <c r="AF1823" s="786"/>
      <c r="AG1823" s="720"/>
      <c r="AH1823" s="720"/>
    </row>
    <row r="1824" spans="1:34" x14ac:dyDescent="0.25">
      <c r="A1824" s="720"/>
      <c r="B1824" s="720"/>
      <c r="C1824" s="786"/>
      <c r="D1824" s="720"/>
      <c r="E1824" s="786"/>
      <c r="F1824" s="1208"/>
      <c r="G1824" s="720"/>
      <c r="H1824" s="786"/>
      <c r="I1824" s="713"/>
      <c r="J1824" s="713"/>
      <c r="K1824" s="786"/>
      <c r="L1824" s="786"/>
      <c r="M1824" s="720"/>
      <c r="N1824" s="720"/>
      <c r="O1824" s="720"/>
      <c r="P1824" s="720"/>
      <c r="Q1824" s="720"/>
      <c r="R1824" s="720"/>
      <c r="S1824" s="720"/>
      <c r="T1824" s="720"/>
      <c r="U1824" s="720"/>
      <c r="V1824" s="716"/>
      <c r="W1824" s="720"/>
      <c r="X1824" s="713"/>
      <c r="Y1824" s="786"/>
      <c r="Z1824" s="720"/>
      <c r="AA1824" s="786"/>
      <c r="AB1824" s="720"/>
      <c r="AC1824" s="720"/>
      <c r="AD1824" s="720"/>
      <c r="AE1824" s="720"/>
      <c r="AF1824" s="786"/>
      <c r="AG1824" s="720"/>
      <c r="AH1824" s="720"/>
    </row>
    <row r="1825" spans="1:34" x14ac:dyDescent="0.25">
      <c r="A1825" s="720"/>
      <c r="B1825" s="720"/>
      <c r="C1825" s="786"/>
      <c r="D1825" s="720"/>
      <c r="E1825" s="786"/>
      <c r="F1825" s="1208"/>
      <c r="G1825" s="720"/>
      <c r="H1825" s="786"/>
      <c r="I1825" s="713"/>
      <c r="J1825" s="713"/>
      <c r="K1825" s="786"/>
      <c r="L1825" s="786"/>
      <c r="M1825" s="720"/>
      <c r="N1825" s="720"/>
      <c r="O1825" s="720"/>
      <c r="P1825" s="720"/>
      <c r="Q1825" s="720"/>
      <c r="R1825" s="720"/>
      <c r="S1825" s="720"/>
      <c r="T1825" s="720"/>
      <c r="U1825" s="720"/>
      <c r="V1825" s="716"/>
      <c r="W1825" s="720"/>
      <c r="X1825" s="713"/>
      <c r="Y1825" s="786"/>
      <c r="Z1825" s="720"/>
      <c r="AA1825" s="786"/>
      <c r="AB1825" s="720"/>
      <c r="AC1825" s="720"/>
      <c r="AD1825" s="720"/>
      <c r="AE1825" s="720"/>
      <c r="AF1825" s="786"/>
      <c r="AG1825" s="720"/>
      <c r="AH1825" s="720"/>
    </row>
    <row r="1826" spans="1:34" x14ac:dyDescent="0.25">
      <c r="A1826" s="720"/>
      <c r="B1826" s="720"/>
      <c r="C1826" s="786"/>
      <c r="D1826" s="720"/>
      <c r="E1826" s="786"/>
      <c r="F1826" s="1208"/>
      <c r="G1826" s="720"/>
      <c r="H1826" s="786"/>
      <c r="I1826" s="713"/>
      <c r="J1826" s="713"/>
      <c r="K1826" s="786"/>
      <c r="L1826" s="786"/>
      <c r="M1826" s="720"/>
      <c r="N1826" s="720"/>
      <c r="O1826" s="720"/>
      <c r="P1826" s="720"/>
      <c r="Q1826" s="720"/>
      <c r="R1826" s="720"/>
      <c r="S1826" s="720"/>
      <c r="T1826" s="720"/>
      <c r="U1826" s="720"/>
      <c r="V1826" s="716"/>
      <c r="W1826" s="720"/>
      <c r="X1826" s="713"/>
      <c r="Y1826" s="786"/>
      <c r="Z1826" s="720"/>
      <c r="AA1826" s="786"/>
      <c r="AB1826" s="720"/>
      <c r="AC1826" s="720"/>
      <c r="AD1826" s="720"/>
      <c r="AE1826" s="720"/>
      <c r="AF1826" s="786"/>
      <c r="AG1826" s="720"/>
      <c r="AH1826" s="720"/>
    </row>
    <row r="1827" spans="1:34" x14ac:dyDescent="0.25">
      <c r="A1827" s="720"/>
      <c r="B1827" s="720"/>
      <c r="C1827" s="786"/>
      <c r="D1827" s="720"/>
      <c r="E1827" s="786"/>
      <c r="F1827" s="1208"/>
      <c r="G1827" s="720"/>
      <c r="H1827" s="786"/>
      <c r="I1827" s="713"/>
      <c r="J1827" s="713"/>
      <c r="K1827" s="786"/>
      <c r="L1827" s="786"/>
      <c r="M1827" s="720"/>
      <c r="N1827" s="720"/>
      <c r="O1827" s="720"/>
      <c r="P1827" s="720"/>
      <c r="Q1827" s="720"/>
      <c r="R1827" s="720"/>
      <c r="S1827" s="720"/>
      <c r="T1827" s="720"/>
      <c r="U1827" s="720"/>
      <c r="V1827" s="716"/>
      <c r="W1827" s="720"/>
      <c r="X1827" s="713"/>
      <c r="Y1827" s="786"/>
      <c r="Z1827" s="720"/>
      <c r="AA1827" s="786"/>
      <c r="AB1827" s="720"/>
      <c r="AC1827" s="720"/>
      <c r="AD1827" s="720"/>
      <c r="AE1827" s="720"/>
      <c r="AF1827" s="786"/>
      <c r="AG1827" s="720"/>
      <c r="AH1827" s="720"/>
    </row>
    <row r="1828" spans="1:34" x14ac:dyDescent="0.25">
      <c r="A1828" s="720"/>
      <c r="B1828" s="720"/>
      <c r="C1828" s="786"/>
      <c r="D1828" s="720"/>
      <c r="E1828" s="786"/>
      <c r="F1828" s="1208"/>
      <c r="G1828" s="720"/>
      <c r="H1828" s="786"/>
      <c r="I1828" s="713"/>
      <c r="J1828" s="713"/>
      <c r="K1828" s="786"/>
      <c r="L1828" s="786"/>
      <c r="M1828" s="720"/>
      <c r="N1828" s="720"/>
      <c r="O1828" s="720"/>
      <c r="P1828" s="720"/>
      <c r="Q1828" s="720"/>
      <c r="R1828" s="720"/>
      <c r="S1828" s="720"/>
      <c r="T1828" s="720"/>
      <c r="U1828" s="720"/>
      <c r="V1828" s="716"/>
      <c r="W1828" s="720"/>
      <c r="X1828" s="713"/>
      <c r="Y1828" s="786"/>
      <c r="Z1828" s="720"/>
      <c r="AA1828" s="786"/>
      <c r="AB1828" s="720"/>
      <c r="AC1828" s="720"/>
      <c r="AD1828" s="720"/>
      <c r="AE1828" s="720"/>
      <c r="AF1828" s="786"/>
      <c r="AG1828" s="720"/>
      <c r="AH1828" s="720"/>
    </row>
    <row r="1829" spans="1:34" x14ac:dyDescent="0.25">
      <c r="A1829" s="720"/>
      <c r="B1829" s="720"/>
      <c r="C1829" s="786"/>
      <c r="D1829" s="720"/>
      <c r="E1829" s="786"/>
      <c r="F1829" s="1208"/>
      <c r="G1829" s="720"/>
      <c r="H1829" s="786"/>
      <c r="I1829" s="713"/>
      <c r="J1829" s="713"/>
      <c r="K1829" s="786"/>
      <c r="L1829" s="786"/>
      <c r="M1829" s="720"/>
      <c r="N1829" s="720"/>
      <c r="O1829" s="720"/>
      <c r="P1829" s="720"/>
      <c r="Q1829" s="720"/>
      <c r="R1829" s="720"/>
      <c r="S1829" s="720"/>
      <c r="T1829" s="720"/>
      <c r="U1829" s="720"/>
      <c r="V1829" s="716"/>
      <c r="W1829" s="720"/>
      <c r="X1829" s="713"/>
      <c r="Y1829" s="786"/>
      <c r="Z1829" s="720"/>
      <c r="AA1829" s="786"/>
      <c r="AB1829" s="720"/>
      <c r="AC1829" s="720"/>
      <c r="AD1829" s="720"/>
      <c r="AE1829" s="720"/>
      <c r="AF1829" s="786"/>
      <c r="AG1829" s="720"/>
      <c r="AH1829" s="720"/>
    </row>
    <row r="1830" spans="1:34" x14ac:dyDescent="0.25">
      <c r="A1830" s="720"/>
      <c r="B1830" s="720"/>
      <c r="C1830" s="786"/>
      <c r="D1830" s="720"/>
      <c r="E1830" s="786"/>
      <c r="F1830" s="1208"/>
      <c r="G1830" s="720"/>
      <c r="H1830" s="786"/>
      <c r="I1830" s="713"/>
      <c r="J1830" s="713"/>
      <c r="K1830" s="786"/>
      <c r="L1830" s="786"/>
      <c r="M1830" s="720"/>
      <c r="N1830" s="720"/>
      <c r="O1830" s="720"/>
      <c r="P1830" s="720"/>
      <c r="Q1830" s="720"/>
      <c r="R1830" s="720"/>
      <c r="S1830" s="720"/>
      <c r="T1830" s="720"/>
      <c r="U1830" s="720"/>
      <c r="V1830" s="716"/>
      <c r="W1830" s="720"/>
      <c r="X1830" s="713"/>
      <c r="Y1830" s="786"/>
      <c r="Z1830" s="720"/>
      <c r="AA1830" s="786"/>
      <c r="AB1830" s="720"/>
      <c r="AC1830" s="720"/>
      <c r="AD1830" s="720"/>
      <c r="AE1830" s="720"/>
      <c r="AF1830" s="786"/>
      <c r="AG1830" s="720"/>
      <c r="AH1830" s="720"/>
    </row>
    <row r="1831" spans="1:34" x14ac:dyDescent="0.25">
      <c r="A1831" s="720"/>
      <c r="B1831" s="720"/>
      <c r="C1831" s="786"/>
      <c r="D1831" s="720"/>
      <c r="E1831" s="786"/>
      <c r="F1831" s="1208"/>
      <c r="G1831" s="720"/>
      <c r="H1831" s="786"/>
      <c r="I1831" s="713"/>
      <c r="J1831" s="713"/>
      <c r="K1831" s="786"/>
      <c r="L1831" s="786"/>
      <c r="M1831" s="720"/>
      <c r="N1831" s="720"/>
      <c r="O1831" s="720"/>
      <c r="P1831" s="720"/>
      <c r="Q1831" s="720"/>
      <c r="R1831" s="720"/>
      <c r="S1831" s="720"/>
      <c r="T1831" s="720"/>
      <c r="U1831" s="720"/>
      <c r="V1831" s="716"/>
      <c r="W1831" s="720"/>
      <c r="X1831" s="713"/>
      <c r="Y1831" s="786"/>
      <c r="Z1831" s="720"/>
      <c r="AA1831" s="786"/>
      <c r="AB1831" s="720"/>
      <c r="AC1831" s="720"/>
      <c r="AD1831" s="720"/>
      <c r="AE1831" s="720"/>
      <c r="AF1831" s="786"/>
      <c r="AG1831" s="720"/>
      <c r="AH1831" s="720"/>
    </row>
    <row r="1832" spans="1:34" x14ac:dyDescent="0.25">
      <c r="A1832" s="720"/>
      <c r="B1832" s="720"/>
      <c r="C1832" s="786"/>
      <c r="D1832" s="720"/>
      <c r="E1832" s="786"/>
      <c r="F1832" s="1208"/>
      <c r="G1832" s="720"/>
      <c r="H1832" s="786"/>
      <c r="I1832" s="713"/>
      <c r="J1832" s="713"/>
      <c r="K1832" s="786"/>
      <c r="L1832" s="786"/>
      <c r="M1832" s="720"/>
      <c r="N1832" s="720"/>
      <c r="O1832" s="720"/>
      <c r="P1832" s="720"/>
      <c r="Q1832" s="720"/>
      <c r="R1832" s="720"/>
      <c r="S1832" s="720"/>
      <c r="T1832" s="720"/>
      <c r="U1832" s="720"/>
      <c r="V1832" s="716"/>
      <c r="W1832" s="720"/>
      <c r="X1832" s="713"/>
      <c r="Y1832" s="786"/>
      <c r="Z1832" s="720"/>
      <c r="AA1832" s="786"/>
      <c r="AB1832" s="720"/>
      <c r="AC1832" s="720"/>
      <c r="AD1832" s="720"/>
      <c r="AE1832" s="720"/>
      <c r="AF1832" s="786"/>
      <c r="AG1832" s="720"/>
      <c r="AH1832" s="720"/>
    </row>
    <row r="1833" spans="1:34" x14ac:dyDescent="0.25">
      <c r="A1833" s="720"/>
      <c r="B1833" s="720"/>
      <c r="C1833" s="786"/>
      <c r="D1833" s="720"/>
      <c r="E1833" s="786"/>
      <c r="F1833" s="1208"/>
      <c r="G1833" s="720"/>
      <c r="H1833" s="786"/>
      <c r="I1833" s="713"/>
      <c r="J1833" s="713"/>
      <c r="K1833" s="786"/>
      <c r="L1833" s="786"/>
      <c r="M1833" s="720"/>
      <c r="N1833" s="720"/>
      <c r="O1833" s="720"/>
      <c r="P1833" s="720"/>
      <c r="Q1833" s="720"/>
      <c r="R1833" s="720"/>
      <c r="S1833" s="720"/>
      <c r="T1833" s="720"/>
      <c r="U1833" s="720"/>
      <c r="V1833" s="716"/>
      <c r="W1833" s="720"/>
      <c r="X1833" s="713"/>
      <c r="Y1833" s="786"/>
      <c r="Z1833" s="720"/>
      <c r="AA1833" s="786"/>
      <c r="AB1833" s="720"/>
      <c r="AC1833" s="720"/>
      <c r="AD1833" s="720"/>
      <c r="AE1833" s="720"/>
      <c r="AF1833" s="786"/>
      <c r="AG1833" s="720"/>
      <c r="AH1833" s="720"/>
    </row>
    <row r="1834" spans="1:34" x14ac:dyDescent="0.25">
      <c r="A1834" s="720"/>
      <c r="B1834" s="720"/>
      <c r="C1834" s="786"/>
      <c r="D1834" s="720"/>
      <c r="E1834" s="786"/>
      <c r="F1834" s="1208"/>
      <c r="G1834" s="720"/>
      <c r="H1834" s="786"/>
      <c r="I1834" s="713"/>
      <c r="J1834" s="713"/>
      <c r="K1834" s="786"/>
      <c r="L1834" s="786"/>
      <c r="M1834" s="720"/>
      <c r="N1834" s="720"/>
      <c r="O1834" s="720"/>
      <c r="P1834" s="720"/>
      <c r="Q1834" s="720"/>
      <c r="R1834" s="720"/>
      <c r="S1834" s="720"/>
      <c r="T1834" s="720"/>
      <c r="U1834" s="720"/>
      <c r="V1834" s="716"/>
      <c r="W1834" s="720"/>
      <c r="X1834" s="713"/>
      <c r="Y1834" s="786"/>
      <c r="Z1834" s="720"/>
      <c r="AA1834" s="786"/>
      <c r="AB1834" s="720"/>
      <c r="AC1834" s="720"/>
      <c r="AD1834" s="720"/>
      <c r="AE1834" s="720"/>
      <c r="AF1834" s="786"/>
      <c r="AG1834" s="720"/>
      <c r="AH1834" s="720"/>
    </row>
    <row r="1835" spans="1:34" x14ac:dyDescent="0.25">
      <c r="A1835" s="720"/>
      <c r="B1835" s="720"/>
      <c r="C1835" s="786"/>
      <c r="D1835" s="720"/>
      <c r="E1835" s="786"/>
      <c r="F1835" s="1208"/>
      <c r="G1835" s="720"/>
      <c r="H1835" s="786"/>
      <c r="I1835" s="713"/>
      <c r="J1835" s="713"/>
      <c r="K1835" s="786"/>
      <c r="L1835" s="786"/>
      <c r="M1835" s="720"/>
      <c r="N1835" s="720"/>
      <c r="O1835" s="720"/>
      <c r="P1835" s="720"/>
      <c r="Q1835" s="720"/>
      <c r="R1835" s="720"/>
      <c r="S1835" s="720"/>
      <c r="T1835" s="720"/>
      <c r="U1835" s="720"/>
      <c r="V1835" s="716"/>
      <c r="W1835" s="720"/>
      <c r="X1835" s="713"/>
      <c r="Y1835" s="786"/>
      <c r="Z1835" s="720"/>
      <c r="AA1835" s="786"/>
      <c r="AB1835" s="720"/>
      <c r="AC1835" s="720"/>
      <c r="AD1835" s="720"/>
      <c r="AE1835" s="720"/>
      <c r="AF1835" s="786"/>
      <c r="AG1835" s="720"/>
      <c r="AH1835" s="720"/>
    </row>
    <row r="1836" spans="1:34" x14ac:dyDescent="0.25">
      <c r="A1836" s="720"/>
      <c r="B1836" s="720"/>
      <c r="C1836" s="786"/>
      <c r="D1836" s="720"/>
      <c r="E1836" s="786"/>
      <c r="F1836" s="1208"/>
      <c r="G1836" s="720"/>
      <c r="H1836" s="786"/>
      <c r="I1836" s="713"/>
      <c r="J1836" s="713"/>
      <c r="K1836" s="786"/>
      <c r="L1836" s="786"/>
      <c r="M1836" s="720"/>
      <c r="N1836" s="720"/>
      <c r="O1836" s="720"/>
      <c r="P1836" s="720"/>
      <c r="Q1836" s="720"/>
      <c r="R1836" s="720"/>
      <c r="S1836" s="720"/>
      <c r="T1836" s="720"/>
      <c r="U1836" s="720"/>
      <c r="V1836" s="716"/>
      <c r="W1836" s="720"/>
      <c r="X1836" s="713"/>
      <c r="Y1836" s="786"/>
      <c r="Z1836" s="720"/>
      <c r="AA1836" s="786"/>
      <c r="AB1836" s="720"/>
      <c r="AC1836" s="720"/>
      <c r="AD1836" s="720"/>
      <c r="AE1836" s="720"/>
      <c r="AF1836" s="786"/>
      <c r="AG1836" s="720"/>
      <c r="AH1836" s="720"/>
    </row>
    <row r="1837" spans="1:34" x14ac:dyDescent="0.25">
      <c r="A1837" s="720"/>
      <c r="B1837" s="720"/>
      <c r="C1837" s="786"/>
      <c r="D1837" s="720"/>
      <c r="E1837" s="786"/>
      <c r="F1837" s="1208"/>
      <c r="G1837" s="720"/>
      <c r="H1837" s="786"/>
      <c r="I1837" s="713"/>
      <c r="J1837" s="713"/>
      <c r="K1837" s="786"/>
      <c r="L1837" s="786"/>
      <c r="M1837" s="720"/>
      <c r="N1837" s="720"/>
      <c r="O1837" s="720"/>
      <c r="P1837" s="720"/>
      <c r="Q1837" s="720"/>
      <c r="R1837" s="720"/>
      <c r="S1837" s="720"/>
      <c r="T1837" s="720"/>
      <c r="U1837" s="720"/>
      <c r="V1837" s="716"/>
      <c r="W1837" s="720"/>
      <c r="X1837" s="713"/>
      <c r="Y1837" s="786"/>
      <c r="Z1837" s="720"/>
      <c r="AA1837" s="786"/>
      <c r="AB1837" s="720"/>
      <c r="AC1837" s="720"/>
      <c r="AD1837" s="720"/>
      <c r="AE1837" s="720"/>
      <c r="AF1837" s="786"/>
      <c r="AG1837" s="720"/>
      <c r="AH1837" s="720"/>
    </row>
    <row r="1838" spans="1:34" x14ac:dyDescent="0.25">
      <c r="A1838" s="720"/>
      <c r="B1838" s="720"/>
      <c r="C1838" s="786"/>
      <c r="D1838" s="720"/>
      <c r="E1838" s="786"/>
      <c r="F1838" s="1208"/>
      <c r="G1838" s="720"/>
      <c r="H1838" s="786"/>
      <c r="I1838" s="713"/>
      <c r="J1838" s="713"/>
      <c r="K1838" s="786"/>
      <c r="L1838" s="786"/>
      <c r="M1838" s="720"/>
      <c r="N1838" s="720"/>
      <c r="O1838" s="720"/>
      <c r="P1838" s="720"/>
      <c r="Q1838" s="720"/>
      <c r="R1838" s="720"/>
      <c r="S1838" s="720"/>
      <c r="T1838" s="720"/>
      <c r="U1838" s="720"/>
      <c r="V1838" s="716"/>
      <c r="W1838" s="720"/>
      <c r="X1838" s="713"/>
      <c r="Y1838" s="786"/>
      <c r="Z1838" s="720"/>
      <c r="AA1838" s="786"/>
      <c r="AB1838" s="720"/>
      <c r="AC1838" s="720"/>
      <c r="AD1838" s="720"/>
      <c r="AE1838" s="720"/>
      <c r="AF1838" s="786"/>
      <c r="AG1838" s="720"/>
      <c r="AH1838" s="720"/>
    </row>
    <row r="1839" spans="1:34" x14ac:dyDescent="0.25">
      <c r="A1839" s="720"/>
      <c r="B1839" s="720"/>
      <c r="C1839" s="786"/>
      <c r="D1839" s="720"/>
      <c r="E1839" s="786"/>
      <c r="F1839" s="1208"/>
      <c r="G1839" s="720"/>
      <c r="H1839" s="786"/>
      <c r="I1839" s="713"/>
      <c r="J1839" s="713"/>
      <c r="K1839" s="786"/>
      <c r="L1839" s="786"/>
      <c r="M1839" s="720"/>
      <c r="N1839" s="720"/>
      <c r="O1839" s="720"/>
      <c r="P1839" s="720"/>
      <c r="Q1839" s="720"/>
      <c r="R1839" s="720"/>
      <c r="S1839" s="720"/>
      <c r="T1839" s="720"/>
      <c r="U1839" s="720"/>
      <c r="V1839" s="716"/>
      <c r="W1839" s="720"/>
      <c r="X1839" s="713"/>
      <c r="Y1839" s="786"/>
      <c r="Z1839" s="720"/>
      <c r="AA1839" s="786"/>
      <c r="AB1839" s="720"/>
      <c r="AC1839" s="720"/>
      <c r="AD1839" s="720"/>
      <c r="AE1839" s="720"/>
      <c r="AF1839" s="786"/>
      <c r="AG1839" s="720"/>
      <c r="AH1839" s="720"/>
    </row>
    <row r="1840" spans="1:34" x14ac:dyDescent="0.25">
      <c r="A1840" s="720"/>
      <c r="B1840" s="720"/>
      <c r="C1840" s="786"/>
      <c r="D1840" s="720"/>
      <c r="E1840" s="786"/>
      <c r="F1840" s="1208"/>
      <c r="G1840" s="720"/>
      <c r="H1840" s="786"/>
      <c r="I1840" s="713"/>
      <c r="J1840" s="713"/>
      <c r="K1840" s="786"/>
      <c r="L1840" s="786"/>
      <c r="M1840" s="720"/>
      <c r="N1840" s="720"/>
      <c r="O1840" s="720"/>
      <c r="P1840" s="720"/>
      <c r="Q1840" s="720"/>
      <c r="R1840" s="720"/>
      <c r="S1840" s="720"/>
      <c r="T1840" s="720"/>
      <c r="U1840" s="720"/>
      <c r="V1840" s="716"/>
      <c r="W1840" s="720"/>
      <c r="X1840" s="713"/>
      <c r="Y1840" s="786"/>
      <c r="Z1840" s="720"/>
      <c r="AA1840" s="786"/>
      <c r="AB1840" s="720"/>
      <c r="AC1840" s="720"/>
      <c r="AD1840" s="720"/>
      <c r="AE1840" s="720"/>
      <c r="AF1840" s="786"/>
      <c r="AG1840" s="720"/>
      <c r="AH1840" s="720"/>
    </row>
    <row r="1841" spans="1:34" x14ac:dyDescent="0.25">
      <c r="A1841" s="720"/>
      <c r="B1841" s="720"/>
      <c r="C1841" s="786"/>
      <c r="D1841" s="720"/>
      <c r="E1841" s="786"/>
      <c r="F1841" s="1208"/>
      <c r="G1841" s="720"/>
      <c r="H1841" s="786"/>
      <c r="I1841" s="713"/>
      <c r="J1841" s="713"/>
      <c r="K1841" s="786"/>
      <c r="L1841" s="786"/>
      <c r="M1841" s="720"/>
      <c r="N1841" s="720"/>
      <c r="O1841" s="720"/>
      <c r="P1841" s="720"/>
      <c r="Q1841" s="720"/>
      <c r="R1841" s="720"/>
      <c r="S1841" s="720"/>
      <c r="T1841" s="720"/>
      <c r="U1841" s="720"/>
      <c r="V1841" s="716"/>
      <c r="W1841" s="720"/>
      <c r="X1841" s="713"/>
      <c r="Y1841" s="786"/>
      <c r="Z1841" s="720"/>
      <c r="AA1841" s="786"/>
      <c r="AB1841" s="720"/>
      <c r="AC1841" s="720"/>
      <c r="AD1841" s="720"/>
      <c r="AE1841" s="720"/>
      <c r="AF1841" s="786"/>
      <c r="AG1841" s="720"/>
      <c r="AH1841" s="720"/>
    </row>
    <row r="1842" spans="1:34" x14ac:dyDescent="0.25">
      <c r="A1842" s="720"/>
      <c r="B1842" s="720"/>
      <c r="C1842" s="786"/>
      <c r="D1842" s="720"/>
      <c r="E1842" s="786"/>
      <c r="F1842" s="1208"/>
      <c r="G1842" s="720"/>
      <c r="H1842" s="786"/>
      <c r="I1842" s="713"/>
      <c r="J1842" s="713"/>
      <c r="K1842" s="786"/>
      <c r="L1842" s="786"/>
      <c r="M1842" s="720"/>
      <c r="N1842" s="720"/>
      <c r="O1842" s="720"/>
      <c r="P1842" s="720"/>
      <c r="Q1842" s="720"/>
      <c r="R1842" s="720"/>
      <c r="S1842" s="720"/>
      <c r="T1842" s="720"/>
      <c r="U1842" s="720"/>
      <c r="V1842" s="716"/>
      <c r="W1842" s="720"/>
      <c r="X1842" s="713"/>
      <c r="Y1842" s="786"/>
      <c r="Z1842" s="720"/>
      <c r="AA1842" s="786"/>
      <c r="AB1842" s="720"/>
      <c r="AC1842" s="720"/>
      <c r="AD1842" s="720"/>
      <c r="AE1842" s="720"/>
      <c r="AF1842" s="786"/>
      <c r="AG1842" s="720"/>
      <c r="AH1842" s="720"/>
    </row>
    <row r="1843" spans="1:34" x14ac:dyDescent="0.25">
      <c r="A1843" s="720"/>
      <c r="B1843" s="720"/>
      <c r="C1843" s="786"/>
      <c r="D1843" s="720"/>
      <c r="E1843" s="786"/>
      <c r="F1843" s="1208"/>
      <c r="G1843" s="720"/>
      <c r="H1843" s="786"/>
      <c r="I1843" s="713"/>
      <c r="J1843" s="713"/>
      <c r="K1843" s="786"/>
      <c r="L1843" s="786"/>
      <c r="M1843" s="720"/>
      <c r="N1843" s="720"/>
      <c r="O1843" s="720"/>
      <c r="P1843" s="720"/>
      <c r="Q1843" s="720"/>
      <c r="R1843" s="720"/>
      <c r="S1843" s="720"/>
      <c r="T1843" s="720"/>
      <c r="U1843" s="720"/>
      <c r="V1843" s="716"/>
      <c r="W1843" s="720"/>
      <c r="X1843" s="713"/>
      <c r="Y1843" s="786"/>
      <c r="Z1843" s="720"/>
      <c r="AA1843" s="786"/>
      <c r="AB1843" s="720"/>
      <c r="AC1843" s="720"/>
      <c r="AD1843" s="720"/>
      <c r="AE1843" s="720"/>
      <c r="AF1843" s="786"/>
      <c r="AG1843" s="720"/>
      <c r="AH1843" s="720"/>
    </row>
    <row r="1844" spans="1:34" x14ac:dyDescent="0.25">
      <c r="A1844" s="720"/>
      <c r="B1844" s="720"/>
      <c r="C1844" s="786"/>
      <c r="D1844" s="720"/>
      <c r="E1844" s="786"/>
      <c r="F1844" s="1208"/>
      <c r="G1844" s="720"/>
      <c r="H1844" s="786"/>
      <c r="I1844" s="713"/>
      <c r="J1844" s="713"/>
      <c r="K1844" s="786"/>
      <c r="L1844" s="786"/>
      <c r="M1844" s="720"/>
      <c r="N1844" s="720"/>
      <c r="O1844" s="720"/>
      <c r="P1844" s="720"/>
      <c r="Q1844" s="720"/>
      <c r="R1844" s="720"/>
      <c r="S1844" s="720"/>
      <c r="T1844" s="720"/>
      <c r="U1844" s="720"/>
      <c r="V1844" s="716"/>
      <c r="W1844" s="720"/>
      <c r="X1844" s="713"/>
      <c r="Y1844" s="786"/>
      <c r="Z1844" s="720"/>
      <c r="AA1844" s="786"/>
      <c r="AB1844" s="720"/>
      <c r="AC1844" s="720"/>
      <c r="AD1844" s="720"/>
      <c r="AE1844" s="720"/>
      <c r="AF1844" s="786"/>
      <c r="AG1844" s="720"/>
      <c r="AH1844" s="720"/>
    </row>
    <row r="1845" spans="1:34" x14ac:dyDescent="0.25">
      <c r="A1845" s="720"/>
      <c r="B1845" s="720"/>
      <c r="C1845" s="786"/>
      <c r="D1845" s="720"/>
      <c r="E1845" s="786"/>
      <c r="F1845" s="1208"/>
      <c r="G1845" s="720"/>
      <c r="H1845" s="786"/>
      <c r="I1845" s="713"/>
      <c r="J1845" s="713"/>
      <c r="K1845" s="786"/>
      <c r="L1845" s="786"/>
      <c r="M1845" s="720"/>
      <c r="N1845" s="720"/>
      <c r="O1845" s="720"/>
      <c r="P1845" s="720"/>
      <c r="Q1845" s="720"/>
      <c r="R1845" s="720"/>
      <c r="S1845" s="720"/>
      <c r="T1845" s="720"/>
      <c r="U1845" s="720"/>
      <c r="V1845" s="716"/>
      <c r="W1845" s="720"/>
      <c r="X1845" s="713"/>
      <c r="Y1845" s="786"/>
      <c r="Z1845" s="720"/>
      <c r="AA1845" s="786"/>
      <c r="AB1845" s="720"/>
      <c r="AC1845" s="720"/>
      <c r="AD1845" s="720"/>
      <c r="AE1845" s="720"/>
      <c r="AF1845" s="786"/>
      <c r="AG1845" s="720"/>
      <c r="AH1845" s="720"/>
    </row>
    <row r="1846" spans="1:34" x14ac:dyDescent="0.25">
      <c r="A1846" s="720"/>
      <c r="B1846" s="720"/>
      <c r="C1846" s="786"/>
      <c r="D1846" s="720"/>
      <c r="E1846" s="786"/>
      <c r="F1846" s="1208"/>
      <c r="G1846" s="720"/>
      <c r="H1846" s="786"/>
      <c r="I1846" s="713"/>
      <c r="J1846" s="713"/>
      <c r="K1846" s="786"/>
      <c r="L1846" s="786"/>
      <c r="M1846" s="720"/>
      <c r="N1846" s="720"/>
      <c r="O1846" s="720"/>
      <c r="P1846" s="720"/>
      <c r="Q1846" s="720"/>
      <c r="R1846" s="720"/>
      <c r="S1846" s="720"/>
      <c r="T1846" s="720"/>
      <c r="U1846" s="720"/>
      <c r="V1846" s="716"/>
      <c r="W1846" s="720"/>
      <c r="X1846" s="713"/>
      <c r="Y1846" s="786"/>
      <c r="Z1846" s="720"/>
      <c r="AA1846" s="786"/>
      <c r="AB1846" s="720"/>
      <c r="AC1846" s="720"/>
      <c r="AD1846" s="720"/>
      <c r="AE1846" s="720"/>
      <c r="AF1846" s="786"/>
      <c r="AG1846" s="720"/>
      <c r="AH1846" s="720"/>
    </row>
    <row r="1847" spans="1:34" x14ac:dyDescent="0.25">
      <c r="A1847" s="720"/>
      <c r="B1847" s="720"/>
      <c r="C1847" s="786"/>
      <c r="D1847" s="720"/>
      <c r="E1847" s="786"/>
      <c r="F1847" s="1208"/>
      <c r="G1847" s="720"/>
      <c r="H1847" s="786"/>
      <c r="I1847" s="713"/>
      <c r="J1847" s="713"/>
      <c r="K1847" s="786"/>
      <c r="L1847" s="786"/>
      <c r="M1847" s="720"/>
      <c r="N1847" s="720"/>
      <c r="O1847" s="720"/>
      <c r="P1847" s="720"/>
      <c r="Q1847" s="720"/>
      <c r="R1847" s="720"/>
      <c r="S1847" s="720"/>
      <c r="T1847" s="720"/>
      <c r="U1847" s="720"/>
      <c r="V1847" s="716"/>
      <c r="W1847" s="720"/>
      <c r="X1847" s="713"/>
      <c r="Y1847" s="786"/>
      <c r="Z1847" s="720"/>
      <c r="AA1847" s="786"/>
      <c r="AB1847" s="720"/>
      <c r="AC1847" s="720"/>
      <c r="AD1847" s="720"/>
      <c r="AE1847" s="720"/>
      <c r="AF1847" s="786"/>
      <c r="AG1847" s="720"/>
      <c r="AH1847" s="720"/>
    </row>
    <row r="1848" spans="1:34" x14ac:dyDescent="0.25">
      <c r="A1848" s="720"/>
      <c r="B1848" s="720"/>
      <c r="C1848" s="786"/>
      <c r="D1848" s="720"/>
      <c r="E1848" s="786"/>
      <c r="F1848" s="1208"/>
      <c r="G1848" s="720"/>
      <c r="H1848" s="786"/>
      <c r="I1848" s="713"/>
      <c r="J1848" s="713"/>
      <c r="K1848" s="786"/>
      <c r="L1848" s="786"/>
      <c r="M1848" s="720"/>
      <c r="N1848" s="720"/>
      <c r="O1848" s="720"/>
      <c r="P1848" s="720"/>
      <c r="Q1848" s="720"/>
      <c r="R1848" s="720"/>
      <c r="S1848" s="720"/>
      <c r="T1848" s="720"/>
      <c r="U1848" s="720"/>
      <c r="V1848" s="716"/>
      <c r="W1848" s="720"/>
      <c r="X1848" s="713"/>
      <c r="Y1848" s="786"/>
      <c r="Z1848" s="720"/>
      <c r="AA1848" s="786"/>
      <c r="AB1848" s="720"/>
      <c r="AC1848" s="720"/>
      <c r="AD1848" s="720"/>
      <c r="AE1848" s="720"/>
      <c r="AF1848" s="786"/>
      <c r="AG1848" s="720"/>
      <c r="AH1848" s="720"/>
    </row>
    <row r="1849" spans="1:34" x14ac:dyDescent="0.25">
      <c r="A1849" s="720"/>
      <c r="B1849" s="720"/>
      <c r="C1849" s="786"/>
      <c r="D1849" s="720"/>
      <c r="E1849" s="786"/>
      <c r="F1849" s="1208"/>
      <c r="G1849" s="720"/>
      <c r="H1849" s="786"/>
      <c r="I1849" s="713"/>
      <c r="J1849" s="713"/>
      <c r="K1849" s="786"/>
      <c r="L1849" s="786"/>
      <c r="M1849" s="720"/>
      <c r="N1849" s="720"/>
      <c r="O1849" s="720"/>
      <c r="P1849" s="720"/>
      <c r="Q1849" s="720"/>
      <c r="R1849" s="720"/>
      <c r="S1849" s="720"/>
      <c r="T1849" s="720"/>
      <c r="U1849" s="720"/>
      <c r="V1849" s="716"/>
      <c r="W1849" s="720"/>
      <c r="X1849" s="713"/>
      <c r="Y1849" s="786"/>
      <c r="Z1849" s="720"/>
      <c r="AA1849" s="786"/>
      <c r="AB1849" s="720"/>
      <c r="AC1849" s="720"/>
      <c r="AD1849" s="720"/>
      <c r="AE1849" s="720"/>
      <c r="AF1849" s="786"/>
      <c r="AG1849" s="720"/>
      <c r="AH1849" s="720"/>
    </row>
    <row r="1850" spans="1:34" x14ac:dyDescent="0.25">
      <c r="A1850" s="720"/>
      <c r="B1850" s="720"/>
      <c r="C1850" s="786"/>
      <c r="D1850" s="720"/>
      <c r="E1850" s="786"/>
      <c r="F1850" s="1208"/>
      <c r="G1850" s="720"/>
      <c r="H1850" s="786"/>
      <c r="I1850" s="713"/>
      <c r="J1850" s="713"/>
      <c r="K1850" s="786"/>
      <c r="L1850" s="786"/>
      <c r="M1850" s="720"/>
      <c r="N1850" s="720"/>
      <c r="O1850" s="720"/>
      <c r="P1850" s="720"/>
      <c r="Q1850" s="720"/>
      <c r="R1850" s="720"/>
      <c r="S1850" s="720"/>
      <c r="T1850" s="720"/>
      <c r="U1850" s="720"/>
      <c r="V1850" s="716"/>
      <c r="W1850" s="720"/>
      <c r="X1850" s="713"/>
      <c r="Y1850" s="786"/>
      <c r="Z1850" s="720"/>
      <c r="AA1850" s="786"/>
      <c r="AB1850" s="720"/>
      <c r="AC1850" s="720"/>
      <c r="AD1850" s="720"/>
      <c r="AE1850" s="720"/>
      <c r="AF1850" s="786"/>
      <c r="AG1850" s="720"/>
      <c r="AH1850" s="720"/>
    </row>
    <row r="1851" spans="1:34" x14ac:dyDescent="0.25">
      <c r="A1851" s="720"/>
      <c r="B1851" s="720"/>
      <c r="C1851" s="786"/>
      <c r="D1851" s="720"/>
      <c r="E1851" s="786"/>
      <c r="F1851" s="1208"/>
      <c r="G1851" s="720"/>
      <c r="H1851" s="786"/>
      <c r="I1851" s="713"/>
      <c r="J1851" s="713"/>
      <c r="K1851" s="786"/>
      <c r="L1851" s="786"/>
      <c r="M1851" s="720"/>
      <c r="N1851" s="720"/>
      <c r="O1851" s="720"/>
      <c r="P1851" s="720"/>
      <c r="Q1851" s="720"/>
      <c r="R1851" s="720"/>
      <c r="S1851" s="720"/>
      <c r="T1851" s="720"/>
      <c r="U1851" s="720"/>
      <c r="V1851" s="716"/>
      <c r="W1851" s="720"/>
      <c r="X1851" s="713"/>
      <c r="Y1851" s="786"/>
      <c r="Z1851" s="720"/>
      <c r="AA1851" s="786"/>
      <c r="AB1851" s="720"/>
      <c r="AC1851" s="720"/>
      <c r="AD1851" s="720"/>
      <c r="AE1851" s="720"/>
      <c r="AF1851" s="786"/>
      <c r="AG1851" s="720"/>
      <c r="AH1851" s="720"/>
    </row>
    <row r="1852" spans="1:34" x14ac:dyDescent="0.25">
      <c r="A1852" s="720"/>
      <c r="B1852" s="720"/>
      <c r="C1852" s="786"/>
      <c r="D1852" s="720"/>
      <c r="E1852" s="786"/>
      <c r="F1852" s="1208"/>
      <c r="G1852" s="720"/>
      <c r="H1852" s="786"/>
      <c r="I1852" s="713"/>
      <c r="J1852" s="713"/>
      <c r="K1852" s="786"/>
      <c r="L1852" s="786"/>
      <c r="M1852" s="720"/>
      <c r="N1852" s="720"/>
      <c r="O1852" s="720"/>
      <c r="P1852" s="720"/>
      <c r="Q1852" s="720"/>
      <c r="R1852" s="720"/>
      <c r="S1852" s="720"/>
      <c r="T1852" s="720"/>
      <c r="U1852" s="720"/>
      <c r="V1852" s="716"/>
      <c r="W1852" s="720"/>
      <c r="X1852" s="713"/>
      <c r="Y1852" s="786"/>
      <c r="Z1852" s="720"/>
      <c r="AA1852" s="786"/>
      <c r="AB1852" s="720"/>
      <c r="AC1852" s="720"/>
      <c r="AD1852" s="720"/>
      <c r="AE1852" s="720"/>
      <c r="AF1852" s="786"/>
      <c r="AG1852" s="720"/>
      <c r="AH1852" s="720"/>
    </row>
    <row r="1853" spans="1:34" x14ac:dyDescent="0.25">
      <c r="A1853" s="720"/>
      <c r="B1853" s="720"/>
      <c r="C1853" s="786"/>
      <c r="D1853" s="720"/>
      <c r="E1853" s="786"/>
      <c r="F1853" s="1208"/>
      <c r="G1853" s="720"/>
      <c r="H1853" s="786"/>
      <c r="I1853" s="713"/>
      <c r="J1853" s="713"/>
      <c r="K1853" s="786"/>
      <c r="L1853" s="786"/>
      <c r="M1853" s="720"/>
      <c r="N1853" s="720"/>
      <c r="O1853" s="720"/>
      <c r="P1853" s="720"/>
      <c r="Q1853" s="720"/>
      <c r="R1853" s="720"/>
      <c r="S1853" s="720"/>
      <c r="T1853" s="720"/>
      <c r="U1853" s="720"/>
      <c r="V1853" s="716"/>
      <c r="W1853" s="720"/>
      <c r="X1853" s="713"/>
      <c r="Y1853" s="786"/>
      <c r="Z1853" s="720"/>
      <c r="AA1853" s="786"/>
      <c r="AB1853" s="720"/>
      <c r="AC1853" s="720"/>
      <c r="AD1853" s="720"/>
      <c r="AE1853" s="720"/>
      <c r="AF1853" s="786"/>
      <c r="AG1853" s="720"/>
      <c r="AH1853" s="720"/>
    </row>
    <row r="1854" spans="1:34" x14ac:dyDescent="0.25">
      <c r="A1854" s="720"/>
      <c r="B1854" s="720"/>
      <c r="C1854" s="786"/>
      <c r="D1854" s="720"/>
      <c r="E1854" s="786"/>
      <c r="F1854" s="1208"/>
      <c r="G1854" s="720"/>
      <c r="H1854" s="786"/>
      <c r="I1854" s="713"/>
      <c r="J1854" s="713"/>
      <c r="K1854" s="786"/>
      <c r="L1854" s="786"/>
      <c r="M1854" s="720"/>
      <c r="N1854" s="720"/>
      <c r="O1854" s="720"/>
      <c r="P1854" s="720"/>
      <c r="Q1854" s="720"/>
      <c r="R1854" s="720"/>
      <c r="S1854" s="720"/>
      <c r="T1854" s="720"/>
      <c r="U1854" s="720"/>
      <c r="V1854" s="716"/>
      <c r="W1854" s="720"/>
      <c r="X1854" s="713"/>
      <c r="Y1854" s="786"/>
      <c r="Z1854" s="720"/>
      <c r="AA1854" s="786"/>
      <c r="AB1854" s="720"/>
      <c r="AC1854" s="720"/>
      <c r="AD1854" s="720"/>
      <c r="AE1854" s="720"/>
      <c r="AF1854" s="786"/>
      <c r="AG1854" s="720"/>
      <c r="AH1854" s="720"/>
    </row>
    <row r="1855" spans="1:34" x14ac:dyDescent="0.25">
      <c r="A1855" s="720"/>
      <c r="B1855" s="720"/>
      <c r="C1855" s="786"/>
      <c r="D1855" s="720"/>
      <c r="E1855" s="786"/>
      <c r="F1855" s="1208"/>
      <c r="G1855" s="720"/>
      <c r="H1855" s="786"/>
      <c r="I1855" s="713"/>
      <c r="J1855" s="713"/>
      <c r="K1855" s="786"/>
      <c r="L1855" s="786"/>
      <c r="M1855" s="720"/>
      <c r="N1855" s="720"/>
      <c r="O1855" s="720"/>
      <c r="P1855" s="720"/>
      <c r="Q1855" s="720"/>
      <c r="R1855" s="720"/>
      <c r="S1855" s="720"/>
      <c r="T1855" s="720"/>
      <c r="U1855" s="720"/>
      <c r="V1855" s="716"/>
      <c r="W1855" s="720"/>
      <c r="X1855" s="713"/>
      <c r="Y1855" s="786"/>
      <c r="Z1855" s="720"/>
      <c r="AA1855" s="786"/>
      <c r="AB1855" s="720"/>
      <c r="AC1855" s="720"/>
      <c r="AD1855" s="720"/>
      <c r="AE1855" s="720"/>
      <c r="AF1855" s="786"/>
      <c r="AG1855" s="720"/>
      <c r="AH1855" s="720"/>
    </row>
    <row r="1856" spans="1:34" x14ac:dyDescent="0.25">
      <c r="A1856" s="720"/>
      <c r="B1856" s="720"/>
      <c r="C1856" s="786"/>
      <c r="D1856" s="720"/>
      <c r="E1856" s="786"/>
      <c r="F1856" s="1208"/>
      <c r="G1856" s="720"/>
      <c r="H1856" s="786"/>
      <c r="I1856" s="713"/>
      <c r="J1856" s="713"/>
      <c r="K1856" s="786"/>
      <c r="L1856" s="786"/>
      <c r="M1856" s="720"/>
      <c r="N1856" s="720"/>
      <c r="O1856" s="720"/>
      <c r="P1856" s="720"/>
      <c r="Q1856" s="720"/>
      <c r="R1856" s="720"/>
      <c r="S1856" s="720"/>
      <c r="T1856" s="720"/>
      <c r="U1856" s="720"/>
      <c r="V1856" s="716"/>
      <c r="W1856" s="720"/>
      <c r="X1856" s="713"/>
      <c r="Y1856" s="786"/>
      <c r="Z1856" s="720"/>
      <c r="AA1856" s="786"/>
      <c r="AB1856" s="720"/>
      <c r="AC1856" s="720"/>
      <c r="AD1856" s="720"/>
      <c r="AE1856" s="720"/>
      <c r="AF1856" s="786"/>
      <c r="AG1856" s="720"/>
      <c r="AH1856" s="720"/>
    </row>
    <row r="1857" spans="1:34" x14ac:dyDescent="0.25">
      <c r="A1857" s="720"/>
      <c r="B1857" s="720"/>
      <c r="C1857" s="786"/>
      <c r="D1857" s="720"/>
      <c r="E1857" s="786"/>
      <c r="F1857" s="1208"/>
      <c r="G1857" s="720"/>
      <c r="H1857" s="786"/>
      <c r="I1857" s="713"/>
      <c r="J1857" s="713"/>
      <c r="K1857" s="786"/>
      <c r="L1857" s="786"/>
      <c r="M1857" s="720"/>
      <c r="N1857" s="720"/>
      <c r="O1857" s="720"/>
      <c r="P1857" s="720"/>
      <c r="Q1857" s="720"/>
      <c r="R1857" s="720"/>
      <c r="S1857" s="720"/>
      <c r="T1857" s="720"/>
      <c r="U1857" s="720"/>
      <c r="V1857" s="716"/>
      <c r="W1857" s="720"/>
      <c r="X1857" s="713"/>
      <c r="Y1857" s="786"/>
      <c r="Z1857" s="720"/>
      <c r="AA1857" s="786"/>
      <c r="AB1857" s="720"/>
      <c r="AC1857" s="720"/>
      <c r="AD1857" s="720"/>
      <c r="AE1857" s="720"/>
      <c r="AF1857" s="786"/>
      <c r="AG1857" s="720"/>
      <c r="AH1857" s="720"/>
    </row>
    <row r="1858" spans="1:34" x14ac:dyDescent="0.25">
      <c r="A1858" s="720"/>
      <c r="B1858" s="720"/>
      <c r="C1858" s="786"/>
      <c r="D1858" s="720"/>
      <c r="E1858" s="786"/>
      <c r="F1858" s="1208"/>
      <c r="G1858" s="720"/>
      <c r="H1858" s="786"/>
      <c r="I1858" s="713"/>
      <c r="J1858" s="713"/>
      <c r="K1858" s="786"/>
      <c r="L1858" s="786"/>
      <c r="M1858" s="720"/>
      <c r="N1858" s="720"/>
      <c r="O1858" s="720"/>
      <c r="P1858" s="720"/>
      <c r="Q1858" s="720"/>
      <c r="R1858" s="720"/>
      <c r="S1858" s="720"/>
      <c r="T1858" s="720"/>
      <c r="U1858" s="720"/>
      <c r="V1858" s="716"/>
      <c r="W1858" s="720"/>
      <c r="X1858" s="713"/>
      <c r="Y1858" s="786"/>
      <c r="Z1858" s="720"/>
      <c r="AA1858" s="786"/>
      <c r="AB1858" s="720"/>
      <c r="AC1858" s="720"/>
      <c r="AD1858" s="720"/>
      <c r="AE1858" s="720"/>
      <c r="AF1858" s="786"/>
      <c r="AG1858" s="720"/>
      <c r="AH1858" s="720"/>
    </row>
    <row r="1859" spans="1:34" x14ac:dyDescent="0.25">
      <c r="A1859" s="720"/>
      <c r="B1859" s="720"/>
      <c r="C1859" s="786"/>
      <c r="D1859" s="720"/>
      <c r="E1859" s="786"/>
      <c r="F1859" s="1208"/>
      <c r="G1859" s="720"/>
      <c r="H1859" s="786"/>
      <c r="I1859" s="713"/>
      <c r="J1859" s="713"/>
      <c r="K1859" s="786"/>
      <c r="L1859" s="786"/>
      <c r="M1859" s="720"/>
      <c r="N1859" s="720"/>
      <c r="O1859" s="720"/>
      <c r="P1859" s="720"/>
      <c r="Q1859" s="720"/>
      <c r="R1859" s="720"/>
      <c r="S1859" s="720"/>
      <c r="T1859" s="720"/>
      <c r="U1859" s="720"/>
      <c r="V1859" s="716"/>
      <c r="W1859" s="720"/>
      <c r="X1859" s="713"/>
      <c r="Y1859" s="786"/>
      <c r="Z1859" s="720"/>
      <c r="AA1859" s="786"/>
      <c r="AB1859" s="720"/>
      <c r="AC1859" s="720"/>
      <c r="AD1859" s="720"/>
      <c r="AE1859" s="720"/>
      <c r="AF1859" s="786"/>
      <c r="AG1859" s="720"/>
      <c r="AH1859" s="720"/>
    </row>
    <row r="1860" spans="1:34" x14ac:dyDescent="0.25">
      <c r="A1860" s="720"/>
      <c r="B1860" s="720"/>
      <c r="C1860" s="786"/>
      <c r="D1860" s="720"/>
      <c r="E1860" s="786"/>
      <c r="F1860" s="1208"/>
      <c r="G1860" s="720"/>
      <c r="H1860" s="786"/>
      <c r="I1860" s="713"/>
      <c r="J1860" s="713"/>
      <c r="K1860" s="786"/>
      <c r="L1860" s="786"/>
      <c r="M1860" s="720"/>
      <c r="N1860" s="720"/>
      <c r="O1860" s="720"/>
      <c r="P1860" s="720"/>
      <c r="Q1860" s="720"/>
      <c r="R1860" s="720"/>
      <c r="S1860" s="720"/>
      <c r="T1860" s="720"/>
      <c r="U1860" s="720"/>
      <c r="V1860" s="716"/>
      <c r="W1860" s="720"/>
      <c r="X1860" s="713"/>
      <c r="Y1860" s="786"/>
      <c r="Z1860" s="720"/>
      <c r="AA1860" s="786"/>
      <c r="AB1860" s="720"/>
      <c r="AC1860" s="720"/>
      <c r="AD1860" s="720"/>
      <c r="AE1860" s="720"/>
      <c r="AF1860" s="786"/>
      <c r="AG1860" s="720"/>
      <c r="AH1860" s="720"/>
    </row>
    <row r="1861" spans="1:34" x14ac:dyDescent="0.25">
      <c r="A1861" s="720"/>
      <c r="B1861" s="720"/>
      <c r="C1861" s="786"/>
      <c r="D1861" s="720"/>
      <c r="E1861" s="786"/>
      <c r="F1861" s="1208"/>
      <c r="G1861" s="720"/>
      <c r="H1861" s="786"/>
      <c r="I1861" s="713"/>
      <c r="J1861" s="713"/>
      <c r="K1861" s="786"/>
      <c r="L1861" s="786"/>
      <c r="M1861" s="720"/>
      <c r="N1861" s="720"/>
      <c r="O1861" s="720"/>
      <c r="P1861" s="720"/>
      <c r="Q1861" s="720"/>
      <c r="R1861" s="720"/>
      <c r="S1861" s="720"/>
      <c r="T1861" s="720"/>
      <c r="U1861" s="720"/>
      <c r="V1861" s="716"/>
      <c r="W1861" s="720"/>
      <c r="X1861" s="713"/>
      <c r="Y1861" s="786"/>
      <c r="Z1861" s="720"/>
      <c r="AA1861" s="786"/>
      <c r="AB1861" s="720"/>
      <c r="AC1861" s="720"/>
      <c r="AD1861" s="720"/>
      <c r="AE1861" s="720"/>
      <c r="AF1861" s="786"/>
      <c r="AG1861" s="720"/>
      <c r="AH1861" s="720"/>
    </row>
    <row r="1862" spans="1:34" x14ac:dyDescent="0.25">
      <c r="A1862" s="720"/>
      <c r="B1862" s="720"/>
      <c r="C1862" s="786"/>
      <c r="D1862" s="720"/>
      <c r="E1862" s="786"/>
      <c r="F1862" s="1208"/>
      <c r="G1862" s="720"/>
      <c r="H1862" s="786"/>
      <c r="I1862" s="713"/>
      <c r="J1862" s="713"/>
      <c r="K1862" s="786"/>
      <c r="L1862" s="786"/>
      <c r="M1862" s="720"/>
      <c r="N1862" s="720"/>
      <c r="O1862" s="720"/>
      <c r="P1862" s="720"/>
      <c r="Q1862" s="720"/>
      <c r="R1862" s="720"/>
      <c r="S1862" s="720"/>
      <c r="T1862" s="720"/>
      <c r="U1862" s="720"/>
      <c r="V1862" s="716"/>
      <c r="W1862" s="720"/>
      <c r="X1862" s="713"/>
      <c r="Y1862" s="786"/>
      <c r="Z1862" s="720"/>
      <c r="AA1862" s="786"/>
      <c r="AB1862" s="720"/>
      <c r="AC1862" s="720"/>
      <c r="AD1862" s="720"/>
      <c r="AE1862" s="720"/>
      <c r="AF1862" s="786"/>
      <c r="AG1862" s="720"/>
      <c r="AH1862" s="720"/>
    </row>
    <row r="1863" spans="1:34" x14ac:dyDescent="0.25">
      <c r="A1863" s="720"/>
      <c r="B1863" s="720"/>
      <c r="C1863" s="786"/>
      <c r="D1863" s="720"/>
      <c r="E1863" s="786"/>
      <c r="F1863" s="1208"/>
      <c r="G1863" s="720"/>
      <c r="H1863" s="786"/>
      <c r="I1863" s="713"/>
      <c r="J1863" s="713"/>
      <c r="K1863" s="786"/>
      <c r="L1863" s="786"/>
      <c r="M1863" s="720"/>
      <c r="N1863" s="720"/>
      <c r="O1863" s="720"/>
      <c r="P1863" s="720"/>
      <c r="Q1863" s="720"/>
      <c r="R1863" s="720"/>
      <c r="S1863" s="720"/>
      <c r="T1863" s="720"/>
      <c r="U1863" s="720"/>
      <c r="V1863" s="716"/>
      <c r="W1863" s="720"/>
      <c r="X1863" s="713"/>
      <c r="Y1863" s="786"/>
      <c r="Z1863" s="720"/>
      <c r="AA1863" s="786"/>
      <c r="AB1863" s="720"/>
      <c r="AC1863" s="720"/>
      <c r="AD1863" s="720"/>
      <c r="AE1863" s="720"/>
      <c r="AF1863" s="786"/>
      <c r="AG1863" s="720"/>
      <c r="AH1863" s="720"/>
    </row>
    <row r="1864" spans="1:34" x14ac:dyDescent="0.25">
      <c r="A1864" s="720"/>
      <c r="B1864" s="720"/>
      <c r="C1864" s="786"/>
      <c r="D1864" s="720"/>
      <c r="E1864" s="786"/>
      <c r="F1864" s="1208"/>
      <c r="G1864" s="720"/>
      <c r="H1864" s="786"/>
      <c r="I1864" s="713"/>
      <c r="J1864" s="713"/>
      <c r="K1864" s="786"/>
      <c r="L1864" s="786"/>
      <c r="M1864" s="720"/>
      <c r="N1864" s="720"/>
      <c r="O1864" s="720"/>
      <c r="P1864" s="720"/>
      <c r="Q1864" s="720"/>
      <c r="R1864" s="720"/>
      <c r="S1864" s="720"/>
      <c r="T1864" s="720"/>
      <c r="U1864" s="720"/>
      <c r="V1864" s="716"/>
      <c r="W1864" s="720"/>
      <c r="X1864" s="713"/>
      <c r="Y1864" s="786"/>
      <c r="Z1864" s="720"/>
      <c r="AA1864" s="786"/>
      <c r="AB1864" s="720"/>
      <c r="AC1864" s="720"/>
      <c r="AD1864" s="720"/>
      <c r="AE1864" s="720"/>
      <c r="AF1864" s="786"/>
      <c r="AG1864" s="720"/>
      <c r="AH1864" s="720"/>
    </row>
    <row r="1865" spans="1:34" x14ac:dyDescent="0.25">
      <c r="A1865" s="720"/>
      <c r="B1865" s="720"/>
      <c r="C1865" s="786"/>
      <c r="D1865" s="720"/>
      <c r="E1865" s="786"/>
      <c r="F1865" s="1208"/>
      <c r="G1865" s="720"/>
      <c r="H1865" s="786"/>
      <c r="I1865" s="713"/>
      <c r="J1865" s="713"/>
      <c r="K1865" s="786"/>
      <c r="L1865" s="786"/>
      <c r="M1865" s="720"/>
      <c r="N1865" s="720"/>
      <c r="O1865" s="720"/>
      <c r="P1865" s="720"/>
      <c r="Q1865" s="720"/>
      <c r="R1865" s="720"/>
      <c r="S1865" s="720"/>
      <c r="T1865" s="720"/>
      <c r="U1865" s="720"/>
      <c r="V1865" s="716"/>
      <c r="W1865" s="720"/>
      <c r="X1865" s="713"/>
      <c r="Y1865" s="786"/>
      <c r="Z1865" s="720"/>
      <c r="AA1865" s="786"/>
      <c r="AB1865" s="720"/>
      <c r="AC1865" s="720"/>
      <c r="AD1865" s="720"/>
      <c r="AE1865" s="720"/>
      <c r="AF1865" s="786"/>
      <c r="AG1865" s="720"/>
      <c r="AH1865" s="720"/>
    </row>
    <row r="1866" spans="1:34" x14ac:dyDescent="0.25">
      <c r="A1866" s="720"/>
      <c r="B1866" s="720"/>
      <c r="C1866" s="786"/>
      <c r="D1866" s="720"/>
      <c r="E1866" s="786"/>
      <c r="F1866" s="1208"/>
      <c r="G1866" s="720"/>
      <c r="H1866" s="786"/>
      <c r="I1866" s="713"/>
      <c r="J1866" s="713"/>
      <c r="K1866" s="786"/>
      <c r="L1866" s="786"/>
      <c r="M1866" s="720"/>
      <c r="N1866" s="720"/>
      <c r="O1866" s="720"/>
      <c r="P1866" s="720"/>
      <c r="Q1866" s="720"/>
      <c r="R1866" s="720"/>
      <c r="S1866" s="720"/>
      <c r="T1866" s="720"/>
      <c r="U1866" s="720"/>
      <c r="V1866" s="716"/>
      <c r="W1866" s="720"/>
      <c r="X1866" s="713"/>
      <c r="Y1866" s="786"/>
      <c r="Z1866" s="720"/>
      <c r="AA1866" s="786"/>
      <c r="AB1866" s="720"/>
      <c r="AC1866" s="720"/>
      <c r="AD1866" s="720"/>
      <c r="AE1866" s="720"/>
      <c r="AF1866" s="786"/>
      <c r="AG1866" s="720"/>
      <c r="AH1866" s="720"/>
    </row>
    <row r="1867" spans="1:34" x14ac:dyDescent="0.25">
      <c r="A1867" s="720"/>
      <c r="B1867" s="720"/>
      <c r="C1867" s="786"/>
      <c r="D1867" s="720"/>
      <c r="E1867" s="786"/>
      <c r="F1867" s="1208"/>
      <c r="G1867" s="720"/>
      <c r="H1867" s="786"/>
      <c r="I1867" s="713"/>
      <c r="J1867" s="713"/>
      <c r="K1867" s="786"/>
      <c r="L1867" s="786"/>
      <c r="M1867" s="720"/>
      <c r="N1867" s="720"/>
      <c r="O1867" s="720"/>
      <c r="P1867" s="720"/>
      <c r="Q1867" s="720"/>
      <c r="R1867" s="720"/>
      <c r="S1867" s="720"/>
      <c r="T1867" s="720"/>
      <c r="U1867" s="720"/>
      <c r="V1867" s="716"/>
      <c r="W1867" s="720"/>
      <c r="X1867" s="713"/>
      <c r="Y1867" s="786"/>
      <c r="Z1867" s="720"/>
      <c r="AA1867" s="786"/>
      <c r="AB1867" s="720"/>
      <c r="AC1867" s="720"/>
      <c r="AD1867" s="720"/>
      <c r="AE1867" s="720"/>
      <c r="AF1867" s="786"/>
      <c r="AG1867" s="720"/>
      <c r="AH1867" s="720"/>
    </row>
    <row r="1868" spans="1:34" x14ac:dyDescent="0.25">
      <c r="A1868" s="720"/>
      <c r="B1868" s="720"/>
      <c r="C1868" s="786"/>
      <c r="D1868" s="720"/>
      <c r="E1868" s="786"/>
      <c r="F1868" s="1208"/>
      <c r="G1868" s="720"/>
      <c r="H1868" s="786"/>
      <c r="I1868" s="713"/>
      <c r="J1868" s="713"/>
      <c r="K1868" s="786"/>
      <c r="L1868" s="786"/>
      <c r="M1868" s="720"/>
      <c r="N1868" s="720"/>
      <c r="O1868" s="720"/>
      <c r="P1868" s="720"/>
      <c r="Q1868" s="720"/>
      <c r="R1868" s="720"/>
      <c r="S1868" s="720"/>
      <c r="T1868" s="720"/>
      <c r="U1868" s="720"/>
      <c r="V1868" s="716"/>
      <c r="W1868" s="720"/>
      <c r="X1868" s="713"/>
      <c r="Y1868" s="786"/>
      <c r="Z1868" s="720"/>
      <c r="AA1868" s="786"/>
      <c r="AB1868" s="720"/>
      <c r="AC1868" s="720"/>
      <c r="AD1868" s="720"/>
      <c r="AE1868" s="720"/>
      <c r="AF1868" s="786"/>
      <c r="AG1868" s="720"/>
      <c r="AH1868" s="720"/>
    </row>
    <row r="1869" spans="1:34" x14ac:dyDescent="0.25">
      <c r="A1869" s="720"/>
      <c r="B1869" s="720"/>
      <c r="C1869" s="786"/>
      <c r="D1869" s="720"/>
      <c r="E1869" s="786"/>
      <c r="F1869" s="1208"/>
      <c r="G1869" s="720"/>
      <c r="H1869" s="786"/>
      <c r="I1869" s="713"/>
      <c r="J1869" s="713"/>
      <c r="K1869" s="786"/>
      <c r="L1869" s="786"/>
      <c r="M1869" s="720"/>
      <c r="N1869" s="720"/>
      <c r="O1869" s="720"/>
      <c r="P1869" s="720"/>
      <c r="Q1869" s="720"/>
      <c r="R1869" s="720"/>
      <c r="S1869" s="720"/>
      <c r="T1869" s="720"/>
      <c r="U1869" s="720"/>
      <c r="V1869" s="716"/>
      <c r="W1869" s="720"/>
      <c r="X1869" s="713"/>
      <c r="Y1869" s="786"/>
      <c r="Z1869" s="720"/>
      <c r="AA1869" s="786"/>
      <c r="AB1869" s="720"/>
      <c r="AC1869" s="720"/>
      <c r="AD1869" s="720"/>
      <c r="AE1869" s="720"/>
      <c r="AF1869" s="786"/>
      <c r="AG1869" s="720"/>
      <c r="AH1869" s="720"/>
    </row>
    <row r="1870" spans="1:34" x14ac:dyDescent="0.25">
      <c r="A1870" s="720"/>
      <c r="B1870" s="720"/>
      <c r="C1870" s="786"/>
      <c r="D1870" s="720"/>
      <c r="E1870" s="786"/>
      <c r="F1870" s="1208"/>
      <c r="G1870" s="720"/>
      <c r="H1870" s="786"/>
      <c r="I1870" s="713"/>
      <c r="J1870" s="713"/>
      <c r="K1870" s="786"/>
      <c r="L1870" s="786"/>
      <c r="M1870" s="720"/>
      <c r="N1870" s="720"/>
      <c r="O1870" s="720"/>
      <c r="P1870" s="720"/>
      <c r="Q1870" s="720"/>
      <c r="R1870" s="720"/>
      <c r="S1870" s="720"/>
      <c r="T1870" s="720"/>
      <c r="U1870" s="720"/>
      <c r="V1870" s="716"/>
      <c r="W1870" s="720"/>
      <c r="X1870" s="713"/>
      <c r="Y1870" s="786"/>
      <c r="Z1870" s="720"/>
      <c r="AA1870" s="786"/>
      <c r="AB1870" s="720"/>
      <c r="AC1870" s="720"/>
      <c r="AD1870" s="720"/>
      <c r="AE1870" s="720"/>
      <c r="AF1870" s="786"/>
      <c r="AG1870" s="720"/>
      <c r="AH1870" s="720"/>
    </row>
    <row r="1871" spans="1:34" x14ac:dyDescent="0.25">
      <c r="A1871" s="720"/>
      <c r="B1871" s="720"/>
      <c r="C1871" s="786"/>
      <c r="D1871" s="720"/>
      <c r="E1871" s="786"/>
      <c r="F1871" s="1208"/>
      <c r="G1871" s="720"/>
      <c r="H1871" s="786"/>
      <c r="I1871" s="713"/>
      <c r="J1871" s="713"/>
      <c r="K1871" s="786"/>
      <c r="L1871" s="786"/>
      <c r="M1871" s="720"/>
      <c r="N1871" s="720"/>
      <c r="O1871" s="720"/>
      <c r="P1871" s="720"/>
      <c r="Q1871" s="720"/>
      <c r="R1871" s="720"/>
      <c r="S1871" s="720"/>
      <c r="T1871" s="720"/>
      <c r="U1871" s="720"/>
      <c r="V1871" s="716"/>
      <c r="W1871" s="720"/>
      <c r="X1871" s="713"/>
      <c r="Y1871" s="786"/>
      <c r="Z1871" s="720"/>
      <c r="AA1871" s="786"/>
      <c r="AB1871" s="720"/>
      <c r="AC1871" s="720"/>
      <c r="AD1871" s="720"/>
      <c r="AE1871" s="720"/>
      <c r="AF1871" s="786"/>
      <c r="AG1871" s="720"/>
      <c r="AH1871" s="720"/>
    </row>
    <row r="1872" spans="1:34" x14ac:dyDescent="0.25">
      <c r="A1872" s="720"/>
      <c r="B1872" s="720"/>
      <c r="C1872" s="786"/>
      <c r="D1872" s="720"/>
      <c r="E1872" s="786"/>
      <c r="F1872" s="1208"/>
      <c r="G1872" s="720"/>
      <c r="H1872" s="786"/>
      <c r="I1872" s="713"/>
      <c r="J1872" s="713"/>
      <c r="K1872" s="786"/>
      <c r="L1872" s="786"/>
      <c r="M1872" s="720"/>
      <c r="N1872" s="720"/>
      <c r="O1872" s="720"/>
      <c r="P1872" s="720"/>
      <c r="Q1872" s="720"/>
      <c r="R1872" s="720"/>
      <c r="S1872" s="720"/>
      <c r="T1872" s="720"/>
      <c r="U1872" s="720"/>
      <c r="V1872" s="716"/>
      <c r="W1872" s="720"/>
      <c r="X1872" s="713"/>
      <c r="Y1872" s="786"/>
      <c r="Z1872" s="720"/>
      <c r="AA1872" s="786"/>
      <c r="AB1872" s="720"/>
      <c r="AC1872" s="720"/>
      <c r="AD1872" s="720"/>
      <c r="AE1872" s="720"/>
      <c r="AF1872" s="786"/>
      <c r="AG1872" s="720"/>
      <c r="AH1872" s="720"/>
    </row>
    <row r="1873" spans="1:34" x14ac:dyDescent="0.25">
      <c r="A1873" s="720"/>
      <c r="B1873" s="720"/>
      <c r="C1873" s="786"/>
      <c r="D1873" s="720"/>
      <c r="E1873" s="786"/>
      <c r="F1873" s="1208"/>
      <c r="G1873" s="720"/>
      <c r="H1873" s="786"/>
      <c r="I1873" s="713"/>
      <c r="J1873" s="713"/>
      <c r="K1873" s="786"/>
      <c r="L1873" s="786"/>
      <c r="M1873" s="720"/>
      <c r="N1873" s="720"/>
      <c r="O1873" s="720"/>
      <c r="P1873" s="720"/>
      <c r="Q1873" s="720"/>
      <c r="R1873" s="720"/>
      <c r="S1873" s="720"/>
      <c r="T1873" s="720"/>
      <c r="U1873" s="720"/>
      <c r="V1873" s="716"/>
      <c r="W1873" s="720"/>
      <c r="X1873" s="713"/>
      <c r="Y1873" s="786"/>
      <c r="Z1873" s="720"/>
      <c r="AA1873" s="786"/>
      <c r="AB1873" s="720"/>
      <c r="AC1873" s="720"/>
      <c r="AD1873" s="720"/>
      <c r="AE1873" s="720"/>
      <c r="AF1873" s="786"/>
      <c r="AG1873" s="720"/>
      <c r="AH1873" s="720"/>
    </row>
    <row r="1874" spans="1:34" x14ac:dyDescent="0.25">
      <c r="A1874" s="720"/>
      <c r="B1874" s="720"/>
      <c r="C1874" s="786"/>
      <c r="D1874" s="720"/>
      <c r="E1874" s="786"/>
      <c r="F1874" s="1208"/>
      <c r="G1874" s="720"/>
      <c r="H1874" s="786"/>
      <c r="I1874" s="713"/>
      <c r="J1874" s="713"/>
      <c r="K1874" s="786"/>
      <c r="L1874" s="786"/>
      <c r="M1874" s="720"/>
      <c r="N1874" s="720"/>
      <c r="O1874" s="720"/>
      <c r="P1874" s="720"/>
      <c r="Q1874" s="720"/>
      <c r="R1874" s="720"/>
      <c r="S1874" s="720"/>
      <c r="T1874" s="720"/>
      <c r="U1874" s="720"/>
      <c r="V1874" s="716"/>
      <c r="W1874" s="720"/>
      <c r="X1874" s="713"/>
      <c r="Y1874" s="786"/>
      <c r="Z1874" s="720"/>
      <c r="AA1874" s="786"/>
      <c r="AB1874" s="720"/>
      <c r="AC1874" s="720"/>
      <c r="AD1874" s="720"/>
      <c r="AE1874" s="720"/>
      <c r="AF1874" s="786"/>
      <c r="AG1874" s="720"/>
      <c r="AH1874" s="720"/>
    </row>
    <row r="1875" spans="1:34" x14ac:dyDescent="0.25">
      <c r="A1875" s="720"/>
      <c r="B1875" s="720"/>
      <c r="C1875" s="786"/>
      <c r="D1875" s="720"/>
      <c r="E1875" s="786"/>
      <c r="F1875" s="1208"/>
      <c r="G1875" s="720"/>
      <c r="H1875" s="786"/>
      <c r="I1875" s="713"/>
      <c r="J1875" s="713"/>
      <c r="K1875" s="786"/>
      <c r="L1875" s="786"/>
      <c r="M1875" s="720"/>
      <c r="N1875" s="720"/>
      <c r="O1875" s="720"/>
      <c r="P1875" s="720"/>
      <c r="Q1875" s="720"/>
      <c r="R1875" s="720"/>
      <c r="S1875" s="720"/>
      <c r="T1875" s="720"/>
      <c r="U1875" s="720"/>
      <c r="V1875" s="716"/>
      <c r="W1875" s="720"/>
      <c r="X1875" s="713"/>
      <c r="Y1875" s="786"/>
      <c r="Z1875" s="720"/>
      <c r="AA1875" s="786"/>
      <c r="AB1875" s="720"/>
      <c r="AC1875" s="720"/>
      <c r="AD1875" s="720"/>
      <c r="AE1875" s="720"/>
      <c r="AF1875" s="786"/>
      <c r="AG1875" s="720"/>
      <c r="AH1875" s="720"/>
    </row>
    <row r="1876" spans="1:34" x14ac:dyDescent="0.25">
      <c r="A1876" s="720"/>
      <c r="B1876" s="720"/>
      <c r="C1876" s="786"/>
      <c r="D1876" s="720"/>
      <c r="E1876" s="786"/>
      <c r="F1876" s="1208"/>
      <c r="G1876" s="720"/>
      <c r="H1876" s="786"/>
      <c r="I1876" s="713"/>
      <c r="J1876" s="713"/>
      <c r="K1876" s="786"/>
      <c r="L1876" s="786"/>
      <c r="M1876" s="720"/>
      <c r="N1876" s="720"/>
      <c r="O1876" s="720"/>
      <c r="P1876" s="720"/>
      <c r="Q1876" s="720"/>
      <c r="R1876" s="720"/>
      <c r="S1876" s="720"/>
      <c r="T1876" s="720"/>
      <c r="U1876" s="720"/>
      <c r="V1876" s="716"/>
      <c r="W1876" s="720"/>
      <c r="X1876" s="713"/>
      <c r="Y1876" s="786"/>
      <c r="Z1876" s="720"/>
      <c r="AA1876" s="786"/>
      <c r="AB1876" s="720"/>
      <c r="AC1876" s="720"/>
      <c r="AD1876" s="720"/>
      <c r="AE1876" s="720"/>
      <c r="AF1876" s="786"/>
      <c r="AG1876" s="720"/>
      <c r="AH1876" s="720"/>
    </row>
    <row r="1877" spans="1:34" x14ac:dyDescent="0.25">
      <c r="A1877" s="720"/>
      <c r="B1877" s="720"/>
      <c r="C1877" s="786"/>
      <c r="D1877" s="720"/>
      <c r="E1877" s="786"/>
      <c r="F1877" s="1208"/>
      <c r="G1877" s="720"/>
      <c r="H1877" s="786"/>
      <c r="I1877" s="713"/>
      <c r="J1877" s="713"/>
      <c r="K1877" s="786"/>
      <c r="L1877" s="786"/>
      <c r="M1877" s="720"/>
      <c r="N1877" s="720"/>
      <c r="O1877" s="720"/>
      <c r="P1877" s="720"/>
      <c r="Q1877" s="720"/>
      <c r="R1877" s="720"/>
      <c r="S1877" s="720"/>
      <c r="T1877" s="720"/>
      <c r="U1877" s="720"/>
      <c r="V1877" s="716"/>
      <c r="W1877" s="720"/>
      <c r="X1877" s="713"/>
      <c r="Y1877" s="786"/>
      <c r="Z1877" s="720"/>
      <c r="AA1877" s="786"/>
      <c r="AB1877" s="720"/>
      <c r="AC1877" s="720"/>
      <c r="AD1877" s="720"/>
      <c r="AE1877" s="720"/>
      <c r="AF1877" s="786"/>
      <c r="AG1877" s="720"/>
      <c r="AH1877" s="720"/>
    </row>
    <row r="1878" spans="1:34" x14ac:dyDescent="0.25">
      <c r="A1878" s="720"/>
      <c r="B1878" s="720"/>
      <c r="C1878" s="786"/>
      <c r="D1878" s="720"/>
      <c r="E1878" s="786"/>
      <c r="F1878" s="1208"/>
      <c r="G1878" s="720"/>
      <c r="H1878" s="786"/>
      <c r="I1878" s="713"/>
      <c r="J1878" s="713"/>
      <c r="K1878" s="786"/>
      <c r="L1878" s="786"/>
      <c r="M1878" s="720"/>
      <c r="N1878" s="720"/>
      <c r="O1878" s="720"/>
      <c r="P1878" s="720"/>
      <c r="Q1878" s="720"/>
      <c r="R1878" s="720"/>
      <c r="S1878" s="720"/>
      <c r="T1878" s="720"/>
      <c r="U1878" s="720"/>
      <c r="V1878" s="716"/>
      <c r="W1878" s="720"/>
      <c r="X1878" s="713"/>
      <c r="Y1878" s="786"/>
      <c r="Z1878" s="720"/>
      <c r="AA1878" s="786"/>
      <c r="AB1878" s="720"/>
      <c r="AC1878" s="720"/>
      <c r="AD1878" s="720"/>
      <c r="AE1878" s="720"/>
      <c r="AF1878" s="786"/>
      <c r="AG1878" s="720"/>
      <c r="AH1878" s="720"/>
    </row>
    <row r="1879" spans="1:34" x14ac:dyDescent="0.25">
      <c r="A1879" s="720"/>
      <c r="B1879" s="720"/>
      <c r="C1879" s="786"/>
      <c r="D1879" s="720"/>
      <c r="E1879" s="786"/>
      <c r="F1879" s="1208"/>
      <c r="G1879" s="720"/>
      <c r="H1879" s="786"/>
      <c r="I1879" s="713"/>
      <c r="J1879" s="713"/>
      <c r="K1879" s="786"/>
      <c r="L1879" s="786"/>
      <c r="M1879" s="720"/>
      <c r="N1879" s="720"/>
      <c r="O1879" s="720"/>
      <c r="P1879" s="720"/>
      <c r="Q1879" s="720"/>
      <c r="R1879" s="720"/>
      <c r="S1879" s="720"/>
      <c r="T1879" s="720"/>
      <c r="U1879" s="720"/>
      <c r="V1879" s="716"/>
      <c r="W1879" s="720"/>
      <c r="X1879" s="713"/>
      <c r="Y1879" s="786"/>
      <c r="Z1879" s="720"/>
      <c r="AA1879" s="786"/>
      <c r="AB1879" s="720"/>
      <c r="AC1879" s="720"/>
      <c r="AD1879" s="720"/>
      <c r="AE1879" s="720"/>
      <c r="AF1879" s="786"/>
      <c r="AG1879" s="720"/>
      <c r="AH1879" s="720"/>
    </row>
    <row r="1880" spans="1:34" x14ac:dyDescent="0.25">
      <c r="A1880" s="720"/>
      <c r="B1880" s="720"/>
      <c r="C1880" s="786"/>
      <c r="D1880" s="720"/>
      <c r="E1880" s="786"/>
      <c r="F1880" s="1208"/>
      <c r="G1880" s="720"/>
      <c r="H1880" s="786"/>
      <c r="I1880" s="713"/>
      <c r="J1880" s="713"/>
      <c r="K1880" s="786"/>
      <c r="L1880" s="786"/>
      <c r="M1880" s="720"/>
      <c r="N1880" s="720"/>
      <c r="O1880" s="720"/>
      <c r="P1880" s="720"/>
      <c r="Q1880" s="720"/>
      <c r="R1880" s="720"/>
      <c r="S1880" s="720"/>
      <c r="T1880" s="720"/>
      <c r="U1880" s="720"/>
      <c r="V1880" s="716"/>
      <c r="W1880" s="720"/>
      <c r="X1880" s="713"/>
      <c r="Y1880" s="786"/>
      <c r="Z1880" s="720"/>
      <c r="AA1880" s="786"/>
      <c r="AB1880" s="720"/>
      <c r="AC1880" s="720"/>
      <c r="AD1880" s="720"/>
      <c r="AE1880" s="720"/>
      <c r="AF1880" s="786"/>
      <c r="AG1880" s="720"/>
      <c r="AH1880" s="720"/>
    </row>
    <row r="1881" spans="1:34" x14ac:dyDescent="0.25">
      <c r="A1881" s="720"/>
      <c r="B1881" s="720"/>
      <c r="C1881" s="786"/>
      <c r="D1881" s="720"/>
      <c r="E1881" s="786"/>
      <c r="F1881" s="1208"/>
      <c r="G1881" s="720"/>
      <c r="H1881" s="786"/>
      <c r="I1881" s="713"/>
      <c r="J1881" s="713"/>
      <c r="K1881" s="786"/>
      <c r="L1881" s="786"/>
      <c r="M1881" s="720"/>
      <c r="N1881" s="720"/>
      <c r="O1881" s="720"/>
      <c r="P1881" s="720"/>
      <c r="Q1881" s="720"/>
      <c r="R1881" s="720"/>
      <c r="S1881" s="720"/>
      <c r="T1881" s="720"/>
      <c r="U1881" s="720"/>
      <c r="V1881" s="716"/>
      <c r="W1881" s="720"/>
      <c r="X1881" s="713"/>
      <c r="Y1881" s="786"/>
      <c r="Z1881" s="720"/>
      <c r="AA1881" s="786"/>
      <c r="AB1881" s="720"/>
      <c r="AC1881" s="720"/>
      <c r="AD1881" s="720"/>
      <c r="AE1881" s="720"/>
      <c r="AF1881" s="786"/>
      <c r="AG1881" s="720"/>
      <c r="AH1881" s="720"/>
    </row>
    <row r="1882" spans="1:34" x14ac:dyDescent="0.25">
      <c r="A1882" s="720"/>
      <c r="B1882" s="720"/>
      <c r="C1882" s="786"/>
      <c r="D1882" s="720"/>
      <c r="E1882" s="786"/>
      <c r="F1882" s="1208"/>
      <c r="G1882" s="720"/>
      <c r="H1882" s="786"/>
      <c r="I1882" s="713"/>
      <c r="J1882" s="713"/>
      <c r="K1882" s="786"/>
      <c r="L1882" s="786"/>
      <c r="M1882" s="720"/>
      <c r="N1882" s="720"/>
      <c r="O1882" s="720"/>
      <c r="P1882" s="720"/>
      <c r="Q1882" s="720"/>
      <c r="R1882" s="720"/>
      <c r="S1882" s="720"/>
      <c r="T1882" s="720"/>
      <c r="U1882" s="720"/>
      <c r="V1882" s="716"/>
      <c r="W1882" s="720"/>
      <c r="X1882" s="713"/>
      <c r="Y1882" s="786"/>
      <c r="Z1882" s="720"/>
      <c r="AA1882" s="786"/>
      <c r="AB1882" s="720"/>
      <c r="AC1882" s="720"/>
      <c r="AD1882" s="720"/>
      <c r="AE1882" s="720"/>
      <c r="AF1882" s="786"/>
      <c r="AG1882" s="720"/>
      <c r="AH1882" s="720"/>
    </row>
    <row r="1883" spans="1:34" x14ac:dyDescent="0.25">
      <c r="A1883" s="720"/>
      <c r="B1883" s="720"/>
      <c r="C1883" s="786"/>
      <c r="D1883" s="720"/>
      <c r="E1883" s="786"/>
      <c r="F1883" s="1208"/>
      <c r="G1883" s="720"/>
      <c r="H1883" s="786"/>
      <c r="I1883" s="713"/>
      <c r="J1883" s="713"/>
      <c r="K1883" s="786"/>
      <c r="L1883" s="786"/>
      <c r="M1883" s="720"/>
      <c r="N1883" s="720"/>
      <c r="O1883" s="720"/>
      <c r="P1883" s="720"/>
      <c r="Q1883" s="720"/>
      <c r="R1883" s="720"/>
      <c r="S1883" s="720"/>
      <c r="T1883" s="720"/>
      <c r="U1883" s="720"/>
      <c r="V1883" s="716"/>
      <c r="W1883" s="720"/>
      <c r="X1883" s="713"/>
      <c r="Y1883" s="786"/>
      <c r="Z1883" s="720"/>
      <c r="AA1883" s="786"/>
      <c r="AB1883" s="720"/>
      <c r="AC1883" s="720"/>
      <c r="AD1883" s="720"/>
      <c r="AE1883" s="720"/>
      <c r="AF1883" s="786"/>
      <c r="AG1883" s="720"/>
      <c r="AH1883" s="720"/>
    </row>
    <row r="1884" spans="1:34" x14ac:dyDescent="0.25">
      <c r="A1884" s="720"/>
      <c r="B1884" s="720"/>
      <c r="C1884" s="786"/>
      <c r="D1884" s="720"/>
      <c r="E1884" s="786"/>
      <c r="F1884" s="1208"/>
      <c r="G1884" s="720"/>
      <c r="H1884" s="786"/>
      <c r="I1884" s="713"/>
      <c r="J1884" s="713"/>
      <c r="K1884" s="786"/>
      <c r="L1884" s="786"/>
      <c r="M1884" s="720"/>
      <c r="N1884" s="720"/>
      <c r="O1884" s="720"/>
      <c r="P1884" s="720"/>
      <c r="Q1884" s="720"/>
      <c r="R1884" s="720"/>
      <c r="S1884" s="720"/>
      <c r="T1884" s="720"/>
      <c r="U1884" s="720"/>
      <c r="V1884" s="716"/>
      <c r="W1884" s="720"/>
      <c r="X1884" s="713"/>
      <c r="Y1884" s="786"/>
      <c r="Z1884" s="720"/>
      <c r="AA1884" s="786"/>
      <c r="AB1884" s="720"/>
      <c r="AC1884" s="720"/>
      <c r="AD1884" s="720"/>
      <c r="AE1884" s="720"/>
      <c r="AF1884" s="786"/>
      <c r="AG1884" s="720"/>
      <c r="AH1884" s="720"/>
    </row>
    <row r="1885" spans="1:34" x14ac:dyDescent="0.25">
      <c r="A1885" s="720"/>
      <c r="B1885" s="720"/>
      <c r="C1885" s="786"/>
      <c r="D1885" s="720"/>
      <c r="E1885" s="786"/>
      <c r="F1885" s="1208"/>
      <c r="G1885" s="720"/>
      <c r="H1885" s="786"/>
      <c r="I1885" s="713"/>
      <c r="J1885" s="713"/>
      <c r="K1885" s="786"/>
      <c r="L1885" s="786"/>
      <c r="M1885" s="720"/>
      <c r="N1885" s="720"/>
      <c r="O1885" s="720"/>
      <c r="P1885" s="720"/>
      <c r="Q1885" s="720"/>
      <c r="R1885" s="720"/>
      <c r="S1885" s="720"/>
      <c r="T1885" s="720"/>
      <c r="U1885" s="720"/>
      <c r="V1885" s="716"/>
      <c r="W1885" s="720"/>
      <c r="X1885" s="713"/>
      <c r="Y1885" s="786"/>
      <c r="Z1885" s="720"/>
      <c r="AA1885" s="786"/>
      <c r="AB1885" s="720"/>
      <c r="AC1885" s="720"/>
      <c r="AD1885" s="720"/>
      <c r="AE1885" s="720"/>
      <c r="AF1885" s="786"/>
      <c r="AG1885" s="720"/>
      <c r="AH1885" s="720"/>
    </row>
    <row r="1886" spans="1:34" x14ac:dyDescent="0.25">
      <c r="A1886" s="720"/>
      <c r="B1886" s="720"/>
      <c r="C1886" s="786"/>
      <c r="D1886" s="720"/>
      <c r="E1886" s="786"/>
      <c r="F1886" s="1208"/>
      <c r="G1886" s="720"/>
      <c r="H1886" s="786"/>
      <c r="I1886" s="713"/>
      <c r="J1886" s="713"/>
      <c r="K1886" s="786"/>
      <c r="L1886" s="786"/>
      <c r="M1886" s="720"/>
      <c r="N1886" s="720"/>
      <c r="O1886" s="720"/>
      <c r="P1886" s="720"/>
      <c r="Q1886" s="720"/>
      <c r="R1886" s="720"/>
      <c r="S1886" s="720"/>
      <c r="T1886" s="720"/>
      <c r="U1886" s="720"/>
      <c r="V1886" s="716"/>
      <c r="W1886" s="720"/>
      <c r="X1886" s="713"/>
      <c r="Y1886" s="786"/>
      <c r="Z1886" s="720"/>
      <c r="AA1886" s="786"/>
      <c r="AB1886" s="720"/>
      <c r="AC1886" s="720"/>
      <c r="AD1886" s="720"/>
      <c r="AE1886" s="720"/>
      <c r="AF1886" s="786"/>
      <c r="AG1886" s="720"/>
      <c r="AH1886" s="720"/>
    </row>
    <row r="1887" spans="1:34" x14ac:dyDescent="0.25">
      <c r="A1887" s="720"/>
      <c r="B1887" s="720"/>
      <c r="C1887" s="786"/>
      <c r="D1887" s="720"/>
      <c r="E1887" s="786"/>
      <c r="F1887" s="1208"/>
      <c r="G1887" s="720"/>
      <c r="H1887" s="786"/>
      <c r="I1887" s="713"/>
      <c r="J1887" s="713"/>
      <c r="K1887" s="786"/>
      <c r="L1887" s="786"/>
      <c r="M1887" s="720"/>
      <c r="N1887" s="720"/>
      <c r="O1887" s="720"/>
      <c r="P1887" s="720"/>
      <c r="Q1887" s="720"/>
      <c r="R1887" s="720"/>
      <c r="S1887" s="720"/>
      <c r="T1887" s="720"/>
      <c r="U1887" s="720"/>
      <c r="V1887" s="716"/>
      <c r="W1887" s="720"/>
      <c r="X1887" s="713"/>
      <c r="Y1887" s="786"/>
      <c r="Z1887" s="720"/>
      <c r="AA1887" s="786"/>
      <c r="AB1887" s="720"/>
      <c r="AC1887" s="720"/>
      <c r="AD1887" s="720"/>
      <c r="AE1887" s="720"/>
      <c r="AF1887" s="786"/>
      <c r="AG1887" s="720"/>
      <c r="AH1887" s="720"/>
    </row>
    <row r="1888" spans="1:34" x14ac:dyDescent="0.25">
      <c r="A1888" s="720"/>
      <c r="B1888" s="720"/>
      <c r="C1888" s="786"/>
      <c r="D1888" s="720"/>
      <c r="E1888" s="786"/>
      <c r="F1888" s="1208"/>
      <c r="G1888" s="720"/>
      <c r="H1888" s="786"/>
      <c r="I1888" s="713"/>
      <c r="J1888" s="713"/>
      <c r="K1888" s="786"/>
      <c r="L1888" s="786"/>
      <c r="M1888" s="720"/>
      <c r="N1888" s="720"/>
      <c r="O1888" s="720"/>
      <c r="P1888" s="720"/>
      <c r="Q1888" s="720"/>
      <c r="R1888" s="720"/>
      <c r="S1888" s="720"/>
      <c r="T1888" s="720"/>
      <c r="U1888" s="720"/>
      <c r="V1888" s="716"/>
      <c r="W1888" s="720"/>
      <c r="X1888" s="713"/>
      <c r="Y1888" s="786"/>
      <c r="Z1888" s="720"/>
      <c r="AA1888" s="786"/>
      <c r="AB1888" s="720"/>
      <c r="AC1888" s="720"/>
      <c r="AD1888" s="720"/>
      <c r="AE1888" s="720"/>
      <c r="AF1888" s="786"/>
      <c r="AG1888" s="720"/>
      <c r="AH1888" s="720"/>
    </row>
    <row r="1889" spans="1:34" x14ac:dyDescent="0.25">
      <c r="A1889" s="720"/>
      <c r="B1889" s="720"/>
      <c r="C1889" s="786"/>
      <c r="D1889" s="720"/>
      <c r="E1889" s="786"/>
      <c r="F1889" s="1208"/>
      <c r="G1889" s="720"/>
      <c r="H1889" s="786"/>
      <c r="I1889" s="713"/>
      <c r="J1889" s="713"/>
      <c r="K1889" s="786"/>
      <c r="L1889" s="786"/>
      <c r="M1889" s="720"/>
      <c r="N1889" s="720"/>
      <c r="O1889" s="720"/>
      <c r="P1889" s="720"/>
      <c r="Q1889" s="720"/>
      <c r="R1889" s="720"/>
      <c r="S1889" s="720"/>
      <c r="T1889" s="720"/>
      <c r="U1889" s="720"/>
      <c r="V1889" s="716"/>
      <c r="W1889" s="720"/>
      <c r="X1889" s="713"/>
      <c r="Y1889" s="786"/>
      <c r="Z1889" s="720"/>
      <c r="AA1889" s="786"/>
      <c r="AB1889" s="720"/>
      <c r="AC1889" s="720"/>
      <c r="AD1889" s="720"/>
      <c r="AE1889" s="720"/>
      <c r="AF1889" s="786"/>
      <c r="AG1889" s="720"/>
      <c r="AH1889" s="720"/>
    </row>
    <row r="1890" spans="1:34" x14ac:dyDescent="0.25">
      <c r="A1890" s="720"/>
      <c r="B1890" s="720"/>
      <c r="C1890" s="786"/>
      <c r="D1890" s="720"/>
      <c r="E1890" s="786"/>
      <c r="F1890" s="1208"/>
      <c r="G1890" s="720"/>
      <c r="H1890" s="786"/>
      <c r="I1890" s="713"/>
      <c r="J1890" s="713"/>
      <c r="K1890" s="786"/>
      <c r="L1890" s="786"/>
      <c r="M1890" s="720"/>
      <c r="N1890" s="720"/>
      <c r="O1890" s="720"/>
      <c r="P1890" s="720"/>
      <c r="Q1890" s="720"/>
      <c r="R1890" s="720"/>
      <c r="S1890" s="720"/>
      <c r="T1890" s="720"/>
      <c r="U1890" s="720"/>
      <c r="V1890" s="716"/>
      <c r="W1890" s="720"/>
      <c r="X1890" s="713"/>
      <c r="Y1890" s="786"/>
      <c r="Z1890" s="720"/>
      <c r="AA1890" s="786"/>
      <c r="AB1890" s="720"/>
      <c r="AC1890" s="720"/>
      <c r="AD1890" s="720"/>
      <c r="AE1890" s="720"/>
      <c r="AF1890" s="786"/>
      <c r="AG1890" s="720"/>
      <c r="AH1890" s="720"/>
    </row>
    <row r="1891" spans="1:34" x14ac:dyDescent="0.25">
      <c r="A1891" s="720"/>
      <c r="B1891" s="720"/>
      <c r="C1891" s="786"/>
      <c r="D1891" s="720"/>
      <c r="E1891" s="786"/>
      <c r="F1891" s="1208"/>
      <c r="G1891" s="720"/>
      <c r="H1891" s="786"/>
      <c r="I1891" s="713"/>
      <c r="J1891" s="713"/>
      <c r="K1891" s="786"/>
      <c r="L1891" s="786"/>
      <c r="M1891" s="720"/>
      <c r="N1891" s="720"/>
      <c r="O1891" s="720"/>
      <c r="P1891" s="720"/>
      <c r="Q1891" s="720"/>
      <c r="R1891" s="720"/>
      <c r="S1891" s="720"/>
      <c r="T1891" s="720"/>
      <c r="U1891" s="720"/>
      <c r="V1891" s="716"/>
      <c r="W1891" s="720"/>
      <c r="X1891" s="713"/>
      <c r="Y1891" s="786"/>
      <c r="Z1891" s="720"/>
      <c r="AA1891" s="786"/>
      <c r="AB1891" s="720"/>
      <c r="AC1891" s="720"/>
      <c r="AD1891" s="720"/>
      <c r="AE1891" s="720"/>
      <c r="AF1891" s="786"/>
      <c r="AG1891" s="720"/>
      <c r="AH1891" s="720"/>
    </row>
    <row r="1892" spans="1:34" x14ac:dyDescent="0.25">
      <c r="A1892" s="720"/>
      <c r="B1892" s="720"/>
      <c r="C1892" s="786"/>
      <c r="D1892" s="720"/>
      <c r="E1892" s="786"/>
      <c r="F1892" s="1208"/>
      <c r="G1892" s="720"/>
      <c r="H1892" s="786"/>
      <c r="I1892" s="713"/>
      <c r="J1892" s="713"/>
      <c r="K1892" s="786"/>
      <c r="L1892" s="786"/>
      <c r="M1892" s="720"/>
      <c r="N1892" s="720"/>
      <c r="O1892" s="720"/>
      <c r="P1892" s="720"/>
      <c r="Q1892" s="720"/>
      <c r="R1892" s="720"/>
      <c r="S1892" s="720"/>
      <c r="T1892" s="720"/>
      <c r="U1892" s="720"/>
      <c r="V1892" s="716"/>
      <c r="W1892" s="720"/>
      <c r="X1892" s="713"/>
      <c r="Y1892" s="786"/>
      <c r="Z1892" s="720"/>
      <c r="AA1892" s="786"/>
      <c r="AB1892" s="720"/>
      <c r="AC1892" s="720"/>
      <c r="AD1892" s="720"/>
      <c r="AE1892" s="720"/>
      <c r="AF1892" s="786"/>
      <c r="AG1892" s="720"/>
      <c r="AH1892" s="720"/>
    </row>
    <row r="1893" spans="1:34" x14ac:dyDescent="0.25">
      <c r="A1893" s="720"/>
      <c r="B1893" s="720"/>
      <c r="C1893" s="786"/>
      <c r="D1893" s="720"/>
      <c r="E1893" s="786"/>
      <c r="F1893" s="1208"/>
      <c r="G1893" s="720"/>
      <c r="H1893" s="786"/>
      <c r="I1893" s="713"/>
      <c r="J1893" s="713"/>
      <c r="K1893" s="786"/>
      <c r="L1893" s="786"/>
      <c r="M1893" s="720"/>
      <c r="N1893" s="720"/>
      <c r="O1893" s="720"/>
      <c r="P1893" s="720"/>
      <c r="Q1893" s="720"/>
      <c r="R1893" s="720"/>
      <c r="S1893" s="720"/>
      <c r="T1893" s="720"/>
      <c r="U1893" s="720"/>
      <c r="V1893" s="716"/>
      <c r="W1893" s="720"/>
      <c r="X1893" s="713"/>
      <c r="Y1893" s="786"/>
      <c r="Z1893" s="720"/>
      <c r="AA1893" s="786"/>
      <c r="AB1893" s="720"/>
      <c r="AC1893" s="720"/>
      <c r="AD1893" s="720"/>
      <c r="AE1893" s="720"/>
      <c r="AF1893" s="786"/>
      <c r="AG1893" s="720"/>
      <c r="AH1893" s="720"/>
    </row>
    <row r="1894" spans="1:34" x14ac:dyDescent="0.25">
      <c r="A1894" s="720"/>
      <c r="B1894" s="720"/>
      <c r="C1894" s="786"/>
      <c r="D1894" s="720"/>
      <c r="E1894" s="786"/>
      <c r="F1894" s="1208"/>
      <c r="G1894" s="720"/>
      <c r="H1894" s="786"/>
      <c r="I1894" s="713"/>
      <c r="J1894" s="713"/>
      <c r="K1894" s="786"/>
      <c r="L1894" s="786"/>
      <c r="M1894" s="720"/>
      <c r="N1894" s="720"/>
      <c r="O1894" s="720"/>
      <c r="P1894" s="720"/>
      <c r="Q1894" s="720"/>
      <c r="R1894" s="720"/>
      <c r="S1894" s="720"/>
      <c r="T1894" s="720"/>
      <c r="U1894" s="720"/>
      <c r="V1894" s="716"/>
      <c r="W1894" s="720"/>
      <c r="X1894" s="713"/>
      <c r="Y1894" s="786"/>
      <c r="Z1894" s="720"/>
      <c r="AA1894" s="786"/>
      <c r="AB1894" s="720"/>
      <c r="AC1894" s="720"/>
      <c r="AD1894" s="720"/>
      <c r="AE1894" s="720"/>
      <c r="AF1894" s="786"/>
      <c r="AG1894" s="720"/>
      <c r="AH1894" s="720"/>
    </row>
    <row r="1895" spans="1:34" x14ac:dyDescent="0.25">
      <c r="A1895" s="720"/>
      <c r="B1895" s="720"/>
      <c r="C1895" s="786"/>
      <c r="D1895" s="720"/>
      <c r="E1895" s="786"/>
      <c r="F1895" s="1208"/>
      <c r="G1895" s="720"/>
      <c r="H1895" s="786"/>
      <c r="I1895" s="713"/>
      <c r="J1895" s="713"/>
      <c r="K1895" s="786"/>
      <c r="L1895" s="786"/>
      <c r="M1895" s="720"/>
      <c r="N1895" s="720"/>
      <c r="O1895" s="720"/>
      <c r="P1895" s="720"/>
      <c r="Q1895" s="720"/>
      <c r="R1895" s="720"/>
      <c r="S1895" s="720"/>
      <c r="T1895" s="720"/>
      <c r="U1895" s="720"/>
      <c r="V1895" s="716"/>
      <c r="W1895" s="720"/>
      <c r="X1895" s="713"/>
      <c r="Y1895" s="786"/>
      <c r="Z1895" s="720"/>
      <c r="AA1895" s="786"/>
      <c r="AB1895" s="720"/>
      <c r="AC1895" s="720"/>
      <c r="AD1895" s="720"/>
      <c r="AE1895" s="720"/>
      <c r="AF1895" s="786"/>
      <c r="AG1895" s="720"/>
      <c r="AH1895" s="720"/>
    </row>
    <row r="1896" spans="1:34" x14ac:dyDescent="0.25">
      <c r="A1896" s="720"/>
      <c r="B1896" s="720"/>
      <c r="C1896" s="786"/>
      <c r="D1896" s="720"/>
      <c r="E1896" s="786"/>
      <c r="F1896" s="1208"/>
      <c r="G1896" s="720"/>
      <c r="H1896" s="786"/>
      <c r="I1896" s="713"/>
      <c r="J1896" s="713"/>
      <c r="K1896" s="786"/>
      <c r="L1896" s="786"/>
      <c r="M1896" s="720"/>
      <c r="N1896" s="720"/>
      <c r="O1896" s="720"/>
      <c r="P1896" s="720"/>
      <c r="Q1896" s="720"/>
      <c r="R1896" s="720"/>
      <c r="S1896" s="720"/>
      <c r="T1896" s="720"/>
      <c r="U1896" s="720"/>
      <c r="V1896" s="716"/>
      <c r="W1896" s="720"/>
      <c r="X1896" s="713"/>
      <c r="Y1896" s="786"/>
      <c r="Z1896" s="720"/>
      <c r="AA1896" s="786"/>
      <c r="AB1896" s="720"/>
      <c r="AC1896" s="720"/>
      <c r="AD1896" s="720"/>
      <c r="AE1896" s="720"/>
      <c r="AF1896" s="786"/>
      <c r="AG1896" s="720"/>
      <c r="AH1896" s="720"/>
    </row>
    <row r="1897" spans="1:34" x14ac:dyDescent="0.25">
      <c r="A1897" s="720"/>
      <c r="B1897" s="720"/>
      <c r="C1897" s="786"/>
      <c r="D1897" s="720"/>
      <c r="E1897" s="786"/>
      <c r="F1897" s="1208"/>
      <c r="G1897" s="720"/>
      <c r="H1897" s="786"/>
      <c r="I1897" s="713"/>
      <c r="J1897" s="713"/>
      <c r="K1897" s="786"/>
      <c r="L1897" s="786"/>
      <c r="M1897" s="720"/>
      <c r="N1897" s="720"/>
      <c r="O1897" s="720"/>
      <c r="P1897" s="720"/>
      <c r="Q1897" s="720"/>
      <c r="R1897" s="720"/>
      <c r="S1897" s="720"/>
      <c r="T1897" s="720"/>
      <c r="U1897" s="720"/>
      <c r="V1897" s="716"/>
      <c r="W1897" s="720"/>
      <c r="X1897" s="713"/>
      <c r="Y1897" s="786"/>
      <c r="Z1897" s="720"/>
      <c r="AA1897" s="786"/>
      <c r="AB1897" s="720"/>
      <c r="AC1897" s="720"/>
      <c r="AD1897" s="720"/>
      <c r="AE1897" s="720"/>
      <c r="AF1897" s="786"/>
      <c r="AG1897" s="720"/>
      <c r="AH1897" s="720"/>
    </row>
    <row r="1898" spans="1:34" x14ac:dyDescent="0.25">
      <c r="A1898" s="720"/>
      <c r="B1898" s="720"/>
      <c r="C1898" s="786"/>
      <c r="D1898" s="720"/>
      <c r="E1898" s="786"/>
      <c r="F1898" s="1208"/>
      <c r="G1898" s="720"/>
      <c r="H1898" s="786"/>
      <c r="I1898" s="713"/>
      <c r="J1898" s="713"/>
      <c r="K1898" s="786"/>
      <c r="L1898" s="786"/>
      <c r="M1898" s="720"/>
      <c r="N1898" s="720"/>
      <c r="O1898" s="720"/>
      <c r="P1898" s="720"/>
      <c r="Q1898" s="720"/>
      <c r="R1898" s="720"/>
      <c r="S1898" s="720"/>
      <c r="T1898" s="720"/>
      <c r="U1898" s="720"/>
      <c r="V1898" s="716"/>
      <c r="W1898" s="720"/>
      <c r="X1898" s="713"/>
      <c r="Y1898" s="786"/>
      <c r="Z1898" s="720"/>
      <c r="AA1898" s="786"/>
      <c r="AB1898" s="720"/>
      <c r="AC1898" s="720"/>
      <c r="AD1898" s="720"/>
      <c r="AE1898" s="720"/>
      <c r="AF1898" s="786"/>
      <c r="AG1898" s="720"/>
      <c r="AH1898" s="720"/>
    </row>
    <row r="1899" spans="1:34" x14ac:dyDescent="0.25">
      <c r="A1899" s="720"/>
      <c r="B1899" s="720"/>
      <c r="C1899" s="786"/>
      <c r="D1899" s="720"/>
      <c r="E1899" s="786"/>
      <c r="F1899" s="1208"/>
      <c r="G1899" s="720"/>
      <c r="H1899" s="786"/>
      <c r="I1899" s="713"/>
      <c r="J1899" s="713"/>
      <c r="K1899" s="786"/>
      <c r="L1899" s="786"/>
      <c r="M1899" s="720"/>
      <c r="N1899" s="720"/>
      <c r="O1899" s="720"/>
      <c r="P1899" s="720"/>
      <c r="Q1899" s="720"/>
      <c r="R1899" s="720"/>
      <c r="S1899" s="720"/>
      <c r="T1899" s="720"/>
      <c r="U1899" s="720"/>
      <c r="V1899" s="716"/>
      <c r="W1899" s="720"/>
      <c r="X1899" s="713"/>
      <c r="Y1899" s="786"/>
      <c r="Z1899" s="720"/>
      <c r="AA1899" s="786"/>
      <c r="AB1899" s="720"/>
      <c r="AC1899" s="720"/>
      <c r="AD1899" s="720"/>
      <c r="AE1899" s="720"/>
      <c r="AF1899" s="786"/>
      <c r="AG1899" s="720"/>
      <c r="AH1899" s="720"/>
    </row>
    <row r="1900" spans="1:34" x14ac:dyDescent="0.25">
      <c r="A1900" s="720"/>
      <c r="B1900" s="720"/>
      <c r="C1900" s="786"/>
      <c r="D1900" s="720"/>
      <c r="E1900" s="786"/>
      <c r="F1900" s="1208"/>
      <c r="G1900" s="720"/>
      <c r="H1900" s="786"/>
      <c r="I1900" s="713"/>
      <c r="J1900" s="713"/>
      <c r="K1900" s="786"/>
      <c r="L1900" s="786"/>
      <c r="M1900" s="720"/>
      <c r="N1900" s="720"/>
      <c r="O1900" s="720"/>
      <c r="P1900" s="720"/>
      <c r="Q1900" s="720"/>
      <c r="R1900" s="720"/>
      <c r="S1900" s="720"/>
      <c r="T1900" s="720"/>
      <c r="U1900" s="720"/>
      <c r="V1900" s="716"/>
      <c r="W1900" s="720"/>
      <c r="X1900" s="713"/>
      <c r="Y1900" s="786"/>
      <c r="Z1900" s="720"/>
      <c r="AA1900" s="786"/>
      <c r="AB1900" s="720"/>
      <c r="AC1900" s="720"/>
      <c r="AD1900" s="720"/>
      <c r="AE1900" s="720"/>
      <c r="AF1900" s="786"/>
      <c r="AG1900" s="720"/>
      <c r="AH1900" s="720"/>
    </row>
    <row r="1901" spans="1:34" x14ac:dyDescent="0.25">
      <c r="A1901" s="720"/>
      <c r="B1901" s="720"/>
      <c r="C1901" s="786"/>
      <c r="D1901" s="720"/>
      <c r="E1901" s="786"/>
      <c r="F1901" s="1208"/>
      <c r="G1901" s="720"/>
      <c r="H1901" s="786"/>
      <c r="I1901" s="713"/>
      <c r="J1901" s="713"/>
      <c r="K1901" s="786"/>
      <c r="L1901" s="786"/>
      <c r="M1901" s="720"/>
      <c r="N1901" s="720"/>
      <c r="O1901" s="720"/>
      <c r="P1901" s="720"/>
      <c r="Q1901" s="720"/>
      <c r="R1901" s="720"/>
      <c r="S1901" s="720"/>
      <c r="T1901" s="720"/>
      <c r="U1901" s="720"/>
      <c r="V1901" s="716"/>
      <c r="W1901" s="720"/>
      <c r="X1901" s="713"/>
      <c r="Y1901" s="786"/>
      <c r="Z1901" s="720"/>
      <c r="AA1901" s="786"/>
      <c r="AB1901" s="720"/>
      <c r="AC1901" s="720"/>
      <c r="AD1901" s="720"/>
      <c r="AE1901" s="720"/>
      <c r="AF1901" s="786"/>
      <c r="AG1901" s="720"/>
      <c r="AH1901" s="720"/>
    </row>
    <row r="1902" spans="1:34" x14ac:dyDescent="0.25">
      <c r="A1902" s="720"/>
      <c r="B1902" s="720"/>
      <c r="C1902" s="786"/>
      <c r="D1902" s="720"/>
      <c r="E1902" s="786"/>
      <c r="F1902" s="1208"/>
      <c r="G1902" s="720"/>
      <c r="H1902" s="786"/>
      <c r="I1902" s="713"/>
      <c r="J1902" s="713"/>
      <c r="K1902" s="786"/>
      <c r="L1902" s="786"/>
      <c r="M1902" s="720"/>
      <c r="N1902" s="720"/>
      <c r="O1902" s="720"/>
      <c r="P1902" s="720"/>
      <c r="Q1902" s="720"/>
      <c r="R1902" s="720"/>
      <c r="S1902" s="720"/>
      <c r="T1902" s="720"/>
      <c r="U1902" s="720"/>
      <c r="V1902" s="716"/>
      <c r="W1902" s="720"/>
      <c r="X1902" s="713"/>
      <c r="Y1902" s="786"/>
      <c r="Z1902" s="720"/>
      <c r="AA1902" s="786"/>
      <c r="AB1902" s="720"/>
      <c r="AC1902" s="720"/>
      <c r="AD1902" s="720"/>
      <c r="AE1902" s="720"/>
      <c r="AF1902" s="786"/>
      <c r="AG1902" s="720"/>
      <c r="AH1902" s="720"/>
    </row>
    <row r="1903" spans="1:34" x14ac:dyDescent="0.25">
      <c r="A1903" s="720"/>
      <c r="B1903" s="720"/>
      <c r="C1903" s="786"/>
      <c r="D1903" s="720"/>
      <c r="E1903" s="786"/>
      <c r="F1903" s="1208"/>
      <c r="G1903" s="720"/>
      <c r="H1903" s="786"/>
      <c r="I1903" s="713"/>
      <c r="J1903" s="713"/>
      <c r="K1903" s="786"/>
      <c r="L1903" s="786"/>
      <c r="M1903" s="720"/>
      <c r="N1903" s="720"/>
      <c r="O1903" s="720"/>
      <c r="P1903" s="720"/>
      <c r="Q1903" s="720"/>
      <c r="R1903" s="720"/>
      <c r="S1903" s="720"/>
      <c r="T1903" s="720"/>
      <c r="U1903" s="720"/>
      <c r="V1903" s="716"/>
      <c r="W1903" s="720"/>
      <c r="X1903" s="713"/>
      <c r="Y1903" s="786"/>
      <c r="Z1903" s="720"/>
      <c r="AA1903" s="786"/>
      <c r="AB1903" s="720"/>
      <c r="AC1903" s="720"/>
      <c r="AD1903" s="720"/>
      <c r="AE1903" s="720"/>
      <c r="AF1903" s="786"/>
      <c r="AG1903" s="720"/>
      <c r="AH1903" s="720"/>
    </row>
    <row r="1904" spans="1:34" x14ac:dyDescent="0.25">
      <c r="A1904" s="720"/>
      <c r="B1904" s="720"/>
      <c r="C1904" s="786"/>
      <c r="D1904" s="720"/>
      <c r="E1904" s="786"/>
      <c r="F1904" s="1208"/>
      <c r="G1904" s="720"/>
      <c r="H1904" s="786"/>
      <c r="I1904" s="713"/>
      <c r="J1904" s="713"/>
      <c r="K1904" s="786"/>
      <c r="L1904" s="786"/>
      <c r="M1904" s="720"/>
      <c r="N1904" s="720"/>
      <c r="O1904" s="720"/>
      <c r="P1904" s="720"/>
      <c r="Q1904" s="720"/>
      <c r="R1904" s="720"/>
      <c r="S1904" s="720"/>
      <c r="T1904" s="720"/>
      <c r="U1904" s="720"/>
      <c r="V1904" s="716"/>
      <c r="W1904" s="720"/>
      <c r="X1904" s="713"/>
      <c r="Y1904" s="786"/>
      <c r="Z1904" s="720"/>
      <c r="AA1904" s="786"/>
      <c r="AB1904" s="720"/>
      <c r="AC1904" s="720"/>
      <c r="AD1904" s="720"/>
      <c r="AE1904" s="720"/>
      <c r="AF1904" s="786"/>
      <c r="AG1904" s="720"/>
      <c r="AH1904" s="720"/>
    </row>
    <row r="1905" spans="1:34" x14ac:dyDescent="0.25">
      <c r="A1905" s="720"/>
      <c r="B1905" s="720"/>
      <c r="C1905" s="786"/>
      <c r="D1905" s="720"/>
      <c r="E1905" s="786"/>
      <c r="F1905" s="1208"/>
      <c r="G1905" s="720"/>
      <c r="H1905" s="786"/>
      <c r="I1905" s="713"/>
      <c r="J1905" s="713"/>
      <c r="K1905" s="786"/>
      <c r="L1905" s="786"/>
      <c r="M1905" s="720"/>
      <c r="N1905" s="720"/>
      <c r="O1905" s="720"/>
      <c r="P1905" s="720"/>
      <c r="Q1905" s="720"/>
      <c r="R1905" s="720"/>
      <c r="S1905" s="720"/>
      <c r="T1905" s="720"/>
      <c r="U1905" s="720"/>
      <c r="V1905" s="716"/>
      <c r="W1905" s="720"/>
      <c r="X1905" s="713"/>
      <c r="Y1905" s="786"/>
      <c r="Z1905" s="720"/>
      <c r="AA1905" s="786"/>
      <c r="AB1905" s="720"/>
      <c r="AC1905" s="720"/>
      <c r="AD1905" s="720"/>
      <c r="AE1905" s="720"/>
      <c r="AF1905" s="786"/>
      <c r="AG1905" s="720"/>
      <c r="AH1905" s="720"/>
    </row>
    <row r="1906" spans="1:34" x14ac:dyDescent="0.25">
      <c r="A1906" s="720"/>
      <c r="B1906" s="720"/>
      <c r="C1906" s="786"/>
      <c r="D1906" s="720"/>
      <c r="E1906" s="786"/>
      <c r="F1906" s="1208"/>
      <c r="G1906" s="720"/>
      <c r="H1906" s="786"/>
      <c r="I1906" s="713"/>
      <c r="J1906" s="713"/>
      <c r="K1906" s="786"/>
      <c r="L1906" s="786"/>
      <c r="M1906" s="720"/>
      <c r="N1906" s="720"/>
      <c r="O1906" s="720"/>
      <c r="P1906" s="720"/>
      <c r="Q1906" s="720"/>
      <c r="R1906" s="720"/>
      <c r="S1906" s="720"/>
      <c r="T1906" s="720"/>
      <c r="U1906" s="720"/>
      <c r="V1906" s="716"/>
      <c r="W1906" s="720"/>
      <c r="X1906" s="713"/>
      <c r="Y1906" s="786"/>
      <c r="Z1906" s="720"/>
      <c r="AA1906" s="786"/>
      <c r="AB1906" s="720"/>
      <c r="AC1906" s="720"/>
      <c r="AD1906" s="720"/>
      <c r="AE1906" s="720"/>
      <c r="AF1906" s="786"/>
      <c r="AG1906" s="720"/>
      <c r="AH1906" s="720"/>
    </row>
    <row r="1907" spans="1:34" x14ac:dyDescent="0.25">
      <c r="A1907" s="720"/>
      <c r="B1907" s="720"/>
      <c r="C1907" s="786"/>
      <c r="D1907" s="720"/>
      <c r="E1907" s="786"/>
      <c r="F1907" s="1208"/>
      <c r="G1907" s="720"/>
      <c r="H1907" s="786"/>
      <c r="I1907" s="713"/>
      <c r="J1907" s="713"/>
      <c r="K1907" s="786"/>
      <c r="L1907" s="786"/>
      <c r="M1907" s="720"/>
      <c r="N1907" s="720"/>
      <c r="O1907" s="720"/>
      <c r="P1907" s="720"/>
      <c r="Q1907" s="720"/>
      <c r="R1907" s="720"/>
      <c r="S1907" s="720"/>
      <c r="T1907" s="720"/>
      <c r="U1907" s="720"/>
      <c r="V1907" s="716"/>
      <c r="W1907" s="720"/>
      <c r="X1907" s="713"/>
      <c r="Y1907" s="786"/>
      <c r="Z1907" s="720"/>
      <c r="AA1907" s="786"/>
      <c r="AB1907" s="720"/>
      <c r="AC1907" s="720"/>
      <c r="AD1907" s="720"/>
      <c r="AE1907" s="720"/>
      <c r="AF1907" s="786"/>
      <c r="AG1907" s="720"/>
      <c r="AH1907" s="720"/>
    </row>
    <row r="1908" spans="1:34" x14ac:dyDescent="0.25">
      <c r="A1908" s="720"/>
      <c r="B1908" s="720"/>
      <c r="C1908" s="786"/>
      <c r="D1908" s="720"/>
      <c r="E1908" s="786"/>
      <c r="F1908" s="1208"/>
      <c r="G1908" s="720"/>
      <c r="H1908" s="786"/>
      <c r="I1908" s="713"/>
      <c r="J1908" s="713"/>
      <c r="K1908" s="786"/>
      <c r="L1908" s="786"/>
      <c r="M1908" s="720"/>
      <c r="N1908" s="720"/>
      <c r="O1908" s="720"/>
      <c r="P1908" s="720"/>
      <c r="Q1908" s="720"/>
      <c r="R1908" s="720"/>
      <c r="S1908" s="720"/>
      <c r="T1908" s="720"/>
      <c r="U1908" s="720"/>
      <c r="V1908" s="716"/>
      <c r="W1908" s="720"/>
      <c r="X1908" s="713"/>
      <c r="Y1908" s="786"/>
      <c r="Z1908" s="720"/>
      <c r="AA1908" s="786"/>
      <c r="AB1908" s="720"/>
      <c r="AC1908" s="720"/>
      <c r="AD1908" s="720"/>
      <c r="AE1908" s="720"/>
      <c r="AF1908" s="786"/>
      <c r="AG1908" s="720"/>
      <c r="AH1908" s="720"/>
    </row>
    <row r="1909" spans="1:34" x14ac:dyDescent="0.25">
      <c r="A1909" s="720"/>
      <c r="B1909" s="720"/>
      <c r="C1909" s="786"/>
      <c r="D1909" s="720"/>
      <c r="E1909" s="786"/>
      <c r="F1909" s="1208"/>
      <c r="G1909" s="720"/>
      <c r="H1909" s="786"/>
      <c r="I1909" s="713"/>
      <c r="J1909" s="713"/>
      <c r="K1909" s="786"/>
      <c r="L1909" s="786"/>
      <c r="M1909" s="720"/>
      <c r="N1909" s="720"/>
      <c r="O1909" s="720"/>
      <c r="P1909" s="720"/>
      <c r="Q1909" s="720"/>
      <c r="R1909" s="720"/>
      <c r="S1909" s="720"/>
      <c r="T1909" s="720"/>
      <c r="U1909" s="720"/>
      <c r="V1909" s="716"/>
      <c r="W1909" s="720"/>
      <c r="X1909" s="713"/>
      <c r="Y1909" s="786"/>
      <c r="Z1909" s="720"/>
      <c r="AA1909" s="786"/>
      <c r="AB1909" s="720"/>
      <c r="AC1909" s="720"/>
      <c r="AD1909" s="720"/>
      <c r="AE1909" s="720"/>
      <c r="AF1909" s="786"/>
      <c r="AG1909" s="720"/>
      <c r="AH1909" s="720"/>
    </row>
    <row r="1910" spans="1:34" x14ac:dyDescent="0.25">
      <c r="A1910" s="720"/>
      <c r="B1910" s="720"/>
      <c r="C1910" s="786"/>
      <c r="D1910" s="720"/>
      <c r="E1910" s="786"/>
      <c r="F1910" s="1208"/>
      <c r="G1910" s="720"/>
      <c r="H1910" s="786"/>
      <c r="I1910" s="713"/>
      <c r="J1910" s="713"/>
      <c r="K1910" s="786"/>
      <c r="L1910" s="786"/>
      <c r="M1910" s="720"/>
      <c r="N1910" s="720"/>
      <c r="O1910" s="720"/>
      <c r="P1910" s="720"/>
      <c r="Q1910" s="720"/>
      <c r="R1910" s="720"/>
      <c r="S1910" s="720"/>
      <c r="T1910" s="720"/>
      <c r="U1910" s="720"/>
      <c r="V1910" s="716"/>
      <c r="W1910" s="720"/>
      <c r="X1910" s="713"/>
      <c r="Y1910" s="786"/>
      <c r="Z1910" s="720"/>
      <c r="AA1910" s="786"/>
      <c r="AB1910" s="720"/>
      <c r="AC1910" s="720"/>
      <c r="AD1910" s="720"/>
      <c r="AE1910" s="720"/>
      <c r="AF1910" s="786"/>
      <c r="AG1910" s="720"/>
      <c r="AH1910" s="720"/>
    </row>
    <row r="1911" spans="1:34" x14ac:dyDescent="0.25">
      <c r="A1911" s="720"/>
      <c r="B1911" s="720"/>
      <c r="C1911" s="786"/>
      <c r="D1911" s="720"/>
      <c r="E1911" s="786"/>
      <c r="F1911" s="1208"/>
      <c r="G1911" s="720"/>
      <c r="H1911" s="786"/>
      <c r="I1911" s="713"/>
      <c r="J1911" s="713"/>
      <c r="K1911" s="786"/>
      <c r="L1911" s="786"/>
      <c r="M1911" s="720"/>
      <c r="N1911" s="720"/>
      <c r="O1911" s="720"/>
      <c r="P1911" s="720"/>
      <c r="Q1911" s="720"/>
      <c r="R1911" s="720"/>
      <c r="S1911" s="720"/>
      <c r="T1911" s="720"/>
      <c r="U1911" s="720"/>
      <c r="V1911" s="716"/>
      <c r="W1911" s="720"/>
      <c r="X1911" s="713"/>
      <c r="Y1911" s="786"/>
      <c r="Z1911" s="720"/>
      <c r="AA1911" s="786"/>
      <c r="AB1911" s="720"/>
      <c r="AC1911" s="720"/>
      <c r="AD1911" s="720"/>
      <c r="AE1911" s="720"/>
      <c r="AF1911" s="786"/>
      <c r="AG1911" s="720"/>
      <c r="AH1911" s="720"/>
    </row>
    <row r="1912" spans="1:34" x14ac:dyDescent="0.25">
      <c r="A1912" s="720"/>
      <c r="B1912" s="720"/>
      <c r="C1912" s="786"/>
      <c r="D1912" s="720"/>
      <c r="E1912" s="786"/>
      <c r="F1912" s="1208"/>
      <c r="G1912" s="720"/>
      <c r="H1912" s="786"/>
      <c r="I1912" s="713"/>
      <c r="J1912" s="713"/>
      <c r="K1912" s="786"/>
      <c r="L1912" s="786"/>
      <c r="M1912" s="720"/>
      <c r="N1912" s="720"/>
      <c r="O1912" s="720"/>
      <c r="P1912" s="720"/>
      <c r="Q1912" s="720"/>
      <c r="R1912" s="720"/>
      <c r="S1912" s="720"/>
      <c r="T1912" s="720"/>
      <c r="U1912" s="720"/>
      <c r="V1912" s="716"/>
      <c r="W1912" s="720"/>
      <c r="X1912" s="713"/>
      <c r="Y1912" s="786"/>
      <c r="Z1912" s="720"/>
      <c r="AA1912" s="786"/>
      <c r="AB1912" s="720"/>
      <c r="AC1912" s="720"/>
      <c r="AD1912" s="720"/>
      <c r="AE1912" s="720"/>
      <c r="AF1912" s="786"/>
      <c r="AG1912" s="720"/>
      <c r="AH1912" s="720"/>
    </row>
    <row r="1913" spans="1:34" x14ac:dyDescent="0.25">
      <c r="A1913" s="720"/>
      <c r="B1913" s="720"/>
      <c r="C1913" s="786"/>
      <c r="D1913" s="720"/>
      <c r="E1913" s="786"/>
      <c r="F1913" s="1208"/>
      <c r="G1913" s="720"/>
      <c r="H1913" s="786"/>
      <c r="I1913" s="713"/>
      <c r="J1913" s="713"/>
      <c r="K1913" s="786"/>
      <c r="L1913" s="786"/>
      <c r="M1913" s="720"/>
      <c r="N1913" s="720"/>
      <c r="O1913" s="720"/>
      <c r="P1913" s="720"/>
      <c r="Q1913" s="720"/>
      <c r="R1913" s="720"/>
      <c r="S1913" s="720"/>
      <c r="T1913" s="720"/>
      <c r="U1913" s="720"/>
      <c r="V1913" s="716"/>
      <c r="W1913" s="720"/>
      <c r="X1913" s="713"/>
      <c r="Y1913" s="786"/>
      <c r="Z1913" s="720"/>
      <c r="AA1913" s="786"/>
      <c r="AB1913" s="720"/>
      <c r="AC1913" s="720"/>
      <c r="AD1913" s="720"/>
      <c r="AE1913" s="720"/>
      <c r="AF1913" s="786"/>
      <c r="AG1913" s="720"/>
      <c r="AH1913" s="720"/>
    </row>
    <row r="1914" spans="1:34" x14ac:dyDescent="0.25">
      <c r="A1914" s="720"/>
      <c r="B1914" s="720"/>
      <c r="C1914" s="786"/>
      <c r="D1914" s="720"/>
      <c r="E1914" s="786"/>
      <c r="F1914" s="1208"/>
      <c r="G1914" s="720"/>
      <c r="H1914" s="786"/>
      <c r="I1914" s="713"/>
      <c r="J1914" s="713"/>
      <c r="K1914" s="786"/>
      <c r="L1914" s="786"/>
      <c r="M1914" s="720"/>
      <c r="N1914" s="720"/>
      <c r="O1914" s="720"/>
      <c r="P1914" s="720"/>
      <c r="Q1914" s="720"/>
      <c r="R1914" s="720"/>
      <c r="S1914" s="720"/>
      <c r="T1914" s="720"/>
      <c r="U1914" s="720"/>
      <c r="V1914" s="716"/>
      <c r="W1914" s="720"/>
      <c r="X1914" s="713"/>
      <c r="Y1914" s="786"/>
      <c r="Z1914" s="720"/>
      <c r="AA1914" s="786"/>
      <c r="AB1914" s="720"/>
      <c r="AC1914" s="720"/>
      <c r="AD1914" s="720"/>
      <c r="AE1914" s="720"/>
      <c r="AF1914" s="786"/>
      <c r="AG1914" s="720"/>
      <c r="AH1914" s="720"/>
    </row>
    <row r="1915" spans="1:34" x14ac:dyDescent="0.25">
      <c r="A1915" s="720"/>
      <c r="B1915" s="720"/>
      <c r="C1915" s="786"/>
      <c r="D1915" s="720"/>
      <c r="E1915" s="786"/>
      <c r="F1915" s="1208"/>
      <c r="G1915" s="720"/>
      <c r="H1915" s="786"/>
      <c r="I1915" s="713"/>
      <c r="J1915" s="713"/>
      <c r="K1915" s="786"/>
      <c r="L1915" s="786"/>
      <c r="M1915" s="720"/>
      <c r="N1915" s="720"/>
      <c r="O1915" s="720"/>
      <c r="P1915" s="720"/>
      <c r="Q1915" s="720"/>
      <c r="R1915" s="720"/>
      <c r="S1915" s="720"/>
      <c r="T1915" s="720"/>
      <c r="U1915" s="720"/>
      <c r="V1915" s="716"/>
      <c r="W1915" s="720"/>
      <c r="X1915" s="713"/>
      <c r="Y1915" s="786"/>
      <c r="Z1915" s="720"/>
      <c r="AA1915" s="786"/>
      <c r="AB1915" s="720"/>
      <c r="AC1915" s="720"/>
      <c r="AD1915" s="720"/>
      <c r="AE1915" s="720"/>
      <c r="AF1915" s="786"/>
      <c r="AG1915" s="720"/>
      <c r="AH1915" s="720"/>
    </row>
    <row r="1916" spans="1:34" x14ac:dyDescent="0.25">
      <c r="A1916" s="720"/>
      <c r="B1916" s="720"/>
      <c r="C1916" s="786"/>
      <c r="D1916" s="720"/>
      <c r="E1916" s="786"/>
      <c r="F1916" s="1208"/>
      <c r="G1916" s="720"/>
      <c r="H1916" s="786"/>
      <c r="I1916" s="713"/>
      <c r="J1916" s="713"/>
      <c r="K1916" s="786"/>
      <c r="L1916" s="786"/>
      <c r="M1916" s="720"/>
      <c r="N1916" s="720"/>
      <c r="O1916" s="720"/>
      <c r="P1916" s="720"/>
      <c r="Q1916" s="720"/>
      <c r="R1916" s="720"/>
      <c r="S1916" s="720"/>
      <c r="T1916" s="720"/>
      <c r="U1916" s="720"/>
      <c r="V1916" s="716"/>
      <c r="W1916" s="720"/>
      <c r="X1916" s="713"/>
      <c r="Y1916" s="786"/>
      <c r="Z1916" s="720"/>
      <c r="AA1916" s="786"/>
      <c r="AB1916" s="720"/>
      <c r="AC1916" s="720"/>
      <c r="AD1916" s="720"/>
      <c r="AE1916" s="720"/>
      <c r="AF1916" s="786"/>
      <c r="AG1916" s="720"/>
      <c r="AH1916" s="720"/>
    </row>
    <row r="1917" spans="1:34" x14ac:dyDescent="0.25">
      <c r="A1917" s="720"/>
      <c r="B1917" s="720"/>
      <c r="C1917" s="786"/>
      <c r="D1917" s="720"/>
      <c r="E1917" s="786"/>
      <c r="F1917" s="1208"/>
      <c r="G1917" s="720"/>
      <c r="H1917" s="786"/>
      <c r="I1917" s="713"/>
      <c r="J1917" s="713"/>
      <c r="K1917" s="786"/>
      <c r="L1917" s="786"/>
      <c r="M1917" s="720"/>
      <c r="N1917" s="720"/>
      <c r="O1917" s="720"/>
      <c r="P1917" s="720"/>
      <c r="Q1917" s="720"/>
      <c r="R1917" s="720"/>
      <c r="S1917" s="720"/>
      <c r="T1917" s="720"/>
      <c r="U1917" s="720"/>
      <c r="V1917" s="716"/>
      <c r="W1917" s="720"/>
      <c r="X1917" s="713"/>
      <c r="Y1917" s="786"/>
      <c r="Z1917" s="720"/>
      <c r="AA1917" s="786"/>
      <c r="AB1917" s="720"/>
      <c r="AC1917" s="720"/>
      <c r="AD1917" s="720"/>
      <c r="AE1917" s="720"/>
      <c r="AF1917" s="786"/>
      <c r="AG1917" s="720"/>
      <c r="AH1917" s="720"/>
    </row>
    <row r="1918" spans="1:34" x14ac:dyDescent="0.25">
      <c r="A1918" s="720"/>
      <c r="B1918" s="720"/>
      <c r="C1918" s="786"/>
      <c r="D1918" s="720"/>
      <c r="E1918" s="786"/>
      <c r="F1918" s="1208"/>
      <c r="G1918" s="720"/>
      <c r="H1918" s="786"/>
      <c r="I1918" s="713"/>
      <c r="J1918" s="713"/>
      <c r="K1918" s="786"/>
      <c r="L1918" s="786"/>
      <c r="M1918" s="720"/>
      <c r="N1918" s="720"/>
      <c r="O1918" s="720"/>
      <c r="P1918" s="720"/>
      <c r="Q1918" s="720"/>
      <c r="R1918" s="720"/>
      <c r="S1918" s="720"/>
      <c r="T1918" s="720"/>
      <c r="U1918" s="720"/>
      <c r="V1918" s="716"/>
      <c r="W1918" s="720"/>
      <c r="X1918" s="713"/>
      <c r="Y1918" s="786"/>
      <c r="Z1918" s="720"/>
      <c r="AA1918" s="786"/>
      <c r="AB1918" s="720"/>
      <c r="AC1918" s="720"/>
      <c r="AD1918" s="720"/>
      <c r="AE1918" s="720"/>
      <c r="AF1918" s="786"/>
      <c r="AG1918" s="720"/>
      <c r="AH1918" s="720"/>
    </row>
    <row r="1919" spans="1:34" x14ac:dyDescent="0.25">
      <c r="A1919" s="720"/>
      <c r="B1919" s="720"/>
      <c r="C1919" s="786"/>
      <c r="D1919" s="720"/>
      <c r="E1919" s="786"/>
      <c r="F1919" s="1208"/>
      <c r="G1919" s="720"/>
      <c r="H1919" s="786"/>
      <c r="I1919" s="713"/>
      <c r="J1919" s="713"/>
      <c r="K1919" s="786"/>
      <c r="L1919" s="786"/>
      <c r="M1919" s="720"/>
      <c r="N1919" s="720"/>
      <c r="O1919" s="720"/>
      <c r="P1919" s="720"/>
      <c r="Q1919" s="720"/>
      <c r="R1919" s="720"/>
      <c r="S1919" s="720"/>
      <c r="T1919" s="720"/>
      <c r="U1919" s="720"/>
      <c r="V1919" s="716"/>
      <c r="W1919" s="720"/>
      <c r="X1919" s="713"/>
      <c r="Y1919" s="786"/>
      <c r="Z1919" s="720"/>
      <c r="AA1919" s="786"/>
      <c r="AB1919" s="720"/>
      <c r="AC1919" s="720"/>
      <c r="AD1919" s="720"/>
      <c r="AE1919" s="720"/>
      <c r="AF1919" s="786"/>
      <c r="AG1919" s="720"/>
      <c r="AH1919" s="720"/>
    </row>
    <row r="1920" spans="1:34" x14ac:dyDescent="0.25">
      <c r="A1920" s="720"/>
      <c r="B1920" s="720"/>
      <c r="C1920" s="786"/>
      <c r="D1920" s="720"/>
      <c r="E1920" s="786"/>
      <c r="F1920" s="1208"/>
      <c r="G1920" s="720"/>
      <c r="H1920" s="786"/>
      <c r="I1920" s="713"/>
      <c r="J1920" s="713"/>
      <c r="K1920" s="786"/>
      <c r="L1920" s="786"/>
      <c r="M1920" s="720"/>
      <c r="N1920" s="720"/>
      <c r="O1920" s="720"/>
      <c r="P1920" s="720"/>
      <c r="Q1920" s="720"/>
      <c r="R1920" s="720"/>
      <c r="S1920" s="720"/>
      <c r="T1920" s="720"/>
      <c r="U1920" s="720"/>
      <c r="V1920" s="716"/>
      <c r="W1920" s="720"/>
      <c r="X1920" s="713"/>
      <c r="Y1920" s="786"/>
      <c r="Z1920" s="720"/>
      <c r="AA1920" s="786"/>
      <c r="AB1920" s="720"/>
      <c r="AC1920" s="720"/>
      <c r="AD1920" s="720"/>
      <c r="AE1920" s="720"/>
      <c r="AF1920" s="786"/>
      <c r="AG1920" s="720"/>
      <c r="AH1920" s="720"/>
    </row>
    <row r="1921" spans="1:34" x14ac:dyDescent="0.25">
      <c r="A1921" s="720"/>
      <c r="B1921" s="720"/>
      <c r="C1921" s="786"/>
      <c r="D1921" s="720"/>
      <c r="E1921" s="786"/>
      <c r="F1921" s="1208"/>
      <c r="G1921" s="720"/>
      <c r="H1921" s="786"/>
      <c r="I1921" s="713"/>
      <c r="J1921" s="713"/>
      <c r="K1921" s="786"/>
      <c r="L1921" s="786"/>
      <c r="M1921" s="720"/>
      <c r="N1921" s="720"/>
      <c r="O1921" s="720"/>
      <c r="P1921" s="720"/>
      <c r="Q1921" s="720"/>
      <c r="R1921" s="720"/>
      <c r="S1921" s="720"/>
      <c r="T1921" s="720"/>
      <c r="U1921" s="720"/>
      <c r="V1921" s="716"/>
      <c r="W1921" s="720"/>
      <c r="X1921" s="713"/>
      <c r="Y1921" s="786"/>
      <c r="Z1921" s="720"/>
      <c r="AA1921" s="786"/>
      <c r="AB1921" s="720"/>
      <c r="AC1921" s="720"/>
      <c r="AD1921" s="720"/>
      <c r="AE1921" s="720"/>
      <c r="AF1921" s="786"/>
      <c r="AG1921" s="720"/>
      <c r="AH1921" s="720"/>
    </row>
    <row r="1922" spans="1:34" x14ac:dyDescent="0.25">
      <c r="A1922" s="720"/>
      <c r="B1922" s="720"/>
      <c r="C1922" s="786"/>
      <c r="D1922" s="720"/>
      <c r="E1922" s="786"/>
      <c r="F1922" s="1208"/>
      <c r="G1922" s="720"/>
      <c r="H1922" s="786"/>
      <c r="I1922" s="713"/>
      <c r="J1922" s="713"/>
      <c r="K1922" s="786"/>
      <c r="L1922" s="786"/>
      <c r="M1922" s="720"/>
      <c r="N1922" s="720"/>
      <c r="O1922" s="720"/>
      <c r="P1922" s="720"/>
      <c r="Q1922" s="720"/>
      <c r="R1922" s="720"/>
      <c r="S1922" s="720"/>
      <c r="T1922" s="720"/>
      <c r="U1922" s="720"/>
      <c r="V1922" s="716"/>
      <c r="W1922" s="720"/>
      <c r="X1922" s="713"/>
      <c r="Y1922" s="786"/>
      <c r="Z1922" s="720"/>
      <c r="AA1922" s="786"/>
      <c r="AB1922" s="720"/>
      <c r="AC1922" s="720"/>
      <c r="AD1922" s="720"/>
      <c r="AE1922" s="720"/>
      <c r="AF1922" s="786"/>
      <c r="AG1922" s="720"/>
      <c r="AH1922" s="720"/>
    </row>
    <row r="1923" spans="1:34" x14ac:dyDescent="0.25">
      <c r="A1923" s="720"/>
      <c r="B1923" s="720"/>
      <c r="C1923" s="786"/>
      <c r="D1923" s="720"/>
      <c r="E1923" s="786"/>
      <c r="F1923" s="1208"/>
      <c r="G1923" s="720"/>
      <c r="H1923" s="786"/>
      <c r="I1923" s="713"/>
      <c r="J1923" s="713"/>
      <c r="K1923" s="786"/>
      <c r="L1923" s="786"/>
      <c r="M1923" s="720"/>
      <c r="N1923" s="720"/>
      <c r="O1923" s="720"/>
      <c r="P1923" s="720"/>
      <c r="Q1923" s="720"/>
      <c r="R1923" s="720"/>
      <c r="S1923" s="720"/>
      <c r="T1923" s="720"/>
      <c r="U1923" s="720"/>
      <c r="V1923" s="716"/>
      <c r="W1923" s="720"/>
      <c r="X1923" s="713"/>
      <c r="Y1923" s="786"/>
      <c r="Z1923" s="720"/>
      <c r="AA1923" s="786"/>
      <c r="AB1923" s="720"/>
      <c r="AC1923" s="720"/>
      <c r="AD1923" s="720"/>
      <c r="AE1923" s="720"/>
      <c r="AF1923" s="786"/>
      <c r="AG1923" s="720"/>
      <c r="AH1923" s="720"/>
    </row>
    <row r="1924" spans="1:34" x14ac:dyDescent="0.25">
      <c r="A1924" s="720"/>
      <c r="B1924" s="720"/>
      <c r="C1924" s="786"/>
      <c r="D1924" s="720"/>
      <c r="E1924" s="786"/>
      <c r="F1924" s="1208"/>
      <c r="G1924" s="720"/>
      <c r="H1924" s="786"/>
      <c r="I1924" s="713"/>
      <c r="J1924" s="713"/>
      <c r="K1924" s="786"/>
      <c r="L1924" s="786"/>
      <c r="M1924" s="720"/>
      <c r="N1924" s="720"/>
      <c r="O1924" s="720"/>
      <c r="P1924" s="720"/>
      <c r="Q1924" s="720"/>
      <c r="R1924" s="720"/>
      <c r="S1924" s="720"/>
      <c r="T1924" s="720"/>
      <c r="U1924" s="720"/>
      <c r="V1924" s="716"/>
      <c r="W1924" s="720"/>
      <c r="X1924" s="713"/>
      <c r="Y1924" s="786"/>
      <c r="Z1924" s="720"/>
      <c r="AA1924" s="786"/>
      <c r="AB1924" s="720"/>
      <c r="AC1924" s="720"/>
      <c r="AD1924" s="720"/>
      <c r="AE1924" s="720"/>
      <c r="AF1924" s="786"/>
      <c r="AG1924" s="720"/>
      <c r="AH1924" s="720"/>
    </row>
    <row r="1925" spans="1:34" x14ac:dyDescent="0.25">
      <c r="A1925" s="720"/>
      <c r="B1925" s="720"/>
      <c r="C1925" s="786"/>
      <c r="D1925" s="720"/>
      <c r="E1925" s="786"/>
      <c r="F1925" s="1208"/>
      <c r="G1925" s="720"/>
      <c r="H1925" s="786"/>
      <c r="I1925" s="713"/>
      <c r="J1925" s="713"/>
      <c r="K1925" s="786"/>
      <c r="L1925" s="786"/>
      <c r="M1925" s="720"/>
      <c r="N1925" s="720"/>
      <c r="O1925" s="720"/>
      <c r="P1925" s="720"/>
      <c r="Q1925" s="720"/>
      <c r="R1925" s="720"/>
      <c r="S1925" s="720"/>
      <c r="T1925" s="720"/>
      <c r="U1925" s="720"/>
      <c r="V1925" s="716"/>
      <c r="W1925" s="720"/>
      <c r="X1925" s="713"/>
      <c r="Y1925" s="786"/>
      <c r="Z1925" s="720"/>
      <c r="AA1925" s="786"/>
      <c r="AB1925" s="720"/>
      <c r="AC1925" s="720"/>
      <c r="AD1925" s="720"/>
      <c r="AE1925" s="720"/>
      <c r="AF1925" s="786"/>
      <c r="AG1925" s="720"/>
      <c r="AH1925" s="720"/>
    </row>
    <row r="1926" spans="1:34" x14ac:dyDescent="0.25">
      <c r="A1926" s="720"/>
      <c r="B1926" s="720"/>
      <c r="C1926" s="786"/>
      <c r="D1926" s="720"/>
      <c r="E1926" s="786"/>
      <c r="F1926" s="1208"/>
      <c r="G1926" s="720"/>
      <c r="H1926" s="786"/>
      <c r="I1926" s="713"/>
      <c r="J1926" s="713"/>
      <c r="K1926" s="786"/>
      <c r="L1926" s="786"/>
      <c r="M1926" s="720"/>
      <c r="N1926" s="720"/>
      <c r="O1926" s="720"/>
      <c r="P1926" s="720"/>
      <c r="Q1926" s="720"/>
      <c r="R1926" s="720"/>
      <c r="S1926" s="720"/>
      <c r="T1926" s="720"/>
      <c r="U1926" s="720"/>
      <c r="V1926" s="716"/>
      <c r="W1926" s="720"/>
      <c r="X1926" s="713"/>
      <c r="Y1926" s="786"/>
      <c r="Z1926" s="720"/>
      <c r="AA1926" s="786"/>
      <c r="AB1926" s="720"/>
      <c r="AC1926" s="720"/>
      <c r="AD1926" s="720"/>
      <c r="AE1926" s="720"/>
      <c r="AF1926" s="786"/>
      <c r="AG1926" s="720"/>
      <c r="AH1926" s="720"/>
    </row>
    <row r="1927" spans="1:34" x14ac:dyDescent="0.25">
      <c r="A1927" s="720"/>
      <c r="B1927" s="720"/>
      <c r="C1927" s="786"/>
      <c r="D1927" s="720"/>
      <c r="E1927" s="786"/>
      <c r="F1927" s="1208"/>
      <c r="G1927" s="720"/>
      <c r="H1927" s="786"/>
      <c r="I1927" s="713"/>
      <c r="J1927" s="713"/>
      <c r="K1927" s="786"/>
      <c r="L1927" s="786"/>
      <c r="M1927" s="720"/>
      <c r="N1927" s="720"/>
      <c r="O1927" s="720"/>
      <c r="P1927" s="720"/>
      <c r="Q1927" s="720"/>
      <c r="R1927" s="720"/>
      <c r="S1927" s="720"/>
      <c r="T1927" s="720"/>
      <c r="U1927" s="720"/>
      <c r="V1927" s="716"/>
      <c r="W1927" s="720"/>
      <c r="X1927" s="713"/>
      <c r="Y1927" s="786"/>
      <c r="Z1927" s="720"/>
      <c r="AA1927" s="786"/>
      <c r="AB1927" s="720"/>
      <c r="AC1927" s="720"/>
      <c r="AD1927" s="720"/>
      <c r="AE1927" s="720"/>
      <c r="AF1927" s="786"/>
      <c r="AG1927" s="720"/>
      <c r="AH1927" s="720"/>
    </row>
    <row r="1928" spans="1:34" x14ac:dyDescent="0.25">
      <c r="A1928" s="720"/>
      <c r="B1928" s="720"/>
      <c r="C1928" s="786"/>
      <c r="D1928" s="720"/>
      <c r="E1928" s="786"/>
      <c r="F1928" s="1208"/>
      <c r="G1928" s="720"/>
      <c r="H1928" s="786"/>
      <c r="I1928" s="713"/>
      <c r="J1928" s="713"/>
      <c r="K1928" s="786"/>
      <c r="L1928" s="786"/>
      <c r="M1928" s="720"/>
      <c r="N1928" s="720"/>
      <c r="O1928" s="720"/>
      <c r="P1928" s="720"/>
      <c r="Q1928" s="720"/>
      <c r="R1928" s="720"/>
      <c r="S1928" s="720"/>
      <c r="T1928" s="720"/>
      <c r="U1928" s="720"/>
      <c r="V1928" s="716"/>
      <c r="W1928" s="720"/>
      <c r="X1928" s="713"/>
      <c r="Y1928" s="786"/>
      <c r="Z1928" s="720"/>
      <c r="AA1928" s="786"/>
      <c r="AB1928" s="720"/>
      <c r="AC1928" s="720"/>
      <c r="AD1928" s="720"/>
      <c r="AE1928" s="720"/>
      <c r="AF1928" s="786"/>
      <c r="AG1928" s="720"/>
      <c r="AH1928" s="720"/>
    </row>
    <row r="1929" spans="1:34" x14ac:dyDescent="0.25">
      <c r="A1929" s="720"/>
      <c r="B1929" s="720"/>
      <c r="C1929" s="786"/>
      <c r="D1929" s="720"/>
      <c r="E1929" s="786"/>
      <c r="F1929" s="1208"/>
      <c r="G1929" s="720"/>
      <c r="H1929" s="786"/>
      <c r="I1929" s="713"/>
      <c r="J1929" s="713"/>
      <c r="K1929" s="786"/>
      <c r="L1929" s="786"/>
      <c r="M1929" s="720"/>
      <c r="N1929" s="720"/>
      <c r="O1929" s="720"/>
      <c r="P1929" s="720"/>
      <c r="Q1929" s="720"/>
      <c r="R1929" s="720"/>
      <c r="S1929" s="720"/>
      <c r="T1929" s="720"/>
      <c r="U1929" s="720"/>
      <c r="V1929" s="716"/>
      <c r="W1929" s="720"/>
      <c r="X1929" s="713"/>
      <c r="Y1929" s="786"/>
      <c r="Z1929" s="720"/>
      <c r="AA1929" s="786"/>
      <c r="AB1929" s="720"/>
      <c r="AC1929" s="720"/>
      <c r="AD1929" s="720"/>
      <c r="AE1929" s="720"/>
      <c r="AF1929" s="786"/>
      <c r="AG1929" s="720"/>
      <c r="AH1929" s="720"/>
    </row>
    <row r="1930" spans="1:34" x14ac:dyDescent="0.25">
      <c r="A1930" s="720"/>
      <c r="B1930" s="720"/>
      <c r="C1930" s="786"/>
      <c r="D1930" s="720"/>
      <c r="E1930" s="786"/>
      <c r="F1930" s="1208"/>
      <c r="G1930" s="720"/>
      <c r="H1930" s="786"/>
      <c r="I1930" s="713"/>
      <c r="J1930" s="713"/>
      <c r="K1930" s="786"/>
      <c r="L1930" s="786"/>
      <c r="M1930" s="720"/>
      <c r="N1930" s="720"/>
      <c r="O1930" s="720"/>
      <c r="P1930" s="720"/>
      <c r="Q1930" s="720"/>
      <c r="R1930" s="720"/>
      <c r="S1930" s="720"/>
      <c r="T1930" s="720"/>
      <c r="U1930" s="720"/>
      <c r="V1930" s="716"/>
      <c r="W1930" s="720"/>
      <c r="X1930" s="713"/>
      <c r="Y1930" s="786"/>
      <c r="Z1930" s="720"/>
      <c r="AA1930" s="786"/>
      <c r="AB1930" s="720"/>
      <c r="AC1930" s="720"/>
      <c r="AD1930" s="720"/>
      <c r="AE1930" s="720"/>
      <c r="AF1930" s="786"/>
      <c r="AG1930" s="720"/>
      <c r="AH1930" s="720"/>
    </row>
    <row r="1931" spans="1:34" x14ac:dyDescent="0.25">
      <c r="A1931" s="720"/>
      <c r="B1931" s="720"/>
      <c r="C1931" s="786"/>
      <c r="D1931" s="720"/>
      <c r="E1931" s="786"/>
      <c r="F1931" s="1208"/>
      <c r="G1931" s="720"/>
      <c r="H1931" s="786"/>
      <c r="I1931" s="713"/>
      <c r="J1931" s="713"/>
      <c r="K1931" s="786"/>
      <c r="L1931" s="786"/>
      <c r="M1931" s="720"/>
      <c r="N1931" s="720"/>
      <c r="O1931" s="720"/>
      <c r="P1931" s="720"/>
      <c r="Q1931" s="720"/>
      <c r="R1931" s="720"/>
      <c r="S1931" s="720"/>
      <c r="T1931" s="720"/>
      <c r="U1931" s="720"/>
      <c r="V1931" s="716"/>
      <c r="W1931" s="720"/>
      <c r="X1931" s="713"/>
      <c r="Y1931" s="786"/>
      <c r="Z1931" s="720"/>
      <c r="AA1931" s="786"/>
      <c r="AB1931" s="720"/>
      <c r="AC1931" s="720"/>
      <c r="AD1931" s="720"/>
      <c r="AE1931" s="720"/>
      <c r="AF1931" s="786"/>
      <c r="AG1931" s="720"/>
      <c r="AH1931" s="720"/>
    </row>
    <row r="1932" spans="1:34" x14ac:dyDescent="0.25">
      <c r="A1932" s="720"/>
      <c r="B1932" s="720"/>
      <c r="C1932" s="786"/>
      <c r="D1932" s="720"/>
      <c r="E1932" s="786"/>
      <c r="F1932" s="1208"/>
      <c r="G1932" s="720"/>
      <c r="H1932" s="786"/>
      <c r="I1932" s="713"/>
      <c r="J1932" s="713"/>
      <c r="K1932" s="786"/>
      <c r="L1932" s="786"/>
      <c r="M1932" s="720"/>
      <c r="N1932" s="720"/>
      <c r="O1932" s="720"/>
      <c r="P1932" s="720"/>
      <c r="Q1932" s="720"/>
      <c r="R1932" s="720"/>
      <c r="S1932" s="720"/>
      <c r="T1932" s="720"/>
      <c r="U1932" s="720"/>
      <c r="V1932" s="716"/>
      <c r="W1932" s="720"/>
      <c r="X1932" s="713"/>
      <c r="Y1932" s="786"/>
      <c r="Z1932" s="720"/>
      <c r="AA1932" s="786"/>
      <c r="AB1932" s="720"/>
      <c r="AC1932" s="720"/>
      <c r="AD1932" s="720"/>
      <c r="AE1932" s="720"/>
      <c r="AF1932" s="786"/>
      <c r="AG1932" s="720"/>
      <c r="AH1932" s="720"/>
    </row>
    <row r="1933" spans="1:34" x14ac:dyDescent="0.25">
      <c r="A1933" s="720"/>
      <c r="B1933" s="720"/>
      <c r="C1933" s="786"/>
      <c r="D1933" s="720"/>
      <c r="E1933" s="786"/>
      <c r="F1933" s="1208"/>
      <c r="G1933" s="720"/>
      <c r="H1933" s="786"/>
      <c r="I1933" s="713"/>
      <c r="J1933" s="713"/>
      <c r="K1933" s="786"/>
      <c r="L1933" s="786"/>
      <c r="M1933" s="720"/>
      <c r="N1933" s="720"/>
      <c r="O1933" s="720"/>
      <c r="P1933" s="720"/>
      <c r="Q1933" s="720"/>
      <c r="R1933" s="720"/>
      <c r="S1933" s="720"/>
      <c r="T1933" s="720"/>
      <c r="U1933" s="720"/>
      <c r="V1933" s="716"/>
      <c r="W1933" s="720"/>
      <c r="X1933" s="713"/>
      <c r="Y1933" s="786"/>
      <c r="Z1933" s="720"/>
      <c r="AA1933" s="786"/>
      <c r="AB1933" s="720"/>
      <c r="AC1933" s="720"/>
      <c r="AD1933" s="720"/>
      <c r="AE1933" s="720"/>
      <c r="AF1933" s="786"/>
      <c r="AG1933" s="720"/>
      <c r="AH1933" s="720"/>
    </row>
    <row r="1934" spans="1:34" x14ac:dyDescent="0.25">
      <c r="A1934" s="720"/>
      <c r="B1934" s="720"/>
      <c r="C1934" s="786"/>
      <c r="D1934" s="720"/>
      <c r="E1934" s="786"/>
      <c r="F1934" s="1208"/>
      <c r="G1934" s="720"/>
      <c r="H1934" s="786"/>
      <c r="I1934" s="713"/>
      <c r="J1934" s="713"/>
      <c r="K1934" s="786"/>
      <c r="L1934" s="786"/>
      <c r="M1934" s="720"/>
      <c r="N1934" s="720"/>
      <c r="O1934" s="720"/>
      <c r="P1934" s="720"/>
      <c r="Q1934" s="720"/>
      <c r="R1934" s="720"/>
      <c r="S1934" s="720"/>
      <c r="T1934" s="720"/>
      <c r="U1934" s="720"/>
      <c r="V1934" s="716"/>
      <c r="W1934" s="720"/>
      <c r="X1934" s="713"/>
      <c r="Y1934" s="786"/>
      <c r="Z1934" s="720"/>
      <c r="AA1934" s="786"/>
      <c r="AB1934" s="720"/>
      <c r="AC1934" s="720"/>
      <c r="AD1934" s="720"/>
      <c r="AE1934" s="720"/>
      <c r="AF1934" s="786"/>
      <c r="AG1934" s="720"/>
      <c r="AH1934" s="720"/>
    </row>
    <row r="1935" spans="1:34" x14ac:dyDescent="0.25">
      <c r="A1935" s="720"/>
      <c r="B1935" s="720"/>
      <c r="C1935" s="786"/>
      <c r="D1935" s="720"/>
      <c r="E1935" s="786"/>
      <c r="F1935" s="1208"/>
      <c r="G1935" s="720"/>
      <c r="H1935" s="786"/>
      <c r="I1935" s="713"/>
      <c r="J1935" s="713"/>
      <c r="K1935" s="786"/>
      <c r="L1935" s="786"/>
      <c r="M1935" s="720"/>
      <c r="N1935" s="720"/>
      <c r="O1935" s="720"/>
      <c r="P1935" s="720"/>
      <c r="Q1935" s="720"/>
      <c r="R1935" s="720"/>
      <c r="S1935" s="720"/>
      <c r="T1935" s="720"/>
      <c r="U1935" s="720"/>
      <c r="V1935" s="716"/>
      <c r="W1935" s="720"/>
      <c r="X1935" s="713"/>
      <c r="Y1935" s="786"/>
      <c r="Z1935" s="720"/>
      <c r="AA1935" s="786"/>
      <c r="AB1935" s="720"/>
      <c r="AC1935" s="720"/>
      <c r="AD1935" s="720"/>
      <c r="AE1935" s="720"/>
      <c r="AF1935" s="786"/>
      <c r="AG1935" s="720"/>
      <c r="AH1935" s="720"/>
    </row>
    <row r="1936" spans="1:34" x14ac:dyDescent="0.25">
      <c r="A1936" s="720"/>
      <c r="B1936" s="720"/>
      <c r="C1936" s="786"/>
      <c r="D1936" s="720"/>
      <c r="E1936" s="786"/>
      <c r="F1936" s="1208"/>
      <c r="G1936" s="720"/>
      <c r="H1936" s="786"/>
      <c r="I1936" s="713"/>
      <c r="J1936" s="713"/>
      <c r="K1936" s="786"/>
      <c r="L1936" s="786"/>
      <c r="M1936" s="720"/>
      <c r="N1936" s="720"/>
      <c r="O1936" s="720"/>
      <c r="P1936" s="720"/>
      <c r="Q1936" s="720"/>
      <c r="R1936" s="720"/>
      <c r="S1936" s="720"/>
      <c r="T1936" s="720"/>
      <c r="U1936" s="720"/>
      <c r="V1936" s="716"/>
      <c r="W1936" s="720"/>
      <c r="X1936" s="713"/>
      <c r="Y1936" s="786"/>
      <c r="Z1936" s="720"/>
      <c r="AA1936" s="786"/>
      <c r="AB1936" s="720"/>
      <c r="AC1936" s="720"/>
      <c r="AD1936" s="720"/>
      <c r="AE1936" s="720"/>
      <c r="AF1936" s="786"/>
      <c r="AG1936" s="720"/>
      <c r="AH1936" s="720"/>
    </row>
    <row r="1937" spans="1:34" x14ac:dyDescent="0.25">
      <c r="A1937" s="720"/>
      <c r="B1937" s="720"/>
      <c r="C1937" s="786"/>
      <c r="D1937" s="720"/>
      <c r="E1937" s="786"/>
      <c r="F1937" s="1208"/>
      <c r="G1937" s="720"/>
      <c r="H1937" s="786"/>
      <c r="I1937" s="713"/>
      <c r="J1937" s="713"/>
      <c r="K1937" s="786"/>
      <c r="L1937" s="786"/>
      <c r="M1937" s="720"/>
      <c r="N1937" s="720"/>
      <c r="O1937" s="720"/>
      <c r="P1937" s="720"/>
      <c r="Q1937" s="720"/>
      <c r="R1937" s="720"/>
      <c r="S1937" s="720"/>
      <c r="T1937" s="720"/>
      <c r="U1937" s="720"/>
      <c r="V1937" s="716"/>
      <c r="W1937" s="720"/>
      <c r="X1937" s="713"/>
      <c r="Y1937" s="786"/>
      <c r="Z1937" s="720"/>
      <c r="AA1937" s="786"/>
      <c r="AB1937" s="720"/>
      <c r="AC1937" s="720"/>
      <c r="AD1937" s="720"/>
      <c r="AE1937" s="720"/>
      <c r="AF1937" s="786"/>
      <c r="AG1937" s="720"/>
      <c r="AH1937" s="720"/>
    </row>
    <row r="1938" spans="1:34" x14ac:dyDescent="0.25">
      <c r="A1938" s="720"/>
      <c r="B1938" s="720"/>
      <c r="C1938" s="786"/>
      <c r="D1938" s="720"/>
      <c r="E1938" s="786"/>
      <c r="F1938" s="1208"/>
      <c r="G1938" s="720"/>
      <c r="H1938" s="786"/>
      <c r="I1938" s="713"/>
      <c r="J1938" s="713"/>
      <c r="K1938" s="786"/>
      <c r="L1938" s="786"/>
      <c r="M1938" s="720"/>
      <c r="N1938" s="720"/>
      <c r="O1938" s="720"/>
      <c r="P1938" s="720"/>
      <c r="Q1938" s="720"/>
      <c r="R1938" s="720"/>
      <c r="S1938" s="720"/>
      <c r="T1938" s="720"/>
      <c r="U1938" s="720"/>
      <c r="V1938" s="716"/>
      <c r="W1938" s="720"/>
      <c r="X1938" s="713"/>
      <c r="Y1938" s="786"/>
      <c r="Z1938" s="720"/>
      <c r="AA1938" s="786"/>
      <c r="AB1938" s="720"/>
      <c r="AC1938" s="720"/>
      <c r="AD1938" s="720"/>
      <c r="AE1938" s="720"/>
      <c r="AF1938" s="786"/>
      <c r="AG1938" s="720"/>
      <c r="AH1938" s="720"/>
    </row>
    <row r="1939" spans="1:34" x14ac:dyDescent="0.25">
      <c r="A1939" s="720"/>
      <c r="B1939" s="720"/>
      <c r="C1939" s="786"/>
      <c r="D1939" s="720"/>
      <c r="E1939" s="786"/>
      <c r="F1939" s="1208"/>
      <c r="G1939" s="720"/>
      <c r="H1939" s="786"/>
      <c r="I1939" s="713"/>
      <c r="J1939" s="713"/>
      <c r="K1939" s="786"/>
      <c r="L1939" s="786"/>
      <c r="M1939" s="720"/>
      <c r="N1939" s="720"/>
      <c r="O1939" s="720"/>
      <c r="P1939" s="720"/>
      <c r="Q1939" s="720"/>
      <c r="R1939" s="720"/>
      <c r="S1939" s="720"/>
      <c r="T1939" s="720"/>
      <c r="U1939" s="720"/>
      <c r="V1939" s="716"/>
      <c r="W1939" s="720"/>
      <c r="X1939" s="713"/>
      <c r="Y1939" s="786"/>
      <c r="Z1939" s="720"/>
      <c r="AA1939" s="786"/>
      <c r="AB1939" s="720"/>
      <c r="AC1939" s="720"/>
      <c r="AD1939" s="720"/>
      <c r="AE1939" s="720"/>
      <c r="AF1939" s="786"/>
      <c r="AG1939" s="720"/>
      <c r="AH1939" s="720"/>
    </row>
    <row r="1940" spans="1:34" x14ac:dyDescent="0.25">
      <c r="A1940" s="720"/>
      <c r="B1940" s="720"/>
      <c r="C1940" s="786"/>
      <c r="D1940" s="720"/>
      <c r="E1940" s="786"/>
      <c r="F1940" s="1208"/>
      <c r="G1940" s="720"/>
      <c r="H1940" s="786"/>
      <c r="I1940" s="713"/>
      <c r="J1940" s="713"/>
      <c r="K1940" s="786"/>
      <c r="L1940" s="786"/>
      <c r="M1940" s="720"/>
      <c r="N1940" s="720"/>
      <c r="O1940" s="720"/>
      <c r="P1940" s="720"/>
      <c r="Q1940" s="720"/>
      <c r="R1940" s="720"/>
      <c r="S1940" s="720"/>
      <c r="T1940" s="720"/>
      <c r="U1940" s="720"/>
      <c r="V1940" s="716"/>
      <c r="W1940" s="720"/>
      <c r="X1940" s="713"/>
      <c r="Y1940" s="786"/>
      <c r="Z1940" s="720"/>
      <c r="AA1940" s="786"/>
      <c r="AB1940" s="720"/>
      <c r="AC1940" s="720"/>
      <c r="AD1940" s="720"/>
      <c r="AE1940" s="720"/>
      <c r="AF1940" s="786"/>
      <c r="AG1940" s="720"/>
      <c r="AH1940" s="720"/>
    </row>
    <row r="1941" spans="1:34" x14ac:dyDescent="0.25">
      <c r="A1941" s="720"/>
      <c r="B1941" s="720"/>
      <c r="C1941" s="786"/>
      <c r="D1941" s="720"/>
      <c r="E1941" s="786"/>
      <c r="F1941" s="1208"/>
      <c r="G1941" s="720"/>
      <c r="H1941" s="786"/>
      <c r="I1941" s="713"/>
      <c r="J1941" s="713"/>
      <c r="K1941" s="786"/>
      <c r="L1941" s="786"/>
      <c r="M1941" s="720"/>
      <c r="N1941" s="720"/>
      <c r="O1941" s="720"/>
      <c r="P1941" s="720"/>
      <c r="Q1941" s="720"/>
      <c r="R1941" s="720"/>
      <c r="S1941" s="720"/>
      <c r="T1941" s="720"/>
      <c r="U1941" s="720"/>
      <c r="V1941" s="716"/>
      <c r="W1941" s="720"/>
      <c r="X1941" s="713"/>
      <c r="Y1941" s="786"/>
      <c r="Z1941" s="720"/>
      <c r="AA1941" s="786"/>
      <c r="AB1941" s="720"/>
      <c r="AC1941" s="720"/>
      <c r="AD1941" s="720"/>
      <c r="AE1941" s="720"/>
      <c r="AF1941" s="786"/>
      <c r="AG1941" s="720"/>
      <c r="AH1941" s="720"/>
    </row>
    <row r="1942" spans="1:34" x14ac:dyDescent="0.25">
      <c r="A1942" s="720"/>
      <c r="B1942" s="720"/>
      <c r="C1942" s="786"/>
      <c r="D1942" s="720"/>
      <c r="E1942" s="786"/>
      <c r="F1942" s="1208"/>
      <c r="G1942" s="720"/>
      <c r="H1942" s="786"/>
      <c r="I1942" s="713"/>
      <c r="J1942" s="713"/>
      <c r="K1942" s="786"/>
      <c r="L1942" s="786"/>
      <c r="M1942" s="720"/>
      <c r="N1942" s="720"/>
      <c r="O1942" s="720"/>
      <c r="P1942" s="720"/>
      <c r="Q1942" s="720"/>
      <c r="R1942" s="720"/>
      <c r="S1942" s="720"/>
      <c r="T1942" s="720"/>
      <c r="U1942" s="720"/>
      <c r="V1942" s="716"/>
      <c r="W1942" s="720"/>
      <c r="X1942" s="713"/>
      <c r="Y1942" s="786"/>
      <c r="Z1942" s="720"/>
      <c r="AA1942" s="786"/>
      <c r="AB1942" s="720"/>
      <c r="AC1942" s="720"/>
      <c r="AD1942" s="720"/>
      <c r="AE1942" s="720"/>
      <c r="AF1942" s="786"/>
      <c r="AG1942" s="720"/>
      <c r="AH1942" s="720"/>
    </row>
    <row r="1943" spans="1:34" x14ac:dyDescent="0.25">
      <c r="A1943" s="720"/>
      <c r="B1943" s="720"/>
      <c r="C1943" s="786"/>
      <c r="D1943" s="720"/>
      <c r="E1943" s="786"/>
      <c r="F1943" s="1208"/>
      <c r="G1943" s="720"/>
      <c r="H1943" s="786"/>
      <c r="I1943" s="713"/>
      <c r="J1943" s="713"/>
      <c r="K1943" s="786"/>
      <c r="L1943" s="786"/>
      <c r="M1943" s="720"/>
      <c r="N1943" s="720"/>
      <c r="O1943" s="720"/>
      <c r="P1943" s="720"/>
      <c r="Q1943" s="720"/>
      <c r="R1943" s="720"/>
      <c r="S1943" s="720"/>
      <c r="T1943" s="720"/>
      <c r="U1943" s="720"/>
      <c r="V1943" s="716"/>
      <c r="W1943" s="720"/>
      <c r="X1943" s="713"/>
      <c r="Y1943" s="786"/>
      <c r="Z1943" s="720"/>
      <c r="AA1943" s="786"/>
      <c r="AB1943" s="720"/>
      <c r="AC1943" s="720"/>
      <c r="AD1943" s="720"/>
      <c r="AE1943" s="720"/>
      <c r="AF1943" s="786"/>
      <c r="AG1943" s="720"/>
      <c r="AH1943" s="720"/>
    </row>
    <row r="1944" spans="1:34" x14ac:dyDescent="0.25">
      <c r="A1944" s="720"/>
      <c r="B1944" s="720"/>
      <c r="C1944" s="786"/>
      <c r="D1944" s="720"/>
      <c r="E1944" s="786"/>
      <c r="F1944" s="1208"/>
      <c r="G1944" s="720"/>
      <c r="H1944" s="786"/>
      <c r="I1944" s="713"/>
      <c r="J1944" s="713"/>
      <c r="K1944" s="786"/>
      <c r="L1944" s="786"/>
      <c r="M1944" s="720"/>
      <c r="N1944" s="720"/>
      <c r="O1944" s="720"/>
      <c r="P1944" s="720"/>
      <c r="Q1944" s="720"/>
      <c r="R1944" s="720"/>
      <c r="S1944" s="720"/>
      <c r="T1944" s="720"/>
      <c r="U1944" s="720"/>
      <c r="V1944" s="716"/>
      <c r="W1944" s="720"/>
      <c r="X1944" s="713"/>
      <c r="Y1944" s="786"/>
      <c r="Z1944" s="720"/>
      <c r="AA1944" s="786"/>
      <c r="AB1944" s="720"/>
      <c r="AC1944" s="720"/>
      <c r="AD1944" s="720"/>
      <c r="AE1944" s="720"/>
      <c r="AF1944" s="786"/>
      <c r="AG1944" s="720"/>
      <c r="AH1944" s="720"/>
    </row>
    <row r="1945" spans="1:34" x14ac:dyDescent="0.25">
      <c r="A1945" s="720"/>
      <c r="B1945" s="720"/>
      <c r="C1945" s="786"/>
      <c r="D1945" s="720"/>
      <c r="E1945" s="786"/>
      <c r="F1945" s="1208"/>
      <c r="G1945" s="720"/>
      <c r="H1945" s="786"/>
      <c r="I1945" s="713"/>
      <c r="J1945" s="713"/>
      <c r="K1945" s="786"/>
      <c r="L1945" s="786"/>
      <c r="M1945" s="720"/>
      <c r="N1945" s="720"/>
      <c r="O1945" s="720"/>
      <c r="P1945" s="720"/>
      <c r="Q1945" s="720"/>
      <c r="R1945" s="720"/>
      <c r="S1945" s="720"/>
      <c r="T1945" s="720"/>
      <c r="U1945" s="720"/>
      <c r="V1945" s="716"/>
      <c r="W1945" s="720"/>
      <c r="X1945" s="713"/>
      <c r="Y1945" s="786"/>
      <c r="Z1945" s="720"/>
      <c r="AA1945" s="786"/>
      <c r="AB1945" s="720"/>
      <c r="AC1945" s="720"/>
      <c r="AD1945" s="720"/>
      <c r="AE1945" s="720"/>
      <c r="AF1945" s="786"/>
      <c r="AG1945" s="720"/>
      <c r="AH1945" s="720"/>
    </row>
    <row r="1946" spans="1:34" x14ac:dyDescent="0.25">
      <c r="A1946" s="720"/>
      <c r="B1946" s="720"/>
      <c r="C1946" s="786"/>
      <c r="D1946" s="720"/>
      <c r="E1946" s="786"/>
      <c r="F1946" s="1208"/>
      <c r="G1946" s="720"/>
      <c r="H1946" s="786"/>
      <c r="I1946" s="713"/>
      <c r="J1946" s="713"/>
      <c r="K1946" s="786"/>
      <c r="L1946" s="786"/>
      <c r="M1946" s="720"/>
      <c r="N1946" s="720"/>
      <c r="O1946" s="720"/>
      <c r="P1946" s="720"/>
      <c r="Q1946" s="720"/>
      <c r="R1946" s="720"/>
      <c r="S1946" s="720"/>
      <c r="T1946" s="720"/>
      <c r="U1946" s="720"/>
      <c r="V1946" s="716"/>
      <c r="W1946" s="720"/>
      <c r="X1946" s="713"/>
      <c r="Y1946" s="786"/>
      <c r="Z1946" s="720"/>
      <c r="AA1946" s="786"/>
      <c r="AB1946" s="720"/>
      <c r="AC1946" s="720"/>
      <c r="AD1946" s="720"/>
      <c r="AE1946" s="720"/>
      <c r="AF1946" s="786"/>
      <c r="AG1946" s="720"/>
      <c r="AH1946" s="720"/>
    </row>
    <row r="1947" spans="1:34" x14ac:dyDescent="0.25">
      <c r="A1947" s="720"/>
      <c r="B1947" s="720"/>
      <c r="C1947" s="786"/>
      <c r="D1947" s="720"/>
      <c r="E1947" s="786"/>
      <c r="F1947" s="1208"/>
      <c r="G1947" s="720"/>
      <c r="H1947" s="786"/>
      <c r="I1947" s="713"/>
      <c r="J1947" s="713"/>
      <c r="K1947" s="786"/>
      <c r="L1947" s="786"/>
      <c r="M1947" s="720"/>
      <c r="N1947" s="720"/>
      <c r="O1947" s="720"/>
      <c r="P1947" s="720"/>
      <c r="Q1947" s="720"/>
      <c r="R1947" s="720"/>
      <c r="S1947" s="720"/>
      <c r="T1947" s="720"/>
      <c r="U1947" s="720"/>
      <c r="V1947" s="716"/>
      <c r="W1947" s="720"/>
      <c r="X1947" s="713"/>
      <c r="Y1947" s="786"/>
      <c r="Z1947" s="720"/>
      <c r="AA1947" s="786"/>
      <c r="AB1947" s="720"/>
      <c r="AC1947" s="720"/>
      <c r="AD1947" s="720"/>
      <c r="AE1947" s="720"/>
      <c r="AF1947" s="786"/>
      <c r="AG1947" s="720"/>
      <c r="AH1947" s="720"/>
    </row>
    <row r="1948" spans="1:34" x14ac:dyDescent="0.25">
      <c r="A1948" s="720"/>
      <c r="B1948" s="720"/>
      <c r="C1948" s="786"/>
      <c r="D1948" s="720"/>
      <c r="E1948" s="786"/>
      <c r="F1948" s="1208"/>
      <c r="G1948" s="720"/>
      <c r="H1948" s="786"/>
      <c r="I1948" s="713"/>
      <c r="J1948" s="713"/>
      <c r="K1948" s="786"/>
      <c r="L1948" s="786"/>
      <c r="M1948" s="720"/>
      <c r="N1948" s="720"/>
      <c r="O1948" s="720"/>
      <c r="P1948" s="720"/>
      <c r="Q1948" s="720"/>
      <c r="R1948" s="720"/>
      <c r="S1948" s="720"/>
      <c r="T1948" s="720"/>
      <c r="U1948" s="720"/>
      <c r="V1948" s="716"/>
      <c r="W1948" s="720"/>
      <c r="X1948" s="713"/>
      <c r="Y1948" s="786"/>
      <c r="Z1948" s="720"/>
      <c r="AA1948" s="786"/>
      <c r="AB1948" s="720"/>
      <c r="AC1948" s="720"/>
      <c r="AD1948" s="720"/>
      <c r="AE1948" s="720"/>
      <c r="AF1948" s="786"/>
      <c r="AG1948" s="720"/>
      <c r="AH1948" s="720"/>
    </row>
    <row r="1949" spans="1:34" x14ac:dyDescent="0.25">
      <c r="A1949" s="720"/>
      <c r="B1949" s="720"/>
      <c r="C1949" s="786"/>
      <c r="D1949" s="720"/>
      <c r="E1949" s="786"/>
      <c r="F1949" s="1208"/>
      <c r="G1949" s="720"/>
      <c r="H1949" s="786"/>
      <c r="I1949" s="713"/>
      <c r="J1949" s="713"/>
      <c r="K1949" s="786"/>
      <c r="L1949" s="786"/>
      <c r="M1949" s="720"/>
      <c r="N1949" s="720"/>
      <c r="O1949" s="720"/>
      <c r="P1949" s="720"/>
      <c r="Q1949" s="720"/>
      <c r="R1949" s="720"/>
      <c r="S1949" s="720"/>
      <c r="T1949" s="720"/>
      <c r="U1949" s="720"/>
      <c r="V1949" s="716"/>
      <c r="W1949" s="720"/>
      <c r="X1949" s="713"/>
      <c r="Y1949" s="786"/>
      <c r="Z1949" s="720"/>
      <c r="AA1949" s="786"/>
      <c r="AB1949" s="720"/>
      <c r="AC1949" s="720"/>
      <c r="AD1949" s="720"/>
      <c r="AE1949" s="720"/>
      <c r="AF1949" s="786"/>
      <c r="AG1949" s="720"/>
      <c r="AH1949" s="720"/>
    </row>
    <row r="1950" spans="1:34" x14ac:dyDescent="0.25">
      <c r="A1950" s="720"/>
      <c r="B1950" s="720"/>
      <c r="C1950" s="786"/>
      <c r="D1950" s="720"/>
      <c r="E1950" s="786"/>
      <c r="F1950" s="1208"/>
      <c r="G1950" s="720"/>
      <c r="H1950" s="786"/>
      <c r="I1950" s="713"/>
      <c r="J1950" s="713"/>
      <c r="K1950" s="786"/>
      <c r="L1950" s="786"/>
      <c r="M1950" s="720"/>
      <c r="N1950" s="720"/>
      <c r="O1950" s="720"/>
      <c r="P1950" s="720"/>
      <c r="Q1950" s="720"/>
      <c r="R1950" s="720"/>
      <c r="S1950" s="720"/>
      <c r="T1950" s="720"/>
      <c r="U1950" s="720"/>
      <c r="V1950" s="716"/>
      <c r="W1950" s="720"/>
      <c r="X1950" s="713"/>
      <c r="Y1950" s="786"/>
      <c r="Z1950" s="720"/>
      <c r="AA1950" s="786"/>
      <c r="AB1950" s="720"/>
      <c r="AC1950" s="720"/>
      <c r="AD1950" s="720"/>
      <c r="AE1950" s="720"/>
      <c r="AF1950" s="786"/>
      <c r="AG1950" s="720"/>
      <c r="AH1950" s="720"/>
    </row>
    <row r="1951" spans="1:34" x14ac:dyDescent="0.25">
      <c r="A1951" s="720"/>
      <c r="B1951" s="720"/>
      <c r="C1951" s="786"/>
      <c r="D1951" s="720"/>
      <c r="E1951" s="786"/>
      <c r="F1951" s="1208"/>
      <c r="G1951" s="720"/>
      <c r="H1951" s="786"/>
      <c r="I1951" s="713"/>
      <c r="J1951" s="713"/>
      <c r="K1951" s="786"/>
      <c r="L1951" s="786"/>
      <c r="M1951" s="720"/>
      <c r="N1951" s="720"/>
      <c r="O1951" s="720"/>
      <c r="P1951" s="720"/>
      <c r="Q1951" s="720"/>
      <c r="R1951" s="720"/>
      <c r="S1951" s="720"/>
      <c r="T1951" s="720"/>
      <c r="U1951" s="720"/>
      <c r="V1951" s="716"/>
      <c r="W1951" s="720"/>
      <c r="X1951" s="713"/>
      <c r="Y1951" s="786"/>
      <c r="Z1951" s="720"/>
      <c r="AA1951" s="786"/>
      <c r="AB1951" s="720"/>
      <c r="AC1951" s="720"/>
      <c r="AD1951" s="720"/>
      <c r="AE1951" s="720"/>
      <c r="AF1951" s="786"/>
      <c r="AG1951" s="720"/>
      <c r="AH1951" s="720"/>
    </row>
    <row r="1952" spans="1:34" x14ac:dyDescent="0.25">
      <c r="A1952" s="720"/>
      <c r="B1952" s="720"/>
      <c r="C1952" s="786"/>
      <c r="D1952" s="720"/>
      <c r="E1952" s="786"/>
      <c r="F1952" s="1208"/>
      <c r="G1952" s="720"/>
      <c r="H1952" s="786"/>
      <c r="I1952" s="713"/>
      <c r="J1952" s="713"/>
      <c r="K1952" s="786"/>
      <c r="L1952" s="786"/>
      <c r="M1952" s="720"/>
      <c r="N1952" s="720"/>
      <c r="O1952" s="720"/>
      <c r="P1952" s="720"/>
      <c r="Q1952" s="720"/>
      <c r="R1952" s="720"/>
      <c r="S1952" s="720"/>
      <c r="T1952" s="720"/>
      <c r="U1952" s="720"/>
      <c r="V1952" s="716"/>
      <c r="W1952" s="720"/>
      <c r="X1952" s="713"/>
      <c r="Y1952" s="786"/>
      <c r="Z1952" s="720"/>
      <c r="AA1952" s="786"/>
      <c r="AB1952" s="720"/>
      <c r="AC1952" s="720"/>
      <c r="AD1952" s="720"/>
      <c r="AE1952" s="720"/>
      <c r="AF1952" s="786"/>
      <c r="AG1952" s="720"/>
      <c r="AH1952" s="720"/>
    </row>
    <row r="1953" spans="1:34" x14ac:dyDescent="0.25">
      <c r="A1953" s="720"/>
      <c r="B1953" s="720"/>
      <c r="C1953" s="786"/>
      <c r="D1953" s="720"/>
      <c r="E1953" s="786"/>
      <c r="F1953" s="1208"/>
      <c r="G1953" s="720"/>
      <c r="H1953" s="786"/>
      <c r="I1953" s="713"/>
      <c r="J1953" s="713"/>
      <c r="K1953" s="786"/>
      <c r="L1953" s="786"/>
      <c r="M1953" s="720"/>
      <c r="N1953" s="720"/>
      <c r="O1953" s="720"/>
      <c r="P1953" s="720"/>
      <c r="Q1953" s="720"/>
      <c r="R1953" s="720"/>
      <c r="S1953" s="720"/>
      <c r="T1953" s="720"/>
      <c r="U1953" s="720"/>
      <c r="V1953" s="716"/>
      <c r="W1953" s="720"/>
      <c r="X1953" s="713"/>
      <c r="Y1953" s="786"/>
      <c r="Z1953" s="720"/>
      <c r="AA1953" s="786"/>
      <c r="AB1953" s="720"/>
      <c r="AC1953" s="720"/>
      <c r="AD1953" s="720"/>
      <c r="AE1953" s="720"/>
      <c r="AF1953" s="786"/>
      <c r="AG1953" s="720"/>
      <c r="AH1953" s="720"/>
    </row>
    <row r="1954" spans="1:34" x14ac:dyDescent="0.25">
      <c r="A1954" s="720"/>
      <c r="B1954" s="720"/>
      <c r="C1954" s="786"/>
      <c r="D1954" s="720"/>
      <c r="E1954" s="786"/>
      <c r="F1954" s="1208"/>
      <c r="G1954" s="720"/>
      <c r="H1954" s="786"/>
      <c r="I1954" s="713"/>
      <c r="J1954" s="713"/>
      <c r="K1954" s="786"/>
      <c r="L1954" s="786"/>
      <c r="M1954" s="720"/>
      <c r="N1954" s="720"/>
      <c r="O1954" s="720"/>
      <c r="P1954" s="720"/>
      <c r="Q1954" s="720"/>
      <c r="R1954" s="720"/>
      <c r="S1954" s="720"/>
      <c r="T1954" s="720"/>
      <c r="U1954" s="720"/>
      <c r="V1954" s="716"/>
      <c r="W1954" s="720"/>
      <c r="X1954" s="713"/>
      <c r="Y1954" s="786"/>
      <c r="Z1954" s="720"/>
      <c r="AA1954" s="786"/>
      <c r="AB1954" s="720"/>
      <c r="AC1954" s="720"/>
      <c r="AD1954" s="720"/>
      <c r="AE1954" s="720"/>
      <c r="AF1954" s="786"/>
      <c r="AG1954" s="720"/>
      <c r="AH1954" s="720"/>
    </row>
    <row r="1955" spans="1:34" x14ac:dyDescent="0.25">
      <c r="A1955" s="720"/>
      <c r="B1955" s="720"/>
      <c r="C1955" s="786"/>
      <c r="D1955" s="720"/>
      <c r="E1955" s="786"/>
      <c r="F1955" s="1208"/>
      <c r="G1955" s="720"/>
      <c r="H1955" s="786"/>
      <c r="I1955" s="713"/>
      <c r="J1955" s="713"/>
      <c r="K1955" s="786"/>
      <c r="L1955" s="786"/>
      <c r="M1955" s="720"/>
      <c r="N1955" s="720"/>
      <c r="O1955" s="720"/>
      <c r="P1955" s="720"/>
      <c r="Q1955" s="720"/>
      <c r="R1955" s="720"/>
      <c r="S1955" s="720"/>
      <c r="T1955" s="720"/>
      <c r="U1955" s="720"/>
      <c r="V1955" s="716"/>
      <c r="W1955" s="720"/>
      <c r="X1955" s="713"/>
      <c r="Y1955" s="786"/>
      <c r="Z1955" s="720"/>
      <c r="AA1955" s="786"/>
      <c r="AB1955" s="720"/>
      <c r="AC1955" s="720"/>
      <c r="AD1955" s="720"/>
      <c r="AE1955" s="720"/>
      <c r="AF1955" s="786"/>
      <c r="AG1955" s="720"/>
      <c r="AH1955" s="720"/>
    </row>
    <row r="1956" spans="1:34" x14ac:dyDescent="0.25">
      <c r="A1956" s="720"/>
      <c r="B1956" s="720"/>
      <c r="C1956" s="786"/>
      <c r="D1956" s="720"/>
      <c r="E1956" s="786"/>
      <c r="F1956" s="1208"/>
      <c r="G1956" s="720"/>
      <c r="H1956" s="786"/>
      <c r="I1956" s="713"/>
      <c r="J1956" s="713"/>
      <c r="K1956" s="786"/>
      <c r="L1956" s="786"/>
      <c r="M1956" s="720"/>
      <c r="N1956" s="720"/>
      <c r="O1956" s="720"/>
      <c r="P1956" s="720"/>
      <c r="Q1956" s="720"/>
      <c r="R1956" s="720"/>
      <c r="S1956" s="720"/>
      <c r="T1956" s="720"/>
      <c r="U1956" s="720"/>
      <c r="V1956" s="716"/>
      <c r="W1956" s="720"/>
      <c r="X1956" s="713"/>
      <c r="Y1956" s="786"/>
      <c r="Z1956" s="720"/>
      <c r="AA1956" s="786"/>
      <c r="AB1956" s="720"/>
      <c r="AC1956" s="720"/>
      <c r="AD1956" s="720"/>
      <c r="AE1956" s="720"/>
      <c r="AF1956" s="786"/>
      <c r="AG1956" s="720"/>
      <c r="AH1956" s="720"/>
    </row>
    <row r="1957" spans="1:34" x14ac:dyDescent="0.25">
      <c r="A1957" s="720"/>
      <c r="B1957" s="720"/>
      <c r="C1957" s="786"/>
      <c r="D1957" s="720"/>
      <c r="E1957" s="786"/>
      <c r="F1957" s="1208"/>
      <c r="G1957" s="720"/>
      <c r="H1957" s="786"/>
      <c r="I1957" s="713"/>
      <c r="J1957" s="713"/>
      <c r="K1957" s="786"/>
      <c r="L1957" s="786"/>
      <c r="M1957" s="720"/>
      <c r="N1957" s="720"/>
      <c r="O1957" s="720"/>
      <c r="P1957" s="720"/>
      <c r="Q1957" s="720"/>
      <c r="R1957" s="720"/>
      <c r="S1957" s="720"/>
      <c r="T1957" s="720"/>
      <c r="U1957" s="720"/>
      <c r="V1957" s="716"/>
      <c r="W1957" s="720"/>
      <c r="X1957" s="713"/>
      <c r="Y1957" s="786"/>
      <c r="Z1957" s="720"/>
      <c r="AA1957" s="786"/>
      <c r="AB1957" s="720"/>
      <c r="AC1957" s="720"/>
      <c r="AD1957" s="720"/>
      <c r="AE1957" s="720"/>
      <c r="AF1957" s="786"/>
      <c r="AG1957" s="720"/>
      <c r="AH1957" s="720"/>
    </row>
    <row r="1958" spans="1:34" x14ac:dyDescent="0.25">
      <c r="A1958" s="720"/>
      <c r="B1958" s="720"/>
      <c r="C1958" s="786"/>
      <c r="D1958" s="720"/>
      <c r="E1958" s="786"/>
      <c r="F1958" s="1208"/>
      <c r="G1958" s="720"/>
      <c r="H1958" s="786"/>
      <c r="I1958" s="713"/>
      <c r="J1958" s="713"/>
      <c r="K1958" s="786"/>
      <c r="L1958" s="786"/>
      <c r="M1958" s="720"/>
      <c r="N1958" s="720"/>
      <c r="O1958" s="720"/>
      <c r="P1958" s="720"/>
      <c r="Q1958" s="720"/>
      <c r="R1958" s="720"/>
      <c r="S1958" s="720"/>
      <c r="T1958" s="720"/>
      <c r="U1958" s="720"/>
      <c r="V1958" s="716"/>
      <c r="W1958" s="720"/>
      <c r="X1958" s="713"/>
      <c r="Y1958" s="786"/>
      <c r="Z1958" s="720"/>
      <c r="AA1958" s="786"/>
      <c r="AB1958" s="720"/>
      <c r="AC1958" s="720"/>
      <c r="AD1958" s="720"/>
      <c r="AE1958" s="720"/>
      <c r="AF1958" s="786"/>
      <c r="AG1958" s="720"/>
      <c r="AH1958" s="720"/>
    </row>
    <row r="1959" spans="1:34" x14ac:dyDescent="0.25">
      <c r="A1959" s="720"/>
      <c r="B1959" s="720"/>
      <c r="C1959" s="786"/>
      <c r="D1959" s="720"/>
      <c r="E1959" s="786"/>
      <c r="F1959" s="1208"/>
      <c r="G1959" s="720"/>
      <c r="H1959" s="786"/>
      <c r="I1959" s="713"/>
      <c r="J1959" s="713"/>
      <c r="K1959" s="786"/>
      <c r="L1959" s="786"/>
      <c r="M1959" s="720"/>
      <c r="N1959" s="720"/>
      <c r="O1959" s="720"/>
      <c r="P1959" s="720"/>
      <c r="Q1959" s="720"/>
      <c r="R1959" s="720"/>
      <c r="S1959" s="720"/>
      <c r="T1959" s="720"/>
      <c r="U1959" s="720"/>
      <c r="V1959" s="716"/>
      <c r="W1959" s="720"/>
      <c r="X1959" s="713"/>
      <c r="Y1959" s="786"/>
      <c r="Z1959" s="720"/>
      <c r="AA1959" s="786"/>
      <c r="AB1959" s="720"/>
      <c r="AC1959" s="720"/>
      <c r="AD1959" s="720"/>
      <c r="AE1959" s="720"/>
      <c r="AF1959" s="786"/>
      <c r="AG1959" s="720"/>
      <c r="AH1959" s="720"/>
    </row>
    <row r="1960" spans="1:34" x14ac:dyDescent="0.25">
      <c r="A1960" s="720"/>
      <c r="B1960" s="720"/>
      <c r="C1960" s="786"/>
      <c r="D1960" s="720"/>
      <c r="E1960" s="786"/>
      <c r="F1960" s="1208"/>
      <c r="G1960" s="720"/>
      <c r="H1960" s="786"/>
      <c r="I1960" s="713"/>
      <c r="J1960" s="713"/>
      <c r="K1960" s="786"/>
      <c r="L1960" s="786"/>
      <c r="M1960" s="720"/>
      <c r="N1960" s="720"/>
      <c r="O1960" s="720"/>
      <c r="P1960" s="720"/>
      <c r="Q1960" s="720"/>
      <c r="R1960" s="720"/>
      <c r="S1960" s="720"/>
      <c r="T1960" s="720"/>
      <c r="U1960" s="720"/>
      <c r="V1960" s="716"/>
      <c r="W1960" s="720"/>
      <c r="X1960" s="713"/>
      <c r="Y1960" s="786"/>
      <c r="Z1960" s="720"/>
      <c r="AA1960" s="786"/>
      <c r="AB1960" s="720"/>
      <c r="AC1960" s="720"/>
      <c r="AD1960" s="720"/>
      <c r="AE1960" s="720"/>
      <c r="AF1960" s="786"/>
      <c r="AG1960" s="720"/>
      <c r="AH1960" s="720"/>
    </row>
    <row r="1961" spans="1:34" x14ac:dyDescent="0.25">
      <c r="A1961" s="720"/>
      <c r="B1961" s="720"/>
      <c r="C1961" s="786"/>
      <c r="D1961" s="720"/>
      <c r="E1961" s="786"/>
      <c r="F1961" s="1208"/>
      <c r="G1961" s="720"/>
      <c r="H1961" s="786"/>
      <c r="I1961" s="713"/>
      <c r="J1961" s="713"/>
      <c r="K1961" s="786"/>
      <c r="L1961" s="786"/>
      <c r="M1961" s="720"/>
      <c r="N1961" s="720"/>
      <c r="O1961" s="720"/>
      <c r="P1961" s="720"/>
      <c r="Q1961" s="720"/>
      <c r="R1961" s="720"/>
      <c r="S1961" s="720"/>
      <c r="T1961" s="720"/>
      <c r="U1961" s="720"/>
      <c r="V1961" s="716"/>
      <c r="W1961" s="720"/>
      <c r="X1961" s="713"/>
      <c r="Y1961" s="786"/>
      <c r="Z1961" s="720"/>
      <c r="AA1961" s="786"/>
      <c r="AB1961" s="720"/>
      <c r="AC1961" s="720"/>
      <c r="AD1961" s="720"/>
      <c r="AE1961" s="720"/>
      <c r="AF1961" s="786"/>
      <c r="AG1961" s="720"/>
      <c r="AH1961" s="720"/>
    </row>
    <row r="1962" spans="1:34" x14ac:dyDescent="0.25">
      <c r="A1962" s="720"/>
      <c r="B1962" s="720"/>
      <c r="C1962" s="786"/>
      <c r="D1962" s="720"/>
      <c r="E1962" s="786"/>
      <c r="F1962" s="1208"/>
      <c r="G1962" s="720"/>
      <c r="H1962" s="786"/>
      <c r="I1962" s="713"/>
      <c r="J1962" s="713"/>
      <c r="K1962" s="786"/>
      <c r="L1962" s="786"/>
      <c r="M1962" s="720"/>
      <c r="N1962" s="720"/>
      <c r="O1962" s="720"/>
      <c r="P1962" s="720"/>
      <c r="Q1962" s="720"/>
      <c r="R1962" s="720"/>
      <c r="S1962" s="720"/>
      <c r="T1962" s="720"/>
      <c r="U1962" s="720"/>
      <c r="V1962" s="716"/>
      <c r="W1962" s="720"/>
      <c r="X1962" s="713"/>
      <c r="Y1962" s="786"/>
      <c r="Z1962" s="720"/>
      <c r="AA1962" s="786"/>
      <c r="AB1962" s="720"/>
      <c r="AC1962" s="720"/>
      <c r="AD1962" s="720"/>
      <c r="AE1962" s="720"/>
      <c r="AF1962" s="786"/>
      <c r="AG1962" s="720"/>
      <c r="AH1962" s="720"/>
    </row>
    <row r="1963" spans="1:34" x14ac:dyDescent="0.25">
      <c r="A1963" s="720"/>
      <c r="B1963" s="720"/>
      <c r="C1963" s="786"/>
      <c r="D1963" s="720"/>
      <c r="E1963" s="786"/>
      <c r="F1963" s="1208"/>
      <c r="G1963" s="720"/>
      <c r="H1963" s="786"/>
      <c r="I1963" s="713"/>
      <c r="J1963" s="713"/>
      <c r="K1963" s="786"/>
      <c r="L1963" s="786"/>
      <c r="M1963" s="720"/>
      <c r="N1963" s="720"/>
      <c r="O1963" s="720"/>
      <c r="P1963" s="720"/>
      <c r="Q1963" s="720"/>
      <c r="R1963" s="720"/>
      <c r="S1963" s="720"/>
      <c r="T1963" s="720"/>
      <c r="U1963" s="720"/>
      <c r="V1963" s="716"/>
      <c r="W1963" s="720"/>
      <c r="X1963" s="713"/>
      <c r="Y1963" s="786"/>
      <c r="Z1963" s="720"/>
      <c r="AA1963" s="786"/>
      <c r="AB1963" s="720"/>
      <c r="AC1963" s="720"/>
      <c r="AD1963" s="720"/>
      <c r="AE1963" s="720"/>
      <c r="AF1963" s="786"/>
      <c r="AG1963" s="720"/>
      <c r="AH1963" s="720"/>
    </row>
    <row r="1964" spans="1:34" x14ac:dyDescent="0.25">
      <c r="A1964" s="720"/>
      <c r="B1964" s="720"/>
      <c r="C1964" s="786"/>
      <c r="D1964" s="720"/>
      <c r="E1964" s="786"/>
      <c r="F1964" s="1208"/>
      <c r="G1964" s="720"/>
      <c r="H1964" s="786"/>
      <c r="I1964" s="713"/>
      <c r="J1964" s="713"/>
      <c r="K1964" s="786"/>
      <c r="L1964" s="786"/>
      <c r="M1964" s="720"/>
      <c r="N1964" s="720"/>
      <c r="O1964" s="720"/>
      <c r="P1964" s="720"/>
      <c r="Q1964" s="720"/>
      <c r="R1964" s="720"/>
      <c r="S1964" s="720"/>
      <c r="T1964" s="720"/>
      <c r="U1964" s="720"/>
      <c r="V1964" s="716"/>
      <c r="W1964" s="720"/>
      <c r="X1964" s="713"/>
      <c r="Y1964" s="786"/>
      <c r="Z1964" s="720"/>
      <c r="AA1964" s="786"/>
      <c r="AB1964" s="720"/>
      <c r="AC1964" s="720"/>
      <c r="AD1964" s="720"/>
      <c r="AE1964" s="720"/>
      <c r="AF1964" s="786"/>
      <c r="AG1964" s="720"/>
      <c r="AH1964" s="720"/>
    </row>
    <row r="1965" spans="1:34" x14ac:dyDescent="0.25">
      <c r="A1965" s="720"/>
      <c r="B1965" s="720"/>
      <c r="C1965" s="786"/>
      <c r="D1965" s="720"/>
      <c r="E1965" s="786"/>
      <c r="F1965" s="1208"/>
      <c r="G1965" s="720"/>
      <c r="H1965" s="786"/>
      <c r="I1965" s="713"/>
      <c r="J1965" s="713"/>
      <c r="K1965" s="786"/>
      <c r="L1965" s="786"/>
      <c r="M1965" s="720"/>
      <c r="N1965" s="720"/>
      <c r="O1965" s="720"/>
      <c r="P1965" s="720"/>
      <c r="Q1965" s="720"/>
      <c r="R1965" s="720"/>
      <c r="S1965" s="720"/>
      <c r="T1965" s="720"/>
      <c r="U1965" s="720"/>
      <c r="V1965" s="716"/>
      <c r="W1965" s="720"/>
      <c r="X1965" s="713"/>
      <c r="Y1965" s="786"/>
      <c r="Z1965" s="720"/>
      <c r="AA1965" s="786"/>
      <c r="AB1965" s="720"/>
      <c r="AC1965" s="720"/>
      <c r="AD1965" s="720"/>
      <c r="AE1965" s="720"/>
      <c r="AF1965" s="786"/>
      <c r="AG1965" s="720"/>
      <c r="AH1965" s="720"/>
    </row>
    <row r="1966" spans="1:34" x14ac:dyDescent="0.25">
      <c r="A1966" s="720"/>
      <c r="B1966" s="720"/>
      <c r="C1966" s="786"/>
      <c r="D1966" s="720"/>
      <c r="E1966" s="786"/>
      <c r="F1966" s="1208"/>
      <c r="G1966" s="720"/>
      <c r="H1966" s="786"/>
      <c r="I1966" s="713"/>
      <c r="J1966" s="713"/>
      <c r="K1966" s="786"/>
      <c r="L1966" s="786"/>
      <c r="M1966" s="720"/>
      <c r="N1966" s="720"/>
      <c r="O1966" s="720"/>
      <c r="P1966" s="720"/>
      <c r="Q1966" s="720"/>
      <c r="R1966" s="720"/>
      <c r="S1966" s="720"/>
      <c r="T1966" s="720"/>
      <c r="U1966" s="720"/>
      <c r="V1966" s="716"/>
      <c r="W1966" s="720"/>
      <c r="X1966" s="713"/>
      <c r="Y1966" s="786"/>
      <c r="Z1966" s="720"/>
      <c r="AA1966" s="786"/>
      <c r="AB1966" s="720"/>
      <c r="AC1966" s="720"/>
      <c r="AD1966" s="720"/>
      <c r="AE1966" s="720"/>
      <c r="AF1966" s="786"/>
      <c r="AG1966" s="720"/>
      <c r="AH1966" s="720"/>
    </row>
    <row r="1967" spans="1:34" x14ac:dyDescent="0.25">
      <c r="A1967" s="720"/>
      <c r="B1967" s="720"/>
      <c r="C1967" s="786"/>
      <c r="D1967" s="720"/>
      <c r="E1967" s="786"/>
      <c r="F1967" s="1208"/>
      <c r="G1967" s="720"/>
      <c r="H1967" s="786"/>
      <c r="I1967" s="713"/>
      <c r="J1967" s="713"/>
      <c r="K1967" s="786"/>
      <c r="L1967" s="786"/>
      <c r="M1967" s="720"/>
      <c r="N1967" s="720"/>
      <c r="O1967" s="720"/>
      <c r="P1967" s="720"/>
      <c r="Q1967" s="720"/>
      <c r="R1967" s="720"/>
      <c r="S1967" s="720"/>
      <c r="T1967" s="720"/>
      <c r="U1967" s="720"/>
      <c r="V1967" s="716"/>
      <c r="W1967" s="720"/>
      <c r="X1967" s="713"/>
      <c r="Y1967" s="786"/>
      <c r="Z1967" s="720"/>
      <c r="AA1967" s="786"/>
      <c r="AB1967" s="720"/>
      <c r="AC1967" s="720"/>
      <c r="AD1967" s="720"/>
      <c r="AE1967" s="720"/>
      <c r="AF1967" s="786"/>
      <c r="AG1967" s="720"/>
      <c r="AH1967" s="720"/>
    </row>
    <row r="1968" spans="1:34" x14ac:dyDescent="0.25">
      <c r="A1968" s="720"/>
      <c r="B1968" s="720"/>
      <c r="C1968" s="786"/>
      <c r="D1968" s="720"/>
      <c r="E1968" s="786"/>
      <c r="F1968" s="1208"/>
      <c r="G1968" s="720"/>
      <c r="H1968" s="786"/>
      <c r="I1968" s="713"/>
      <c r="J1968" s="713"/>
      <c r="K1968" s="786"/>
      <c r="L1968" s="786"/>
      <c r="M1968" s="720"/>
      <c r="N1968" s="720"/>
      <c r="O1968" s="720"/>
      <c r="P1968" s="720"/>
      <c r="Q1968" s="720"/>
      <c r="R1968" s="720"/>
      <c r="S1968" s="720"/>
      <c r="T1968" s="720"/>
      <c r="U1968" s="720"/>
      <c r="V1968" s="716"/>
      <c r="W1968" s="720"/>
      <c r="X1968" s="713"/>
      <c r="Y1968" s="786"/>
      <c r="Z1968" s="720"/>
      <c r="AA1968" s="786"/>
      <c r="AB1968" s="720"/>
      <c r="AC1968" s="720"/>
      <c r="AD1968" s="720"/>
      <c r="AE1968" s="720"/>
      <c r="AF1968" s="786"/>
      <c r="AG1968" s="720"/>
      <c r="AH1968" s="720"/>
    </row>
    <row r="1969" spans="1:34" x14ac:dyDescent="0.25">
      <c r="A1969" s="720"/>
      <c r="B1969" s="720"/>
      <c r="C1969" s="786"/>
      <c r="D1969" s="720"/>
      <c r="E1969" s="786"/>
      <c r="F1969" s="1208"/>
      <c r="G1969" s="720"/>
      <c r="H1969" s="786"/>
      <c r="I1969" s="713"/>
      <c r="J1969" s="713"/>
      <c r="K1969" s="786"/>
      <c r="L1969" s="786"/>
      <c r="M1969" s="720"/>
      <c r="N1969" s="720"/>
      <c r="O1969" s="720"/>
      <c r="P1969" s="720"/>
      <c r="Q1969" s="720"/>
      <c r="R1969" s="720"/>
      <c r="S1969" s="720"/>
      <c r="T1969" s="720"/>
      <c r="U1969" s="720"/>
      <c r="V1969" s="716"/>
      <c r="W1969" s="720"/>
      <c r="X1969" s="713"/>
      <c r="Y1969" s="786"/>
      <c r="Z1969" s="720"/>
      <c r="AA1969" s="786"/>
      <c r="AB1969" s="720"/>
      <c r="AC1969" s="720"/>
      <c r="AD1969" s="720"/>
      <c r="AE1969" s="720"/>
      <c r="AF1969" s="786"/>
      <c r="AG1969" s="720"/>
      <c r="AH1969" s="720"/>
    </row>
    <row r="1970" spans="1:34" x14ac:dyDescent="0.25">
      <c r="A1970" s="720"/>
      <c r="B1970" s="720"/>
      <c r="C1970" s="786"/>
      <c r="D1970" s="720"/>
      <c r="E1970" s="786"/>
      <c r="F1970" s="1208"/>
      <c r="G1970" s="720"/>
      <c r="H1970" s="786"/>
      <c r="I1970" s="713"/>
      <c r="J1970" s="713"/>
      <c r="K1970" s="786"/>
      <c r="L1970" s="786"/>
      <c r="M1970" s="720"/>
      <c r="N1970" s="720"/>
      <c r="O1970" s="720"/>
      <c r="P1970" s="720"/>
      <c r="Q1970" s="720"/>
      <c r="R1970" s="720"/>
      <c r="S1970" s="720"/>
      <c r="T1970" s="720"/>
      <c r="U1970" s="720"/>
      <c r="V1970" s="716"/>
      <c r="W1970" s="720"/>
      <c r="X1970" s="713"/>
      <c r="Y1970" s="786"/>
      <c r="Z1970" s="720"/>
      <c r="AA1970" s="786"/>
      <c r="AB1970" s="720"/>
      <c r="AC1970" s="720"/>
      <c r="AD1970" s="720"/>
      <c r="AE1970" s="720"/>
      <c r="AF1970" s="786"/>
      <c r="AG1970" s="720"/>
      <c r="AH1970" s="720"/>
    </row>
    <row r="1971" spans="1:34" x14ac:dyDescent="0.25">
      <c r="A1971" s="720"/>
      <c r="B1971" s="720"/>
      <c r="C1971" s="786"/>
      <c r="D1971" s="720"/>
      <c r="E1971" s="786"/>
      <c r="F1971" s="1208"/>
      <c r="G1971" s="720"/>
      <c r="H1971" s="786"/>
      <c r="I1971" s="713"/>
      <c r="J1971" s="713"/>
      <c r="K1971" s="786"/>
      <c r="L1971" s="786"/>
      <c r="M1971" s="720"/>
      <c r="N1971" s="720"/>
      <c r="O1971" s="720"/>
      <c r="P1971" s="720"/>
      <c r="Q1971" s="720"/>
      <c r="R1971" s="720"/>
      <c r="S1971" s="720"/>
      <c r="T1971" s="720"/>
      <c r="U1971" s="720"/>
      <c r="V1971" s="716"/>
      <c r="W1971" s="720"/>
      <c r="X1971" s="713"/>
      <c r="Y1971" s="786"/>
      <c r="Z1971" s="720"/>
      <c r="AA1971" s="786"/>
      <c r="AB1971" s="720"/>
      <c r="AC1971" s="720"/>
      <c r="AD1971" s="720"/>
      <c r="AE1971" s="720"/>
      <c r="AF1971" s="786"/>
      <c r="AG1971" s="720"/>
      <c r="AH1971" s="720"/>
    </row>
    <row r="1972" spans="1:34" x14ac:dyDescent="0.25">
      <c r="A1972" s="720"/>
      <c r="B1972" s="720"/>
      <c r="C1972" s="786"/>
      <c r="D1972" s="720"/>
      <c r="E1972" s="786"/>
      <c r="F1972" s="1208"/>
      <c r="G1972" s="720"/>
      <c r="H1972" s="786"/>
      <c r="I1972" s="713"/>
      <c r="J1972" s="713"/>
      <c r="K1972" s="786"/>
      <c r="L1972" s="786"/>
      <c r="M1972" s="720"/>
      <c r="N1972" s="720"/>
      <c r="O1972" s="720"/>
      <c r="P1972" s="720"/>
      <c r="Q1972" s="720"/>
      <c r="R1972" s="720"/>
      <c r="S1972" s="720"/>
      <c r="T1972" s="720"/>
      <c r="U1972" s="720"/>
      <c r="V1972" s="716"/>
      <c r="W1972" s="720"/>
      <c r="X1972" s="713"/>
      <c r="Y1972" s="786"/>
      <c r="Z1972" s="720"/>
      <c r="AA1972" s="786"/>
      <c r="AB1972" s="720"/>
      <c r="AC1972" s="720"/>
      <c r="AD1972" s="720"/>
      <c r="AE1972" s="720"/>
      <c r="AF1972" s="786"/>
      <c r="AG1972" s="720"/>
      <c r="AH1972" s="720"/>
    </row>
    <row r="1973" spans="1:34" x14ac:dyDescent="0.25">
      <c r="A1973" s="720"/>
      <c r="B1973" s="720"/>
      <c r="C1973" s="786"/>
      <c r="D1973" s="720"/>
      <c r="E1973" s="786"/>
      <c r="F1973" s="1208"/>
      <c r="G1973" s="720"/>
      <c r="H1973" s="786"/>
      <c r="I1973" s="713"/>
      <c r="J1973" s="713"/>
      <c r="K1973" s="786"/>
      <c r="L1973" s="786"/>
      <c r="M1973" s="720"/>
      <c r="N1973" s="720"/>
      <c r="O1973" s="720"/>
      <c r="P1973" s="720"/>
      <c r="Q1973" s="720"/>
      <c r="R1973" s="720"/>
      <c r="S1973" s="720"/>
      <c r="T1973" s="720"/>
      <c r="U1973" s="720"/>
      <c r="V1973" s="716"/>
      <c r="W1973" s="720"/>
      <c r="X1973" s="713"/>
      <c r="Y1973" s="786"/>
      <c r="Z1973" s="720"/>
      <c r="AA1973" s="786"/>
      <c r="AB1973" s="720"/>
      <c r="AC1973" s="720"/>
      <c r="AD1973" s="720"/>
      <c r="AE1973" s="720"/>
      <c r="AF1973" s="786"/>
      <c r="AG1973" s="720"/>
      <c r="AH1973" s="720"/>
    </row>
    <row r="1974" spans="1:34" x14ac:dyDescent="0.25">
      <c r="A1974" s="720"/>
      <c r="B1974" s="720"/>
      <c r="C1974" s="786"/>
      <c r="D1974" s="720"/>
      <c r="E1974" s="786"/>
      <c r="F1974" s="1208"/>
      <c r="G1974" s="720"/>
      <c r="H1974" s="786"/>
      <c r="I1974" s="713"/>
      <c r="J1974" s="713"/>
      <c r="K1974" s="786"/>
      <c r="L1974" s="786"/>
      <c r="M1974" s="720"/>
      <c r="N1974" s="720"/>
      <c r="O1974" s="720"/>
      <c r="P1974" s="720"/>
      <c r="Q1974" s="720"/>
      <c r="R1974" s="720"/>
      <c r="S1974" s="720"/>
      <c r="T1974" s="720"/>
      <c r="U1974" s="720"/>
      <c r="V1974" s="716"/>
      <c r="W1974" s="720"/>
      <c r="X1974" s="713"/>
      <c r="Y1974" s="786"/>
      <c r="Z1974" s="720"/>
      <c r="AA1974" s="786"/>
      <c r="AB1974" s="720"/>
      <c r="AC1974" s="720"/>
      <c r="AD1974" s="720"/>
      <c r="AE1974" s="720"/>
      <c r="AF1974" s="786"/>
      <c r="AG1974" s="720"/>
      <c r="AH1974" s="720"/>
    </row>
    <row r="1975" spans="1:34" x14ac:dyDescent="0.25">
      <c r="A1975" s="720"/>
      <c r="B1975" s="720"/>
      <c r="C1975" s="786"/>
      <c r="D1975" s="720"/>
      <c r="E1975" s="786"/>
      <c r="F1975" s="1208"/>
      <c r="G1975" s="720"/>
      <c r="H1975" s="786"/>
      <c r="I1975" s="713"/>
      <c r="J1975" s="713"/>
      <c r="K1975" s="786"/>
      <c r="L1975" s="786"/>
      <c r="M1975" s="720"/>
      <c r="N1975" s="720"/>
      <c r="O1975" s="720"/>
      <c r="P1975" s="720"/>
      <c r="Q1975" s="720"/>
      <c r="R1975" s="720"/>
      <c r="S1975" s="720"/>
      <c r="T1975" s="720"/>
      <c r="U1975" s="720"/>
      <c r="V1975" s="716"/>
      <c r="W1975" s="720"/>
      <c r="X1975" s="713"/>
      <c r="Y1975" s="786"/>
      <c r="Z1975" s="720"/>
      <c r="AA1975" s="786"/>
      <c r="AB1975" s="720"/>
      <c r="AC1975" s="720"/>
      <c r="AD1975" s="720"/>
      <c r="AE1975" s="720"/>
      <c r="AF1975" s="786"/>
      <c r="AG1975" s="720"/>
      <c r="AH1975" s="720"/>
    </row>
    <row r="1976" spans="1:34" x14ac:dyDescent="0.25">
      <c r="A1976" s="720"/>
      <c r="B1976" s="720"/>
      <c r="C1976" s="786"/>
      <c r="D1976" s="720"/>
      <c r="E1976" s="786"/>
      <c r="F1976" s="1208"/>
      <c r="G1976" s="720"/>
      <c r="H1976" s="786"/>
      <c r="I1976" s="713"/>
      <c r="J1976" s="713"/>
      <c r="K1976" s="786"/>
      <c r="L1976" s="786"/>
      <c r="M1976" s="720"/>
      <c r="N1976" s="720"/>
      <c r="O1976" s="720"/>
      <c r="P1976" s="720"/>
      <c r="Q1976" s="720"/>
      <c r="R1976" s="720"/>
      <c r="S1976" s="720"/>
      <c r="T1976" s="720"/>
      <c r="U1976" s="720"/>
      <c r="V1976" s="716"/>
      <c r="W1976" s="720"/>
      <c r="X1976" s="713"/>
      <c r="Y1976" s="786"/>
      <c r="Z1976" s="720"/>
      <c r="AA1976" s="786"/>
      <c r="AB1976" s="720"/>
      <c r="AC1976" s="720"/>
      <c r="AD1976" s="720"/>
      <c r="AE1976" s="720"/>
      <c r="AF1976" s="786"/>
      <c r="AG1976" s="720"/>
      <c r="AH1976" s="720"/>
    </row>
    <row r="1977" spans="1:34" x14ac:dyDescent="0.25">
      <c r="A1977" s="720"/>
      <c r="B1977" s="720"/>
      <c r="C1977" s="786"/>
      <c r="D1977" s="720"/>
      <c r="E1977" s="786"/>
      <c r="F1977" s="1208"/>
      <c r="G1977" s="720"/>
      <c r="H1977" s="786"/>
      <c r="I1977" s="713"/>
      <c r="J1977" s="713"/>
      <c r="K1977" s="786"/>
      <c r="L1977" s="786"/>
      <c r="M1977" s="720"/>
      <c r="N1977" s="720"/>
      <c r="O1977" s="720"/>
      <c r="P1977" s="720"/>
      <c r="Q1977" s="720"/>
      <c r="R1977" s="720"/>
      <c r="S1977" s="720"/>
      <c r="T1977" s="720"/>
      <c r="U1977" s="720"/>
      <c r="V1977" s="716"/>
      <c r="W1977" s="720"/>
      <c r="X1977" s="713"/>
      <c r="Y1977" s="786"/>
      <c r="Z1977" s="720"/>
      <c r="AA1977" s="786"/>
      <c r="AB1977" s="720"/>
      <c r="AC1977" s="720"/>
      <c r="AD1977" s="720"/>
      <c r="AE1977" s="720"/>
      <c r="AF1977" s="786"/>
      <c r="AG1977" s="720"/>
      <c r="AH1977" s="720"/>
    </row>
    <row r="1978" spans="1:34" x14ac:dyDescent="0.25">
      <c r="A1978" s="720"/>
      <c r="B1978" s="720"/>
      <c r="C1978" s="786"/>
      <c r="D1978" s="720"/>
      <c r="E1978" s="786"/>
      <c r="F1978" s="1208"/>
      <c r="G1978" s="720"/>
      <c r="H1978" s="786"/>
      <c r="I1978" s="713"/>
      <c r="J1978" s="713"/>
      <c r="K1978" s="786"/>
      <c r="L1978" s="786"/>
      <c r="M1978" s="720"/>
      <c r="N1978" s="720"/>
      <c r="O1978" s="720"/>
      <c r="P1978" s="720"/>
      <c r="Q1978" s="720"/>
      <c r="R1978" s="720"/>
      <c r="S1978" s="720"/>
      <c r="T1978" s="720"/>
      <c r="U1978" s="720"/>
      <c r="V1978" s="716"/>
      <c r="W1978" s="720"/>
      <c r="X1978" s="713"/>
      <c r="Y1978" s="786"/>
      <c r="Z1978" s="720"/>
      <c r="AA1978" s="786"/>
      <c r="AB1978" s="720"/>
      <c r="AC1978" s="720"/>
      <c r="AD1978" s="720"/>
      <c r="AE1978" s="720"/>
      <c r="AF1978" s="786"/>
      <c r="AG1978" s="720"/>
      <c r="AH1978" s="720"/>
    </row>
    <row r="1979" spans="1:34" x14ac:dyDescent="0.25">
      <c r="A1979" s="720"/>
      <c r="B1979" s="720"/>
      <c r="C1979" s="786"/>
      <c r="D1979" s="720"/>
      <c r="E1979" s="786"/>
      <c r="F1979" s="1208"/>
      <c r="G1979" s="720"/>
      <c r="H1979" s="786"/>
      <c r="I1979" s="713"/>
      <c r="J1979" s="713"/>
      <c r="K1979" s="786"/>
      <c r="L1979" s="786"/>
      <c r="M1979" s="720"/>
      <c r="N1979" s="720"/>
      <c r="O1979" s="720"/>
      <c r="P1979" s="720"/>
      <c r="Q1979" s="720"/>
      <c r="R1979" s="720"/>
      <c r="S1979" s="720"/>
      <c r="T1979" s="720"/>
      <c r="U1979" s="720"/>
      <c r="V1979" s="716"/>
      <c r="W1979" s="720"/>
      <c r="X1979" s="713"/>
      <c r="Y1979" s="786"/>
      <c r="Z1979" s="720"/>
      <c r="AA1979" s="786"/>
      <c r="AB1979" s="720"/>
      <c r="AC1979" s="720"/>
      <c r="AD1979" s="720"/>
      <c r="AE1979" s="720"/>
      <c r="AF1979" s="786"/>
      <c r="AG1979" s="720"/>
      <c r="AH1979" s="720"/>
    </row>
    <row r="1980" spans="1:34" x14ac:dyDescent="0.25">
      <c r="A1980" s="720"/>
      <c r="B1980" s="720"/>
      <c r="C1980" s="786"/>
      <c r="D1980" s="720"/>
      <c r="E1980" s="786"/>
      <c r="F1980" s="1208"/>
      <c r="G1980" s="720"/>
      <c r="H1980" s="786"/>
      <c r="I1980" s="713"/>
      <c r="J1980" s="713"/>
      <c r="K1980" s="786"/>
      <c r="L1980" s="786"/>
      <c r="M1980" s="720"/>
      <c r="N1980" s="720"/>
      <c r="O1980" s="720"/>
      <c r="P1980" s="720"/>
      <c r="Q1980" s="720"/>
      <c r="R1980" s="720"/>
      <c r="S1980" s="720"/>
      <c r="T1980" s="720"/>
      <c r="U1980" s="720"/>
      <c r="V1980" s="716"/>
      <c r="W1980" s="720"/>
      <c r="X1980" s="713"/>
      <c r="Y1980" s="786"/>
      <c r="Z1980" s="720"/>
      <c r="AA1980" s="786"/>
      <c r="AB1980" s="720"/>
      <c r="AC1980" s="720"/>
      <c r="AD1980" s="720"/>
      <c r="AE1980" s="720"/>
      <c r="AF1980" s="786"/>
      <c r="AG1980" s="720"/>
      <c r="AH1980" s="720"/>
    </row>
    <row r="1981" spans="1:34" x14ac:dyDescent="0.25">
      <c r="A1981" s="720"/>
      <c r="B1981" s="720"/>
      <c r="C1981" s="786"/>
      <c r="D1981" s="720"/>
      <c r="E1981" s="786"/>
      <c r="F1981" s="1208"/>
      <c r="G1981" s="720"/>
      <c r="H1981" s="786"/>
      <c r="I1981" s="713"/>
      <c r="J1981" s="713"/>
      <c r="K1981" s="786"/>
      <c r="L1981" s="786"/>
      <c r="M1981" s="720"/>
      <c r="N1981" s="720"/>
      <c r="O1981" s="720"/>
      <c r="P1981" s="720"/>
      <c r="Q1981" s="720"/>
      <c r="R1981" s="720"/>
      <c r="S1981" s="720"/>
      <c r="T1981" s="720"/>
      <c r="U1981" s="720"/>
      <c r="V1981" s="716"/>
      <c r="W1981" s="720"/>
      <c r="X1981" s="713"/>
      <c r="Y1981" s="786"/>
      <c r="Z1981" s="720"/>
      <c r="AA1981" s="786"/>
      <c r="AB1981" s="720"/>
      <c r="AC1981" s="720"/>
      <c r="AD1981" s="720"/>
      <c r="AE1981" s="720"/>
      <c r="AF1981" s="786"/>
      <c r="AG1981" s="720"/>
      <c r="AH1981" s="720"/>
    </row>
    <row r="1982" spans="1:34" x14ac:dyDescent="0.25">
      <c r="A1982" s="720"/>
      <c r="B1982" s="720"/>
      <c r="C1982" s="786"/>
      <c r="D1982" s="720"/>
      <c r="E1982" s="786"/>
      <c r="F1982" s="1208"/>
      <c r="G1982" s="720"/>
      <c r="H1982" s="786"/>
      <c r="I1982" s="713"/>
      <c r="J1982" s="713"/>
      <c r="K1982" s="786"/>
      <c r="L1982" s="786"/>
      <c r="M1982" s="720"/>
      <c r="N1982" s="720"/>
      <c r="O1982" s="720"/>
      <c r="P1982" s="720"/>
      <c r="Q1982" s="720"/>
      <c r="R1982" s="720"/>
      <c r="S1982" s="720"/>
      <c r="T1982" s="720"/>
      <c r="U1982" s="720"/>
      <c r="V1982" s="716"/>
      <c r="W1982" s="720"/>
      <c r="X1982" s="713"/>
      <c r="Y1982" s="786"/>
      <c r="Z1982" s="720"/>
      <c r="AA1982" s="786"/>
      <c r="AB1982" s="720"/>
      <c r="AC1982" s="720"/>
      <c r="AD1982" s="720"/>
      <c r="AE1982" s="720"/>
      <c r="AF1982" s="786"/>
      <c r="AG1982" s="720"/>
      <c r="AH1982" s="720"/>
    </row>
    <row r="1983" spans="1:34" x14ac:dyDescent="0.25">
      <c r="A1983" s="720"/>
      <c r="B1983" s="720"/>
      <c r="C1983" s="786"/>
      <c r="D1983" s="720"/>
      <c r="E1983" s="786"/>
      <c r="F1983" s="1208"/>
      <c r="G1983" s="720"/>
      <c r="H1983" s="786"/>
      <c r="I1983" s="713"/>
      <c r="J1983" s="713"/>
      <c r="K1983" s="786"/>
      <c r="L1983" s="786"/>
      <c r="M1983" s="720"/>
      <c r="N1983" s="720"/>
      <c r="O1983" s="720"/>
      <c r="P1983" s="720"/>
      <c r="Q1983" s="720"/>
      <c r="R1983" s="720"/>
      <c r="S1983" s="720"/>
      <c r="T1983" s="720"/>
      <c r="U1983" s="720"/>
      <c r="V1983" s="716"/>
      <c r="W1983" s="720"/>
      <c r="X1983" s="713"/>
      <c r="Y1983" s="786"/>
      <c r="Z1983" s="720"/>
      <c r="AA1983" s="786"/>
      <c r="AB1983" s="720"/>
      <c r="AC1983" s="720"/>
      <c r="AD1983" s="720"/>
      <c r="AE1983" s="720"/>
      <c r="AF1983" s="786"/>
      <c r="AG1983" s="720"/>
      <c r="AH1983" s="720"/>
    </row>
    <row r="1984" spans="1:34" x14ac:dyDescent="0.25">
      <c r="A1984" s="720"/>
      <c r="B1984" s="720"/>
      <c r="C1984" s="786"/>
      <c r="D1984" s="720"/>
      <c r="E1984" s="786"/>
      <c r="F1984" s="1208"/>
      <c r="G1984" s="720"/>
      <c r="H1984" s="786"/>
      <c r="I1984" s="713"/>
      <c r="J1984" s="713"/>
      <c r="K1984" s="786"/>
      <c r="L1984" s="786"/>
      <c r="M1984" s="720"/>
      <c r="N1984" s="720"/>
      <c r="O1984" s="720"/>
      <c r="P1984" s="720"/>
      <c r="Q1984" s="720"/>
      <c r="R1984" s="720"/>
      <c r="S1984" s="720"/>
      <c r="T1984" s="720"/>
      <c r="U1984" s="720"/>
      <c r="V1984" s="716"/>
      <c r="W1984" s="720"/>
      <c r="X1984" s="713"/>
      <c r="Y1984" s="786"/>
      <c r="Z1984" s="720"/>
      <c r="AA1984" s="786"/>
      <c r="AB1984" s="720"/>
      <c r="AC1984" s="720"/>
      <c r="AD1984" s="720"/>
      <c r="AE1984" s="720"/>
      <c r="AF1984" s="786"/>
      <c r="AG1984" s="720"/>
      <c r="AH1984" s="720"/>
    </row>
    <row r="1985" spans="1:34" x14ac:dyDescent="0.25">
      <c r="A1985" s="720"/>
      <c r="B1985" s="720"/>
      <c r="C1985" s="786"/>
      <c r="D1985" s="720"/>
      <c r="E1985" s="786"/>
      <c r="F1985" s="1208"/>
      <c r="G1985" s="720"/>
      <c r="H1985" s="786"/>
      <c r="I1985" s="713"/>
      <c r="J1985" s="713"/>
      <c r="K1985" s="786"/>
      <c r="L1985" s="786"/>
      <c r="M1985" s="720"/>
      <c r="N1985" s="720"/>
      <c r="O1985" s="720"/>
      <c r="P1985" s="720"/>
      <c r="Q1985" s="720"/>
      <c r="R1985" s="720"/>
      <c r="S1985" s="720"/>
      <c r="T1985" s="720"/>
      <c r="U1985" s="720"/>
      <c r="V1985" s="716"/>
      <c r="W1985" s="720"/>
      <c r="X1985" s="713"/>
      <c r="Y1985" s="786"/>
      <c r="Z1985" s="720"/>
      <c r="AA1985" s="786"/>
      <c r="AB1985" s="720"/>
      <c r="AC1985" s="720"/>
      <c r="AD1985" s="720"/>
      <c r="AE1985" s="720"/>
      <c r="AF1985" s="786"/>
      <c r="AG1985" s="720"/>
      <c r="AH1985" s="720"/>
    </row>
    <row r="1986" spans="1:34" x14ac:dyDescent="0.25">
      <c r="A1986" s="720"/>
      <c r="B1986" s="720"/>
      <c r="C1986" s="786"/>
      <c r="D1986" s="720"/>
      <c r="E1986" s="786"/>
      <c r="F1986" s="1208"/>
      <c r="G1986" s="720"/>
      <c r="H1986" s="786"/>
      <c r="I1986" s="713"/>
      <c r="J1986" s="713"/>
      <c r="K1986" s="786"/>
      <c r="L1986" s="786"/>
      <c r="M1986" s="720"/>
      <c r="N1986" s="720"/>
      <c r="O1986" s="720"/>
      <c r="P1986" s="720"/>
      <c r="Q1986" s="720"/>
      <c r="R1986" s="720"/>
      <c r="S1986" s="720"/>
      <c r="T1986" s="720"/>
      <c r="U1986" s="720"/>
      <c r="V1986" s="716"/>
      <c r="W1986" s="720"/>
      <c r="X1986" s="713"/>
      <c r="Y1986" s="786"/>
      <c r="Z1986" s="720"/>
      <c r="AA1986" s="786"/>
      <c r="AB1986" s="720"/>
      <c r="AC1986" s="720"/>
      <c r="AD1986" s="720"/>
      <c r="AE1986" s="720"/>
      <c r="AF1986" s="786"/>
      <c r="AG1986" s="720"/>
      <c r="AH1986" s="720"/>
    </row>
    <row r="1987" spans="1:34" x14ac:dyDescent="0.25">
      <c r="A1987" s="720"/>
      <c r="B1987" s="720"/>
      <c r="C1987" s="786"/>
      <c r="D1987" s="720"/>
      <c r="E1987" s="786"/>
      <c r="F1987" s="1208"/>
      <c r="G1987" s="720"/>
      <c r="H1987" s="786"/>
      <c r="I1987" s="713"/>
      <c r="J1987" s="713"/>
      <c r="K1987" s="786"/>
      <c r="L1987" s="786"/>
      <c r="M1987" s="720"/>
      <c r="N1987" s="720"/>
      <c r="O1987" s="720"/>
      <c r="P1987" s="720"/>
      <c r="Q1987" s="720"/>
      <c r="R1987" s="720"/>
      <c r="S1987" s="720"/>
      <c r="T1987" s="720"/>
      <c r="U1987" s="720"/>
      <c r="V1987" s="716"/>
      <c r="W1987" s="720"/>
      <c r="X1987" s="713"/>
      <c r="Y1987" s="786"/>
      <c r="Z1987" s="720"/>
      <c r="AA1987" s="786"/>
      <c r="AB1987" s="720"/>
      <c r="AC1987" s="720"/>
      <c r="AD1987" s="720"/>
      <c r="AE1987" s="720"/>
      <c r="AF1987" s="786"/>
      <c r="AG1987" s="720"/>
      <c r="AH1987" s="720"/>
    </row>
    <row r="1988" spans="1:34" x14ac:dyDescent="0.25">
      <c r="A1988" s="720"/>
      <c r="B1988" s="720"/>
      <c r="C1988" s="786"/>
      <c r="D1988" s="720"/>
      <c r="E1988" s="786"/>
      <c r="F1988" s="1208"/>
      <c r="G1988" s="720"/>
      <c r="H1988" s="786"/>
      <c r="I1988" s="713"/>
      <c r="J1988" s="713"/>
      <c r="K1988" s="786"/>
      <c r="L1988" s="786"/>
      <c r="M1988" s="720"/>
      <c r="N1988" s="720"/>
      <c r="O1988" s="720"/>
      <c r="P1988" s="720"/>
      <c r="Q1988" s="720"/>
      <c r="R1988" s="720"/>
      <c r="S1988" s="720"/>
      <c r="T1988" s="720"/>
      <c r="U1988" s="720"/>
      <c r="V1988" s="716"/>
      <c r="W1988" s="720"/>
      <c r="X1988" s="713"/>
      <c r="Y1988" s="786"/>
      <c r="Z1988" s="720"/>
      <c r="AA1988" s="786"/>
      <c r="AB1988" s="720"/>
      <c r="AC1988" s="720"/>
      <c r="AD1988" s="720"/>
      <c r="AE1988" s="720"/>
      <c r="AF1988" s="786"/>
      <c r="AG1988" s="720"/>
      <c r="AH1988" s="720"/>
    </row>
    <row r="1989" spans="1:34" x14ac:dyDescent="0.25">
      <c r="A1989" s="720"/>
      <c r="B1989" s="720"/>
      <c r="C1989" s="786"/>
      <c r="D1989" s="720"/>
      <c r="E1989" s="786"/>
      <c r="F1989" s="1208"/>
      <c r="G1989" s="720"/>
      <c r="H1989" s="786"/>
      <c r="I1989" s="713"/>
      <c r="J1989" s="713"/>
      <c r="K1989" s="786"/>
      <c r="L1989" s="786"/>
      <c r="M1989" s="720"/>
      <c r="N1989" s="720"/>
      <c r="O1989" s="720"/>
      <c r="P1989" s="720"/>
      <c r="Q1989" s="720"/>
      <c r="R1989" s="720"/>
      <c r="S1989" s="720"/>
      <c r="T1989" s="720"/>
      <c r="U1989" s="720"/>
      <c r="V1989" s="716"/>
      <c r="W1989" s="720"/>
      <c r="X1989" s="713"/>
      <c r="Y1989" s="786"/>
      <c r="Z1989" s="720"/>
      <c r="AA1989" s="786"/>
      <c r="AB1989" s="720"/>
      <c r="AC1989" s="720"/>
      <c r="AD1989" s="720"/>
      <c r="AE1989" s="720"/>
      <c r="AF1989" s="786"/>
      <c r="AG1989" s="720"/>
      <c r="AH1989" s="720"/>
    </row>
    <row r="1990" spans="1:34" x14ac:dyDescent="0.25">
      <c r="A1990" s="720"/>
      <c r="B1990" s="720"/>
      <c r="C1990" s="786"/>
      <c r="D1990" s="720"/>
      <c r="E1990" s="786"/>
      <c r="F1990" s="1208"/>
      <c r="G1990" s="720"/>
      <c r="H1990" s="786"/>
      <c r="I1990" s="713"/>
      <c r="J1990" s="713"/>
      <c r="K1990" s="786"/>
      <c r="L1990" s="786"/>
      <c r="M1990" s="720"/>
      <c r="N1990" s="720"/>
      <c r="O1990" s="720"/>
      <c r="P1990" s="720"/>
      <c r="Q1990" s="720"/>
      <c r="R1990" s="720"/>
      <c r="S1990" s="720"/>
      <c r="T1990" s="720"/>
      <c r="U1990" s="720"/>
      <c r="V1990" s="716"/>
      <c r="W1990" s="720"/>
      <c r="X1990" s="713"/>
      <c r="Y1990" s="786"/>
      <c r="Z1990" s="720"/>
      <c r="AA1990" s="786"/>
      <c r="AB1990" s="720"/>
      <c r="AC1990" s="720"/>
      <c r="AD1990" s="720"/>
      <c r="AE1990" s="720"/>
      <c r="AF1990" s="786"/>
      <c r="AG1990" s="720"/>
      <c r="AH1990" s="720"/>
    </row>
    <row r="1991" spans="1:34" x14ac:dyDescent="0.25">
      <c r="A1991" s="720"/>
      <c r="B1991" s="720"/>
      <c r="C1991" s="786"/>
      <c r="D1991" s="720"/>
      <c r="E1991" s="786"/>
      <c r="F1991" s="1208"/>
      <c r="G1991" s="720"/>
      <c r="H1991" s="786"/>
      <c r="I1991" s="713"/>
      <c r="J1991" s="713"/>
      <c r="K1991" s="786"/>
      <c r="L1991" s="786"/>
      <c r="M1991" s="720"/>
      <c r="N1991" s="720"/>
      <c r="O1991" s="720"/>
      <c r="P1991" s="720"/>
      <c r="Q1991" s="720"/>
      <c r="R1991" s="720"/>
      <c r="S1991" s="720"/>
      <c r="T1991" s="720"/>
      <c r="U1991" s="720"/>
      <c r="V1991" s="716"/>
      <c r="W1991" s="720"/>
      <c r="X1991" s="713"/>
      <c r="Y1991" s="786"/>
      <c r="Z1991" s="720"/>
      <c r="AA1991" s="786"/>
      <c r="AB1991" s="720"/>
      <c r="AC1991" s="720"/>
      <c r="AD1991" s="720"/>
      <c r="AE1991" s="720"/>
      <c r="AF1991" s="786"/>
      <c r="AG1991" s="720"/>
      <c r="AH1991" s="720"/>
    </row>
    <row r="1992" spans="1:34" x14ac:dyDescent="0.25">
      <c r="A1992" s="720"/>
      <c r="B1992" s="720"/>
      <c r="C1992" s="786"/>
      <c r="D1992" s="720"/>
      <c r="E1992" s="786"/>
      <c r="F1992" s="1208"/>
      <c r="G1992" s="720"/>
      <c r="H1992" s="786"/>
      <c r="I1992" s="713"/>
      <c r="J1992" s="713"/>
      <c r="K1992" s="786"/>
      <c r="L1992" s="786"/>
      <c r="M1992" s="720"/>
      <c r="N1992" s="720"/>
      <c r="O1992" s="720"/>
      <c r="P1992" s="720"/>
      <c r="Q1992" s="720"/>
      <c r="R1992" s="720"/>
      <c r="S1992" s="720"/>
      <c r="T1992" s="720"/>
      <c r="U1992" s="720"/>
      <c r="V1992" s="716"/>
      <c r="W1992" s="720"/>
      <c r="X1992" s="713"/>
      <c r="Y1992" s="786"/>
      <c r="Z1992" s="720"/>
      <c r="AA1992" s="786"/>
      <c r="AB1992" s="720"/>
      <c r="AC1992" s="720"/>
      <c r="AD1992" s="720"/>
      <c r="AE1992" s="720"/>
      <c r="AF1992" s="786"/>
      <c r="AG1992" s="720"/>
      <c r="AH1992" s="720"/>
    </row>
    <row r="1993" spans="1:34" x14ac:dyDescent="0.25">
      <c r="A1993" s="720"/>
      <c r="B1993" s="720"/>
      <c r="C1993" s="786"/>
      <c r="D1993" s="720"/>
      <c r="E1993" s="786"/>
      <c r="F1993" s="1208"/>
      <c r="G1993" s="720"/>
      <c r="H1993" s="786"/>
      <c r="I1993" s="713"/>
      <c r="J1993" s="713"/>
      <c r="K1993" s="786"/>
      <c r="L1993" s="786"/>
      <c r="M1993" s="720"/>
      <c r="N1993" s="720"/>
      <c r="O1993" s="720"/>
      <c r="P1993" s="720"/>
      <c r="Q1993" s="720"/>
      <c r="R1993" s="720"/>
      <c r="S1993" s="720"/>
      <c r="T1993" s="720"/>
      <c r="U1993" s="720"/>
      <c r="V1993" s="716"/>
      <c r="W1993" s="720"/>
      <c r="X1993" s="713"/>
      <c r="Y1993" s="786"/>
      <c r="Z1993" s="720"/>
      <c r="AA1993" s="786"/>
      <c r="AB1993" s="720"/>
      <c r="AC1993" s="720"/>
      <c r="AD1993" s="720"/>
      <c r="AE1993" s="720"/>
      <c r="AF1993" s="786"/>
      <c r="AG1993" s="720"/>
      <c r="AH1993" s="720"/>
    </row>
    <row r="1994" spans="1:34" x14ac:dyDescent="0.25">
      <c r="A1994" s="720"/>
      <c r="B1994" s="720"/>
      <c r="C1994" s="786"/>
      <c r="D1994" s="720"/>
      <c r="E1994" s="786"/>
      <c r="F1994" s="1208"/>
      <c r="G1994" s="720"/>
      <c r="H1994" s="786"/>
      <c r="I1994" s="713"/>
      <c r="J1994" s="713"/>
      <c r="K1994" s="786"/>
      <c r="L1994" s="786"/>
      <c r="M1994" s="720"/>
      <c r="N1994" s="720"/>
      <c r="O1994" s="720"/>
      <c r="P1994" s="720"/>
      <c r="Q1994" s="720"/>
      <c r="R1994" s="720"/>
      <c r="S1994" s="720"/>
      <c r="T1994" s="720"/>
      <c r="U1994" s="720"/>
      <c r="V1994" s="716"/>
      <c r="W1994" s="720"/>
      <c r="X1994" s="713"/>
      <c r="Y1994" s="786"/>
      <c r="Z1994" s="720"/>
      <c r="AA1994" s="786"/>
      <c r="AB1994" s="720"/>
      <c r="AC1994" s="720"/>
      <c r="AD1994" s="720"/>
      <c r="AE1994" s="720"/>
      <c r="AF1994" s="786"/>
      <c r="AG1994" s="720"/>
      <c r="AH1994" s="720"/>
    </row>
    <row r="1995" spans="1:34" x14ac:dyDescent="0.25">
      <c r="A1995" s="720"/>
      <c r="B1995" s="720"/>
      <c r="C1995" s="786"/>
      <c r="D1995" s="720"/>
      <c r="E1995" s="786"/>
      <c r="F1995" s="1208"/>
      <c r="G1995" s="720"/>
      <c r="H1995" s="786"/>
      <c r="I1995" s="713"/>
      <c r="J1995" s="713"/>
      <c r="K1995" s="786"/>
      <c r="L1995" s="786"/>
      <c r="M1995" s="720"/>
      <c r="N1995" s="720"/>
      <c r="O1995" s="720"/>
      <c r="P1995" s="720"/>
      <c r="Q1995" s="720"/>
      <c r="R1995" s="720"/>
      <c r="S1995" s="720"/>
      <c r="T1995" s="720"/>
      <c r="U1995" s="720"/>
      <c r="V1995" s="716"/>
      <c r="W1995" s="720"/>
      <c r="X1995" s="713"/>
      <c r="Y1995" s="786"/>
      <c r="Z1995" s="720"/>
      <c r="AA1995" s="786"/>
      <c r="AB1995" s="720"/>
      <c r="AC1995" s="720"/>
      <c r="AD1995" s="720"/>
      <c r="AE1995" s="720"/>
      <c r="AF1995" s="786"/>
      <c r="AG1995" s="720"/>
      <c r="AH1995" s="720"/>
    </row>
    <row r="1996" spans="1:34" x14ac:dyDescent="0.25">
      <c r="A1996" s="720"/>
      <c r="B1996" s="720"/>
      <c r="C1996" s="786"/>
      <c r="D1996" s="720"/>
      <c r="E1996" s="786"/>
      <c r="F1996" s="1208"/>
      <c r="G1996" s="720"/>
      <c r="H1996" s="786"/>
      <c r="I1996" s="713"/>
      <c r="J1996" s="713"/>
      <c r="K1996" s="786"/>
      <c r="L1996" s="786"/>
      <c r="M1996" s="720"/>
      <c r="N1996" s="720"/>
      <c r="O1996" s="720"/>
      <c r="P1996" s="720"/>
      <c r="Q1996" s="720"/>
      <c r="R1996" s="720"/>
      <c r="S1996" s="720"/>
      <c r="T1996" s="720"/>
      <c r="U1996" s="720"/>
      <c r="V1996" s="716"/>
      <c r="W1996" s="720"/>
      <c r="X1996" s="713"/>
      <c r="Y1996" s="786"/>
      <c r="Z1996" s="720"/>
      <c r="AA1996" s="786"/>
      <c r="AB1996" s="720"/>
      <c r="AC1996" s="720"/>
      <c r="AD1996" s="720"/>
      <c r="AE1996" s="720"/>
      <c r="AF1996" s="786"/>
      <c r="AG1996" s="720"/>
      <c r="AH1996" s="720"/>
    </row>
    <row r="1997" spans="1:34" x14ac:dyDescent="0.25">
      <c r="A1997" s="720"/>
      <c r="B1997" s="720"/>
      <c r="C1997" s="786"/>
      <c r="D1997" s="720"/>
      <c r="E1997" s="786"/>
      <c r="F1997" s="1208"/>
      <c r="G1997" s="720"/>
      <c r="H1997" s="786"/>
      <c r="I1997" s="713"/>
      <c r="J1997" s="713"/>
      <c r="K1997" s="786"/>
      <c r="L1997" s="786"/>
      <c r="M1997" s="720"/>
      <c r="N1997" s="720"/>
      <c r="O1997" s="720"/>
      <c r="P1997" s="720"/>
      <c r="Q1997" s="720"/>
      <c r="R1997" s="720"/>
      <c r="S1997" s="720"/>
      <c r="T1997" s="720"/>
      <c r="U1997" s="720"/>
      <c r="V1997" s="716"/>
      <c r="W1997" s="720"/>
      <c r="X1997" s="713"/>
      <c r="Y1997" s="786"/>
      <c r="Z1997" s="720"/>
      <c r="AA1997" s="786"/>
      <c r="AB1997" s="720"/>
      <c r="AC1997" s="720"/>
      <c r="AD1997" s="720"/>
      <c r="AE1997" s="720"/>
      <c r="AF1997" s="786"/>
      <c r="AG1997" s="720"/>
      <c r="AH1997" s="720"/>
    </row>
    <row r="1998" spans="1:34" x14ac:dyDescent="0.25">
      <c r="A1998" s="720"/>
      <c r="B1998" s="720"/>
      <c r="C1998" s="786"/>
      <c r="D1998" s="720"/>
      <c r="E1998" s="786"/>
      <c r="F1998" s="1208"/>
      <c r="G1998" s="720"/>
      <c r="H1998" s="786"/>
      <c r="I1998" s="713"/>
      <c r="J1998" s="713"/>
      <c r="K1998" s="786"/>
      <c r="L1998" s="786"/>
      <c r="M1998" s="720"/>
      <c r="N1998" s="720"/>
      <c r="O1998" s="720"/>
      <c r="P1998" s="720"/>
      <c r="Q1998" s="720"/>
      <c r="R1998" s="720"/>
      <c r="S1998" s="720"/>
      <c r="T1998" s="720"/>
      <c r="U1998" s="720"/>
      <c r="V1998" s="716"/>
      <c r="W1998" s="720"/>
      <c r="X1998" s="713"/>
      <c r="Y1998" s="786"/>
      <c r="Z1998" s="720"/>
      <c r="AA1998" s="786"/>
      <c r="AB1998" s="720"/>
      <c r="AC1998" s="720"/>
      <c r="AD1998" s="720"/>
      <c r="AE1998" s="720"/>
      <c r="AF1998" s="786"/>
      <c r="AG1998" s="720"/>
      <c r="AH1998" s="720"/>
    </row>
    <row r="1999" spans="1:34" x14ac:dyDescent="0.25">
      <c r="A1999" s="720"/>
      <c r="B1999" s="720"/>
      <c r="C1999" s="786"/>
      <c r="D1999" s="720"/>
      <c r="E1999" s="786"/>
      <c r="F1999" s="1208"/>
      <c r="G1999" s="720"/>
      <c r="H1999" s="786"/>
      <c r="I1999" s="713"/>
      <c r="J1999" s="713"/>
      <c r="K1999" s="786"/>
      <c r="L1999" s="786"/>
      <c r="M1999" s="720"/>
      <c r="N1999" s="720"/>
      <c r="O1999" s="720"/>
      <c r="P1999" s="720"/>
      <c r="Q1999" s="720"/>
      <c r="R1999" s="720"/>
      <c r="S1999" s="720"/>
      <c r="T1999" s="720"/>
      <c r="U1999" s="720"/>
      <c r="V1999" s="716"/>
      <c r="W1999" s="720"/>
      <c r="X1999" s="713"/>
      <c r="Y1999" s="786"/>
      <c r="Z1999" s="720"/>
      <c r="AA1999" s="786"/>
      <c r="AB1999" s="720"/>
      <c r="AC1999" s="720"/>
      <c r="AD1999" s="720"/>
      <c r="AE1999" s="720"/>
      <c r="AF1999" s="786"/>
      <c r="AG1999" s="720"/>
      <c r="AH1999" s="720"/>
    </row>
    <row r="2000" spans="1:34" x14ac:dyDescent="0.25">
      <c r="A2000" s="720"/>
      <c r="B2000" s="720"/>
      <c r="C2000" s="786"/>
      <c r="D2000" s="720"/>
      <c r="E2000" s="786"/>
      <c r="F2000" s="1208"/>
      <c r="G2000" s="720"/>
      <c r="H2000" s="786"/>
      <c r="I2000" s="713"/>
      <c r="J2000" s="713"/>
      <c r="K2000" s="786"/>
      <c r="L2000" s="786"/>
      <c r="M2000" s="720"/>
      <c r="N2000" s="720"/>
      <c r="O2000" s="720"/>
      <c r="P2000" s="720"/>
      <c r="Q2000" s="720"/>
      <c r="R2000" s="720"/>
      <c r="S2000" s="720"/>
      <c r="T2000" s="720"/>
      <c r="U2000" s="720"/>
      <c r="V2000" s="716"/>
      <c r="W2000" s="720"/>
      <c r="X2000" s="713"/>
      <c r="Y2000" s="786"/>
      <c r="Z2000" s="720"/>
      <c r="AA2000" s="786"/>
      <c r="AB2000" s="720"/>
      <c r="AC2000" s="720"/>
      <c r="AD2000" s="720"/>
      <c r="AE2000" s="720"/>
      <c r="AF2000" s="786"/>
      <c r="AG2000" s="720"/>
      <c r="AH2000" s="720"/>
    </row>
    <row r="2001" spans="1:34" x14ac:dyDescent="0.25">
      <c r="A2001" s="720"/>
      <c r="B2001" s="720"/>
      <c r="C2001" s="786"/>
      <c r="D2001" s="720"/>
      <c r="E2001" s="786"/>
      <c r="F2001" s="1208"/>
      <c r="G2001" s="720"/>
      <c r="H2001" s="786"/>
      <c r="I2001" s="713"/>
      <c r="J2001" s="713"/>
      <c r="K2001" s="786"/>
      <c r="L2001" s="786"/>
      <c r="M2001" s="720"/>
      <c r="N2001" s="720"/>
      <c r="O2001" s="720"/>
      <c r="P2001" s="720"/>
      <c r="Q2001" s="720"/>
      <c r="R2001" s="720"/>
      <c r="S2001" s="720"/>
      <c r="T2001" s="720"/>
      <c r="U2001" s="720"/>
      <c r="V2001" s="716"/>
      <c r="W2001" s="720"/>
      <c r="X2001" s="713"/>
      <c r="Y2001" s="786"/>
      <c r="Z2001" s="720"/>
      <c r="AA2001" s="786"/>
      <c r="AB2001" s="720"/>
      <c r="AC2001" s="720"/>
      <c r="AD2001" s="720"/>
      <c r="AE2001" s="720"/>
      <c r="AF2001" s="786"/>
      <c r="AG2001" s="720"/>
      <c r="AH2001" s="720"/>
    </row>
    <row r="2002" spans="1:34" x14ac:dyDescent="0.25">
      <c r="A2002" s="720"/>
      <c r="B2002" s="720"/>
      <c r="C2002" s="786"/>
      <c r="D2002" s="720"/>
      <c r="E2002" s="786"/>
      <c r="F2002" s="1208"/>
      <c r="G2002" s="720"/>
      <c r="H2002" s="786"/>
      <c r="I2002" s="713"/>
      <c r="J2002" s="713"/>
      <c r="K2002" s="786"/>
      <c r="L2002" s="786"/>
      <c r="M2002" s="720"/>
      <c r="N2002" s="720"/>
      <c r="O2002" s="720"/>
      <c r="P2002" s="720"/>
      <c r="Q2002" s="720"/>
      <c r="R2002" s="720"/>
      <c r="S2002" s="720"/>
      <c r="T2002" s="720"/>
      <c r="U2002" s="720"/>
      <c r="V2002" s="716"/>
      <c r="W2002" s="720"/>
      <c r="X2002" s="713"/>
      <c r="Y2002" s="786"/>
      <c r="Z2002" s="720"/>
      <c r="AA2002" s="786"/>
      <c r="AB2002" s="720"/>
      <c r="AC2002" s="720"/>
      <c r="AD2002" s="720"/>
      <c r="AE2002" s="720"/>
      <c r="AF2002" s="786"/>
      <c r="AG2002" s="720"/>
      <c r="AH2002" s="720"/>
    </row>
    <row r="2003" spans="1:34" x14ac:dyDescent="0.25">
      <c r="A2003" s="720"/>
      <c r="B2003" s="720"/>
      <c r="C2003" s="786"/>
      <c r="D2003" s="720"/>
      <c r="E2003" s="786"/>
      <c r="F2003" s="1208"/>
      <c r="G2003" s="720"/>
      <c r="H2003" s="786"/>
      <c r="I2003" s="713"/>
      <c r="J2003" s="713"/>
      <c r="K2003" s="786"/>
      <c r="L2003" s="786"/>
      <c r="M2003" s="720"/>
      <c r="N2003" s="720"/>
      <c r="O2003" s="720"/>
      <c r="P2003" s="720"/>
      <c r="Q2003" s="720"/>
      <c r="R2003" s="720"/>
      <c r="S2003" s="720"/>
      <c r="T2003" s="720"/>
      <c r="U2003" s="720"/>
      <c r="V2003" s="716"/>
      <c r="W2003" s="720"/>
      <c r="X2003" s="713"/>
      <c r="Y2003" s="786"/>
      <c r="Z2003" s="720"/>
      <c r="AA2003" s="786"/>
      <c r="AB2003" s="720"/>
      <c r="AC2003" s="720"/>
      <c r="AD2003" s="720"/>
      <c r="AE2003" s="720"/>
      <c r="AF2003" s="786"/>
      <c r="AG2003" s="720"/>
      <c r="AH2003" s="720"/>
    </row>
    <row r="2004" spans="1:34" x14ac:dyDescent="0.25">
      <c r="A2004" s="720"/>
      <c r="B2004" s="720"/>
      <c r="C2004" s="786"/>
      <c r="D2004" s="720"/>
      <c r="E2004" s="786"/>
      <c r="F2004" s="1208"/>
      <c r="G2004" s="720"/>
      <c r="H2004" s="786"/>
      <c r="I2004" s="713"/>
      <c r="J2004" s="713"/>
      <c r="K2004" s="786"/>
      <c r="L2004" s="786"/>
      <c r="M2004" s="720"/>
      <c r="N2004" s="720"/>
      <c r="O2004" s="720"/>
      <c r="P2004" s="720"/>
      <c r="Q2004" s="720"/>
      <c r="R2004" s="720"/>
      <c r="S2004" s="720"/>
      <c r="T2004" s="720"/>
      <c r="U2004" s="720"/>
      <c r="V2004" s="716"/>
      <c r="W2004" s="720"/>
      <c r="X2004" s="713"/>
      <c r="Y2004" s="786"/>
      <c r="Z2004" s="720"/>
      <c r="AA2004" s="786"/>
      <c r="AB2004" s="720"/>
      <c r="AC2004" s="720"/>
      <c r="AD2004" s="720"/>
      <c r="AE2004" s="720"/>
      <c r="AF2004" s="786"/>
      <c r="AG2004" s="720"/>
      <c r="AH2004" s="720"/>
    </row>
    <row r="2005" spans="1:34" x14ac:dyDescent="0.25">
      <c r="A2005" s="720"/>
      <c r="B2005" s="720"/>
      <c r="C2005" s="786"/>
      <c r="D2005" s="720"/>
      <c r="E2005" s="786"/>
      <c r="F2005" s="1208"/>
      <c r="G2005" s="720"/>
      <c r="H2005" s="786"/>
      <c r="I2005" s="713"/>
      <c r="J2005" s="713"/>
      <c r="K2005" s="786"/>
      <c r="L2005" s="786"/>
      <c r="M2005" s="720"/>
      <c r="N2005" s="720"/>
      <c r="O2005" s="720"/>
      <c r="P2005" s="720"/>
      <c r="Q2005" s="720"/>
      <c r="R2005" s="720"/>
      <c r="S2005" s="720"/>
      <c r="T2005" s="720"/>
      <c r="U2005" s="720"/>
      <c r="V2005" s="716"/>
      <c r="W2005" s="720"/>
      <c r="X2005" s="713"/>
      <c r="Y2005" s="786"/>
      <c r="Z2005" s="720"/>
      <c r="AA2005" s="786"/>
      <c r="AB2005" s="720"/>
      <c r="AC2005" s="720"/>
      <c r="AD2005" s="720"/>
      <c r="AE2005" s="720"/>
      <c r="AF2005" s="786"/>
      <c r="AG2005" s="720"/>
      <c r="AH2005" s="720"/>
    </row>
    <row r="2006" spans="1:34" x14ac:dyDescent="0.25">
      <c r="A2006" s="720"/>
      <c r="B2006" s="720"/>
      <c r="C2006" s="786"/>
      <c r="D2006" s="720"/>
      <c r="E2006" s="786"/>
      <c r="F2006" s="1208"/>
      <c r="G2006" s="720"/>
      <c r="H2006" s="786"/>
      <c r="I2006" s="713"/>
      <c r="J2006" s="713"/>
      <c r="K2006" s="786"/>
      <c r="L2006" s="786"/>
      <c r="M2006" s="720"/>
      <c r="N2006" s="720"/>
      <c r="O2006" s="720"/>
      <c r="P2006" s="720"/>
      <c r="Q2006" s="720"/>
      <c r="R2006" s="720"/>
      <c r="S2006" s="720"/>
      <c r="T2006" s="720"/>
      <c r="U2006" s="720"/>
      <c r="V2006" s="716"/>
      <c r="W2006" s="720"/>
      <c r="X2006" s="713"/>
      <c r="Y2006" s="786"/>
      <c r="Z2006" s="720"/>
      <c r="AA2006" s="786"/>
      <c r="AB2006" s="720"/>
      <c r="AC2006" s="720"/>
      <c r="AD2006" s="720"/>
      <c r="AE2006" s="720"/>
      <c r="AF2006" s="786"/>
      <c r="AG2006" s="720"/>
      <c r="AH2006" s="720"/>
    </row>
    <row r="2007" spans="1:34" x14ac:dyDescent="0.25">
      <c r="A2007" s="720"/>
      <c r="B2007" s="720"/>
      <c r="C2007" s="786"/>
      <c r="D2007" s="720"/>
      <c r="E2007" s="786"/>
      <c r="F2007" s="1208"/>
      <c r="G2007" s="720"/>
      <c r="H2007" s="786"/>
      <c r="I2007" s="713"/>
      <c r="J2007" s="713"/>
      <c r="K2007" s="786"/>
      <c r="L2007" s="786"/>
      <c r="M2007" s="720"/>
      <c r="N2007" s="720"/>
      <c r="O2007" s="720"/>
      <c r="P2007" s="720"/>
      <c r="Q2007" s="720"/>
      <c r="R2007" s="720"/>
      <c r="S2007" s="720"/>
      <c r="T2007" s="720"/>
      <c r="U2007" s="720"/>
      <c r="V2007" s="716"/>
      <c r="W2007" s="720"/>
      <c r="X2007" s="713"/>
      <c r="Y2007" s="786"/>
      <c r="Z2007" s="720"/>
      <c r="AA2007" s="786"/>
      <c r="AB2007" s="720"/>
      <c r="AC2007" s="720"/>
      <c r="AD2007" s="720"/>
      <c r="AE2007" s="720"/>
      <c r="AF2007" s="786"/>
      <c r="AG2007" s="720"/>
      <c r="AH2007" s="720"/>
    </row>
    <row r="2008" spans="1:34" x14ac:dyDescent="0.25">
      <c r="A2008" s="720"/>
      <c r="B2008" s="720"/>
      <c r="C2008" s="786"/>
      <c r="D2008" s="720"/>
      <c r="E2008" s="786"/>
      <c r="F2008" s="1208"/>
      <c r="G2008" s="720"/>
      <c r="H2008" s="786"/>
      <c r="I2008" s="713"/>
      <c r="J2008" s="713"/>
      <c r="K2008" s="786"/>
      <c r="L2008" s="786"/>
      <c r="M2008" s="720"/>
      <c r="N2008" s="720"/>
      <c r="O2008" s="720"/>
      <c r="P2008" s="720"/>
      <c r="Q2008" s="720"/>
      <c r="R2008" s="720"/>
      <c r="S2008" s="720"/>
      <c r="T2008" s="720"/>
      <c r="U2008" s="720"/>
      <c r="V2008" s="716"/>
      <c r="W2008" s="720"/>
      <c r="X2008" s="713"/>
      <c r="Y2008" s="786"/>
      <c r="Z2008" s="720"/>
      <c r="AA2008" s="786"/>
      <c r="AB2008" s="720"/>
      <c r="AC2008" s="720"/>
      <c r="AD2008" s="720"/>
      <c r="AE2008" s="720"/>
      <c r="AF2008" s="786"/>
      <c r="AG2008" s="720"/>
      <c r="AH2008" s="720"/>
    </row>
    <row r="2009" spans="1:34" x14ac:dyDescent="0.25">
      <c r="A2009" s="720"/>
      <c r="B2009" s="720"/>
      <c r="C2009" s="786"/>
      <c r="D2009" s="720"/>
      <c r="E2009" s="786"/>
      <c r="F2009" s="1208"/>
      <c r="G2009" s="720"/>
      <c r="H2009" s="786"/>
      <c r="I2009" s="713"/>
      <c r="J2009" s="713"/>
      <c r="K2009" s="786"/>
      <c r="L2009" s="786"/>
      <c r="M2009" s="720"/>
      <c r="N2009" s="720"/>
      <c r="O2009" s="720"/>
      <c r="P2009" s="720"/>
      <c r="Q2009" s="720"/>
      <c r="R2009" s="720"/>
      <c r="S2009" s="720"/>
      <c r="T2009" s="720"/>
      <c r="U2009" s="720"/>
      <c r="V2009" s="716"/>
      <c r="W2009" s="720"/>
      <c r="X2009" s="713"/>
      <c r="Y2009" s="786"/>
      <c r="Z2009" s="720"/>
      <c r="AA2009" s="786"/>
      <c r="AB2009" s="720"/>
      <c r="AC2009" s="720"/>
      <c r="AD2009" s="720"/>
      <c r="AE2009" s="720"/>
      <c r="AF2009" s="786"/>
      <c r="AG2009" s="720"/>
      <c r="AH2009" s="720"/>
    </row>
    <row r="2010" spans="1:34" x14ac:dyDescent="0.25">
      <c r="A2010" s="720"/>
      <c r="B2010" s="720"/>
      <c r="C2010" s="786"/>
      <c r="D2010" s="720"/>
      <c r="E2010" s="786"/>
      <c r="F2010" s="1208"/>
      <c r="G2010" s="720"/>
      <c r="H2010" s="786"/>
      <c r="I2010" s="713"/>
      <c r="J2010" s="713"/>
      <c r="K2010" s="786"/>
      <c r="L2010" s="786"/>
      <c r="M2010" s="720"/>
      <c r="N2010" s="720"/>
      <c r="O2010" s="720"/>
      <c r="P2010" s="720"/>
      <c r="Q2010" s="720"/>
      <c r="R2010" s="720"/>
      <c r="S2010" s="720"/>
      <c r="T2010" s="720"/>
      <c r="U2010" s="720"/>
      <c r="V2010" s="716"/>
      <c r="W2010" s="720"/>
      <c r="X2010" s="713"/>
      <c r="Y2010" s="786"/>
      <c r="Z2010" s="720"/>
      <c r="AA2010" s="786"/>
      <c r="AB2010" s="720"/>
      <c r="AC2010" s="720"/>
      <c r="AD2010" s="720"/>
      <c r="AE2010" s="720"/>
      <c r="AF2010" s="786"/>
      <c r="AG2010" s="720"/>
      <c r="AH2010" s="720"/>
    </row>
    <row r="2011" spans="1:34" x14ac:dyDescent="0.25">
      <c r="A2011" s="720"/>
      <c r="B2011" s="720"/>
      <c r="C2011" s="786"/>
      <c r="D2011" s="720"/>
      <c r="E2011" s="786"/>
      <c r="F2011" s="1208"/>
      <c r="G2011" s="720"/>
      <c r="H2011" s="786"/>
      <c r="I2011" s="713"/>
      <c r="J2011" s="713"/>
      <c r="K2011" s="786"/>
      <c r="L2011" s="786"/>
      <c r="M2011" s="720"/>
      <c r="N2011" s="720"/>
      <c r="O2011" s="720"/>
      <c r="P2011" s="720"/>
      <c r="Q2011" s="720"/>
      <c r="R2011" s="720"/>
      <c r="S2011" s="720"/>
      <c r="T2011" s="720"/>
      <c r="U2011" s="720"/>
      <c r="V2011" s="716"/>
      <c r="W2011" s="720"/>
      <c r="X2011" s="713"/>
      <c r="Y2011" s="786"/>
      <c r="Z2011" s="720"/>
      <c r="AA2011" s="786"/>
      <c r="AB2011" s="720"/>
      <c r="AC2011" s="720"/>
      <c r="AD2011" s="720"/>
      <c r="AE2011" s="720"/>
      <c r="AF2011" s="786"/>
      <c r="AG2011" s="720"/>
      <c r="AH2011" s="720"/>
    </row>
    <row r="2012" spans="1:34" x14ac:dyDescent="0.25">
      <c r="A2012" s="720"/>
      <c r="B2012" s="720"/>
      <c r="C2012" s="786"/>
      <c r="D2012" s="720"/>
      <c r="E2012" s="786"/>
      <c r="F2012" s="1208"/>
      <c r="G2012" s="720"/>
      <c r="H2012" s="786"/>
      <c r="I2012" s="713"/>
      <c r="J2012" s="713"/>
      <c r="K2012" s="786"/>
      <c r="L2012" s="786"/>
      <c r="M2012" s="720"/>
      <c r="N2012" s="720"/>
      <c r="O2012" s="720"/>
      <c r="P2012" s="720"/>
      <c r="Q2012" s="720"/>
      <c r="R2012" s="720"/>
      <c r="S2012" s="720"/>
      <c r="T2012" s="720"/>
      <c r="U2012" s="720"/>
      <c r="V2012" s="716"/>
      <c r="W2012" s="720"/>
      <c r="X2012" s="713"/>
      <c r="Y2012" s="786"/>
      <c r="Z2012" s="720"/>
      <c r="AA2012" s="786"/>
      <c r="AB2012" s="720"/>
      <c r="AC2012" s="720"/>
      <c r="AD2012" s="720"/>
      <c r="AE2012" s="720"/>
      <c r="AF2012" s="786"/>
      <c r="AG2012" s="720"/>
      <c r="AH2012" s="720"/>
    </row>
    <row r="2013" spans="1:34" x14ac:dyDescent="0.25">
      <c r="A2013" s="720"/>
      <c r="B2013" s="720"/>
      <c r="C2013" s="786"/>
      <c r="D2013" s="720"/>
      <c r="E2013" s="786"/>
      <c r="F2013" s="1208"/>
      <c r="G2013" s="720"/>
      <c r="H2013" s="786"/>
      <c r="I2013" s="713"/>
      <c r="J2013" s="713"/>
      <c r="K2013" s="786"/>
      <c r="L2013" s="786"/>
      <c r="M2013" s="720"/>
      <c r="N2013" s="720"/>
      <c r="O2013" s="720"/>
      <c r="P2013" s="720"/>
      <c r="Q2013" s="720"/>
      <c r="R2013" s="720"/>
      <c r="S2013" s="720"/>
      <c r="T2013" s="720"/>
      <c r="U2013" s="720"/>
      <c r="V2013" s="716"/>
      <c r="W2013" s="720"/>
      <c r="X2013" s="713"/>
      <c r="Y2013" s="786"/>
      <c r="Z2013" s="720"/>
      <c r="AA2013" s="786"/>
      <c r="AB2013" s="720"/>
      <c r="AC2013" s="720"/>
      <c r="AD2013" s="720"/>
      <c r="AE2013" s="720"/>
      <c r="AF2013" s="786"/>
      <c r="AG2013" s="720"/>
      <c r="AH2013" s="720"/>
    </row>
    <row r="2014" spans="1:34" x14ac:dyDescent="0.25">
      <c r="A2014" s="720"/>
      <c r="B2014" s="720"/>
      <c r="C2014" s="786"/>
      <c r="D2014" s="720"/>
      <c r="E2014" s="786"/>
      <c r="F2014" s="1208"/>
      <c r="G2014" s="720"/>
      <c r="H2014" s="786"/>
      <c r="I2014" s="713"/>
      <c r="J2014" s="713"/>
      <c r="K2014" s="786"/>
      <c r="L2014" s="786"/>
      <c r="M2014" s="720"/>
      <c r="N2014" s="720"/>
      <c r="O2014" s="720"/>
      <c r="P2014" s="720"/>
      <c r="Q2014" s="720"/>
      <c r="R2014" s="720"/>
      <c r="S2014" s="720"/>
      <c r="T2014" s="720"/>
      <c r="U2014" s="720"/>
      <c r="V2014" s="716"/>
      <c r="W2014" s="720"/>
      <c r="X2014" s="713"/>
      <c r="Y2014" s="786"/>
      <c r="Z2014" s="720"/>
      <c r="AA2014" s="786"/>
      <c r="AB2014" s="720"/>
      <c r="AC2014" s="720"/>
      <c r="AD2014" s="720"/>
      <c r="AE2014" s="720"/>
      <c r="AF2014" s="786"/>
      <c r="AG2014" s="720"/>
      <c r="AH2014" s="720"/>
    </row>
    <row r="2015" spans="1:34" x14ac:dyDescent="0.25">
      <c r="A2015" s="720"/>
      <c r="B2015" s="720"/>
      <c r="C2015" s="786"/>
      <c r="D2015" s="720"/>
      <c r="E2015" s="786"/>
      <c r="F2015" s="1208"/>
      <c r="G2015" s="720"/>
      <c r="H2015" s="786"/>
      <c r="I2015" s="713"/>
      <c r="J2015" s="713"/>
      <c r="K2015" s="786"/>
      <c r="L2015" s="786"/>
      <c r="M2015" s="720"/>
      <c r="N2015" s="720"/>
      <c r="O2015" s="720"/>
      <c r="P2015" s="720"/>
      <c r="Q2015" s="720"/>
      <c r="R2015" s="720"/>
      <c r="S2015" s="720"/>
      <c r="T2015" s="720"/>
      <c r="U2015" s="720"/>
      <c r="V2015" s="716"/>
      <c r="W2015" s="720"/>
      <c r="X2015" s="713"/>
      <c r="Y2015" s="786"/>
      <c r="Z2015" s="720"/>
      <c r="AA2015" s="786"/>
      <c r="AB2015" s="720"/>
      <c r="AC2015" s="720"/>
      <c r="AD2015" s="720"/>
      <c r="AE2015" s="720"/>
      <c r="AF2015" s="786"/>
      <c r="AG2015" s="720"/>
      <c r="AH2015" s="720"/>
    </row>
    <row r="2016" spans="1:34" x14ac:dyDescent="0.25">
      <c r="A2016" s="720"/>
      <c r="B2016" s="720"/>
      <c r="C2016" s="786"/>
      <c r="D2016" s="720"/>
      <c r="E2016" s="786"/>
      <c r="F2016" s="1208"/>
      <c r="G2016" s="720"/>
      <c r="H2016" s="786"/>
      <c r="I2016" s="713"/>
      <c r="J2016" s="713"/>
      <c r="K2016" s="786"/>
      <c r="L2016" s="786"/>
      <c r="M2016" s="720"/>
      <c r="N2016" s="720"/>
      <c r="O2016" s="720"/>
      <c r="P2016" s="720"/>
      <c r="Q2016" s="720"/>
      <c r="R2016" s="720"/>
      <c r="S2016" s="720"/>
      <c r="T2016" s="720"/>
      <c r="U2016" s="720"/>
      <c r="V2016" s="716"/>
      <c r="W2016" s="720"/>
      <c r="X2016" s="713"/>
      <c r="Y2016" s="786"/>
      <c r="Z2016" s="720"/>
      <c r="AA2016" s="786"/>
      <c r="AB2016" s="720"/>
      <c r="AC2016" s="720"/>
      <c r="AD2016" s="720"/>
      <c r="AE2016" s="720"/>
      <c r="AF2016" s="786"/>
      <c r="AG2016" s="720"/>
      <c r="AH2016" s="720"/>
    </row>
    <row r="2017" spans="1:34" x14ac:dyDescent="0.25">
      <c r="A2017" s="720"/>
      <c r="B2017" s="720"/>
      <c r="C2017" s="786"/>
      <c r="D2017" s="720"/>
      <c r="E2017" s="786"/>
      <c r="F2017" s="1208"/>
      <c r="G2017" s="720"/>
      <c r="H2017" s="786"/>
      <c r="I2017" s="713"/>
      <c r="J2017" s="713"/>
      <c r="K2017" s="786"/>
      <c r="L2017" s="786"/>
      <c r="M2017" s="720"/>
      <c r="N2017" s="720"/>
      <c r="O2017" s="720"/>
      <c r="P2017" s="720"/>
      <c r="Q2017" s="720"/>
      <c r="R2017" s="720"/>
      <c r="S2017" s="720"/>
      <c r="T2017" s="720"/>
      <c r="U2017" s="720"/>
      <c r="V2017" s="716"/>
      <c r="W2017" s="720"/>
      <c r="X2017" s="713"/>
      <c r="Y2017" s="786"/>
      <c r="Z2017" s="720"/>
      <c r="AA2017" s="786"/>
      <c r="AB2017" s="720"/>
      <c r="AC2017" s="720"/>
      <c r="AD2017" s="720"/>
      <c r="AE2017" s="720"/>
      <c r="AF2017" s="786"/>
      <c r="AG2017" s="720"/>
      <c r="AH2017" s="720"/>
    </row>
    <row r="2018" spans="1:34" x14ac:dyDescent="0.25">
      <c r="A2018" s="720"/>
      <c r="B2018" s="720"/>
      <c r="C2018" s="786"/>
      <c r="D2018" s="720"/>
      <c r="E2018" s="786"/>
      <c r="F2018" s="1208"/>
      <c r="G2018" s="720"/>
      <c r="H2018" s="786"/>
      <c r="I2018" s="713"/>
      <c r="J2018" s="713"/>
      <c r="K2018" s="786"/>
      <c r="L2018" s="786"/>
      <c r="M2018" s="720"/>
      <c r="N2018" s="720"/>
      <c r="O2018" s="720"/>
      <c r="P2018" s="720"/>
      <c r="Q2018" s="720"/>
      <c r="R2018" s="720"/>
      <c r="S2018" s="720"/>
      <c r="T2018" s="720"/>
      <c r="U2018" s="720"/>
      <c r="V2018" s="716"/>
      <c r="W2018" s="720"/>
      <c r="X2018" s="713"/>
      <c r="Y2018" s="786"/>
      <c r="Z2018" s="720"/>
      <c r="AA2018" s="786"/>
      <c r="AB2018" s="720"/>
      <c r="AC2018" s="720"/>
      <c r="AD2018" s="720"/>
      <c r="AE2018" s="720"/>
      <c r="AF2018" s="786"/>
      <c r="AG2018" s="720"/>
      <c r="AH2018" s="720"/>
    </row>
    <row r="2019" spans="1:34" x14ac:dyDescent="0.25">
      <c r="A2019" s="720"/>
      <c r="B2019" s="720"/>
      <c r="C2019" s="786"/>
      <c r="D2019" s="720"/>
      <c r="E2019" s="786"/>
      <c r="F2019" s="1208"/>
      <c r="G2019" s="720"/>
      <c r="H2019" s="786"/>
      <c r="I2019" s="713"/>
      <c r="J2019" s="713"/>
      <c r="K2019" s="786"/>
      <c r="L2019" s="786"/>
      <c r="M2019" s="720"/>
      <c r="N2019" s="720"/>
      <c r="O2019" s="720"/>
      <c r="P2019" s="720"/>
      <c r="Q2019" s="720"/>
      <c r="R2019" s="720"/>
      <c r="S2019" s="720"/>
      <c r="T2019" s="720"/>
      <c r="U2019" s="720"/>
      <c r="V2019" s="716"/>
      <c r="W2019" s="720"/>
      <c r="X2019" s="713"/>
      <c r="Y2019" s="786"/>
      <c r="Z2019" s="720"/>
      <c r="AA2019" s="786"/>
      <c r="AB2019" s="720"/>
      <c r="AC2019" s="720"/>
      <c r="AD2019" s="720"/>
      <c r="AE2019" s="720"/>
      <c r="AF2019" s="786"/>
      <c r="AG2019" s="720"/>
      <c r="AH2019" s="720"/>
    </row>
    <row r="2020" spans="1:34" x14ac:dyDescent="0.25">
      <c r="A2020" s="720"/>
      <c r="B2020" s="720"/>
      <c r="C2020" s="786"/>
      <c r="D2020" s="720"/>
      <c r="E2020" s="786"/>
      <c r="F2020" s="1208"/>
      <c r="G2020" s="720"/>
      <c r="H2020" s="786"/>
      <c r="I2020" s="713"/>
      <c r="J2020" s="713"/>
      <c r="K2020" s="786"/>
      <c r="L2020" s="786"/>
      <c r="M2020" s="720"/>
      <c r="N2020" s="720"/>
      <c r="O2020" s="720"/>
      <c r="P2020" s="720"/>
      <c r="Q2020" s="720"/>
      <c r="R2020" s="720"/>
      <c r="S2020" s="720"/>
      <c r="T2020" s="720"/>
      <c r="U2020" s="720"/>
      <c r="V2020" s="716"/>
      <c r="W2020" s="720"/>
      <c r="X2020" s="713"/>
      <c r="Y2020" s="786"/>
      <c r="Z2020" s="720"/>
      <c r="AA2020" s="786"/>
      <c r="AB2020" s="720"/>
      <c r="AC2020" s="720"/>
      <c r="AD2020" s="720"/>
      <c r="AE2020" s="720"/>
      <c r="AF2020" s="786"/>
      <c r="AG2020" s="720"/>
      <c r="AH2020" s="720"/>
    </row>
    <row r="2021" spans="1:34" x14ac:dyDescent="0.25">
      <c r="A2021" s="720"/>
      <c r="B2021" s="720"/>
      <c r="C2021" s="786"/>
      <c r="D2021" s="720"/>
      <c r="E2021" s="786"/>
      <c r="F2021" s="1208"/>
      <c r="G2021" s="720"/>
      <c r="H2021" s="786"/>
      <c r="I2021" s="713"/>
      <c r="J2021" s="713"/>
      <c r="K2021" s="786"/>
      <c r="L2021" s="786"/>
      <c r="M2021" s="720"/>
      <c r="N2021" s="720"/>
      <c r="O2021" s="720"/>
      <c r="P2021" s="720"/>
      <c r="Q2021" s="720"/>
      <c r="R2021" s="720"/>
      <c r="S2021" s="720"/>
      <c r="T2021" s="720"/>
      <c r="U2021" s="720"/>
      <c r="V2021" s="716"/>
      <c r="W2021" s="720"/>
      <c r="X2021" s="713"/>
      <c r="Y2021" s="786"/>
      <c r="Z2021" s="720"/>
      <c r="AA2021" s="786"/>
      <c r="AB2021" s="720"/>
      <c r="AC2021" s="720"/>
      <c r="AD2021" s="720"/>
      <c r="AE2021" s="720"/>
      <c r="AF2021" s="786"/>
      <c r="AG2021" s="720"/>
      <c r="AH2021" s="720"/>
    </row>
    <row r="2022" spans="1:34" x14ac:dyDescent="0.25">
      <c r="A2022" s="720"/>
      <c r="B2022" s="720"/>
      <c r="C2022" s="786"/>
      <c r="D2022" s="720"/>
      <c r="E2022" s="786"/>
      <c r="F2022" s="1208"/>
      <c r="G2022" s="720"/>
      <c r="H2022" s="786"/>
      <c r="I2022" s="713"/>
      <c r="J2022" s="713"/>
      <c r="K2022" s="786"/>
      <c r="L2022" s="786"/>
      <c r="M2022" s="720"/>
      <c r="N2022" s="720"/>
      <c r="O2022" s="720"/>
      <c r="P2022" s="720"/>
      <c r="Q2022" s="720"/>
      <c r="R2022" s="720"/>
      <c r="S2022" s="720"/>
      <c r="T2022" s="720"/>
      <c r="U2022" s="720"/>
      <c r="V2022" s="716"/>
      <c r="W2022" s="720"/>
      <c r="X2022" s="713"/>
      <c r="Y2022" s="786"/>
      <c r="Z2022" s="720"/>
      <c r="AA2022" s="786"/>
      <c r="AB2022" s="720"/>
      <c r="AC2022" s="720"/>
      <c r="AD2022" s="720"/>
      <c r="AE2022" s="720"/>
      <c r="AF2022" s="786"/>
      <c r="AG2022" s="720"/>
      <c r="AH2022" s="720"/>
    </row>
    <row r="2023" spans="1:34" x14ac:dyDescent="0.25">
      <c r="A2023" s="720"/>
      <c r="B2023" s="720"/>
      <c r="C2023" s="786"/>
      <c r="D2023" s="720"/>
      <c r="E2023" s="786"/>
      <c r="F2023" s="1208"/>
      <c r="G2023" s="720"/>
      <c r="H2023" s="786"/>
      <c r="I2023" s="713"/>
      <c r="J2023" s="713"/>
      <c r="K2023" s="786"/>
      <c r="L2023" s="786"/>
      <c r="M2023" s="720"/>
      <c r="N2023" s="720"/>
      <c r="O2023" s="720"/>
      <c r="P2023" s="720"/>
      <c r="Q2023" s="720"/>
      <c r="R2023" s="720"/>
      <c r="S2023" s="720"/>
      <c r="T2023" s="720"/>
      <c r="U2023" s="720"/>
      <c r="V2023" s="716"/>
      <c r="W2023" s="720"/>
      <c r="X2023" s="713"/>
      <c r="Y2023" s="786"/>
      <c r="Z2023" s="720"/>
      <c r="AA2023" s="786"/>
      <c r="AB2023" s="720"/>
      <c r="AC2023" s="720"/>
      <c r="AD2023" s="720"/>
      <c r="AE2023" s="720"/>
      <c r="AF2023" s="786"/>
      <c r="AG2023" s="720"/>
      <c r="AH2023" s="720"/>
    </row>
    <row r="2024" spans="1:34" x14ac:dyDescent="0.25">
      <c r="A2024" s="720"/>
      <c r="B2024" s="720"/>
      <c r="C2024" s="786"/>
      <c r="D2024" s="720"/>
      <c r="E2024" s="786"/>
      <c r="F2024" s="1208"/>
      <c r="G2024" s="720"/>
      <c r="H2024" s="786"/>
      <c r="I2024" s="713"/>
      <c r="J2024" s="713"/>
      <c r="K2024" s="786"/>
      <c r="L2024" s="786"/>
      <c r="M2024" s="720"/>
      <c r="N2024" s="720"/>
      <c r="O2024" s="720"/>
      <c r="P2024" s="720"/>
      <c r="Q2024" s="720"/>
      <c r="R2024" s="720"/>
      <c r="S2024" s="720"/>
      <c r="T2024" s="720"/>
      <c r="U2024" s="720"/>
      <c r="V2024" s="716"/>
      <c r="W2024" s="720"/>
      <c r="X2024" s="713"/>
      <c r="Y2024" s="786"/>
      <c r="Z2024" s="720"/>
      <c r="AA2024" s="786"/>
      <c r="AB2024" s="720"/>
      <c r="AC2024" s="720"/>
      <c r="AD2024" s="720"/>
      <c r="AE2024" s="720"/>
      <c r="AF2024" s="786"/>
      <c r="AG2024" s="720"/>
      <c r="AH2024" s="720"/>
    </row>
    <row r="2025" spans="1:34" x14ac:dyDescent="0.25">
      <c r="A2025" s="720"/>
      <c r="B2025" s="720"/>
      <c r="C2025" s="786"/>
      <c r="D2025" s="720"/>
      <c r="E2025" s="786"/>
      <c r="F2025" s="1208"/>
      <c r="G2025" s="720"/>
      <c r="H2025" s="786"/>
      <c r="I2025" s="713"/>
      <c r="J2025" s="713"/>
      <c r="K2025" s="786"/>
      <c r="L2025" s="786"/>
      <c r="M2025" s="720"/>
      <c r="N2025" s="720"/>
      <c r="O2025" s="720"/>
      <c r="P2025" s="720"/>
      <c r="Q2025" s="720"/>
      <c r="R2025" s="720"/>
      <c r="S2025" s="720"/>
      <c r="T2025" s="720"/>
      <c r="U2025" s="720"/>
      <c r="V2025" s="716"/>
      <c r="W2025" s="720"/>
      <c r="X2025" s="713"/>
      <c r="Y2025" s="786"/>
      <c r="Z2025" s="720"/>
      <c r="AA2025" s="786"/>
      <c r="AB2025" s="720"/>
      <c r="AC2025" s="720"/>
      <c r="AD2025" s="720"/>
      <c r="AE2025" s="720"/>
      <c r="AF2025" s="786"/>
      <c r="AG2025" s="720"/>
      <c r="AH2025" s="720"/>
    </row>
    <row r="2026" spans="1:34" x14ac:dyDescent="0.25">
      <c r="A2026" s="720"/>
      <c r="B2026" s="720"/>
      <c r="C2026" s="786"/>
      <c r="D2026" s="720"/>
      <c r="E2026" s="786"/>
      <c r="F2026" s="1208"/>
      <c r="G2026" s="720"/>
      <c r="H2026" s="786"/>
      <c r="I2026" s="713"/>
      <c r="J2026" s="713"/>
      <c r="K2026" s="786"/>
      <c r="L2026" s="786"/>
      <c r="M2026" s="720"/>
      <c r="N2026" s="720"/>
      <c r="O2026" s="720"/>
      <c r="P2026" s="720"/>
      <c r="Q2026" s="720"/>
      <c r="R2026" s="720"/>
      <c r="S2026" s="720"/>
      <c r="T2026" s="720"/>
      <c r="U2026" s="720"/>
      <c r="V2026" s="716"/>
      <c r="W2026" s="720"/>
      <c r="X2026" s="713"/>
      <c r="Y2026" s="786"/>
      <c r="Z2026" s="720"/>
      <c r="AA2026" s="786"/>
      <c r="AB2026" s="720"/>
      <c r="AC2026" s="720"/>
      <c r="AD2026" s="720"/>
      <c r="AE2026" s="720"/>
      <c r="AF2026" s="786"/>
      <c r="AG2026" s="720"/>
      <c r="AH2026" s="720"/>
    </row>
    <row r="2027" spans="1:34" x14ac:dyDescent="0.25">
      <c r="A2027" s="720"/>
      <c r="B2027" s="720"/>
      <c r="C2027" s="786"/>
      <c r="D2027" s="720"/>
      <c r="E2027" s="786"/>
      <c r="F2027" s="1208"/>
      <c r="G2027" s="720"/>
      <c r="H2027" s="786"/>
      <c r="I2027" s="713"/>
      <c r="J2027" s="713"/>
      <c r="K2027" s="786"/>
      <c r="L2027" s="786"/>
      <c r="M2027" s="720"/>
      <c r="N2027" s="720"/>
      <c r="O2027" s="720"/>
      <c r="P2027" s="720"/>
      <c r="Q2027" s="720"/>
      <c r="R2027" s="720"/>
      <c r="S2027" s="720"/>
      <c r="T2027" s="720"/>
      <c r="U2027" s="720"/>
      <c r="V2027" s="716"/>
      <c r="W2027" s="720"/>
      <c r="X2027" s="713"/>
      <c r="Y2027" s="786"/>
      <c r="Z2027" s="720"/>
      <c r="AA2027" s="786"/>
      <c r="AB2027" s="720"/>
      <c r="AC2027" s="720"/>
      <c r="AD2027" s="720"/>
      <c r="AE2027" s="720"/>
      <c r="AF2027" s="786"/>
      <c r="AG2027" s="720"/>
      <c r="AH2027" s="720"/>
    </row>
    <row r="2028" spans="1:34" x14ac:dyDescent="0.25">
      <c r="A2028" s="720"/>
      <c r="B2028" s="720"/>
      <c r="C2028" s="786"/>
      <c r="D2028" s="720"/>
      <c r="E2028" s="786"/>
      <c r="F2028" s="1208"/>
      <c r="G2028" s="720"/>
      <c r="H2028" s="786"/>
      <c r="I2028" s="713"/>
      <c r="J2028" s="713"/>
      <c r="K2028" s="786"/>
      <c r="L2028" s="786"/>
      <c r="M2028" s="720"/>
      <c r="N2028" s="720"/>
      <c r="O2028" s="720"/>
      <c r="P2028" s="720"/>
      <c r="Q2028" s="720"/>
      <c r="R2028" s="720"/>
      <c r="S2028" s="720"/>
      <c r="T2028" s="720"/>
      <c r="U2028" s="720"/>
      <c r="V2028" s="716"/>
      <c r="W2028" s="720"/>
      <c r="X2028" s="713"/>
      <c r="Y2028" s="786"/>
      <c r="Z2028" s="720"/>
      <c r="AA2028" s="786"/>
      <c r="AB2028" s="720"/>
      <c r="AC2028" s="720"/>
      <c r="AD2028" s="720"/>
      <c r="AE2028" s="720"/>
      <c r="AF2028" s="786"/>
      <c r="AG2028" s="720"/>
      <c r="AH2028" s="720"/>
    </row>
    <row r="2029" spans="1:34" x14ac:dyDescent="0.25">
      <c r="A2029" s="720"/>
      <c r="B2029" s="720"/>
      <c r="C2029" s="786"/>
      <c r="D2029" s="720"/>
      <c r="E2029" s="786"/>
      <c r="F2029" s="1208"/>
      <c r="G2029" s="720"/>
      <c r="H2029" s="786"/>
      <c r="I2029" s="713"/>
      <c r="J2029" s="713"/>
      <c r="K2029" s="786"/>
      <c r="L2029" s="786"/>
      <c r="M2029" s="720"/>
      <c r="N2029" s="720"/>
      <c r="O2029" s="720"/>
      <c r="P2029" s="720"/>
      <c r="Q2029" s="720"/>
      <c r="R2029" s="720"/>
      <c r="S2029" s="720"/>
      <c r="T2029" s="720"/>
      <c r="U2029" s="720"/>
      <c r="V2029" s="716"/>
      <c r="W2029" s="720"/>
      <c r="X2029" s="713"/>
      <c r="Y2029" s="786"/>
      <c r="Z2029" s="720"/>
      <c r="AA2029" s="786"/>
      <c r="AB2029" s="720"/>
      <c r="AC2029" s="720"/>
      <c r="AD2029" s="720"/>
      <c r="AE2029" s="720"/>
      <c r="AF2029" s="786"/>
      <c r="AG2029" s="720"/>
      <c r="AH2029" s="720"/>
    </row>
    <row r="2030" spans="1:34" x14ac:dyDescent="0.25">
      <c r="A2030" s="720"/>
      <c r="B2030" s="720"/>
      <c r="C2030" s="786"/>
      <c r="D2030" s="720"/>
      <c r="E2030" s="786"/>
      <c r="F2030" s="1208"/>
      <c r="G2030" s="720"/>
      <c r="H2030" s="786"/>
      <c r="I2030" s="713"/>
      <c r="J2030" s="713"/>
      <c r="K2030" s="786"/>
      <c r="L2030" s="786"/>
      <c r="M2030" s="720"/>
      <c r="N2030" s="720"/>
      <c r="O2030" s="720"/>
      <c r="P2030" s="720"/>
      <c r="Q2030" s="720"/>
      <c r="R2030" s="720"/>
      <c r="S2030" s="720"/>
      <c r="T2030" s="720"/>
      <c r="U2030" s="720"/>
      <c r="V2030" s="716"/>
      <c r="W2030" s="720"/>
      <c r="X2030" s="713"/>
      <c r="Y2030" s="786"/>
      <c r="Z2030" s="720"/>
      <c r="AA2030" s="786"/>
      <c r="AB2030" s="720"/>
      <c r="AC2030" s="720"/>
      <c r="AD2030" s="720"/>
      <c r="AE2030" s="720"/>
      <c r="AF2030" s="786"/>
      <c r="AG2030" s="720"/>
      <c r="AH2030" s="720"/>
    </row>
    <row r="2031" spans="1:34" x14ac:dyDescent="0.25">
      <c r="A2031" s="720"/>
      <c r="B2031" s="720"/>
      <c r="C2031" s="786"/>
      <c r="D2031" s="720"/>
      <c r="E2031" s="786"/>
      <c r="F2031" s="1208"/>
      <c r="G2031" s="720"/>
      <c r="H2031" s="786"/>
      <c r="I2031" s="713"/>
      <c r="J2031" s="713"/>
      <c r="K2031" s="786"/>
      <c r="L2031" s="786"/>
      <c r="M2031" s="720"/>
      <c r="N2031" s="720"/>
      <c r="O2031" s="720"/>
      <c r="P2031" s="720"/>
      <c r="Q2031" s="720"/>
      <c r="R2031" s="720"/>
      <c r="S2031" s="720"/>
      <c r="T2031" s="720"/>
      <c r="U2031" s="720"/>
      <c r="V2031" s="716"/>
      <c r="W2031" s="720"/>
      <c r="X2031" s="713"/>
      <c r="Y2031" s="786"/>
      <c r="Z2031" s="720"/>
      <c r="AA2031" s="786"/>
      <c r="AB2031" s="720"/>
      <c r="AC2031" s="720"/>
      <c r="AD2031" s="720"/>
      <c r="AE2031" s="720"/>
      <c r="AF2031" s="786"/>
      <c r="AG2031" s="720"/>
      <c r="AH2031" s="720"/>
    </row>
    <row r="2032" spans="1:34" x14ac:dyDescent="0.25">
      <c r="A2032" s="720"/>
      <c r="B2032" s="720"/>
      <c r="C2032" s="786"/>
      <c r="D2032" s="720"/>
      <c r="E2032" s="786"/>
      <c r="F2032" s="1208"/>
      <c r="G2032" s="720"/>
      <c r="H2032" s="786"/>
      <c r="I2032" s="713"/>
      <c r="J2032" s="713"/>
      <c r="K2032" s="786"/>
      <c r="L2032" s="786"/>
      <c r="M2032" s="720"/>
      <c r="N2032" s="720"/>
      <c r="O2032" s="720"/>
      <c r="P2032" s="720"/>
      <c r="Q2032" s="720"/>
      <c r="R2032" s="720"/>
      <c r="S2032" s="720"/>
      <c r="T2032" s="720"/>
      <c r="U2032" s="720"/>
      <c r="V2032" s="716"/>
      <c r="W2032" s="720"/>
      <c r="X2032" s="713"/>
      <c r="Y2032" s="786"/>
      <c r="Z2032" s="720"/>
      <c r="AA2032" s="786"/>
      <c r="AB2032" s="720"/>
      <c r="AC2032" s="720"/>
      <c r="AD2032" s="720"/>
      <c r="AE2032" s="720"/>
      <c r="AF2032" s="786"/>
      <c r="AG2032" s="720"/>
      <c r="AH2032" s="720"/>
    </row>
    <row r="2033" spans="1:34" x14ac:dyDescent="0.25">
      <c r="A2033" s="720"/>
      <c r="B2033" s="720"/>
      <c r="C2033" s="786"/>
      <c r="D2033" s="720"/>
      <c r="E2033" s="786"/>
      <c r="F2033" s="1208"/>
      <c r="G2033" s="720"/>
      <c r="H2033" s="786"/>
      <c r="I2033" s="713"/>
      <c r="J2033" s="713"/>
      <c r="K2033" s="786"/>
      <c r="L2033" s="786"/>
      <c r="M2033" s="720"/>
      <c r="N2033" s="720"/>
      <c r="O2033" s="720"/>
      <c r="P2033" s="720"/>
      <c r="Q2033" s="720"/>
      <c r="R2033" s="720"/>
      <c r="S2033" s="720"/>
      <c r="T2033" s="720"/>
      <c r="U2033" s="720"/>
      <c r="V2033" s="716"/>
      <c r="W2033" s="720"/>
      <c r="X2033" s="713"/>
      <c r="Y2033" s="786"/>
      <c r="Z2033" s="720"/>
      <c r="AA2033" s="786"/>
      <c r="AB2033" s="720"/>
      <c r="AC2033" s="720"/>
      <c r="AD2033" s="720"/>
      <c r="AE2033" s="720"/>
      <c r="AF2033" s="786"/>
      <c r="AG2033" s="720"/>
      <c r="AH2033" s="720"/>
    </row>
    <row r="2034" spans="1:34" x14ac:dyDescent="0.25">
      <c r="A2034" s="720"/>
      <c r="B2034" s="720"/>
      <c r="C2034" s="786"/>
      <c r="D2034" s="720"/>
      <c r="E2034" s="786"/>
      <c r="F2034" s="1208"/>
      <c r="G2034" s="720"/>
      <c r="H2034" s="786"/>
      <c r="I2034" s="713"/>
      <c r="J2034" s="713"/>
      <c r="K2034" s="786"/>
      <c r="L2034" s="786"/>
      <c r="M2034" s="720"/>
      <c r="N2034" s="720"/>
      <c r="O2034" s="720"/>
      <c r="P2034" s="720"/>
      <c r="Q2034" s="720"/>
      <c r="R2034" s="720"/>
      <c r="S2034" s="720"/>
      <c r="T2034" s="720"/>
      <c r="U2034" s="720"/>
      <c r="V2034" s="716"/>
      <c r="W2034" s="720"/>
      <c r="X2034" s="713"/>
      <c r="Y2034" s="786"/>
      <c r="Z2034" s="720"/>
      <c r="AA2034" s="786"/>
      <c r="AB2034" s="720"/>
      <c r="AC2034" s="720"/>
      <c r="AD2034" s="720"/>
      <c r="AE2034" s="720"/>
      <c r="AF2034" s="786"/>
      <c r="AG2034" s="720"/>
      <c r="AH2034" s="720"/>
    </row>
    <row r="2035" spans="1:34" x14ac:dyDescent="0.25">
      <c r="A2035" s="720"/>
      <c r="B2035" s="720"/>
      <c r="C2035" s="786"/>
      <c r="D2035" s="720"/>
      <c r="E2035" s="786"/>
      <c r="F2035" s="1208"/>
      <c r="G2035" s="720"/>
      <c r="H2035" s="786"/>
      <c r="I2035" s="713"/>
      <c r="J2035" s="713"/>
      <c r="K2035" s="786"/>
      <c r="L2035" s="786"/>
      <c r="M2035" s="720"/>
      <c r="N2035" s="720"/>
      <c r="O2035" s="720"/>
      <c r="P2035" s="720"/>
      <c r="Q2035" s="720"/>
      <c r="R2035" s="720"/>
      <c r="S2035" s="720"/>
      <c r="T2035" s="720"/>
      <c r="U2035" s="720"/>
      <c r="V2035" s="716"/>
      <c r="W2035" s="720"/>
      <c r="X2035" s="713"/>
      <c r="Y2035" s="786"/>
      <c r="Z2035" s="720"/>
      <c r="AA2035" s="786"/>
      <c r="AB2035" s="720"/>
      <c r="AC2035" s="720"/>
      <c r="AD2035" s="720"/>
      <c r="AE2035" s="720"/>
      <c r="AF2035" s="786"/>
      <c r="AG2035" s="720"/>
      <c r="AH2035" s="720"/>
    </row>
    <row r="2036" spans="1:34" x14ac:dyDescent="0.25">
      <c r="A2036" s="720"/>
      <c r="B2036" s="720"/>
      <c r="C2036" s="786"/>
      <c r="D2036" s="720"/>
      <c r="E2036" s="786"/>
      <c r="F2036" s="1208"/>
      <c r="G2036" s="720"/>
      <c r="H2036" s="786"/>
      <c r="I2036" s="713"/>
      <c r="J2036" s="713"/>
      <c r="K2036" s="786"/>
      <c r="L2036" s="786"/>
      <c r="M2036" s="720"/>
      <c r="N2036" s="720"/>
      <c r="O2036" s="720"/>
      <c r="P2036" s="720"/>
      <c r="Q2036" s="720"/>
      <c r="R2036" s="720"/>
      <c r="S2036" s="720"/>
      <c r="T2036" s="720"/>
      <c r="U2036" s="720"/>
      <c r="V2036" s="716"/>
      <c r="W2036" s="720"/>
      <c r="X2036" s="713"/>
      <c r="Y2036" s="786"/>
      <c r="Z2036" s="720"/>
      <c r="AA2036" s="786"/>
      <c r="AB2036" s="720"/>
      <c r="AC2036" s="720"/>
      <c r="AD2036" s="720"/>
      <c r="AE2036" s="720"/>
      <c r="AF2036" s="786"/>
      <c r="AG2036" s="720"/>
      <c r="AH2036" s="720"/>
    </row>
    <row r="2037" spans="1:34" x14ac:dyDescent="0.25">
      <c r="A2037" s="720"/>
      <c r="B2037" s="720"/>
      <c r="C2037" s="786"/>
      <c r="D2037" s="720"/>
      <c r="E2037" s="786"/>
      <c r="F2037" s="1208"/>
      <c r="G2037" s="720"/>
      <c r="H2037" s="786"/>
      <c r="I2037" s="713"/>
      <c r="J2037" s="713"/>
      <c r="K2037" s="786"/>
      <c r="L2037" s="786"/>
      <c r="M2037" s="720"/>
      <c r="N2037" s="720"/>
      <c r="O2037" s="720"/>
      <c r="P2037" s="720"/>
      <c r="Q2037" s="720"/>
      <c r="R2037" s="720"/>
      <c r="S2037" s="720"/>
      <c r="T2037" s="720"/>
      <c r="U2037" s="720"/>
      <c r="V2037" s="716"/>
      <c r="W2037" s="720"/>
      <c r="X2037" s="713"/>
      <c r="Y2037" s="786"/>
      <c r="Z2037" s="720"/>
      <c r="AA2037" s="786"/>
      <c r="AB2037" s="720"/>
      <c r="AC2037" s="720"/>
      <c r="AD2037" s="720"/>
      <c r="AE2037" s="720"/>
      <c r="AF2037" s="786"/>
      <c r="AG2037" s="720"/>
      <c r="AH2037" s="720"/>
    </row>
    <row r="2038" spans="1:34" x14ac:dyDescent="0.25">
      <c r="A2038" s="720"/>
      <c r="B2038" s="720"/>
      <c r="C2038" s="786"/>
      <c r="D2038" s="720"/>
      <c r="E2038" s="786"/>
      <c r="F2038" s="1208"/>
      <c r="G2038" s="720"/>
      <c r="H2038" s="786"/>
      <c r="I2038" s="713"/>
      <c r="J2038" s="713"/>
      <c r="K2038" s="786"/>
      <c r="L2038" s="786"/>
      <c r="M2038" s="720"/>
      <c r="N2038" s="720"/>
      <c r="O2038" s="720"/>
      <c r="P2038" s="720"/>
      <c r="Q2038" s="720"/>
      <c r="R2038" s="720"/>
      <c r="S2038" s="720"/>
      <c r="T2038" s="720"/>
      <c r="U2038" s="720"/>
      <c r="V2038" s="716"/>
      <c r="W2038" s="720"/>
      <c r="X2038" s="713"/>
      <c r="Y2038" s="786"/>
      <c r="Z2038" s="720"/>
      <c r="AA2038" s="786"/>
      <c r="AB2038" s="720"/>
      <c r="AC2038" s="720"/>
      <c r="AD2038" s="720"/>
      <c r="AE2038" s="720"/>
      <c r="AF2038" s="786"/>
      <c r="AG2038" s="720"/>
      <c r="AH2038" s="720"/>
    </row>
    <row r="2039" spans="1:34" x14ac:dyDescent="0.25">
      <c r="A2039" s="720"/>
      <c r="B2039" s="720"/>
      <c r="C2039" s="786"/>
      <c r="D2039" s="720"/>
      <c r="E2039" s="786"/>
      <c r="F2039" s="1208"/>
      <c r="G2039" s="720"/>
      <c r="H2039" s="786"/>
      <c r="I2039" s="713"/>
      <c r="J2039" s="713"/>
      <c r="K2039" s="786"/>
      <c r="L2039" s="786"/>
      <c r="M2039" s="720"/>
      <c r="N2039" s="720"/>
      <c r="O2039" s="720"/>
      <c r="P2039" s="720"/>
      <c r="Q2039" s="720"/>
      <c r="R2039" s="720"/>
      <c r="S2039" s="720"/>
      <c r="T2039" s="720"/>
      <c r="U2039" s="720"/>
      <c r="V2039" s="716"/>
      <c r="W2039" s="720"/>
      <c r="X2039" s="713"/>
      <c r="Y2039" s="786"/>
      <c r="Z2039" s="720"/>
      <c r="AA2039" s="786"/>
      <c r="AB2039" s="720"/>
      <c r="AC2039" s="720"/>
      <c r="AD2039" s="720"/>
      <c r="AE2039" s="720"/>
      <c r="AF2039" s="786"/>
      <c r="AG2039" s="720"/>
      <c r="AH2039" s="720"/>
    </row>
    <row r="2040" spans="1:34" x14ac:dyDescent="0.25">
      <c r="A2040" s="720"/>
      <c r="B2040" s="720"/>
      <c r="C2040" s="786"/>
      <c r="D2040" s="720"/>
      <c r="E2040" s="786"/>
      <c r="F2040" s="1208"/>
      <c r="G2040" s="720"/>
      <c r="H2040" s="786"/>
      <c r="I2040" s="713"/>
      <c r="J2040" s="713"/>
      <c r="K2040" s="786"/>
      <c r="L2040" s="786"/>
      <c r="M2040" s="720"/>
      <c r="N2040" s="720"/>
      <c r="O2040" s="720"/>
      <c r="P2040" s="720"/>
      <c r="Q2040" s="720"/>
      <c r="R2040" s="720"/>
      <c r="S2040" s="720"/>
      <c r="T2040" s="720"/>
      <c r="U2040" s="720"/>
      <c r="V2040" s="716"/>
      <c r="W2040" s="720"/>
      <c r="X2040" s="713"/>
      <c r="Y2040" s="786"/>
      <c r="Z2040" s="720"/>
      <c r="AA2040" s="786"/>
      <c r="AB2040" s="720"/>
      <c r="AC2040" s="720"/>
      <c r="AD2040" s="720"/>
      <c r="AE2040" s="720"/>
      <c r="AF2040" s="786"/>
      <c r="AG2040" s="720"/>
      <c r="AH2040" s="720"/>
    </row>
    <row r="2041" spans="1:34" x14ac:dyDescent="0.25">
      <c r="A2041" s="720"/>
      <c r="B2041" s="720"/>
      <c r="C2041" s="786"/>
      <c r="D2041" s="720"/>
      <c r="E2041" s="786"/>
      <c r="F2041" s="1208"/>
      <c r="G2041" s="720"/>
      <c r="H2041" s="786"/>
      <c r="I2041" s="713"/>
      <c r="J2041" s="713"/>
      <c r="K2041" s="786"/>
      <c r="L2041" s="786"/>
      <c r="M2041" s="720"/>
      <c r="N2041" s="720"/>
      <c r="O2041" s="720"/>
      <c r="P2041" s="720"/>
      <c r="Q2041" s="720"/>
      <c r="R2041" s="720"/>
      <c r="S2041" s="720"/>
      <c r="T2041" s="720"/>
      <c r="U2041" s="720"/>
      <c r="V2041" s="716"/>
      <c r="W2041" s="720"/>
      <c r="X2041" s="713"/>
      <c r="Y2041" s="786"/>
      <c r="Z2041" s="720"/>
      <c r="AA2041" s="786"/>
      <c r="AB2041" s="720"/>
      <c r="AC2041" s="720"/>
      <c r="AD2041" s="720"/>
      <c r="AE2041" s="720"/>
      <c r="AF2041" s="786"/>
      <c r="AG2041" s="720"/>
      <c r="AH2041" s="720"/>
    </row>
    <row r="2042" spans="1:34" x14ac:dyDescent="0.25">
      <c r="A2042" s="720"/>
      <c r="B2042" s="720"/>
      <c r="C2042" s="786"/>
      <c r="D2042" s="720"/>
      <c r="E2042" s="786"/>
      <c r="F2042" s="1208"/>
      <c r="G2042" s="720"/>
      <c r="H2042" s="786"/>
      <c r="I2042" s="713"/>
      <c r="J2042" s="713"/>
      <c r="K2042" s="786"/>
      <c r="L2042" s="786"/>
      <c r="M2042" s="720"/>
      <c r="N2042" s="720"/>
      <c r="O2042" s="720"/>
      <c r="P2042" s="720"/>
      <c r="Q2042" s="720"/>
      <c r="R2042" s="720"/>
      <c r="S2042" s="720"/>
      <c r="T2042" s="720"/>
      <c r="U2042" s="720"/>
      <c r="V2042" s="716"/>
      <c r="W2042" s="720"/>
      <c r="X2042" s="713"/>
      <c r="Y2042" s="786"/>
      <c r="Z2042" s="720"/>
      <c r="AA2042" s="786"/>
      <c r="AB2042" s="720"/>
      <c r="AC2042" s="720"/>
      <c r="AD2042" s="720"/>
      <c r="AE2042" s="720"/>
      <c r="AF2042" s="786"/>
      <c r="AG2042" s="720"/>
      <c r="AH2042" s="720"/>
    </row>
    <row r="2043" spans="1:34" x14ac:dyDescent="0.25">
      <c r="A2043" s="720"/>
      <c r="B2043" s="720"/>
      <c r="C2043" s="786"/>
      <c r="D2043" s="720"/>
      <c r="E2043" s="786"/>
      <c r="F2043" s="1208"/>
      <c r="G2043" s="720"/>
      <c r="H2043" s="786"/>
      <c r="I2043" s="713"/>
      <c r="J2043" s="713"/>
      <c r="K2043" s="786"/>
      <c r="L2043" s="786"/>
      <c r="M2043" s="720"/>
      <c r="N2043" s="720"/>
      <c r="O2043" s="720"/>
      <c r="P2043" s="720"/>
      <c r="Q2043" s="720"/>
      <c r="R2043" s="720"/>
      <c r="S2043" s="720"/>
      <c r="T2043" s="720"/>
      <c r="U2043" s="720"/>
      <c r="V2043" s="716"/>
      <c r="W2043" s="720"/>
      <c r="X2043" s="713"/>
      <c r="Y2043" s="786"/>
      <c r="Z2043" s="720"/>
      <c r="AA2043" s="786"/>
      <c r="AB2043" s="720"/>
      <c r="AC2043" s="720"/>
      <c r="AD2043" s="720"/>
      <c r="AE2043" s="720"/>
      <c r="AF2043" s="786"/>
      <c r="AG2043" s="720"/>
      <c r="AH2043" s="720"/>
    </row>
    <row r="2044" spans="1:34" x14ac:dyDescent="0.25">
      <c r="A2044" s="720"/>
      <c r="B2044" s="720"/>
      <c r="C2044" s="786"/>
      <c r="D2044" s="720"/>
      <c r="E2044" s="786"/>
      <c r="F2044" s="1208"/>
      <c r="G2044" s="720"/>
      <c r="H2044" s="786"/>
      <c r="I2044" s="713"/>
      <c r="J2044" s="713"/>
      <c r="K2044" s="786"/>
      <c r="L2044" s="786"/>
      <c r="M2044" s="720"/>
      <c r="N2044" s="720"/>
      <c r="O2044" s="720"/>
      <c r="P2044" s="720"/>
      <c r="Q2044" s="720"/>
      <c r="R2044" s="720"/>
      <c r="S2044" s="720"/>
      <c r="T2044" s="720"/>
      <c r="U2044" s="720"/>
      <c r="V2044" s="716"/>
      <c r="W2044" s="720"/>
      <c r="X2044" s="713"/>
      <c r="Y2044" s="786"/>
      <c r="Z2044" s="720"/>
      <c r="AA2044" s="786"/>
      <c r="AB2044" s="720"/>
      <c r="AC2044" s="720"/>
      <c r="AD2044" s="720"/>
      <c r="AE2044" s="720"/>
      <c r="AF2044" s="786"/>
      <c r="AG2044" s="720"/>
      <c r="AH2044" s="720"/>
    </row>
    <row r="2045" spans="1:34" x14ac:dyDescent="0.25">
      <c r="A2045" s="720"/>
      <c r="B2045" s="720"/>
      <c r="C2045" s="786"/>
      <c r="D2045" s="720"/>
      <c r="E2045" s="786"/>
      <c r="F2045" s="1208"/>
      <c r="G2045" s="720"/>
      <c r="H2045" s="786"/>
      <c r="I2045" s="713"/>
      <c r="J2045" s="713"/>
      <c r="K2045" s="786"/>
      <c r="L2045" s="786"/>
      <c r="M2045" s="720"/>
      <c r="N2045" s="720"/>
      <c r="O2045" s="720"/>
      <c r="P2045" s="720"/>
      <c r="Q2045" s="720"/>
      <c r="R2045" s="720"/>
      <c r="S2045" s="720"/>
      <c r="T2045" s="720"/>
      <c r="U2045" s="720"/>
      <c r="V2045" s="716"/>
      <c r="W2045" s="720"/>
      <c r="X2045" s="713"/>
      <c r="Y2045" s="786"/>
      <c r="Z2045" s="720"/>
      <c r="AA2045" s="786"/>
      <c r="AB2045" s="720"/>
      <c r="AC2045" s="720"/>
      <c r="AD2045" s="720"/>
      <c r="AE2045" s="720"/>
      <c r="AF2045" s="786"/>
      <c r="AG2045" s="720"/>
      <c r="AH2045" s="720"/>
    </row>
    <row r="2046" spans="1:34" x14ac:dyDescent="0.25">
      <c r="A2046" s="720"/>
      <c r="B2046" s="720"/>
      <c r="C2046" s="786"/>
      <c r="D2046" s="720"/>
      <c r="E2046" s="786"/>
      <c r="F2046" s="1208"/>
      <c r="G2046" s="720"/>
      <c r="H2046" s="786"/>
      <c r="I2046" s="713"/>
      <c r="J2046" s="713"/>
      <c r="K2046" s="786"/>
      <c r="L2046" s="786"/>
      <c r="M2046" s="720"/>
      <c r="N2046" s="720"/>
      <c r="O2046" s="720"/>
      <c r="P2046" s="720"/>
      <c r="Q2046" s="720"/>
      <c r="R2046" s="720"/>
      <c r="S2046" s="720"/>
      <c r="T2046" s="720"/>
      <c r="U2046" s="720"/>
      <c r="V2046" s="716"/>
      <c r="W2046" s="720"/>
      <c r="X2046" s="713"/>
      <c r="Y2046" s="786"/>
      <c r="Z2046" s="720"/>
      <c r="AA2046" s="786"/>
      <c r="AB2046" s="720"/>
      <c r="AC2046" s="720"/>
      <c r="AD2046" s="720"/>
      <c r="AE2046" s="720"/>
      <c r="AF2046" s="786"/>
      <c r="AG2046" s="720"/>
      <c r="AH2046" s="720"/>
    </row>
    <row r="2047" spans="1:34" x14ac:dyDescent="0.25">
      <c r="A2047" s="720"/>
      <c r="B2047" s="720"/>
      <c r="C2047" s="786"/>
      <c r="D2047" s="720"/>
      <c r="E2047" s="786"/>
      <c r="F2047" s="1208"/>
      <c r="G2047" s="720"/>
      <c r="H2047" s="786"/>
      <c r="I2047" s="713"/>
      <c r="J2047" s="713"/>
      <c r="K2047" s="786"/>
      <c r="L2047" s="786"/>
      <c r="M2047" s="720"/>
      <c r="N2047" s="720"/>
      <c r="O2047" s="720"/>
      <c r="P2047" s="720"/>
      <c r="Q2047" s="720"/>
      <c r="R2047" s="720"/>
      <c r="S2047" s="720"/>
      <c r="T2047" s="720"/>
      <c r="U2047" s="720"/>
      <c r="V2047" s="716"/>
      <c r="W2047" s="720"/>
      <c r="X2047" s="713"/>
      <c r="Y2047" s="786"/>
      <c r="Z2047" s="720"/>
      <c r="AA2047" s="786"/>
      <c r="AB2047" s="720"/>
      <c r="AC2047" s="720"/>
      <c r="AD2047" s="720"/>
      <c r="AE2047" s="720"/>
      <c r="AF2047" s="786"/>
      <c r="AG2047" s="720"/>
      <c r="AH2047" s="720"/>
    </row>
    <row r="2048" spans="1:34" x14ac:dyDescent="0.25">
      <c r="A2048" s="720"/>
      <c r="B2048" s="720"/>
      <c r="C2048" s="786"/>
      <c r="D2048" s="720"/>
      <c r="E2048" s="786"/>
      <c r="F2048" s="1208"/>
      <c r="G2048" s="720"/>
      <c r="H2048" s="786"/>
      <c r="I2048" s="713"/>
      <c r="J2048" s="713"/>
      <c r="K2048" s="786"/>
      <c r="L2048" s="786"/>
      <c r="M2048" s="720"/>
      <c r="N2048" s="720"/>
      <c r="O2048" s="720"/>
      <c r="P2048" s="720"/>
      <c r="Q2048" s="720"/>
      <c r="R2048" s="720"/>
      <c r="S2048" s="720"/>
      <c r="T2048" s="720"/>
      <c r="U2048" s="720"/>
      <c r="V2048" s="716"/>
      <c r="W2048" s="720"/>
      <c r="X2048" s="713"/>
      <c r="Y2048" s="786"/>
      <c r="Z2048" s="720"/>
      <c r="AA2048" s="786"/>
      <c r="AB2048" s="720"/>
      <c r="AC2048" s="720"/>
      <c r="AD2048" s="720"/>
      <c r="AE2048" s="720"/>
      <c r="AF2048" s="786"/>
      <c r="AG2048" s="720"/>
      <c r="AH2048" s="720"/>
    </row>
    <row r="2049" spans="1:34" x14ac:dyDescent="0.25">
      <c r="A2049" s="720"/>
      <c r="B2049" s="720"/>
      <c r="C2049" s="786"/>
      <c r="D2049" s="720"/>
      <c r="E2049" s="786"/>
      <c r="F2049" s="1208"/>
      <c r="G2049" s="720"/>
      <c r="H2049" s="786"/>
      <c r="I2049" s="713"/>
      <c r="J2049" s="713"/>
      <c r="K2049" s="786"/>
      <c r="L2049" s="786"/>
      <c r="M2049" s="720"/>
      <c r="N2049" s="720"/>
      <c r="O2049" s="720"/>
      <c r="P2049" s="720"/>
      <c r="Q2049" s="720"/>
      <c r="R2049" s="720"/>
      <c r="S2049" s="720"/>
      <c r="T2049" s="720"/>
      <c r="U2049" s="720"/>
      <c r="V2049" s="716"/>
      <c r="W2049" s="720"/>
      <c r="X2049" s="713"/>
      <c r="Y2049" s="786"/>
      <c r="Z2049" s="720"/>
      <c r="AA2049" s="786"/>
      <c r="AB2049" s="720"/>
      <c r="AC2049" s="720"/>
      <c r="AD2049" s="720"/>
      <c r="AE2049" s="720"/>
      <c r="AF2049" s="786"/>
      <c r="AG2049" s="720"/>
      <c r="AH2049" s="720"/>
    </row>
    <row r="2050" spans="1:34" x14ac:dyDescent="0.25">
      <c r="A2050" s="720"/>
      <c r="B2050" s="720"/>
      <c r="C2050" s="786"/>
      <c r="D2050" s="720"/>
      <c r="E2050" s="786"/>
      <c r="F2050" s="1208"/>
      <c r="G2050" s="720"/>
      <c r="H2050" s="786"/>
      <c r="I2050" s="713"/>
      <c r="J2050" s="713"/>
      <c r="K2050" s="786"/>
      <c r="L2050" s="786"/>
      <c r="M2050" s="720"/>
      <c r="N2050" s="720"/>
      <c r="O2050" s="720"/>
      <c r="P2050" s="720"/>
      <c r="Q2050" s="720"/>
      <c r="R2050" s="720"/>
      <c r="S2050" s="720"/>
      <c r="T2050" s="720"/>
      <c r="U2050" s="720"/>
      <c r="V2050" s="716"/>
      <c r="W2050" s="720"/>
      <c r="X2050" s="713"/>
      <c r="Y2050" s="786"/>
      <c r="Z2050" s="720"/>
      <c r="AA2050" s="786"/>
      <c r="AB2050" s="720"/>
      <c r="AC2050" s="720"/>
      <c r="AD2050" s="720"/>
      <c r="AE2050" s="720"/>
      <c r="AF2050" s="786"/>
      <c r="AG2050" s="720"/>
      <c r="AH2050" s="720"/>
    </row>
    <row r="2051" spans="1:34" x14ac:dyDescent="0.25">
      <c r="A2051" s="720"/>
      <c r="B2051" s="720"/>
      <c r="C2051" s="786"/>
      <c r="D2051" s="720"/>
      <c r="E2051" s="786"/>
      <c r="F2051" s="1208"/>
      <c r="G2051" s="720"/>
      <c r="H2051" s="786"/>
      <c r="I2051" s="713"/>
      <c r="J2051" s="713"/>
      <c r="K2051" s="786"/>
      <c r="L2051" s="786"/>
      <c r="M2051" s="720"/>
      <c r="N2051" s="720"/>
      <c r="O2051" s="720"/>
      <c r="P2051" s="720"/>
      <c r="Q2051" s="720"/>
      <c r="R2051" s="720"/>
      <c r="S2051" s="720"/>
      <c r="T2051" s="720"/>
      <c r="U2051" s="720"/>
      <c r="V2051" s="716"/>
      <c r="W2051" s="720"/>
      <c r="X2051" s="713"/>
      <c r="Y2051" s="786"/>
      <c r="Z2051" s="720"/>
      <c r="AA2051" s="786"/>
      <c r="AB2051" s="720"/>
      <c r="AC2051" s="720"/>
      <c r="AD2051" s="720"/>
      <c r="AE2051" s="720"/>
      <c r="AF2051" s="786"/>
      <c r="AG2051" s="720"/>
      <c r="AH2051" s="720"/>
    </row>
    <row r="2052" spans="1:34" x14ac:dyDescent="0.25">
      <c r="A2052" s="720"/>
      <c r="B2052" s="720"/>
      <c r="C2052" s="786"/>
      <c r="D2052" s="720"/>
      <c r="E2052" s="786"/>
      <c r="F2052" s="1208"/>
      <c r="G2052" s="720"/>
      <c r="H2052" s="786"/>
      <c r="I2052" s="713"/>
      <c r="J2052" s="713"/>
      <c r="K2052" s="786"/>
      <c r="L2052" s="786"/>
      <c r="M2052" s="720"/>
      <c r="N2052" s="720"/>
      <c r="O2052" s="720"/>
      <c r="P2052" s="720"/>
      <c r="Q2052" s="720"/>
      <c r="R2052" s="720"/>
      <c r="S2052" s="720"/>
      <c r="T2052" s="720"/>
      <c r="U2052" s="720"/>
      <c r="V2052" s="716"/>
      <c r="W2052" s="720"/>
      <c r="X2052" s="713"/>
      <c r="Y2052" s="786"/>
      <c r="Z2052" s="720"/>
      <c r="AA2052" s="786"/>
      <c r="AB2052" s="720"/>
      <c r="AC2052" s="720"/>
      <c r="AD2052" s="720"/>
      <c r="AE2052" s="720"/>
      <c r="AF2052" s="786"/>
      <c r="AG2052" s="720"/>
      <c r="AH2052" s="720"/>
    </row>
    <row r="2053" spans="1:34" x14ac:dyDescent="0.25">
      <c r="A2053" s="720"/>
      <c r="B2053" s="720"/>
      <c r="C2053" s="786"/>
      <c r="D2053" s="720"/>
      <c r="E2053" s="786"/>
      <c r="F2053" s="1208"/>
      <c r="G2053" s="720"/>
      <c r="H2053" s="786"/>
      <c r="I2053" s="713"/>
      <c r="J2053" s="713"/>
      <c r="K2053" s="786"/>
      <c r="L2053" s="786"/>
      <c r="M2053" s="720"/>
      <c r="N2053" s="720"/>
      <c r="O2053" s="720"/>
      <c r="P2053" s="720"/>
      <c r="Q2053" s="720"/>
      <c r="R2053" s="720"/>
      <c r="S2053" s="720"/>
      <c r="T2053" s="720"/>
      <c r="U2053" s="720"/>
      <c r="V2053" s="716"/>
      <c r="W2053" s="720"/>
      <c r="X2053" s="713"/>
      <c r="Y2053" s="786"/>
      <c r="Z2053" s="720"/>
      <c r="AA2053" s="786"/>
      <c r="AB2053" s="720"/>
      <c r="AC2053" s="720"/>
      <c r="AD2053" s="720"/>
      <c r="AE2053" s="720"/>
      <c r="AF2053" s="786"/>
      <c r="AG2053" s="720"/>
      <c r="AH2053" s="720"/>
    </row>
    <row r="2054" spans="1:34" x14ac:dyDescent="0.25">
      <c r="A2054" s="720"/>
      <c r="B2054" s="720"/>
      <c r="C2054" s="786"/>
      <c r="D2054" s="720"/>
      <c r="E2054" s="786"/>
      <c r="F2054" s="1208"/>
      <c r="G2054" s="720"/>
      <c r="H2054" s="786"/>
      <c r="I2054" s="713"/>
      <c r="J2054" s="713"/>
      <c r="K2054" s="786"/>
      <c r="L2054" s="786"/>
      <c r="M2054" s="720"/>
      <c r="N2054" s="720"/>
      <c r="O2054" s="720"/>
      <c r="P2054" s="720"/>
      <c r="Q2054" s="720"/>
      <c r="R2054" s="720"/>
      <c r="S2054" s="720"/>
      <c r="T2054" s="720"/>
      <c r="U2054" s="720"/>
      <c r="V2054" s="716"/>
      <c r="W2054" s="720"/>
      <c r="X2054" s="713"/>
      <c r="Y2054" s="786"/>
      <c r="Z2054" s="720"/>
      <c r="AA2054" s="786"/>
      <c r="AB2054" s="720"/>
      <c r="AC2054" s="720"/>
      <c r="AD2054" s="720"/>
      <c r="AE2054" s="720"/>
      <c r="AF2054" s="786"/>
      <c r="AG2054" s="720"/>
      <c r="AH2054" s="720"/>
    </row>
    <row r="2055" spans="1:34" x14ac:dyDescent="0.25">
      <c r="A2055" s="720"/>
      <c r="B2055" s="720"/>
      <c r="C2055" s="786"/>
      <c r="D2055" s="720"/>
      <c r="E2055" s="786"/>
      <c r="F2055" s="1208"/>
      <c r="G2055" s="720"/>
      <c r="H2055" s="786"/>
      <c r="I2055" s="713"/>
      <c r="J2055" s="713"/>
      <c r="K2055" s="786"/>
      <c r="L2055" s="786"/>
      <c r="M2055" s="720"/>
      <c r="N2055" s="720"/>
      <c r="O2055" s="720"/>
      <c r="P2055" s="720"/>
      <c r="Q2055" s="720"/>
      <c r="R2055" s="720"/>
      <c r="S2055" s="720"/>
      <c r="T2055" s="720"/>
      <c r="U2055" s="720"/>
      <c r="V2055" s="716"/>
      <c r="W2055" s="720"/>
      <c r="X2055" s="713"/>
      <c r="Y2055" s="786"/>
      <c r="Z2055" s="720"/>
      <c r="AA2055" s="786"/>
      <c r="AB2055" s="720"/>
      <c r="AC2055" s="720"/>
      <c r="AD2055" s="720"/>
      <c r="AE2055" s="720"/>
      <c r="AF2055" s="786"/>
      <c r="AG2055" s="720"/>
      <c r="AH2055" s="720"/>
    </row>
    <row r="2056" spans="1:34" x14ac:dyDescent="0.25">
      <c r="A2056" s="720"/>
      <c r="B2056" s="720"/>
      <c r="C2056" s="786"/>
      <c r="D2056" s="720"/>
      <c r="E2056" s="786"/>
      <c r="F2056" s="1208"/>
      <c r="G2056" s="720"/>
      <c r="H2056" s="786"/>
      <c r="I2056" s="713"/>
      <c r="J2056" s="713"/>
      <c r="K2056" s="786"/>
      <c r="L2056" s="786"/>
      <c r="M2056" s="720"/>
      <c r="N2056" s="720"/>
      <c r="O2056" s="720"/>
      <c r="P2056" s="720"/>
      <c r="Q2056" s="720"/>
      <c r="R2056" s="720"/>
      <c r="S2056" s="720"/>
      <c r="T2056" s="720"/>
      <c r="U2056" s="720"/>
      <c r="V2056" s="716"/>
      <c r="W2056" s="720"/>
      <c r="X2056" s="713"/>
      <c r="Y2056" s="786"/>
      <c r="Z2056" s="720"/>
      <c r="AA2056" s="786"/>
      <c r="AB2056" s="720"/>
      <c r="AC2056" s="720"/>
      <c r="AD2056" s="720"/>
      <c r="AE2056" s="720"/>
      <c r="AF2056" s="786"/>
      <c r="AG2056" s="720"/>
      <c r="AH2056" s="720"/>
    </row>
    <row r="2057" spans="1:34" x14ac:dyDescent="0.25">
      <c r="A2057" s="720"/>
      <c r="B2057" s="720"/>
      <c r="C2057" s="786"/>
      <c r="D2057" s="720"/>
      <c r="E2057" s="786"/>
      <c r="F2057" s="1208"/>
      <c r="G2057" s="720"/>
      <c r="H2057" s="786"/>
      <c r="I2057" s="713"/>
      <c r="J2057" s="713"/>
      <c r="K2057" s="786"/>
      <c r="L2057" s="786"/>
      <c r="M2057" s="720"/>
      <c r="N2057" s="720"/>
      <c r="O2057" s="720"/>
      <c r="P2057" s="720"/>
      <c r="Q2057" s="720"/>
      <c r="R2057" s="720"/>
      <c r="S2057" s="720"/>
      <c r="T2057" s="720"/>
      <c r="U2057" s="720"/>
      <c r="V2057" s="716"/>
      <c r="W2057" s="720"/>
      <c r="X2057" s="713"/>
      <c r="Y2057" s="786"/>
      <c r="Z2057" s="720"/>
      <c r="AA2057" s="786"/>
      <c r="AB2057" s="720"/>
      <c r="AC2057" s="720"/>
      <c r="AD2057" s="720"/>
      <c r="AE2057" s="720"/>
      <c r="AF2057" s="786"/>
      <c r="AG2057" s="720"/>
      <c r="AH2057" s="720"/>
    </row>
    <row r="2058" spans="1:34" x14ac:dyDescent="0.25">
      <c r="A2058" s="720"/>
      <c r="B2058" s="720"/>
      <c r="C2058" s="786"/>
      <c r="D2058" s="720"/>
      <c r="E2058" s="786"/>
      <c r="F2058" s="1208"/>
      <c r="G2058" s="720"/>
      <c r="H2058" s="786"/>
      <c r="I2058" s="713"/>
      <c r="J2058" s="713"/>
      <c r="K2058" s="786"/>
      <c r="L2058" s="786"/>
      <c r="M2058" s="720"/>
      <c r="N2058" s="720"/>
      <c r="O2058" s="720"/>
      <c r="P2058" s="720"/>
      <c r="Q2058" s="720"/>
      <c r="R2058" s="720"/>
      <c r="S2058" s="720"/>
      <c r="T2058" s="720"/>
      <c r="U2058" s="720"/>
      <c r="V2058" s="716"/>
      <c r="W2058" s="720"/>
      <c r="X2058" s="713"/>
      <c r="Y2058" s="786"/>
      <c r="Z2058" s="720"/>
      <c r="AA2058" s="786"/>
      <c r="AB2058" s="720"/>
      <c r="AC2058" s="720"/>
      <c r="AD2058" s="720"/>
      <c r="AE2058" s="720"/>
      <c r="AF2058" s="786"/>
      <c r="AG2058" s="720"/>
      <c r="AH2058" s="720"/>
    </row>
    <row r="2059" spans="1:34" x14ac:dyDescent="0.25">
      <c r="A2059" s="720"/>
      <c r="B2059" s="720"/>
      <c r="C2059" s="786"/>
      <c r="D2059" s="720"/>
      <c r="E2059" s="786"/>
      <c r="F2059" s="1208"/>
      <c r="G2059" s="720"/>
      <c r="H2059" s="786"/>
      <c r="I2059" s="713"/>
      <c r="J2059" s="713"/>
      <c r="K2059" s="786"/>
      <c r="L2059" s="786"/>
      <c r="M2059" s="720"/>
      <c r="N2059" s="720"/>
      <c r="O2059" s="720"/>
      <c r="P2059" s="720"/>
      <c r="Q2059" s="720"/>
      <c r="R2059" s="720"/>
      <c r="S2059" s="720"/>
      <c r="T2059" s="720"/>
      <c r="U2059" s="720"/>
      <c r="V2059" s="716"/>
      <c r="W2059" s="720"/>
      <c r="X2059" s="713"/>
      <c r="Y2059" s="786"/>
      <c r="Z2059" s="720"/>
      <c r="AA2059" s="786"/>
      <c r="AB2059" s="720"/>
      <c r="AC2059" s="720"/>
      <c r="AD2059" s="720"/>
      <c r="AE2059" s="720"/>
      <c r="AF2059" s="786"/>
      <c r="AG2059" s="720"/>
      <c r="AH2059" s="720"/>
    </row>
    <row r="2060" spans="1:34" x14ac:dyDescent="0.25">
      <c r="A2060" s="720"/>
      <c r="B2060" s="720"/>
      <c r="C2060" s="786"/>
      <c r="D2060" s="720"/>
      <c r="E2060" s="786"/>
      <c r="F2060" s="1208"/>
      <c r="G2060" s="720"/>
      <c r="H2060" s="786"/>
      <c r="I2060" s="713"/>
      <c r="J2060" s="713"/>
      <c r="K2060" s="786"/>
      <c r="L2060" s="786"/>
      <c r="M2060" s="720"/>
      <c r="N2060" s="720"/>
      <c r="O2060" s="720"/>
      <c r="P2060" s="720"/>
      <c r="Q2060" s="720"/>
      <c r="R2060" s="720"/>
      <c r="S2060" s="720"/>
      <c r="T2060" s="720"/>
      <c r="U2060" s="720"/>
      <c r="V2060" s="716"/>
      <c r="W2060" s="720"/>
      <c r="X2060" s="713"/>
      <c r="Y2060" s="786"/>
      <c r="Z2060" s="720"/>
      <c r="AA2060" s="786"/>
      <c r="AB2060" s="720"/>
      <c r="AC2060" s="720"/>
      <c r="AD2060" s="720"/>
      <c r="AE2060" s="720"/>
      <c r="AF2060" s="786"/>
      <c r="AG2060" s="720"/>
      <c r="AH2060" s="720"/>
    </row>
    <row r="2061" spans="1:34" x14ac:dyDescent="0.25">
      <c r="A2061" s="720"/>
      <c r="B2061" s="720"/>
      <c r="C2061" s="786"/>
      <c r="D2061" s="720"/>
      <c r="E2061" s="786"/>
      <c r="F2061" s="1208"/>
      <c r="G2061" s="720"/>
      <c r="H2061" s="786"/>
      <c r="I2061" s="713"/>
      <c r="J2061" s="713"/>
      <c r="K2061" s="786"/>
      <c r="L2061" s="786"/>
      <c r="M2061" s="720"/>
      <c r="N2061" s="720"/>
      <c r="O2061" s="720"/>
      <c r="P2061" s="720"/>
      <c r="Q2061" s="720"/>
      <c r="R2061" s="720"/>
      <c r="S2061" s="720"/>
      <c r="T2061" s="720"/>
      <c r="U2061" s="720"/>
      <c r="V2061" s="716"/>
      <c r="W2061" s="720"/>
      <c r="X2061" s="713"/>
      <c r="Y2061" s="786"/>
      <c r="Z2061" s="720"/>
      <c r="AA2061" s="786"/>
      <c r="AB2061" s="720"/>
      <c r="AC2061" s="720"/>
      <c r="AD2061" s="720"/>
      <c r="AE2061" s="720"/>
      <c r="AF2061" s="786"/>
      <c r="AG2061" s="720"/>
      <c r="AH2061" s="720"/>
    </row>
    <row r="2062" spans="1:34" x14ac:dyDescent="0.25">
      <c r="A2062" s="720"/>
      <c r="B2062" s="720"/>
      <c r="C2062" s="786"/>
      <c r="D2062" s="720"/>
      <c r="E2062" s="786"/>
      <c r="F2062" s="1208"/>
      <c r="G2062" s="720"/>
      <c r="H2062" s="786"/>
      <c r="I2062" s="713"/>
      <c r="J2062" s="713"/>
      <c r="K2062" s="786"/>
      <c r="L2062" s="786"/>
      <c r="M2062" s="720"/>
      <c r="N2062" s="720"/>
      <c r="O2062" s="720"/>
      <c r="P2062" s="720"/>
      <c r="Q2062" s="720"/>
      <c r="R2062" s="720"/>
      <c r="S2062" s="720"/>
      <c r="T2062" s="720"/>
      <c r="U2062" s="720"/>
      <c r="V2062" s="716"/>
      <c r="W2062" s="720"/>
      <c r="X2062" s="713"/>
      <c r="Y2062" s="786"/>
      <c r="Z2062" s="720"/>
      <c r="AA2062" s="786"/>
      <c r="AB2062" s="720"/>
      <c r="AC2062" s="720"/>
      <c r="AD2062" s="720"/>
      <c r="AE2062" s="720"/>
      <c r="AF2062" s="786"/>
      <c r="AG2062" s="720"/>
      <c r="AH2062" s="720"/>
    </row>
    <row r="2063" spans="1:34" x14ac:dyDescent="0.25">
      <c r="A2063" s="720"/>
      <c r="B2063" s="720"/>
      <c r="C2063" s="786"/>
      <c r="D2063" s="720"/>
      <c r="E2063" s="786"/>
      <c r="F2063" s="1208"/>
      <c r="G2063" s="720"/>
      <c r="H2063" s="786"/>
      <c r="I2063" s="713"/>
      <c r="J2063" s="713"/>
      <c r="K2063" s="786"/>
      <c r="L2063" s="786"/>
      <c r="M2063" s="720"/>
      <c r="N2063" s="720"/>
      <c r="O2063" s="720"/>
      <c r="P2063" s="720"/>
      <c r="Q2063" s="720"/>
      <c r="R2063" s="720"/>
      <c r="S2063" s="720"/>
      <c r="T2063" s="720"/>
      <c r="U2063" s="720"/>
      <c r="V2063" s="716"/>
      <c r="W2063" s="720"/>
      <c r="X2063" s="713"/>
      <c r="Y2063" s="786"/>
      <c r="Z2063" s="720"/>
      <c r="AA2063" s="786"/>
      <c r="AB2063" s="720"/>
      <c r="AC2063" s="720"/>
      <c r="AD2063" s="720"/>
      <c r="AE2063" s="720"/>
      <c r="AF2063" s="786"/>
      <c r="AG2063" s="720"/>
      <c r="AH2063" s="720"/>
    </row>
    <row r="2064" spans="1:34" x14ac:dyDescent="0.25">
      <c r="A2064" s="720"/>
      <c r="B2064" s="720"/>
      <c r="C2064" s="786"/>
      <c r="D2064" s="720"/>
      <c r="E2064" s="786"/>
      <c r="F2064" s="1208"/>
      <c r="G2064" s="720"/>
      <c r="H2064" s="786"/>
      <c r="I2064" s="713"/>
      <c r="J2064" s="713"/>
      <c r="K2064" s="786"/>
      <c r="L2064" s="786"/>
      <c r="M2064" s="720"/>
      <c r="N2064" s="720"/>
      <c r="O2064" s="720"/>
      <c r="P2064" s="720"/>
      <c r="Q2064" s="720"/>
      <c r="R2064" s="720"/>
      <c r="S2064" s="720"/>
      <c r="T2064" s="720"/>
      <c r="U2064" s="720"/>
      <c r="V2064" s="716"/>
      <c r="W2064" s="720"/>
      <c r="X2064" s="713"/>
      <c r="Y2064" s="786"/>
      <c r="Z2064" s="720"/>
      <c r="AA2064" s="786"/>
      <c r="AB2064" s="720"/>
      <c r="AC2064" s="720"/>
      <c r="AD2064" s="720"/>
      <c r="AE2064" s="720"/>
      <c r="AF2064" s="786"/>
      <c r="AG2064" s="720"/>
      <c r="AH2064" s="720"/>
    </row>
    <row r="2065" spans="1:34" x14ac:dyDescent="0.25">
      <c r="A2065" s="720"/>
      <c r="B2065" s="720"/>
      <c r="C2065" s="786"/>
      <c r="D2065" s="720"/>
      <c r="E2065" s="786"/>
      <c r="F2065" s="1208"/>
      <c r="G2065" s="720"/>
      <c r="H2065" s="786"/>
      <c r="I2065" s="713"/>
      <c r="J2065" s="713"/>
      <c r="K2065" s="786"/>
      <c r="L2065" s="786"/>
      <c r="M2065" s="720"/>
      <c r="N2065" s="720"/>
      <c r="O2065" s="720"/>
      <c r="P2065" s="720"/>
      <c r="Q2065" s="720"/>
      <c r="R2065" s="720"/>
      <c r="S2065" s="720"/>
      <c r="T2065" s="720"/>
      <c r="U2065" s="720"/>
      <c r="V2065" s="716"/>
      <c r="W2065" s="720"/>
      <c r="X2065" s="713"/>
      <c r="Y2065" s="786"/>
      <c r="Z2065" s="720"/>
      <c r="AA2065" s="786"/>
      <c r="AB2065" s="720"/>
      <c r="AC2065" s="720"/>
      <c r="AD2065" s="720"/>
      <c r="AE2065" s="720"/>
      <c r="AF2065" s="786"/>
      <c r="AG2065" s="720"/>
      <c r="AH2065" s="720"/>
    </row>
    <row r="2066" spans="1:34" x14ac:dyDescent="0.25">
      <c r="A2066" s="720"/>
      <c r="B2066" s="720"/>
      <c r="C2066" s="786"/>
      <c r="D2066" s="720"/>
      <c r="E2066" s="786"/>
      <c r="F2066" s="1208"/>
      <c r="G2066" s="720"/>
      <c r="H2066" s="786"/>
      <c r="I2066" s="713"/>
      <c r="J2066" s="713"/>
      <c r="K2066" s="786"/>
      <c r="L2066" s="786"/>
      <c r="M2066" s="720"/>
      <c r="N2066" s="720"/>
      <c r="O2066" s="720"/>
      <c r="P2066" s="720"/>
      <c r="Q2066" s="720"/>
      <c r="R2066" s="720"/>
      <c r="S2066" s="720"/>
      <c r="T2066" s="720"/>
      <c r="U2066" s="720"/>
      <c r="V2066" s="716"/>
      <c r="W2066" s="720"/>
      <c r="X2066" s="713"/>
      <c r="Y2066" s="786"/>
      <c r="Z2066" s="720"/>
      <c r="AA2066" s="786"/>
      <c r="AB2066" s="720"/>
      <c r="AC2066" s="720"/>
      <c r="AD2066" s="720"/>
      <c r="AE2066" s="720"/>
      <c r="AF2066" s="786"/>
      <c r="AG2066" s="720"/>
      <c r="AH2066" s="720"/>
    </row>
    <row r="2067" spans="1:34" x14ac:dyDescent="0.25">
      <c r="A2067" s="720"/>
      <c r="B2067" s="720"/>
      <c r="C2067" s="786"/>
      <c r="D2067" s="720"/>
      <c r="E2067" s="786"/>
      <c r="F2067" s="1208"/>
      <c r="G2067" s="720"/>
      <c r="H2067" s="786"/>
      <c r="I2067" s="713"/>
      <c r="J2067" s="713"/>
      <c r="K2067" s="786"/>
      <c r="L2067" s="786"/>
      <c r="M2067" s="720"/>
      <c r="N2067" s="720"/>
      <c r="O2067" s="720"/>
      <c r="P2067" s="720"/>
      <c r="Q2067" s="720"/>
      <c r="R2067" s="720"/>
      <c r="S2067" s="720"/>
      <c r="T2067" s="720"/>
      <c r="U2067" s="720"/>
      <c r="V2067" s="716"/>
      <c r="W2067" s="720"/>
      <c r="X2067" s="713"/>
      <c r="Y2067" s="786"/>
      <c r="Z2067" s="720"/>
      <c r="AA2067" s="786"/>
      <c r="AB2067" s="720"/>
      <c r="AC2067" s="720"/>
      <c r="AD2067" s="720"/>
      <c r="AE2067" s="720"/>
      <c r="AF2067" s="786"/>
      <c r="AG2067" s="720"/>
      <c r="AH2067" s="720"/>
    </row>
    <row r="2068" spans="1:34" x14ac:dyDescent="0.25">
      <c r="A2068" s="720"/>
      <c r="B2068" s="720"/>
      <c r="C2068" s="786"/>
      <c r="D2068" s="720"/>
      <c r="E2068" s="786"/>
      <c r="F2068" s="1208"/>
      <c r="G2068" s="720"/>
      <c r="H2068" s="786"/>
      <c r="I2068" s="713"/>
      <c r="J2068" s="713"/>
      <c r="K2068" s="786"/>
      <c r="L2068" s="786"/>
      <c r="M2068" s="720"/>
      <c r="N2068" s="720"/>
      <c r="O2068" s="720"/>
      <c r="P2068" s="720"/>
      <c r="Q2068" s="720"/>
      <c r="R2068" s="720"/>
      <c r="S2068" s="720"/>
      <c r="T2068" s="720"/>
      <c r="U2068" s="720"/>
      <c r="V2068" s="716"/>
      <c r="W2068" s="720"/>
      <c r="X2068" s="713"/>
      <c r="Y2068" s="786"/>
      <c r="Z2068" s="720"/>
      <c r="AA2068" s="786"/>
      <c r="AB2068" s="720"/>
      <c r="AC2068" s="720"/>
      <c r="AD2068" s="720"/>
      <c r="AE2068" s="720"/>
      <c r="AF2068" s="786"/>
      <c r="AG2068" s="720"/>
      <c r="AH2068" s="720"/>
    </row>
    <row r="2069" spans="1:34" x14ac:dyDescent="0.25">
      <c r="A2069" s="720"/>
      <c r="B2069" s="720"/>
      <c r="C2069" s="786"/>
      <c r="D2069" s="720"/>
      <c r="E2069" s="786"/>
      <c r="F2069" s="1208"/>
      <c r="G2069" s="720"/>
      <c r="H2069" s="786"/>
      <c r="I2069" s="713"/>
      <c r="J2069" s="713"/>
      <c r="K2069" s="786"/>
      <c r="L2069" s="786"/>
      <c r="M2069" s="720"/>
      <c r="N2069" s="720"/>
      <c r="O2069" s="720"/>
      <c r="P2069" s="720"/>
      <c r="Q2069" s="720"/>
      <c r="R2069" s="720"/>
      <c r="S2069" s="720"/>
      <c r="T2069" s="720"/>
      <c r="U2069" s="720"/>
      <c r="V2069" s="716"/>
      <c r="W2069" s="720"/>
      <c r="X2069" s="713"/>
      <c r="Y2069" s="786"/>
      <c r="Z2069" s="720"/>
      <c r="AA2069" s="786"/>
      <c r="AB2069" s="720"/>
      <c r="AC2069" s="720"/>
      <c r="AD2069" s="720"/>
      <c r="AE2069" s="720"/>
      <c r="AF2069" s="786"/>
      <c r="AG2069" s="720"/>
      <c r="AH2069" s="720"/>
    </row>
    <row r="2070" spans="1:34" x14ac:dyDescent="0.25">
      <c r="A2070" s="720"/>
      <c r="B2070" s="720"/>
      <c r="C2070" s="786"/>
      <c r="D2070" s="720"/>
      <c r="E2070" s="786"/>
      <c r="F2070" s="1208"/>
      <c r="G2070" s="720"/>
      <c r="H2070" s="786"/>
      <c r="I2070" s="713"/>
      <c r="J2070" s="713"/>
      <c r="K2070" s="786"/>
      <c r="L2070" s="786"/>
      <c r="M2070" s="720"/>
      <c r="N2070" s="720"/>
      <c r="O2070" s="720"/>
      <c r="P2070" s="720"/>
      <c r="Q2070" s="720"/>
      <c r="R2070" s="720"/>
      <c r="S2070" s="720"/>
      <c r="T2070" s="720"/>
      <c r="U2070" s="720"/>
      <c r="V2070" s="716"/>
      <c r="W2070" s="720"/>
      <c r="X2070" s="713"/>
      <c r="Y2070" s="786"/>
      <c r="Z2070" s="720"/>
      <c r="AA2070" s="786"/>
      <c r="AB2070" s="720"/>
      <c r="AC2070" s="720"/>
      <c r="AD2070" s="720"/>
      <c r="AE2070" s="720"/>
      <c r="AF2070" s="786"/>
      <c r="AG2070" s="720"/>
      <c r="AH2070" s="720"/>
    </row>
    <row r="2071" spans="1:34" x14ac:dyDescent="0.25">
      <c r="A2071" s="720"/>
      <c r="B2071" s="720"/>
      <c r="C2071" s="786"/>
      <c r="D2071" s="720"/>
      <c r="E2071" s="786"/>
      <c r="F2071" s="1208"/>
      <c r="G2071" s="720"/>
      <c r="H2071" s="786"/>
      <c r="I2071" s="713"/>
      <c r="J2071" s="713"/>
      <c r="K2071" s="786"/>
      <c r="L2071" s="786"/>
      <c r="M2071" s="720"/>
      <c r="N2071" s="720"/>
      <c r="O2071" s="720"/>
      <c r="P2071" s="720"/>
      <c r="Q2071" s="720"/>
      <c r="R2071" s="720"/>
      <c r="S2071" s="720"/>
      <c r="T2071" s="720"/>
      <c r="U2071" s="720"/>
      <c r="V2071" s="716"/>
      <c r="W2071" s="720"/>
      <c r="X2071" s="713"/>
      <c r="Y2071" s="786"/>
      <c r="Z2071" s="720"/>
      <c r="AA2071" s="786"/>
      <c r="AB2071" s="720"/>
      <c r="AC2071" s="720"/>
      <c r="AD2071" s="720"/>
      <c r="AE2071" s="720"/>
      <c r="AF2071" s="786"/>
      <c r="AG2071" s="720"/>
      <c r="AH2071" s="720"/>
    </row>
    <row r="2072" spans="1:34" x14ac:dyDescent="0.25">
      <c r="A2072" s="720"/>
      <c r="B2072" s="720"/>
      <c r="C2072" s="786"/>
      <c r="D2072" s="720"/>
      <c r="E2072" s="786"/>
      <c r="F2072" s="1208"/>
      <c r="G2072" s="720"/>
      <c r="H2072" s="786"/>
      <c r="I2072" s="713"/>
      <c r="J2072" s="713"/>
      <c r="K2072" s="786"/>
      <c r="L2072" s="786"/>
      <c r="M2072" s="720"/>
      <c r="N2072" s="720"/>
      <c r="O2072" s="720"/>
      <c r="P2072" s="720"/>
      <c r="Q2072" s="720"/>
      <c r="R2072" s="720"/>
      <c r="S2072" s="720"/>
      <c r="T2072" s="720"/>
      <c r="U2072" s="720"/>
      <c r="V2072" s="716"/>
      <c r="W2072" s="720"/>
      <c r="X2072" s="713"/>
      <c r="Y2072" s="786"/>
      <c r="Z2072" s="720"/>
      <c r="AA2072" s="786"/>
      <c r="AB2072" s="720"/>
      <c r="AC2072" s="720"/>
      <c r="AD2072" s="720"/>
      <c r="AE2072" s="720"/>
      <c r="AF2072" s="786"/>
      <c r="AG2072" s="720"/>
      <c r="AH2072" s="720"/>
    </row>
    <row r="2073" spans="1:34" x14ac:dyDescent="0.25">
      <c r="A2073" s="720"/>
      <c r="B2073" s="720"/>
      <c r="C2073" s="786"/>
      <c r="D2073" s="720"/>
      <c r="E2073" s="786"/>
      <c r="F2073" s="1208"/>
      <c r="G2073" s="720"/>
      <c r="H2073" s="786"/>
      <c r="I2073" s="713"/>
      <c r="J2073" s="713"/>
      <c r="K2073" s="786"/>
      <c r="L2073" s="786"/>
      <c r="M2073" s="720"/>
      <c r="N2073" s="720"/>
      <c r="O2073" s="720"/>
      <c r="P2073" s="720"/>
      <c r="Q2073" s="720"/>
      <c r="R2073" s="720"/>
      <c r="S2073" s="720"/>
      <c r="T2073" s="720"/>
      <c r="U2073" s="720"/>
      <c r="V2073" s="716"/>
      <c r="W2073" s="720"/>
      <c r="X2073" s="713"/>
      <c r="Y2073" s="786"/>
      <c r="Z2073" s="720"/>
      <c r="AA2073" s="786"/>
      <c r="AB2073" s="720"/>
      <c r="AC2073" s="720"/>
      <c r="AD2073" s="720"/>
      <c r="AE2073" s="720"/>
      <c r="AF2073" s="786"/>
      <c r="AG2073" s="720"/>
      <c r="AH2073" s="720"/>
    </row>
    <row r="2074" spans="1:34" x14ac:dyDescent="0.25">
      <c r="A2074" s="720"/>
      <c r="B2074" s="720"/>
      <c r="C2074" s="786"/>
      <c r="D2074" s="720"/>
      <c r="E2074" s="786"/>
      <c r="F2074" s="1208"/>
      <c r="G2074" s="720"/>
      <c r="H2074" s="786"/>
      <c r="I2074" s="713"/>
      <c r="J2074" s="713"/>
      <c r="K2074" s="786"/>
      <c r="L2074" s="786"/>
      <c r="M2074" s="720"/>
      <c r="N2074" s="720"/>
      <c r="O2074" s="720"/>
      <c r="P2074" s="720"/>
      <c r="Q2074" s="720"/>
      <c r="R2074" s="720"/>
      <c r="S2074" s="720"/>
      <c r="T2074" s="720"/>
      <c r="U2074" s="720"/>
      <c r="V2074" s="716"/>
      <c r="W2074" s="720"/>
      <c r="X2074" s="713"/>
      <c r="Y2074" s="786"/>
      <c r="Z2074" s="720"/>
      <c r="AA2074" s="786"/>
      <c r="AB2074" s="720"/>
      <c r="AC2074" s="720"/>
      <c r="AD2074" s="720"/>
      <c r="AE2074" s="720"/>
      <c r="AF2074" s="786"/>
      <c r="AG2074" s="720"/>
      <c r="AH2074" s="720"/>
    </row>
    <row r="2075" spans="1:34" x14ac:dyDescent="0.25">
      <c r="A2075" s="720"/>
      <c r="B2075" s="720"/>
      <c r="C2075" s="786"/>
      <c r="D2075" s="720"/>
      <c r="E2075" s="786"/>
      <c r="F2075" s="1208"/>
      <c r="G2075" s="720"/>
      <c r="H2075" s="786"/>
      <c r="I2075" s="713"/>
      <c r="J2075" s="713"/>
      <c r="K2075" s="786"/>
      <c r="L2075" s="786"/>
      <c r="M2075" s="720"/>
      <c r="N2075" s="720"/>
      <c r="O2075" s="720"/>
      <c r="P2075" s="720"/>
      <c r="Q2075" s="720"/>
      <c r="R2075" s="720"/>
      <c r="S2075" s="720"/>
      <c r="T2075" s="720"/>
      <c r="U2075" s="720"/>
      <c r="V2075" s="716"/>
      <c r="W2075" s="720"/>
      <c r="X2075" s="713"/>
      <c r="Y2075" s="786"/>
      <c r="Z2075" s="720"/>
      <c r="AA2075" s="786"/>
      <c r="AB2075" s="720"/>
      <c r="AC2075" s="720"/>
      <c r="AD2075" s="720"/>
      <c r="AE2075" s="720"/>
      <c r="AF2075" s="786"/>
      <c r="AG2075" s="720"/>
      <c r="AH2075" s="720"/>
    </row>
    <row r="2076" spans="1:34" x14ac:dyDescent="0.25">
      <c r="A2076" s="720"/>
      <c r="B2076" s="720"/>
      <c r="C2076" s="786"/>
      <c r="D2076" s="720"/>
      <c r="E2076" s="786"/>
      <c r="F2076" s="1208"/>
      <c r="G2076" s="720"/>
      <c r="H2076" s="786"/>
      <c r="I2076" s="713"/>
      <c r="J2076" s="713"/>
      <c r="K2076" s="786"/>
      <c r="L2076" s="786"/>
      <c r="M2076" s="720"/>
      <c r="N2076" s="720"/>
      <c r="O2076" s="720"/>
      <c r="P2076" s="720"/>
      <c r="Q2076" s="720"/>
      <c r="R2076" s="720"/>
      <c r="S2076" s="720"/>
      <c r="T2076" s="720"/>
      <c r="U2076" s="720"/>
      <c r="V2076" s="716"/>
      <c r="W2076" s="720"/>
      <c r="X2076" s="713"/>
      <c r="Y2076" s="786"/>
      <c r="Z2076" s="720"/>
      <c r="AA2076" s="786"/>
      <c r="AB2076" s="720"/>
      <c r="AC2076" s="720"/>
      <c r="AD2076" s="720"/>
      <c r="AE2076" s="720"/>
      <c r="AF2076" s="786"/>
      <c r="AG2076" s="720"/>
      <c r="AH2076" s="720"/>
    </row>
    <row r="2077" spans="1:34" x14ac:dyDescent="0.25">
      <c r="A2077" s="720"/>
      <c r="B2077" s="720"/>
      <c r="C2077" s="786"/>
      <c r="D2077" s="720"/>
      <c r="E2077" s="786"/>
      <c r="F2077" s="1208"/>
      <c r="G2077" s="720"/>
      <c r="H2077" s="786"/>
      <c r="I2077" s="713"/>
      <c r="J2077" s="713"/>
      <c r="K2077" s="786"/>
      <c r="L2077" s="786"/>
      <c r="M2077" s="720"/>
      <c r="N2077" s="720"/>
      <c r="O2077" s="720"/>
      <c r="P2077" s="720"/>
      <c r="Q2077" s="720"/>
      <c r="R2077" s="720"/>
      <c r="S2077" s="720"/>
      <c r="T2077" s="720"/>
      <c r="U2077" s="720"/>
      <c r="V2077" s="716"/>
      <c r="W2077" s="720"/>
      <c r="X2077" s="713"/>
      <c r="Y2077" s="786"/>
      <c r="Z2077" s="720"/>
      <c r="AA2077" s="786"/>
      <c r="AB2077" s="720"/>
      <c r="AC2077" s="720"/>
      <c r="AD2077" s="720"/>
      <c r="AE2077" s="720"/>
      <c r="AF2077" s="786"/>
      <c r="AG2077" s="720"/>
      <c r="AH2077" s="720"/>
    </row>
    <row r="2078" spans="1:34" x14ac:dyDescent="0.25">
      <c r="A2078" s="720"/>
      <c r="B2078" s="720"/>
      <c r="C2078" s="786"/>
      <c r="D2078" s="720"/>
      <c r="E2078" s="786"/>
      <c r="F2078" s="1208"/>
      <c r="G2078" s="720"/>
      <c r="H2078" s="786"/>
      <c r="I2078" s="713"/>
      <c r="J2078" s="713"/>
      <c r="K2078" s="786"/>
      <c r="L2078" s="786"/>
      <c r="M2078" s="720"/>
      <c r="N2078" s="720"/>
      <c r="O2078" s="720"/>
      <c r="P2078" s="720"/>
      <c r="Q2078" s="720"/>
      <c r="R2078" s="720"/>
      <c r="S2078" s="720"/>
      <c r="T2078" s="720"/>
      <c r="U2078" s="720"/>
      <c r="V2078" s="716"/>
      <c r="W2078" s="720"/>
      <c r="X2078" s="713"/>
      <c r="Y2078" s="786"/>
      <c r="Z2078" s="720"/>
      <c r="AA2078" s="786"/>
      <c r="AB2078" s="720"/>
      <c r="AC2078" s="720"/>
      <c r="AD2078" s="720"/>
      <c r="AE2078" s="720"/>
      <c r="AF2078" s="786"/>
      <c r="AG2078" s="720"/>
      <c r="AH2078" s="720"/>
    </row>
    <row r="2079" spans="1:34" x14ac:dyDescent="0.25">
      <c r="A2079" s="720"/>
      <c r="B2079" s="720"/>
      <c r="C2079" s="786"/>
      <c r="D2079" s="720"/>
      <c r="E2079" s="786"/>
      <c r="F2079" s="1208"/>
      <c r="G2079" s="720"/>
      <c r="H2079" s="786"/>
      <c r="I2079" s="713"/>
      <c r="J2079" s="713"/>
      <c r="K2079" s="786"/>
      <c r="L2079" s="786"/>
      <c r="M2079" s="720"/>
      <c r="N2079" s="720"/>
      <c r="O2079" s="720"/>
      <c r="P2079" s="720"/>
      <c r="Q2079" s="720"/>
      <c r="R2079" s="720"/>
      <c r="S2079" s="720"/>
      <c r="T2079" s="720"/>
      <c r="U2079" s="720"/>
      <c r="V2079" s="716"/>
      <c r="W2079" s="720"/>
      <c r="X2079" s="713"/>
      <c r="Y2079" s="786"/>
      <c r="Z2079" s="720"/>
      <c r="AA2079" s="786"/>
      <c r="AB2079" s="720"/>
      <c r="AC2079" s="720"/>
      <c r="AD2079" s="720"/>
      <c r="AE2079" s="720"/>
      <c r="AF2079" s="786"/>
      <c r="AG2079" s="720"/>
      <c r="AH2079" s="720"/>
    </row>
    <row r="2080" spans="1:34" x14ac:dyDescent="0.25">
      <c r="A2080" s="720"/>
      <c r="B2080" s="720"/>
      <c r="C2080" s="786"/>
      <c r="D2080" s="720"/>
      <c r="E2080" s="786"/>
      <c r="F2080" s="1208"/>
      <c r="G2080" s="720"/>
      <c r="H2080" s="786"/>
      <c r="I2080" s="713"/>
      <c r="J2080" s="713"/>
      <c r="K2080" s="786"/>
      <c r="L2080" s="786"/>
      <c r="M2080" s="720"/>
      <c r="N2080" s="720"/>
      <c r="O2080" s="720"/>
      <c r="P2080" s="720"/>
      <c r="Q2080" s="720"/>
      <c r="R2080" s="720"/>
      <c r="S2080" s="720"/>
      <c r="T2080" s="720"/>
      <c r="U2080" s="720"/>
      <c r="V2080" s="716"/>
      <c r="W2080" s="720"/>
      <c r="X2080" s="713"/>
      <c r="Y2080" s="786"/>
      <c r="Z2080" s="720"/>
      <c r="AA2080" s="786"/>
      <c r="AB2080" s="720"/>
      <c r="AC2080" s="720"/>
      <c r="AD2080" s="720"/>
      <c r="AE2080" s="720"/>
      <c r="AF2080" s="786"/>
      <c r="AG2080" s="720"/>
      <c r="AH2080" s="720"/>
    </row>
    <row r="2081" spans="1:34" x14ac:dyDescent="0.25">
      <c r="A2081" s="720"/>
      <c r="B2081" s="720"/>
      <c r="C2081" s="786"/>
      <c r="D2081" s="720"/>
      <c r="E2081" s="786"/>
      <c r="F2081" s="1208"/>
      <c r="G2081" s="720"/>
      <c r="H2081" s="786"/>
      <c r="I2081" s="713"/>
      <c r="J2081" s="713"/>
      <c r="K2081" s="786"/>
      <c r="L2081" s="786"/>
      <c r="M2081" s="720"/>
      <c r="N2081" s="720"/>
      <c r="O2081" s="720"/>
      <c r="P2081" s="720"/>
      <c r="Q2081" s="720"/>
      <c r="R2081" s="720"/>
      <c r="S2081" s="720"/>
      <c r="T2081" s="720"/>
      <c r="U2081" s="720"/>
      <c r="V2081" s="716"/>
      <c r="W2081" s="720"/>
      <c r="X2081" s="713"/>
      <c r="Y2081" s="786"/>
      <c r="Z2081" s="720"/>
      <c r="AA2081" s="786"/>
      <c r="AB2081" s="720"/>
      <c r="AC2081" s="720"/>
      <c r="AD2081" s="720"/>
      <c r="AE2081" s="720"/>
      <c r="AF2081" s="786"/>
      <c r="AG2081" s="720"/>
      <c r="AH2081" s="720"/>
    </row>
    <row r="2082" spans="1:34" x14ac:dyDescent="0.25">
      <c r="A2082" s="720"/>
      <c r="B2082" s="720"/>
      <c r="C2082" s="786"/>
      <c r="D2082" s="720"/>
      <c r="E2082" s="786"/>
      <c r="F2082" s="1208"/>
      <c r="G2082" s="720"/>
      <c r="H2082" s="786"/>
      <c r="I2082" s="713"/>
      <c r="J2082" s="713"/>
      <c r="K2082" s="786"/>
      <c r="L2082" s="786"/>
      <c r="M2082" s="720"/>
      <c r="N2082" s="720"/>
      <c r="O2082" s="720"/>
      <c r="P2082" s="720"/>
      <c r="Q2082" s="720"/>
      <c r="R2082" s="720"/>
      <c r="S2082" s="720"/>
      <c r="T2082" s="720"/>
      <c r="U2082" s="720"/>
      <c r="V2082" s="716"/>
      <c r="W2082" s="720"/>
      <c r="X2082" s="713"/>
      <c r="Y2082" s="786"/>
      <c r="Z2082" s="720"/>
      <c r="AA2082" s="786"/>
      <c r="AB2082" s="720"/>
      <c r="AC2082" s="720"/>
      <c r="AD2082" s="720"/>
      <c r="AE2082" s="720"/>
      <c r="AF2082" s="786"/>
      <c r="AG2082" s="720"/>
      <c r="AH2082" s="720"/>
    </row>
    <row r="2083" spans="1:34" x14ac:dyDescent="0.25">
      <c r="A2083" s="720"/>
      <c r="B2083" s="720"/>
      <c r="C2083" s="786"/>
      <c r="D2083" s="720"/>
      <c r="E2083" s="786"/>
      <c r="F2083" s="1208"/>
      <c r="G2083" s="720"/>
      <c r="H2083" s="786"/>
      <c r="I2083" s="713"/>
      <c r="J2083" s="713"/>
      <c r="K2083" s="786"/>
      <c r="L2083" s="786"/>
      <c r="M2083" s="720"/>
      <c r="N2083" s="720"/>
      <c r="O2083" s="720"/>
      <c r="P2083" s="720"/>
      <c r="Q2083" s="720"/>
      <c r="R2083" s="720"/>
      <c r="S2083" s="720"/>
      <c r="T2083" s="720"/>
      <c r="U2083" s="720"/>
      <c r="V2083" s="716"/>
      <c r="W2083" s="720"/>
      <c r="X2083" s="713"/>
      <c r="Y2083" s="786"/>
      <c r="Z2083" s="720"/>
      <c r="AA2083" s="786"/>
      <c r="AB2083" s="720"/>
      <c r="AC2083" s="720"/>
      <c r="AD2083" s="720"/>
      <c r="AE2083" s="720"/>
      <c r="AF2083" s="786"/>
      <c r="AG2083" s="720"/>
      <c r="AH2083" s="720"/>
    </row>
    <row r="2084" spans="1:34" x14ac:dyDescent="0.25">
      <c r="A2084" s="720"/>
      <c r="B2084" s="720"/>
      <c r="C2084" s="786"/>
      <c r="D2084" s="720"/>
      <c r="E2084" s="786"/>
      <c r="F2084" s="1208"/>
      <c r="G2084" s="720"/>
      <c r="H2084" s="786"/>
      <c r="I2084" s="713"/>
      <c r="J2084" s="713"/>
      <c r="K2084" s="786"/>
      <c r="L2084" s="786"/>
      <c r="M2084" s="720"/>
      <c r="N2084" s="720"/>
      <c r="O2084" s="720"/>
      <c r="P2084" s="720"/>
      <c r="Q2084" s="720"/>
      <c r="R2084" s="720"/>
      <c r="S2084" s="720"/>
      <c r="T2084" s="720"/>
      <c r="U2084" s="720"/>
      <c r="V2084" s="716"/>
      <c r="W2084" s="720"/>
      <c r="X2084" s="713"/>
      <c r="Y2084" s="786"/>
      <c r="Z2084" s="720"/>
      <c r="AA2084" s="786"/>
      <c r="AB2084" s="720"/>
      <c r="AC2084" s="720"/>
      <c r="AD2084" s="720"/>
      <c r="AE2084" s="720"/>
      <c r="AF2084" s="786"/>
      <c r="AG2084" s="720"/>
      <c r="AH2084" s="720"/>
    </row>
    <row r="2085" spans="1:34" x14ac:dyDescent="0.25">
      <c r="A2085" s="720"/>
      <c r="B2085" s="720"/>
      <c r="C2085" s="786"/>
      <c r="D2085" s="720"/>
      <c r="E2085" s="786"/>
      <c r="F2085" s="1208"/>
      <c r="G2085" s="720"/>
      <c r="H2085" s="786"/>
      <c r="I2085" s="713"/>
      <c r="J2085" s="713"/>
      <c r="K2085" s="786"/>
      <c r="L2085" s="786"/>
      <c r="M2085" s="720"/>
      <c r="N2085" s="720"/>
      <c r="O2085" s="720"/>
      <c r="P2085" s="720"/>
      <c r="Q2085" s="720"/>
      <c r="R2085" s="720"/>
      <c r="S2085" s="720"/>
      <c r="T2085" s="720"/>
      <c r="U2085" s="720"/>
      <c r="V2085" s="716"/>
      <c r="W2085" s="720"/>
      <c r="X2085" s="713"/>
      <c r="Y2085" s="786"/>
      <c r="Z2085" s="720"/>
      <c r="AA2085" s="786"/>
      <c r="AB2085" s="720"/>
      <c r="AC2085" s="720"/>
      <c r="AD2085" s="720"/>
      <c r="AE2085" s="720"/>
      <c r="AF2085" s="786"/>
      <c r="AG2085" s="720"/>
      <c r="AH2085" s="720"/>
    </row>
    <row r="2086" spans="1:34" x14ac:dyDescent="0.25">
      <c r="A2086" s="720"/>
      <c r="B2086" s="720"/>
      <c r="C2086" s="786"/>
      <c r="D2086" s="720"/>
      <c r="E2086" s="786"/>
      <c r="F2086" s="1208"/>
      <c r="G2086" s="720"/>
      <c r="H2086" s="786"/>
      <c r="I2086" s="713"/>
      <c r="J2086" s="713"/>
      <c r="K2086" s="786"/>
      <c r="L2086" s="786"/>
      <c r="M2086" s="720"/>
      <c r="N2086" s="720"/>
      <c r="O2086" s="720"/>
      <c r="P2086" s="720"/>
      <c r="Q2086" s="720"/>
      <c r="R2086" s="720"/>
      <c r="S2086" s="720"/>
      <c r="T2086" s="720"/>
      <c r="U2086" s="720"/>
      <c r="V2086" s="716"/>
      <c r="W2086" s="720"/>
      <c r="X2086" s="713"/>
      <c r="Y2086" s="786"/>
      <c r="Z2086" s="720"/>
      <c r="AA2086" s="786"/>
      <c r="AB2086" s="720"/>
      <c r="AC2086" s="720"/>
      <c r="AD2086" s="720"/>
      <c r="AE2086" s="720"/>
      <c r="AF2086" s="786"/>
      <c r="AG2086" s="720"/>
      <c r="AH2086" s="720"/>
    </row>
    <row r="2087" spans="1:34" x14ac:dyDescent="0.25">
      <c r="A2087" s="720"/>
      <c r="B2087" s="720"/>
      <c r="C2087" s="786"/>
      <c r="D2087" s="720"/>
      <c r="E2087" s="786"/>
      <c r="F2087" s="1208"/>
      <c r="G2087" s="720"/>
      <c r="H2087" s="786"/>
      <c r="I2087" s="713"/>
      <c r="J2087" s="713"/>
      <c r="K2087" s="786"/>
      <c r="L2087" s="786"/>
      <c r="M2087" s="720"/>
      <c r="N2087" s="720"/>
      <c r="O2087" s="720"/>
      <c r="P2087" s="720"/>
      <c r="Q2087" s="720"/>
      <c r="R2087" s="720"/>
      <c r="S2087" s="720"/>
      <c r="T2087" s="720"/>
      <c r="U2087" s="720"/>
      <c r="V2087" s="716"/>
      <c r="W2087" s="720"/>
      <c r="X2087" s="713"/>
      <c r="Y2087" s="786"/>
      <c r="Z2087" s="720"/>
      <c r="AA2087" s="786"/>
      <c r="AB2087" s="720"/>
      <c r="AC2087" s="720"/>
      <c r="AD2087" s="720"/>
      <c r="AE2087" s="720"/>
      <c r="AF2087" s="786"/>
      <c r="AG2087" s="720"/>
      <c r="AH2087" s="720"/>
    </row>
    <row r="2088" spans="1:34" x14ac:dyDescent="0.25">
      <c r="A2088" s="720"/>
      <c r="B2088" s="720"/>
      <c r="C2088" s="786"/>
      <c r="D2088" s="720"/>
      <c r="E2088" s="786"/>
      <c r="F2088" s="1208"/>
      <c r="G2088" s="720"/>
      <c r="H2088" s="786"/>
      <c r="I2088" s="713"/>
      <c r="J2088" s="713"/>
      <c r="K2088" s="786"/>
      <c r="L2088" s="786"/>
      <c r="M2088" s="720"/>
      <c r="N2088" s="720"/>
      <c r="O2088" s="720"/>
      <c r="P2088" s="720"/>
      <c r="Q2088" s="720"/>
      <c r="R2088" s="720"/>
      <c r="S2088" s="720"/>
      <c r="T2088" s="720"/>
      <c r="U2088" s="720"/>
      <c r="V2088" s="716"/>
      <c r="W2088" s="720"/>
      <c r="X2088" s="713"/>
      <c r="Y2088" s="786"/>
      <c r="Z2088" s="720"/>
      <c r="AA2088" s="786"/>
      <c r="AB2088" s="720"/>
      <c r="AC2088" s="720"/>
      <c r="AD2088" s="720"/>
      <c r="AE2088" s="720"/>
      <c r="AF2088" s="786"/>
      <c r="AG2088" s="720"/>
      <c r="AH2088" s="720"/>
    </row>
    <row r="2089" spans="1:34" x14ac:dyDescent="0.25">
      <c r="A2089" s="720"/>
      <c r="B2089" s="720"/>
      <c r="C2089" s="786"/>
      <c r="D2089" s="720"/>
      <c r="E2089" s="786"/>
      <c r="F2089" s="1208"/>
      <c r="G2089" s="720"/>
      <c r="H2089" s="786"/>
      <c r="I2089" s="713"/>
      <c r="J2089" s="713"/>
      <c r="K2089" s="786"/>
      <c r="L2089" s="786"/>
      <c r="M2089" s="720"/>
      <c r="N2089" s="720"/>
      <c r="O2089" s="720"/>
      <c r="P2089" s="720"/>
      <c r="Q2089" s="720"/>
      <c r="R2089" s="720"/>
      <c r="S2089" s="720"/>
      <c r="T2089" s="720"/>
      <c r="U2089" s="720"/>
      <c r="V2089" s="716"/>
      <c r="W2089" s="720"/>
      <c r="X2089" s="713"/>
      <c r="Y2089" s="786"/>
      <c r="Z2089" s="720"/>
      <c r="AA2089" s="786"/>
      <c r="AB2089" s="720"/>
      <c r="AC2089" s="720"/>
      <c r="AD2089" s="720"/>
      <c r="AE2089" s="720"/>
      <c r="AF2089" s="786"/>
      <c r="AG2089" s="720"/>
      <c r="AH2089" s="720"/>
    </row>
    <row r="2090" spans="1:34" x14ac:dyDescent="0.25">
      <c r="A2090" s="720"/>
      <c r="B2090" s="720"/>
      <c r="C2090" s="786"/>
      <c r="D2090" s="720"/>
      <c r="E2090" s="786"/>
      <c r="F2090" s="1208"/>
      <c r="G2090" s="720"/>
      <c r="H2090" s="786"/>
      <c r="I2090" s="713"/>
      <c r="J2090" s="713"/>
      <c r="K2090" s="786"/>
      <c r="L2090" s="786"/>
      <c r="M2090" s="720"/>
      <c r="N2090" s="720"/>
      <c r="O2090" s="720"/>
      <c r="P2090" s="720"/>
      <c r="Q2090" s="720"/>
      <c r="R2090" s="720"/>
      <c r="S2090" s="720"/>
      <c r="T2090" s="720"/>
      <c r="U2090" s="720"/>
      <c r="V2090" s="716"/>
      <c r="W2090" s="720"/>
      <c r="X2090" s="713"/>
      <c r="Y2090" s="786"/>
      <c r="Z2090" s="720"/>
      <c r="AA2090" s="786"/>
      <c r="AB2090" s="720"/>
      <c r="AC2090" s="720"/>
      <c r="AD2090" s="720"/>
      <c r="AE2090" s="720"/>
      <c r="AF2090" s="786"/>
      <c r="AG2090" s="720"/>
      <c r="AH2090" s="720"/>
    </row>
    <row r="2091" spans="1:34" x14ac:dyDescent="0.25">
      <c r="A2091" s="720"/>
      <c r="B2091" s="720"/>
      <c r="C2091" s="786"/>
      <c r="D2091" s="720"/>
      <c r="E2091" s="786"/>
      <c r="F2091" s="1208"/>
      <c r="G2091" s="720"/>
      <c r="H2091" s="786"/>
      <c r="I2091" s="713"/>
      <c r="J2091" s="713"/>
      <c r="K2091" s="786"/>
      <c r="L2091" s="786"/>
      <c r="M2091" s="720"/>
      <c r="N2091" s="720"/>
      <c r="O2091" s="720"/>
      <c r="P2091" s="720"/>
      <c r="Q2091" s="720"/>
      <c r="R2091" s="720"/>
      <c r="S2091" s="720"/>
      <c r="T2091" s="720"/>
      <c r="U2091" s="720"/>
      <c r="V2091" s="716"/>
      <c r="W2091" s="720"/>
      <c r="X2091" s="713"/>
      <c r="Y2091" s="786"/>
      <c r="Z2091" s="720"/>
      <c r="AA2091" s="786"/>
      <c r="AB2091" s="720"/>
      <c r="AC2091" s="720"/>
      <c r="AD2091" s="720"/>
      <c r="AE2091" s="720"/>
      <c r="AF2091" s="786"/>
      <c r="AG2091" s="720"/>
      <c r="AH2091" s="720"/>
    </row>
    <row r="2092" spans="1:34" x14ac:dyDescent="0.25">
      <c r="A2092" s="720"/>
      <c r="B2092" s="720"/>
      <c r="C2092" s="786"/>
      <c r="D2092" s="720"/>
      <c r="E2092" s="786"/>
      <c r="F2092" s="1208"/>
      <c r="G2092" s="720"/>
      <c r="H2092" s="786"/>
      <c r="I2092" s="713"/>
      <c r="J2092" s="713"/>
      <c r="K2092" s="786"/>
      <c r="L2092" s="786"/>
      <c r="M2092" s="720"/>
      <c r="N2092" s="720"/>
      <c r="O2092" s="720"/>
      <c r="P2092" s="720"/>
      <c r="Q2092" s="720"/>
      <c r="R2092" s="720"/>
      <c r="S2092" s="720"/>
      <c r="T2092" s="720"/>
      <c r="U2092" s="720"/>
      <c r="V2092" s="716"/>
      <c r="W2092" s="720"/>
      <c r="X2092" s="713"/>
      <c r="Y2092" s="786"/>
      <c r="Z2092" s="720"/>
      <c r="AA2092" s="786"/>
      <c r="AB2092" s="720"/>
      <c r="AC2092" s="720"/>
      <c r="AD2092" s="720"/>
      <c r="AE2092" s="720"/>
      <c r="AF2092" s="786"/>
      <c r="AG2092" s="720"/>
      <c r="AH2092" s="720"/>
    </row>
    <row r="2093" spans="1:34" x14ac:dyDescent="0.25">
      <c r="A2093" s="720"/>
      <c r="B2093" s="720"/>
      <c r="C2093" s="786"/>
      <c r="D2093" s="720"/>
      <c r="E2093" s="786"/>
      <c r="F2093" s="1208"/>
      <c r="G2093" s="720"/>
      <c r="H2093" s="786"/>
      <c r="I2093" s="713"/>
      <c r="J2093" s="713"/>
      <c r="K2093" s="786"/>
      <c r="L2093" s="786"/>
      <c r="M2093" s="720"/>
      <c r="N2093" s="720"/>
      <c r="O2093" s="720"/>
      <c r="P2093" s="720"/>
      <c r="Q2093" s="720"/>
      <c r="R2093" s="720"/>
      <c r="S2093" s="720"/>
      <c r="T2093" s="720"/>
      <c r="U2093" s="720"/>
      <c r="V2093" s="716"/>
      <c r="W2093" s="720"/>
      <c r="X2093" s="713"/>
      <c r="Y2093" s="786"/>
      <c r="Z2093" s="720"/>
      <c r="AA2093" s="786"/>
      <c r="AB2093" s="720"/>
      <c r="AC2093" s="720"/>
      <c r="AD2093" s="720"/>
      <c r="AE2093" s="720"/>
      <c r="AF2093" s="786"/>
      <c r="AG2093" s="720"/>
      <c r="AH2093" s="720"/>
    </row>
    <row r="2094" spans="1:34" x14ac:dyDescent="0.25">
      <c r="A2094" s="720"/>
      <c r="B2094" s="720"/>
      <c r="C2094" s="786"/>
      <c r="D2094" s="720"/>
      <c r="E2094" s="786"/>
      <c r="F2094" s="1208"/>
      <c r="G2094" s="720"/>
      <c r="H2094" s="786"/>
      <c r="I2094" s="713"/>
      <c r="J2094" s="713"/>
      <c r="K2094" s="786"/>
      <c r="L2094" s="786"/>
      <c r="M2094" s="720"/>
      <c r="N2094" s="720"/>
      <c r="O2094" s="720"/>
      <c r="P2094" s="720"/>
      <c r="Q2094" s="720"/>
      <c r="R2094" s="720"/>
      <c r="S2094" s="720"/>
      <c r="T2094" s="720"/>
      <c r="U2094" s="720"/>
      <c r="V2094" s="716"/>
      <c r="W2094" s="720"/>
      <c r="X2094" s="713"/>
      <c r="Y2094" s="786"/>
      <c r="Z2094" s="720"/>
      <c r="AA2094" s="786"/>
      <c r="AB2094" s="720"/>
      <c r="AC2094" s="720"/>
      <c r="AD2094" s="720"/>
      <c r="AE2094" s="720"/>
      <c r="AF2094" s="786"/>
      <c r="AG2094" s="720"/>
      <c r="AH2094" s="720"/>
    </row>
    <row r="2095" spans="1:34" x14ac:dyDescent="0.25">
      <c r="A2095" s="720"/>
      <c r="B2095" s="720"/>
      <c r="C2095" s="786"/>
      <c r="D2095" s="720"/>
      <c r="E2095" s="786"/>
      <c r="F2095" s="1208"/>
      <c r="G2095" s="720"/>
      <c r="H2095" s="786"/>
      <c r="I2095" s="713"/>
      <c r="J2095" s="713"/>
      <c r="K2095" s="786"/>
      <c r="L2095" s="786"/>
      <c r="M2095" s="720"/>
      <c r="N2095" s="720"/>
      <c r="O2095" s="720"/>
      <c r="P2095" s="720"/>
      <c r="Q2095" s="720"/>
      <c r="R2095" s="720"/>
      <c r="S2095" s="720"/>
      <c r="T2095" s="720"/>
      <c r="U2095" s="720"/>
      <c r="V2095" s="716"/>
      <c r="W2095" s="720"/>
      <c r="X2095" s="713"/>
      <c r="Y2095" s="786"/>
      <c r="Z2095" s="720"/>
      <c r="AA2095" s="786"/>
      <c r="AB2095" s="720"/>
      <c r="AC2095" s="720"/>
      <c r="AD2095" s="720"/>
      <c r="AE2095" s="720"/>
      <c r="AF2095" s="786"/>
      <c r="AG2095" s="720"/>
      <c r="AH2095" s="720"/>
    </row>
    <row r="2096" spans="1:34" x14ac:dyDescent="0.25">
      <c r="A2096" s="720"/>
      <c r="B2096" s="720"/>
      <c r="C2096" s="786"/>
      <c r="D2096" s="720"/>
      <c r="E2096" s="786"/>
      <c r="F2096" s="1208"/>
      <c r="G2096" s="720"/>
      <c r="H2096" s="786"/>
      <c r="I2096" s="713"/>
      <c r="J2096" s="713"/>
      <c r="K2096" s="786"/>
      <c r="L2096" s="786"/>
      <c r="M2096" s="720"/>
      <c r="N2096" s="720"/>
      <c r="O2096" s="720"/>
      <c r="P2096" s="720"/>
      <c r="Q2096" s="720"/>
      <c r="R2096" s="720"/>
      <c r="S2096" s="720"/>
      <c r="T2096" s="720"/>
      <c r="U2096" s="720"/>
      <c r="V2096" s="716"/>
      <c r="W2096" s="720"/>
      <c r="X2096" s="713"/>
      <c r="Y2096" s="786"/>
      <c r="Z2096" s="720"/>
      <c r="AA2096" s="786"/>
      <c r="AB2096" s="720"/>
      <c r="AC2096" s="720"/>
      <c r="AD2096" s="720"/>
      <c r="AE2096" s="720"/>
      <c r="AF2096" s="786"/>
      <c r="AG2096" s="720"/>
      <c r="AH2096" s="720"/>
    </row>
    <row r="2097" spans="1:34" x14ac:dyDescent="0.25">
      <c r="A2097" s="720"/>
      <c r="B2097" s="720"/>
      <c r="C2097" s="786"/>
      <c r="D2097" s="720"/>
      <c r="E2097" s="786"/>
      <c r="F2097" s="1208"/>
      <c r="G2097" s="720"/>
      <c r="H2097" s="786"/>
      <c r="I2097" s="713"/>
      <c r="J2097" s="713"/>
      <c r="K2097" s="786"/>
      <c r="L2097" s="786"/>
      <c r="M2097" s="720"/>
      <c r="N2097" s="720"/>
      <c r="O2097" s="720"/>
      <c r="P2097" s="720"/>
      <c r="Q2097" s="720"/>
      <c r="R2097" s="720"/>
      <c r="S2097" s="720"/>
      <c r="T2097" s="720"/>
      <c r="U2097" s="720"/>
      <c r="V2097" s="716"/>
      <c r="W2097" s="720"/>
      <c r="X2097" s="713"/>
      <c r="Y2097" s="786"/>
      <c r="Z2097" s="720"/>
      <c r="AA2097" s="786"/>
      <c r="AB2097" s="720"/>
      <c r="AC2097" s="720"/>
      <c r="AD2097" s="720"/>
      <c r="AE2097" s="720"/>
      <c r="AF2097" s="786"/>
      <c r="AG2097" s="720"/>
      <c r="AH2097" s="720"/>
    </row>
    <row r="2098" spans="1:34" x14ac:dyDescent="0.25">
      <c r="A2098" s="720"/>
      <c r="B2098" s="720"/>
      <c r="C2098" s="786"/>
      <c r="D2098" s="720"/>
      <c r="E2098" s="786"/>
      <c r="F2098" s="1208"/>
      <c r="G2098" s="720"/>
      <c r="H2098" s="786"/>
      <c r="I2098" s="713"/>
      <c r="J2098" s="713"/>
      <c r="K2098" s="786"/>
      <c r="L2098" s="786"/>
      <c r="M2098" s="720"/>
      <c r="N2098" s="720"/>
      <c r="O2098" s="720"/>
      <c r="P2098" s="720"/>
      <c r="Q2098" s="720"/>
      <c r="R2098" s="720"/>
      <c r="S2098" s="720"/>
      <c r="T2098" s="720"/>
      <c r="U2098" s="720"/>
      <c r="V2098" s="716"/>
      <c r="W2098" s="720"/>
      <c r="X2098" s="713"/>
      <c r="Y2098" s="786"/>
      <c r="Z2098" s="720"/>
      <c r="AA2098" s="786"/>
      <c r="AB2098" s="720"/>
      <c r="AC2098" s="720"/>
      <c r="AD2098" s="720"/>
      <c r="AE2098" s="720"/>
      <c r="AF2098" s="786"/>
      <c r="AG2098" s="720"/>
      <c r="AH2098" s="720"/>
    </row>
    <row r="2099" spans="1:34" x14ac:dyDescent="0.25">
      <c r="A2099" s="720"/>
      <c r="B2099" s="720"/>
      <c r="C2099" s="786"/>
      <c r="D2099" s="720"/>
      <c r="E2099" s="786"/>
      <c r="F2099" s="1208"/>
      <c r="G2099" s="720"/>
      <c r="H2099" s="786"/>
      <c r="I2099" s="713"/>
      <c r="J2099" s="713"/>
      <c r="K2099" s="786"/>
      <c r="L2099" s="786"/>
      <c r="M2099" s="720"/>
      <c r="N2099" s="720"/>
      <c r="O2099" s="720"/>
      <c r="P2099" s="720"/>
      <c r="Q2099" s="720"/>
      <c r="R2099" s="720"/>
      <c r="S2099" s="720"/>
      <c r="T2099" s="720"/>
      <c r="U2099" s="720"/>
      <c r="V2099" s="716"/>
      <c r="W2099" s="720"/>
      <c r="X2099" s="713"/>
      <c r="Y2099" s="786"/>
      <c r="Z2099" s="720"/>
      <c r="AA2099" s="786"/>
      <c r="AB2099" s="720"/>
      <c r="AC2099" s="720"/>
      <c r="AD2099" s="720"/>
      <c r="AE2099" s="720"/>
      <c r="AF2099" s="786"/>
      <c r="AG2099" s="720"/>
      <c r="AH2099" s="720"/>
    </row>
    <row r="2100" spans="1:34" x14ac:dyDescent="0.25">
      <c r="A2100" s="720"/>
      <c r="B2100" s="720"/>
      <c r="C2100" s="786"/>
      <c r="D2100" s="720"/>
      <c r="E2100" s="786"/>
      <c r="F2100" s="1208"/>
      <c r="G2100" s="720"/>
      <c r="H2100" s="786"/>
      <c r="I2100" s="713"/>
      <c r="J2100" s="713"/>
      <c r="K2100" s="786"/>
      <c r="L2100" s="786"/>
      <c r="M2100" s="720"/>
      <c r="N2100" s="720"/>
      <c r="O2100" s="720"/>
      <c r="P2100" s="720"/>
      <c r="Q2100" s="720"/>
      <c r="R2100" s="720"/>
      <c r="S2100" s="720"/>
      <c r="T2100" s="720"/>
      <c r="U2100" s="720"/>
      <c r="V2100" s="716"/>
      <c r="W2100" s="720"/>
      <c r="X2100" s="713"/>
      <c r="Y2100" s="786"/>
      <c r="Z2100" s="720"/>
      <c r="AA2100" s="786"/>
      <c r="AB2100" s="720"/>
      <c r="AC2100" s="720"/>
      <c r="AD2100" s="720"/>
      <c r="AE2100" s="720"/>
      <c r="AF2100" s="786"/>
      <c r="AG2100" s="720"/>
      <c r="AH2100" s="720"/>
    </row>
    <row r="2101" spans="1:34" x14ac:dyDescent="0.25">
      <c r="A2101" s="720"/>
      <c r="B2101" s="720"/>
      <c r="C2101" s="786"/>
      <c r="D2101" s="720"/>
      <c r="E2101" s="786"/>
      <c r="F2101" s="1208"/>
      <c r="G2101" s="720"/>
      <c r="H2101" s="786"/>
      <c r="I2101" s="713"/>
      <c r="J2101" s="713"/>
      <c r="K2101" s="786"/>
      <c r="L2101" s="786"/>
      <c r="M2101" s="720"/>
      <c r="N2101" s="720"/>
      <c r="O2101" s="720"/>
      <c r="P2101" s="720"/>
      <c r="Q2101" s="720"/>
      <c r="R2101" s="720"/>
      <c r="S2101" s="720"/>
      <c r="T2101" s="720"/>
      <c r="U2101" s="720"/>
      <c r="V2101" s="716"/>
      <c r="W2101" s="720"/>
      <c r="X2101" s="713"/>
      <c r="Y2101" s="786"/>
      <c r="Z2101" s="720"/>
      <c r="AA2101" s="786"/>
      <c r="AB2101" s="720"/>
      <c r="AC2101" s="720"/>
      <c r="AD2101" s="720"/>
      <c r="AE2101" s="720"/>
      <c r="AF2101" s="786"/>
      <c r="AG2101" s="720"/>
      <c r="AH2101" s="720"/>
    </row>
    <row r="2102" spans="1:34" x14ac:dyDescent="0.25">
      <c r="A2102" s="720"/>
      <c r="B2102" s="720"/>
      <c r="C2102" s="786"/>
      <c r="D2102" s="720"/>
      <c r="E2102" s="786"/>
      <c r="F2102" s="1208"/>
      <c r="G2102" s="720"/>
      <c r="H2102" s="786"/>
      <c r="I2102" s="713"/>
      <c r="J2102" s="713"/>
      <c r="K2102" s="786"/>
      <c r="L2102" s="786"/>
      <c r="M2102" s="720"/>
      <c r="N2102" s="720"/>
      <c r="O2102" s="720"/>
      <c r="P2102" s="720"/>
      <c r="Q2102" s="720"/>
      <c r="R2102" s="720"/>
      <c r="S2102" s="720"/>
      <c r="T2102" s="720"/>
      <c r="U2102" s="720"/>
      <c r="V2102" s="716"/>
      <c r="W2102" s="720"/>
      <c r="X2102" s="713"/>
      <c r="Y2102" s="786"/>
      <c r="Z2102" s="720"/>
      <c r="AA2102" s="786"/>
      <c r="AB2102" s="720"/>
      <c r="AC2102" s="720"/>
      <c r="AD2102" s="720"/>
      <c r="AE2102" s="720"/>
      <c r="AF2102" s="786"/>
      <c r="AG2102" s="720"/>
      <c r="AH2102" s="720"/>
    </row>
    <row r="2103" spans="1:34" x14ac:dyDescent="0.25">
      <c r="A2103" s="720"/>
      <c r="B2103" s="720"/>
      <c r="C2103" s="786"/>
      <c r="D2103" s="720"/>
      <c r="E2103" s="786"/>
      <c r="F2103" s="1208"/>
      <c r="G2103" s="720"/>
      <c r="H2103" s="786"/>
      <c r="I2103" s="713"/>
      <c r="J2103" s="713"/>
      <c r="K2103" s="786"/>
      <c r="L2103" s="786"/>
      <c r="M2103" s="720"/>
      <c r="N2103" s="720"/>
      <c r="O2103" s="720"/>
      <c r="P2103" s="720"/>
      <c r="Q2103" s="720"/>
      <c r="R2103" s="720"/>
      <c r="S2103" s="720"/>
      <c r="T2103" s="720"/>
      <c r="U2103" s="720"/>
      <c r="V2103" s="716"/>
      <c r="W2103" s="720"/>
      <c r="X2103" s="713"/>
      <c r="Y2103" s="786"/>
      <c r="Z2103" s="720"/>
      <c r="AA2103" s="786"/>
      <c r="AB2103" s="720"/>
      <c r="AC2103" s="720"/>
      <c r="AD2103" s="720"/>
      <c r="AE2103" s="720"/>
      <c r="AF2103" s="786"/>
      <c r="AG2103" s="720"/>
      <c r="AH2103" s="720"/>
    </row>
    <row r="2104" spans="1:34" x14ac:dyDescent="0.25">
      <c r="A2104" s="720"/>
      <c r="B2104" s="720"/>
      <c r="C2104" s="786"/>
      <c r="D2104" s="720"/>
      <c r="E2104" s="786"/>
      <c r="F2104" s="1208"/>
      <c r="G2104" s="720"/>
      <c r="H2104" s="786"/>
      <c r="I2104" s="713"/>
      <c r="J2104" s="713"/>
      <c r="K2104" s="786"/>
      <c r="L2104" s="786"/>
      <c r="M2104" s="720"/>
      <c r="N2104" s="720"/>
      <c r="O2104" s="720"/>
      <c r="P2104" s="720"/>
      <c r="Q2104" s="720"/>
      <c r="R2104" s="720"/>
      <c r="S2104" s="720"/>
      <c r="T2104" s="720"/>
      <c r="U2104" s="720"/>
      <c r="V2104" s="716"/>
      <c r="W2104" s="720"/>
      <c r="X2104" s="713"/>
      <c r="Y2104" s="786"/>
      <c r="Z2104" s="720"/>
      <c r="AA2104" s="786"/>
      <c r="AB2104" s="720"/>
      <c r="AC2104" s="720"/>
      <c r="AD2104" s="720"/>
      <c r="AE2104" s="720"/>
      <c r="AF2104" s="786"/>
      <c r="AG2104" s="720"/>
      <c r="AH2104" s="720"/>
    </row>
    <row r="2105" spans="1:34" x14ac:dyDescent="0.25">
      <c r="A2105" s="720"/>
      <c r="B2105" s="720"/>
      <c r="C2105" s="786"/>
      <c r="D2105" s="720"/>
      <c r="E2105" s="786"/>
      <c r="F2105" s="1208"/>
      <c r="G2105" s="720"/>
      <c r="H2105" s="786"/>
      <c r="I2105" s="713"/>
      <c r="J2105" s="713"/>
      <c r="K2105" s="786"/>
      <c r="L2105" s="786"/>
      <c r="M2105" s="720"/>
      <c r="N2105" s="720"/>
      <c r="O2105" s="720"/>
      <c r="P2105" s="720"/>
      <c r="Q2105" s="720"/>
      <c r="R2105" s="720"/>
      <c r="S2105" s="720"/>
      <c r="T2105" s="720"/>
      <c r="U2105" s="720"/>
      <c r="V2105" s="716"/>
      <c r="W2105" s="720"/>
      <c r="X2105" s="713"/>
      <c r="Y2105" s="786"/>
      <c r="Z2105" s="720"/>
      <c r="AA2105" s="786"/>
      <c r="AB2105" s="720"/>
      <c r="AC2105" s="720"/>
      <c r="AD2105" s="720"/>
      <c r="AE2105" s="720"/>
      <c r="AF2105" s="786"/>
      <c r="AG2105" s="720"/>
      <c r="AH2105" s="720"/>
    </row>
    <row r="2106" spans="1:34" x14ac:dyDescent="0.25">
      <c r="A2106" s="720"/>
      <c r="B2106" s="720"/>
      <c r="C2106" s="786"/>
      <c r="D2106" s="720"/>
      <c r="E2106" s="786"/>
      <c r="F2106" s="1208"/>
      <c r="G2106" s="720"/>
      <c r="H2106" s="786"/>
      <c r="I2106" s="713"/>
      <c r="J2106" s="713"/>
      <c r="K2106" s="786"/>
      <c r="L2106" s="786"/>
      <c r="M2106" s="720"/>
      <c r="N2106" s="720"/>
      <c r="O2106" s="720"/>
      <c r="P2106" s="720"/>
      <c r="Q2106" s="720"/>
      <c r="R2106" s="720"/>
      <c r="S2106" s="720"/>
      <c r="T2106" s="720"/>
      <c r="U2106" s="720"/>
      <c r="V2106" s="716"/>
      <c r="W2106" s="720"/>
      <c r="X2106" s="713"/>
      <c r="Y2106" s="786"/>
      <c r="Z2106" s="720"/>
      <c r="AA2106" s="786"/>
      <c r="AB2106" s="720"/>
      <c r="AC2106" s="720"/>
      <c r="AD2106" s="720"/>
      <c r="AE2106" s="720"/>
      <c r="AF2106" s="786"/>
      <c r="AG2106" s="720"/>
      <c r="AH2106" s="720"/>
    </row>
    <row r="2107" spans="1:34" x14ac:dyDescent="0.25">
      <c r="A2107" s="720"/>
      <c r="B2107" s="720"/>
      <c r="C2107" s="786"/>
      <c r="D2107" s="720"/>
      <c r="E2107" s="786"/>
      <c r="F2107" s="1208"/>
      <c r="G2107" s="720"/>
      <c r="H2107" s="786"/>
      <c r="I2107" s="713"/>
      <c r="J2107" s="713"/>
      <c r="K2107" s="786"/>
      <c r="L2107" s="786"/>
      <c r="M2107" s="720"/>
      <c r="N2107" s="720"/>
      <c r="O2107" s="720"/>
      <c r="P2107" s="720"/>
      <c r="Q2107" s="720"/>
      <c r="R2107" s="720"/>
      <c r="S2107" s="720"/>
      <c r="T2107" s="720"/>
      <c r="U2107" s="720"/>
      <c r="V2107" s="716"/>
      <c r="W2107" s="720"/>
      <c r="X2107" s="713"/>
      <c r="Y2107" s="786"/>
      <c r="Z2107" s="720"/>
      <c r="AA2107" s="786"/>
      <c r="AB2107" s="720"/>
      <c r="AC2107" s="720"/>
      <c r="AD2107" s="720"/>
      <c r="AE2107" s="720"/>
      <c r="AF2107" s="786"/>
      <c r="AG2107" s="720"/>
      <c r="AH2107" s="720"/>
    </row>
    <row r="2108" spans="1:34" x14ac:dyDescent="0.25">
      <c r="A2108" s="720"/>
      <c r="B2108" s="720"/>
      <c r="C2108" s="786"/>
      <c r="D2108" s="720"/>
      <c r="E2108" s="786"/>
      <c r="F2108" s="1208"/>
      <c r="G2108" s="720"/>
      <c r="H2108" s="786"/>
      <c r="I2108" s="713"/>
      <c r="J2108" s="713"/>
      <c r="K2108" s="786"/>
      <c r="L2108" s="786"/>
      <c r="M2108" s="720"/>
      <c r="N2108" s="720"/>
      <c r="O2108" s="720"/>
      <c r="P2108" s="720"/>
      <c r="Q2108" s="720"/>
      <c r="R2108" s="720"/>
      <c r="S2108" s="720"/>
      <c r="T2108" s="720"/>
      <c r="U2108" s="720"/>
      <c r="V2108" s="716"/>
      <c r="W2108" s="720"/>
      <c r="X2108" s="713"/>
      <c r="Y2108" s="786"/>
      <c r="Z2108" s="720"/>
      <c r="AA2108" s="786"/>
      <c r="AB2108" s="720"/>
      <c r="AC2108" s="720"/>
      <c r="AD2108" s="720"/>
      <c r="AE2108" s="720"/>
      <c r="AF2108" s="786"/>
      <c r="AG2108" s="720"/>
      <c r="AH2108" s="720"/>
    </row>
    <row r="2109" spans="1:34" x14ac:dyDescent="0.25">
      <c r="A2109" s="720"/>
      <c r="B2109" s="720"/>
      <c r="C2109" s="786"/>
      <c r="D2109" s="720"/>
      <c r="E2109" s="786"/>
      <c r="F2109" s="1208"/>
      <c r="G2109" s="720"/>
      <c r="H2109" s="786"/>
      <c r="I2109" s="713"/>
      <c r="J2109" s="713"/>
      <c r="K2109" s="786"/>
      <c r="L2109" s="786"/>
      <c r="M2109" s="720"/>
      <c r="N2109" s="720"/>
      <c r="O2109" s="720"/>
      <c r="P2109" s="720"/>
      <c r="Q2109" s="720"/>
      <c r="R2109" s="720"/>
      <c r="S2109" s="720"/>
      <c r="T2109" s="720"/>
      <c r="U2109" s="720"/>
      <c r="V2109" s="716"/>
      <c r="W2109" s="720"/>
      <c r="X2109" s="713"/>
      <c r="Y2109" s="786"/>
      <c r="Z2109" s="720"/>
      <c r="AA2109" s="786"/>
      <c r="AB2109" s="720"/>
      <c r="AC2109" s="720"/>
      <c r="AD2109" s="720"/>
      <c r="AE2109" s="720"/>
      <c r="AF2109" s="786"/>
      <c r="AG2109" s="720"/>
      <c r="AH2109" s="720"/>
    </row>
    <row r="2110" spans="1:34" x14ac:dyDescent="0.25">
      <c r="A2110" s="720"/>
      <c r="B2110" s="720"/>
      <c r="C2110" s="786"/>
      <c r="D2110" s="720"/>
      <c r="E2110" s="786"/>
      <c r="F2110" s="1208"/>
      <c r="G2110" s="720"/>
      <c r="H2110" s="786"/>
      <c r="I2110" s="713"/>
      <c r="J2110" s="713"/>
      <c r="K2110" s="786"/>
      <c r="L2110" s="786"/>
      <c r="M2110" s="720"/>
      <c r="N2110" s="720"/>
      <c r="O2110" s="720"/>
      <c r="P2110" s="720"/>
      <c r="Q2110" s="720"/>
      <c r="R2110" s="720"/>
      <c r="S2110" s="720"/>
      <c r="T2110" s="720"/>
      <c r="U2110" s="720"/>
      <c r="V2110" s="716"/>
      <c r="W2110" s="720"/>
      <c r="X2110" s="713"/>
      <c r="Y2110" s="786"/>
      <c r="Z2110" s="720"/>
      <c r="AA2110" s="786"/>
      <c r="AB2110" s="720"/>
      <c r="AC2110" s="720"/>
      <c r="AD2110" s="720"/>
      <c r="AE2110" s="720"/>
      <c r="AF2110" s="786"/>
      <c r="AG2110" s="720"/>
      <c r="AH2110" s="720"/>
    </row>
    <row r="2111" spans="1:34" x14ac:dyDescent="0.25">
      <c r="A2111" s="720"/>
      <c r="B2111" s="720"/>
      <c r="C2111" s="786"/>
      <c r="D2111" s="720"/>
      <c r="E2111" s="786"/>
      <c r="F2111" s="1208"/>
      <c r="G2111" s="720"/>
      <c r="H2111" s="786"/>
      <c r="I2111" s="713"/>
      <c r="J2111" s="713"/>
      <c r="K2111" s="786"/>
      <c r="L2111" s="786"/>
      <c r="M2111" s="720"/>
      <c r="N2111" s="720"/>
      <c r="O2111" s="720"/>
      <c r="P2111" s="720"/>
      <c r="Q2111" s="720"/>
      <c r="R2111" s="720"/>
      <c r="S2111" s="720"/>
      <c r="T2111" s="720"/>
      <c r="U2111" s="720"/>
      <c r="V2111" s="716"/>
      <c r="W2111" s="720"/>
      <c r="X2111" s="713"/>
      <c r="Y2111" s="786"/>
      <c r="Z2111" s="720"/>
      <c r="AA2111" s="786"/>
      <c r="AB2111" s="720"/>
      <c r="AC2111" s="720"/>
      <c r="AD2111" s="720"/>
      <c r="AE2111" s="720"/>
      <c r="AF2111" s="786"/>
      <c r="AG2111" s="720"/>
      <c r="AH2111" s="720"/>
    </row>
    <row r="2112" spans="1:34" x14ac:dyDescent="0.25">
      <c r="A2112" s="720"/>
      <c r="B2112" s="720"/>
      <c r="C2112" s="786"/>
      <c r="D2112" s="720"/>
      <c r="E2112" s="786"/>
      <c r="F2112" s="1208"/>
      <c r="G2112" s="720"/>
      <c r="H2112" s="786"/>
      <c r="I2112" s="713"/>
      <c r="J2112" s="713"/>
      <c r="K2112" s="786"/>
      <c r="L2112" s="786"/>
      <c r="M2112" s="720"/>
      <c r="N2112" s="720"/>
      <c r="O2112" s="720"/>
      <c r="P2112" s="720"/>
      <c r="Q2112" s="720"/>
      <c r="R2112" s="720"/>
      <c r="S2112" s="720"/>
      <c r="T2112" s="720"/>
      <c r="U2112" s="720"/>
      <c r="V2112" s="716"/>
      <c r="W2112" s="720"/>
      <c r="X2112" s="713"/>
      <c r="Y2112" s="786"/>
      <c r="Z2112" s="720"/>
      <c r="AA2112" s="786"/>
      <c r="AB2112" s="720"/>
      <c r="AC2112" s="720"/>
      <c r="AD2112" s="720"/>
      <c r="AE2112" s="720"/>
      <c r="AF2112" s="786"/>
      <c r="AG2112" s="720"/>
      <c r="AH2112" s="720"/>
    </row>
    <row r="2113" spans="1:34" x14ac:dyDescent="0.25">
      <c r="A2113" s="720"/>
      <c r="B2113" s="720"/>
      <c r="C2113" s="786"/>
      <c r="D2113" s="720"/>
      <c r="E2113" s="786"/>
      <c r="F2113" s="1208"/>
      <c r="G2113" s="720"/>
      <c r="H2113" s="786"/>
      <c r="I2113" s="713"/>
      <c r="J2113" s="713"/>
      <c r="K2113" s="786"/>
      <c r="L2113" s="786"/>
      <c r="M2113" s="720"/>
      <c r="N2113" s="720"/>
      <c r="O2113" s="720"/>
      <c r="P2113" s="720"/>
      <c r="Q2113" s="720"/>
      <c r="R2113" s="720"/>
      <c r="S2113" s="720"/>
      <c r="T2113" s="720"/>
      <c r="U2113" s="720"/>
      <c r="V2113" s="716"/>
      <c r="W2113" s="720"/>
      <c r="X2113" s="713"/>
      <c r="Y2113" s="786"/>
      <c r="Z2113" s="720"/>
      <c r="AA2113" s="786"/>
      <c r="AB2113" s="720"/>
      <c r="AC2113" s="720"/>
      <c r="AD2113" s="720"/>
      <c r="AE2113" s="720"/>
      <c r="AF2113" s="786"/>
      <c r="AG2113" s="720"/>
      <c r="AH2113" s="720"/>
    </row>
    <row r="2114" spans="1:34" x14ac:dyDescent="0.25">
      <c r="A2114" s="720"/>
      <c r="B2114" s="720"/>
      <c r="C2114" s="786"/>
      <c r="D2114" s="720"/>
      <c r="E2114" s="786"/>
      <c r="F2114" s="1208"/>
      <c r="G2114" s="720"/>
      <c r="H2114" s="786"/>
      <c r="I2114" s="713"/>
      <c r="J2114" s="713"/>
      <c r="K2114" s="786"/>
      <c r="L2114" s="786"/>
      <c r="M2114" s="720"/>
      <c r="N2114" s="720"/>
      <c r="O2114" s="720"/>
      <c r="P2114" s="720"/>
      <c r="Q2114" s="720"/>
      <c r="R2114" s="720"/>
      <c r="S2114" s="720"/>
      <c r="T2114" s="720"/>
      <c r="U2114" s="720"/>
      <c r="V2114" s="716"/>
      <c r="W2114" s="720"/>
      <c r="X2114" s="713"/>
      <c r="Y2114" s="786"/>
      <c r="Z2114" s="720"/>
      <c r="AA2114" s="786"/>
      <c r="AB2114" s="720"/>
      <c r="AC2114" s="720"/>
      <c r="AD2114" s="720"/>
      <c r="AE2114" s="720"/>
      <c r="AF2114" s="786"/>
      <c r="AG2114" s="720"/>
      <c r="AH2114" s="720"/>
    </row>
    <row r="2115" spans="1:34" x14ac:dyDescent="0.25">
      <c r="A2115" s="720"/>
      <c r="B2115" s="720"/>
      <c r="C2115" s="786"/>
      <c r="D2115" s="720"/>
      <c r="E2115" s="786"/>
      <c r="F2115" s="1208"/>
      <c r="G2115" s="720"/>
      <c r="H2115" s="786"/>
      <c r="I2115" s="713"/>
      <c r="J2115" s="713"/>
      <c r="K2115" s="786"/>
      <c r="L2115" s="786"/>
      <c r="M2115" s="720"/>
      <c r="N2115" s="720"/>
      <c r="O2115" s="720"/>
      <c r="P2115" s="720"/>
      <c r="Q2115" s="720"/>
      <c r="R2115" s="720"/>
      <c r="S2115" s="720"/>
      <c r="T2115" s="720"/>
      <c r="U2115" s="720"/>
      <c r="V2115" s="716"/>
      <c r="W2115" s="720"/>
      <c r="X2115" s="713"/>
      <c r="Y2115" s="786"/>
      <c r="Z2115" s="720"/>
      <c r="AA2115" s="786"/>
      <c r="AB2115" s="720"/>
      <c r="AC2115" s="720"/>
      <c r="AD2115" s="720"/>
      <c r="AE2115" s="720"/>
      <c r="AF2115" s="786"/>
      <c r="AG2115" s="720"/>
      <c r="AH2115" s="720"/>
    </row>
    <row r="2116" spans="1:34" x14ac:dyDescent="0.25">
      <c r="A2116" s="720"/>
      <c r="B2116" s="720"/>
      <c r="C2116" s="786"/>
      <c r="D2116" s="720"/>
      <c r="E2116" s="786"/>
      <c r="F2116" s="1208"/>
      <c r="G2116" s="720"/>
      <c r="H2116" s="786"/>
      <c r="I2116" s="713"/>
      <c r="J2116" s="713"/>
      <c r="K2116" s="786"/>
      <c r="L2116" s="786"/>
      <c r="M2116" s="720"/>
      <c r="N2116" s="720"/>
      <c r="O2116" s="720"/>
      <c r="P2116" s="720"/>
      <c r="Q2116" s="720"/>
      <c r="R2116" s="720"/>
      <c r="S2116" s="720"/>
      <c r="T2116" s="720"/>
      <c r="U2116" s="720"/>
      <c r="V2116" s="716"/>
      <c r="W2116" s="720"/>
      <c r="X2116" s="713"/>
      <c r="Y2116" s="786"/>
      <c r="Z2116" s="720"/>
      <c r="AA2116" s="786"/>
      <c r="AB2116" s="720"/>
      <c r="AC2116" s="720"/>
      <c r="AD2116" s="720"/>
      <c r="AE2116" s="720"/>
      <c r="AF2116" s="786"/>
      <c r="AG2116" s="720"/>
      <c r="AH2116" s="720"/>
    </row>
    <row r="2117" spans="1:34" x14ac:dyDescent="0.25">
      <c r="A2117" s="720"/>
      <c r="B2117" s="720"/>
      <c r="C2117" s="786"/>
      <c r="D2117" s="720"/>
      <c r="E2117" s="786"/>
      <c r="F2117" s="1208"/>
      <c r="G2117" s="720"/>
      <c r="H2117" s="786"/>
      <c r="I2117" s="713"/>
      <c r="J2117" s="713"/>
      <c r="K2117" s="786"/>
      <c r="L2117" s="786"/>
      <c r="M2117" s="720"/>
      <c r="N2117" s="720"/>
      <c r="O2117" s="720"/>
      <c r="P2117" s="720"/>
      <c r="Q2117" s="720"/>
      <c r="R2117" s="720"/>
      <c r="S2117" s="720"/>
      <c r="T2117" s="720"/>
      <c r="U2117" s="720"/>
      <c r="V2117" s="716"/>
      <c r="W2117" s="720"/>
      <c r="X2117" s="713"/>
      <c r="Y2117" s="786"/>
      <c r="Z2117" s="720"/>
      <c r="AA2117" s="786"/>
      <c r="AB2117" s="720"/>
      <c r="AC2117" s="720"/>
      <c r="AD2117" s="720"/>
      <c r="AE2117" s="720"/>
      <c r="AF2117" s="786"/>
      <c r="AG2117" s="720"/>
      <c r="AH2117" s="720"/>
    </row>
    <row r="2118" spans="1:34" x14ac:dyDescent="0.25">
      <c r="A2118" s="720"/>
      <c r="B2118" s="720"/>
      <c r="C2118" s="786"/>
      <c r="D2118" s="720"/>
      <c r="E2118" s="786"/>
      <c r="F2118" s="1208"/>
      <c r="G2118" s="720"/>
      <c r="H2118" s="786"/>
      <c r="I2118" s="713"/>
      <c r="J2118" s="713"/>
      <c r="K2118" s="786"/>
      <c r="L2118" s="786"/>
      <c r="M2118" s="720"/>
      <c r="N2118" s="720"/>
      <c r="O2118" s="720"/>
      <c r="P2118" s="720"/>
      <c r="Q2118" s="720"/>
      <c r="R2118" s="720"/>
      <c r="S2118" s="720"/>
      <c r="T2118" s="720"/>
      <c r="U2118" s="720"/>
      <c r="V2118" s="716"/>
      <c r="W2118" s="720"/>
      <c r="X2118" s="713"/>
      <c r="Y2118" s="786"/>
      <c r="Z2118" s="720"/>
      <c r="AA2118" s="786"/>
      <c r="AB2118" s="720"/>
      <c r="AC2118" s="720"/>
      <c r="AD2118" s="720"/>
      <c r="AE2118" s="720"/>
      <c r="AF2118" s="786"/>
      <c r="AG2118" s="720"/>
      <c r="AH2118" s="720"/>
    </row>
    <row r="2119" spans="1:34" x14ac:dyDescent="0.25">
      <c r="A2119" s="720"/>
      <c r="B2119" s="720"/>
      <c r="C2119" s="786"/>
      <c r="D2119" s="720"/>
      <c r="E2119" s="786"/>
      <c r="F2119" s="1208"/>
      <c r="G2119" s="720"/>
      <c r="H2119" s="786"/>
      <c r="I2119" s="713"/>
      <c r="J2119" s="713"/>
      <c r="K2119" s="786"/>
      <c r="L2119" s="786"/>
      <c r="M2119" s="720"/>
      <c r="N2119" s="720"/>
      <c r="O2119" s="720"/>
      <c r="P2119" s="720"/>
      <c r="Q2119" s="720"/>
      <c r="R2119" s="720"/>
      <c r="S2119" s="720"/>
      <c r="T2119" s="720"/>
      <c r="U2119" s="720"/>
      <c r="V2119" s="716"/>
      <c r="W2119" s="720"/>
      <c r="X2119" s="713"/>
      <c r="Y2119" s="786"/>
      <c r="Z2119" s="720"/>
      <c r="AA2119" s="786"/>
      <c r="AB2119" s="720"/>
      <c r="AC2119" s="720"/>
      <c r="AD2119" s="720"/>
      <c r="AE2119" s="720"/>
      <c r="AF2119" s="786"/>
      <c r="AG2119" s="720"/>
      <c r="AH2119" s="720"/>
    </row>
    <row r="2120" spans="1:34" x14ac:dyDescent="0.25">
      <c r="A2120" s="720"/>
      <c r="B2120" s="720"/>
      <c r="C2120" s="786"/>
      <c r="D2120" s="720"/>
      <c r="E2120" s="786"/>
      <c r="F2120" s="1208"/>
      <c r="G2120" s="720"/>
      <c r="H2120" s="786"/>
      <c r="I2120" s="713"/>
      <c r="J2120" s="713"/>
      <c r="K2120" s="786"/>
      <c r="L2120" s="786"/>
      <c r="M2120" s="720"/>
      <c r="N2120" s="720"/>
      <c r="O2120" s="720"/>
      <c r="P2120" s="720"/>
      <c r="Q2120" s="720"/>
      <c r="R2120" s="720"/>
      <c r="S2120" s="720"/>
      <c r="T2120" s="720"/>
      <c r="U2120" s="720"/>
      <c r="V2120" s="716"/>
      <c r="W2120" s="720"/>
      <c r="X2120" s="713"/>
      <c r="Y2120" s="786"/>
      <c r="Z2120" s="720"/>
      <c r="AA2120" s="786"/>
      <c r="AB2120" s="720"/>
      <c r="AC2120" s="720"/>
      <c r="AD2120" s="720"/>
      <c r="AE2120" s="720"/>
      <c r="AF2120" s="786"/>
      <c r="AG2120" s="720"/>
      <c r="AH2120" s="720"/>
    </row>
    <row r="2121" spans="1:34" x14ac:dyDescent="0.25">
      <c r="A2121" s="720"/>
      <c r="B2121" s="720"/>
      <c r="C2121" s="786"/>
      <c r="D2121" s="720"/>
      <c r="E2121" s="786"/>
      <c r="F2121" s="1208"/>
      <c r="G2121" s="720"/>
      <c r="H2121" s="786"/>
      <c r="I2121" s="713"/>
      <c r="J2121" s="713"/>
      <c r="K2121" s="786"/>
      <c r="L2121" s="786"/>
      <c r="M2121" s="720"/>
      <c r="N2121" s="720"/>
      <c r="O2121" s="720"/>
      <c r="P2121" s="720"/>
      <c r="Q2121" s="720"/>
      <c r="R2121" s="720"/>
      <c r="S2121" s="720"/>
      <c r="T2121" s="720"/>
      <c r="U2121" s="720"/>
      <c r="V2121" s="716"/>
      <c r="W2121" s="720"/>
      <c r="X2121" s="713"/>
      <c r="Y2121" s="786"/>
      <c r="Z2121" s="720"/>
      <c r="AA2121" s="786"/>
      <c r="AB2121" s="720"/>
      <c r="AC2121" s="720"/>
      <c r="AD2121" s="720"/>
      <c r="AE2121" s="720"/>
      <c r="AF2121" s="786"/>
      <c r="AG2121" s="720"/>
      <c r="AH2121" s="720"/>
    </row>
    <row r="2122" spans="1:34" x14ac:dyDescent="0.25">
      <c r="A2122" s="720"/>
      <c r="B2122" s="720"/>
      <c r="C2122" s="786"/>
      <c r="D2122" s="720"/>
      <c r="E2122" s="786"/>
      <c r="F2122" s="1208"/>
      <c r="G2122" s="720"/>
      <c r="H2122" s="786"/>
      <c r="I2122" s="713"/>
      <c r="J2122" s="713"/>
      <c r="K2122" s="786"/>
      <c r="L2122" s="786"/>
      <c r="M2122" s="720"/>
      <c r="N2122" s="720"/>
      <c r="O2122" s="720"/>
      <c r="P2122" s="720"/>
      <c r="Q2122" s="720"/>
      <c r="R2122" s="720"/>
      <c r="S2122" s="720"/>
      <c r="T2122" s="720"/>
      <c r="U2122" s="720"/>
      <c r="V2122" s="716"/>
      <c r="W2122" s="720"/>
      <c r="X2122" s="713"/>
      <c r="Y2122" s="786"/>
      <c r="Z2122" s="720"/>
      <c r="AA2122" s="786"/>
      <c r="AB2122" s="720"/>
      <c r="AC2122" s="720"/>
      <c r="AD2122" s="720"/>
      <c r="AE2122" s="720"/>
      <c r="AF2122" s="786"/>
      <c r="AG2122" s="720"/>
      <c r="AH2122" s="720"/>
    </row>
    <row r="2123" spans="1:34" x14ac:dyDescent="0.25">
      <c r="A2123" s="720"/>
      <c r="B2123" s="720"/>
      <c r="C2123" s="786"/>
      <c r="D2123" s="720"/>
      <c r="E2123" s="786"/>
      <c r="F2123" s="1208"/>
      <c r="G2123" s="720"/>
      <c r="H2123" s="786"/>
      <c r="I2123" s="713"/>
      <c r="J2123" s="713"/>
      <c r="K2123" s="786"/>
      <c r="L2123" s="786"/>
      <c r="M2123" s="720"/>
      <c r="N2123" s="720"/>
      <c r="O2123" s="720"/>
      <c r="P2123" s="720"/>
      <c r="Q2123" s="720"/>
      <c r="R2123" s="720"/>
      <c r="S2123" s="720"/>
      <c r="T2123" s="720"/>
      <c r="U2123" s="720"/>
      <c r="V2123" s="716"/>
      <c r="W2123" s="720"/>
      <c r="X2123" s="713"/>
      <c r="Y2123" s="786"/>
      <c r="Z2123" s="720"/>
      <c r="AA2123" s="786"/>
      <c r="AB2123" s="720"/>
      <c r="AC2123" s="720"/>
      <c r="AD2123" s="720"/>
      <c r="AE2123" s="720"/>
      <c r="AF2123" s="786"/>
      <c r="AG2123" s="720"/>
      <c r="AH2123" s="720"/>
    </row>
    <row r="2124" spans="1:34" x14ac:dyDescent="0.25">
      <c r="A2124" s="720"/>
      <c r="B2124" s="720"/>
      <c r="C2124" s="786"/>
      <c r="D2124" s="720"/>
      <c r="E2124" s="786"/>
      <c r="F2124" s="1208"/>
      <c r="G2124" s="720"/>
      <c r="H2124" s="786"/>
      <c r="I2124" s="713"/>
      <c r="J2124" s="713"/>
      <c r="K2124" s="786"/>
      <c r="L2124" s="786"/>
      <c r="M2124" s="720"/>
      <c r="N2124" s="720"/>
      <c r="O2124" s="720"/>
      <c r="P2124" s="720"/>
      <c r="Q2124" s="720"/>
      <c r="R2124" s="720"/>
      <c r="S2124" s="720"/>
      <c r="T2124" s="720"/>
      <c r="U2124" s="720"/>
      <c r="V2124" s="716"/>
      <c r="W2124" s="720"/>
      <c r="X2124" s="713"/>
      <c r="Y2124" s="786"/>
      <c r="Z2124" s="720"/>
      <c r="AA2124" s="786"/>
      <c r="AB2124" s="720"/>
      <c r="AC2124" s="720"/>
      <c r="AD2124" s="720"/>
      <c r="AE2124" s="720"/>
      <c r="AF2124" s="786"/>
      <c r="AG2124" s="720"/>
      <c r="AH2124" s="720"/>
    </row>
    <row r="2125" spans="1:34" x14ac:dyDescent="0.25">
      <c r="A2125" s="720"/>
      <c r="B2125" s="720"/>
      <c r="C2125" s="786"/>
      <c r="D2125" s="720"/>
      <c r="E2125" s="786"/>
      <c r="F2125" s="1208"/>
      <c r="G2125" s="720"/>
      <c r="H2125" s="786"/>
      <c r="I2125" s="713"/>
      <c r="J2125" s="713"/>
      <c r="K2125" s="786"/>
      <c r="L2125" s="786"/>
      <c r="M2125" s="720"/>
      <c r="N2125" s="720"/>
      <c r="O2125" s="720"/>
      <c r="P2125" s="720"/>
      <c r="Q2125" s="720"/>
      <c r="R2125" s="720"/>
      <c r="S2125" s="720"/>
      <c r="T2125" s="720"/>
      <c r="U2125" s="720"/>
      <c r="V2125" s="716"/>
      <c r="W2125" s="720"/>
      <c r="X2125" s="713"/>
      <c r="Y2125" s="786"/>
      <c r="Z2125" s="720"/>
      <c r="AA2125" s="786"/>
      <c r="AB2125" s="720"/>
      <c r="AC2125" s="720"/>
      <c r="AD2125" s="720"/>
      <c r="AE2125" s="720"/>
      <c r="AF2125" s="786"/>
      <c r="AG2125" s="720"/>
      <c r="AH2125" s="720"/>
    </row>
    <row r="2126" spans="1:34" x14ac:dyDescent="0.25">
      <c r="A2126" s="720"/>
      <c r="B2126" s="720"/>
      <c r="C2126" s="786"/>
      <c r="D2126" s="720"/>
      <c r="E2126" s="786"/>
      <c r="F2126" s="1208"/>
      <c r="G2126" s="720"/>
      <c r="H2126" s="786"/>
      <c r="I2126" s="713"/>
      <c r="J2126" s="713"/>
      <c r="K2126" s="786"/>
      <c r="L2126" s="786"/>
      <c r="M2126" s="720"/>
      <c r="N2126" s="720"/>
      <c r="O2126" s="720"/>
      <c r="P2126" s="720"/>
      <c r="Q2126" s="720"/>
      <c r="R2126" s="720"/>
      <c r="S2126" s="720"/>
      <c r="T2126" s="720"/>
      <c r="U2126" s="720"/>
      <c r="V2126" s="716"/>
      <c r="W2126" s="720"/>
      <c r="X2126" s="713"/>
      <c r="Y2126" s="786"/>
      <c r="Z2126" s="720"/>
      <c r="AA2126" s="786"/>
      <c r="AB2126" s="720"/>
      <c r="AC2126" s="720"/>
      <c r="AD2126" s="720"/>
      <c r="AE2126" s="720"/>
      <c r="AF2126" s="786"/>
      <c r="AG2126" s="720"/>
      <c r="AH2126" s="720"/>
    </row>
    <row r="2127" spans="1:34" x14ac:dyDescent="0.25">
      <c r="A2127" s="720"/>
      <c r="B2127" s="720"/>
      <c r="C2127" s="786"/>
      <c r="D2127" s="720"/>
      <c r="E2127" s="786"/>
      <c r="F2127" s="1208"/>
      <c r="G2127" s="720"/>
      <c r="H2127" s="786"/>
      <c r="I2127" s="713"/>
      <c r="J2127" s="713"/>
      <c r="K2127" s="786"/>
      <c r="L2127" s="786"/>
      <c r="M2127" s="720"/>
      <c r="N2127" s="720"/>
      <c r="O2127" s="720"/>
      <c r="P2127" s="720"/>
      <c r="Q2127" s="720"/>
      <c r="R2127" s="720"/>
      <c r="S2127" s="720"/>
      <c r="T2127" s="720"/>
      <c r="U2127" s="720"/>
      <c r="V2127" s="716"/>
      <c r="W2127" s="720"/>
      <c r="X2127" s="713"/>
      <c r="Y2127" s="786"/>
      <c r="Z2127" s="720"/>
      <c r="AA2127" s="786"/>
      <c r="AB2127" s="720"/>
      <c r="AC2127" s="720"/>
      <c r="AD2127" s="720"/>
      <c r="AE2127" s="720"/>
      <c r="AF2127" s="786"/>
      <c r="AG2127" s="720"/>
      <c r="AH2127" s="720"/>
    </row>
    <row r="2128" spans="1:34" x14ac:dyDescent="0.25">
      <c r="A2128" s="720"/>
      <c r="B2128" s="720"/>
      <c r="C2128" s="786"/>
      <c r="D2128" s="720"/>
      <c r="E2128" s="786"/>
      <c r="F2128" s="1208"/>
      <c r="G2128" s="720"/>
      <c r="H2128" s="786"/>
      <c r="I2128" s="713"/>
      <c r="J2128" s="713"/>
      <c r="K2128" s="786"/>
      <c r="L2128" s="786"/>
      <c r="M2128" s="720"/>
      <c r="N2128" s="720"/>
      <c r="O2128" s="720"/>
      <c r="P2128" s="720"/>
      <c r="Q2128" s="720"/>
      <c r="R2128" s="720"/>
      <c r="S2128" s="720"/>
      <c r="T2128" s="720"/>
      <c r="U2128" s="720"/>
      <c r="V2128" s="716"/>
      <c r="W2128" s="720"/>
      <c r="X2128" s="713"/>
      <c r="Y2128" s="786"/>
      <c r="Z2128" s="720"/>
      <c r="AA2128" s="786"/>
      <c r="AB2128" s="720"/>
      <c r="AC2128" s="720"/>
      <c r="AD2128" s="720"/>
      <c r="AE2128" s="720"/>
      <c r="AF2128" s="786"/>
      <c r="AG2128" s="720"/>
      <c r="AH2128" s="720"/>
    </row>
    <row r="2129" spans="1:34" x14ac:dyDescent="0.25">
      <c r="A2129" s="720"/>
      <c r="B2129" s="720"/>
      <c r="C2129" s="786"/>
      <c r="D2129" s="720"/>
      <c r="E2129" s="786"/>
      <c r="F2129" s="1208"/>
      <c r="G2129" s="720"/>
      <c r="H2129" s="786"/>
      <c r="I2129" s="713"/>
      <c r="J2129" s="713"/>
      <c r="K2129" s="786"/>
      <c r="L2129" s="786"/>
      <c r="M2129" s="720"/>
      <c r="N2129" s="720"/>
      <c r="O2129" s="720"/>
      <c r="P2129" s="720"/>
      <c r="Q2129" s="720"/>
      <c r="R2129" s="720"/>
      <c r="S2129" s="720"/>
      <c r="T2129" s="720"/>
      <c r="U2129" s="720"/>
      <c r="V2129" s="716"/>
      <c r="W2129" s="720"/>
      <c r="X2129" s="713"/>
      <c r="Y2129" s="786"/>
      <c r="Z2129" s="720"/>
      <c r="AA2129" s="786"/>
      <c r="AB2129" s="720"/>
      <c r="AC2129" s="720"/>
      <c r="AD2129" s="720"/>
      <c r="AE2129" s="720"/>
      <c r="AF2129" s="786"/>
      <c r="AG2129" s="720"/>
      <c r="AH2129" s="720"/>
    </row>
    <row r="2130" spans="1:34" x14ac:dyDescent="0.25">
      <c r="A2130" s="720"/>
      <c r="B2130" s="720"/>
      <c r="C2130" s="786"/>
      <c r="D2130" s="720"/>
      <c r="E2130" s="786"/>
      <c r="F2130" s="1208"/>
      <c r="G2130" s="720"/>
      <c r="H2130" s="786"/>
      <c r="I2130" s="713"/>
      <c r="J2130" s="713"/>
      <c r="K2130" s="786"/>
      <c r="L2130" s="786"/>
      <c r="M2130" s="720"/>
      <c r="N2130" s="720"/>
      <c r="O2130" s="720"/>
      <c r="P2130" s="720"/>
      <c r="Q2130" s="720"/>
      <c r="R2130" s="720"/>
      <c r="S2130" s="720"/>
      <c r="T2130" s="720"/>
      <c r="U2130" s="720"/>
      <c r="V2130" s="716"/>
      <c r="W2130" s="720"/>
      <c r="X2130" s="713"/>
      <c r="Y2130" s="786"/>
      <c r="Z2130" s="720"/>
      <c r="AA2130" s="786"/>
      <c r="AB2130" s="720"/>
      <c r="AC2130" s="720"/>
      <c r="AD2130" s="720"/>
      <c r="AE2130" s="720"/>
      <c r="AF2130" s="786"/>
      <c r="AG2130" s="720"/>
      <c r="AH2130" s="720"/>
    </row>
    <row r="2131" spans="1:34" x14ac:dyDescent="0.25">
      <c r="A2131" s="720"/>
      <c r="B2131" s="720"/>
      <c r="C2131" s="786"/>
      <c r="D2131" s="720"/>
      <c r="E2131" s="786"/>
      <c r="F2131" s="1208"/>
      <c r="G2131" s="720"/>
      <c r="H2131" s="786"/>
      <c r="I2131" s="713"/>
      <c r="J2131" s="713"/>
      <c r="K2131" s="786"/>
      <c r="L2131" s="786"/>
      <c r="M2131" s="720"/>
      <c r="N2131" s="720"/>
      <c r="O2131" s="720"/>
      <c r="P2131" s="720"/>
      <c r="Q2131" s="720"/>
      <c r="R2131" s="720"/>
      <c r="S2131" s="720"/>
      <c r="T2131" s="720"/>
      <c r="U2131" s="720"/>
      <c r="V2131" s="716"/>
      <c r="W2131" s="720"/>
      <c r="X2131" s="713"/>
      <c r="Y2131" s="786"/>
      <c r="Z2131" s="720"/>
      <c r="AA2131" s="786"/>
      <c r="AB2131" s="720"/>
      <c r="AC2131" s="720"/>
      <c r="AD2131" s="720"/>
      <c r="AE2131" s="720"/>
      <c r="AF2131" s="786"/>
      <c r="AG2131" s="720"/>
      <c r="AH2131" s="720"/>
    </row>
    <row r="2132" spans="1:34" x14ac:dyDescent="0.25">
      <c r="A2132" s="720"/>
      <c r="B2132" s="720"/>
      <c r="C2132" s="786"/>
      <c r="D2132" s="720"/>
      <c r="E2132" s="786"/>
      <c r="F2132" s="1208"/>
      <c r="G2132" s="720"/>
      <c r="H2132" s="786"/>
      <c r="I2132" s="713"/>
      <c r="J2132" s="713"/>
      <c r="K2132" s="786"/>
      <c r="L2132" s="786"/>
      <c r="M2132" s="720"/>
      <c r="N2132" s="720"/>
      <c r="O2132" s="720"/>
      <c r="P2132" s="720"/>
      <c r="Q2132" s="720"/>
      <c r="R2132" s="720"/>
      <c r="S2132" s="720"/>
      <c r="T2132" s="720"/>
      <c r="U2132" s="720"/>
      <c r="V2132" s="716"/>
      <c r="W2132" s="720"/>
      <c r="X2132" s="713"/>
      <c r="Y2132" s="786"/>
      <c r="Z2132" s="720"/>
      <c r="AA2132" s="786"/>
      <c r="AB2132" s="720"/>
      <c r="AC2132" s="720"/>
      <c r="AD2132" s="720"/>
      <c r="AE2132" s="720"/>
      <c r="AF2132" s="786"/>
      <c r="AG2132" s="720"/>
      <c r="AH2132" s="720"/>
    </row>
    <row r="2133" spans="1:34" x14ac:dyDescent="0.25">
      <c r="A2133" s="720"/>
      <c r="B2133" s="720"/>
      <c r="C2133" s="786"/>
      <c r="D2133" s="720"/>
      <c r="E2133" s="786"/>
      <c r="F2133" s="1208"/>
      <c r="G2133" s="720"/>
      <c r="H2133" s="786"/>
      <c r="I2133" s="713"/>
      <c r="J2133" s="713"/>
      <c r="K2133" s="786"/>
      <c r="L2133" s="786"/>
      <c r="M2133" s="720"/>
      <c r="N2133" s="720"/>
      <c r="O2133" s="720"/>
      <c r="P2133" s="720"/>
      <c r="Q2133" s="720"/>
      <c r="R2133" s="720"/>
      <c r="S2133" s="720"/>
      <c r="T2133" s="720"/>
      <c r="U2133" s="720"/>
      <c r="V2133" s="716"/>
      <c r="W2133" s="720"/>
      <c r="X2133" s="713"/>
      <c r="Y2133" s="786"/>
      <c r="Z2133" s="720"/>
      <c r="AA2133" s="786"/>
      <c r="AB2133" s="720"/>
      <c r="AC2133" s="720"/>
      <c r="AD2133" s="720"/>
      <c r="AE2133" s="720"/>
      <c r="AF2133" s="786"/>
      <c r="AG2133" s="720"/>
      <c r="AH2133" s="720"/>
    </row>
    <row r="2134" spans="1:34" x14ac:dyDescent="0.25">
      <c r="A2134" s="720"/>
      <c r="B2134" s="720"/>
      <c r="C2134" s="786"/>
      <c r="D2134" s="720"/>
      <c r="E2134" s="786"/>
      <c r="F2134" s="1208"/>
      <c r="G2134" s="720"/>
      <c r="H2134" s="786"/>
      <c r="I2134" s="713"/>
      <c r="J2134" s="713"/>
      <c r="K2134" s="786"/>
      <c r="L2134" s="786"/>
      <c r="M2134" s="720"/>
      <c r="N2134" s="720"/>
      <c r="O2134" s="720"/>
      <c r="P2134" s="720"/>
      <c r="Q2134" s="720"/>
      <c r="R2134" s="720"/>
      <c r="S2134" s="720"/>
      <c r="T2134" s="720"/>
      <c r="U2134" s="720"/>
      <c r="V2134" s="716"/>
      <c r="W2134" s="720"/>
      <c r="X2134" s="713"/>
      <c r="Y2134" s="786"/>
      <c r="Z2134" s="720"/>
      <c r="AA2134" s="786"/>
      <c r="AB2134" s="720"/>
      <c r="AC2134" s="720"/>
      <c r="AD2134" s="720"/>
      <c r="AE2134" s="720"/>
      <c r="AF2134" s="786"/>
      <c r="AG2134" s="720"/>
      <c r="AH2134" s="720"/>
    </row>
    <row r="2135" spans="1:34" x14ac:dyDescent="0.25">
      <c r="A2135" s="720"/>
      <c r="B2135" s="720"/>
      <c r="C2135" s="786"/>
      <c r="D2135" s="720"/>
      <c r="E2135" s="786"/>
      <c r="F2135" s="1208"/>
      <c r="G2135" s="720"/>
      <c r="H2135" s="786"/>
      <c r="I2135" s="713"/>
      <c r="J2135" s="713"/>
      <c r="K2135" s="786"/>
      <c r="L2135" s="786"/>
      <c r="M2135" s="720"/>
      <c r="N2135" s="720"/>
      <c r="O2135" s="720"/>
      <c r="P2135" s="720"/>
      <c r="Q2135" s="720"/>
      <c r="R2135" s="720"/>
      <c r="S2135" s="720"/>
      <c r="T2135" s="720"/>
      <c r="U2135" s="720"/>
      <c r="V2135" s="716"/>
      <c r="W2135" s="720"/>
      <c r="X2135" s="713"/>
      <c r="Y2135" s="786"/>
      <c r="Z2135" s="720"/>
      <c r="AA2135" s="786"/>
      <c r="AB2135" s="720"/>
      <c r="AC2135" s="720"/>
      <c r="AD2135" s="720"/>
      <c r="AE2135" s="720"/>
      <c r="AF2135" s="786"/>
      <c r="AG2135" s="720"/>
      <c r="AH2135" s="720"/>
    </row>
    <row r="2136" spans="1:34" x14ac:dyDescent="0.25">
      <c r="A2136" s="720"/>
      <c r="B2136" s="720"/>
      <c r="C2136" s="786"/>
      <c r="D2136" s="720"/>
      <c r="E2136" s="786"/>
      <c r="F2136" s="1208"/>
      <c r="G2136" s="720"/>
      <c r="H2136" s="786"/>
      <c r="I2136" s="713"/>
      <c r="J2136" s="713"/>
      <c r="K2136" s="786"/>
      <c r="L2136" s="786"/>
      <c r="M2136" s="720"/>
      <c r="N2136" s="720"/>
      <c r="O2136" s="720"/>
      <c r="P2136" s="720"/>
      <c r="Q2136" s="720"/>
      <c r="R2136" s="720"/>
      <c r="S2136" s="720"/>
      <c r="T2136" s="720"/>
      <c r="U2136" s="720"/>
      <c r="V2136" s="716"/>
      <c r="W2136" s="720"/>
      <c r="X2136" s="713"/>
      <c r="Y2136" s="786"/>
      <c r="Z2136" s="720"/>
      <c r="AA2136" s="786"/>
      <c r="AB2136" s="720"/>
      <c r="AC2136" s="720"/>
      <c r="AD2136" s="720"/>
      <c r="AE2136" s="720"/>
      <c r="AF2136" s="786"/>
      <c r="AG2136" s="720"/>
      <c r="AH2136" s="720"/>
    </row>
    <row r="2137" spans="1:34" x14ac:dyDescent="0.25">
      <c r="A2137" s="720"/>
      <c r="B2137" s="720"/>
      <c r="C2137" s="786"/>
      <c r="D2137" s="720"/>
      <c r="E2137" s="786"/>
      <c r="F2137" s="1208"/>
      <c r="G2137" s="720"/>
      <c r="H2137" s="786"/>
      <c r="I2137" s="713"/>
      <c r="J2137" s="713"/>
      <c r="K2137" s="786"/>
      <c r="L2137" s="786"/>
      <c r="M2137" s="720"/>
      <c r="N2137" s="720"/>
      <c r="O2137" s="720"/>
      <c r="P2137" s="720"/>
      <c r="Q2137" s="720"/>
      <c r="R2137" s="720"/>
      <c r="S2137" s="720"/>
      <c r="T2137" s="720"/>
      <c r="U2137" s="720"/>
      <c r="V2137" s="716"/>
      <c r="W2137" s="720"/>
      <c r="X2137" s="713"/>
      <c r="Y2137" s="786"/>
      <c r="Z2137" s="720"/>
      <c r="AA2137" s="786"/>
      <c r="AB2137" s="720"/>
      <c r="AC2137" s="720"/>
      <c r="AD2137" s="720"/>
      <c r="AE2137" s="720"/>
      <c r="AF2137" s="786"/>
      <c r="AG2137" s="720"/>
      <c r="AH2137" s="720"/>
    </row>
    <row r="2138" spans="1:34" x14ac:dyDescent="0.25">
      <c r="A2138" s="720"/>
      <c r="B2138" s="720"/>
      <c r="C2138" s="786"/>
      <c r="D2138" s="720"/>
      <c r="E2138" s="786"/>
      <c r="F2138" s="1208"/>
      <c r="G2138" s="720"/>
      <c r="H2138" s="786"/>
      <c r="I2138" s="713"/>
      <c r="J2138" s="713"/>
      <c r="K2138" s="786"/>
      <c r="L2138" s="786"/>
      <c r="M2138" s="720"/>
      <c r="N2138" s="720"/>
      <c r="O2138" s="720"/>
      <c r="P2138" s="720"/>
      <c r="Q2138" s="720"/>
      <c r="R2138" s="720"/>
      <c r="S2138" s="720"/>
      <c r="T2138" s="720"/>
      <c r="U2138" s="720"/>
      <c r="V2138" s="716"/>
      <c r="W2138" s="720"/>
      <c r="X2138" s="713"/>
      <c r="Y2138" s="786"/>
      <c r="Z2138" s="720"/>
      <c r="AA2138" s="786"/>
      <c r="AB2138" s="720"/>
      <c r="AC2138" s="720"/>
      <c r="AD2138" s="720"/>
      <c r="AE2138" s="720"/>
      <c r="AF2138" s="786"/>
      <c r="AG2138" s="720"/>
      <c r="AH2138" s="720"/>
    </row>
    <row r="2139" spans="1:34" x14ac:dyDescent="0.25">
      <c r="A2139" s="720"/>
      <c r="B2139" s="720"/>
      <c r="C2139" s="786"/>
      <c r="D2139" s="720"/>
      <c r="E2139" s="786"/>
      <c r="F2139" s="1208"/>
      <c r="G2139" s="720"/>
      <c r="H2139" s="786"/>
      <c r="I2139" s="713"/>
      <c r="J2139" s="713"/>
      <c r="K2139" s="786"/>
      <c r="L2139" s="786"/>
      <c r="M2139" s="720"/>
      <c r="N2139" s="720"/>
      <c r="O2139" s="720"/>
      <c r="P2139" s="720"/>
      <c r="Q2139" s="720"/>
      <c r="R2139" s="720"/>
      <c r="S2139" s="720"/>
      <c r="T2139" s="720"/>
      <c r="U2139" s="720"/>
      <c r="V2139" s="716"/>
      <c r="W2139" s="720"/>
      <c r="X2139" s="713"/>
      <c r="Y2139" s="786"/>
      <c r="Z2139" s="720"/>
      <c r="AA2139" s="786"/>
      <c r="AB2139" s="720"/>
      <c r="AC2139" s="720"/>
      <c r="AD2139" s="720"/>
      <c r="AE2139" s="720"/>
      <c r="AF2139" s="786"/>
      <c r="AG2139" s="720"/>
      <c r="AH2139" s="720"/>
    </row>
    <row r="2140" spans="1:34" x14ac:dyDescent="0.25">
      <c r="A2140" s="720"/>
      <c r="B2140" s="720"/>
      <c r="C2140" s="786"/>
      <c r="D2140" s="720"/>
      <c r="E2140" s="786"/>
      <c r="F2140" s="1208"/>
      <c r="G2140" s="720"/>
      <c r="H2140" s="786"/>
      <c r="I2140" s="713"/>
      <c r="J2140" s="713"/>
      <c r="K2140" s="786"/>
      <c r="L2140" s="786"/>
      <c r="M2140" s="720"/>
      <c r="N2140" s="720"/>
      <c r="O2140" s="720"/>
      <c r="P2140" s="720"/>
      <c r="Q2140" s="720"/>
      <c r="R2140" s="720"/>
      <c r="S2140" s="720"/>
      <c r="T2140" s="720"/>
      <c r="U2140" s="720"/>
      <c r="V2140" s="716"/>
      <c r="W2140" s="720"/>
      <c r="X2140" s="713"/>
      <c r="Y2140" s="786"/>
      <c r="Z2140" s="720"/>
      <c r="AA2140" s="786"/>
      <c r="AB2140" s="720"/>
      <c r="AC2140" s="720"/>
      <c r="AD2140" s="720"/>
      <c r="AE2140" s="720"/>
      <c r="AF2140" s="786"/>
      <c r="AG2140" s="720"/>
      <c r="AH2140" s="720"/>
    </row>
    <row r="2141" spans="1:34" x14ac:dyDescent="0.25">
      <c r="A2141" s="720"/>
      <c r="B2141" s="720"/>
      <c r="C2141" s="786"/>
      <c r="D2141" s="720"/>
      <c r="E2141" s="786"/>
      <c r="F2141" s="1208"/>
      <c r="G2141" s="720"/>
      <c r="H2141" s="786"/>
      <c r="I2141" s="713"/>
      <c r="J2141" s="713"/>
      <c r="K2141" s="786"/>
      <c r="L2141" s="786"/>
      <c r="M2141" s="720"/>
      <c r="N2141" s="720"/>
      <c r="O2141" s="720"/>
      <c r="P2141" s="720"/>
      <c r="Q2141" s="720"/>
      <c r="R2141" s="720"/>
      <c r="S2141" s="720"/>
      <c r="T2141" s="720"/>
      <c r="U2141" s="720"/>
      <c r="V2141" s="716"/>
      <c r="W2141" s="720"/>
      <c r="X2141" s="713"/>
      <c r="Y2141" s="786"/>
      <c r="Z2141" s="720"/>
      <c r="AA2141" s="786"/>
      <c r="AB2141" s="720"/>
      <c r="AC2141" s="720"/>
      <c r="AD2141" s="720"/>
      <c r="AE2141" s="720"/>
      <c r="AF2141" s="786"/>
      <c r="AG2141" s="720"/>
      <c r="AH2141" s="720"/>
    </row>
    <row r="2142" spans="1:34" x14ac:dyDescent="0.25">
      <c r="A2142" s="720"/>
      <c r="B2142" s="720"/>
      <c r="C2142" s="786"/>
      <c r="D2142" s="720"/>
      <c r="E2142" s="786"/>
      <c r="F2142" s="1208"/>
      <c r="G2142" s="720"/>
      <c r="H2142" s="786"/>
      <c r="I2142" s="713"/>
      <c r="J2142" s="713"/>
      <c r="K2142" s="786"/>
      <c r="L2142" s="786"/>
      <c r="M2142" s="720"/>
      <c r="N2142" s="720"/>
      <c r="O2142" s="720"/>
      <c r="P2142" s="720"/>
      <c r="Q2142" s="720"/>
      <c r="R2142" s="720"/>
      <c r="S2142" s="720"/>
      <c r="T2142" s="720"/>
      <c r="U2142" s="720"/>
      <c r="V2142" s="716"/>
      <c r="W2142" s="720"/>
      <c r="X2142" s="713"/>
      <c r="Y2142" s="786"/>
      <c r="Z2142" s="720"/>
      <c r="AA2142" s="786"/>
      <c r="AB2142" s="720"/>
      <c r="AC2142" s="720"/>
      <c r="AD2142" s="720"/>
      <c r="AE2142" s="720"/>
      <c r="AF2142" s="786"/>
      <c r="AG2142" s="720"/>
      <c r="AH2142" s="720"/>
    </row>
    <row r="2143" spans="1:34" x14ac:dyDescent="0.25">
      <c r="A2143" s="720"/>
      <c r="B2143" s="720"/>
      <c r="C2143" s="786"/>
      <c r="D2143" s="720"/>
      <c r="E2143" s="786"/>
      <c r="F2143" s="1208"/>
      <c r="G2143" s="720"/>
      <c r="H2143" s="786"/>
      <c r="I2143" s="713"/>
      <c r="J2143" s="713"/>
      <c r="K2143" s="786"/>
      <c r="L2143" s="786"/>
      <c r="M2143" s="720"/>
      <c r="N2143" s="720"/>
      <c r="O2143" s="720"/>
      <c r="P2143" s="720"/>
      <c r="Q2143" s="720"/>
      <c r="R2143" s="720"/>
      <c r="S2143" s="720"/>
      <c r="T2143" s="720"/>
      <c r="U2143" s="720"/>
      <c r="V2143" s="716"/>
      <c r="W2143" s="720"/>
      <c r="X2143" s="713"/>
      <c r="Y2143" s="786"/>
      <c r="Z2143" s="720"/>
      <c r="AA2143" s="786"/>
      <c r="AB2143" s="720"/>
      <c r="AC2143" s="720"/>
      <c r="AD2143" s="720"/>
      <c r="AE2143" s="720"/>
      <c r="AF2143" s="786"/>
      <c r="AG2143" s="720"/>
      <c r="AH2143" s="720"/>
    </row>
    <row r="2144" spans="1:34" x14ac:dyDescent="0.25">
      <c r="A2144" s="720"/>
      <c r="B2144" s="720"/>
      <c r="C2144" s="786"/>
      <c r="D2144" s="720"/>
      <c r="E2144" s="786"/>
      <c r="F2144" s="1208"/>
      <c r="G2144" s="720"/>
      <c r="H2144" s="786"/>
      <c r="I2144" s="713"/>
      <c r="J2144" s="713"/>
      <c r="K2144" s="786"/>
      <c r="L2144" s="786"/>
      <c r="M2144" s="720"/>
      <c r="N2144" s="720"/>
      <c r="O2144" s="720"/>
      <c r="P2144" s="720"/>
      <c r="Q2144" s="720"/>
      <c r="R2144" s="720"/>
      <c r="S2144" s="720"/>
      <c r="T2144" s="720"/>
      <c r="U2144" s="720"/>
      <c r="V2144" s="716"/>
      <c r="W2144" s="720"/>
      <c r="X2144" s="713"/>
      <c r="Y2144" s="786"/>
      <c r="Z2144" s="720"/>
      <c r="AA2144" s="786"/>
      <c r="AB2144" s="720"/>
      <c r="AC2144" s="720"/>
      <c r="AD2144" s="720"/>
      <c r="AE2144" s="720"/>
      <c r="AF2144" s="786"/>
      <c r="AG2144" s="720"/>
      <c r="AH2144" s="720"/>
    </row>
    <row r="2145" spans="1:34" x14ac:dyDescent="0.25">
      <c r="A2145" s="720"/>
      <c r="B2145" s="720"/>
      <c r="C2145" s="786"/>
      <c r="D2145" s="720"/>
      <c r="E2145" s="786"/>
      <c r="F2145" s="1208"/>
      <c r="G2145" s="720"/>
      <c r="H2145" s="786"/>
      <c r="I2145" s="713"/>
      <c r="J2145" s="713"/>
      <c r="K2145" s="786"/>
      <c r="L2145" s="786"/>
      <c r="M2145" s="720"/>
      <c r="N2145" s="720"/>
      <c r="O2145" s="720"/>
      <c r="P2145" s="720"/>
      <c r="Q2145" s="720"/>
      <c r="R2145" s="720"/>
      <c r="S2145" s="720"/>
      <c r="T2145" s="720"/>
      <c r="U2145" s="720"/>
      <c r="V2145" s="716"/>
      <c r="W2145" s="720"/>
      <c r="X2145" s="713"/>
      <c r="Y2145" s="786"/>
      <c r="Z2145" s="720"/>
      <c r="AA2145" s="786"/>
      <c r="AB2145" s="720"/>
      <c r="AC2145" s="720"/>
      <c r="AD2145" s="720"/>
      <c r="AE2145" s="720"/>
      <c r="AF2145" s="786"/>
      <c r="AG2145" s="720"/>
      <c r="AH2145" s="720"/>
    </row>
    <row r="2146" spans="1:34" x14ac:dyDescent="0.25">
      <c r="A2146" s="720"/>
      <c r="B2146" s="720"/>
      <c r="C2146" s="786"/>
      <c r="D2146" s="720"/>
      <c r="E2146" s="786"/>
      <c r="F2146" s="1208"/>
      <c r="G2146" s="720"/>
      <c r="H2146" s="786"/>
      <c r="I2146" s="713"/>
      <c r="J2146" s="713"/>
      <c r="K2146" s="786"/>
      <c r="L2146" s="786"/>
      <c r="M2146" s="720"/>
      <c r="N2146" s="720"/>
      <c r="O2146" s="720"/>
      <c r="P2146" s="720"/>
      <c r="Q2146" s="720"/>
      <c r="R2146" s="720"/>
      <c r="S2146" s="720"/>
      <c r="T2146" s="720"/>
      <c r="U2146" s="720"/>
      <c r="V2146" s="716"/>
      <c r="W2146" s="720"/>
      <c r="X2146" s="713"/>
      <c r="Y2146" s="786"/>
      <c r="Z2146" s="720"/>
      <c r="AA2146" s="786"/>
      <c r="AB2146" s="720"/>
      <c r="AC2146" s="720"/>
      <c r="AD2146" s="720"/>
      <c r="AE2146" s="720"/>
      <c r="AF2146" s="786"/>
      <c r="AG2146" s="720"/>
      <c r="AH2146" s="720"/>
    </row>
    <row r="2147" spans="1:34" x14ac:dyDescent="0.25">
      <c r="A2147" s="720"/>
      <c r="B2147" s="720"/>
      <c r="C2147" s="786"/>
      <c r="D2147" s="720"/>
      <c r="E2147" s="786"/>
      <c r="F2147" s="1208"/>
      <c r="G2147" s="720"/>
      <c r="H2147" s="786"/>
      <c r="I2147" s="713"/>
      <c r="J2147" s="713"/>
      <c r="K2147" s="786"/>
      <c r="L2147" s="786"/>
      <c r="M2147" s="720"/>
      <c r="N2147" s="720"/>
      <c r="O2147" s="720"/>
      <c r="P2147" s="720"/>
      <c r="Q2147" s="720"/>
      <c r="R2147" s="720"/>
      <c r="S2147" s="720"/>
      <c r="T2147" s="720"/>
      <c r="U2147" s="720"/>
      <c r="V2147" s="716"/>
      <c r="W2147" s="720"/>
      <c r="X2147" s="713"/>
      <c r="Y2147" s="786"/>
      <c r="Z2147" s="720"/>
      <c r="AA2147" s="786"/>
      <c r="AB2147" s="720"/>
      <c r="AC2147" s="720"/>
      <c r="AD2147" s="720"/>
      <c r="AE2147" s="720"/>
      <c r="AF2147" s="786"/>
      <c r="AG2147" s="720"/>
      <c r="AH2147" s="720"/>
    </row>
    <row r="2148" spans="1:34" x14ac:dyDescent="0.25">
      <c r="A2148" s="720"/>
      <c r="B2148" s="720"/>
      <c r="C2148" s="786"/>
      <c r="D2148" s="720"/>
      <c r="E2148" s="786"/>
      <c r="F2148" s="1208"/>
      <c r="G2148" s="720"/>
      <c r="H2148" s="786"/>
      <c r="I2148" s="713"/>
      <c r="J2148" s="713"/>
      <c r="K2148" s="786"/>
      <c r="L2148" s="786"/>
      <c r="M2148" s="720"/>
      <c r="N2148" s="720"/>
      <c r="O2148" s="720"/>
      <c r="P2148" s="720"/>
      <c r="Q2148" s="720"/>
      <c r="R2148" s="720"/>
      <c r="S2148" s="720"/>
      <c r="T2148" s="720"/>
      <c r="U2148" s="720"/>
      <c r="V2148" s="716"/>
      <c r="W2148" s="720"/>
      <c r="X2148" s="713"/>
      <c r="Y2148" s="786"/>
      <c r="Z2148" s="720"/>
      <c r="AA2148" s="786"/>
      <c r="AB2148" s="720"/>
      <c r="AC2148" s="720"/>
      <c r="AD2148" s="720"/>
      <c r="AE2148" s="720"/>
      <c r="AF2148" s="786"/>
      <c r="AG2148" s="720"/>
      <c r="AH2148" s="720"/>
    </row>
    <row r="2149" spans="1:34" x14ac:dyDescent="0.25">
      <c r="A2149" s="720"/>
      <c r="B2149" s="720"/>
      <c r="C2149" s="786"/>
      <c r="D2149" s="720"/>
      <c r="E2149" s="786"/>
      <c r="F2149" s="1208"/>
      <c r="G2149" s="720"/>
      <c r="H2149" s="786"/>
      <c r="I2149" s="713"/>
      <c r="J2149" s="713"/>
      <c r="K2149" s="786"/>
      <c r="L2149" s="786"/>
      <c r="M2149" s="720"/>
      <c r="N2149" s="720"/>
      <c r="O2149" s="720"/>
      <c r="P2149" s="720"/>
      <c r="Q2149" s="720"/>
      <c r="R2149" s="720"/>
      <c r="S2149" s="720"/>
      <c r="T2149" s="720"/>
      <c r="U2149" s="720"/>
      <c r="V2149" s="716"/>
      <c r="W2149" s="720"/>
      <c r="X2149" s="713"/>
      <c r="Y2149" s="786"/>
      <c r="Z2149" s="720"/>
      <c r="AA2149" s="786"/>
      <c r="AB2149" s="720"/>
      <c r="AC2149" s="720"/>
      <c r="AD2149" s="720"/>
      <c r="AE2149" s="720"/>
      <c r="AF2149" s="786"/>
      <c r="AG2149" s="720"/>
      <c r="AH2149" s="720"/>
    </row>
    <row r="2150" spans="1:34" x14ac:dyDescent="0.25">
      <c r="A2150" s="720"/>
      <c r="B2150" s="720"/>
      <c r="C2150" s="786"/>
      <c r="D2150" s="720"/>
      <c r="E2150" s="786"/>
      <c r="F2150" s="1208"/>
      <c r="G2150" s="720"/>
      <c r="H2150" s="786"/>
      <c r="I2150" s="713"/>
      <c r="J2150" s="713"/>
      <c r="K2150" s="786"/>
      <c r="L2150" s="786"/>
      <c r="M2150" s="720"/>
      <c r="N2150" s="720"/>
      <c r="O2150" s="720"/>
      <c r="P2150" s="720"/>
      <c r="Q2150" s="720"/>
      <c r="R2150" s="720"/>
      <c r="S2150" s="720"/>
      <c r="T2150" s="720"/>
      <c r="U2150" s="720"/>
      <c r="V2150" s="716"/>
      <c r="W2150" s="720"/>
      <c r="X2150" s="713"/>
      <c r="Y2150" s="786"/>
      <c r="Z2150" s="720"/>
      <c r="AA2150" s="786"/>
      <c r="AB2150" s="720"/>
      <c r="AC2150" s="720"/>
      <c r="AD2150" s="720"/>
      <c r="AE2150" s="720"/>
      <c r="AF2150" s="786"/>
      <c r="AG2150" s="720"/>
      <c r="AH2150" s="720"/>
    </row>
    <row r="2151" spans="1:34" x14ac:dyDescent="0.25">
      <c r="A2151" s="720"/>
      <c r="B2151" s="720"/>
      <c r="C2151" s="786"/>
      <c r="D2151" s="720"/>
      <c r="E2151" s="786"/>
      <c r="F2151" s="1208"/>
      <c r="G2151" s="720"/>
      <c r="H2151" s="786"/>
      <c r="I2151" s="713"/>
      <c r="J2151" s="713"/>
      <c r="K2151" s="786"/>
      <c r="L2151" s="786"/>
      <c r="M2151" s="720"/>
      <c r="N2151" s="720"/>
      <c r="O2151" s="720"/>
      <c r="P2151" s="720"/>
      <c r="Q2151" s="720"/>
      <c r="R2151" s="720"/>
      <c r="S2151" s="720"/>
      <c r="T2151" s="720"/>
      <c r="U2151" s="720"/>
      <c r="V2151" s="716"/>
      <c r="W2151" s="720"/>
      <c r="X2151" s="713"/>
      <c r="Y2151" s="786"/>
      <c r="Z2151" s="720"/>
      <c r="AA2151" s="786"/>
      <c r="AB2151" s="720"/>
      <c r="AC2151" s="720"/>
      <c r="AD2151" s="720"/>
      <c r="AE2151" s="720"/>
      <c r="AF2151" s="786"/>
      <c r="AG2151" s="720"/>
      <c r="AH2151" s="720"/>
    </row>
    <row r="2152" spans="1:34" x14ac:dyDescent="0.25">
      <c r="A2152" s="720"/>
      <c r="B2152" s="720"/>
      <c r="C2152" s="786"/>
      <c r="D2152" s="720"/>
      <c r="E2152" s="786"/>
      <c r="F2152" s="1208"/>
      <c r="G2152" s="720"/>
      <c r="H2152" s="786"/>
      <c r="I2152" s="713"/>
      <c r="J2152" s="713"/>
      <c r="K2152" s="786"/>
      <c r="L2152" s="786"/>
      <c r="M2152" s="720"/>
      <c r="N2152" s="720"/>
      <c r="O2152" s="720"/>
      <c r="P2152" s="720"/>
      <c r="Q2152" s="720"/>
      <c r="R2152" s="720"/>
      <c r="S2152" s="720"/>
      <c r="T2152" s="720"/>
      <c r="U2152" s="720"/>
      <c r="V2152" s="716"/>
      <c r="W2152" s="720"/>
      <c r="X2152" s="713"/>
      <c r="Y2152" s="786"/>
      <c r="Z2152" s="720"/>
      <c r="AA2152" s="786"/>
      <c r="AB2152" s="720"/>
      <c r="AC2152" s="720"/>
      <c r="AD2152" s="720"/>
      <c r="AE2152" s="720"/>
      <c r="AF2152" s="786"/>
      <c r="AG2152" s="720"/>
      <c r="AH2152" s="720"/>
    </row>
    <row r="2153" spans="1:34" x14ac:dyDescent="0.25">
      <c r="A2153" s="720"/>
      <c r="B2153" s="720"/>
      <c r="C2153" s="786"/>
      <c r="D2153" s="720"/>
      <c r="E2153" s="786"/>
      <c r="F2153" s="1208"/>
      <c r="G2153" s="720"/>
      <c r="H2153" s="786"/>
      <c r="I2153" s="713"/>
      <c r="J2153" s="713"/>
      <c r="K2153" s="786"/>
      <c r="L2153" s="786"/>
      <c r="M2153" s="720"/>
      <c r="N2153" s="720"/>
      <c r="O2153" s="720"/>
      <c r="P2153" s="720"/>
      <c r="Q2153" s="720"/>
      <c r="R2153" s="720"/>
      <c r="S2153" s="720"/>
      <c r="T2153" s="720"/>
      <c r="U2153" s="720"/>
      <c r="V2153" s="716"/>
      <c r="W2153" s="720"/>
      <c r="X2153" s="713"/>
      <c r="Y2153" s="786"/>
      <c r="Z2153" s="720"/>
      <c r="AA2153" s="786"/>
      <c r="AB2153" s="720"/>
      <c r="AC2153" s="720"/>
      <c r="AD2153" s="720"/>
      <c r="AE2153" s="720"/>
      <c r="AF2153" s="786"/>
      <c r="AG2153" s="720"/>
      <c r="AH2153" s="720"/>
    </row>
    <row r="2154" spans="1:34" x14ac:dyDescent="0.25">
      <c r="A2154" s="720"/>
      <c r="B2154" s="720"/>
      <c r="C2154" s="786"/>
      <c r="D2154" s="720"/>
      <c r="E2154" s="786"/>
      <c r="F2154" s="1208"/>
      <c r="G2154" s="720"/>
      <c r="H2154" s="786"/>
      <c r="I2154" s="713"/>
      <c r="J2154" s="713"/>
      <c r="K2154" s="786"/>
      <c r="L2154" s="786"/>
      <c r="M2154" s="720"/>
      <c r="N2154" s="720"/>
      <c r="O2154" s="720"/>
      <c r="P2154" s="720"/>
      <c r="Q2154" s="720"/>
      <c r="R2154" s="720"/>
      <c r="S2154" s="720"/>
      <c r="T2154" s="720"/>
      <c r="U2154" s="720"/>
      <c r="V2154" s="716"/>
      <c r="W2154" s="720"/>
      <c r="X2154" s="713"/>
      <c r="Y2154" s="786"/>
      <c r="Z2154" s="720"/>
      <c r="AA2154" s="786"/>
      <c r="AB2154" s="720"/>
      <c r="AC2154" s="720"/>
      <c r="AD2154" s="720"/>
      <c r="AE2154" s="720"/>
      <c r="AF2154" s="786"/>
      <c r="AG2154" s="720"/>
      <c r="AH2154" s="720"/>
    </row>
    <row r="2155" spans="1:34" x14ac:dyDescent="0.25">
      <c r="A2155" s="720"/>
      <c r="B2155" s="720"/>
      <c r="C2155" s="786"/>
      <c r="D2155" s="720"/>
      <c r="E2155" s="786"/>
      <c r="F2155" s="1208"/>
      <c r="G2155" s="720"/>
      <c r="H2155" s="786"/>
      <c r="I2155" s="713"/>
      <c r="J2155" s="713"/>
      <c r="K2155" s="786"/>
      <c r="L2155" s="786"/>
      <c r="M2155" s="720"/>
      <c r="N2155" s="720"/>
      <c r="O2155" s="720"/>
      <c r="P2155" s="720"/>
      <c r="Q2155" s="720"/>
      <c r="R2155" s="720"/>
      <c r="S2155" s="720"/>
      <c r="T2155" s="720"/>
      <c r="U2155" s="720"/>
      <c r="V2155" s="716"/>
      <c r="W2155" s="720"/>
      <c r="X2155" s="713"/>
      <c r="Y2155" s="786"/>
      <c r="Z2155" s="720"/>
      <c r="AA2155" s="786"/>
      <c r="AB2155" s="720"/>
      <c r="AC2155" s="720"/>
      <c r="AD2155" s="720"/>
      <c r="AE2155" s="720"/>
      <c r="AF2155" s="786"/>
      <c r="AG2155" s="720"/>
      <c r="AH2155" s="720"/>
    </row>
    <row r="2156" spans="1:34" x14ac:dyDescent="0.25">
      <c r="A2156" s="720"/>
      <c r="B2156" s="720"/>
      <c r="C2156" s="786"/>
      <c r="D2156" s="720"/>
      <c r="E2156" s="786"/>
      <c r="F2156" s="1208"/>
      <c r="G2156" s="720"/>
      <c r="H2156" s="786"/>
      <c r="I2156" s="713"/>
      <c r="J2156" s="713"/>
      <c r="K2156" s="786"/>
      <c r="L2156" s="786"/>
      <c r="M2156" s="720"/>
      <c r="N2156" s="720"/>
      <c r="O2156" s="720"/>
      <c r="P2156" s="720"/>
      <c r="Q2156" s="720"/>
      <c r="R2156" s="720"/>
      <c r="S2156" s="720"/>
      <c r="T2156" s="720"/>
      <c r="U2156" s="720"/>
      <c r="V2156" s="716"/>
      <c r="W2156" s="720"/>
      <c r="X2156" s="713"/>
      <c r="Y2156" s="786"/>
      <c r="Z2156" s="720"/>
      <c r="AA2156" s="786"/>
      <c r="AB2156" s="720"/>
      <c r="AC2156" s="720"/>
      <c r="AD2156" s="720"/>
      <c r="AE2156" s="720"/>
      <c r="AF2156" s="786"/>
      <c r="AG2156" s="720"/>
      <c r="AH2156" s="720"/>
    </row>
    <row r="2157" spans="1:34" x14ac:dyDescent="0.25">
      <c r="A2157" s="720"/>
      <c r="B2157" s="720"/>
      <c r="C2157" s="786"/>
      <c r="D2157" s="720"/>
      <c r="E2157" s="786"/>
      <c r="F2157" s="1208"/>
      <c r="G2157" s="720"/>
      <c r="H2157" s="786"/>
      <c r="I2157" s="713"/>
      <c r="J2157" s="713"/>
      <c r="K2157" s="786"/>
      <c r="L2157" s="786"/>
      <c r="M2157" s="720"/>
      <c r="N2157" s="720"/>
      <c r="O2157" s="720"/>
      <c r="P2157" s="720"/>
      <c r="Q2157" s="720"/>
      <c r="R2157" s="720"/>
      <c r="S2157" s="720"/>
      <c r="T2157" s="720"/>
      <c r="U2157" s="720"/>
      <c r="V2157" s="716"/>
      <c r="W2157" s="720"/>
      <c r="X2157" s="713"/>
      <c r="Y2157" s="786"/>
      <c r="Z2157" s="720"/>
      <c r="AA2157" s="786"/>
      <c r="AB2157" s="720"/>
      <c r="AC2157" s="720"/>
      <c r="AD2157" s="720"/>
      <c r="AE2157" s="720"/>
      <c r="AF2157" s="786"/>
      <c r="AG2157" s="720"/>
      <c r="AH2157" s="720"/>
    </row>
    <row r="2158" spans="1:34" x14ac:dyDescent="0.25">
      <c r="A2158" s="720"/>
      <c r="B2158" s="720"/>
      <c r="C2158" s="786"/>
      <c r="D2158" s="720"/>
      <c r="E2158" s="786"/>
      <c r="F2158" s="1208"/>
      <c r="G2158" s="720"/>
      <c r="H2158" s="786"/>
      <c r="I2158" s="713"/>
      <c r="J2158" s="713"/>
      <c r="K2158" s="786"/>
      <c r="L2158" s="786"/>
      <c r="M2158" s="720"/>
      <c r="N2158" s="720"/>
      <c r="O2158" s="720"/>
      <c r="P2158" s="720"/>
      <c r="Q2158" s="720"/>
      <c r="R2158" s="720"/>
      <c r="S2158" s="720"/>
      <c r="T2158" s="720"/>
      <c r="U2158" s="720"/>
      <c r="V2158" s="716"/>
      <c r="W2158" s="720"/>
      <c r="X2158" s="713"/>
      <c r="Y2158" s="786"/>
      <c r="Z2158" s="720"/>
      <c r="AA2158" s="786"/>
      <c r="AB2158" s="720"/>
      <c r="AC2158" s="720"/>
      <c r="AD2158" s="720"/>
      <c r="AE2158" s="720"/>
      <c r="AF2158" s="786"/>
      <c r="AG2158" s="720"/>
      <c r="AH2158" s="720"/>
    </row>
    <row r="2159" spans="1:34" x14ac:dyDescent="0.25">
      <c r="A2159" s="720"/>
      <c r="B2159" s="720"/>
      <c r="C2159" s="786"/>
      <c r="D2159" s="720"/>
      <c r="E2159" s="786"/>
      <c r="F2159" s="1208"/>
      <c r="G2159" s="720"/>
      <c r="H2159" s="786"/>
      <c r="I2159" s="713"/>
      <c r="J2159" s="713"/>
      <c r="K2159" s="786"/>
      <c r="L2159" s="786"/>
      <c r="M2159" s="720"/>
      <c r="N2159" s="720"/>
      <c r="O2159" s="720"/>
      <c r="P2159" s="720"/>
      <c r="Q2159" s="720"/>
      <c r="R2159" s="720"/>
      <c r="S2159" s="720"/>
      <c r="T2159" s="720"/>
      <c r="U2159" s="720"/>
      <c r="V2159" s="716"/>
      <c r="W2159" s="720"/>
      <c r="X2159" s="713"/>
      <c r="Y2159" s="786"/>
      <c r="Z2159" s="720"/>
      <c r="AA2159" s="786"/>
      <c r="AB2159" s="720"/>
      <c r="AC2159" s="720"/>
      <c r="AD2159" s="720"/>
      <c r="AE2159" s="720"/>
      <c r="AF2159" s="786"/>
      <c r="AG2159" s="720"/>
      <c r="AH2159" s="720"/>
    </row>
    <row r="2160" spans="1:34" x14ac:dyDescent="0.25">
      <c r="A2160" s="720"/>
      <c r="B2160" s="720"/>
      <c r="C2160" s="786"/>
      <c r="D2160" s="720"/>
      <c r="E2160" s="786"/>
      <c r="F2160" s="1208"/>
      <c r="G2160" s="720"/>
      <c r="H2160" s="786"/>
      <c r="I2160" s="713"/>
      <c r="J2160" s="713"/>
      <c r="K2160" s="786"/>
      <c r="L2160" s="786"/>
      <c r="M2160" s="720"/>
      <c r="N2160" s="720"/>
      <c r="O2160" s="720"/>
      <c r="P2160" s="720"/>
      <c r="Q2160" s="720"/>
      <c r="R2160" s="720"/>
      <c r="S2160" s="720"/>
      <c r="T2160" s="720"/>
      <c r="U2160" s="720"/>
      <c r="V2160" s="716"/>
      <c r="W2160" s="720"/>
      <c r="X2160" s="713"/>
      <c r="Y2160" s="786"/>
      <c r="Z2160" s="720"/>
      <c r="AA2160" s="786"/>
      <c r="AB2160" s="720"/>
      <c r="AC2160" s="720"/>
      <c r="AD2160" s="720"/>
      <c r="AE2160" s="720"/>
      <c r="AF2160" s="786"/>
      <c r="AG2160" s="720"/>
      <c r="AH2160" s="720"/>
    </row>
    <row r="2161" spans="1:34" x14ac:dyDescent="0.25">
      <c r="A2161" s="720"/>
      <c r="B2161" s="720"/>
      <c r="C2161" s="786"/>
      <c r="D2161" s="720"/>
      <c r="E2161" s="786"/>
      <c r="F2161" s="1208"/>
      <c r="G2161" s="720"/>
      <c r="H2161" s="786"/>
      <c r="I2161" s="713"/>
      <c r="J2161" s="713"/>
      <c r="K2161" s="786"/>
      <c r="L2161" s="786"/>
      <c r="M2161" s="720"/>
      <c r="N2161" s="720"/>
      <c r="O2161" s="720"/>
      <c r="P2161" s="720"/>
      <c r="Q2161" s="720"/>
      <c r="R2161" s="720"/>
      <c r="S2161" s="720"/>
      <c r="T2161" s="720"/>
      <c r="U2161" s="720"/>
      <c r="V2161" s="716"/>
      <c r="W2161" s="720"/>
      <c r="X2161" s="713"/>
      <c r="Y2161" s="786"/>
      <c r="Z2161" s="720"/>
      <c r="AA2161" s="786"/>
      <c r="AB2161" s="720"/>
      <c r="AC2161" s="720"/>
      <c r="AD2161" s="720"/>
      <c r="AE2161" s="720"/>
      <c r="AF2161" s="786"/>
      <c r="AG2161" s="720"/>
      <c r="AH2161" s="720"/>
    </row>
    <row r="2162" spans="1:34" x14ac:dyDescent="0.25">
      <c r="A2162" s="720"/>
      <c r="B2162" s="720"/>
      <c r="C2162" s="786"/>
      <c r="D2162" s="720"/>
      <c r="E2162" s="786"/>
      <c r="F2162" s="1208"/>
      <c r="G2162" s="720"/>
      <c r="H2162" s="786"/>
      <c r="I2162" s="713"/>
      <c r="J2162" s="713"/>
      <c r="K2162" s="786"/>
      <c r="L2162" s="786"/>
      <c r="M2162" s="720"/>
      <c r="N2162" s="720"/>
      <c r="O2162" s="720"/>
      <c r="P2162" s="720"/>
      <c r="Q2162" s="720"/>
      <c r="R2162" s="720"/>
      <c r="S2162" s="720"/>
      <c r="T2162" s="720"/>
      <c r="U2162" s="720"/>
      <c r="V2162" s="716"/>
      <c r="W2162" s="720"/>
      <c r="X2162" s="713"/>
      <c r="Y2162" s="786"/>
      <c r="Z2162" s="720"/>
      <c r="AA2162" s="786"/>
      <c r="AB2162" s="720"/>
      <c r="AC2162" s="720"/>
      <c r="AD2162" s="720"/>
      <c r="AE2162" s="720"/>
      <c r="AF2162" s="786"/>
      <c r="AG2162" s="720"/>
      <c r="AH2162" s="720"/>
    </row>
    <row r="2163" spans="1:34" x14ac:dyDescent="0.25">
      <c r="A2163" s="720"/>
      <c r="B2163" s="720"/>
      <c r="C2163" s="786"/>
      <c r="D2163" s="720"/>
      <c r="E2163" s="786"/>
      <c r="F2163" s="1208"/>
      <c r="G2163" s="720"/>
      <c r="H2163" s="786"/>
      <c r="I2163" s="713"/>
      <c r="J2163" s="713"/>
      <c r="K2163" s="786"/>
      <c r="L2163" s="786"/>
      <c r="M2163" s="720"/>
      <c r="N2163" s="720"/>
      <c r="O2163" s="720"/>
      <c r="P2163" s="720"/>
      <c r="Q2163" s="720"/>
      <c r="R2163" s="720"/>
      <c r="S2163" s="720"/>
      <c r="T2163" s="720"/>
      <c r="U2163" s="720"/>
      <c r="V2163" s="716"/>
      <c r="W2163" s="720"/>
      <c r="X2163" s="713"/>
      <c r="Y2163" s="786"/>
      <c r="Z2163" s="720"/>
      <c r="AA2163" s="786"/>
      <c r="AB2163" s="720"/>
      <c r="AC2163" s="720"/>
      <c r="AD2163" s="720"/>
      <c r="AE2163" s="720"/>
      <c r="AF2163" s="786"/>
      <c r="AG2163" s="720"/>
      <c r="AH2163" s="720"/>
    </row>
    <row r="2164" spans="1:34" x14ac:dyDescent="0.25">
      <c r="A2164" s="720"/>
      <c r="B2164" s="720"/>
      <c r="C2164" s="786"/>
      <c r="D2164" s="720"/>
      <c r="E2164" s="786"/>
      <c r="F2164" s="1208"/>
      <c r="G2164" s="720"/>
      <c r="H2164" s="786"/>
      <c r="I2164" s="713"/>
      <c r="J2164" s="713"/>
      <c r="K2164" s="786"/>
      <c r="L2164" s="786"/>
      <c r="M2164" s="720"/>
      <c r="N2164" s="720"/>
      <c r="O2164" s="720"/>
      <c r="P2164" s="720"/>
      <c r="Q2164" s="720"/>
      <c r="R2164" s="720"/>
      <c r="S2164" s="720"/>
      <c r="T2164" s="720"/>
      <c r="U2164" s="720"/>
      <c r="V2164" s="716"/>
      <c r="W2164" s="720"/>
      <c r="X2164" s="713"/>
      <c r="Y2164" s="786"/>
      <c r="Z2164" s="720"/>
      <c r="AA2164" s="786"/>
      <c r="AB2164" s="720"/>
      <c r="AC2164" s="720"/>
      <c r="AD2164" s="720"/>
      <c r="AE2164" s="720"/>
      <c r="AF2164" s="786"/>
      <c r="AG2164" s="720"/>
      <c r="AH2164" s="720"/>
    </row>
    <row r="2165" spans="1:34" x14ac:dyDescent="0.25">
      <c r="A2165" s="720"/>
      <c r="B2165" s="720"/>
      <c r="C2165" s="786"/>
      <c r="D2165" s="720"/>
      <c r="E2165" s="786"/>
      <c r="F2165" s="1208"/>
      <c r="G2165" s="720"/>
      <c r="H2165" s="786"/>
      <c r="I2165" s="713"/>
      <c r="J2165" s="713"/>
      <c r="K2165" s="786"/>
      <c r="L2165" s="786"/>
      <c r="M2165" s="720"/>
      <c r="N2165" s="720"/>
      <c r="O2165" s="720"/>
      <c r="P2165" s="720"/>
      <c r="Q2165" s="720"/>
      <c r="R2165" s="720"/>
      <c r="S2165" s="720"/>
      <c r="T2165" s="720"/>
      <c r="U2165" s="720"/>
      <c r="V2165" s="716"/>
      <c r="W2165" s="720"/>
      <c r="X2165" s="713"/>
      <c r="Y2165" s="786"/>
      <c r="Z2165" s="720"/>
      <c r="AA2165" s="786"/>
      <c r="AB2165" s="720"/>
      <c r="AC2165" s="720"/>
      <c r="AD2165" s="720"/>
      <c r="AE2165" s="720"/>
      <c r="AF2165" s="786"/>
      <c r="AG2165" s="720"/>
      <c r="AH2165" s="720"/>
    </row>
    <row r="2166" spans="1:34" x14ac:dyDescent="0.25">
      <c r="A2166" s="720"/>
      <c r="B2166" s="720"/>
      <c r="C2166" s="786"/>
      <c r="D2166" s="720"/>
      <c r="E2166" s="786"/>
      <c r="F2166" s="1208"/>
      <c r="G2166" s="720"/>
      <c r="H2166" s="786"/>
      <c r="I2166" s="713"/>
      <c r="J2166" s="713"/>
      <c r="K2166" s="786"/>
      <c r="L2166" s="786"/>
      <c r="M2166" s="720"/>
      <c r="N2166" s="720"/>
      <c r="O2166" s="720"/>
      <c r="P2166" s="720"/>
      <c r="Q2166" s="720"/>
      <c r="R2166" s="720"/>
      <c r="S2166" s="720"/>
      <c r="T2166" s="720"/>
      <c r="U2166" s="720"/>
      <c r="V2166" s="716"/>
      <c r="W2166" s="720"/>
      <c r="X2166" s="713"/>
      <c r="Y2166" s="786"/>
      <c r="Z2166" s="720"/>
      <c r="AA2166" s="786"/>
      <c r="AB2166" s="720"/>
      <c r="AC2166" s="720"/>
      <c r="AD2166" s="720"/>
      <c r="AE2166" s="720"/>
      <c r="AF2166" s="786"/>
      <c r="AG2166" s="720"/>
      <c r="AH2166" s="720"/>
    </row>
    <row r="2167" spans="1:34" x14ac:dyDescent="0.25">
      <c r="A2167" s="720"/>
      <c r="B2167" s="720"/>
      <c r="C2167" s="786"/>
      <c r="D2167" s="720"/>
      <c r="E2167" s="786"/>
      <c r="F2167" s="1208"/>
      <c r="G2167" s="720"/>
      <c r="H2167" s="786"/>
      <c r="I2167" s="713"/>
      <c r="J2167" s="713"/>
      <c r="K2167" s="786"/>
      <c r="L2167" s="786"/>
      <c r="M2167" s="720"/>
      <c r="N2167" s="720"/>
      <c r="O2167" s="720"/>
      <c r="P2167" s="720"/>
      <c r="Q2167" s="720"/>
      <c r="R2167" s="720"/>
      <c r="S2167" s="720"/>
      <c r="T2167" s="720"/>
      <c r="U2167" s="720"/>
      <c r="V2167" s="716"/>
      <c r="W2167" s="720"/>
      <c r="X2167" s="713"/>
      <c r="Y2167" s="786"/>
      <c r="Z2167" s="720"/>
      <c r="AA2167" s="786"/>
      <c r="AB2167" s="720"/>
      <c r="AC2167" s="720"/>
      <c r="AD2167" s="720"/>
      <c r="AE2167" s="720"/>
      <c r="AF2167" s="786"/>
      <c r="AG2167" s="720"/>
      <c r="AH2167" s="720"/>
    </row>
    <row r="2168" spans="1:34" x14ac:dyDescent="0.25">
      <c r="A2168" s="720"/>
      <c r="B2168" s="720"/>
      <c r="C2168" s="786"/>
      <c r="D2168" s="720"/>
      <c r="E2168" s="786"/>
      <c r="F2168" s="1208"/>
      <c r="G2168" s="720"/>
      <c r="H2168" s="786"/>
      <c r="I2168" s="713"/>
      <c r="J2168" s="713"/>
      <c r="K2168" s="786"/>
      <c r="L2168" s="786"/>
      <c r="M2168" s="720"/>
      <c r="N2168" s="720"/>
      <c r="O2168" s="720"/>
      <c r="P2168" s="720"/>
      <c r="Q2168" s="720"/>
      <c r="R2168" s="720"/>
      <c r="S2168" s="720"/>
      <c r="T2168" s="720"/>
      <c r="U2168" s="720"/>
      <c r="V2168" s="716"/>
      <c r="W2168" s="720"/>
      <c r="X2168" s="713"/>
      <c r="Y2168" s="786"/>
      <c r="Z2168" s="720"/>
      <c r="AA2168" s="786"/>
      <c r="AB2168" s="720"/>
      <c r="AC2168" s="720"/>
      <c r="AD2168" s="720"/>
      <c r="AE2168" s="720"/>
      <c r="AF2168" s="786"/>
      <c r="AG2168" s="720"/>
      <c r="AH2168" s="720"/>
    </row>
    <row r="2169" spans="1:34" x14ac:dyDescent="0.25">
      <c r="A2169" s="720"/>
      <c r="B2169" s="720"/>
      <c r="C2169" s="786"/>
      <c r="D2169" s="720"/>
      <c r="E2169" s="786"/>
      <c r="F2169" s="1208"/>
      <c r="G2169" s="720"/>
      <c r="H2169" s="786"/>
      <c r="I2169" s="713"/>
      <c r="J2169" s="713"/>
      <c r="K2169" s="786"/>
      <c r="L2169" s="786"/>
      <c r="M2169" s="720"/>
      <c r="N2169" s="720"/>
      <c r="O2169" s="720"/>
      <c r="P2169" s="720"/>
      <c r="Q2169" s="720"/>
      <c r="R2169" s="720"/>
      <c r="S2169" s="720"/>
      <c r="T2169" s="720"/>
      <c r="U2169" s="720"/>
      <c r="V2169" s="716"/>
      <c r="W2169" s="720"/>
      <c r="X2169" s="713"/>
      <c r="Y2169" s="786"/>
      <c r="Z2169" s="720"/>
      <c r="AA2169" s="786"/>
      <c r="AB2169" s="720"/>
      <c r="AC2169" s="720"/>
      <c r="AD2169" s="720"/>
      <c r="AE2169" s="720"/>
      <c r="AF2169" s="786"/>
      <c r="AG2169" s="720"/>
      <c r="AH2169" s="720"/>
    </row>
    <row r="2170" spans="1:34" x14ac:dyDescent="0.25">
      <c r="A2170" s="720"/>
      <c r="B2170" s="720"/>
      <c r="C2170" s="786"/>
      <c r="D2170" s="720"/>
      <c r="E2170" s="786"/>
      <c r="F2170" s="1208"/>
      <c r="G2170" s="720"/>
      <c r="H2170" s="786"/>
      <c r="I2170" s="713"/>
      <c r="J2170" s="713"/>
      <c r="K2170" s="786"/>
      <c r="L2170" s="786"/>
      <c r="M2170" s="720"/>
      <c r="N2170" s="720"/>
      <c r="O2170" s="720"/>
      <c r="P2170" s="720"/>
      <c r="Q2170" s="720"/>
      <c r="R2170" s="720"/>
      <c r="S2170" s="720"/>
      <c r="T2170" s="720"/>
      <c r="U2170" s="720"/>
      <c r="V2170" s="716"/>
      <c r="W2170" s="720"/>
      <c r="X2170" s="713"/>
      <c r="Y2170" s="786"/>
      <c r="Z2170" s="720"/>
      <c r="AA2170" s="786"/>
      <c r="AB2170" s="720"/>
      <c r="AC2170" s="720"/>
      <c r="AD2170" s="720"/>
      <c r="AE2170" s="720"/>
      <c r="AF2170" s="786"/>
      <c r="AG2170" s="720"/>
      <c r="AH2170" s="720"/>
    </row>
    <row r="2171" spans="1:34" x14ac:dyDescent="0.25">
      <c r="A2171" s="720"/>
      <c r="B2171" s="720"/>
      <c r="C2171" s="786"/>
      <c r="D2171" s="720"/>
      <c r="E2171" s="786"/>
      <c r="F2171" s="1208"/>
      <c r="G2171" s="720"/>
      <c r="H2171" s="786"/>
      <c r="I2171" s="713"/>
      <c r="J2171" s="713"/>
      <c r="K2171" s="786"/>
      <c r="L2171" s="786"/>
      <c r="M2171" s="720"/>
      <c r="N2171" s="720"/>
      <c r="O2171" s="720"/>
      <c r="P2171" s="720"/>
      <c r="Q2171" s="720"/>
      <c r="R2171" s="720"/>
      <c r="S2171" s="720"/>
      <c r="T2171" s="720"/>
      <c r="U2171" s="720"/>
      <c r="V2171" s="716"/>
      <c r="W2171" s="720"/>
      <c r="X2171" s="713"/>
      <c r="Y2171" s="786"/>
      <c r="Z2171" s="720"/>
      <c r="AA2171" s="786"/>
      <c r="AB2171" s="720"/>
      <c r="AC2171" s="720"/>
      <c r="AD2171" s="720"/>
      <c r="AE2171" s="720"/>
      <c r="AF2171" s="786"/>
      <c r="AG2171" s="720"/>
      <c r="AH2171" s="720"/>
    </row>
    <row r="2172" spans="1:34" x14ac:dyDescent="0.25">
      <c r="A2172" s="720"/>
      <c r="B2172" s="720"/>
      <c r="C2172" s="786"/>
      <c r="D2172" s="720"/>
      <c r="E2172" s="786"/>
      <c r="F2172" s="1208"/>
      <c r="G2172" s="720"/>
      <c r="H2172" s="786"/>
      <c r="I2172" s="713"/>
      <c r="J2172" s="713"/>
      <c r="K2172" s="786"/>
      <c r="L2172" s="786"/>
      <c r="M2172" s="720"/>
      <c r="N2172" s="720"/>
      <c r="O2172" s="720"/>
      <c r="P2172" s="720"/>
      <c r="Q2172" s="720"/>
      <c r="R2172" s="720"/>
      <c r="S2172" s="720"/>
      <c r="T2172" s="720"/>
      <c r="U2172" s="720"/>
      <c r="V2172" s="716"/>
      <c r="W2172" s="720"/>
      <c r="X2172" s="713"/>
      <c r="Y2172" s="786"/>
      <c r="Z2172" s="720"/>
      <c r="AA2172" s="786"/>
      <c r="AB2172" s="720"/>
      <c r="AC2172" s="720"/>
      <c r="AD2172" s="720"/>
      <c r="AE2172" s="720"/>
      <c r="AF2172" s="786"/>
      <c r="AG2172" s="720"/>
      <c r="AH2172" s="720"/>
    </row>
    <row r="2173" spans="1:34" x14ac:dyDescent="0.25">
      <c r="A2173" s="720"/>
      <c r="B2173" s="720"/>
      <c r="C2173" s="786"/>
      <c r="D2173" s="720"/>
      <c r="E2173" s="786"/>
      <c r="F2173" s="1208"/>
      <c r="G2173" s="720"/>
      <c r="H2173" s="786"/>
      <c r="I2173" s="713"/>
      <c r="J2173" s="713"/>
      <c r="K2173" s="786"/>
      <c r="L2173" s="786"/>
      <c r="M2173" s="720"/>
      <c r="N2173" s="720"/>
      <c r="O2173" s="720"/>
      <c r="P2173" s="720"/>
      <c r="Q2173" s="720"/>
      <c r="R2173" s="720"/>
      <c r="S2173" s="720"/>
      <c r="T2173" s="720"/>
      <c r="U2173" s="720"/>
      <c r="V2173" s="716"/>
      <c r="W2173" s="720"/>
      <c r="X2173" s="713"/>
      <c r="Y2173" s="786"/>
      <c r="Z2173" s="720"/>
      <c r="AA2173" s="786"/>
      <c r="AB2173" s="720"/>
      <c r="AC2173" s="720"/>
      <c r="AD2173" s="720"/>
      <c r="AE2173" s="720"/>
      <c r="AF2173" s="786"/>
      <c r="AG2173" s="720"/>
      <c r="AH2173" s="720"/>
    </row>
    <row r="2174" spans="1:34" x14ac:dyDescent="0.25">
      <c r="A2174" s="720"/>
      <c r="B2174" s="720"/>
      <c r="C2174" s="786"/>
      <c r="D2174" s="720"/>
      <c r="E2174" s="786"/>
      <c r="F2174" s="1208"/>
      <c r="G2174" s="720"/>
      <c r="H2174" s="786"/>
      <c r="I2174" s="713"/>
      <c r="J2174" s="713"/>
      <c r="K2174" s="786"/>
      <c r="L2174" s="786"/>
      <c r="M2174" s="720"/>
      <c r="N2174" s="720"/>
      <c r="O2174" s="720"/>
      <c r="P2174" s="720"/>
      <c r="Q2174" s="720"/>
      <c r="R2174" s="720"/>
      <c r="S2174" s="720"/>
      <c r="T2174" s="720"/>
      <c r="U2174" s="720"/>
      <c r="V2174" s="716"/>
      <c r="W2174" s="720"/>
      <c r="X2174" s="713"/>
      <c r="Y2174" s="786"/>
      <c r="Z2174" s="720"/>
      <c r="AA2174" s="786"/>
      <c r="AB2174" s="720"/>
      <c r="AC2174" s="720"/>
      <c r="AD2174" s="720"/>
      <c r="AE2174" s="720"/>
      <c r="AF2174" s="786"/>
      <c r="AG2174" s="720"/>
      <c r="AH2174" s="720"/>
    </row>
    <row r="2175" spans="1:34" x14ac:dyDescent="0.25">
      <c r="A2175" s="720"/>
      <c r="B2175" s="720"/>
      <c r="C2175" s="786"/>
      <c r="D2175" s="720"/>
      <c r="E2175" s="786"/>
      <c r="F2175" s="1208"/>
      <c r="G2175" s="720"/>
      <c r="H2175" s="786"/>
      <c r="I2175" s="713"/>
      <c r="J2175" s="713"/>
      <c r="K2175" s="786"/>
      <c r="L2175" s="786"/>
      <c r="M2175" s="720"/>
      <c r="N2175" s="720"/>
      <c r="O2175" s="720"/>
      <c r="P2175" s="720"/>
      <c r="Q2175" s="720"/>
      <c r="R2175" s="720"/>
      <c r="S2175" s="720"/>
      <c r="T2175" s="720"/>
      <c r="U2175" s="720"/>
      <c r="V2175" s="716"/>
      <c r="W2175" s="720"/>
      <c r="X2175" s="713"/>
      <c r="Y2175" s="786"/>
      <c r="Z2175" s="720"/>
      <c r="AA2175" s="786"/>
      <c r="AB2175" s="720"/>
      <c r="AC2175" s="720"/>
      <c r="AD2175" s="720"/>
      <c r="AE2175" s="720"/>
      <c r="AF2175" s="786"/>
      <c r="AG2175" s="720"/>
      <c r="AH2175" s="720"/>
    </row>
    <row r="2176" spans="1:34" x14ac:dyDescent="0.25">
      <c r="A2176" s="720"/>
      <c r="B2176" s="720"/>
      <c r="C2176" s="786"/>
      <c r="D2176" s="720"/>
      <c r="E2176" s="786"/>
      <c r="F2176" s="1208"/>
      <c r="G2176" s="720"/>
      <c r="H2176" s="786"/>
      <c r="I2176" s="713"/>
      <c r="J2176" s="713"/>
      <c r="K2176" s="786"/>
      <c r="L2176" s="786"/>
      <c r="M2176" s="720"/>
      <c r="N2176" s="720"/>
      <c r="O2176" s="720"/>
      <c r="P2176" s="720"/>
      <c r="Q2176" s="720"/>
      <c r="R2176" s="720"/>
      <c r="S2176" s="720"/>
      <c r="T2176" s="720"/>
      <c r="U2176" s="720"/>
      <c r="V2176" s="716"/>
      <c r="W2176" s="720"/>
      <c r="X2176" s="713"/>
      <c r="Y2176" s="786"/>
      <c r="Z2176" s="720"/>
      <c r="AA2176" s="786"/>
      <c r="AB2176" s="720"/>
      <c r="AC2176" s="720"/>
      <c r="AD2176" s="720"/>
      <c r="AE2176" s="720"/>
      <c r="AF2176" s="786"/>
      <c r="AG2176" s="720"/>
      <c r="AH2176" s="720"/>
    </row>
    <row r="2177" spans="1:34" x14ac:dyDescent="0.25">
      <c r="A2177" s="720"/>
      <c r="B2177" s="720"/>
      <c r="C2177" s="786"/>
      <c r="D2177" s="720"/>
      <c r="E2177" s="786"/>
      <c r="F2177" s="1208"/>
      <c r="G2177" s="720"/>
      <c r="H2177" s="786"/>
      <c r="I2177" s="713"/>
      <c r="J2177" s="713"/>
      <c r="K2177" s="786"/>
      <c r="L2177" s="786"/>
      <c r="M2177" s="720"/>
      <c r="N2177" s="720"/>
      <c r="O2177" s="720"/>
      <c r="P2177" s="720"/>
      <c r="Q2177" s="720"/>
      <c r="R2177" s="720"/>
      <c r="S2177" s="720"/>
      <c r="T2177" s="720"/>
      <c r="U2177" s="720"/>
      <c r="V2177" s="716"/>
      <c r="W2177" s="720"/>
      <c r="X2177" s="713"/>
      <c r="Y2177" s="786"/>
      <c r="Z2177" s="720"/>
      <c r="AA2177" s="786"/>
      <c r="AB2177" s="720"/>
      <c r="AC2177" s="720"/>
      <c r="AD2177" s="720"/>
      <c r="AE2177" s="720"/>
      <c r="AF2177" s="786"/>
      <c r="AG2177" s="720"/>
      <c r="AH2177" s="720"/>
    </row>
    <row r="2178" spans="1:34" x14ac:dyDescent="0.25">
      <c r="A2178" s="720"/>
      <c r="B2178" s="720"/>
      <c r="C2178" s="786"/>
      <c r="D2178" s="720"/>
      <c r="E2178" s="786"/>
      <c r="F2178" s="1208"/>
      <c r="G2178" s="720"/>
      <c r="H2178" s="786"/>
      <c r="I2178" s="713"/>
      <c r="J2178" s="713"/>
      <c r="K2178" s="786"/>
      <c r="L2178" s="786"/>
      <c r="M2178" s="720"/>
      <c r="N2178" s="720"/>
      <c r="O2178" s="720"/>
      <c r="P2178" s="720"/>
      <c r="Q2178" s="720"/>
      <c r="R2178" s="720"/>
      <c r="S2178" s="720"/>
      <c r="T2178" s="720"/>
      <c r="U2178" s="720"/>
      <c r="V2178" s="716"/>
      <c r="W2178" s="720"/>
      <c r="X2178" s="713"/>
      <c r="Y2178" s="786"/>
      <c r="Z2178" s="720"/>
      <c r="AA2178" s="786"/>
      <c r="AB2178" s="720"/>
      <c r="AC2178" s="720"/>
      <c r="AD2178" s="720"/>
      <c r="AE2178" s="720"/>
      <c r="AF2178" s="786"/>
      <c r="AG2178" s="720"/>
      <c r="AH2178" s="720"/>
    </row>
    <row r="2179" spans="1:34" x14ac:dyDescent="0.25">
      <c r="A2179" s="720"/>
      <c r="B2179" s="720"/>
      <c r="C2179" s="786"/>
      <c r="D2179" s="720"/>
      <c r="E2179" s="786"/>
      <c r="F2179" s="1208"/>
      <c r="G2179" s="720"/>
      <c r="H2179" s="786"/>
      <c r="I2179" s="713"/>
      <c r="J2179" s="713"/>
      <c r="K2179" s="786"/>
      <c r="L2179" s="786"/>
      <c r="M2179" s="720"/>
      <c r="N2179" s="720"/>
      <c r="O2179" s="720"/>
      <c r="P2179" s="720"/>
      <c r="Q2179" s="720"/>
      <c r="R2179" s="720"/>
      <c r="S2179" s="720"/>
      <c r="T2179" s="720"/>
      <c r="U2179" s="720"/>
      <c r="V2179" s="716"/>
      <c r="W2179" s="720"/>
      <c r="X2179" s="713"/>
      <c r="Y2179" s="786"/>
      <c r="Z2179" s="720"/>
      <c r="AA2179" s="786"/>
      <c r="AB2179" s="720"/>
      <c r="AC2179" s="720"/>
      <c r="AD2179" s="720"/>
      <c r="AE2179" s="720"/>
      <c r="AF2179" s="786"/>
      <c r="AG2179" s="720"/>
      <c r="AH2179" s="720"/>
    </row>
    <row r="2180" spans="1:34" x14ac:dyDescent="0.25">
      <c r="A2180" s="720"/>
      <c r="B2180" s="720"/>
      <c r="C2180" s="786"/>
      <c r="D2180" s="720"/>
      <c r="E2180" s="786"/>
      <c r="F2180" s="1208"/>
      <c r="G2180" s="720"/>
      <c r="H2180" s="786"/>
      <c r="I2180" s="713"/>
      <c r="J2180" s="713"/>
      <c r="K2180" s="786"/>
      <c r="L2180" s="786"/>
      <c r="M2180" s="720"/>
      <c r="N2180" s="720"/>
      <c r="O2180" s="720"/>
      <c r="P2180" s="720"/>
      <c r="Q2180" s="720"/>
      <c r="R2180" s="720"/>
      <c r="S2180" s="720"/>
      <c r="T2180" s="720"/>
      <c r="U2180" s="720"/>
      <c r="V2180" s="716"/>
      <c r="W2180" s="720"/>
      <c r="X2180" s="713"/>
      <c r="Y2180" s="786"/>
      <c r="Z2180" s="720"/>
      <c r="AA2180" s="786"/>
      <c r="AB2180" s="720"/>
      <c r="AC2180" s="720"/>
      <c r="AD2180" s="720"/>
      <c r="AE2180" s="720"/>
      <c r="AF2180" s="786"/>
      <c r="AG2180" s="720"/>
      <c r="AH2180" s="720"/>
    </row>
    <row r="2181" spans="1:34" x14ac:dyDescent="0.25">
      <c r="A2181" s="720"/>
      <c r="B2181" s="720"/>
      <c r="C2181" s="786"/>
      <c r="D2181" s="720"/>
      <c r="E2181" s="786"/>
      <c r="F2181" s="1208"/>
      <c r="G2181" s="720"/>
      <c r="H2181" s="786"/>
      <c r="I2181" s="713"/>
      <c r="J2181" s="713"/>
      <c r="K2181" s="786"/>
      <c r="L2181" s="786"/>
      <c r="M2181" s="720"/>
      <c r="N2181" s="720"/>
      <c r="O2181" s="720"/>
      <c r="P2181" s="720"/>
      <c r="Q2181" s="720"/>
      <c r="R2181" s="720"/>
      <c r="S2181" s="720"/>
      <c r="T2181" s="720"/>
      <c r="U2181" s="720"/>
      <c r="V2181" s="716"/>
      <c r="W2181" s="720"/>
      <c r="X2181" s="713"/>
      <c r="Y2181" s="786"/>
      <c r="Z2181" s="720"/>
      <c r="AA2181" s="786"/>
      <c r="AB2181" s="720"/>
      <c r="AC2181" s="720"/>
      <c r="AD2181" s="720"/>
      <c r="AE2181" s="720"/>
      <c r="AF2181" s="786"/>
      <c r="AG2181" s="720"/>
      <c r="AH2181" s="720"/>
    </row>
    <row r="2182" spans="1:34" x14ac:dyDescent="0.25">
      <c r="A2182" s="720"/>
      <c r="B2182" s="720"/>
      <c r="C2182" s="786"/>
      <c r="D2182" s="720"/>
      <c r="E2182" s="786"/>
      <c r="F2182" s="1208"/>
      <c r="G2182" s="720"/>
      <c r="H2182" s="786"/>
      <c r="I2182" s="713"/>
      <c r="J2182" s="713"/>
      <c r="K2182" s="786"/>
      <c r="L2182" s="786"/>
      <c r="M2182" s="720"/>
      <c r="N2182" s="720"/>
      <c r="O2182" s="720"/>
      <c r="P2182" s="720"/>
      <c r="Q2182" s="720"/>
      <c r="R2182" s="720"/>
      <c r="S2182" s="720"/>
      <c r="T2182" s="720"/>
      <c r="U2182" s="720"/>
      <c r="V2182" s="716"/>
      <c r="W2182" s="720"/>
      <c r="X2182" s="713"/>
      <c r="Y2182" s="786"/>
      <c r="Z2182" s="720"/>
      <c r="AA2182" s="786"/>
      <c r="AB2182" s="720"/>
      <c r="AC2182" s="720"/>
      <c r="AD2182" s="720"/>
      <c r="AE2182" s="720"/>
      <c r="AF2182" s="786"/>
      <c r="AG2182" s="720"/>
      <c r="AH2182" s="720"/>
    </row>
    <row r="2183" spans="1:34" x14ac:dyDescent="0.25">
      <c r="A2183" s="720"/>
      <c r="B2183" s="720"/>
      <c r="C2183" s="786"/>
      <c r="D2183" s="720"/>
      <c r="E2183" s="786"/>
      <c r="F2183" s="1208"/>
      <c r="G2183" s="720"/>
      <c r="H2183" s="786"/>
      <c r="I2183" s="713"/>
      <c r="J2183" s="713"/>
      <c r="K2183" s="786"/>
      <c r="L2183" s="786"/>
      <c r="M2183" s="720"/>
      <c r="N2183" s="720"/>
      <c r="O2183" s="720"/>
      <c r="P2183" s="720"/>
      <c r="Q2183" s="720"/>
      <c r="R2183" s="720"/>
      <c r="S2183" s="720"/>
      <c r="T2183" s="720"/>
      <c r="U2183" s="720"/>
      <c r="V2183" s="716"/>
      <c r="W2183" s="720"/>
      <c r="X2183" s="713"/>
      <c r="Y2183" s="786"/>
      <c r="Z2183" s="720"/>
      <c r="AA2183" s="786"/>
      <c r="AB2183" s="720"/>
      <c r="AC2183" s="720"/>
      <c r="AD2183" s="720"/>
      <c r="AE2183" s="720"/>
      <c r="AF2183" s="786"/>
      <c r="AG2183" s="720"/>
      <c r="AH2183" s="720"/>
    </row>
    <row r="2184" spans="1:34" x14ac:dyDescent="0.25">
      <c r="A2184" s="720"/>
      <c r="B2184" s="720"/>
      <c r="C2184" s="786"/>
      <c r="D2184" s="720"/>
      <c r="E2184" s="786"/>
      <c r="F2184" s="1208"/>
      <c r="G2184" s="720"/>
      <c r="H2184" s="786"/>
      <c r="I2184" s="713"/>
      <c r="J2184" s="713"/>
      <c r="K2184" s="786"/>
      <c r="L2184" s="786"/>
      <c r="M2184" s="720"/>
      <c r="N2184" s="720"/>
      <c r="O2184" s="720"/>
      <c r="P2184" s="720"/>
      <c r="Q2184" s="720"/>
      <c r="R2184" s="720"/>
      <c r="S2184" s="720"/>
      <c r="T2184" s="720"/>
      <c r="U2184" s="720"/>
      <c r="V2184" s="716"/>
      <c r="W2184" s="720"/>
      <c r="X2184" s="713"/>
      <c r="Y2184" s="786"/>
      <c r="Z2184" s="720"/>
      <c r="AA2184" s="786"/>
      <c r="AB2184" s="720"/>
      <c r="AC2184" s="720"/>
      <c r="AD2184" s="720"/>
      <c r="AE2184" s="720"/>
      <c r="AF2184" s="786"/>
      <c r="AG2184" s="720"/>
      <c r="AH2184" s="720"/>
    </row>
    <row r="2185" spans="1:34" x14ac:dyDescent="0.25">
      <c r="A2185" s="720"/>
      <c r="B2185" s="720"/>
      <c r="C2185" s="786"/>
      <c r="D2185" s="720"/>
      <c r="E2185" s="786"/>
      <c r="F2185" s="1208"/>
      <c r="G2185" s="720"/>
      <c r="H2185" s="786"/>
      <c r="I2185" s="713"/>
      <c r="J2185" s="713"/>
      <c r="K2185" s="786"/>
      <c r="L2185" s="786"/>
      <c r="M2185" s="720"/>
      <c r="N2185" s="720"/>
      <c r="O2185" s="720"/>
      <c r="P2185" s="720"/>
      <c r="Q2185" s="720"/>
      <c r="R2185" s="720"/>
      <c r="S2185" s="720"/>
      <c r="T2185" s="720"/>
      <c r="U2185" s="720"/>
      <c r="V2185" s="716"/>
      <c r="W2185" s="720"/>
      <c r="X2185" s="713"/>
      <c r="Y2185" s="786"/>
      <c r="Z2185" s="720"/>
      <c r="AA2185" s="786"/>
      <c r="AB2185" s="720"/>
      <c r="AC2185" s="720"/>
      <c r="AD2185" s="720"/>
      <c r="AE2185" s="720"/>
      <c r="AF2185" s="786"/>
      <c r="AG2185" s="720"/>
      <c r="AH2185" s="720"/>
    </row>
    <row r="2186" spans="1:34" x14ac:dyDescent="0.25">
      <c r="A2186" s="720"/>
      <c r="B2186" s="720"/>
      <c r="C2186" s="786"/>
      <c r="D2186" s="720"/>
      <c r="E2186" s="786"/>
      <c r="F2186" s="1208"/>
      <c r="G2186" s="720"/>
      <c r="H2186" s="786"/>
      <c r="I2186" s="713"/>
      <c r="J2186" s="713"/>
      <c r="K2186" s="786"/>
      <c r="L2186" s="786"/>
      <c r="M2186" s="720"/>
      <c r="N2186" s="720"/>
      <c r="O2186" s="720"/>
      <c r="P2186" s="720"/>
      <c r="Q2186" s="720"/>
      <c r="R2186" s="720"/>
      <c r="S2186" s="720"/>
      <c r="T2186" s="720"/>
      <c r="U2186" s="720"/>
      <c r="V2186" s="716"/>
      <c r="W2186" s="720"/>
      <c r="X2186" s="713"/>
      <c r="Y2186" s="786"/>
      <c r="Z2186" s="720"/>
      <c r="AA2186" s="786"/>
      <c r="AB2186" s="720"/>
      <c r="AC2186" s="720"/>
      <c r="AD2186" s="720"/>
      <c r="AE2186" s="720"/>
      <c r="AF2186" s="786"/>
      <c r="AG2186" s="720"/>
      <c r="AH2186" s="720"/>
    </row>
    <row r="2187" spans="1:34" x14ac:dyDescent="0.25">
      <c r="A2187" s="720"/>
      <c r="B2187" s="720"/>
      <c r="C2187" s="786"/>
      <c r="D2187" s="720"/>
      <c r="E2187" s="786"/>
      <c r="F2187" s="1208"/>
      <c r="G2187" s="720"/>
      <c r="H2187" s="786"/>
      <c r="I2187" s="713"/>
      <c r="J2187" s="713"/>
      <c r="K2187" s="786"/>
      <c r="L2187" s="786"/>
      <c r="M2187" s="720"/>
      <c r="N2187" s="720"/>
      <c r="O2187" s="720"/>
      <c r="P2187" s="720"/>
      <c r="Q2187" s="720"/>
      <c r="R2187" s="720"/>
      <c r="S2187" s="720"/>
      <c r="T2187" s="720"/>
      <c r="U2187" s="720"/>
      <c r="V2187" s="716"/>
      <c r="W2187" s="720"/>
      <c r="X2187" s="713"/>
      <c r="Y2187" s="786"/>
      <c r="Z2187" s="720"/>
      <c r="AA2187" s="786"/>
      <c r="AB2187" s="720"/>
      <c r="AC2187" s="720"/>
      <c r="AD2187" s="720"/>
      <c r="AE2187" s="720"/>
      <c r="AF2187" s="786"/>
      <c r="AG2187" s="720"/>
      <c r="AH2187" s="720"/>
    </row>
    <row r="2188" spans="1:34" x14ac:dyDescent="0.25">
      <c r="A2188" s="720"/>
      <c r="B2188" s="720"/>
      <c r="C2188" s="786"/>
      <c r="D2188" s="720"/>
      <c r="E2188" s="786"/>
      <c r="F2188" s="1208"/>
      <c r="G2188" s="720"/>
      <c r="H2188" s="786"/>
      <c r="I2188" s="713"/>
      <c r="J2188" s="713"/>
      <c r="K2188" s="786"/>
      <c r="L2188" s="786"/>
      <c r="M2188" s="720"/>
      <c r="N2188" s="720"/>
      <c r="O2188" s="720"/>
      <c r="P2188" s="720"/>
      <c r="Q2188" s="720"/>
      <c r="R2188" s="720"/>
      <c r="S2188" s="720"/>
      <c r="T2188" s="720"/>
      <c r="U2188" s="720"/>
      <c r="V2188" s="716"/>
      <c r="W2188" s="720"/>
      <c r="X2188" s="713"/>
      <c r="Y2188" s="786"/>
      <c r="Z2188" s="720"/>
      <c r="AA2188" s="786"/>
      <c r="AB2188" s="720"/>
      <c r="AC2188" s="720"/>
      <c r="AD2188" s="720"/>
      <c r="AE2188" s="720"/>
      <c r="AF2188" s="786"/>
      <c r="AG2188" s="720"/>
      <c r="AH2188" s="720"/>
    </row>
    <row r="2189" spans="1:34" x14ac:dyDescent="0.25">
      <c r="A2189" s="720"/>
      <c r="B2189" s="720"/>
      <c r="C2189" s="786"/>
      <c r="D2189" s="720"/>
      <c r="E2189" s="786"/>
      <c r="F2189" s="1208"/>
      <c r="G2189" s="720"/>
      <c r="H2189" s="786"/>
      <c r="I2189" s="713"/>
      <c r="J2189" s="713"/>
      <c r="K2189" s="786"/>
      <c r="L2189" s="786"/>
      <c r="M2189" s="720"/>
      <c r="N2189" s="720"/>
      <c r="O2189" s="720"/>
      <c r="P2189" s="720"/>
      <c r="Q2189" s="720"/>
      <c r="R2189" s="720"/>
      <c r="S2189" s="720"/>
      <c r="T2189" s="720"/>
      <c r="U2189" s="720"/>
      <c r="V2189" s="716"/>
      <c r="W2189" s="720"/>
      <c r="X2189" s="713"/>
      <c r="Y2189" s="786"/>
      <c r="Z2189" s="720"/>
      <c r="AA2189" s="786"/>
      <c r="AB2189" s="720"/>
      <c r="AC2189" s="720"/>
      <c r="AD2189" s="720"/>
      <c r="AE2189" s="720"/>
      <c r="AF2189" s="786"/>
      <c r="AG2189" s="720"/>
      <c r="AH2189" s="720"/>
    </row>
    <row r="2190" spans="1:34" x14ac:dyDescent="0.25">
      <c r="A2190" s="720"/>
      <c r="B2190" s="720"/>
      <c r="C2190" s="786"/>
      <c r="D2190" s="720"/>
      <c r="E2190" s="786"/>
      <c r="F2190" s="1208"/>
      <c r="G2190" s="720"/>
      <c r="H2190" s="786"/>
      <c r="I2190" s="713"/>
      <c r="J2190" s="713"/>
      <c r="K2190" s="786"/>
      <c r="L2190" s="786"/>
      <c r="M2190" s="720"/>
      <c r="N2190" s="720"/>
      <c r="O2190" s="720"/>
      <c r="P2190" s="720"/>
      <c r="Q2190" s="720"/>
      <c r="R2190" s="720"/>
      <c r="S2190" s="720"/>
      <c r="T2190" s="720"/>
      <c r="U2190" s="720"/>
      <c r="V2190" s="716"/>
      <c r="W2190" s="720"/>
      <c r="X2190" s="713"/>
      <c r="Y2190" s="786"/>
      <c r="Z2190" s="720"/>
      <c r="AA2190" s="786"/>
      <c r="AB2190" s="720"/>
      <c r="AC2190" s="720"/>
      <c r="AD2190" s="720"/>
      <c r="AE2190" s="720"/>
      <c r="AF2190" s="786"/>
      <c r="AG2190" s="720"/>
      <c r="AH2190" s="720"/>
    </row>
    <row r="2191" spans="1:34" x14ac:dyDescent="0.25">
      <c r="A2191" s="720"/>
      <c r="B2191" s="720"/>
      <c r="C2191" s="786"/>
      <c r="D2191" s="720"/>
      <c r="E2191" s="786"/>
      <c r="F2191" s="1208"/>
      <c r="G2191" s="720"/>
      <c r="H2191" s="786"/>
      <c r="I2191" s="713"/>
      <c r="J2191" s="713"/>
      <c r="K2191" s="786"/>
      <c r="L2191" s="786"/>
      <c r="M2191" s="720"/>
      <c r="N2191" s="720"/>
      <c r="O2191" s="720"/>
      <c r="P2191" s="720"/>
      <c r="Q2191" s="720"/>
      <c r="R2191" s="720"/>
      <c r="S2191" s="720"/>
      <c r="T2191" s="720"/>
      <c r="U2191" s="720"/>
      <c r="V2191" s="716"/>
      <c r="W2191" s="720"/>
      <c r="X2191" s="713"/>
      <c r="Y2191" s="786"/>
      <c r="Z2191" s="720"/>
      <c r="AA2191" s="786"/>
      <c r="AB2191" s="720"/>
      <c r="AC2191" s="720"/>
      <c r="AD2191" s="720"/>
      <c r="AE2191" s="720"/>
      <c r="AF2191" s="786"/>
      <c r="AG2191" s="720"/>
      <c r="AH2191" s="720"/>
    </row>
    <row r="2192" spans="1:34" x14ac:dyDescent="0.25">
      <c r="A2192" s="720"/>
      <c r="B2192" s="720"/>
      <c r="C2192" s="786"/>
      <c r="D2192" s="720"/>
      <c r="E2192" s="786"/>
      <c r="F2192" s="1208"/>
      <c r="G2192" s="720"/>
      <c r="H2192" s="786"/>
      <c r="I2192" s="713"/>
      <c r="J2192" s="713"/>
      <c r="K2192" s="786"/>
      <c r="L2192" s="786"/>
      <c r="M2192" s="720"/>
      <c r="N2192" s="720"/>
      <c r="O2192" s="720"/>
      <c r="P2192" s="720"/>
      <c r="Q2192" s="720"/>
      <c r="R2192" s="720"/>
      <c r="S2192" s="720"/>
      <c r="T2192" s="720"/>
      <c r="U2192" s="720"/>
      <c r="V2192" s="716"/>
      <c r="W2192" s="720"/>
      <c r="X2192" s="713"/>
      <c r="Y2192" s="786"/>
      <c r="Z2192" s="720"/>
      <c r="AA2192" s="786"/>
      <c r="AB2192" s="720"/>
      <c r="AC2192" s="720"/>
      <c r="AD2192" s="720"/>
      <c r="AE2192" s="720"/>
      <c r="AF2192" s="786"/>
      <c r="AG2192" s="720"/>
      <c r="AH2192" s="720"/>
    </row>
    <row r="2193" spans="1:34" x14ac:dyDescent="0.25">
      <c r="A2193" s="720"/>
      <c r="B2193" s="720"/>
      <c r="C2193" s="786"/>
      <c r="D2193" s="720"/>
      <c r="E2193" s="786"/>
      <c r="F2193" s="1208"/>
      <c r="G2193" s="720"/>
      <c r="H2193" s="786"/>
      <c r="I2193" s="713"/>
      <c r="J2193" s="713"/>
      <c r="K2193" s="786"/>
      <c r="L2193" s="786"/>
      <c r="M2193" s="720"/>
      <c r="N2193" s="720"/>
      <c r="O2193" s="720"/>
      <c r="P2193" s="720"/>
      <c r="Q2193" s="720"/>
      <c r="R2193" s="720"/>
      <c r="S2193" s="720"/>
      <c r="T2193" s="720"/>
      <c r="U2193" s="720"/>
      <c r="V2193" s="716"/>
      <c r="W2193" s="720"/>
      <c r="X2193" s="713"/>
      <c r="Y2193" s="786"/>
      <c r="Z2193" s="720"/>
      <c r="AA2193" s="786"/>
      <c r="AB2193" s="720"/>
      <c r="AC2193" s="720"/>
      <c r="AD2193" s="720"/>
      <c r="AE2193" s="720"/>
      <c r="AF2193" s="786"/>
      <c r="AG2193" s="720"/>
      <c r="AH2193" s="720"/>
    </row>
    <row r="2194" spans="1:34" x14ac:dyDescent="0.25">
      <c r="A2194" s="720"/>
      <c r="B2194" s="720"/>
      <c r="C2194" s="786"/>
      <c r="D2194" s="720"/>
      <c r="E2194" s="786"/>
      <c r="F2194" s="1208"/>
      <c r="G2194" s="720"/>
      <c r="H2194" s="786"/>
      <c r="I2194" s="713"/>
      <c r="J2194" s="713"/>
      <c r="K2194" s="786"/>
      <c r="L2194" s="786"/>
      <c r="M2194" s="720"/>
      <c r="N2194" s="720"/>
      <c r="O2194" s="720"/>
      <c r="P2194" s="720"/>
      <c r="Q2194" s="720"/>
      <c r="R2194" s="720"/>
      <c r="S2194" s="720"/>
      <c r="T2194" s="720"/>
      <c r="U2194" s="720"/>
      <c r="V2194" s="716"/>
      <c r="W2194" s="720"/>
      <c r="X2194" s="713"/>
      <c r="Y2194" s="786"/>
      <c r="Z2194" s="720"/>
      <c r="AA2194" s="786"/>
      <c r="AB2194" s="720"/>
      <c r="AC2194" s="720"/>
      <c r="AD2194" s="720"/>
      <c r="AE2194" s="720"/>
      <c r="AF2194" s="786"/>
      <c r="AG2194" s="720"/>
      <c r="AH2194" s="720"/>
    </row>
    <row r="2195" spans="1:34" x14ac:dyDescent="0.25">
      <c r="A2195" s="720"/>
      <c r="B2195" s="720"/>
      <c r="C2195" s="786"/>
      <c r="D2195" s="720"/>
      <c r="E2195" s="786"/>
      <c r="F2195" s="1208"/>
      <c r="G2195" s="720"/>
      <c r="H2195" s="786"/>
      <c r="I2195" s="713"/>
      <c r="J2195" s="713"/>
      <c r="K2195" s="786"/>
      <c r="L2195" s="786"/>
      <c r="M2195" s="720"/>
      <c r="N2195" s="720"/>
      <c r="O2195" s="720"/>
      <c r="P2195" s="720"/>
      <c r="Q2195" s="720"/>
      <c r="R2195" s="720"/>
      <c r="S2195" s="720"/>
      <c r="T2195" s="720"/>
      <c r="U2195" s="720"/>
      <c r="V2195" s="716"/>
      <c r="W2195" s="720"/>
      <c r="X2195" s="713"/>
      <c r="Y2195" s="786"/>
      <c r="Z2195" s="720"/>
      <c r="AA2195" s="786"/>
      <c r="AB2195" s="720"/>
      <c r="AC2195" s="720"/>
      <c r="AD2195" s="720"/>
      <c r="AE2195" s="720"/>
      <c r="AF2195" s="786"/>
      <c r="AG2195" s="720"/>
      <c r="AH2195" s="720"/>
    </row>
    <row r="2196" spans="1:34" x14ac:dyDescent="0.25">
      <c r="A2196" s="720"/>
      <c r="B2196" s="720"/>
      <c r="C2196" s="786"/>
      <c r="D2196" s="720"/>
      <c r="E2196" s="786"/>
      <c r="F2196" s="1208"/>
      <c r="G2196" s="720"/>
      <c r="H2196" s="786"/>
      <c r="I2196" s="713"/>
      <c r="J2196" s="713"/>
      <c r="K2196" s="786"/>
      <c r="L2196" s="786"/>
      <c r="M2196" s="720"/>
      <c r="N2196" s="720"/>
      <c r="O2196" s="720"/>
      <c r="P2196" s="720"/>
      <c r="Q2196" s="720"/>
      <c r="R2196" s="720"/>
      <c r="S2196" s="720"/>
      <c r="T2196" s="720"/>
      <c r="U2196" s="720"/>
      <c r="V2196" s="716"/>
      <c r="W2196" s="720"/>
      <c r="X2196" s="713"/>
      <c r="Y2196" s="786"/>
      <c r="Z2196" s="720"/>
      <c r="AA2196" s="786"/>
      <c r="AB2196" s="720"/>
      <c r="AC2196" s="720"/>
      <c r="AD2196" s="720"/>
      <c r="AE2196" s="720"/>
      <c r="AF2196" s="786"/>
      <c r="AG2196" s="720"/>
      <c r="AH2196" s="720"/>
    </row>
    <row r="2197" spans="1:34" x14ac:dyDescent="0.25">
      <c r="A2197" s="720"/>
      <c r="B2197" s="720"/>
      <c r="C2197" s="786"/>
      <c r="D2197" s="720"/>
      <c r="E2197" s="786"/>
      <c r="F2197" s="1208"/>
      <c r="G2197" s="720"/>
      <c r="H2197" s="786"/>
      <c r="I2197" s="713"/>
      <c r="J2197" s="713"/>
      <c r="K2197" s="786"/>
      <c r="L2197" s="786"/>
      <c r="M2197" s="720"/>
      <c r="N2197" s="720"/>
      <c r="O2197" s="720"/>
      <c r="P2197" s="720"/>
      <c r="Q2197" s="720"/>
      <c r="R2197" s="720"/>
      <c r="S2197" s="720"/>
      <c r="T2197" s="720"/>
      <c r="U2197" s="720"/>
      <c r="V2197" s="716"/>
      <c r="W2197" s="720"/>
      <c r="X2197" s="713"/>
      <c r="Y2197" s="786"/>
      <c r="Z2197" s="720"/>
      <c r="AA2197" s="786"/>
      <c r="AB2197" s="720"/>
      <c r="AC2197" s="720"/>
      <c r="AD2197" s="720"/>
      <c r="AE2197" s="720"/>
      <c r="AF2197" s="786"/>
      <c r="AG2197" s="720"/>
      <c r="AH2197" s="720"/>
    </row>
    <row r="2198" spans="1:34" x14ac:dyDescent="0.25">
      <c r="A2198" s="720"/>
      <c r="B2198" s="720"/>
      <c r="C2198" s="786"/>
      <c r="D2198" s="720"/>
      <c r="E2198" s="786"/>
      <c r="F2198" s="1208"/>
      <c r="G2198" s="720"/>
      <c r="H2198" s="786"/>
      <c r="I2198" s="713"/>
      <c r="J2198" s="713"/>
      <c r="K2198" s="786"/>
      <c r="L2198" s="786"/>
      <c r="M2198" s="720"/>
      <c r="N2198" s="720"/>
      <c r="O2198" s="720"/>
      <c r="P2198" s="720"/>
      <c r="Q2198" s="720"/>
      <c r="R2198" s="720"/>
      <c r="S2198" s="720"/>
      <c r="T2198" s="720"/>
      <c r="U2198" s="720"/>
      <c r="V2198" s="716"/>
      <c r="W2198" s="720"/>
      <c r="X2198" s="713"/>
      <c r="Y2198" s="786"/>
      <c r="Z2198" s="720"/>
      <c r="AA2198" s="786"/>
      <c r="AB2198" s="720"/>
      <c r="AC2198" s="720"/>
      <c r="AD2198" s="720"/>
      <c r="AE2198" s="720"/>
      <c r="AF2198" s="786"/>
      <c r="AG2198" s="720"/>
      <c r="AH2198" s="720"/>
    </row>
    <row r="2199" spans="1:34" x14ac:dyDescent="0.25">
      <c r="A2199" s="720"/>
      <c r="B2199" s="720"/>
      <c r="C2199" s="786"/>
      <c r="D2199" s="720"/>
      <c r="E2199" s="786"/>
      <c r="F2199" s="1208"/>
      <c r="G2199" s="720"/>
      <c r="H2199" s="786"/>
      <c r="I2199" s="713"/>
      <c r="J2199" s="713"/>
      <c r="K2199" s="786"/>
      <c r="L2199" s="786"/>
      <c r="M2199" s="720"/>
      <c r="N2199" s="720"/>
      <c r="O2199" s="720"/>
      <c r="P2199" s="720"/>
      <c r="Q2199" s="720"/>
      <c r="R2199" s="720"/>
      <c r="S2199" s="720"/>
      <c r="T2199" s="720"/>
      <c r="U2199" s="720"/>
      <c r="V2199" s="716"/>
      <c r="W2199" s="720"/>
      <c r="X2199" s="713"/>
      <c r="Y2199" s="786"/>
      <c r="Z2199" s="720"/>
      <c r="AA2199" s="786"/>
      <c r="AB2199" s="720"/>
      <c r="AC2199" s="720"/>
      <c r="AD2199" s="720"/>
      <c r="AE2199" s="720"/>
      <c r="AF2199" s="786"/>
      <c r="AG2199" s="720"/>
      <c r="AH2199" s="720"/>
    </row>
    <row r="2200" spans="1:34" x14ac:dyDescent="0.25">
      <c r="A2200" s="720"/>
      <c r="B2200" s="720"/>
      <c r="C2200" s="786"/>
      <c r="D2200" s="720"/>
      <c r="E2200" s="786"/>
      <c r="F2200" s="1208"/>
      <c r="G2200" s="720"/>
      <c r="H2200" s="786"/>
      <c r="I2200" s="713"/>
      <c r="J2200" s="713"/>
      <c r="K2200" s="786"/>
      <c r="L2200" s="786"/>
      <c r="M2200" s="720"/>
      <c r="N2200" s="720"/>
      <c r="O2200" s="720"/>
      <c r="P2200" s="720"/>
      <c r="Q2200" s="720"/>
      <c r="R2200" s="720"/>
      <c r="S2200" s="720"/>
      <c r="T2200" s="720"/>
      <c r="U2200" s="720"/>
      <c r="V2200" s="716"/>
      <c r="W2200" s="720"/>
      <c r="X2200" s="713"/>
      <c r="Y2200" s="786"/>
      <c r="Z2200" s="720"/>
      <c r="AA2200" s="786"/>
      <c r="AB2200" s="720"/>
      <c r="AC2200" s="720"/>
      <c r="AD2200" s="720"/>
      <c r="AE2200" s="720"/>
      <c r="AF2200" s="786"/>
      <c r="AG2200" s="720"/>
      <c r="AH2200" s="720"/>
    </row>
    <row r="2201" spans="1:34" x14ac:dyDescent="0.25">
      <c r="A2201" s="720"/>
      <c r="B2201" s="720"/>
      <c r="C2201" s="786"/>
      <c r="D2201" s="720"/>
      <c r="E2201" s="786"/>
      <c r="F2201" s="1208"/>
      <c r="G2201" s="720"/>
      <c r="H2201" s="786"/>
      <c r="I2201" s="713"/>
      <c r="J2201" s="713"/>
      <c r="K2201" s="786"/>
      <c r="L2201" s="786"/>
      <c r="M2201" s="720"/>
      <c r="N2201" s="720"/>
      <c r="O2201" s="720"/>
      <c r="P2201" s="720"/>
      <c r="Q2201" s="720"/>
      <c r="R2201" s="720"/>
      <c r="S2201" s="720"/>
      <c r="T2201" s="720"/>
      <c r="U2201" s="720"/>
      <c r="V2201" s="716"/>
      <c r="W2201" s="720"/>
      <c r="X2201" s="713"/>
      <c r="Y2201" s="786"/>
      <c r="Z2201" s="720"/>
      <c r="AA2201" s="786"/>
      <c r="AB2201" s="720"/>
      <c r="AC2201" s="720"/>
      <c r="AD2201" s="720"/>
      <c r="AE2201" s="720"/>
      <c r="AF2201" s="786"/>
      <c r="AG2201" s="720"/>
      <c r="AH2201" s="720"/>
    </row>
    <row r="2202" spans="1:34" x14ac:dyDescent="0.25">
      <c r="A2202" s="720"/>
      <c r="B2202" s="720"/>
      <c r="C2202" s="786"/>
      <c r="D2202" s="720"/>
      <c r="E2202" s="786"/>
      <c r="F2202" s="1208"/>
      <c r="G2202" s="720"/>
      <c r="H2202" s="786"/>
      <c r="I2202" s="713"/>
      <c r="J2202" s="713"/>
      <c r="K2202" s="786"/>
      <c r="L2202" s="786"/>
      <c r="M2202" s="720"/>
      <c r="N2202" s="720"/>
      <c r="O2202" s="720"/>
      <c r="P2202" s="720"/>
      <c r="Q2202" s="720"/>
      <c r="R2202" s="720"/>
      <c r="S2202" s="720"/>
      <c r="T2202" s="720"/>
      <c r="U2202" s="720"/>
      <c r="V2202" s="716"/>
      <c r="W2202" s="720"/>
      <c r="X2202" s="713"/>
      <c r="Y2202" s="786"/>
      <c r="Z2202" s="720"/>
      <c r="AA2202" s="786"/>
      <c r="AB2202" s="720"/>
      <c r="AC2202" s="720"/>
      <c r="AD2202" s="720"/>
      <c r="AE2202" s="720"/>
      <c r="AF2202" s="786"/>
      <c r="AG2202" s="720"/>
      <c r="AH2202" s="720"/>
    </row>
    <row r="2203" spans="1:34" x14ac:dyDescent="0.25">
      <c r="A2203" s="720"/>
      <c r="B2203" s="720"/>
      <c r="C2203" s="786"/>
      <c r="D2203" s="720"/>
      <c r="E2203" s="786"/>
      <c r="F2203" s="1208"/>
      <c r="G2203" s="720"/>
      <c r="H2203" s="786"/>
      <c r="I2203" s="713"/>
      <c r="J2203" s="713"/>
      <c r="K2203" s="786"/>
      <c r="L2203" s="786"/>
      <c r="M2203" s="720"/>
      <c r="N2203" s="720"/>
      <c r="O2203" s="720"/>
      <c r="P2203" s="720"/>
      <c r="Q2203" s="720"/>
      <c r="R2203" s="720"/>
      <c r="S2203" s="720"/>
      <c r="T2203" s="720"/>
      <c r="U2203" s="720"/>
      <c r="V2203" s="716"/>
      <c r="W2203" s="720"/>
      <c r="X2203" s="713"/>
      <c r="Y2203" s="786"/>
      <c r="Z2203" s="720"/>
      <c r="AA2203" s="786"/>
      <c r="AB2203" s="720"/>
      <c r="AC2203" s="720"/>
      <c r="AD2203" s="720"/>
      <c r="AE2203" s="720"/>
      <c r="AF2203" s="786"/>
      <c r="AG2203" s="720"/>
      <c r="AH2203" s="720"/>
    </row>
    <row r="2204" spans="1:34" x14ac:dyDescent="0.25">
      <c r="A2204" s="720"/>
      <c r="B2204" s="720"/>
      <c r="C2204" s="786"/>
      <c r="D2204" s="720"/>
      <c r="E2204" s="786"/>
      <c r="F2204" s="1208"/>
      <c r="G2204" s="720"/>
      <c r="H2204" s="786"/>
      <c r="I2204" s="713"/>
      <c r="J2204" s="713"/>
      <c r="K2204" s="786"/>
      <c r="L2204" s="786"/>
      <c r="M2204" s="720"/>
      <c r="N2204" s="720"/>
      <c r="O2204" s="720"/>
      <c r="P2204" s="720"/>
      <c r="Q2204" s="720"/>
      <c r="R2204" s="720"/>
      <c r="S2204" s="720"/>
      <c r="T2204" s="720"/>
      <c r="U2204" s="720"/>
      <c r="V2204" s="716"/>
      <c r="W2204" s="720"/>
      <c r="X2204" s="713"/>
      <c r="Y2204" s="786"/>
      <c r="Z2204" s="720"/>
      <c r="AA2204" s="786"/>
      <c r="AB2204" s="720"/>
      <c r="AC2204" s="720"/>
      <c r="AD2204" s="720"/>
      <c r="AE2204" s="720"/>
      <c r="AF2204" s="786"/>
      <c r="AG2204" s="720"/>
      <c r="AH2204" s="720"/>
    </row>
    <row r="2205" spans="1:34" x14ac:dyDescent="0.25">
      <c r="A2205" s="720"/>
      <c r="B2205" s="720"/>
      <c r="C2205" s="786"/>
      <c r="D2205" s="720"/>
      <c r="E2205" s="786"/>
      <c r="F2205" s="1208"/>
      <c r="G2205" s="720"/>
      <c r="H2205" s="786"/>
      <c r="I2205" s="713"/>
      <c r="J2205" s="713"/>
      <c r="K2205" s="786"/>
      <c r="L2205" s="786"/>
      <c r="M2205" s="720"/>
      <c r="N2205" s="720"/>
      <c r="O2205" s="720"/>
      <c r="P2205" s="720"/>
      <c r="Q2205" s="720"/>
      <c r="R2205" s="720"/>
      <c r="S2205" s="720"/>
      <c r="T2205" s="720"/>
      <c r="U2205" s="720"/>
      <c r="V2205" s="716"/>
      <c r="W2205" s="720"/>
      <c r="X2205" s="713"/>
      <c r="Y2205" s="786"/>
      <c r="Z2205" s="720"/>
      <c r="AA2205" s="786"/>
      <c r="AB2205" s="720"/>
      <c r="AC2205" s="720"/>
      <c r="AD2205" s="720"/>
      <c r="AE2205" s="720"/>
      <c r="AF2205" s="786"/>
      <c r="AG2205" s="720"/>
      <c r="AH2205" s="720"/>
    </row>
    <row r="2206" spans="1:34" x14ac:dyDescent="0.25">
      <c r="A2206" s="720"/>
      <c r="B2206" s="720"/>
      <c r="C2206" s="786"/>
      <c r="D2206" s="720"/>
      <c r="E2206" s="786"/>
      <c r="F2206" s="1208"/>
      <c r="G2206" s="720"/>
      <c r="H2206" s="786"/>
      <c r="I2206" s="713"/>
      <c r="J2206" s="713"/>
      <c r="K2206" s="786"/>
      <c r="L2206" s="786"/>
      <c r="M2206" s="720"/>
      <c r="N2206" s="720"/>
      <c r="O2206" s="720"/>
      <c r="P2206" s="720"/>
      <c r="Q2206" s="720"/>
      <c r="R2206" s="720"/>
      <c r="S2206" s="720"/>
      <c r="T2206" s="720"/>
      <c r="U2206" s="720"/>
      <c r="V2206" s="716"/>
      <c r="W2206" s="720"/>
      <c r="X2206" s="713"/>
      <c r="Y2206" s="786"/>
      <c r="Z2206" s="720"/>
      <c r="AA2206" s="786"/>
      <c r="AB2206" s="720"/>
      <c r="AC2206" s="720"/>
      <c r="AD2206" s="720"/>
      <c r="AE2206" s="720"/>
      <c r="AF2206" s="786"/>
      <c r="AG2206" s="720"/>
      <c r="AH2206" s="720"/>
    </row>
    <row r="2207" spans="1:34" x14ac:dyDescent="0.25">
      <c r="A2207" s="720"/>
      <c r="B2207" s="720"/>
      <c r="C2207" s="786"/>
      <c r="D2207" s="720"/>
      <c r="E2207" s="786"/>
      <c r="F2207" s="1208"/>
      <c r="G2207" s="720"/>
      <c r="H2207" s="786"/>
      <c r="I2207" s="713"/>
      <c r="J2207" s="713"/>
      <c r="K2207" s="786"/>
      <c r="L2207" s="786"/>
      <c r="M2207" s="720"/>
      <c r="N2207" s="720"/>
      <c r="O2207" s="720"/>
      <c r="P2207" s="720"/>
      <c r="Q2207" s="720"/>
      <c r="R2207" s="720"/>
      <c r="S2207" s="720"/>
      <c r="T2207" s="720"/>
      <c r="U2207" s="720"/>
      <c r="V2207" s="716"/>
      <c r="W2207" s="720"/>
      <c r="X2207" s="713"/>
      <c r="Y2207" s="786"/>
      <c r="Z2207" s="720"/>
      <c r="AA2207" s="786"/>
      <c r="AB2207" s="720"/>
      <c r="AC2207" s="720"/>
      <c r="AD2207" s="720"/>
      <c r="AE2207" s="720"/>
      <c r="AF2207" s="786"/>
      <c r="AG2207" s="720"/>
      <c r="AH2207" s="720"/>
    </row>
    <row r="2208" spans="1:34" x14ac:dyDescent="0.25">
      <c r="A2208" s="720"/>
      <c r="B2208" s="720"/>
      <c r="C2208" s="786"/>
      <c r="D2208" s="720"/>
      <c r="E2208" s="786"/>
      <c r="F2208" s="1208"/>
      <c r="G2208" s="720"/>
      <c r="H2208" s="786"/>
      <c r="I2208" s="713"/>
      <c r="J2208" s="713"/>
      <c r="K2208" s="786"/>
      <c r="L2208" s="786"/>
      <c r="M2208" s="720"/>
      <c r="N2208" s="720"/>
      <c r="O2208" s="720"/>
      <c r="P2208" s="720"/>
      <c r="Q2208" s="720"/>
      <c r="R2208" s="720"/>
      <c r="S2208" s="720"/>
      <c r="T2208" s="720"/>
      <c r="U2208" s="720"/>
      <c r="V2208" s="716"/>
      <c r="W2208" s="720"/>
      <c r="X2208" s="713"/>
      <c r="Y2208" s="786"/>
      <c r="Z2208" s="720"/>
      <c r="AA2208" s="786"/>
      <c r="AB2208" s="720"/>
      <c r="AC2208" s="720"/>
      <c r="AD2208" s="720"/>
      <c r="AE2208" s="720"/>
      <c r="AF2208" s="786"/>
      <c r="AG2208" s="720"/>
      <c r="AH2208" s="720"/>
    </row>
    <row r="2209" spans="1:34" x14ac:dyDescent="0.25">
      <c r="A2209" s="720"/>
      <c r="B2209" s="720"/>
      <c r="C2209" s="786"/>
      <c r="D2209" s="720"/>
      <c r="E2209" s="786"/>
      <c r="F2209" s="1208"/>
      <c r="G2209" s="720"/>
      <c r="H2209" s="786"/>
      <c r="I2209" s="713"/>
      <c r="J2209" s="713"/>
      <c r="K2209" s="786"/>
      <c r="L2209" s="786"/>
      <c r="M2209" s="720"/>
      <c r="N2209" s="720"/>
      <c r="O2209" s="720"/>
      <c r="P2209" s="720"/>
      <c r="Q2209" s="720"/>
      <c r="R2209" s="720"/>
      <c r="S2209" s="720"/>
      <c r="T2209" s="720"/>
      <c r="U2209" s="720"/>
      <c r="V2209" s="716"/>
      <c r="W2209" s="720"/>
      <c r="X2209" s="713"/>
      <c r="Y2209" s="786"/>
      <c r="Z2209" s="720"/>
      <c r="AA2209" s="786"/>
      <c r="AB2209" s="720"/>
      <c r="AC2209" s="720"/>
      <c r="AD2209" s="720"/>
      <c r="AE2209" s="720"/>
      <c r="AF2209" s="786"/>
      <c r="AG2209" s="720"/>
      <c r="AH2209" s="720"/>
    </row>
    <row r="2210" spans="1:34" x14ac:dyDescent="0.25">
      <c r="A2210" s="720"/>
      <c r="B2210" s="720"/>
      <c r="C2210" s="786"/>
      <c r="D2210" s="720"/>
      <c r="E2210" s="786"/>
      <c r="F2210" s="1208"/>
      <c r="G2210" s="720"/>
      <c r="H2210" s="786"/>
      <c r="I2210" s="713"/>
      <c r="J2210" s="713"/>
      <c r="K2210" s="786"/>
      <c r="L2210" s="786"/>
      <c r="M2210" s="720"/>
      <c r="N2210" s="720"/>
      <c r="O2210" s="720"/>
      <c r="P2210" s="720"/>
      <c r="Q2210" s="720"/>
      <c r="R2210" s="720"/>
      <c r="S2210" s="720"/>
      <c r="T2210" s="720"/>
      <c r="U2210" s="720"/>
      <c r="V2210" s="716"/>
      <c r="W2210" s="720"/>
      <c r="X2210" s="713"/>
      <c r="Y2210" s="786"/>
      <c r="Z2210" s="720"/>
      <c r="AA2210" s="786"/>
      <c r="AB2210" s="720"/>
      <c r="AC2210" s="720"/>
      <c r="AD2210" s="720"/>
      <c r="AE2210" s="720"/>
      <c r="AF2210" s="786"/>
      <c r="AG2210" s="720"/>
      <c r="AH2210" s="720"/>
    </row>
    <row r="2211" spans="1:34" x14ac:dyDescent="0.25">
      <c r="A2211" s="720"/>
      <c r="B2211" s="720"/>
      <c r="C2211" s="786"/>
      <c r="D2211" s="720"/>
      <c r="E2211" s="786"/>
      <c r="F2211" s="1208"/>
      <c r="G2211" s="720"/>
      <c r="H2211" s="786"/>
      <c r="I2211" s="713"/>
      <c r="J2211" s="713"/>
      <c r="K2211" s="786"/>
      <c r="L2211" s="786"/>
      <c r="M2211" s="720"/>
      <c r="N2211" s="720"/>
      <c r="O2211" s="720"/>
      <c r="P2211" s="720"/>
      <c r="Q2211" s="720"/>
      <c r="R2211" s="720"/>
      <c r="S2211" s="720"/>
      <c r="T2211" s="720"/>
      <c r="U2211" s="720"/>
      <c r="V2211" s="716"/>
      <c r="W2211" s="720"/>
      <c r="X2211" s="713"/>
      <c r="Y2211" s="786"/>
      <c r="Z2211" s="720"/>
      <c r="AA2211" s="786"/>
      <c r="AB2211" s="720"/>
      <c r="AC2211" s="720"/>
      <c r="AD2211" s="720"/>
      <c r="AE2211" s="720"/>
      <c r="AF2211" s="786"/>
      <c r="AG2211" s="720"/>
      <c r="AH2211" s="720"/>
    </row>
    <row r="2212" spans="1:34" x14ac:dyDescent="0.25">
      <c r="A2212" s="720"/>
      <c r="B2212" s="720"/>
      <c r="C2212" s="786"/>
      <c r="D2212" s="720"/>
      <c r="E2212" s="786"/>
      <c r="F2212" s="1208"/>
      <c r="G2212" s="720"/>
      <c r="H2212" s="786"/>
      <c r="I2212" s="713"/>
      <c r="J2212" s="713"/>
      <c r="K2212" s="786"/>
      <c r="L2212" s="786"/>
      <c r="M2212" s="720"/>
      <c r="N2212" s="720"/>
      <c r="O2212" s="720"/>
      <c r="P2212" s="720"/>
      <c r="Q2212" s="720"/>
      <c r="R2212" s="720"/>
      <c r="S2212" s="720"/>
      <c r="T2212" s="720"/>
      <c r="U2212" s="720"/>
      <c r="V2212" s="716"/>
      <c r="W2212" s="720"/>
      <c r="X2212" s="713"/>
      <c r="Y2212" s="786"/>
      <c r="Z2212" s="720"/>
      <c r="AA2212" s="786"/>
      <c r="AB2212" s="720"/>
      <c r="AC2212" s="720"/>
      <c r="AD2212" s="720"/>
      <c r="AE2212" s="720"/>
      <c r="AF2212" s="786"/>
      <c r="AG2212" s="720"/>
      <c r="AH2212" s="720"/>
    </row>
    <row r="2213" spans="1:34" x14ac:dyDescent="0.25">
      <c r="A2213" s="720"/>
      <c r="B2213" s="720"/>
      <c r="C2213" s="786"/>
      <c r="D2213" s="720"/>
      <c r="E2213" s="786"/>
      <c r="F2213" s="1208"/>
      <c r="G2213" s="720"/>
      <c r="H2213" s="786"/>
      <c r="I2213" s="713"/>
      <c r="J2213" s="713"/>
      <c r="K2213" s="786"/>
      <c r="L2213" s="786"/>
      <c r="M2213" s="720"/>
      <c r="N2213" s="720"/>
      <c r="O2213" s="720"/>
      <c r="P2213" s="720"/>
      <c r="Q2213" s="720"/>
      <c r="R2213" s="720"/>
      <c r="S2213" s="720"/>
      <c r="T2213" s="720"/>
      <c r="U2213" s="720"/>
      <c r="V2213" s="716"/>
      <c r="W2213" s="720"/>
      <c r="X2213" s="713"/>
      <c r="Y2213" s="786"/>
      <c r="Z2213" s="720"/>
      <c r="AA2213" s="786"/>
      <c r="AB2213" s="720"/>
      <c r="AC2213" s="720"/>
      <c r="AD2213" s="720"/>
      <c r="AE2213" s="720"/>
      <c r="AF2213" s="786"/>
      <c r="AG2213" s="720"/>
      <c r="AH2213" s="720"/>
    </row>
    <row r="2214" spans="1:34" x14ac:dyDescent="0.25">
      <c r="A2214" s="720"/>
      <c r="B2214" s="720"/>
      <c r="C2214" s="786"/>
      <c r="D2214" s="720"/>
      <c r="E2214" s="786"/>
      <c r="F2214" s="1208"/>
      <c r="G2214" s="720"/>
      <c r="H2214" s="786"/>
      <c r="I2214" s="713"/>
      <c r="J2214" s="713"/>
      <c r="K2214" s="786"/>
      <c r="L2214" s="786"/>
      <c r="M2214" s="720"/>
      <c r="N2214" s="720"/>
      <c r="O2214" s="720"/>
      <c r="P2214" s="720"/>
      <c r="Q2214" s="720"/>
      <c r="R2214" s="720"/>
      <c r="S2214" s="720"/>
      <c r="T2214" s="720"/>
      <c r="U2214" s="720"/>
      <c r="V2214" s="716"/>
      <c r="W2214" s="720"/>
      <c r="X2214" s="713"/>
      <c r="Y2214" s="786"/>
      <c r="Z2214" s="720"/>
      <c r="AA2214" s="786"/>
      <c r="AB2214" s="720"/>
      <c r="AC2214" s="720"/>
      <c r="AD2214" s="720"/>
      <c r="AE2214" s="720"/>
      <c r="AF2214" s="786"/>
      <c r="AG2214" s="720"/>
      <c r="AH2214" s="720"/>
    </row>
    <row r="2215" spans="1:34" x14ac:dyDescent="0.25">
      <c r="A2215" s="720"/>
      <c r="B2215" s="720"/>
      <c r="C2215" s="786"/>
      <c r="D2215" s="720"/>
      <c r="E2215" s="786"/>
      <c r="F2215" s="1208"/>
      <c r="G2215" s="720"/>
      <c r="H2215" s="786"/>
      <c r="I2215" s="713"/>
      <c r="J2215" s="713"/>
      <c r="K2215" s="786"/>
      <c r="L2215" s="786"/>
      <c r="M2215" s="720"/>
      <c r="N2215" s="720"/>
      <c r="O2215" s="720"/>
      <c r="P2215" s="720"/>
      <c r="Q2215" s="720"/>
      <c r="R2215" s="720"/>
      <c r="S2215" s="720"/>
      <c r="T2215" s="720"/>
      <c r="U2215" s="720"/>
      <c r="V2215" s="716"/>
      <c r="W2215" s="720"/>
      <c r="X2215" s="713"/>
      <c r="Y2215" s="786"/>
      <c r="Z2215" s="720"/>
      <c r="AA2215" s="786"/>
      <c r="AB2215" s="720"/>
      <c r="AC2215" s="720"/>
      <c r="AD2215" s="720"/>
      <c r="AE2215" s="720"/>
      <c r="AF2215" s="786"/>
      <c r="AG2215" s="720"/>
      <c r="AH2215" s="720"/>
    </row>
    <row r="2216" spans="1:34" x14ac:dyDescent="0.25">
      <c r="A2216" s="720"/>
      <c r="B2216" s="720"/>
      <c r="C2216" s="786"/>
      <c r="D2216" s="720"/>
      <c r="E2216" s="786"/>
      <c r="F2216" s="1208"/>
      <c r="G2216" s="720"/>
      <c r="H2216" s="786"/>
      <c r="I2216" s="713"/>
      <c r="J2216" s="713"/>
      <c r="K2216" s="786"/>
      <c r="L2216" s="786"/>
      <c r="M2216" s="720"/>
      <c r="N2216" s="720"/>
      <c r="O2216" s="720"/>
      <c r="P2216" s="720"/>
      <c r="Q2216" s="720"/>
      <c r="R2216" s="720"/>
      <c r="S2216" s="720"/>
      <c r="T2216" s="720"/>
      <c r="U2216" s="720"/>
      <c r="V2216" s="716"/>
      <c r="W2216" s="720"/>
      <c r="X2216" s="713"/>
      <c r="Y2216" s="786"/>
      <c r="Z2216" s="720"/>
      <c r="AA2216" s="786"/>
      <c r="AB2216" s="720"/>
      <c r="AC2216" s="720"/>
      <c r="AD2216" s="720"/>
      <c r="AE2216" s="720"/>
      <c r="AF2216" s="786"/>
      <c r="AG2216" s="720"/>
      <c r="AH2216" s="720"/>
    </row>
    <row r="2217" spans="1:34" x14ac:dyDescent="0.25">
      <c r="A2217" s="720"/>
      <c r="B2217" s="720"/>
      <c r="C2217" s="786"/>
      <c r="D2217" s="720"/>
      <c r="E2217" s="786"/>
      <c r="F2217" s="1208"/>
      <c r="G2217" s="720"/>
      <c r="H2217" s="786"/>
      <c r="I2217" s="713"/>
      <c r="J2217" s="713"/>
      <c r="K2217" s="786"/>
      <c r="L2217" s="786"/>
      <c r="M2217" s="720"/>
      <c r="N2217" s="720"/>
      <c r="O2217" s="720"/>
      <c r="P2217" s="720"/>
      <c r="Q2217" s="720"/>
      <c r="R2217" s="720"/>
      <c r="S2217" s="720"/>
      <c r="T2217" s="720"/>
      <c r="U2217" s="720"/>
      <c r="V2217" s="716"/>
      <c r="W2217" s="720"/>
      <c r="X2217" s="713"/>
      <c r="Y2217" s="786"/>
      <c r="Z2217" s="720"/>
      <c r="AA2217" s="786"/>
      <c r="AB2217" s="720"/>
      <c r="AC2217" s="720"/>
      <c r="AD2217" s="720"/>
      <c r="AE2217" s="720"/>
      <c r="AF2217" s="786"/>
      <c r="AG2217" s="720"/>
      <c r="AH2217" s="720"/>
    </row>
    <row r="2218" spans="1:34" x14ac:dyDescent="0.25">
      <c r="A2218" s="720"/>
      <c r="B2218" s="720"/>
      <c r="C2218" s="786"/>
      <c r="D2218" s="720"/>
      <c r="E2218" s="786"/>
      <c r="F2218" s="1208"/>
      <c r="G2218" s="720"/>
      <c r="H2218" s="786"/>
      <c r="I2218" s="713"/>
      <c r="J2218" s="713"/>
      <c r="K2218" s="786"/>
      <c r="L2218" s="786"/>
      <c r="M2218" s="720"/>
      <c r="N2218" s="720"/>
      <c r="O2218" s="720"/>
      <c r="P2218" s="720"/>
      <c r="Q2218" s="720"/>
      <c r="R2218" s="720"/>
      <c r="S2218" s="720"/>
      <c r="T2218" s="720"/>
      <c r="U2218" s="720"/>
      <c r="V2218" s="716"/>
      <c r="W2218" s="720"/>
      <c r="X2218" s="713"/>
      <c r="Y2218" s="786"/>
      <c r="Z2218" s="720"/>
      <c r="AA2218" s="786"/>
      <c r="AB2218" s="720"/>
      <c r="AC2218" s="720"/>
      <c r="AD2218" s="720"/>
      <c r="AE2218" s="720"/>
      <c r="AF2218" s="786"/>
      <c r="AG2218" s="720"/>
      <c r="AH2218" s="720"/>
    </row>
    <row r="2219" spans="1:34" x14ac:dyDescent="0.25">
      <c r="A2219" s="720"/>
      <c r="B2219" s="720"/>
      <c r="C2219" s="786"/>
      <c r="D2219" s="720"/>
      <c r="E2219" s="786"/>
      <c r="F2219" s="1208"/>
      <c r="G2219" s="720"/>
      <c r="H2219" s="786"/>
      <c r="I2219" s="713"/>
      <c r="J2219" s="713"/>
      <c r="K2219" s="786"/>
      <c r="L2219" s="786"/>
      <c r="M2219" s="720"/>
      <c r="N2219" s="720"/>
      <c r="O2219" s="720"/>
      <c r="P2219" s="720"/>
      <c r="Q2219" s="720"/>
      <c r="R2219" s="720"/>
      <c r="S2219" s="720"/>
      <c r="T2219" s="720"/>
      <c r="U2219" s="720"/>
      <c r="V2219" s="716"/>
      <c r="W2219" s="720"/>
      <c r="X2219" s="713"/>
      <c r="Y2219" s="786"/>
      <c r="Z2219" s="720"/>
      <c r="AA2219" s="786"/>
      <c r="AB2219" s="720"/>
      <c r="AC2219" s="720"/>
      <c r="AD2219" s="720"/>
      <c r="AE2219" s="720"/>
      <c r="AF2219" s="786"/>
      <c r="AG2219" s="720"/>
      <c r="AH2219" s="720"/>
    </row>
    <row r="2220" spans="1:34" x14ac:dyDescent="0.25">
      <c r="A2220" s="720"/>
      <c r="B2220" s="720"/>
      <c r="C2220" s="786"/>
      <c r="D2220" s="720"/>
      <c r="E2220" s="786"/>
      <c r="F2220" s="1208"/>
      <c r="G2220" s="720"/>
      <c r="H2220" s="786"/>
      <c r="I2220" s="713"/>
      <c r="J2220" s="713"/>
      <c r="K2220" s="786"/>
      <c r="L2220" s="786"/>
      <c r="M2220" s="720"/>
      <c r="N2220" s="720"/>
      <c r="O2220" s="720"/>
      <c r="P2220" s="720"/>
      <c r="Q2220" s="720"/>
      <c r="R2220" s="720"/>
      <c r="S2220" s="720"/>
      <c r="T2220" s="720"/>
      <c r="U2220" s="720"/>
      <c r="V2220" s="716"/>
      <c r="W2220" s="720"/>
      <c r="X2220" s="713"/>
      <c r="Y2220" s="786"/>
      <c r="Z2220" s="720"/>
      <c r="AA2220" s="786"/>
      <c r="AB2220" s="720"/>
      <c r="AC2220" s="720"/>
      <c r="AD2220" s="720"/>
      <c r="AE2220" s="720"/>
      <c r="AF2220" s="786"/>
      <c r="AG2220" s="720"/>
      <c r="AH2220" s="720"/>
    </row>
    <row r="2221" spans="1:34" x14ac:dyDescent="0.25">
      <c r="A2221" s="720"/>
      <c r="B2221" s="720"/>
      <c r="C2221" s="786"/>
      <c r="D2221" s="720"/>
      <c r="E2221" s="786"/>
      <c r="F2221" s="1208"/>
      <c r="G2221" s="720"/>
      <c r="H2221" s="786"/>
      <c r="I2221" s="713"/>
      <c r="J2221" s="713"/>
      <c r="K2221" s="786"/>
      <c r="L2221" s="786"/>
      <c r="M2221" s="720"/>
      <c r="N2221" s="720"/>
      <c r="O2221" s="720"/>
      <c r="P2221" s="720"/>
      <c r="Q2221" s="720"/>
      <c r="R2221" s="720"/>
      <c r="S2221" s="720"/>
      <c r="T2221" s="720"/>
      <c r="U2221" s="720"/>
      <c r="V2221" s="716"/>
      <c r="W2221" s="720"/>
      <c r="X2221" s="713"/>
      <c r="Y2221" s="786"/>
      <c r="Z2221" s="720"/>
      <c r="AA2221" s="786"/>
      <c r="AB2221" s="720"/>
      <c r="AC2221" s="720"/>
      <c r="AD2221" s="720"/>
      <c r="AE2221" s="720"/>
      <c r="AF2221" s="786"/>
      <c r="AG2221" s="720"/>
      <c r="AH2221" s="720"/>
    </row>
    <row r="2222" spans="1:34" x14ac:dyDescent="0.25">
      <c r="A2222" s="720"/>
      <c r="B2222" s="720"/>
      <c r="C2222" s="786"/>
      <c r="D2222" s="720"/>
      <c r="E2222" s="786"/>
      <c r="F2222" s="1208"/>
      <c r="G2222" s="720"/>
      <c r="H2222" s="786"/>
      <c r="I2222" s="713"/>
      <c r="J2222" s="713"/>
      <c r="K2222" s="786"/>
      <c r="L2222" s="786"/>
      <c r="M2222" s="720"/>
      <c r="N2222" s="720"/>
      <c r="O2222" s="720"/>
      <c r="P2222" s="720"/>
      <c r="Q2222" s="720"/>
      <c r="R2222" s="720"/>
      <c r="S2222" s="720"/>
      <c r="T2222" s="720"/>
      <c r="U2222" s="720"/>
      <c r="V2222" s="716"/>
      <c r="W2222" s="720"/>
      <c r="X2222" s="713"/>
      <c r="Y2222" s="786"/>
      <c r="Z2222" s="720"/>
      <c r="AA2222" s="786"/>
      <c r="AB2222" s="720"/>
      <c r="AC2222" s="720"/>
      <c r="AD2222" s="720"/>
      <c r="AE2222" s="720"/>
      <c r="AF2222" s="786"/>
      <c r="AG2222" s="720"/>
      <c r="AH2222" s="720"/>
    </row>
    <row r="2223" spans="1:34" x14ac:dyDescent="0.25">
      <c r="A2223" s="720"/>
      <c r="B2223" s="720"/>
      <c r="C2223" s="786"/>
      <c r="D2223" s="720"/>
      <c r="E2223" s="786"/>
      <c r="F2223" s="1208"/>
      <c r="G2223" s="720"/>
      <c r="H2223" s="786"/>
      <c r="I2223" s="713"/>
      <c r="J2223" s="713"/>
      <c r="K2223" s="786"/>
      <c r="L2223" s="786"/>
      <c r="M2223" s="720"/>
      <c r="N2223" s="720"/>
      <c r="O2223" s="720"/>
      <c r="P2223" s="720"/>
      <c r="Q2223" s="720"/>
      <c r="R2223" s="720"/>
      <c r="S2223" s="720"/>
      <c r="T2223" s="720"/>
      <c r="U2223" s="720"/>
      <c r="V2223" s="716"/>
      <c r="W2223" s="720"/>
      <c r="X2223" s="713"/>
      <c r="Y2223" s="786"/>
      <c r="Z2223" s="720"/>
      <c r="AA2223" s="786"/>
      <c r="AB2223" s="720"/>
      <c r="AC2223" s="720"/>
      <c r="AD2223" s="720"/>
      <c r="AE2223" s="720"/>
      <c r="AF2223" s="786"/>
      <c r="AG2223" s="720"/>
      <c r="AH2223" s="720"/>
    </row>
    <row r="2224" spans="1:34" x14ac:dyDescent="0.25">
      <c r="A2224" s="720"/>
      <c r="B2224" s="720"/>
      <c r="C2224" s="786"/>
      <c r="D2224" s="720"/>
      <c r="E2224" s="786"/>
      <c r="F2224" s="1208"/>
      <c r="G2224" s="720"/>
      <c r="H2224" s="786"/>
      <c r="I2224" s="713"/>
      <c r="J2224" s="713"/>
      <c r="K2224" s="786"/>
      <c r="L2224" s="786"/>
      <c r="M2224" s="720"/>
      <c r="N2224" s="720"/>
      <c r="O2224" s="720"/>
      <c r="P2224" s="720"/>
      <c r="Q2224" s="720"/>
      <c r="R2224" s="720"/>
      <c r="S2224" s="720"/>
      <c r="T2224" s="720"/>
      <c r="U2224" s="720"/>
      <c r="V2224" s="716"/>
      <c r="W2224" s="720"/>
      <c r="X2224" s="713"/>
      <c r="Y2224" s="786"/>
      <c r="Z2224" s="720"/>
      <c r="AA2224" s="786"/>
      <c r="AB2224" s="720"/>
      <c r="AC2224" s="720"/>
      <c r="AD2224" s="720"/>
      <c r="AE2224" s="720"/>
      <c r="AF2224" s="786"/>
      <c r="AG2224" s="720"/>
      <c r="AH2224" s="720"/>
    </row>
    <row r="2225" spans="1:34" x14ac:dyDescent="0.25">
      <c r="A2225" s="720"/>
      <c r="B2225" s="720"/>
      <c r="C2225" s="786"/>
      <c r="D2225" s="720"/>
      <c r="E2225" s="786"/>
      <c r="F2225" s="1208"/>
      <c r="G2225" s="720"/>
      <c r="H2225" s="786"/>
      <c r="I2225" s="713"/>
      <c r="J2225" s="713"/>
      <c r="K2225" s="786"/>
      <c r="L2225" s="786"/>
      <c r="M2225" s="720"/>
      <c r="N2225" s="720"/>
      <c r="O2225" s="720"/>
      <c r="P2225" s="720"/>
      <c r="Q2225" s="720"/>
      <c r="R2225" s="720"/>
      <c r="S2225" s="720"/>
      <c r="T2225" s="720"/>
      <c r="U2225" s="720"/>
      <c r="V2225" s="716"/>
      <c r="W2225" s="720"/>
      <c r="X2225" s="713"/>
      <c r="Y2225" s="786"/>
      <c r="Z2225" s="720"/>
      <c r="AA2225" s="786"/>
      <c r="AB2225" s="720"/>
      <c r="AC2225" s="720"/>
      <c r="AD2225" s="720"/>
      <c r="AE2225" s="720"/>
      <c r="AF2225" s="786"/>
      <c r="AG2225" s="720"/>
      <c r="AH2225" s="720"/>
    </row>
    <row r="2226" spans="1:34" x14ac:dyDescent="0.25">
      <c r="A2226" s="720"/>
      <c r="B2226" s="720"/>
      <c r="C2226" s="786"/>
      <c r="D2226" s="720"/>
      <c r="E2226" s="786"/>
      <c r="F2226" s="1208"/>
      <c r="G2226" s="720"/>
      <c r="H2226" s="786"/>
      <c r="I2226" s="713"/>
      <c r="J2226" s="713"/>
      <c r="K2226" s="786"/>
      <c r="L2226" s="786"/>
      <c r="M2226" s="720"/>
      <c r="N2226" s="720"/>
      <c r="O2226" s="720"/>
      <c r="P2226" s="720"/>
      <c r="Q2226" s="720"/>
      <c r="R2226" s="720"/>
      <c r="S2226" s="720"/>
      <c r="T2226" s="720"/>
      <c r="U2226" s="720"/>
      <c r="V2226" s="716"/>
      <c r="W2226" s="720"/>
      <c r="X2226" s="713"/>
      <c r="Y2226" s="786"/>
      <c r="Z2226" s="720"/>
      <c r="AA2226" s="786"/>
      <c r="AB2226" s="720"/>
      <c r="AC2226" s="720"/>
      <c r="AD2226" s="720"/>
      <c r="AE2226" s="720"/>
      <c r="AF2226" s="786"/>
      <c r="AG2226" s="720"/>
      <c r="AH2226" s="720"/>
    </row>
    <row r="2227" spans="1:34" x14ac:dyDescent="0.25">
      <c r="A2227" s="720"/>
      <c r="B2227" s="720"/>
      <c r="C2227" s="786"/>
      <c r="D2227" s="720"/>
      <c r="E2227" s="786"/>
      <c r="F2227" s="1208"/>
      <c r="G2227" s="720"/>
      <c r="H2227" s="786"/>
      <c r="I2227" s="713"/>
      <c r="J2227" s="713"/>
      <c r="K2227" s="786"/>
      <c r="L2227" s="786"/>
      <c r="M2227" s="720"/>
      <c r="N2227" s="720"/>
      <c r="O2227" s="720"/>
      <c r="P2227" s="720"/>
      <c r="Q2227" s="720"/>
      <c r="R2227" s="720"/>
      <c r="S2227" s="720"/>
      <c r="T2227" s="720"/>
      <c r="U2227" s="720"/>
      <c r="V2227" s="716"/>
      <c r="W2227" s="720"/>
      <c r="X2227" s="713"/>
      <c r="Y2227" s="786"/>
      <c r="Z2227" s="720"/>
      <c r="AA2227" s="786"/>
      <c r="AB2227" s="720"/>
      <c r="AC2227" s="720"/>
      <c r="AD2227" s="720"/>
      <c r="AE2227" s="720"/>
      <c r="AF2227" s="786"/>
      <c r="AG2227" s="720"/>
      <c r="AH2227" s="720"/>
    </row>
    <row r="2228" spans="1:34" x14ac:dyDescent="0.25">
      <c r="A2228" s="720"/>
      <c r="B2228" s="720"/>
      <c r="C2228" s="786"/>
      <c r="D2228" s="720"/>
      <c r="E2228" s="786"/>
      <c r="F2228" s="1208"/>
      <c r="G2228" s="720"/>
      <c r="H2228" s="786"/>
      <c r="I2228" s="713"/>
      <c r="J2228" s="713"/>
      <c r="K2228" s="786"/>
      <c r="L2228" s="786"/>
      <c r="M2228" s="720"/>
      <c r="N2228" s="720"/>
      <c r="O2228" s="720"/>
      <c r="P2228" s="720"/>
      <c r="Q2228" s="720"/>
      <c r="R2228" s="720"/>
      <c r="S2228" s="720"/>
      <c r="T2228" s="720"/>
      <c r="U2228" s="720"/>
      <c r="V2228" s="716"/>
      <c r="W2228" s="720"/>
      <c r="X2228" s="713"/>
      <c r="Y2228" s="786"/>
      <c r="Z2228" s="720"/>
      <c r="AA2228" s="786"/>
      <c r="AB2228" s="720"/>
      <c r="AC2228" s="720"/>
      <c r="AD2228" s="720"/>
      <c r="AE2228" s="720"/>
      <c r="AF2228" s="786"/>
      <c r="AG2228" s="720"/>
      <c r="AH2228" s="720"/>
    </row>
    <row r="2229" spans="1:34" x14ac:dyDescent="0.25">
      <c r="A2229" s="720"/>
      <c r="B2229" s="720"/>
      <c r="C2229" s="786"/>
      <c r="D2229" s="720"/>
      <c r="E2229" s="786"/>
      <c r="F2229" s="1208"/>
      <c r="G2229" s="720"/>
      <c r="H2229" s="786"/>
      <c r="I2229" s="713"/>
      <c r="J2229" s="713"/>
      <c r="K2229" s="786"/>
      <c r="L2229" s="786"/>
      <c r="M2229" s="720"/>
      <c r="N2229" s="720"/>
      <c r="O2229" s="720"/>
      <c r="P2229" s="720"/>
      <c r="Q2229" s="720"/>
      <c r="R2229" s="720"/>
      <c r="S2229" s="720"/>
      <c r="T2229" s="720"/>
      <c r="U2229" s="720"/>
      <c r="V2229" s="716"/>
      <c r="W2229" s="720"/>
      <c r="X2229" s="713"/>
      <c r="Y2229" s="786"/>
      <c r="Z2229" s="720"/>
      <c r="AA2229" s="786"/>
      <c r="AB2229" s="720"/>
      <c r="AC2229" s="720"/>
      <c r="AD2229" s="720"/>
      <c r="AE2229" s="720"/>
      <c r="AF2229" s="786"/>
      <c r="AG2229" s="720"/>
      <c r="AH2229" s="720"/>
    </row>
    <row r="2230" spans="1:34" x14ac:dyDescent="0.25">
      <c r="A2230" s="720"/>
      <c r="B2230" s="720"/>
      <c r="C2230" s="786"/>
      <c r="D2230" s="720"/>
      <c r="E2230" s="786"/>
      <c r="F2230" s="1208"/>
      <c r="G2230" s="720"/>
      <c r="H2230" s="786"/>
      <c r="I2230" s="713"/>
      <c r="J2230" s="713"/>
      <c r="K2230" s="786"/>
      <c r="L2230" s="786"/>
      <c r="M2230" s="720"/>
      <c r="N2230" s="720"/>
      <c r="O2230" s="720"/>
      <c r="P2230" s="720"/>
      <c r="Q2230" s="720"/>
      <c r="R2230" s="720"/>
      <c r="S2230" s="720"/>
      <c r="T2230" s="720"/>
      <c r="U2230" s="720"/>
      <c r="V2230" s="716"/>
      <c r="W2230" s="720"/>
      <c r="X2230" s="713"/>
      <c r="Y2230" s="786"/>
      <c r="Z2230" s="720"/>
      <c r="AA2230" s="786"/>
      <c r="AB2230" s="720"/>
      <c r="AC2230" s="720"/>
      <c r="AD2230" s="720"/>
      <c r="AE2230" s="720"/>
      <c r="AF2230" s="786"/>
      <c r="AG2230" s="720"/>
      <c r="AH2230" s="720"/>
    </row>
    <row r="2231" spans="1:34" x14ac:dyDescent="0.25">
      <c r="A2231" s="720"/>
      <c r="B2231" s="720"/>
      <c r="C2231" s="786"/>
      <c r="D2231" s="720"/>
      <c r="E2231" s="786"/>
      <c r="F2231" s="1208"/>
      <c r="G2231" s="720"/>
      <c r="H2231" s="786"/>
      <c r="I2231" s="713"/>
      <c r="J2231" s="713"/>
      <c r="K2231" s="786"/>
      <c r="L2231" s="786"/>
      <c r="M2231" s="720"/>
      <c r="N2231" s="720"/>
      <c r="O2231" s="720"/>
      <c r="P2231" s="720"/>
      <c r="Q2231" s="720"/>
      <c r="R2231" s="720"/>
      <c r="S2231" s="720"/>
      <c r="T2231" s="720"/>
      <c r="U2231" s="720"/>
      <c r="V2231" s="716"/>
      <c r="W2231" s="720"/>
      <c r="X2231" s="713"/>
      <c r="Y2231" s="786"/>
      <c r="Z2231" s="720"/>
      <c r="AA2231" s="786"/>
      <c r="AB2231" s="720"/>
      <c r="AC2231" s="720"/>
      <c r="AD2231" s="720"/>
      <c r="AE2231" s="720"/>
      <c r="AF2231" s="786"/>
      <c r="AG2231" s="720"/>
      <c r="AH2231" s="720"/>
    </row>
    <row r="2232" spans="1:34" x14ac:dyDescent="0.25">
      <c r="A2232" s="720"/>
      <c r="B2232" s="720"/>
      <c r="C2232" s="786"/>
      <c r="D2232" s="720"/>
      <c r="E2232" s="786"/>
      <c r="F2232" s="1208"/>
      <c r="G2232" s="720"/>
      <c r="H2232" s="786"/>
      <c r="I2232" s="713"/>
      <c r="J2232" s="713"/>
      <c r="K2232" s="786"/>
      <c r="L2232" s="786"/>
      <c r="M2232" s="720"/>
      <c r="N2232" s="720"/>
      <c r="O2232" s="720"/>
      <c r="P2232" s="720"/>
      <c r="Q2232" s="720"/>
      <c r="R2232" s="720"/>
      <c r="S2232" s="720"/>
      <c r="T2232" s="720"/>
      <c r="U2232" s="720"/>
      <c r="V2232" s="716"/>
      <c r="W2232" s="720"/>
      <c r="X2232" s="713"/>
      <c r="Y2232" s="786"/>
      <c r="Z2232" s="720"/>
      <c r="AA2232" s="786"/>
      <c r="AB2232" s="720"/>
      <c r="AC2232" s="720"/>
      <c r="AD2232" s="720"/>
      <c r="AE2232" s="720"/>
      <c r="AF2232" s="786"/>
      <c r="AG2232" s="720"/>
      <c r="AH2232" s="720"/>
    </row>
    <row r="2233" spans="1:34" x14ac:dyDescent="0.25">
      <c r="A2233" s="720"/>
      <c r="B2233" s="720"/>
      <c r="C2233" s="786"/>
      <c r="D2233" s="720"/>
      <c r="E2233" s="786"/>
      <c r="F2233" s="1208"/>
      <c r="G2233" s="720"/>
      <c r="H2233" s="786"/>
      <c r="I2233" s="713"/>
      <c r="J2233" s="713"/>
      <c r="K2233" s="786"/>
      <c r="L2233" s="786"/>
      <c r="M2233" s="720"/>
      <c r="N2233" s="720"/>
      <c r="O2233" s="720"/>
      <c r="P2233" s="720"/>
      <c r="Q2233" s="720"/>
      <c r="R2233" s="720"/>
      <c r="S2233" s="720"/>
      <c r="T2233" s="720"/>
      <c r="U2233" s="720"/>
      <c r="V2233" s="716"/>
      <c r="W2233" s="720"/>
      <c r="X2233" s="713"/>
      <c r="Y2233" s="786"/>
      <c r="Z2233" s="720"/>
      <c r="AA2233" s="786"/>
      <c r="AB2233" s="720"/>
      <c r="AC2233" s="720"/>
      <c r="AD2233" s="720"/>
      <c r="AE2233" s="720"/>
      <c r="AF2233" s="786"/>
      <c r="AG2233" s="720"/>
      <c r="AH2233" s="720"/>
    </row>
    <row r="2234" spans="1:34" x14ac:dyDescent="0.25">
      <c r="A2234" s="720"/>
      <c r="B2234" s="720"/>
      <c r="C2234" s="786"/>
      <c r="D2234" s="720"/>
      <c r="E2234" s="786"/>
      <c r="F2234" s="1208"/>
      <c r="G2234" s="720"/>
      <c r="H2234" s="786"/>
      <c r="I2234" s="713"/>
      <c r="J2234" s="713"/>
      <c r="K2234" s="786"/>
      <c r="L2234" s="786"/>
      <c r="M2234" s="720"/>
      <c r="N2234" s="720"/>
      <c r="O2234" s="720"/>
      <c r="P2234" s="720"/>
      <c r="Q2234" s="720"/>
      <c r="R2234" s="720"/>
      <c r="S2234" s="720"/>
      <c r="T2234" s="720"/>
      <c r="U2234" s="720"/>
      <c r="V2234" s="716"/>
      <c r="W2234" s="720"/>
      <c r="X2234" s="713"/>
      <c r="Y2234" s="786"/>
      <c r="Z2234" s="720"/>
      <c r="AA2234" s="786"/>
      <c r="AB2234" s="720"/>
      <c r="AC2234" s="720"/>
      <c r="AD2234" s="720"/>
      <c r="AE2234" s="720"/>
      <c r="AF2234" s="786"/>
      <c r="AG2234" s="720"/>
      <c r="AH2234" s="720"/>
    </row>
    <row r="2235" spans="1:34" x14ac:dyDescent="0.25">
      <c r="A2235" s="720"/>
      <c r="B2235" s="720"/>
      <c r="C2235" s="786"/>
      <c r="D2235" s="720"/>
      <c r="E2235" s="786"/>
      <c r="F2235" s="1208"/>
      <c r="G2235" s="720"/>
      <c r="H2235" s="786"/>
      <c r="I2235" s="713"/>
      <c r="J2235" s="713"/>
      <c r="K2235" s="786"/>
      <c r="L2235" s="786"/>
      <c r="M2235" s="720"/>
      <c r="N2235" s="720"/>
      <c r="O2235" s="720"/>
      <c r="P2235" s="720"/>
      <c r="Q2235" s="720"/>
      <c r="R2235" s="720"/>
      <c r="S2235" s="720"/>
      <c r="T2235" s="720"/>
      <c r="U2235" s="720"/>
      <c r="V2235" s="716"/>
      <c r="W2235" s="720"/>
      <c r="X2235" s="713"/>
      <c r="Y2235" s="786"/>
      <c r="Z2235" s="720"/>
      <c r="AA2235" s="786"/>
      <c r="AB2235" s="720"/>
      <c r="AC2235" s="720"/>
      <c r="AD2235" s="720"/>
      <c r="AE2235" s="720"/>
      <c r="AF2235" s="786"/>
      <c r="AG2235" s="720"/>
      <c r="AH2235" s="720"/>
    </row>
    <row r="2236" spans="1:34" x14ac:dyDescent="0.25">
      <c r="A2236" s="720"/>
      <c r="B2236" s="720"/>
      <c r="C2236" s="786"/>
      <c r="D2236" s="720"/>
      <c r="E2236" s="786"/>
      <c r="F2236" s="1208"/>
      <c r="G2236" s="720"/>
      <c r="H2236" s="786"/>
      <c r="I2236" s="713"/>
      <c r="J2236" s="713"/>
      <c r="K2236" s="786"/>
      <c r="L2236" s="786"/>
      <c r="M2236" s="720"/>
      <c r="N2236" s="720"/>
      <c r="O2236" s="720"/>
      <c r="P2236" s="720"/>
      <c r="Q2236" s="720"/>
      <c r="R2236" s="720"/>
      <c r="S2236" s="720"/>
      <c r="T2236" s="720"/>
      <c r="U2236" s="720"/>
      <c r="V2236" s="716"/>
      <c r="W2236" s="720"/>
      <c r="X2236" s="713"/>
      <c r="Y2236" s="786"/>
      <c r="Z2236" s="720"/>
      <c r="AA2236" s="786"/>
      <c r="AB2236" s="720"/>
      <c r="AC2236" s="720"/>
      <c r="AD2236" s="720"/>
      <c r="AE2236" s="720"/>
      <c r="AF2236" s="786"/>
      <c r="AG2236" s="720"/>
      <c r="AH2236" s="720"/>
    </row>
    <row r="2237" spans="1:34" x14ac:dyDescent="0.25">
      <c r="A2237" s="720"/>
      <c r="B2237" s="720"/>
      <c r="C2237" s="786"/>
      <c r="D2237" s="720"/>
      <c r="E2237" s="786"/>
      <c r="F2237" s="1208"/>
      <c r="G2237" s="720"/>
      <c r="H2237" s="786"/>
      <c r="I2237" s="713"/>
      <c r="J2237" s="713"/>
      <c r="K2237" s="786"/>
      <c r="L2237" s="786"/>
      <c r="M2237" s="720"/>
      <c r="N2237" s="720"/>
      <c r="O2237" s="720"/>
      <c r="P2237" s="720"/>
      <c r="Q2237" s="720"/>
      <c r="R2237" s="720"/>
      <c r="S2237" s="720"/>
      <c r="T2237" s="720"/>
      <c r="U2237" s="720"/>
      <c r="V2237" s="716"/>
      <c r="W2237" s="720"/>
      <c r="X2237" s="713"/>
      <c r="Y2237" s="786"/>
      <c r="Z2237" s="720"/>
      <c r="AA2237" s="786"/>
      <c r="AB2237" s="720"/>
      <c r="AC2237" s="720"/>
      <c r="AD2237" s="720"/>
      <c r="AE2237" s="720"/>
      <c r="AF2237" s="786"/>
      <c r="AG2237" s="720"/>
      <c r="AH2237" s="720"/>
    </row>
    <row r="2238" spans="1:34" x14ac:dyDescent="0.25">
      <c r="A2238" s="720"/>
      <c r="B2238" s="720"/>
      <c r="C2238" s="786"/>
      <c r="D2238" s="720"/>
      <c r="E2238" s="786"/>
      <c r="F2238" s="1208"/>
      <c r="G2238" s="720"/>
      <c r="H2238" s="786"/>
      <c r="I2238" s="713"/>
      <c r="J2238" s="713"/>
      <c r="K2238" s="786"/>
      <c r="L2238" s="786"/>
      <c r="M2238" s="720"/>
      <c r="N2238" s="720"/>
      <c r="O2238" s="720"/>
      <c r="P2238" s="720"/>
      <c r="Q2238" s="720"/>
      <c r="R2238" s="720"/>
      <c r="S2238" s="720"/>
      <c r="T2238" s="720"/>
      <c r="U2238" s="720"/>
      <c r="V2238" s="716"/>
      <c r="W2238" s="720"/>
      <c r="X2238" s="713"/>
      <c r="Y2238" s="786"/>
      <c r="Z2238" s="720"/>
      <c r="AA2238" s="786"/>
      <c r="AB2238" s="720"/>
      <c r="AC2238" s="720"/>
      <c r="AD2238" s="720"/>
      <c r="AE2238" s="720"/>
      <c r="AF2238" s="786"/>
      <c r="AG2238" s="720"/>
      <c r="AH2238" s="720"/>
    </row>
    <row r="2239" spans="1:34" x14ac:dyDescent="0.25">
      <c r="A2239" s="720"/>
      <c r="B2239" s="720"/>
      <c r="C2239" s="786"/>
      <c r="D2239" s="720"/>
      <c r="E2239" s="786"/>
      <c r="F2239" s="1208"/>
      <c r="G2239" s="720"/>
      <c r="H2239" s="786"/>
      <c r="I2239" s="713"/>
      <c r="J2239" s="713"/>
      <c r="K2239" s="786"/>
      <c r="L2239" s="786"/>
      <c r="M2239" s="720"/>
      <c r="N2239" s="720"/>
      <c r="O2239" s="720"/>
      <c r="P2239" s="720"/>
      <c r="Q2239" s="720"/>
      <c r="R2239" s="720"/>
      <c r="S2239" s="720"/>
      <c r="T2239" s="720"/>
      <c r="U2239" s="720"/>
      <c r="V2239" s="716"/>
      <c r="W2239" s="720"/>
      <c r="X2239" s="713"/>
      <c r="Y2239" s="786"/>
      <c r="Z2239" s="720"/>
      <c r="AA2239" s="786"/>
      <c r="AB2239" s="720"/>
      <c r="AC2239" s="720"/>
      <c r="AD2239" s="720"/>
      <c r="AE2239" s="720"/>
      <c r="AF2239" s="786"/>
      <c r="AG2239" s="720"/>
      <c r="AH2239" s="720"/>
    </row>
    <row r="2240" spans="1:34" x14ac:dyDescent="0.25">
      <c r="A2240" s="720"/>
      <c r="B2240" s="720"/>
      <c r="C2240" s="786"/>
      <c r="D2240" s="720"/>
      <c r="E2240" s="786"/>
      <c r="F2240" s="1208"/>
      <c r="G2240" s="720"/>
      <c r="H2240" s="786"/>
      <c r="I2240" s="713"/>
      <c r="J2240" s="713"/>
      <c r="K2240" s="786"/>
      <c r="L2240" s="786"/>
      <c r="M2240" s="720"/>
      <c r="N2240" s="720"/>
      <c r="O2240" s="720"/>
      <c r="P2240" s="720"/>
      <c r="Q2240" s="720"/>
      <c r="R2240" s="720"/>
      <c r="S2240" s="720"/>
      <c r="T2240" s="720"/>
      <c r="U2240" s="720"/>
      <c r="V2240" s="716"/>
      <c r="W2240" s="720"/>
      <c r="X2240" s="713"/>
      <c r="Y2240" s="786"/>
      <c r="Z2240" s="720"/>
      <c r="AA2240" s="786"/>
      <c r="AB2240" s="720"/>
      <c r="AC2240" s="720"/>
      <c r="AD2240" s="720"/>
      <c r="AE2240" s="720"/>
      <c r="AF2240" s="786"/>
      <c r="AG2240" s="720"/>
      <c r="AH2240" s="720"/>
    </row>
    <row r="2241" spans="1:34" x14ac:dyDescent="0.25">
      <c r="A2241" s="720"/>
      <c r="B2241" s="720"/>
      <c r="C2241" s="786"/>
      <c r="D2241" s="720"/>
      <c r="E2241" s="786"/>
      <c r="F2241" s="1208"/>
      <c r="G2241" s="720"/>
      <c r="H2241" s="786"/>
      <c r="I2241" s="713"/>
      <c r="J2241" s="713"/>
      <c r="K2241" s="786"/>
      <c r="L2241" s="786"/>
      <c r="M2241" s="720"/>
      <c r="N2241" s="720"/>
      <c r="O2241" s="720"/>
      <c r="P2241" s="720"/>
      <c r="Q2241" s="720"/>
      <c r="R2241" s="720"/>
      <c r="S2241" s="720"/>
      <c r="T2241" s="720"/>
      <c r="U2241" s="720"/>
      <c r="V2241" s="716"/>
      <c r="W2241" s="720"/>
      <c r="X2241" s="713"/>
      <c r="Y2241" s="786"/>
      <c r="Z2241" s="720"/>
      <c r="AA2241" s="786"/>
      <c r="AB2241" s="720"/>
      <c r="AC2241" s="720"/>
      <c r="AD2241" s="720"/>
      <c r="AE2241" s="720"/>
      <c r="AF2241" s="786"/>
      <c r="AG2241" s="720"/>
      <c r="AH2241" s="720"/>
    </row>
    <row r="2242" spans="1:34" x14ac:dyDescent="0.25">
      <c r="A2242" s="720"/>
      <c r="B2242" s="720"/>
      <c r="C2242" s="786"/>
      <c r="D2242" s="720"/>
      <c r="E2242" s="786"/>
      <c r="F2242" s="1208"/>
      <c r="G2242" s="720"/>
      <c r="H2242" s="786"/>
      <c r="I2242" s="713"/>
      <c r="J2242" s="713"/>
      <c r="K2242" s="786"/>
      <c r="L2242" s="786"/>
      <c r="M2242" s="720"/>
      <c r="N2242" s="720"/>
      <c r="O2242" s="720"/>
      <c r="P2242" s="720"/>
      <c r="Q2242" s="720"/>
      <c r="R2242" s="720"/>
      <c r="S2242" s="720"/>
      <c r="T2242" s="720"/>
      <c r="U2242" s="720"/>
      <c r="V2242" s="716"/>
      <c r="W2242" s="720"/>
      <c r="X2242" s="713"/>
      <c r="Y2242" s="786"/>
      <c r="Z2242" s="720"/>
      <c r="AA2242" s="786"/>
      <c r="AB2242" s="720"/>
      <c r="AC2242" s="720"/>
      <c r="AD2242" s="720"/>
      <c r="AE2242" s="720"/>
      <c r="AF2242" s="786"/>
      <c r="AG2242" s="720"/>
      <c r="AH2242" s="720"/>
    </row>
    <row r="2243" spans="1:34" x14ac:dyDescent="0.25">
      <c r="A2243" s="720"/>
      <c r="B2243" s="720"/>
      <c r="C2243" s="786"/>
      <c r="D2243" s="720"/>
      <c r="E2243" s="786"/>
      <c r="F2243" s="1208"/>
      <c r="G2243" s="720"/>
      <c r="H2243" s="786"/>
      <c r="I2243" s="713"/>
      <c r="J2243" s="713"/>
      <c r="K2243" s="786"/>
      <c r="L2243" s="786"/>
      <c r="M2243" s="720"/>
      <c r="N2243" s="720"/>
      <c r="O2243" s="720"/>
      <c r="P2243" s="720"/>
      <c r="Q2243" s="720"/>
      <c r="R2243" s="720"/>
      <c r="S2243" s="720"/>
      <c r="T2243" s="720"/>
      <c r="U2243" s="720"/>
      <c r="V2243" s="716"/>
      <c r="W2243" s="720"/>
      <c r="X2243" s="713"/>
      <c r="Y2243" s="786"/>
      <c r="Z2243" s="720"/>
      <c r="AA2243" s="786"/>
      <c r="AB2243" s="720"/>
      <c r="AC2243" s="720"/>
      <c r="AD2243" s="720"/>
      <c r="AE2243" s="720"/>
      <c r="AF2243" s="786"/>
      <c r="AG2243" s="720"/>
      <c r="AH2243" s="720"/>
    </row>
    <row r="2244" spans="1:34" x14ac:dyDescent="0.25">
      <c r="A2244" s="720"/>
      <c r="B2244" s="720"/>
      <c r="C2244" s="786"/>
      <c r="D2244" s="720"/>
      <c r="E2244" s="786"/>
      <c r="F2244" s="1208"/>
      <c r="G2244" s="720"/>
      <c r="H2244" s="786"/>
      <c r="I2244" s="713"/>
      <c r="J2244" s="713"/>
      <c r="K2244" s="786"/>
      <c r="L2244" s="786"/>
      <c r="M2244" s="720"/>
      <c r="N2244" s="720"/>
      <c r="O2244" s="720"/>
      <c r="P2244" s="720"/>
      <c r="Q2244" s="720"/>
      <c r="R2244" s="720"/>
      <c r="S2244" s="720"/>
      <c r="T2244" s="720"/>
      <c r="U2244" s="720"/>
      <c r="V2244" s="716"/>
      <c r="W2244" s="720"/>
      <c r="X2244" s="713"/>
      <c r="Y2244" s="786"/>
      <c r="Z2244" s="720"/>
      <c r="AA2244" s="786"/>
      <c r="AB2244" s="720"/>
      <c r="AC2244" s="720"/>
      <c r="AD2244" s="720"/>
      <c r="AE2244" s="720"/>
      <c r="AF2244" s="786"/>
      <c r="AG2244" s="720"/>
      <c r="AH2244" s="720"/>
    </row>
    <row r="2245" spans="1:34" x14ac:dyDescent="0.25">
      <c r="A2245" s="720"/>
      <c r="B2245" s="720"/>
      <c r="C2245" s="786"/>
      <c r="D2245" s="720"/>
      <c r="E2245" s="786"/>
      <c r="F2245" s="1208"/>
      <c r="G2245" s="720"/>
      <c r="H2245" s="786"/>
      <c r="I2245" s="713"/>
      <c r="J2245" s="713"/>
      <c r="K2245" s="786"/>
      <c r="L2245" s="786"/>
      <c r="M2245" s="720"/>
      <c r="N2245" s="720"/>
      <c r="O2245" s="720"/>
      <c r="P2245" s="720"/>
      <c r="Q2245" s="720"/>
      <c r="R2245" s="720"/>
      <c r="S2245" s="720"/>
      <c r="T2245" s="720"/>
      <c r="U2245" s="720"/>
      <c r="V2245" s="716"/>
      <c r="W2245" s="720"/>
      <c r="X2245" s="713"/>
      <c r="Y2245" s="786"/>
      <c r="Z2245" s="720"/>
      <c r="AA2245" s="786"/>
      <c r="AB2245" s="720"/>
      <c r="AC2245" s="720"/>
      <c r="AD2245" s="720"/>
      <c r="AE2245" s="720"/>
      <c r="AF2245" s="786"/>
      <c r="AG2245" s="720"/>
      <c r="AH2245" s="720"/>
    </row>
    <row r="2246" spans="1:34" x14ac:dyDescent="0.25">
      <c r="A2246" s="720"/>
      <c r="B2246" s="720"/>
      <c r="C2246" s="786"/>
      <c r="D2246" s="720"/>
      <c r="E2246" s="786"/>
      <c r="F2246" s="1208"/>
      <c r="G2246" s="720"/>
      <c r="H2246" s="786"/>
      <c r="I2246" s="713"/>
      <c r="J2246" s="713"/>
      <c r="K2246" s="786"/>
      <c r="L2246" s="786"/>
      <c r="M2246" s="720"/>
      <c r="N2246" s="720"/>
      <c r="O2246" s="720"/>
      <c r="P2246" s="720"/>
      <c r="Q2246" s="720"/>
      <c r="R2246" s="720"/>
      <c r="S2246" s="720"/>
      <c r="T2246" s="720"/>
      <c r="U2246" s="720"/>
      <c r="V2246" s="716"/>
      <c r="W2246" s="720"/>
      <c r="X2246" s="713"/>
      <c r="Y2246" s="786"/>
      <c r="Z2246" s="720"/>
      <c r="AA2246" s="786"/>
      <c r="AB2246" s="720"/>
      <c r="AC2246" s="720"/>
      <c r="AD2246" s="720"/>
      <c r="AE2246" s="720"/>
      <c r="AF2246" s="786"/>
      <c r="AG2246" s="720"/>
      <c r="AH2246" s="720"/>
    </row>
    <row r="2247" spans="1:34" x14ac:dyDescent="0.25">
      <c r="A2247" s="720"/>
      <c r="B2247" s="720"/>
      <c r="C2247" s="786"/>
      <c r="D2247" s="720"/>
      <c r="E2247" s="786"/>
      <c r="F2247" s="1208"/>
      <c r="G2247" s="720"/>
      <c r="H2247" s="786"/>
      <c r="I2247" s="713"/>
      <c r="J2247" s="713"/>
      <c r="K2247" s="786"/>
      <c r="L2247" s="786"/>
      <c r="M2247" s="720"/>
      <c r="N2247" s="720"/>
      <c r="O2247" s="720"/>
      <c r="P2247" s="720"/>
      <c r="Q2247" s="720"/>
      <c r="R2247" s="720"/>
      <c r="S2247" s="720"/>
      <c r="T2247" s="720"/>
      <c r="U2247" s="720"/>
      <c r="V2247" s="716"/>
      <c r="W2247" s="720"/>
      <c r="X2247" s="713"/>
      <c r="Y2247" s="786"/>
      <c r="Z2247" s="720"/>
      <c r="AA2247" s="786"/>
      <c r="AB2247" s="720"/>
      <c r="AC2247" s="720"/>
      <c r="AD2247" s="720"/>
      <c r="AE2247" s="720"/>
      <c r="AF2247" s="786"/>
      <c r="AG2247" s="720"/>
      <c r="AH2247" s="720"/>
    </row>
    <row r="2248" spans="1:34" x14ac:dyDescent="0.25">
      <c r="A2248" s="720"/>
      <c r="B2248" s="720"/>
      <c r="C2248" s="786"/>
      <c r="D2248" s="720"/>
      <c r="E2248" s="786"/>
      <c r="F2248" s="1208"/>
      <c r="G2248" s="720"/>
      <c r="H2248" s="786"/>
      <c r="I2248" s="713"/>
      <c r="J2248" s="713"/>
      <c r="K2248" s="786"/>
      <c r="L2248" s="786"/>
      <c r="M2248" s="720"/>
      <c r="N2248" s="720"/>
      <c r="O2248" s="720"/>
      <c r="P2248" s="720"/>
      <c r="Q2248" s="720"/>
      <c r="R2248" s="720"/>
      <c r="S2248" s="720"/>
      <c r="T2248" s="720"/>
      <c r="U2248" s="720"/>
      <c r="V2248" s="716"/>
      <c r="W2248" s="720"/>
      <c r="X2248" s="713"/>
      <c r="Y2248" s="786"/>
      <c r="Z2248" s="720"/>
      <c r="AA2248" s="786"/>
      <c r="AB2248" s="720"/>
      <c r="AC2248" s="720"/>
      <c r="AD2248" s="720"/>
      <c r="AE2248" s="720"/>
      <c r="AF2248" s="786"/>
      <c r="AG2248" s="720"/>
      <c r="AH2248" s="720"/>
    </row>
    <row r="2249" spans="1:34" x14ac:dyDescent="0.25">
      <c r="A2249" s="720"/>
      <c r="B2249" s="720"/>
      <c r="C2249" s="786"/>
      <c r="D2249" s="720"/>
      <c r="E2249" s="786"/>
      <c r="F2249" s="1208"/>
      <c r="G2249" s="720"/>
      <c r="H2249" s="786"/>
      <c r="I2249" s="713"/>
      <c r="J2249" s="713"/>
      <c r="K2249" s="786"/>
      <c r="L2249" s="786"/>
      <c r="M2249" s="720"/>
      <c r="N2249" s="720"/>
      <c r="O2249" s="720"/>
      <c r="P2249" s="720"/>
      <c r="Q2249" s="720"/>
      <c r="R2249" s="720"/>
      <c r="S2249" s="720"/>
      <c r="T2249" s="720"/>
      <c r="U2249" s="720"/>
      <c r="V2249" s="716"/>
      <c r="W2249" s="720"/>
      <c r="X2249" s="713"/>
      <c r="Y2249" s="786"/>
      <c r="Z2249" s="720"/>
      <c r="AA2249" s="786"/>
      <c r="AB2249" s="720"/>
      <c r="AC2249" s="720"/>
      <c r="AD2249" s="720"/>
      <c r="AE2249" s="720"/>
      <c r="AF2249" s="786"/>
      <c r="AG2249" s="720"/>
      <c r="AH2249" s="720"/>
    </row>
    <row r="2250" spans="1:34" x14ac:dyDescent="0.25">
      <c r="A2250" s="720"/>
      <c r="B2250" s="720"/>
      <c r="C2250" s="786"/>
      <c r="D2250" s="720"/>
      <c r="E2250" s="786"/>
      <c r="F2250" s="1208"/>
      <c r="G2250" s="720"/>
      <c r="H2250" s="786"/>
      <c r="I2250" s="713"/>
      <c r="J2250" s="713"/>
      <c r="K2250" s="786"/>
      <c r="L2250" s="786"/>
      <c r="M2250" s="720"/>
      <c r="N2250" s="720"/>
      <c r="O2250" s="720"/>
      <c r="P2250" s="720"/>
      <c r="Q2250" s="720"/>
      <c r="R2250" s="720"/>
      <c r="S2250" s="720"/>
      <c r="T2250" s="720"/>
      <c r="U2250" s="720"/>
      <c r="V2250" s="716"/>
      <c r="W2250" s="720"/>
      <c r="X2250" s="713"/>
      <c r="Y2250" s="786"/>
      <c r="Z2250" s="720"/>
      <c r="AA2250" s="786"/>
      <c r="AB2250" s="720"/>
      <c r="AC2250" s="720"/>
      <c r="AD2250" s="720"/>
      <c r="AE2250" s="720"/>
      <c r="AF2250" s="786"/>
      <c r="AG2250" s="720"/>
      <c r="AH2250" s="720"/>
    </row>
    <row r="2251" spans="1:34" x14ac:dyDescent="0.25">
      <c r="A2251" s="720"/>
      <c r="B2251" s="720"/>
      <c r="C2251" s="786"/>
      <c r="D2251" s="720"/>
      <c r="E2251" s="786"/>
      <c r="F2251" s="1208"/>
      <c r="G2251" s="720"/>
      <c r="H2251" s="786"/>
      <c r="I2251" s="713"/>
      <c r="J2251" s="713"/>
      <c r="K2251" s="786"/>
      <c r="L2251" s="786"/>
      <c r="M2251" s="720"/>
      <c r="N2251" s="720"/>
      <c r="O2251" s="720"/>
      <c r="P2251" s="720"/>
      <c r="Q2251" s="720"/>
      <c r="R2251" s="720"/>
      <c r="S2251" s="720"/>
      <c r="T2251" s="720"/>
      <c r="U2251" s="720"/>
      <c r="V2251" s="716"/>
      <c r="W2251" s="720"/>
      <c r="X2251" s="713"/>
      <c r="Y2251" s="786"/>
      <c r="Z2251" s="720"/>
      <c r="AA2251" s="786"/>
      <c r="AB2251" s="720"/>
      <c r="AC2251" s="720"/>
      <c r="AD2251" s="720"/>
      <c r="AE2251" s="720"/>
      <c r="AF2251" s="786"/>
      <c r="AG2251" s="720"/>
      <c r="AH2251" s="720"/>
    </row>
    <row r="2252" spans="1:34" x14ac:dyDescent="0.25">
      <c r="A2252" s="720"/>
      <c r="B2252" s="720"/>
      <c r="C2252" s="786"/>
      <c r="D2252" s="720"/>
      <c r="E2252" s="786"/>
      <c r="F2252" s="1208"/>
      <c r="G2252" s="720"/>
      <c r="H2252" s="786"/>
      <c r="I2252" s="713"/>
      <c r="J2252" s="713"/>
      <c r="K2252" s="786"/>
      <c r="L2252" s="786"/>
      <c r="M2252" s="720"/>
      <c r="N2252" s="720"/>
      <c r="O2252" s="720"/>
      <c r="P2252" s="720"/>
      <c r="Q2252" s="720"/>
      <c r="R2252" s="720"/>
      <c r="S2252" s="720"/>
      <c r="T2252" s="720"/>
      <c r="U2252" s="720"/>
      <c r="V2252" s="716"/>
      <c r="W2252" s="720"/>
      <c r="X2252" s="713"/>
      <c r="Y2252" s="786"/>
      <c r="Z2252" s="720"/>
      <c r="AA2252" s="786"/>
      <c r="AB2252" s="720"/>
      <c r="AC2252" s="720"/>
      <c r="AD2252" s="720"/>
      <c r="AE2252" s="720"/>
      <c r="AF2252" s="786"/>
      <c r="AG2252" s="720"/>
      <c r="AH2252" s="720"/>
    </row>
    <row r="2253" spans="1:34" x14ac:dyDescent="0.25">
      <c r="A2253" s="720"/>
      <c r="B2253" s="720"/>
      <c r="C2253" s="786"/>
      <c r="D2253" s="720"/>
      <c r="E2253" s="786"/>
      <c r="F2253" s="1208"/>
      <c r="G2253" s="720"/>
      <c r="H2253" s="786"/>
      <c r="I2253" s="713"/>
      <c r="J2253" s="713"/>
      <c r="K2253" s="786"/>
      <c r="L2253" s="786"/>
      <c r="M2253" s="720"/>
      <c r="N2253" s="720"/>
      <c r="O2253" s="720"/>
      <c r="P2253" s="720"/>
      <c r="Q2253" s="720"/>
      <c r="R2253" s="720"/>
      <c r="S2253" s="720"/>
      <c r="T2253" s="720"/>
      <c r="U2253" s="720"/>
      <c r="V2253" s="716"/>
      <c r="W2253" s="720"/>
      <c r="X2253" s="713"/>
      <c r="Y2253" s="786"/>
      <c r="Z2253" s="720"/>
      <c r="AA2253" s="786"/>
      <c r="AB2253" s="720"/>
      <c r="AC2253" s="720"/>
      <c r="AD2253" s="720"/>
      <c r="AE2253" s="720"/>
      <c r="AF2253" s="786"/>
      <c r="AG2253" s="720"/>
      <c r="AH2253" s="720"/>
    </row>
    <row r="2254" spans="1:34" x14ac:dyDescent="0.25">
      <c r="A2254" s="720"/>
      <c r="B2254" s="720"/>
      <c r="C2254" s="786"/>
      <c r="D2254" s="720"/>
      <c r="E2254" s="786"/>
      <c r="F2254" s="1208"/>
      <c r="G2254" s="720"/>
      <c r="H2254" s="786"/>
      <c r="I2254" s="713"/>
      <c r="J2254" s="713"/>
      <c r="K2254" s="786"/>
      <c r="L2254" s="786"/>
      <c r="M2254" s="720"/>
      <c r="N2254" s="720"/>
      <c r="O2254" s="720"/>
      <c r="P2254" s="720"/>
      <c r="Q2254" s="720"/>
      <c r="R2254" s="720"/>
      <c r="S2254" s="720"/>
      <c r="T2254" s="720"/>
      <c r="U2254" s="720"/>
      <c r="V2254" s="716"/>
      <c r="W2254" s="720"/>
      <c r="X2254" s="713"/>
      <c r="Y2254" s="786"/>
      <c r="Z2254" s="720"/>
      <c r="AA2254" s="786"/>
      <c r="AB2254" s="720"/>
      <c r="AC2254" s="720"/>
      <c r="AD2254" s="720"/>
      <c r="AE2254" s="720"/>
      <c r="AF2254" s="786"/>
      <c r="AG2254" s="720"/>
      <c r="AH2254" s="720"/>
    </row>
    <row r="2255" spans="1:34" x14ac:dyDescent="0.25">
      <c r="A2255" s="720"/>
      <c r="B2255" s="720"/>
      <c r="C2255" s="786"/>
      <c r="D2255" s="720"/>
      <c r="E2255" s="786"/>
      <c r="F2255" s="1208"/>
      <c r="G2255" s="720"/>
      <c r="H2255" s="786"/>
      <c r="I2255" s="713"/>
      <c r="J2255" s="713"/>
      <c r="K2255" s="786"/>
      <c r="L2255" s="786"/>
      <c r="M2255" s="720"/>
      <c r="N2255" s="720"/>
      <c r="O2255" s="720"/>
      <c r="P2255" s="720"/>
      <c r="Q2255" s="720"/>
      <c r="R2255" s="720"/>
      <c r="S2255" s="720"/>
      <c r="T2255" s="720"/>
      <c r="U2255" s="720"/>
      <c r="V2255" s="716"/>
      <c r="W2255" s="720"/>
      <c r="X2255" s="713"/>
      <c r="Y2255" s="786"/>
      <c r="Z2255" s="720"/>
      <c r="AA2255" s="786"/>
      <c r="AB2255" s="720"/>
      <c r="AC2255" s="720"/>
      <c r="AD2255" s="720"/>
      <c r="AE2255" s="720"/>
      <c r="AF2255" s="786"/>
      <c r="AG2255" s="720"/>
      <c r="AH2255" s="720"/>
    </row>
    <row r="2256" spans="1:34" x14ac:dyDescent="0.25">
      <c r="A2256" s="720"/>
      <c r="B2256" s="720"/>
      <c r="C2256" s="786"/>
      <c r="D2256" s="720"/>
      <c r="E2256" s="786"/>
      <c r="F2256" s="1208"/>
      <c r="G2256" s="720"/>
      <c r="H2256" s="786"/>
      <c r="I2256" s="713"/>
      <c r="J2256" s="713"/>
      <c r="K2256" s="786"/>
      <c r="L2256" s="786"/>
      <c r="M2256" s="720"/>
      <c r="N2256" s="720"/>
      <c r="O2256" s="720"/>
      <c r="P2256" s="720"/>
      <c r="Q2256" s="720"/>
      <c r="R2256" s="720"/>
      <c r="S2256" s="720"/>
      <c r="T2256" s="720"/>
      <c r="U2256" s="720"/>
      <c r="V2256" s="716"/>
      <c r="W2256" s="720"/>
      <c r="X2256" s="713"/>
      <c r="Y2256" s="786"/>
      <c r="Z2256" s="720"/>
      <c r="AA2256" s="786"/>
      <c r="AB2256" s="720"/>
      <c r="AC2256" s="720"/>
      <c r="AD2256" s="720"/>
      <c r="AE2256" s="720"/>
      <c r="AF2256" s="786"/>
      <c r="AG2256" s="720"/>
      <c r="AH2256" s="720"/>
    </row>
    <row r="2257" spans="1:34" x14ac:dyDescent="0.25">
      <c r="A2257" s="720"/>
      <c r="B2257" s="720"/>
      <c r="C2257" s="786"/>
      <c r="D2257" s="720"/>
      <c r="E2257" s="786"/>
      <c r="F2257" s="1208"/>
      <c r="G2257" s="720"/>
      <c r="H2257" s="786"/>
      <c r="I2257" s="713"/>
      <c r="J2257" s="713"/>
      <c r="K2257" s="786"/>
      <c r="L2257" s="786"/>
      <c r="M2257" s="720"/>
      <c r="N2257" s="720"/>
      <c r="O2257" s="720"/>
      <c r="P2257" s="720"/>
      <c r="Q2257" s="720"/>
      <c r="R2257" s="720"/>
      <c r="S2257" s="720"/>
      <c r="T2257" s="720"/>
      <c r="U2257" s="720"/>
      <c r="V2257" s="716"/>
      <c r="W2257" s="720"/>
      <c r="X2257" s="713"/>
      <c r="Y2257" s="786"/>
      <c r="Z2257" s="720"/>
      <c r="AA2257" s="786"/>
      <c r="AB2257" s="720"/>
      <c r="AC2257" s="720"/>
      <c r="AD2257" s="720"/>
      <c r="AE2257" s="720"/>
      <c r="AF2257" s="786"/>
      <c r="AG2257" s="720"/>
      <c r="AH2257" s="720"/>
    </row>
    <row r="2258" spans="1:34" x14ac:dyDescent="0.25">
      <c r="A2258" s="720"/>
      <c r="B2258" s="720"/>
      <c r="C2258" s="786"/>
      <c r="D2258" s="720"/>
      <c r="E2258" s="786"/>
      <c r="F2258" s="1208"/>
      <c r="G2258" s="720"/>
      <c r="H2258" s="786"/>
      <c r="I2258" s="713"/>
      <c r="J2258" s="713"/>
      <c r="K2258" s="786"/>
      <c r="L2258" s="786"/>
      <c r="M2258" s="720"/>
      <c r="N2258" s="720"/>
      <c r="O2258" s="720"/>
      <c r="P2258" s="720"/>
      <c r="Q2258" s="720"/>
      <c r="R2258" s="720"/>
      <c r="S2258" s="720"/>
      <c r="T2258" s="720"/>
      <c r="U2258" s="720"/>
      <c r="V2258" s="716"/>
      <c r="W2258" s="720"/>
      <c r="X2258" s="713"/>
      <c r="Y2258" s="786"/>
      <c r="Z2258" s="720"/>
      <c r="AA2258" s="786"/>
      <c r="AB2258" s="720"/>
      <c r="AC2258" s="720"/>
      <c r="AD2258" s="720"/>
      <c r="AE2258" s="720"/>
      <c r="AF2258" s="786"/>
      <c r="AG2258" s="720"/>
      <c r="AH2258" s="720"/>
    </row>
    <row r="2259" spans="1:34" x14ac:dyDescent="0.25">
      <c r="A2259" s="720"/>
      <c r="B2259" s="720"/>
      <c r="C2259" s="786"/>
      <c r="D2259" s="720"/>
      <c r="E2259" s="786"/>
      <c r="F2259" s="1208"/>
      <c r="G2259" s="720"/>
      <c r="H2259" s="786"/>
      <c r="I2259" s="713"/>
      <c r="J2259" s="713"/>
      <c r="K2259" s="786"/>
      <c r="L2259" s="786"/>
      <c r="M2259" s="720"/>
      <c r="N2259" s="720"/>
      <c r="O2259" s="720"/>
      <c r="P2259" s="720"/>
      <c r="Q2259" s="720"/>
      <c r="R2259" s="720"/>
      <c r="S2259" s="720"/>
      <c r="T2259" s="720"/>
      <c r="U2259" s="720"/>
      <c r="V2259" s="716"/>
      <c r="W2259" s="720"/>
      <c r="X2259" s="713"/>
      <c r="Y2259" s="786"/>
      <c r="Z2259" s="720"/>
      <c r="AA2259" s="786"/>
      <c r="AB2259" s="720"/>
      <c r="AC2259" s="720"/>
      <c r="AD2259" s="720"/>
      <c r="AE2259" s="720"/>
      <c r="AF2259" s="786"/>
      <c r="AG2259" s="720"/>
      <c r="AH2259" s="720"/>
    </row>
    <row r="2260" spans="1:34" x14ac:dyDescent="0.25">
      <c r="A2260" s="720"/>
      <c r="B2260" s="720"/>
      <c r="C2260" s="786"/>
      <c r="D2260" s="720"/>
      <c r="E2260" s="786"/>
      <c r="F2260" s="1208"/>
      <c r="G2260" s="720"/>
      <c r="H2260" s="786"/>
      <c r="I2260" s="713"/>
      <c r="J2260" s="713"/>
      <c r="K2260" s="786"/>
      <c r="L2260" s="786"/>
      <c r="M2260" s="720"/>
      <c r="N2260" s="720"/>
      <c r="O2260" s="720"/>
      <c r="P2260" s="720"/>
      <c r="Q2260" s="720"/>
      <c r="R2260" s="720"/>
      <c r="S2260" s="720"/>
      <c r="T2260" s="720"/>
      <c r="U2260" s="720"/>
      <c r="V2260" s="716"/>
      <c r="W2260" s="720"/>
      <c r="X2260" s="713"/>
      <c r="Y2260" s="786"/>
      <c r="Z2260" s="720"/>
      <c r="AA2260" s="786"/>
      <c r="AB2260" s="720"/>
      <c r="AC2260" s="720"/>
      <c r="AD2260" s="720"/>
      <c r="AE2260" s="720"/>
      <c r="AF2260" s="786"/>
      <c r="AG2260" s="720"/>
      <c r="AH2260" s="720"/>
    </row>
    <row r="2261" spans="1:34" x14ac:dyDescent="0.25">
      <c r="A2261" s="720"/>
      <c r="B2261" s="720"/>
      <c r="C2261" s="786"/>
      <c r="D2261" s="720"/>
      <c r="E2261" s="786"/>
      <c r="F2261" s="1208"/>
      <c r="G2261" s="720"/>
      <c r="H2261" s="786"/>
      <c r="I2261" s="713"/>
      <c r="J2261" s="713"/>
      <c r="K2261" s="786"/>
      <c r="L2261" s="786"/>
      <c r="M2261" s="720"/>
      <c r="N2261" s="720"/>
      <c r="O2261" s="720"/>
      <c r="P2261" s="720"/>
      <c r="Q2261" s="720"/>
      <c r="R2261" s="720"/>
      <c r="S2261" s="720"/>
      <c r="T2261" s="720"/>
      <c r="U2261" s="720"/>
      <c r="V2261" s="716"/>
      <c r="W2261" s="720"/>
      <c r="X2261" s="713"/>
      <c r="Y2261" s="786"/>
      <c r="Z2261" s="720"/>
      <c r="AA2261" s="786"/>
      <c r="AB2261" s="720"/>
      <c r="AC2261" s="720"/>
      <c r="AD2261" s="720"/>
      <c r="AE2261" s="720"/>
      <c r="AF2261" s="786"/>
      <c r="AG2261" s="720"/>
      <c r="AH2261" s="720"/>
    </row>
    <row r="2262" spans="1:34" x14ac:dyDescent="0.25">
      <c r="A2262" s="720"/>
      <c r="B2262" s="720"/>
      <c r="C2262" s="786"/>
      <c r="D2262" s="720"/>
      <c r="E2262" s="786"/>
      <c r="F2262" s="1208"/>
      <c r="G2262" s="720"/>
      <c r="H2262" s="786"/>
      <c r="I2262" s="713"/>
      <c r="J2262" s="713"/>
      <c r="K2262" s="786"/>
      <c r="L2262" s="786"/>
      <c r="M2262" s="720"/>
      <c r="N2262" s="720"/>
      <c r="O2262" s="720"/>
      <c r="P2262" s="720"/>
      <c r="Q2262" s="720"/>
      <c r="R2262" s="720"/>
      <c r="S2262" s="720"/>
      <c r="T2262" s="720"/>
      <c r="U2262" s="720"/>
      <c r="V2262" s="716"/>
      <c r="W2262" s="720"/>
      <c r="X2262" s="713"/>
      <c r="Y2262" s="786"/>
      <c r="Z2262" s="720"/>
      <c r="AA2262" s="786"/>
      <c r="AB2262" s="720"/>
      <c r="AC2262" s="720"/>
      <c r="AD2262" s="720"/>
      <c r="AE2262" s="720"/>
      <c r="AF2262" s="786"/>
      <c r="AG2262" s="720"/>
      <c r="AH2262" s="720"/>
    </row>
    <row r="2263" spans="1:34" x14ac:dyDescent="0.25">
      <c r="A2263" s="720"/>
      <c r="B2263" s="720"/>
      <c r="C2263" s="786"/>
      <c r="D2263" s="720"/>
      <c r="E2263" s="786"/>
      <c r="F2263" s="1208"/>
      <c r="G2263" s="720"/>
      <c r="H2263" s="786"/>
      <c r="I2263" s="713"/>
      <c r="J2263" s="713"/>
      <c r="K2263" s="786"/>
      <c r="L2263" s="786"/>
      <c r="M2263" s="720"/>
      <c r="N2263" s="720"/>
      <c r="O2263" s="720"/>
      <c r="P2263" s="720"/>
      <c r="Q2263" s="720"/>
      <c r="R2263" s="720"/>
      <c r="S2263" s="720"/>
      <c r="T2263" s="720"/>
      <c r="U2263" s="720"/>
      <c r="V2263" s="716"/>
      <c r="W2263" s="720"/>
      <c r="X2263" s="713"/>
      <c r="Y2263" s="786"/>
      <c r="Z2263" s="720"/>
      <c r="AA2263" s="786"/>
      <c r="AB2263" s="720"/>
      <c r="AC2263" s="720"/>
      <c r="AD2263" s="720"/>
      <c r="AE2263" s="720"/>
      <c r="AF2263" s="786"/>
      <c r="AG2263" s="720"/>
      <c r="AH2263" s="720"/>
    </row>
    <row r="2264" spans="1:34" x14ac:dyDescent="0.25">
      <c r="A2264" s="720"/>
      <c r="B2264" s="720"/>
      <c r="C2264" s="786"/>
      <c r="D2264" s="720"/>
      <c r="E2264" s="786"/>
      <c r="F2264" s="1208"/>
      <c r="G2264" s="720"/>
      <c r="H2264" s="786"/>
      <c r="I2264" s="713"/>
      <c r="J2264" s="713"/>
      <c r="K2264" s="786"/>
      <c r="L2264" s="786"/>
      <c r="M2264" s="720"/>
      <c r="N2264" s="720"/>
      <c r="O2264" s="720"/>
      <c r="P2264" s="720"/>
      <c r="Q2264" s="720"/>
      <c r="R2264" s="720"/>
      <c r="S2264" s="720"/>
      <c r="T2264" s="720"/>
      <c r="U2264" s="720"/>
      <c r="V2264" s="716"/>
      <c r="W2264" s="720"/>
      <c r="X2264" s="713"/>
      <c r="Y2264" s="786"/>
      <c r="Z2264" s="720"/>
      <c r="AA2264" s="786"/>
      <c r="AB2264" s="720"/>
      <c r="AC2264" s="720"/>
      <c r="AD2264" s="720"/>
      <c r="AE2264" s="720"/>
      <c r="AF2264" s="786"/>
      <c r="AG2264" s="720"/>
      <c r="AH2264" s="720"/>
    </row>
    <row r="2265" spans="1:34" x14ac:dyDescent="0.25">
      <c r="A2265" s="720"/>
      <c r="B2265" s="720"/>
      <c r="C2265" s="786"/>
      <c r="D2265" s="720"/>
      <c r="E2265" s="786"/>
      <c r="F2265" s="1208"/>
      <c r="G2265" s="720"/>
      <c r="H2265" s="786"/>
      <c r="I2265" s="713"/>
      <c r="J2265" s="713"/>
      <c r="K2265" s="786"/>
      <c r="L2265" s="786"/>
      <c r="M2265" s="720"/>
      <c r="N2265" s="720"/>
      <c r="O2265" s="720"/>
      <c r="P2265" s="720"/>
      <c r="Q2265" s="720"/>
      <c r="R2265" s="720"/>
      <c r="S2265" s="720"/>
      <c r="T2265" s="720"/>
      <c r="U2265" s="720"/>
      <c r="V2265" s="716"/>
      <c r="W2265" s="720"/>
      <c r="X2265" s="713"/>
      <c r="Y2265" s="786"/>
      <c r="Z2265" s="720"/>
      <c r="AA2265" s="786"/>
      <c r="AB2265" s="720"/>
      <c r="AC2265" s="720"/>
      <c r="AD2265" s="720"/>
      <c r="AE2265" s="720"/>
      <c r="AF2265" s="786"/>
      <c r="AG2265" s="720"/>
      <c r="AH2265" s="720"/>
    </row>
    <row r="2266" spans="1:34" x14ac:dyDescent="0.25">
      <c r="A2266" s="720"/>
      <c r="B2266" s="720"/>
      <c r="C2266" s="786"/>
      <c r="D2266" s="720"/>
      <c r="E2266" s="786"/>
      <c r="F2266" s="1208"/>
      <c r="G2266" s="720"/>
      <c r="H2266" s="786"/>
      <c r="I2266" s="713"/>
      <c r="J2266" s="713"/>
      <c r="K2266" s="786"/>
      <c r="L2266" s="786"/>
      <c r="M2266" s="720"/>
      <c r="N2266" s="720"/>
      <c r="O2266" s="720"/>
      <c r="P2266" s="720"/>
      <c r="Q2266" s="720"/>
      <c r="R2266" s="720"/>
      <c r="S2266" s="720"/>
      <c r="T2266" s="720"/>
      <c r="U2266" s="720"/>
      <c r="V2266" s="716"/>
      <c r="W2266" s="720"/>
      <c r="X2266" s="713"/>
      <c r="Y2266" s="786"/>
      <c r="Z2266" s="720"/>
      <c r="AA2266" s="786"/>
      <c r="AB2266" s="720"/>
      <c r="AC2266" s="720"/>
      <c r="AD2266" s="720"/>
      <c r="AE2266" s="720"/>
      <c r="AF2266" s="786"/>
      <c r="AG2266" s="720"/>
      <c r="AH2266" s="720"/>
    </row>
    <row r="2267" spans="1:34" x14ac:dyDescent="0.25">
      <c r="A2267" s="720"/>
      <c r="B2267" s="720"/>
      <c r="C2267" s="786"/>
      <c r="D2267" s="720"/>
      <c r="E2267" s="786"/>
      <c r="F2267" s="1208"/>
      <c r="G2267" s="720"/>
      <c r="H2267" s="786"/>
      <c r="I2267" s="713"/>
      <c r="J2267" s="713"/>
      <c r="K2267" s="786"/>
      <c r="L2267" s="786"/>
      <c r="M2267" s="720"/>
      <c r="N2267" s="720"/>
      <c r="O2267" s="720"/>
      <c r="P2267" s="720"/>
      <c r="Q2267" s="720"/>
      <c r="R2267" s="720"/>
      <c r="S2267" s="720"/>
      <c r="T2267" s="720"/>
      <c r="U2267" s="720"/>
      <c r="V2267" s="716"/>
      <c r="W2267" s="720"/>
      <c r="X2267" s="713"/>
      <c r="Y2267" s="786"/>
      <c r="Z2267" s="720"/>
      <c r="AA2267" s="786"/>
      <c r="AB2267" s="720"/>
      <c r="AC2267" s="720"/>
      <c r="AD2267" s="720"/>
      <c r="AE2267" s="720"/>
      <c r="AF2267" s="786"/>
      <c r="AG2267" s="720"/>
      <c r="AH2267" s="720"/>
    </row>
    <row r="2268" spans="1:34" x14ac:dyDescent="0.25">
      <c r="A2268" s="720"/>
      <c r="B2268" s="720"/>
      <c r="C2268" s="786"/>
      <c r="D2268" s="720"/>
      <c r="E2268" s="786"/>
      <c r="F2268" s="1208"/>
      <c r="G2268" s="720"/>
      <c r="H2268" s="786"/>
      <c r="I2268" s="713"/>
      <c r="J2268" s="713"/>
      <c r="K2268" s="786"/>
      <c r="L2268" s="786"/>
      <c r="M2268" s="720"/>
      <c r="N2268" s="720"/>
      <c r="O2268" s="720"/>
      <c r="P2268" s="720"/>
      <c r="Q2268" s="720"/>
      <c r="R2268" s="720"/>
      <c r="S2268" s="720"/>
      <c r="T2268" s="720"/>
      <c r="U2268" s="720"/>
      <c r="V2268" s="716"/>
      <c r="W2268" s="720"/>
      <c r="X2268" s="713"/>
      <c r="Y2268" s="786"/>
      <c r="Z2268" s="720"/>
      <c r="AA2268" s="786"/>
      <c r="AB2268" s="720"/>
      <c r="AC2268" s="720"/>
      <c r="AD2268" s="720"/>
      <c r="AE2268" s="720"/>
      <c r="AF2268" s="786"/>
      <c r="AG2268" s="720"/>
      <c r="AH2268" s="720"/>
    </row>
    <row r="2269" spans="1:34" x14ac:dyDescent="0.25">
      <c r="A2269" s="720"/>
      <c r="B2269" s="720"/>
      <c r="C2269" s="786"/>
      <c r="D2269" s="720"/>
      <c r="E2269" s="786"/>
      <c r="F2269" s="1208"/>
      <c r="G2269" s="720"/>
      <c r="H2269" s="786"/>
      <c r="I2269" s="713"/>
      <c r="J2269" s="713"/>
      <c r="K2269" s="786"/>
      <c r="L2269" s="786"/>
      <c r="M2269" s="720"/>
      <c r="N2269" s="720"/>
      <c r="O2269" s="720"/>
      <c r="P2269" s="720"/>
      <c r="Q2269" s="720"/>
      <c r="R2269" s="720"/>
      <c r="S2269" s="720"/>
      <c r="T2269" s="720"/>
      <c r="U2269" s="720"/>
      <c r="V2269" s="716"/>
      <c r="W2269" s="720"/>
      <c r="X2269" s="713"/>
      <c r="Y2269" s="786"/>
      <c r="Z2269" s="720"/>
      <c r="AA2269" s="786"/>
      <c r="AB2269" s="720"/>
      <c r="AC2269" s="720"/>
      <c r="AD2269" s="720"/>
      <c r="AE2269" s="720"/>
      <c r="AF2269" s="786"/>
      <c r="AG2269" s="720"/>
      <c r="AH2269" s="720"/>
    </row>
    <row r="2270" spans="1:34" x14ac:dyDescent="0.25">
      <c r="A2270" s="720"/>
      <c r="B2270" s="720"/>
      <c r="C2270" s="786"/>
      <c r="D2270" s="720"/>
      <c r="E2270" s="786"/>
      <c r="F2270" s="1208"/>
      <c r="G2270" s="720"/>
      <c r="H2270" s="786"/>
      <c r="I2270" s="713"/>
      <c r="J2270" s="713"/>
      <c r="K2270" s="786"/>
      <c r="L2270" s="786"/>
      <c r="M2270" s="720"/>
      <c r="N2270" s="720"/>
      <c r="O2270" s="720"/>
      <c r="P2270" s="720"/>
      <c r="Q2270" s="720"/>
      <c r="R2270" s="720"/>
      <c r="S2270" s="720"/>
      <c r="T2270" s="720"/>
      <c r="U2270" s="720"/>
      <c r="V2270" s="716"/>
      <c r="W2270" s="720"/>
      <c r="X2270" s="713"/>
      <c r="Y2270" s="786"/>
      <c r="Z2270" s="720"/>
      <c r="AA2270" s="786"/>
      <c r="AB2270" s="720"/>
      <c r="AC2270" s="720"/>
      <c r="AD2270" s="720"/>
      <c r="AE2270" s="720"/>
      <c r="AF2270" s="786"/>
      <c r="AG2270" s="720"/>
      <c r="AH2270" s="720"/>
    </row>
    <row r="2271" spans="1:34" x14ac:dyDescent="0.25">
      <c r="A2271" s="720"/>
      <c r="B2271" s="720"/>
      <c r="C2271" s="786"/>
      <c r="D2271" s="720"/>
      <c r="E2271" s="786"/>
      <c r="F2271" s="1208"/>
      <c r="G2271" s="720"/>
      <c r="H2271" s="786"/>
      <c r="I2271" s="713"/>
      <c r="J2271" s="713"/>
      <c r="K2271" s="786"/>
      <c r="L2271" s="786"/>
      <c r="M2271" s="720"/>
      <c r="N2271" s="720"/>
      <c r="O2271" s="720"/>
      <c r="P2271" s="720"/>
      <c r="Q2271" s="720"/>
      <c r="R2271" s="720"/>
      <c r="S2271" s="720"/>
      <c r="T2271" s="720"/>
      <c r="U2271" s="720"/>
      <c r="V2271" s="716"/>
      <c r="W2271" s="720"/>
      <c r="X2271" s="713"/>
      <c r="Y2271" s="786"/>
      <c r="Z2271" s="720"/>
      <c r="AA2271" s="786"/>
      <c r="AB2271" s="720"/>
      <c r="AC2271" s="720"/>
      <c r="AD2271" s="720"/>
      <c r="AE2271" s="720"/>
      <c r="AF2271" s="786"/>
      <c r="AG2271" s="720"/>
      <c r="AH2271" s="720"/>
    </row>
    <row r="2272" spans="1:34" x14ac:dyDescent="0.25">
      <c r="A2272" s="720"/>
      <c r="B2272" s="720"/>
      <c r="C2272" s="786"/>
      <c r="D2272" s="720"/>
      <c r="E2272" s="786"/>
      <c r="F2272" s="1208"/>
      <c r="G2272" s="720"/>
      <c r="H2272" s="786"/>
      <c r="I2272" s="713"/>
      <c r="J2272" s="713"/>
      <c r="K2272" s="786"/>
      <c r="L2272" s="786"/>
      <c r="M2272" s="720"/>
      <c r="N2272" s="720"/>
      <c r="O2272" s="720"/>
      <c r="P2272" s="720"/>
      <c r="Q2272" s="720"/>
      <c r="R2272" s="720"/>
      <c r="S2272" s="720"/>
      <c r="T2272" s="720"/>
      <c r="U2272" s="720"/>
      <c r="V2272" s="716"/>
      <c r="W2272" s="720"/>
      <c r="X2272" s="713"/>
      <c r="Y2272" s="786"/>
      <c r="Z2272" s="720"/>
      <c r="AA2272" s="786"/>
      <c r="AB2272" s="720"/>
      <c r="AC2272" s="720"/>
      <c r="AD2272" s="720"/>
      <c r="AE2272" s="720"/>
      <c r="AF2272" s="786"/>
      <c r="AG2272" s="720"/>
      <c r="AH2272" s="720"/>
    </row>
    <row r="2273" spans="1:34" x14ac:dyDescent="0.25">
      <c r="A2273" s="720"/>
      <c r="B2273" s="720"/>
      <c r="C2273" s="786"/>
      <c r="D2273" s="720"/>
      <c r="E2273" s="786"/>
      <c r="F2273" s="1208"/>
      <c r="G2273" s="720"/>
      <c r="H2273" s="786"/>
      <c r="I2273" s="713"/>
      <c r="J2273" s="713"/>
      <c r="K2273" s="786"/>
      <c r="L2273" s="786"/>
      <c r="M2273" s="720"/>
      <c r="N2273" s="720"/>
      <c r="O2273" s="720"/>
      <c r="P2273" s="720"/>
      <c r="Q2273" s="720"/>
      <c r="R2273" s="720"/>
      <c r="S2273" s="720"/>
      <c r="T2273" s="720"/>
      <c r="U2273" s="720"/>
      <c r="V2273" s="716"/>
      <c r="W2273" s="720"/>
      <c r="X2273" s="713"/>
      <c r="Y2273" s="786"/>
      <c r="Z2273" s="720"/>
      <c r="AA2273" s="786"/>
      <c r="AB2273" s="720"/>
      <c r="AC2273" s="720"/>
      <c r="AD2273" s="720"/>
      <c r="AE2273" s="720"/>
      <c r="AF2273" s="786"/>
      <c r="AG2273" s="720"/>
      <c r="AH2273" s="720"/>
    </row>
    <row r="2274" spans="1:34" x14ac:dyDescent="0.25">
      <c r="A2274" s="720"/>
      <c r="B2274" s="720"/>
      <c r="C2274" s="786"/>
      <c r="D2274" s="720"/>
      <c r="E2274" s="786"/>
      <c r="F2274" s="1208"/>
      <c r="G2274" s="720"/>
      <c r="H2274" s="786"/>
      <c r="I2274" s="713"/>
      <c r="J2274" s="713"/>
      <c r="K2274" s="786"/>
      <c r="L2274" s="786"/>
      <c r="M2274" s="720"/>
      <c r="N2274" s="720"/>
      <c r="O2274" s="720"/>
      <c r="P2274" s="720"/>
      <c r="Q2274" s="720"/>
      <c r="R2274" s="720"/>
      <c r="S2274" s="720"/>
      <c r="T2274" s="720"/>
      <c r="U2274" s="720"/>
      <c r="V2274" s="716"/>
      <c r="W2274" s="720"/>
      <c r="X2274" s="713"/>
      <c r="Y2274" s="786"/>
      <c r="Z2274" s="720"/>
      <c r="AA2274" s="786"/>
      <c r="AB2274" s="720"/>
      <c r="AC2274" s="720"/>
      <c r="AD2274" s="720"/>
      <c r="AE2274" s="720"/>
      <c r="AF2274" s="786"/>
      <c r="AG2274" s="720"/>
      <c r="AH2274" s="720"/>
    </row>
    <row r="2275" spans="1:34" x14ac:dyDescent="0.25">
      <c r="A2275" s="720"/>
      <c r="B2275" s="720"/>
      <c r="C2275" s="786"/>
      <c r="D2275" s="720"/>
      <c r="E2275" s="786"/>
      <c r="F2275" s="1208"/>
      <c r="G2275" s="720"/>
      <c r="H2275" s="786"/>
      <c r="I2275" s="713"/>
      <c r="J2275" s="713"/>
      <c r="K2275" s="786"/>
      <c r="L2275" s="786"/>
      <c r="M2275" s="720"/>
      <c r="N2275" s="720"/>
      <c r="O2275" s="720"/>
      <c r="P2275" s="720"/>
      <c r="Q2275" s="720"/>
      <c r="R2275" s="720"/>
      <c r="S2275" s="720"/>
      <c r="T2275" s="720"/>
      <c r="U2275" s="720"/>
      <c r="V2275" s="716"/>
      <c r="W2275" s="720"/>
      <c r="X2275" s="713"/>
      <c r="Y2275" s="786"/>
      <c r="Z2275" s="720"/>
      <c r="AA2275" s="786"/>
      <c r="AB2275" s="720"/>
      <c r="AC2275" s="720"/>
      <c r="AD2275" s="720"/>
      <c r="AE2275" s="720"/>
      <c r="AF2275" s="786"/>
      <c r="AG2275" s="720"/>
      <c r="AH2275" s="720"/>
    </row>
    <row r="2276" spans="1:34" x14ac:dyDescent="0.25">
      <c r="A2276" s="720"/>
      <c r="B2276" s="720"/>
      <c r="C2276" s="786"/>
      <c r="D2276" s="720"/>
      <c r="E2276" s="786"/>
      <c r="F2276" s="1208"/>
      <c r="G2276" s="720"/>
      <c r="H2276" s="786"/>
      <c r="I2276" s="713"/>
      <c r="J2276" s="713"/>
      <c r="K2276" s="786"/>
      <c r="L2276" s="786"/>
      <c r="M2276" s="720"/>
      <c r="N2276" s="720"/>
      <c r="O2276" s="720"/>
      <c r="P2276" s="720"/>
      <c r="Q2276" s="720"/>
      <c r="R2276" s="720"/>
      <c r="S2276" s="720"/>
      <c r="T2276" s="720"/>
      <c r="U2276" s="720"/>
      <c r="V2276" s="716"/>
      <c r="W2276" s="720"/>
      <c r="X2276" s="713"/>
      <c r="Y2276" s="786"/>
      <c r="Z2276" s="720"/>
      <c r="AA2276" s="786"/>
      <c r="AB2276" s="720"/>
      <c r="AC2276" s="720"/>
      <c r="AD2276" s="720"/>
      <c r="AE2276" s="720"/>
      <c r="AF2276" s="786"/>
      <c r="AG2276" s="720"/>
      <c r="AH2276" s="720"/>
    </row>
    <row r="2277" spans="1:34" x14ac:dyDescent="0.25">
      <c r="A2277" s="720"/>
      <c r="B2277" s="720"/>
      <c r="C2277" s="786"/>
      <c r="D2277" s="720"/>
      <c r="E2277" s="786"/>
      <c r="F2277" s="1208"/>
      <c r="G2277" s="720"/>
      <c r="H2277" s="786"/>
      <c r="I2277" s="713"/>
      <c r="J2277" s="713"/>
      <c r="K2277" s="786"/>
      <c r="L2277" s="786"/>
      <c r="M2277" s="720"/>
      <c r="N2277" s="720"/>
      <c r="O2277" s="720"/>
      <c r="P2277" s="720"/>
      <c r="Q2277" s="720"/>
      <c r="R2277" s="720"/>
      <c r="S2277" s="720"/>
      <c r="T2277" s="720"/>
      <c r="U2277" s="720"/>
      <c r="V2277" s="716"/>
      <c r="W2277" s="720"/>
      <c r="X2277" s="713"/>
      <c r="Y2277" s="786"/>
      <c r="Z2277" s="720"/>
      <c r="AA2277" s="786"/>
      <c r="AB2277" s="720"/>
      <c r="AC2277" s="720"/>
      <c r="AD2277" s="720"/>
      <c r="AE2277" s="720"/>
      <c r="AF2277" s="786"/>
      <c r="AG2277" s="720"/>
      <c r="AH2277" s="720"/>
    </row>
    <row r="2278" spans="1:34" x14ac:dyDescent="0.25">
      <c r="A2278" s="720"/>
      <c r="B2278" s="720"/>
      <c r="C2278" s="786"/>
      <c r="D2278" s="720"/>
      <c r="E2278" s="786"/>
      <c r="F2278" s="1208"/>
      <c r="G2278" s="720"/>
      <c r="H2278" s="786"/>
      <c r="I2278" s="713"/>
      <c r="J2278" s="713"/>
      <c r="K2278" s="786"/>
      <c r="L2278" s="786"/>
      <c r="M2278" s="720"/>
      <c r="N2278" s="720"/>
      <c r="O2278" s="720"/>
      <c r="P2278" s="720"/>
      <c r="Q2278" s="720"/>
      <c r="R2278" s="720"/>
      <c r="S2278" s="720"/>
      <c r="T2278" s="720"/>
      <c r="U2278" s="720"/>
      <c r="V2278" s="716"/>
      <c r="W2278" s="720"/>
      <c r="X2278" s="713"/>
      <c r="Y2278" s="786"/>
      <c r="Z2278" s="720"/>
      <c r="AA2278" s="786"/>
      <c r="AB2278" s="720"/>
      <c r="AC2278" s="720"/>
      <c r="AD2278" s="720"/>
      <c r="AE2278" s="720"/>
      <c r="AF2278" s="786"/>
      <c r="AG2278" s="720"/>
      <c r="AH2278" s="720"/>
    </row>
    <row r="2279" spans="1:34" x14ac:dyDescent="0.25">
      <c r="A2279" s="720"/>
      <c r="B2279" s="720"/>
      <c r="C2279" s="786"/>
      <c r="D2279" s="720"/>
      <c r="E2279" s="786"/>
      <c r="F2279" s="1208"/>
      <c r="G2279" s="720"/>
      <c r="H2279" s="786"/>
      <c r="I2279" s="713"/>
      <c r="J2279" s="713"/>
      <c r="K2279" s="786"/>
      <c r="L2279" s="786"/>
      <c r="M2279" s="720"/>
      <c r="N2279" s="720"/>
      <c r="O2279" s="720"/>
      <c r="P2279" s="720"/>
      <c r="Q2279" s="720"/>
      <c r="R2279" s="720"/>
      <c r="S2279" s="720"/>
      <c r="T2279" s="720"/>
      <c r="U2279" s="720"/>
      <c r="V2279" s="716"/>
      <c r="W2279" s="720"/>
      <c r="X2279" s="713"/>
      <c r="Y2279" s="786"/>
      <c r="Z2279" s="720"/>
      <c r="AA2279" s="786"/>
      <c r="AB2279" s="720"/>
      <c r="AC2279" s="720"/>
      <c r="AD2279" s="720"/>
      <c r="AE2279" s="720"/>
      <c r="AF2279" s="786"/>
      <c r="AG2279" s="720"/>
      <c r="AH2279" s="720"/>
    </row>
    <row r="2280" spans="1:34" x14ac:dyDescent="0.25">
      <c r="A2280" s="720"/>
      <c r="B2280" s="720"/>
      <c r="C2280" s="786"/>
      <c r="D2280" s="720"/>
      <c r="E2280" s="786"/>
      <c r="F2280" s="1208"/>
      <c r="G2280" s="720"/>
      <c r="H2280" s="786"/>
      <c r="I2280" s="713"/>
      <c r="J2280" s="713"/>
      <c r="K2280" s="786"/>
      <c r="L2280" s="786"/>
      <c r="M2280" s="720"/>
      <c r="N2280" s="720"/>
      <c r="O2280" s="720"/>
      <c r="P2280" s="720"/>
      <c r="Q2280" s="720"/>
      <c r="R2280" s="720"/>
      <c r="S2280" s="720"/>
      <c r="T2280" s="720"/>
      <c r="U2280" s="720"/>
      <c r="V2280" s="716"/>
      <c r="W2280" s="720"/>
      <c r="X2280" s="713"/>
      <c r="Y2280" s="786"/>
      <c r="Z2280" s="720"/>
      <c r="AA2280" s="786"/>
      <c r="AB2280" s="720"/>
      <c r="AC2280" s="720"/>
      <c r="AD2280" s="720"/>
      <c r="AE2280" s="720"/>
      <c r="AF2280" s="786"/>
      <c r="AG2280" s="720"/>
      <c r="AH2280" s="720"/>
    </row>
    <row r="2281" spans="1:34" x14ac:dyDescent="0.25">
      <c r="A2281" s="720"/>
      <c r="B2281" s="720"/>
      <c r="C2281" s="786"/>
      <c r="D2281" s="720"/>
      <c r="E2281" s="786"/>
      <c r="F2281" s="1208"/>
      <c r="G2281" s="720"/>
      <c r="H2281" s="786"/>
      <c r="I2281" s="713"/>
      <c r="J2281" s="713"/>
      <c r="K2281" s="786"/>
      <c r="L2281" s="786"/>
      <c r="M2281" s="720"/>
      <c r="N2281" s="720"/>
      <c r="O2281" s="720"/>
      <c r="P2281" s="720"/>
      <c r="Q2281" s="720"/>
      <c r="R2281" s="720"/>
      <c r="S2281" s="720"/>
      <c r="T2281" s="720"/>
      <c r="U2281" s="720"/>
      <c r="V2281" s="716"/>
      <c r="W2281" s="720"/>
      <c r="X2281" s="713"/>
      <c r="Y2281" s="786"/>
      <c r="Z2281" s="720"/>
      <c r="AA2281" s="786"/>
      <c r="AB2281" s="720"/>
      <c r="AC2281" s="720"/>
      <c r="AD2281" s="720"/>
      <c r="AE2281" s="720"/>
      <c r="AF2281" s="786"/>
      <c r="AG2281" s="720"/>
      <c r="AH2281" s="720"/>
    </row>
    <row r="2282" spans="1:34" x14ac:dyDescent="0.25">
      <c r="A2282" s="720"/>
      <c r="B2282" s="720"/>
      <c r="C2282" s="786"/>
      <c r="D2282" s="720"/>
      <c r="E2282" s="786"/>
      <c r="F2282" s="1208"/>
      <c r="G2282" s="720"/>
      <c r="H2282" s="786"/>
      <c r="I2282" s="713"/>
      <c r="J2282" s="713"/>
      <c r="K2282" s="786"/>
      <c r="L2282" s="786"/>
      <c r="M2282" s="720"/>
      <c r="N2282" s="720"/>
      <c r="O2282" s="720"/>
      <c r="P2282" s="720"/>
      <c r="Q2282" s="720"/>
      <c r="R2282" s="720"/>
      <c r="S2282" s="720"/>
      <c r="T2282" s="720"/>
      <c r="U2282" s="720"/>
      <c r="V2282" s="716"/>
      <c r="W2282" s="720"/>
      <c r="X2282" s="713"/>
      <c r="Y2282" s="786"/>
      <c r="Z2282" s="720"/>
      <c r="AA2282" s="786"/>
      <c r="AB2282" s="720"/>
      <c r="AC2282" s="720"/>
      <c r="AD2282" s="720"/>
      <c r="AE2282" s="720"/>
      <c r="AF2282" s="786"/>
      <c r="AG2282" s="720"/>
      <c r="AH2282" s="720"/>
    </row>
    <row r="2283" spans="1:34" x14ac:dyDescent="0.25">
      <c r="A2283" s="720"/>
      <c r="B2283" s="720"/>
      <c r="C2283" s="786"/>
      <c r="D2283" s="720"/>
      <c r="E2283" s="786"/>
      <c r="F2283" s="1208"/>
      <c r="G2283" s="720"/>
      <c r="H2283" s="786"/>
      <c r="I2283" s="713"/>
      <c r="J2283" s="713"/>
      <c r="K2283" s="786"/>
      <c r="L2283" s="786"/>
      <c r="M2283" s="720"/>
      <c r="N2283" s="720"/>
      <c r="O2283" s="720"/>
      <c r="P2283" s="720"/>
      <c r="Q2283" s="720"/>
      <c r="R2283" s="720"/>
      <c r="S2283" s="720"/>
      <c r="T2283" s="720"/>
      <c r="U2283" s="720"/>
      <c r="V2283" s="716"/>
      <c r="W2283" s="720"/>
      <c r="X2283" s="713"/>
      <c r="Y2283" s="786"/>
      <c r="Z2283" s="720"/>
      <c r="AA2283" s="786"/>
      <c r="AB2283" s="720"/>
      <c r="AC2283" s="720"/>
      <c r="AD2283" s="720"/>
      <c r="AE2283" s="720"/>
      <c r="AF2283" s="786"/>
      <c r="AG2283" s="720"/>
      <c r="AH2283" s="720"/>
    </row>
    <row r="2284" spans="1:34" x14ac:dyDescent="0.25">
      <c r="A2284" s="720"/>
      <c r="B2284" s="720"/>
      <c r="C2284" s="786"/>
      <c r="D2284" s="720"/>
      <c r="E2284" s="786"/>
      <c r="F2284" s="1208"/>
      <c r="G2284" s="720"/>
      <c r="H2284" s="786"/>
      <c r="I2284" s="713"/>
      <c r="J2284" s="713"/>
      <c r="K2284" s="786"/>
      <c r="L2284" s="786"/>
      <c r="M2284" s="720"/>
      <c r="N2284" s="720"/>
      <c r="O2284" s="720"/>
      <c r="P2284" s="720"/>
      <c r="Q2284" s="720"/>
      <c r="R2284" s="720"/>
      <c r="S2284" s="720"/>
      <c r="T2284" s="720"/>
      <c r="U2284" s="720"/>
      <c r="V2284" s="716"/>
      <c r="W2284" s="720"/>
      <c r="X2284" s="713"/>
      <c r="Y2284" s="786"/>
      <c r="Z2284" s="720"/>
      <c r="AA2284" s="786"/>
      <c r="AB2284" s="720"/>
      <c r="AC2284" s="720"/>
      <c r="AD2284" s="720"/>
      <c r="AE2284" s="720"/>
      <c r="AF2284" s="786"/>
      <c r="AG2284" s="720"/>
      <c r="AH2284" s="720"/>
    </row>
    <row r="2285" spans="1:34" x14ac:dyDescent="0.25">
      <c r="A2285" s="720"/>
      <c r="B2285" s="720"/>
      <c r="C2285" s="786"/>
      <c r="D2285" s="720"/>
      <c r="E2285" s="786"/>
      <c r="F2285" s="1208"/>
      <c r="G2285" s="720"/>
      <c r="H2285" s="786"/>
      <c r="I2285" s="713"/>
      <c r="J2285" s="713"/>
      <c r="K2285" s="786"/>
      <c r="L2285" s="786"/>
      <c r="M2285" s="720"/>
      <c r="N2285" s="720"/>
      <c r="O2285" s="720"/>
      <c r="P2285" s="720"/>
      <c r="Q2285" s="720"/>
      <c r="R2285" s="720"/>
      <c r="S2285" s="720"/>
      <c r="T2285" s="720"/>
      <c r="U2285" s="720"/>
      <c r="V2285" s="716"/>
      <c r="W2285" s="720"/>
      <c r="X2285" s="713"/>
      <c r="Y2285" s="786"/>
      <c r="Z2285" s="720"/>
      <c r="AA2285" s="786"/>
      <c r="AB2285" s="720"/>
      <c r="AC2285" s="720"/>
      <c r="AD2285" s="720"/>
      <c r="AE2285" s="720"/>
      <c r="AF2285" s="786"/>
      <c r="AG2285" s="720"/>
      <c r="AH2285" s="720"/>
    </row>
    <row r="2286" spans="1:34" x14ac:dyDescent="0.25">
      <c r="A2286" s="720"/>
      <c r="B2286" s="720"/>
      <c r="C2286" s="786"/>
      <c r="D2286" s="720"/>
      <c r="E2286" s="786"/>
      <c r="F2286" s="1208"/>
      <c r="G2286" s="720"/>
      <c r="H2286" s="786"/>
      <c r="I2286" s="713"/>
      <c r="J2286" s="713"/>
      <c r="K2286" s="786"/>
      <c r="L2286" s="786"/>
      <c r="M2286" s="720"/>
      <c r="N2286" s="720"/>
      <c r="O2286" s="720"/>
      <c r="P2286" s="720"/>
      <c r="Q2286" s="720"/>
      <c r="R2286" s="720"/>
      <c r="S2286" s="720"/>
      <c r="T2286" s="720"/>
      <c r="U2286" s="720"/>
      <c r="V2286" s="716"/>
      <c r="W2286" s="720"/>
      <c r="X2286" s="713"/>
      <c r="Y2286" s="786"/>
      <c r="Z2286" s="720"/>
      <c r="AA2286" s="786"/>
      <c r="AB2286" s="720"/>
      <c r="AC2286" s="720"/>
      <c r="AD2286" s="720"/>
      <c r="AE2286" s="720"/>
      <c r="AF2286" s="786"/>
      <c r="AG2286" s="720"/>
      <c r="AH2286" s="720"/>
    </row>
    <row r="2287" spans="1:34" x14ac:dyDescent="0.25">
      <c r="A2287" s="720"/>
      <c r="B2287" s="720"/>
      <c r="C2287" s="786"/>
      <c r="D2287" s="720"/>
      <c r="E2287" s="786"/>
      <c r="F2287" s="1208"/>
      <c r="G2287" s="720"/>
      <c r="H2287" s="786"/>
      <c r="I2287" s="713"/>
      <c r="J2287" s="713"/>
      <c r="K2287" s="786"/>
      <c r="L2287" s="786"/>
      <c r="M2287" s="720"/>
      <c r="N2287" s="720"/>
      <c r="O2287" s="720"/>
      <c r="P2287" s="720"/>
      <c r="Q2287" s="720"/>
      <c r="R2287" s="720"/>
      <c r="S2287" s="720"/>
      <c r="T2287" s="720"/>
      <c r="U2287" s="720"/>
      <c r="V2287" s="716"/>
      <c r="W2287" s="720"/>
      <c r="X2287" s="713"/>
      <c r="Y2287" s="786"/>
      <c r="Z2287" s="720"/>
      <c r="AA2287" s="786"/>
      <c r="AB2287" s="720"/>
      <c r="AC2287" s="720"/>
      <c r="AD2287" s="720"/>
      <c r="AE2287" s="720"/>
      <c r="AF2287" s="786"/>
      <c r="AG2287" s="720"/>
      <c r="AH2287" s="720"/>
    </row>
    <row r="2288" spans="1:34" x14ac:dyDescent="0.25">
      <c r="A2288" s="720"/>
      <c r="B2288" s="720"/>
      <c r="C2288" s="786"/>
      <c r="D2288" s="720"/>
      <c r="E2288" s="786"/>
      <c r="F2288" s="1208"/>
      <c r="G2288" s="720"/>
      <c r="H2288" s="786"/>
      <c r="I2288" s="713"/>
      <c r="J2288" s="713"/>
      <c r="K2288" s="786"/>
      <c r="L2288" s="786"/>
      <c r="M2288" s="720"/>
      <c r="N2288" s="720"/>
      <c r="O2288" s="720"/>
      <c r="P2288" s="720"/>
      <c r="Q2288" s="720"/>
      <c r="R2288" s="720"/>
      <c r="S2288" s="720"/>
      <c r="T2288" s="720"/>
      <c r="U2288" s="720"/>
      <c r="V2288" s="716"/>
      <c r="W2288" s="720"/>
      <c r="X2288" s="713"/>
      <c r="Y2288" s="786"/>
      <c r="Z2288" s="720"/>
      <c r="AA2288" s="786"/>
      <c r="AB2288" s="720"/>
      <c r="AC2288" s="720"/>
      <c r="AD2288" s="720"/>
      <c r="AE2288" s="720"/>
      <c r="AF2288" s="786"/>
      <c r="AG2288" s="720"/>
      <c r="AH2288" s="720"/>
    </row>
    <row r="2289" spans="1:34" x14ac:dyDescent="0.25">
      <c r="A2289" s="720"/>
      <c r="B2289" s="720"/>
      <c r="C2289" s="786"/>
      <c r="D2289" s="720"/>
      <c r="E2289" s="786"/>
      <c r="F2289" s="1208"/>
      <c r="G2289" s="720"/>
      <c r="H2289" s="786"/>
      <c r="I2289" s="713"/>
      <c r="J2289" s="713"/>
      <c r="K2289" s="786"/>
      <c r="L2289" s="786"/>
      <c r="M2289" s="720"/>
      <c r="N2289" s="720"/>
      <c r="O2289" s="720"/>
      <c r="P2289" s="720"/>
      <c r="Q2289" s="720"/>
      <c r="R2289" s="720"/>
      <c r="S2289" s="720"/>
      <c r="T2289" s="720"/>
      <c r="U2289" s="720"/>
      <c r="V2289" s="716"/>
      <c r="W2289" s="720"/>
      <c r="X2289" s="713"/>
      <c r="Y2289" s="786"/>
      <c r="Z2289" s="720"/>
      <c r="AA2289" s="786"/>
      <c r="AB2289" s="720"/>
      <c r="AC2289" s="720"/>
      <c r="AD2289" s="720"/>
      <c r="AE2289" s="720"/>
      <c r="AF2289" s="786"/>
      <c r="AG2289" s="720"/>
      <c r="AH2289" s="720"/>
    </row>
    <row r="2290" spans="1:34" x14ac:dyDescent="0.25">
      <c r="A2290" s="720"/>
      <c r="B2290" s="720"/>
      <c r="C2290" s="786"/>
      <c r="D2290" s="720"/>
      <c r="E2290" s="786"/>
      <c r="F2290" s="1208"/>
      <c r="G2290" s="720"/>
      <c r="H2290" s="786"/>
      <c r="I2290" s="713"/>
      <c r="J2290" s="713"/>
      <c r="K2290" s="786"/>
      <c r="L2290" s="786"/>
      <c r="M2290" s="720"/>
      <c r="N2290" s="720"/>
      <c r="O2290" s="720"/>
      <c r="P2290" s="720"/>
      <c r="Q2290" s="720"/>
      <c r="R2290" s="720"/>
      <c r="S2290" s="720"/>
      <c r="T2290" s="720"/>
      <c r="U2290" s="720"/>
      <c r="V2290" s="716"/>
      <c r="W2290" s="720"/>
      <c r="X2290" s="713"/>
      <c r="Y2290" s="786"/>
      <c r="Z2290" s="720"/>
      <c r="AA2290" s="786"/>
      <c r="AB2290" s="720"/>
      <c r="AC2290" s="720"/>
      <c r="AD2290" s="720"/>
      <c r="AE2290" s="720"/>
      <c r="AF2290" s="786"/>
      <c r="AG2290" s="720"/>
      <c r="AH2290" s="720"/>
    </row>
    <row r="2291" spans="1:34" x14ac:dyDescent="0.25">
      <c r="A2291" s="720"/>
      <c r="B2291" s="720"/>
      <c r="C2291" s="786"/>
      <c r="D2291" s="720"/>
      <c r="E2291" s="786"/>
      <c r="F2291" s="1208"/>
      <c r="G2291" s="720"/>
      <c r="H2291" s="786"/>
      <c r="I2291" s="713"/>
      <c r="J2291" s="713"/>
      <c r="K2291" s="786"/>
      <c r="L2291" s="786"/>
      <c r="M2291" s="720"/>
      <c r="N2291" s="720"/>
      <c r="O2291" s="720"/>
      <c r="P2291" s="720"/>
      <c r="Q2291" s="720"/>
      <c r="R2291" s="720"/>
      <c r="S2291" s="720"/>
      <c r="T2291" s="720"/>
      <c r="U2291" s="720"/>
      <c r="V2291" s="716"/>
      <c r="W2291" s="720"/>
      <c r="X2291" s="713"/>
      <c r="Y2291" s="786"/>
      <c r="Z2291" s="720"/>
      <c r="AA2291" s="786"/>
      <c r="AB2291" s="720"/>
      <c r="AC2291" s="720"/>
      <c r="AD2291" s="720"/>
      <c r="AE2291" s="720"/>
      <c r="AF2291" s="786"/>
      <c r="AG2291" s="720"/>
      <c r="AH2291" s="720"/>
    </row>
    <row r="2292" spans="1:34" x14ac:dyDescent="0.25">
      <c r="A2292" s="720"/>
      <c r="B2292" s="720"/>
      <c r="C2292" s="786"/>
      <c r="D2292" s="720"/>
      <c r="E2292" s="786"/>
      <c r="F2292" s="1208"/>
      <c r="G2292" s="720"/>
      <c r="H2292" s="786"/>
      <c r="I2292" s="713"/>
      <c r="J2292" s="713"/>
      <c r="K2292" s="786"/>
      <c r="L2292" s="786"/>
      <c r="M2292" s="720"/>
      <c r="N2292" s="720"/>
      <c r="O2292" s="720"/>
      <c r="P2292" s="720"/>
      <c r="Q2292" s="720"/>
      <c r="R2292" s="720"/>
      <c r="S2292" s="720"/>
      <c r="T2292" s="720"/>
      <c r="U2292" s="720"/>
      <c r="V2292" s="716"/>
      <c r="W2292" s="720"/>
      <c r="X2292" s="713"/>
      <c r="Y2292" s="786"/>
      <c r="Z2292" s="720"/>
      <c r="AA2292" s="786"/>
      <c r="AB2292" s="720"/>
      <c r="AC2292" s="720"/>
      <c r="AD2292" s="720"/>
      <c r="AE2292" s="720"/>
      <c r="AF2292" s="786"/>
      <c r="AG2292" s="720"/>
      <c r="AH2292" s="720"/>
    </row>
    <row r="2293" spans="1:34" x14ac:dyDescent="0.25">
      <c r="A2293" s="720"/>
      <c r="B2293" s="720"/>
      <c r="C2293" s="786"/>
      <c r="D2293" s="720"/>
      <c r="E2293" s="786"/>
      <c r="F2293" s="1208"/>
      <c r="G2293" s="720"/>
      <c r="H2293" s="786"/>
      <c r="I2293" s="713"/>
      <c r="J2293" s="713"/>
      <c r="K2293" s="786"/>
      <c r="L2293" s="786"/>
      <c r="M2293" s="720"/>
      <c r="N2293" s="720"/>
      <c r="O2293" s="720"/>
      <c r="P2293" s="720"/>
      <c r="Q2293" s="720"/>
      <c r="R2293" s="720"/>
      <c r="S2293" s="720"/>
      <c r="T2293" s="720"/>
      <c r="U2293" s="720"/>
      <c r="V2293" s="716"/>
      <c r="W2293" s="720"/>
      <c r="X2293" s="713"/>
      <c r="Y2293" s="786"/>
      <c r="Z2293" s="720"/>
      <c r="AA2293" s="786"/>
      <c r="AB2293" s="720"/>
      <c r="AC2293" s="720"/>
      <c r="AD2293" s="720"/>
      <c r="AE2293" s="720"/>
      <c r="AF2293" s="786"/>
      <c r="AG2293" s="720"/>
      <c r="AH2293" s="720"/>
    </row>
    <row r="2294" spans="1:34" x14ac:dyDescent="0.25">
      <c r="A2294" s="720"/>
      <c r="B2294" s="720"/>
      <c r="C2294" s="786"/>
      <c r="D2294" s="720"/>
      <c r="E2294" s="786"/>
      <c r="F2294" s="1208"/>
      <c r="G2294" s="720"/>
      <c r="H2294" s="786"/>
      <c r="I2294" s="713"/>
      <c r="J2294" s="713"/>
      <c r="K2294" s="786"/>
      <c r="L2294" s="786"/>
      <c r="M2294" s="720"/>
      <c r="N2294" s="720"/>
      <c r="O2294" s="720"/>
      <c r="P2294" s="720"/>
      <c r="Q2294" s="720"/>
      <c r="R2294" s="720"/>
      <c r="S2294" s="720"/>
      <c r="T2294" s="720"/>
      <c r="U2294" s="720"/>
      <c r="V2294" s="716"/>
      <c r="W2294" s="720"/>
      <c r="X2294" s="713"/>
      <c r="Y2294" s="786"/>
      <c r="Z2294" s="720"/>
      <c r="AA2294" s="786"/>
      <c r="AB2294" s="720"/>
      <c r="AC2294" s="720"/>
      <c r="AD2294" s="720"/>
      <c r="AE2294" s="720"/>
      <c r="AF2294" s="786"/>
      <c r="AG2294" s="720"/>
      <c r="AH2294" s="720"/>
    </row>
    <row r="2295" spans="1:34" x14ac:dyDescent="0.25">
      <c r="A2295" s="720"/>
      <c r="B2295" s="720"/>
      <c r="C2295" s="786"/>
      <c r="D2295" s="720"/>
      <c r="E2295" s="786"/>
      <c r="F2295" s="1208"/>
      <c r="G2295" s="720"/>
      <c r="H2295" s="786"/>
      <c r="I2295" s="713"/>
      <c r="J2295" s="713"/>
      <c r="K2295" s="786"/>
      <c r="L2295" s="786"/>
      <c r="M2295" s="720"/>
      <c r="N2295" s="720"/>
      <c r="O2295" s="720"/>
      <c r="P2295" s="720"/>
      <c r="Q2295" s="720"/>
      <c r="R2295" s="720"/>
      <c r="S2295" s="720"/>
      <c r="T2295" s="720"/>
      <c r="U2295" s="720"/>
      <c r="V2295" s="716"/>
      <c r="W2295" s="720"/>
      <c r="X2295" s="713"/>
      <c r="Y2295" s="786"/>
      <c r="Z2295" s="720"/>
      <c r="AA2295" s="786"/>
      <c r="AB2295" s="720"/>
      <c r="AC2295" s="720"/>
      <c r="AD2295" s="720"/>
      <c r="AE2295" s="720"/>
      <c r="AF2295" s="786"/>
      <c r="AG2295" s="720"/>
      <c r="AH2295" s="720"/>
    </row>
    <row r="2296" spans="1:34" x14ac:dyDescent="0.25">
      <c r="A2296" s="720"/>
      <c r="B2296" s="720"/>
      <c r="C2296" s="786"/>
      <c r="D2296" s="720"/>
      <c r="E2296" s="786"/>
      <c r="F2296" s="1208"/>
      <c r="G2296" s="720"/>
      <c r="H2296" s="786"/>
      <c r="I2296" s="713"/>
      <c r="J2296" s="713"/>
      <c r="K2296" s="786"/>
      <c r="L2296" s="786"/>
      <c r="M2296" s="720"/>
      <c r="N2296" s="720"/>
      <c r="O2296" s="720"/>
      <c r="P2296" s="720"/>
      <c r="Q2296" s="720"/>
      <c r="R2296" s="720"/>
      <c r="S2296" s="720"/>
      <c r="T2296" s="720"/>
      <c r="U2296" s="720"/>
      <c r="V2296" s="716"/>
      <c r="W2296" s="720"/>
      <c r="X2296" s="713"/>
      <c r="Y2296" s="786"/>
      <c r="Z2296" s="720"/>
      <c r="AA2296" s="786"/>
      <c r="AB2296" s="720"/>
      <c r="AC2296" s="720"/>
      <c r="AD2296" s="720"/>
      <c r="AE2296" s="720"/>
      <c r="AF2296" s="786"/>
      <c r="AG2296" s="720"/>
      <c r="AH2296" s="720"/>
    </row>
    <row r="2297" spans="1:34" x14ac:dyDescent="0.25">
      <c r="A2297" s="720"/>
      <c r="B2297" s="720"/>
      <c r="C2297" s="786"/>
      <c r="D2297" s="720"/>
      <c r="E2297" s="786"/>
      <c r="F2297" s="1208"/>
      <c r="G2297" s="720"/>
      <c r="H2297" s="786"/>
      <c r="I2297" s="713"/>
      <c r="J2297" s="713"/>
      <c r="K2297" s="786"/>
      <c r="L2297" s="786"/>
      <c r="M2297" s="720"/>
      <c r="N2297" s="720"/>
      <c r="O2297" s="720"/>
      <c r="P2297" s="720"/>
      <c r="Q2297" s="720"/>
      <c r="R2297" s="720"/>
      <c r="S2297" s="720"/>
      <c r="T2297" s="720"/>
      <c r="U2297" s="720"/>
      <c r="V2297" s="716"/>
      <c r="W2297" s="720"/>
      <c r="X2297" s="713"/>
      <c r="Y2297" s="786"/>
      <c r="Z2297" s="720"/>
      <c r="AA2297" s="786"/>
      <c r="AB2297" s="720"/>
      <c r="AC2297" s="720"/>
      <c r="AD2297" s="720"/>
      <c r="AE2297" s="720"/>
      <c r="AF2297" s="786"/>
      <c r="AG2297" s="720"/>
      <c r="AH2297" s="720"/>
    </row>
    <row r="2298" spans="1:34" x14ac:dyDescent="0.25">
      <c r="A2298" s="720"/>
      <c r="B2298" s="720"/>
      <c r="C2298" s="786"/>
      <c r="D2298" s="720"/>
      <c r="E2298" s="786"/>
      <c r="F2298" s="1208"/>
      <c r="G2298" s="720"/>
      <c r="H2298" s="786"/>
      <c r="I2298" s="713"/>
      <c r="J2298" s="713"/>
      <c r="K2298" s="786"/>
      <c r="L2298" s="786"/>
      <c r="M2298" s="720"/>
      <c r="N2298" s="720"/>
      <c r="O2298" s="720"/>
      <c r="P2298" s="720"/>
      <c r="Q2298" s="720"/>
      <c r="R2298" s="720"/>
      <c r="S2298" s="720"/>
      <c r="T2298" s="720"/>
      <c r="U2298" s="720"/>
      <c r="V2298" s="716"/>
      <c r="W2298" s="720"/>
      <c r="X2298" s="713"/>
      <c r="Y2298" s="786"/>
      <c r="Z2298" s="720"/>
      <c r="AA2298" s="786"/>
      <c r="AB2298" s="720"/>
      <c r="AC2298" s="720"/>
      <c r="AD2298" s="720"/>
      <c r="AE2298" s="720"/>
      <c r="AF2298" s="786"/>
      <c r="AG2298" s="720"/>
      <c r="AH2298" s="720"/>
    </row>
    <row r="2299" spans="1:34" x14ac:dyDescent="0.25">
      <c r="A2299" s="720"/>
      <c r="B2299" s="720"/>
      <c r="C2299" s="786"/>
      <c r="D2299" s="720"/>
      <c r="E2299" s="786"/>
      <c r="F2299" s="1208"/>
      <c r="G2299" s="720"/>
      <c r="H2299" s="786"/>
      <c r="I2299" s="713"/>
      <c r="J2299" s="713"/>
      <c r="K2299" s="786"/>
      <c r="L2299" s="786"/>
      <c r="M2299" s="720"/>
      <c r="N2299" s="720"/>
      <c r="O2299" s="720"/>
      <c r="P2299" s="720"/>
      <c r="Q2299" s="720"/>
      <c r="R2299" s="720"/>
      <c r="S2299" s="720"/>
      <c r="T2299" s="720"/>
      <c r="U2299" s="720"/>
      <c r="V2299" s="716"/>
      <c r="W2299" s="720"/>
      <c r="X2299" s="713"/>
      <c r="Y2299" s="786"/>
      <c r="Z2299" s="720"/>
      <c r="AA2299" s="786"/>
      <c r="AB2299" s="720"/>
      <c r="AC2299" s="720"/>
      <c r="AD2299" s="720"/>
      <c r="AE2299" s="720"/>
      <c r="AF2299" s="786"/>
      <c r="AG2299" s="720"/>
      <c r="AH2299" s="720"/>
    </row>
    <row r="2300" spans="1:34" x14ac:dyDescent="0.25">
      <c r="A2300" s="720"/>
      <c r="B2300" s="720"/>
      <c r="C2300" s="786"/>
      <c r="D2300" s="720"/>
      <c r="E2300" s="786"/>
      <c r="F2300" s="1208"/>
      <c r="G2300" s="720"/>
      <c r="H2300" s="786"/>
      <c r="I2300" s="713"/>
      <c r="J2300" s="713"/>
      <c r="K2300" s="786"/>
      <c r="L2300" s="786"/>
      <c r="M2300" s="720"/>
      <c r="N2300" s="720"/>
      <c r="O2300" s="720"/>
      <c r="P2300" s="720"/>
      <c r="Q2300" s="720"/>
      <c r="R2300" s="720"/>
      <c r="S2300" s="720"/>
      <c r="T2300" s="720"/>
      <c r="U2300" s="720"/>
      <c r="V2300" s="716"/>
      <c r="W2300" s="720"/>
      <c r="X2300" s="713"/>
      <c r="Y2300" s="786"/>
      <c r="Z2300" s="720"/>
      <c r="AA2300" s="786"/>
      <c r="AB2300" s="720"/>
      <c r="AC2300" s="720"/>
      <c r="AD2300" s="720"/>
      <c r="AE2300" s="720"/>
      <c r="AF2300" s="786"/>
      <c r="AG2300" s="720"/>
      <c r="AH2300" s="720"/>
    </row>
    <row r="2301" spans="1:34" x14ac:dyDescent="0.25">
      <c r="A2301" s="720"/>
      <c r="B2301" s="720"/>
      <c r="C2301" s="786"/>
      <c r="D2301" s="720"/>
      <c r="E2301" s="786"/>
      <c r="F2301" s="1208"/>
      <c r="G2301" s="720"/>
      <c r="H2301" s="786"/>
      <c r="I2301" s="713"/>
      <c r="J2301" s="713"/>
      <c r="K2301" s="786"/>
      <c r="L2301" s="786"/>
      <c r="M2301" s="720"/>
      <c r="N2301" s="720"/>
      <c r="O2301" s="720"/>
      <c r="P2301" s="720"/>
      <c r="Q2301" s="720"/>
      <c r="R2301" s="720"/>
      <c r="S2301" s="720"/>
      <c r="T2301" s="720"/>
      <c r="U2301" s="720"/>
      <c r="V2301" s="716"/>
      <c r="W2301" s="720"/>
      <c r="X2301" s="713"/>
      <c r="Y2301" s="786"/>
      <c r="Z2301" s="720"/>
      <c r="AA2301" s="786"/>
      <c r="AB2301" s="720"/>
      <c r="AC2301" s="720"/>
      <c r="AD2301" s="720"/>
      <c r="AE2301" s="720"/>
      <c r="AF2301" s="786"/>
      <c r="AG2301" s="720"/>
      <c r="AH2301" s="720"/>
    </row>
    <row r="2302" spans="1:34" x14ac:dyDescent="0.25">
      <c r="A2302" s="720"/>
      <c r="B2302" s="720"/>
      <c r="C2302" s="786"/>
      <c r="D2302" s="720"/>
      <c r="E2302" s="786"/>
      <c r="F2302" s="1208"/>
      <c r="G2302" s="720"/>
      <c r="H2302" s="786"/>
      <c r="I2302" s="713"/>
      <c r="J2302" s="713"/>
      <c r="K2302" s="786"/>
      <c r="L2302" s="786"/>
      <c r="M2302" s="720"/>
      <c r="N2302" s="720"/>
      <c r="O2302" s="720"/>
      <c r="P2302" s="720"/>
      <c r="Q2302" s="720"/>
      <c r="R2302" s="720"/>
      <c r="S2302" s="720"/>
      <c r="T2302" s="720"/>
      <c r="U2302" s="720"/>
      <c r="V2302" s="716"/>
      <c r="W2302" s="720"/>
      <c r="X2302" s="713"/>
      <c r="Y2302" s="786"/>
      <c r="Z2302" s="720"/>
      <c r="AA2302" s="786"/>
      <c r="AB2302" s="720"/>
      <c r="AC2302" s="720"/>
      <c r="AD2302" s="720"/>
      <c r="AE2302" s="720"/>
      <c r="AF2302" s="786"/>
      <c r="AG2302" s="720"/>
      <c r="AH2302" s="720"/>
    </row>
    <row r="2303" spans="1:34" x14ac:dyDescent="0.25">
      <c r="A2303" s="720"/>
      <c r="B2303" s="720"/>
      <c r="C2303" s="786"/>
      <c r="D2303" s="720"/>
      <c r="E2303" s="786"/>
      <c r="F2303" s="1208"/>
      <c r="G2303" s="720"/>
      <c r="H2303" s="786"/>
      <c r="I2303" s="713"/>
      <c r="J2303" s="713"/>
      <c r="K2303" s="786"/>
      <c r="L2303" s="786"/>
      <c r="M2303" s="720"/>
      <c r="N2303" s="720"/>
      <c r="O2303" s="720"/>
      <c r="P2303" s="720"/>
      <c r="Q2303" s="720"/>
      <c r="R2303" s="720"/>
      <c r="S2303" s="720"/>
      <c r="T2303" s="720"/>
      <c r="U2303" s="720"/>
      <c r="V2303" s="716"/>
      <c r="W2303" s="720"/>
      <c r="X2303" s="713"/>
      <c r="Y2303" s="786"/>
      <c r="Z2303" s="720"/>
      <c r="AA2303" s="786"/>
      <c r="AB2303" s="720"/>
      <c r="AC2303" s="720"/>
      <c r="AD2303" s="720"/>
      <c r="AE2303" s="720"/>
      <c r="AF2303" s="786"/>
      <c r="AG2303" s="720"/>
      <c r="AH2303" s="720"/>
    </row>
    <row r="2304" spans="1:34" x14ac:dyDescent="0.25">
      <c r="A2304" s="720"/>
      <c r="B2304" s="720"/>
      <c r="C2304" s="786"/>
      <c r="D2304" s="720"/>
      <c r="E2304" s="786"/>
      <c r="F2304" s="1208"/>
      <c r="G2304" s="720"/>
      <c r="H2304" s="786"/>
      <c r="I2304" s="713"/>
      <c r="J2304" s="713"/>
      <c r="K2304" s="786"/>
      <c r="L2304" s="786"/>
      <c r="M2304" s="720"/>
      <c r="N2304" s="720"/>
      <c r="O2304" s="720"/>
      <c r="P2304" s="720"/>
      <c r="Q2304" s="720"/>
      <c r="R2304" s="720"/>
      <c r="S2304" s="720"/>
      <c r="T2304" s="720"/>
      <c r="U2304" s="720"/>
      <c r="V2304" s="716"/>
      <c r="W2304" s="720"/>
      <c r="X2304" s="713"/>
      <c r="Y2304" s="786"/>
      <c r="Z2304" s="720"/>
      <c r="AA2304" s="786"/>
      <c r="AB2304" s="720"/>
      <c r="AC2304" s="720"/>
      <c r="AD2304" s="720"/>
      <c r="AE2304" s="720"/>
      <c r="AF2304" s="786"/>
      <c r="AG2304" s="720"/>
      <c r="AH2304" s="720"/>
    </row>
    <row r="2305" spans="1:34" x14ac:dyDescent="0.25">
      <c r="A2305" s="720"/>
      <c r="B2305" s="720"/>
      <c r="C2305" s="786"/>
      <c r="D2305" s="720"/>
      <c r="E2305" s="786"/>
      <c r="F2305" s="1208"/>
      <c r="G2305" s="720"/>
      <c r="H2305" s="786"/>
      <c r="I2305" s="713"/>
      <c r="J2305" s="713"/>
      <c r="K2305" s="786"/>
      <c r="L2305" s="786"/>
      <c r="M2305" s="720"/>
      <c r="N2305" s="720"/>
      <c r="O2305" s="720"/>
      <c r="P2305" s="720"/>
      <c r="Q2305" s="720"/>
      <c r="R2305" s="720"/>
      <c r="S2305" s="720"/>
      <c r="T2305" s="720"/>
      <c r="U2305" s="720"/>
      <c r="V2305" s="716"/>
      <c r="W2305" s="720"/>
      <c r="X2305" s="713"/>
      <c r="Y2305" s="786"/>
      <c r="Z2305" s="720"/>
      <c r="AA2305" s="786"/>
      <c r="AB2305" s="720"/>
      <c r="AC2305" s="720"/>
      <c r="AD2305" s="720"/>
      <c r="AE2305" s="720"/>
      <c r="AF2305" s="786"/>
      <c r="AG2305" s="720"/>
      <c r="AH2305" s="720"/>
    </row>
    <row r="2306" spans="1:34" x14ac:dyDescent="0.25">
      <c r="A2306" s="720"/>
      <c r="B2306" s="720"/>
      <c r="C2306" s="786"/>
      <c r="D2306" s="720"/>
      <c r="E2306" s="786"/>
      <c r="F2306" s="1208"/>
      <c r="G2306" s="720"/>
      <c r="H2306" s="786"/>
      <c r="I2306" s="713"/>
      <c r="J2306" s="713"/>
      <c r="K2306" s="786"/>
      <c r="L2306" s="786"/>
      <c r="M2306" s="720"/>
      <c r="N2306" s="720"/>
      <c r="O2306" s="720"/>
      <c r="P2306" s="720"/>
      <c r="Q2306" s="720"/>
      <c r="R2306" s="720"/>
      <c r="S2306" s="720"/>
      <c r="T2306" s="720"/>
      <c r="U2306" s="720"/>
      <c r="V2306" s="716"/>
      <c r="W2306" s="720"/>
      <c r="X2306" s="713"/>
      <c r="Y2306" s="786"/>
      <c r="Z2306" s="720"/>
      <c r="AA2306" s="786"/>
      <c r="AB2306" s="720"/>
      <c r="AC2306" s="720"/>
      <c r="AD2306" s="720"/>
      <c r="AE2306" s="720"/>
      <c r="AF2306" s="786"/>
      <c r="AG2306" s="720"/>
      <c r="AH2306" s="720"/>
    </row>
    <row r="2307" spans="1:34" x14ac:dyDescent="0.25">
      <c r="A2307" s="720"/>
      <c r="B2307" s="720"/>
      <c r="C2307" s="786"/>
      <c r="D2307" s="720"/>
      <c r="E2307" s="786"/>
      <c r="F2307" s="1208"/>
      <c r="G2307" s="720"/>
      <c r="H2307" s="786"/>
      <c r="I2307" s="713"/>
      <c r="J2307" s="713"/>
      <c r="K2307" s="786"/>
      <c r="L2307" s="786"/>
      <c r="M2307" s="720"/>
      <c r="N2307" s="720"/>
      <c r="O2307" s="720"/>
      <c r="P2307" s="720"/>
      <c r="Q2307" s="720"/>
      <c r="R2307" s="720"/>
      <c r="S2307" s="720"/>
      <c r="T2307" s="720"/>
      <c r="U2307" s="720"/>
      <c r="V2307" s="716"/>
      <c r="W2307" s="720"/>
      <c r="X2307" s="713"/>
      <c r="Y2307" s="786"/>
      <c r="Z2307" s="720"/>
      <c r="AA2307" s="786"/>
      <c r="AB2307" s="720"/>
      <c r="AC2307" s="720"/>
      <c r="AD2307" s="720"/>
      <c r="AE2307" s="720"/>
      <c r="AF2307" s="786"/>
      <c r="AG2307" s="720"/>
      <c r="AH2307" s="720"/>
    </row>
    <row r="2308" spans="1:34" x14ac:dyDescent="0.25">
      <c r="A2308" s="720"/>
      <c r="B2308" s="720"/>
      <c r="C2308" s="786"/>
      <c r="D2308" s="720"/>
      <c r="E2308" s="786"/>
      <c r="F2308" s="1208"/>
      <c r="G2308" s="720"/>
      <c r="H2308" s="786"/>
      <c r="I2308" s="713"/>
      <c r="J2308" s="713"/>
      <c r="K2308" s="786"/>
      <c r="L2308" s="786"/>
      <c r="M2308" s="720"/>
      <c r="N2308" s="720"/>
      <c r="O2308" s="720"/>
      <c r="P2308" s="720"/>
      <c r="Q2308" s="720"/>
      <c r="R2308" s="720"/>
      <c r="S2308" s="720"/>
      <c r="T2308" s="720"/>
      <c r="U2308" s="720"/>
      <c r="V2308" s="716"/>
      <c r="W2308" s="720"/>
      <c r="X2308" s="713"/>
      <c r="Y2308" s="786"/>
      <c r="Z2308" s="720"/>
      <c r="AA2308" s="786"/>
      <c r="AB2308" s="720"/>
      <c r="AC2308" s="720"/>
      <c r="AD2308" s="720"/>
      <c r="AE2308" s="720"/>
      <c r="AF2308" s="786"/>
      <c r="AG2308" s="720"/>
      <c r="AH2308" s="720"/>
    </row>
    <row r="2309" spans="1:34" x14ac:dyDescent="0.25">
      <c r="A2309" s="720"/>
      <c r="B2309" s="720"/>
      <c r="C2309" s="786"/>
      <c r="D2309" s="720"/>
      <c r="E2309" s="786"/>
      <c r="F2309" s="1208"/>
      <c r="G2309" s="720"/>
      <c r="H2309" s="786"/>
      <c r="I2309" s="713"/>
      <c r="J2309" s="713"/>
      <c r="K2309" s="786"/>
      <c r="L2309" s="786"/>
      <c r="M2309" s="720"/>
      <c r="N2309" s="720"/>
      <c r="O2309" s="720"/>
      <c r="P2309" s="720"/>
      <c r="Q2309" s="720"/>
      <c r="R2309" s="720"/>
      <c r="S2309" s="720"/>
      <c r="T2309" s="720"/>
      <c r="U2309" s="720"/>
      <c r="V2309" s="716"/>
      <c r="W2309" s="720"/>
      <c r="X2309" s="713"/>
      <c r="Y2309" s="786"/>
      <c r="Z2309" s="720"/>
      <c r="AA2309" s="786"/>
      <c r="AB2309" s="720"/>
      <c r="AC2309" s="720"/>
      <c r="AD2309" s="720"/>
      <c r="AE2309" s="720"/>
      <c r="AF2309" s="786"/>
      <c r="AG2309" s="720"/>
      <c r="AH2309" s="720"/>
    </row>
    <row r="2310" spans="1:34" x14ac:dyDescent="0.25">
      <c r="A2310" s="720"/>
      <c r="B2310" s="720"/>
      <c r="C2310" s="786"/>
      <c r="D2310" s="720"/>
      <c r="E2310" s="786"/>
      <c r="F2310" s="1208"/>
      <c r="G2310" s="720"/>
      <c r="H2310" s="786"/>
      <c r="I2310" s="713"/>
      <c r="J2310" s="713"/>
      <c r="K2310" s="786"/>
      <c r="L2310" s="786"/>
      <c r="M2310" s="720"/>
      <c r="N2310" s="720"/>
      <c r="O2310" s="720"/>
      <c r="P2310" s="720"/>
      <c r="Q2310" s="720"/>
      <c r="R2310" s="720"/>
      <c r="S2310" s="720"/>
      <c r="T2310" s="720"/>
      <c r="U2310" s="720"/>
      <c r="V2310" s="716"/>
      <c r="W2310" s="720"/>
      <c r="X2310" s="713"/>
      <c r="Y2310" s="786"/>
      <c r="Z2310" s="720"/>
      <c r="AA2310" s="786"/>
      <c r="AB2310" s="720"/>
      <c r="AC2310" s="720"/>
      <c r="AD2310" s="720"/>
      <c r="AE2310" s="720"/>
      <c r="AF2310" s="786"/>
      <c r="AG2310" s="720"/>
      <c r="AH2310" s="720"/>
    </row>
    <row r="2311" spans="1:34" x14ac:dyDescent="0.25">
      <c r="A2311" s="720"/>
      <c r="B2311" s="720"/>
      <c r="C2311" s="786"/>
      <c r="D2311" s="720"/>
      <c r="E2311" s="786"/>
      <c r="F2311" s="1208"/>
      <c r="G2311" s="720"/>
      <c r="H2311" s="786"/>
      <c r="I2311" s="713"/>
      <c r="J2311" s="713"/>
      <c r="K2311" s="786"/>
      <c r="L2311" s="786"/>
      <c r="M2311" s="720"/>
      <c r="N2311" s="720"/>
      <c r="O2311" s="720"/>
      <c r="P2311" s="720"/>
      <c r="Q2311" s="720"/>
      <c r="R2311" s="720"/>
      <c r="S2311" s="720"/>
      <c r="T2311" s="720"/>
      <c r="U2311" s="720"/>
      <c r="V2311" s="716"/>
      <c r="W2311" s="720"/>
      <c r="X2311" s="713"/>
      <c r="Y2311" s="786"/>
      <c r="Z2311" s="720"/>
      <c r="AA2311" s="786"/>
      <c r="AB2311" s="720"/>
      <c r="AC2311" s="720"/>
      <c r="AD2311" s="720"/>
      <c r="AE2311" s="720"/>
      <c r="AF2311" s="786"/>
      <c r="AG2311" s="720"/>
      <c r="AH2311" s="720"/>
    </row>
    <row r="2312" spans="1:34" x14ac:dyDescent="0.25">
      <c r="A2312" s="720"/>
      <c r="B2312" s="720"/>
      <c r="C2312" s="786"/>
      <c r="D2312" s="720"/>
      <c r="E2312" s="786"/>
      <c r="F2312" s="1208"/>
      <c r="G2312" s="720"/>
      <c r="H2312" s="786"/>
      <c r="I2312" s="713"/>
      <c r="J2312" s="713"/>
      <c r="K2312" s="786"/>
      <c r="L2312" s="786"/>
      <c r="M2312" s="720"/>
      <c r="N2312" s="720"/>
      <c r="O2312" s="720"/>
      <c r="P2312" s="720"/>
      <c r="Q2312" s="720"/>
      <c r="R2312" s="720"/>
      <c r="S2312" s="720"/>
      <c r="T2312" s="720"/>
      <c r="U2312" s="720"/>
      <c r="V2312" s="716"/>
      <c r="W2312" s="720"/>
      <c r="X2312" s="713"/>
      <c r="Y2312" s="786"/>
      <c r="Z2312" s="720"/>
      <c r="AA2312" s="786"/>
      <c r="AB2312" s="720"/>
      <c r="AC2312" s="720"/>
      <c r="AD2312" s="720"/>
      <c r="AE2312" s="720"/>
      <c r="AF2312" s="786"/>
      <c r="AG2312" s="720"/>
      <c r="AH2312" s="720"/>
    </row>
    <row r="2313" spans="1:34" x14ac:dyDescent="0.25">
      <c r="A2313" s="720"/>
      <c r="B2313" s="720"/>
      <c r="C2313" s="786"/>
      <c r="D2313" s="720"/>
      <c r="E2313" s="786"/>
      <c r="F2313" s="1208"/>
      <c r="G2313" s="720"/>
      <c r="H2313" s="786"/>
      <c r="I2313" s="713"/>
      <c r="J2313" s="713"/>
      <c r="K2313" s="786"/>
      <c r="L2313" s="786"/>
      <c r="M2313" s="720"/>
      <c r="N2313" s="720"/>
      <c r="O2313" s="720"/>
      <c r="P2313" s="720"/>
      <c r="Q2313" s="720"/>
      <c r="R2313" s="720"/>
      <c r="S2313" s="720"/>
      <c r="T2313" s="720"/>
      <c r="U2313" s="720"/>
      <c r="V2313" s="716"/>
      <c r="W2313" s="720"/>
      <c r="X2313" s="713"/>
      <c r="Y2313" s="786"/>
      <c r="Z2313" s="720"/>
      <c r="AA2313" s="786"/>
      <c r="AB2313" s="720"/>
      <c r="AC2313" s="720"/>
      <c r="AD2313" s="720"/>
      <c r="AE2313" s="720"/>
      <c r="AF2313" s="786"/>
      <c r="AG2313" s="720"/>
      <c r="AH2313" s="720"/>
    </row>
    <row r="2314" spans="1:34" x14ac:dyDescent="0.25">
      <c r="A2314" s="720"/>
      <c r="B2314" s="720"/>
      <c r="C2314" s="786"/>
      <c r="D2314" s="720"/>
      <c r="E2314" s="786"/>
      <c r="F2314" s="1208"/>
      <c r="G2314" s="720"/>
      <c r="H2314" s="786"/>
      <c r="I2314" s="713"/>
      <c r="J2314" s="713"/>
      <c r="K2314" s="786"/>
      <c r="L2314" s="786"/>
      <c r="M2314" s="720"/>
      <c r="N2314" s="720"/>
      <c r="O2314" s="720"/>
      <c r="P2314" s="720"/>
      <c r="Q2314" s="720"/>
      <c r="R2314" s="720"/>
      <c r="S2314" s="720"/>
      <c r="T2314" s="720"/>
      <c r="U2314" s="720"/>
      <c r="V2314" s="716"/>
      <c r="W2314" s="720"/>
      <c r="X2314" s="713"/>
      <c r="Y2314" s="786"/>
      <c r="Z2314" s="720"/>
      <c r="AA2314" s="786"/>
      <c r="AB2314" s="720"/>
      <c r="AC2314" s="720"/>
      <c r="AD2314" s="720"/>
      <c r="AE2314" s="720"/>
      <c r="AF2314" s="786"/>
      <c r="AG2314" s="720"/>
      <c r="AH2314" s="720"/>
    </row>
    <row r="2315" spans="1:34" x14ac:dyDescent="0.25">
      <c r="A2315" s="720"/>
      <c r="B2315" s="720"/>
      <c r="C2315" s="786"/>
      <c r="D2315" s="720"/>
      <c r="E2315" s="786"/>
      <c r="F2315" s="1208"/>
      <c r="G2315" s="720"/>
      <c r="H2315" s="786"/>
      <c r="I2315" s="713"/>
      <c r="J2315" s="713"/>
      <c r="K2315" s="786"/>
      <c r="L2315" s="786"/>
      <c r="M2315" s="720"/>
      <c r="N2315" s="720"/>
      <c r="O2315" s="720"/>
      <c r="P2315" s="720"/>
      <c r="Q2315" s="720"/>
      <c r="R2315" s="720"/>
      <c r="S2315" s="720"/>
      <c r="T2315" s="720"/>
      <c r="U2315" s="720"/>
      <c r="V2315" s="716"/>
      <c r="W2315" s="720"/>
      <c r="X2315" s="713"/>
      <c r="Y2315" s="786"/>
      <c r="Z2315" s="720"/>
      <c r="AA2315" s="786"/>
      <c r="AB2315" s="720"/>
      <c r="AC2315" s="720"/>
      <c r="AD2315" s="720"/>
      <c r="AE2315" s="720"/>
      <c r="AF2315" s="786"/>
      <c r="AG2315" s="720"/>
      <c r="AH2315" s="720"/>
    </row>
    <row r="2316" spans="1:34" x14ac:dyDescent="0.25">
      <c r="A2316" s="720"/>
      <c r="B2316" s="720"/>
      <c r="C2316" s="786"/>
      <c r="D2316" s="720"/>
      <c r="E2316" s="786"/>
      <c r="F2316" s="1208"/>
      <c r="G2316" s="720"/>
      <c r="H2316" s="786"/>
      <c r="I2316" s="713"/>
      <c r="J2316" s="713"/>
      <c r="K2316" s="786"/>
      <c r="L2316" s="786"/>
      <c r="M2316" s="720"/>
      <c r="N2316" s="720"/>
      <c r="O2316" s="720"/>
      <c r="P2316" s="720"/>
      <c r="Q2316" s="720"/>
      <c r="R2316" s="720"/>
      <c r="S2316" s="720"/>
      <c r="T2316" s="720"/>
      <c r="U2316" s="720"/>
      <c r="V2316" s="716"/>
      <c r="W2316" s="720"/>
      <c r="X2316" s="713"/>
      <c r="Y2316" s="786"/>
      <c r="Z2316" s="720"/>
      <c r="AA2316" s="786"/>
      <c r="AB2316" s="720"/>
      <c r="AC2316" s="720"/>
      <c r="AD2316" s="720"/>
      <c r="AE2316" s="720"/>
      <c r="AF2316" s="786"/>
      <c r="AG2316" s="720"/>
      <c r="AH2316" s="720"/>
    </row>
    <row r="2317" spans="1:34" x14ac:dyDescent="0.25">
      <c r="A2317" s="720"/>
      <c r="B2317" s="720"/>
      <c r="C2317" s="786"/>
      <c r="D2317" s="720"/>
      <c r="E2317" s="786"/>
      <c r="F2317" s="1208"/>
      <c r="G2317" s="720"/>
      <c r="H2317" s="786"/>
      <c r="I2317" s="713"/>
      <c r="J2317" s="713"/>
      <c r="K2317" s="786"/>
      <c r="L2317" s="786"/>
      <c r="M2317" s="720"/>
      <c r="N2317" s="720"/>
      <c r="O2317" s="720"/>
      <c r="P2317" s="720"/>
      <c r="Q2317" s="720"/>
      <c r="R2317" s="720"/>
      <c r="S2317" s="720"/>
      <c r="T2317" s="720"/>
      <c r="U2317" s="720"/>
      <c r="V2317" s="716"/>
      <c r="W2317" s="720"/>
      <c r="X2317" s="713"/>
      <c r="Y2317" s="786"/>
      <c r="Z2317" s="720"/>
      <c r="AA2317" s="786"/>
      <c r="AB2317" s="720"/>
      <c r="AC2317" s="720"/>
      <c r="AD2317" s="720"/>
      <c r="AE2317" s="720"/>
      <c r="AF2317" s="786"/>
      <c r="AG2317" s="720"/>
      <c r="AH2317" s="720"/>
    </row>
    <row r="2318" spans="1:34" x14ac:dyDescent="0.25">
      <c r="A2318" s="720"/>
      <c r="B2318" s="720"/>
      <c r="C2318" s="786"/>
      <c r="D2318" s="720"/>
      <c r="E2318" s="786"/>
      <c r="F2318" s="1208"/>
      <c r="G2318" s="720"/>
      <c r="H2318" s="786"/>
      <c r="I2318" s="713"/>
      <c r="J2318" s="713"/>
      <c r="K2318" s="786"/>
      <c r="L2318" s="786"/>
      <c r="M2318" s="720"/>
      <c r="N2318" s="720"/>
      <c r="O2318" s="720"/>
      <c r="P2318" s="720"/>
      <c r="Q2318" s="720"/>
      <c r="R2318" s="720"/>
      <c r="S2318" s="720"/>
      <c r="T2318" s="720"/>
      <c r="U2318" s="720"/>
      <c r="V2318" s="716"/>
      <c r="W2318" s="720"/>
      <c r="X2318" s="713"/>
      <c r="Y2318" s="786"/>
      <c r="Z2318" s="720"/>
      <c r="AA2318" s="786"/>
      <c r="AB2318" s="720"/>
      <c r="AC2318" s="720"/>
      <c r="AD2318" s="720"/>
      <c r="AE2318" s="720"/>
      <c r="AF2318" s="786"/>
      <c r="AG2318" s="720"/>
      <c r="AH2318" s="720"/>
    </row>
    <row r="2319" spans="1:34" x14ac:dyDescent="0.25">
      <c r="A2319" s="720"/>
      <c r="B2319" s="720"/>
      <c r="C2319" s="786"/>
      <c r="D2319" s="720"/>
      <c r="E2319" s="786"/>
      <c r="F2319" s="1208"/>
      <c r="G2319" s="720"/>
      <c r="H2319" s="786"/>
      <c r="I2319" s="713"/>
      <c r="J2319" s="713"/>
      <c r="K2319" s="786"/>
      <c r="L2319" s="786"/>
      <c r="M2319" s="720"/>
      <c r="N2319" s="720"/>
      <c r="O2319" s="720"/>
      <c r="P2319" s="720"/>
      <c r="Q2319" s="720"/>
      <c r="R2319" s="720"/>
      <c r="S2319" s="720"/>
      <c r="T2319" s="720"/>
      <c r="U2319" s="720"/>
      <c r="V2319" s="716"/>
      <c r="W2319" s="720"/>
      <c r="X2319" s="713"/>
      <c r="Y2319" s="786"/>
      <c r="Z2319" s="720"/>
      <c r="AA2319" s="786"/>
      <c r="AB2319" s="720"/>
      <c r="AC2319" s="720"/>
      <c r="AD2319" s="720"/>
      <c r="AE2319" s="720"/>
      <c r="AF2319" s="786"/>
      <c r="AG2319" s="720"/>
      <c r="AH2319" s="720"/>
    </row>
    <row r="2320" spans="1:34" x14ac:dyDescent="0.25">
      <c r="A2320" s="720"/>
      <c r="B2320" s="720"/>
      <c r="C2320" s="786"/>
      <c r="D2320" s="720"/>
      <c r="E2320" s="786"/>
      <c r="F2320" s="1208"/>
      <c r="G2320" s="720"/>
      <c r="H2320" s="786"/>
      <c r="I2320" s="713"/>
      <c r="J2320" s="713"/>
      <c r="K2320" s="786"/>
      <c r="L2320" s="786"/>
      <c r="M2320" s="720"/>
      <c r="N2320" s="720"/>
      <c r="O2320" s="720"/>
      <c r="P2320" s="720"/>
      <c r="Q2320" s="720"/>
      <c r="R2320" s="720"/>
      <c r="S2320" s="720"/>
      <c r="T2320" s="720"/>
      <c r="U2320" s="720"/>
      <c r="V2320" s="716"/>
      <c r="W2320" s="720"/>
      <c r="X2320" s="713"/>
      <c r="Y2320" s="786"/>
      <c r="Z2320" s="720"/>
      <c r="AA2320" s="786"/>
      <c r="AB2320" s="720"/>
      <c r="AC2320" s="720"/>
      <c r="AD2320" s="720"/>
      <c r="AE2320" s="720"/>
      <c r="AF2320" s="786"/>
      <c r="AG2320" s="720"/>
      <c r="AH2320" s="720"/>
    </row>
    <row r="2321" spans="3:12" x14ac:dyDescent="0.25">
      <c r="C2321" s="783"/>
      <c r="L2321" s="783"/>
    </row>
    <row r="2322" spans="3:12" x14ac:dyDescent="0.25">
      <c r="C2322" s="783"/>
      <c r="L2322" s="783"/>
    </row>
    <row r="2323" spans="3:12" x14ac:dyDescent="0.25">
      <c r="C2323" s="783"/>
      <c r="L2323" s="783"/>
    </row>
    <row r="2324" spans="3:12" x14ac:dyDescent="0.25">
      <c r="C2324" s="783"/>
      <c r="L2324" s="783"/>
    </row>
    <row r="2325" spans="3:12" x14ac:dyDescent="0.25">
      <c r="C2325" s="783"/>
      <c r="L2325" s="783"/>
    </row>
    <row r="2326" spans="3:12" x14ac:dyDescent="0.25">
      <c r="C2326" s="783"/>
      <c r="L2326" s="783"/>
    </row>
    <row r="2327" spans="3:12" x14ac:dyDescent="0.25">
      <c r="C2327" s="783"/>
      <c r="L2327" s="783"/>
    </row>
    <row r="2328" spans="3:12" x14ac:dyDescent="0.25">
      <c r="C2328" s="783"/>
      <c r="L2328" s="783"/>
    </row>
    <row r="2329" spans="3:12" x14ac:dyDescent="0.25">
      <c r="C2329" s="783"/>
      <c r="L2329" s="783"/>
    </row>
    <row r="2330" spans="3:12" x14ac:dyDescent="0.25">
      <c r="C2330" s="783"/>
      <c r="L2330" s="783"/>
    </row>
    <row r="2331" spans="3:12" x14ac:dyDescent="0.25">
      <c r="C2331" s="783"/>
      <c r="L2331" s="783"/>
    </row>
    <row r="2332" spans="3:12" x14ac:dyDescent="0.25">
      <c r="C2332" s="783"/>
      <c r="L2332" s="783"/>
    </row>
    <row r="2333" spans="3:12" x14ac:dyDescent="0.25">
      <c r="C2333" s="783"/>
      <c r="L2333" s="783"/>
    </row>
    <row r="2334" spans="3:12" x14ac:dyDescent="0.25">
      <c r="C2334" s="783"/>
      <c r="L2334" s="783"/>
    </row>
    <row r="2335" spans="3:12" x14ac:dyDescent="0.25">
      <c r="C2335" s="783"/>
      <c r="L2335" s="783"/>
    </row>
    <row r="2336" spans="3:12" x14ac:dyDescent="0.25">
      <c r="C2336" s="783"/>
      <c r="L2336" s="783"/>
    </row>
    <row r="2337" spans="3:12" x14ac:dyDescent="0.25">
      <c r="C2337" s="783"/>
      <c r="L2337" s="783"/>
    </row>
    <row r="2338" spans="3:12" x14ac:dyDescent="0.25">
      <c r="C2338" s="783"/>
      <c r="L2338" s="783"/>
    </row>
    <row r="2339" spans="3:12" x14ac:dyDescent="0.25">
      <c r="C2339" s="783"/>
      <c r="L2339" s="783"/>
    </row>
    <row r="2340" spans="3:12" x14ac:dyDescent="0.25">
      <c r="C2340" s="783"/>
      <c r="L2340" s="783"/>
    </row>
    <row r="2341" spans="3:12" x14ac:dyDescent="0.25">
      <c r="C2341" s="783"/>
      <c r="L2341" s="783"/>
    </row>
    <row r="2342" spans="3:12" x14ac:dyDescent="0.25">
      <c r="C2342" s="783"/>
      <c r="L2342" s="783"/>
    </row>
    <row r="2343" spans="3:12" x14ac:dyDescent="0.25">
      <c r="C2343" s="783"/>
      <c r="L2343" s="783"/>
    </row>
    <row r="2344" spans="3:12" x14ac:dyDescent="0.25">
      <c r="C2344" s="783"/>
      <c r="L2344" s="783"/>
    </row>
    <row r="2345" spans="3:12" x14ac:dyDescent="0.25">
      <c r="C2345" s="783"/>
      <c r="L2345" s="783"/>
    </row>
    <row r="2346" spans="3:12" x14ac:dyDescent="0.25">
      <c r="C2346" s="783"/>
      <c r="L2346" s="783"/>
    </row>
    <row r="2347" spans="3:12" x14ac:dyDescent="0.25">
      <c r="C2347" s="783"/>
      <c r="L2347" s="783"/>
    </row>
    <row r="2348" spans="3:12" x14ac:dyDescent="0.25">
      <c r="C2348" s="783"/>
      <c r="L2348" s="783"/>
    </row>
    <row r="2349" spans="3:12" x14ac:dyDescent="0.25">
      <c r="C2349" s="783"/>
      <c r="L2349" s="783"/>
    </row>
    <row r="2350" spans="3:12" x14ac:dyDescent="0.25">
      <c r="C2350" s="783"/>
      <c r="L2350" s="783"/>
    </row>
    <row r="2351" spans="3:12" x14ac:dyDescent="0.25">
      <c r="C2351" s="783"/>
      <c r="L2351" s="783"/>
    </row>
    <row r="2352" spans="3:12" x14ac:dyDescent="0.25">
      <c r="C2352" s="783"/>
      <c r="L2352" s="783"/>
    </row>
    <row r="2353" spans="3:12" x14ac:dyDescent="0.25">
      <c r="C2353" s="783"/>
      <c r="L2353" s="783"/>
    </row>
    <row r="2354" spans="3:12" x14ac:dyDescent="0.25">
      <c r="C2354" s="783"/>
      <c r="L2354" s="783"/>
    </row>
    <row r="2355" spans="3:12" x14ac:dyDescent="0.25">
      <c r="C2355" s="783"/>
      <c r="L2355" s="783"/>
    </row>
    <row r="2356" spans="3:12" x14ac:dyDescent="0.25">
      <c r="C2356" s="783"/>
      <c r="L2356" s="783"/>
    </row>
    <row r="2357" spans="3:12" x14ac:dyDescent="0.25">
      <c r="C2357" s="783"/>
      <c r="L2357" s="783"/>
    </row>
    <row r="2358" spans="3:12" x14ac:dyDescent="0.25">
      <c r="C2358" s="783"/>
      <c r="L2358" s="783"/>
    </row>
    <row r="2359" spans="3:12" x14ac:dyDescent="0.25">
      <c r="C2359" s="783"/>
      <c r="L2359" s="783"/>
    </row>
    <row r="2360" spans="3:12" x14ac:dyDescent="0.25">
      <c r="C2360" s="783"/>
      <c r="L2360" s="783"/>
    </row>
    <row r="2361" spans="3:12" x14ac:dyDescent="0.25">
      <c r="C2361" s="783"/>
      <c r="L2361" s="783"/>
    </row>
    <row r="2362" spans="3:12" x14ac:dyDescent="0.25">
      <c r="C2362" s="783"/>
      <c r="L2362" s="783"/>
    </row>
    <row r="2363" spans="3:12" x14ac:dyDescent="0.25">
      <c r="C2363" s="783"/>
      <c r="L2363" s="783"/>
    </row>
    <row r="2364" spans="3:12" x14ac:dyDescent="0.25">
      <c r="C2364" s="783"/>
      <c r="L2364" s="783"/>
    </row>
    <row r="2365" spans="3:12" x14ac:dyDescent="0.25">
      <c r="C2365" s="783"/>
      <c r="L2365" s="783"/>
    </row>
    <row r="2366" spans="3:12" x14ac:dyDescent="0.25">
      <c r="C2366" s="783"/>
    </row>
    <row r="2367" spans="3:12" x14ac:dyDescent="0.25">
      <c r="C2367" s="783"/>
    </row>
    <row r="2368" spans="3:12" x14ac:dyDescent="0.25">
      <c r="C2368" s="783"/>
    </row>
    <row r="2369" spans="3:3" x14ac:dyDescent="0.25">
      <c r="C2369" s="783"/>
    </row>
    <row r="2370" spans="3:3" x14ac:dyDescent="0.25">
      <c r="C2370" s="783"/>
    </row>
    <row r="2371" spans="3:3" x14ac:dyDescent="0.25">
      <c r="C2371" s="783"/>
    </row>
    <row r="2372" spans="3:3" x14ac:dyDescent="0.25">
      <c r="C2372" s="783"/>
    </row>
    <row r="2373" spans="3:3" x14ac:dyDescent="0.25">
      <c r="C2373" s="783"/>
    </row>
    <row r="2374" spans="3:3" x14ac:dyDescent="0.25">
      <c r="C2374" s="783"/>
    </row>
    <row r="2375" spans="3:3" x14ac:dyDescent="0.25">
      <c r="C2375" s="783"/>
    </row>
    <row r="2376" spans="3:3" x14ac:dyDescent="0.25">
      <c r="C2376" s="783"/>
    </row>
    <row r="2377" spans="3:3" x14ac:dyDescent="0.25">
      <c r="C2377" s="783"/>
    </row>
    <row r="2378" spans="3:3" x14ac:dyDescent="0.25">
      <c r="C2378" s="783"/>
    </row>
    <row r="2379" spans="3:3" x14ac:dyDescent="0.25">
      <c r="C2379" s="783"/>
    </row>
    <row r="2380" spans="3:3" x14ac:dyDescent="0.25">
      <c r="C2380" s="783"/>
    </row>
    <row r="2381" spans="3:3" x14ac:dyDescent="0.25">
      <c r="C2381" s="783"/>
    </row>
    <row r="2382" spans="3:3" x14ac:dyDescent="0.25">
      <c r="C2382" s="783"/>
    </row>
    <row r="2383" spans="3:3" x14ac:dyDescent="0.25">
      <c r="C2383" s="783"/>
    </row>
    <row r="2384" spans="3:3" x14ac:dyDescent="0.25">
      <c r="C2384" s="783"/>
    </row>
    <row r="2385" spans="3:3" x14ac:dyDescent="0.25">
      <c r="C2385" s="783"/>
    </row>
    <row r="2386" spans="3:3" x14ac:dyDescent="0.25">
      <c r="C2386" s="783"/>
    </row>
    <row r="2387" spans="3:3" x14ac:dyDescent="0.25">
      <c r="C2387" s="783"/>
    </row>
    <row r="2388" spans="3:3" x14ac:dyDescent="0.25">
      <c r="C2388" s="783"/>
    </row>
    <row r="2389" spans="3:3" x14ac:dyDescent="0.25">
      <c r="C2389" s="783"/>
    </row>
    <row r="2390" spans="3:3" x14ac:dyDescent="0.25">
      <c r="C2390" s="783"/>
    </row>
    <row r="2391" spans="3:3" x14ac:dyDescent="0.25">
      <c r="C2391" s="783"/>
    </row>
    <row r="2392" spans="3:3" x14ac:dyDescent="0.25">
      <c r="C2392" s="783"/>
    </row>
    <row r="2393" spans="3:3" x14ac:dyDescent="0.25">
      <c r="C2393" s="783"/>
    </row>
    <row r="2394" spans="3:3" x14ac:dyDescent="0.25">
      <c r="C2394" s="783"/>
    </row>
    <row r="2395" spans="3:3" x14ac:dyDescent="0.25">
      <c r="C2395" s="783"/>
    </row>
    <row r="2396" spans="3:3" x14ac:dyDescent="0.25">
      <c r="C2396" s="783"/>
    </row>
    <row r="2397" spans="3:3" x14ac:dyDescent="0.25">
      <c r="C2397" s="783"/>
    </row>
    <row r="2398" spans="3:3" x14ac:dyDescent="0.25">
      <c r="C2398" s="783"/>
    </row>
    <row r="2399" spans="3:3" x14ac:dyDescent="0.25">
      <c r="C2399" s="783"/>
    </row>
    <row r="2400" spans="3:3" x14ac:dyDescent="0.25">
      <c r="C2400" s="783"/>
    </row>
    <row r="2401" spans="3:3" x14ac:dyDescent="0.25">
      <c r="C2401" s="783"/>
    </row>
    <row r="2402" spans="3:3" x14ac:dyDescent="0.25">
      <c r="C2402" s="783"/>
    </row>
    <row r="2403" spans="3:3" x14ac:dyDescent="0.25">
      <c r="C2403" s="783"/>
    </row>
    <row r="2404" spans="3:3" x14ac:dyDescent="0.25">
      <c r="C2404" s="783"/>
    </row>
    <row r="2405" spans="3:3" x14ac:dyDescent="0.25">
      <c r="C2405" s="783"/>
    </row>
    <row r="2406" spans="3:3" x14ac:dyDescent="0.25">
      <c r="C2406" s="783"/>
    </row>
    <row r="2407" spans="3:3" x14ac:dyDescent="0.25">
      <c r="C2407" s="783"/>
    </row>
    <row r="2408" spans="3:3" x14ac:dyDescent="0.25">
      <c r="C2408" s="783"/>
    </row>
    <row r="2409" spans="3:3" x14ac:dyDescent="0.25">
      <c r="C2409" s="783"/>
    </row>
    <row r="2410" spans="3:3" x14ac:dyDescent="0.25">
      <c r="C2410" s="783"/>
    </row>
    <row r="2411" spans="3:3" x14ac:dyDescent="0.25">
      <c r="C2411" s="783"/>
    </row>
    <row r="2412" spans="3:3" x14ac:dyDescent="0.25">
      <c r="C2412" s="783"/>
    </row>
    <row r="2413" spans="3:3" x14ac:dyDescent="0.25">
      <c r="C2413" s="783"/>
    </row>
    <row r="2414" spans="3:3" x14ac:dyDescent="0.25">
      <c r="C2414" s="783"/>
    </row>
    <row r="2415" spans="3:3" x14ac:dyDescent="0.25">
      <c r="C2415" s="783"/>
    </row>
    <row r="2416" spans="3:3" x14ac:dyDescent="0.25">
      <c r="C2416" s="783"/>
    </row>
    <row r="2417" spans="3:3" x14ac:dyDescent="0.25">
      <c r="C2417" s="783"/>
    </row>
    <row r="2418" spans="3:3" x14ac:dyDescent="0.25">
      <c r="C2418" s="783"/>
    </row>
    <row r="2419" spans="3:3" x14ac:dyDescent="0.25">
      <c r="C2419" s="783"/>
    </row>
    <row r="2420" spans="3:3" x14ac:dyDescent="0.25">
      <c r="C2420" s="783"/>
    </row>
    <row r="2421" spans="3:3" x14ac:dyDescent="0.25">
      <c r="C2421" s="783"/>
    </row>
    <row r="2422" spans="3:3" x14ac:dyDescent="0.25">
      <c r="C2422" s="783"/>
    </row>
    <row r="2423" spans="3:3" x14ac:dyDescent="0.25">
      <c r="C2423" s="783"/>
    </row>
    <row r="2424" spans="3:3" x14ac:dyDescent="0.25">
      <c r="C2424" s="783"/>
    </row>
    <row r="2425" spans="3:3" x14ac:dyDescent="0.25">
      <c r="C2425" s="783"/>
    </row>
    <row r="2426" spans="3:3" x14ac:dyDescent="0.25">
      <c r="C2426" s="783"/>
    </row>
    <row r="2427" spans="3:3" x14ac:dyDescent="0.25">
      <c r="C2427" s="783"/>
    </row>
    <row r="2428" spans="3:3" x14ac:dyDescent="0.25">
      <c r="C2428" s="783"/>
    </row>
    <row r="2429" spans="3:3" x14ac:dyDescent="0.25">
      <c r="C2429" s="783"/>
    </row>
    <row r="2430" spans="3:3" x14ac:dyDescent="0.25">
      <c r="C2430" s="783"/>
    </row>
    <row r="2431" spans="3:3" x14ac:dyDescent="0.25">
      <c r="C2431" s="783"/>
    </row>
    <row r="2432" spans="3:3" x14ac:dyDescent="0.25">
      <c r="C2432" s="783"/>
    </row>
    <row r="2433" spans="3:3" x14ac:dyDescent="0.25">
      <c r="C2433" s="783"/>
    </row>
    <row r="2434" spans="3:3" x14ac:dyDescent="0.25">
      <c r="C2434" s="783"/>
    </row>
    <row r="2435" spans="3:3" x14ac:dyDescent="0.25">
      <c r="C2435" s="783"/>
    </row>
    <row r="2436" spans="3:3" x14ac:dyDescent="0.25">
      <c r="C2436" s="783"/>
    </row>
    <row r="2437" spans="3:3" x14ac:dyDescent="0.25">
      <c r="C2437" s="783"/>
    </row>
    <row r="2438" spans="3:3" x14ac:dyDescent="0.25">
      <c r="C2438" s="783"/>
    </row>
    <row r="2439" spans="3:3" x14ac:dyDescent="0.25">
      <c r="C2439" s="783"/>
    </row>
    <row r="2440" spans="3:3" x14ac:dyDescent="0.25">
      <c r="C2440" s="783"/>
    </row>
    <row r="2441" spans="3:3" x14ac:dyDescent="0.25">
      <c r="C2441" s="783"/>
    </row>
    <row r="2442" spans="3:3" x14ac:dyDescent="0.25">
      <c r="C2442" s="783"/>
    </row>
    <row r="2443" spans="3:3" x14ac:dyDescent="0.25">
      <c r="C2443" s="783"/>
    </row>
    <row r="2444" spans="3:3" x14ac:dyDescent="0.25">
      <c r="C2444" s="783"/>
    </row>
    <row r="2445" spans="3:3" x14ac:dyDescent="0.25">
      <c r="C2445" s="783"/>
    </row>
    <row r="2446" spans="3:3" x14ac:dyDescent="0.25">
      <c r="C2446" s="783"/>
    </row>
    <row r="2447" spans="3:3" x14ac:dyDescent="0.25">
      <c r="C2447" s="783"/>
    </row>
    <row r="2448" spans="3:3" x14ac:dyDescent="0.25">
      <c r="C2448" s="783"/>
    </row>
    <row r="2449" spans="3:3" x14ac:dyDescent="0.25">
      <c r="C2449" s="783"/>
    </row>
    <row r="2450" spans="3:3" x14ac:dyDescent="0.25">
      <c r="C2450" s="783"/>
    </row>
    <row r="2451" spans="3:3" x14ac:dyDescent="0.25">
      <c r="C2451" s="783"/>
    </row>
    <row r="2452" spans="3:3" x14ac:dyDescent="0.25">
      <c r="C2452" s="783"/>
    </row>
    <row r="2453" spans="3:3" x14ac:dyDescent="0.25">
      <c r="C2453" s="783"/>
    </row>
    <row r="2454" spans="3:3" x14ac:dyDescent="0.25">
      <c r="C2454" s="783"/>
    </row>
    <row r="2455" spans="3:3" x14ac:dyDescent="0.25">
      <c r="C2455" s="783"/>
    </row>
    <row r="2456" spans="3:3" x14ac:dyDescent="0.25">
      <c r="C2456" s="783"/>
    </row>
    <row r="2457" spans="3:3" x14ac:dyDescent="0.25">
      <c r="C2457" s="783"/>
    </row>
    <row r="2458" spans="3:3" x14ac:dyDescent="0.25">
      <c r="C2458" s="783"/>
    </row>
    <row r="2459" spans="3:3" x14ac:dyDescent="0.25">
      <c r="C2459" s="783"/>
    </row>
    <row r="2460" spans="3:3" x14ac:dyDescent="0.25">
      <c r="C2460" s="783"/>
    </row>
    <row r="2461" spans="3:3" x14ac:dyDescent="0.25">
      <c r="C2461" s="783"/>
    </row>
    <row r="2462" spans="3:3" x14ac:dyDescent="0.25">
      <c r="C2462" s="783"/>
    </row>
    <row r="2463" spans="3:3" x14ac:dyDescent="0.25">
      <c r="C2463" s="783"/>
    </row>
    <row r="2464" spans="3:3" x14ac:dyDescent="0.25">
      <c r="C2464" s="783"/>
    </row>
    <row r="2465" spans="3:3" x14ac:dyDescent="0.25">
      <c r="C2465" s="783"/>
    </row>
    <row r="2466" spans="3:3" x14ac:dyDescent="0.25">
      <c r="C2466" s="783"/>
    </row>
    <row r="2467" spans="3:3" x14ac:dyDescent="0.25">
      <c r="C2467" s="783"/>
    </row>
  </sheetData>
  <autoFilter ref="A5:BP1535">
    <sortState ref="A6:BP1211">
      <sortCondition sortBy="cellColor" ref="AD5:AD1211" dxfId="32"/>
    </sortState>
  </autoFilter>
  <mergeCells count="12">
    <mergeCell ref="C1:D1"/>
    <mergeCell ref="H1:K1"/>
    <mergeCell ref="P1:S1"/>
    <mergeCell ref="X1:AB1"/>
    <mergeCell ref="B4:E4"/>
    <mergeCell ref="G4:L4"/>
    <mergeCell ref="N4:U4"/>
    <mergeCell ref="W4:AH4"/>
    <mergeCell ref="C2:D2"/>
    <mergeCell ref="H2:K2"/>
    <mergeCell ref="P2:S2"/>
    <mergeCell ref="X2:AB2"/>
  </mergeCells>
  <conditionalFormatting sqref="Y1:Z5">
    <cfRule type="cellIs" dxfId="31" priority="133" stopIfTrue="1" operator="equal">
      <formula>"ok"</formula>
    </cfRule>
    <cfRule type="cellIs" dxfId="30" priority="134" stopIfTrue="1" operator="equal">
      <formula>"ko"</formula>
    </cfRule>
  </conditionalFormatting>
  <conditionalFormatting sqref="Y6:Y20">
    <cfRule type="containsText" dxfId="29" priority="128" operator="containsText" text="ok">
      <formula>NOT(ISERROR(SEARCH("ok",Y6)))</formula>
    </cfRule>
  </conditionalFormatting>
  <conditionalFormatting sqref="Y6:Y20">
    <cfRule type="containsText" dxfId="28" priority="127" operator="containsText" text="KO">
      <formula>NOT(ISERROR(SEARCH("KO",Y6)))</formula>
    </cfRule>
  </conditionalFormatting>
  <conditionalFormatting sqref="Z6:Z124">
    <cfRule type="cellIs" dxfId="27" priority="121" operator="greaterThan">
      <formula>0</formula>
    </cfRule>
  </conditionalFormatting>
  <conditionalFormatting sqref="AD6:AD1058 AD1063:AD1104 AD1111:AD1302">
    <cfRule type="cellIs" dxfId="26" priority="120" operator="greaterThan">
      <formula>7</formula>
    </cfRule>
  </conditionalFormatting>
  <conditionalFormatting sqref="AF1:AF1058 AF1063:AF1104 AF1111:AF1048576">
    <cfRule type="cellIs" dxfId="25" priority="118" operator="equal">
      <formula>"VER"</formula>
    </cfRule>
    <cfRule type="cellIs" dxfId="24" priority="119" operator="equal">
      <formula>"OK"</formula>
    </cfRule>
  </conditionalFormatting>
  <conditionalFormatting sqref="Y21:Y39 Y41:Y1104 Y1111:Y1123">
    <cfRule type="containsText" dxfId="23" priority="31" operator="containsText" text="ok">
      <formula>NOT(ISERROR(SEARCH("ok",Y21)))</formula>
    </cfRule>
  </conditionalFormatting>
  <conditionalFormatting sqref="Y21:Y39 Y41:Y1104 Y1111:Y1123">
    <cfRule type="containsText" dxfId="22" priority="30" operator="containsText" text="KO">
      <formula>NOT(ISERROR(SEARCH("KO",Y21)))</formula>
    </cfRule>
  </conditionalFormatting>
  <conditionalFormatting sqref="Y40">
    <cfRule type="containsText" dxfId="21" priority="29" operator="containsText" text="ok">
      <formula>NOT(ISERROR(SEARCH("ok",Y40)))</formula>
    </cfRule>
  </conditionalFormatting>
  <conditionalFormatting sqref="Y40">
    <cfRule type="containsText" dxfId="20" priority="28" operator="containsText" text="KO">
      <formula>NOT(ISERROR(SEARCH("KO",Y40)))</formula>
    </cfRule>
  </conditionalFormatting>
  <conditionalFormatting sqref="Z125:Z142">
    <cfRule type="cellIs" dxfId="19" priority="27" operator="greaterThan">
      <formula>0</formula>
    </cfRule>
  </conditionalFormatting>
  <conditionalFormatting sqref="Z163:Z182">
    <cfRule type="cellIs" dxfId="18" priority="25" operator="greaterThan">
      <formula>0</formula>
    </cfRule>
  </conditionalFormatting>
  <conditionalFormatting sqref="Z188:Z1035">
    <cfRule type="cellIs" dxfId="17" priority="24" operator="greaterThan">
      <formula>0</formula>
    </cfRule>
  </conditionalFormatting>
  <conditionalFormatting sqref="AD588:AD1058 AD1063:AD1104 AD1111:AD1302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{9A1B8CF3-0D7C-47DD-BFF6-183A8432C69C}</x14:id>
        </ext>
      </extLst>
    </cfRule>
  </conditionalFormatting>
  <conditionalFormatting sqref="Y1125:Y1302">
    <cfRule type="containsText" dxfId="16" priority="20" operator="containsText" text="ok">
      <formula>NOT(ISERROR(SEARCH("ok",Y1125)))</formula>
    </cfRule>
  </conditionalFormatting>
  <conditionalFormatting sqref="Y1125:Y1302">
    <cfRule type="containsText" dxfId="15" priority="19" operator="containsText" text="KO">
      <formula>NOT(ISERROR(SEARCH("KO",Y1125)))</formula>
    </cfRule>
  </conditionalFormatting>
  <conditionalFormatting sqref="AD1059:AD1062">
    <cfRule type="cellIs" dxfId="14" priority="18" operator="greaterThan">
      <formula>7</formula>
    </cfRule>
  </conditionalFormatting>
  <conditionalFormatting sqref="AF1059:AF1062">
    <cfRule type="cellIs" dxfId="13" priority="16" operator="equal">
      <formula>"VER"</formula>
    </cfRule>
    <cfRule type="cellIs" dxfId="12" priority="17" operator="equal">
      <formula>"OK"</formula>
    </cfRule>
  </conditionalFormatting>
  <conditionalFormatting sqref="AD1059:AD106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{05BB825C-499A-432E-8C90-2E12EB615C40}</x14:id>
        </ext>
      </extLst>
    </cfRule>
  </conditionalFormatting>
  <conditionalFormatting sqref="AD1105:AD1109">
    <cfRule type="cellIs" dxfId="11" priority="12" operator="greaterThan">
      <formula>7</formula>
    </cfRule>
  </conditionalFormatting>
  <conditionalFormatting sqref="AF1105:AF1109">
    <cfRule type="cellIs" dxfId="10" priority="10" operator="equal">
      <formula>"VER"</formula>
    </cfRule>
    <cfRule type="cellIs" dxfId="9" priority="11" operator="equal">
      <formula>"OK"</formula>
    </cfRule>
  </conditionalFormatting>
  <conditionalFormatting sqref="Y1105:Y1109">
    <cfRule type="containsText" dxfId="8" priority="9" operator="containsText" text="ok">
      <formula>NOT(ISERROR(SEARCH("ok",Y1105)))</formula>
    </cfRule>
  </conditionalFormatting>
  <conditionalFormatting sqref="Y1105:Y1109">
    <cfRule type="containsText" dxfId="7" priority="8" operator="containsText" text="KO">
      <formula>NOT(ISERROR(SEARCH("KO",Y1105)))</formula>
    </cfRule>
  </conditionalFormatting>
  <conditionalFormatting sqref="AD1105:AD1109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{9EAFC749-91F7-4310-B46D-9F303F38A441}</x14:id>
        </ext>
      </extLst>
    </cfRule>
  </conditionalFormatting>
  <conditionalFormatting sqref="AD1110">
    <cfRule type="cellIs" dxfId="6" priority="6" operator="greaterThan">
      <formula>7</formula>
    </cfRule>
  </conditionalFormatting>
  <conditionalFormatting sqref="AF1110">
    <cfRule type="cellIs" dxfId="5" priority="4" operator="equal">
      <formula>"VER"</formula>
    </cfRule>
    <cfRule type="cellIs" dxfId="4" priority="5" operator="equal">
      <formula>"OK"</formula>
    </cfRule>
  </conditionalFormatting>
  <conditionalFormatting sqref="Y1110">
    <cfRule type="containsText" dxfId="3" priority="3" operator="containsText" text="ok">
      <formula>NOT(ISERROR(SEARCH("ok",Y1110)))</formula>
    </cfRule>
  </conditionalFormatting>
  <conditionalFormatting sqref="Y1110">
    <cfRule type="containsText" dxfId="2" priority="2" operator="containsText" text="KO">
      <formula>NOT(ISERROR(SEARCH("KO",Y1110)))</formula>
    </cfRule>
  </conditionalFormatting>
  <conditionalFormatting sqref="AD11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{A467D4A9-0DAF-42F9-A9A7-6A39FCCA0A4B}</x14:id>
        </ext>
      </extLst>
    </cfRule>
  </conditionalFormatting>
  <pageMargins left="0.7" right="0.7" top="0.75" bottom="0.75" header="0.3" footer="0.3"/>
  <pageSetup paperSize="9" orientation="landscape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1B8CF3-0D7C-47DD-BFF6-183A8432C6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AD588:AD1058 AD1063:AD1104 AD1111:AD1302</xm:sqref>
        </x14:conditionalFormatting>
        <x14:conditionalFormatting xmlns:xm="http://schemas.microsoft.com/office/excel/2006/main">
          <x14:cfRule type="dataBar" id="{05BB825C-499A-432E-8C90-2E12EB615C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AD1059:AD1062</xm:sqref>
        </x14:conditionalFormatting>
        <x14:conditionalFormatting xmlns:xm="http://schemas.microsoft.com/office/excel/2006/main">
          <x14:cfRule type="dataBar" id="{9EAFC749-91F7-4310-B46D-9F303F38A4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AD1105:AD1109</xm:sqref>
        </x14:conditionalFormatting>
        <x14:conditionalFormatting xmlns:xm="http://schemas.microsoft.com/office/excel/2006/main">
          <x14:cfRule type="dataBar" id="{A467D4A9-0DAF-42F9-A9A7-6A39FCCA0A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AD1110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tabela!$E$5:$E$39</xm:f>
          </x14:formula1>
          <xm:sqref>D6:D1642</xm:sqref>
        </x14:dataValidation>
        <x14:dataValidation type="list" allowBlank="1" showInputMessage="1" showErrorMessage="1">
          <x14:formula1>
            <xm:f>[1]Sheet8!#REF!</xm:f>
          </x14:formula1>
          <xm:sqref>A6:A8</xm:sqref>
        </x14:dataValidation>
        <x14:dataValidation type="list" allowBlank="1" showInputMessage="1" showErrorMessage="1">
          <x14:formula1>
            <xm:f>tabela!$H$5:$H$6</xm:f>
          </x14:formula1>
          <xm:sqref>A9:A1463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K39"/>
  <sheetViews>
    <sheetView topLeftCell="C16" workbookViewId="0">
      <selection activeCell="I39" sqref="I39"/>
    </sheetView>
  </sheetViews>
  <sheetFormatPr defaultRowHeight="12.75" x14ac:dyDescent="0.2"/>
  <cols>
    <col min="5" max="5" width="25.5703125" customWidth="1"/>
    <col min="6" max="6" width="8.5703125" customWidth="1"/>
    <col min="7" max="7" width="13.85546875" customWidth="1"/>
    <col min="8" max="8" width="16.85546875" bestFit="1" customWidth="1"/>
    <col min="11" max="11" width="25.85546875" bestFit="1" customWidth="1"/>
  </cols>
  <sheetData>
    <row r="4" spans="5:11" x14ac:dyDescent="0.2">
      <c r="E4" s="728" t="s">
        <v>220</v>
      </c>
      <c r="F4" s="728" t="s">
        <v>221</v>
      </c>
      <c r="H4" s="728" t="s">
        <v>114</v>
      </c>
    </row>
    <row r="5" spans="5:11" ht="13.5" x14ac:dyDescent="0.25">
      <c r="E5" s="727" t="s">
        <v>177</v>
      </c>
      <c r="F5" s="729">
        <v>2204</v>
      </c>
      <c r="G5" s="1013" t="s">
        <v>177</v>
      </c>
      <c r="H5" s="690" t="s">
        <v>115</v>
      </c>
    </row>
    <row r="6" spans="5:11" ht="13.5" x14ac:dyDescent="0.25">
      <c r="E6" s="727" t="s">
        <v>182</v>
      </c>
      <c r="F6" s="729">
        <v>2205</v>
      </c>
      <c r="G6" s="1013" t="s">
        <v>182</v>
      </c>
      <c r="H6" s="690" t="s">
        <v>116</v>
      </c>
    </row>
    <row r="7" spans="5:11" x14ac:dyDescent="0.2">
      <c r="E7" s="727" t="s">
        <v>190</v>
      </c>
      <c r="F7" s="729">
        <v>2207</v>
      </c>
      <c r="G7" s="1013" t="s">
        <v>190</v>
      </c>
    </row>
    <row r="8" spans="5:11" x14ac:dyDescent="0.2">
      <c r="E8" s="727" t="s">
        <v>183</v>
      </c>
      <c r="F8" s="729">
        <v>2208</v>
      </c>
      <c r="G8" s="1013" t="s">
        <v>183</v>
      </c>
    </row>
    <row r="9" spans="5:11" x14ac:dyDescent="0.2">
      <c r="E9" s="727" t="s">
        <v>67</v>
      </c>
      <c r="F9" s="729">
        <v>2213</v>
      </c>
      <c r="G9" s="1013" t="s">
        <v>67</v>
      </c>
    </row>
    <row r="10" spans="5:11" x14ac:dyDescent="0.2">
      <c r="E10" s="727" t="s">
        <v>68</v>
      </c>
      <c r="F10" s="729">
        <v>2214</v>
      </c>
      <c r="G10" s="1013" t="s">
        <v>68</v>
      </c>
    </row>
    <row r="11" spans="5:11" ht="15" x14ac:dyDescent="0.25">
      <c r="E11" s="727" t="s">
        <v>69</v>
      </c>
      <c r="F11" s="729">
        <v>2215</v>
      </c>
      <c r="G11" s="1013" t="s">
        <v>69</v>
      </c>
      <c r="K11" s="748">
        <v>504021790118571</v>
      </c>
    </row>
    <row r="12" spans="5:11" ht="15" x14ac:dyDescent="0.25">
      <c r="E12" s="727" t="s">
        <v>72</v>
      </c>
      <c r="F12" s="729">
        <v>2227</v>
      </c>
      <c r="G12" s="1013" t="s">
        <v>72</v>
      </c>
      <c r="K12" s="748">
        <v>504021790118920</v>
      </c>
    </row>
    <row r="13" spans="5:11" x14ac:dyDescent="0.2">
      <c r="E13" s="727" t="s">
        <v>73</v>
      </c>
      <c r="F13" s="729">
        <v>2228</v>
      </c>
      <c r="G13" s="1013" t="s">
        <v>73</v>
      </c>
      <c r="K13" s="749">
        <f>K12-K11</f>
        <v>349</v>
      </c>
    </row>
    <row r="14" spans="5:11" x14ac:dyDescent="0.2">
      <c r="E14" s="727" t="s">
        <v>79</v>
      </c>
      <c r="F14" s="729">
        <v>2229</v>
      </c>
      <c r="G14" s="1013" t="s">
        <v>79</v>
      </c>
    </row>
    <row r="15" spans="5:11" x14ac:dyDescent="0.2">
      <c r="E15" s="727" t="s">
        <v>74</v>
      </c>
      <c r="F15" s="729">
        <v>2230</v>
      </c>
      <c r="G15" s="1013" t="s">
        <v>74</v>
      </c>
    </row>
    <row r="16" spans="5:11" x14ac:dyDescent="0.2">
      <c r="E16" s="727" t="s">
        <v>75</v>
      </c>
      <c r="F16" s="729">
        <v>2231</v>
      </c>
      <c r="G16" s="1013" t="s">
        <v>75</v>
      </c>
    </row>
    <row r="17" spans="5:8" x14ac:dyDescent="0.2">
      <c r="E17" s="727" t="s">
        <v>76</v>
      </c>
      <c r="F17" s="729">
        <v>2232</v>
      </c>
      <c r="G17" s="1013" t="s">
        <v>76</v>
      </c>
    </row>
    <row r="18" spans="5:8" x14ac:dyDescent="0.2">
      <c r="E18" s="727" t="s">
        <v>77</v>
      </c>
      <c r="F18" s="729">
        <v>2233</v>
      </c>
      <c r="G18" s="1013" t="s">
        <v>77</v>
      </c>
    </row>
    <row r="19" spans="5:8" x14ac:dyDescent="0.2">
      <c r="E19" s="727" t="s">
        <v>78</v>
      </c>
      <c r="F19" s="729">
        <v>2246</v>
      </c>
      <c r="G19" s="1013" t="s">
        <v>78</v>
      </c>
    </row>
    <row r="20" spans="5:8" x14ac:dyDescent="0.2">
      <c r="E20" s="727" t="s">
        <v>212</v>
      </c>
      <c r="F20" s="729">
        <v>2369</v>
      </c>
      <c r="G20" s="1013" t="s">
        <v>212</v>
      </c>
    </row>
    <row r="21" spans="5:8" x14ac:dyDescent="0.2">
      <c r="E21" s="727" t="s">
        <v>213</v>
      </c>
      <c r="F21" s="729">
        <v>2370</v>
      </c>
      <c r="G21" s="1013" t="s">
        <v>213</v>
      </c>
    </row>
    <row r="22" spans="5:8" x14ac:dyDescent="0.2">
      <c r="E22" s="727" t="s">
        <v>186</v>
      </c>
      <c r="F22" s="729">
        <v>2835</v>
      </c>
      <c r="G22" s="1013" t="s">
        <v>186</v>
      </c>
    </row>
    <row r="23" spans="5:8" x14ac:dyDescent="0.2">
      <c r="E23" s="727" t="s">
        <v>187</v>
      </c>
      <c r="F23" s="729">
        <v>2879</v>
      </c>
      <c r="G23" s="1013" t="s">
        <v>187</v>
      </c>
    </row>
    <row r="24" spans="5:8" x14ac:dyDescent="0.2">
      <c r="E24" s="727" t="s">
        <v>222</v>
      </c>
      <c r="F24">
        <v>3135</v>
      </c>
      <c r="G24" s="1013" t="s">
        <v>222</v>
      </c>
      <c r="H24" t="s">
        <v>223</v>
      </c>
    </row>
    <row r="25" spans="5:8" x14ac:dyDescent="0.2">
      <c r="E25" s="727" t="s">
        <v>196</v>
      </c>
      <c r="F25" s="729">
        <v>3172</v>
      </c>
      <c r="G25" s="1013" t="s">
        <v>196</v>
      </c>
    </row>
    <row r="26" spans="5:8" x14ac:dyDescent="0.2">
      <c r="E26" s="727" t="s">
        <v>199</v>
      </c>
      <c r="F26" s="729">
        <v>3173</v>
      </c>
      <c r="G26" s="1013" t="s">
        <v>199</v>
      </c>
    </row>
    <row r="27" spans="5:8" x14ac:dyDescent="0.2">
      <c r="E27" s="785" t="s">
        <v>244</v>
      </c>
      <c r="F27" s="729">
        <v>4327</v>
      </c>
      <c r="G27" s="1013" t="s">
        <v>244</v>
      </c>
      <c r="H27" s="58" t="s">
        <v>242</v>
      </c>
    </row>
    <row r="28" spans="5:8" x14ac:dyDescent="0.2">
      <c r="E28" s="785" t="s">
        <v>245</v>
      </c>
      <c r="F28" s="729">
        <v>4091</v>
      </c>
      <c r="G28" s="1013" t="s">
        <v>245</v>
      </c>
      <c r="H28" s="58" t="s">
        <v>243</v>
      </c>
    </row>
    <row r="29" spans="5:8" x14ac:dyDescent="0.2">
      <c r="E29" s="785" t="s">
        <v>246</v>
      </c>
      <c r="F29" s="729">
        <v>4092</v>
      </c>
      <c r="G29" s="1013" t="s">
        <v>246</v>
      </c>
      <c r="H29" s="58" t="s">
        <v>242</v>
      </c>
    </row>
    <row r="30" spans="5:8" x14ac:dyDescent="0.2">
      <c r="E30" s="785" t="s">
        <v>247</v>
      </c>
      <c r="F30" s="729">
        <v>4093</v>
      </c>
      <c r="G30" s="1013" t="s">
        <v>247</v>
      </c>
      <c r="H30" s="58" t="s">
        <v>241</v>
      </c>
    </row>
    <row r="31" spans="5:8" x14ac:dyDescent="0.2">
      <c r="E31" s="727" t="s">
        <v>189</v>
      </c>
      <c r="F31" s="729">
        <v>6508</v>
      </c>
      <c r="G31" s="1013" t="s">
        <v>189</v>
      </c>
    </row>
    <row r="32" spans="5:8" x14ac:dyDescent="0.2">
      <c r="E32" s="727" t="s">
        <v>176</v>
      </c>
      <c r="F32" s="729">
        <v>6509</v>
      </c>
      <c r="G32" s="1013" t="s">
        <v>176</v>
      </c>
    </row>
    <row r="33" spans="5:7" x14ac:dyDescent="0.2">
      <c r="E33" s="727" t="s">
        <v>178</v>
      </c>
      <c r="F33" s="729">
        <v>6804</v>
      </c>
      <c r="G33" s="1013" t="s">
        <v>178</v>
      </c>
    </row>
    <row r="34" spans="5:7" x14ac:dyDescent="0.2">
      <c r="E34" s="727" t="s">
        <v>214</v>
      </c>
      <c r="F34" s="729">
        <v>6806</v>
      </c>
      <c r="G34" s="1013" t="s">
        <v>214</v>
      </c>
    </row>
    <row r="35" spans="5:7" x14ac:dyDescent="0.2">
      <c r="E35" s="727" t="s">
        <v>219</v>
      </c>
      <c r="F35" s="729">
        <v>6843</v>
      </c>
      <c r="G35" s="1013" t="s">
        <v>219</v>
      </c>
    </row>
    <row r="36" spans="5:7" x14ac:dyDescent="0.2">
      <c r="E36" s="727" t="s">
        <v>215</v>
      </c>
      <c r="F36" s="729">
        <v>6843</v>
      </c>
      <c r="G36" s="1013" t="s">
        <v>215</v>
      </c>
    </row>
    <row r="37" spans="5:7" x14ac:dyDescent="0.2">
      <c r="E37" s="785" t="s">
        <v>281</v>
      </c>
      <c r="F37" s="729">
        <v>6947</v>
      </c>
      <c r="G37" s="1013"/>
    </row>
    <row r="38" spans="5:7" x14ac:dyDescent="0.2">
      <c r="E38" s="727" t="s">
        <v>291</v>
      </c>
      <c r="F38" s="729">
        <v>6945</v>
      </c>
      <c r="G38" s="1013"/>
    </row>
    <row r="39" spans="5:7" x14ac:dyDescent="0.2">
      <c r="E39" s="785" t="s">
        <v>284</v>
      </c>
      <c r="F39" s="729">
        <v>6946</v>
      </c>
    </row>
  </sheetData>
  <sortState ref="E30:F56">
    <sortCondition ref="F30:F56"/>
  </sortState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6"/>
  <sheetViews>
    <sheetView workbookViewId="0">
      <selection activeCell="A4" sqref="A4"/>
    </sheetView>
  </sheetViews>
  <sheetFormatPr defaultRowHeight="12.75" x14ac:dyDescent="0.2"/>
  <cols>
    <col min="1" max="1" width="21.5703125" customWidth="1"/>
    <col min="2" max="2" width="18.28515625" customWidth="1"/>
    <col min="3" max="14" width="10.140625" customWidth="1"/>
    <col min="15" max="15" width="12.5703125" customWidth="1"/>
    <col min="16" max="27" width="10.140625" customWidth="1"/>
    <col min="28" max="28" width="39.42578125" bestFit="1" customWidth="1"/>
    <col min="29" max="29" width="18" bestFit="1" customWidth="1"/>
    <col min="30" max="30" width="10.5703125" bestFit="1" customWidth="1"/>
    <col min="31" max="31" width="14.7109375" bestFit="1" customWidth="1"/>
    <col min="32" max="32" width="14.140625" bestFit="1" customWidth="1"/>
    <col min="33" max="33" width="18" bestFit="1" customWidth="1"/>
    <col min="34" max="34" width="12.85546875" bestFit="1" customWidth="1"/>
    <col min="35" max="35" width="19.28515625" bestFit="1" customWidth="1"/>
    <col min="36" max="36" width="23.42578125" bestFit="1" customWidth="1"/>
    <col min="37" max="37" width="12.5703125" bestFit="1" customWidth="1"/>
    <col min="38" max="38" width="13.42578125" bestFit="1" customWidth="1"/>
    <col min="39" max="39" width="11.140625" bestFit="1" customWidth="1"/>
    <col min="40" max="40" width="12" bestFit="1" customWidth="1"/>
    <col min="41" max="41" width="16.85546875" bestFit="1" customWidth="1"/>
    <col min="42" max="42" width="39.42578125" bestFit="1" customWidth="1"/>
    <col min="43" max="43" width="18" bestFit="1" customWidth="1"/>
  </cols>
  <sheetData>
    <row r="1" spans="1:43" x14ac:dyDescent="0.2">
      <c r="A1" s="787" t="s">
        <v>114</v>
      </c>
      <c r="B1" t="s">
        <v>116</v>
      </c>
    </row>
    <row r="3" spans="1:43" s="1189" customFormat="1" ht="28.5" customHeight="1" x14ac:dyDescent="0.2">
      <c r="A3"/>
      <c r="B3" s="787" t="s">
        <v>252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</row>
    <row r="4" spans="1:43" ht="25.5" x14ac:dyDescent="0.2">
      <c r="B4" s="1189" t="s">
        <v>253</v>
      </c>
      <c r="C4" s="1189"/>
      <c r="D4" s="1189"/>
      <c r="E4" s="1189"/>
      <c r="F4" s="1189"/>
      <c r="G4" s="1189"/>
      <c r="H4" s="1189"/>
      <c r="I4" s="1189"/>
      <c r="J4" s="1189"/>
      <c r="K4" s="1189"/>
      <c r="L4" s="1189"/>
      <c r="M4" s="1189"/>
      <c r="N4" s="1189"/>
      <c r="O4" s="1189" t="s">
        <v>288</v>
      </c>
      <c r="P4" s="1189"/>
      <c r="Q4" s="1189"/>
      <c r="R4" s="1189"/>
      <c r="S4" s="1189"/>
      <c r="T4" s="1189"/>
      <c r="U4" s="1189"/>
      <c r="V4" s="1189"/>
      <c r="W4" s="1189"/>
      <c r="X4" s="1189"/>
      <c r="Y4" s="1189"/>
      <c r="Z4" s="1189"/>
      <c r="AA4" s="1189"/>
      <c r="AB4" t="s">
        <v>289</v>
      </c>
      <c r="AC4" t="s">
        <v>290</v>
      </c>
    </row>
    <row r="5" spans="1:43" x14ac:dyDescent="0.2">
      <c r="A5" s="787" t="s">
        <v>248</v>
      </c>
      <c r="B5" s="289">
        <v>42373</v>
      </c>
      <c r="C5" s="289">
        <v>42401</v>
      </c>
      <c r="D5" s="289">
        <v>42430</v>
      </c>
      <c r="E5" s="289">
        <v>42461</v>
      </c>
      <c r="F5" s="289">
        <v>42492</v>
      </c>
      <c r="G5" s="289">
        <v>42522</v>
      </c>
      <c r="H5" s="289">
        <v>42563</v>
      </c>
      <c r="I5" s="289">
        <v>42583</v>
      </c>
      <c r="J5" s="289">
        <v>42622</v>
      </c>
      <c r="K5" s="289">
        <v>42639</v>
      </c>
      <c r="L5" s="289">
        <v>42646</v>
      </c>
      <c r="M5" s="289">
        <v>42676</v>
      </c>
      <c r="N5" s="289">
        <v>42678</v>
      </c>
      <c r="O5" s="289">
        <v>42373</v>
      </c>
      <c r="P5" s="289">
        <v>42401</v>
      </c>
      <c r="Q5" s="289">
        <v>42430</v>
      </c>
      <c r="R5" s="289">
        <v>42461</v>
      </c>
      <c r="S5" s="289">
        <v>42492</v>
      </c>
      <c r="T5" s="289">
        <v>42522</v>
      </c>
      <c r="U5" s="289">
        <v>42563</v>
      </c>
      <c r="V5" s="289">
        <v>42583</v>
      </c>
      <c r="W5" s="289">
        <v>42622</v>
      </c>
      <c r="X5" s="289">
        <v>42639</v>
      </c>
      <c r="Y5" s="289">
        <v>42646</v>
      </c>
      <c r="Z5" s="289">
        <v>42676</v>
      </c>
      <c r="AA5" s="289">
        <v>42678</v>
      </c>
    </row>
    <row r="6" spans="1:43" x14ac:dyDescent="0.2">
      <c r="A6" s="727" t="s">
        <v>69</v>
      </c>
      <c r="B6" s="788"/>
      <c r="C6" s="788">
        <v>56</v>
      </c>
      <c r="D6" s="788">
        <v>43</v>
      </c>
      <c r="E6" s="788">
        <v>37</v>
      </c>
      <c r="F6" s="788">
        <v>34</v>
      </c>
      <c r="G6" s="788">
        <v>51</v>
      </c>
      <c r="H6" s="788">
        <v>66</v>
      </c>
      <c r="I6" s="788">
        <v>16</v>
      </c>
      <c r="J6" s="788">
        <v>156</v>
      </c>
      <c r="K6" s="788"/>
      <c r="L6" s="788">
        <v>256</v>
      </c>
      <c r="M6" s="788">
        <v>94</v>
      </c>
      <c r="N6" s="788">
        <v>50</v>
      </c>
      <c r="O6" s="788"/>
      <c r="P6" s="788">
        <v>52</v>
      </c>
      <c r="Q6" s="788">
        <v>36</v>
      </c>
      <c r="R6" s="788">
        <v>27</v>
      </c>
      <c r="S6" s="788">
        <v>21</v>
      </c>
      <c r="T6" s="788">
        <v>38</v>
      </c>
      <c r="U6" s="788">
        <v>56</v>
      </c>
      <c r="V6" s="788">
        <v>0</v>
      </c>
      <c r="W6" s="788">
        <v>69</v>
      </c>
      <c r="X6" s="788"/>
      <c r="Y6" s="788">
        <v>115</v>
      </c>
      <c r="Z6" s="788">
        <v>89</v>
      </c>
      <c r="AA6" s="788">
        <v>42</v>
      </c>
      <c r="AB6" s="788">
        <v>859</v>
      </c>
      <c r="AC6" s="788">
        <v>545</v>
      </c>
    </row>
    <row r="7" spans="1:43" x14ac:dyDescent="0.2">
      <c r="A7" s="727" t="s">
        <v>74</v>
      </c>
      <c r="B7" s="788"/>
      <c r="C7" s="788">
        <v>357</v>
      </c>
      <c r="D7" s="788">
        <v>309</v>
      </c>
      <c r="E7" s="788">
        <v>323</v>
      </c>
      <c r="F7" s="788">
        <v>319</v>
      </c>
      <c r="G7" s="788">
        <v>933</v>
      </c>
      <c r="H7" s="788">
        <v>1128</v>
      </c>
      <c r="I7" s="788">
        <v>190</v>
      </c>
      <c r="J7" s="788">
        <v>689</v>
      </c>
      <c r="K7" s="788"/>
      <c r="L7" s="788">
        <v>570</v>
      </c>
      <c r="M7" s="788">
        <v>747</v>
      </c>
      <c r="N7" s="788">
        <v>344</v>
      </c>
      <c r="O7" s="788"/>
      <c r="P7" s="788">
        <v>301</v>
      </c>
      <c r="Q7" s="788">
        <v>0</v>
      </c>
      <c r="R7" s="788">
        <v>267</v>
      </c>
      <c r="S7" s="788">
        <v>257</v>
      </c>
      <c r="T7" s="788">
        <v>887</v>
      </c>
      <c r="U7" s="788">
        <v>1042</v>
      </c>
      <c r="V7" s="788">
        <v>78</v>
      </c>
      <c r="W7" s="788">
        <v>626</v>
      </c>
      <c r="X7" s="788"/>
      <c r="Y7" s="788">
        <v>523</v>
      </c>
      <c r="Z7" s="788">
        <v>0</v>
      </c>
      <c r="AA7" s="788">
        <v>269</v>
      </c>
      <c r="AB7" s="788">
        <v>5909</v>
      </c>
      <c r="AC7" s="788">
        <v>4250</v>
      </c>
    </row>
    <row r="8" spans="1:43" x14ac:dyDescent="0.2">
      <c r="A8" s="727" t="s">
        <v>77</v>
      </c>
      <c r="B8" s="788"/>
      <c r="C8" s="788">
        <v>18</v>
      </c>
      <c r="D8" s="788">
        <v>26</v>
      </c>
      <c r="E8" s="788">
        <v>19</v>
      </c>
      <c r="F8" s="788">
        <v>21</v>
      </c>
      <c r="G8" s="788">
        <v>29</v>
      </c>
      <c r="H8" s="788">
        <v>25</v>
      </c>
      <c r="I8" s="788">
        <v>11</v>
      </c>
      <c r="J8" s="788">
        <v>46</v>
      </c>
      <c r="K8" s="788"/>
      <c r="L8" s="788">
        <v>60</v>
      </c>
      <c r="M8" s="788">
        <v>37</v>
      </c>
      <c r="N8" s="788">
        <v>21</v>
      </c>
      <c r="O8" s="788"/>
      <c r="P8" s="788">
        <v>14</v>
      </c>
      <c r="Q8" s="788">
        <v>22</v>
      </c>
      <c r="R8" s="788">
        <v>14</v>
      </c>
      <c r="S8" s="788">
        <v>17</v>
      </c>
      <c r="T8" s="788">
        <v>22</v>
      </c>
      <c r="U8" s="788">
        <v>22</v>
      </c>
      <c r="V8" s="788">
        <v>2</v>
      </c>
      <c r="W8" s="788">
        <v>18</v>
      </c>
      <c r="X8" s="788"/>
      <c r="Y8" s="788">
        <v>28</v>
      </c>
      <c r="Z8" s="788">
        <v>36</v>
      </c>
      <c r="AA8" s="788">
        <v>18</v>
      </c>
      <c r="AB8" s="788">
        <v>313</v>
      </c>
      <c r="AC8" s="788">
        <v>213</v>
      </c>
    </row>
    <row r="9" spans="1:43" x14ac:dyDescent="0.2">
      <c r="A9" s="727" t="s">
        <v>72</v>
      </c>
      <c r="B9" s="788"/>
      <c r="C9" s="788">
        <v>99</v>
      </c>
      <c r="D9" s="788">
        <v>83</v>
      </c>
      <c r="E9" s="788">
        <v>79</v>
      </c>
      <c r="F9" s="788">
        <v>1108</v>
      </c>
      <c r="G9" s="788">
        <v>232</v>
      </c>
      <c r="H9" s="788">
        <v>228</v>
      </c>
      <c r="I9" s="788">
        <v>61</v>
      </c>
      <c r="J9" s="788">
        <v>111</v>
      </c>
      <c r="K9" s="788"/>
      <c r="L9" s="788">
        <v>179</v>
      </c>
      <c r="M9" s="788">
        <v>189</v>
      </c>
      <c r="N9" s="788">
        <v>59</v>
      </c>
      <c r="O9" s="788"/>
      <c r="P9" s="788">
        <v>83</v>
      </c>
      <c r="Q9" s="788">
        <v>64</v>
      </c>
      <c r="R9" s="788">
        <v>59</v>
      </c>
      <c r="S9" s="788">
        <v>1068</v>
      </c>
      <c r="T9" s="788">
        <v>196</v>
      </c>
      <c r="U9" s="788">
        <v>187</v>
      </c>
      <c r="V9" s="788">
        <v>20</v>
      </c>
      <c r="W9" s="788">
        <v>59</v>
      </c>
      <c r="X9" s="788"/>
      <c r="Y9" s="788">
        <v>108</v>
      </c>
      <c r="Z9" s="788">
        <v>0</v>
      </c>
      <c r="AA9" s="788">
        <v>41</v>
      </c>
      <c r="AB9" s="788">
        <v>2428</v>
      </c>
      <c r="AC9" s="788">
        <v>1885</v>
      </c>
    </row>
    <row r="10" spans="1:43" x14ac:dyDescent="0.2">
      <c r="A10" s="727" t="s">
        <v>245</v>
      </c>
      <c r="B10" s="788"/>
      <c r="C10" s="788"/>
      <c r="D10" s="788"/>
      <c r="E10" s="788"/>
      <c r="F10" s="788"/>
      <c r="G10" s="788"/>
      <c r="H10" s="788"/>
      <c r="I10" s="788"/>
      <c r="J10" s="788"/>
      <c r="K10" s="788">
        <v>1288</v>
      </c>
      <c r="L10" s="788"/>
      <c r="M10" s="788"/>
      <c r="N10" s="788"/>
      <c r="O10" s="788"/>
      <c r="P10" s="788"/>
      <c r="Q10" s="788"/>
      <c r="R10" s="788"/>
      <c r="S10" s="788"/>
      <c r="T10" s="788"/>
      <c r="U10" s="788"/>
      <c r="V10" s="788"/>
      <c r="W10" s="788"/>
      <c r="X10" s="788">
        <v>1288</v>
      </c>
      <c r="Y10" s="788"/>
      <c r="Z10" s="788"/>
      <c r="AA10" s="788"/>
      <c r="AB10" s="788">
        <v>1288</v>
      </c>
      <c r="AC10" s="788">
        <v>1288</v>
      </c>
    </row>
    <row r="11" spans="1:43" x14ac:dyDescent="0.2">
      <c r="A11" s="727" t="s">
        <v>75</v>
      </c>
      <c r="B11" s="788"/>
      <c r="C11" s="788">
        <v>15</v>
      </c>
      <c r="D11" s="788">
        <v>10</v>
      </c>
      <c r="E11" s="788">
        <v>9</v>
      </c>
      <c r="F11" s="788">
        <v>36</v>
      </c>
      <c r="G11" s="788">
        <v>128</v>
      </c>
      <c r="H11" s="788">
        <v>83</v>
      </c>
      <c r="I11" s="788">
        <v>14</v>
      </c>
      <c r="J11" s="788">
        <v>122</v>
      </c>
      <c r="K11" s="788"/>
      <c r="L11" s="788">
        <v>106</v>
      </c>
      <c r="M11" s="788">
        <v>107</v>
      </c>
      <c r="N11" s="788">
        <v>15</v>
      </c>
      <c r="O11" s="788"/>
      <c r="P11" s="788">
        <v>11</v>
      </c>
      <c r="Q11" s="788">
        <v>8</v>
      </c>
      <c r="R11" s="788">
        <v>8</v>
      </c>
      <c r="S11" s="788">
        <v>35</v>
      </c>
      <c r="T11" s="788">
        <v>123</v>
      </c>
      <c r="U11" s="788">
        <v>78</v>
      </c>
      <c r="V11" s="788">
        <v>5</v>
      </c>
      <c r="W11" s="788">
        <v>58</v>
      </c>
      <c r="X11" s="788"/>
      <c r="Y11" s="788">
        <v>49</v>
      </c>
      <c r="Z11" s="788">
        <v>102</v>
      </c>
      <c r="AA11" s="788">
        <v>11</v>
      </c>
      <c r="AB11" s="788">
        <v>645</v>
      </c>
      <c r="AC11" s="788">
        <v>488</v>
      </c>
    </row>
    <row r="12" spans="1:43" x14ac:dyDescent="0.2">
      <c r="A12" s="727" t="s">
        <v>212</v>
      </c>
      <c r="B12" s="788"/>
      <c r="C12" s="788"/>
      <c r="D12" s="788"/>
      <c r="E12" s="788"/>
      <c r="F12" s="788"/>
      <c r="G12" s="788"/>
      <c r="H12" s="788"/>
      <c r="I12" s="788"/>
      <c r="J12" s="788"/>
      <c r="K12" s="788"/>
      <c r="L12" s="788"/>
      <c r="M12" s="788"/>
      <c r="N12" s="788">
        <v>1000</v>
      </c>
      <c r="O12" s="788"/>
      <c r="P12" s="788"/>
      <c r="Q12" s="788"/>
      <c r="R12" s="788"/>
      <c r="S12" s="788"/>
      <c r="T12" s="788"/>
      <c r="U12" s="788"/>
      <c r="V12" s="788"/>
      <c r="W12" s="788"/>
      <c r="X12" s="788"/>
      <c r="Y12" s="788"/>
      <c r="Z12" s="788"/>
      <c r="AA12" s="788">
        <v>1000</v>
      </c>
      <c r="AB12" s="788">
        <v>1000</v>
      </c>
      <c r="AC12" s="788">
        <v>1000</v>
      </c>
    </row>
    <row r="13" spans="1:43" x14ac:dyDescent="0.2">
      <c r="A13" s="727" t="s">
        <v>68</v>
      </c>
      <c r="B13" s="788"/>
      <c r="C13" s="788">
        <v>17</v>
      </c>
      <c r="D13" s="788">
        <v>23</v>
      </c>
      <c r="E13" s="788">
        <v>17</v>
      </c>
      <c r="F13" s="788">
        <v>52</v>
      </c>
      <c r="G13" s="788">
        <v>53</v>
      </c>
      <c r="H13" s="788">
        <v>41</v>
      </c>
      <c r="I13" s="788">
        <v>12</v>
      </c>
      <c r="J13" s="788">
        <v>46</v>
      </c>
      <c r="K13" s="788"/>
      <c r="L13" s="788">
        <v>27</v>
      </c>
      <c r="M13" s="788">
        <v>19</v>
      </c>
      <c r="N13" s="788">
        <v>18</v>
      </c>
      <c r="O13" s="788"/>
      <c r="P13" s="788">
        <v>13</v>
      </c>
      <c r="Q13" s="788">
        <v>17</v>
      </c>
      <c r="R13" s="788">
        <v>13</v>
      </c>
      <c r="S13" s="788">
        <v>44</v>
      </c>
      <c r="T13" s="788">
        <v>43</v>
      </c>
      <c r="U13" s="788">
        <v>28</v>
      </c>
      <c r="V13" s="788">
        <v>1</v>
      </c>
      <c r="W13" s="788">
        <v>37</v>
      </c>
      <c r="X13" s="788"/>
      <c r="Y13" s="788">
        <v>20</v>
      </c>
      <c r="Z13" s="788">
        <v>0</v>
      </c>
      <c r="AA13" s="788">
        <v>15</v>
      </c>
      <c r="AB13" s="788">
        <v>325</v>
      </c>
      <c r="AC13" s="788">
        <v>231</v>
      </c>
    </row>
    <row r="14" spans="1:43" x14ac:dyDescent="0.2">
      <c r="A14" s="727" t="s">
        <v>73</v>
      </c>
      <c r="B14" s="788">
        <v>957</v>
      </c>
      <c r="C14" s="788">
        <v>1070</v>
      </c>
      <c r="D14" s="788">
        <v>923</v>
      </c>
      <c r="E14" s="788">
        <v>1009</v>
      </c>
      <c r="F14" s="788">
        <v>961</v>
      </c>
      <c r="G14" s="788">
        <v>1738</v>
      </c>
      <c r="H14" s="788">
        <v>3983</v>
      </c>
      <c r="I14" s="788">
        <v>387</v>
      </c>
      <c r="J14" s="788">
        <v>4226</v>
      </c>
      <c r="K14" s="788"/>
      <c r="L14" s="788">
        <v>5116</v>
      </c>
      <c r="M14" s="788">
        <v>2334</v>
      </c>
      <c r="N14" s="788"/>
      <c r="O14" s="788">
        <v>824</v>
      </c>
      <c r="P14" s="788">
        <v>938</v>
      </c>
      <c r="Q14" s="788">
        <v>848</v>
      </c>
      <c r="R14" s="788">
        <v>870</v>
      </c>
      <c r="S14" s="788">
        <v>814</v>
      </c>
      <c r="T14" s="788">
        <v>1563</v>
      </c>
      <c r="U14" s="788">
        <v>3780</v>
      </c>
      <c r="V14" s="788">
        <v>152</v>
      </c>
      <c r="W14" s="788">
        <v>1911</v>
      </c>
      <c r="X14" s="788"/>
      <c r="Y14" s="788">
        <v>2340</v>
      </c>
      <c r="Z14" s="788">
        <v>0</v>
      </c>
      <c r="AA14" s="788"/>
      <c r="AB14" s="788">
        <v>22704</v>
      </c>
      <c r="AC14" s="788">
        <v>14040</v>
      </c>
    </row>
    <row r="15" spans="1:43" x14ac:dyDescent="0.2">
      <c r="A15" s="727" t="s">
        <v>213</v>
      </c>
      <c r="B15" s="788"/>
      <c r="C15" s="788">
        <v>1976</v>
      </c>
      <c r="D15" s="788">
        <v>1761</v>
      </c>
      <c r="E15" s="788">
        <v>1690</v>
      </c>
      <c r="F15" s="788">
        <v>2515</v>
      </c>
      <c r="G15" s="788">
        <v>2058</v>
      </c>
      <c r="H15" s="788">
        <v>4302</v>
      </c>
      <c r="I15" s="788">
        <v>168</v>
      </c>
      <c r="J15" s="788">
        <v>3306</v>
      </c>
      <c r="K15" s="788"/>
      <c r="L15" s="788">
        <v>4534</v>
      </c>
      <c r="M15" s="788">
        <v>4536</v>
      </c>
      <c r="N15" s="788">
        <v>1792</v>
      </c>
      <c r="O15" s="788"/>
      <c r="P15" s="788">
        <v>1925</v>
      </c>
      <c r="Q15" s="788">
        <v>1722</v>
      </c>
      <c r="R15" s="788">
        <v>1639</v>
      </c>
      <c r="S15" s="788">
        <v>2438</v>
      </c>
      <c r="T15" s="788">
        <v>1989</v>
      </c>
      <c r="U15" s="788">
        <v>4216</v>
      </c>
      <c r="V15" s="788">
        <v>84</v>
      </c>
      <c r="W15" s="788">
        <v>1582</v>
      </c>
      <c r="X15" s="788"/>
      <c r="Y15" s="788">
        <v>2186</v>
      </c>
      <c r="Z15" s="788">
        <v>0</v>
      </c>
      <c r="AA15" s="788">
        <v>1742</v>
      </c>
      <c r="AB15" s="788">
        <v>28638</v>
      </c>
      <c r="AC15" s="788">
        <v>19523</v>
      </c>
    </row>
    <row r="16" spans="1:43" x14ac:dyDescent="0.2">
      <c r="A16" s="727" t="s">
        <v>79</v>
      </c>
      <c r="B16" s="788"/>
      <c r="C16" s="788">
        <v>329</v>
      </c>
      <c r="D16" s="788">
        <v>388</v>
      </c>
      <c r="E16" s="788">
        <v>465</v>
      </c>
      <c r="F16" s="788">
        <v>429</v>
      </c>
      <c r="G16" s="788">
        <v>645</v>
      </c>
      <c r="H16" s="788">
        <v>433</v>
      </c>
      <c r="I16" s="788">
        <v>267</v>
      </c>
      <c r="J16" s="788">
        <v>956</v>
      </c>
      <c r="K16" s="788"/>
      <c r="L16" s="788">
        <v>938</v>
      </c>
      <c r="M16" s="788">
        <v>330</v>
      </c>
      <c r="N16" s="788">
        <v>430</v>
      </c>
      <c r="O16" s="788"/>
      <c r="P16" s="788">
        <v>246</v>
      </c>
      <c r="Q16" s="788">
        <v>254</v>
      </c>
      <c r="R16" s="788">
        <v>255</v>
      </c>
      <c r="S16" s="788">
        <v>259</v>
      </c>
      <c r="T16" s="788">
        <v>413</v>
      </c>
      <c r="U16" s="788">
        <v>240</v>
      </c>
      <c r="V16" s="788">
        <v>91</v>
      </c>
      <c r="W16" s="788">
        <v>264</v>
      </c>
      <c r="X16" s="788"/>
      <c r="Y16" s="788">
        <v>300</v>
      </c>
      <c r="Z16" s="788">
        <v>144</v>
      </c>
      <c r="AA16" s="788">
        <v>320</v>
      </c>
      <c r="AB16" s="788">
        <v>5610</v>
      </c>
      <c r="AC16" s="788">
        <v>2786</v>
      </c>
    </row>
    <row r="17" spans="1:29" x14ac:dyDescent="0.2">
      <c r="A17" s="727" t="s">
        <v>222</v>
      </c>
      <c r="B17" s="788"/>
      <c r="C17" s="788"/>
      <c r="D17" s="788"/>
      <c r="E17" s="788"/>
      <c r="F17" s="788">
        <v>1</v>
      </c>
      <c r="G17" s="788"/>
      <c r="H17" s="788"/>
      <c r="I17" s="788"/>
      <c r="J17" s="788">
        <v>2</v>
      </c>
      <c r="K17" s="788"/>
      <c r="L17" s="788"/>
      <c r="M17" s="788">
        <v>1</v>
      </c>
      <c r="N17" s="788"/>
      <c r="O17" s="788"/>
      <c r="P17" s="788"/>
      <c r="Q17" s="788"/>
      <c r="R17" s="788"/>
      <c r="S17" s="788">
        <v>0</v>
      </c>
      <c r="T17" s="788"/>
      <c r="U17" s="788"/>
      <c r="V17" s="788"/>
      <c r="W17" s="788">
        <v>1</v>
      </c>
      <c r="X17" s="788"/>
      <c r="Y17" s="788"/>
      <c r="Z17" s="788">
        <v>1</v>
      </c>
      <c r="AA17" s="788"/>
      <c r="AB17" s="788">
        <v>4</v>
      </c>
      <c r="AC17" s="788">
        <v>2</v>
      </c>
    </row>
    <row r="18" spans="1:29" x14ac:dyDescent="0.2">
      <c r="A18" s="727" t="s">
        <v>199</v>
      </c>
      <c r="B18" s="788"/>
      <c r="C18" s="788">
        <v>1477</v>
      </c>
      <c r="D18" s="788">
        <v>1535</v>
      </c>
      <c r="E18" s="788">
        <v>1426</v>
      </c>
      <c r="F18" s="788">
        <v>1477</v>
      </c>
      <c r="G18" s="788">
        <v>2251</v>
      </c>
      <c r="H18" s="788">
        <v>4781</v>
      </c>
      <c r="I18" s="788">
        <v>150</v>
      </c>
      <c r="J18" s="788">
        <v>2204</v>
      </c>
      <c r="K18" s="788"/>
      <c r="L18" s="788">
        <v>3800</v>
      </c>
      <c r="M18" s="788">
        <v>5860</v>
      </c>
      <c r="N18" s="788">
        <v>1439</v>
      </c>
      <c r="O18" s="788"/>
      <c r="P18" s="788">
        <v>1413</v>
      </c>
      <c r="Q18" s="788">
        <v>1471</v>
      </c>
      <c r="R18" s="788">
        <v>1377</v>
      </c>
      <c r="S18" s="788">
        <v>1396</v>
      </c>
      <c r="T18" s="788">
        <v>2174</v>
      </c>
      <c r="U18" s="788">
        <v>4696</v>
      </c>
      <c r="V18" s="788">
        <v>83</v>
      </c>
      <c r="W18" s="788"/>
      <c r="X18" s="788"/>
      <c r="Y18" s="788">
        <v>1823</v>
      </c>
      <c r="Z18" s="788">
        <v>0</v>
      </c>
      <c r="AA18" s="788">
        <v>1359</v>
      </c>
      <c r="AB18" s="788">
        <v>26400</v>
      </c>
      <c r="AC18" s="788">
        <v>15792</v>
      </c>
    </row>
    <row r="19" spans="1:29" x14ac:dyDescent="0.2">
      <c r="A19" s="727" t="s">
        <v>196</v>
      </c>
      <c r="B19" s="788"/>
      <c r="C19" s="788"/>
      <c r="D19" s="788"/>
      <c r="E19" s="788"/>
      <c r="F19" s="788"/>
      <c r="G19" s="788"/>
      <c r="H19" s="788"/>
      <c r="I19" s="788"/>
      <c r="J19" s="788"/>
      <c r="K19" s="788"/>
      <c r="L19" s="788"/>
      <c r="M19" s="788"/>
      <c r="N19" s="788">
        <v>600</v>
      </c>
      <c r="O19" s="788"/>
      <c r="P19" s="788"/>
      <c r="Q19" s="788"/>
      <c r="R19" s="788"/>
      <c r="S19" s="788"/>
      <c r="T19" s="788"/>
      <c r="U19" s="788"/>
      <c r="V19" s="788"/>
      <c r="W19" s="788"/>
      <c r="X19" s="788"/>
      <c r="Y19" s="788"/>
      <c r="Z19" s="788"/>
      <c r="AA19" s="788">
        <v>600</v>
      </c>
      <c r="AB19" s="788">
        <v>600</v>
      </c>
      <c r="AC19" s="788">
        <v>600</v>
      </c>
    </row>
    <row r="20" spans="1:29" x14ac:dyDescent="0.2">
      <c r="A20" s="727" t="s">
        <v>187</v>
      </c>
      <c r="B20" s="788"/>
      <c r="C20" s="788">
        <v>521</v>
      </c>
      <c r="D20" s="788">
        <v>757</v>
      </c>
      <c r="E20" s="788">
        <v>679</v>
      </c>
      <c r="F20" s="788">
        <v>688</v>
      </c>
      <c r="G20" s="788">
        <v>913</v>
      </c>
      <c r="H20" s="788">
        <v>888</v>
      </c>
      <c r="I20" s="788">
        <v>45</v>
      </c>
      <c r="J20" s="788">
        <v>2046</v>
      </c>
      <c r="K20" s="788"/>
      <c r="L20" s="788">
        <v>2656</v>
      </c>
      <c r="M20" s="788">
        <v>1096</v>
      </c>
      <c r="N20" s="788">
        <v>569</v>
      </c>
      <c r="O20" s="788"/>
      <c r="P20" s="788">
        <v>505</v>
      </c>
      <c r="Q20" s="788">
        <v>742</v>
      </c>
      <c r="R20" s="788">
        <v>660</v>
      </c>
      <c r="S20" s="788">
        <v>666</v>
      </c>
      <c r="T20" s="788">
        <v>897</v>
      </c>
      <c r="U20" s="788">
        <v>860</v>
      </c>
      <c r="V20" s="788">
        <v>26</v>
      </c>
      <c r="W20" s="788">
        <v>990</v>
      </c>
      <c r="X20" s="788"/>
      <c r="Y20" s="788">
        <v>1306</v>
      </c>
      <c r="Z20" s="788">
        <v>0</v>
      </c>
      <c r="AA20" s="788">
        <v>558</v>
      </c>
      <c r="AB20" s="788">
        <v>10858</v>
      </c>
      <c r="AC20" s="788">
        <v>7210</v>
      </c>
    </row>
    <row r="21" spans="1:29" x14ac:dyDescent="0.2">
      <c r="A21" s="727" t="s">
        <v>189</v>
      </c>
      <c r="B21" s="788"/>
      <c r="C21" s="788"/>
      <c r="D21" s="788"/>
      <c r="E21" s="788"/>
      <c r="F21" s="788"/>
      <c r="G21" s="788"/>
      <c r="H21" s="788"/>
      <c r="I21" s="788"/>
      <c r="J21" s="788"/>
      <c r="K21" s="788"/>
      <c r="L21" s="788">
        <v>2</v>
      </c>
      <c r="M21" s="788"/>
      <c r="N21" s="788"/>
      <c r="O21" s="788"/>
      <c r="P21" s="788"/>
      <c r="Q21" s="788"/>
      <c r="R21" s="788"/>
      <c r="S21" s="788"/>
      <c r="T21" s="788"/>
      <c r="U21" s="788"/>
      <c r="V21" s="788"/>
      <c r="W21" s="788"/>
      <c r="X21" s="788"/>
      <c r="Y21" s="788">
        <v>1</v>
      </c>
      <c r="Z21" s="788"/>
      <c r="AA21" s="788"/>
      <c r="AB21" s="788">
        <v>2</v>
      </c>
      <c r="AC21" s="788">
        <v>1</v>
      </c>
    </row>
    <row r="22" spans="1:29" x14ac:dyDescent="0.2">
      <c r="A22" s="727" t="s">
        <v>76</v>
      </c>
      <c r="B22" s="788"/>
      <c r="C22" s="788">
        <v>31</v>
      </c>
      <c r="D22" s="788">
        <v>29</v>
      </c>
      <c r="E22" s="788">
        <v>31</v>
      </c>
      <c r="F22" s="788">
        <v>33</v>
      </c>
      <c r="G22" s="788">
        <v>34</v>
      </c>
      <c r="H22" s="788">
        <v>47</v>
      </c>
      <c r="I22" s="788">
        <v>10</v>
      </c>
      <c r="J22" s="788">
        <v>72</v>
      </c>
      <c r="K22" s="788"/>
      <c r="L22" s="788">
        <v>50</v>
      </c>
      <c r="M22" s="788">
        <v>40</v>
      </c>
      <c r="N22" s="788">
        <v>50</v>
      </c>
      <c r="O22" s="788"/>
      <c r="P22" s="788">
        <v>23</v>
      </c>
      <c r="Q22" s="788">
        <v>18</v>
      </c>
      <c r="R22" s="788">
        <v>24</v>
      </c>
      <c r="S22" s="788">
        <v>21</v>
      </c>
      <c r="T22" s="788">
        <v>24</v>
      </c>
      <c r="U22" s="788">
        <v>35</v>
      </c>
      <c r="V22" s="788">
        <v>2</v>
      </c>
      <c r="W22" s="788">
        <v>25</v>
      </c>
      <c r="X22" s="788"/>
      <c r="Y22" s="788">
        <v>18</v>
      </c>
      <c r="Z22" s="788">
        <v>35</v>
      </c>
      <c r="AA22" s="788">
        <v>36</v>
      </c>
      <c r="AB22" s="788">
        <v>427</v>
      </c>
      <c r="AC22" s="788">
        <v>261</v>
      </c>
    </row>
    <row r="23" spans="1:29" x14ac:dyDescent="0.2">
      <c r="A23" s="727" t="s">
        <v>219</v>
      </c>
      <c r="B23" s="788"/>
      <c r="C23" s="788"/>
      <c r="D23" s="788"/>
      <c r="E23" s="788"/>
      <c r="F23" s="788"/>
      <c r="G23" s="788"/>
      <c r="H23" s="788">
        <v>730</v>
      </c>
      <c r="I23" s="788">
        <v>35</v>
      </c>
      <c r="J23" s="788">
        <v>204</v>
      </c>
      <c r="K23" s="788"/>
      <c r="L23" s="788">
        <v>156</v>
      </c>
      <c r="M23" s="788">
        <v>87</v>
      </c>
      <c r="N23" s="788"/>
      <c r="O23" s="788"/>
      <c r="P23" s="788"/>
      <c r="Q23" s="788"/>
      <c r="R23" s="788"/>
      <c r="S23" s="788"/>
      <c r="T23" s="788"/>
      <c r="U23" s="788">
        <v>0</v>
      </c>
      <c r="V23" s="788">
        <v>31</v>
      </c>
      <c r="W23" s="788">
        <v>101</v>
      </c>
      <c r="X23" s="788"/>
      <c r="Y23" s="788">
        <v>76</v>
      </c>
      <c r="Z23" s="788"/>
      <c r="AA23" s="788"/>
      <c r="AB23" s="788">
        <v>1212</v>
      </c>
      <c r="AC23" s="788">
        <v>208</v>
      </c>
    </row>
    <row r="24" spans="1:29" x14ac:dyDescent="0.2">
      <c r="A24" s="727" t="s">
        <v>67</v>
      </c>
      <c r="B24" s="788"/>
      <c r="C24" s="788">
        <v>575</v>
      </c>
      <c r="D24" s="788">
        <v>485</v>
      </c>
      <c r="E24" s="788">
        <v>426</v>
      </c>
      <c r="F24" s="788">
        <v>519</v>
      </c>
      <c r="G24" s="788">
        <v>707</v>
      </c>
      <c r="H24" s="788">
        <v>414</v>
      </c>
      <c r="I24" s="788">
        <v>200</v>
      </c>
      <c r="J24" s="788">
        <v>383</v>
      </c>
      <c r="K24" s="788"/>
      <c r="L24" s="788">
        <v>752</v>
      </c>
      <c r="M24" s="788">
        <v>295</v>
      </c>
      <c r="N24" s="788">
        <v>630</v>
      </c>
      <c r="O24" s="788"/>
      <c r="P24" s="788">
        <v>332</v>
      </c>
      <c r="Q24" s="788">
        <v>273</v>
      </c>
      <c r="R24" s="788">
        <v>216</v>
      </c>
      <c r="S24" s="788">
        <v>292</v>
      </c>
      <c r="T24" s="788">
        <v>371</v>
      </c>
      <c r="U24" s="788">
        <v>225</v>
      </c>
      <c r="V24" s="788">
        <v>22</v>
      </c>
      <c r="W24" s="788">
        <v>239</v>
      </c>
      <c r="X24" s="788"/>
      <c r="Y24" s="788">
        <v>253</v>
      </c>
      <c r="Z24" s="788">
        <v>0</v>
      </c>
      <c r="AA24" s="788">
        <v>443</v>
      </c>
      <c r="AB24" s="788">
        <v>5386</v>
      </c>
      <c r="AC24" s="788">
        <v>2666</v>
      </c>
    </row>
    <row r="25" spans="1:29" x14ac:dyDescent="0.2">
      <c r="A25" s="727" t="s">
        <v>214</v>
      </c>
      <c r="B25" s="788"/>
      <c r="C25" s="788"/>
      <c r="D25" s="788"/>
      <c r="E25" s="788"/>
      <c r="F25" s="788"/>
      <c r="G25" s="788"/>
      <c r="H25" s="788">
        <v>174314</v>
      </c>
      <c r="I25" s="788">
        <v>1959</v>
      </c>
      <c r="J25" s="788">
        <v>21486</v>
      </c>
      <c r="K25" s="788"/>
      <c r="L25" s="788">
        <v>14639</v>
      </c>
      <c r="M25" s="788">
        <v>29143</v>
      </c>
      <c r="N25" s="788"/>
      <c r="O25" s="788"/>
      <c r="P25" s="788"/>
      <c r="Q25" s="788"/>
      <c r="R25" s="788"/>
      <c r="S25" s="788"/>
      <c r="T25" s="788"/>
      <c r="U25" s="788">
        <v>476</v>
      </c>
      <c r="V25" s="788">
        <v>0</v>
      </c>
      <c r="W25" s="788">
        <v>2110</v>
      </c>
      <c r="X25" s="788"/>
      <c r="Y25" s="788">
        <v>0</v>
      </c>
      <c r="Z25" s="788"/>
      <c r="AA25" s="788"/>
      <c r="AB25" s="788">
        <v>241541</v>
      </c>
      <c r="AC25" s="788">
        <v>2586</v>
      </c>
    </row>
    <row r="26" spans="1:29" x14ac:dyDescent="0.2">
      <c r="A26" s="727" t="s">
        <v>249</v>
      </c>
      <c r="B26" s="788">
        <v>957</v>
      </c>
      <c r="C26" s="788">
        <v>6541</v>
      </c>
      <c r="D26" s="788">
        <v>6372</v>
      </c>
      <c r="E26" s="788">
        <v>6210</v>
      </c>
      <c r="F26" s="788">
        <v>8193</v>
      </c>
      <c r="G26" s="788">
        <v>9772</v>
      </c>
      <c r="H26" s="788">
        <v>191463</v>
      </c>
      <c r="I26" s="788">
        <v>3525</v>
      </c>
      <c r="J26" s="788">
        <v>36055</v>
      </c>
      <c r="K26" s="788">
        <v>1288</v>
      </c>
      <c r="L26" s="788">
        <v>33841</v>
      </c>
      <c r="M26" s="788">
        <v>44915</v>
      </c>
      <c r="N26" s="788">
        <v>7017</v>
      </c>
      <c r="O26" s="788">
        <v>824</v>
      </c>
      <c r="P26" s="788">
        <v>5856</v>
      </c>
      <c r="Q26" s="788">
        <v>5475</v>
      </c>
      <c r="R26" s="788">
        <v>5429</v>
      </c>
      <c r="S26" s="788">
        <v>7328</v>
      </c>
      <c r="T26" s="788">
        <v>8740</v>
      </c>
      <c r="U26" s="788">
        <v>15941</v>
      </c>
      <c r="V26" s="788">
        <v>597</v>
      </c>
      <c r="W26" s="788">
        <v>8090</v>
      </c>
      <c r="X26" s="788">
        <v>1288</v>
      </c>
      <c r="Y26" s="788">
        <v>9146</v>
      </c>
      <c r="Z26" s="788">
        <v>407</v>
      </c>
      <c r="AA26" s="788">
        <v>6454</v>
      </c>
      <c r="AB26" s="788">
        <v>356149</v>
      </c>
      <c r="AC26" s="788">
        <v>75575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09"/>
  <sheetViews>
    <sheetView showGridLines="0" topLeftCell="A17" zoomScale="80" zoomScaleNormal="80" workbookViewId="0">
      <selection activeCell="I108" sqref="I91:I108"/>
    </sheetView>
  </sheetViews>
  <sheetFormatPr defaultRowHeight="12" x14ac:dyDescent="0.2"/>
  <cols>
    <col min="1" max="1" width="9.140625" style="688"/>
    <col min="2" max="2" width="11.28515625" style="688" customWidth="1"/>
    <col min="3" max="3" width="17.85546875" style="688" bestFit="1" customWidth="1"/>
    <col min="4" max="4" width="11.7109375" style="688" customWidth="1"/>
    <col min="5" max="5" width="17.42578125" style="688" bestFit="1" customWidth="1"/>
    <col min="6" max="6" width="14.42578125" style="688" customWidth="1"/>
    <col min="7" max="7" width="15" style="688" customWidth="1"/>
    <col min="8" max="8" width="14.7109375" style="688" customWidth="1"/>
    <col min="9" max="9" width="12.42578125" style="688" customWidth="1"/>
    <col min="10" max="10" width="10.85546875" style="688" customWidth="1"/>
    <col min="11" max="11" width="12.7109375" style="688" customWidth="1"/>
    <col min="12" max="12" width="22.85546875" style="688" customWidth="1"/>
    <col min="13" max="13" width="11.42578125" style="688" customWidth="1"/>
    <col min="14" max="14" width="18.42578125" style="688" bestFit="1" customWidth="1"/>
    <col min="15" max="15" width="38.42578125" style="688" bestFit="1" customWidth="1"/>
    <col min="16" max="16384" width="9.140625" style="688"/>
  </cols>
  <sheetData>
    <row r="1" spans="1:15" x14ac:dyDescent="0.2">
      <c r="M1" s="1018">
        <v>42613</v>
      </c>
    </row>
    <row r="2" spans="1:15" s="1015" customFormat="1" ht="15.75" thickBot="1" x14ac:dyDescent="0.3">
      <c r="A2" s="1015" t="s">
        <v>271</v>
      </c>
    </row>
    <row r="3" spans="1:15" ht="30.75" customHeight="1" thickBot="1" x14ac:dyDescent="0.25">
      <c r="A3" s="1008" t="s">
        <v>257</v>
      </c>
      <c r="B3" s="1008" t="s">
        <v>258</v>
      </c>
      <c r="C3" s="1008" t="s">
        <v>259</v>
      </c>
      <c r="D3" s="1008" t="s">
        <v>260</v>
      </c>
      <c r="E3" s="1008" t="s">
        <v>261</v>
      </c>
      <c r="F3" s="1008" t="s">
        <v>262</v>
      </c>
      <c r="G3" s="1008" t="s">
        <v>263</v>
      </c>
      <c r="H3" s="1008" t="s">
        <v>264</v>
      </c>
      <c r="I3" s="1008" t="s">
        <v>265</v>
      </c>
      <c r="J3" s="1008" t="s">
        <v>266</v>
      </c>
      <c r="K3" s="1008" t="s">
        <v>133</v>
      </c>
      <c r="L3" s="1008" t="s">
        <v>269</v>
      </c>
      <c r="M3" s="1008" t="s">
        <v>279</v>
      </c>
      <c r="N3" s="1020" t="s">
        <v>276</v>
      </c>
      <c r="O3" s="1020" t="s">
        <v>277</v>
      </c>
    </row>
    <row r="4" spans="1:15" ht="12.75" thickBot="1" x14ac:dyDescent="0.25">
      <c r="A4" s="1009" t="s">
        <v>224</v>
      </c>
      <c r="B4" s="1009">
        <v>6843</v>
      </c>
      <c r="C4" s="1009">
        <v>5903</v>
      </c>
      <c r="D4" s="1009" t="s">
        <v>225</v>
      </c>
      <c r="E4" s="1009" t="s">
        <v>226</v>
      </c>
      <c r="F4" s="1009" t="s">
        <v>267</v>
      </c>
      <c r="G4" s="1009">
        <v>20160824018</v>
      </c>
      <c r="H4" s="1009">
        <v>2</v>
      </c>
      <c r="I4" s="1010">
        <v>42607</v>
      </c>
      <c r="J4" s="1009"/>
      <c r="K4" s="1009"/>
      <c r="L4" s="1021" t="str">
        <f>VLOOKUP(B4,tabela!$F$4:$G$35,2,FALSE)</f>
        <v>Vobis -6843</v>
      </c>
      <c r="M4" s="1019">
        <f t="shared" ref="M4:M37" si="0">I4-$M$1</f>
        <v>-6</v>
      </c>
      <c r="N4" s="1016"/>
      <c r="O4" s="1016"/>
    </row>
    <row r="5" spans="1:15" ht="12.75" thickBot="1" x14ac:dyDescent="0.25">
      <c r="A5" s="1009" t="s">
        <v>224</v>
      </c>
      <c r="B5" s="1009">
        <v>6806</v>
      </c>
      <c r="C5" s="1009">
        <v>5901</v>
      </c>
      <c r="D5" s="1009" t="s">
        <v>225</v>
      </c>
      <c r="E5" s="1009" t="s">
        <v>226</v>
      </c>
      <c r="F5" s="1009" t="s">
        <v>267</v>
      </c>
      <c r="G5" s="1009">
        <v>20160824017</v>
      </c>
      <c r="H5" s="1009">
        <v>72</v>
      </c>
      <c r="I5" s="1010">
        <v>42607</v>
      </c>
      <c r="J5" s="1009"/>
      <c r="K5" s="1009"/>
      <c r="L5" s="1021" t="str">
        <f>VLOOKUP(B5,tabela!$F$4:$G$35,2,FALSE)</f>
        <v>Worten def - 6806</v>
      </c>
      <c r="M5" s="1019">
        <f t="shared" si="0"/>
        <v>-6</v>
      </c>
      <c r="N5" s="1016"/>
      <c r="O5" s="1016"/>
    </row>
    <row r="6" spans="1:15" ht="12.75" thickBot="1" x14ac:dyDescent="0.25">
      <c r="A6" s="1011" t="s">
        <v>224</v>
      </c>
      <c r="B6" s="1011">
        <v>4327</v>
      </c>
      <c r="C6" s="1011">
        <v>5900</v>
      </c>
      <c r="D6" s="1011" t="s">
        <v>225</v>
      </c>
      <c r="E6" s="1011" t="s">
        <v>226</v>
      </c>
      <c r="F6" s="1011" t="s">
        <v>267</v>
      </c>
      <c r="G6" s="1011">
        <v>20160824016</v>
      </c>
      <c r="H6" s="1011">
        <v>44</v>
      </c>
      <c r="I6" s="1012">
        <v>42607</v>
      </c>
      <c r="J6" s="1011"/>
      <c r="K6" s="1011"/>
      <c r="L6" s="1021" t="str">
        <f>VLOOKUP(B6,tabela!$F$4:$G$35,2,FALSE)</f>
        <v>JOM - 4327</v>
      </c>
      <c r="M6" s="1019">
        <f t="shared" si="0"/>
        <v>-6</v>
      </c>
      <c r="N6" s="1011"/>
      <c r="O6" s="1011"/>
    </row>
    <row r="7" spans="1:15" ht="12.75" thickBot="1" x14ac:dyDescent="0.25">
      <c r="A7" s="1011" t="s">
        <v>224</v>
      </c>
      <c r="B7" s="1011">
        <v>4091</v>
      </c>
      <c r="C7" s="1011">
        <v>5902</v>
      </c>
      <c r="D7" s="1011" t="s">
        <v>225</v>
      </c>
      <c r="E7" s="1011" t="s">
        <v>226</v>
      </c>
      <c r="F7" s="1011" t="s">
        <v>267</v>
      </c>
      <c r="G7" s="1011">
        <v>20160824015</v>
      </c>
      <c r="H7" s="1011">
        <v>29</v>
      </c>
      <c r="I7" s="1012">
        <v>42607</v>
      </c>
      <c r="J7" s="1011"/>
      <c r="K7" s="1011"/>
      <c r="L7" s="1021" t="str">
        <f>VLOOKUP(B7,tabela!$F$4:$G$35,2,FALSE)</f>
        <v>CTT Standard - 4091</v>
      </c>
      <c r="M7" s="1019">
        <f t="shared" si="0"/>
        <v>-6</v>
      </c>
      <c r="N7" s="1011"/>
      <c r="O7" s="1011"/>
    </row>
    <row r="8" spans="1:15" ht="12.75" thickBot="1" x14ac:dyDescent="0.25">
      <c r="A8" s="1009" t="s">
        <v>224</v>
      </c>
      <c r="B8" s="1009">
        <v>3173</v>
      </c>
      <c r="C8" s="1009">
        <v>5907</v>
      </c>
      <c r="D8" s="1009" t="s">
        <v>225</v>
      </c>
      <c r="E8" s="1009" t="s">
        <v>226</v>
      </c>
      <c r="F8" s="1009" t="s">
        <v>267</v>
      </c>
      <c r="G8" s="1009">
        <v>20160824014</v>
      </c>
      <c r="H8" s="1034">
        <v>723</v>
      </c>
      <c r="I8" s="1035">
        <v>42607</v>
      </c>
      <c r="J8" s="1034"/>
      <c r="K8" s="1034"/>
      <c r="L8" s="1034" t="str">
        <f>VLOOKUP(B8,tabela!$F$4:$G$35,2,FALSE)</f>
        <v>RP Def - 3173</v>
      </c>
      <c r="M8" s="1036">
        <f t="shared" si="0"/>
        <v>-6</v>
      </c>
      <c r="N8" s="1009"/>
      <c r="O8" s="1016" t="s">
        <v>273</v>
      </c>
    </row>
    <row r="9" spans="1:15" ht="12.75" thickBot="1" x14ac:dyDescent="0.25">
      <c r="A9" s="1011" t="s">
        <v>224</v>
      </c>
      <c r="B9" s="1011">
        <v>2879</v>
      </c>
      <c r="C9" s="1011">
        <v>5898</v>
      </c>
      <c r="D9" s="1011" t="s">
        <v>225</v>
      </c>
      <c r="E9" s="1011" t="s">
        <v>226</v>
      </c>
      <c r="F9" s="1011" t="s">
        <v>267</v>
      </c>
      <c r="G9" s="1011">
        <v>20160824012</v>
      </c>
      <c r="H9" s="1011">
        <v>37</v>
      </c>
      <c r="I9" s="1012">
        <v>42607</v>
      </c>
      <c r="J9" s="1011"/>
      <c r="K9" s="1011"/>
      <c r="L9" s="1021" t="str">
        <f>VLOOKUP(B9,tabela!$F$4:$G$35,2,FALSE)</f>
        <v>Salvador Caetano - 2879</v>
      </c>
      <c r="M9" s="1019">
        <f t="shared" si="0"/>
        <v>-6</v>
      </c>
      <c r="N9" s="1016"/>
      <c r="O9" s="1016" t="s">
        <v>273</v>
      </c>
    </row>
    <row r="10" spans="1:15" ht="12.75" thickBot="1" x14ac:dyDescent="0.25">
      <c r="A10" s="1009" t="s">
        <v>224</v>
      </c>
      <c r="B10" s="1009">
        <v>2370</v>
      </c>
      <c r="C10" s="1009">
        <v>5905</v>
      </c>
      <c r="D10" s="1009" t="s">
        <v>225</v>
      </c>
      <c r="E10" s="1009" t="s">
        <v>226</v>
      </c>
      <c r="F10" s="1009" t="s">
        <v>267</v>
      </c>
      <c r="G10" s="1009">
        <v>20160824011</v>
      </c>
      <c r="H10" s="1009">
        <v>458</v>
      </c>
      <c r="I10" s="1010">
        <v>42607</v>
      </c>
      <c r="J10" s="1009"/>
      <c r="K10" s="1009"/>
      <c r="L10" s="1021" t="str">
        <f>VLOOKUP(B10,tabela!$F$4:$G$35,2,FALSE)</f>
        <v>MC FNAC- 2370</v>
      </c>
      <c r="M10" s="1019">
        <f t="shared" si="0"/>
        <v>-6</v>
      </c>
      <c r="N10" s="1016"/>
      <c r="O10" s="1016" t="s">
        <v>273</v>
      </c>
    </row>
    <row r="11" spans="1:15" ht="12.75" thickBot="1" x14ac:dyDescent="0.25">
      <c r="A11" s="1009" t="s">
        <v>224</v>
      </c>
      <c r="B11" s="1009">
        <v>2233</v>
      </c>
      <c r="C11" s="1009">
        <v>5895</v>
      </c>
      <c r="D11" s="1009" t="s">
        <v>225</v>
      </c>
      <c r="E11" s="1009" t="s">
        <v>226</v>
      </c>
      <c r="F11" s="1009" t="s">
        <v>267</v>
      </c>
      <c r="G11" s="1009">
        <v>20160824010</v>
      </c>
      <c r="H11" s="1009">
        <v>9</v>
      </c>
      <c r="I11" s="1010">
        <v>42607</v>
      </c>
      <c r="J11" s="1009"/>
      <c r="K11" s="1009"/>
      <c r="L11" s="1021" t="str">
        <f>VLOOKUP(B11,tabela!$F$4:$G$35,2,FALSE)</f>
        <v>Confort - 2233</v>
      </c>
      <c r="M11" s="1019">
        <f t="shared" si="0"/>
        <v>-6</v>
      </c>
      <c r="N11" s="1009"/>
      <c r="O11" s="1009"/>
    </row>
    <row r="12" spans="1:15" ht="12.75" thickBot="1" x14ac:dyDescent="0.25">
      <c r="A12" s="1011" t="s">
        <v>224</v>
      </c>
      <c r="B12" s="1011">
        <v>2232</v>
      </c>
      <c r="C12" s="1011">
        <v>5896</v>
      </c>
      <c r="D12" s="1011" t="s">
        <v>225</v>
      </c>
      <c r="E12" s="1011" t="s">
        <v>226</v>
      </c>
      <c r="F12" s="1011" t="s">
        <v>267</v>
      </c>
      <c r="G12" s="1011">
        <v>20160824009</v>
      </c>
      <c r="H12" s="1011">
        <v>6</v>
      </c>
      <c r="I12" s="1012">
        <v>42607</v>
      </c>
      <c r="J12" s="1011"/>
      <c r="K12" s="1011"/>
      <c r="L12" s="1021" t="str">
        <f>VLOOKUP(B12,tabela!$F$4:$G$35,2,FALSE)</f>
        <v>Tien 21 - 2232</v>
      </c>
      <c r="M12" s="1019">
        <f t="shared" si="0"/>
        <v>-6</v>
      </c>
      <c r="N12" s="1011"/>
      <c r="O12" s="1011"/>
    </row>
    <row r="13" spans="1:15" ht="12.75" thickBot="1" x14ac:dyDescent="0.25">
      <c r="A13" s="1009" t="s">
        <v>224</v>
      </c>
      <c r="B13" s="1009">
        <v>2231</v>
      </c>
      <c r="C13" s="1009">
        <v>5897</v>
      </c>
      <c r="D13" s="1009" t="s">
        <v>225</v>
      </c>
      <c r="E13" s="1009" t="s">
        <v>226</v>
      </c>
      <c r="F13" s="1009" t="s">
        <v>267</v>
      </c>
      <c r="G13" s="1009">
        <v>20160824008</v>
      </c>
      <c r="H13" s="1009">
        <v>33</v>
      </c>
      <c r="I13" s="1010">
        <v>42607</v>
      </c>
      <c r="J13" s="1009"/>
      <c r="K13" s="1009"/>
      <c r="L13" s="1021" t="str">
        <f>VLOOKUP(B13,tabela!$F$4:$G$35,2,FALSE)</f>
        <v>Euronics - 2231</v>
      </c>
      <c r="M13" s="1019">
        <f t="shared" si="0"/>
        <v>-6</v>
      </c>
      <c r="N13" s="1009"/>
      <c r="O13" s="1009"/>
    </row>
    <row r="14" spans="1:15" s="1032" customFormat="1" ht="12.75" thickBot="1" x14ac:dyDescent="0.25">
      <c r="A14" s="1029" t="s">
        <v>224</v>
      </c>
      <c r="B14" s="1029">
        <v>2230</v>
      </c>
      <c r="C14" s="1029">
        <v>5904</v>
      </c>
      <c r="D14" s="1029" t="s">
        <v>225</v>
      </c>
      <c r="E14" s="1029" t="s">
        <v>226</v>
      </c>
      <c r="F14" s="1029" t="s">
        <v>267</v>
      </c>
      <c r="G14" s="1029">
        <v>20160824007</v>
      </c>
      <c r="H14" s="1029">
        <v>451</v>
      </c>
      <c r="I14" s="1030">
        <v>42607</v>
      </c>
      <c r="J14" s="1029"/>
      <c r="K14" s="1029"/>
      <c r="L14" s="1029" t="str">
        <f>VLOOKUP(B14,tabela!$F$4:$G$35,2,FALSE)</f>
        <v>Conforama - 2230</v>
      </c>
      <c r="M14" s="1031">
        <f t="shared" si="0"/>
        <v>-6</v>
      </c>
      <c r="N14" s="1037" t="s">
        <v>278</v>
      </c>
      <c r="O14" s="1029"/>
    </row>
    <row r="15" spans="1:15" ht="12.75" thickBot="1" x14ac:dyDescent="0.25">
      <c r="A15" s="1011" t="s">
        <v>224</v>
      </c>
      <c r="B15" s="1011">
        <v>2229</v>
      </c>
      <c r="C15" s="1011">
        <v>5892</v>
      </c>
      <c r="D15" s="1011" t="s">
        <v>225</v>
      </c>
      <c r="E15" s="1011" t="s">
        <v>226</v>
      </c>
      <c r="F15" s="1011" t="s">
        <v>267</v>
      </c>
      <c r="G15" s="1011">
        <v>20160824006</v>
      </c>
      <c r="H15" s="1011">
        <v>4</v>
      </c>
      <c r="I15" s="1012">
        <v>42607</v>
      </c>
      <c r="J15" s="1011"/>
      <c r="K15" s="1011"/>
      <c r="L15" s="1021" t="str">
        <f>VLOOKUP(B15,tabela!$F$4:$G$35,2,FALSE)</f>
        <v>Moviflor - 2229</v>
      </c>
      <c r="M15" s="1019">
        <f t="shared" si="0"/>
        <v>-6</v>
      </c>
      <c r="N15" s="1011"/>
      <c r="O15" s="1011"/>
    </row>
    <row r="16" spans="1:15" ht="12.75" hidden="1" thickBot="1" x14ac:dyDescent="0.25">
      <c r="A16" s="1011" t="s">
        <v>224</v>
      </c>
      <c r="B16" s="1011">
        <v>2228</v>
      </c>
      <c r="C16" s="1011">
        <v>5906</v>
      </c>
      <c r="D16" s="1011" t="s">
        <v>225</v>
      </c>
      <c r="E16" s="1011" t="s">
        <v>226</v>
      </c>
      <c r="F16" s="1011" t="s">
        <v>267</v>
      </c>
      <c r="G16" s="1011">
        <v>20160824005</v>
      </c>
      <c r="H16" s="1011">
        <v>518</v>
      </c>
      <c r="I16" s="1012">
        <v>42607</v>
      </c>
      <c r="J16" s="1027">
        <v>42611</v>
      </c>
      <c r="K16" s="1027">
        <v>42611</v>
      </c>
      <c r="L16" s="1021" t="str">
        <f>VLOOKUP(B16,tabela!$F$4:$G$35,2,FALSE)</f>
        <v>Ikea - 2228</v>
      </c>
      <c r="M16" s="1019">
        <f t="shared" si="0"/>
        <v>-6</v>
      </c>
      <c r="N16" s="1016"/>
      <c r="O16" s="1016" t="s">
        <v>275</v>
      </c>
    </row>
    <row r="17" spans="1:15" ht="12.75" thickBot="1" x14ac:dyDescent="0.25">
      <c r="A17" s="1011" t="s">
        <v>224</v>
      </c>
      <c r="B17" s="1011">
        <v>2227</v>
      </c>
      <c r="C17" s="1011">
        <v>5894</v>
      </c>
      <c r="D17" s="1011" t="s">
        <v>225</v>
      </c>
      <c r="E17" s="1011" t="s">
        <v>226</v>
      </c>
      <c r="F17" s="1011" t="s">
        <v>267</v>
      </c>
      <c r="G17" s="1011">
        <v>20160824004</v>
      </c>
      <c r="H17" s="1011">
        <v>4</v>
      </c>
      <c r="I17" s="1012">
        <v>42607</v>
      </c>
      <c r="J17" s="1011"/>
      <c r="K17" s="1011"/>
      <c r="L17" s="1021" t="str">
        <f>VLOOKUP(B17,tabela!$F$4:$G$35,2,FALSE)</f>
        <v>Credial - 2227</v>
      </c>
      <c r="M17" s="1019">
        <f t="shared" si="0"/>
        <v>-6</v>
      </c>
      <c r="N17" s="1011"/>
      <c r="O17" s="1011"/>
    </row>
    <row r="18" spans="1:15" ht="12.75" thickBot="1" x14ac:dyDescent="0.25">
      <c r="A18" s="1009" t="s">
        <v>224</v>
      </c>
      <c r="B18" s="1009">
        <v>2215</v>
      </c>
      <c r="C18" s="1009">
        <v>5893</v>
      </c>
      <c r="D18" s="1009" t="s">
        <v>225</v>
      </c>
      <c r="E18" s="1009" t="s">
        <v>226</v>
      </c>
      <c r="F18" s="1009" t="s">
        <v>267</v>
      </c>
      <c r="G18" s="1009">
        <v>20160824003</v>
      </c>
      <c r="H18" s="1009">
        <v>50</v>
      </c>
      <c r="I18" s="1010">
        <v>42607</v>
      </c>
      <c r="J18" s="1009"/>
      <c r="K18" s="1009"/>
      <c r="L18" s="1021" t="str">
        <f>VLOOKUP(B18,tabela!$F$4:$G$35,2,FALSE)</f>
        <v>Black - 2215</v>
      </c>
      <c r="M18" s="1019">
        <f t="shared" si="0"/>
        <v>-6</v>
      </c>
      <c r="N18" s="1009"/>
      <c r="O18" s="1009"/>
    </row>
    <row r="19" spans="1:15" ht="12.75" thickBot="1" x14ac:dyDescent="0.25">
      <c r="A19" s="1009" t="s">
        <v>224</v>
      </c>
      <c r="B19" s="1009">
        <v>2213</v>
      </c>
      <c r="C19" s="1009">
        <v>5891</v>
      </c>
      <c r="D19" s="1009" t="s">
        <v>225</v>
      </c>
      <c r="E19" s="1009" t="s">
        <v>226</v>
      </c>
      <c r="F19" s="1009" t="s">
        <v>267</v>
      </c>
      <c r="G19" s="1009">
        <v>20160824002</v>
      </c>
      <c r="H19" s="1009">
        <v>6</v>
      </c>
      <c r="I19" s="1010">
        <v>42607</v>
      </c>
      <c r="J19" s="1009"/>
      <c r="K19" s="1009"/>
      <c r="L19" s="1021" t="str">
        <f>VLOOKUP(B19,tabela!$F$4:$G$35,2,FALSE)</f>
        <v>White - 2213</v>
      </c>
      <c r="M19" s="1019">
        <f t="shared" si="0"/>
        <v>-6</v>
      </c>
      <c r="N19" s="1009"/>
      <c r="O19" s="1009"/>
    </row>
    <row r="20" spans="1:15" ht="12.75" thickBot="1" x14ac:dyDescent="0.25">
      <c r="A20" s="1011" t="s">
        <v>224</v>
      </c>
      <c r="B20" s="1011">
        <v>2208</v>
      </c>
      <c r="C20" s="1011">
        <v>5890</v>
      </c>
      <c r="D20" s="1011" t="s">
        <v>225</v>
      </c>
      <c r="E20" s="1011" t="s">
        <v>226</v>
      </c>
      <c r="F20" s="1011" t="s">
        <v>267</v>
      </c>
      <c r="G20" s="1011">
        <v>20160824001</v>
      </c>
      <c r="H20" s="1011">
        <v>1</v>
      </c>
      <c r="I20" s="1012">
        <v>42607</v>
      </c>
      <c r="J20" s="1011"/>
      <c r="K20" s="1011"/>
      <c r="L20" s="1021" t="str">
        <f>VLOOKUP(B20,tabela!$F$4:$G$35,2,FALSE)</f>
        <v>MDL Def - 2208</v>
      </c>
      <c r="M20" s="1019">
        <f t="shared" si="0"/>
        <v>-6</v>
      </c>
      <c r="N20" s="1011"/>
      <c r="O20" s="1011"/>
    </row>
    <row r="21" spans="1:15" ht="12.75" hidden="1" thickBot="1" x14ac:dyDescent="0.25">
      <c r="A21" s="1016" t="s">
        <v>224</v>
      </c>
      <c r="B21" s="1016">
        <v>6843</v>
      </c>
      <c r="C21" s="1016">
        <v>5876</v>
      </c>
      <c r="D21" s="1016" t="s">
        <v>225</v>
      </c>
      <c r="E21" s="1016" t="s">
        <v>226</v>
      </c>
      <c r="F21" s="1016" t="s">
        <v>267</v>
      </c>
      <c r="G21" s="1016">
        <v>20160817017</v>
      </c>
      <c r="H21" s="1016">
        <v>1</v>
      </c>
      <c r="I21" s="1017">
        <v>42600</v>
      </c>
      <c r="J21" s="1027">
        <v>42611</v>
      </c>
      <c r="K21" s="1027">
        <v>42611</v>
      </c>
      <c r="L21" s="1021" t="str">
        <f>VLOOKUP(B21,tabela!$F$4:$G$35,2,FALSE)</f>
        <v>Vobis -6843</v>
      </c>
      <c r="M21" s="1019">
        <f t="shared" si="0"/>
        <v>-13</v>
      </c>
      <c r="N21" s="1016"/>
      <c r="O21" s="1016"/>
    </row>
    <row r="22" spans="1:15" ht="12.75" hidden="1" thickBot="1" x14ac:dyDescent="0.25">
      <c r="A22" s="1016" t="s">
        <v>224</v>
      </c>
      <c r="B22" s="1016">
        <v>6806</v>
      </c>
      <c r="C22" s="1016">
        <v>5874</v>
      </c>
      <c r="D22" s="1016" t="s">
        <v>225</v>
      </c>
      <c r="E22" s="1016" t="s">
        <v>226</v>
      </c>
      <c r="F22" s="1016" t="s">
        <v>267</v>
      </c>
      <c r="G22" s="1016">
        <v>20160817016</v>
      </c>
      <c r="H22" s="1016">
        <v>70</v>
      </c>
      <c r="I22" s="1017">
        <v>42600</v>
      </c>
      <c r="J22" s="1027">
        <v>42611</v>
      </c>
      <c r="K22" s="1027">
        <v>42611</v>
      </c>
      <c r="L22" s="1021" t="str">
        <f>VLOOKUP(B22,tabela!$F$4:$G$35,2,FALSE)</f>
        <v>Worten def - 6806</v>
      </c>
      <c r="M22" s="1019">
        <f t="shared" si="0"/>
        <v>-13</v>
      </c>
      <c r="N22" s="1016"/>
      <c r="O22" s="1016"/>
    </row>
    <row r="23" spans="1:15" ht="12.75" hidden="1" thickBot="1" x14ac:dyDescent="0.25">
      <c r="A23" s="1016" t="s">
        <v>224</v>
      </c>
      <c r="B23" s="1016">
        <v>6508</v>
      </c>
      <c r="C23" s="1016">
        <v>5873</v>
      </c>
      <c r="D23" s="1016" t="s">
        <v>225</v>
      </c>
      <c r="E23" s="1016" t="s">
        <v>226</v>
      </c>
      <c r="F23" s="1016" t="s">
        <v>267</v>
      </c>
      <c r="G23" s="1016">
        <v>20160817015</v>
      </c>
      <c r="H23" s="1016">
        <v>1</v>
      </c>
      <c r="I23" s="1017">
        <v>42600</v>
      </c>
      <c r="J23" s="1027">
        <v>42611</v>
      </c>
      <c r="K23" s="1027">
        <v>42611</v>
      </c>
      <c r="L23" s="1021" t="str">
        <f>VLOOKUP(B23,tabela!$F$4:$G$35,2,FALSE)</f>
        <v>SZ Def - 6508</v>
      </c>
      <c r="M23" s="1019">
        <f t="shared" si="0"/>
        <v>-13</v>
      </c>
      <c r="N23" s="1016"/>
      <c r="O23" s="1016"/>
    </row>
    <row r="24" spans="1:15" ht="12.75" hidden="1" thickBot="1" x14ac:dyDescent="0.25">
      <c r="A24" s="1016" t="s">
        <v>224</v>
      </c>
      <c r="B24" s="1016">
        <v>4327</v>
      </c>
      <c r="C24" s="1016">
        <v>5868</v>
      </c>
      <c r="D24" s="1016" t="s">
        <v>225</v>
      </c>
      <c r="E24" s="1016" t="s">
        <v>226</v>
      </c>
      <c r="F24" s="1016" t="s">
        <v>267</v>
      </c>
      <c r="G24" s="1016">
        <v>20160817014</v>
      </c>
      <c r="H24" s="1016">
        <v>33</v>
      </c>
      <c r="I24" s="1017">
        <v>42600</v>
      </c>
      <c r="J24" s="1027">
        <v>42611</v>
      </c>
      <c r="K24" s="1027">
        <v>42611</v>
      </c>
      <c r="L24" s="1021" t="str">
        <f>VLOOKUP(B24,tabela!$F$4:$G$35,2,FALSE)</f>
        <v>JOM - 4327</v>
      </c>
      <c r="M24" s="1019">
        <f t="shared" si="0"/>
        <v>-13</v>
      </c>
      <c r="N24" s="1016"/>
      <c r="O24" s="1016" t="s">
        <v>273</v>
      </c>
    </row>
    <row r="25" spans="1:15" ht="12.75" hidden="1" thickBot="1" x14ac:dyDescent="0.25">
      <c r="A25" s="1016" t="s">
        <v>224</v>
      </c>
      <c r="B25" s="1016">
        <v>4091</v>
      </c>
      <c r="C25" s="1016">
        <v>5864</v>
      </c>
      <c r="D25" s="1016" t="s">
        <v>225</v>
      </c>
      <c r="E25" s="1016" t="s">
        <v>226</v>
      </c>
      <c r="F25" s="1016" t="s">
        <v>267</v>
      </c>
      <c r="G25" s="1016">
        <v>20160817013</v>
      </c>
      <c r="H25" s="1016">
        <v>23</v>
      </c>
      <c r="I25" s="1017">
        <v>42600</v>
      </c>
      <c r="J25" s="1027">
        <v>42611</v>
      </c>
      <c r="K25" s="1027">
        <v>42611</v>
      </c>
      <c r="L25" s="1021" t="str">
        <f>VLOOKUP(B25,tabela!$F$4:$G$35,2,FALSE)</f>
        <v>CTT Standard - 4091</v>
      </c>
      <c r="M25" s="1019">
        <f t="shared" si="0"/>
        <v>-13</v>
      </c>
      <c r="N25" s="1016"/>
      <c r="O25" s="1016"/>
    </row>
    <row r="26" spans="1:15" ht="12.75" thickBot="1" x14ac:dyDescent="0.25">
      <c r="A26" s="1016" t="s">
        <v>224</v>
      </c>
      <c r="B26" s="1016">
        <v>3173</v>
      </c>
      <c r="C26" s="1016">
        <v>5880</v>
      </c>
      <c r="D26" s="1016" t="s">
        <v>225</v>
      </c>
      <c r="E26" s="1016" t="s">
        <v>226</v>
      </c>
      <c r="F26" s="1016" t="s">
        <v>267</v>
      </c>
      <c r="G26" s="1016">
        <v>20160817012</v>
      </c>
      <c r="H26" s="1034">
        <v>574</v>
      </c>
      <c r="I26" s="1035">
        <v>42600</v>
      </c>
      <c r="J26" s="1028"/>
      <c r="K26" s="1028"/>
      <c r="L26" s="1034" t="str">
        <f>VLOOKUP(B26,tabela!$F$4:$G$35,2,FALSE)</f>
        <v>RP Def - 3173</v>
      </c>
      <c r="M26" s="1036">
        <f t="shared" si="0"/>
        <v>-13</v>
      </c>
      <c r="N26" s="1016"/>
      <c r="O26" s="1016" t="s">
        <v>273</v>
      </c>
    </row>
    <row r="27" spans="1:15" ht="12.75" hidden="1" thickBot="1" x14ac:dyDescent="0.25">
      <c r="A27" s="1016" t="s">
        <v>224</v>
      </c>
      <c r="B27" s="1016">
        <v>2879</v>
      </c>
      <c r="C27" s="1016">
        <v>5872</v>
      </c>
      <c r="D27" s="1016" t="s">
        <v>225</v>
      </c>
      <c r="E27" s="1016" t="s">
        <v>226</v>
      </c>
      <c r="F27" s="1016" t="s">
        <v>267</v>
      </c>
      <c r="G27" s="1016">
        <v>20160817011</v>
      </c>
      <c r="H27" s="1016">
        <v>78</v>
      </c>
      <c r="I27" s="1017">
        <v>42600</v>
      </c>
      <c r="J27" s="1027">
        <v>42611</v>
      </c>
      <c r="K27" s="1027">
        <v>42611</v>
      </c>
      <c r="L27" s="1021" t="str">
        <f>VLOOKUP(B27,tabela!$F$4:$G$35,2,FALSE)</f>
        <v>Salvador Caetano - 2879</v>
      </c>
      <c r="M27" s="1019">
        <f t="shared" si="0"/>
        <v>-13</v>
      </c>
      <c r="N27" s="1016"/>
      <c r="O27" s="1016" t="s">
        <v>273</v>
      </c>
    </row>
    <row r="28" spans="1:15" ht="12.75" thickBot="1" x14ac:dyDescent="0.25">
      <c r="A28" s="1016" t="s">
        <v>224</v>
      </c>
      <c r="B28" s="1016">
        <v>2370</v>
      </c>
      <c r="C28" s="1016">
        <v>5878</v>
      </c>
      <c r="D28" s="1016" t="s">
        <v>225</v>
      </c>
      <c r="E28" s="1016" t="s">
        <v>226</v>
      </c>
      <c r="F28" s="1016" t="s">
        <v>267</v>
      </c>
      <c r="G28" s="1016">
        <v>20160817010</v>
      </c>
      <c r="H28" s="1034">
        <v>450</v>
      </c>
      <c r="I28" s="1035">
        <v>42600</v>
      </c>
      <c r="J28" s="1028"/>
      <c r="K28" s="1028"/>
      <c r="L28" s="1034" t="str">
        <f>VLOOKUP(B28,tabela!$F$4:$G$35,2,FALSE)</f>
        <v>MC FNAC- 2370</v>
      </c>
      <c r="M28" s="1036">
        <f t="shared" si="0"/>
        <v>-13</v>
      </c>
      <c r="N28" s="1016"/>
      <c r="O28" s="1016" t="s">
        <v>273</v>
      </c>
    </row>
    <row r="29" spans="1:15" ht="12.75" hidden="1" thickBot="1" x14ac:dyDescent="0.25">
      <c r="A29" s="1016" t="s">
        <v>224</v>
      </c>
      <c r="B29" s="1016">
        <v>2233</v>
      </c>
      <c r="C29" s="1016">
        <v>5869</v>
      </c>
      <c r="D29" s="1016" t="s">
        <v>225</v>
      </c>
      <c r="E29" s="1016" t="s">
        <v>226</v>
      </c>
      <c r="F29" s="1016" t="s">
        <v>267</v>
      </c>
      <c r="G29" s="1016">
        <v>20160817009</v>
      </c>
      <c r="H29" s="1016">
        <v>8</v>
      </c>
      <c r="I29" s="1017">
        <v>42600</v>
      </c>
      <c r="J29" s="1027">
        <v>42611</v>
      </c>
      <c r="K29" s="1027">
        <v>42611</v>
      </c>
      <c r="L29" s="1021" t="str">
        <f>VLOOKUP(B29,tabela!$F$4:$G$35,2,FALSE)</f>
        <v>Confort - 2233</v>
      </c>
      <c r="M29" s="1019">
        <f t="shared" si="0"/>
        <v>-13</v>
      </c>
      <c r="N29" s="1016"/>
      <c r="O29" s="1016" t="s">
        <v>273</v>
      </c>
    </row>
    <row r="30" spans="1:15" ht="12.75" hidden="1" thickBot="1" x14ac:dyDescent="0.25">
      <c r="A30" s="1016" t="s">
        <v>224</v>
      </c>
      <c r="B30" s="1016">
        <v>2232</v>
      </c>
      <c r="C30" s="1016">
        <v>5865</v>
      </c>
      <c r="D30" s="1016" t="s">
        <v>225</v>
      </c>
      <c r="E30" s="1016" t="s">
        <v>226</v>
      </c>
      <c r="F30" s="1016" t="s">
        <v>267</v>
      </c>
      <c r="G30" s="1016">
        <v>20160817008</v>
      </c>
      <c r="H30" s="1016">
        <v>15</v>
      </c>
      <c r="I30" s="1017">
        <v>42600</v>
      </c>
      <c r="J30" s="1027">
        <v>42611</v>
      </c>
      <c r="K30" s="1027">
        <v>42611</v>
      </c>
      <c r="L30" s="1021" t="str">
        <f>VLOOKUP(B30,tabela!$F$4:$G$35,2,FALSE)</f>
        <v>Tien 21 - 2232</v>
      </c>
      <c r="M30" s="1019">
        <f t="shared" si="0"/>
        <v>-13</v>
      </c>
      <c r="N30" s="1016"/>
      <c r="O30" s="1016" t="s">
        <v>273</v>
      </c>
    </row>
    <row r="31" spans="1:15" ht="12.75" hidden="1" thickBot="1" x14ac:dyDescent="0.25">
      <c r="A31" s="1016" t="s">
        <v>224</v>
      </c>
      <c r="B31" s="1016">
        <v>2231</v>
      </c>
      <c r="C31" s="1016">
        <v>5871</v>
      </c>
      <c r="D31" s="1016" t="s">
        <v>225</v>
      </c>
      <c r="E31" s="1016" t="s">
        <v>226</v>
      </c>
      <c r="F31" s="1016" t="s">
        <v>267</v>
      </c>
      <c r="G31" s="1016">
        <v>20160817007</v>
      </c>
      <c r="H31" s="1016">
        <v>31</v>
      </c>
      <c r="I31" s="1017">
        <v>42600</v>
      </c>
      <c r="J31" s="1027">
        <v>42611</v>
      </c>
      <c r="K31" s="1027">
        <v>42611</v>
      </c>
      <c r="L31" s="1021" t="str">
        <f>VLOOKUP(B31,tabela!$F$4:$G$35,2,FALSE)</f>
        <v>Euronics - 2231</v>
      </c>
      <c r="M31" s="1019">
        <f t="shared" si="0"/>
        <v>-13</v>
      </c>
      <c r="N31" s="1016"/>
      <c r="O31" s="1016"/>
    </row>
    <row r="32" spans="1:15" s="1032" customFormat="1" ht="12.75" thickBot="1" x14ac:dyDescent="0.25">
      <c r="A32" s="1029" t="s">
        <v>224</v>
      </c>
      <c r="B32" s="1029">
        <v>2230</v>
      </c>
      <c r="C32" s="1029">
        <v>5877</v>
      </c>
      <c r="D32" s="1029" t="s">
        <v>225</v>
      </c>
      <c r="E32" s="1029" t="s">
        <v>226</v>
      </c>
      <c r="F32" s="1029" t="s">
        <v>267</v>
      </c>
      <c r="G32" s="1029">
        <v>20160817006</v>
      </c>
      <c r="H32" s="1029">
        <v>428</v>
      </c>
      <c r="I32" s="1030">
        <v>42600</v>
      </c>
      <c r="J32" s="1029"/>
      <c r="K32" s="1029"/>
      <c r="L32" s="1029" t="str">
        <f>VLOOKUP(B32,tabela!$F$4:$G$35,2,FALSE)</f>
        <v>Conforama - 2230</v>
      </c>
      <c r="M32" s="1031">
        <f t="shared" si="0"/>
        <v>-13</v>
      </c>
      <c r="N32" s="1037" t="s">
        <v>278</v>
      </c>
      <c r="O32" s="1029"/>
    </row>
    <row r="33" spans="1:15" ht="12.75" hidden="1" thickBot="1" x14ac:dyDescent="0.25">
      <c r="A33" s="1016" t="s">
        <v>224</v>
      </c>
      <c r="B33" s="1016">
        <v>2229</v>
      </c>
      <c r="C33" s="1016">
        <v>5870</v>
      </c>
      <c r="D33" s="1016" t="s">
        <v>225</v>
      </c>
      <c r="E33" s="1016" t="s">
        <v>226</v>
      </c>
      <c r="F33" s="1016" t="s">
        <v>267</v>
      </c>
      <c r="G33" s="1016">
        <v>20160817005</v>
      </c>
      <c r="H33" s="1016">
        <v>3</v>
      </c>
      <c r="I33" s="1017">
        <v>42600</v>
      </c>
      <c r="J33" s="1027">
        <v>42611</v>
      </c>
      <c r="K33" s="1027">
        <v>42611</v>
      </c>
      <c r="L33" s="1021" t="str">
        <f>VLOOKUP(B33,tabela!$F$4:$G$35,2,FALSE)</f>
        <v>Moviflor - 2229</v>
      </c>
      <c r="M33" s="1019">
        <f t="shared" si="0"/>
        <v>-13</v>
      </c>
      <c r="N33" s="1016"/>
      <c r="O33" s="1016"/>
    </row>
    <row r="34" spans="1:15" ht="12.75" thickBot="1" x14ac:dyDescent="0.25">
      <c r="A34" s="1016" t="s">
        <v>224</v>
      </c>
      <c r="B34" s="1016">
        <v>2228</v>
      </c>
      <c r="C34" s="1016">
        <v>5879</v>
      </c>
      <c r="D34" s="1016" t="s">
        <v>225</v>
      </c>
      <c r="E34" s="1016" t="s">
        <v>226</v>
      </c>
      <c r="F34" s="1016" t="s">
        <v>267</v>
      </c>
      <c r="G34" s="1016">
        <v>20160817004</v>
      </c>
      <c r="H34" s="1034">
        <v>516</v>
      </c>
      <c r="I34" s="1035">
        <v>42600</v>
      </c>
      <c r="J34" s="1028"/>
      <c r="K34" s="1028"/>
      <c r="L34" s="1034" t="str">
        <f>VLOOKUP(B34,tabela!$F$4:$G$35,2,FALSE)</f>
        <v>Ikea - 2228</v>
      </c>
      <c r="M34" s="1036">
        <f t="shared" si="0"/>
        <v>-13</v>
      </c>
      <c r="N34" s="1016"/>
      <c r="O34" s="1016" t="s">
        <v>275</v>
      </c>
    </row>
    <row r="35" spans="1:15" ht="12.75" hidden="1" thickBot="1" x14ac:dyDescent="0.25">
      <c r="A35" s="1016" t="s">
        <v>224</v>
      </c>
      <c r="B35" s="1016">
        <v>2215</v>
      </c>
      <c r="C35" s="1016">
        <v>5875</v>
      </c>
      <c r="D35" s="1016" t="s">
        <v>225</v>
      </c>
      <c r="E35" s="1016" t="s">
        <v>226</v>
      </c>
      <c r="F35" s="1016" t="s">
        <v>267</v>
      </c>
      <c r="G35" s="1016">
        <v>20160817003</v>
      </c>
      <c r="H35" s="1016">
        <v>31</v>
      </c>
      <c r="I35" s="1017">
        <v>42600</v>
      </c>
      <c r="J35" s="1027">
        <v>42611</v>
      </c>
      <c r="K35" s="1027">
        <v>42611</v>
      </c>
      <c r="L35" s="1021" t="str">
        <f>VLOOKUP(B35,tabela!$F$4:$G$35,2,FALSE)</f>
        <v>Black - 2215</v>
      </c>
      <c r="M35" s="1019">
        <f t="shared" si="0"/>
        <v>-13</v>
      </c>
      <c r="N35" s="1016"/>
      <c r="O35" s="1016"/>
    </row>
    <row r="36" spans="1:15" ht="12.75" hidden="1" thickBot="1" x14ac:dyDescent="0.25">
      <c r="A36" s="1016" t="s">
        <v>224</v>
      </c>
      <c r="B36" s="1016">
        <v>2213</v>
      </c>
      <c r="C36" s="1016">
        <v>5867</v>
      </c>
      <c r="D36" s="1016" t="s">
        <v>225</v>
      </c>
      <c r="E36" s="1016" t="s">
        <v>226</v>
      </c>
      <c r="F36" s="1016" t="s">
        <v>267</v>
      </c>
      <c r="G36" s="1016">
        <v>20160817002</v>
      </c>
      <c r="H36" s="1016">
        <v>6</v>
      </c>
      <c r="I36" s="1017">
        <v>42600</v>
      </c>
      <c r="J36" s="1027">
        <v>42611</v>
      </c>
      <c r="K36" s="1027">
        <v>42611</v>
      </c>
      <c r="L36" s="1021" t="str">
        <f>VLOOKUP(B36,tabela!$F$4:$G$35,2,FALSE)</f>
        <v>White - 2213</v>
      </c>
      <c r="M36" s="1019">
        <f t="shared" si="0"/>
        <v>-13</v>
      </c>
      <c r="N36" s="1016"/>
      <c r="O36" s="1016"/>
    </row>
    <row r="37" spans="1:15" ht="12.75" hidden="1" thickBot="1" x14ac:dyDescent="0.25">
      <c r="A37" s="1016" t="s">
        <v>224</v>
      </c>
      <c r="B37" s="1016">
        <v>2205</v>
      </c>
      <c r="C37" s="1016">
        <v>5866</v>
      </c>
      <c r="D37" s="1016" t="s">
        <v>225</v>
      </c>
      <c r="E37" s="1016" t="s">
        <v>226</v>
      </c>
      <c r="F37" s="1016" t="s">
        <v>267</v>
      </c>
      <c r="G37" s="1016">
        <v>20160817001</v>
      </c>
      <c r="H37" s="1016">
        <v>1</v>
      </c>
      <c r="I37" s="1017">
        <v>42600</v>
      </c>
      <c r="J37" s="1027">
        <v>42611</v>
      </c>
      <c r="K37" s="1027">
        <v>42611</v>
      </c>
      <c r="L37" s="1021" t="str">
        <f>VLOOKUP(B37,tabela!$F$4:$G$35,2,FALSE)</f>
        <v>CNT Def - 2205</v>
      </c>
      <c r="M37" s="1019">
        <f t="shared" si="0"/>
        <v>-13</v>
      </c>
      <c r="N37" s="1016"/>
      <c r="O37" s="1016"/>
    </row>
    <row r="38" spans="1:15" ht="13.5" thickBot="1" x14ac:dyDescent="0.25">
      <c r="A38" s="1024" t="s">
        <v>224</v>
      </c>
      <c r="B38" s="1024">
        <v>6843</v>
      </c>
      <c r="C38" s="1024">
        <v>5851</v>
      </c>
      <c r="D38" s="1024" t="s">
        <v>225</v>
      </c>
      <c r="E38" s="1024" t="s">
        <v>226</v>
      </c>
      <c r="F38" s="1024" t="s">
        <v>267</v>
      </c>
      <c r="G38" s="1016">
        <v>20160810017</v>
      </c>
      <c r="H38" s="1038">
        <v>1</v>
      </c>
      <c r="I38" s="1039">
        <v>42593</v>
      </c>
      <c r="J38" s="1028"/>
      <c r="K38" s="1028"/>
      <c r="L38" s="1034" t="str">
        <f>VLOOKUP(B38,tabela!$F$4:$G$35,2,FALSE)</f>
        <v>Vobis -6843</v>
      </c>
      <c r="M38" s="1036">
        <f>I38-$M$1</f>
        <v>-20</v>
      </c>
      <c r="N38" s="1026"/>
      <c r="O38" s="1026"/>
    </row>
    <row r="39" spans="1:15" ht="13.5" hidden="1" thickBot="1" x14ac:dyDescent="0.25">
      <c r="A39" s="1022" t="s">
        <v>224</v>
      </c>
      <c r="B39" s="1022">
        <v>6806</v>
      </c>
      <c r="C39" s="1022">
        <v>5850</v>
      </c>
      <c r="D39" s="1022" t="s">
        <v>225</v>
      </c>
      <c r="E39" s="1022" t="s">
        <v>226</v>
      </c>
      <c r="F39" s="1022" t="s">
        <v>267</v>
      </c>
      <c r="G39" s="1022">
        <v>20160810016</v>
      </c>
      <c r="H39" s="1022">
        <v>130</v>
      </c>
      <c r="I39" s="1023">
        <v>42593</v>
      </c>
      <c r="J39" s="1023">
        <v>42606</v>
      </c>
      <c r="K39" s="1023">
        <v>42606</v>
      </c>
      <c r="L39" s="1021" t="str">
        <f>VLOOKUP(B39,tabela!$F$4:$G$35,2,FALSE)</f>
        <v>Worten def - 6806</v>
      </c>
      <c r="M39" s="1019"/>
      <c r="N39" s="1026"/>
      <c r="O39" s="1026"/>
    </row>
    <row r="40" spans="1:15" ht="13.5" hidden="1" thickBot="1" x14ac:dyDescent="0.25">
      <c r="A40" s="1024" t="s">
        <v>224</v>
      </c>
      <c r="B40" s="1024">
        <v>4327</v>
      </c>
      <c r="C40" s="1024">
        <v>5849</v>
      </c>
      <c r="D40" s="1024" t="s">
        <v>225</v>
      </c>
      <c r="E40" s="1024" t="s">
        <v>226</v>
      </c>
      <c r="F40" s="1024" t="s">
        <v>267</v>
      </c>
      <c r="G40" s="1024">
        <v>20160810015</v>
      </c>
      <c r="H40" s="1024">
        <v>34</v>
      </c>
      <c r="I40" s="1025">
        <v>42593</v>
      </c>
      <c r="J40" s="1025">
        <v>42604</v>
      </c>
      <c r="K40" s="1025">
        <v>42604</v>
      </c>
      <c r="L40" s="1021" t="str">
        <f>VLOOKUP(B40,tabela!$F$4:$G$35,2,FALSE)</f>
        <v>JOM - 4327</v>
      </c>
      <c r="M40" s="1019"/>
      <c r="N40" s="1026"/>
      <c r="O40" s="1026"/>
    </row>
    <row r="41" spans="1:15" ht="13.5" hidden="1" thickBot="1" x14ac:dyDescent="0.25">
      <c r="A41" s="1022" t="s">
        <v>224</v>
      </c>
      <c r="B41" s="1022">
        <v>3173</v>
      </c>
      <c r="C41" s="1022">
        <v>5854</v>
      </c>
      <c r="D41" s="1022" t="s">
        <v>225</v>
      </c>
      <c r="E41" s="1022" t="s">
        <v>226</v>
      </c>
      <c r="F41" s="1022" t="s">
        <v>267</v>
      </c>
      <c r="G41" s="1022">
        <v>20160810013</v>
      </c>
      <c r="H41" s="1022">
        <v>406</v>
      </c>
      <c r="I41" s="1023">
        <v>42593</v>
      </c>
      <c r="J41" s="1023">
        <v>42600</v>
      </c>
      <c r="K41" s="1023">
        <v>42601</v>
      </c>
      <c r="L41" s="1021" t="str">
        <f>VLOOKUP(B41,tabela!$F$4:$G$35,2,FALSE)</f>
        <v>RP Def - 3173</v>
      </c>
      <c r="M41" s="1019"/>
      <c r="N41" s="1026"/>
      <c r="O41" s="1026"/>
    </row>
    <row r="42" spans="1:15" ht="13.5" hidden="1" thickBot="1" x14ac:dyDescent="0.25">
      <c r="A42" s="1022" t="s">
        <v>224</v>
      </c>
      <c r="B42" s="1022">
        <v>2879</v>
      </c>
      <c r="C42" s="1022">
        <v>5848</v>
      </c>
      <c r="D42" s="1022" t="s">
        <v>225</v>
      </c>
      <c r="E42" s="1022" t="s">
        <v>226</v>
      </c>
      <c r="F42" s="1022" t="s">
        <v>267</v>
      </c>
      <c r="G42" s="1022">
        <v>20160810012</v>
      </c>
      <c r="H42" s="1022">
        <v>52</v>
      </c>
      <c r="I42" s="1023">
        <v>42593</v>
      </c>
      <c r="J42" s="1023">
        <v>42604</v>
      </c>
      <c r="K42" s="1023">
        <v>42604</v>
      </c>
      <c r="L42" s="1021" t="str">
        <f>VLOOKUP(B42,tabela!$F$4:$G$35,2,FALSE)</f>
        <v>Salvador Caetano - 2879</v>
      </c>
      <c r="M42" s="1019"/>
      <c r="N42" s="1026"/>
      <c r="O42" s="1026"/>
    </row>
    <row r="43" spans="1:15" ht="12.75" thickBot="1" x14ac:dyDescent="0.25">
      <c r="A43" s="1016" t="s">
        <v>224</v>
      </c>
      <c r="B43" s="1016">
        <v>2370</v>
      </c>
      <c r="C43" s="1016">
        <v>5853</v>
      </c>
      <c r="D43" s="1016" t="s">
        <v>225</v>
      </c>
      <c r="E43" s="1016" t="s">
        <v>226</v>
      </c>
      <c r="F43" s="1016" t="s">
        <v>267</v>
      </c>
      <c r="G43" s="1016">
        <v>20160810011</v>
      </c>
      <c r="H43" s="1034">
        <v>443</v>
      </c>
      <c r="I43" s="1035">
        <v>42593</v>
      </c>
      <c r="J43" s="1034"/>
      <c r="K43" s="1034"/>
      <c r="L43" s="1034" t="str">
        <f>VLOOKUP(B43,tabela!$F$4:$G$35,2,FALSE)</f>
        <v>MC FNAC- 2370</v>
      </c>
      <c r="M43" s="1036">
        <f>I43-$M$1</f>
        <v>-20</v>
      </c>
      <c r="N43" s="1016"/>
      <c r="O43" s="1016" t="s">
        <v>273</v>
      </c>
    </row>
    <row r="44" spans="1:15" ht="13.5" hidden="1" thickBot="1" x14ac:dyDescent="0.25">
      <c r="A44" s="1024" t="s">
        <v>224</v>
      </c>
      <c r="B44" s="1024">
        <v>2233</v>
      </c>
      <c r="C44" s="1024">
        <v>5839</v>
      </c>
      <c r="D44" s="1024" t="s">
        <v>225</v>
      </c>
      <c r="E44" s="1024" t="s">
        <v>226</v>
      </c>
      <c r="F44" s="1024" t="s">
        <v>267</v>
      </c>
      <c r="G44" s="1024">
        <v>20160810010</v>
      </c>
      <c r="H44" s="1024">
        <v>5</v>
      </c>
      <c r="I44" s="1025">
        <v>42593</v>
      </c>
      <c r="J44" s="1025">
        <v>42604</v>
      </c>
      <c r="K44" s="1025">
        <v>42604</v>
      </c>
      <c r="L44" s="1021" t="str">
        <f>VLOOKUP(B44,tabela!$F$4:$G$35,2,FALSE)</f>
        <v>Confort - 2233</v>
      </c>
      <c r="M44" s="1019"/>
      <c r="N44" s="1026"/>
      <c r="O44" s="1026"/>
    </row>
    <row r="45" spans="1:15" ht="13.5" hidden="1" thickBot="1" x14ac:dyDescent="0.25">
      <c r="A45" s="1024" t="s">
        <v>224</v>
      </c>
      <c r="B45" s="1024">
        <v>2232</v>
      </c>
      <c r="C45" s="1024">
        <v>5843</v>
      </c>
      <c r="D45" s="1024" t="s">
        <v>225</v>
      </c>
      <c r="E45" s="1024" t="s">
        <v>226</v>
      </c>
      <c r="F45" s="1024" t="s">
        <v>267</v>
      </c>
      <c r="G45" s="1024">
        <v>20160810009</v>
      </c>
      <c r="H45" s="1024">
        <v>17</v>
      </c>
      <c r="I45" s="1025">
        <v>42593</v>
      </c>
      <c r="J45" s="1025">
        <v>42604</v>
      </c>
      <c r="K45" s="1025">
        <v>42604</v>
      </c>
      <c r="L45" s="1021" t="str">
        <f>VLOOKUP(B45,tabela!$F$4:$G$35,2,FALSE)</f>
        <v>Tien 21 - 2232</v>
      </c>
      <c r="M45" s="1019"/>
      <c r="N45" s="1026"/>
      <c r="O45" s="1026"/>
    </row>
    <row r="46" spans="1:15" ht="13.5" hidden="1" thickBot="1" x14ac:dyDescent="0.25">
      <c r="A46" s="1022" t="s">
        <v>224</v>
      </c>
      <c r="B46" s="1022">
        <v>2231</v>
      </c>
      <c r="C46" s="1022">
        <v>5846</v>
      </c>
      <c r="D46" s="1022" t="s">
        <v>225</v>
      </c>
      <c r="E46" s="1022" t="s">
        <v>226</v>
      </c>
      <c r="F46" s="1022" t="s">
        <v>267</v>
      </c>
      <c r="G46" s="1022">
        <v>20160810008</v>
      </c>
      <c r="H46" s="1022">
        <v>15</v>
      </c>
      <c r="I46" s="1023">
        <v>42593</v>
      </c>
      <c r="J46" s="1023">
        <v>42604</v>
      </c>
      <c r="K46" s="1023">
        <v>42604</v>
      </c>
      <c r="L46" s="1021" t="str">
        <f>VLOOKUP(B46,tabela!$F$4:$G$35,2,FALSE)</f>
        <v>Euronics - 2231</v>
      </c>
      <c r="M46" s="1019"/>
      <c r="N46" s="1026"/>
      <c r="O46" s="1026"/>
    </row>
    <row r="47" spans="1:15" s="1032" customFormat="1" ht="12.75" thickBot="1" x14ac:dyDescent="0.25">
      <c r="A47" s="1029" t="s">
        <v>224</v>
      </c>
      <c r="B47" s="1029">
        <v>2230</v>
      </c>
      <c r="C47" s="1029">
        <v>5852</v>
      </c>
      <c r="D47" s="1029" t="s">
        <v>225</v>
      </c>
      <c r="E47" s="1029" t="s">
        <v>226</v>
      </c>
      <c r="F47" s="1029" t="s">
        <v>267</v>
      </c>
      <c r="G47" s="1029">
        <v>20160810007</v>
      </c>
      <c r="H47" s="1029">
        <v>239</v>
      </c>
      <c r="I47" s="1030">
        <v>42593</v>
      </c>
      <c r="J47" s="1029"/>
      <c r="K47" s="1029"/>
      <c r="L47" s="1029" t="str">
        <f>VLOOKUP(B47,tabela!$F$4:$G$35,2,FALSE)</f>
        <v>Conforama - 2230</v>
      </c>
      <c r="M47" s="1031">
        <f>I47-$M$1</f>
        <v>-20</v>
      </c>
      <c r="N47" s="1037" t="s">
        <v>278</v>
      </c>
      <c r="O47" s="1029"/>
    </row>
    <row r="48" spans="1:15" ht="13.5" hidden="1" thickBot="1" x14ac:dyDescent="0.25">
      <c r="A48" s="1022" t="s">
        <v>224</v>
      </c>
      <c r="B48" s="1022">
        <v>2229</v>
      </c>
      <c r="C48" s="1022">
        <v>5842</v>
      </c>
      <c r="D48" s="1022" t="s">
        <v>225</v>
      </c>
      <c r="E48" s="1022" t="s">
        <v>226</v>
      </c>
      <c r="F48" s="1022" t="s">
        <v>267</v>
      </c>
      <c r="G48" s="1022">
        <v>20160810006</v>
      </c>
      <c r="H48" s="1022">
        <v>4</v>
      </c>
      <c r="I48" s="1023">
        <v>42593</v>
      </c>
      <c r="J48" s="1023">
        <v>42604</v>
      </c>
      <c r="K48" s="1023">
        <v>42604</v>
      </c>
      <c r="L48" s="1021" t="str">
        <f>VLOOKUP(B48,tabela!$F$4:$G$35,2,FALSE)</f>
        <v>Moviflor - 2229</v>
      </c>
      <c r="M48" s="1019"/>
      <c r="N48" s="1026"/>
      <c r="O48" s="1026"/>
    </row>
    <row r="49" spans="1:15" ht="12.75" thickBot="1" x14ac:dyDescent="0.25">
      <c r="A49" s="1016" t="s">
        <v>224</v>
      </c>
      <c r="B49" s="1016">
        <v>2228</v>
      </c>
      <c r="C49" s="1016">
        <v>5855</v>
      </c>
      <c r="D49" s="1016" t="s">
        <v>225</v>
      </c>
      <c r="E49" s="1016" t="s">
        <v>226</v>
      </c>
      <c r="F49" s="1016" t="s">
        <v>267</v>
      </c>
      <c r="G49" s="1016">
        <v>20160810005</v>
      </c>
      <c r="H49" s="1034">
        <v>594</v>
      </c>
      <c r="I49" s="1035">
        <v>42593</v>
      </c>
      <c r="J49" s="1034"/>
      <c r="K49" s="1034"/>
      <c r="L49" s="1034" t="str">
        <f>VLOOKUP(B49,tabela!$F$4:$G$35,2,FALSE)</f>
        <v>Ikea - 2228</v>
      </c>
      <c r="M49" s="1036">
        <f>I49-$M$1</f>
        <v>-20</v>
      </c>
      <c r="N49" s="1016"/>
      <c r="O49" s="1016" t="s">
        <v>275</v>
      </c>
    </row>
    <row r="50" spans="1:15" ht="13.5" hidden="1" thickBot="1" x14ac:dyDescent="0.25">
      <c r="A50" s="1024" t="s">
        <v>224</v>
      </c>
      <c r="B50" s="1024">
        <v>2227</v>
      </c>
      <c r="C50" s="1024">
        <v>5845</v>
      </c>
      <c r="D50" s="1024" t="s">
        <v>225</v>
      </c>
      <c r="E50" s="1024" t="s">
        <v>226</v>
      </c>
      <c r="F50" s="1024" t="s">
        <v>267</v>
      </c>
      <c r="G50" s="1024">
        <v>20160810004</v>
      </c>
      <c r="H50" s="1024">
        <v>2</v>
      </c>
      <c r="I50" s="1025">
        <v>42593</v>
      </c>
      <c r="J50" s="1025">
        <v>42604</v>
      </c>
      <c r="K50" s="1025">
        <v>42604</v>
      </c>
      <c r="L50" s="1021" t="str">
        <f>VLOOKUP(B50,tabela!$F$4:$G$35,2,FALSE)</f>
        <v>Credial - 2227</v>
      </c>
      <c r="M50" s="1019"/>
      <c r="N50" s="1026"/>
      <c r="O50" s="1026"/>
    </row>
    <row r="51" spans="1:15" ht="13.5" hidden="1" thickBot="1" x14ac:dyDescent="0.25">
      <c r="A51" s="1022" t="s">
        <v>224</v>
      </c>
      <c r="B51" s="1022">
        <v>2215</v>
      </c>
      <c r="C51" s="1022">
        <v>5844</v>
      </c>
      <c r="D51" s="1022" t="s">
        <v>225</v>
      </c>
      <c r="E51" s="1022" t="s">
        <v>226</v>
      </c>
      <c r="F51" s="1022" t="s">
        <v>267</v>
      </c>
      <c r="G51" s="1022">
        <v>20160810003</v>
      </c>
      <c r="H51" s="1022">
        <v>36</v>
      </c>
      <c r="I51" s="1023">
        <v>42593</v>
      </c>
      <c r="J51" s="1023">
        <v>42604</v>
      </c>
      <c r="K51" s="1023">
        <v>42604</v>
      </c>
      <c r="L51" s="1021" t="str">
        <f>VLOOKUP(B51,tabela!$F$4:$G$35,2,FALSE)</f>
        <v>Black - 2215</v>
      </c>
      <c r="M51" s="1019"/>
      <c r="N51" s="1026"/>
      <c r="O51" s="1026"/>
    </row>
    <row r="52" spans="1:15" ht="13.5" hidden="1" thickBot="1" x14ac:dyDescent="0.25">
      <c r="A52" s="1022" t="s">
        <v>224</v>
      </c>
      <c r="B52" s="1022">
        <v>2213</v>
      </c>
      <c r="C52" s="1022">
        <v>5840</v>
      </c>
      <c r="D52" s="1022" t="s">
        <v>225</v>
      </c>
      <c r="E52" s="1022" t="s">
        <v>226</v>
      </c>
      <c r="F52" s="1022" t="s">
        <v>267</v>
      </c>
      <c r="G52" s="1022">
        <v>20160810002</v>
      </c>
      <c r="H52" s="1022">
        <v>4</v>
      </c>
      <c r="I52" s="1023">
        <v>42593</v>
      </c>
      <c r="J52" s="1023">
        <v>42604</v>
      </c>
      <c r="K52" s="1023">
        <v>42604</v>
      </c>
      <c r="L52" s="1021" t="str">
        <f>VLOOKUP(B52,tabela!$F$4:$G$35,2,FALSE)</f>
        <v>White - 2213</v>
      </c>
      <c r="M52" s="1019"/>
      <c r="N52" s="1026"/>
      <c r="O52" s="1026"/>
    </row>
    <row r="53" spans="1:15" ht="13.5" hidden="1" thickBot="1" x14ac:dyDescent="0.25">
      <c r="A53" s="1024" t="s">
        <v>224</v>
      </c>
      <c r="B53" s="1024">
        <v>2205</v>
      </c>
      <c r="C53" s="1024">
        <v>5841</v>
      </c>
      <c r="D53" s="1024" t="s">
        <v>225</v>
      </c>
      <c r="E53" s="1024" t="s">
        <v>226</v>
      </c>
      <c r="F53" s="1024" t="s">
        <v>267</v>
      </c>
      <c r="G53" s="1024">
        <v>20160810001</v>
      </c>
      <c r="H53" s="1024">
        <v>2</v>
      </c>
      <c r="I53" s="1025">
        <v>42593</v>
      </c>
      <c r="J53" s="1025">
        <v>42604</v>
      </c>
      <c r="K53" s="1025">
        <v>42604</v>
      </c>
      <c r="L53" s="1021" t="str">
        <f>VLOOKUP(B53,tabela!$F$4:$G$35,2,FALSE)</f>
        <v>CNT Def - 2205</v>
      </c>
      <c r="M53" s="1019"/>
      <c r="N53" s="1026"/>
      <c r="O53" s="1026"/>
    </row>
    <row r="54" spans="1:15" ht="13.5" hidden="1" thickBot="1" x14ac:dyDescent="0.25">
      <c r="A54" s="1022" t="s">
        <v>224</v>
      </c>
      <c r="B54" s="1022">
        <v>6843</v>
      </c>
      <c r="C54" s="1022">
        <v>5822</v>
      </c>
      <c r="D54" s="1022" t="s">
        <v>225</v>
      </c>
      <c r="E54" s="1022" t="s">
        <v>226</v>
      </c>
      <c r="F54" s="1022" t="s">
        <v>267</v>
      </c>
      <c r="G54" s="1022">
        <v>20160803018</v>
      </c>
      <c r="H54" s="1022">
        <v>6</v>
      </c>
      <c r="I54" s="1023">
        <v>42586</v>
      </c>
      <c r="J54" s="1023">
        <v>42606</v>
      </c>
      <c r="K54" s="1023">
        <v>42606</v>
      </c>
      <c r="L54" s="1021" t="str">
        <f>VLOOKUP(B54,tabela!$F$4:$G$35,2,FALSE)</f>
        <v>Vobis -6843</v>
      </c>
      <c r="M54" s="1019"/>
      <c r="N54" s="1026"/>
      <c r="O54" s="1026"/>
    </row>
    <row r="55" spans="1:15" ht="13.5" hidden="1" thickBot="1" x14ac:dyDescent="0.25">
      <c r="A55" s="1024" t="s">
        <v>224</v>
      </c>
      <c r="B55" s="1024">
        <v>6806</v>
      </c>
      <c r="C55" s="1024">
        <v>5823</v>
      </c>
      <c r="D55" s="1024" t="s">
        <v>225</v>
      </c>
      <c r="E55" s="1024" t="s">
        <v>226</v>
      </c>
      <c r="F55" s="1024" t="s">
        <v>267</v>
      </c>
      <c r="G55" s="1024">
        <v>20160803017</v>
      </c>
      <c r="H55" s="1024">
        <v>148</v>
      </c>
      <c r="I55" s="1025">
        <v>42586</v>
      </c>
      <c r="J55" s="1025">
        <v>42606</v>
      </c>
      <c r="K55" s="1025">
        <v>42606</v>
      </c>
      <c r="L55" s="1021" t="str">
        <f>VLOOKUP(B55,tabela!$F$4:$G$35,2,FALSE)</f>
        <v>Worten def - 6806</v>
      </c>
      <c r="M55" s="1019"/>
      <c r="N55" s="1026"/>
      <c r="O55" s="1026"/>
    </row>
    <row r="56" spans="1:15" ht="12.75" thickBot="1" x14ac:dyDescent="0.25">
      <c r="A56" s="1016" t="s">
        <v>224</v>
      </c>
      <c r="B56" s="1016">
        <v>6508</v>
      </c>
      <c r="C56" s="1016">
        <v>5824</v>
      </c>
      <c r="D56" s="1016" t="s">
        <v>225</v>
      </c>
      <c r="E56" s="1016" t="s">
        <v>226</v>
      </c>
      <c r="F56" s="1016" t="s">
        <v>267</v>
      </c>
      <c r="G56" s="1016">
        <v>20160803016</v>
      </c>
      <c r="H56" s="1034">
        <v>1</v>
      </c>
      <c r="I56" s="1035">
        <v>42586</v>
      </c>
      <c r="J56" s="1034"/>
      <c r="K56" s="1034"/>
      <c r="L56" s="1034" t="str">
        <f>VLOOKUP(B56,tabela!$F$4:$G$35,2,FALSE)</f>
        <v>SZ Def - 6508</v>
      </c>
      <c r="M56" s="1036">
        <f>I56-$M$1</f>
        <v>-27</v>
      </c>
      <c r="N56" s="1026"/>
      <c r="O56" s="1026"/>
    </row>
    <row r="57" spans="1:15" ht="13.5" hidden="1" thickBot="1" x14ac:dyDescent="0.25">
      <c r="A57" s="1024" t="s">
        <v>224</v>
      </c>
      <c r="B57" s="1024">
        <v>4327</v>
      </c>
      <c r="C57" s="1024">
        <v>5821</v>
      </c>
      <c r="D57" s="1024" t="s">
        <v>225</v>
      </c>
      <c r="E57" s="1024" t="s">
        <v>226</v>
      </c>
      <c r="F57" s="1024" t="s">
        <v>267</v>
      </c>
      <c r="G57" s="1024">
        <v>20160803015</v>
      </c>
      <c r="H57" s="1024">
        <v>28</v>
      </c>
      <c r="I57" s="1025">
        <v>42586</v>
      </c>
      <c r="J57" s="1025">
        <v>42600</v>
      </c>
      <c r="K57" s="1025">
        <v>42600</v>
      </c>
      <c r="L57" s="1021" t="str">
        <f>VLOOKUP(B57,tabela!$F$4:$G$35,2,FALSE)</f>
        <v>JOM - 4327</v>
      </c>
      <c r="M57" s="1019"/>
      <c r="N57" s="1026"/>
      <c r="O57" s="1026"/>
    </row>
    <row r="58" spans="1:15" ht="12.75" thickBot="1" x14ac:dyDescent="0.25">
      <c r="A58" s="1016" t="s">
        <v>224</v>
      </c>
      <c r="B58" s="1016">
        <v>3173</v>
      </c>
      <c r="C58" s="1016">
        <v>5829</v>
      </c>
      <c r="D58" s="1016" t="s">
        <v>225</v>
      </c>
      <c r="E58" s="1016" t="s">
        <v>226</v>
      </c>
      <c r="F58" s="1016" t="s">
        <v>267</v>
      </c>
      <c r="G58" s="1016">
        <v>20160803013</v>
      </c>
      <c r="H58" s="1034">
        <v>582</v>
      </c>
      <c r="I58" s="1035">
        <v>42586</v>
      </c>
      <c r="J58" s="1034"/>
      <c r="K58" s="1034"/>
      <c r="L58" s="1034" t="str">
        <f>VLOOKUP(B58,tabela!$F$4:$G$35,2,FALSE)</f>
        <v>RP Def - 3173</v>
      </c>
      <c r="M58" s="1036">
        <f>I58-$M$1</f>
        <v>-27</v>
      </c>
      <c r="N58" s="1026"/>
      <c r="O58" s="1026" t="s">
        <v>273</v>
      </c>
    </row>
    <row r="59" spans="1:15" ht="13.5" hidden="1" thickBot="1" x14ac:dyDescent="0.25">
      <c r="A59" s="1022" t="s">
        <v>224</v>
      </c>
      <c r="B59" s="1022">
        <v>2879</v>
      </c>
      <c r="C59" s="1022">
        <v>5820</v>
      </c>
      <c r="D59" s="1022" t="s">
        <v>225</v>
      </c>
      <c r="E59" s="1022" t="s">
        <v>226</v>
      </c>
      <c r="F59" s="1022" t="s">
        <v>267</v>
      </c>
      <c r="G59" s="1022">
        <v>20160803012</v>
      </c>
      <c r="H59" s="1022">
        <v>79</v>
      </c>
      <c r="I59" s="1023">
        <v>42586</v>
      </c>
      <c r="J59" s="1023">
        <v>42591</v>
      </c>
      <c r="K59" s="1023">
        <v>42591</v>
      </c>
      <c r="L59" s="1021" t="str">
        <f>VLOOKUP(B59,tabela!$F$4:$G$35,2,FALSE)</f>
        <v>Salvador Caetano - 2879</v>
      </c>
      <c r="M59" s="1019"/>
      <c r="N59" s="1026"/>
      <c r="O59" s="1026"/>
    </row>
    <row r="60" spans="1:15" ht="13.5" hidden="1" thickBot="1" x14ac:dyDescent="0.25">
      <c r="A60" s="1022" t="s">
        <v>224</v>
      </c>
      <c r="B60" s="1022">
        <v>2233</v>
      </c>
      <c r="C60" s="1022">
        <v>5818</v>
      </c>
      <c r="D60" s="1022" t="s">
        <v>225</v>
      </c>
      <c r="E60" s="1022" t="s">
        <v>226</v>
      </c>
      <c r="F60" s="1022" t="s">
        <v>267</v>
      </c>
      <c r="G60" s="1022">
        <v>20160803010</v>
      </c>
      <c r="H60" s="1022">
        <v>12</v>
      </c>
      <c r="I60" s="1023">
        <v>42586</v>
      </c>
      <c r="J60" s="1023">
        <v>42591</v>
      </c>
      <c r="K60" s="1023">
        <v>42591</v>
      </c>
      <c r="L60" s="1021" t="str">
        <f>VLOOKUP(B60,tabela!$F$4:$G$35,2,FALSE)</f>
        <v>Confort - 2233</v>
      </c>
      <c r="M60" s="1019"/>
      <c r="N60" s="1026"/>
      <c r="O60" s="1026"/>
    </row>
    <row r="61" spans="1:15" ht="13.5" hidden="1" thickBot="1" x14ac:dyDescent="0.25">
      <c r="A61" s="1024" t="s">
        <v>224</v>
      </c>
      <c r="B61" s="1024">
        <v>2232</v>
      </c>
      <c r="C61" s="1024">
        <v>5817</v>
      </c>
      <c r="D61" s="1024" t="s">
        <v>225</v>
      </c>
      <c r="E61" s="1024" t="s">
        <v>226</v>
      </c>
      <c r="F61" s="1024" t="s">
        <v>267</v>
      </c>
      <c r="G61" s="1024">
        <v>20160803009</v>
      </c>
      <c r="H61" s="1024">
        <v>12</v>
      </c>
      <c r="I61" s="1025">
        <v>42586</v>
      </c>
      <c r="J61" s="1025">
        <v>42591</v>
      </c>
      <c r="K61" s="1025">
        <v>42591</v>
      </c>
      <c r="L61" s="1021" t="str">
        <f>VLOOKUP(B61,tabela!$F$4:$G$35,2,FALSE)</f>
        <v>Tien 21 - 2232</v>
      </c>
      <c r="M61" s="1019"/>
      <c r="N61" s="1026"/>
      <c r="O61" s="1026"/>
    </row>
    <row r="62" spans="1:15" ht="13.5" hidden="1" thickBot="1" x14ac:dyDescent="0.25">
      <c r="A62" s="1024" t="s">
        <v>224</v>
      </c>
      <c r="B62" s="1024">
        <v>2231</v>
      </c>
      <c r="C62" s="1024">
        <v>5819</v>
      </c>
      <c r="D62" s="1024" t="s">
        <v>225</v>
      </c>
      <c r="E62" s="1024" t="s">
        <v>226</v>
      </c>
      <c r="F62" s="1024" t="s">
        <v>267</v>
      </c>
      <c r="G62" s="1024">
        <v>20160803008</v>
      </c>
      <c r="H62" s="1024">
        <v>25</v>
      </c>
      <c r="I62" s="1025">
        <v>42586</v>
      </c>
      <c r="J62" s="1025">
        <v>42591</v>
      </c>
      <c r="K62" s="1025">
        <v>42591</v>
      </c>
      <c r="L62" s="1021" t="str">
        <f>VLOOKUP(B62,tabela!$F$4:$G$35,2,FALSE)</f>
        <v>Euronics - 2231</v>
      </c>
      <c r="M62" s="1019"/>
      <c r="N62" s="1026"/>
      <c r="O62" s="1026"/>
    </row>
    <row r="63" spans="1:15" s="1032" customFormat="1" ht="12.75" thickBot="1" x14ac:dyDescent="0.25">
      <c r="A63" s="1029" t="s">
        <v>224</v>
      </c>
      <c r="B63" s="1029">
        <v>2230</v>
      </c>
      <c r="C63" s="1029">
        <v>5826</v>
      </c>
      <c r="D63" s="1029" t="s">
        <v>225</v>
      </c>
      <c r="E63" s="1029" t="s">
        <v>226</v>
      </c>
      <c r="F63" s="1029" t="s">
        <v>267</v>
      </c>
      <c r="G63" s="1029">
        <v>20160803007</v>
      </c>
      <c r="H63" s="1029">
        <v>369</v>
      </c>
      <c r="I63" s="1030">
        <v>42586</v>
      </c>
      <c r="J63" s="1029"/>
      <c r="K63" s="1029"/>
      <c r="L63" s="1029" t="str">
        <f>VLOOKUP(B63,tabela!$F$4:$G$35,2,FALSE)</f>
        <v>Conforama - 2230</v>
      </c>
      <c r="M63" s="1031">
        <f>I63-$M$1</f>
        <v>-27</v>
      </c>
      <c r="N63" s="1037" t="s">
        <v>278</v>
      </c>
      <c r="O63" s="1033"/>
    </row>
    <row r="64" spans="1:15" ht="13.5" hidden="1" thickBot="1" x14ac:dyDescent="0.25">
      <c r="A64" s="1022" t="s">
        <v>224</v>
      </c>
      <c r="B64" s="1022">
        <v>2229</v>
      </c>
      <c r="C64" s="1022">
        <v>5816</v>
      </c>
      <c r="D64" s="1022" t="s">
        <v>225</v>
      </c>
      <c r="E64" s="1022" t="s">
        <v>226</v>
      </c>
      <c r="F64" s="1022" t="s">
        <v>267</v>
      </c>
      <c r="G64" s="1022">
        <v>20160803006</v>
      </c>
      <c r="H64" s="1022">
        <v>5</v>
      </c>
      <c r="I64" s="1023">
        <v>42586</v>
      </c>
      <c r="J64" s="1023">
        <v>42591</v>
      </c>
      <c r="K64" s="1023">
        <v>42591</v>
      </c>
      <c r="L64" s="1021" t="str">
        <f>VLOOKUP(B64,tabela!$F$4:$G$35,2,FALSE)</f>
        <v>Moviflor - 2229</v>
      </c>
      <c r="M64" s="1019"/>
      <c r="N64" s="1026"/>
      <c r="O64" s="1026"/>
    </row>
    <row r="65" spans="1:15" ht="13.5" hidden="1" thickBot="1" x14ac:dyDescent="0.25">
      <c r="A65" s="1022" t="s">
        <v>224</v>
      </c>
      <c r="B65" s="1022">
        <v>2227</v>
      </c>
      <c r="C65" s="1022">
        <v>5814</v>
      </c>
      <c r="D65" s="1022" t="s">
        <v>225</v>
      </c>
      <c r="E65" s="1022" t="s">
        <v>226</v>
      </c>
      <c r="F65" s="1022" t="s">
        <v>267</v>
      </c>
      <c r="G65" s="1022">
        <v>20160803004</v>
      </c>
      <c r="H65" s="1022">
        <v>2</v>
      </c>
      <c r="I65" s="1023">
        <v>42586</v>
      </c>
      <c r="J65" s="1023">
        <v>42591</v>
      </c>
      <c r="K65" s="1023">
        <v>42591</v>
      </c>
      <c r="L65" s="1021" t="str">
        <f>VLOOKUP(B65,tabela!$F$4:$G$35,2,FALSE)</f>
        <v>Credial - 2227</v>
      </c>
      <c r="M65" s="1019"/>
      <c r="N65" s="1026"/>
      <c r="O65" s="1026"/>
    </row>
    <row r="66" spans="1:15" ht="13.5" hidden="1" thickBot="1" x14ac:dyDescent="0.25">
      <c r="A66" s="1024" t="s">
        <v>224</v>
      </c>
      <c r="B66" s="1024">
        <v>2215</v>
      </c>
      <c r="C66" s="1024">
        <v>5815</v>
      </c>
      <c r="D66" s="1024" t="s">
        <v>225</v>
      </c>
      <c r="E66" s="1024" t="s">
        <v>226</v>
      </c>
      <c r="F66" s="1024" t="s">
        <v>267</v>
      </c>
      <c r="G66" s="1024">
        <v>20160803003</v>
      </c>
      <c r="H66" s="1024">
        <v>36</v>
      </c>
      <c r="I66" s="1025">
        <v>42586</v>
      </c>
      <c r="J66" s="1025">
        <v>42591</v>
      </c>
      <c r="K66" s="1025">
        <v>42591</v>
      </c>
      <c r="L66" s="1021" t="str">
        <f>VLOOKUP(B66,tabela!$F$4:$G$35,2,FALSE)</f>
        <v>Black - 2215</v>
      </c>
      <c r="M66" s="1019"/>
      <c r="N66" s="1026"/>
      <c r="O66" s="1026"/>
    </row>
    <row r="67" spans="1:15" ht="13.5" hidden="1" thickBot="1" x14ac:dyDescent="0.25">
      <c r="A67" s="1022" t="s">
        <v>224</v>
      </c>
      <c r="B67" s="1022">
        <v>2213</v>
      </c>
      <c r="C67" s="1022">
        <v>5812</v>
      </c>
      <c r="D67" s="1022" t="s">
        <v>225</v>
      </c>
      <c r="E67" s="1022" t="s">
        <v>226</v>
      </c>
      <c r="F67" s="1022" t="s">
        <v>267</v>
      </c>
      <c r="G67" s="1022">
        <v>20160803002</v>
      </c>
      <c r="H67" s="1022">
        <v>9</v>
      </c>
      <c r="I67" s="1023">
        <v>42586</v>
      </c>
      <c r="J67" s="1023">
        <v>42591</v>
      </c>
      <c r="K67" s="1023">
        <v>42591</v>
      </c>
      <c r="L67" s="1021" t="str">
        <f>VLOOKUP(B67,tabela!$F$4:$G$35,2,FALSE)</f>
        <v>White - 2213</v>
      </c>
      <c r="M67" s="1019"/>
      <c r="N67" s="1026"/>
      <c r="O67" s="1026"/>
    </row>
    <row r="68" spans="1:15" ht="13.5" hidden="1" thickBot="1" x14ac:dyDescent="0.25">
      <c r="A68" s="1024" t="s">
        <v>224</v>
      </c>
      <c r="B68" s="1024">
        <v>2208</v>
      </c>
      <c r="C68" s="1024">
        <v>5813</v>
      </c>
      <c r="D68" s="1024" t="s">
        <v>225</v>
      </c>
      <c r="E68" s="1024" t="s">
        <v>226</v>
      </c>
      <c r="F68" s="1024" t="s">
        <v>267</v>
      </c>
      <c r="G68" s="1024">
        <v>20160803001</v>
      </c>
      <c r="H68" s="1024">
        <v>2</v>
      </c>
      <c r="I68" s="1025">
        <v>42586</v>
      </c>
      <c r="J68" s="1025">
        <v>42591</v>
      </c>
      <c r="K68" s="1025">
        <v>42591</v>
      </c>
      <c r="L68" s="1021" t="str">
        <f>VLOOKUP(B68,tabela!$F$4:$G$35,2,FALSE)</f>
        <v>MDL Def - 2208</v>
      </c>
      <c r="M68" s="1019"/>
      <c r="N68" s="1026"/>
      <c r="O68" s="1026"/>
    </row>
    <row r="69" spans="1:15" ht="13.5" hidden="1" thickBot="1" x14ac:dyDescent="0.25">
      <c r="A69" s="1024" t="s">
        <v>224</v>
      </c>
      <c r="B69" s="1024">
        <v>6843</v>
      </c>
      <c r="C69" s="1024">
        <v>5806</v>
      </c>
      <c r="D69" s="1024" t="s">
        <v>268</v>
      </c>
      <c r="E69" s="1024" t="s">
        <v>226</v>
      </c>
      <c r="F69" s="1024" t="s">
        <v>267</v>
      </c>
      <c r="G69" s="1024">
        <v>20160801016</v>
      </c>
      <c r="H69" s="1024">
        <v>31</v>
      </c>
      <c r="I69" s="1025">
        <v>42584</v>
      </c>
      <c r="J69" s="1025">
        <v>42601</v>
      </c>
      <c r="K69" s="1025">
        <v>42601</v>
      </c>
      <c r="L69" s="1021" t="str">
        <f>VLOOKUP(B69,tabela!$F$4:$G$35,2,FALSE)</f>
        <v>Vobis -6843</v>
      </c>
      <c r="M69" s="1019"/>
      <c r="N69" s="1026"/>
      <c r="O69" s="1026"/>
    </row>
    <row r="70" spans="1:15" ht="13.5" hidden="1" thickBot="1" x14ac:dyDescent="0.25">
      <c r="A70" s="1024" t="s">
        <v>224</v>
      </c>
      <c r="B70" s="1024">
        <v>3173</v>
      </c>
      <c r="C70" s="1024">
        <v>5799</v>
      </c>
      <c r="D70" s="1024" t="s">
        <v>268</v>
      </c>
      <c r="E70" s="1024" t="s">
        <v>226</v>
      </c>
      <c r="F70" s="1024" t="s">
        <v>267</v>
      </c>
      <c r="G70" s="1024">
        <v>20160801014</v>
      </c>
      <c r="H70" s="1024">
        <v>83</v>
      </c>
      <c r="I70" s="1025">
        <v>42584</v>
      </c>
      <c r="J70" s="1025">
        <v>42601</v>
      </c>
      <c r="K70" s="1025">
        <v>42601</v>
      </c>
      <c r="L70" s="1021" t="str">
        <f>VLOOKUP(B70,tabela!$F$4:$G$35,2,FALSE)</f>
        <v>RP Def - 3173</v>
      </c>
      <c r="M70" s="1019"/>
      <c r="N70" s="1026"/>
      <c r="O70" s="1026"/>
    </row>
    <row r="71" spans="1:15" ht="13.5" hidden="1" thickBot="1" x14ac:dyDescent="0.25">
      <c r="A71" s="1024" t="s">
        <v>224</v>
      </c>
      <c r="B71" s="1024">
        <v>2879</v>
      </c>
      <c r="C71" s="1024">
        <v>5797</v>
      </c>
      <c r="D71" s="1024" t="s">
        <v>268</v>
      </c>
      <c r="E71" s="1024" t="s">
        <v>226</v>
      </c>
      <c r="F71" s="1024" t="s">
        <v>267</v>
      </c>
      <c r="G71" s="1024">
        <v>20160801013</v>
      </c>
      <c r="H71" s="1024">
        <v>26</v>
      </c>
      <c r="I71" s="1025">
        <v>42584</v>
      </c>
      <c r="J71" s="1025">
        <v>42601</v>
      </c>
      <c r="K71" s="1025">
        <v>42601</v>
      </c>
      <c r="L71" s="1021" t="str">
        <f>VLOOKUP(B71,tabela!$F$4:$G$35,2,FALSE)</f>
        <v>Salvador Caetano - 2879</v>
      </c>
      <c r="M71" s="1019"/>
      <c r="N71" s="1026"/>
      <c r="O71" s="1026"/>
    </row>
    <row r="72" spans="1:15" ht="13.5" hidden="1" thickBot="1" x14ac:dyDescent="0.25">
      <c r="A72" s="1022" t="s">
        <v>224</v>
      </c>
      <c r="B72" s="1022">
        <v>2233</v>
      </c>
      <c r="C72" s="1022">
        <v>5805</v>
      </c>
      <c r="D72" s="1022" t="s">
        <v>268</v>
      </c>
      <c r="E72" s="1022" t="s">
        <v>226</v>
      </c>
      <c r="F72" s="1022" t="s">
        <v>267</v>
      </c>
      <c r="G72" s="1022">
        <v>20160801011</v>
      </c>
      <c r="H72" s="1022">
        <v>2</v>
      </c>
      <c r="I72" s="1023">
        <v>42584</v>
      </c>
      <c r="J72" s="1023">
        <v>42601</v>
      </c>
      <c r="K72" s="1023">
        <v>42601</v>
      </c>
      <c r="L72" s="1021" t="str">
        <f>VLOOKUP(B72,tabela!$F$4:$G$35,2,FALSE)</f>
        <v>Confort - 2233</v>
      </c>
      <c r="M72" s="1019"/>
      <c r="N72" s="1026"/>
      <c r="O72" s="1026"/>
    </row>
    <row r="73" spans="1:15" ht="13.5" hidden="1" thickBot="1" x14ac:dyDescent="0.25">
      <c r="A73" s="1022" t="s">
        <v>224</v>
      </c>
      <c r="B73" s="1022">
        <v>2232</v>
      </c>
      <c r="C73" s="1022">
        <v>5802</v>
      </c>
      <c r="D73" s="1022" t="s">
        <v>268</v>
      </c>
      <c r="E73" s="1022" t="s">
        <v>226</v>
      </c>
      <c r="F73" s="1022" t="s">
        <v>267</v>
      </c>
      <c r="G73" s="1022">
        <v>20160801010</v>
      </c>
      <c r="H73" s="1022">
        <v>2</v>
      </c>
      <c r="I73" s="1023">
        <v>42584</v>
      </c>
      <c r="J73" s="1023">
        <v>42600</v>
      </c>
      <c r="K73" s="1023">
        <v>42600</v>
      </c>
      <c r="L73" s="1021" t="str">
        <f>VLOOKUP(B73,tabela!$F$4:$G$35,2,FALSE)</f>
        <v>Tien 21 - 2232</v>
      </c>
      <c r="M73" s="1019"/>
      <c r="N73" s="1026"/>
      <c r="O73" s="1026"/>
    </row>
    <row r="74" spans="1:15" ht="13.5" hidden="1" thickBot="1" x14ac:dyDescent="0.25">
      <c r="A74" s="1024" t="s">
        <v>224</v>
      </c>
      <c r="B74" s="1024">
        <v>2231</v>
      </c>
      <c r="C74" s="1024">
        <v>5803</v>
      </c>
      <c r="D74" s="1024" t="s">
        <v>268</v>
      </c>
      <c r="E74" s="1024" t="s">
        <v>226</v>
      </c>
      <c r="F74" s="1024" t="s">
        <v>267</v>
      </c>
      <c r="G74" s="1024">
        <v>20160801009</v>
      </c>
      <c r="H74" s="1024">
        <v>5</v>
      </c>
      <c r="I74" s="1025">
        <v>42584</v>
      </c>
      <c r="J74" s="1025">
        <v>42600</v>
      </c>
      <c r="K74" s="1025">
        <v>42600</v>
      </c>
      <c r="L74" s="1021" t="str">
        <f>VLOOKUP(B74,tabela!$F$4:$G$35,2,FALSE)</f>
        <v>Euronics - 2231</v>
      </c>
      <c r="M74" s="1019"/>
      <c r="N74" s="1026"/>
      <c r="O74" s="1026"/>
    </row>
    <row r="75" spans="1:15" ht="13.5" hidden="1" thickBot="1" x14ac:dyDescent="0.25">
      <c r="A75" s="1022" t="s">
        <v>224</v>
      </c>
      <c r="B75" s="1022">
        <v>2230</v>
      </c>
      <c r="C75" s="1022">
        <v>5807</v>
      </c>
      <c r="D75" s="1022" t="s">
        <v>268</v>
      </c>
      <c r="E75" s="1022" t="s">
        <v>226</v>
      </c>
      <c r="F75" s="1022" t="s">
        <v>267</v>
      </c>
      <c r="G75" s="1022">
        <v>20160801008</v>
      </c>
      <c r="H75" s="1022">
        <v>78</v>
      </c>
      <c r="I75" s="1023">
        <v>42584</v>
      </c>
      <c r="J75" s="1023">
        <v>42600</v>
      </c>
      <c r="K75" s="1023">
        <v>42601</v>
      </c>
      <c r="L75" s="1021" t="str">
        <f>VLOOKUP(B75,tabela!$F$4:$G$35,2,FALSE)</f>
        <v>Conforama - 2230</v>
      </c>
      <c r="M75" s="1019"/>
      <c r="N75" s="1026"/>
      <c r="O75" s="1026"/>
    </row>
    <row r="76" spans="1:15" ht="13.5" hidden="1" thickBot="1" x14ac:dyDescent="0.25">
      <c r="A76" s="1024" t="s">
        <v>224</v>
      </c>
      <c r="B76" s="1024">
        <v>2229</v>
      </c>
      <c r="C76" s="1024">
        <v>5801</v>
      </c>
      <c r="D76" s="1024" t="s">
        <v>268</v>
      </c>
      <c r="E76" s="1024" t="s">
        <v>226</v>
      </c>
      <c r="F76" s="1024" t="s">
        <v>267</v>
      </c>
      <c r="G76" s="1024">
        <v>20160801007</v>
      </c>
      <c r="H76" s="1024">
        <v>91</v>
      </c>
      <c r="I76" s="1025">
        <v>42584</v>
      </c>
      <c r="J76" s="1025">
        <v>42601</v>
      </c>
      <c r="K76" s="1025">
        <v>42601</v>
      </c>
      <c r="L76" s="1021" t="str">
        <f>VLOOKUP(B76,tabela!$F$4:$G$35,2,FALSE)</f>
        <v>Moviflor - 2229</v>
      </c>
      <c r="M76" s="1019"/>
      <c r="N76" s="1026"/>
      <c r="O76" s="1026"/>
    </row>
    <row r="77" spans="1:15" ht="13.5" hidden="1" thickBot="1" x14ac:dyDescent="0.25">
      <c r="A77" s="1022" t="s">
        <v>224</v>
      </c>
      <c r="B77" s="1022">
        <v>2227</v>
      </c>
      <c r="C77" s="1022">
        <v>5794</v>
      </c>
      <c r="D77" s="1022" t="s">
        <v>268</v>
      </c>
      <c r="E77" s="1022" t="s">
        <v>226</v>
      </c>
      <c r="F77" s="1022" t="s">
        <v>267</v>
      </c>
      <c r="G77" s="1022">
        <v>20160801005</v>
      </c>
      <c r="H77" s="1022">
        <v>20</v>
      </c>
      <c r="I77" s="1023">
        <v>42584</v>
      </c>
      <c r="J77" s="1023">
        <v>42600</v>
      </c>
      <c r="K77" s="1023">
        <v>42600</v>
      </c>
      <c r="L77" s="1021" t="str">
        <f>VLOOKUP(B77,tabela!$F$4:$G$35,2,FALSE)</f>
        <v>Credial - 2227</v>
      </c>
      <c r="M77" s="1019"/>
      <c r="N77" s="1026"/>
      <c r="O77" s="1026"/>
    </row>
    <row r="78" spans="1:15" ht="13.5" hidden="1" thickBot="1" x14ac:dyDescent="0.25">
      <c r="A78" s="1022" t="s">
        <v>224</v>
      </c>
      <c r="B78" s="1022">
        <v>2214</v>
      </c>
      <c r="C78" s="1022">
        <v>5800</v>
      </c>
      <c r="D78" s="1022" t="s">
        <v>268</v>
      </c>
      <c r="E78" s="1022" t="s">
        <v>226</v>
      </c>
      <c r="F78" s="1022" t="s">
        <v>267</v>
      </c>
      <c r="G78" s="1022">
        <v>20160801003</v>
      </c>
      <c r="H78" s="1022">
        <v>1</v>
      </c>
      <c r="I78" s="1023">
        <v>42584</v>
      </c>
      <c r="J78" s="1023">
        <v>42600</v>
      </c>
      <c r="K78" s="1023">
        <v>42600</v>
      </c>
      <c r="L78" s="1021" t="str">
        <f>VLOOKUP(B78,tabela!$F$4:$G$35,2,FALSE)</f>
        <v>Green - 2214</v>
      </c>
      <c r="M78" s="1019"/>
      <c r="N78" s="1026"/>
      <c r="O78" s="1026"/>
    </row>
    <row r="79" spans="1:15" ht="13.5" hidden="1" thickBot="1" x14ac:dyDescent="0.25">
      <c r="A79" s="1022" t="s">
        <v>224</v>
      </c>
      <c r="B79" s="1022">
        <v>2213</v>
      </c>
      <c r="C79" s="1022">
        <v>5796</v>
      </c>
      <c r="D79" s="1022" t="s">
        <v>268</v>
      </c>
      <c r="E79" s="1022" t="s">
        <v>226</v>
      </c>
      <c r="F79" s="1022" t="s">
        <v>267</v>
      </c>
      <c r="G79" s="1022">
        <v>20160801002</v>
      </c>
      <c r="H79" s="1022">
        <v>22</v>
      </c>
      <c r="I79" s="1023">
        <v>42584</v>
      </c>
      <c r="J79" s="1023">
        <v>42601</v>
      </c>
      <c r="K79" s="1023">
        <v>42601</v>
      </c>
      <c r="L79" s="1021" t="str">
        <f>VLOOKUP(B79,tabela!$F$4:$G$35,2,FALSE)</f>
        <v>White - 2213</v>
      </c>
      <c r="M79" s="1019"/>
      <c r="N79" s="1026"/>
      <c r="O79" s="1026"/>
    </row>
    <row r="80" spans="1:15" ht="13.5" hidden="1" thickBot="1" x14ac:dyDescent="0.25">
      <c r="A80" s="1022" t="s">
        <v>224</v>
      </c>
      <c r="B80" s="1022">
        <v>6843</v>
      </c>
      <c r="C80" s="1022">
        <v>5785</v>
      </c>
      <c r="D80" s="1022" t="s">
        <v>225</v>
      </c>
      <c r="E80" s="1022" t="s">
        <v>226</v>
      </c>
      <c r="F80" s="1022" t="s">
        <v>267</v>
      </c>
      <c r="G80" s="1022">
        <v>20160727018</v>
      </c>
      <c r="H80" s="1022">
        <v>1</v>
      </c>
      <c r="I80" s="1023">
        <v>42579</v>
      </c>
      <c r="J80" s="1023">
        <v>42606</v>
      </c>
      <c r="K80" s="1023">
        <v>42606</v>
      </c>
      <c r="L80" s="1021" t="str">
        <f>VLOOKUP(B80,tabela!$F$4:$G$35,2,FALSE)</f>
        <v>Vobis -6843</v>
      </c>
      <c r="M80" s="1019"/>
      <c r="N80" s="1026"/>
      <c r="O80" s="1026"/>
    </row>
    <row r="81" spans="1:15" ht="13.5" hidden="1" thickBot="1" x14ac:dyDescent="0.25">
      <c r="A81" s="1024" t="s">
        <v>224</v>
      </c>
      <c r="B81" s="1024">
        <v>6806</v>
      </c>
      <c r="C81" s="1024">
        <v>5784</v>
      </c>
      <c r="D81" s="1024" t="s">
        <v>225</v>
      </c>
      <c r="E81" s="1024" t="s">
        <v>226</v>
      </c>
      <c r="F81" s="1024" t="s">
        <v>267</v>
      </c>
      <c r="G81" s="1024">
        <v>20160727017</v>
      </c>
      <c r="H81" s="1024">
        <v>113</v>
      </c>
      <c r="I81" s="1025">
        <v>42579</v>
      </c>
      <c r="J81" s="1025">
        <v>42606</v>
      </c>
      <c r="K81" s="1025">
        <v>42606</v>
      </c>
      <c r="L81" s="1021" t="str">
        <f>VLOOKUP(B81,tabela!$F$4:$G$35,2,FALSE)</f>
        <v>Worten def - 6806</v>
      </c>
      <c r="M81" s="1019"/>
      <c r="N81" s="1026"/>
      <c r="O81" s="1026"/>
    </row>
    <row r="82" spans="1:15" ht="13.5" hidden="1" thickBot="1" x14ac:dyDescent="0.25">
      <c r="A82" s="1024" t="s">
        <v>224</v>
      </c>
      <c r="B82" s="1024">
        <v>4327</v>
      </c>
      <c r="C82" s="1024">
        <v>5786</v>
      </c>
      <c r="D82" s="1024" t="s">
        <v>225</v>
      </c>
      <c r="E82" s="1024" t="s">
        <v>226</v>
      </c>
      <c r="F82" s="1024" t="s">
        <v>267</v>
      </c>
      <c r="G82" s="1024">
        <v>20160727016</v>
      </c>
      <c r="H82" s="1024">
        <v>42</v>
      </c>
      <c r="I82" s="1025">
        <v>42579</v>
      </c>
      <c r="J82" s="1025">
        <v>42584</v>
      </c>
      <c r="K82" s="1025">
        <v>42584</v>
      </c>
      <c r="L82" s="1021" t="str">
        <f>VLOOKUP(B82,tabela!$F$4:$G$35,2,FALSE)</f>
        <v>JOM - 4327</v>
      </c>
      <c r="M82" s="1019"/>
      <c r="N82" s="1026"/>
      <c r="O82" s="1026"/>
    </row>
    <row r="83" spans="1:15" ht="13.5" hidden="1" thickBot="1" x14ac:dyDescent="0.25">
      <c r="A83" s="1024" t="s">
        <v>224</v>
      </c>
      <c r="B83" s="1024">
        <v>3173</v>
      </c>
      <c r="C83" s="1024">
        <v>5790</v>
      </c>
      <c r="D83" s="1024" t="s">
        <v>225</v>
      </c>
      <c r="E83" s="1024" t="s">
        <v>226</v>
      </c>
      <c r="F83" s="1024" t="s">
        <v>267</v>
      </c>
      <c r="G83" s="1024">
        <v>20160727014</v>
      </c>
      <c r="H83" s="1024">
        <v>533</v>
      </c>
      <c r="I83" s="1025">
        <v>42579</v>
      </c>
      <c r="J83" s="1025">
        <v>42601</v>
      </c>
      <c r="K83" s="1025">
        <v>42601</v>
      </c>
      <c r="L83" s="1021" t="str">
        <f>VLOOKUP(B83,tabela!$F$4:$G$35,2,FALSE)</f>
        <v>RP Def - 3173</v>
      </c>
      <c r="M83" s="1019"/>
      <c r="N83" s="1026"/>
      <c r="O83" s="1026"/>
    </row>
    <row r="84" spans="1:15" ht="13.5" hidden="1" thickBot="1" x14ac:dyDescent="0.25">
      <c r="A84" s="1024" t="s">
        <v>224</v>
      </c>
      <c r="B84" s="1024">
        <v>2230</v>
      </c>
      <c r="C84" s="1024">
        <v>5788</v>
      </c>
      <c r="D84" s="1024" t="s">
        <v>225</v>
      </c>
      <c r="E84" s="1024" t="s">
        <v>226</v>
      </c>
      <c r="F84" s="1024" t="s">
        <v>267</v>
      </c>
      <c r="G84" s="1024">
        <v>20160727007</v>
      </c>
      <c r="H84" s="1024">
        <v>366</v>
      </c>
      <c r="I84" s="1025">
        <v>42579</v>
      </c>
      <c r="J84" s="1025">
        <v>42600</v>
      </c>
      <c r="K84" s="1025">
        <v>42601</v>
      </c>
      <c r="L84" s="1021" t="str">
        <f>VLOOKUP(B84,tabela!$F$4:$G$35,2,FALSE)</f>
        <v>Conforama - 2230</v>
      </c>
      <c r="M84" s="1019"/>
      <c r="N84" s="1026"/>
      <c r="O84" s="1026"/>
    </row>
    <row r="87" spans="1:15" s="1015" customFormat="1" ht="15.75" thickBot="1" x14ac:dyDescent="0.3">
      <c r="A87" s="1015" t="s">
        <v>270</v>
      </c>
    </row>
    <row r="88" spans="1:15" ht="36" customHeight="1" thickBot="1" x14ac:dyDescent="0.25">
      <c r="A88" s="1008" t="s">
        <v>257</v>
      </c>
      <c r="B88" s="1008" t="s">
        <v>258</v>
      </c>
      <c r="C88" s="1008" t="s">
        <v>259</v>
      </c>
      <c r="D88" s="1008" t="s">
        <v>260</v>
      </c>
      <c r="E88" s="1008" t="s">
        <v>261</v>
      </c>
      <c r="F88" s="1008" t="s">
        <v>262</v>
      </c>
      <c r="G88" s="1008" t="s">
        <v>263</v>
      </c>
      <c r="H88" s="1008" t="s">
        <v>264</v>
      </c>
      <c r="I88" s="1008" t="s">
        <v>265</v>
      </c>
      <c r="J88" s="1008" t="s">
        <v>266</v>
      </c>
      <c r="K88" s="1008" t="s">
        <v>133</v>
      </c>
      <c r="L88" s="1008" t="s">
        <v>269</v>
      </c>
      <c r="M88" s="1008" t="s">
        <v>272</v>
      </c>
      <c r="N88" s="1020" t="s">
        <v>276</v>
      </c>
      <c r="O88" s="1020" t="s">
        <v>277</v>
      </c>
    </row>
    <row r="89" spans="1:15" ht="12.75" thickBot="1" x14ac:dyDescent="0.25">
      <c r="A89" s="1016" t="s">
        <v>224</v>
      </c>
      <c r="B89" s="1016">
        <v>6806</v>
      </c>
      <c r="C89" s="1016">
        <v>5808</v>
      </c>
      <c r="D89" s="1016" t="s">
        <v>268</v>
      </c>
      <c r="E89" s="1016" t="s">
        <v>226</v>
      </c>
      <c r="F89" s="1016" t="s">
        <v>267</v>
      </c>
      <c r="G89" s="1016">
        <v>20160801015</v>
      </c>
      <c r="H89" s="1016">
        <v>1647</v>
      </c>
      <c r="I89" s="1017">
        <v>42584</v>
      </c>
      <c r="J89" s="1016"/>
      <c r="K89" s="1016"/>
      <c r="L89" s="1014" t="str">
        <f>VLOOKUP(B89,tabela!$F$4:$G$35,2,FALSE)</f>
        <v>Worten def - 6806</v>
      </c>
      <c r="M89" s="1019">
        <f t="shared" ref="M89:M108" si="1">I89-$M$1</f>
        <v>-29</v>
      </c>
      <c r="N89" s="1016" t="s">
        <v>274</v>
      </c>
      <c r="O89" s="1016"/>
    </row>
    <row r="90" spans="1:15" ht="12.75" thickBot="1" x14ac:dyDescent="0.25">
      <c r="A90" s="1021" t="s">
        <v>224</v>
      </c>
      <c r="B90" s="1021">
        <v>2228</v>
      </c>
      <c r="C90" s="1021">
        <v>5804</v>
      </c>
      <c r="D90" s="1034" t="s">
        <v>268</v>
      </c>
      <c r="E90" s="1021" t="s">
        <v>226</v>
      </c>
      <c r="F90" s="1021" t="s">
        <v>267</v>
      </c>
      <c r="G90" s="1021">
        <v>20160801006</v>
      </c>
      <c r="H90" s="1034">
        <v>152</v>
      </c>
      <c r="I90" s="1035">
        <v>42584</v>
      </c>
      <c r="J90" s="1034"/>
      <c r="K90" s="1034"/>
      <c r="L90" s="1034" t="str">
        <f>VLOOKUP(B90,tabela!$F$4:$G$35,2,FALSE)</f>
        <v>Ikea - 2228</v>
      </c>
      <c r="M90" s="1036">
        <f t="shared" si="1"/>
        <v>-29</v>
      </c>
      <c r="N90" s="1034"/>
      <c r="O90" s="1034" t="s">
        <v>275</v>
      </c>
    </row>
    <row r="91" spans="1:15" ht="12.75" thickBot="1" x14ac:dyDescent="0.25">
      <c r="A91" s="1016" t="s">
        <v>224</v>
      </c>
      <c r="B91" s="1016">
        <v>6806</v>
      </c>
      <c r="C91" s="1016">
        <v>5695</v>
      </c>
      <c r="D91" s="1016" t="s">
        <v>268</v>
      </c>
      <c r="E91" s="1016" t="s">
        <v>226</v>
      </c>
      <c r="F91" s="1016" t="s">
        <v>267</v>
      </c>
      <c r="G91" s="1016">
        <v>20160712085</v>
      </c>
      <c r="H91" s="1016">
        <v>162</v>
      </c>
      <c r="I91" s="1017">
        <v>42565</v>
      </c>
      <c r="J91" s="1016"/>
      <c r="K91" s="1016"/>
      <c r="L91" s="1014" t="str">
        <f>VLOOKUP(B91,tabela!$F$4:$G$35,2,FALSE)</f>
        <v>Worten def - 6806</v>
      </c>
      <c r="M91" s="1019">
        <f t="shared" si="1"/>
        <v>-48</v>
      </c>
      <c r="N91" s="1016" t="s">
        <v>274</v>
      </c>
      <c r="O91" s="1016"/>
    </row>
    <row r="92" spans="1:15" ht="12.75" thickBot="1" x14ac:dyDescent="0.25">
      <c r="A92" s="1016" t="s">
        <v>224</v>
      </c>
      <c r="B92" s="1016">
        <v>6806</v>
      </c>
      <c r="C92" s="1016">
        <v>5694</v>
      </c>
      <c r="D92" s="1016" t="s">
        <v>268</v>
      </c>
      <c r="E92" s="1016" t="s">
        <v>226</v>
      </c>
      <c r="F92" s="1016" t="s">
        <v>267</v>
      </c>
      <c r="G92" s="1016">
        <v>20160712106</v>
      </c>
      <c r="H92" s="1016">
        <v>314</v>
      </c>
      <c r="I92" s="1017">
        <v>42565</v>
      </c>
      <c r="J92" s="1016"/>
      <c r="K92" s="1016"/>
      <c r="L92" s="1014" t="str">
        <f>VLOOKUP(B92,tabela!$F$4:$G$35,2,FALSE)</f>
        <v>Worten def - 6806</v>
      </c>
      <c r="M92" s="1019">
        <f t="shared" si="1"/>
        <v>-48</v>
      </c>
      <c r="N92" s="1016" t="s">
        <v>274</v>
      </c>
      <c r="O92" s="1016"/>
    </row>
    <row r="93" spans="1:15" ht="12.75" thickBot="1" x14ac:dyDescent="0.25">
      <c r="A93" s="1016" t="s">
        <v>224</v>
      </c>
      <c r="B93" s="1016">
        <v>6843</v>
      </c>
      <c r="C93" s="1016">
        <v>5693</v>
      </c>
      <c r="D93" s="1016" t="s">
        <v>268</v>
      </c>
      <c r="E93" s="1016" t="s">
        <v>226</v>
      </c>
      <c r="F93" s="1016" t="s">
        <v>267</v>
      </c>
      <c r="G93" s="1016">
        <v>20160712107</v>
      </c>
      <c r="H93" s="1016">
        <v>683</v>
      </c>
      <c r="I93" s="1017">
        <v>42565</v>
      </c>
      <c r="J93" s="1016"/>
      <c r="K93" s="1016"/>
      <c r="L93" s="1014" t="str">
        <f>VLOOKUP(B93,tabela!$F$4:$G$35,2,FALSE)</f>
        <v>Vobis -6843</v>
      </c>
      <c r="M93" s="1019">
        <f t="shared" si="1"/>
        <v>-48</v>
      </c>
      <c r="N93" s="1016" t="s">
        <v>274</v>
      </c>
      <c r="O93" s="1016"/>
    </row>
    <row r="94" spans="1:15" ht="12.75" thickBot="1" x14ac:dyDescent="0.25">
      <c r="A94" s="1016" t="s">
        <v>224</v>
      </c>
      <c r="B94" s="1016">
        <v>6806</v>
      </c>
      <c r="C94" s="1016">
        <v>5741</v>
      </c>
      <c r="D94" s="1016" t="s">
        <v>268</v>
      </c>
      <c r="E94" s="1016" t="s">
        <v>226</v>
      </c>
      <c r="F94" s="1016" t="s">
        <v>267</v>
      </c>
      <c r="G94" s="1016">
        <v>20160712034</v>
      </c>
      <c r="H94" s="1016">
        <v>2000</v>
      </c>
      <c r="I94" s="1017">
        <v>42564</v>
      </c>
      <c r="J94" s="1016"/>
      <c r="K94" s="1016"/>
      <c r="L94" s="1014" t="str">
        <f>VLOOKUP(B94,tabela!$F$4:$G$35,2,FALSE)</f>
        <v>Worten def - 6806</v>
      </c>
      <c r="M94" s="1019">
        <f t="shared" si="1"/>
        <v>-49</v>
      </c>
      <c r="N94" s="1016" t="s">
        <v>274</v>
      </c>
      <c r="O94" s="1016"/>
    </row>
    <row r="95" spans="1:15" ht="12.75" thickBot="1" x14ac:dyDescent="0.25">
      <c r="A95" s="1016" t="s">
        <v>224</v>
      </c>
      <c r="B95" s="1016">
        <v>6806</v>
      </c>
      <c r="C95" s="1016">
        <v>5740</v>
      </c>
      <c r="D95" s="1016" t="s">
        <v>268</v>
      </c>
      <c r="E95" s="1016" t="s">
        <v>226</v>
      </c>
      <c r="F95" s="1016" t="s">
        <v>267</v>
      </c>
      <c r="G95" s="1016">
        <v>20160712032</v>
      </c>
      <c r="H95" s="1016">
        <v>2000</v>
      </c>
      <c r="I95" s="1017">
        <v>42564</v>
      </c>
      <c r="J95" s="1016"/>
      <c r="K95" s="1016"/>
      <c r="L95" s="1014" t="str">
        <f>VLOOKUP(B95,tabela!$F$4:$G$35,2,FALSE)</f>
        <v>Worten def - 6806</v>
      </c>
      <c r="M95" s="1019">
        <f t="shared" si="1"/>
        <v>-49</v>
      </c>
      <c r="N95" s="1016" t="s">
        <v>274</v>
      </c>
      <c r="O95" s="1016"/>
    </row>
    <row r="96" spans="1:15" ht="12.75" thickBot="1" x14ac:dyDescent="0.25">
      <c r="A96" s="1016" t="s">
        <v>224</v>
      </c>
      <c r="B96" s="1016">
        <v>6806</v>
      </c>
      <c r="C96" s="1016">
        <v>5739</v>
      </c>
      <c r="D96" s="1016" t="s">
        <v>268</v>
      </c>
      <c r="E96" s="1016" t="s">
        <v>226</v>
      </c>
      <c r="F96" s="1016" t="s">
        <v>267</v>
      </c>
      <c r="G96" s="1016">
        <v>20160712030</v>
      </c>
      <c r="H96" s="1016">
        <v>2000</v>
      </c>
      <c r="I96" s="1017">
        <v>42564</v>
      </c>
      <c r="J96" s="1016"/>
      <c r="K96" s="1016"/>
      <c r="L96" s="1014" t="str">
        <f>VLOOKUP(B96,tabela!$F$4:$G$35,2,FALSE)</f>
        <v>Worten def - 6806</v>
      </c>
      <c r="M96" s="1019">
        <f t="shared" si="1"/>
        <v>-49</v>
      </c>
      <c r="N96" s="1016" t="s">
        <v>274</v>
      </c>
      <c r="O96" s="1016"/>
    </row>
    <row r="97" spans="1:15" ht="12.75" thickBot="1" x14ac:dyDescent="0.25">
      <c r="A97" s="1016" t="s">
        <v>224</v>
      </c>
      <c r="B97" s="1016">
        <v>6806</v>
      </c>
      <c r="C97" s="1016">
        <v>5738</v>
      </c>
      <c r="D97" s="1016" t="s">
        <v>268</v>
      </c>
      <c r="E97" s="1016" t="s">
        <v>226</v>
      </c>
      <c r="F97" s="1016" t="s">
        <v>267</v>
      </c>
      <c r="G97" s="1016">
        <v>20160712028</v>
      </c>
      <c r="H97" s="1016">
        <v>2000</v>
      </c>
      <c r="I97" s="1017">
        <v>42564</v>
      </c>
      <c r="J97" s="1016"/>
      <c r="K97" s="1016"/>
      <c r="L97" s="1014" t="str">
        <f>VLOOKUP(B97,tabela!$F$4:$G$35,2,FALSE)</f>
        <v>Worten def - 6806</v>
      </c>
      <c r="M97" s="1019">
        <f t="shared" si="1"/>
        <v>-49</v>
      </c>
      <c r="N97" s="1016" t="s">
        <v>274</v>
      </c>
      <c r="O97" s="1016"/>
    </row>
    <row r="98" spans="1:15" ht="12.75" thickBot="1" x14ac:dyDescent="0.25">
      <c r="A98" s="1016" t="s">
        <v>224</v>
      </c>
      <c r="B98" s="1016">
        <v>6806</v>
      </c>
      <c r="C98" s="1016">
        <v>5737</v>
      </c>
      <c r="D98" s="1016" t="s">
        <v>268</v>
      </c>
      <c r="E98" s="1016" t="s">
        <v>226</v>
      </c>
      <c r="F98" s="1016" t="s">
        <v>267</v>
      </c>
      <c r="G98" s="1016">
        <v>20160712031</v>
      </c>
      <c r="H98" s="1016">
        <v>2000</v>
      </c>
      <c r="I98" s="1017">
        <v>42564</v>
      </c>
      <c r="J98" s="1016"/>
      <c r="K98" s="1016"/>
      <c r="L98" s="1014" t="str">
        <f>VLOOKUP(B98,tabela!$F$4:$G$35,2,FALSE)</f>
        <v>Worten def - 6806</v>
      </c>
      <c r="M98" s="1019">
        <f t="shared" si="1"/>
        <v>-49</v>
      </c>
      <c r="N98" s="1016" t="s">
        <v>274</v>
      </c>
      <c r="O98" s="1016"/>
    </row>
    <row r="99" spans="1:15" ht="12.75" thickBot="1" x14ac:dyDescent="0.25">
      <c r="A99" s="1016" t="s">
        <v>224</v>
      </c>
      <c r="B99" s="1016">
        <v>6806</v>
      </c>
      <c r="C99" s="1016">
        <v>5733</v>
      </c>
      <c r="D99" s="1016" t="s">
        <v>268</v>
      </c>
      <c r="E99" s="1016" t="s">
        <v>226</v>
      </c>
      <c r="F99" s="1016" t="s">
        <v>267</v>
      </c>
      <c r="G99" s="1016">
        <v>20160712029</v>
      </c>
      <c r="H99" s="1016">
        <v>2000</v>
      </c>
      <c r="I99" s="1017">
        <v>42564</v>
      </c>
      <c r="J99" s="1016"/>
      <c r="K99" s="1016"/>
      <c r="L99" s="1014" t="str">
        <f>VLOOKUP(B99,tabela!$F$4:$G$35,2,FALSE)</f>
        <v>Worten def - 6806</v>
      </c>
      <c r="M99" s="1019">
        <f t="shared" si="1"/>
        <v>-49</v>
      </c>
      <c r="N99" s="1016" t="s">
        <v>274</v>
      </c>
      <c r="O99" s="1016"/>
    </row>
    <row r="100" spans="1:15" ht="12.75" thickBot="1" x14ac:dyDescent="0.25">
      <c r="A100" s="1016" t="s">
        <v>224</v>
      </c>
      <c r="B100" s="1016">
        <v>6806</v>
      </c>
      <c r="C100" s="1016">
        <v>5732</v>
      </c>
      <c r="D100" s="1016" t="s">
        <v>268</v>
      </c>
      <c r="E100" s="1016" t="s">
        <v>226</v>
      </c>
      <c r="F100" s="1016" t="s">
        <v>267</v>
      </c>
      <c r="G100" s="1016">
        <v>20160712027</v>
      </c>
      <c r="H100" s="1016">
        <v>2000</v>
      </c>
      <c r="I100" s="1017">
        <v>42564</v>
      </c>
      <c r="J100" s="1016"/>
      <c r="K100" s="1016"/>
      <c r="L100" s="1014" t="str">
        <f>VLOOKUP(B100,tabela!$F$4:$G$35,2,FALSE)</f>
        <v>Worten def - 6806</v>
      </c>
      <c r="M100" s="1019">
        <f t="shared" si="1"/>
        <v>-49</v>
      </c>
      <c r="N100" s="1016" t="s">
        <v>274</v>
      </c>
      <c r="O100" s="1016"/>
    </row>
    <row r="101" spans="1:15" ht="12.75" thickBot="1" x14ac:dyDescent="0.25">
      <c r="A101" s="1016" t="s">
        <v>224</v>
      </c>
      <c r="B101" s="1016">
        <v>6806</v>
      </c>
      <c r="C101" s="1016">
        <v>5731</v>
      </c>
      <c r="D101" s="1016" t="s">
        <v>268</v>
      </c>
      <c r="E101" s="1016" t="s">
        <v>226</v>
      </c>
      <c r="F101" s="1016" t="s">
        <v>267</v>
      </c>
      <c r="G101" s="1016">
        <v>20160712026</v>
      </c>
      <c r="H101" s="1016">
        <v>2000</v>
      </c>
      <c r="I101" s="1017">
        <v>42564</v>
      </c>
      <c r="J101" s="1016"/>
      <c r="K101" s="1016"/>
      <c r="L101" s="1014" t="str">
        <f>VLOOKUP(B101,tabela!$F$4:$G$35,2,FALSE)</f>
        <v>Worten def - 6806</v>
      </c>
      <c r="M101" s="1019">
        <f t="shared" si="1"/>
        <v>-49</v>
      </c>
      <c r="N101" s="1016" t="s">
        <v>274</v>
      </c>
      <c r="O101" s="1016"/>
    </row>
    <row r="102" spans="1:15" ht="12.75" thickBot="1" x14ac:dyDescent="0.25">
      <c r="A102" s="1016" t="s">
        <v>224</v>
      </c>
      <c r="B102" s="1016">
        <v>6806</v>
      </c>
      <c r="C102" s="1016">
        <v>5730</v>
      </c>
      <c r="D102" s="1016" t="s">
        <v>268</v>
      </c>
      <c r="E102" s="1016" t="s">
        <v>226</v>
      </c>
      <c r="F102" s="1016" t="s">
        <v>267</v>
      </c>
      <c r="G102" s="1016">
        <v>20160712024</v>
      </c>
      <c r="H102" s="1016">
        <v>2000</v>
      </c>
      <c r="I102" s="1017">
        <v>42564</v>
      </c>
      <c r="J102" s="1016"/>
      <c r="K102" s="1016"/>
      <c r="L102" s="1014" t="str">
        <f>VLOOKUP(B102,tabela!$F$4:$G$35,2,FALSE)</f>
        <v>Worten def - 6806</v>
      </c>
      <c r="M102" s="1019">
        <f t="shared" si="1"/>
        <v>-49</v>
      </c>
      <c r="N102" s="1016" t="s">
        <v>274</v>
      </c>
      <c r="O102" s="1016"/>
    </row>
    <row r="103" spans="1:15" ht="12.75" thickBot="1" x14ac:dyDescent="0.25">
      <c r="A103" s="1016" t="s">
        <v>224</v>
      </c>
      <c r="B103" s="1016">
        <v>6806</v>
      </c>
      <c r="C103" s="1016">
        <v>5729</v>
      </c>
      <c r="D103" s="1016" t="s">
        <v>268</v>
      </c>
      <c r="E103" s="1016" t="s">
        <v>226</v>
      </c>
      <c r="F103" s="1016" t="s">
        <v>267</v>
      </c>
      <c r="G103" s="1016">
        <v>20160712025</v>
      </c>
      <c r="H103" s="1016">
        <v>2000</v>
      </c>
      <c r="I103" s="1017">
        <v>42564</v>
      </c>
      <c r="J103" s="1016"/>
      <c r="K103" s="1016"/>
      <c r="L103" s="1014" t="str">
        <f>VLOOKUP(B103,tabela!$F$4:$G$35,2,FALSE)</f>
        <v>Worten def - 6806</v>
      </c>
      <c r="M103" s="1019">
        <f t="shared" si="1"/>
        <v>-49</v>
      </c>
      <c r="N103" s="1016" t="s">
        <v>274</v>
      </c>
      <c r="O103" s="1016"/>
    </row>
    <row r="104" spans="1:15" ht="12.75" thickBot="1" x14ac:dyDescent="0.25">
      <c r="A104" s="1016" t="s">
        <v>224</v>
      </c>
      <c r="B104" s="1016">
        <v>6806</v>
      </c>
      <c r="C104" s="1016">
        <v>5728</v>
      </c>
      <c r="D104" s="1016" t="s">
        <v>268</v>
      </c>
      <c r="E104" s="1016" t="s">
        <v>226</v>
      </c>
      <c r="F104" s="1016" t="s">
        <v>267</v>
      </c>
      <c r="G104" s="1016">
        <v>20160712023</v>
      </c>
      <c r="H104" s="1016">
        <v>2000</v>
      </c>
      <c r="I104" s="1017">
        <v>42564</v>
      </c>
      <c r="J104" s="1016"/>
      <c r="K104" s="1016"/>
      <c r="L104" s="1014" t="str">
        <f>VLOOKUP(B104,tabela!$F$4:$G$35,2,FALSE)</f>
        <v>Worten def - 6806</v>
      </c>
      <c r="M104" s="1019">
        <f t="shared" si="1"/>
        <v>-49</v>
      </c>
      <c r="N104" s="1016" t="s">
        <v>274</v>
      </c>
      <c r="O104" s="1016"/>
    </row>
    <row r="105" spans="1:15" ht="12.75" thickBot="1" x14ac:dyDescent="0.25">
      <c r="A105" s="1016" t="s">
        <v>224</v>
      </c>
      <c r="B105" s="1016">
        <v>6806</v>
      </c>
      <c r="C105" s="1016">
        <v>5727</v>
      </c>
      <c r="D105" s="1016" t="s">
        <v>268</v>
      </c>
      <c r="E105" s="1016" t="s">
        <v>226</v>
      </c>
      <c r="F105" s="1016" t="s">
        <v>267</v>
      </c>
      <c r="G105" s="1016">
        <v>20160712022</v>
      </c>
      <c r="H105" s="1016">
        <v>2000</v>
      </c>
      <c r="I105" s="1017">
        <v>42564</v>
      </c>
      <c r="J105" s="1016"/>
      <c r="K105" s="1016"/>
      <c r="L105" s="1014" t="str">
        <f>VLOOKUP(B105,tabela!$F$4:$G$35,2,FALSE)</f>
        <v>Worten def - 6806</v>
      </c>
      <c r="M105" s="1019">
        <f t="shared" si="1"/>
        <v>-49</v>
      </c>
      <c r="N105" s="1016" t="s">
        <v>274</v>
      </c>
      <c r="O105" s="1016"/>
    </row>
    <row r="106" spans="1:15" ht="12.75" thickBot="1" x14ac:dyDescent="0.25">
      <c r="A106" s="1016" t="s">
        <v>224</v>
      </c>
      <c r="B106" s="1016">
        <v>6806</v>
      </c>
      <c r="C106" s="1016">
        <v>5726</v>
      </c>
      <c r="D106" s="1016" t="s">
        <v>268</v>
      </c>
      <c r="E106" s="1016" t="s">
        <v>226</v>
      </c>
      <c r="F106" s="1016" t="s">
        <v>267</v>
      </c>
      <c r="G106" s="1016">
        <v>20160712021</v>
      </c>
      <c r="H106" s="1016">
        <v>2000</v>
      </c>
      <c r="I106" s="1017">
        <v>42564</v>
      </c>
      <c r="J106" s="1016"/>
      <c r="K106" s="1016"/>
      <c r="L106" s="1014" t="str">
        <f>VLOOKUP(B106,tabela!$F$4:$G$35,2,FALSE)</f>
        <v>Worten def - 6806</v>
      </c>
      <c r="M106" s="1019">
        <f t="shared" si="1"/>
        <v>-49</v>
      </c>
      <c r="N106" s="1016" t="s">
        <v>274</v>
      </c>
      <c r="O106" s="1016"/>
    </row>
    <row r="107" spans="1:15" ht="12.75" thickBot="1" x14ac:dyDescent="0.25">
      <c r="A107" s="1016" t="s">
        <v>224</v>
      </c>
      <c r="B107" s="1016">
        <v>6806</v>
      </c>
      <c r="C107" s="1016">
        <v>5725</v>
      </c>
      <c r="D107" s="1016" t="s">
        <v>268</v>
      </c>
      <c r="E107" s="1016" t="s">
        <v>226</v>
      </c>
      <c r="F107" s="1016" t="s">
        <v>267</v>
      </c>
      <c r="G107" s="1016">
        <v>20160712020</v>
      </c>
      <c r="H107" s="1016">
        <v>2000</v>
      </c>
      <c r="I107" s="1017">
        <v>42564</v>
      </c>
      <c r="J107" s="1016"/>
      <c r="K107" s="1016"/>
      <c r="L107" s="1014" t="str">
        <f>VLOOKUP(B107,tabela!$F$4:$G$35,2,FALSE)</f>
        <v>Worten def - 6806</v>
      </c>
      <c r="M107" s="1019">
        <f t="shared" si="1"/>
        <v>-49</v>
      </c>
      <c r="N107" s="1016" t="s">
        <v>274</v>
      </c>
      <c r="O107" s="1016"/>
    </row>
    <row r="108" spans="1:15" ht="12.75" thickBot="1" x14ac:dyDescent="0.25">
      <c r="A108" s="1016" t="s">
        <v>224</v>
      </c>
      <c r="B108" s="1016">
        <v>6806</v>
      </c>
      <c r="C108" s="1016">
        <v>5723</v>
      </c>
      <c r="D108" s="1016" t="s">
        <v>268</v>
      </c>
      <c r="E108" s="1016" t="s">
        <v>226</v>
      </c>
      <c r="F108" s="1016" t="s">
        <v>267</v>
      </c>
      <c r="G108" s="1016">
        <v>20160712019</v>
      </c>
      <c r="H108" s="1016">
        <v>2000</v>
      </c>
      <c r="I108" s="1017">
        <v>42564</v>
      </c>
      <c r="J108" s="1016"/>
      <c r="K108" s="1016"/>
      <c r="L108" s="1014" t="str">
        <f>VLOOKUP(B108,tabela!$F$4:$G$35,2,FALSE)</f>
        <v>Worten def - 6806</v>
      </c>
      <c r="M108" s="1019">
        <f t="shared" si="1"/>
        <v>-49</v>
      </c>
      <c r="N108" s="1016" t="s">
        <v>274</v>
      </c>
      <c r="O108" s="1016"/>
    </row>
    <row r="109" spans="1:15" x14ac:dyDescent="0.2">
      <c r="A109" s="1344"/>
      <c r="B109" s="1344"/>
      <c r="C109" s="1344"/>
      <c r="D109" s="1344"/>
      <c r="E109" s="1344"/>
      <c r="F109" s="1344"/>
      <c r="G109" s="1344"/>
      <c r="H109" s="1344"/>
      <c r="I109" s="1344"/>
      <c r="J109" s="1344"/>
      <c r="K109" s="1344"/>
    </row>
  </sheetData>
  <autoFilter ref="A3:O84">
    <filterColumn colId="10">
      <filters blank="1"/>
    </filterColumn>
  </autoFilter>
  <sortState ref="A4:O90">
    <sortCondition descending="1" ref="G4:G90"/>
  </sortState>
  <mergeCells count="1">
    <mergeCell ref="A109:K109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"/>
  <sheetViews>
    <sheetView workbookViewId="0">
      <selection activeCell="L15" sqref="L15"/>
    </sheetView>
  </sheetViews>
  <sheetFormatPr defaultRowHeight="15" x14ac:dyDescent="0.25"/>
  <cols>
    <col min="1" max="6" width="9.140625" style="750"/>
    <col min="7" max="7" width="15" style="750" customWidth="1"/>
    <col min="8" max="8" width="10.42578125" style="750" customWidth="1"/>
    <col min="9" max="9" width="12" style="750" customWidth="1"/>
    <col min="10" max="11" width="9.140625" style="750"/>
    <col min="12" max="12" width="14.42578125" style="750" bestFit="1" customWidth="1"/>
    <col min="13" max="16384" width="9.140625" style="750"/>
  </cols>
  <sheetData>
    <row r="1" spans="1:13" ht="15.75" thickBot="1" x14ac:dyDescent="0.3"/>
    <row r="2" spans="1:13" ht="15.75" thickBot="1" x14ac:dyDescent="0.3">
      <c r="A2" s="751" t="s">
        <v>224</v>
      </c>
      <c r="B2" s="751">
        <v>6843</v>
      </c>
      <c r="C2" s="751">
        <v>8616</v>
      </c>
      <c r="D2" s="751" t="s">
        <v>225</v>
      </c>
      <c r="E2" s="751" t="s">
        <v>226</v>
      </c>
      <c r="F2" s="751" t="s">
        <v>227</v>
      </c>
      <c r="G2" s="751">
        <v>20131003019</v>
      </c>
      <c r="H2" s="751">
        <v>21</v>
      </c>
      <c r="I2" s="752">
        <v>41563</v>
      </c>
      <c r="J2" s="751"/>
      <c r="K2" s="751"/>
      <c r="L2" s="750" t="s">
        <v>228</v>
      </c>
    </row>
    <row r="3" spans="1:13" ht="15.75" thickBot="1" x14ac:dyDescent="0.3">
      <c r="A3" s="753" t="s">
        <v>224</v>
      </c>
      <c r="B3" s="753">
        <v>6806</v>
      </c>
      <c r="C3" s="753">
        <v>8615</v>
      </c>
      <c r="D3" s="753" t="s">
        <v>225</v>
      </c>
      <c r="E3" s="753" t="s">
        <v>226</v>
      </c>
      <c r="F3" s="753" t="s">
        <v>227</v>
      </c>
      <c r="G3" s="753">
        <v>20131003018</v>
      </c>
      <c r="H3" s="753">
        <v>1276</v>
      </c>
      <c r="I3" s="754">
        <v>41563</v>
      </c>
      <c r="J3" s="753"/>
      <c r="K3" s="753"/>
      <c r="L3" s="750" t="s">
        <v>229</v>
      </c>
      <c r="M3" s="755" t="s">
        <v>236</v>
      </c>
    </row>
    <row r="4" spans="1:13" ht="15.75" thickBot="1" x14ac:dyDescent="0.3">
      <c r="A4" s="753" t="s">
        <v>224</v>
      </c>
      <c r="B4" s="753">
        <v>6843</v>
      </c>
      <c r="C4" s="753">
        <v>8633</v>
      </c>
      <c r="D4" s="753" t="s">
        <v>225</v>
      </c>
      <c r="E4" s="753" t="s">
        <v>226</v>
      </c>
      <c r="F4" s="753" t="s">
        <v>227</v>
      </c>
      <c r="G4" s="753">
        <v>20131008019</v>
      </c>
      <c r="H4" s="753">
        <v>12</v>
      </c>
      <c r="I4" s="754">
        <v>41563</v>
      </c>
      <c r="J4" s="753"/>
      <c r="K4" s="753"/>
      <c r="L4" s="750" t="s">
        <v>228</v>
      </c>
    </row>
    <row r="5" spans="1:13" ht="15.75" thickBot="1" x14ac:dyDescent="0.3">
      <c r="A5" s="751" t="s">
        <v>224</v>
      </c>
      <c r="B5" s="751">
        <v>6806</v>
      </c>
      <c r="C5" s="751">
        <v>8632</v>
      </c>
      <c r="D5" s="751" t="s">
        <v>225</v>
      </c>
      <c r="E5" s="751" t="s">
        <v>226</v>
      </c>
      <c r="F5" s="751" t="s">
        <v>227</v>
      </c>
      <c r="G5" s="751">
        <v>20131008018</v>
      </c>
      <c r="H5" s="751">
        <v>276</v>
      </c>
      <c r="I5" s="752">
        <v>41563</v>
      </c>
      <c r="J5" s="751"/>
      <c r="K5" s="751"/>
      <c r="L5" s="750" t="s">
        <v>229</v>
      </c>
    </row>
    <row r="6" spans="1:13" ht="15.75" thickBot="1" x14ac:dyDescent="0.3">
      <c r="A6" s="753" t="s">
        <v>224</v>
      </c>
      <c r="B6" s="753">
        <v>6806</v>
      </c>
      <c r="C6" s="753">
        <v>8631</v>
      </c>
      <c r="D6" s="753" t="s">
        <v>225</v>
      </c>
      <c r="E6" s="753" t="s">
        <v>226</v>
      </c>
      <c r="F6" s="753" t="s">
        <v>227</v>
      </c>
      <c r="G6" s="753">
        <v>20131008017</v>
      </c>
      <c r="H6" s="753">
        <v>1995</v>
      </c>
      <c r="I6" s="754">
        <v>41563</v>
      </c>
      <c r="J6" s="753"/>
      <c r="K6" s="753"/>
      <c r="L6" s="750" t="s">
        <v>229</v>
      </c>
    </row>
    <row r="7" spans="1:13" ht="15.75" thickBot="1" x14ac:dyDescent="0.3">
      <c r="A7" s="753" t="s">
        <v>224</v>
      </c>
      <c r="B7" s="753">
        <v>6843</v>
      </c>
      <c r="C7" s="753">
        <v>8649</v>
      </c>
      <c r="D7" s="753" t="s">
        <v>225</v>
      </c>
      <c r="E7" s="753" t="s">
        <v>226</v>
      </c>
      <c r="F7" s="753" t="s">
        <v>227</v>
      </c>
      <c r="G7" s="753">
        <v>20131015022</v>
      </c>
      <c r="H7" s="753">
        <v>31</v>
      </c>
      <c r="I7" s="754">
        <v>41563</v>
      </c>
      <c r="J7" s="753"/>
      <c r="K7" s="753"/>
      <c r="L7" s="750" t="s">
        <v>228</v>
      </c>
    </row>
    <row r="8" spans="1:13" ht="15.75" thickBot="1" x14ac:dyDescent="0.3">
      <c r="A8" s="751" t="s">
        <v>224</v>
      </c>
      <c r="B8" s="751">
        <v>6806</v>
      </c>
      <c r="C8" s="751">
        <v>8648</v>
      </c>
      <c r="D8" s="751" t="s">
        <v>225</v>
      </c>
      <c r="E8" s="751" t="s">
        <v>226</v>
      </c>
      <c r="F8" s="751" t="s">
        <v>227</v>
      </c>
      <c r="G8" s="751">
        <v>20131015021</v>
      </c>
      <c r="H8" s="751">
        <v>1212</v>
      </c>
      <c r="I8" s="752">
        <v>41563</v>
      </c>
      <c r="J8" s="751"/>
      <c r="K8" s="751"/>
      <c r="L8" s="750" t="s">
        <v>229</v>
      </c>
    </row>
    <row r="9" spans="1:13" ht="15.75" thickBot="1" x14ac:dyDescent="0.3">
      <c r="A9" s="753" t="s">
        <v>224</v>
      </c>
      <c r="B9" s="753">
        <v>6806</v>
      </c>
      <c r="C9" s="753">
        <v>8647</v>
      </c>
      <c r="D9" s="753" t="s">
        <v>225</v>
      </c>
      <c r="E9" s="753" t="s">
        <v>226</v>
      </c>
      <c r="F9" s="753" t="s">
        <v>227</v>
      </c>
      <c r="G9" s="753">
        <v>20131015020</v>
      </c>
      <c r="H9" s="753">
        <v>1995</v>
      </c>
      <c r="I9" s="754">
        <v>41563</v>
      </c>
      <c r="J9" s="753"/>
      <c r="K9" s="753"/>
      <c r="L9" s="750" t="s">
        <v>229</v>
      </c>
    </row>
    <row r="10" spans="1:13" ht="15.75" thickBot="1" x14ac:dyDescent="0.3">
      <c r="A10" s="751" t="s">
        <v>224</v>
      </c>
      <c r="B10" s="751">
        <v>2370</v>
      </c>
      <c r="C10" s="751">
        <v>1157</v>
      </c>
      <c r="D10" s="751" t="s">
        <v>225</v>
      </c>
      <c r="E10" s="751" t="s">
        <v>226</v>
      </c>
      <c r="F10" s="751" t="s">
        <v>230</v>
      </c>
      <c r="G10" s="751">
        <v>20131022014</v>
      </c>
      <c r="H10" s="751">
        <v>686</v>
      </c>
      <c r="I10" s="752">
        <v>41570</v>
      </c>
      <c r="J10" s="751"/>
      <c r="K10" s="751"/>
      <c r="L10" s="750" t="s">
        <v>231</v>
      </c>
    </row>
    <row r="11" spans="1:13" ht="15.75" thickBot="1" x14ac:dyDescent="0.3">
      <c r="A11" s="753" t="s">
        <v>224</v>
      </c>
      <c r="B11" s="753">
        <v>3173</v>
      </c>
      <c r="C11" s="753">
        <v>1156</v>
      </c>
      <c r="D11" s="753" t="s">
        <v>225</v>
      </c>
      <c r="E11" s="753" t="s">
        <v>226</v>
      </c>
      <c r="F11" s="753" t="s">
        <v>230</v>
      </c>
      <c r="G11" s="753">
        <v>20131022017</v>
      </c>
      <c r="H11" s="753">
        <v>574</v>
      </c>
      <c r="I11" s="754">
        <v>41570</v>
      </c>
      <c r="J11" s="753"/>
      <c r="K11" s="753"/>
      <c r="L11" s="750" t="s">
        <v>232</v>
      </c>
    </row>
    <row r="12" spans="1:13" ht="15.75" thickBot="1" x14ac:dyDescent="0.3">
      <c r="A12" s="751" t="s">
        <v>224</v>
      </c>
      <c r="B12" s="751">
        <v>2228</v>
      </c>
      <c r="C12" s="751">
        <v>1155</v>
      </c>
      <c r="D12" s="751" t="s">
        <v>225</v>
      </c>
      <c r="E12" s="751" t="s">
        <v>226</v>
      </c>
      <c r="F12" s="751" t="s">
        <v>230</v>
      </c>
      <c r="G12" s="751">
        <v>20131022007</v>
      </c>
      <c r="H12" s="751">
        <v>362</v>
      </c>
      <c r="I12" s="752">
        <v>41570</v>
      </c>
      <c r="J12" s="751"/>
      <c r="K12" s="751"/>
      <c r="L12" s="750" t="s">
        <v>233</v>
      </c>
    </row>
    <row r="13" spans="1:13" ht="15.75" thickBot="1" x14ac:dyDescent="0.3">
      <c r="A13" s="753" t="s">
        <v>224</v>
      </c>
      <c r="B13" s="753">
        <v>6843</v>
      </c>
      <c r="C13" s="753">
        <v>8683</v>
      </c>
      <c r="D13" s="753" t="s">
        <v>225</v>
      </c>
      <c r="E13" s="753" t="s">
        <v>226</v>
      </c>
      <c r="F13" s="753" t="s">
        <v>227</v>
      </c>
      <c r="G13" s="753">
        <v>20131022022</v>
      </c>
      <c r="H13" s="753">
        <v>22</v>
      </c>
      <c r="I13" s="754">
        <v>41570</v>
      </c>
      <c r="J13" s="753"/>
      <c r="K13" s="753"/>
      <c r="L13" s="750" t="s">
        <v>228</v>
      </c>
    </row>
    <row r="14" spans="1:13" ht="15.75" thickBot="1" x14ac:dyDescent="0.3">
      <c r="A14" s="751" t="s">
        <v>224</v>
      </c>
      <c r="B14" s="751">
        <v>6806</v>
      </c>
      <c r="C14" s="751">
        <v>8682</v>
      </c>
      <c r="D14" s="751" t="s">
        <v>225</v>
      </c>
      <c r="E14" s="751" t="s">
        <v>226</v>
      </c>
      <c r="F14" s="751" t="s">
        <v>227</v>
      </c>
      <c r="G14" s="751">
        <v>20131022021</v>
      </c>
      <c r="H14" s="751">
        <v>444</v>
      </c>
      <c r="I14" s="752">
        <v>41570</v>
      </c>
      <c r="J14" s="751"/>
      <c r="K14" s="751"/>
      <c r="L14" s="750" t="s">
        <v>229</v>
      </c>
    </row>
    <row r="15" spans="1:13" ht="15.75" thickBot="1" x14ac:dyDescent="0.3">
      <c r="A15" s="753" t="s">
        <v>224</v>
      </c>
      <c r="B15" s="753">
        <v>6806</v>
      </c>
      <c r="C15" s="753">
        <v>8681</v>
      </c>
      <c r="D15" s="753" t="s">
        <v>225</v>
      </c>
      <c r="E15" s="753" t="s">
        <v>226</v>
      </c>
      <c r="F15" s="753" t="s">
        <v>227</v>
      </c>
      <c r="G15" s="753">
        <v>20131022020</v>
      </c>
      <c r="H15" s="753">
        <v>1995</v>
      </c>
      <c r="I15" s="754">
        <v>41570</v>
      </c>
      <c r="J15" s="753"/>
      <c r="K15" s="753"/>
      <c r="L15" s="750" t="s">
        <v>229</v>
      </c>
    </row>
    <row r="16" spans="1:13" ht="15.75" thickBot="1" x14ac:dyDescent="0.3">
      <c r="A16" s="753" t="s">
        <v>224</v>
      </c>
      <c r="B16" s="753">
        <v>6804</v>
      </c>
      <c r="C16" s="753">
        <v>8685</v>
      </c>
      <c r="D16" s="753" t="s">
        <v>225</v>
      </c>
      <c r="E16" s="753" t="s">
        <v>234</v>
      </c>
      <c r="F16" s="753" t="s">
        <v>227</v>
      </c>
      <c r="G16" s="753">
        <v>20131023001</v>
      </c>
      <c r="H16" s="753">
        <v>80</v>
      </c>
      <c r="I16" s="754">
        <v>41571</v>
      </c>
      <c r="J16" s="753"/>
      <c r="K16" s="753"/>
      <c r="L16" s="750" t="s">
        <v>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2</vt:i4>
      </vt:variant>
    </vt:vector>
  </HeadingPairs>
  <TitlesOfParts>
    <vt:vector size="22" baseType="lpstr">
      <vt:lpstr>Expedidos SIBS 2008</vt:lpstr>
      <vt:lpstr>Ficheiros SIBS</vt:lpstr>
      <vt:lpstr>Expedidos SIBS 2009</vt:lpstr>
      <vt:lpstr>+SIBS</vt:lpstr>
      <vt:lpstr>Sheet1</vt:lpstr>
      <vt:lpstr>Sheet2</vt:lpstr>
      <vt:lpstr>Revisão 2010-IP2a</vt:lpstr>
      <vt:lpstr>Sheet3</vt:lpstr>
      <vt:lpstr>IO 04102010</vt:lpstr>
      <vt:lpstr>Sheet4</vt:lpstr>
      <vt:lpstr>Sheet6</vt:lpstr>
      <vt:lpstr>Sheet5</vt:lpstr>
      <vt:lpstr>Sheet7</vt:lpstr>
      <vt:lpstr>Sheet9</vt:lpstr>
      <vt:lpstr>Sheet12</vt:lpstr>
      <vt:lpstr>2016</vt:lpstr>
      <vt:lpstr>tabela</vt:lpstr>
      <vt:lpstr>Pivot</vt:lpstr>
      <vt:lpstr>pendentes 31082016</vt:lpstr>
      <vt:lpstr>Sheet1 (2)</vt:lpstr>
      <vt:lpstr>Cartões</vt:lpstr>
      <vt:lpstr>nome</vt:lpstr>
    </vt:vector>
  </TitlesOfParts>
  <Company>Banco Cetelem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rduque</dc:creator>
  <cp:lastModifiedBy>Telma Sequeira</cp:lastModifiedBy>
  <cp:lastPrinted>2014-02-04T13:51:23Z</cp:lastPrinted>
  <dcterms:created xsi:type="dcterms:W3CDTF">2005-11-04T10:57:46Z</dcterms:created>
  <dcterms:modified xsi:type="dcterms:W3CDTF">2017-02-08T16:39:14Z</dcterms:modified>
</cp:coreProperties>
</file>